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NRPortbl\PRA\327565\"/>
    </mc:Choice>
  </mc:AlternateContent>
  <bookViews>
    <workbookView xWindow="0" yWindow="0" windowWidth="12450" windowHeight="3345" tabRatio="840"/>
  </bookViews>
  <sheets>
    <sheet name="Header &amp; Notes" sheetId="78" r:id="rId1"/>
    <sheet name="Admin" sheetId="75" state="hidden" r:id="rId2"/>
    <sheet name="Metrics" sheetId="81" r:id="rId3"/>
    <sheet name="PRA110" sheetId="26" r:id="rId4"/>
    <sheet name="Base Data" sheetId="29" r:id="rId5"/>
    <sheet name="LCR Weights" sheetId="37" r:id="rId6"/>
    <sheet name="HQLA Profile" sheetId="32" r:id="rId7"/>
    <sheet name="LCR &amp; Benchmark weighted" sheetId="38" r:id="rId8"/>
    <sheet name="Version history" sheetId="77" r:id="rId9"/>
  </sheets>
  <definedNames>
    <definedName name="_xlnm._FilterDatabase" localSheetId="5" hidden="1">'LCR Weights'!#REF!</definedName>
    <definedName name="CurrDenom">Admin!$A$1:$A$21</definedName>
    <definedName name="GBPEquiv">Admin!#REF!</definedName>
    <definedName name="RepBasis">Admin!$E$1:$E$4</definedName>
    <definedName name="RepCurr">Admin!$B$2:$B$21</definedName>
    <definedName name="TM1REBUILDOPTION">1</definedName>
    <definedName name="Units">Admin!$F$1:$F$4</definedName>
    <definedName name="Validation">Admin!$I$1:$I$2</definedName>
  </definedNames>
  <calcPr calcId="162913" calcOnSave="0" concurrentCalc="0"/>
</workbook>
</file>

<file path=xl/calcChain.xml><?xml version="1.0" encoding="utf-8"?>
<calcChain xmlns="http://schemas.openxmlformats.org/spreadsheetml/2006/main">
  <c r="H36" i="37" l="1"/>
  <c r="G157" i="37"/>
  <c r="H157" i="37"/>
  <c r="K157" i="37"/>
  <c r="H157" i="38"/>
  <c r="I157" i="29"/>
  <c r="I157" i="38"/>
  <c r="G158" i="37"/>
  <c r="H158" i="37"/>
  <c r="K158" i="37"/>
  <c r="H158" i="38"/>
  <c r="I158" i="29"/>
  <c r="I158" i="38"/>
  <c r="G159" i="37"/>
  <c r="H159" i="37"/>
  <c r="K159" i="37"/>
  <c r="H159" i="38"/>
  <c r="I159" i="29"/>
  <c r="I159" i="38"/>
  <c r="H155" i="38"/>
  <c r="I155" i="38"/>
  <c r="H156" i="38"/>
  <c r="I156" i="38"/>
  <c r="H153" i="38"/>
  <c r="I153" i="38"/>
  <c r="I154" i="38"/>
  <c r="H160" i="38"/>
  <c r="I160" i="38"/>
  <c r="I152" i="38"/>
  <c r="G278" i="37"/>
  <c r="H278" i="37"/>
  <c r="K278" i="37"/>
  <c r="H278" i="38"/>
  <c r="I278" i="29"/>
  <c r="I278" i="38"/>
  <c r="G279" i="37"/>
  <c r="H279" i="37"/>
  <c r="K279" i="37"/>
  <c r="H279" i="38"/>
  <c r="I279" i="29"/>
  <c r="I279" i="38"/>
  <c r="H150" i="38"/>
  <c r="I150" i="38"/>
  <c r="H151" i="38"/>
  <c r="I151" i="38"/>
  <c r="H181" i="38"/>
  <c r="I181" i="38"/>
  <c r="H280" i="38"/>
  <c r="I280" i="38"/>
  <c r="E20" i="32"/>
  <c r="H281" i="38"/>
  <c r="I281" i="38"/>
  <c r="E26" i="32"/>
  <c r="H162" i="38"/>
  <c r="I162" i="38"/>
  <c r="H163" i="38"/>
  <c r="I163" i="38"/>
  <c r="H164" i="38"/>
  <c r="I164" i="38"/>
  <c r="I161" i="38"/>
  <c r="H282" i="38"/>
  <c r="I282" i="38"/>
  <c r="E32" i="32"/>
  <c r="H166" i="38"/>
  <c r="I166" i="38"/>
  <c r="H167" i="38"/>
  <c r="I167" i="38"/>
  <c r="H168" i="38"/>
  <c r="I168" i="38"/>
  <c r="H169" i="38"/>
  <c r="I169" i="38"/>
  <c r="H170" i="38"/>
  <c r="I170" i="38"/>
  <c r="H171" i="38"/>
  <c r="I171" i="38"/>
  <c r="I165" i="38"/>
  <c r="H182" i="38"/>
  <c r="I182" i="38"/>
  <c r="H183" i="38"/>
  <c r="I183" i="38"/>
  <c r="H283" i="38"/>
  <c r="I283" i="38"/>
  <c r="E38" i="32"/>
  <c r="K166" i="37"/>
  <c r="G153" i="37"/>
  <c r="H153" i="37"/>
  <c r="K153" i="37"/>
  <c r="M153" i="37"/>
  <c r="G21" i="37"/>
  <c r="I277" i="29"/>
  <c r="I280" i="29"/>
  <c r="I281" i="29"/>
  <c r="I282" i="29"/>
  <c r="I283" i="29"/>
  <c r="I284" i="29"/>
  <c r="J24" i="29"/>
  <c r="J25" i="29"/>
  <c r="J27" i="29"/>
  <c r="H283" i="37"/>
  <c r="K283" i="37"/>
  <c r="M283" i="37"/>
  <c r="H282" i="37"/>
  <c r="K282" i="37"/>
  <c r="M282" i="37"/>
  <c r="H281" i="37"/>
  <c r="K281" i="37"/>
  <c r="M281" i="37"/>
  <c r="H280" i="37"/>
  <c r="K280" i="37"/>
  <c r="M280" i="37"/>
  <c r="M279" i="37"/>
  <c r="M278" i="37"/>
  <c r="M271" i="37"/>
  <c r="M270" i="37"/>
  <c r="M269" i="37"/>
  <c r="M268" i="37"/>
  <c r="M267" i="37"/>
  <c r="M266" i="37"/>
  <c r="M265" i="37"/>
  <c r="M264" i="37"/>
  <c r="M263" i="37"/>
  <c r="M262" i="37"/>
  <c r="G261" i="37"/>
  <c r="H261" i="37"/>
  <c r="K261" i="37"/>
  <c r="M261" i="37"/>
  <c r="G260" i="37"/>
  <c r="H260" i="37"/>
  <c r="K260" i="37"/>
  <c r="M260" i="37"/>
  <c r="G259" i="37"/>
  <c r="H259" i="37"/>
  <c r="K259" i="37"/>
  <c r="M259" i="37"/>
  <c r="M242" i="37"/>
  <c r="M241" i="37"/>
  <c r="M240" i="37"/>
  <c r="M239" i="37"/>
  <c r="M238" i="37"/>
  <c r="M237" i="37"/>
  <c r="M236" i="37"/>
  <c r="M235" i="37"/>
  <c r="M234" i="37"/>
  <c r="M233" i="37"/>
  <c r="M232" i="37"/>
  <c r="M231" i="37"/>
  <c r="M230" i="37"/>
  <c r="M229" i="37"/>
  <c r="M228" i="37"/>
  <c r="M227" i="37"/>
  <c r="M226" i="37"/>
  <c r="M224" i="37"/>
  <c r="M223" i="37"/>
  <c r="M222" i="37"/>
  <c r="M221" i="37"/>
  <c r="M220" i="37"/>
  <c r="M219" i="37"/>
  <c r="M218" i="37"/>
  <c r="M215" i="37"/>
  <c r="M214" i="37"/>
  <c r="M213" i="37"/>
  <c r="M212" i="37"/>
  <c r="M211" i="37"/>
  <c r="M209" i="37"/>
  <c r="M208" i="37"/>
  <c r="M207" i="37"/>
  <c r="M206" i="37"/>
  <c r="M205" i="37"/>
  <c r="M204" i="37"/>
  <c r="M203" i="37"/>
  <c r="M202" i="37"/>
  <c r="M201" i="37"/>
  <c r="M200" i="37"/>
  <c r="M199" i="37"/>
  <c r="M198" i="37"/>
  <c r="M197" i="37"/>
  <c r="M196" i="37"/>
  <c r="M195" i="37"/>
  <c r="M188" i="37"/>
  <c r="M187" i="37"/>
  <c r="M186" i="37"/>
  <c r="M185" i="37"/>
  <c r="M183" i="37"/>
  <c r="M182" i="37"/>
  <c r="M181" i="37"/>
  <c r="M179" i="37"/>
  <c r="M178" i="37"/>
  <c r="M177" i="37"/>
  <c r="M176" i="37"/>
  <c r="M175" i="37"/>
  <c r="M174" i="37"/>
  <c r="M173" i="37"/>
  <c r="M171" i="37"/>
  <c r="M170" i="37"/>
  <c r="M169" i="37"/>
  <c r="M168" i="37"/>
  <c r="M167" i="37"/>
  <c r="M166" i="37"/>
  <c r="M164" i="37"/>
  <c r="M163" i="37"/>
  <c r="M162" i="37"/>
  <c r="M160" i="37"/>
  <c r="M159" i="37"/>
  <c r="M158" i="37"/>
  <c r="M157" i="37"/>
  <c r="H156" i="37"/>
  <c r="K156" i="37"/>
  <c r="M156" i="37"/>
  <c r="M155" i="37"/>
  <c r="M151" i="37"/>
  <c r="M150" i="37"/>
  <c r="H144" i="37"/>
  <c r="K144" i="37"/>
  <c r="M144" i="37"/>
  <c r="G143" i="37"/>
  <c r="H143" i="37"/>
  <c r="K143" i="37"/>
  <c r="M143" i="37"/>
  <c r="G142" i="37"/>
  <c r="H142" i="37"/>
  <c r="K142" i="37"/>
  <c r="M142" i="37"/>
  <c r="G141" i="37"/>
  <c r="H141" i="37"/>
  <c r="K141" i="37"/>
  <c r="M141" i="37"/>
  <c r="H140" i="37"/>
  <c r="K140" i="37"/>
  <c r="M140" i="37"/>
  <c r="H139" i="37"/>
  <c r="K139" i="37"/>
  <c r="M139" i="37"/>
  <c r="H138" i="37"/>
  <c r="K138" i="37"/>
  <c r="M138" i="37"/>
  <c r="M135" i="37"/>
  <c r="M133" i="37"/>
  <c r="M126" i="37"/>
  <c r="M125" i="37"/>
  <c r="M124" i="37"/>
  <c r="M123" i="37"/>
  <c r="M122" i="37"/>
  <c r="M121" i="37"/>
  <c r="M120" i="37"/>
  <c r="M119" i="37"/>
  <c r="M118" i="37"/>
  <c r="M117" i="37"/>
  <c r="M116" i="37"/>
  <c r="M115" i="37"/>
  <c r="M114" i="37"/>
  <c r="H113" i="37"/>
  <c r="K113" i="37"/>
  <c r="M113" i="37"/>
  <c r="M110" i="37"/>
  <c r="M109" i="37"/>
  <c r="M108" i="37"/>
  <c r="M107" i="37"/>
  <c r="M106" i="37"/>
  <c r="M105" i="37"/>
  <c r="M104" i="37"/>
  <c r="M103" i="37"/>
  <c r="M98" i="37"/>
  <c r="M97" i="37"/>
  <c r="G94" i="37"/>
  <c r="H94" i="37"/>
  <c r="K94" i="37"/>
  <c r="M94" i="37"/>
  <c r="G92" i="37"/>
  <c r="H92" i="37"/>
  <c r="K92" i="37"/>
  <c r="M92" i="37"/>
  <c r="H91" i="37"/>
  <c r="K91" i="37"/>
  <c r="M91" i="37"/>
  <c r="M85" i="37"/>
  <c r="M84" i="37"/>
  <c r="M83" i="37"/>
  <c r="H82" i="37"/>
  <c r="K82" i="37"/>
  <c r="M82" i="37"/>
  <c r="H81" i="37"/>
  <c r="K81" i="37"/>
  <c r="M81" i="37"/>
  <c r="H80" i="37"/>
  <c r="K80" i="37"/>
  <c r="M80" i="37"/>
  <c r="H79" i="37"/>
  <c r="K79" i="37"/>
  <c r="M79" i="37"/>
  <c r="H78" i="37"/>
  <c r="K78" i="37"/>
  <c r="M78" i="37"/>
  <c r="H77" i="37"/>
  <c r="K77" i="37"/>
  <c r="M77" i="37"/>
  <c r="M76" i="37"/>
  <c r="M75" i="37"/>
  <c r="M74" i="37"/>
  <c r="M73" i="37"/>
  <c r="M72" i="37"/>
  <c r="M71" i="37"/>
  <c r="M70" i="37"/>
  <c r="M69" i="37"/>
  <c r="M68" i="37"/>
  <c r="M67" i="37"/>
  <c r="M66" i="37"/>
  <c r="M65" i="37"/>
  <c r="M64" i="37"/>
  <c r="M62" i="37"/>
  <c r="M61" i="37"/>
  <c r="M59" i="37"/>
  <c r="M58" i="37"/>
  <c r="M57" i="37"/>
  <c r="M56" i="37"/>
  <c r="M55" i="37"/>
  <c r="M54" i="37"/>
  <c r="M53" i="37"/>
  <c r="M51" i="37"/>
  <c r="M50" i="37"/>
  <c r="G49" i="37"/>
  <c r="H49" i="37"/>
  <c r="K49" i="37"/>
  <c r="M49" i="37"/>
  <c r="G48" i="37"/>
  <c r="H48" i="37"/>
  <c r="K48" i="37"/>
  <c r="M48" i="37"/>
  <c r="M47" i="37"/>
  <c r="M46" i="37"/>
  <c r="M43" i="37"/>
  <c r="M41" i="37"/>
  <c r="M40" i="37"/>
  <c r="M39" i="37"/>
  <c r="M38" i="37"/>
  <c r="M37" i="37"/>
  <c r="M36" i="37"/>
  <c r="M31" i="37"/>
  <c r="M30" i="37"/>
  <c r="G27" i="37"/>
  <c r="H27" i="37"/>
  <c r="K27" i="37"/>
  <c r="M27" i="37"/>
  <c r="G25" i="37"/>
  <c r="H25" i="37"/>
  <c r="K25" i="37"/>
  <c r="M25" i="37"/>
  <c r="H24" i="37"/>
  <c r="K24" i="37"/>
  <c r="M24" i="37"/>
  <c r="H21" i="37"/>
  <c r="K21" i="37"/>
  <c r="M21" i="37"/>
  <c r="M20" i="37"/>
  <c r="M19" i="37"/>
  <c r="M18" i="37"/>
  <c r="G283" i="37"/>
  <c r="G282" i="37"/>
  <c r="G281" i="37"/>
  <c r="G280" i="37"/>
  <c r="G271" i="37"/>
  <c r="H271" i="37"/>
  <c r="K271" i="37"/>
  <c r="G270" i="37"/>
  <c r="H270" i="37"/>
  <c r="K270" i="37"/>
  <c r="G269" i="37"/>
  <c r="H269" i="37"/>
  <c r="K269" i="37"/>
  <c r="G268" i="37"/>
  <c r="H268" i="37"/>
  <c r="K268" i="37"/>
  <c r="G267" i="37"/>
  <c r="H267" i="37"/>
  <c r="K267" i="37"/>
  <c r="G266" i="37"/>
  <c r="H266" i="37"/>
  <c r="K266" i="37"/>
  <c r="G265" i="37"/>
  <c r="H265" i="37"/>
  <c r="K265" i="37"/>
  <c r="G263" i="37"/>
  <c r="H263" i="37"/>
  <c r="K263" i="37"/>
  <c r="G262" i="37"/>
  <c r="H262" i="37"/>
  <c r="K262" i="37"/>
  <c r="G242" i="37"/>
  <c r="H242" i="37"/>
  <c r="K242" i="37"/>
  <c r="G241" i="37"/>
  <c r="H241" i="37"/>
  <c r="K241" i="37"/>
  <c r="G240" i="37"/>
  <c r="H240" i="37"/>
  <c r="K240" i="37"/>
  <c r="G239" i="37"/>
  <c r="H239" i="37"/>
  <c r="K239" i="37"/>
  <c r="G238" i="37"/>
  <c r="H238" i="37"/>
  <c r="K238" i="37"/>
  <c r="G237" i="37"/>
  <c r="H237" i="37"/>
  <c r="K237" i="37"/>
  <c r="G236" i="37"/>
  <c r="H236" i="37"/>
  <c r="K236" i="37"/>
  <c r="G235" i="37"/>
  <c r="H235" i="37"/>
  <c r="K235" i="37"/>
  <c r="G234" i="37"/>
  <c r="H234" i="37"/>
  <c r="K234" i="37"/>
  <c r="G228" i="37"/>
  <c r="H228" i="37"/>
  <c r="K228" i="37"/>
  <c r="G227" i="37"/>
  <c r="H227" i="37"/>
  <c r="K227" i="37"/>
  <c r="G226" i="37"/>
  <c r="H226" i="37"/>
  <c r="K226" i="37"/>
  <c r="G224" i="37"/>
  <c r="H224" i="37"/>
  <c r="K224" i="37"/>
  <c r="G223" i="37"/>
  <c r="H223" i="37"/>
  <c r="K223" i="37"/>
  <c r="G222" i="37"/>
  <c r="H222" i="37"/>
  <c r="K222" i="37"/>
  <c r="G221" i="37"/>
  <c r="H221" i="37"/>
  <c r="K221" i="37"/>
  <c r="G220" i="37"/>
  <c r="H220" i="37"/>
  <c r="K220" i="37"/>
  <c r="G219" i="37"/>
  <c r="H219" i="37"/>
  <c r="K219" i="37"/>
  <c r="G218" i="37"/>
  <c r="H218" i="37"/>
  <c r="K218" i="37"/>
  <c r="G215" i="37"/>
  <c r="H215" i="37"/>
  <c r="K215" i="37"/>
  <c r="G214" i="37"/>
  <c r="H214" i="37"/>
  <c r="K214" i="37"/>
  <c r="G213" i="37"/>
  <c r="H213" i="37"/>
  <c r="K213" i="37"/>
  <c r="G212" i="37"/>
  <c r="H212" i="37"/>
  <c r="K212" i="37"/>
  <c r="G211" i="37"/>
  <c r="H211" i="37"/>
  <c r="K211" i="37"/>
  <c r="G209" i="37"/>
  <c r="H209" i="37"/>
  <c r="K209" i="37"/>
  <c r="G208" i="37"/>
  <c r="H208" i="37"/>
  <c r="K208" i="37"/>
  <c r="G207" i="37"/>
  <c r="H207" i="37"/>
  <c r="K207" i="37"/>
  <c r="G206" i="37"/>
  <c r="H206" i="37"/>
  <c r="K206" i="37"/>
  <c r="G205" i="37"/>
  <c r="H205" i="37"/>
  <c r="K205" i="37"/>
  <c r="G204" i="37"/>
  <c r="H204" i="37"/>
  <c r="K204" i="37"/>
  <c r="G203" i="37"/>
  <c r="H203" i="37"/>
  <c r="K203" i="37"/>
  <c r="G202" i="37"/>
  <c r="H202" i="37"/>
  <c r="K202" i="37"/>
  <c r="G201" i="37"/>
  <c r="H201" i="37"/>
  <c r="K201" i="37"/>
  <c r="G200" i="37"/>
  <c r="H200" i="37"/>
  <c r="K200" i="37"/>
  <c r="G199" i="37"/>
  <c r="H199" i="37"/>
  <c r="K199" i="37"/>
  <c r="G198" i="37"/>
  <c r="H198" i="37"/>
  <c r="K198" i="37"/>
  <c r="G197" i="37"/>
  <c r="H197" i="37"/>
  <c r="K197" i="37"/>
  <c r="G196" i="37"/>
  <c r="H196" i="37"/>
  <c r="K196" i="37"/>
  <c r="G195" i="37"/>
  <c r="H195" i="37"/>
  <c r="K195" i="37"/>
  <c r="G188" i="37"/>
  <c r="H188" i="37"/>
  <c r="K188" i="37"/>
  <c r="G187" i="37"/>
  <c r="H187" i="37"/>
  <c r="K187" i="37"/>
  <c r="G186" i="37"/>
  <c r="H186" i="37"/>
  <c r="K186" i="37"/>
  <c r="G185" i="37"/>
  <c r="H185" i="37"/>
  <c r="K185" i="37"/>
  <c r="G183" i="37"/>
  <c r="H183" i="37"/>
  <c r="K183" i="37"/>
  <c r="G182" i="37"/>
  <c r="H182" i="37"/>
  <c r="K182" i="37"/>
  <c r="G181" i="37"/>
  <c r="H181" i="37"/>
  <c r="K181" i="37"/>
  <c r="G179" i="37"/>
  <c r="H179" i="37"/>
  <c r="K179" i="37"/>
  <c r="G178" i="37"/>
  <c r="H178" i="37"/>
  <c r="K178" i="37"/>
  <c r="G177" i="37"/>
  <c r="H177" i="37"/>
  <c r="K177" i="37"/>
  <c r="G176" i="37"/>
  <c r="H176" i="37"/>
  <c r="K176" i="37"/>
  <c r="G175" i="37"/>
  <c r="H175" i="37"/>
  <c r="K175" i="37"/>
  <c r="G174" i="37"/>
  <c r="H174" i="37"/>
  <c r="K174" i="37"/>
  <c r="G173" i="37"/>
  <c r="H173" i="37"/>
  <c r="K173" i="37"/>
  <c r="G171" i="37"/>
  <c r="H171" i="37"/>
  <c r="K171" i="37"/>
  <c r="G170" i="37"/>
  <c r="H170" i="37"/>
  <c r="K170" i="37"/>
  <c r="G169" i="37"/>
  <c r="H169" i="37"/>
  <c r="K169" i="37"/>
  <c r="G168" i="37"/>
  <c r="H168" i="37"/>
  <c r="K168" i="37"/>
  <c r="G167" i="37"/>
  <c r="H167" i="37"/>
  <c r="K167" i="37"/>
  <c r="G166" i="37"/>
  <c r="H166" i="37"/>
  <c r="G164" i="37"/>
  <c r="H164" i="37"/>
  <c r="K164" i="37"/>
  <c r="G163" i="37"/>
  <c r="H163" i="37"/>
  <c r="K163" i="37"/>
  <c r="G162" i="37"/>
  <c r="H162" i="37"/>
  <c r="K162" i="37"/>
  <c r="G160" i="37"/>
  <c r="H160" i="37"/>
  <c r="K160" i="37"/>
  <c r="G156" i="37"/>
  <c r="G155" i="37"/>
  <c r="H155" i="37"/>
  <c r="K155" i="37"/>
  <c r="G151" i="37"/>
  <c r="H151" i="37"/>
  <c r="K151" i="37"/>
  <c r="G150" i="37"/>
  <c r="H150" i="37"/>
  <c r="K150" i="37"/>
  <c r="G144" i="37"/>
  <c r="G140" i="37"/>
  <c r="G139" i="37"/>
  <c r="G138" i="37"/>
  <c r="G135" i="37"/>
  <c r="H135" i="37"/>
  <c r="K135" i="37"/>
  <c r="G133" i="37"/>
  <c r="H133" i="37"/>
  <c r="K133" i="37"/>
  <c r="H126" i="37"/>
  <c r="K126" i="37"/>
  <c r="H125" i="37"/>
  <c r="K125" i="37"/>
  <c r="H124" i="37"/>
  <c r="K124" i="37"/>
  <c r="H123" i="37"/>
  <c r="K123" i="37"/>
  <c r="H122" i="37"/>
  <c r="K122" i="37"/>
  <c r="H121" i="37"/>
  <c r="K121" i="37"/>
  <c r="H120" i="37"/>
  <c r="K120" i="37"/>
  <c r="H119" i="37"/>
  <c r="K119" i="37"/>
  <c r="H117" i="37"/>
  <c r="K117" i="37"/>
  <c r="H116" i="37"/>
  <c r="K116" i="37"/>
  <c r="H115" i="37"/>
  <c r="K115" i="37"/>
  <c r="H114" i="37"/>
  <c r="K114" i="37"/>
  <c r="G110" i="37"/>
  <c r="H110" i="37"/>
  <c r="K110" i="37"/>
  <c r="G109" i="37"/>
  <c r="H109" i="37"/>
  <c r="K109" i="37"/>
  <c r="G108" i="37"/>
  <c r="H108" i="37"/>
  <c r="K108" i="37"/>
  <c r="G107" i="37"/>
  <c r="H107" i="37"/>
  <c r="K107" i="37"/>
  <c r="G106" i="37"/>
  <c r="H106" i="37"/>
  <c r="K106" i="37"/>
  <c r="G105" i="37"/>
  <c r="H105" i="37"/>
  <c r="K105" i="37"/>
  <c r="G104" i="37"/>
  <c r="H104" i="37"/>
  <c r="K104" i="37"/>
  <c r="G103" i="37"/>
  <c r="H103" i="37"/>
  <c r="K103" i="37"/>
  <c r="G98" i="37"/>
  <c r="H98" i="37"/>
  <c r="K98" i="37"/>
  <c r="G97" i="37"/>
  <c r="H97" i="37"/>
  <c r="K97" i="37"/>
  <c r="G91" i="37"/>
  <c r="G85" i="37"/>
  <c r="H85" i="37"/>
  <c r="K85" i="37"/>
  <c r="G84" i="37"/>
  <c r="H84" i="37"/>
  <c r="K84" i="37"/>
  <c r="G83" i="37"/>
  <c r="H83" i="37"/>
  <c r="K83" i="37"/>
  <c r="G82" i="37"/>
  <c r="G81" i="37"/>
  <c r="G80" i="37"/>
  <c r="G79" i="37"/>
  <c r="G78" i="37"/>
  <c r="G77" i="37"/>
  <c r="G76" i="37"/>
  <c r="H76" i="37"/>
  <c r="K76" i="37"/>
  <c r="G75" i="37"/>
  <c r="H75" i="37"/>
  <c r="K75" i="37"/>
  <c r="G74" i="37"/>
  <c r="H74" i="37"/>
  <c r="K74" i="37"/>
  <c r="G73" i="37"/>
  <c r="H73" i="37"/>
  <c r="K73" i="37"/>
  <c r="G72" i="37"/>
  <c r="H72" i="37"/>
  <c r="K72" i="37"/>
  <c r="G71" i="37"/>
  <c r="H71" i="37"/>
  <c r="K71" i="37"/>
  <c r="G70" i="37"/>
  <c r="H70" i="37"/>
  <c r="K70" i="37"/>
  <c r="G69" i="37"/>
  <c r="H69" i="37"/>
  <c r="K69" i="37"/>
  <c r="G68" i="37"/>
  <c r="H68" i="37"/>
  <c r="K68" i="37"/>
  <c r="G67" i="37"/>
  <c r="H67" i="37"/>
  <c r="K67" i="37"/>
  <c r="G66" i="37"/>
  <c r="H66" i="37"/>
  <c r="K66" i="37"/>
  <c r="G65" i="37"/>
  <c r="H65" i="37"/>
  <c r="K65" i="37"/>
  <c r="G64" i="37"/>
  <c r="H64" i="37"/>
  <c r="K64" i="37"/>
  <c r="G62" i="37"/>
  <c r="H62" i="37"/>
  <c r="K62" i="37"/>
  <c r="G61" i="37"/>
  <c r="H61" i="37"/>
  <c r="K61" i="37"/>
  <c r="G59" i="37"/>
  <c r="H59" i="37"/>
  <c r="K59" i="37"/>
  <c r="G58" i="37"/>
  <c r="H58" i="37"/>
  <c r="K58" i="37"/>
  <c r="G57" i="37"/>
  <c r="H57" i="37"/>
  <c r="K57" i="37"/>
  <c r="G56" i="37"/>
  <c r="H56" i="37"/>
  <c r="K56" i="37"/>
  <c r="G55" i="37"/>
  <c r="H55" i="37"/>
  <c r="K55" i="37"/>
  <c r="G54" i="37"/>
  <c r="H54" i="37"/>
  <c r="K54" i="37"/>
  <c r="G53" i="37"/>
  <c r="H53" i="37"/>
  <c r="K53" i="37"/>
  <c r="G51" i="37"/>
  <c r="H51" i="37"/>
  <c r="K51" i="37"/>
  <c r="G50" i="37"/>
  <c r="H50" i="37"/>
  <c r="K50" i="37"/>
  <c r="G47" i="37"/>
  <c r="H47" i="37"/>
  <c r="K47" i="37"/>
  <c r="G43" i="37"/>
  <c r="H43" i="37"/>
  <c r="K43" i="37"/>
  <c r="G41" i="37"/>
  <c r="H41" i="37"/>
  <c r="K41" i="37"/>
  <c r="G40" i="37"/>
  <c r="H40" i="37"/>
  <c r="K40" i="37"/>
  <c r="G39" i="37"/>
  <c r="H39" i="37"/>
  <c r="K39" i="37"/>
  <c r="G38" i="37"/>
  <c r="H38" i="37"/>
  <c r="K38" i="37"/>
  <c r="G37" i="37"/>
  <c r="H37" i="37"/>
  <c r="K37" i="37"/>
  <c r="G36" i="37"/>
  <c r="K36" i="37"/>
  <c r="G31" i="37"/>
  <c r="H31" i="37"/>
  <c r="K31" i="37"/>
  <c r="G30" i="37"/>
  <c r="H30" i="37"/>
  <c r="K30" i="37"/>
  <c r="G24" i="37"/>
  <c r="G20" i="37"/>
  <c r="H20" i="37"/>
  <c r="K20" i="37"/>
  <c r="G19" i="37"/>
  <c r="H19" i="37"/>
  <c r="K19" i="37"/>
  <c r="G18" i="37"/>
  <c r="H18" i="37"/>
  <c r="K18" i="37"/>
  <c r="H287" i="38"/>
  <c r="H286" i="38"/>
  <c r="H285" i="38"/>
  <c r="H284" i="38"/>
  <c r="H277" i="38"/>
  <c r="H276" i="38"/>
  <c r="H275" i="38"/>
  <c r="H274" i="38"/>
  <c r="H273" i="38"/>
  <c r="H272" i="38"/>
  <c r="H271" i="38"/>
  <c r="H270" i="38"/>
  <c r="H269" i="38"/>
  <c r="H268" i="38"/>
  <c r="H267" i="38"/>
  <c r="H266" i="38"/>
  <c r="H265" i="38"/>
  <c r="H264" i="38"/>
  <c r="H263" i="38"/>
  <c r="H262" i="38"/>
  <c r="H261" i="38"/>
  <c r="H260" i="38"/>
  <c r="H259" i="38"/>
  <c r="H257" i="38"/>
  <c r="H256" i="38"/>
  <c r="H255" i="38"/>
  <c r="H254" i="38"/>
  <c r="H253" i="38"/>
  <c r="H252" i="38"/>
  <c r="H251" i="38"/>
  <c r="H250" i="38"/>
  <c r="H249" i="38"/>
  <c r="H248" i="38"/>
  <c r="H247" i="38"/>
  <c r="H246" i="38"/>
  <c r="H245" i="38"/>
  <c r="H242" i="38"/>
  <c r="H241" i="38"/>
  <c r="H240" i="38"/>
  <c r="H239" i="38"/>
  <c r="H238" i="38"/>
  <c r="H237" i="38"/>
  <c r="H236" i="38"/>
  <c r="H235" i="38"/>
  <c r="H234" i="38"/>
  <c r="H233" i="38"/>
  <c r="H232" i="38"/>
  <c r="H231" i="38"/>
  <c r="H230" i="38"/>
  <c r="H229" i="38"/>
  <c r="H228" i="38"/>
  <c r="H227" i="38"/>
  <c r="H226" i="38"/>
  <c r="H224" i="38"/>
  <c r="H223" i="38"/>
  <c r="H222" i="38"/>
  <c r="H221" i="38"/>
  <c r="H220" i="38"/>
  <c r="H219" i="38"/>
  <c r="H218" i="38"/>
  <c r="H215" i="38"/>
  <c r="H214" i="38"/>
  <c r="H213" i="38"/>
  <c r="H212" i="38"/>
  <c r="H211" i="38"/>
  <c r="H210" i="38"/>
  <c r="H209" i="38"/>
  <c r="H208" i="38"/>
  <c r="H207" i="38"/>
  <c r="H206" i="38"/>
  <c r="H205" i="38"/>
  <c r="H204" i="38"/>
  <c r="H203" i="38"/>
  <c r="H202" i="38"/>
  <c r="H201" i="38"/>
  <c r="H200" i="38"/>
  <c r="H199" i="38"/>
  <c r="H198" i="38"/>
  <c r="H197" i="38"/>
  <c r="H196" i="38"/>
  <c r="H195" i="38"/>
  <c r="H194" i="38"/>
  <c r="H193" i="38"/>
  <c r="H188" i="38"/>
  <c r="H187" i="38"/>
  <c r="H186" i="38"/>
  <c r="H185" i="38"/>
  <c r="H184" i="38"/>
  <c r="H180" i="38"/>
  <c r="H179" i="38"/>
  <c r="H178" i="38"/>
  <c r="H177" i="38"/>
  <c r="H176" i="38"/>
  <c r="H175" i="38"/>
  <c r="H174" i="38"/>
  <c r="H173" i="38"/>
  <c r="H172" i="38"/>
  <c r="H147" i="38"/>
  <c r="H146" i="38"/>
  <c r="H145" i="38"/>
  <c r="H144" i="38"/>
  <c r="H143" i="38"/>
  <c r="H142" i="38"/>
  <c r="H141" i="38"/>
  <c r="H140" i="38"/>
  <c r="H139" i="38"/>
  <c r="H138" i="38"/>
  <c r="G137" i="37"/>
  <c r="H137" i="37"/>
  <c r="K137" i="37"/>
  <c r="H137" i="38"/>
  <c r="G136" i="37"/>
  <c r="H136" i="37"/>
  <c r="K136" i="37"/>
  <c r="H136" i="38"/>
  <c r="H135" i="38"/>
  <c r="G134" i="37"/>
  <c r="H134" i="37"/>
  <c r="K134" i="37"/>
  <c r="H134" i="38"/>
  <c r="H133" i="38"/>
  <c r="G132" i="37"/>
  <c r="H132" i="37"/>
  <c r="K132" i="37"/>
  <c r="H132" i="38"/>
  <c r="G131" i="37"/>
  <c r="H131" i="37"/>
  <c r="K131" i="37"/>
  <c r="H131" i="38"/>
  <c r="G130" i="37"/>
  <c r="H130" i="37"/>
  <c r="K130" i="37"/>
  <c r="H130" i="38"/>
  <c r="G129" i="37"/>
  <c r="H129" i="37"/>
  <c r="K129" i="37"/>
  <c r="H129" i="38"/>
  <c r="G128" i="37"/>
  <c r="H128" i="37"/>
  <c r="K128" i="37"/>
  <c r="H128" i="38"/>
  <c r="H126" i="38"/>
  <c r="H125" i="38"/>
  <c r="H124" i="38"/>
  <c r="H123" i="38"/>
  <c r="H122" i="38"/>
  <c r="H121" i="38"/>
  <c r="H120" i="38"/>
  <c r="H119" i="38"/>
  <c r="H118" i="38"/>
  <c r="H117" i="38"/>
  <c r="H116" i="38"/>
  <c r="H115" i="38"/>
  <c r="H114" i="38"/>
  <c r="H113" i="38"/>
  <c r="H110" i="38"/>
  <c r="H109" i="38"/>
  <c r="H108" i="38"/>
  <c r="H107" i="38"/>
  <c r="H106" i="38"/>
  <c r="H105" i="38"/>
  <c r="H104" i="38"/>
  <c r="H103" i="38"/>
  <c r="H98" i="38"/>
  <c r="H97" i="38"/>
  <c r="H94" i="38"/>
  <c r="H92" i="38"/>
  <c r="H91" i="38"/>
  <c r="H85" i="38"/>
  <c r="H84" i="38"/>
  <c r="H83" i="38"/>
  <c r="H82" i="38"/>
  <c r="H81" i="38"/>
  <c r="H80" i="38"/>
  <c r="H79" i="38"/>
  <c r="H78" i="38"/>
  <c r="H77" i="38"/>
  <c r="H76" i="38"/>
  <c r="H75" i="38"/>
  <c r="H74" i="38"/>
  <c r="H73" i="38"/>
  <c r="H72" i="38"/>
  <c r="H71" i="38"/>
  <c r="H70" i="38"/>
  <c r="H69" i="38"/>
  <c r="H68" i="38"/>
  <c r="H67" i="38"/>
  <c r="H66" i="38"/>
  <c r="H65" i="38"/>
  <c r="H64" i="38"/>
  <c r="H62" i="38"/>
  <c r="H61" i="38"/>
  <c r="H59" i="38"/>
  <c r="H58" i="38"/>
  <c r="H57" i="38"/>
  <c r="H56" i="38"/>
  <c r="H55" i="38"/>
  <c r="H54" i="38"/>
  <c r="H53" i="38"/>
  <c r="H51" i="38"/>
  <c r="H50" i="38"/>
  <c r="H49" i="38"/>
  <c r="H48" i="38"/>
  <c r="H47" i="38"/>
  <c r="H43" i="38"/>
  <c r="H41" i="38"/>
  <c r="H40" i="38"/>
  <c r="H39" i="38"/>
  <c r="H38" i="38"/>
  <c r="H37" i="38"/>
  <c r="H36" i="38"/>
  <c r="H31" i="38"/>
  <c r="H30" i="38"/>
  <c r="H27" i="38"/>
  <c r="H25" i="38"/>
  <c r="H24" i="38"/>
  <c r="H21" i="38"/>
  <c r="H20" i="38"/>
  <c r="H19" i="38"/>
  <c r="H18" i="38"/>
  <c r="DL143" i="29"/>
  <c r="DL143" i="38"/>
  <c r="DK143" i="29"/>
  <c r="DK143" i="38"/>
  <c r="DJ143" i="29"/>
  <c r="DJ143" i="38"/>
  <c r="DI143" i="29"/>
  <c r="DI143" i="38"/>
  <c r="DH143" i="29"/>
  <c r="DH143" i="38"/>
  <c r="DG143" i="29"/>
  <c r="DG143" i="38"/>
  <c r="DF143" i="29"/>
  <c r="DF143" i="38"/>
  <c r="DE143" i="29"/>
  <c r="DE143" i="38"/>
  <c r="DD143" i="29"/>
  <c r="DD143" i="38"/>
  <c r="DC143" i="29"/>
  <c r="DC143" i="38"/>
  <c r="DB143" i="29"/>
  <c r="DB143" i="38"/>
  <c r="DA143" i="29"/>
  <c r="DA143" i="38"/>
  <c r="CZ143" i="29"/>
  <c r="CZ143" i="38"/>
  <c r="CY143" i="29"/>
  <c r="CY143" i="38"/>
  <c r="CX143" i="29"/>
  <c r="CX143" i="38"/>
  <c r="CW143" i="29"/>
  <c r="CW143" i="38"/>
  <c r="CV143" i="29"/>
  <c r="CV143" i="38"/>
  <c r="CU143" i="29"/>
  <c r="CU143" i="38"/>
  <c r="CT143" i="29"/>
  <c r="CT143" i="38"/>
  <c r="CS143" i="29"/>
  <c r="CS143" i="38"/>
  <c r="CR143" i="29"/>
  <c r="CR143" i="38"/>
  <c r="CQ143" i="29"/>
  <c r="CQ143" i="38"/>
  <c r="CP143" i="29"/>
  <c r="CP143" i="38"/>
  <c r="CO143" i="29"/>
  <c r="CO143" i="38"/>
  <c r="CN143" i="29"/>
  <c r="CN143" i="38"/>
  <c r="CM143" i="29"/>
  <c r="CM143" i="38"/>
  <c r="CL143" i="29"/>
  <c r="CL143" i="38"/>
  <c r="CK143" i="29"/>
  <c r="CK143" i="38"/>
  <c r="CJ143" i="29"/>
  <c r="CJ143" i="38"/>
  <c r="CI143" i="29"/>
  <c r="CI143" i="38"/>
  <c r="CH143" i="29"/>
  <c r="CH143" i="38"/>
  <c r="CG143" i="29"/>
  <c r="CG143" i="38"/>
  <c r="CF143" i="29"/>
  <c r="CF143" i="38"/>
  <c r="CE143" i="29"/>
  <c r="CE143" i="38"/>
  <c r="CD143" i="29"/>
  <c r="CD143" i="38"/>
  <c r="CC143" i="29"/>
  <c r="CC143" i="38"/>
  <c r="CB143" i="29"/>
  <c r="CB143" i="38"/>
  <c r="CA143" i="29"/>
  <c r="CA143" i="38"/>
  <c r="BZ143" i="29"/>
  <c r="BZ143" i="38"/>
  <c r="BY143" i="29"/>
  <c r="BY143" i="38"/>
  <c r="BX143" i="29"/>
  <c r="BX143" i="38"/>
  <c r="BW143" i="29"/>
  <c r="BW143" i="38"/>
  <c r="BV143" i="29"/>
  <c r="BV143" i="38"/>
  <c r="BU143" i="29"/>
  <c r="BU143" i="38"/>
  <c r="BT143" i="29"/>
  <c r="BT143" i="38"/>
  <c r="BS143" i="29"/>
  <c r="BS143" i="38"/>
  <c r="BR143" i="29"/>
  <c r="BR143" i="38"/>
  <c r="BQ143" i="29"/>
  <c r="BQ143" i="38"/>
  <c r="BP143" i="29"/>
  <c r="BP143" i="38"/>
  <c r="BO143" i="29"/>
  <c r="BO143" i="38"/>
  <c r="BN143" i="29"/>
  <c r="BN143" i="38"/>
  <c r="BM143" i="29"/>
  <c r="BM143" i="38"/>
  <c r="BL143" i="29"/>
  <c r="BL143" i="38"/>
  <c r="BK143" i="29"/>
  <c r="BK143" i="38"/>
  <c r="BJ143" i="29"/>
  <c r="BJ143" i="38"/>
  <c r="BI143" i="29"/>
  <c r="BI143" i="38"/>
  <c r="BH143" i="29"/>
  <c r="BH143" i="38"/>
  <c r="BG143" i="29"/>
  <c r="BG143" i="38"/>
  <c r="BF143" i="29"/>
  <c r="BF143" i="38"/>
  <c r="BE143" i="29"/>
  <c r="BE143" i="38"/>
  <c r="BD143" i="29"/>
  <c r="BD143" i="38"/>
  <c r="BC143" i="29"/>
  <c r="BC143" i="38"/>
  <c r="BB143" i="29"/>
  <c r="BB143" i="38"/>
  <c r="BA143" i="29"/>
  <c r="BA143" i="38"/>
  <c r="AZ143" i="29"/>
  <c r="AZ143" i="38"/>
  <c r="AY143" i="29"/>
  <c r="AY143" i="38"/>
  <c r="AX143" i="29"/>
  <c r="AX143" i="38"/>
  <c r="AW143" i="29"/>
  <c r="AW143" i="38"/>
  <c r="AV143" i="29"/>
  <c r="AV143" i="38"/>
  <c r="AU143" i="29"/>
  <c r="AU143" i="38"/>
  <c r="AT143" i="29"/>
  <c r="AT143" i="38"/>
  <c r="AS143" i="29"/>
  <c r="AS143" i="38"/>
  <c r="AR143" i="29"/>
  <c r="AR143" i="38"/>
  <c r="AQ143" i="29"/>
  <c r="AQ143" i="38"/>
  <c r="AP143" i="29"/>
  <c r="AP143" i="38"/>
  <c r="AO143" i="29"/>
  <c r="AO143" i="38"/>
  <c r="DL142" i="29"/>
  <c r="DL142" i="38"/>
  <c r="DK142" i="29"/>
  <c r="DK142" i="38"/>
  <c r="DJ142" i="29"/>
  <c r="DJ142" i="38"/>
  <c r="DI142" i="29"/>
  <c r="DI142" i="38"/>
  <c r="DH142" i="29"/>
  <c r="DH142" i="38"/>
  <c r="DG142" i="29"/>
  <c r="DG142" i="38"/>
  <c r="DF142" i="29"/>
  <c r="DF142" i="38"/>
  <c r="DE142" i="29"/>
  <c r="DE142" i="38"/>
  <c r="DD142" i="29"/>
  <c r="DD142" i="38"/>
  <c r="DC142" i="29"/>
  <c r="DC142" i="38"/>
  <c r="DB142" i="29"/>
  <c r="DB142" i="38"/>
  <c r="DA142" i="29"/>
  <c r="DA142" i="38"/>
  <c r="CZ142" i="29"/>
  <c r="CZ142" i="38"/>
  <c r="CY142" i="29"/>
  <c r="CY142" i="38"/>
  <c r="CX142" i="29"/>
  <c r="CX142" i="38"/>
  <c r="CW142" i="29"/>
  <c r="CW142" i="38"/>
  <c r="CV142" i="29"/>
  <c r="CV142" i="38"/>
  <c r="CU142" i="29"/>
  <c r="CU142" i="38"/>
  <c r="CT142" i="29"/>
  <c r="CT142" i="38"/>
  <c r="CS142" i="29"/>
  <c r="CS142" i="38"/>
  <c r="CR142" i="29"/>
  <c r="CR142" i="38"/>
  <c r="CQ142" i="29"/>
  <c r="CQ142" i="38"/>
  <c r="CP142" i="29"/>
  <c r="CP142" i="38"/>
  <c r="CO142" i="29"/>
  <c r="CO142" i="38"/>
  <c r="CN142" i="29"/>
  <c r="CN142" i="38"/>
  <c r="CM142" i="29"/>
  <c r="CM142" i="38"/>
  <c r="CL142" i="29"/>
  <c r="CL142" i="38"/>
  <c r="CK142" i="29"/>
  <c r="CK142" i="38"/>
  <c r="CJ142" i="29"/>
  <c r="CJ142" i="38"/>
  <c r="CI142" i="29"/>
  <c r="CI142" i="38"/>
  <c r="CH142" i="29"/>
  <c r="CH142" i="38"/>
  <c r="CG142" i="29"/>
  <c r="CG142" i="38"/>
  <c r="CF142" i="29"/>
  <c r="CF142" i="38"/>
  <c r="CE142" i="29"/>
  <c r="CE142" i="38"/>
  <c r="CD142" i="29"/>
  <c r="CD142" i="38"/>
  <c r="CC142" i="29"/>
  <c r="CC142" i="38"/>
  <c r="CB142" i="29"/>
  <c r="CB142" i="38"/>
  <c r="CA142" i="29"/>
  <c r="CA142" i="38"/>
  <c r="BZ142" i="29"/>
  <c r="BZ142" i="38"/>
  <c r="BY142" i="29"/>
  <c r="BY142" i="38"/>
  <c r="BX142" i="29"/>
  <c r="BX142" i="38"/>
  <c r="BW142" i="29"/>
  <c r="BW142" i="38"/>
  <c r="BV142" i="29"/>
  <c r="BV142" i="38"/>
  <c r="BU142" i="29"/>
  <c r="BU142" i="38"/>
  <c r="BT142" i="29"/>
  <c r="BT142" i="38"/>
  <c r="BS142" i="29"/>
  <c r="BS142" i="38"/>
  <c r="BR142" i="29"/>
  <c r="BR142" i="38"/>
  <c r="BQ142" i="29"/>
  <c r="BQ142" i="38"/>
  <c r="BP142" i="29"/>
  <c r="BP142" i="38"/>
  <c r="BO142" i="29"/>
  <c r="BO142" i="38"/>
  <c r="BN142" i="29"/>
  <c r="BN142" i="38"/>
  <c r="BM142" i="29"/>
  <c r="BM142" i="38"/>
  <c r="BL142" i="29"/>
  <c r="BL142" i="38"/>
  <c r="BK142" i="29"/>
  <c r="BK142" i="38"/>
  <c r="BJ142" i="29"/>
  <c r="BJ142" i="38"/>
  <c r="BI142" i="29"/>
  <c r="BI142" i="38"/>
  <c r="BH142" i="29"/>
  <c r="BH142" i="38"/>
  <c r="BG142" i="29"/>
  <c r="BG142" i="38"/>
  <c r="BF142" i="29"/>
  <c r="BF142" i="38"/>
  <c r="BE142" i="29"/>
  <c r="BE142" i="38"/>
  <c r="BD142" i="29"/>
  <c r="BD142" i="38"/>
  <c r="BC142" i="29"/>
  <c r="BC142" i="38"/>
  <c r="BB142" i="29"/>
  <c r="BB142" i="38"/>
  <c r="BA142" i="29"/>
  <c r="BA142" i="38"/>
  <c r="AZ142" i="29"/>
  <c r="AZ142" i="38"/>
  <c r="AY142" i="29"/>
  <c r="AY142" i="38"/>
  <c r="AX142" i="29"/>
  <c r="AX142" i="38"/>
  <c r="AW142" i="29"/>
  <c r="AW142" i="38"/>
  <c r="AV142" i="29"/>
  <c r="AV142" i="38"/>
  <c r="AU142" i="29"/>
  <c r="AU142" i="38"/>
  <c r="AT142" i="29"/>
  <c r="AT142" i="38"/>
  <c r="AS142" i="29"/>
  <c r="AS142" i="38"/>
  <c r="AR142" i="29"/>
  <c r="AR142" i="38"/>
  <c r="AQ142" i="29"/>
  <c r="AQ142" i="38"/>
  <c r="AP142" i="29"/>
  <c r="AP142" i="38"/>
  <c r="AO142" i="29"/>
  <c r="AO142" i="38"/>
  <c r="DL141" i="29"/>
  <c r="DL141" i="38"/>
  <c r="DK141" i="29"/>
  <c r="DK141" i="38"/>
  <c r="DJ141" i="29"/>
  <c r="DJ141" i="38"/>
  <c r="DI141" i="29"/>
  <c r="DI141" i="38"/>
  <c r="DH141" i="29"/>
  <c r="DH141" i="38"/>
  <c r="DG141" i="29"/>
  <c r="DG141" i="38"/>
  <c r="DF141" i="29"/>
  <c r="DF141" i="38"/>
  <c r="DE141" i="29"/>
  <c r="DE141" i="38"/>
  <c r="DD141" i="29"/>
  <c r="DD141" i="38"/>
  <c r="DC141" i="29"/>
  <c r="DC141" i="38"/>
  <c r="DB141" i="29"/>
  <c r="DB141" i="38"/>
  <c r="DA141" i="29"/>
  <c r="DA141" i="38"/>
  <c r="CZ141" i="29"/>
  <c r="CZ141" i="38"/>
  <c r="CY141" i="29"/>
  <c r="CY141" i="38"/>
  <c r="CX141" i="29"/>
  <c r="CX141" i="38"/>
  <c r="CW141" i="29"/>
  <c r="CW141" i="38"/>
  <c r="CV141" i="29"/>
  <c r="CV141" i="38"/>
  <c r="CU141" i="29"/>
  <c r="CU141" i="38"/>
  <c r="CT141" i="29"/>
  <c r="CT141" i="38"/>
  <c r="CS141" i="29"/>
  <c r="CS141" i="38"/>
  <c r="CR141" i="29"/>
  <c r="CR141" i="38"/>
  <c r="CQ141" i="29"/>
  <c r="CQ141" i="38"/>
  <c r="CP141" i="29"/>
  <c r="CP141" i="38"/>
  <c r="CO141" i="29"/>
  <c r="CO141" i="38"/>
  <c r="CN141" i="29"/>
  <c r="CN141" i="38"/>
  <c r="CM141" i="29"/>
  <c r="CM141" i="38"/>
  <c r="CL141" i="29"/>
  <c r="CL141" i="38"/>
  <c r="CK141" i="29"/>
  <c r="CK141" i="38"/>
  <c r="CJ141" i="29"/>
  <c r="CJ141" i="38"/>
  <c r="CI141" i="29"/>
  <c r="CI141" i="38"/>
  <c r="CH141" i="29"/>
  <c r="CH141" i="38"/>
  <c r="CG141" i="29"/>
  <c r="CG141" i="38"/>
  <c r="CF141" i="29"/>
  <c r="CF141" i="38"/>
  <c r="CE141" i="29"/>
  <c r="CE141" i="38"/>
  <c r="CD141" i="29"/>
  <c r="CD141" i="38"/>
  <c r="CC141" i="29"/>
  <c r="CC141" i="38"/>
  <c r="CB141" i="29"/>
  <c r="CB141" i="38"/>
  <c r="CA141" i="29"/>
  <c r="CA141" i="38"/>
  <c r="BZ141" i="29"/>
  <c r="BZ141" i="38"/>
  <c r="BY141" i="29"/>
  <c r="BY141" i="38"/>
  <c r="BX141" i="29"/>
  <c r="BX141" i="38"/>
  <c r="BW141" i="29"/>
  <c r="BW141" i="38"/>
  <c r="BV141" i="29"/>
  <c r="BV141" i="38"/>
  <c r="BU141" i="29"/>
  <c r="BU141" i="38"/>
  <c r="BT141" i="29"/>
  <c r="BT141" i="38"/>
  <c r="BS141" i="29"/>
  <c r="BS141" i="38"/>
  <c r="BR141" i="29"/>
  <c r="BR141" i="38"/>
  <c r="BQ141" i="29"/>
  <c r="BQ141" i="38"/>
  <c r="BP141" i="29"/>
  <c r="BP141" i="38"/>
  <c r="BO141" i="29"/>
  <c r="BO141" i="38"/>
  <c r="BN141" i="29"/>
  <c r="BN141" i="38"/>
  <c r="BM141" i="29"/>
  <c r="BM141" i="38"/>
  <c r="BL141" i="29"/>
  <c r="BL141" i="38"/>
  <c r="BK141" i="29"/>
  <c r="BK141" i="38"/>
  <c r="BJ141" i="29"/>
  <c r="BJ141" i="38"/>
  <c r="BI141" i="29"/>
  <c r="BI141" i="38"/>
  <c r="BH141" i="29"/>
  <c r="BH141" i="38"/>
  <c r="BG141" i="29"/>
  <c r="BG141" i="38"/>
  <c r="BF141" i="29"/>
  <c r="BF141" i="38"/>
  <c r="BE141" i="29"/>
  <c r="BE141" i="38"/>
  <c r="BD141" i="29"/>
  <c r="BD141" i="38"/>
  <c r="BC141" i="29"/>
  <c r="BC141" i="38"/>
  <c r="BB141" i="29"/>
  <c r="BB141" i="38"/>
  <c r="BA141" i="29"/>
  <c r="BA141" i="38"/>
  <c r="AZ141" i="29"/>
  <c r="AZ141" i="38"/>
  <c r="AY141" i="29"/>
  <c r="AY141" i="38"/>
  <c r="AX141" i="29"/>
  <c r="AX141" i="38"/>
  <c r="AW141" i="29"/>
  <c r="AW141" i="38"/>
  <c r="AV141" i="29"/>
  <c r="AV141" i="38"/>
  <c r="AU141" i="29"/>
  <c r="AU141" i="38"/>
  <c r="AT141" i="29"/>
  <c r="AT141" i="38"/>
  <c r="AS141" i="29"/>
  <c r="AS141" i="38"/>
  <c r="AR141" i="29"/>
  <c r="AR141" i="38"/>
  <c r="AQ141" i="29"/>
  <c r="AQ141" i="38"/>
  <c r="AP141" i="29"/>
  <c r="AP141" i="38"/>
  <c r="AO141" i="29"/>
  <c r="AO141" i="38"/>
  <c r="DL140" i="29"/>
  <c r="DL140" i="38"/>
  <c r="DK140" i="29"/>
  <c r="DK140" i="38"/>
  <c r="DJ140" i="29"/>
  <c r="DJ140" i="38"/>
  <c r="DI140" i="29"/>
  <c r="DI140" i="38"/>
  <c r="DH140" i="29"/>
  <c r="DH140" i="38"/>
  <c r="DG140" i="29"/>
  <c r="DG140" i="38"/>
  <c r="DF140" i="29"/>
  <c r="DF140" i="38"/>
  <c r="DE140" i="29"/>
  <c r="DE140" i="38"/>
  <c r="DD140" i="29"/>
  <c r="DD140" i="38"/>
  <c r="DC140" i="29"/>
  <c r="DC140" i="38"/>
  <c r="DB140" i="29"/>
  <c r="DB140" i="38"/>
  <c r="DA140" i="29"/>
  <c r="DA140" i="38"/>
  <c r="CZ140" i="29"/>
  <c r="CZ140" i="38"/>
  <c r="CY140" i="29"/>
  <c r="CY140" i="38"/>
  <c r="CX140" i="29"/>
  <c r="CX140" i="38"/>
  <c r="CW140" i="29"/>
  <c r="CW140" i="38"/>
  <c r="CV140" i="29"/>
  <c r="CV140" i="38"/>
  <c r="CU140" i="29"/>
  <c r="CU140" i="38"/>
  <c r="CT140" i="29"/>
  <c r="CT140" i="38"/>
  <c r="CS140" i="29"/>
  <c r="CS140" i="38"/>
  <c r="CR140" i="29"/>
  <c r="CR140" i="38"/>
  <c r="CQ140" i="29"/>
  <c r="CQ140" i="38"/>
  <c r="CP140" i="29"/>
  <c r="CP140" i="38"/>
  <c r="CO140" i="29"/>
  <c r="CO140" i="38"/>
  <c r="CN140" i="29"/>
  <c r="CN140" i="38"/>
  <c r="CM140" i="29"/>
  <c r="CM140" i="38"/>
  <c r="CL140" i="29"/>
  <c r="CL140" i="38"/>
  <c r="CK140" i="29"/>
  <c r="CK140" i="38"/>
  <c r="CJ140" i="29"/>
  <c r="CJ140" i="38"/>
  <c r="CI140" i="29"/>
  <c r="CI140" i="38"/>
  <c r="CH140" i="29"/>
  <c r="CH140" i="38"/>
  <c r="CG140" i="29"/>
  <c r="CG140" i="38"/>
  <c r="CF140" i="29"/>
  <c r="CF140" i="38"/>
  <c r="CE140" i="29"/>
  <c r="CE140" i="38"/>
  <c r="CD140" i="29"/>
  <c r="CD140" i="38"/>
  <c r="CC140" i="29"/>
  <c r="CC140" i="38"/>
  <c r="CB140" i="29"/>
  <c r="CB140" i="38"/>
  <c r="CA140" i="29"/>
  <c r="CA140" i="38"/>
  <c r="BZ140" i="29"/>
  <c r="BZ140" i="38"/>
  <c r="BY140" i="29"/>
  <c r="BY140" i="38"/>
  <c r="BX140" i="29"/>
  <c r="BX140" i="38"/>
  <c r="BW140" i="29"/>
  <c r="BW140" i="38"/>
  <c r="BV140" i="29"/>
  <c r="BV140" i="38"/>
  <c r="BU140" i="29"/>
  <c r="BU140" i="38"/>
  <c r="BT140" i="29"/>
  <c r="BT140" i="38"/>
  <c r="BS140" i="29"/>
  <c r="BS140" i="38"/>
  <c r="BR140" i="29"/>
  <c r="BR140" i="38"/>
  <c r="BQ140" i="29"/>
  <c r="BQ140" i="38"/>
  <c r="BP140" i="29"/>
  <c r="BP140" i="38"/>
  <c r="BO140" i="29"/>
  <c r="BO140" i="38"/>
  <c r="BN140" i="29"/>
  <c r="BN140" i="38"/>
  <c r="BM140" i="29"/>
  <c r="BM140" i="38"/>
  <c r="BL140" i="29"/>
  <c r="BL140" i="38"/>
  <c r="BK140" i="29"/>
  <c r="BK140" i="38"/>
  <c r="BJ140" i="29"/>
  <c r="BJ140" i="38"/>
  <c r="BI140" i="29"/>
  <c r="BI140" i="38"/>
  <c r="BH140" i="29"/>
  <c r="BH140" i="38"/>
  <c r="BG140" i="29"/>
  <c r="BG140" i="38"/>
  <c r="BF140" i="29"/>
  <c r="BF140" i="38"/>
  <c r="BE140" i="29"/>
  <c r="BE140" i="38"/>
  <c r="BD140" i="29"/>
  <c r="BD140" i="38"/>
  <c r="BC140" i="29"/>
  <c r="BC140" i="38"/>
  <c r="BB140" i="29"/>
  <c r="BB140" i="38"/>
  <c r="BA140" i="29"/>
  <c r="BA140" i="38"/>
  <c r="AZ140" i="29"/>
  <c r="AZ140" i="38"/>
  <c r="AY140" i="29"/>
  <c r="AY140" i="38"/>
  <c r="AX140" i="29"/>
  <c r="AX140" i="38"/>
  <c r="AW140" i="29"/>
  <c r="AW140" i="38"/>
  <c r="AV140" i="29"/>
  <c r="AV140" i="38"/>
  <c r="AU140" i="29"/>
  <c r="AU140" i="38"/>
  <c r="AT140" i="29"/>
  <c r="AT140" i="38"/>
  <c r="AS140" i="29"/>
  <c r="AS140" i="38"/>
  <c r="AR140" i="29"/>
  <c r="AR140" i="38"/>
  <c r="AQ140" i="29"/>
  <c r="AQ140" i="38"/>
  <c r="AP140" i="29"/>
  <c r="AP140" i="38"/>
  <c r="AO140" i="29"/>
  <c r="AO140" i="38"/>
  <c r="DL113" i="29"/>
  <c r="DL113" i="38"/>
  <c r="DK113" i="29"/>
  <c r="DK113" i="38"/>
  <c r="DJ113" i="29"/>
  <c r="DJ113" i="38"/>
  <c r="DI113" i="29"/>
  <c r="DI113" i="38"/>
  <c r="DH113" i="29"/>
  <c r="DH113" i="38"/>
  <c r="DG113" i="29"/>
  <c r="DG113" i="38"/>
  <c r="DF113" i="29"/>
  <c r="DF113" i="38"/>
  <c r="DE113" i="29"/>
  <c r="DE113" i="38"/>
  <c r="DD113" i="29"/>
  <c r="DD113" i="38"/>
  <c r="DC113" i="29"/>
  <c r="DC113" i="38"/>
  <c r="DB113" i="29"/>
  <c r="DB113" i="38"/>
  <c r="DA113" i="29"/>
  <c r="DA113" i="38"/>
  <c r="CZ113" i="29"/>
  <c r="CZ113" i="38"/>
  <c r="CY113" i="29"/>
  <c r="CY113" i="38"/>
  <c r="CX113" i="29"/>
  <c r="CX113" i="38"/>
  <c r="CW113" i="29"/>
  <c r="CW113" i="38"/>
  <c r="CV113" i="29"/>
  <c r="CV113" i="38"/>
  <c r="CU113" i="29"/>
  <c r="CU113" i="38"/>
  <c r="CT113" i="29"/>
  <c r="CT113" i="38"/>
  <c r="CS113" i="29"/>
  <c r="CS113" i="38"/>
  <c r="CR113" i="29"/>
  <c r="CR113" i="38"/>
  <c r="CQ113" i="29"/>
  <c r="CQ113" i="38"/>
  <c r="CP113" i="29"/>
  <c r="CP113" i="38"/>
  <c r="CO113" i="29"/>
  <c r="CO113" i="38"/>
  <c r="CN113" i="29"/>
  <c r="CN113" i="38"/>
  <c r="CM113" i="29"/>
  <c r="CM113" i="38"/>
  <c r="CL113" i="29"/>
  <c r="CL113" i="38"/>
  <c r="CK113" i="29"/>
  <c r="CK113" i="38"/>
  <c r="CJ113" i="29"/>
  <c r="CJ113" i="38"/>
  <c r="CI113" i="29"/>
  <c r="CI113" i="38"/>
  <c r="CH113" i="29"/>
  <c r="CH113" i="38"/>
  <c r="CG113" i="29"/>
  <c r="CG113" i="38"/>
  <c r="CF113" i="29"/>
  <c r="CF113" i="38"/>
  <c r="CE113" i="29"/>
  <c r="CE113" i="38"/>
  <c r="CD113" i="29"/>
  <c r="CD113" i="38"/>
  <c r="CC113" i="29"/>
  <c r="CC113" i="38"/>
  <c r="CB113" i="29"/>
  <c r="CB113" i="38"/>
  <c r="CA113" i="29"/>
  <c r="CA113" i="38"/>
  <c r="BZ113" i="29"/>
  <c r="BZ113" i="38"/>
  <c r="BY113" i="29"/>
  <c r="BY113" i="38"/>
  <c r="BX113" i="29"/>
  <c r="BX113" i="38"/>
  <c r="BW113" i="29"/>
  <c r="BW113" i="38"/>
  <c r="BV113" i="29"/>
  <c r="BV113" i="38"/>
  <c r="BU113" i="29"/>
  <c r="BU113" i="38"/>
  <c r="BT113" i="29"/>
  <c r="BT113" i="38"/>
  <c r="BS113" i="29"/>
  <c r="BS113" i="38"/>
  <c r="BR113" i="29"/>
  <c r="BR113" i="38"/>
  <c r="BQ113" i="29"/>
  <c r="BQ113" i="38"/>
  <c r="BP113" i="29"/>
  <c r="BP113" i="38"/>
  <c r="BO113" i="29"/>
  <c r="BO113" i="38"/>
  <c r="BN113" i="29"/>
  <c r="BN113" i="38"/>
  <c r="BM113" i="29"/>
  <c r="BM113" i="38"/>
  <c r="BL113" i="29"/>
  <c r="BL113" i="38"/>
  <c r="BK113" i="29"/>
  <c r="BK113" i="38"/>
  <c r="BJ113" i="29"/>
  <c r="BJ113" i="38"/>
  <c r="BI113" i="29"/>
  <c r="BI113" i="38"/>
  <c r="BH113" i="29"/>
  <c r="BH113" i="38"/>
  <c r="BG113" i="29"/>
  <c r="BG113" i="38"/>
  <c r="BF113" i="29"/>
  <c r="BF113" i="38"/>
  <c r="BE113" i="29"/>
  <c r="BE113" i="38"/>
  <c r="BD113" i="29"/>
  <c r="BD113" i="38"/>
  <c r="BC113" i="29"/>
  <c r="BC113" i="38"/>
  <c r="BB113" i="29"/>
  <c r="BB113" i="38"/>
  <c r="BA113" i="29"/>
  <c r="BA113" i="38"/>
  <c r="AZ113" i="29"/>
  <c r="AZ113" i="38"/>
  <c r="AY113" i="29"/>
  <c r="AY113" i="38"/>
  <c r="AX113" i="29"/>
  <c r="AX113" i="38"/>
  <c r="AW113" i="29"/>
  <c r="AW113" i="38"/>
  <c r="AV113" i="29"/>
  <c r="AV113" i="38"/>
  <c r="AU113" i="29"/>
  <c r="AU113" i="38"/>
  <c r="AT113" i="29"/>
  <c r="AT113" i="38"/>
  <c r="AS113" i="29"/>
  <c r="AS113" i="38"/>
  <c r="AR113" i="29"/>
  <c r="AR113" i="38"/>
  <c r="AQ113" i="29"/>
  <c r="AQ113" i="38"/>
  <c r="AP113" i="29"/>
  <c r="AP113" i="38"/>
  <c r="AO113" i="29"/>
  <c r="AO113" i="38"/>
  <c r="DL80" i="29"/>
  <c r="DL80" i="38"/>
  <c r="DK80" i="29"/>
  <c r="DK80" i="38"/>
  <c r="DJ80" i="29"/>
  <c r="DJ80" i="38"/>
  <c r="DI80" i="29"/>
  <c r="DI80" i="38"/>
  <c r="DH80" i="29"/>
  <c r="DH80" i="38"/>
  <c r="DG80" i="29"/>
  <c r="DG80" i="38"/>
  <c r="DF80" i="29"/>
  <c r="DF80" i="38"/>
  <c r="DE80" i="29"/>
  <c r="DE80" i="38"/>
  <c r="DD80" i="29"/>
  <c r="DD80" i="38"/>
  <c r="DC80" i="29"/>
  <c r="DC80" i="38"/>
  <c r="DB80" i="29"/>
  <c r="DB80" i="38"/>
  <c r="DA80" i="29"/>
  <c r="DA80" i="38"/>
  <c r="CZ80" i="29"/>
  <c r="CZ80" i="38"/>
  <c r="CY80" i="29"/>
  <c r="CY80" i="38"/>
  <c r="CX80" i="29"/>
  <c r="CX80" i="38"/>
  <c r="CW80" i="29"/>
  <c r="CW80" i="38"/>
  <c r="CV80" i="29"/>
  <c r="CV80" i="38"/>
  <c r="CU80" i="29"/>
  <c r="CU80" i="38"/>
  <c r="CT80" i="29"/>
  <c r="CT80" i="38"/>
  <c r="CS80" i="29"/>
  <c r="CS80" i="38"/>
  <c r="CR80" i="29"/>
  <c r="CR80" i="38"/>
  <c r="CQ80" i="29"/>
  <c r="CQ80" i="38"/>
  <c r="CP80" i="29"/>
  <c r="CP80" i="38"/>
  <c r="CO80" i="29"/>
  <c r="CO80" i="38"/>
  <c r="CN80" i="29"/>
  <c r="CN80" i="38"/>
  <c r="CM80" i="29"/>
  <c r="CM80" i="38"/>
  <c r="CL80" i="29"/>
  <c r="CL80" i="38"/>
  <c r="CK80" i="29"/>
  <c r="CK80" i="38"/>
  <c r="CJ80" i="29"/>
  <c r="CJ80" i="38"/>
  <c r="CI80" i="29"/>
  <c r="CI80" i="38"/>
  <c r="CH80" i="29"/>
  <c r="CH80" i="38"/>
  <c r="CG80" i="29"/>
  <c r="CG80" i="38"/>
  <c r="CF80" i="29"/>
  <c r="CF80" i="38"/>
  <c r="CE80" i="29"/>
  <c r="CE80" i="38"/>
  <c r="CD80" i="29"/>
  <c r="CD80" i="38"/>
  <c r="CC80" i="29"/>
  <c r="CC80" i="38"/>
  <c r="CB80" i="29"/>
  <c r="CB80" i="38"/>
  <c r="CA80" i="29"/>
  <c r="CA80" i="38"/>
  <c r="BZ80" i="29"/>
  <c r="BZ80" i="38"/>
  <c r="BY80" i="29"/>
  <c r="BY80" i="38"/>
  <c r="BX80" i="29"/>
  <c r="BX80" i="38"/>
  <c r="BW80" i="29"/>
  <c r="BW80" i="38"/>
  <c r="BV80" i="29"/>
  <c r="BV80" i="38"/>
  <c r="BU80" i="29"/>
  <c r="BU80" i="38"/>
  <c r="BT80" i="29"/>
  <c r="BT80" i="38"/>
  <c r="BS80" i="29"/>
  <c r="BS80" i="38"/>
  <c r="BR80" i="29"/>
  <c r="BR80" i="38"/>
  <c r="BQ80" i="29"/>
  <c r="BQ80" i="38"/>
  <c r="BP80" i="29"/>
  <c r="BP80" i="38"/>
  <c r="BO80" i="29"/>
  <c r="BO80" i="38"/>
  <c r="BN80" i="29"/>
  <c r="BN80" i="38"/>
  <c r="BM80" i="29"/>
  <c r="BM80" i="38"/>
  <c r="BL80" i="29"/>
  <c r="BL80" i="38"/>
  <c r="BK80" i="29"/>
  <c r="BK80" i="38"/>
  <c r="BJ80" i="29"/>
  <c r="BJ80" i="38"/>
  <c r="BI80" i="29"/>
  <c r="BI80" i="38"/>
  <c r="BH80" i="29"/>
  <c r="BH80" i="38"/>
  <c r="BG80" i="29"/>
  <c r="BG80" i="38"/>
  <c r="BF80" i="29"/>
  <c r="BF80" i="38"/>
  <c r="BE80" i="29"/>
  <c r="BE80" i="38"/>
  <c r="BD80" i="29"/>
  <c r="BD80" i="38"/>
  <c r="BC80" i="29"/>
  <c r="BC80" i="38"/>
  <c r="BB80" i="29"/>
  <c r="BB80" i="38"/>
  <c r="BA80" i="29"/>
  <c r="BA80" i="38"/>
  <c r="AZ80" i="29"/>
  <c r="AZ80" i="38"/>
  <c r="AY80" i="29"/>
  <c r="AY80" i="38"/>
  <c r="AX80" i="29"/>
  <c r="AX80" i="38"/>
  <c r="AW80" i="29"/>
  <c r="AW80" i="38"/>
  <c r="AV80" i="29"/>
  <c r="AV80" i="38"/>
  <c r="AU80" i="29"/>
  <c r="AU80" i="38"/>
  <c r="AT80" i="29"/>
  <c r="AT80" i="38"/>
  <c r="AS80" i="29"/>
  <c r="AS80" i="38"/>
  <c r="AR80" i="29"/>
  <c r="AR80" i="38"/>
  <c r="AQ80" i="29"/>
  <c r="AQ80" i="38"/>
  <c r="AP80" i="29"/>
  <c r="AP80" i="38"/>
  <c r="AO80" i="29"/>
  <c r="AO80" i="38"/>
  <c r="DL79" i="29"/>
  <c r="DL79" i="38"/>
  <c r="DK79" i="29"/>
  <c r="DK79" i="38"/>
  <c r="DJ79" i="29"/>
  <c r="DJ79" i="38"/>
  <c r="DI79" i="29"/>
  <c r="DI79" i="38"/>
  <c r="DH79" i="29"/>
  <c r="DH79" i="38"/>
  <c r="DG79" i="29"/>
  <c r="DG79" i="38"/>
  <c r="DF79" i="29"/>
  <c r="DF79" i="38"/>
  <c r="DE79" i="29"/>
  <c r="DE79" i="38"/>
  <c r="DD79" i="29"/>
  <c r="DD79" i="38"/>
  <c r="DC79" i="29"/>
  <c r="DC79" i="38"/>
  <c r="DB79" i="29"/>
  <c r="DB79" i="38"/>
  <c r="DA79" i="29"/>
  <c r="DA79" i="38"/>
  <c r="CZ79" i="29"/>
  <c r="CZ79" i="38"/>
  <c r="CY79" i="29"/>
  <c r="CY79" i="38"/>
  <c r="CX79" i="29"/>
  <c r="CX79" i="38"/>
  <c r="CW79" i="29"/>
  <c r="CW79" i="38"/>
  <c r="CV79" i="29"/>
  <c r="CV79" i="38"/>
  <c r="CU79" i="29"/>
  <c r="CU79" i="38"/>
  <c r="CT79" i="29"/>
  <c r="CT79" i="38"/>
  <c r="CS79" i="29"/>
  <c r="CS79" i="38"/>
  <c r="CR79" i="29"/>
  <c r="CR79" i="38"/>
  <c r="CQ79" i="29"/>
  <c r="CQ79" i="38"/>
  <c r="CP79" i="29"/>
  <c r="CP79" i="38"/>
  <c r="CO79" i="29"/>
  <c r="CO79" i="38"/>
  <c r="CN79" i="29"/>
  <c r="CN79" i="38"/>
  <c r="CM79" i="29"/>
  <c r="CM79" i="38"/>
  <c r="CL79" i="29"/>
  <c r="CL79" i="38"/>
  <c r="CK79" i="29"/>
  <c r="CK79" i="38"/>
  <c r="CJ79" i="29"/>
  <c r="CJ79" i="38"/>
  <c r="CI79" i="29"/>
  <c r="CI79" i="38"/>
  <c r="CH79" i="29"/>
  <c r="CH79" i="38"/>
  <c r="CG79" i="29"/>
  <c r="CG79" i="38"/>
  <c r="CF79" i="29"/>
  <c r="CF79" i="38"/>
  <c r="CE79" i="29"/>
  <c r="CE79" i="38"/>
  <c r="CD79" i="29"/>
  <c r="CD79" i="38"/>
  <c r="CC79" i="29"/>
  <c r="CC79" i="38"/>
  <c r="CB79" i="29"/>
  <c r="CB79" i="38"/>
  <c r="CA79" i="29"/>
  <c r="CA79" i="38"/>
  <c r="BZ79" i="29"/>
  <c r="BZ79" i="38"/>
  <c r="BY79" i="29"/>
  <c r="BY79" i="38"/>
  <c r="BX79" i="29"/>
  <c r="BX79" i="38"/>
  <c r="BW79" i="29"/>
  <c r="BW79" i="38"/>
  <c r="BV79" i="29"/>
  <c r="BV79" i="38"/>
  <c r="BU79" i="29"/>
  <c r="BU79" i="38"/>
  <c r="BT79" i="29"/>
  <c r="BT79" i="38"/>
  <c r="BS79" i="29"/>
  <c r="BS79" i="38"/>
  <c r="BR79" i="29"/>
  <c r="BR79" i="38"/>
  <c r="BQ79" i="29"/>
  <c r="BQ79" i="38"/>
  <c r="BP79" i="29"/>
  <c r="BP79" i="38"/>
  <c r="BO79" i="29"/>
  <c r="BO79" i="38"/>
  <c r="BN79" i="29"/>
  <c r="BN79" i="38"/>
  <c r="BM79" i="29"/>
  <c r="BM79" i="38"/>
  <c r="BL79" i="29"/>
  <c r="BL79" i="38"/>
  <c r="BK79" i="29"/>
  <c r="BK79" i="38"/>
  <c r="BJ79" i="29"/>
  <c r="BJ79" i="38"/>
  <c r="BI79" i="29"/>
  <c r="BI79" i="38"/>
  <c r="BH79" i="29"/>
  <c r="BH79" i="38"/>
  <c r="BG79" i="29"/>
  <c r="BG79" i="38"/>
  <c r="BF79" i="29"/>
  <c r="BF79" i="38"/>
  <c r="BE79" i="29"/>
  <c r="BE79" i="38"/>
  <c r="BD79" i="29"/>
  <c r="BD79" i="38"/>
  <c r="BC79" i="29"/>
  <c r="BC79" i="38"/>
  <c r="BB79" i="29"/>
  <c r="BB79" i="38"/>
  <c r="BA79" i="29"/>
  <c r="BA79" i="38"/>
  <c r="AZ79" i="29"/>
  <c r="AZ79" i="38"/>
  <c r="AY79" i="29"/>
  <c r="AY79" i="38"/>
  <c r="AX79" i="29"/>
  <c r="AX79" i="38"/>
  <c r="AW79" i="29"/>
  <c r="AW79" i="38"/>
  <c r="AV79" i="29"/>
  <c r="AV79" i="38"/>
  <c r="AU79" i="29"/>
  <c r="AU79" i="38"/>
  <c r="AT79" i="29"/>
  <c r="AT79" i="38"/>
  <c r="AS79" i="29"/>
  <c r="AS79" i="38"/>
  <c r="AR79" i="29"/>
  <c r="AR79" i="38"/>
  <c r="AQ79" i="29"/>
  <c r="AQ79" i="38"/>
  <c r="AP79" i="29"/>
  <c r="AP79" i="38"/>
  <c r="AO79" i="29"/>
  <c r="AO79" i="38"/>
  <c r="DL47" i="29"/>
  <c r="DL47" i="38"/>
  <c r="DK47" i="29"/>
  <c r="DK47" i="38"/>
  <c r="DJ47" i="29"/>
  <c r="DJ47" i="38"/>
  <c r="DI47" i="29"/>
  <c r="DI47" i="38"/>
  <c r="DH47" i="29"/>
  <c r="DH47" i="38"/>
  <c r="DG47" i="29"/>
  <c r="DG47" i="38"/>
  <c r="DF47" i="29"/>
  <c r="DF47" i="38"/>
  <c r="DE47" i="29"/>
  <c r="DE47" i="38"/>
  <c r="DD47" i="29"/>
  <c r="DD47" i="38"/>
  <c r="DC47" i="29"/>
  <c r="DC47" i="38"/>
  <c r="DB47" i="29"/>
  <c r="DB47" i="38"/>
  <c r="DA47" i="29"/>
  <c r="DA47" i="38"/>
  <c r="CZ47" i="29"/>
  <c r="CZ47" i="38"/>
  <c r="CY47" i="29"/>
  <c r="CY47" i="38"/>
  <c r="CX47" i="29"/>
  <c r="CX47" i="38"/>
  <c r="CW47" i="29"/>
  <c r="CW47" i="38"/>
  <c r="CV47" i="29"/>
  <c r="CV47" i="38"/>
  <c r="CU47" i="29"/>
  <c r="CU47" i="38"/>
  <c r="CT47" i="29"/>
  <c r="CT47" i="38"/>
  <c r="CS47" i="29"/>
  <c r="CS47" i="38"/>
  <c r="CR47" i="29"/>
  <c r="CR47" i="38"/>
  <c r="CQ47" i="29"/>
  <c r="CQ47" i="38"/>
  <c r="CP47" i="29"/>
  <c r="CP47" i="38"/>
  <c r="CO47" i="29"/>
  <c r="CO47" i="38"/>
  <c r="CN47" i="29"/>
  <c r="CN47" i="38"/>
  <c r="CM47" i="29"/>
  <c r="CM47" i="38"/>
  <c r="CL47" i="29"/>
  <c r="CL47" i="38"/>
  <c r="CK47" i="29"/>
  <c r="CK47" i="38"/>
  <c r="CJ47" i="29"/>
  <c r="CJ47" i="38"/>
  <c r="CI47" i="29"/>
  <c r="CI47" i="38"/>
  <c r="CH47" i="29"/>
  <c r="CH47" i="38"/>
  <c r="CG47" i="29"/>
  <c r="CG47" i="38"/>
  <c r="CF47" i="29"/>
  <c r="CF47" i="38"/>
  <c r="CE47" i="29"/>
  <c r="CE47" i="38"/>
  <c r="CD47" i="29"/>
  <c r="CD47" i="38"/>
  <c r="CC47" i="29"/>
  <c r="CC47" i="38"/>
  <c r="CB47" i="29"/>
  <c r="CB47" i="38"/>
  <c r="CA47" i="29"/>
  <c r="CA47" i="38"/>
  <c r="BZ47" i="29"/>
  <c r="BZ47" i="38"/>
  <c r="BY47" i="29"/>
  <c r="BY47" i="38"/>
  <c r="BX47" i="29"/>
  <c r="BX47" i="38"/>
  <c r="BW47" i="29"/>
  <c r="BW47" i="38"/>
  <c r="BV47" i="29"/>
  <c r="BV47" i="38"/>
  <c r="BU47" i="29"/>
  <c r="BU47" i="38"/>
  <c r="BT47" i="29"/>
  <c r="BT47" i="38"/>
  <c r="BS47" i="29"/>
  <c r="BS47" i="38"/>
  <c r="BR47" i="29"/>
  <c r="BR47" i="38"/>
  <c r="BQ47" i="29"/>
  <c r="BQ47" i="38"/>
  <c r="BP47" i="29"/>
  <c r="BP47" i="38"/>
  <c r="BO47" i="29"/>
  <c r="BO47" i="38"/>
  <c r="BN47" i="29"/>
  <c r="BN47" i="38"/>
  <c r="BM47" i="29"/>
  <c r="BM47" i="38"/>
  <c r="BL47" i="29"/>
  <c r="BL47" i="38"/>
  <c r="BK47" i="29"/>
  <c r="BK47" i="38"/>
  <c r="BJ47" i="29"/>
  <c r="BJ47" i="38"/>
  <c r="BI47" i="29"/>
  <c r="BI47" i="38"/>
  <c r="BH47" i="29"/>
  <c r="BH47" i="38"/>
  <c r="BG47" i="29"/>
  <c r="BG47" i="38"/>
  <c r="BF47" i="29"/>
  <c r="BF47" i="38"/>
  <c r="BE47" i="29"/>
  <c r="BE47" i="38"/>
  <c r="BD47" i="29"/>
  <c r="BD47" i="38"/>
  <c r="BC47" i="29"/>
  <c r="BC47" i="38"/>
  <c r="BB47" i="29"/>
  <c r="BB47" i="38"/>
  <c r="BA47" i="29"/>
  <c r="BA47" i="38"/>
  <c r="AZ47" i="29"/>
  <c r="AZ47" i="38"/>
  <c r="AY47" i="29"/>
  <c r="AY47" i="38"/>
  <c r="AX47" i="29"/>
  <c r="AX47" i="38"/>
  <c r="AW47" i="29"/>
  <c r="AW47" i="38"/>
  <c r="AV47" i="29"/>
  <c r="AV47" i="38"/>
  <c r="AU47" i="29"/>
  <c r="AU47" i="38"/>
  <c r="AT47" i="29"/>
  <c r="AT47" i="38"/>
  <c r="AS47" i="29"/>
  <c r="AS47" i="38"/>
  <c r="AR47" i="29"/>
  <c r="AR47" i="38"/>
  <c r="AQ47" i="29"/>
  <c r="AQ47" i="38"/>
  <c r="AP47" i="29"/>
  <c r="AP47" i="38"/>
  <c r="AO47" i="29"/>
  <c r="AO47" i="38"/>
  <c r="DL300" i="29"/>
  <c r="DL300" i="38"/>
  <c r="DK300" i="29"/>
  <c r="DK300" i="38"/>
  <c r="DJ300" i="29"/>
  <c r="DJ300" i="38"/>
  <c r="DI300" i="29"/>
  <c r="DI300" i="38"/>
  <c r="DH300" i="29"/>
  <c r="DH300" i="38"/>
  <c r="DG300" i="29"/>
  <c r="DG300" i="38"/>
  <c r="DF300" i="29"/>
  <c r="DF300" i="38"/>
  <c r="DE300" i="29"/>
  <c r="DE300" i="38"/>
  <c r="DD300" i="29"/>
  <c r="DD300" i="38"/>
  <c r="DC300" i="29"/>
  <c r="DC300" i="38"/>
  <c r="DB300" i="29"/>
  <c r="DB300" i="38"/>
  <c r="DA300" i="29"/>
  <c r="DA300" i="38"/>
  <c r="CZ300" i="29"/>
  <c r="CZ300" i="38"/>
  <c r="CY300" i="29"/>
  <c r="CY300" i="38"/>
  <c r="CX300" i="29"/>
  <c r="CX300" i="38"/>
  <c r="CW300" i="29"/>
  <c r="CW300" i="38"/>
  <c r="CV300" i="29"/>
  <c r="CV300" i="38"/>
  <c r="CU300" i="29"/>
  <c r="CU300" i="38"/>
  <c r="CT300" i="29"/>
  <c r="CT300" i="38"/>
  <c r="CS300" i="29"/>
  <c r="CS300" i="38"/>
  <c r="CR300" i="29"/>
  <c r="CR300" i="38"/>
  <c r="CQ300" i="29"/>
  <c r="CQ300" i="38"/>
  <c r="CP300" i="29"/>
  <c r="CP300" i="38"/>
  <c r="CO300" i="29"/>
  <c r="CO300" i="38"/>
  <c r="CN300" i="29"/>
  <c r="CN300" i="38"/>
  <c r="CM300" i="29"/>
  <c r="CM300" i="38"/>
  <c r="CL300" i="29"/>
  <c r="CL300" i="38"/>
  <c r="CK300" i="29"/>
  <c r="CK300" i="38"/>
  <c r="CJ300" i="29"/>
  <c r="CJ300" i="38"/>
  <c r="CI300" i="29"/>
  <c r="CI300" i="38"/>
  <c r="CH300" i="29"/>
  <c r="CH300" i="38"/>
  <c r="CG300" i="29"/>
  <c r="CG300" i="38"/>
  <c r="CF300" i="29"/>
  <c r="CF300" i="38"/>
  <c r="CE300" i="29"/>
  <c r="CE300" i="38"/>
  <c r="CD300" i="29"/>
  <c r="CD300" i="38"/>
  <c r="CC300" i="29"/>
  <c r="CC300" i="38"/>
  <c r="CB300" i="29"/>
  <c r="CB300" i="38"/>
  <c r="CA300" i="29"/>
  <c r="CA300" i="38"/>
  <c r="BZ300" i="29"/>
  <c r="BZ300" i="38"/>
  <c r="BY300" i="29"/>
  <c r="BY300" i="38"/>
  <c r="BX300" i="29"/>
  <c r="BX300" i="38"/>
  <c r="BW300" i="29"/>
  <c r="BW300" i="38"/>
  <c r="BV300" i="29"/>
  <c r="BV300" i="38"/>
  <c r="BU300" i="29"/>
  <c r="BU300" i="38"/>
  <c r="BT300" i="29"/>
  <c r="BT300" i="38"/>
  <c r="BS300" i="29"/>
  <c r="BS300" i="38"/>
  <c r="BR300" i="29"/>
  <c r="BR300" i="38"/>
  <c r="BQ300" i="29"/>
  <c r="BQ300" i="38"/>
  <c r="BP300" i="29"/>
  <c r="BP300" i="38"/>
  <c r="BO300" i="29"/>
  <c r="BO300" i="38"/>
  <c r="BN300" i="29"/>
  <c r="BN300" i="38"/>
  <c r="BM300" i="29"/>
  <c r="BM300" i="38"/>
  <c r="BL300" i="29"/>
  <c r="BL300" i="38"/>
  <c r="BK300" i="29"/>
  <c r="BK300" i="38"/>
  <c r="BJ300" i="29"/>
  <c r="BJ300" i="38"/>
  <c r="BI300" i="29"/>
  <c r="BI300" i="38"/>
  <c r="BH300" i="29"/>
  <c r="BH300" i="38"/>
  <c r="BG300" i="29"/>
  <c r="BG300" i="38"/>
  <c r="BF300" i="29"/>
  <c r="BF300" i="38"/>
  <c r="BE300" i="29"/>
  <c r="BE300" i="38"/>
  <c r="BD300" i="29"/>
  <c r="BD300" i="38"/>
  <c r="BC300" i="29"/>
  <c r="BC300" i="38"/>
  <c r="BB300" i="29"/>
  <c r="BB300" i="38"/>
  <c r="BA300" i="29"/>
  <c r="BA300" i="38"/>
  <c r="AZ300" i="29"/>
  <c r="AZ300" i="38"/>
  <c r="AY300" i="29"/>
  <c r="AY300" i="38"/>
  <c r="AX300" i="29"/>
  <c r="AX300" i="38"/>
  <c r="AW300" i="29"/>
  <c r="AW300" i="38"/>
  <c r="AV300" i="29"/>
  <c r="AV300" i="38"/>
  <c r="AU300" i="29"/>
  <c r="AU300" i="38"/>
  <c r="AT300" i="29"/>
  <c r="AT300" i="38"/>
  <c r="AS300" i="29"/>
  <c r="AS300" i="38"/>
  <c r="AR300" i="29"/>
  <c r="AR300" i="38"/>
  <c r="AQ300" i="29"/>
  <c r="AQ300" i="38"/>
  <c r="AP300" i="29"/>
  <c r="AP300" i="38"/>
  <c r="AO300" i="29"/>
  <c r="AO300" i="38"/>
  <c r="AN300" i="29"/>
  <c r="AN300" i="38"/>
  <c r="AM300" i="29"/>
  <c r="AM300" i="38"/>
  <c r="AL300" i="29"/>
  <c r="AL300" i="38"/>
  <c r="AK300" i="29"/>
  <c r="AK300" i="38"/>
  <c r="AJ300" i="29"/>
  <c r="AJ300" i="38"/>
  <c r="AI300" i="29"/>
  <c r="AI300" i="38"/>
  <c r="AH300" i="29"/>
  <c r="AH300" i="38"/>
  <c r="AG300" i="29"/>
  <c r="AG300" i="38"/>
  <c r="AF300" i="29"/>
  <c r="AF300" i="38"/>
  <c r="AE300" i="29"/>
  <c r="AE300" i="38"/>
  <c r="AD300" i="29"/>
  <c r="AD300" i="38"/>
  <c r="AC300" i="29"/>
  <c r="AC300" i="38"/>
  <c r="AB300" i="29"/>
  <c r="AB300" i="38"/>
  <c r="AA300" i="29"/>
  <c r="AA300" i="38"/>
  <c r="Z300" i="29"/>
  <c r="Z300" i="38"/>
  <c r="Y300" i="29"/>
  <c r="Y300" i="38"/>
  <c r="X300" i="29"/>
  <c r="X300" i="38"/>
  <c r="W300" i="29"/>
  <c r="W300" i="38"/>
  <c r="V300" i="29"/>
  <c r="V300" i="38"/>
  <c r="U300" i="29"/>
  <c r="U300" i="38"/>
  <c r="T300" i="29"/>
  <c r="T300" i="38"/>
  <c r="S300" i="29"/>
  <c r="S300" i="38"/>
  <c r="R300" i="29"/>
  <c r="R300" i="38"/>
  <c r="Q300" i="29"/>
  <c r="Q300" i="38"/>
  <c r="P300" i="29"/>
  <c r="P300" i="38"/>
  <c r="O300" i="29"/>
  <c r="O300" i="38"/>
  <c r="N300" i="29"/>
  <c r="N300" i="38"/>
  <c r="M300" i="29"/>
  <c r="M300" i="38"/>
  <c r="L300" i="29"/>
  <c r="L300" i="38"/>
  <c r="K300" i="29"/>
  <c r="K300" i="38"/>
  <c r="DL296" i="29"/>
  <c r="DL296" i="38"/>
  <c r="DK296" i="29"/>
  <c r="DK296" i="38"/>
  <c r="DJ296" i="29"/>
  <c r="DJ296" i="38"/>
  <c r="DI296" i="29"/>
  <c r="DI296" i="38"/>
  <c r="DH296" i="29"/>
  <c r="DH296" i="38"/>
  <c r="DG296" i="29"/>
  <c r="DG296" i="38"/>
  <c r="DF296" i="29"/>
  <c r="DF296" i="38"/>
  <c r="DE296" i="29"/>
  <c r="DE296" i="38"/>
  <c r="DD296" i="29"/>
  <c r="DD296" i="38"/>
  <c r="DC296" i="29"/>
  <c r="DC296" i="38"/>
  <c r="DB296" i="29"/>
  <c r="DB296" i="38"/>
  <c r="DA296" i="29"/>
  <c r="DA296" i="38"/>
  <c r="CZ296" i="29"/>
  <c r="CZ296" i="38"/>
  <c r="CY296" i="29"/>
  <c r="CY296" i="38"/>
  <c r="CX296" i="29"/>
  <c r="CX296" i="38"/>
  <c r="CW296" i="29"/>
  <c r="CW296" i="38"/>
  <c r="CV296" i="29"/>
  <c r="CV296" i="38"/>
  <c r="CU296" i="29"/>
  <c r="CU296" i="38"/>
  <c r="CT296" i="29"/>
  <c r="CT296" i="38"/>
  <c r="CS296" i="29"/>
  <c r="CS296" i="38"/>
  <c r="CR296" i="29"/>
  <c r="CR296" i="38"/>
  <c r="CQ296" i="29"/>
  <c r="CQ296" i="38"/>
  <c r="CP296" i="29"/>
  <c r="CP296" i="38"/>
  <c r="CO296" i="29"/>
  <c r="CO296" i="38"/>
  <c r="CN296" i="29"/>
  <c r="CN296" i="38"/>
  <c r="CM296" i="29"/>
  <c r="CM296" i="38"/>
  <c r="CL296" i="29"/>
  <c r="CL296" i="38"/>
  <c r="CK296" i="29"/>
  <c r="CK296" i="38"/>
  <c r="CJ296" i="29"/>
  <c r="CJ296" i="38"/>
  <c r="CI296" i="29"/>
  <c r="CI296" i="38"/>
  <c r="CH296" i="29"/>
  <c r="CH296" i="38"/>
  <c r="CG296" i="29"/>
  <c r="CG296" i="38"/>
  <c r="CF296" i="29"/>
  <c r="CF296" i="38"/>
  <c r="CE296" i="29"/>
  <c r="CE296" i="38"/>
  <c r="CD296" i="29"/>
  <c r="CD296" i="38"/>
  <c r="CC296" i="29"/>
  <c r="CC296" i="38"/>
  <c r="CB296" i="29"/>
  <c r="CB296" i="38"/>
  <c r="CA296" i="29"/>
  <c r="CA296" i="38"/>
  <c r="BZ296" i="29"/>
  <c r="BZ296" i="38"/>
  <c r="BY296" i="29"/>
  <c r="BY296" i="38"/>
  <c r="BX296" i="29"/>
  <c r="BX296" i="38"/>
  <c r="BW296" i="29"/>
  <c r="BW296" i="38"/>
  <c r="BV296" i="29"/>
  <c r="BV296" i="38"/>
  <c r="BU296" i="29"/>
  <c r="BU296" i="38"/>
  <c r="BT296" i="29"/>
  <c r="BT296" i="38"/>
  <c r="BS296" i="29"/>
  <c r="BS296" i="38"/>
  <c r="BR296" i="29"/>
  <c r="BR296" i="38"/>
  <c r="BQ296" i="29"/>
  <c r="BQ296" i="38"/>
  <c r="BP296" i="29"/>
  <c r="BP296" i="38"/>
  <c r="BO296" i="29"/>
  <c r="BO296" i="38"/>
  <c r="BN296" i="29"/>
  <c r="BN296" i="38"/>
  <c r="BM296" i="29"/>
  <c r="BM296" i="38"/>
  <c r="BL296" i="29"/>
  <c r="BL296" i="38"/>
  <c r="BK296" i="29"/>
  <c r="BK296" i="38"/>
  <c r="BJ296" i="29"/>
  <c r="BJ296" i="38"/>
  <c r="BI296" i="29"/>
  <c r="BI296" i="38"/>
  <c r="BH296" i="29"/>
  <c r="BH296" i="38"/>
  <c r="BG296" i="29"/>
  <c r="BG296" i="38"/>
  <c r="BF296" i="29"/>
  <c r="BF296" i="38"/>
  <c r="BE296" i="29"/>
  <c r="BE296" i="38"/>
  <c r="BD296" i="29"/>
  <c r="BD296" i="38"/>
  <c r="BC296" i="29"/>
  <c r="BC296" i="38"/>
  <c r="BB296" i="29"/>
  <c r="BB296" i="38"/>
  <c r="BA296" i="29"/>
  <c r="BA296" i="38"/>
  <c r="AZ296" i="29"/>
  <c r="AZ296" i="38"/>
  <c r="AY296" i="29"/>
  <c r="AY296" i="38"/>
  <c r="AX296" i="29"/>
  <c r="AX296" i="38"/>
  <c r="AW296" i="29"/>
  <c r="AW296" i="38"/>
  <c r="AV296" i="29"/>
  <c r="AV296" i="38"/>
  <c r="AU296" i="29"/>
  <c r="AU296" i="38"/>
  <c r="AT296" i="29"/>
  <c r="AT296" i="38"/>
  <c r="AS296" i="29"/>
  <c r="AS296" i="38"/>
  <c r="AR296" i="29"/>
  <c r="AR296" i="38"/>
  <c r="AQ296" i="29"/>
  <c r="AQ296" i="38"/>
  <c r="AP296" i="29"/>
  <c r="AP296" i="38"/>
  <c r="AO296" i="29"/>
  <c r="AO296" i="38"/>
  <c r="AN296" i="29"/>
  <c r="AN296" i="38"/>
  <c r="AM296" i="29"/>
  <c r="AM296" i="38"/>
  <c r="AL296" i="29"/>
  <c r="AL296" i="38"/>
  <c r="AK296" i="29"/>
  <c r="AK296" i="38"/>
  <c r="AJ296" i="29"/>
  <c r="AJ296" i="38"/>
  <c r="AI296" i="29"/>
  <c r="AI296" i="38"/>
  <c r="AH296" i="29"/>
  <c r="AH296" i="38"/>
  <c r="AG296" i="29"/>
  <c r="AG296" i="38"/>
  <c r="AF296" i="29"/>
  <c r="AF296" i="38"/>
  <c r="AE296" i="29"/>
  <c r="AE296" i="38"/>
  <c r="AD296" i="29"/>
  <c r="AD296" i="38"/>
  <c r="AC296" i="29"/>
  <c r="AC296" i="38"/>
  <c r="AB296" i="29"/>
  <c r="AB296" i="38"/>
  <c r="AA296" i="29"/>
  <c r="AA296" i="38"/>
  <c r="Z296" i="29"/>
  <c r="Z296" i="38"/>
  <c r="Y296" i="29"/>
  <c r="Y296" i="38"/>
  <c r="X296" i="29"/>
  <c r="X296" i="38"/>
  <c r="W296" i="29"/>
  <c r="W296" i="38"/>
  <c r="V296" i="29"/>
  <c r="V296" i="38"/>
  <c r="U296" i="29"/>
  <c r="U296" i="38"/>
  <c r="T296" i="29"/>
  <c r="T296" i="38"/>
  <c r="S296" i="29"/>
  <c r="S296" i="38"/>
  <c r="R296" i="29"/>
  <c r="R296" i="38"/>
  <c r="Q296" i="29"/>
  <c r="Q296" i="38"/>
  <c r="P296" i="29"/>
  <c r="P296" i="38"/>
  <c r="O296" i="29"/>
  <c r="O296" i="38"/>
  <c r="N296" i="29"/>
  <c r="N296" i="38"/>
  <c r="M296" i="29"/>
  <c r="M296" i="38"/>
  <c r="L296" i="29"/>
  <c r="L296" i="38"/>
  <c r="K296" i="29"/>
  <c r="K296" i="38"/>
  <c r="DL292" i="29"/>
  <c r="DL292" i="38"/>
  <c r="DK292" i="29"/>
  <c r="DK292" i="38"/>
  <c r="DJ292" i="29"/>
  <c r="DJ292" i="38"/>
  <c r="DI292" i="29"/>
  <c r="DI292" i="38"/>
  <c r="DH292" i="29"/>
  <c r="DH292" i="38"/>
  <c r="DG292" i="29"/>
  <c r="DG292" i="38"/>
  <c r="DF292" i="29"/>
  <c r="DF292" i="38"/>
  <c r="DE292" i="29"/>
  <c r="DE292" i="38"/>
  <c r="DD292" i="29"/>
  <c r="DD292" i="38"/>
  <c r="DC292" i="29"/>
  <c r="DC292" i="38"/>
  <c r="DB292" i="29"/>
  <c r="DB292" i="38"/>
  <c r="DA292" i="29"/>
  <c r="DA292" i="38"/>
  <c r="CZ292" i="29"/>
  <c r="CZ292" i="38"/>
  <c r="CY292" i="29"/>
  <c r="CY292" i="38"/>
  <c r="CX292" i="29"/>
  <c r="CX292" i="38"/>
  <c r="CW292" i="29"/>
  <c r="CW292" i="38"/>
  <c r="CV292" i="29"/>
  <c r="CV292" i="38"/>
  <c r="CU292" i="29"/>
  <c r="CU292" i="38"/>
  <c r="CT292" i="29"/>
  <c r="CT292" i="38"/>
  <c r="CS292" i="29"/>
  <c r="CS292" i="38"/>
  <c r="CR292" i="29"/>
  <c r="CR292" i="38"/>
  <c r="CQ292" i="29"/>
  <c r="CQ292" i="38"/>
  <c r="CP292" i="29"/>
  <c r="CP292" i="38"/>
  <c r="CO292" i="29"/>
  <c r="CO292" i="38"/>
  <c r="CN292" i="29"/>
  <c r="CN292" i="38"/>
  <c r="CM292" i="29"/>
  <c r="CM292" i="38"/>
  <c r="CL292" i="29"/>
  <c r="CL292" i="38"/>
  <c r="CK292" i="29"/>
  <c r="CK292" i="38"/>
  <c r="CJ292" i="29"/>
  <c r="CJ292" i="38"/>
  <c r="CI292" i="29"/>
  <c r="CI292" i="38"/>
  <c r="CH292" i="29"/>
  <c r="CH292" i="38"/>
  <c r="CG292" i="29"/>
  <c r="CG292" i="38"/>
  <c r="CF292" i="29"/>
  <c r="CF292" i="38"/>
  <c r="CE292" i="29"/>
  <c r="CE292" i="38"/>
  <c r="CD292" i="29"/>
  <c r="CD292" i="38"/>
  <c r="CC292" i="29"/>
  <c r="CC292" i="38"/>
  <c r="CB292" i="29"/>
  <c r="CB292" i="38"/>
  <c r="CA292" i="29"/>
  <c r="CA292" i="38"/>
  <c r="BZ292" i="29"/>
  <c r="BZ292" i="38"/>
  <c r="BY292" i="29"/>
  <c r="BY292" i="38"/>
  <c r="BX292" i="29"/>
  <c r="BX292" i="38"/>
  <c r="BW292" i="29"/>
  <c r="BW292" i="38"/>
  <c r="BV292" i="29"/>
  <c r="BV292" i="38"/>
  <c r="BU292" i="29"/>
  <c r="BU292" i="38"/>
  <c r="BT292" i="29"/>
  <c r="BT292" i="38"/>
  <c r="BS292" i="29"/>
  <c r="BS292" i="38"/>
  <c r="BR292" i="29"/>
  <c r="BR292" i="38"/>
  <c r="BQ292" i="29"/>
  <c r="BQ292" i="38"/>
  <c r="BP292" i="29"/>
  <c r="BP292" i="38"/>
  <c r="BO292" i="29"/>
  <c r="BO292" i="38"/>
  <c r="BN292" i="29"/>
  <c r="BN292" i="38"/>
  <c r="BM292" i="29"/>
  <c r="BM292" i="38"/>
  <c r="BL292" i="29"/>
  <c r="BL292" i="38"/>
  <c r="BK292" i="29"/>
  <c r="BK292" i="38"/>
  <c r="BJ292" i="29"/>
  <c r="BJ292" i="38"/>
  <c r="BI292" i="29"/>
  <c r="BI292" i="38"/>
  <c r="BH292" i="29"/>
  <c r="BH292" i="38"/>
  <c r="BG292" i="29"/>
  <c r="BG292" i="38"/>
  <c r="BF292" i="29"/>
  <c r="BF292" i="38"/>
  <c r="BE292" i="29"/>
  <c r="BE292" i="38"/>
  <c r="BD292" i="29"/>
  <c r="BD292" i="38"/>
  <c r="BC292" i="29"/>
  <c r="BC292" i="38"/>
  <c r="BB292" i="29"/>
  <c r="BB292" i="38"/>
  <c r="BA292" i="29"/>
  <c r="BA292" i="38"/>
  <c r="AZ292" i="29"/>
  <c r="AZ292" i="38"/>
  <c r="AY292" i="29"/>
  <c r="AY292" i="38"/>
  <c r="AX292" i="29"/>
  <c r="AX292" i="38"/>
  <c r="AW292" i="29"/>
  <c r="AW292" i="38"/>
  <c r="AV292" i="29"/>
  <c r="AV292" i="38"/>
  <c r="AU292" i="29"/>
  <c r="AU292" i="38"/>
  <c r="AT292" i="29"/>
  <c r="AT292" i="38"/>
  <c r="AS292" i="29"/>
  <c r="AS292" i="38"/>
  <c r="AR292" i="29"/>
  <c r="AR292" i="38"/>
  <c r="AQ292" i="29"/>
  <c r="AQ292" i="38"/>
  <c r="AP292" i="29"/>
  <c r="AP292" i="38"/>
  <c r="AO292" i="29"/>
  <c r="AO292" i="38"/>
  <c r="AN292" i="29"/>
  <c r="AN292" i="38"/>
  <c r="AM292" i="29"/>
  <c r="AM292" i="38"/>
  <c r="AL292" i="29"/>
  <c r="AL292" i="38"/>
  <c r="AK292" i="29"/>
  <c r="AK292" i="38"/>
  <c r="AJ292" i="29"/>
  <c r="AJ292" i="38"/>
  <c r="AI292" i="29"/>
  <c r="AI292" i="38"/>
  <c r="AH292" i="29"/>
  <c r="AH292" i="38"/>
  <c r="AG292" i="29"/>
  <c r="AG292" i="38"/>
  <c r="AF292" i="29"/>
  <c r="AF292" i="38"/>
  <c r="AE292" i="29"/>
  <c r="AE292" i="38"/>
  <c r="AD292" i="29"/>
  <c r="AD292" i="38"/>
  <c r="AC292" i="29"/>
  <c r="AC292" i="38"/>
  <c r="AB292" i="29"/>
  <c r="AB292" i="38"/>
  <c r="AA292" i="29"/>
  <c r="AA292" i="38"/>
  <c r="Z292" i="29"/>
  <c r="Z292" i="38"/>
  <c r="Y292" i="29"/>
  <c r="Y292" i="38"/>
  <c r="X292" i="29"/>
  <c r="X292" i="38"/>
  <c r="W292" i="29"/>
  <c r="W292" i="38"/>
  <c r="V292" i="29"/>
  <c r="V292" i="38"/>
  <c r="U292" i="29"/>
  <c r="U292" i="38"/>
  <c r="T292" i="29"/>
  <c r="T292" i="38"/>
  <c r="S292" i="29"/>
  <c r="S292" i="38"/>
  <c r="R292" i="29"/>
  <c r="R292" i="38"/>
  <c r="Q292" i="29"/>
  <c r="Q292" i="38"/>
  <c r="P292" i="29"/>
  <c r="P292" i="38"/>
  <c r="O292" i="29"/>
  <c r="O292" i="38"/>
  <c r="N292" i="29"/>
  <c r="N292" i="38"/>
  <c r="M292" i="29"/>
  <c r="M292" i="38"/>
  <c r="L292" i="29"/>
  <c r="L292" i="38"/>
  <c r="K292" i="29"/>
  <c r="K292" i="38"/>
  <c r="G113" i="38"/>
  <c r="J113" i="29"/>
  <c r="AN113" i="29"/>
  <c r="AN113" i="38"/>
  <c r="AM113" i="29"/>
  <c r="AM113" i="38"/>
  <c r="AL113" i="29"/>
  <c r="AL113" i="38"/>
  <c r="AK113" i="29"/>
  <c r="AK113" i="38"/>
  <c r="AJ113" i="29"/>
  <c r="AJ113" i="38"/>
  <c r="AI113" i="29"/>
  <c r="AI113" i="38"/>
  <c r="AH113" i="29"/>
  <c r="AH113" i="38"/>
  <c r="AG113" i="29"/>
  <c r="AG113" i="38"/>
  <c r="AF113" i="29"/>
  <c r="AF113" i="38"/>
  <c r="AE113" i="29"/>
  <c r="AE113" i="38"/>
  <c r="AD113" i="29"/>
  <c r="AD113" i="38"/>
  <c r="AC113" i="29"/>
  <c r="AC113" i="38"/>
  <c r="AB113" i="29"/>
  <c r="AB113" i="38"/>
  <c r="AA113" i="29"/>
  <c r="AA113" i="38"/>
  <c r="Z113" i="29"/>
  <c r="Z113" i="38"/>
  <c r="Y113" i="29"/>
  <c r="Y113" i="38"/>
  <c r="X113" i="29"/>
  <c r="X113" i="38"/>
  <c r="W113" i="29"/>
  <c r="W113" i="38"/>
  <c r="V113" i="29"/>
  <c r="V113" i="38"/>
  <c r="U113" i="29"/>
  <c r="U113" i="38"/>
  <c r="T113" i="29"/>
  <c r="T113" i="38"/>
  <c r="S113" i="29"/>
  <c r="S113" i="38"/>
  <c r="R113" i="29"/>
  <c r="R113" i="38"/>
  <c r="Q113" i="29"/>
  <c r="Q113" i="38"/>
  <c r="P113" i="29"/>
  <c r="P113" i="38"/>
  <c r="O113" i="29"/>
  <c r="O113" i="38"/>
  <c r="N113" i="29"/>
  <c r="N113" i="38"/>
  <c r="M113" i="29"/>
  <c r="M113" i="38"/>
  <c r="L113" i="29"/>
  <c r="L113" i="38"/>
  <c r="K113" i="29"/>
  <c r="K113" i="38"/>
  <c r="G80" i="38"/>
  <c r="J80" i="29"/>
  <c r="AN80" i="29"/>
  <c r="AN80" i="38"/>
  <c r="AM80" i="29"/>
  <c r="AM80" i="38"/>
  <c r="AL80" i="29"/>
  <c r="AL80" i="38"/>
  <c r="AK80" i="29"/>
  <c r="AK80" i="38"/>
  <c r="AJ80" i="29"/>
  <c r="AJ80" i="38"/>
  <c r="AI80" i="29"/>
  <c r="AI80" i="38"/>
  <c r="AH80" i="29"/>
  <c r="AH80" i="38"/>
  <c r="AG80" i="29"/>
  <c r="AG80" i="38"/>
  <c r="AF80" i="29"/>
  <c r="AF80" i="38"/>
  <c r="AE80" i="29"/>
  <c r="AE80" i="38"/>
  <c r="AD80" i="29"/>
  <c r="AD80" i="38"/>
  <c r="AC80" i="29"/>
  <c r="AC80" i="38"/>
  <c r="AB80" i="29"/>
  <c r="AB80" i="38"/>
  <c r="AA80" i="29"/>
  <c r="AA80" i="38"/>
  <c r="Z80" i="29"/>
  <c r="Z80" i="38"/>
  <c r="Y80" i="29"/>
  <c r="Y80" i="38"/>
  <c r="X80" i="29"/>
  <c r="X80" i="38"/>
  <c r="W80" i="29"/>
  <c r="W80" i="38"/>
  <c r="V80" i="29"/>
  <c r="V80" i="38"/>
  <c r="U80" i="29"/>
  <c r="U80" i="38"/>
  <c r="T80" i="29"/>
  <c r="T80" i="38"/>
  <c r="S80" i="29"/>
  <c r="S80" i="38"/>
  <c r="R80" i="29"/>
  <c r="R80" i="38"/>
  <c r="Q80" i="29"/>
  <c r="Q80" i="38"/>
  <c r="P80" i="29"/>
  <c r="P80" i="38"/>
  <c r="O80" i="29"/>
  <c r="O80" i="38"/>
  <c r="N80" i="29"/>
  <c r="N80" i="38"/>
  <c r="M80" i="29"/>
  <c r="M80" i="38"/>
  <c r="L80" i="29"/>
  <c r="L80" i="38"/>
  <c r="G79" i="38"/>
  <c r="J79" i="29"/>
  <c r="AN79" i="29"/>
  <c r="AN79" i="38"/>
  <c r="AM79" i="29"/>
  <c r="AM79" i="38"/>
  <c r="AL79" i="29"/>
  <c r="AL79" i="38"/>
  <c r="AK79" i="29"/>
  <c r="AK79" i="38"/>
  <c r="AJ79" i="29"/>
  <c r="AJ79" i="38"/>
  <c r="AI79" i="29"/>
  <c r="AI79" i="38"/>
  <c r="AH79" i="29"/>
  <c r="AH79" i="38"/>
  <c r="AG79" i="29"/>
  <c r="AG79" i="38"/>
  <c r="AF79" i="29"/>
  <c r="AF79" i="38"/>
  <c r="AE79" i="29"/>
  <c r="AE79" i="38"/>
  <c r="AD79" i="29"/>
  <c r="AD79" i="38"/>
  <c r="AC79" i="29"/>
  <c r="AC79" i="38"/>
  <c r="AB79" i="29"/>
  <c r="AB79" i="38"/>
  <c r="AA79" i="29"/>
  <c r="AA79" i="38"/>
  <c r="Z79" i="29"/>
  <c r="Z79" i="38"/>
  <c r="Y79" i="29"/>
  <c r="Y79" i="38"/>
  <c r="X79" i="29"/>
  <c r="X79" i="38"/>
  <c r="W79" i="29"/>
  <c r="W79" i="38"/>
  <c r="V79" i="29"/>
  <c r="V79" i="38"/>
  <c r="U79" i="29"/>
  <c r="U79" i="38"/>
  <c r="T79" i="29"/>
  <c r="T79" i="38"/>
  <c r="S79" i="29"/>
  <c r="S79" i="38"/>
  <c r="R79" i="29"/>
  <c r="R79" i="38"/>
  <c r="Q79" i="29"/>
  <c r="Q79" i="38"/>
  <c r="P79" i="29"/>
  <c r="P79" i="38"/>
  <c r="O79" i="29"/>
  <c r="O79" i="38"/>
  <c r="N79" i="29"/>
  <c r="N79" i="38"/>
  <c r="M79" i="29"/>
  <c r="M79" i="38"/>
  <c r="L79" i="29"/>
  <c r="L79" i="38"/>
  <c r="K80" i="29"/>
  <c r="K80" i="38"/>
  <c r="K79" i="29"/>
  <c r="K79" i="38"/>
  <c r="G47" i="38"/>
  <c r="J47" i="29"/>
  <c r="AN47" i="29"/>
  <c r="AN47" i="38"/>
  <c r="AM47" i="29"/>
  <c r="AM47" i="38"/>
  <c r="AL47" i="29"/>
  <c r="AL47" i="38"/>
  <c r="AK47" i="29"/>
  <c r="AK47" i="38"/>
  <c r="AJ47" i="29"/>
  <c r="AJ47" i="38"/>
  <c r="AI47" i="29"/>
  <c r="AI47" i="38"/>
  <c r="AH47" i="29"/>
  <c r="AH47" i="38"/>
  <c r="AG47" i="29"/>
  <c r="AG47" i="38"/>
  <c r="AF47" i="29"/>
  <c r="AF47" i="38"/>
  <c r="AE47" i="29"/>
  <c r="AE47" i="38"/>
  <c r="AD47" i="29"/>
  <c r="AD47" i="38"/>
  <c r="AC47" i="29"/>
  <c r="AC47" i="38"/>
  <c r="AB47" i="29"/>
  <c r="AB47" i="38"/>
  <c r="AA47" i="29"/>
  <c r="AA47" i="38"/>
  <c r="Z47" i="29"/>
  <c r="Z47" i="38"/>
  <c r="Y47" i="29"/>
  <c r="Y47" i="38"/>
  <c r="X47" i="29"/>
  <c r="X47" i="38"/>
  <c r="W47" i="29"/>
  <c r="W47" i="38"/>
  <c r="V47" i="29"/>
  <c r="V47" i="38"/>
  <c r="U47" i="29"/>
  <c r="U47" i="38"/>
  <c r="T47" i="29"/>
  <c r="T47" i="38"/>
  <c r="S47" i="29"/>
  <c r="S47" i="38"/>
  <c r="R47" i="29"/>
  <c r="R47" i="38"/>
  <c r="Q47" i="29"/>
  <c r="Q47" i="38"/>
  <c r="P47" i="29"/>
  <c r="P47" i="38"/>
  <c r="O47" i="29"/>
  <c r="O47" i="38"/>
  <c r="N47" i="29"/>
  <c r="N47" i="38"/>
  <c r="M47" i="29"/>
  <c r="M47" i="38"/>
  <c r="L47" i="29"/>
  <c r="L47" i="38"/>
  <c r="K47" i="29"/>
  <c r="K47" i="38"/>
  <c r="G143" i="38"/>
  <c r="J143" i="29"/>
  <c r="AN143" i="29"/>
  <c r="AN143" i="38"/>
  <c r="AM143" i="29"/>
  <c r="AM143" i="38"/>
  <c r="AL143" i="29"/>
  <c r="AL143" i="38"/>
  <c r="AK143" i="29"/>
  <c r="AK143" i="38"/>
  <c r="AJ143" i="29"/>
  <c r="AJ143" i="38"/>
  <c r="AI143" i="29"/>
  <c r="AI143" i="38"/>
  <c r="AH143" i="29"/>
  <c r="AH143" i="38"/>
  <c r="AG143" i="29"/>
  <c r="AG143" i="38"/>
  <c r="AF143" i="29"/>
  <c r="AF143" i="38"/>
  <c r="AE143" i="29"/>
  <c r="AE143" i="38"/>
  <c r="AD143" i="29"/>
  <c r="AD143" i="38"/>
  <c r="AC143" i="29"/>
  <c r="AC143" i="38"/>
  <c r="AB143" i="29"/>
  <c r="AB143" i="38"/>
  <c r="AA143" i="29"/>
  <c r="AA143" i="38"/>
  <c r="Z143" i="29"/>
  <c r="Z143" i="38"/>
  <c r="Y143" i="29"/>
  <c r="Y143" i="38"/>
  <c r="X143" i="29"/>
  <c r="X143" i="38"/>
  <c r="W143" i="29"/>
  <c r="W143" i="38"/>
  <c r="V143" i="29"/>
  <c r="V143" i="38"/>
  <c r="U143" i="29"/>
  <c r="U143" i="38"/>
  <c r="T143" i="29"/>
  <c r="T143" i="38"/>
  <c r="S143" i="29"/>
  <c r="S143" i="38"/>
  <c r="R143" i="29"/>
  <c r="R143" i="38"/>
  <c r="Q143" i="29"/>
  <c r="Q143" i="38"/>
  <c r="P143" i="29"/>
  <c r="P143" i="38"/>
  <c r="O143" i="29"/>
  <c r="O143" i="38"/>
  <c r="N143" i="29"/>
  <c r="N143" i="38"/>
  <c r="M143" i="29"/>
  <c r="M143" i="38"/>
  <c r="L143" i="29"/>
  <c r="L143" i="38"/>
  <c r="G142" i="38"/>
  <c r="J142" i="29"/>
  <c r="AN142" i="29"/>
  <c r="AN142" i="38"/>
  <c r="AM142" i="29"/>
  <c r="AM142" i="38"/>
  <c r="AL142" i="29"/>
  <c r="AL142" i="38"/>
  <c r="AK142" i="29"/>
  <c r="AK142" i="38"/>
  <c r="AJ142" i="29"/>
  <c r="AJ142" i="38"/>
  <c r="AI142" i="29"/>
  <c r="AI142" i="38"/>
  <c r="AH142" i="29"/>
  <c r="AH142" i="38"/>
  <c r="AG142" i="29"/>
  <c r="AG142" i="38"/>
  <c r="AF142" i="29"/>
  <c r="AF142" i="38"/>
  <c r="AE142" i="29"/>
  <c r="AE142" i="38"/>
  <c r="AD142" i="29"/>
  <c r="AD142" i="38"/>
  <c r="AC142" i="29"/>
  <c r="AC142" i="38"/>
  <c r="AB142" i="29"/>
  <c r="AB142" i="38"/>
  <c r="AA142" i="29"/>
  <c r="AA142" i="38"/>
  <c r="Z142" i="29"/>
  <c r="Z142" i="38"/>
  <c r="Y142" i="29"/>
  <c r="Y142" i="38"/>
  <c r="X142" i="29"/>
  <c r="X142" i="38"/>
  <c r="W142" i="29"/>
  <c r="W142" i="38"/>
  <c r="V142" i="29"/>
  <c r="V142" i="38"/>
  <c r="U142" i="29"/>
  <c r="U142" i="38"/>
  <c r="T142" i="29"/>
  <c r="T142" i="38"/>
  <c r="S142" i="29"/>
  <c r="S142" i="38"/>
  <c r="R142" i="29"/>
  <c r="R142" i="38"/>
  <c r="Q142" i="29"/>
  <c r="Q142" i="38"/>
  <c r="P142" i="29"/>
  <c r="P142" i="38"/>
  <c r="O142" i="29"/>
  <c r="O142" i="38"/>
  <c r="N142" i="29"/>
  <c r="N142" i="38"/>
  <c r="M142" i="29"/>
  <c r="M142" i="38"/>
  <c r="L142" i="29"/>
  <c r="L142" i="38"/>
  <c r="G141" i="38"/>
  <c r="J141" i="29"/>
  <c r="AN141" i="29"/>
  <c r="AN141" i="38"/>
  <c r="AM141" i="29"/>
  <c r="AM141" i="38"/>
  <c r="AL141" i="29"/>
  <c r="AL141" i="38"/>
  <c r="AK141" i="29"/>
  <c r="AK141" i="38"/>
  <c r="AJ141" i="29"/>
  <c r="AJ141" i="38"/>
  <c r="AI141" i="29"/>
  <c r="AI141" i="38"/>
  <c r="AH141" i="29"/>
  <c r="AH141" i="38"/>
  <c r="AG141" i="29"/>
  <c r="AG141" i="38"/>
  <c r="AF141" i="29"/>
  <c r="AF141" i="38"/>
  <c r="AE141" i="29"/>
  <c r="AE141" i="38"/>
  <c r="AD141" i="29"/>
  <c r="AD141" i="38"/>
  <c r="AC141" i="29"/>
  <c r="AC141" i="38"/>
  <c r="AB141" i="29"/>
  <c r="AB141" i="38"/>
  <c r="AA141" i="29"/>
  <c r="AA141" i="38"/>
  <c r="Z141" i="29"/>
  <c r="Z141" i="38"/>
  <c r="Y141" i="29"/>
  <c r="Y141" i="38"/>
  <c r="X141" i="29"/>
  <c r="X141" i="38"/>
  <c r="W141" i="29"/>
  <c r="W141" i="38"/>
  <c r="V141" i="29"/>
  <c r="V141" i="38"/>
  <c r="U141" i="29"/>
  <c r="U141" i="38"/>
  <c r="T141" i="29"/>
  <c r="T141" i="38"/>
  <c r="S141" i="29"/>
  <c r="S141" i="38"/>
  <c r="R141" i="29"/>
  <c r="R141" i="38"/>
  <c r="Q141" i="29"/>
  <c r="Q141" i="38"/>
  <c r="P141" i="29"/>
  <c r="P141" i="38"/>
  <c r="O141" i="29"/>
  <c r="O141" i="38"/>
  <c r="N141" i="29"/>
  <c r="N141" i="38"/>
  <c r="M141" i="29"/>
  <c r="M141" i="38"/>
  <c r="L141" i="29"/>
  <c r="L141" i="38"/>
  <c r="G140" i="38"/>
  <c r="J140" i="29"/>
  <c r="AN140" i="29"/>
  <c r="AN140" i="38"/>
  <c r="AM140" i="29"/>
  <c r="AM140" i="38"/>
  <c r="AL140" i="29"/>
  <c r="AL140" i="38"/>
  <c r="AK140" i="29"/>
  <c r="AK140" i="38"/>
  <c r="AJ140" i="29"/>
  <c r="AJ140" i="38"/>
  <c r="AI140" i="29"/>
  <c r="AI140" i="38"/>
  <c r="AH140" i="29"/>
  <c r="AH140" i="38"/>
  <c r="AG140" i="29"/>
  <c r="AG140" i="38"/>
  <c r="AF140" i="29"/>
  <c r="AF140" i="38"/>
  <c r="AE140" i="29"/>
  <c r="AE140" i="38"/>
  <c r="AD140" i="29"/>
  <c r="AD140" i="38"/>
  <c r="AC140" i="29"/>
  <c r="AC140" i="38"/>
  <c r="AB140" i="29"/>
  <c r="AB140" i="38"/>
  <c r="AA140" i="29"/>
  <c r="AA140" i="38"/>
  <c r="Z140" i="29"/>
  <c r="Z140" i="38"/>
  <c r="Y140" i="29"/>
  <c r="Y140" i="38"/>
  <c r="X140" i="29"/>
  <c r="X140" i="38"/>
  <c r="W140" i="29"/>
  <c r="W140" i="38"/>
  <c r="V140" i="29"/>
  <c r="V140" i="38"/>
  <c r="U140" i="29"/>
  <c r="U140" i="38"/>
  <c r="T140" i="29"/>
  <c r="T140" i="38"/>
  <c r="S140" i="29"/>
  <c r="S140" i="38"/>
  <c r="R140" i="29"/>
  <c r="R140" i="38"/>
  <c r="Q140" i="29"/>
  <c r="Q140" i="38"/>
  <c r="P140" i="29"/>
  <c r="P140" i="38"/>
  <c r="O140" i="29"/>
  <c r="O140" i="38"/>
  <c r="N140" i="29"/>
  <c r="N140" i="38"/>
  <c r="M140" i="29"/>
  <c r="M140" i="38"/>
  <c r="L140" i="29"/>
  <c r="L140" i="38"/>
  <c r="K143" i="29"/>
  <c r="K143" i="38"/>
  <c r="K142" i="29"/>
  <c r="K142" i="38"/>
  <c r="K141" i="29"/>
  <c r="K141" i="38"/>
  <c r="K140" i="29"/>
  <c r="K140" i="38"/>
  <c r="BZ155" i="29"/>
  <c r="BZ155" i="38"/>
  <c r="BZ156" i="29"/>
  <c r="BZ156" i="38"/>
  <c r="BZ157" i="29"/>
  <c r="BZ157" i="38"/>
  <c r="BZ158" i="29"/>
  <c r="BZ158" i="38"/>
  <c r="BZ159" i="29"/>
  <c r="BZ159" i="38"/>
  <c r="BZ153" i="29"/>
  <c r="BZ153" i="38"/>
  <c r="BZ154" i="38"/>
  <c r="BZ160" i="29"/>
  <c r="BZ160" i="38"/>
  <c r="BZ152" i="38"/>
  <c r="BY155" i="29"/>
  <c r="BY155" i="38"/>
  <c r="BY156" i="29"/>
  <c r="BY156" i="38"/>
  <c r="BY157" i="29"/>
  <c r="BY157" i="38"/>
  <c r="BY158" i="29"/>
  <c r="BY158" i="38"/>
  <c r="BY159" i="29"/>
  <c r="BY159" i="38"/>
  <c r="BY153" i="29"/>
  <c r="BY153" i="38"/>
  <c r="BY154" i="38"/>
  <c r="BY160" i="29"/>
  <c r="BY160" i="38"/>
  <c r="BY152" i="38"/>
  <c r="BX155" i="29"/>
  <c r="BX155" i="38"/>
  <c r="BX156" i="29"/>
  <c r="BX156" i="38"/>
  <c r="BX157" i="29"/>
  <c r="BX157" i="38"/>
  <c r="BX158" i="29"/>
  <c r="BX158" i="38"/>
  <c r="BX159" i="29"/>
  <c r="BX159" i="38"/>
  <c r="BX153" i="29"/>
  <c r="BX153" i="38"/>
  <c r="BX154" i="38"/>
  <c r="BX160" i="29"/>
  <c r="BX160" i="38"/>
  <c r="BX152" i="38"/>
  <c r="BW155" i="29"/>
  <c r="BW155" i="38"/>
  <c r="BW156" i="29"/>
  <c r="BW156" i="38"/>
  <c r="BW157" i="29"/>
  <c r="BW157" i="38"/>
  <c r="BW158" i="29"/>
  <c r="BW158" i="38"/>
  <c r="BW159" i="29"/>
  <c r="BW159" i="38"/>
  <c r="BW153" i="29"/>
  <c r="BW153" i="38"/>
  <c r="BW154" i="38"/>
  <c r="BW160" i="29"/>
  <c r="BW160" i="38"/>
  <c r="BW152" i="38"/>
  <c r="BV155" i="29"/>
  <c r="BV155" i="38"/>
  <c r="BV156" i="29"/>
  <c r="BV156" i="38"/>
  <c r="BV157" i="29"/>
  <c r="BV157" i="38"/>
  <c r="BV158" i="29"/>
  <c r="BV158" i="38"/>
  <c r="BV159" i="29"/>
  <c r="BV159" i="38"/>
  <c r="BV153" i="29"/>
  <c r="BV153" i="38"/>
  <c r="BV154" i="38"/>
  <c r="BV160" i="29"/>
  <c r="BV160" i="38"/>
  <c r="BV152" i="38"/>
  <c r="BU155" i="29"/>
  <c r="BU155" i="38"/>
  <c r="BU156" i="29"/>
  <c r="BU156" i="38"/>
  <c r="BU157" i="29"/>
  <c r="BU157" i="38"/>
  <c r="BU158" i="29"/>
  <c r="BU158" i="38"/>
  <c r="BU159" i="29"/>
  <c r="BU159" i="38"/>
  <c r="BU153" i="29"/>
  <c r="BU153" i="38"/>
  <c r="BU154" i="38"/>
  <c r="BU160" i="29"/>
  <c r="BU160" i="38"/>
  <c r="BU152" i="38"/>
  <c r="BT155" i="29"/>
  <c r="BT155" i="38"/>
  <c r="BT156" i="29"/>
  <c r="BT156" i="38"/>
  <c r="BT157" i="29"/>
  <c r="BT157" i="38"/>
  <c r="BT158" i="29"/>
  <c r="BT158" i="38"/>
  <c r="BT159" i="29"/>
  <c r="BT159" i="38"/>
  <c r="BT153" i="29"/>
  <c r="BT153" i="38"/>
  <c r="BT154" i="38"/>
  <c r="BT160" i="29"/>
  <c r="BT160" i="38"/>
  <c r="BT152" i="38"/>
  <c r="BS155" i="29"/>
  <c r="BS155" i="38"/>
  <c r="BS156" i="29"/>
  <c r="BS156" i="38"/>
  <c r="BS157" i="29"/>
  <c r="BS157" i="38"/>
  <c r="BS158" i="29"/>
  <c r="BS158" i="38"/>
  <c r="BS159" i="29"/>
  <c r="BS159" i="38"/>
  <c r="BS153" i="29"/>
  <c r="BS153" i="38"/>
  <c r="BS154" i="38"/>
  <c r="BS160" i="29"/>
  <c r="BS160" i="38"/>
  <c r="BS152" i="38"/>
  <c r="BR155" i="29"/>
  <c r="BR155" i="38"/>
  <c r="BR156" i="29"/>
  <c r="BR156" i="38"/>
  <c r="BR157" i="29"/>
  <c r="BR157" i="38"/>
  <c r="BR158" i="29"/>
  <c r="BR158" i="38"/>
  <c r="BR159" i="29"/>
  <c r="BR159" i="38"/>
  <c r="BR153" i="29"/>
  <c r="BR153" i="38"/>
  <c r="BR154" i="38"/>
  <c r="BR160" i="29"/>
  <c r="BR160" i="38"/>
  <c r="BR152" i="38"/>
  <c r="BQ155" i="29"/>
  <c r="BQ155" i="38"/>
  <c r="BQ156" i="29"/>
  <c r="BQ156" i="38"/>
  <c r="BQ157" i="29"/>
  <c r="BQ157" i="38"/>
  <c r="BQ158" i="29"/>
  <c r="BQ158" i="38"/>
  <c r="BQ159" i="29"/>
  <c r="BQ159" i="38"/>
  <c r="BQ153" i="29"/>
  <c r="BQ153" i="38"/>
  <c r="BQ154" i="38"/>
  <c r="BQ160" i="29"/>
  <c r="BQ160" i="38"/>
  <c r="BQ152" i="38"/>
  <c r="BP155" i="29"/>
  <c r="BP155" i="38"/>
  <c r="BP156" i="29"/>
  <c r="BP156" i="38"/>
  <c r="BP157" i="29"/>
  <c r="BP157" i="38"/>
  <c r="BP158" i="29"/>
  <c r="BP158" i="38"/>
  <c r="BP159" i="29"/>
  <c r="BP159" i="38"/>
  <c r="BP153" i="29"/>
  <c r="BP153" i="38"/>
  <c r="BP154" i="38"/>
  <c r="BP160" i="29"/>
  <c r="BP160" i="38"/>
  <c r="BP152" i="38"/>
  <c r="BO155" i="29"/>
  <c r="BO155" i="38"/>
  <c r="BO156" i="29"/>
  <c r="BO156" i="38"/>
  <c r="BO157" i="29"/>
  <c r="BO157" i="38"/>
  <c r="BO158" i="29"/>
  <c r="BO158" i="38"/>
  <c r="BO159" i="29"/>
  <c r="BO159" i="38"/>
  <c r="BO153" i="29"/>
  <c r="BO153" i="38"/>
  <c r="BO154" i="38"/>
  <c r="BO160" i="29"/>
  <c r="BO160" i="38"/>
  <c r="BO152" i="38"/>
  <c r="BN155" i="29"/>
  <c r="BN155" i="38"/>
  <c r="BN156" i="29"/>
  <c r="BN156" i="38"/>
  <c r="BN157" i="29"/>
  <c r="BN157" i="38"/>
  <c r="BN158" i="29"/>
  <c r="BN158" i="38"/>
  <c r="BN159" i="29"/>
  <c r="BN159" i="38"/>
  <c r="BN153" i="29"/>
  <c r="BN153" i="38"/>
  <c r="BN154" i="38"/>
  <c r="BN160" i="29"/>
  <c r="BN160" i="38"/>
  <c r="BN152" i="38"/>
  <c r="BM155" i="29"/>
  <c r="BM155" i="38"/>
  <c r="BM156" i="29"/>
  <c r="BM156" i="38"/>
  <c r="BM157" i="29"/>
  <c r="BM157" i="38"/>
  <c r="BM158" i="29"/>
  <c r="BM158" i="38"/>
  <c r="BM159" i="29"/>
  <c r="BM159" i="38"/>
  <c r="BM153" i="29"/>
  <c r="BM153" i="38"/>
  <c r="BM154" i="38"/>
  <c r="BM160" i="29"/>
  <c r="BM160" i="38"/>
  <c r="BM152" i="38"/>
  <c r="BL155" i="29"/>
  <c r="BL155" i="38"/>
  <c r="BL156" i="29"/>
  <c r="BL156" i="38"/>
  <c r="BL157" i="29"/>
  <c r="BL157" i="38"/>
  <c r="BL158" i="29"/>
  <c r="BL158" i="38"/>
  <c r="BL159" i="29"/>
  <c r="BL159" i="38"/>
  <c r="BL153" i="29"/>
  <c r="BL153" i="38"/>
  <c r="BL154" i="38"/>
  <c r="BL160" i="29"/>
  <c r="BL160" i="38"/>
  <c r="BL152" i="38"/>
  <c r="BK155" i="29"/>
  <c r="BK155" i="38"/>
  <c r="BK156" i="29"/>
  <c r="BK156" i="38"/>
  <c r="BK157" i="29"/>
  <c r="BK157" i="38"/>
  <c r="BK158" i="29"/>
  <c r="BK158" i="38"/>
  <c r="BK159" i="29"/>
  <c r="BK159" i="38"/>
  <c r="BK153" i="29"/>
  <c r="BK153" i="38"/>
  <c r="BK154" i="38"/>
  <c r="BK160" i="29"/>
  <c r="BK160" i="38"/>
  <c r="BK152" i="38"/>
  <c r="BJ155" i="29"/>
  <c r="BJ155" i="38"/>
  <c r="BJ156" i="29"/>
  <c r="BJ156" i="38"/>
  <c r="BJ157" i="29"/>
  <c r="BJ157" i="38"/>
  <c r="BJ158" i="29"/>
  <c r="BJ158" i="38"/>
  <c r="BJ159" i="29"/>
  <c r="BJ159" i="38"/>
  <c r="BJ153" i="29"/>
  <c r="BJ153" i="38"/>
  <c r="BJ154" i="38"/>
  <c r="BJ160" i="29"/>
  <c r="BJ160" i="38"/>
  <c r="BJ152" i="38"/>
  <c r="BI155" i="29"/>
  <c r="BI155" i="38"/>
  <c r="BI156" i="29"/>
  <c r="BI156" i="38"/>
  <c r="BI157" i="29"/>
  <c r="BI157" i="38"/>
  <c r="BI158" i="29"/>
  <c r="BI158" i="38"/>
  <c r="BI159" i="29"/>
  <c r="BI159" i="38"/>
  <c r="BI153" i="29"/>
  <c r="BI153" i="38"/>
  <c r="BI154" i="38"/>
  <c r="BI160" i="29"/>
  <c r="BI160" i="38"/>
  <c r="BI152" i="38"/>
  <c r="BH155" i="29"/>
  <c r="BH155" i="38"/>
  <c r="BH156" i="29"/>
  <c r="BH156" i="38"/>
  <c r="BH157" i="29"/>
  <c r="BH157" i="38"/>
  <c r="BH158" i="29"/>
  <c r="BH158" i="38"/>
  <c r="BH159" i="29"/>
  <c r="BH159" i="38"/>
  <c r="BH153" i="29"/>
  <c r="BH153" i="38"/>
  <c r="BH154" i="38"/>
  <c r="BH160" i="29"/>
  <c r="BH160" i="38"/>
  <c r="BH152" i="38"/>
  <c r="BG155" i="29"/>
  <c r="BG155" i="38"/>
  <c r="BG156" i="29"/>
  <c r="BG156" i="38"/>
  <c r="BG157" i="29"/>
  <c r="BG157" i="38"/>
  <c r="BG158" i="29"/>
  <c r="BG158" i="38"/>
  <c r="BG159" i="29"/>
  <c r="BG159" i="38"/>
  <c r="BG153" i="29"/>
  <c r="BG153" i="38"/>
  <c r="BG154" i="38"/>
  <c r="BG160" i="29"/>
  <c r="BG160" i="38"/>
  <c r="BG152" i="38"/>
  <c r="BF155" i="29"/>
  <c r="BF155" i="38"/>
  <c r="BF156" i="29"/>
  <c r="BF156" i="38"/>
  <c r="BF157" i="29"/>
  <c r="BF157" i="38"/>
  <c r="BF158" i="29"/>
  <c r="BF158" i="38"/>
  <c r="BF159" i="29"/>
  <c r="BF159" i="38"/>
  <c r="BF153" i="29"/>
  <c r="BF153" i="38"/>
  <c r="BF154" i="38"/>
  <c r="BF160" i="29"/>
  <c r="BF160" i="38"/>
  <c r="BF152" i="38"/>
  <c r="BE155" i="29"/>
  <c r="BE155" i="38"/>
  <c r="BE156" i="29"/>
  <c r="BE156" i="38"/>
  <c r="BE157" i="29"/>
  <c r="BE157" i="38"/>
  <c r="BE158" i="29"/>
  <c r="BE158" i="38"/>
  <c r="BE159" i="29"/>
  <c r="BE159" i="38"/>
  <c r="BE153" i="29"/>
  <c r="BE153" i="38"/>
  <c r="BE154" i="38"/>
  <c r="BE160" i="29"/>
  <c r="BE160" i="38"/>
  <c r="BE152" i="38"/>
  <c r="BD155" i="29"/>
  <c r="BD155" i="38"/>
  <c r="BD156" i="29"/>
  <c r="BD156" i="38"/>
  <c r="BD157" i="29"/>
  <c r="BD157" i="38"/>
  <c r="BD158" i="29"/>
  <c r="BD158" i="38"/>
  <c r="BD159" i="29"/>
  <c r="BD159" i="38"/>
  <c r="BD153" i="29"/>
  <c r="BD153" i="38"/>
  <c r="BD154" i="38"/>
  <c r="BD160" i="29"/>
  <c r="BD160" i="38"/>
  <c r="BD152" i="38"/>
  <c r="BC155" i="29"/>
  <c r="BC155" i="38"/>
  <c r="BC156" i="29"/>
  <c r="BC156" i="38"/>
  <c r="BC157" i="29"/>
  <c r="BC157" i="38"/>
  <c r="BC158" i="29"/>
  <c r="BC158" i="38"/>
  <c r="BC159" i="29"/>
  <c r="BC159" i="38"/>
  <c r="BC153" i="29"/>
  <c r="BC153" i="38"/>
  <c r="BC154" i="38"/>
  <c r="BC160" i="29"/>
  <c r="BC160" i="38"/>
  <c r="BC152" i="38"/>
  <c r="BB155" i="29"/>
  <c r="BB155" i="38"/>
  <c r="BB156" i="29"/>
  <c r="BB156" i="38"/>
  <c r="BB157" i="29"/>
  <c r="BB157" i="38"/>
  <c r="BB158" i="29"/>
  <c r="BB158" i="38"/>
  <c r="BB159" i="29"/>
  <c r="BB159" i="38"/>
  <c r="BB153" i="29"/>
  <c r="BB153" i="38"/>
  <c r="BB154" i="38"/>
  <c r="BB160" i="29"/>
  <c r="BB160" i="38"/>
  <c r="BB152" i="38"/>
  <c r="BA155" i="29"/>
  <c r="BA155" i="38"/>
  <c r="BA156" i="29"/>
  <c r="BA156" i="38"/>
  <c r="BA157" i="29"/>
  <c r="BA157" i="38"/>
  <c r="BA158" i="29"/>
  <c r="BA158" i="38"/>
  <c r="BA159" i="29"/>
  <c r="BA159" i="38"/>
  <c r="BA153" i="29"/>
  <c r="BA153" i="38"/>
  <c r="BA154" i="38"/>
  <c r="BA160" i="29"/>
  <c r="BA160" i="38"/>
  <c r="BA152" i="38"/>
  <c r="AZ155" i="29"/>
  <c r="AZ155" i="38"/>
  <c r="AZ156" i="29"/>
  <c r="AZ156" i="38"/>
  <c r="AZ157" i="29"/>
  <c r="AZ157" i="38"/>
  <c r="AZ158" i="29"/>
  <c r="AZ158" i="38"/>
  <c r="AZ159" i="29"/>
  <c r="AZ159" i="38"/>
  <c r="AZ153" i="29"/>
  <c r="AZ153" i="38"/>
  <c r="AZ154" i="38"/>
  <c r="AZ160" i="29"/>
  <c r="AZ160" i="38"/>
  <c r="AZ152" i="38"/>
  <c r="AY155" i="29"/>
  <c r="AY155" i="38"/>
  <c r="AY156" i="29"/>
  <c r="AY156" i="38"/>
  <c r="AY157" i="29"/>
  <c r="AY157" i="38"/>
  <c r="AY158" i="29"/>
  <c r="AY158" i="38"/>
  <c r="AY159" i="29"/>
  <c r="AY159" i="38"/>
  <c r="AY153" i="29"/>
  <c r="AY153" i="38"/>
  <c r="AY154" i="38"/>
  <c r="AY160" i="29"/>
  <c r="AY160" i="38"/>
  <c r="AY152" i="38"/>
  <c r="AX155" i="29"/>
  <c r="AX155" i="38"/>
  <c r="AX156" i="29"/>
  <c r="AX156" i="38"/>
  <c r="AX157" i="29"/>
  <c r="AX157" i="38"/>
  <c r="AX158" i="29"/>
  <c r="AX158" i="38"/>
  <c r="AX159" i="29"/>
  <c r="AX159" i="38"/>
  <c r="AX153" i="29"/>
  <c r="AX153" i="38"/>
  <c r="AX154" i="38"/>
  <c r="AX160" i="29"/>
  <c r="AX160" i="38"/>
  <c r="AX152" i="38"/>
  <c r="AW155" i="29"/>
  <c r="AW155" i="38"/>
  <c r="AW156" i="29"/>
  <c r="AW156" i="38"/>
  <c r="AW157" i="29"/>
  <c r="AW157" i="38"/>
  <c r="AW158" i="29"/>
  <c r="AW158" i="38"/>
  <c r="AW159" i="29"/>
  <c r="AW159" i="38"/>
  <c r="AW153" i="29"/>
  <c r="AW153" i="38"/>
  <c r="AW154" i="38"/>
  <c r="AW160" i="29"/>
  <c r="AW160" i="38"/>
  <c r="AW152" i="38"/>
  <c r="AV155" i="29"/>
  <c r="AV155" i="38"/>
  <c r="AV156" i="29"/>
  <c r="AV156" i="38"/>
  <c r="AV157" i="29"/>
  <c r="AV157" i="38"/>
  <c r="AV158" i="29"/>
  <c r="AV158" i="38"/>
  <c r="AV159" i="29"/>
  <c r="AV159" i="38"/>
  <c r="AV153" i="29"/>
  <c r="AV153" i="38"/>
  <c r="AV154" i="38"/>
  <c r="AV160" i="29"/>
  <c r="AV160" i="38"/>
  <c r="AV152" i="38"/>
  <c r="AU155" i="29"/>
  <c r="AU155" i="38"/>
  <c r="AU156" i="29"/>
  <c r="AU156" i="38"/>
  <c r="AU157" i="29"/>
  <c r="AU157" i="38"/>
  <c r="AU158" i="29"/>
  <c r="AU158" i="38"/>
  <c r="AU159" i="29"/>
  <c r="AU159" i="38"/>
  <c r="AU153" i="29"/>
  <c r="AU153" i="38"/>
  <c r="AU154" i="38"/>
  <c r="AU160" i="29"/>
  <c r="AU160" i="38"/>
  <c r="AU152" i="38"/>
  <c r="AT155" i="29"/>
  <c r="AT155" i="38"/>
  <c r="AT156" i="29"/>
  <c r="AT156" i="38"/>
  <c r="AT157" i="29"/>
  <c r="AT157" i="38"/>
  <c r="AT158" i="29"/>
  <c r="AT158" i="38"/>
  <c r="AT159" i="29"/>
  <c r="AT159" i="38"/>
  <c r="AT153" i="29"/>
  <c r="AT153" i="38"/>
  <c r="AT154" i="38"/>
  <c r="AT160" i="29"/>
  <c r="AT160" i="38"/>
  <c r="AT152" i="38"/>
  <c r="AS155" i="29"/>
  <c r="AS155" i="38"/>
  <c r="AS156" i="29"/>
  <c r="AS156" i="38"/>
  <c r="AS157" i="29"/>
  <c r="AS157" i="38"/>
  <c r="AS158" i="29"/>
  <c r="AS158" i="38"/>
  <c r="AS159" i="29"/>
  <c r="AS159" i="38"/>
  <c r="AS153" i="29"/>
  <c r="AS153" i="38"/>
  <c r="AS154" i="38"/>
  <c r="AS160" i="29"/>
  <c r="AS160" i="38"/>
  <c r="AS152" i="38"/>
  <c r="AR155" i="29"/>
  <c r="AR155" i="38"/>
  <c r="AR156" i="29"/>
  <c r="AR156" i="38"/>
  <c r="AR157" i="29"/>
  <c r="AR157" i="38"/>
  <c r="AR158" i="29"/>
  <c r="AR158" i="38"/>
  <c r="AR159" i="29"/>
  <c r="AR159" i="38"/>
  <c r="AR153" i="29"/>
  <c r="AR153" i="38"/>
  <c r="AR154" i="38"/>
  <c r="AR160" i="29"/>
  <c r="AR160" i="38"/>
  <c r="AR152" i="38"/>
  <c r="AQ155" i="29"/>
  <c r="AQ155" i="38"/>
  <c r="AQ156" i="29"/>
  <c r="AQ156" i="38"/>
  <c r="AQ157" i="29"/>
  <c r="AQ157" i="38"/>
  <c r="AQ158" i="29"/>
  <c r="AQ158" i="38"/>
  <c r="AQ159" i="29"/>
  <c r="AQ159" i="38"/>
  <c r="AQ153" i="29"/>
  <c r="AQ153" i="38"/>
  <c r="AQ154" i="38"/>
  <c r="AQ160" i="29"/>
  <c r="AQ160" i="38"/>
  <c r="AQ152" i="38"/>
  <c r="AP155" i="29"/>
  <c r="AP155" i="38"/>
  <c r="AP156" i="29"/>
  <c r="AP156" i="38"/>
  <c r="AP157" i="29"/>
  <c r="AP157" i="38"/>
  <c r="AP158" i="29"/>
  <c r="AP158" i="38"/>
  <c r="AP159" i="29"/>
  <c r="AP159" i="38"/>
  <c r="AP153" i="29"/>
  <c r="AP153" i="38"/>
  <c r="AP154" i="38"/>
  <c r="AP160" i="29"/>
  <c r="AP160" i="38"/>
  <c r="AP152" i="38"/>
  <c r="AO155" i="29"/>
  <c r="AO155" i="38"/>
  <c r="AO156" i="29"/>
  <c r="AO156" i="38"/>
  <c r="AO157" i="29"/>
  <c r="AO157" i="38"/>
  <c r="AO158" i="29"/>
  <c r="AO158" i="38"/>
  <c r="AO159" i="29"/>
  <c r="AO159" i="38"/>
  <c r="AO153" i="29"/>
  <c r="AO153" i="38"/>
  <c r="AO154" i="38"/>
  <c r="AO160" i="29"/>
  <c r="AO160" i="38"/>
  <c r="AO152" i="38"/>
  <c r="AN155" i="29"/>
  <c r="AN155" i="38"/>
  <c r="AN156" i="29"/>
  <c r="AN156" i="38"/>
  <c r="AN157" i="29"/>
  <c r="AN157" i="38"/>
  <c r="AN158" i="29"/>
  <c r="AN158" i="38"/>
  <c r="AN159" i="29"/>
  <c r="AN159" i="38"/>
  <c r="AN153" i="29"/>
  <c r="AN153" i="38"/>
  <c r="AN154" i="38"/>
  <c r="AN160" i="29"/>
  <c r="AN160" i="38"/>
  <c r="AN152" i="38"/>
  <c r="AM155" i="29"/>
  <c r="AM155" i="38"/>
  <c r="AM156" i="29"/>
  <c r="AM156" i="38"/>
  <c r="AM157" i="29"/>
  <c r="AM157" i="38"/>
  <c r="AM158" i="29"/>
  <c r="AM158" i="38"/>
  <c r="AM159" i="29"/>
  <c r="AM159" i="38"/>
  <c r="AM153" i="29"/>
  <c r="AM153" i="38"/>
  <c r="AM154" i="38"/>
  <c r="AM160" i="29"/>
  <c r="AM160" i="38"/>
  <c r="AM152" i="38"/>
  <c r="AL155" i="29"/>
  <c r="AL155" i="38"/>
  <c r="AL156" i="29"/>
  <c r="AL156" i="38"/>
  <c r="AL157" i="29"/>
  <c r="AL157" i="38"/>
  <c r="AL158" i="29"/>
  <c r="AL158" i="38"/>
  <c r="AL159" i="29"/>
  <c r="AL159" i="38"/>
  <c r="AL153" i="29"/>
  <c r="AL153" i="38"/>
  <c r="AL154" i="38"/>
  <c r="AL160" i="29"/>
  <c r="AL160" i="38"/>
  <c r="AL152" i="38"/>
  <c r="AK155" i="29"/>
  <c r="AK155" i="38"/>
  <c r="AK156" i="29"/>
  <c r="AK156" i="38"/>
  <c r="AK157" i="29"/>
  <c r="AK157" i="38"/>
  <c r="AK158" i="29"/>
  <c r="AK158" i="38"/>
  <c r="AK159" i="29"/>
  <c r="AK159" i="38"/>
  <c r="AK153" i="29"/>
  <c r="AK153" i="38"/>
  <c r="AK154" i="38"/>
  <c r="AK160" i="29"/>
  <c r="AK160" i="38"/>
  <c r="AK152" i="38"/>
  <c r="AJ155" i="29"/>
  <c r="AJ155" i="38"/>
  <c r="AJ156" i="29"/>
  <c r="AJ156" i="38"/>
  <c r="AJ157" i="29"/>
  <c r="AJ157" i="38"/>
  <c r="AJ158" i="29"/>
  <c r="AJ158" i="38"/>
  <c r="AJ159" i="29"/>
  <c r="AJ159" i="38"/>
  <c r="AJ153" i="29"/>
  <c r="AJ153" i="38"/>
  <c r="AJ154" i="38"/>
  <c r="AJ160" i="29"/>
  <c r="AJ160" i="38"/>
  <c r="AJ152" i="38"/>
  <c r="AI155" i="29"/>
  <c r="AI155" i="38"/>
  <c r="AI156" i="29"/>
  <c r="AI156" i="38"/>
  <c r="AI157" i="29"/>
  <c r="AI157" i="38"/>
  <c r="AI158" i="29"/>
  <c r="AI158" i="38"/>
  <c r="AI159" i="29"/>
  <c r="AI159" i="38"/>
  <c r="AI153" i="29"/>
  <c r="AI153" i="38"/>
  <c r="AI154" i="38"/>
  <c r="AI160" i="29"/>
  <c r="AI160" i="38"/>
  <c r="AI152" i="38"/>
  <c r="AH155" i="29"/>
  <c r="AH155" i="38"/>
  <c r="AH156" i="29"/>
  <c r="AH156" i="38"/>
  <c r="AH157" i="29"/>
  <c r="AH157" i="38"/>
  <c r="AH158" i="29"/>
  <c r="AH158" i="38"/>
  <c r="AH159" i="29"/>
  <c r="AH159" i="38"/>
  <c r="AH153" i="29"/>
  <c r="AH153" i="38"/>
  <c r="AH154" i="38"/>
  <c r="AH160" i="29"/>
  <c r="AH160" i="38"/>
  <c r="AH152" i="38"/>
  <c r="AG155" i="29"/>
  <c r="AG155" i="38"/>
  <c r="AG156" i="29"/>
  <c r="AG156" i="38"/>
  <c r="AG157" i="29"/>
  <c r="AG157" i="38"/>
  <c r="AG158" i="29"/>
  <c r="AG158" i="38"/>
  <c r="AG159" i="29"/>
  <c r="AG159" i="38"/>
  <c r="AG153" i="29"/>
  <c r="AG153" i="38"/>
  <c r="AG154" i="38"/>
  <c r="AG160" i="29"/>
  <c r="AG160" i="38"/>
  <c r="AG152" i="38"/>
  <c r="AF155" i="29"/>
  <c r="AF155" i="38"/>
  <c r="AF156" i="29"/>
  <c r="AF156" i="38"/>
  <c r="AF157" i="29"/>
  <c r="AF157" i="38"/>
  <c r="AF158" i="29"/>
  <c r="AF158" i="38"/>
  <c r="AF159" i="29"/>
  <c r="AF159" i="38"/>
  <c r="AF153" i="29"/>
  <c r="AF153" i="38"/>
  <c r="AF154" i="38"/>
  <c r="AF160" i="29"/>
  <c r="AF160" i="38"/>
  <c r="AF152" i="38"/>
  <c r="AE155" i="29"/>
  <c r="AE155" i="38"/>
  <c r="AE156" i="29"/>
  <c r="AE156" i="38"/>
  <c r="AE157" i="29"/>
  <c r="AE157" i="38"/>
  <c r="AE158" i="29"/>
  <c r="AE158" i="38"/>
  <c r="AE159" i="29"/>
  <c r="AE159" i="38"/>
  <c r="AE153" i="29"/>
  <c r="AE153" i="38"/>
  <c r="AE154" i="38"/>
  <c r="AE160" i="29"/>
  <c r="AE160" i="38"/>
  <c r="AE152" i="38"/>
  <c r="AD155" i="29"/>
  <c r="AD155" i="38"/>
  <c r="AD156" i="29"/>
  <c r="AD156" i="38"/>
  <c r="AD157" i="29"/>
  <c r="AD157" i="38"/>
  <c r="AD158" i="29"/>
  <c r="AD158" i="38"/>
  <c r="AD159" i="29"/>
  <c r="AD159" i="38"/>
  <c r="AD153" i="29"/>
  <c r="AD153" i="38"/>
  <c r="AD154" i="38"/>
  <c r="AD160" i="29"/>
  <c r="AD160" i="38"/>
  <c r="AD152" i="38"/>
  <c r="AC155" i="29"/>
  <c r="AC155" i="38"/>
  <c r="AC156" i="29"/>
  <c r="AC156" i="38"/>
  <c r="AC157" i="29"/>
  <c r="AC157" i="38"/>
  <c r="AC158" i="29"/>
  <c r="AC158" i="38"/>
  <c r="AC159" i="29"/>
  <c r="AC159" i="38"/>
  <c r="AC153" i="29"/>
  <c r="AC153" i="38"/>
  <c r="AC154" i="38"/>
  <c r="AC160" i="29"/>
  <c r="AC160" i="38"/>
  <c r="AC152" i="38"/>
  <c r="AB155" i="29"/>
  <c r="AB155" i="38"/>
  <c r="AB156" i="29"/>
  <c r="AB156" i="38"/>
  <c r="AB157" i="29"/>
  <c r="AB157" i="38"/>
  <c r="AB158" i="29"/>
  <c r="AB158" i="38"/>
  <c r="AB159" i="29"/>
  <c r="AB159" i="38"/>
  <c r="AB153" i="29"/>
  <c r="AB153" i="38"/>
  <c r="AB154" i="38"/>
  <c r="AB160" i="29"/>
  <c r="AB160" i="38"/>
  <c r="AB152" i="38"/>
  <c r="AA155" i="29"/>
  <c r="AA155" i="38"/>
  <c r="AA156" i="29"/>
  <c r="AA156" i="38"/>
  <c r="AA157" i="29"/>
  <c r="AA157" i="38"/>
  <c r="AA158" i="29"/>
  <c r="AA158" i="38"/>
  <c r="AA159" i="29"/>
  <c r="AA159" i="38"/>
  <c r="AA153" i="29"/>
  <c r="AA153" i="38"/>
  <c r="AA154" i="38"/>
  <c r="AA160" i="29"/>
  <c r="AA160" i="38"/>
  <c r="AA152" i="38"/>
  <c r="Z155" i="29"/>
  <c r="Z155" i="38"/>
  <c r="Z156" i="29"/>
  <c r="Z156" i="38"/>
  <c r="Z157" i="29"/>
  <c r="Z157" i="38"/>
  <c r="Z158" i="29"/>
  <c r="Z158" i="38"/>
  <c r="Z159" i="29"/>
  <c r="Z159" i="38"/>
  <c r="Z153" i="29"/>
  <c r="Z153" i="38"/>
  <c r="Z154" i="38"/>
  <c r="Z160" i="29"/>
  <c r="Z160" i="38"/>
  <c r="Z152" i="38"/>
  <c r="Y155" i="29"/>
  <c r="Y155" i="38"/>
  <c r="Y156" i="29"/>
  <c r="Y156" i="38"/>
  <c r="Y157" i="29"/>
  <c r="Y157" i="38"/>
  <c r="Y158" i="29"/>
  <c r="Y158" i="38"/>
  <c r="Y159" i="29"/>
  <c r="Y159" i="38"/>
  <c r="Y153" i="29"/>
  <c r="Y153" i="38"/>
  <c r="Y154" i="38"/>
  <c r="Y160" i="29"/>
  <c r="Y160" i="38"/>
  <c r="Y152" i="38"/>
  <c r="X155" i="29"/>
  <c r="X155" i="38"/>
  <c r="X156" i="29"/>
  <c r="X156" i="38"/>
  <c r="X157" i="29"/>
  <c r="X157" i="38"/>
  <c r="X158" i="29"/>
  <c r="X158" i="38"/>
  <c r="X159" i="29"/>
  <c r="X159" i="38"/>
  <c r="X153" i="29"/>
  <c r="X153" i="38"/>
  <c r="X154" i="38"/>
  <c r="X160" i="29"/>
  <c r="X160" i="38"/>
  <c r="X152" i="38"/>
  <c r="W155" i="29"/>
  <c r="W155" i="38"/>
  <c r="W156" i="29"/>
  <c r="W156" i="38"/>
  <c r="W157" i="29"/>
  <c r="W157" i="38"/>
  <c r="W158" i="29"/>
  <c r="W158" i="38"/>
  <c r="W159" i="29"/>
  <c r="W159" i="38"/>
  <c r="W153" i="29"/>
  <c r="W153" i="38"/>
  <c r="W154" i="38"/>
  <c r="W160" i="29"/>
  <c r="W160" i="38"/>
  <c r="W152" i="38"/>
  <c r="V155" i="29"/>
  <c r="V155" i="38"/>
  <c r="V156" i="29"/>
  <c r="V156" i="38"/>
  <c r="V157" i="29"/>
  <c r="V157" i="38"/>
  <c r="V158" i="29"/>
  <c r="V158" i="38"/>
  <c r="V159" i="29"/>
  <c r="V159" i="38"/>
  <c r="V153" i="29"/>
  <c r="V153" i="38"/>
  <c r="V154" i="38"/>
  <c r="V160" i="29"/>
  <c r="V160" i="38"/>
  <c r="V152" i="38"/>
  <c r="U155" i="29"/>
  <c r="U155" i="38"/>
  <c r="U156" i="29"/>
  <c r="U156" i="38"/>
  <c r="U157" i="29"/>
  <c r="U157" i="38"/>
  <c r="U158" i="29"/>
  <c r="U158" i="38"/>
  <c r="U159" i="29"/>
  <c r="U159" i="38"/>
  <c r="U153" i="29"/>
  <c r="U153" i="38"/>
  <c r="U154" i="38"/>
  <c r="U160" i="29"/>
  <c r="U160" i="38"/>
  <c r="U152" i="38"/>
  <c r="T155" i="29"/>
  <c r="T155" i="38"/>
  <c r="T156" i="29"/>
  <c r="T156" i="38"/>
  <c r="T157" i="29"/>
  <c r="T157" i="38"/>
  <c r="T158" i="29"/>
  <c r="T158" i="38"/>
  <c r="T159" i="29"/>
  <c r="T159" i="38"/>
  <c r="T153" i="29"/>
  <c r="T153" i="38"/>
  <c r="T154" i="38"/>
  <c r="T160" i="29"/>
  <c r="T160" i="38"/>
  <c r="T152" i="38"/>
  <c r="S155" i="29"/>
  <c r="S155" i="38"/>
  <c r="S156" i="29"/>
  <c r="S156" i="38"/>
  <c r="S157" i="29"/>
  <c r="S157" i="38"/>
  <c r="S158" i="29"/>
  <c r="S158" i="38"/>
  <c r="S159" i="29"/>
  <c r="S159" i="38"/>
  <c r="S153" i="29"/>
  <c r="S153" i="38"/>
  <c r="S154" i="38"/>
  <c r="S160" i="29"/>
  <c r="S160" i="38"/>
  <c r="S152" i="38"/>
  <c r="R155" i="29"/>
  <c r="R155" i="38"/>
  <c r="R156" i="29"/>
  <c r="R156" i="38"/>
  <c r="R157" i="29"/>
  <c r="R157" i="38"/>
  <c r="R158" i="29"/>
  <c r="R158" i="38"/>
  <c r="R159" i="29"/>
  <c r="R159" i="38"/>
  <c r="R153" i="29"/>
  <c r="R153" i="38"/>
  <c r="R154" i="38"/>
  <c r="R160" i="29"/>
  <c r="R160" i="38"/>
  <c r="R152" i="38"/>
  <c r="Q155" i="29"/>
  <c r="Q155" i="38"/>
  <c r="Q156" i="29"/>
  <c r="Q156" i="38"/>
  <c r="Q157" i="29"/>
  <c r="Q157" i="38"/>
  <c r="Q158" i="29"/>
  <c r="Q158" i="38"/>
  <c r="Q159" i="29"/>
  <c r="Q159" i="38"/>
  <c r="Q153" i="29"/>
  <c r="Q153" i="38"/>
  <c r="Q154" i="38"/>
  <c r="Q160" i="29"/>
  <c r="Q160" i="38"/>
  <c r="Q152" i="38"/>
  <c r="P155" i="29"/>
  <c r="P155" i="38"/>
  <c r="P156" i="29"/>
  <c r="P156" i="38"/>
  <c r="P157" i="29"/>
  <c r="P157" i="38"/>
  <c r="P158" i="29"/>
  <c r="P158" i="38"/>
  <c r="P159" i="29"/>
  <c r="P159" i="38"/>
  <c r="P153" i="29"/>
  <c r="P153" i="38"/>
  <c r="P154" i="38"/>
  <c r="P160" i="29"/>
  <c r="P160" i="38"/>
  <c r="P152" i="38"/>
  <c r="O155" i="29"/>
  <c r="O155" i="38"/>
  <c r="O156" i="29"/>
  <c r="O156" i="38"/>
  <c r="O157" i="29"/>
  <c r="O157" i="38"/>
  <c r="O158" i="29"/>
  <c r="O158" i="38"/>
  <c r="O159" i="29"/>
  <c r="O159" i="38"/>
  <c r="O153" i="29"/>
  <c r="O153" i="38"/>
  <c r="O154" i="38"/>
  <c r="O160" i="29"/>
  <c r="O160" i="38"/>
  <c r="O152" i="38"/>
  <c r="N155" i="29"/>
  <c r="N155" i="38"/>
  <c r="N156" i="29"/>
  <c r="N156" i="38"/>
  <c r="N157" i="29"/>
  <c r="N157" i="38"/>
  <c r="N158" i="29"/>
  <c r="N158" i="38"/>
  <c r="N159" i="29"/>
  <c r="N159" i="38"/>
  <c r="N153" i="29"/>
  <c r="N153" i="38"/>
  <c r="N154" i="38"/>
  <c r="N160" i="29"/>
  <c r="N160" i="38"/>
  <c r="N152" i="38"/>
  <c r="M155" i="29"/>
  <c r="M155" i="38"/>
  <c r="M156" i="29"/>
  <c r="M156" i="38"/>
  <c r="M157" i="29"/>
  <c r="M157" i="38"/>
  <c r="M158" i="29"/>
  <c r="M158" i="38"/>
  <c r="M159" i="29"/>
  <c r="M159" i="38"/>
  <c r="M153" i="29"/>
  <c r="M153" i="38"/>
  <c r="M154" i="38"/>
  <c r="M160" i="29"/>
  <c r="M160" i="38"/>
  <c r="M152" i="38"/>
  <c r="L155" i="29"/>
  <c r="L155" i="38"/>
  <c r="L156" i="29"/>
  <c r="L156" i="38"/>
  <c r="L157" i="29"/>
  <c r="L157" i="38"/>
  <c r="L158" i="29"/>
  <c r="L158" i="38"/>
  <c r="L159" i="29"/>
  <c r="L159" i="38"/>
  <c r="L153" i="29"/>
  <c r="L153" i="38"/>
  <c r="L154" i="38"/>
  <c r="L160" i="29"/>
  <c r="L160" i="38"/>
  <c r="L152" i="38"/>
  <c r="K155" i="29"/>
  <c r="K155" i="38"/>
  <c r="K156" i="29"/>
  <c r="K156" i="38"/>
  <c r="K157" i="29"/>
  <c r="K157" i="38"/>
  <c r="K158" i="29"/>
  <c r="K158" i="38"/>
  <c r="K159" i="29"/>
  <c r="K159" i="38"/>
  <c r="K153" i="29"/>
  <c r="K153" i="38"/>
  <c r="K154" i="38"/>
  <c r="K160" i="29"/>
  <c r="K160" i="38"/>
  <c r="K152" i="38"/>
  <c r="J155" i="29"/>
  <c r="J155" i="38"/>
  <c r="J156" i="29"/>
  <c r="J156" i="38"/>
  <c r="J157" i="29"/>
  <c r="J157" i="38"/>
  <c r="J158" i="29"/>
  <c r="J158" i="38"/>
  <c r="J159" i="29"/>
  <c r="J159" i="38"/>
  <c r="J153" i="29"/>
  <c r="J153" i="38"/>
  <c r="J154" i="38"/>
  <c r="J160" i="29"/>
  <c r="J160" i="38"/>
  <c r="J152" i="38"/>
  <c r="CA155" i="29"/>
  <c r="CA155" i="38"/>
  <c r="CA156" i="29"/>
  <c r="CA156" i="38"/>
  <c r="CA157" i="29"/>
  <c r="CA157" i="38"/>
  <c r="CA158" i="29"/>
  <c r="CA158" i="38"/>
  <c r="CA159" i="29"/>
  <c r="CA159" i="38"/>
  <c r="CA153" i="29"/>
  <c r="CA153" i="38"/>
  <c r="CA154" i="38"/>
  <c r="CA160" i="29"/>
  <c r="CA160" i="38"/>
  <c r="CA152" i="38"/>
  <c r="CB155" i="29"/>
  <c r="CB155" i="38"/>
  <c r="CB156" i="29"/>
  <c r="CB156" i="38"/>
  <c r="CB157" i="29"/>
  <c r="CB157" i="38"/>
  <c r="CB158" i="29"/>
  <c r="CB158" i="38"/>
  <c r="CB159" i="29"/>
  <c r="CB159" i="38"/>
  <c r="CB153" i="29"/>
  <c r="CB153" i="38"/>
  <c r="CB154" i="38"/>
  <c r="CB160" i="29"/>
  <c r="CB160" i="38"/>
  <c r="CB152" i="38"/>
  <c r="CC155" i="29"/>
  <c r="CC155" i="38"/>
  <c r="CC156" i="29"/>
  <c r="CC156" i="38"/>
  <c r="CC157" i="29"/>
  <c r="CC157" i="38"/>
  <c r="CC158" i="29"/>
  <c r="CC158" i="38"/>
  <c r="CC159" i="29"/>
  <c r="CC159" i="38"/>
  <c r="CC153" i="29"/>
  <c r="CC153" i="38"/>
  <c r="CC154" i="38"/>
  <c r="CC160" i="29"/>
  <c r="CC160" i="38"/>
  <c r="CC152" i="38"/>
  <c r="CD155" i="29"/>
  <c r="CD155" i="38"/>
  <c r="CD156" i="29"/>
  <c r="CD156" i="38"/>
  <c r="CD157" i="29"/>
  <c r="CD157" i="38"/>
  <c r="CD158" i="29"/>
  <c r="CD158" i="38"/>
  <c r="CD159" i="29"/>
  <c r="CD159" i="38"/>
  <c r="CD153" i="29"/>
  <c r="CD153" i="38"/>
  <c r="CD154" i="38"/>
  <c r="CD160" i="29"/>
  <c r="CD160" i="38"/>
  <c r="CD152" i="38"/>
  <c r="CE155" i="29"/>
  <c r="CE155" i="38"/>
  <c r="CE156" i="29"/>
  <c r="CE156" i="38"/>
  <c r="CE157" i="29"/>
  <c r="CE157" i="38"/>
  <c r="CE158" i="29"/>
  <c r="CE158" i="38"/>
  <c r="CE159" i="29"/>
  <c r="CE159" i="38"/>
  <c r="CE153" i="29"/>
  <c r="CE153" i="38"/>
  <c r="CE154" i="38"/>
  <c r="CE160" i="29"/>
  <c r="CE160" i="38"/>
  <c r="CE152" i="38"/>
  <c r="CF155" i="29"/>
  <c r="CF155" i="38"/>
  <c r="CF156" i="29"/>
  <c r="CF156" i="38"/>
  <c r="CF157" i="29"/>
  <c r="CF157" i="38"/>
  <c r="CF158" i="29"/>
  <c r="CF158" i="38"/>
  <c r="CF159" i="29"/>
  <c r="CF159" i="38"/>
  <c r="CF153" i="29"/>
  <c r="CF153" i="38"/>
  <c r="CF154" i="38"/>
  <c r="CF160" i="29"/>
  <c r="CF160" i="38"/>
  <c r="CF152" i="38"/>
  <c r="CG155" i="29"/>
  <c r="CG155" i="38"/>
  <c r="CG156" i="29"/>
  <c r="CG156" i="38"/>
  <c r="CG157" i="29"/>
  <c r="CG157" i="38"/>
  <c r="CG158" i="29"/>
  <c r="CG158" i="38"/>
  <c r="CG159" i="29"/>
  <c r="CG159" i="38"/>
  <c r="CG153" i="29"/>
  <c r="CG153" i="38"/>
  <c r="CG154" i="38"/>
  <c r="CG160" i="29"/>
  <c r="CG160" i="38"/>
  <c r="CG152" i="38"/>
  <c r="CH155" i="29"/>
  <c r="CH155" i="38"/>
  <c r="CH156" i="29"/>
  <c r="CH156" i="38"/>
  <c r="CH157" i="29"/>
  <c r="CH157" i="38"/>
  <c r="CH158" i="29"/>
  <c r="CH158" i="38"/>
  <c r="CH159" i="29"/>
  <c r="CH159" i="38"/>
  <c r="CH153" i="29"/>
  <c r="CH153" i="38"/>
  <c r="CH154" i="38"/>
  <c r="CH160" i="29"/>
  <c r="CH160" i="38"/>
  <c r="CH152" i="38"/>
  <c r="CI155" i="29"/>
  <c r="CI155" i="38"/>
  <c r="CI156" i="29"/>
  <c r="CI156" i="38"/>
  <c r="CI157" i="29"/>
  <c r="CI157" i="38"/>
  <c r="CI158" i="29"/>
  <c r="CI158" i="38"/>
  <c r="CI159" i="29"/>
  <c r="CI159" i="38"/>
  <c r="CI153" i="29"/>
  <c r="CI153" i="38"/>
  <c r="CI154" i="38"/>
  <c r="CI160" i="29"/>
  <c r="CI160" i="38"/>
  <c r="CI152" i="38"/>
  <c r="CJ155" i="29"/>
  <c r="CJ155" i="38"/>
  <c r="CJ156" i="29"/>
  <c r="CJ156" i="38"/>
  <c r="CJ157" i="29"/>
  <c r="CJ157" i="38"/>
  <c r="CJ158" i="29"/>
  <c r="CJ158" i="38"/>
  <c r="CJ159" i="29"/>
  <c r="CJ159" i="38"/>
  <c r="CJ153" i="29"/>
  <c r="CJ153" i="38"/>
  <c r="CJ154" i="38"/>
  <c r="CJ160" i="29"/>
  <c r="CJ160" i="38"/>
  <c r="CJ152" i="38"/>
  <c r="CK155" i="29"/>
  <c r="CK155" i="38"/>
  <c r="CK156" i="29"/>
  <c r="CK156" i="38"/>
  <c r="CK157" i="29"/>
  <c r="CK157" i="38"/>
  <c r="CK158" i="29"/>
  <c r="CK158" i="38"/>
  <c r="CK159" i="29"/>
  <c r="CK159" i="38"/>
  <c r="CK153" i="29"/>
  <c r="CK153" i="38"/>
  <c r="CK154" i="38"/>
  <c r="CK160" i="29"/>
  <c r="CK160" i="38"/>
  <c r="CK152" i="38"/>
  <c r="CL155" i="29"/>
  <c r="CL155" i="38"/>
  <c r="CL156" i="29"/>
  <c r="CL156" i="38"/>
  <c r="CL157" i="29"/>
  <c r="CL157" i="38"/>
  <c r="CL158" i="29"/>
  <c r="CL158" i="38"/>
  <c r="CL159" i="29"/>
  <c r="CL159" i="38"/>
  <c r="CL153" i="29"/>
  <c r="CL153" i="38"/>
  <c r="CL154" i="38"/>
  <c r="CL160" i="29"/>
  <c r="CL160" i="38"/>
  <c r="CL152" i="38"/>
  <c r="CM155" i="29"/>
  <c r="CM155" i="38"/>
  <c r="CM156" i="29"/>
  <c r="CM156" i="38"/>
  <c r="CM157" i="29"/>
  <c r="CM157" i="38"/>
  <c r="CM158" i="29"/>
  <c r="CM158" i="38"/>
  <c r="CM159" i="29"/>
  <c r="CM159" i="38"/>
  <c r="CM153" i="29"/>
  <c r="CM153" i="38"/>
  <c r="CM154" i="38"/>
  <c r="CM160" i="29"/>
  <c r="CM160" i="38"/>
  <c r="CM152" i="38"/>
  <c r="CN155" i="29"/>
  <c r="CN155" i="38"/>
  <c r="CN156" i="29"/>
  <c r="CN156" i="38"/>
  <c r="CN157" i="29"/>
  <c r="CN157" i="38"/>
  <c r="CN158" i="29"/>
  <c r="CN158" i="38"/>
  <c r="CN159" i="29"/>
  <c r="CN159" i="38"/>
  <c r="CN153" i="29"/>
  <c r="CN153" i="38"/>
  <c r="CN154" i="38"/>
  <c r="CN160" i="29"/>
  <c r="CN160" i="38"/>
  <c r="CN152" i="38"/>
  <c r="CO155" i="29"/>
  <c r="CO155" i="38"/>
  <c r="CO156" i="29"/>
  <c r="CO156" i="38"/>
  <c r="CO157" i="29"/>
  <c r="CO157" i="38"/>
  <c r="CO158" i="29"/>
  <c r="CO158" i="38"/>
  <c r="CO159" i="29"/>
  <c r="CO159" i="38"/>
  <c r="CO153" i="29"/>
  <c r="CO153" i="38"/>
  <c r="CO154" i="38"/>
  <c r="CO160" i="29"/>
  <c r="CO160" i="38"/>
  <c r="CO152" i="38"/>
  <c r="CP155" i="29"/>
  <c r="CP155" i="38"/>
  <c r="CP156" i="29"/>
  <c r="CP156" i="38"/>
  <c r="CP157" i="29"/>
  <c r="CP157" i="38"/>
  <c r="CP158" i="29"/>
  <c r="CP158" i="38"/>
  <c r="CP159" i="29"/>
  <c r="CP159" i="38"/>
  <c r="CP153" i="29"/>
  <c r="CP153" i="38"/>
  <c r="CP154" i="38"/>
  <c r="CP160" i="29"/>
  <c r="CP160" i="38"/>
  <c r="CP152" i="38"/>
  <c r="CQ155" i="29"/>
  <c r="CQ155" i="38"/>
  <c r="CQ156" i="29"/>
  <c r="CQ156" i="38"/>
  <c r="CQ157" i="29"/>
  <c r="CQ157" i="38"/>
  <c r="CQ158" i="29"/>
  <c r="CQ158" i="38"/>
  <c r="CQ159" i="29"/>
  <c r="CQ159" i="38"/>
  <c r="CQ153" i="29"/>
  <c r="CQ153" i="38"/>
  <c r="CQ154" i="38"/>
  <c r="CQ160" i="29"/>
  <c r="CQ160" i="38"/>
  <c r="CQ152" i="38"/>
  <c r="CR155" i="29"/>
  <c r="CR155" i="38"/>
  <c r="CR156" i="29"/>
  <c r="CR156" i="38"/>
  <c r="CR157" i="29"/>
  <c r="CR157" i="38"/>
  <c r="CR158" i="29"/>
  <c r="CR158" i="38"/>
  <c r="CR159" i="29"/>
  <c r="CR159" i="38"/>
  <c r="CR153" i="29"/>
  <c r="CR153" i="38"/>
  <c r="CR154" i="38"/>
  <c r="CR160" i="29"/>
  <c r="CR160" i="38"/>
  <c r="CR152" i="38"/>
  <c r="CS155" i="29"/>
  <c r="CS155" i="38"/>
  <c r="CS156" i="29"/>
  <c r="CS156" i="38"/>
  <c r="CS157" i="29"/>
  <c r="CS157" i="38"/>
  <c r="CS158" i="29"/>
  <c r="CS158" i="38"/>
  <c r="CS159" i="29"/>
  <c r="CS159" i="38"/>
  <c r="CS153" i="29"/>
  <c r="CS153" i="38"/>
  <c r="CS154" i="38"/>
  <c r="CS160" i="29"/>
  <c r="CS160" i="38"/>
  <c r="CS152" i="38"/>
  <c r="CT155" i="29"/>
  <c r="CT155" i="38"/>
  <c r="CT156" i="29"/>
  <c r="CT156" i="38"/>
  <c r="CT157" i="29"/>
  <c r="CT157" i="38"/>
  <c r="CT158" i="29"/>
  <c r="CT158" i="38"/>
  <c r="CT159" i="29"/>
  <c r="CT159" i="38"/>
  <c r="CT153" i="29"/>
  <c r="CT153" i="38"/>
  <c r="CT154" i="38"/>
  <c r="CT160" i="29"/>
  <c r="CT160" i="38"/>
  <c r="CT152" i="38"/>
  <c r="CU155" i="29"/>
  <c r="CU155" i="38"/>
  <c r="CU156" i="29"/>
  <c r="CU156" i="38"/>
  <c r="CU157" i="29"/>
  <c r="CU157" i="38"/>
  <c r="CU158" i="29"/>
  <c r="CU158" i="38"/>
  <c r="CU159" i="29"/>
  <c r="CU159" i="38"/>
  <c r="CU153" i="29"/>
  <c r="CU153" i="38"/>
  <c r="CU154" i="38"/>
  <c r="CU160" i="29"/>
  <c r="CU160" i="38"/>
  <c r="CU152" i="38"/>
  <c r="CV155" i="29"/>
  <c r="CV155" i="38"/>
  <c r="CV156" i="29"/>
  <c r="CV156" i="38"/>
  <c r="CV157" i="29"/>
  <c r="CV157" i="38"/>
  <c r="CV158" i="29"/>
  <c r="CV158" i="38"/>
  <c r="CV159" i="29"/>
  <c r="CV159" i="38"/>
  <c r="CV153" i="29"/>
  <c r="CV153" i="38"/>
  <c r="CV154" i="38"/>
  <c r="CV160" i="29"/>
  <c r="CV160" i="38"/>
  <c r="CV152" i="38"/>
  <c r="CW155" i="29"/>
  <c r="CW155" i="38"/>
  <c r="CW156" i="29"/>
  <c r="CW156" i="38"/>
  <c r="CW157" i="29"/>
  <c r="CW157" i="38"/>
  <c r="CW158" i="29"/>
  <c r="CW158" i="38"/>
  <c r="CW159" i="29"/>
  <c r="CW159" i="38"/>
  <c r="CW153" i="29"/>
  <c r="CW153" i="38"/>
  <c r="CW154" i="38"/>
  <c r="CW160" i="29"/>
  <c r="CW160" i="38"/>
  <c r="CW152" i="38"/>
  <c r="CX155" i="29"/>
  <c r="CX155" i="38"/>
  <c r="CX156" i="29"/>
  <c r="CX156" i="38"/>
  <c r="CX157" i="29"/>
  <c r="CX157" i="38"/>
  <c r="CX158" i="29"/>
  <c r="CX158" i="38"/>
  <c r="CX159" i="29"/>
  <c r="CX159" i="38"/>
  <c r="CX153" i="29"/>
  <c r="CX153" i="38"/>
  <c r="CX154" i="38"/>
  <c r="CX160" i="29"/>
  <c r="CX160" i="38"/>
  <c r="CX152" i="38"/>
  <c r="I150" i="29"/>
  <c r="I151" i="29"/>
  <c r="I155" i="29"/>
  <c r="I156" i="29"/>
  <c r="I153" i="29"/>
  <c r="I160" i="29"/>
  <c r="I181" i="29"/>
  <c r="I12" i="29"/>
  <c r="G12" i="81"/>
  <c r="G11" i="81"/>
  <c r="F20" i="32"/>
  <c r="F26" i="32"/>
  <c r="I162" i="29"/>
  <c r="I163" i="29"/>
  <c r="I164" i="29"/>
  <c r="F32" i="32"/>
  <c r="I166" i="29"/>
  <c r="I167" i="29"/>
  <c r="I168" i="29"/>
  <c r="I169" i="29"/>
  <c r="I170" i="29"/>
  <c r="I171" i="29"/>
  <c r="I182" i="29"/>
  <c r="I183" i="29"/>
  <c r="F38" i="32"/>
  <c r="F25" i="32"/>
  <c r="F29" i="32"/>
  <c r="F35" i="32"/>
  <c r="F41" i="32"/>
  <c r="F44" i="32"/>
  <c r="F45" i="32"/>
  <c r="F16" i="32"/>
  <c r="G18" i="81"/>
  <c r="J18" i="81"/>
  <c r="G83" i="38"/>
  <c r="J83" i="29"/>
  <c r="L83" i="29"/>
  <c r="L83" i="38"/>
  <c r="G138" i="38"/>
  <c r="L138" i="29"/>
  <c r="J138" i="29"/>
  <c r="L138" i="38"/>
  <c r="J25" i="81"/>
  <c r="G91" i="38"/>
  <c r="J91" i="29"/>
  <c r="L91" i="29"/>
  <c r="L91" i="38"/>
  <c r="G92" i="38"/>
  <c r="J92" i="29"/>
  <c r="L92" i="29"/>
  <c r="L92" i="38"/>
  <c r="G94" i="38"/>
  <c r="J94" i="29"/>
  <c r="L94" i="29"/>
  <c r="L94" i="38"/>
  <c r="G97" i="38"/>
  <c r="J97" i="29"/>
  <c r="L97" i="29"/>
  <c r="L97" i="38"/>
  <c r="L90" i="38"/>
  <c r="G98" i="38"/>
  <c r="J98" i="29"/>
  <c r="L98" i="29"/>
  <c r="L98" i="38"/>
  <c r="G103" i="38"/>
  <c r="J103" i="29"/>
  <c r="L103" i="29"/>
  <c r="L103" i="38"/>
  <c r="G104" i="38"/>
  <c r="J104" i="29"/>
  <c r="L104" i="29"/>
  <c r="L104" i="38"/>
  <c r="G105" i="38"/>
  <c r="J105" i="29"/>
  <c r="L105" i="29"/>
  <c r="L105" i="38"/>
  <c r="G106" i="38"/>
  <c r="J106" i="29"/>
  <c r="L106" i="29"/>
  <c r="L106" i="38"/>
  <c r="G107" i="38"/>
  <c r="J107" i="29"/>
  <c r="L107" i="29"/>
  <c r="L107" i="38"/>
  <c r="L102" i="38"/>
  <c r="G108" i="38"/>
  <c r="J108" i="29"/>
  <c r="L108" i="29"/>
  <c r="L108" i="38"/>
  <c r="G109" i="38"/>
  <c r="J109" i="29"/>
  <c r="L109" i="29"/>
  <c r="L109" i="38"/>
  <c r="G110" i="38"/>
  <c r="J110" i="29"/>
  <c r="L110" i="29"/>
  <c r="L110" i="38"/>
  <c r="L89" i="38"/>
  <c r="G114" i="38"/>
  <c r="J114" i="29"/>
  <c r="L114" i="29"/>
  <c r="L114" i="38"/>
  <c r="G115" i="38"/>
  <c r="J115" i="29"/>
  <c r="L115" i="29"/>
  <c r="L115" i="38"/>
  <c r="G116" i="38"/>
  <c r="J116" i="29"/>
  <c r="L116" i="29"/>
  <c r="L116" i="38"/>
  <c r="L112" i="38"/>
  <c r="G117" i="38"/>
  <c r="J117" i="29"/>
  <c r="L117" i="29"/>
  <c r="L117" i="38"/>
  <c r="G119" i="38"/>
  <c r="J119" i="29"/>
  <c r="L119" i="29"/>
  <c r="L119" i="38"/>
  <c r="G120" i="38"/>
  <c r="J120" i="29"/>
  <c r="L120" i="29"/>
  <c r="L120" i="38"/>
  <c r="G121" i="38"/>
  <c r="J121" i="29"/>
  <c r="L121" i="29"/>
  <c r="L121" i="38"/>
  <c r="G122" i="38"/>
  <c r="J122" i="29"/>
  <c r="L122" i="29"/>
  <c r="L122" i="38"/>
  <c r="G123" i="38"/>
  <c r="J123" i="29"/>
  <c r="L123" i="29"/>
  <c r="L123" i="38"/>
  <c r="L118" i="38"/>
  <c r="G124" i="38"/>
  <c r="J124" i="29"/>
  <c r="L124" i="29"/>
  <c r="L124" i="38"/>
  <c r="G125" i="38"/>
  <c r="J125" i="29"/>
  <c r="L125" i="29"/>
  <c r="L125" i="38"/>
  <c r="G126" i="38"/>
  <c r="J126" i="29"/>
  <c r="L126" i="29"/>
  <c r="L126" i="38"/>
  <c r="L111" i="38"/>
  <c r="G128" i="38"/>
  <c r="J128" i="29"/>
  <c r="L128" i="29"/>
  <c r="L128" i="38"/>
  <c r="G129" i="38"/>
  <c r="J129" i="29"/>
  <c r="L129" i="29"/>
  <c r="L129" i="38"/>
  <c r="G130" i="38"/>
  <c r="J130" i="29"/>
  <c r="L130" i="29"/>
  <c r="L130" i="38"/>
  <c r="G131" i="38"/>
  <c r="J131" i="29"/>
  <c r="L131" i="29"/>
  <c r="L131" i="38"/>
  <c r="G132" i="38"/>
  <c r="J132" i="29"/>
  <c r="L132" i="29"/>
  <c r="L132" i="38"/>
  <c r="G133" i="38"/>
  <c r="J133" i="29"/>
  <c r="L133" i="29"/>
  <c r="L133" i="38"/>
  <c r="G134" i="38"/>
  <c r="J134" i="29"/>
  <c r="L134" i="29"/>
  <c r="L134" i="38"/>
  <c r="G135" i="38"/>
  <c r="J135" i="29"/>
  <c r="L135" i="29"/>
  <c r="L135" i="38"/>
  <c r="L136" i="29"/>
  <c r="G136" i="38"/>
  <c r="J136" i="29"/>
  <c r="L136" i="38"/>
  <c r="L137" i="29"/>
  <c r="G137" i="38"/>
  <c r="J137" i="29"/>
  <c r="L137" i="38"/>
  <c r="L127" i="38"/>
  <c r="G139" i="38"/>
  <c r="L139" i="29"/>
  <c r="J139" i="29"/>
  <c r="L139" i="38"/>
  <c r="G144" i="38"/>
  <c r="L144" i="29"/>
  <c r="J144" i="29"/>
  <c r="L144" i="38"/>
  <c r="L145" i="38"/>
  <c r="L185" i="29"/>
  <c r="L185" i="38"/>
  <c r="L186" i="29"/>
  <c r="L186" i="38"/>
  <c r="L187" i="29"/>
  <c r="L187" i="38"/>
  <c r="L188" i="29"/>
  <c r="L188" i="38"/>
  <c r="L184" i="38"/>
  <c r="J21" i="81"/>
  <c r="G259" i="38"/>
  <c r="J259" i="29"/>
  <c r="L259" i="29"/>
  <c r="L259" i="38"/>
  <c r="G260" i="38"/>
  <c r="J260" i="29"/>
  <c r="L260" i="29"/>
  <c r="L260" i="38"/>
  <c r="G261" i="38"/>
  <c r="J261" i="29"/>
  <c r="L261" i="29"/>
  <c r="L261" i="38"/>
  <c r="G262" i="38"/>
  <c r="J262" i="29"/>
  <c r="L262" i="29"/>
  <c r="L262" i="38"/>
  <c r="G263" i="38"/>
  <c r="J263" i="29"/>
  <c r="L263" i="29"/>
  <c r="L263" i="38"/>
  <c r="G265" i="38"/>
  <c r="J265" i="29"/>
  <c r="L265" i="29"/>
  <c r="L265" i="38"/>
  <c r="G266" i="38"/>
  <c r="J266" i="29"/>
  <c r="L266" i="29"/>
  <c r="L266" i="38"/>
  <c r="G267" i="38"/>
  <c r="J267" i="29"/>
  <c r="L267" i="29"/>
  <c r="L267" i="38"/>
  <c r="G268" i="38"/>
  <c r="J268" i="29"/>
  <c r="L268" i="29"/>
  <c r="L268" i="38"/>
  <c r="G269" i="38"/>
  <c r="J269" i="29"/>
  <c r="L269" i="29"/>
  <c r="L269" i="38"/>
  <c r="G270" i="38"/>
  <c r="J270" i="29"/>
  <c r="L270" i="29"/>
  <c r="L270" i="38"/>
  <c r="G271" i="38"/>
  <c r="J271" i="29"/>
  <c r="L271" i="29"/>
  <c r="L271" i="38"/>
  <c r="L335" i="38"/>
  <c r="G320" i="38"/>
  <c r="H320" i="38"/>
  <c r="L320" i="38"/>
  <c r="G321" i="38"/>
  <c r="H321" i="38"/>
  <c r="L321" i="38"/>
  <c r="G322" i="38"/>
  <c r="H322" i="38"/>
  <c r="L322" i="38"/>
  <c r="G323" i="38"/>
  <c r="H323" i="38"/>
  <c r="L323" i="38"/>
  <c r="G324" i="38"/>
  <c r="H324" i="38"/>
  <c r="L324" i="38"/>
  <c r="G326" i="38"/>
  <c r="H326" i="38"/>
  <c r="L326" i="38"/>
  <c r="G327" i="38"/>
  <c r="H327" i="38"/>
  <c r="L327" i="38"/>
  <c r="G328" i="38"/>
  <c r="H328" i="38"/>
  <c r="L328" i="38"/>
  <c r="G329" i="38"/>
  <c r="H329" i="38"/>
  <c r="L329" i="38"/>
  <c r="G330" i="38"/>
  <c r="H330" i="38"/>
  <c r="L330" i="38"/>
  <c r="G331" i="38"/>
  <c r="H331" i="38"/>
  <c r="L331" i="38"/>
  <c r="G332" i="38"/>
  <c r="H332" i="38"/>
  <c r="L332" i="38"/>
  <c r="L343" i="38"/>
  <c r="L344" i="38"/>
  <c r="L345" i="38"/>
  <c r="L336" i="38"/>
  <c r="L337" i="38"/>
  <c r="L347" i="38"/>
  <c r="L348" i="38"/>
  <c r="L351" i="38"/>
  <c r="L338" i="38"/>
  <c r="J23" i="81"/>
  <c r="K83" i="29"/>
  <c r="K83" i="38"/>
  <c r="K138" i="29"/>
  <c r="K138" i="38"/>
  <c r="I25" i="81"/>
  <c r="K91" i="29"/>
  <c r="K91" i="38"/>
  <c r="K92" i="29"/>
  <c r="K92" i="38"/>
  <c r="K94" i="29"/>
  <c r="K94" i="38"/>
  <c r="K97" i="29"/>
  <c r="K97" i="38"/>
  <c r="K90" i="38"/>
  <c r="K98" i="29"/>
  <c r="K98" i="38"/>
  <c r="K103" i="29"/>
  <c r="K103" i="38"/>
  <c r="K104" i="29"/>
  <c r="K104" i="38"/>
  <c r="K105" i="29"/>
  <c r="K105" i="38"/>
  <c r="K106" i="29"/>
  <c r="K106" i="38"/>
  <c r="K107" i="29"/>
  <c r="K107" i="38"/>
  <c r="K102" i="38"/>
  <c r="K108" i="29"/>
  <c r="K108" i="38"/>
  <c r="K109" i="29"/>
  <c r="K109" i="38"/>
  <c r="K110" i="29"/>
  <c r="K110" i="38"/>
  <c r="K89" i="38"/>
  <c r="K114" i="29"/>
  <c r="K114" i="38"/>
  <c r="K115" i="29"/>
  <c r="K115" i="38"/>
  <c r="K116" i="29"/>
  <c r="K116" i="38"/>
  <c r="K112" i="38"/>
  <c r="K117" i="29"/>
  <c r="K117" i="38"/>
  <c r="K119" i="29"/>
  <c r="K119" i="38"/>
  <c r="K120" i="29"/>
  <c r="K120" i="38"/>
  <c r="K121" i="29"/>
  <c r="K121" i="38"/>
  <c r="K122" i="29"/>
  <c r="K122" i="38"/>
  <c r="K123" i="29"/>
  <c r="K123" i="38"/>
  <c r="K118" i="38"/>
  <c r="K124" i="29"/>
  <c r="K124" i="38"/>
  <c r="K125" i="29"/>
  <c r="K125" i="38"/>
  <c r="K126" i="29"/>
  <c r="K126" i="38"/>
  <c r="K111" i="38"/>
  <c r="K128" i="29"/>
  <c r="K128" i="38"/>
  <c r="K129" i="29"/>
  <c r="K129" i="38"/>
  <c r="K130" i="29"/>
  <c r="K130" i="38"/>
  <c r="K131" i="29"/>
  <c r="K131" i="38"/>
  <c r="K132" i="29"/>
  <c r="K132" i="38"/>
  <c r="K133" i="29"/>
  <c r="K133" i="38"/>
  <c r="K134" i="29"/>
  <c r="K134" i="38"/>
  <c r="K135" i="29"/>
  <c r="K135" i="38"/>
  <c r="K136" i="29"/>
  <c r="K136" i="38"/>
  <c r="K137" i="29"/>
  <c r="K137" i="38"/>
  <c r="K127" i="38"/>
  <c r="K139" i="29"/>
  <c r="K139" i="38"/>
  <c r="K144" i="29"/>
  <c r="K144" i="38"/>
  <c r="K145" i="38"/>
  <c r="K185" i="29"/>
  <c r="K185" i="38"/>
  <c r="K186" i="29"/>
  <c r="K186" i="38"/>
  <c r="K187" i="29"/>
  <c r="K187" i="38"/>
  <c r="K188" i="29"/>
  <c r="K188" i="38"/>
  <c r="K184" i="38"/>
  <c r="I21" i="81"/>
  <c r="K259" i="29"/>
  <c r="K259" i="38"/>
  <c r="K260" i="29"/>
  <c r="K260" i="38"/>
  <c r="K261" i="29"/>
  <c r="K261" i="38"/>
  <c r="K262" i="29"/>
  <c r="K262" i="38"/>
  <c r="K263" i="29"/>
  <c r="K263" i="38"/>
  <c r="K265" i="29"/>
  <c r="K265" i="38"/>
  <c r="K266" i="29"/>
  <c r="K266" i="38"/>
  <c r="K267" i="29"/>
  <c r="K267" i="38"/>
  <c r="K268" i="29"/>
  <c r="K268" i="38"/>
  <c r="K269" i="29"/>
  <c r="K269" i="38"/>
  <c r="K270" i="29"/>
  <c r="K270" i="38"/>
  <c r="K271" i="29"/>
  <c r="K271" i="38"/>
  <c r="K335" i="38"/>
  <c r="K320" i="38"/>
  <c r="K321" i="38"/>
  <c r="K322" i="38"/>
  <c r="K323" i="38"/>
  <c r="K324" i="38"/>
  <c r="K326" i="38"/>
  <c r="K327" i="38"/>
  <c r="K328" i="38"/>
  <c r="K329" i="38"/>
  <c r="K330" i="38"/>
  <c r="K331" i="38"/>
  <c r="K332" i="38"/>
  <c r="K343" i="38"/>
  <c r="K344" i="38"/>
  <c r="K345" i="38"/>
  <c r="K336" i="38"/>
  <c r="K337" i="38"/>
  <c r="K347" i="38"/>
  <c r="K348" i="38"/>
  <c r="K351" i="38"/>
  <c r="K338" i="38"/>
  <c r="I23" i="81"/>
  <c r="J83" i="38"/>
  <c r="J138" i="38"/>
  <c r="H25" i="81"/>
  <c r="J91" i="38"/>
  <c r="J92" i="38"/>
  <c r="J94" i="38"/>
  <c r="J97" i="38"/>
  <c r="J90" i="38"/>
  <c r="J98" i="38"/>
  <c r="J103" i="38"/>
  <c r="J104" i="38"/>
  <c r="J105" i="38"/>
  <c r="J106" i="38"/>
  <c r="J107" i="38"/>
  <c r="J102" i="38"/>
  <c r="J108" i="38"/>
  <c r="J109" i="38"/>
  <c r="J110" i="38"/>
  <c r="J89" i="38"/>
  <c r="J113" i="38"/>
  <c r="J114" i="38"/>
  <c r="J115" i="38"/>
  <c r="J116" i="38"/>
  <c r="J112" i="38"/>
  <c r="J117" i="38"/>
  <c r="J119" i="38"/>
  <c r="J120" i="38"/>
  <c r="J121" i="38"/>
  <c r="J122" i="38"/>
  <c r="J123" i="38"/>
  <c r="J118" i="38"/>
  <c r="J124" i="38"/>
  <c r="J125" i="38"/>
  <c r="J126" i="38"/>
  <c r="J111" i="38"/>
  <c r="J133" i="38"/>
  <c r="J135" i="38"/>
  <c r="J128" i="38"/>
  <c r="J129" i="38"/>
  <c r="J130" i="38"/>
  <c r="J131" i="38"/>
  <c r="J132" i="38"/>
  <c r="J134" i="38"/>
  <c r="J136" i="38"/>
  <c r="J137" i="38"/>
  <c r="J127" i="38"/>
  <c r="J139" i="38"/>
  <c r="J140" i="38"/>
  <c r="J141" i="38"/>
  <c r="J142" i="38"/>
  <c r="J143" i="38"/>
  <c r="J144" i="38"/>
  <c r="J145" i="38"/>
  <c r="I185" i="29"/>
  <c r="I185" i="38"/>
  <c r="I186" i="29"/>
  <c r="I186" i="38"/>
  <c r="I187" i="29"/>
  <c r="I187" i="38"/>
  <c r="I188" i="29"/>
  <c r="I188" i="38"/>
  <c r="I184" i="38"/>
  <c r="J185" i="29"/>
  <c r="J185" i="38"/>
  <c r="J186" i="29"/>
  <c r="J186" i="38"/>
  <c r="J187" i="29"/>
  <c r="J187" i="38"/>
  <c r="J188" i="29"/>
  <c r="J188" i="38"/>
  <c r="J184" i="38"/>
  <c r="H21" i="81"/>
  <c r="J259" i="38"/>
  <c r="J260" i="38"/>
  <c r="J261" i="38"/>
  <c r="J262" i="38"/>
  <c r="J263" i="38"/>
  <c r="J265" i="38"/>
  <c r="J266" i="38"/>
  <c r="J267" i="38"/>
  <c r="J268" i="38"/>
  <c r="J269" i="38"/>
  <c r="J270" i="38"/>
  <c r="J271" i="38"/>
  <c r="J335" i="38"/>
  <c r="J320" i="38"/>
  <c r="J321" i="38"/>
  <c r="J322" i="38"/>
  <c r="J323" i="38"/>
  <c r="J324" i="38"/>
  <c r="J326" i="38"/>
  <c r="J327" i="38"/>
  <c r="J328" i="38"/>
  <c r="J329" i="38"/>
  <c r="J330" i="38"/>
  <c r="J331" i="38"/>
  <c r="J332" i="38"/>
  <c r="J343" i="38"/>
  <c r="J344" i="38"/>
  <c r="J345" i="38"/>
  <c r="J336" i="38"/>
  <c r="J337" i="38"/>
  <c r="J347" i="38"/>
  <c r="J348" i="38"/>
  <c r="J351" i="38"/>
  <c r="J338" i="38"/>
  <c r="H23" i="81"/>
  <c r="H27" i="81"/>
  <c r="I27" i="81"/>
  <c r="J27" i="81"/>
  <c r="L18" i="29"/>
  <c r="L18" i="38"/>
  <c r="L19" i="29"/>
  <c r="L19" i="38"/>
  <c r="L20" i="29"/>
  <c r="L20" i="38"/>
  <c r="L21" i="29"/>
  <c r="L21" i="38"/>
  <c r="L17" i="38"/>
  <c r="G24" i="38"/>
  <c r="L24" i="29"/>
  <c r="L24" i="38"/>
  <c r="G25" i="38"/>
  <c r="L25" i="29"/>
  <c r="L25" i="38"/>
  <c r="G27" i="38"/>
  <c r="L27" i="29"/>
  <c r="L27" i="38"/>
  <c r="G30" i="38"/>
  <c r="J30" i="29"/>
  <c r="L30" i="29"/>
  <c r="L30" i="38"/>
  <c r="L23" i="38"/>
  <c r="G31" i="38"/>
  <c r="J31" i="29"/>
  <c r="L31" i="29"/>
  <c r="L31" i="38"/>
  <c r="G36" i="38"/>
  <c r="J36" i="29"/>
  <c r="L36" i="29"/>
  <c r="L36" i="38"/>
  <c r="G37" i="38"/>
  <c r="J37" i="29"/>
  <c r="L37" i="29"/>
  <c r="L37" i="38"/>
  <c r="G38" i="38"/>
  <c r="J38" i="29"/>
  <c r="L38" i="29"/>
  <c r="L38" i="38"/>
  <c r="G39" i="38"/>
  <c r="J39" i="29"/>
  <c r="L39" i="29"/>
  <c r="L39" i="38"/>
  <c r="G40" i="38"/>
  <c r="J40" i="29"/>
  <c r="L40" i="29"/>
  <c r="L40" i="38"/>
  <c r="L35" i="38"/>
  <c r="G41" i="38"/>
  <c r="J41" i="29"/>
  <c r="L41" i="29"/>
  <c r="L41" i="38"/>
  <c r="G43" i="38"/>
  <c r="J43" i="29"/>
  <c r="L43" i="29"/>
  <c r="L43" i="38"/>
  <c r="L22" i="38"/>
  <c r="G48" i="38"/>
  <c r="J48" i="29"/>
  <c r="L48" i="29"/>
  <c r="L48" i="38"/>
  <c r="G49" i="38"/>
  <c r="J49" i="29"/>
  <c r="L49" i="29"/>
  <c r="L49" i="38"/>
  <c r="G50" i="38"/>
  <c r="J50" i="29"/>
  <c r="L50" i="29"/>
  <c r="L50" i="38"/>
  <c r="L46" i="38"/>
  <c r="G51" i="38"/>
  <c r="J51" i="29"/>
  <c r="L51" i="29"/>
  <c r="L51" i="38"/>
  <c r="G53" i="38"/>
  <c r="J53" i="29"/>
  <c r="L53" i="29"/>
  <c r="L53" i="38"/>
  <c r="G54" i="38"/>
  <c r="J54" i="29"/>
  <c r="L54" i="29"/>
  <c r="L54" i="38"/>
  <c r="G55" i="38"/>
  <c r="J55" i="29"/>
  <c r="L55" i="29"/>
  <c r="L55" i="38"/>
  <c r="G56" i="38"/>
  <c r="J56" i="29"/>
  <c r="L56" i="29"/>
  <c r="L56" i="38"/>
  <c r="G57" i="38"/>
  <c r="J57" i="29"/>
  <c r="L57" i="29"/>
  <c r="L57" i="38"/>
  <c r="L52" i="38"/>
  <c r="G58" i="38"/>
  <c r="J58" i="29"/>
  <c r="L58" i="29"/>
  <c r="L58" i="38"/>
  <c r="G59" i="38"/>
  <c r="J59" i="29"/>
  <c r="L59" i="29"/>
  <c r="L59" i="38"/>
  <c r="L45" i="38"/>
  <c r="G61" i="38"/>
  <c r="J61" i="29"/>
  <c r="L61" i="29"/>
  <c r="L61" i="38"/>
  <c r="G62" i="38"/>
  <c r="J62" i="29"/>
  <c r="L62" i="29"/>
  <c r="L62" i="38"/>
  <c r="G64" i="38"/>
  <c r="J64" i="29"/>
  <c r="L64" i="29"/>
  <c r="L64" i="38"/>
  <c r="G65" i="38"/>
  <c r="J65" i="29"/>
  <c r="L65" i="29"/>
  <c r="L65" i="38"/>
  <c r="G66" i="38"/>
  <c r="J66" i="29"/>
  <c r="L66" i="29"/>
  <c r="L66" i="38"/>
  <c r="G67" i="38"/>
  <c r="J67" i="29"/>
  <c r="L67" i="29"/>
  <c r="L67" i="38"/>
  <c r="G68" i="38"/>
  <c r="J68" i="29"/>
  <c r="L68" i="29"/>
  <c r="L68" i="38"/>
  <c r="G69" i="38"/>
  <c r="J69" i="29"/>
  <c r="L69" i="29"/>
  <c r="L69" i="38"/>
  <c r="G70" i="38"/>
  <c r="J70" i="29"/>
  <c r="L70" i="29"/>
  <c r="L70" i="38"/>
  <c r="G71" i="38"/>
  <c r="J71" i="29"/>
  <c r="L71" i="29"/>
  <c r="L71" i="38"/>
  <c r="G72" i="38"/>
  <c r="J72" i="29"/>
  <c r="L72" i="29"/>
  <c r="L72" i="38"/>
  <c r="G73" i="38"/>
  <c r="J73" i="29"/>
  <c r="L73" i="29"/>
  <c r="L73" i="38"/>
  <c r="G74" i="38"/>
  <c r="J74" i="29"/>
  <c r="L74" i="38"/>
  <c r="G75" i="38"/>
  <c r="J75" i="29"/>
  <c r="L75" i="38"/>
  <c r="G76" i="38"/>
  <c r="J76" i="29"/>
  <c r="L76" i="29"/>
  <c r="L76" i="38"/>
  <c r="G77" i="38"/>
  <c r="J77" i="29"/>
  <c r="L77" i="29"/>
  <c r="L77" i="38"/>
  <c r="G78" i="38"/>
  <c r="J78" i="29"/>
  <c r="L78" i="29"/>
  <c r="L78" i="38"/>
  <c r="G81" i="38"/>
  <c r="J81" i="29"/>
  <c r="L81" i="29"/>
  <c r="L81" i="38"/>
  <c r="G82" i="38"/>
  <c r="J82" i="29"/>
  <c r="L82" i="29"/>
  <c r="L82" i="38"/>
  <c r="L60" i="38"/>
  <c r="G84" i="38"/>
  <c r="J84" i="29"/>
  <c r="L84" i="29"/>
  <c r="L84" i="38"/>
  <c r="G85" i="38"/>
  <c r="J85" i="29"/>
  <c r="L85" i="29"/>
  <c r="L85" i="38"/>
  <c r="L86" i="38"/>
  <c r="G195" i="38"/>
  <c r="J195" i="29"/>
  <c r="L195" i="29"/>
  <c r="L195" i="38"/>
  <c r="G196" i="38"/>
  <c r="J196" i="29"/>
  <c r="L196" i="29"/>
  <c r="L196" i="38"/>
  <c r="G197" i="38"/>
  <c r="J197" i="29"/>
  <c r="L197" i="29"/>
  <c r="L197" i="38"/>
  <c r="G198" i="38"/>
  <c r="J198" i="29"/>
  <c r="L198" i="29"/>
  <c r="L198" i="38"/>
  <c r="G199" i="38"/>
  <c r="J199" i="29"/>
  <c r="L199" i="29"/>
  <c r="L199" i="38"/>
  <c r="G200" i="38"/>
  <c r="J200" i="29"/>
  <c r="L200" i="29"/>
  <c r="L200" i="38"/>
  <c r="L194" i="38"/>
  <c r="G201" i="38"/>
  <c r="J201" i="29"/>
  <c r="L201" i="29"/>
  <c r="L201" i="38"/>
  <c r="G202" i="38"/>
  <c r="J202" i="29"/>
  <c r="L202" i="29"/>
  <c r="L202" i="38"/>
  <c r="G203" i="38"/>
  <c r="J203" i="29"/>
  <c r="L203" i="29"/>
  <c r="L203" i="38"/>
  <c r="G204" i="38"/>
  <c r="J204" i="29"/>
  <c r="L204" i="29"/>
  <c r="L204" i="38"/>
  <c r="G205" i="38"/>
  <c r="J205" i="29"/>
  <c r="L205" i="29"/>
  <c r="L205" i="38"/>
  <c r="G206" i="38"/>
  <c r="J206" i="29"/>
  <c r="L206" i="29"/>
  <c r="L206" i="38"/>
  <c r="G207" i="38"/>
  <c r="J207" i="29"/>
  <c r="L207" i="29"/>
  <c r="L207" i="38"/>
  <c r="G208" i="38"/>
  <c r="J208" i="29"/>
  <c r="L208" i="29"/>
  <c r="L208" i="38"/>
  <c r="G209" i="38"/>
  <c r="J209" i="29"/>
  <c r="L209" i="29"/>
  <c r="L209" i="38"/>
  <c r="L193" i="38"/>
  <c r="G211" i="38"/>
  <c r="I211" i="29"/>
  <c r="L211" i="38"/>
  <c r="G212" i="38"/>
  <c r="I212" i="29"/>
  <c r="L212" i="38"/>
  <c r="G213" i="38"/>
  <c r="I213" i="29"/>
  <c r="L213" i="38"/>
  <c r="G214" i="38"/>
  <c r="I214" i="29"/>
  <c r="L214" i="38"/>
  <c r="G215" i="38"/>
  <c r="I215" i="29"/>
  <c r="L215" i="38"/>
  <c r="G218" i="38"/>
  <c r="I218" i="29"/>
  <c r="L218" i="38"/>
  <c r="G219" i="38"/>
  <c r="I219" i="29"/>
  <c r="L219" i="38"/>
  <c r="G220" i="38"/>
  <c r="I220" i="29"/>
  <c r="L220" i="38"/>
  <c r="G221" i="38"/>
  <c r="I221" i="29"/>
  <c r="L221" i="38"/>
  <c r="L217" i="38"/>
  <c r="G222" i="38"/>
  <c r="I222" i="29"/>
  <c r="L222" i="38"/>
  <c r="L216" i="38"/>
  <c r="G223" i="38"/>
  <c r="J223" i="29"/>
  <c r="L223" i="29"/>
  <c r="L223" i="38"/>
  <c r="G224" i="38"/>
  <c r="I224" i="29"/>
  <c r="L224" i="38"/>
  <c r="L210" i="38"/>
  <c r="G226" i="38"/>
  <c r="J226" i="29"/>
  <c r="L226" i="29"/>
  <c r="L226" i="38"/>
  <c r="G227" i="38"/>
  <c r="J227" i="29"/>
  <c r="L227" i="29"/>
  <c r="L227" i="38"/>
  <c r="G228" i="38"/>
  <c r="J228" i="29"/>
  <c r="L228" i="29"/>
  <c r="L228" i="38"/>
  <c r="G229" i="38"/>
  <c r="J229" i="29"/>
  <c r="L229" i="29"/>
  <c r="L229" i="38"/>
  <c r="G230" i="38"/>
  <c r="J230" i="29"/>
  <c r="L230" i="29"/>
  <c r="L230" i="38"/>
  <c r="G231" i="38"/>
  <c r="J231" i="29"/>
  <c r="L231" i="29"/>
  <c r="L231" i="38"/>
  <c r="G232" i="38"/>
  <c r="J232" i="29"/>
  <c r="L232" i="29"/>
  <c r="L232" i="38"/>
  <c r="G233" i="38"/>
  <c r="J233" i="29"/>
  <c r="L233" i="29"/>
  <c r="L233" i="38"/>
  <c r="L225" i="38"/>
  <c r="G234" i="38"/>
  <c r="I234" i="29"/>
  <c r="L234" i="38"/>
  <c r="G235" i="38"/>
  <c r="I235" i="29"/>
  <c r="J235" i="29"/>
  <c r="L235" i="29"/>
  <c r="L235" i="38"/>
  <c r="G236" i="38"/>
  <c r="I236" i="29"/>
  <c r="J236" i="29"/>
  <c r="L236" i="29"/>
  <c r="L236" i="38"/>
  <c r="G237" i="38"/>
  <c r="J237" i="29"/>
  <c r="L237" i="29"/>
  <c r="L237" i="38"/>
  <c r="G238" i="38"/>
  <c r="I238" i="29"/>
  <c r="J238" i="29"/>
  <c r="L238" i="29"/>
  <c r="L238" i="38"/>
  <c r="G239" i="38"/>
  <c r="I239" i="29"/>
  <c r="J239" i="29"/>
  <c r="L239" i="29"/>
  <c r="L239" i="38"/>
  <c r="G240" i="38"/>
  <c r="I240" i="29"/>
  <c r="J240" i="29"/>
  <c r="L240" i="29"/>
  <c r="L240" i="38"/>
  <c r="G241" i="38"/>
  <c r="J241" i="29"/>
  <c r="L241" i="29"/>
  <c r="L241" i="38"/>
  <c r="G242" i="38"/>
  <c r="J242" i="29"/>
  <c r="L242" i="29"/>
  <c r="L242" i="38"/>
  <c r="J22" i="81"/>
  <c r="L349" i="38"/>
  <c r="L350" i="38"/>
  <c r="L339" i="38"/>
  <c r="J24" i="81"/>
  <c r="H315" i="38"/>
  <c r="L315" i="29"/>
  <c r="L315" i="38"/>
  <c r="J26" i="81"/>
  <c r="K18" i="29"/>
  <c r="K18" i="38"/>
  <c r="K19" i="29"/>
  <c r="K19" i="38"/>
  <c r="K20" i="29"/>
  <c r="K20" i="38"/>
  <c r="K21" i="29"/>
  <c r="K21" i="38"/>
  <c r="K17" i="38"/>
  <c r="K24" i="29"/>
  <c r="K24" i="38"/>
  <c r="K25" i="29"/>
  <c r="K25" i="38"/>
  <c r="K27" i="29"/>
  <c r="K27" i="38"/>
  <c r="K30" i="29"/>
  <c r="K30" i="38"/>
  <c r="K23" i="38"/>
  <c r="K31" i="29"/>
  <c r="K31" i="38"/>
  <c r="K36" i="29"/>
  <c r="K36" i="38"/>
  <c r="K37" i="29"/>
  <c r="K37" i="38"/>
  <c r="K38" i="29"/>
  <c r="K38" i="38"/>
  <c r="K39" i="29"/>
  <c r="K39" i="38"/>
  <c r="K40" i="29"/>
  <c r="K40" i="38"/>
  <c r="K35" i="38"/>
  <c r="K41" i="29"/>
  <c r="K41" i="38"/>
  <c r="K43" i="29"/>
  <c r="K43" i="38"/>
  <c r="K22" i="38"/>
  <c r="K48" i="29"/>
  <c r="K48" i="38"/>
  <c r="K49" i="29"/>
  <c r="K49" i="38"/>
  <c r="K50" i="29"/>
  <c r="K50" i="38"/>
  <c r="K46" i="38"/>
  <c r="K51" i="29"/>
  <c r="K51" i="38"/>
  <c r="K53" i="29"/>
  <c r="K53" i="38"/>
  <c r="K54" i="29"/>
  <c r="K54" i="38"/>
  <c r="K55" i="29"/>
  <c r="K55" i="38"/>
  <c r="K56" i="29"/>
  <c r="K56" i="38"/>
  <c r="K57" i="29"/>
  <c r="K57" i="38"/>
  <c r="K52" i="38"/>
  <c r="K58" i="29"/>
  <c r="K58" i="38"/>
  <c r="K59" i="29"/>
  <c r="K59" i="38"/>
  <c r="K45" i="38"/>
  <c r="K61" i="29"/>
  <c r="K61" i="38"/>
  <c r="K62" i="29"/>
  <c r="K62" i="38"/>
  <c r="K64" i="29"/>
  <c r="K64" i="38"/>
  <c r="K65" i="29"/>
  <c r="K65" i="38"/>
  <c r="K66" i="29"/>
  <c r="K66" i="38"/>
  <c r="K67" i="29"/>
  <c r="K67" i="38"/>
  <c r="K68" i="29"/>
  <c r="K68" i="38"/>
  <c r="K69" i="29"/>
  <c r="K69" i="38"/>
  <c r="K70" i="29"/>
  <c r="K70" i="38"/>
  <c r="K71" i="29"/>
  <c r="K71" i="38"/>
  <c r="K72" i="29"/>
  <c r="K72" i="38"/>
  <c r="K73" i="29"/>
  <c r="K73" i="38"/>
  <c r="K74" i="29"/>
  <c r="K74" i="38"/>
  <c r="K75" i="29"/>
  <c r="K75" i="38"/>
  <c r="K76" i="29"/>
  <c r="K76" i="38"/>
  <c r="K77" i="29"/>
  <c r="K77" i="38"/>
  <c r="K78" i="29"/>
  <c r="K78" i="38"/>
  <c r="K81" i="29"/>
  <c r="K81" i="38"/>
  <c r="K82" i="29"/>
  <c r="K82" i="38"/>
  <c r="K60" i="38"/>
  <c r="K84" i="29"/>
  <c r="K84" i="38"/>
  <c r="K85" i="29"/>
  <c r="K85" i="38"/>
  <c r="K86" i="38"/>
  <c r="K195" i="29"/>
  <c r="K195" i="38"/>
  <c r="K196" i="29"/>
  <c r="K196" i="38"/>
  <c r="K197" i="29"/>
  <c r="K197" i="38"/>
  <c r="K198" i="29"/>
  <c r="K198" i="38"/>
  <c r="K199" i="29"/>
  <c r="K199" i="38"/>
  <c r="K200" i="29"/>
  <c r="K200" i="38"/>
  <c r="K194" i="38"/>
  <c r="K201" i="29"/>
  <c r="K201" i="38"/>
  <c r="K202" i="29"/>
  <c r="K202" i="38"/>
  <c r="K203" i="29"/>
  <c r="K203" i="38"/>
  <c r="K204" i="29"/>
  <c r="K204" i="38"/>
  <c r="K205" i="29"/>
  <c r="K205" i="38"/>
  <c r="K206" i="29"/>
  <c r="K206" i="38"/>
  <c r="K207" i="29"/>
  <c r="K207" i="38"/>
  <c r="K208" i="29"/>
  <c r="K208" i="38"/>
  <c r="K209" i="29"/>
  <c r="K209" i="38"/>
  <c r="K193" i="38"/>
  <c r="K211" i="38"/>
  <c r="K212" i="38"/>
  <c r="K213" i="38"/>
  <c r="K214" i="38"/>
  <c r="K215" i="38"/>
  <c r="K218" i="38"/>
  <c r="K219" i="38"/>
  <c r="K220" i="38"/>
  <c r="K221" i="38"/>
  <c r="K217" i="38"/>
  <c r="K222" i="38"/>
  <c r="K216" i="38"/>
  <c r="K223" i="29"/>
  <c r="K223" i="38"/>
  <c r="K224" i="38"/>
  <c r="K210" i="38"/>
  <c r="K226" i="29"/>
  <c r="K226" i="38"/>
  <c r="K227" i="29"/>
  <c r="K227" i="38"/>
  <c r="K228" i="29"/>
  <c r="K228" i="38"/>
  <c r="K229" i="29"/>
  <c r="K229" i="38"/>
  <c r="K230" i="29"/>
  <c r="K230" i="38"/>
  <c r="K231" i="29"/>
  <c r="K231" i="38"/>
  <c r="K232" i="29"/>
  <c r="K232" i="38"/>
  <c r="K233" i="29"/>
  <c r="K233" i="38"/>
  <c r="K225" i="38"/>
  <c r="K234" i="38"/>
  <c r="K235" i="29"/>
  <c r="K235" i="38"/>
  <c r="K236" i="29"/>
  <c r="K236" i="38"/>
  <c r="K237" i="29"/>
  <c r="K237" i="38"/>
  <c r="K238" i="29"/>
  <c r="K238" i="38"/>
  <c r="K239" i="29"/>
  <c r="K239" i="38"/>
  <c r="K240" i="29"/>
  <c r="K240" i="38"/>
  <c r="K241" i="29"/>
  <c r="K241" i="38"/>
  <c r="K242" i="29"/>
  <c r="K242" i="38"/>
  <c r="I22" i="81"/>
  <c r="K349" i="38"/>
  <c r="K350" i="38"/>
  <c r="K339" i="38"/>
  <c r="I24" i="81"/>
  <c r="K315" i="29"/>
  <c r="K315" i="38"/>
  <c r="I26" i="81"/>
  <c r="J24" i="38"/>
  <c r="J25" i="38"/>
  <c r="J27" i="38"/>
  <c r="J30" i="38"/>
  <c r="J23" i="38"/>
  <c r="J31" i="38"/>
  <c r="J36" i="38"/>
  <c r="J37" i="38"/>
  <c r="J38" i="38"/>
  <c r="J39" i="38"/>
  <c r="J40" i="38"/>
  <c r="J35" i="38"/>
  <c r="J41" i="38"/>
  <c r="J43" i="38"/>
  <c r="J22" i="38"/>
  <c r="J47" i="38"/>
  <c r="J48" i="38"/>
  <c r="J49" i="38"/>
  <c r="J50" i="38"/>
  <c r="J46" i="38"/>
  <c r="J51" i="38"/>
  <c r="J53" i="38"/>
  <c r="J54" i="38"/>
  <c r="J55" i="38"/>
  <c r="J56" i="38"/>
  <c r="J57" i="38"/>
  <c r="J52" i="38"/>
  <c r="J58" i="38"/>
  <c r="J59" i="38"/>
  <c r="J45" i="38"/>
  <c r="J61" i="38"/>
  <c r="J62" i="38"/>
  <c r="J64" i="38"/>
  <c r="J65" i="38"/>
  <c r="J66" i="38"/>
  <c r="J67" i="38"/>
  <c r="J68" i="38"/>
  <c r="J69" i="38"/>
  <c r="J70" i="38"/>
  <c r="J71" i="38"/>
  <c r="J72" i="38"/>
  <c r="J73" i="38"/>
  <c r="J74" i="38"/>
  <c r="J75" i="38"/>
  <c r="J76" i="38"/>
  <c r="J77" i="38"/>
  <c r="J78" i="38"/>
  <c r="J79" i="38"/>
  <c r="J80" i="38"/>
  <c r="J81" i="38"/>
  <c r="J82" i="38"/>
  <c r="J60" i="38"/>
  <c r="J84" i="38"/>
  <c r="J85" i="38"/>
  <c r="J86" i="38"/>
  <c r="J195" i="38"/>
  <c r="J196" i="38"/>
  <c r="J197" i="38"/>
  <c r="J198" i="38"/>
  <c r="J199" i="38"/>
  <c r="J200" i="38"/>
  <c r="J194" i="38"/>
  <c r="J201" i="38"/>
  <c r="J202" i="38"/>
  <c r="J203" i="38"/>
  <c r="J204" i="38"/>
  <c r="J205" i="38"/>
  <c r="J206" i="38"/>
  <c r="J207" i="38"/>
  <c r="J208" i="38"/>
  <c r="J209" i="38"/>
  <c r="J193" i="38"/>
  <c r="J211" i="38"/>
  <c r="J212" i="38"/>
  <c r="J213" i="38"/>
  <c r="J214" i="38"/>
  <c r="J215" i="38"/>
  <c r="J218" i="38"/>
  <c r="J219" i="38"/>
  <c r="J220" i="38"/>
  <c r="J221" i="38"/>
  <c r="J217" i="38"/>
  <c r="J222" i="38"/>
  <c r="J216" i="38"/>
  <c r="J223" i="38"/>
  <c r="J224" i="38"/>
  <c r="J210" i="38"/>
  <c r="J226" i="38"/>
  <c r="J227" i="38"/>
  <c r="J228" i="38"/>
  <c r="J229" i="38"/>
  <c r="J230" i="38"/>
  <c r="J231" i="38"/>
  <c r="J232" i="38"/>
  <c r="J233" i="38"/>
  <c r="J225" i="38"/>
  <c r="J234" i="38"/>
  <c r="J235" i="38"/>
  <c r="J236" i="38"/>
  <c r="J237" i="38"/>
  <c r="J238" i="38"/>
  <c r="J239" i="38"/>
  <c r="J240" i="38"/>
  <c r="J241" i="38"/>
  <c r="J242" i="38"/>
  <c r="H22" i="81"/>
  <c r="J349" i="38"/>
  <c r="J350" i="38"/>
  <c r="J339" i="38"/>
  <c r="H24" i="81"/>
  <c r="M315" i="37"/>
  <c r="G315" i="38"/>
  <c r="J315" i="29"/>
  <c r="J315" i="38"/>
  <c r="H26" i="81"/>
  <c r="H28" i="81"/>
  <c r="I28" i="81"/>
  <c r="J28" i="81"/>
  <c r="J29" i="81"/>
  <c r="J30" i="81"/>
  <c r="K18" i="81"/>
  <c r="M83" i="29"/>
  <c r="M83" i="38"/>
  <c r="M138" i="29"/>
  <c r="M138" i="38"/>
  <c r="K25" i="81"/>
  <c r="M91" i="29"/>
  <c r="M91" i="38"/>
  <c r="M92" i="29"/>
  <c r="M92" i="38"/>
  <c r="M94" i="29"/>
  <c r="M94" i="38"/>
  <c r="M97" i="29"/>
  <c r="M97" i="38"/>
  <c r="M90" i="38"/>
  <c r="M98" i="29"/>
  <c r="M98" i="38"/>
  <c r="M103" i="29"/>
  <c r="M103" i="38"/>
  <c r="M104" i="29"/>
  <c r="M104" i="38"/>
  <c r="M105" i="29"/>
  <c r="M105" i="38"/>
  <c r="M106" i="29"/>
  <c r="M106" i="38"/>
  <c r="M107" i="29"/>
  <c r="M107" i="38"/>
  <c r="M102" i="38"/>
  <c r="M108" i="29"/>
  <c r="M108" i="38"/>
  <c r="M109" i="29"/>
  <c r="M109" i="38"/>
  <c r="M110" i="29"/>
  <c r="M110" i="38"/>
  <c r="M89" i="38"/>
  <c r="M114" i="29"/>
  <c r="M114" i="38"/>
  <c r="M115" i="29"/>
  <c r="M115" i="38"/>
  <c r="M116" i="29"/>
  <c r="M116" i="38"/>
  <c r="M112" i="38"/>
  <c r="M117" i="29"/>
  <c r="M117" i="38"/>
  <c r="M119" i="29"/>
  <c r="M119" i="38"/>
  <c r="M120" i="29"/>
  <c r="M120" i="38"/>
  <c r="M121" i="29"/>
  <c r="M121" i="38"/>
  <c r="M122" i="29"/>
  <c r="M122" i="38"/>
  <c r="M123" i="29"/>
  <c r="M123" i="38"/>
  <c r="M118" i="38"/>
  <c r="M124" i="29"/>
  <c r="M124" i="38"/>
  <c r="M125" i="29"/>
  <c r="M125" i="38"/>
  <c r="M126" i="29"/>
  <c r="M126" i="38"/>
  <c r="M111" i="38"/>
  <c r="M128" i="29"/>
  <c r="M128" i="38"/>
  <c r="M129" i="29"/>
  <c r="M129" i="38"/>
  <c r="M130" i="29"/>
  <c r="M130" i="38"/>
  <c r="M131" i="29"/>
  <c r="M131" i="38"/>
  <c r="M132" i="29"/>
  <c r="M132" i="38"/>
  <c r="M133" i="29"/>
  <c r="M133" i="38"/>
  <c r="M134" i="29"/>
  <c r="M134" i="38"/>
  <c r="M135" i="29"/>
  <c r="M135" i="38"/>
  <c r="M136" i="29"/>
  <c r="M136" i="38"/>
  <c r="M137" i="29"/>
  <c r="M137" i="38"/>
  <c r="M127" i="38"/>
  <c r="M139" i="29"/>
  <c r="M139" i="38"/>
  <c r="M144" i="29"/>
  <c r="M144" i="38"/>
  <c r="M145" i="38"/>
  <c r="M185" i="29"/>
  <c r="M185" i="38"/>
  <c r="M186" i="29"/>
  <c r="M186" i="38"/>
  <c r="M187" i="29"/>
  <c r="M187" i="38"/>
  <c r="M188" i="29"/>
  <c r="M188" i="38"/>
  <c r="M184" i="38"/>
  <c r="K21" i="81"/>
  <c r="M259" i="29"/>
  <c r="M259" i="38"/>
  <c r="M260" i="29"/>
  <c r="M260" i="38"/>
  <c r="M261" i="29"/>
  <c r="M261" i="38"/>
  <c r="M262" i="29"/>
  <c r="M262" i="38"/>
  <c r="M263" i="29"/>
  <c r="M263" i="38"/>
  <c r="M265" i="29"/>
  <c r="M265" i="38"/>
  <c r="M266" i="29"/>
  <c r="M266" i="38"/>
  <c r="M267" i="29"/>
  <c r="M267" i="38"/>
  <c r="M268" i="29"/>
  <c r="M268" i="38"/>
  <c r="M269" i="29"/>
  <c r="M269" i="38"/>
  <c r="M270" i="29"/>
  <c r="M270" i="38"/>
  <c r="M271" i="29"/>
  <c r="M271" i="38"/>
  <c r="M335" i="38"/>
  <c r="M320" i="38"/>
  <c r="M321" i="38"/>
  <c r="M322" i="38"/>
  <c r="M323" i="38"/>
  <c r="M324" i="38"/>
  <c r="M326" i="38"/>
  <c r="M327" i="38"/>
  <c r="M328" i="38"/>
  <c r="M329" i="38"/>
  <c r="M330" i="38"/>
  <c r="M331" i="38"/>
  <c r="M332" i="38"/>
  <c r="M343" i="38"/>
  <c r="M344" i="38"/>
  <c r="M345" i="38"/>
  <c r="M336" i="38"/>
  <c r="M337" i="38"/>
  <c r="M347" i="38"/>
  <c r="M348" i="38"/>
  <c r="M351" i="38"/>
  <c r="M338" i="38"/>
  <c r="K23" i="81"/>
  <c r="K27" i="81"/>
  <c r="M18" i="29"/>
  <c r="M18" i="38"/>
  <c r="M19" i="29"/>
  <c r="M19" i="38"/>
  <c r="M20" i="29"/>
  <c r="M20" i="38"/>
  <c r="M21" i="29"/>
  <c r="M21" i="38"/>
  <c r="M17" i="38"/>
  <c r="M24" i="29"/>
  <c r="M24" i="38"/>
  <c r="M25" i="29"/>
  <c r="M25" i="38"/>
  <c r="M27" i="29"/>
  <c r="M27" i="38"/>
  <c r="M30" i="29"/>
  <c r="M30" i="38"/>
  <c r="M23" i="38"/>
  <c r="M31" i="29"/>
  <c r="M31" i="38"/>
  <c r="M36" i="29"/>
  <c r="M36" i="38"/>
  <c r="M37" i="29"/>
  <c r="M37" i="38"/>
  <c r="M38" i="29"/>
  <c r="M38" i="38"/>
  <c r="M39" i="29"/>
  <c r="M39" i="38"/>
  <c r="M40" i="29"/>
  <c r="M40" i="38"/>
  <c r="M35" i="38"/>
  <c r="M41" i="29"/>
  <c r="M41" i="38"/>
  <c r="M43" i="29"/>
  <c r="M43" i="38"/>
  <c r="M22" i="38"/>
  <c r="M48" i="29"/>
  <c r="M48" i="38"/>
  <c r="M49" i="29"/>
  <c r="M49" i="38"/>
  <c r="M50" i="29"/>
  <c r="M50" i="38"/>
  <c r="M46" i="38"/>
  <c r="M51" i="29"/>
  <c r="M51" i="38"/>
  <c r="M53" i="29"/>
  <c r="M53" i="38"/>
  <c r="M54" i="29"/>
  <c r="M54" i="38"/>
  <c r="M55" i="29"/>
  <c r="M55" i="38"/>
  <c r="M56" i="29"/>
  <c r="M56" i="38"/>
  <c r="M57" i="29"/>
  <c r="M57" i="38"/>
  <c r="M52" i="38"/>
  <c r="M58" i="29"/>
  <c r="M58" i="38"/>
  <c r="M59" i="29"/>
  <c r="M59" i="38"/>
  <c r="M45" i="38"/>
  <c r="M61" i="29"/>
  <c r="M61" i="38"/>
  <c r="M62" i="29"/>
  <c r="M62" i="38"/>
  <c r="M64" i="29"/>
  <c r="M64" i="38"/>
  <c r="M65" i="29"/>
  <c r="M65" i="38"/>
  <c r="M66" i="29"/>
  <c r="M66" i="38"/>
  <c r="M67" i="29"/>
  <c r="M67" i="38"/>
  <c r="M68" i="29"/>
  <c r="M68" i="38"/>
  <c r="M69" i="29"/>
  <c r="M69" i="38"/>
  <c r="M70" i="29"/>
  <c r="M70" i="38"/>
  <c r="M71" i="29"/>
  <c r="M71" i="38"/>
  <c r="M72" i="29"/>
  <c r="M72" i="38"/>
  <c r="M73" i="29"/>
  <c r="M73" i="38"/>
  <c r="M74" i="38"/>
  <c r="M75" i="38"/>
  <c r="M76" i="29"/>
  <c r="M76" i="38"/>
  <c r="M77" i="29"/>
  <c r="M77" i="38"/>
  <c r="M78" i="29"/>
  <c r="M78" i="38"/>
  <c r="M81" i="29"/>
  <c r="M81" i="38"/>
  <c r="M82" i="29"/>
  <c r="M82" i="38"/>
  <c r="M60" i="38"/>
  <c r="M84" i="29"/>
  <c r="M84" i="38"/>
  <c r="M85" i="29"/>
  <c r="M85" i="38"/>
  <c r="M86" i="38"/>
  <c r="M195" i="29"/>
  <c r="M195" i="38"/>
  <c r="M196" i="29"/>
  <c r="M196" i="38"/>
  <c r="M197" i="29"/>
  <c r="M197" i="38"/>
  <c r="M198" i="29"/>
  <c r="M198" i="38"/>
  <c r="M199" i="29"/>
  <c r="M199" i="38"/>
  <c r="M200" i="29"/>
  <c r="M200" i="38"/>
  <c r="M194" i="38"/>
  <c r="M201" i="29"/>
  <c r="M201" i="38"/>
  <c r="M202" i="29"/>
  <c r="M202" i="38"/>
  <c r="M203" i="29"/>
  <c r="M203" i="38"/>
  <c r="M204" i="29"/>
  <c r="M204" i="38"/>
  <c r="M205" i="29"/>
  <c r="M205" i="38"/>
  <c r="M206" i="29"/>
  <c r="M206" i="38"/>
  <c r="M207" i="29"/>
  <c r="M207" i="38"/>
  <c r="M208" i="29"/>
  <c r="M208" i="38"/>
  <c r="M209" i="29"/>
  <c r="M209" i="38"/>
  <c r="M193" i="38"/>
  <c r="M211" i="38"/>
  <c r="M212" i="38"/>
  <c r="M213" i="38"/>
  <c r="M214" i="38"/>
  <c r="M215" i="38"/>
  <c r="M218" i="38"/>
  <c r="M219" i="38"/>
  <c r="M220" i="38"/>
  <c r="M221" i="38"/>
  <c r="M217" i="38"/>
  <c r="M222" i="38"/>
  <c r="M216" i="38"/>
  <c r="M223" i="29"/>
  <c r="M223" i="38"/>
  <c r="M224" i="38"/>
  <c r="M210" i="38"/>
  <c r="M226" i="29"/>
  <c r="M226" i="38"/>
  <c r="M227" i="29"/>
  <c r="M227" i="38"/>
  <c r="M228" i="29"/>
  <c r="M228" i="38"/>
  <c r="M229" i="29"/>
  <c r="M229" i="38"/>
  <c r="M230" i="29"/>
  <c r="M230" i="38"/>
  <c r="M231" i="29"/>
  <c r="M231" i="38"/>
  <c r="M232" i="29"/>
  <c r="M232" i="38"/>
  <c r="M233" i="29"/>
  <c r="M233" i="38"/>
  <c r="M225" i="38"/>
  <c r="M234" i="38"/>
  <c r="M235" i="29"/>
  <c r="M235" i="38"/>
  <c r="M236" i="29"/>
  <c r="M236" i="38"/>
  <c r="M237" i="29"/>
  <c r="M237" i="38"/>
  <c r="M238" i="29"/>
  <c r="M238" i="38"/>
  <c r="M239" i="29"/>
  <c r="M239" i="38"/>
  <c r="M240" i="29"/>
  <c r="M240" i="38"/>
  <c r="M241" i="29"/>
  <c r="M241" i="38"/>
  <c r="M242" i="29"/>
  <c r="M242" i="38"/>
  <c r="K22" i="81"/>
  <c r="M349" i="38"/>
  <c r="M350" i="38"/>
  <c r="M339" i="38"/>
  <c r="K24" i="81"/>
  <c r="M315" i="29"/>
  <c r="M315" i="38"/>
  <c r="K26" i="81"/>
  <c r="K28" i="81"/>
  <c r="K29" i="81"/>
  <c r="K30" i="81"/>
  <c r="L18" i="81"/>
  <c r="N83" i="29"/>
  <c r="N83" i="38"/>
  <c r="N138" i="29"/>
  <c r="N138" i="38"/>
  <c r="L25" i="81"/>
  <c r="N91" i="29"/>
  <c r="N91" i="38"/>
  <c r="N92" i="29"/>
  <c r="N92" i="38"/>
  <c r="N94" i="29"/>
  <c r="N94" i="38"/>
  <c r="N97" i="29"/>
  <c r="N97" i="38"/>
  <c r="N90" i="38"/>
  <c r="N98" i="29"/>
  <c r="N98" i="38"/>
  <c r="N103" i="29"/>
  <c r="N103" i="38"/>
  <c r="N104" i="29"/>
  <c r="N104" i="38"/>
  <c r="N105" i="29"/>
  <c r="N105" i="38"/>
  <c r="N106" i="29"/>
  <c r="N106" i="38"/>
  <c r="N107" i="29"/>
  <c r="N107" i="38"/>
  <c r="N102" i="38"/>
  <c r="N108" i="29"/>
  <c r="N108" i="38"/>
  <c r="N109" i="29"/>
  <c r="N109" i="38"/>
  <c r="N110" i="29"/>
  <c r="N110" i="38"/>
  <c r="N89" i="38"/>
  <c r="N114" i="29"/>
  <c r="N114" i="38"/>
  <c r="N115" i="29"/>
  <c r="N115" i="38"/>
  <c r="N116" i="29"/>
  <c r="N116" i="38"/>
  <c r="N112" i="38"/>
  <c r="N117" i="29"/>
  <c r="N117" i="38"/>
  <c r="N119" i="29"/>
  <c r="N119" i="38"/>
  <c r="N120" i="29"/>
  <c r="N120" i="38"/>
  <c r="N121" i="29"/>
  <c r="N121" i="38"/>
  <c r="N122" i="29"/>
  <c r="N122" i="38"/>
  <c r="N123" i="29"/>
  <c r="N123" i="38"/>
  <c r="N118" i="38"/>
  <c r="N124" i="29"/>
  <c r="N124" i="38"/>
  <c r="N125" i="29"/>
  <c r="N125" i="38"/>
  <c r="N126" i="29"/>
  <c r="N126" i="38"/>
  <c r="N111" i="38"/>
  <c r="N128" i="29"/>
  <c r="N128" i="38"/>
  <c r="N129" i="29"/>
  <c r="N129" i="38"/>
  <c r="N130" i="29"/>
  <c r="N130" i="38"/>
  <c r="N131" i="29"/>
  <c r="N131" i="38"/>
  <c r="N132" i="29"/>
  <c r="N132" i="38"/>
  <c r="N133" i="29"/>
  <c r="N133" i="38"/>
  <c r="N134" i="29"/>
  <c r="N134" i="38"/>
  <c r="N135" i="29"/>
  <c r="N135" i="38"/>
  <c r="N136" i="29"/>
  <c r="N136" i="38"/>
  <c r="N137" i="29"/>
  <c r="N137" i="38"/>
  <c r="N127" i="38"/>
  <c r="N139" i="29"/>
  <c r="N139" i="38"/>
  <c r="N144" i="29"/>
  <c r="N144" i="38"/>
  <c r="N145" i="38"/>
  <c r="N185" i="29"/>
  <c r="N185" i="38"/>
  <c r="N186" i="29"/>
  <c r="N186" i="38"/>
  <c r="N187" i="29"/>
  <c r="N187" i="38"/>
  <c r="N188" i="29"/>
  <c r="N188" i="38"/>
  <c r="N184" i="38"/>
  <c r="L21" i="81"/>
  <c r="N259" i="29"/>
  <c r="N259" i="38"/>
  <c r="N260" i="29"/>
  <c r="N260" i="38"/>
  <c r="N261" i="29"/>
  <c r="N261" i="38"/>
  <c r="N262" i="29"/>
  <c r="N262" i="38"/>
  <c r="N263" i="29"/>
  <c r="N263" i="38"/>
  <c r="N265" i="29"/>
  <c r="N265" i="38"/>
  <c r="N266" i="29"/>
  <c r="N266" i="38"/>
  <c r="N267" i="29"/>
  <c r="N267" i="38"/>
  <c r="N268" i="29"/>
  <c r="N268" i="38"/>
  <c r="N269" i="29"/>
  <c r="N269" i="38"/>
  <c r="N270" i="29"/>
  <c r="N270" i="38"/>
  <c r="N271" i="29"/>
  <c r="N271" i="38"/>
  <c r="N335" i="38"/>
  <c r="N320" i="38"/>
  <c r="N321" i="38"/>
  <c r="N322" i="38"/>
  <c r="N323" i="38"/>
  <c r="N324" i="38"/>
  <c r="N326" i="38"/>
  <c r="N327" i="38"/>
  <c r="N328" i="38"/>
  <c r="N329" i="38"/>
  <c r="N330" i="38"/>
  <c r="N331" i="38"/>
  <c r="N332" i="38"/>
  <c r="N343" i="38"/>
  <c r="N344" i="38"/>
  <c r="N345" i="38"/>
  <c r="N336" i="38"/>
  <c r="N337" i="38"/>
  <c r="N347" i="38"/>
  <c r="N348" i="38"/>
  <c r="N351" i="38"/>
  <c r="N338" i="38"/>
  <c r="L23" i="81"/>
  <c r="L27" i="81"/>
  <c r="N18" i="29"/>
  <c r="N18" i="38"/>
  <c r="N19" i="29"/>
  <c r="N19" i="38"/>
  <c r="N20" i="29"/>
  <c r="N20" i="38"/>
  <c r="N21" i="29"/>
  <c r="N21" i="38"/>
  <c r="N17" i="38"/>
  <c r="N24" i="29"/>
  <c r="N24" i="38"/>
  <c r="N25" i="29"/>
  <c r="N25" i="38"/>
  <c r="N27" i="29"/>
  <c r="N27" i="38"/>
  <c r="N30" i="29"/>
  <c r="N30" i="38"/>
  <c r="N23" i="38"/>
  <c r="N31" i="29"/>
  <c r="N31" i="38"/>
  <c r="N36" i="29"/>
  <c r="N36" i="38"/>
  <c r="N37" i="29"/>
  <c r="N37" i="38"/>
  <c r="N38" i="29"/>
  <c r="N38" i="38"/>
  <c r="N39" i="29"/>
  <c r="N39" i="38"/>
  <c r="N40" i="29"/>
  <c r="N40" i="38"/>
  <c r="N35" i="38"/>
  <c r="N41" i="29"/>
  <c r="N41" i="38"/>
  <c r="N43" i="29"/>
  <c r="N43" i="38"/>
  <c r="N22" i="38"/>
  <c r="N48" i="29"/>
  <c r="N48" i="38"/>
  <c r="N49" i="29"/>
  <c r="N49" i="38"/>
  <c r="N50" i="29"/>
  <c r="N50" i="38"/>
  <c r="N46" i="38"/>
  <c r="N51" i="29"/>
  <c r="N51" i="38"/>
  <c r="N53" i="29"/>
  <c r="N53" i="38"/>
  <c r="N54" i="29"/>
  <c r="N54" i="38"/>
  <c r="N55" i="29"/>
  <c r="N55" i="38"/>
  <c r="N56" i="29"/>
  <c r="N56" i="38"/>
  <c r="N57" i="29"/>
  <c r="N57" i="38"/>
  <c r="N52" i="38"/>
  <c r="N58" i="29"/>
  <c r="N58" i="38"/>
  <c r="N59" i="29"/>
  <c r="N59" i="38"/>
  <c r="N45" i="38"/>
  <c r="N61" i="29"/>
  <c r="N61" i="38"/>
  <c r="N62" i="29"/>
  <c r="N62" i="38"/>
  <c r="N64" i="29"/>
  <c r="N64" i="38"/>
  <c r="N65" i="29"/>
  <c r="N65" i="38"/>
  <c r="N66" i="29"/>
  <c r="N66" i="38"/>
  <c r="N67" i="29"/>
  <c r="N67" i="38"/>
  <c r="N68" i="29"/>
  <c r="N68" i="38"/>
  <c r="N69" i="29"/>
  <c r="N69" i="38"/>
  <c r="N70" i="29"/>
  <c r="N70" i="38"/>
  <c r="N71" i="29"/>
  <c r="N71" i="38"/>
  <c r="N72" i="29"/>
  <c r="N72" i="38"/>
  <c r="N73" i="29"/>
  <c r="N73" i="38"/>
  <c r="N74" i="38"/>
  <c r="N75" i="38"/>
  <c r="N76" i="29"/>
  <c r="N76" i="38"/>
  <c r="N77" i="29"/>
  <c r="N77" i="38"/>
  <c r="N78" i="29"/>
  <c r="N78" i="38"/>
  <c r="N81" i="29"/>
  <c r="N81" i="38"/>
  <c r="N82" i="29"/>
  <c r="N82" i="38"/>
  <c r="N60" i="38"/>
  <c r="N84" i="29"/>
  <c r="N84" i="38"/>
  <c r="N85" i="29"/>
  <c r="N85" i="38"/>
  <c r="N86" i="38"/>
  <c r="N195" i="29"/>
  <c r="N195" i="38"/>
  <c r="N196" i="29"/>
  <c r="N196" i="38"/>
  <c r="N197" i="29"/>
  <c r="N197" i="38"/>
  <c r="N198" i="29"/>
  <c r="N198" i="38"/>
  <c r="N199" i="29"/>
  <c r="N199" i="38"/>
  <c r="N200" i="29"/>
  <c r="N200" i="38"/>
  <c r="N194" i="38"/>
  <c r="N201" i="29"/>
  <c r="N201" i="38"/>
  <c r="N202" i="29"/>
  <c r="N202" i="38"/>
  <c r="N203" i="29"/>
  <c r="N203" i="38"/>
  <c r="N204" i="29"/>
  <c r="N204" i="38"/>
  <c r="N205" i="29"/>
  <c r="N205" i="38"/>
  <c r="N206" i="29"/>
  <c r="N206" i="38"/>
  <c r="N207" i="29"/>
  <c r="N207" i="38"/>
  <c r="N208" i="29"/>
  <c r="N208" i="38"/>
  <c r="N209" i="29"/>
  <c r="N209" i="38"/>
  <c r="N193" i="38"/>
  <c r="N211" i="38"/>
  <c r="N212" i="38"/>
  <c r="N213" i="38"/>
  <c r="N214" i="38"/>
  <c r="N215" i="38"/>
  <c r="N218" i="38"/>
  <c r="N219" i="38"/>
  <c r="N220" i="38"/>
  <c r="N221" i="38"/>
  <c r="N217" i="38"/>
  <c r="N222" i="38"/>
  <c r="N216" i="38"/>
  <c r="N223" i="29"/>
  <c r="N223" i="38"/>
  <c r="N224" i="38"/>
  <c r="N210" i="38"/>
  <c r="N226" i="29"/>
  <c r="N226" i="38"/>
  <c r="N227" i="29"/>
  <c r="N227" i="38"/>
  <c r="N228" i="29"/>
  <c r="N228" i="38"/>
  <c r="N229" i="29"/>
  <c r="N229" i="38"/>
  <c r="N230" i="29"/>
  <c r="N230" i="38"/>
  <c r="N231" i="29"/>
  <c r="N231" i="38"/>
  <c r="N232" i="29"/>
  <c r="N232" i="38"/>
  <c r="N233" i="29"/>
  <c r="N233" i="38"/>
  <c r="N225" i="38"/>
  <c r="N234" i="38"/>
  <c r="N235" i="29"/>
  <c r="N235" i="38"/>
  <c r="N236" i="29"/>
  <c r="N236" i="38"/>
  <c r="N237" i="29"/>
  <c r="N237" i="38"/>
  <c r="N238" i="29"/>
  <c r="N238" i="38"/>
  <c r="N239" i="29"/>
  <c r="N239" i="38"/>
  <c r="N240" i="29"/>
  <c r="N240" i="38"/>
  <c r="N241" i="29"/>
  <c r="N241" i="38"/>
  <c r="N242" i="29"/>
  <c r="N242" i="38"/>
  <c r="L22" i="81"/>
  <c r="N349" i="38"/>
  <c r="N350" i="38"/>
  <c r="N339" i="38"/>
  <c r="L24" i="81"/>
  <c r="N315" i="29"/>
  <c r="N315" i="38"/>
  <c r="L26" i="81"/>
  <c r="L28" i="81"/>
  <c r="L29" i="81"/>
  <c r="L30" i="81"/>
  <c r="M18" i="81"/>
  <c r="O83" i="29"/>
  <c r="O83" i="38"/>
  <c r="O138" i="29"/>
  <c r="O138" i="38"/>
  <c r="M25" i="81"/>
  <c r="O91" i="29"/>
  <c r="O91" i="38"/>
  <c r="O92" i="29"/>
  <c r="O92" i="38"/>
  <c r="O94" i="29"/>
  <c r="O94" i="38"/>
  <c r="O97" i="29"/>
  <c r="O97" i="38"/>
  <c r="O90" i="38"/>
  <c r="O98" i="29"/>
  <c r="O98" i="38"/>
  <c r="O103" i="29"/>
  <c r="O103" i="38"/>
  <c r="O104" i="29"/>
  <c r="O104" i="38"/>
  <c r="O105" i="29"/>
  <c r="O105" i="38"/>
  <c r="O106" i="29"/>
  <c r="O106" i="38"/>
  <c r="O107" i="29"/>
  <c r="O107" i="38"/>
  <c r="O102" i="38"/>
  <c r="O108" i="29"/>
  <c r="O108" i="38"/>
  <c r="O109" i="29"/>
  <c r="O109" i="38"/>
  <c r="O110" i="29"/>
  <c r="O110" i="38"/>
  <c r="O89" i="38"/>
  <c r="O114" i="29"/>
  <c r="O114" i="38"/>
  <c r="O115" i="29"/>
  <c r="O115" i="38"/>
  <c r="O116" i="29"/>
  <c r="O116" i="38"/>
  <c r="O112" i="38"/>
  <c r="O117" i="29"/>
  <c r="O117" i="38"/>
  <c r="O119" i="29"/>
  <c r="O119" i="38"/>
  <c r="O120" i="29"/>
  <c r="O120" i="38"/>
  <c r="O121" i="29"/>
  <c r="O121" i="38"/>
  <c r="O122" i="29"/>
  <c r="O122" i="38"/>
  <c r="O123" i="29"/>
  <c r="O123" i="38"/>
  <c r="O118" i="38"/>
  <c r="O124" i="29"/>
  <c r="O124" i="38"/>
  <c r="O125" i="29"/>
  <c r="O125" i="38"/>
  <c r="O126" i="29"/>
  <c r="O126" i="38"/>
  <c r="O111" i="38"/>
  <c r="O128" i="29"/>
  <c r="O128" i="38"/>
  <c r="O129" i="29"/>
  <c r="O129" i="38"/>
  <c r="O130" i="29"/>
  <c r="O130" i="38"/>
  <c r="O131" i="29"/>
  <c r="O131" i="38"/>
  <c r="O132" i="29"/>
  <c r="O132" i="38"/>
  <c r="O133" i="29"/>
  <c r="O133" i="38"/>
  <c r="O134" i="29"/>
  <c r="O134" i="38"/>
  <c r="O135" i="29"/>
  <c r="O135" i="38"/>
  <c r="O136" i="29"/>
  <c r="O136" i="38"/>
  <c r="O137" i="29"/>
  <c r="O137" i="38"/>
  <c r="O127" i="38"/>
  <c r="O139" i="29"/>
  <c r="O139" i="38"/>
  <c r="O144" i="29"/>
  <c r="O144" i="38"/>
  <c r="O145" i="38"/>
  <c r="O185" i="29"/>
  <c r="O185" i="38"/>
  <c r="O186" i="29"/>
  <c r="O186" i="38"/>
  <c r="O187" i="29"/>
  <c r="O187" i="38"/>
  <c r="O188" i="29"/>
  <c r="O188" i="38"/>
  <c r="O184" i="38"/>
  <c r="M21" i="81"/>
  <c r="O259" i="29"/>
  <c r="O259" i="38"/>
  <c r="O260" i="29"/>
  <c r="O260" i="38"/>
  <c r="O261" i="29"/>
  <c r="O261" i="38"/>
  <c r="O262" i="29"/>
  <c r="O262" i="38"/>
  <c r="O263" i="29"/>
  <c r="O263" i="38"/>
  <c r="O265" i="29"/>
  <c r="O265" i="38"/>
  <c r="O266" i="29"/>
  <c r="O266" i="38"/>
  <c r="O267" i="29"/>
  <c r="O267" i="38"/>
  <c r="O268" i="29"/>
  <c r="O268" i="38"/>
  <c r="O269" i="29"/>
  <c r="O269" i="38"/>
  <c r="O270" i="29"/>
  <c r="O270" i="38"/>
  <c r="O271" i="29"/>
  <c r="O271" i="38"/>
  <c r="O335" i="38"/>
  <c r="O320" i="38"/>
  <c r="O321" i="38"/>
  <c r="O322" i="38"/>
  <c r="O323" i="38"/>
  <c r="O324" i="38"/>
  <c r="O326" i="38"/>
  <c r="O327" i="38"/>
  <c r="O328" i="38"/>
  <c r="O329" i="38"/>
  <c r="O330" i="38"/>
  <c r="O331" i="38"/>
  <c r="O332" i="38"/>
  <c r="O343" i="38"/>
  <c r="O344" i="38"/>
  <c r="O345" i="38"/>
  <c r="O336" i="38"/>
  <c r="O337" i="38"/>
  <c r="O347" i="38"/>
  <c r="O348" i="38"/>
  <c r="O351" i="38"/>
  <c r="O338" i="38"/>
  <c r="M23" i="81"/>
  <c r="M27" i="81"/>
  <c r="O18" i="29"/>
  <c r="O18" i="38"/>
  <c r="O19" i="29"/>
  <c r="O19" i="38"/>
  <c r="O20" i="29"/>
  <c r="O20" i="38"/>
  <c r="O21" i="29"/>
  <c r="O21" i="38"/>
  <c r="O17" i="38"/>
  <c r="O24" i="29"/>
  <c r="O24" i="38"/>
  <c r="O25" i="29"/>
  <c r="O25" i="38"/>
  <c r="O27" i="29"/>
  <c r="O27" i="38"/>
  <c r="O30" i="29"/>
  <c r="O30" i="38"/>
  <c r="O23" i="38"/>
  <c r="O31" i="29"/>
  <c r="O31" i="38"/>
  <c r="O36" i="29"/>
  <c r="O36" i="38"/>
  <c r="O37" i="29"/>
  <c r="O37" i="38"/>
  <c r="O38" i="29"/>
  <c r="O38" i="38"/>
  <c r="O39" i="29"/>
  <c r="O39" i="38"/>
  <c r="O40" i="29"/>
  <c r="O40" i="38"/>
  <c r="O35" i="38"/>
  <c r="O41" i="29"/>
  <c r="O41" i="38"/>
  <c r="O43" i="29"/>
  <c r="O43" i="38"/>
  <c r="O22" i="38"/>
  <c r="O48" i="29"/>
  <c r="O48" i="38"/>
  <c r="O49" i="29"/>
  <c r="O49" i="38"/>
  <c r="O50" i="29"/>
  <c r="O50" i="38"/>
  <c r="O46" i="38"/>
  <c r="O51" i="29"/>
  <c r="O51" i="38"/>
  <c r="O53" i="29"/>
  <c r="O53" i="38"/>
  <c r="O54" i="29"/>
  <c r="O54" i="38"/>
  <c r="O55" i="29"/>
  <c r="O55" i="38"/>
  <c r="O56" i="29"/>
  <c r="O56" i="38"/>
  <c r="O57" i="29"/>
  <c r="O57" i="38"/>
  <c r="O52" i="38"/>
  <c r="O58" i="29"/>
  <c r="O58" i="38"/>
  <c r="O59" i="29"/>
  <c r="O59" i="38"/>
  <c r="O45" i="38"/>
  <c r="O61" i="29"/>
  <c r="O61" i="38"/>
  <c r="O62" i="29"/>
  <c r="O62" i="38"/>
  <c r="O64" i="29"/>
  <c r="O64" i="38"/>
  <c r="O65" i="29"/>
  <c r="O65" i="38"/>
  <c r="O66" i="29"/>
  <c r="O66" i="38"/>
  <c r="O67" i="29"/>
  <c r="O67" i="38"/>
  <c r="O68" i="29"/>
  <c r="O68" i="38"/>
  <c r="O69" i="29"/>
  <c r="O69" i="38"/>
  <c r="O70" i="29"/>
  <c r="O70" i="38"/>
  <c r="O71" i="29"/>
  <c r="O71" i="38"/>
  <c r="O72" i="29"/>
  <c r="O72" i="38"/>
  <c r="O73" i="29"/>
  <c r="O73" i="38"/>
  <c r="O74" i="38"/>
  <c r="O75" i="38"/>
  <c r="O76" i="29"/>
  <c r="O76" i="38"/>
  <c r="O77" i="29"/>
  <c r="O77" i="38"/>
  <c r="O78" i="29"/>
  <c r="O78" i="38"/>
  <c r="O81" i="29"/>
  <c r="O81" i="38"/>
  <c r="O82" i="29"/>
  <c r="O82" i="38"/>
  <c r="O60" i="38"/>
  <c r="O84" i="29"/>
  <c r="O84" i="38"/>
  <c r="O85" i="29"/>
  <c r="O85" i="38"/>
  <c r="O86" i="38"/>
  <c r="O195" i="29"/>
  <c r="O195" i="38"/>
  <c r="O196" i="29"/>
  <c r="O196" i="38"/>
  <c r="O197" i="29"/>
  <c r="O197" i="38"/>
  <c r="O198" i="29"/>
  <c r="O198" i="38"/>
  <c r="O199" i="29"/>
  <c r="O199" i="38"/>
  <c r="O200" i="29"/>
  <c r="O200" i="38"/>
  <c r="O194" i="38"/>
  <c r="O201" i="29"/>
  <c r="O201" i="38"/>
  <c r="O202" i="29"/>
  <c r="O202" i="38"/>
  <c r="O203" i="29"/>
  <c r="O203" i="38"/>
  <c r="O204" i="29"/>
  <c r="O204" i="38"/>
  <c r="O205" i="29"/>
  <c r="O205" i="38"/>
  <c r="O206" i="29"/>
  <c r="O206" i="38"/>
  <c r="O207" i="29"/>
  <c r="O207" i="38"/>
  <c r="O208" i="29"/>
  <c r="O208" i="38"/>
  <c r="O209" i="29"/>
  <c r="O209" i="38"/>
  <c r="O193" i="38"/>
  <c r="O211" i="38"/>
  <c r="O212" i="38"/>
  <c r="O213" i="38"/>
  <c r="O214" i="38"/>
  <c r="O215" i="38"/>
  <c r="O218" i="38"/>
  <c r="O219" i="38"/>
  <c r="O220" i="38"/>
  <c r="O221" i="38"/>
  <c r="O217" i="38"/>
  <c r="O222" i="38"/>
  <c r="O216" i="38"/>
  <c r="O223" i="29"/>
  <c r="O223" i="38"/>
  <c r="O224" i="38"/>
  <c r="O210" i="38"/>
  <c r="O226" i="29"/>
  <c r="O226" i="38"/>
  <c r="O227" i="29"/>
  <c r="O227" i="38"/>
  <c r="O228" i="29"/>
  <c r="O228" i="38"/>
  <c r="O229" i="29"/>
  <c r="O229" i="38"/>
  <c r="O230" i="29"/>
  <c r="O230" i="38"/>
  <c r="O231" i="29"/>
  <c r="O231" i="38"/>
  <c r="O232" i="29"/>
  <c r="O232" i="38"/>
  <c r="O233" i="29"/>
  <c r="O233" i="38"/>
  <c r="O225" i="38"/>
  <c r="O234" i="38"/>
  <c r="O235" i="29"/>
  <c r="O235" i="38"/>
  <c r="O236" i="29"/>
  <c r="O236" i="38"/>
  <c r="O237" i="29"/>
  <c r="O237" i="38"/>
  <c r="O238" i="29"/>
  <c r="O238" i="38"/>
  <c r="O239" i="29"/>
  <c r="O239" i="38"/>
  <c r="O240" i="29"/>
  <c r="O240" i="38"/>
  <c r="O241" i="29"/>
  <c r="O241" i="38"/>
  <c r="O242" i="29"/>
  <c r="O242" i="38"/>
  <c r="M22" i="81"/>
  <c r="O349" i="38"/>
  <c r="O350" i="38"/>
  <c r="O339" i="38"/>
  <c r="M24" i="81"/>
  <c r="O315" i="29"/>
  <c r="O315" i="38"/>
  <c r="M26" i="81"/>
  <c r="M28" i="81"/>
  <c r="M29" i="81"/>
  <c r="M30" i="81"/>
  <c r="N18" i="81"/>
  <c r="P83" i="29"/>
  <c r="P83" i="38"/>
  <c r="P138" i="29"/>
  <c r="P138" i="38"/>
  <c r="N25" i="81"/>
  <c r="P91" i="29"/>
  <c r="P91" i="38"/>
  <c r="P92" i="29"/>
  <c r="P92" i="38"/>
  <c r="P94" i="29"/>
  <c r="P94" i="38"/>
  <c r="P97" i="29"/>
  <c r="P97" i="38"/>
  <c r="P90" i="38"/>
  <c r="P98" i="29"/>
  <c r="P98" i="38"/>
  <c r="P103" i="29"/>
  <c r="P103" i="38"/>
  <c r="P104" i="29"/>
  <c r="P104" i="38"/>
  <c r="P105" i="29"/>
  <c r="P105" i="38"/>
  <c r="P106" i="29"/>
  <c r="P106" i="38"/>
  <c r="P107" i="29"/>
  <c r="P107" i="38"/>
  <c r="P102" i="38"/>
  <c r="P108" i="29"/>
  <c r="P108" i="38"/>
  <c r="P109" i="29"/>
  <c r="P109" i="38"/>
  <c r="P110" i="29"/>
  <c r="P110" i="38"/>
  <c r="P89" i="38"/>
  <c r="P114" i="29"/>
  <c r="P114" i="38"/>
  <c r="P115" i="29"/>
  <c r="P115" i="38"/>
  <c r="P116" i="29"/>
  <c r="P116" i="38"/>
  <c r="P112" i="38"/>
  <c r="P117" i="29"/>
  <c r="P117" i="38"/>
  <c r="P119" i="29"/>
  <c r="P119" i="38"/>
  <c r="P120" i="29"/>
  <c r="P120" i="38"/>
  <c r="P121" i="29"/>
  <c r="P121" i="38"/>
  <c r="P122" i="29"/>
  <c r="P122" i="38"/>
  <c r="P123" i="29"/>
  <c r="P123" i="38"/>
  <c r="P118" i="38"/>
  <c r="P124" i="29"/>
  <c r="P124" i="38"/>
  <c r="P125" i="29"/>
  <c r="P125" i="38"/>
  <c r="P126" i="29"/>
  <c r="P126" i="38"/>
  <c r="P111" i="38"/>
  <c r="P128" i="29"/>
  <c r="P128" i="38"/>
  <c r="P129" i="29"/>
  <c r="P129" i="38"/>
  <c r="P130" i="29"/>
  <c r="P130" i="38"/>
  <c r="P131" i="29"/>
  <c r="P131" i="38"/>
  <c r="P132" i="29"/>
  <c r="P132" i="38"/>
  <c r="P133" i="29"/>
  <c r="P133" i="38"/>
  <c r="P134" i="29"/>
  <c r="P134" i="38"/>
  <c r="P135" i="29"/>
  <c r="P135" i="38"/>
  <c r="P136" i="29"/>
  <c r="P136" i="38"/>
  <c r="P137" i="29"/>
  <c r="P137" i="38"/>
  <c r="P127" i="38"/>
  <c r="P139" i="29"/>
  <c r="P139" i="38"/>
  <c r="P144" i="29"/>
  <c r="P144" i="38"/>
  <c r="P145" i="38"/>
  <c r="P185" i="29"/>
  <c r="P185" i="38"/>
  <c r="P186" i="29"/>
  <c r="P186" i="38"/>
  <c r="P187" i="29"/>
  <c r="P187" i="38"/>
  <c r="P188" i="29"/>
  <c r="P188" i="38"/>
  <c r="P184" i="38"/>
  <c r="N21" i="81"/>
  <c r="P259" i="29"/>
  <c r="P259" i="38"/>
  <c r="P260" i="29"/>
  <c r="P260" i="38"/>
  <c r="P261" i="29"/>
  <c r="P261" i="38"/>
  <c r="P262" i="29"/>
  <c r="P262" i="38"/>
  <c r="P263" i="29"/>
  <c r="P263" i="38"/>
  <c r="P265" i="29"/>
  <c r="P265" i="38"/>
  <c r="P266" i="29"/>
  <c r="P266" i="38"/>
  <c r="P267" i="29"/>
  <c r="P267" i="38"/>
  <c r="P268" i="29"/>
  <c r="P268" i="38"/>
  <c r="P269" i="29"/>
  <c r="P269" i="38"/>
  <c r="P270" i="29"/>
  <c r="P270" i="38"/>
  <c r="P271" i="29"/>
  <c r="P271" i="38"/>
  <c r="P335" i="38"/>
  <c r="P320" i="38"/>
  <c r="P321" i="38"/>
  <c r="P322" i="38"/>
  <c r="P323" i="38"/>
  <c r="P324" i="38"/>
  <c r="P326" i="38"/>
  <c r="P327" i="38"/>
  <c r="P328" i="38"/>
  <c r="P329" i="38"/>
  <c r="P330" i="38"/>
  <c r="P331" i="38"/>
  <c r="P332" i="38"/>
  <c r="P343" i="38"/>
  <c r="P344" i="38"/>
  <c r="P345" i="38"/>
  <c r="P336" i="38"/>
  <c r="P337" i="38"/>
  <c r="P347" i="38"/>
  <c r="P348" i="38"/>
  <c r="P351" i="38"/>
  <c r="P338" i="38"/>
  <c r="N23" i="81"/>
  <c r="N27" i="81"/>
  <c r="P18" i="29"/>
  <c r="P18" i="38"/>
  <c r="P19" i="29"/>
  <c r="P19" i="38"/>
  <c r="P20" i="29"/>
  <c r="P20" i="38"/>
  <c r="P21" i="29"/>
  <c r="P21" i="38"/>
  <c r="P17" i="38"/>
  <c r="P24" i="29"/>
  <c r="P24" i="38"/>
  <c r="P25" i="29"/>
  <c r="P25" i="38"/>
  <c r="P27" i="29"/>
  <c r="P27" i="38"/>
  <c r="P30" i="29"/>
  <c r="P30" i="38"/>
  <c r="P23" i="38"/>
  <c r="P31" i="29"/>
  <c r="P31" i="38"/>
  <c r="P36" i="29"/>
  <c r="P36" i="38"/>
  <c r="P37" i="29"/>
  <c r="P37" i="38"/>
  <c r="P38" i="29"/>
  <c r="P38" i="38"/>
  <c r="P39" i="29"/>
  <c r="P39" i="38"/>
  <c r="P40" i="29"/>
  <c r="P40" i="38"/>
  <c r="P35" i="38"/>
  <c r="P41" i="29"/>
  <c r="P41" i="38"/>
  <c r="P43" i="29"/>
  <c r="P43" i="38"/>
  <c r="P22" i="38"/>
  <c r="P48" i="29"/>
  <c r="P48" i="38"/>
  <c r="P49" i="29"/>
  <c r="P49" i="38"/>
  <c r="P50" i="29"/>
  <c r="P50" i="38"/>
  <c r="P46" i="38"/>
  <c r="P51" i="29"/>
  <c r="P51" i="38"/>
  <c r="P53" i="29"/>
  <c r="P53" i="38"/>
  <c r="P54" i="29"/>
  <c r="P54" i="38"/>
  <c r="P55" i="29"/>
  <c r="P55" i="38"/>
  <c r="P56" i="29"/>
  <c r="P56" i="38"/>
  <c r="P57" i="29"/>
  <c r="P57" i="38"/>
  <c r="P52" i="38"/>
  <c r="P58" i="29"/>
  <c r="P58" i="38"/>
  <c r="P59" i="29"/>
  <c r="P59" i="38"/>
  <c r="P45" i="38"/>
  <c r="P61" i="29"/>
  <c r="P61" i="38"/>
  <c r="P62" i="29"/>
  <c r="P62" i="38"/>
  <c r="P64" i="29"/>
  <c r="P64" i="38"/>
  <c r="P65" i="29"/>
  <c r="P65" i="38"/>
  <c r="P66" i="29"/>
  <c r="P66" i="38"/>
  <c r="P67" i="29"/>
  <c r="P67" i="38"/>
  <c r="P68" i="29"/>
  <c r="P68" i="38"/>
  <c r="P69" i="29"/>
  <c r="P69" i="38"/>
  <c r="P70" i="29"/>
  <c r="P70" i="38"/>
  <c r="P71" i="29"/>
  <c r="P71" i="38"/>
  <c r="P72" i="29"/>
  <c r="P72" i="38"/>
  <c r="P73" i="29"/>
  <c r="P73" i="38"/>
  <c r="P74" i="38"/>
  <c r="P75" i="38"/>
  <c r="P76" i="29"/>
  <c r="P76" i="38"/>
  <c r="P77" i="29"/>
  <c r="P77" i="38"/>
  <c r="P78" i="29"/>
  <c r="P78" i="38"/>
  <c r="P81" i="29"/>
  <c r="P81" i="38"/>
  <c r="P82" i="29"/>
  <c r="P82" i="38"/>
  <c r="P60" i="38"/>
  <c r="P84" i="29"/>
  <c r="P84" i="38"/>
  <c r="P85" i="29"/>
  <c r="P85" i="38"/>
  <c r="P86" i="38"/>
  <c r="P195" i="29"/>
  <c r="P195" i="38"/>
  <c r="P196" i="29"/>
  <c r="P196" i="38"/>
  <c r="P197" i="29"/>
  <c r="P197" i="38"/>
  <c r="P198" i="29"/>
  <c r="P198" i="38"/>
  <c r="P199" i="29"/>
  <c r="P199" i="38"/>
  <c r="P200" i="29"/>
  <c r="P200" i="38"/>
  <c r="P194" i="38"/>
  <c r="P201" i="29"/>
  <c r="P201" i="38"/>
  <c r="P202" i="29"/>
  <c r="P202" i="38"/>
  <c r="P203" i="29"/>
  <c r="P203" i="38"/>
  <c r="P204" i="29"/>
  <c r="P204" i="38"/>
  <c r="P205" i="29"/>
  <c r="P205" i="38"/>
  <c r="P206" i="29"/>
  <c r="P206" i="38"/>
  <c r="P207" i="29"/>
  <c r="P207" i="38"/>
  <c r="P208" i="29"/>
  <c r="P208" i="38"/>
  <c r="P209" i="29"/>
  <c r="P209" i="38"/>
  <c r="P193" i="38"/>
  <c r="P211" i="38"/>
  <c r="P212" i="38"/>
  <c r="P213" i="38"/>
  <c r="P214" i="38"/>
  <c r="P215" i="38"/>
  <c r="P218" i="38"/>
  <c r="P219" i="38"/>
  <c r="P220" i="38"/>
  <c r="P221" i="38"/>
  <c r="P217" i="38"/>
  <c r="P222" i="38"/>
  <c r="P216" i="38"/>
  <c r="P223" i="29"/>
  <c r="P223" i="38"/>
  <c r="P224" i="38"/>
  <c r="P210" i="38"/>
  <c r="P226" i="29"/>
  <c r="P226" i="38"/>
  <c r="P227" i="29"/>
  <c r="P227" i="38"/>
  <c r="P228" i="29"/>
  <c r="P228" i="38"/>
  <c r="P229" i="29"/>
  <c r="P229" i="38"/>
  <c r="P230" i="29"/>
  <c r="P230" i="38"/>
  <c r="P231" i="29"/>
  <c r="P231" i="38"/>
  <c r="P232" i="29"/>
  <c r="P232" i="38"/>
  <c r="P233" i="29"/>
  <c r="P233" i="38"/>
  <c r="P225" i="38"/>
  <c r="P234" i="38"/>
  <c r="P235" i="29"/>
  <c r="P235" i="38"/>
  <c r="P236" i="29"/>
  <c r="P236" i="38"/>
  <c r="P237" i="29"/>
  <c r="P237" i="38"/>
  <c r="P238" i="29"/>
  <c r="P238" i="38"/>
  <c r="P239" i="29"/>
  <c r="P239" i="38"/>
  <c r="P240" i="29"/>
  <c r="P240" i="38"/>
  <c r="P241" i="29"/>
  <c r="P241" i="38"/>
  <c r="P242" i="29"/>
  <c r="P242" i="38"/>
  <c r="N22" i="81"/>
  <c r="P349" i="38"/>
  <c r="P350" i="38"/>
  <c r="P339" i="38"/>
  <c r="N24" i="81"/>
  <c r="P315" i="29"/>
  <c r="P315" i="38"/>
  <c r="N26" i="81"/>
  <c r="N28" i="81"/>
  <c r="N29" i="81"/>
  <c r="N30" i="81"/>
  <c r="O18" i="81"/>
  <c r="Q83" i="29"/>
  <c r="Q83" i="38"/>
  <c r="Q138" i="29"/>
  <c r="Q138" i="38"/>
  <c r="O25" i="81"/>
  <c r="Q91" i="29"/>
  <c r="Q91" i="38"/>
  <c r="Q92" i="29"/>
  <c r="Q92" i="38"/>
  <c r="Q94" i="29"/>
  <c r="Q94" i="38"/>
  <c r="Q97" i="29"/>
  <c r="Q97" i="38"/>
  <c r="Q90" i="38"/>
  <c r="Q98" i="29"/>
  <c r="Q98" i="38"/>
  <c r="Q103" i="29"/>
  <c r="Q103" i="38"/>
  <c r="Q104" i="29"/>
  <c r="Q104" i="38"/>
  <c r="Q105" i="29"/>
  <c r="Q105" i="38"/>
  <c r="Q106" i="29"/>
  <c r="Q106" i="38"/>
  <c r="Q107" i="29"/>
  <c r="Q107" i="38"/>
  <c r="Q102" i="38"/>
  <c r="Q108" i="29"/>
  <c r="Q108" i="38"/>
  <c r="Q109" i="29"/>
  <c r="Q109" i="38"/>
  <c r="Q110" i="29"/>
  <c r="Q110" i="38"/>
  <c r="Q89" i="38"/>
  <c r="Q114" i="29"/>
  <c r="Q114" i="38"/>
  <c r="Q115" i="29"/>
  <c r="Q115" i="38"/>
  <c r="Q116" i="29"/>
  <c r="Q116" i="38"/>
  <c r="Q112" i="38"/>
  <c r="Q117" i="29"/>
  <c r="Q117" i="38"/>
  <c r="Q119" i="29"/>
  <c r="Q119" i="38"/>
  <c r="Q120" i="29"/>
  <c r="Q120" i="38"/>
  <c r="Q121" i="29"/>
  <c r="Q121" i="38"/>
  <c r="Q122" i="29"/>
  <c r="Q122" i="38"/>
  <c r="Q123" i="29"/>
  <c r="Q123" i="38"/>
  <c r="Q118" i="38"/>
  <c r="Q124" i="29"/>
  <c r="Q124" i="38"/>
  <c r="Q125" i="29"/>
  <c r="Q125" i="38"/>
  <c r="Q126" i="29"/>
  <c r="Q126" i="38"/>
  <c r="Q111" i="38"/>
  <c r="Q128" i="29"/>
  <c r="Q128" i="38"/>
  <c r="Q129" i="29"/>
  <c r="Q129" i="38"/>
  <c r="Q130" i="29"/>
  <c r="Q130" i="38"/>
  <c r="Q131" i="29"/>
  <c r="Q131" i="38"/>
  <c r="Q132" i="29"/>
  <c r="Q132" i="38"/>
  <c r="Q133" i="29"/>
  <c r="Q133" i="38"/>
  <c r="Q134" i="29"/>
  <c r="Q134" i="38"/>
  <c r="Q135" i="29"/>
  <c r="Q135" i="38"/>
  <c r="Q136" i="29"/>
  <c r="Q136" i="38"/>
  <c r="Q137" i="29"/>
  <c r="Q137" i="38"/>
  <c r="Q127" i="38"/>
  <c r="Q139" i="29"/>
  <c r="Q139" i="38"/>
  <c r="Q144" i="29"/>
  <c r="Q144" i="38"/>
  <c r="Q145" i="38"/>
  <c r="Q185" i="29"/>
  <c r="Q185" i="38"/>
  <c r="Q186" i="29"/>
  <c r="Q186" i="38"/>
  <c r="Q187" i="29"/>
  <c r="Q187" i="38"/>
  <c r="Q188" i="29"/>
  <c r="Q188" i="38"/>
  <c r="Q184" i="38"/>
  <c r="O21" i="81"/>
  <c r="Q259" i="29"/>
  <c r="Q259" i="38"/>
  <c r="Q260" i="29"/>
  <c r="Q260" i="38"/>
  <c r="Q261" i="29"/>
  <c r="Q261" i="38"/>
  <c r="Q262" i="29"/>
  <c r="Q262" i="38"/>
  <c r="Q263" i="29"/>
  <c r="Q263" i="38"/>
  <c r="Q265" i="29"/>
  <c r="Q265" i="38"/>
  <c r="Q266" i="29"/>
  <c r="Q266" i="38"/>
  <c r="Q267" i="29"/>
  <c r="Q267" i="38"/>
  <c r="Q268" i="29"/>
  <c r="Q268" i="38"/>
  <c r="Q269" i="29"/>
  <c r="Q269" i="38"/>
  <c r="Q270" i="29"/>
  <c r="Q270" i="38"/>
  <c r="Q271" i="29"/>
  <c r="Q271" i="38"/>
  <c r="Q335" i="38"/>
  <c r="Q320" i="38"/>
  <c r="Q321" i="38"/>
  <c r="Q322" i="38"/>
  <c r="Q323" i="38"/>
  <c r="Q324" i="38"/>
  <c r="Q326" i="38"/>
  <c r="Q327" i="38"/>
  <c r="Q328" i="38"/>
  <c r="Q329" i="38"/>
  <c r="Q330" i="38"/>
  <c r="Q331" i="38"/>
  <c r="Q332" i="38"/>
  <c r="Q343" i="38"/>
  <c r="Q344" i="38"/>
  <c r="Q345" i="38"/>
  <c r="Q336" i="38"/>
  <c r="Q337" i="38"/>
  <c r="Q347" i="38"/>
  <c r="Q348" i="38"/>
  <c r="Q351" i="38"/>
  <c r="Q338" i="38"/>
  <c r="O23" i="81"/>
  <c r="O27" i="81"/>
  <c r="Q18" i="29"/>
  <c r="Q18" i="38"/>
  <c r="Q19" i="29"/>
  <c r="Q19" i="38"/>
  <c r="Q20" i="29"/>
  <c r="Q20" i="38"/>
  <c r="Q21" i="29"/>
  <c r="Q21" i="38"/>
  <c r="Q17" i="38"/>
  <c r="Q24" i="29"/>
  <c r="Q24" i="38"/>
  <c r="Q25" i="29"/>
  <c r="Q25" i="38"/>
  <c r="Q27" i="29"/>
  <c r="Q27" i="38"/>
  <c r="Q30" i="29"/>
  <c r="Q30" i="38"/>
  <c r="Q23" i="38"/>
  <c r="Q31" i="29"/>
  <c r="Q31" i="38"/>
  <c r="Q36" i="29"/>
  <c r="Q36" i="38"/>
  <c r="Q37" i="29"/>
  <c r="Q37" i="38"/>
  <c r="Q38" i="29"/>
  <c r="Q38" i="38"/>
  <c r="Q39" i="29"/>
  <c r="Q39" i="38"/>
  <c r="Q40" i="29"/>
  <c r="Q40" i="38"/>
  <c r="Q35" i="38"/>
  <c r="Q41" i="29"/>
  <c r="Q41" i="38"/>
  <c r="Q43" i="29"/>
  <c r="Q43" i="38"/>
  <c r="Q22" i="38"/>
  <c r="Q48" i="29"/>
  <c r="Q48" i="38"/>
  <c r="Q49" i="29"/>
  <c r="Q49" i="38"/>
  <c r="Q50" i="29"/>
  <c r="Q50" i="38"/>
  <c r="Q46" i="38"/>
  <c r="Q51" i="29"/>
  <c r="Q51" i="38"/>
  <c r="Q53" i="29"/>
  <c r="Q53" i="38"/>
  <c r="Q54" i="29"/>
  <c r="Q54" i="38"/>
  <c r="Q55" i="29"/>
  <c r="Q55" i="38"/>
  <c r="Q56" i="29"/>
  <c r="Q56" i="38"/>
  <c r="Q57" i="29"/>
  <c r="Q57" i="38"/>
  <c r="Q52" i="38"/>
  <c r="Q58" i="29"/>
  <c r="Q58" i="38"/>
  <c r="Q59" i="29"/>
  <c r="Q59" i="38"/>
  <c r="Q45" i="38"/>
  <c r="Q61" i="29"/>
  <c r="Q61" i="38"/>
  <c r="Q62" i="29"/>
  <c r="Q62" i="38"/>
  <c r="Q64" i="29"/>
  <c r="Q64" i="38"/>
  <c r="Q65" i="29"/>
  <c r="Q65" i="38"/>
  <c r="Q66" i="29"/>
  <c r="Q66" i="38"/>
  <c r="Q67" i="29"/>
  <c r="Q67" i="38"/>
  <c r="Q68" i="29"/>
  <c r="Q68" i="38"/>
  <c r="Q69" i="29"/>
  <c r="Q69" i="38"/>
  <c r="Q70" i="29"/>
  <c r="Q70" i="38"/>
  <c r="Q71" i="29"/>
  <c r="Q71" i="38"/>
  <c r="Q72" i="29"/>
  <c r="Q72" i="38"/>
  <c r="Q73" i="29"/>
  <c r="Q73" i="38"/>
  <c r="Q74" i="38"/>
  <c r="Q75" i="38"/>
  <c r="Q76" i="29"/>
  <c r="Q76" i="38"/>
  <c r="Q77" i="29"/>
  <c r="Q77" i="38"/>
  <c r="Q78" i="29"/>
  <c r="Q78" i="38"/>
  <c r="Q81" i="29"/>
  <c r="Q81" i="38"/>
  <c r="Q82" i="29"/>
  <c r="Q82" i="38"/>
  <c r="Q60" i="38"/>
  <c r="Q84" i="29"/>
  <c r="Q84" i="38"/>
  <c r="Q85" i="29"/>
  <c r="Q85" i="38"/>
  <c r="Q86" i="38"/>
  <c r="Q195" i="29"/>
  <c r="Q195" i="38"/>
  <c r="Q196" i="29"/>
  <c r="Q196" i="38"/>
  <c r="Q197" i="29"/>
  <c r="Q197" i="38"/>
  <c r="Q198" i="29"/>
  <c r="Q198" i="38"/>
  <c r="Q199" i="29"/>
  <c r="Q199" i="38"/>
  <c r="Q200" i="29"/>
  <c r="Q200" i="38"/>
  <c r="Q194" i="38"/>
  <c r="Q201" i="29"/>
  <c r="Q201" i="38"/>
  <c r="Q202" i="29"/>
  <c r="Q202" i="38"/>
  <c r="Q203" i="29"/>
  <c r="Q203" i="38"/>
  <c r="Q204" i="29"/>
  <c r="Q204" i="38"/>
  <c r="Q205" i="29"/>
  <c r="Q205" i="38"/>
  <c r="Q206" i="29"/>
  <c r="Q206" i="38"/>
  <c r="Q207" i="29"/>
  <c r="Q207" i="38"/>
  <c r="Q208" i="29"/>
  <c r="Q208" i="38"/>
  <c r="Q209" i="29"/>
  <c r="Q209" i="38"/>
  <c r="Q193" i="38"/>
  <c r="Q211" i="38"/>
  <c r="Q212" i="38"/>
  <c r="Q213" i="38"/>
  <c r="Q214" i="38"/>
  <c r="Q215" i="38"/>
  <c r="Q218" i="38"/>
  <c r="Q219" i="38"/>
  <c r="Q220" i="38"/>
  <c r="Q221" i="38"/>
  <c r="Q217" i="38"/>
  <c r="Q222" i="38"/>
  <c r="Q216" i="38"/>
  <c r="Q223" i="29"/>
  <c r="Q223" i="38"/>
  <c r="Q224" i="38"/>
  <c r="Q210" i="38"/>
  <c r="Q226" i="29"/>
  <c r="Q226" i="38"/>
  <c r="Q227" i="29"/>
  <c r="Q227" i="38"/>
  <c r="Q228" i="29"/>
  <c r="Q228" i="38"/>
  <c r="Q229" i="29"/>
  <c r="Q229" i="38"/>
  <c r="Q230" i="29"/>
  <c r="Q230" i="38"/>
  <c r="Q231" i="29"/>
  <c r="Q231" i="38"/>
  <c r="Q232" i="29"/>
  <c r="Q232" i="38"/>
  <c r="Q233" i="29"/>
  <c r="Q233" i="38"/>
  <c r="Q225" i="38"/>
  <c r="Q234" i="38"/>
  <c r="Q235" i="29"/>
  <c r="Q235" i="38"/>
  <c r="Q236" i="29"/>
  <c r="Q236" i="38"/>
  <c r="Q237" i="29"/>
  <c r="Q237" i="38"/>
  <c r="Q238" i="29"/>
  <c r="Q238" i="38"/>
  <c r="Q239" i="29"/>
  <c r="Q239" i="38"/>
  <c r="Q240" i="29"/>
  <c r="Q240" i="38"/>
  <c r="Q241" i="29"/>
  <c r="Q241" i="38"/>
  <c r="Q242" i="29"/>
  <c r="Q242" i="38"/>
  <c r="O22" i="81"/>
  <c r="Q349" i="38"/>
  <c r="Q350" i="38"/>
  <c r="Q339" i="38"/>
  <c r="O24" i="81"/>
  <c r="Q315" i="29"/>
  <c r="Q315" i="38"/>
  <c r="O26" i="81"/>
  <c r="O28" i="81"/>
  <c r="O29" i="81"/>
  <c r="O30" i="81"/>
  <c r="P18" i="81"/>
  <c r="R83" i="29"/>
  <c r="R83" i="38"/>
  <c r="R138" i="29"/>
  <c r="R138" i="38"/>
  <c r="P25" i="81"/>
  <c r="R91" i="29"/>
  <c r="R91" i="38"/>
  <c r="R92" i="29"/>
  <c r="R92" i="38"/>
  <c r="R94" i="29"/>
  <c r="R94" i="38"/>
  <c r="R97" i="29"/>
  <c r="R97" i="38"/>
  <c r="R90" i="38"/>
  <c r="R98" i="29"/>
  <c r="R98" i="38"/>
  <c r="R103" i="29"/>
  <c r="R103" i="38"/>
  <c r="R104" i="29"/>
  <c r="R104" i="38"/>
  <c r="R105" i="29"/>
  <c r="R105" i="38"/>
  <c r="R106" i="29"/>
  <c r="R106" i="38"/>
  <c r="R107" i="29"/>
  <c r="R107" i="38"/>
  <c r="R102" i="38"/>
  <c r="R108" i="29"/>
  <c r="R108" i="38"/>
  <c r="R109" i="29"/>
  <c r="R109" i="38"/>
  <c r="R110" i="29"/>
  <c r="R110" i="38"/>
  <c r="R89" i="38"/>
  <c r="R114" i="29"/>
  <c r="R114" i="38"/>
  <c r="R115" i="29"/>
  <c r="R115" i="38"/>
  <c r="R116" i="29"/>
  <c r="R116" i="38"/>
  <c r="R112" i="38"/>
  <c r="R117" i="29"/>
  <c r="R117" i="38"/>
  <c r="R119" i="29"/>
  <c r="R119" i="38"/>
  <c r="R120" i="29"/>
  <c r="R120" i="38"/>
  <c r="R121" i="29"/>
  <c r="R121" i="38"/>
  <c r="R122" i="29"/>
  <c r="R122" i="38"/>
  <c r="R123" i="29"/>
  <c r="R123" i="38"/>
  <c r="R118" i="38"/>
  <c r="R124" i="29"/>
  <c r="R124" i="38"/>
  <c r="R125" i="29"/>
  <c r="R125" i="38"/>
  <c r="R126" i="29"/>
  <c r="R126" i="38"/>
  <c r="R111" i="38"/>
  <c r="R128" i="29"/>
  <c r="R128" i="38"/>
  <c r="R129" i="29"/>
  <c r="R129" i="38"/>
  <c r="R130" i="29"/>
  <c r="R130" i="38"/>
  <c r="R131" i="29"/>
  <c r="R131" i="38"/>
  <c r="R132" i="29"/>
  <c r="R132" i="38"/>
  <c r="R133" i="29"/>
  <c r="R133" i="38"/>
  <c r="R134" i="29"/>
  <c r="R134" i="38"/>
  <c r="R135" i="29"/>
  <c r="R135" i="38"/>
  <c r="R136" i="29"/>
  <c r="R136" i="38"/>
  <c r="R137" i="29"/>
  <c r="R137" i="38"/>
  <c r="R127" i="38"/>
  <c r="R139" i="29"/>
  <c r="R139" i="38"/>
  <c r="R144" i="29"/>
  <c r="R144" i="38"/>
  <c r="R145" i="38"/>
  <c r="R185" i="29"/>
  <c r="R185" i="38"/>
  <c r="R186" i="29"/>
  <c r="R186" i="38"/>
  <c r="R187" i="29"/>
  <c r="R187" i="38"/>
  <c r="R188" i="29"/>
  <c r="R188" i="38"/>
  <c r="R184" i="38"/>
  <c r="P21" i="81"/>
  <c r="R259" i="29"/>
  <c r="R259" i="38"/>
  <c r="R260" i="29"/>
  <c r="R260" i="38"/>
  <c r="R261" i="29"/>
  <c r="R261" i="38"/>
  <c r="R262" i="29"/>
  <c r="R262" i="38"/>
  <c r="R263" i="29"/>
  <c r="R263" i="38"/>
  <c r="R265" i="29"/>
  <c r="R265" i="38"/>
  <c r="R266" i="29"/>
  <c r="R266" i="38"/>
  <c r="R267" i="29"/>
  <c r="R267" i="38"/>
  <c r="R268" i="29"/>
  <c r="R268" i="38"/>
  <c r="R269" i="29"/>
  <c r="R269" i="38"/>
  <c r="R270" i="29"/>
  <c r="R270" i="38"/>
  <c r="R271" i="29"/>
  <c r="R271" i="38"/>
  <c r="R335" i="38"/>
  <c r="R320" i="38"/>
  <c r="R321" i="38"/>
  <c r="R322" i="38"/>
  <c r="R323" i="38"/>
  <c r="R324" i="38"/>
  <c r="R326" i="38"/>
  <c r="R327" i="38"/>
  <c r="R328" i="38"/>
  <c r="R329" i="38"/>
  <c r="R330" i="38"/>
  <c r="R331" i="38"/>
  <c r="R332" i="38"/>
  <c r="R343" i="38"/>
  <c r="R344" i="38"/>
  <c r="R345" i="38"/>
  <c r="R336" i="38"/>
  <c r="R337" i="38"/>
  <c r="R347" i="38"/>
  <c r="R348" i="38"/>
  <c r="R351" i="38"/>
  <c r="R338" i="38"/>
  <c r="P23" i="81"/>
  <c r="P27" i="81"/>
  <c r="R18" i="29"/>
  <c r="R18" i="38"/>
  <c r="R19" i="29"/>
  <c r="R19" i="38"/>
  <c r="R20" i="29"/>
  <c r="R20" i="38"/>
  <c r="R21" i="29"/>
  <c r="R21" i="38"/>
  <c r="R17" i="38"/>
  <c r="R24" i="29"/>
  <c r="R24" i="38"/>
  <c r="R25" i="29"/>
  <c r="R25" i="38"/>
  <c r="R27" i="29"/>
  <c r="R27" i="38"/>
  <c r="R30" i="29"/>
  <c r="R30" i="38"/>
  <c r="R23" i="38"/>
  <c r="R31" i="29"/>
  <c r="R31" i="38"/>
  <c r="R36" i="29"/>
  <c r="R36" i="38"/>
  <c r="R37" i="29"/>
  <c r="R37" i="38"/>
  <c r="R38" i="29"/>
  <c r="R38" i="38"/>
  <c r="R39" i="29"/>
  <c r="R39" i="38"/>
  <c r="R40" i="29"/>
  <c r="R40" i="38"/>
  <c r="R35" i="38"/>
  <c r="R41" i="29"/>
  <c r="R41" i="38"/>
  <c r="R43" i="29"/>
  <c r="R43" i="38"/>
  <c r="R22" i="38"/>
  <c r="R48" i="29"/>
  <c r="R48" i="38"/>
  <c r="R49" i="29"/>
  <c r="R49" i="38"/>
  <c r="R50" i="29"/>
  <c r="R50" i="38"/>
  <c r="R46" i="38"/>
  <c r="R51" i="29"/>
  <c r="R51" i="38"/>
  <c r="R53" i="29"/>
  <c r="R53" i="38"/>
  <c r="R54" i="29"/>
  <c r="R54" i="38"/>
  <c r="R55" i="29"/>
  <c r="R55" i="38"/>
  <c r="R56" i="29"/>
  <c r="R56" i="38"/>
  <c r="R57" i="29"/>
  <c r="R57" i="38"/>
  <c r="R52" i="38"/>
  <c r="R58" i="29"/>
  <c r="R58" i="38"/>
  <c r="R59" i="29"/>
  <c r="R59" i="38"/>
  <c r="R45" i="38"/>
  <c r="R61" i="29"/>
  <c r="R61" i="38"/>
  <c r="R62" i="29"/>
  <c r="R62" i="38"/>
  <c r="R64" i="29"/>
  <c r="R64" i="38"/>
  <c r="R65" i="29"/>
  <c r="R65" i="38"/>
  <c r="R66" i="29"/>
  <c r="R66" i="38"/>
  <c r="R67" i="29"/>
  <c r="R67" i="38"/>
  <c r="R68" i="29"/>
  <c r="R68" i="38"/>
  <c r="R69" i="29"/>
  <c r="R69" i="38"/>
  <c r="R70" i="29"/>
  <c r="R70" i="38"/>
  <c r="R71" i="29"/>
  <c r="R71" i="38"/>
  <c r="R72" i="29"/>
  <c r="R72" i="38"/>
  <c r="R73" i="29"/>
  <c r="R73" i="38"/>
  <c r="R74" i="38"/>
  <c r="R75" i="38"/>
  <c r="R76" i="29"/>
  <c r="R76" i="38"/>
  <c r="R77" i="29"/>
  <c r="R77" i="38"/>
  <c r="R78" i="29"/>
  <c r="R78" i="38"/>
  <c r="R81" i="29"/>
  <c r="R81" i="38"/>
  <c r="R82" i="29"/>
  <c r="R82" i="38"/>
  <c r="R60" i="38"/>
  <c r="R84" i="29"/>
  <c r="R84" i="38"/>
  <c r="R85" i="29"/>
  <c r="R85" i="38"/>
  <c r="R86" i="38"/>
  <c r="R195" i="29"/>
  <c r="R195" i="38"/>
  <c r="R196" i="29"/>
  <c r="R196" i="38"/>
  <c r="R197" i="29"/>
  <c r="R197" i="38"/>
  <c r="R198" i="29"/>
  <c r="R198" i="38"/>
  <c r="R199" i="29"/>
  <c r="R199" i="38"/>
  <c r="R200" i="29"/>
  <c r="R200" i="38"/>
  <c r="R194" i="38"/>
  <c r="R201" i="29"/>
  <c r="R201" i="38"/>
  <c r="R202" i="29"/>
  <c r="R202" i="38"/>
  <c r="R203" i="29"/>
  <c r="R203" i="38"/>
  <c r="R204" i="29"/>
  <c r="R204" i="38"/>
  <c r="R205" i="29"/>
  <c r="R205" i="38"/>
  <c r="R206" i="29"/>
  <c r="R206" i="38"/>
  <c r="R207" i="29"/>
  <c r="R207" i="38"/>
  <c r="R208" i="29"/>
  <c r="R208" i="38"/>
  <c r="R209" i="29"/>
  <c r="R209" i="38"/>
  <c r="R193" i="38"/>
  <c r="R211" i="38"/>
  <c r="R212" i="38"/>
  <c r="R213" i="38"/>
  <c r="R214" i="38"/>
  <c r="R215" i="38"/>
  <c r="R218" i="38"/>
  <c r="R219" i="38"/>
  <c r="R220" i="38"/>
  <c r="R221" i="38"/>
  <c r="R217" i="38"/>
  <c r="R222" i="38"/>
  <c r="R216" i="38"/>
  <c r="R223" i="29"/>
  <c r="R223" i="38"/>
  <c r="R224" i="38"/>
  <c r="R210" i="38"/>
  <c r="R226" i="29"/>
  <c r="R226" i="38"/>
  <c r="R227" i="29"/>
  <c r="R227" i="38"/>
  <c r="R228" i="29"/>
  <c r="R228" i="38"/>
  <c r="R229" i="29"/>
  <c r="R229" i="38"/>
  <c r="R230" i="29"/>
  <c r="R230" i="38"/>
  <c r="R231" i="29"/>
  <c r="R231" i="38"/>
  <c r="R232" i="29"/>
  <c r="R232" i="38"/>
  <c r="R233" i="29"/>
  <c r="R233" i="38"/>
  <c r="R225" i="38"/>
  <c r="R234" i="38"/>
  <c r="R235" i="29"/>
  <c r="R235" i="38"/>
  <c r="R236" i="29"/>
  <c r="R236" i="38"/>
  <c r="R237" i="29"/>
  <c r="R237" i="38"/>
  <c r="R238" i="29"/>
  <c r="R238" i="38"/>
  <c r="R239" i="29"/>
  <c r="R239" i="38"/>
  <c r="R240" i="29"/>
  <c r="R240" i="38"/>
  <c r="R241" i="29"/>
  <c r="R241" i="38"/>
  <c r="R242" i="29"/>
  <c r="R242" i="38"/>
  <c r="P22" i="81"/>
  <c r="R349" i="38"/>
  <c r="R350" i="38"/>
  <c r="R339" i="38"/>
  <c r="P24" i="81"/>
  <c r="R315" i="29"/>
  <c r="R315" i="38"/>
  <c r="P26" i="81"/>
  <c r="P28" i="81"/>
  <c r="P29" i="81"/>
  <c r="P30" i="81"/>
  <c r="Q18" i="81"/>
  <c r="S83" i="29"/>
  <c r="S83" i="38"/>
  <c r="S138" i="29"/>
  <c r="S138" i="38"/>
  <c r="Q25" i="81"/>
  <c r="S91" i="29"/>
  <c r="S91" i="38"/>
  <c r="S92" i="29"/>
  <c r="S92" i="38"/>
  <c r="S94" i="29"/>
  <c r="S94" i="38"/>
  <c r="S97" i="29"/>
  <c r="S97" i="38"/>
  <c r="S90" i="38"/>
  <c r="S98" i="29"/>
  <c r="S98" i="38"/>
  <c r="S103" i="29"/>
  <c r="S103" i="38"/>
  <c r="S104" i="29"/>
  <c r="S104" i="38"/>
  <c r="S105" i="29"/>
  <c r="S105" i="38"/>
  <c r="S106" i="29"/>
  <c r="S106" i="38"/>
  <c r="S107" i="29"/>
  <c r="S107" i="38"/>
  <c r="S102" i="38"/>
  <c r="S108" i="29"/>
  <c r="S108" i="38"/>
  <c r="S109" i="29"/>
  <c r="S109" i="38"/>
  <c r="S110" i="29"/>
  <c r="S110" i="38"/>
  <c r="S89" i="38"/>
  <c r="S114" i="29"/>
  <c r="S114" i="38"/>
  <c r="S115" i="29"/>
  <c r="S115" i="38"/>
  <c r="S116" i="29"/>
  <c r="S116" i="38"/>
  <c r="S112" i="38"/>
  <c r="S117" i="29"/>
  <c r="S117" i="38"/>
  <c r="S119" i="29"/>
  <c r="S119" i="38"/>
  <c r="S120" i="29"/>
  <c r="S120" i="38"/>
  <c r="S121" i="29"/>
  <c r="S121" i="38"/>
  <c r="S122" i="29"/>
  <c r="S122" i="38"/>
  <c r="S123" i="29"/>
  <c r="S123" i="38"/>
  <c r="S118" i="38"/>
  <c r="S124" i="29"/>
  <c r="S124" i="38"/>
  <c r="S125" i="29"/>
  <c r="S125" i="38"/>
  <c r="S126" i="29"/>
  <c r="S126" i="38"/>
  <c r="S111" i="38"/>
  <c r="S128" i="29"/>
  <c r="S128" i="38"/>
  <c r="S129" i="29"/>
  <c r="S129" i="38"/>
  <c r="S130" i="29"/>
  <c r="S130" i="38"/>
  <c r="S131" i="29"/>
  <c r="S131" i="38"/>
  <c r="S132" i="29"/>
  <c r="S132" i="38"/>
  <c r="S133" i="29"/>
  <c r="S133" i="38"/>
  <c r="S134" i="29"/>
  <c r="S134" i="38"/>
  <c r="S135" i="29"/>
  <c r="S135" i="38"/>
  <c r="S136" i="29"/>
  <c r="S136" i="38"/>
  <c r="S137" i="29"/>
  <c r="S137" i="38"/>
  <c r="S127" i="38"/>
  <c r="S139" i="29"/>
  <c r="S139" i="38"/>
  <c r="S144" i="29"/>
  <c r="S144" i="38"/>
  <c r="S145" i="38"/>
  <c r="S185" i="29"/>
  <c r="S185" i="38"/>
  <c r="S186" i="29"/>
  <c r="S186" i="38"/>
  <c r="S187" i="29"/>
  <c r="S187" i="38"/>
  <c r="S188" i="29"/>
  <c r="S188" i="38"/>
  <c r="S184" i="38"/>
  <c r="Q21" i="81"/>
  <c r="S259" i="29"/>
  <c r="S259" i="38"/>
  <c r="S260" i="29"/>
  <c r="S260" i="38"/>
  <c r="S261" i="29"/>
  <c r="S261" i="38"/>
  <c r="S262" i="29"/>
  <c r="S262" i="38"/>
  <c r="S263" i="29"/>
  <c r="S263" i="38"/>
  <c r="S265" i="29"/>
  <c r="S265" i="38"/>
  <c r="S266" i="29"/>
  <c r="S266" i="38"/>
  <c r="S267" i="29"/>
  <c r="S267" i="38"/>
  <c r="S268" i="29"/>
  <c r="S268" i="38"/>
  <c r="S269" i="29"/>
  <c r="S269" i="38"/>
  <c r="S270" i="29"/>
  <c r="S270" i="38"/>
  <c r="S271" i="29"/>
  <c r="S271" i="38"/>
  <c r="S335" i="38"/>
  <c r="S320" i="38"/>
  <c r="S321" i="38"/>
  <c r="S322" i="38"/>
  <c r="S323" i="38"/>
  <c r="S324" i="38"/>
  <c r="S326" i="38"/>
  <c r="S327" i="38"/>
  <c r="S328" i="38"/>
  <c r="S329" i="38"/>
  <c r="S330" i="38"/>
  <c r="S331" i="38"/>
  <c r="S332" i="38"/>
  <c r="S343" i="38"/>
  <c r="S344" i="38"/>
  <c r="S345" i="38"/>
  <c r="S336" i="38"/>
  <c r="S337" i="38"/>
  <c r="S347" i="38"/>
  <c r="S348" i="38"/>
  <c r="S351" i="38"/>
  <c r="S338" i="38"/>
  <c r="Q23" i="81"/>
  <c r="Q27" i="81"/>
  <c r="S18" i="29"/>
  <c r="S18" i="38"/>
  <c r="S19" i="29"/>
  <c r="S19" i="38"/>
  <c r="S20" i="29"/>
  <c r="S20" i="38"/>
  <c r="S21" i="29"/>
  <c r="S21" i="38"/>
  <c r="S17" i="38"/>
  <c r="S24" i="29"/>
  <c r="S24" i="38"/>
  <c r="S25" i="29"/>
  <c r="S25" i="38"/>
  <c r="S27" i="29"/>
  <c r="S27" i="38"/>
  <c r="S30" i="29"/>
  <c r="S30" i="38"/>
  <c r="S23" i="38"/>
  <c r="S31" i="29"/>
  <c r="S31" i="38"/>
  <c r="S36" i="29"/>
  <c r="S36" i="38"/>
  <c r="S37" i="29"/>
  <c r="S37" i="38"/>
  <c r="S38" i="29"/>
  <c r="S38" i="38"/>
  <c r="S39" i="29"/>
  <c r="S39" i="38"/>
  <c r="S40" i="29"/>
  <c r="S40" i="38"/>
  <c r="S35" i="38"/>
  <c r="S41" i="29"/>
  <c r="S41" i="38"/>
  <c r="S43" i="29"/>
  <c r="S43" i="38"/>
  <c r="S22" i="38"/>
  <c r="S48" i="29"/>
  <c r="S48" i="38"/>
  <c r="S49" i="29"/>
  <c r="S49" i="38"/>
  <c r="S50" i="29"/>
  <c r="S50" i="38"/>
  <c r="S46" i="38"/>
  <c r="S51" i="29"/>
  <c r="S51" i="38"/>
  <c r="S53" i="29"/>
  <c r="S53" i="38"/>
  <c r="S54" i="29"/>
  <c r="S54" i="38"/>
  <c r="S55" i="29"/>
  <c r="S55" i="38"/>
  <c r="S56" i="29"/>
  <c r="S56" i="38"/>
  <c r="S57" i="29"/>
  <c r="S57" i="38"/>
  <c r="S52" i="38"/>
  <c r="S58" i="29"/>
  <c r="S58" i="38"/>
  <c r="S59" i="29"/>
  <c r="S59" i="38"/>
  <c r="S45" i="38"/>
  <c r="S61" i="29"/>
  <c r="S61" i="38"/>
  <c r="S62" i="29"/>
  <c r="S62" i="38"/>
  <c r="S64" i="29"/>
  <c r="S64" i="38"/>
  <c r="S65" i="29"/>
  <c r="S65" i="38"/>
  <c r="S66" i="29"/>
  <c r="S66" i="38"/>
  <c r="S67" i="29"/>
  <c r="S67" i="38"/>
  <c r="S68" i="29"/>
  <c r="S68" i="38"/>
  <c r="S69" i="29"/>
  <c r="S69" i="38"/>
  <c r="S70" i="29"/>
  <c r="S70" i="38"/>
  <c r="S71" i="29"/>
  <c r="S71" i="38"/>
  <c r="S72" i="29"/>
  <c r="S72" i="38"/>
  <c r="S73" i="29"/>
  <c r="S73" i="38"/>
  <c r="S74" i="38"/>
  <c r="S75" i="38"/>
  <c r="S76" i="29"/>
  <c r="S76" i="38"/>
  <c r="S77" i="29"/>
  <c r="S77" i="38"/>
  <c r="S78" i="29"/>
  <c r="S78" i="38"/>
  <c r="S81" i="29"/>
  <c r="S81" i="38"/>
  <c r="S82" i="29"/>
  <c r="S82" i="38"/>
  <c r="S60" i="38"/>
  <c r="S84" i="29"/>
  <c r="S84" i="38"/>
  <c r="S85" i="29"/>
  <c r="S85" i="38"/>
  <c r="S86" i="38"/>
  <c r="S195" i="29"/>
  <c r="S195" i="38"/>
  <c r="S196" i="29"/>
  <c r="S196" i="38"/>
  <c r="S197" i="29"/>
  <c r="S197" i="38"/>
  <c r="S198" i="29"/>
  <c r="S198" i="38"/>
  <c r="S199" i="29"/>
  <c r="S199" i="38"/>
  <c r="S200" i="29"/>
  <c r="S200" i="38"/>
  <c r="S194" i="38"/>
  <c r="S201" i="29"/>
  <c r="S201" i="38"/>
  <c r="S202" i="29"/>
  <c r="S202" i="38"/>
  <c r="S203" i="29"/>
  <c r="S203" i="38"/>
  <c r="S204" i="29"/>
  <c r="S204" i="38"/>
  <c r="S205" i="29"/>
  <c r="S205" i="38"/>
  <c r="S206" i="29"/>
  <c r="S206" i="38"/>
  <c r="S207" i="29"/>
  <c r="S207" i="38"/>
  <c r="S208" i="29"/>
  <c r="S208" i="38"/>
  <c r="S209" i="29"/>
  <c r="S209" i="38"/>
  <c r="S193" i="38"/>
  <c r="S211" i="38"/>
  <c r="S212" i="38"/>
  <c r="S213" i="38"/>
  <c r="S214" i="38"/>
  <c r="S215" i="38"/>
  <c r="S218" i="38"/>
  <c r="S219" i="38"/>
  <c r="S220" i="38"/>
  <c r="S221" i="38"/>
  <c r="S217" i="38"/>
  <c r="S222" i="38"/>
  <c r="S216" i="38"/>
  <c r="S223" i="29"/>
  <c r="S223" i="38"/>
  <c r="S224" i="38"/>
  <c r="S210" i="38"/>
  <c r="S226" i="29"/>
  <c r="S226" i="38"/>
  <c r="S227" i="29"/>
  <c r="S227" i="38"/>
  <c r="S228" i="29"/>
  <c r="S228" i="38"/>
  <c r="S229" i="29"/>
  <c r="S229" i="38"/>
  <c r="S230" i="29"/>
  <c r="S230" i="38"/>
  <c r="S231" i="29"/>
  <c r="S231" i="38"/>
  <c r="S232" i="29"/>
  <c r="S232" i="38"/>
  <c r="S233" i="29"/>
  <c r="S233" i="38"/>
  <c r="S225" i="38"/>
  <c r="S234" i="38"/>
  <c r="S235" i="29"/>
  <c r="S235" i="38"/>
  <c r="S236" i="29"/>
  <c r="S236" i="38"/>
  <c r="S237" i="29"/>
  <c r="S237" i="38"/>
  <c r="S238" i="29"/>
  <c r="S238" i="38"/>
  <c r="S239" i="29"/>
  <c r="S239" i="38"/>
  <c r="S240" i="29"/>
  <c r="S240" i="38"/>
  <c r="S241" i="29"/>
  <c r="S241" i="38"/>
  <c r="S242" i="29"/>
  <c r="S242" i="38"/>
  <c r="Q22" i="81"/>
  <c r="S349" i="38"/>
  <c r="S350" i="38"/>
  <c r="S339" i="38"/>
  <c r="Q24" i="81"/>
  <c r="S315" i="29"/>
  <c r="S315" i="38"/>
  <c r="Q26" i="81"/>
  <c r="Q28" i="81"/>
  <c r="Q29" i="81"/>
  <c r="Q30" i="81"/>
  <c r="R18" i="81"/>
  <c r="T83" i="29"/>
  <c r="T83" i="38"/>
  <c r="T138" i="29"/>
  <c r="T138" i="38"/>
  <c r="R25" i="81"/>
  <c r="T91" i="29"/>
  <c r="T91" i="38"/>
  <c r="T92" i="29"/>
  <c r="T92" i="38"/>
  <c r="T94" i="29"/>
  <c r="T94" i="38"/>
  <c r="T97" i="29"/>
  <c r="T97" i="38"/>
  <c r="T90" i="38"/>
  <c r="T98" i="29"/>
  <c r="T98" i="38"/>
  <c r="T103" i="29"/>
  <c r="T103" i="38"/>
  <c r="T104" i="29"/>
  <c r="T104" i="38"/>
  <c r="T105" i="29"/>
  <c r="T105" i="38"/>
  <c r="T106" i="29"/>
  <c r="T106" i="38"/>
  <c r="T107" i="29"/>
  <c r="T107" i="38"/>
  <c r="T102" i="38"/>
  <c r="T108" i="29"/>
  <c r="T108" i="38"/>
  <c r="T109" i="29"/>
  <c r="T109" i="38"/>
  <c r="T110" i="29"/>
  <c r="T110" i="38"/>
  <c r="T89" i="38"/>
  <c r="T114" i="29"/>
  <c r="T114" i="38"/>
  <c r="T115" i="29"/>
  <c r="T115" i="38"/>
  <c r="T116" i="29"/>
  <c r="T116" i="38"/>
  <c r="T112" i="38"/>
  <c r="T117" i="29"/>
  <c r="T117" i="38"/>
  <c r="T119" i="29"/>
  <c r="T119" i="38"/>
  <c r="T120" i="29"/>
  <c r="T120" i="38"/>
  <c r="T121" i="29"/>
  <c r="T121" i="38"/>
  <c r="T122" i="29"/>
  <c r="T122" i="38"/>
  <c r="T123" i="29"/>
  <c r="T123" i="38"/>
  <c r="T118" i="38"/>
  <c r="T124" i="29"/>
  <c r="T124" i="38"/>
  <c r="T125" i="29"/>
  <c r="T125" i="38"/>
  <c r="T126" i="29"/>
  <c r="T126" i="38"/>
  <c r="T111" i="38"/>
  <c r="T128" i="29"/>
  <c r="T128" i="38"/>
  <c r="T129" i="29"/>
  <c r="T129" i="38"/>
  <c r="T130" i="29"/>
  <c r="T130" i="38"/>
  <c r="T131" i="29"/>
  <c r="T131" i="38"/>
  <c r="T132" i="29"/>
  <c r="T132" i="38"/>
  <c r="T133" i="29"/>
  <c r="T133" i="38"/>
  <c r="T134" i="29"/>
  <c r="T134" i="38"/>
  <c r="T135" i="29"/>
  <c r="T135" i="38"/>
  <c r="T136" i="29"/>
  <c r="T136" i="38"/>
  <c r="T137" i="29"/>
  <c r="T137" i="38"/>
  <c r="T127" i="38"/>
  <c r="T139" i="29"/>
  <c r="T139" i="38"/>
  <c r="T144" i="29"/>
  <c r="T144" i="38"/>
  <c r="T145" i="38"/>
  <c r="T185" i="29"/>
  <c r="T185" i="38"/>
  <c r="T186" i="29"/>
  <c r="T186" i="38"/>
  <c r="T187" i="29"/>
  <c r="T187" i="38"/>
  <c r="T188" i="29"/>
  <c r="T188" i="38"/>
  <c r="T184" i="38"/>
  <c r="R21" i="81"/>
  <c r="T259" i="29"/>
  <c r="T259" i="38"/>
  <c r="T260" i="29"/>
  <c r="T260" i="38"/>
  <c r="T261" i="29"/>
  <c r="T261" i="38"/>
  <c r="T262" i="29"/>
  <c r="T262" i="38"/>
  <c r="T263" i="29"/>
  <c r="T263" i="38"/>
  <c r="T265" i="29"/>
  <c r="T265" i="38"/>
  <c r="T266" i="29"/>
  <c r="T266" i="38"/>
  <c r="T267" i="29"/>
  <c r="T267" i="38"/>
  <c r="T268" i="29"/>
  <c r="T268" i="38"/>
  <c r="T269" i="29"/>
  <c r="T269" i="38"/>
  <c r="T270" i="29"/>
  <c r="T270" i="38"/>
  <c r="T271" i="29"/>
  <c r="T271" i="38"/>
  <c r="T335" i="38"/>
  <c r="T320" i="38"/>
  <c r="T321" i="38"/>
  <c r="T322" i="38"/>
  <c r="T323" i="38"/>
  <c r="T324" i="38"/>
  <c r="T326" i="38"/>
  <c r="T327" i="38"/>
  <c r="T328" i="38"/>
  <c r="T329" i="38"/>
  <c r="T330" i="38"/>
  <c r="T331" i="38"/>
  <c r="T332" i="38"/>
  <c r="T343" i="38"/>
  <c r="T344" i="38"/>
  <c r="T345" i="38"/>
  <c r="T336" i="38"/>
  <c r="T337" i="38"/>
  <c r="T347" i="38"/>
  <c r="T348" i="38"/>
  <c r="T351" i="38"/>
  <c r="T338" i="38"/>
  <c r="R23" i="81"/>
  <c r="R27" i="81"/>
  <c r="T18" i="29"/>
  <c r="T18" i="38"/>
  <c r="T19" i="29"/>
  <c r="T19" i="38"/>
  <c r="T20" i="29"/>
  <c r="T20" i="38"/>
  <c r="T21" i="29"/>
  <c r="T21" i="38"/>
  <c r="T17" i="38"/>
  <c r="T24" i="29"/>
  <c r="T24" i="38"/>
  <c r="T25" i="29"/>
  <c r="T25" i="38"/>
  <c r="T27" i="29"/>
  <c r="T27" i="38"/>
  <c r="T30" i="29"/>
  <c r="T30" i="38"/>
  <c r="T23" i="38"/>
  <c r="T31" i="29"/>
  <c r="T31" i="38"/>
  <c r="T36" i="29"/>
  <c r="T36" i="38"/>
  <c r="T37" i="29"/>
  <c r="T37" i="38"/>
  <c r="T38" i="29"/>
  <c r="T38" i="38"/>
  <c r="T39" i="29"/>
  <c r="T39" i="38"/>
  <c r="T40" i="29"/>
  <c r="T40" i="38"/>
  <c r="T35" i="38"/>
  <c r="T41" i="29"/>
  <c r="T41" i="38"/>
  <c r="T43" i="29"/>
  <c r="T43" i="38"/>
  <c r="T22" i="38"/>
  <c r="T48" i="29"/>
  <c r="T48" i="38"/>
  <c r="T49" i="29"/>
  <c r="T49" i="38"/>
  <c r="T50" i="29"/>
  <c r="T50" i="38"/>
  <c r="T46" i="38"/>
  <c r="T51" i="29"/>
  <c r="T51" i="38"/>
  <c r="T53" i="29"/>
  <c r="T53" i="38"/>
  <c r="T54" i="29"/>
  <c r="T54" i="38"/>
  <c r="T55" i="29"/>
  <c r="T55" i="38"/>
  <c r="T56" i="29"/>
  <c r="T56" i="38"/>
  <c r="T57" i="29"/>
  <c r="T57" i="38"/>
  <c r="T52" i="38"/>
  <c r="T58" i="29"/>
  <c r="T58" i="38"/>
  <c r="T59" i="29"/>
  <c r="T59" i="38"/>
  <c r="T45" i="38"/>
  <c r="T61" i="29"/>
  <c r="T61" i="38"/>
  <c r="T62" i="29"/>
  <c r="T62" i="38"/>
  <c r="T64" i="29"/>
  <c r="T64" i="38"/>
  <c r="T65" i="29"/>
  <c r="T65" i="38"/>
  <c r="T66" i="29"/>
  <c r="T66" i="38"/>
  <c r="T67" i="29"/>
  <c r="T67" i="38"/>
  <c r="T68" i="29"/>
  <c r="T68" i="38"/>
  <c r="T69" i="29"/>
  <c r="T69" i="38"/>
  <c r="T70" i="29"/>
  <c r="T70" i="38"/>
  <c r="T71" i="29"/>
  <c r="T71" i="38"/>
  <c r="T72" i="29"/>
  <c r="T72" i="38"/>
  <c r="T73" i="29"/>
  <c r="T73" i="38"/>
  <c r="T74" i="38"/>
  <c r="T75" i="38"/>
  <c r="T76" i="29"/>
  <c r="T76" i="38"/>
  <c r="T77" i="29"/>
  <c r="T77" i="38"/>
  <c r="T78" i="29"/>
  <c r="T78" i="38"/>
  <c r="T81" i="29"/>
  <c r="T81" i="38"/>
  <c r="T82" i="29"/>
  <c r="T82" i="38"/>
  <c r="T60" i="38"/>
  <c r="T84" i="29"/>
  <c r="T84" i="38"/>
  <c r="T85" i="29"/>
  <c r="T85" i="38"/>
  <c r="T86" i="38"/>
  <c r="T195" i="29"/>
  <c r="T195" i="38"/>
  <c r="T196" i="29"/>
  <c r="T196" i="38"/>
  <c r="T197" i="29"/>
  <c r="T197" i="38"/>
  <c r="T198" i="29"/>
  <c r="T198" i="38"/>
  <c r="T199" i="29"/>
  <c r="T199" i="38"/>
  <c r="T200" i="29"/>
  <c r="T200" i="38"/>
  <c r="T194" i="38"/>
  <c r="T201" i="29"/>
  <c r="T201" i="38"/>
  <c r="T202" i="29"/>
  <c r="T202" i="38"/>
  <c r="T203" i="29"/>
  <c r="T203" i="38"/>
  <c r="T204" i="29"/>
  <c r="T204" i="38"/>
  <c r="T205" i="29"/>
  <c r="T205" i="38"/>
  <c r="T206" i="29"/>
  <c r="T206" i="38"/>
  <c r="T207" i="29"/>
  <c r="T207" i="38"/>
  <c r="T208" i="29"/>
  <c r="T208" i="38"/>
  <c r="T209" i="29"/>
  <c r="T209" i="38"/>
  <c r="T193" i="38"/>
  <c r="T211" i="38"/>
  <c r="T212" i="38"/>
  <c r="T213" i="38"/>
  <c r="T214" i="38"/>
  <c r="T215" i="38"/>
  <c r="T218" i="38"/>
  <c r="T219" i="38"/>
  <c r="T220" i="38"/>
  <c r="T221" i="38"/>
  <c r="T217" i="38"/>
  <c r="T222" i="38"/>
  <c r="T216" i="38"/>
  <c r="T223" i="29"/>
  <c r="T223" i="38"/>
  <c r="T224" i="38"/>
  <c r="T210" i="38"/>
  <c r="T226" i="29"/>
  <c r="T226" i="38"/>
  <c r="T227" i="29"/>
  <c r="T227" i="38"/>
  <c r="T228" i="29"/>
  <c r="T228" i="38"/>
  <c r="T229" i="29"/>
  <c r="T229" i="38"/>
  <c r="T230" i="29"/>
  <c r="T230" i="38"/>
  <c r="T231" i="29"/>
  <c r="T231" i="38"/>
  <c r="T232" i="29"/>
  <c r="T232" i="38"/>
  <c r="T233" i="29"/>
  <c r="T233" i="38"/>
  <c r="T225" i="38"/>
  <c r="T234" i="38"/>
  <c r="T235" i="29"/>
  <c r="T235" i="38"/>
  <c r="T236" i="29"/>
  <c r="T236" i="38"/>
  <c r="T237" i="29"/>
  <c r="T237" i="38"/>
  <c r="T238" i="29"/>
  <c r="T238" i="38"/>
  <c r="T239" i="29"/>
  <c r="T239" i="38"/>
  <c r="T240" i="29"/>
  <c r="T240" i="38"/>
  <c r="T241" i="29"/>
  <c r="T241" i="38"/>
  <c r="T242" i="29"/>
  <c r="T242" i="38"/>
  <c r="R22" i="81"/>
  <c r="T349" i="38"/>
  <c r="T350" i="38"/>
  <c r="T339" i="38"/>
  <c r="R24" i="81"/>
  <c r="T315" i="29"/>
  <c r="T315" i="38"/>
  <c r="R26" i="81"/>
  <c r="R28" i="81"/>
  <c r="R29" i="81"/>
  <c r="R30" i="81"/>
  <c r="S18" i="81"/>
  <c r="U83" i="29"/>
  <c r="U83" i="38"/>
  <c r="U138" i="29"/>
  <c r="U138" i="38"/>
  <c r="S25" i="81"/>
  <c r="U91" i="29"/>
  <c r="U91" i="38"/>
  <c r="U92" i="29"/>
  <c r="U92" i="38"/>
  <c r="U94" i="29"/>
  <c r="U94" i="38"/>
  <c r="U97" i="29"/>
  <c r="U97" i="38"/>
  <c r="U90" i="38"/>
  <c r="U98" i="29"/>
  <c r="U98" i="38"/>
  <c r="U103" i="29"/>
  <c r="U103" i="38"/>
  <c r="U104" i="29"/>
  <c r="U104" i="38"/>
  <c r="U105" i="29"/>
  <c r="U105" i="38"/>
  <c r="U106" i="29"/>
  <c r="U106" i="38"/>
  <c r="U107" i="29"/>
  <c r="U107" i="38"/>
  <c r="U102" i="38"/>
  <c r="U108" i="29"/>
  <c r="U108" i="38"/>
  <c r="U109" i="29"/>
  <c r="U109" i="38"/>
  <c r="U110" i="29"/>
  <c r="U110" i="38"/>
  <c r="U89" i="38"/>
  <c r="U114" i="29"/>
  <c r="U114" i="38"/>
  <c r="U115" i="29"/>
  <c r="U115" i="38"/>
  <c r="U116" i="29"/>
  <c r="U116" i="38"/>
  <c r="U112" i="38"/>
  <c r="U117" i="29"/>
  <c r="U117" i="38"/>
  <c r="U119" i="29"/>
  <c r="U119" i="38"/>
  <c r="U120" i="29"/>
  <c r="U120" i="38"/>
  <c r="U121" i="29"/>
  <c r="U121" i="38"/>
  <c r="U122" i="29"/>
  <c r="U122" i="38"/>
  <c r="U123" i="29"/>
  <c r="U123" i="38"/>
  <c r="U118" i="38"/>
  <c r="U124" i="29"/>
  <c r="U124" i="38"/>
  <c r="U125" i="29"/>
  <c r="U125" i="38"/>
  <c r="U126" i="29"/>
  <c r="U126" i="38"/>
  <c r="U111" i="38"/>
  <c r="U128" i="29"/>
  <c r="U128" i="38"/>
  <c r="U129" i="29"/>
  <c r="U129" i="38"/>
  <c r="U130" i="29"/>
  <c r="U130" i="38"/>
  <c r="U131" i="29"/>
  <c r="U131" i="38"/>
  <c r="U132" i="29"/>
  <c r="U132" i="38"/>
  <c r="U133" i="29"/>
  <c r="U133" i="38"/>
  <c r="U134" i="29"/>
  <c r="U134" i="38"/>
  <c r="U135" i="29"/>
  <c r="U135" i="38"/>
  <c r="U136" i="29"/>
  <c r="U136" i="38"/>
  <c r="U137" i="29"/>
  <c r="U137" i="38"/>
  <c r="U127" i="38"/>
  <c r="U139" i="29"/>
  <c r="U139" i="38"/>
  <c r="U144" i="29"/>
  <c r="U144" i="38"/>
  <c r="U145" i="38"/>
  <c r="U185" i="29"/>
  <c r="U185" i="38"/>
  <c r="U186" i="29"/>
  <c r="U186" i="38"/>
  <c r="U187" i="29"/>
  <c r="U187" i="38"/>
  <c r="U188" i="29"/>
  <c r="U188" i="38"/>
  <c r="U184" i="38"/>
  <c r="S21" i="81"/>
  <c r="U259" i="29"/>
  <c r="U259" i="38"/>
  <c r="U260" i="29"/>
  <c r="U260" i="38"/>
  <c r="U261" i="29"/>
  <c r="U261" i="38"/>
  <c r="U262" i="29"/>
  <c r="U262" i="38"/>
  <c r="U263" i="29"/>
  <c r="U263" i="38"/>
  <c r="U265" i="29"/>
  <c r="U265" i="38"/>
  <c r="U266" i="29"/>
  <c r="U266" i="38"/>
  <c r="U267" i="29"/>
  <c r="U267" i="38"/>
  <c r="U268" i="29"/>
  <c r="U268" i="38"/>
  <c r="U269" i="29"/>
  <c r="U269" i="38"/>
  <c r="U270" i="29"/>
  <c r="U270" i="38"/>
  <c r="U271" i="29"/>
  <c r="U271" i="38"/>
  <c r="U335" i="38"/>
  <c r="U320" i="38"/>
  <c r="U321" i="38"/>
  <c r="U322" i="38"/>
  <c r="U323" i="38"/>
  <c r="U324" i="38"/>
  <c r="U326" i="38"/>
  <c r="U327" i="38"/>
  <c r="U328" i="38"/>
  <c r="U329" i="38"/>
  <c r="U330" i="38"/>
  <c r="U331" i="38"/>
  <c r="U332" i="38"/>
  <c r="U343" i="38"/>
  <c r="U344" i="38"/>
  <c r="U345" i="38"/>
  <c r="U336" i="38"/>
  <c r="U337" i="38"/>
  <c r="U347" i="38"/>
  <c r="U348" i="38"/>
  <c r="U351" i="38"/>
  <c r="U338" i="38"/>
  <c r="S23" i="81"/>
  <c r="S27" i="81"/>
  <c r="U18" i="29"/>
  <c r="U18" i="38"/>
  <c r="U19" i="29"/>
  <c r="U19" i="38"/>
  <c r="U20" i="29"/>
  <c r="U20" i="38"/>
  <c r="U21" i="29"/>
  <c r="U21" i="38"/>
  <c r="U17" i="38"/>
  <c r="U24" i="29"/>
  <c r="U24" i="38"/>
  <c r="U25" i="29"/>
  <c r="U25" i="38"/>
  <c r="U27" i="29"/>
  <c r="U27" i="38"/>
  <c r="U30" i="29"/>
  <c r="U30" i="38"/>
  <c r="U23" i="38"/>
  <c r="U31" i="29"/>
  <c r="U31" i="38"/>
  <c r="U36" i="29"/>
  <c r="U36" i="38"/>
  <c r="U37" i="29"/>
  <c r="U37" i="38"/>
  <c r="U38" i="29"/>
  <c r="U38" i="38"/>
  <c r="U39" i="29"/>
  <c r="U39" i="38"/>
  <c r="U40" i="29"/>
  <c r="U40" i="38"/>
  <c r="U35" i="38"/>
  <c r="U41" i="29"/>
  <c r="U41" i="38"/>
  <c r="U43" i="29"/>
  <c r="U43" i="38"/>
  <c r="U22" i="38"/>
  <c r="U48" i="29"/>
  <c r="U48" i="38"/>
  <c r="U49" i="29"/>
  <c r="U49" i="38"/>
  <c r="U50" i="29"/>
  <c r="U50" i="38"/>
  <c r="U46" i="38"/>
  <c r="U51" i="29"/>
  <c r="U51" i="38"/>
  <c r="U53" i="29"/>
  <c r="U53" i="38"/>
  <c r="U54" i="29"/>
  <c r="U54" i="38"/>
  <c r="U55" i="29"/>
  <c r="U55" i="38"/>
  <c r="U56" i="29"/>
  <c r="U56" i="38"/>
  <c r="U57" i="29"/>
  <c r="U57" i="38"/>
  <c r="U52" i="38"/>
  <c r="U58" i="29"/>
  <c r="U58" i="38"/>
  <c r="U59" i="29"/>
  <c r="U59" i="38"/>
  <c r="U45" i="38"/>
  <c r="U61" i="29"/>
  <c r="U61" i="38"/>
  <c r="U62" i="29"/>
  <c r="U62" i="38"/>
  <c r="U64" i="29"/>
  <c r="U64" i="38"/>
  <c r="U65" i="29"/>
  <c r="U65" i="38"/>
  <c r="U66" i="29"/>
  <c r="U66" i="38"/>
  <c r="U67" i="29"/>
  <c r="U67" i="38"/>
  <c r="U68" i="29"/>
  <c r="U68" i="38"/>
  <c r="U69" i="29"/>
  <c r="U69" i="38"/>
  <c r="U70" i="29"/>
  <c r="U70" i="38"/>
  <c r="U71" i="29"/>
  <c r="U71" i="38"/>
  <c r="U72" i="29"/>
  <c r="U72" i="38"/>
  <c r="U73" i="29"/>
  <c r="U73" i="38"/>
  <c r="U74" i="38"/>
  <c r="U75" i="38"/>
  <c r="U76" i="29"/>
  <c r="U76" i="38"/>
  <c r="U77" i="29"/>
  <c r="U77" i="38"/>
  <c r="U78" i="29"/>
  <c r="U78" i="38"/>
  <c r="U81" i="29"/>
  <c r="U81" i="38"/>
  <c r="U82" i="29"/>
  <c r="U82" i="38"/>
  <c r="U60" i="38"/>
  <c r="U84" i="29"/>
  <c r="U84" i="38"/>
  <c r="U85" i="29"/>
  <c r="U85" i="38"/>
  <c r="U86" i="38"/>
  <c r="U195" i="29"/>
  <c r="U195" i="38"/>
  <c r="U196" i="29"/>
  <c r="U196" i="38"/>
  <c r="U197" i="29"/>
  <c r="U197" i="38"/>
  <c r="U198" i="29"/>
  <c r="U198" i="38"/>
  <c r="U199" i="29"/>
  <c r="U199" i="38"/>
  <c r="U200" i="29"/>
  <c r="U200" i="38"/>
  <c r="U194" i="38"/>
  <c r="U201" i="29"/>
  <c r="U201" i="38"/>
  <c r="U202" i="29"/>
  <c r="U202" i="38"/>
  <c r="U203" i="29"/>
  <c r="U203" i="38"/>
  <c r="U204" i="29"/>
  <c r="U204" i="38"/>
  <c r="U205" i="29"/>
  <c r="U205" i="38"/>
  <c r="U206" i="29"/>
  <c r="U206" i="38"/>
  <c r="U207" i="29"/>
  <c r="U207" i="38"/>
  <c r="U208" i="29"/>
  <c r="U208" i="38"/>
  <c r="U209" i="29"/>
  <c r="U209" i="38"/>
  <c r="U193" i="38"/>
  <c r="U211" i="38"/>
  <c r="U212" i="38"/>
  <c r="U213" i="38"/>
  <c r="U214" i="38"/>
  <c r="U215" i="38"/>
  <c r="U218" i="38"/>
  <c r="U219" i="38"/>
  <c r="U220" i="38"/>
  <c r="U221" i="38"/>
  <c r="U217" i="38"/>
  <c r="U222" i="38"/>
  <c r="U216" i="38"/>
  <c r="U223" i="29"/>
  <c r="U223" i="38"/>
  <c r="U224" i="38"/>
  <c r="U210" i="38"/>
  <c r="U226" i="29"/>
  <c r="U226" i="38"/>
  <c r="U227" i="29"/>
  <c r="U227" i="38"/>
  <c r="U228" i="29"/>
  <c r="U228" i="38"/>
  <c r="U229" i="29"/>
  <c r="U229" i="38"/>
  <c r="U230" i="29"/>
  <c r="U230" i="38"/>
  <c r="U231" i="29"/>
  <c r="U231" i="38"/>
  <c r="U232" i="29"/>
  <c r="U232" i="38"/>
  <c r="U233" i="29"/>
  <c r="U233" i="38"/>
  <c r="U225" i="38"/>
  <c r="U234" i="38"/>
  <c r="U235" i="29"/>
  <c r="U235" i="38"/>
  <c r="U236" i="29"/>
  <c r="U236" i="38"/>
  <c r="U237" i="29"/>
  <c r="U237" i="38"/>
  <c r="U238" i="29"/>
  <c r="U238" i="38"/>
  <c r="U239" i="29"/>
  <c r="U239" i="38"/>
  <c r="U240" i="29"/>
  <c r="U240" i="38"/>
  <c r="U241" i="29"/>
  <c r="U241" i="38"/>
  <c r="U242" i="29"/>
  <c r="U242" i="38"/>
  <c r="S22" i="81"/>
  <c r="U349" i="38"/>
  <c r="U350" i="38"/>
  <c r="U339" i="38"/>
  <c r="S24" i="81"/>
  <c r="U315" i="29"/>
  <c r="U315" i="38"/>
  <c r="S26" i="81"/>
  <c r="S28" i="81"/>
  <c r="S29" i="81"/>
  <c r="S30" i="81"/>
  <c r="T18" i="81"/>
  <c r="V83" i="29"/>
  <c r="V83" i="38"/>
  <c r="V138" i="29"/>
  <c r="V138" i="38"/>
  <c r="T25" i="81"/>
  <c r="V91" i="29"/>
  <c r="V91" i="38"/>
  <c r="V92" i="29"/>
  <c r="V92" i="38"/>
  <c r="V94" i="29"/>
  <c r="V94" i="38"/>
  <c r="V97" i="29"/>
  <c r="V97" i="38"/>
  <c r="V90" i="38"/>
  <c r="V98" i="29"/>
  <c r="V98" i="38"/>
  <c r="V103" i="29"/>
  <c r="V103" i="38"/>
  <c r="V104" i="29"/>
  <c r="V104" i="38"/>
  <c r="V105" i="29"/>
  <c r="V105" i="38"/>
  <c r="V106" i="29"/>
  <c r="V106" i="38"/>
  <c r="V107" i="29"/>
  <c r="V107" i="38"/>
  <c r="V102" i="38"/>
  <c r="V108" i="29"/>
  <c r="V108" i="38"/>
  <c r="V109" i="29"/>
  <c r="V109" i="38"/>
  <c r="V110" i="29"/>
  <c r="V110" i="38"/>
  <c r="V89" i="38"/>
  <c r="V114" i="29"/>
  <c r="V114" i="38"/>
  <c r="V115" i="29"/>
  <c r="V115" i="38"/>
  <c r="V116" i="29"/>
  <c r="V116" i="38"/>
  <c r="V112" i="38"/>
  <c r="V117" i="29"/>
  <c r="V117" i="38"/>
  <c r="V119" i="29"/>
  <c r="V119" i="38"/>
  <c r="V120" i="29"/>
  <c r="V120" i="38"/>
  <c r="V121" i="29"/>
  <c r="V121" i="38"/>
  <c r="V122" i="29"/>
  <c r="V122" i="38"/>
  <c r="V123" i="29"/>
  <c r="V123" i="38"/>
  <c r="V118" i="38"/>
  <c r="V124" i="29"/>
  <c r="V124" i="38"/>
  <c r="V125" i="29"/>
  <c r="V125" i="38"/>
  <c r="V126" i="29"/>
  <c r="V126" i="38"/>
  <c r="V111" i="38"/>
  <c r="V128" i="29"/>
  <c r="V128" i="38"/>
  <c r="V129" i="29"/>
  <c r="V129" i="38"/>
  <c r="V130" i="29"/>
  <c r="V130" i="38"/>
  <c r="V131" i="29"/>
  <c r="V131" i="38"/>
  <c r="V132" i="29"/>
  <c r="V132" i="38"/>
  <c r="V133" i="29"/>
  <c r="V133" i="38"/>
  <c r="V134" i="29"/>
  <c r="V134" i="38"/>
  <c r="V135" i="29"/>
  <c r="V135" i="38"/>
  <c r="V136" i="29"/>
  <c r="V136" i="38"/>
  <c r="V137" i="29"/>
  <c r="V137" i="38"/>
  <c r="V127" i="38"/>
  <c r="V139" i="29"/>
  <c r="V139" i="38"/>
  <c r="V144" i="29"/>
  <c r="V144" i="38"/>
  <c r="V145" i="38"/>
  <c r="V185" i="29"/>
  <c r="V185" i="38"/>
  <c r="V186" i="29"/>
  <c r="V186" i="38"/>
  <c r="V187" i="29"/>
  <c r="V187" i="38"/>
  <c r="V188" i="29"/>
  <c r="V188" i="38"/>
  <c r="V184" i="38"/>
  <c r="T21" i="81"/>
  <c r="V259" i="29"/>
  <c r="V259" i="38"/>
  <c r="V260" i="29"/>
  <c r="V260" i="38"/>
  <c r="V261" i="29"/>
  <c r="V261" i="38"/>
  <c r="V262" i="29"/>
  <c r="V262" i="38"/>
  <c r="V263" i="29"/>
  <c r="V263" i="38"/>
  <c r="V265" i="29"/>
  <c r="V265" i="38"/>
  <c r="V266" i="29"/>
  <c r="V266" i="38"/>
  <c r="V267" i="29"/>
  <c r="V267" i="38"/>
  <c r="V268" i="29"/>
  <c r="V268" i="38"/>
  <c r="V269" i="29"/>
  <c r="V269" i="38"/>
  <c r="V270" i="29"/>
  <c r="V270" i="38"/>
  <c r="V271" i="29"/>
  <c r="V271" i="38"/>
  <c r="V335" i="38"/>
  <c r="V320" i="38"/>
  <c r="V321" i="38"/>
  <c r="V322" i="38"/>
  <c r="V323" i="38"/>
  <c r="V324" i="38"/>
  <c r="V326" i="38"/>
  <c r="V327" i="38"/>
  <c r="V328" i="38"/>
  <c r="V329" i="38"/>
  <c r="V330" i="38"/>
  <c r="V331" i="38"/>
  <c r="V332" i="38"/>
  <c r="V343" i="38"/>
  <c r="V344" i="38"/>
  <c r="V345" i="38"/>
  <c r="V336" i="38"/>
  <c r="V337" i="38"/>
  <c r="V347" i="38"/>
  <c r="V348" i="38"/>
  <c r="V351" i="38"/>
  <c r="V338" i="38"/>
  <c r="T23" i="81"/>
  <c r="T27" i="81"/>
  <c r="V18" i="29"/>
  <c r="V18" i="38"/>
  <c r="V19" i="29"/>
  <c r="V19" i="38"/>
  <c r="V20" i="29"/>
  <c r="V20" i="38"/>
  <c r="V21" i="29"/>
  <c r="V21" i="38"/>
  <c r="V17" i="38"/>
  <c r="V24" i="29"/>
  <c r="V24" i="38"/>
  <c r="V25" i="29"/>
  <c r="V25" i="38"/>
  <c r="V27" i="29"/>
  <c r="V27" i="38"/>
  <c r="V30" i="29"/>
  <c r="V30" i="38"/>
  <c r="V23" i="38"/>
  <c r="V31" i="29"/>
  <c r="V31" i="38"/>
  <c r="V36" i="29"/>
  <c r="V36" i="38"/>
  <c r="V37" i="29"/>
  <c r="V37" i="38"/>
  <c r="V38" i="29"/>
  <c r="V38" i="38"/>
  <c r="V39" i="29"/>
  <c r="V39" i="38"/>
  <c r="V40" i="29"/>
  <c r="V40" i="38"/>
  <c r="V35" i="38"/>
  <c r="V41" i="29"/>
  <c r="V41" i="38"/>
  <c r="V43" i="29"/>
  <c r="V43" i="38"/>
  <c r="V22" i="38"/>
  <c r="V48" i="29"/>
  <c r="V48" i="38"/>
  <c r="V49" i="29"/>
  <c r="V49" i="38"/>
  <c r="V50" i="29"/>
  <c r="V50" i="38"/>
  <c r="V46" i="38"/>
  <c r="V51" i="29"/>
  <c r="V51" i="38"/>
  <c r="V53" i="29"/>
  <c r="V53" i="38"/>
  <c r="V54" i="29"/>
  <c r="V54" i="38"/>
  <c r="V55" i="29"/>
  <c r="V55" i="38"/>
  <c r="V56" i="29"/>
  <c r="V56" i="38"/>
  <c r="V57" i="29"/>
  <c r="V57" i="38"/>
  <c r="V52" i="38"/>
  <c r="V58" i="29"/>
  <c r="V58" i="38"/>
  <c r="V59" i="29"/>
  <c r="V59" i="38"/>
  <c r="V45" i="38"/>
  <c r="V61" i="29"/>
  <c r="V61" i="38"/>
  <c r="V62" i="29"/>
  <c r="V62" i="38"/>
  <c r="V64" i="29"/>
  <c r="V64" i="38"/>
  <c r="V65" i="29"/>
  <c r="V65" i="38"/>
  <c r="V66" i="29"/>
  <c r="V66" i="38"/>
  <c r="V67" i="29"/>
  <c r="V67" i="38"/>
  <c r="V68" i="29"/>
  <c r="V68" i="38"/>
  <c r="V69" i="29"/>
  <c r="V69" i="38"/>
  <c r="V70" i="29"/>
  <c r="V70" i="38"/>
  <c r="V71" i="29"/>
  <c r="V71" i="38"/>
  <c r="V72" i="29"/>
  <c r="V72" i="38"/>
  <c r="V73" i="29"/>
  <c r="V73" i="38"/>
  <c r="V74" i="38"/>
  <c r="V75" i="38"/>
  <c r="V76" i="29"/>
  <c r="V76" i="38"/>
  <c r="V77" i="29"/>
  <c r="V77" i="38"/>
  <c r="V78" i="29"/>
  <c r="V78" i="38"/>
  <c r="V81" i="29"/>
  <c r="V81" i="38"/>
  <c r="V82" i="29"/>
  <c r="V82" i="38"/>
  <c r="V60" i="38"/>
  <c r="V84" i="29"/>
  <c r="V84" i="38"/>
  <c r="V85" i="29"/>
  <c r="V85" i="38"/>
  <c r="V86" i="38"/>
  <c r="V195" i="29"/>
  <c r="V195" i="38"/>
  <c r="V196" i="29"/>
  <c r="V196" i="38"/>
  <c r="V197" i="29"/>
  <c r="V197" i="38"/>
  <c r="V198" i="29"/>
  <c r="V198" i="38"/>
  <c r="V199" i="29"/>
  <c r="V199" i="38"/>
  <c r="V200" i="29"/>
  <c r="V200" i="38"/>
  <c r="V194" i="38"/>
  <c r="V201" i="29"/>
  <c r="V201" i="38"/>
  <c r="V202" i="29"/>
  <c r="V202" i="38"/>
  <c r="V203" i="29"/>
  <c r="V203" i="38"/>
  <c r="V204" i="29"/>
  <c r="V204" i="38"/>
  <c r="V205" i="29"/>
  <c r="V205" i="38"/>
  <c r="V206" i="29"/>
  <c r="V206" i="38"/>
  <c r="V207" i="29"/>
  <c r="V207" i="38"/>
  <c r="V208" i="29"/>
  <c r="V208" i="38"/>
  <c r="V209" i="29"/>
  <c r="V209" i="38"/>
  <c r="V193" i="38"/>
  <c r="V211" i="38"/>
  <c r="V212" i="38"/>
  <c r="V213" i="38"/>
  <c r="V214" i="38"/>
  <c r="V215" i="38"/>
  <c r="V218" i="38"/>
  <c r="V219" i="38"/>
  <c r="V220" i="38"/>
  <c r="V221" i="38"/>
  <c r="V217" i="38"/>
  <c r="V222" i="38"/>
  <c r="V216" i="38"/>
  <c r="V223" i="29"/>
  <c r="V223" i="38"/>
  <c r="V224" i="38"/>
  <c r="V210" i="38"/>
  <c r="V226" i="29"/>
  <c r="V226" i="38"/>
  <c r="V227" i="29"/>
  <c r="V227" i="38"/>
  <c r="V228" i="29"/>
  <c r="V228" i="38"/>
  <c r="V229" i="29"/>
  <c r="V229" i="38"/>
  <c r="V230" i="29"/>
  <c r="V230" i="38"/>
  <c r="V231" i="29"/>
  <c r="V231" i="38"/>
  <c r="V232" i="29"/>
  <c r="V232" i="38"/>
  <c r="V233" i="29"/>
  <c r="V233" i="38"/>
  <c r="V225" i="38"/>
  <c r="V234" i="38"/>
  <c r="V235" i="29"/>
  <c r="V235" i="38"/>
  <c r="V236" i="29"/>
  <c r="V236" i="38"/>
  <c r="V237" i="29"/>
  <c r="V237" i="38"/>
  <c r="V238" i="29"/>
  <c r="V238" i="38"/>
  <c r="V239" i="29"/>
  <c r="V239" i="38"/>
  <c r="V240" i="29"/>
  <c r="V240" i="38"/>
  <c r="V241" i="29"/>
  <c r="V241" i="38"/>
  <c r="V242" i="29"/>
  <c r="V242" i="38"/>
  <c r="T22" i="81"/>
  <c r="V349" i="38"/>
  <c r="V350" i="38"/>
  <c r="V339" i="38"/>
  <c r="T24" i="81"/>
  <c r="V315" i="29"/>
  <c r="V315" i="38"/>
  <c r="T26" i="81"/>
  <c r="T28" i="81"/>
  <c r="T29" i="81"/>
  <c r="T30" i="81"/>
  <c r="U18" i="81"/>
  <c r="W83" i="29"/>
  <c r="W83" i="38"/>
  <c r="W138" i="29"/>
  <c r="W138" i="38"/>
  <c r="U25" i="81"/>
  <c r="W91" i="29"/>
  <c r="W91" i="38"/>
  <c r="W92" i="29"/>
  <c r="W92" i="38"/>
  <c r="W94" i="29"/>
  <c r="W94" i="38"/>
  <c r="W97" i="29"/>
  <c r="W97" i="38"/>
  <c r="W90" i="38"/>
  <c r="W98" i="29"/>
  <c r="W98" i="38"/>
  <c r="W103" i="29"/>
  <c r="W103" i="38"/>
  <c r="W104" i="29"/>
  <c r="W104" i="38"/>
  <c r="W105" i="29"/>
  <c r="W105" i="38"/>
  <c r="W106" i="29"/>
  <c r="W106" i="38"/>
  <c r="W107" i="29"/>
  <c r="W107" i="38"/>
  <c r="W102" i="38"/>
  <c r="W108" i="29"/>
  <c r="W108" i="38"/>
  <c r="W109" i="29"/>
  <c r="W109" i="38"/>
  <c r="W110" i="29"/>
  <c r="W110" i="38"/>
  <c r="W89" i="38"/>
  <c r="W114" i="29"/>
  <c r="W114" i="38"/>
  <c r="W115" i="29"/>
  <c r="W115" i="38"/>
  <c r="W116" i="29"/>
  <c r="W116" i="38"/>
  <c r="W112" i="38"/>
  <c r="W117" i="29"/>
  <c r="W117" i="38"/>
  <c r="W119" i="29"/>
  <c r="W119" i="38"/>
  <c r="W120" i="29"/>
  <c r="W120" i="38"/>
  <c r="W121" i="29"/>
  <c r="W121" i="38"/>
  <c r="W122" i="29"/>
  <c r="W122" i="38"/>
  <c r="W123" i="29"/>
  <c r="W123" i="38"/>
  <c r="W118" i="38"/>
  <c r="W124" i="29"/>
  <c r="W124" i="38"/>
  <c r="W125" i="29"/>
  <c r="W125" i="38"/>
  <c r="W126" i="29"/>
  <c r="W126" i="38"/>
  <c r="W111" i="38"/>
  <c r="W128" i="29"/>
  <c r="W128" i="38"/>
  <c r="W129" i="29"/>
  <c r="W129" i="38"/>
  <c r="W130" i="29"/>
  <c r="W130" i="38"/>
  <c r="W131" i="29"/>
  <c r="W131" i="38"/>
  <c r="W132" i="29"/>
  <c r="W132" i="38"/>
  <c r="W133" i="29"/>
  <c r="W133" i="38"/>
  <c r="W134" i="29"/>
  <c r="W134" i="38"/>
  <c r="W135" i="29"/>
  <c r="W135" i="38"/>
  <c r="W136" i="29"/>
  <c r="W136" i="38"/>
  <c r="W137" i="29"/>
  <c r="W137" i="38"/>
  <c r="W127" i="38"/>
  <c r="W139" i="29"/>
  <c r="W139" i="38"/>
  <c r="W144" i="29"/>
  <c r="W144" i="38"/>
  <c r="W145" i="38"/>
  <c r="W185" i="29"/>
  <c r="W185" i="38"/>
  <c r="W186" i="29"/>
  <c r="W186" i="38"/>
  <c r="W187" i="29"/>
  <c r="W187" i="38"/>
  <c r="W188" i="29"/>
  <c r="W188" i="38"/>
  <c r="W184" i="38"/>
  <c r="U21" i="81"/>
  <c r="W259" i="29"/>
  <c r="W259" i="38"/>
  <c r="W260" i="29"/>
  <c r="W260" i="38"/>
  <c r="W261" i="29"/>
  <c r="W261" i="38"/>
  <c r="W262" i="29"/>
  <c r="W262" i="38"/>
  <c r="W263" i="29"/>
  <c r="W263" i="38"/>
  <c r="W265" i="29"/>
  <c r="W265" i="38"/>
  <c r="W266" i="29"/>
  <c r="W266" i="38"/>
  <c r="W267" i="29"/>
  <c r="W267" i="38"/>
  <c r="W268" i="29"/>
  <c r="W268" i="38"/>
  <c r="W269" i="29"/>
  <c r="W269" i="38"/>
  <c r="W270" i="29"/>
  <c r="W270" i="38"/>
  <c r="W271" i="29"/>
  <c r="W271" i="38"/>
  <c r="W335" i="38"/>
  <c r="W320" i="38"/>
  <c r="W321" i="38"/>
  <c r="W322" i="38"/>
  <c r="W323" i="38"/>
  <c r="W324" i="38"/>
  <c r="W326" i="38"/>
  <c r="W327" i="38"/>
  <c r="W328" i="38"/>
  <c r="W329" i="38"/>
  <c r="W330" i="38"/>
  <c r="W331" i="38"/>
  <c r="W332" i="38"/>
  <c r="W343" i="38"/>
  <c r="W344" i="38"/>
  <c r="W345" i="38"/>
  <c r="W336" i="38"/>
  <c r="W337" i="38"/>
  <c r="W347" i="38"/>
  <c r="W348" i="38"/>
  <c r="W351" i="38"/>
  <c r="W338" i="38"/>
  <c r="U23" i="81"/>
  <c r="U27" i="81"/>
  <c r="W18" i="29"/>
  <c r="W18" i="38"/>
  <c r="W19" i="29"/>
  <c r="W19" i="38"/>
  <c r="W20" i="29"/>
  <c r="W20" i="38"/>
  <c r="W21" i="29"/>
  <c r="W21" i="38"/>
  <c r="W17" i="38"/>
  <c r="W24" i="29"/>
  <c r="W24" i="38"/>
  <c r="W25" i="29"/>
  <c r="W25" i="38"/>
  <c r="W27" i="29"/>
  <c r="W27" i="38"/>
  <c r="W30" i="29"/>
  <c r="W30" i="38"/>
  <c r="W23" i="38"/>
  <c r="W31" i="29"/>
  <c r="W31" i="38"/>
  <c r="W36" i="29"/>
  <c r="W36" i="38"/>
  <c r="W37" i="29"/>
  <c r="W37" i="38"/>
  <c r="W38" i="29"/>
  <c r="W38" i="38"/>
  <c r="W39" i="29"/>
  <c r="W39" i="38"/>
  <c r="W40" i="29"/>
  <c r="W40" i="38"/>
  <c r="W35" i="38"/>
  <c r="W41" i="29"/>
  <c r="W41" i="38"/>
  <c r="W43" i="29"/>
  <c r="W43" i="38"/>
  <c r="W22" i="38"/>
  <c r="W48" i="29"/>
  <c r="W48" i="38"/>
  <c r="W49" i="29"/>
  <c r="W49" i="38"/>
  <c r="W50" i="29"/>
  <c r="W50" i="38"/>
  <c r="W46" i="38"/>
  <c r="W51" i="29"/>
  <c r="W51" i="38"/>
  <c r="W53" i="29"/>
  <c r="W53" i="38"/>
  <c r="W54" i="29"/>
  <c r="W54" i="38"/>
  <c r="W55" i="29"/>
  <c r="W55" i="38"/>
  <c r="W56" i="29"/>
  <c r="W56" i="38"/>
  <c r="W57" i="29"/>
  <c r="W57" i="38"/>
  <c r="W52" i="38"/>
  <c r="W58" i="29"/>
  <c r="W58" i="38"/>
  <c r="W59" i="29"/>
  <c r="W59" i="38"/>
  <c r="W45" i="38"/>
  <c r="W61" i="29"/>
  <c r="W61" i="38"/>
  <c r="W62" i="29"/>
  <c r="W62" i="38"/>
  <c r="W64" i="29"/>
  <c r="W64" i="38"/>
  <c r="W65" i="29"/>
  <c r="W65" i="38"/>
  <c r="W66" i="29"/>
  <c r="W66" i="38"/>
  <c r="W67" i="29"/>
  <c r="W67" i="38"/>
  <c r="W68" i="29"/>
  <c r="W68" i="38"/>
  <c r="W69" i="29"/>
  <c r="W69" i="38"/>
  <c r="W70" i="29"/>
  <c r="W70" i="38"/>
  <c r="W71" i="29"/>
  <c r="W71" i="38"/>
  <c r="W72" i="29"/>
  <c r="W72" i="38"/>
  <c r="W73" i="29"/>
  <c r="W73" i="38"/>
  <c r="W74" i="38"/>
  <c r="W75" i="38"/>
  <c r="W76" i="29"/>
  <c r="W76" i="38"/>
  <c r="W77" i="29"/>
  <c r="W77" i="38"/>
  <c r="W78" i="29"/>
  <c r="W78" i="38"/>
  <c r="W81" i="29"/>
  <c r="W81" i="38"/>
  <c r="W82" i="29"/>
  <c r="W82" i="38"/>
  <c r="W60" i="38"/>
  <c r="W84" i="29"/>
  <c r="W84" i="38"/>
  <c r="W85" i="29"/>
  <c r="W85" i="38"/>
  <c r="W86" i="38"/>
  <c r="W195" i="29"/>
  <c r="W195" i="38"/>
  <c r="W196" i="29"/>
  <c r="W196" i="38"/>
  <c r="W197" i="29"/>
  <c r="W197" i="38"/>
  <c r="W198" i="29"/>
  <c r="W198" i="38"/>
  <c r="W199" i="29"/>
  <c r="W199" i="38"/>
  <c r="W200" i="29"/>
  <c r="W200" i="38"/>
  <c r="W194" i="38"/>
  <c r="W201" i="29"/>
  <c r="W201" i="38"/>
  <c r="W202" i="29"/>
  <c r="W202" i="38"/>
  <c r="W203" i="29"/>
  <c r="W203" i="38"/>
  <c r="W204" i="29"/>
  <c r="W204" i="38"/>
  <c r="W205" i="29"/>
  <c r="W205" i="38"/>
  <c r="W206" i="29"/>
  <c r="W206" i="38"/>
  <c r="W207" i="29"/>
  <c r="W207" i="38"/>
  <c r="W208" i="29"/>
  <c r="W208" i="38"/>
  <c r="W209" i="29"/>
  <c r="W209" i="38"/>
  <c r="W193" i="38"/>
  <c r="W211" i="38"/>
  <c r="W212" i="38"/>
  <c r="W213" i="38"/>
  <c r="W214" i="38"/>
  <c r="W215" i="38"/>
  <c r="W218" i="38"/>
  <c r="W219" i="38"/>
  <c r="W220" i="38"/>
  <c r="W221" i="38"/>
  <c r="W217" i="38"/>
  <c r="W222" i="38"/>
  <c r="W216" i="38"/>
  <c r="W223" i="29"/>
  <c r="W223" i="38"/>
  <c r="W224" i="38"/>
  <c r="W210" i="38"/>
  <c r="W226" i="29"/>
  <c r="W226" i="38"/>
  <c r="W227" i="29"/>
  <c r="W227" i="38"/>
  <c r="W228" i="29"/>
  <c r="W228" i="38"/>
  <c r="W229" i="29"/>
  <c r="W229" i="38"/>
  <c r="W230" i="29"/>
  <c r="W230" i="38"/>
  <c r="W231" i="29"/>
  <c r="W231" i="38"/>
  <c r="W232" i="29"/>
  <c r="W232" i="38"/>
  <c r="W233" i="29"/>
  <c r="W233" i="38"/>
  <c r="W225" i="38"/>
  <c r="W234" i="38"/>
  <c r="W235" i="29"/>
  <c r="W235" i="38"/>
  <c r="W236" i="29"/>
  <c r="W236" i="38"/>
  <c r="W237" i="29"/>
  <c r="W237" i="38"/>
  <c r="W238" i="29"/>
  <c r="W238" i="38"/>
  <c r="W239" i="29"/>
  <c r="W239" i="38"/>
  <c r="W240" i="29"/>
  <c r="W240" i="38"/>
  <c r="W241" i="29"/>
  <c r="W241" i="38"/>
  <c r="W242" i="29"/>
  <c r="W242" i="38"/>
  <c r="U22" i="81"/>
  <c r="W349" i="38"/>
  <c r="W350" i="38"/>
  <c r="W339" i="38"/>
  <c r="U24" i="81"/>
  <c r="W315" i="29"/>
  <c r="W315" i="38"/>
  <c r="U26" i="81"/>
  <c r="U28" i="81"/>
  <c r="U29" i="81"/>
  <c r="U30" i="81"/>
  <c r="V18" i="81"/>
  <c r="X83" i="29"/>
  <c r="X83" i="38"/>
  <c r="X138" i="29"/>
  <c r="X138" i="38"/>
  <c r="V25" i="81"/>
  <c r="X91" i="29"/>
  <c r="X91" i="38"/>
  <c r="X92" i="29"/>
  <c r="X92" i="38"/>
  <c r="X94" i="29"/>
  <c r="X94" i="38"/>
  <c r="X97" i="29"/>
  <c r="X97" i="38"/>
  <c r="X90" i="38"/>
  <c r="X98" i="29"/>
  <c r="X98" i="38"/>
  <c r="X103" i="29"/>
  <c r="X103" i="38"/>
  <c r="X104" i="29"/>
  <c r="X104" i="38"/>
  <c r="X105" i="29"/>
  <c r="X105" i="38"/>
  <c r="X106" i="29"/>
  <c r="X106" i="38"/>
  <c r="X107" i="29"/>
  <c r="X107" i="38"/>
  <c r="X102" i="38"/>
  <c r="X108" i="29"/>
  <c r="X108" i="38"/>
  <c r="X109" i="29"/>
  <c r="X109" i="38"/>
  <c r="X110" i="29"/>
  <c r="X110" i="38"/>
  <c r="X89" i="38"/>
  <c r="X114" i="29"/>
  <c r="X114" i="38"/>
  <c r="X115" i="29"/>
  <c r="X115" i="38"/>
  <c r="X116" i="29"/>
  <c r="X116" i="38"/>
  <c r="X112" i="38"/>
  <c r="X117" i="29"/>
  <c r="X117" i="38"/>
  <c r="X119" i="29"/>
  <c r="X119" i="38"/>
  <c r="X120" i="29"/>
  <c r="X120" i="38"/>
  <c r="X121" i="29"/>
  <c r="X121" i="38"/>
  <c r="X122" i="29"/>
  <c r="X122" i="38"/>
  <c r="X123" i="29"/>
  <c r="X123" i="38"/>
  <c r="X118" i="38"/>
  <c r="X124" i="29"/>
  <c r="X124" i="38"/>
  <c r="X125" i="29"/>
  <c r="X125" i="38"/>
  <c r="X126" i="29"/>
  <c r="X126" i="38"/>
  <c r="X111" i="38"/>
  <c r="X128" i="29"/>
  <c r="X128" i="38"/>
  <c r="X129" i="29"/>
  <c r="X129" i="38"/>
  <c r="X130" i="29"/>
  <c r="X130" i="38"/>
  <c r="X131" i="29"/>
  <c r="X131" i="38"/>
  <c r="X132" i="29"/>
  <c r="X132" i="38"/>
  <c r="X133" i="29"/>
  <c r="X133" i="38"/>
  <c r="X134" i="29"/>
  <c r="X134" i="38"/>
  <c r="X135" i="29"/>
  <c r="X135" i="38"/>
  <c r="X136" i="29"/>
  <c r="X136" i="38"/>
  <c r="X137" i="29"/>
  <c r="X137" i="38"/>
  <c r="X127" i="38"/>
  <c r="X139" i="29"/>
  <c r="X139" i="38"/>
  <c r="X144" i="29"/>
  <c r="X144" i="38"/>
  <c r="X145" i="38"/>
  <c r="X185" i="29"/>
  <c r="X185" i="38"/>
  <c r="X186" i="29"/>
  <c r="X186" i="38"/>
  <c r="X187" i="29"/>
  <c r="X187" i="38"/>
  <c r="X188" i="29"/>
  <c r="X188" i="38"/>
  <c r="X184" i="38"/>
  <c r="V21" i="81"/>
  <c r="X259" i="29"/>
  <c r="X259" i="38"/>
  <c r="X260" i="29"/>
  <c r="X260" i="38"/>
  <c r="X261" i="29"/>
  <c r="X261" i="38"/>
  <c r="X262" i="29"/>
  <c r="X262" i="38"/>
  <c r="X263" i="29"/>
  <c r="X263" i="38"/>
  <c r="X265" i="29"/>
  <c r="X265" i="38"/>
  <c r="X266" i="29"/>
  <c r="X266" i="38"/>
  <c r="X267" i="29"/>
  <c r="X267" i="38"/>
  <c r="X268" i="29"/>
  <c r="X268" i="38"/>
  <c r="X269" i="29"/>
  <c r="X269" i="38"/>
  <c r="X270" i="29"/>
  <c r="X270" i="38"/>
  <c r="X271" i="29"/>
  <c r="X271" i="38"/>
  <c r="X335" i="38"/>
  <c r="X320" i="38"/>
  <c r="X321" i="38"/>
  <c r="X322" i="38"/>
  <c r="X323" i="38"/>
  <c r="X324" i="38"/>
  <c r="X326" i="38"/>
  <c r="X327" i="38"/>
  <c r="X328" i="38"/>
  <c r="X329" i="38"/>
  <c r="X330" i="38"/>
  <c r="X331" i="38"/>
  <c r="X332" i="38"/>
  <c r="X343" i="38"/>
  <c r="X344" i="38"/>
  <c r="X345" i="38"/>
  <c r="X336" i="38"/>
  <c r="X337" i="38"/>
  <c r="X347" i="38"/>
  <c r="X348" i="38"/>
  <c r="X351" i="38"/>
  <c r="X338" i="38"/>
  <c r="V23" i="81"/>
  <c r="V27" i="81"/>
  <c r="X18" i="29"/>
  <c r="X18" i="38"/>
  <c r="X19" i="29"/>
  <c r="X19" i="38"/>
  <c r="X20" i="29"/>
  <c r="X20" i="38"/>
  <c r="X21" i="29"/>
  <c r="X21" i="38"/>
  <c r="X17" i="38"/>
  <c r="X24" i="29"/>
  <c r="X24" i="38"/>
  <c r="X25" i="29"/>
  <c r="X25" i="38"/>
  <c r="X27" i="29"/>
  <c r="X27" i="38"/>
  <c r="X30" i="29"/>
  <c r="X30" i="38"/>
  <c r="X23" i="38"/>
  <c r="X31" i="29"/>
  <c r="X31" i="38"/>
  <c r="X36" i="29"/>
  <c r="X36" i="38"/>
  <c r="X37" i="29"/>
  <c r="X37" i="38"/>
  <c r="X38" i="29"/>
  <c r="X38" i="38"/>
  <c r="X39" i="29"/>
  <c r="X39" i="38"/>
  <c r="X40" i="29"/>
  <c r="X40" i="38"/>
  <c r="X35" i="38"/>
  <c r="X41" i="29"/>
  <c r="X41" i="38"/>
  <c r="X43" i="29"/>
  <c r="X43" i="38"/>
  <c r="X22" i="38"/>
  <c r="X48" i="29"/>
  <c r="X48" i="38"/>
  <c r="X49" i="29"/>
  <c r="X49" i="38"/>
  <c r="X50" i="29"/>
  <c r="X50" i="38"/>
  <c r="X46" i="38"/>
  <c r="X51" i="29"/>
  <c r="X51" i="38"/>
  <c r="X53" i="29"/>
  <c r="X53" i="38"/>
  <c r="X54" i="29"/>
  <c r="X54" i="38"/>
  <c r="X55" i="29"/>
  <c r="X55" i="38"/>
  <c r="X56" i="29"/>
  <c r="X56" i="38"/>
  <c r="X57" i="29"/>
  <c r="X57" i="38"/>
  <c r="X52" i="38"/>
  <c r="X58" i="29"/>
  <c r="X58" i="38"/>
  <c r="X59" i="29"/>
  <c r="X59" i="38"/>
  <c r="X45" i="38"/>
  <c r="X61" i="29"/>
  <c r="X61" i="38"/>
  <c r="X62" i="29"/>
  <c r="X62" i="38"/>
  <c r="X64" i="29"/>
  <c r="X64" i="38"/>
  <c r="X65" i="29"/>
  <c r="X65" i="38"/>
  <c r="X66" i="29"/>
  <c r="X66" i="38"/>
  <c r="X67" i="29"/>
  <c r="X67" i="38"/>
  <c r="X68" i="29"/>
  <c r="X68" i="38"/>
  <c r="X69" i="29"/>
  <c r="X69" i="38"/>
  <c r="X70" i="29"/>
  <c r="X70" i="38"/>
  <c r="X71" i="29"/>
  <c r="X71" i="38"/>
  <c r="X72" i="29"/>
  <c r="X72" i="38"/>
  <c r="X73" i="29"/>
  <c r="X73" i="38"/>
  <c r="X74" i="38"/>
  <c r="X75" i="38"/>
  <c r="X76" i="29"/>
  <c r="X76" i="38"/>
  <c r="X77" i="29"/>
  <c r="X77" i="38"/>
  <c r="X78" i="29"/>
  <c r="X78" i="38"/>
  <c r="X81" i="29"/>
  <c r="X81" i="38"/>
  <c r="X82" i="29"/>
  <c r="X82" i="38"/>
  <c r="X60" i="38"/>
  <c r="X84" i="29"/>
  <c r="X84" i="38"/>
  <c r="X85" i="29"/>
  <c r="X85" i="38"/>
  <c r="X86" i="38"/>
  <c r="X195" i="29"/>
  <c r="X195" i="38"/>
  <c r="X196" i="29"/>
  <c r="X196" i="38"/>
  <c r="X197" i="29"/>
  <c r="X197" i="38"/>
  <c r="X198" i="29"/>
  <c r="X198" i="38"/>
  <c r="X199" i="29"/>
  <c r="X199" i="38"/>
  <c r="X200" i="29"/>
  <c r="X200" i="38"/>
  <c r="X194" i="38"/>
  <c r="X201" i="29"/>
  <c r="X201" i="38"/>
  <c r="X202" i="29"/>
  <c r="X202" i="38"/>
  <c r="X203" i="29"/>
  <c r="X203" i="38"/>
  <c r="X204" i="29"/>
  <c r="X204" i="38"/>
  <c r="X205" i="29"/>
  <c r="X205" i="38"/>
  <c r="X206" i="29"/>
  <c r="X206" i="38"/>
  <c r="X207" i="29"/>
  <c r="X207" i="38"/>
  <c r="X208" i="29"/>
  <c r="X208" i="38"/>
  <c r="X209" i="29"/>
  <c r="X209" i="38"/>
  <c r="X193" i="38"/>
  <c r="X211" i="38"/>
  <c r="X212" i="38"/>
  <c r="X213" i="38"/>
  <c r="X214" i="38"/>
  <c r="X215" i="38"/>
  <c r="X218" i="38"/>
  <c r="X219" i="38"/>
  <c r="X220" i="38"/>
  <c r="X221" i="38"/>
  <c r="X217" i="38"/>
  <c r="X222" i="38"/>
  <c r="X216" i="38"/>
  <c r="X223" i="29"/>
  <c r="X223" i="38"/>
  <c r="X224" i="38"/>
  <c r="X210" i="38"/>
  <c r="X226" i="29"/>
  <c r="X226" i="38"/>
  <c r="X227" i="29"/>
  <c r="X227" i="38"/>
  <c r="X228" i="29"/>
  <c r="X228" i="38"/>
  <c r="X229" i="29"/>
  <c r="X229" i="38"/>
  <c r="X230" i="29"/>
  <c r="X230" i="38"/>
  <c r="X231" i="29"/>
  <c r="X231" i="38"/>
  <c r="X232" i="29"/>
  <c r="X232" i="38"/>
  <c r="X233" i="29"/>
  <c r="X233" i="38"/>
  <c r="X225" i="38"/>
  <c r="X234" i="38"/>
  <c r="X235" i="29"/>
  <c r="X235" i="38"/>
  <c r="X236" i="29"/>
  <c r="X236" i="38"/>
  <c r="X237" i="29"/>
  <c r="X237" i="38"/>
  <c r="X238" i="29"/>
  <c r="X238" i="38"/>
  <c r="X239" i="29"/>
  <c r="X239" i="38"/>
  <c r="X240" i="29"/>
  <c r="X240" i="38"/>
  <c r="X241" i="29"/>
  <c r="X241" i="38"/>
  <c r="X242" i="29"/>
  <c r="X242" i="38"/>
  <c r="V22" i="81"/>
  <c r="X349" i="38"/>
  <c r="X350" i="38"/>
  <c r="X339" i="38"/>
  <c r="V24" i="81"/>
  <c r="X315" i="29"/>
  <c r="X315" i="38"/>
  <c r="V26" i="81"/>
  <c r="V28" i="81"/>
  <c r="V29" i="81"/>
  <c r="V30" i="81"/>
  <c r="W18" i="81"/>
  <c r="Y83" i="29"/>
  <c r="Y83" i="38"/>
  <c r="Y138" i="29"/>
  <c r="Y138" i="38"/>
  <c r="W25" i="81"/>
  <c r="Y91" i="29"/>
  <c r="Y91" i="38"/>
  <c r="Y92" i="29"/>
  <c r="Y92" i="38"/>
  <c r="Y94" i="29"/>
  <c r="Y94" i="38"/>
  <c r="Y97" i="29"/>
  <c r="Y97" i="38"/>
  <c r="Y90" i="38"/>
  <c r="Y98" i="29"/>
  <c r="Y98" i="38"/>
  <c r="Y103" i="29"/>
  <c r="Y103" i="38"/>
  <c r="Y104" i="29"/>
  <c r="Y104" i="38"/>
  <c r="Y105" i="29"/>
  <c r="Y105" i="38"/>
  <c r="Y106" i="29"/>
  <c r="Y106" i="38"/>
  <c r="Y107" i="29"/>
  <c r="Y107" i="38"/>
  <c r="Y102" i="38"/>
  <c r="Y108" i="29"/>
  <c r="Y108" i="38"/>
  <c r="Y109" i="29"/>
  <c r="Y109" i="38"/>
  <c r="Y110" i="29"/>
  <c r="Y110" i="38"/>
  <c r="Y89" i="38"/>
  <c r="Y114" i="29"/>
  <c r="Y114" i="38"/>
  <c r="Y115" i="29"/>
  <c r="Y115" i="38"/>
  <c r="Y116" i="29"/>
  <c r="Y116" i="38"/>
  <c r="Y112" i="38"/>
  <c r="Y117" i="29"/>
  <c r="Y117" i="38"/>
  <c r="Y119" i="29"/>
  <c r="Y119" i="38"/>
  <c r="Y120" i="29"/>
  <c r="Y120" i="38"/>
  <c r="Y121" i="29"/>
  <c r="Y121" i="38"/>
  <c r="Y122" i="29"/>
  <c r="Y122" i="38"/>
  <c r="Y123" i="29"/>
  <c r="Y123" i="38"/>
  <c r="Y118" i="38"/>
  <c r="Y124" i="29"/>
  <c r="Y124" i="38"/>
  <c r="Y125" i="29"/>
  <c r="Y125" i="38"/>
  <c r="Y126" i="29"/>
  <c r="Y126" i="38"/>
  <c r="Y111" i="38"/>
  <c r="Y128" i="29"/>
  <c r="Y128" i="38"/>
  <c r="Y129" i="29"/>
  <c r="Y129" i="38"/>
  <c r="Y130" i="29"/>
  <c r="Y130" i="38"/>
  <c r="Y131" i="29"/>
  <c r="Y131" i="38"/>
  <c r="Y132" i="29"/>
  <c r="Y132" i="38"/>
  <c r="Y133" i="29"/>
  <c r="Y133" i="38"/>
  <c r="Y134" i="29"/>
  <c r="Y134" i="38"/>
  <c r="Y135" i="29"/>
  <c r="Y135" i="38"/>
  <c r="Y136" i="29"/>
  <c r="Y136" i="38"/>
  <c r="Y137" i="29"/>
  <c r="Y137" i="38"/>
  <c r="Y127" i="38"/>
  <c r="Y139" i="29"/>
  <c r="Y139" i="38"/>
  <c r="Y144" i="29"/>
  <c r="Y144" i="38"/>
  <c r="Y145" i="38"/>
  <c r="Y185" i="29"/>
  <c r="Y185" i="38"/>
  <c r="Y186" i="29"/>
  <c r="Y186" i="38"/>
  <c r="Y187" i="29"/>
  <c r="Y187" i="38"/>
  <c r="Y188" i="29"/>
  <c r="Y188" i="38"/>
  <c r="Y184" i="38"/>
  <c r="W21" i="81"/>
  <c r="Y259" i="29"/>
  <c r="Y259" i="38"/>
  <c r="Y260" i="29"/>
  <c r="Y260" i="38"/>
  <c r="Y261" i="29"/>
  <c r="Y261" i="38"/>
  <c r="Y262" i="29"/>
  <c r="Y262" i="38"/>
  <c r="Y263" i="29"/>
  <c r="Y263" i="38"/>
  <c r="Y265" i="29"/>
  <c r="Y265" i="38"/>
  <c r="Y266" i="29"/>
  <c r="Y266" i="38"/>
  <c r="Y267" i="29"/>
  <c r="Y267" i="38"/>
  <c r="Y268" i="29"/>
  <c r="Y268" i="38"/>
  <c r="Y269" i="29"/>
  <c r="Y269" i="38"/>
  <c r="Y270" i="29"/>
  <c r="Y270" i="38"/>
  <c r="Y271" i="29"/>
  <c r="Y271" i="38"/>
  <c r="Y335" i="38"/>
  <c r="Y320" i="38"/>
  <c r="Y321" i="38"/>
  <c r="Y322" i="38"/>
  <c r="Y323" i="38"/>
  <c r="Y324" i="38"/>
  <c r="Y326" i="38"/>
  <c r="Y327" i="38"/>
  <c r="Y328" i="38"/>
  <c r="Y329" i="38"/>
  <c r="Y330" i="38"/>
  <c r="Y331" i="38"/>
  <c r="Y332" i="38"/>
  <c r="Y343" i="38"/>
  <c r="Y344" i="38"/>
  <c r="Y345" i="38"/>
  <c r="Y336" i="38"/>
  <c r="Y337" i="38"/>
  <c r="Y347" i="38"/>
  <c r="Y348" i="38"/>
  <c r="Y351" i="38"/>
  <c r="Y338" i="38"/>
  <c r="W23" i="81"/>
  <c r="W27" i="81"/>
  <c r="Y18" i="29"/>
  <c r="Y18" i="38"/>
  <c r="Y19" i="29"/>
  <c r="Y19" i="38"/>
  <c r="Y20" i="29"/>
  <c r="Y20" i="38"/>
  <c r="Y21" i="29"/>
  <c r="Y21" i="38"/>
  <c r="Y17" i="38"/>
  <c r="Y24" i="29"/>
  <c r="Y24" i="38"/>
  <c r="Y25" i="29"/>
  <c r="Y25" i="38"/>
  <c r="Y27" i="29"/>
  <c r="Y27" i="38"/>
  <c r="Y30" i="29"/>
  <c r="Y30" i="38"/>
  <c r="Y23" i="38"/>
  <c r="Y31" i="29"/>
  <c r="Y31" i="38"/>
  <c r="Y36" i="29"/>
  <c r="Y36" i="38"/>
  <c r="Y37" i="29"/>
  <c r="Y37" i="38"/>
  <c r="Y38" i="29"/>
  <c r="Y38" i="38"/>
  <c r="Y39" i="29"/>
  <c r="Y39" i="38"/>
  <c r="Y40" i="29"/>
  <c r="Y40" i="38"/>
  <c r="Y35" i="38"/>
  <c r="Y41" i="29"/>
  <c r="Y41" i="38"/>
  <c r="Y43" i="29"/>
  <c r="Y43" i="38"/>
  <c r="Y22" i="38"/>
  <c r="Y48" i="29"/>
  <c r="Y48" i="38"/>
  <c r="Y49" i="29"/>
  <c r="Y49" i="38"/>
  <c r="Y50" i="29"/>
  <c r="Y50" i="38"/>
  <c r="Y46" i="38"/>
  <c r="Y51" i="29"/>
  <c r="Y51" i="38"/>
  <c r="Y53" i="29"/>
  <c r="Y53" i="38"/>
  <c r="Y54" i="29"/>
  <c r="Y54" i="38"/>
  <c r="Y55" i="29"/>
  <c r="Y55" i="38"/>
  <c r="Y56" i="29"/>
  <c r="Y56" i="38"/>
  <c r="Y57" i="29"/>
  <c r="Y57" i="38"/>
  <c r="Y52" i="38"/>
  <c r="Y58" i="29"/>
  <c r="Y58" i="38"/>
  <c r="Y59" i="29"/>
  <c r="Y59" i="38"/>
  <c r="Y45" i="38"/>
  <c r="Y61" i="29"/>
  <c r="Y61" i="38"/>
  <c r="Y62" i="29"/>
  <c r="Y62" i="38"/>
  <c r="Y64" i="29"/>
  <c r="Y64" i="38"/>
  <c r="Y65" i="29"/>
  <c r="Y65" i="38"/>
  <c r="Y66" i="29"/>
  <c r="Y66" i="38"/>
  <c r="Y67" i="29"/>
  <c r="Y67" i="38"/>
  <c r="Y68" i="29"/>
  <c r="Y68" i="38"/>
  <c r="Y69" i="29"/>
  <c r="Y69" i="38"/>
  <c r="Y70" i="29"/>
  <c r="Y70" i="38"/>
  <c r="Y71" i="29"/>
  <c r="Y71" i="38"/>
  <c r="Y72" i="29"/>
  <c r="Y72" i="38"/>
  <c r="Y73" i="29"/>
  <c r="Y73" i="38"/>
  <c r="Y74" i="38"/>
  <c r="Y75" i="38"/>
  <c r="Y76" i="29"/>
  <c r="Y76" i="38"/>
  <c r="Y77" i="29"/>
  <c r="Y77" i="38"/>
  <c r="Y78" i="29"/>
  <c r="Y78" i="38"/>
  <c r="Y81" i="29"/>
  <c r="Y81" i="38"/>
  <c r="Y82" i="29"/>
  <c r="Y82" i="38"/>
  <c r="Y60" i="38"/>
  <c r="Y84" i="29"/>
  <c r="Y84" i="38"/>
  <c r="Y85" i="29"/>
  <c r="Y85" i="38"/>
  <c r="Y86" i="38"/>
  <c r="Y195" i="29"/>
  <c r="Y195" i="38"/>
  <c r="Y196" i="29"/>
  <c r="Y196" i="38"/>
  <c r="Y197" i="29"/>
  <c r="Y197" i="38"/>
  <c r="Y198" i="29"/>
  <c r="Y198" i="38"/>
  <c r="Y199" i="29"/>
  <c r="Y199" i="38"/>
  <c r="Y200" i="29"/>
  <c r="Y200" i="38"/>
  <c r="Y194" i="38"/>
  <c r="Y201" i="29"/>
  <c r="Y201" i="38"/>
  <c r="Y202" i="29"/>
  <c r="Y202" i="38"/>
  <c r="Y203" i="29"/>
  <c r="Y203" i="38"/>
  <c r="Y204" i="29"/>
  <c r="Y204" i="38"/>
  <c r="Y205" i="29"/>
  <c r="Y205" i="38"/>
  <c r="Y206" i="29"/>
  <c r="Y206" i="38"/>
  <c r="Y207" i="29"/>
  <c r="Y207" i="38"/>
  <c r="Y208" i="29"/>
  <c r="Y208" i="38"/>
  <c r="Y209" i="29"/>
  <c r="Y209" i="38"/>
  <c r="Y193" i="38"/>
  <c r="Y211" i="38"/>
  <c r="Y212" i="38"/>
  <c r="Y213" i="38"/>
  <c r="Y214" i="38"/>
  <c r="Y215" i="38"/>
  <c r="Y218" i="38"/>
  <c r="Y219" i="38"/>
  <c r="Y220" i="38"/>
  <c r="Y221" i="38"/>
  <c r="Y217" i="38"/>
  <c r="Y222" i="38"/>
  <c r="Y216" i="38"/>
  <c r="Y223" i="29"/>
  <c r="Y223" i="38"/>
  <c r="Y224" i="38"/>
  <c r="Y210" i="38"/>
  <c r="Y226" i="29"/>
  <c r="Y226" i="38"/>
  <c r="Y227" i="29"/>
  <c r="Y227" i="38"/>
  <c r="Y228" i="29"/>
  <c r="Y228" i="38"/>
  <c r="Y229" i="29"/>
  <c r="Y229" i="38"/>
  <c r="Y230" i="29"/>
  <c r="Y230" i="38"/>
  <c r="Y231" i="29"/>
  <c r="Y231" i="38"/>
  <c r="Y232" i="29"/>
  <c r="Y232" i="38"/>
  <c r="Y233" i="29"/>
  <c r="Y233" i="38"/>
  <c r="Y225" i="38"/>
  <c r="Y234" i="38"/>
  <c r="Y235" i="29"/>
  <c r="Y235" i="38"/>
  <c r="Y236" i="29"/>
  <c r="Y236" i="38"/>
  <c r="Y237" i="29"/>
  <c r="Y237" i="38"/>
  <c r="Y238" i="29"/>
  <c r="Y238" i="38"/>
  <c r="Y239" i="29"/>
  <c r="Y239" i="38"/>
  <c r="Y240" i="29"/>
  <c r="Y240" i="38"/>
  <c r="Y241" i="29"/>
  <c r="Y241" i="38"/>
  <c r="Y242" i="29"/>
  <c r="Y242" i="38"/>
  <c r="W22" i="81"/>
  <c r="Y349" i="38"/>
  <c r="Y350" i="38"/>
  <c r="Y339" i="38"/>
  <c r="W24" i="81"/>
  <c r="Y315" i="29"/>
  <c r="Y315" i="38"/>
  <c r="W26" i="81"/>
  <c r="W28" i="81"/>
  <c r="W29" i="81"/>
  <c r="W30" i="81"/>
  <c r="X18" i="81"/>
  <c r="Z83" i="29"/>
  <c r="Z83" i="38"/>
  <c r="Z138" i="29"/>
  <c r="Z138" i="38"/>
  <c r="X25" i="81"/>
  <c r="Z91" i="29"/>
  <c r="Z91" i="38"/>
  <c r="Z92" i="29"/>
  <c r="Z92" i="38"/>
  <c r="Z94" i="29"/>
  <c r="Z94" i="38"/>
  <c r="Z97" i="29"/>
  <c r="Z97" i="38"/>
  <c r="Z90" i="38"/>
  <c r="Z98" i="29"/>
  <c r="Z98" i="38"/>
  <c r="Z103" i="29"/>
  <c r="Z103" i="38"/>
  <c r="Z104" i="29"/>
  <c r="Z104" i="38"/>
  <c r="Z105" i="29"/>
  <c r="Z105" i="38"/>
  <c r="Z106" i="29"/>
  <c r="Z106" i="38"/>
  <c r="Z107" i="29"/>
  <c r="Z107" i="38"/>
  <c r="Z102" i="38"/>
  <c r="Z108" i="29"/>
  <c r="Z108" i="38"/>
  <c r="Z109" i="29"/>
  <c r="Z109" i="38"/>
  <c r="Z110" i="29"/>
  <c r="Z110" i="38"/>
  <c r="Z89" i="38"/>
  <c r="Z114" i="29"/>
  <c r="Z114" i="38"/>
  <c r="Z115" i="29"/>
  <c r="Z115" i="38"/>
  <c r="Z116" i="29"/>
  <c r="Z116" i="38"/>
  <c r="Z112" i="38"/>
  <c r="Z117" i="29"/>
  <c r="Z117" i="38"/>
  <c r="Z119" i="29"/>
  <c r="Z119" i="38"/>
  <c r="Z120" i="29"/>
  <c r="Z120" i="38"/>
  <c r="Z121" i="29"/>
  <c r="Z121" i="38"/>
  <c r="Z122" i="29"/>
  <c r="Z122" i="38"/>
  <c r="Z123" i="29"/>
  <c r="Z123" i="38"/>
  <c r="Z118" i="38"/>
  <c r="Z124" i="29"/>
  <c r="Z124" i="38"/>
  <c r="Z125" i="29"/>
  <c r="Z125" i="38"/>
  <c r="Z126" i="29"/>
  <c r="Z126" i="38"/>
  <c r="Z111" i="38"/>
  <c r="Z128" i="29"/>
  <c r="Z128" i="38"/>
  <c r="Z129" i="29"/>
  <c r="Z129" i="38"/>
  <c r="Z130" i="29"/>
  <c r="Z130" i="38"/>
  <c r="Z131" i="29"/>
  <c r="Z131" i="38"/>
  <c r="Z132" i="29"/>
  <c r="Z132" i="38"/>
  <c r="Z133" i="29"/>
  <c r="Z133" i="38"/>
  <c r="Z134" i="29"/>
  <c r="Z134" i="38"/>
  <c r="Z135" i="29"/>
  <c r="Z135" i="38"/>
  <c r="Z136" i="29"/>
  <c r="Z136" i="38"/>
  <c r="Z137" i="29"/>
  <c r="Z137" i="38"/>
  <c r="Z127" i="38"/>
  <c r="Z139" i="29"/>
  <c r="Z139" i="38"/>
  <c r="Z144" i="29"/>
  <c r="Z144" i="38"/>
  <c r="Z145" i="38"/>
  <c r="Z185" i="29"/>
  <c r="Z185" i="38"/>
  <c r="Z186" i="29"/>
  <c r="Z186" i="38"/>
  <c r="Z187" i="29"/>
  <c r="Z187" i="38"/>
  <c r="Z188" i="29"/>
  <c r="Z188" i="38"/>
  <c r="Z184" i="38"/>
  <c r="X21" i="81"/>
  <c r="Z259" i="29"/>
  <c r="Z259" i="38"/>
  <c r="Z260" i="29"/>
  <c r="Z260" i="38"/>
  <c r="Z261" i="29"/>
  <c r="Z261" i="38"/>
  <c r="Z262" i="29"/>
  <c r="Z262" i="38"/>
  <c r="Z263" i="29"/>
  <c r="Z263" i="38"/>
  <c r="Z265" i="29"/>
  <c r="Z265" i="38"/>
  <c r="Z266" i="29"/>
  <c r="Z266" i="38"/>
  <c r="Z267" i="29"/>
  <c r="Z267" i="38"/>
  <c r="Z268" i="29"/>
  <c r="Z268" i="38"/>
  <c r="Z269" i="29"/>
  <c r="Z269" i="38"/>
  <c r="Z270" i="29"/>
  <c r="Z270" i="38"/>
  <c r="Z271" i="29"/>
  <c r="Z271" i="38"/>
  <c r="Z335" i="38"/>
  <c r="Z320" i="38"/>
  <c r="Z321" i="38"/>
  <c r="Z322" i="38"/>
  <c r="Z323" i="38"/>
  <c r="Z324" i="38"/>
  <c r="Z326" i="38"/>
  <c r="Z327" i="38"/>
  <c r="Z328" i="38"/>
  <c r="Z329" i="38"/>
  <c r="Z330" i="38"/>
  <c r="Z331" i="38"/>
  <c r="Z332" i="38"/>
  <c r="Z343" i="38"/>
  <c r="Z344" i="38"/>
  <c r="Z345" i="38"/>
  <c r="Z336" i="38"/>
  <c r="Z337" i="38"/>
  <c r="Z347" i="38"/>
  <c r="Z348" i="38"/>
  <c r="Z351" i="38"/>
  <c r="Z338" i="38"/>
  <c r="X23" i="81"/>
  <c r="X27" i="81"/>
  <c r="Z18" i="29"/>
  <c r="Z18" i="38"/>
  <c r="Z19" i="29"/>
  <c r="Z19" i="38"/>
  <c r="Z20" i="29"/>
  <c r="Z20" i="38"/>
  <c r="Z21" i="29"/>
  <c r="Z21" i="38"/>
  <c r="Z17" i="38"/>
  <c r="Z24" i="29"/>
  <c r="Z24" i="38"/>
  <c r="Z25" i="29"/>
  <c r="Z25" i="38"/>
  <c r="Z27" i="29"/>
  <c r="Z27" i="38"/>
  <c r="Z30" i="29"/>
  <c r="Z30" i="38"/>
  <c r="Z23" i="38"/>
  <c r="Z31" i="29"/>
  <c r="Z31" i="38"/>
  <c r="Z36" i="29"/>
  <c r="Z36" i="38"/>
  <c r="Z37" i="29"/>
  <c r="Z37" i="38"/>
  <c r="Z38" i="29"/>
  <c r="Z38" i="38"/>
  <c r="Z39" i="29"/>
  <c r="Z39" i="38"/>
  <c r="Z40" i="29"/>
  <c r="Z40" i="38"/>
  <c r="Z35" i="38"/>
  <c r="Z41" i="29"/>
  <c r="Z41" i="38"/>
  <c r="Z43" i="29"/>
  <c r="Z43" i="38"/>
  <c r="Z22" i="38"/>
  <c r="Z48" i="29"/>
  <c r="Z48" i="38"/>
  <c r="Z49" i="29"/>
  <c r="Z49" i="38"/>
  <c r="Z50" i="29"/>
  <c r="Z50" i="38"/>
  <c r="Z46" i="38"/>
  <c r="Z51" i="29"/>
  <c r="Z51" i="38"/>
  <c r="Z53" i="29"/>
  <c r="Z53" i="38"/>
  <c r="Z54" i="29"/>
  <c r="Z54" i="38"/>
  <c r="Z55" i="29"/>
  <c r="Z55" i="38"/>
  <c r="Z56" i="29"/>
  <c r="Z56" i="38"/>
  <c r="Z57" i="29"/>
  <c r="Z57" i="38"/>
  <c r="Z52" i="38"/>
  <c r="Z58" i="29"/>
  <c r="Z58" i="38"/>
  <c r="Z59" i="29"/>
  <c r="Z59" i="38"/>
  <c r="Z45" i="38"/>
  <c r="Z61" i="29"/>
  <c r="Z61" i="38"/>
  <c r="Z62" i="29"/>
  <c r="Z62" i="38"/>
  <c r="Z64" i="29"/>
  <c r="Z64" i="38"/>
  <c r="Z65" i="29"/>
  <c r="Z65" i="38"/>
  <c r="Z66" i="29"/>
  <c r="Z66" i="38"/>
  <c r="Z67" i="29"/>
  <c r="Z67" i="38"/>
  <c r="Z68" i="29"/>
  <c r="Z68" i="38"/>
  <c r="Z69" i="29"/>
  <c r="Z69" i="38"/>
  <c r="Z70" i="29"/>
  <c r="Z70" i="38"/>
  <c r="Z71" i="29"/>
  <c r="Z71" i="38"/>
  <c r="Z72" i="29"/>
  <c r="Z72" i="38"/>
  <c r="Z73" i="29"/>
  <c r="Z73" i="38"/>
  <c r="Z74" i="38"/>
  <c r="Z75" i="38"/>
  <c r="Z76" i="29"/>
  <c r="Z76" i="38"/>
  <c r="Z77" i="29"/>
  <c r="Z77" i="38"/>
  <c r="Z78" i="29"/>
  <c r="Z78" i="38"/>
  <c r="Z81" i="29"/>
  <c r="Z81" i="38"/>
  <c r="Z82" i="29"/>
  <c r="Z82" i="38"/>
  <c r="Z60" i="38"/>
  <c r="Z84" i="29"/>
  <c r="Z84" i="38"/>
  <c r="Z85" i="29"/>
  <c r="Z85" i="38"/>
  <c r="Z86" i="38"/>
  <c r="Z195" i="29"/>
  <c r="Z195" i="38"/>
  <c r="Z196" i="29"/>
  <c r="Z196" i="38"/>
  <c r="Z197" i="29"/>
  <c r="Z197" i="38"/>
  <c r="Z198" i="29"/>
  <c r="Z198" i="38"/>
  <c r="Z199" i="29"/>
  <c r="Z199" i="38"/>
  <c r="Z200" i="29"/>
  <c r="Z200" i="38"/>
  <c r="Z194" i="38"/>
  <c r="Z201" i="29"/>
  <c r="Z201" i="38"/>
  <c r="Z202" i="29"/>
  <c r="Z202" i="38"/>
  <c r="Z203" i="29"/>
  <c r="Z203" i="38"/>
  <c r="Z204" i="29"/>
  <c r="Z204" i="38"/>
  <c r="Z205" i="29"/>
  <c r="Z205" i="38"/>
  <c r="Z206" i="29"/>
  <c r="Z206" i="38"/>
  <c r="Z207" i="29"/>
  <c r="Z207" i="38"/>
  <c r="Z208" i="29"/>
  <c r="Z208" i="38"/>
  <c r="Z209" i="29"/>
  <c r="Z209" i="38"/>
  <c r="Z193" i="38"/>
  <c r="Z211" i="38"/>
  <c r="Z212" i="38"/>
  <c r="Z213" i="38"/>
  <c r="Z214" i="38"/>
  <c r="Z215" i="38"/>
  <c r="Z218" i="38"/>
  <c r="Z219" i="38"/>
  <c r="Z220" i="38"/>
  <c r="Z221" i="38"/>
  <c r="Z217" i="38"/>
  <c r="Z222" i="38"/>
  <c r="Z216" i="38"/>
  <c r="Z223" i="29"/>
  <c r="Z223" i="38"/>
  <c r="Z224" i="38"/>
  <c r="Z210" i="38"/>
  <c r="Z226" i="29"/>
  <c r="Z226" i="38"/>
  <c r="Z227" i="29"/>
  <c r="Z227" i="38"/>
  <c r="Z228" i="29"/>
  <c r="Z228" i="38"/>
  <c r="Z229" i="29"/>
  <c r="Z229" i="38"/>
  <c r="Z230" i="29"/>
  <c r="Z230" i="38"/>
  <c r="Z231" i="29"/>
  <c r="Z231" i="38"/>
  <c r="Z232" i="29"/>
  <c r="Z232" i="38"/>
  <c r="Z233" i="29"/>
  <c r="Z233" i="38"/>
  <c r="Z225" i="38"/>
  <c r="Z234" i="38"/>
  <c r="Z235" i="29"/>
  <c r="Z235" i="38"/>
  <c r="Z236" i="29"/>
  <c r="Z236" i="38"/>
  <c r="Z237" i="29"/>
  <c r="Z237" i="38"/>
  <c r="Z238" i="29"/>
  <c r="Z238" i="38"/>
  <c r="Z239" i="29"/>
  <c r="Z239" i="38"/>
  <c r="Z240" i="29"/>
  <c r="Z240" i="38"/>
  <c r="Z241" i="29"/>
  <c r="Z241" i="38"/>
  <c r="Z242" i="29"/>
  <c r="Z242" i="38"/>
  <c r="X22" i="81"/>
  <c r="Z349" i="38"/>
  <c r="Z350" i="38"/>
  <c r="Z339" i="38"/>
  <c r="X24" i="81"/>
  <c r="Z315" i="29"/>
  <c r="Z315" i="38"/>
  <c r="X26" i="81"/>
  <c r="X28" i="81"/>
  <c r="X29" i="81"/>
  <c r="X30" i="81"/>
  <c r="Y18" i="81"/>
  <c r="AA83" i="29"/>
  <c r="AA83" i="38"/>
  <c r="AA138" i="29"/>
  <c r="AA138" i="38"/>
  <c r="Y25" i="81"/>
  <c r="AA91" i="29"/>
  <c r="AA91" i="38"/>
  <c r="AA92" i="29"/>
  <c r="AA92" i="38"/>
  <c r="AA94" i="29"/>
  <c r="AA94" i="38"/>
  <c r="AA97" i="29"/>
  <c r="AA97" i="38"/>
  <c r="AA90" i="38"/>
  <c r="AA98" i="29"/>
  <c r="AA98" i="38"/>
  <c r="AA103" i="29"/>
  <c r="AA103" i="38"/>
  <c r="AA104" i="29"/>
  <c r="AA104" i="38"/>
  <c r="AA105" i="29"/>
  <c r="AA105" i="38"/>
  <c r="AA106" i="29"/>
  <c r="AA106" i="38"/>
  <c r="AA107" i="29"/>
  <c r="AA107" i="38"/>
  <c r="AA102" i="38"/>
  <c r="AA108" i="29"/>
  <c r="AA108" i="38"/>
  <c r="AA109" i="29"/>
  <c r="AA109" i="38"/>
  <c r="AA110" i="29"/>
  <c r="AA110" i="38"/>
  <c r="AA89" i="38"/>
  <c r="AA114" i="29"/>
  <c r="AA114" i="38"/>
  <c r="AA115" i="29"/>
  <c r="AA115" i="38"/>
  <c r="AA116" i="29"/>
  <c r="AA116" i="38"/>
  <c r="AA112" i="38"/>
  <c r="AA117" i="29"/>
  <c r="AA117" i="38"/>
  <c r="AA119" i="29"/>
  <c r="AA119" i="38"/>
  <c r="AA120" i="29"/>
  <c r="AA120" i="38"/>
  <c r="AA121" i="29"/>
  <c r="AA121" i="38"/>
  <c r="AA122" i="29"/>
  <c r="AA122" i="38"/>
  <c r="AA123" i="29"/>
  <c r="AA123" i="38"/>
  <c r="AA118" i="38"/>
  <c r="AA124" i="29"/>
  <c r="AA124" i="38"/>
  <c r="AA125" i="29"/>
  <c r="AA125" i="38"/>
  <c r="AA126" i="29"/>
  <c r="AA126" i="38"/>
  <c r="AA111" i="38"/>
  <c r="AA128" i="29"/>
  <c r="AA128" i="38"/>
  <c r="AA129" i="29"/>
  <c r="AA129" i="38"/>
  <c r="AA130" i="29"/>
  <c r="AA130" i="38"/>
  <c r="AA131" i="29"/>
  <c r="AA131" i="38"/>
  <c r="AA132" i="29"/>
  <c r="AA132" i="38"/>
  <c r="AA133" i="29"/>
  <c r="AA133" i="38"/>
  <c r="AA134" i="29"/>
  <c r="AA134" i="38"/>
  <c r="AA135" i="29"/>
  <c r="AA135" i="38"/>
  <c r="AA136" i="29"/>
  <c r="AA136" i="38"/>
  <c r="AA137" i="29"/>
  <c r="AA137" i="38"/>
  <c r="AA127" i="38"/>
  <c r="AA139" i="29"/>
  <c r="AA139" i="38"/>
  <c r="AA144" i="29"/>
  <c r="AA144" i="38"/>
  <c r="AA145" i="38"/>
  <c r="AA185" i="29"/>
  <c r="AA185" i="38"/>
  <c r="AA186" i="29"/>
  <c r="AA186" i="38"/>
  <c r="AA187" i="29"/>
  <c r="AA187" i="38"/>
  <c r="AA188" i="29"/>
  <c r="AA188" i="38"/>
  <c r="AA184" i="38"/>
  <c r="Y21" i="81"/>
  <c r="AA259" i="29"/>
  <c r="AA259" i="38"/>
  <c r="AA260" i="29"/>
  <c r="AA260" i="38"/>
  <c r="AA261" i="29"/>
  <c r="AA261" i="38"/>
  <c r="AA262" i="29"/>
  <c r="AA262" i="38"/>
  <c r="AA263" i="29"/>
  <c r="AA263" i="38"/>
  <c r="AA265" i="29"/>
  <c r="AA265" i="38"/>
  <c r="AA266" i="29"/>
  <c r="AA266" i="38"/>
  <c r="AA267" i="29"/>
  <c r="AA267" i="38"/>
  <c r="AA268" i="29"/>
  <c r="AA268" i="38"/>
  <c r="AA269" i="29"/>
  <c r="AA269" i="38"/>
  <c r="AA270" i="29"/>
  <c r="AA270" i="38"/>
  <c r="AA271" i="29"/>
  <c r="AA271" i="38"/>
  <c r="AA335" i="38"/>
  <c r="AA320" i="38"/>
  <c r="AA321" i="38"/>
  <c r="AA322" i="38"/>
  <c r="AA323" i="38"/>
  <c r="AA324" i="38"/>
  <c r="AA326" i="38"/>
  <c r="AA327" i="38"/>
  <c r="AA328" i="38"/>
  <c r="AA329" i="38"/>
  <c r="AA330" i="38"/>
  <c r="AA331" i="38"/>
  <c r="AA332" i="38"/>
  <c r="AA343" i="38"/>
  <c r="AA344" i="38"/>
  <c r="AA345" i="38"/>
  <c r="AA336" i="38"/>
  <c r="AA337" i="38"/>
  <c r="AA347" i="38"/>
  <c r="AA348" i="38"/>
  <c r="AA351" i="38"/>
  <c r="AA338" i="38"/>
  <c r="Y23" i="81"/>
  <c r="Y27" i="81"/>
  <c r="AA18" i="29"/>
  <c r="AA18" i="38"/>
  <c r="AA19" i="29"/>
  <c r="AA19" i="38"/>
  <c r="AA20" i="29"/>
  <c r="AA20" i="38"/>
  <c r="AA21" i="29"/>
  <c r="AA21" i="38"/>
  <c r="AA17" i="38"/>
  <c r="AA24" i="29"/>
  <c r="AA24" i="38"/>
  <c r="AA25" i="29"/>
  <c r="AA25" i="38"/>
  <c r="AA27" i="29"/>
  <c r="AA27" i="38"/>
  <c r="AA30" i="29"/>
  <c r="AA30" i="38"/>
  <c r="AA23" i="38"/>
  <c r="AA31" i="29"/>
  <c r="AA31" i="38"/>
  <c r="AA36" i="29"/>
  <c r="AA36" i="38"/>
  <c r="AA37" i="29"/>
  <c r="AA37" i="38"/>
  <c r="AA38" i="29"/>
  <c r="AA38" i="38"/>
  <c r="AA39" i="29"/>
  <c r="AA39" i="38"/>
  <c r="AA40" i="29"/>
  <c r="AA40" i="38"/>
  <c r="AA35" i="38"/>
  <c r="AA41" i="29"/>
  <c r="AA41" i="38"/>
  <c r="AA43" i="29"/>
  <c r="AA43" i="38"/>
  <c r="AA22" i="38"/>
  <c r="AA48" i="29"/>
  <c r="AA48" i="38"/>
  <c r="AA49" i="29"/>
  <c r="AA49" i="38"/>
  <c r="AA50" i="29"/>
  <c r="AA50" i="38"/>
  <c r="AA46" i="38"/>
  <c r="AA51" i="29"/>
  <c r="AA51" i="38"/>
  <c r="AA53" i="29"/>
  <c r="AA53" i="38"/>
  <c r="AA54" i="29"/>
  <c r="AA54" i="38"/>
  <c r="AA55" i="29"/>
  <c r="AA55" i="38"/>
  <c r="AA56" i="29"/>
  <c r="AA56" i="38"/>
  <c r="AA57" i="29"/>
  <c r="AA57" i="38"/>
  <c r="AA52" i="38"/>
  <c r="AA58" i="29"/>
  <c r="AA58" i="38"/>
  <c r="AA59" i="29"/>
  <c r="AA59" i="38"/>
  <c r="AA45" i="38"/>
  <c r="AA61" i="29"/>
  <c r="AA61" i="38"/>
  <c r="AA62" i="29"/>
  <c r="AA62" i="38"/>
  <c r="AA64" i="29"/>
  <c r="AA64" i="38"/>
  <c r="AA65" i="29"/>
  <c r="AA65" i="38"/>
  <c r="AA66" i="29"/>
  <c r="AA66" i="38"/>
  <c r="AA67" i="29"/>
  <c r="AA67" i="38"/>
  <c r="AA68" i="29"/>
  <c r="AA68" i="38"/>
  <c r="AA69" i="29"/>
  <c r="AA69" i="38"/>
  <c r="AA70" i="29"/>
  <c r="AA70" i="38"/>
  <c r="AA71" i="29"/>
  <c r="AA71" i="38"/>
  <c r="AA72" i="29"/>
  <c r="AA72" i="38"/>
  <c r="AA73" i="29"/>
  <c r="AA73" i="38"/>
  <c r="AA74" i="38"/>
  <c r="AA75" i="38"/>
  <c r="AA76" i="29"/>
  <c r="AA76" i="38"/>
  <c r="AA77" i="29"/>
  <c r="AA77" i="38"/>
  <c r="AA78" i="29"/>
  <c r="AA78" i="38"/>
  <c r="AA81" i="29"/>
  <c r="AA81" i="38"/>
  <c r="AA82" i="29"/>
  <c r="AA82" i="38"/>
  <c r="AA60" i="38"/>
  <c r="AA84" i="29"/>
  <c r="AA84" i="38"/>
  <c r="AA85" i="29"/>
  <c r="AA85" i="38"/>
  <c r="AA86" i="38"/>
  <c r="AA195" i="29"/>
  <c r="AA195" i="38"/>
  <c r="AA196" i="29"/>
  <c r="AA196" i="38"/>
  <c r="AA197" i="29"/>
  <c r="AA197" i="38"/>
  <c r="AA198" i="29"/>
  <c r="AA198" i="38"/>
  <c r="AA199" i="29"/>
  <c r="AA199" i="38"/>
  <c r="AA200" i="29"/>
  <c r="AA200" i="38"/>
  <c r="AA194" i="38"/>
  <c r="AA201" i="29"/>
  <c r="AA201" i="38"/>
  <c r="AA202" i="29"/>
  <c r="AA202" i="38"/>
  <c r="AA203" i="29"/>
  <c r="AA203" i="38"/>
  <c r="AA204" i="29"/>
  <c r="AA204" i="38"/>
  <c r="AA205" i="29"/>
  <c r="AA205" i="38"/>
  <c r="AA206" i="29"/>
  <c r="AA206" i="38"/>
  <c r="AA207" i="29"/>
  <c r="AA207" i="38"/>
  <c r="AA208" i="29"/>
  <c r="AA208" i="38"/>
  <c r="AA209" i="29"/>
  <c r="AA209" i="38"/>
  <c r="AA193" i="38"/>
  <c r="AA211" i="38"/>
  <c r="AA212" i="38"/>
  <c r="AA213" i="38"/>
  <c r="AA214" i="38"/>
  <c r="AA215" i="38"/>
  <c r="AA218" i="38"/>
  <c r="AA219" i="38"/>
  <c r="AA220" i="38"/>
  <c r="AA221" i="38"/>
  <c r="AA217" i="38"/>
  <c r="AA222" i="38"/>
  <c r="AA216" i="38"/>
  <c r="AA223" i="29"/>
  <c r="AA223" i="38"/>
  <c r="AA224" i="38"/>
  <c r="AA210" i="38"/>
  <c r="AA226" i="29"/>
  <c r="AA226" i="38"/>
  <c r="AA227" i="29"/>
  <c r="AA227" i="38"/>
  <c r="AA228" i="29"/>
  <c r="AA228" i="38"/>
  <c r="AA229" i="29"/>
  <c r="AA229" i="38"/>
  <c r="AA230" i="29"/>
  <c r="AA230" i="38"/>
  <c r="AA231" i="29"/>
  <c r="AA231" i="38"/>
  <c r="AA232" i="29"/>
  <c r="AA232" i="38"/>
  <c r="AA233" i="29"/>
  <c r="AA233" i="38"/>
  <c r="AA225" i="38"/>
  <c r="AA234" i="38"/>
  <c r="AA235" i="29"/>
  <c r="AA235" i="38"/>
  <c r="AA236" i="29"/>
  <c r="AA236" i="38"/>
  <c r="AA237" i="29"/>
  <c r="AA237" i="38"/>
  <c r="AA238" i="29"/>
  <c r="AA238" i="38"/>
  <c r="AA239" i="29"/>
  <c r="AA239" i="38"/>
  <c r="AA240" i="29"/>
  <c r="AA240" i="38"/>
  <c r="AA241" i="29"/>
  <c r="AA241" i="38"/>
  <c r="AA242" i="29"/>
  <c r="AA242" i="38"/>
  <c r="Y22" i="81"/>
  <c r="AA349" i="38"/>
  <c r="AA350" i="38"/>
  <c r="AA339" i="38"/>
  <c r="Y24" i="81"/>
  <c r="AA315" i="29"/>
  <c r="AA315" i="38"/>
  <c r="Y26" i="81"/>
  <c r="Y28" i="81"/>
  <c r="Y29" i="81"/>
  <c r="Y30" i="81"/>
  <c r="Z18" i="81"/>
  <c r="AB83" i="29"/>
  <c r="AB83" i="38"/>
  <c r="AB138" i="29"/>
  <c r="AB138" i="38"/>
  <c r="Z25" i="81"/>
  <c r="AB91" i="29"/>
  <c r="AB91" i="38"/>
  <c r="AB92" i="29"/>
  <c r="AB92" i="38"/>
  <c r="AB94" i="29"/>
  <c r="AB94" i="38"/>
  <c r="AB97" i="29"/>
  <c r="AB97" i="38"/>
  <c r="AB90" i="38"/>
  <c r="AB98" i="29"/>
  <c r="AB98" i="38"/>
  <c r="AB103" i="29"/>
  <c r="AB103" i="38"/>
  <c r="AB104" i="29"/>
  <c r="AB104" i="38"/>
  <c r="AB105" i="29"/>
  <c r="AB105" i="38"/>
  <c r="AB106" i="29"/>
  <c r="AB106" i="38"/>
  <c r="AB107" i="29"/>
  <c r="AB107" i="38"/>
  <c r="AB102" i="38"/>
  <c r="AB108" i="29"/>
  <c r="AB108" i="38"/>
  <c r="AB109" i="29"/>
  <c r="AB109" i="38"/>
  <c r="AB110" i="29"/>
  <c r="AB110" i="38"/>
  <c r="AB89" i="38"/>
  <c r="AB114" i="29"/>
  <c r="AB114" i="38"/>
  <c r="AB115" i="29"/>
  <c r="AB115" i="38"/>
  <c r="AB116" i="29"/>
  <c r="AB116" i="38"/>
  <c r="AB112" i="38"/>
  <c r="AB117" i="29"/>
  <c r="AB117" i="38"/>
  <c r="AB119" i="29"/>
  <c r="AB119" i="38"/>
  <c r="AB120" i="29"/>
  <c r="AB120" i="38"/>
  <c r="AB121" i="29"/>
  <c r="AB121" i="38"/>
  <c r="AB122" i="29"/>
  <c r="AB122" i="38"/>
  <c r="AB123" i="29"/>
  <c r="AB123" i="38"/>
  <c r="AB118" i="38"/>
  <c r="AB124" i="29"/>
  <c r="AB124" i="38"/>
  <c r="AB125" i="29"/>
  <c r="AB125" i="38"/>
  <c r="AB126" i="29"/>
  <c r="AB126" i="38"/>
  <c r="AB111" i="38"/>
  <c r="AB128" i="29"/>
  <c r="AB128" i="38"/>
  <c r="AB129" i="29"/>
  <c r="AB129" i="38"/>
  <c r="AB130" i="29"/>
  <c r="AB130" i="38"/>
  <c r="AB131" i="29"/>
  <c r="AB131" i="38"/>
  <c r="AB132" i="29"/>
  <c r="AB132" i="38"/>
  <c r="AB133" i="29"/>
  <c r="AB133" i="38"/>
  <c r="AB134" i="29"/>
  <c r="AB134" i="38"/>
  <c r="AB135" i="29"/>
  <c r="AB135" i="38"/>
  <c r="AB136" i="29"/>
  <c r="AB136" i="38"/>
  <c r="AB137" i="29"/>
  <c r="AB137" i="38"/>
  <c r="AB127" i="38"/>
  <c r="AB139" i="29"/>
  <c r="AB139" i="38"/>
  <c r="AB144" i="29"/>
  <c r="AB144" i="38"/>
  <c r="AB145" i="38"/>
  <c r="AB185" i="29"/>
  <c r="AB185" i="38"/>
  <c r="AB186" i="29"/>
  <c r="AB186" i="38"/>
  <c r="AB187" i="29"/>
  <c r="AB187" i="38"/>
  <c r="AB188" i="29"/>
  <c r="AB188" i="38"/>
  <c r="AB184" i="38"/>
  <c r="Z21" i="81"/>
  <c r="AB259" i="29"/>
  <c r="AB259" i="38"/>
  <c r="AB260" i="29"/>
  <c r="AB260" i="38"/>
  <c r="AB261" i="29"/>
  <c r="AB261" i="38"/>
  <c r="AB262" i="29"/>
  <c r="AB262" i="38"/>
  <c r="AB263" i="29"/>
  <c r="AB263" i="38"/>
  <c r="AB265" i="29"/>
  <c r="AB265" i="38"/>
  <c r="AB266" i="29"/>
  <c r="AB266" i="38"/>
  <c r="AB267" i="29"/>
  <c r="AB267" i="38"/>
  <c r="AB268" i="29"/>
  <c r="AB268" i="38"/>
  <c r="AB269" i="29"/>
  <c r="AB269" i="38"/>
  <c r="AB270" i="29"/>
  <c r="AB270" i="38"/>
  <c r="AB271" i="29"/>
  <c r="AB271" i="38"/>
  <c r="AB335" i="38"/>
  <c r="AB320" i="38"/>
  <c r="AB321" i="38"/>
  <c r="AB322" i="38"/>
  <c r="AB323" i="38"/>
  <c r="AB324" i="38"/>
  <c r="AB326" i="38"/>
  <c r="AB327" i="38"/>
  <c r="AB328" i="38"/>
  <c r="AB329" i="38"/>
  <c r="AB330" i="38"/>
  <c r="AB331" i="38"/>
  <c r="AB332" i="38"/>
  <c r="AB343" i="38"/>
  <c r="AB344" i="38"/>
  <c r="AB345" i="38"/>
  <c r="AB336" i="38"/>
  <c r="AB337" i="38"/>
  <c r="AB347" i="38"/>
  <c r="AB348" i="38"/>
  <c r="AB351" i="38"/>
  <c r="AB338" i="38"/>
  <c r="Z23" i="81"/>
  <c r="Z27" i="81"/>
  <c r="AB18" i="29"/>
  <c r="AB18" i="38"/>
  <c r="AB19" i="29"/>
  <c r="AB19" i="38"/>
  <c r="AB20" i="29"/>
  <c r="AB20" i="38"/>
  <c r="AB21" i="29"/>
  <c r="AB21" i="38"/>
  <c r="AB17" i="38"/>
  <c r="AB24" i="29"/>
  <c r="AB24" i="38"/>
  <c r="AB25" i="29"/>
  <c r="AB25" i="38"/>
  <c r="AB27" i="29"/>
  <c r="AB27" i="38"/>
  <c r="AB30" i="29"/>
  <c r="AB30" i="38"/>
  <c r="AB23" i="38"/>
  <c r="AB31" i="29"/>
  <c r="AB31" i="38"/>
  <c r="AB36" i="29"/>
  <c r="AB36" i="38"/>
  <c r="AB37" i="29"/>
  <c r="AB37" i="38"/>
  <c r="AB38" i="29"/>
  <c r="AB38" i="38"/>
  <c r="AB39" i="29"/>
  <c r="AB39" i="38"/>
  <c r="AB40" i="29"/>
  <c r="AB40" i="38"/>
  <c r="AB35" i="38"/>
  <c r="AB41" i="29"/>
  <c r="AB41" i="38"/>
  <c r="AB43" i="29"/>
  <c r="AB43" i="38"/>
  <c r="AB22" i="38"/>
  <c r="AB48" i="29"/>
  <c r="AB48" i="38"/>
  <c r="AB49" i="29"/>
  <c r="AB49" i="38"/>
  <c r="AB50" i="29"/>
  <c r="AB50" i="38"/>
  <c r="AB46" i="38"/>
  <c r="AB51" i="29"/>
  <c r="AB51" i="38"/>
  <c r="AB53" i="29"/>
  <c r="AB53" i="38"/>
  <c r="AB54" i="29"/>
  <c r="AB54" i="38"/>
  <c r="AB55" i="29"/>
  <c r="AB55" i="38"/>
  <c r="AB56" i="29"/>
  <c r="AB56" i="38"/>
  <c r="AB57" i="29"/>
  <c r="AB57" i="38"/>
  <c r="AB52" i="38"/>
  <c r="AB58" i="29"/>
  <c r="AB58" i="38"/>
  <c r="AB59" i="29"/>
  <c r="AB59" i="38"/>
  <c r="AB45" i="38"/>
  <c r="AB61" i="29"/>
  <c r="AB61" i="38"/>
  <c r="AB62" i="29"/>
  <c r="AB62" i="38"/>
  <c r="AB64" i="29"/>
  <c r="AB64" i="38"/>
  <c r="AB65" i="29"/>
  <c r="AB65" i="38"/>
  <c r="AB66" i="29"/>
  <c r="AB66" i="38"/>
  <c r="AB67" i="29"/>
  <c r="AB67" i="38"/>
  <c r="AB68" i="29"/>
  <c r="AB68" i="38"/>
  <c r="AB69" i="29"/>
  <c r="AB69" i="38"/>
  <c r="AB70" i="29"/>
  <c r="AB70" i="38"/>
  <c r="AB71" i="29"/>
  <c r="AB71" i="38"/>
  <c r="AB72" i="29"/>
  <c r="AB72" i="38"/>
  <c r="AB73" i="29"/>
  <c r="AB73" i="38"/>
  <c r="AB74" i="38"/>
  <c r="AB75" i="38"/>
  <c r="AB76" i="29"/>
  <c r="AB76" i="38"/>
  <c r="AB77" i="29"/>
  <c r="AB77" i="38"/>
  <c r="AB78" i="29"/>
  <c r="AB78" i="38"/>
  <c r="AB81" i="29"/>
  <c r="AB81" i="38"/>
  <c r="AB82" i="29"/>
  <c r="AB82" i="38"/>
  <c r="AB60" i="38"/>
  <c r="AB84" i="29"/>
  <c r="AB84" i="38"/>
  <c r="AB85" i="29"/>
  <c r="AB85" i="38"/>
  <c r="AB86" i="38"/>
  <c r="AB195" i="29"/>
  <c r="AB195" i="38"/>
  <c r="AB196" i="29"/>
  <c r="AB196" i="38"/>
  <c r="AB197" i="29"/>
  <c r="AB197" i="38"/>
  <c r="AB198" i="29"/>
  <c r="AB198" i="38"/>
  <c r="AB199" i="29"/>
  <c r="AB199" i="38"/>
  <c r="AB200" i="29"/>
  <c r="AB200" i="38"/>
  <c r="AB194" i="38"/>
  <c r="AB201" i="29"/>
  <c r="AB201" i="38"/>
  <c r="AB202" i="29"/>
  <c r="AB202" i="38"/>
  <c r="AB203" i="29"/>
  <c r="AB203" i="38"/>
  <c r="AB204" i="29"/>
  <c r="AB204" i="38"/>
  <c r="AB205" i="29"/>
  <c r="AB205" i="38"/>
  <c r="AB206" i="29"/>
  <c r="AB206" i="38"/>
  <c r="AB207" i="29"/>
  <c r="AB207" i="38"/>
  <c r="AB208" i="29"/>
  <c r="AB208" i="38"/>
  <c r="AB209" i="29"/>
  <c r="AB209" i="38"/>
  <c r="AB193" i="38"/>
  <c r="AB211" i="38"/>
  <c r="AB212" i="38"/>
  <c r="AB213" i="38"/>
  <c r="AB214" i="38"/>
  <c r="AB215" i="38"/>
  <c r="AB218" i="38"/>
  <c r="AB219" i="38"/>
  <c r="AB220" i="38"/>
  <c r="AB221" i="38"/>
  <c r="AB217" i="38"/>
  <c r="AB222" i="38"/>
  <c r="AB216" i="38"/>
  <c r="AB223" i="29"/>
  <c r="AB223" i="38"/>
  <c r="AB224" i="38"/>
  <c r="AB210" i="38"/>
  <c r="AB226" i="29"/>
  <c r="AB226" i="38"/>
  <c r="AB227" i="29"/>
  <c r="AB227" i="38"/>
  <c r="AB228" i="29"/>
  <c r="AB228" i="38"/>
  <c r="AB229" i="29"/>
  <c r="AB229" i="38"/>
  <c r="AB230" i="29"/>
  <c r="AB230" i="38"/>
  <c r="AB231" i="29"/>
  <c r="AB231" i="38"/>
  <c r="AB232" i="29"/>
  <c r="AB232" i="38"/>
  <c r="AB233" i="29"/>
  <c r="AB233" i="38"/>
  <c r="AB225" i="38"/>
  <c r="AB234" i="38"/>
  <c r="AB235" i="29"/>
  <c r="AB235" i="38"/>
  <c r="AB236" i="29"/>
  <c r="AB236" i="38"/>
  <c r="AB237" i="29"/>
  <c r="AB237" i="38"/>
  <c r="AB238" i="29"/>
  <c r="AB238" i="38"/>
  <c r="AB239" i="29"/>
  <c r="AB239" i="38"/>
  <c r="AB240" i="29"/>
  <c r="AB240" i="38"/>
  <c r="AB241" i="29"/>
  <c r="AB241" i="38"/>
  <c r="AB242" i="29"/>
  <c r="AB242" i="38"/>
  <c r="Z22" i="81"/>
  <c r="AB349" i="38"/>
  <c r="AB350" i="38"/>
  <c r="AB339" i="38"/>
  <c r="Z24" i="81"/>
  <c r="AB315" i="29"/>
  <c r="AB315" i="38"/>
  <c r="Z26" i="81"/>
  <c r="Z28" i="81"/>
  <c r="Z29" i="81"/>
  <c r="Z30" i="81"/>
  <c r="AA18" i="81"/>
  <c r="AC83" i="29"/>
  <c r="AC83" i="38"/>
  <c r="AC138" i="29"/>
  <c r="AC138" i="38"/>
  <c r="AA25" i="81"/>
  <c r="AC91" i="29"/>
  <c r="AC91" i="38"/>
  <c r="AC92" i="29"/>
  <c r="AC92" i="38"/>
  <c r="AC94" i="29"/>
  <c r="AC94" i="38"/>
  <c r="AC97" i="29"/>
  <c r="AC97" i="38"/>
  <c r="AC90" i="38"/>
  <c r="AC98" i="29"/>
  <c r="AC98" i="38"/>
  <c r="AC103" i="29"/>
  <c r="AC103" i="38"/>
  <c r="AC104" i="29"/>
  <c r="AC104" i="38"/>
  <c r="AC105" i="29"/>
  <c r="AC105" i="38"/>
  <c r="AC106" i="29"/>
  <c r="AC106" i="38"/>
  <c r="AC107" i="29"/>
  <c r="AC107" i="38"/>
  <c r="AC102" i="38"/>
  <c r="AC108" i="29"/>
  <c r="AC108" i="38"/>
  <c r="AC109" i="29"/>
  <c r="AC109" i="38"/>
  <c r="AC110" i="29"/>
  <c r="AC110" i="38"/>
  <c r="AC89" i="38"/>
  <c r="AC114" i="29"/>
  <c r="AC114" i="38"/>
  <c r="AC115" i="29"/>
  <c r="AC115" i="38"/>
  <c r="AC116" i="29"/>
  <c r="AC116" i="38"/>
  <c r="AC112" i="38"/>
  <c r="AC117" i="29"/>
  <c r="AC117" i="38"/>
  <c r="AC119" i="29"/>
  <c r="AC119" i="38"/>
  <c r="AC120" i="29"/>
  <c r="AC120" i="38"/>
  <c r="AC121" i="29"/>
  <c r="AC121" i="38"/>
  <c r="AC122" i="29"/>
  <c r="AC122" i="38"/>
  <c r="AC123" i="29"/>
  <c r="AC123" i="38"/>
  <c r="AC118" i="38"/>
  <c r="AC124" i="29"/>
  <c r="AC124" i="38"/>
  <c r="AC125" i="29"/>
  <c r="AC125" i="38"/>
  <c r="AC126" i="29"/>
  <c r="AC126" i="38"/>
  <c r="AC111" i="38"/>
  <c r="AC128" i="29"/>
  <c r="AC128" i="38"/>
  <c r="AC129" i="29"/>
  <c r="AC129" i="38"/>
  <c r="AC130" i="29"/>
  <c r="AC130" i="38"/>
  <c r="AC131" i="29"/>
  <c r="AC131" i="38"/>
  <c r="AC132" i="29"/>
  <c r="AC132" i="38"/>
  <c r="AC133" i="29"/>
  <c r="AC133" i="38"/>
  <c r="AC134" i="29"/>
  <c r="AC134" i="38"/>
  <c r="AC135" i="29"/>
  <c r="AC135" i="38"/>
  <c r="AC136" i="29"/>
  <c r="AC136" i="38"/>
  <c r="AC137" i="29"/>
  <c r="AC137" i="38"/>
  <c r="AC127" i="38"/>
  <c r="AC139" i="29"/>
  <c r="AC139" i="38"/>
  <c r="AC144" i="29"/>
  <c r="AC144" i="38"/>
  <c r="AC145" i="38"/>
  <c r="AC185" i="29"/>
  <c r="AC185" i="38"/>
  <c r="AC186" i="29"/>
  <c r="AC186" i="38"/>
  <c r="AC187" i="29"/>
  <c r="AC187" i="38"/>
  <c r="AC188" i="29"/>
  <c r="AC188" i="38"/>
  <c r="AC184" i="38"/>
  <c r="AA21" i="81"/>
  <c r="AC259" i="29"/>
  <c r="AC259" i="38"/>
  <c r="AC260" i="29"/>
  <c r="AC260" i="38"/>
  <c r="AC261" i="29"/>
  <c r="AC261" i="38"/>
  <c r="AC262" i="29"/>
  <c r="AC262" i="38"/>
  <c r="AC263" i="29"/>
  <c r="AC263" i="38"/>
  <c r="AC265" i="29"/>
  <c r="AC265" i="38"/>
  <c r="AC266" i="29"/>
  <c r="AC266" i="38"/>
  <c r="AC267" i="29"/>
  <c r="AC267" i="38"/>
  <c r="AC268" i="29"/>
  <c r="AC268" i="38"/>
  <c r="AC269" i="29"/>
  <c r="AC269" i="38"/>
  <c r="AC270" i="29"/>
  <c r="AC270" i="38"/>
  <c r="AC271" i="29"/>
  <c r="AC271" i="38"/>
  <c r="AC335" i="38"/>
  <c r="AC320" i="38"/>
  <c r="AC321" i="38"/>
  <c r="AC322" i="38"/>
  <c r="AC323" i="38"/>
  <c r="AC324" i="38"/>
  <c r="AC326" i="38"/>
  <c r="AC327" i="38"/>
  <c r="AC328" i="38"/>
  <c r="AC329" i="38"/>
  <c r="AC330" i="38"/>
  <c r="AC331" i="38"/>
  <c r="AC332" i="38"/>
  <c r="AC343" i="38"/>
  <c r="AC344" i="38"/>
  <c r="AC345" i="38"/>
  <c r="AC336" i="38"/>
  <c r="AC337" i="38"/>
  <c r="AC347" i="38"/>
  <c r="AC348" i="38"/>
  <c r="AC351" i="38"/>
  <c r="AC338" i="38"/>
  <c r="AA23" i="81"/>
  <c r="AA27" i="81"/>
  <c r="AC18" i="29"/>
  <c r="AC18" i="38"/>
  <c r="AC19" i="29"/>
  <c r="AC19" i="38"/>
  <c r="AC20" i="29"/>
  <c r="AC20" i="38"/>
  <c r="AC21" i="29"/>
  <c r="AC21" i="38"/>
  <c r="AC17" i="38"/>
  <c r="AC24" i="29"/>
  <c r="AC24" i="38"/>
  <c r="AC25" i="29"/>
  <c r="AC25" i="38"/>
  <c r="AC27" i="29"/>
  <c r="AC27" i="38"/>
  <c r="AC30" i="29"/>
  <c r="AC30" i="38"/>
  <c r="AC23" i="38"/>
  <c r="AC31" i="29"/>
  <c r="AC31" i="38"/>
  <c r="AC36" i="29"/>
  <c r="AC36" i="38"/>
  <c r="AC37" i="29"/>
  <c r="AC37" i="38"/>
  <c r="AC38" i="29"/>
  <c r="AC38" i="38"/>
  <c r="AC39" i="29"/>
  <c r="AC39" i="38"/>
  <c r="AC40" i="29"/>
  <c r="AC40" i="38"/>
  <c r="AC35" i="38"/>
  <c r="AC41" i="29"/>
  <c r="AC41" i="38"/>
  <c r="AC43" i="29"/>
  <c r="AC43" i="38"/>
  <c r="AC22" i="38"/>
  <c r="AC48" i="29"/>
  <c r="AC48" i="38"/>
  <c r="AC49" i="29"/>
  <c r="AC49" i="38"/>
  <c r="AC50" i="29"/>
  <c r="AC50" i="38"/>
  <c r="AC46" i="38"/>
  <c r="AC51" i="29"/>
  <c r="AC51" i="38"/>
  <c r="AC53" i="29"/>
  <c r="AC53" i="38"/>
  <c r="AC54" i="29"/>
  <c r="AC54" i="38"/>
  <c r="AC55" i="29"/>
  <c r="AC55" i="38"/>
  <c r="AC56" i="29"/>
  <c r="AC56" i="38"/>
  <c r="AC57" i="29"/>
  <c r="AC57" i="38"/>
  <c r="AC52" i="38"/>
  <c r="AC58" i="29"/>
  <c r="AC58" i="38"/>
  <c r="AC59" i="29"/>
  <c r="AC59" i="38"/>
  <c r="AC45" i="38"/>
  <c r="AC61" i="29"/>
  <c r="AC61" i="38"/>
  <c r="AC62" i="29"/>
  <c r="AC62" i="38"/>
  <c r="AC64" i="29"/>
  <c r="AC64" i="38"/>
  <c r="AC65" i="29"/>
  <c r="AC65" i="38"/>
  <c r="AC66" i="29"/>
  <c r="AC66" i="38"/>
  <c r="AC67" i="29"/>
  <c r="AC67" i="38"/>
  <c r="AC68" i="29"/>
  <c r="AC68" i="38"/>
  <c r="AC69" i="29"/>
  <c r="AC69" i="38"/>
  <c r="AC70" i="29"/>
  <c r="AC70" i="38"/>
  <c r="AC71" i="29"/>
  <c r="AC71" i="38"/>
  <c r="AC72" i="29"/>
  <c r="AC72" i="38"/>
  <c r="AC73" i="29"/>
  <c r="AC73" i="38"/>
  <c r="AC74" i="38"/>
  <c r="AC75" i="38"/>
  <c r="AC76" i="29"/>
  <c r="AC76" i="38"/>
  <c r="AC77" i="29"/>
  <c r="AC77" i="38"/>
  <c r="AC78" i="29"/>
  <c r="AC78" i="38"/>
  <c r="AC81" i="29"/>
  <c r="AC81" i="38"/>
  <c r="AC82" i="29"/>
  <c r="AC82" i="38"/>
  <c r="AC60" i="38"/>
  <c r="AC84" i="29"/>
  <c r="AC84" i="38"/>
  <c r="AC85" i="29"/>
  <c r="AC85" i="38"/>
  <c r="AC86" i="38"/>
  <c r="AC195" i="29"/>
  <c r="AC195" i="38"/>
  <c r="AC196" i="29"/>
  <c r="AC196" i="38"/>
  <c r="AC197" i="29"/>
  <c r="AC197" i="38"/>
  <c r="AC198" i="29"/>
  <c r="AC198" i="38"/>
  <c r="AC199" i="29"/>
  <c r="AC199" i="38"/>
  <c r="AC200" i="29"/>
  <c r="AC200" i="38"/>
  <c r="AC194" i="38"/>
  <c r="AC201" i="29"/>
  <c r="AC201" i="38"/>
  <c r="AC202" i="29"/>
  <c r="AC202" i="38"/>
  <c r="AC203" i="29"/>
  <c r="AC203" i="38"/>
  <c r="AC204" i="29"/>
  <c r="AC204" i="38"/>
  <c r="AC205" i="29"/>
  <c r="AC205" i="38"/>
  <c r="AC206" i="29"/>
  <c r="AC206" i="38"/>
  <c r="AC207" i="29"/>
  <c r="AC207" i="38"/>
  <c r="AC208" i="29"/>
  <c r="AC208" i="38"/>
  <c r="AC209" i="29"/>
  <c r="AC209" i="38"/>
  <c r="AC193" i="38"/>
  <c r="AC211" i="38"/>
  <c r="AC212" i="38"/>
  <c r="AC213" i="38"/>
  <c r="AC214" i="38"/>
  <c r="AC215" i="38"/>
  <c r="AC218" i="38"/>
  <c r="AC219" i="38"/>
  <c r="AC220" i="38"/>
  <c r="AC221" i="38"/>
  <c r="AC217" i="38"/>
  <c r="AC222" i="38"/>
  <c r="AC216" i="38"/>
  <c r="AC223" i="29"/>
  <c r="AC223" i="38"/>
  <c r="AC224" i="38"/>
  <c r="AC210" i="38"/>
  <c r="AC226" i="29"/>
  <c r="AC226" i="38"/>
  <c r="AC227" i="29"/>
  <c r="AC227" i="38"/>
  <c r="AC228" i="29"/>
  <c r="AC228" i="38"/>
  <c r="AC229" i="29"/>
  <c r="AC229" i="38"/>
  <c r="AC230" i="29"/>
  <c r="AC230" i="38"/>
  <c r="AC231" i="29"/>
  <c r="AC231" i="38"/>
  <c r="AC232" i="29"/>
  <c r="AC232" i="38"/>
  <c r="AC233" i="29"/>
  <c r="AC233" i="38"/>
  <c r="AC225" i="38"/>
  <c r="AC234" i="38"/>
  <c r="AC235" i="29"/>
  <c r="AC235" i="38"/>
  <c r="AC236" i="29"/>
  <c r="AC236" i="38"/>
  <c r="AC237" i="29"/>
  <c r="AC237" i="38"/>
  <c r="AC238" i="29"/>
  <c r="AC238" i="38"/>
  <c r="AC239" i="29"/>
  <c r="AC239" i="38"/>
  <c r="AC240" i="29"/>
  <c r="AC240" i="38"/>
  <c r="AC241" i="29"/>
  <c r="AC241" i="38"/>
  <c r="AC242" i="29"/>
  <c r="AC242" i="38"/>
  <c r="AA22" i="81"/>
  <c r="AC349" i="38"/>
  <c r="AC350" i="38"/>
  <c r="AC339" i="38"/>
  <c r="AA24" i="81"/>
  <c r="AC315" i="29"/>
  <c r="AC315" i="38"/>
  <c r="AA26" i="81"/>
  <c r="AA28" i="81"/>
  <c r="AA29" i="81"/>
  <c r="AA30" i="81"/>
  <c r="AB18" i="81"/>
  <c r="AD83" i="29"/>
  <c r="AD83" i="38"/>
  <c r="AD138" i="29"/>
  <c r="AD138" i="38"/>
  <c r="AB25" i="81"/>
  <c r="AD91" i="29"/>
  <c r="AD91" i="38"/>
  <c r="AD92" i="29"/>
  <c r="AD92" i="38"/>
  <c r="AD94" i="29"/>
  <c r="AD94" i="38"/>
  <c r="AD97" i="29"/>
  <c r="AD97" i="38"/>
  <c r="AD90" i="38"/>
  <c r="AD98" i="29"/>
  <c r="AD98" i="38"/>
  <c r="AD103" i="29"/>
  <c r="AD103" i="38"/>
  <c r="AD104" i="29"/>
  <c r="AD104" i="38"/>
  <c r="AD105" i="29"/>
  <c r="AD105" i="38"/>
  <c r="AD106" i="29"/>
  <c r="AD106" i="38"/>
  <c r="AD107" i="29"/>
  <c r="AD107" i="38"/>
  <c r="AD102" i="38"/>
  <c r="AD108" i="29"/>
  <c r="AD108" i="38"/>
  <c r="AD109" i="29"/>
  <c r="AD109" i="38"/>
  <c r="AD110" i="29"/>
  <c r="AD110" i="38"/>
  <c r="AD89" i="38"/>
  <c r="AD114" i="29"/>
  <c r="AD114" i="38"/>
  <c r="AD115" i="29"/>
  <c r="AD115" i="38"/>
  <c r="AD116" i="29"/>
  <c r="AD116" i="38"/>
  <c r="AD112" i="38"/>
  <c r="AD117" i="29"/>
  <c r="AD117" i="38"/>
  <c r="AD119" i="29"/>
  <c r="AD119" i="38"/>
  <c r="AD120" i="29"/>
  <c r="AD120" i="38"/>
  <c r="AD121" i="29"/>
  <c r="AD121" i="38"/>
  <c r="AD122" i="29"/>
  <c r="AD122" i="38"/>
  <c r="AD123" i="29"/>
  <c r="AD123" i="38"/>
  <c r="AD118" i="38"/>
  <c r="AD124" i="29"/>
  <c r="AD124" i="38"/>
  <c r="AD125" i="29"/>
  <c r="AD125" i="38"/>
  <c r="AD126" i="29"/>
  <c r="AD126" i="38"/>
  <c r="AD111" i="38"/>
  <c r="AD128" i="29"/>
  <c r="AD128" i="38"/>
  <c r="AD129" i="29"/>
  <c r="AD129" i="38"/>
  <c r="AD130" i="29"/>
  <c r="AD130" i="38"/>
  <c r="AD131" i="29"/>
  <c r="AD131" i="38"/>
  <c r="AD132" i="29"/>
  <c r="AD132" i="38"/>
  <c r="AD133" i="29"/>
  <c r="AD133" i="38"/>
  <c r="AD134" i="29"/>
  <c r="AD134" i="38"/>
  <c r="AD135" i="29"/>
  <c r="AD135" i="38"/>
  <c r="AD136" i="29"/>
  <c r="AD136" i="38"/>
  <c r="AD137" i="29"/>
  <c r="AD137" i="38"/>
  <c r="AD127" i="38"/>
  <c r="AD139" i="29"/>
  <c r="AD139" i="38"/>
  <c r="AD144" i="29"/>
  <c r="AD144" i="38"/>
  <c r="AD145" i="38"/>
  <c r="AD185" i="29"/>
  <c r="AD185" i="38"/>
  <c r="AD186" i="29"/>
  <c r="AD186" i="38"/>
  <c r="AD187" i="29"/>
  <c r="AD187" i="38"/>
  <c r="AD188" i="29"/>
  <c r="AD188" i="38"/>
  <c r="AD184" i="38"/>
  <c r="AB21" i="81"/>
  <c r="AD259" i="29"/>
  <c r="AD259" i="38"/>
  <c r="AD260" i="29"/>
  <c r="AD260" i="38"/>
  <c r="AD261" i="29"/>
  <c r="AD261" i="38"/>
  <c r="AD262" i="29"/>
  <c r="AD262" i="38"/>
  <c r="AD263" i="29"/>
  <c r="AD263" i="38"/>
  <c r="AD265" i="29"/>
  <c r="AD265" i="38"/>
  <c r="AD266" i="29"/>
  <c r="AD266" i="38"/>
  <c r="AD267" i="29"/>
  <c r="AD267" i="38"/>
  <c r="AD268" i="29"/>
  <c r="AD268" i="38"/>
  <c r="AD269" i="29"/>
  <c r="AD269" i="38"/>
  <c r="AD270" i="29"/>
  <c r="AD270" i="38"/>
  <c r="AD271" i="29"/>
  <c r="AD271" i="38"/>
  <c r="AD335" i="38"/>
  <c r="AD320" i="38"/>
  <c r="AD321" i="38"/>
  <c r="AD322" i="38"/>
  <c r="AD323" i="38"/>
  <c r="AD324" i="38"/>
  <c r="AD326" i="38"/>
  <c r="AD327" i="38"/>
  <c r="AD328" i="38"/>
  <c r="AD329" i="38"/>
  <c r="AD330" i="38"/>
  <c r="AD331" i="38"/>
  <c r="AD332" i="38"/>
  <c r="AD343" i="38"/>
  <c r="AD344" i="38"/>
  <c r="AD345" i="38"/>
  <c r="AD336" i="38"/>
  <c r="AD337" i="38"/>
  <c r="AD347" i="38"/>
  <c r="AD348" i="38"/>
  <c r="AD351" i="38"/>
  <c r="AD338" i="38"/>
  <c r="AB23" i="81"/>
  <c r="AB27" i="81"/>
  <c r="AD18" i="29"/>
  <c r="AD18" i="38"/>
  <c r="AD19" i="29"/>
  <c r="AD19" i="38"/>
  <c r="AD20" i="29"/>
  <c r="AD20" i="38"/>
  <c r="AD21" i="29"/>
  <c r="AD21" i="38"/>
  <c r="AD17" i="38"/>
  <c r="AD24" i="29"/>
  <c r="AD24" i="38"/>
  <c r="AD25" i="29"/>
  <c r="AD25" i="38"/>
  <c r="AD27" i="29"/>
  <c r="AD27" i="38"/>
  <c r="AD30" i="29"/>
  <c r="AD30" i="38"/>
  <c r="AD23" i="38"/>
  <c r="AD31" i="29"/>
  <c r="AD31" i="38"/>
  <c r="AD36" i="29"/>
  <c r="AD36" i="38"/>
  <c r="AD37" i="29"/>
  <c r="AD37" i="38"/>
  <c r="AD38" i="29"/>
  <c r="AD38" i="38"/>
  <c r="AD39" i="29"/>
  <c r="AD39" i="38"/>
  <c r="AD40" i="29"/>
  <c r="AD40" i="38"/>
  <c r="AD35" i="38"/>
  <c r="AD41" i="29"/>
  <c r="AD41" i="38"/>
  <c r="AD43" i="29"/>
  <c r="AD43" i="38"/>
  <c r="AD22" i="38"/>
  <c r="AD48" i="29"/>
  <c r="AD48" i="38"/>
  <c r="AD49" i="29"/>
  <c r="AD49" i="38"/>
  <c r="AD50" i="29"/>
  <c r="AD50" i="38"/>
  <c r="AD46" i="38"/>
  <c r="AD51" i="29"/>
  <c r="AD51" i="38"/>
  <c r="AD53" i="29"/>
  <c r="AD53" i="38"/>
  <c r="AD54" i="29"/>
  <c r="AD54" i="38"/>
  <c r="AD55" i="29"/>
  <c r="AD55" i="38"/>
  <c r="AD56" i="29"/>
  <c r="AD56" i="38"/>
  <c r="AD57" i="29"/>
  <c r="AD57" i="38"/>
  <c r="AD52" i="38"/>
  <c r="AD58" i="29"/>
  <c r="AD58" i="38"/>
  <c r="AD59" i="29"/>
  <c r="AD59" i="38"/>
  <c r="AD45" i="38"/>
  <c r="AD61" i="29"/>
  <c r="AD61" i="38"/>
  <c r="AD62" i="29"/>
  <c r="AD62" i="38"/>
  <c r="AD64" i="29"/>
  <c r="AD64" i="38"/>
  <c r="AD65" i="29"/>
  <c r="AD65" i="38"/>
  <c r="AD66" i="29"/>
  <c r="AD66" i="38"/>
  <c r="AD67" i="29"/>
  <c r="AD67" i="38"/>
  <c r="AD68" i="29"/>
  <c r="AD68" i="38"/>
  <c r="AD69" i="29"/>
  <c r="AD69" i="38"/>
  <c r="AD70" i="29"/>
  <c r="AD70" i="38"/>
  <c r="AD71" i="29"/>
  <c r="AD71" i="38"/>
  <c r="AD72" i="29"/>
  <c r="AD72" i="38"/>
  <c r="AD73" i="29"/>
  <c r="AD73" i="38"/>
  <c r="AD74" i="38"/>
  <c r="AD75" i="38"/>
  <c r="AD76" i="29"/>
  <c r="AD76" i="38"/>
  <c r="AD77" i="29"/>
  <c r="AD77" i="38"/>
  <c r="AD78" i="29"/>
  <c r="AD78" i="38"/>
  <c r="AD81" i="29"/>
  <c r="AD81" i="38"/>
  <c r="AD82" i="29"/>
  <c r="AD82" i="38"/>
  <c r="AD60" i="38"/>
  <c r="AD84" i="29"/>
  <c r="AD84" i="38"/>
  <c r="AD85" i="29"/>
  <c r="AD85" i="38"/>
  <c r="AD86" i="38"/>
  <c r="AD195" i="29"/>
  <c r="AD195" i="38"/>
  <c r="AD196" i="29"/>
  <c r="AD196" i="38"/>
  <c r="AD197" i="29"/>
  <c r="AD197" i="38"/>
  <c r="AD198" i="29"/>
  <c r="AD198" i="38"/>
  <c r="AD199" i="29"/>
  <c r="AD199" i="38"/>
  <c r="AD200" i="29"/>
  <c r="AD200" i="38"/>
  <c r="AD194" i="38"/>
  <c r="AD201" i="29"/>
  <c r="AD201" i="38"/>
  <c r="AD202" i="29"/>
  <c r="AD202" i="38"/>
  <c r="AD203" i="29"/>
  <c r="AD203" i="38"/>
  <c r="AD204" i="29"/>
  <c r="AD204" i="38"/>
  <c r="AD205" i="29"/>
  <c r="AD205" i="38"/>
  <c r="AD206" i="29"/>
  <c r="AD206" i="38"/>
  <c r="AD207" i="29"/>
  <c r="AD207" i="38"/>
  <c r="AD208" i="29"/>
  <c r="AD208" i="38"/>
  <c r="AD209" i="29"/>
  <c r="AD209" i="38"/>
  <c r="AD193" i="38"/>
  <c r="AD211" i="38"/>
  <c r="AD212" i="38"/>
  <c r="AD213" i="38"/>
  <c r="AD214" i="38"/>
  <c r="AD215" i="38"/>
  <c r="AD218" i="38"/>
  <c r="AD219" i="38"/>
  <c r="AD220" i="38"/>
  <c r="AD221" i="38"/>
  <c r="AD217" i="38"/>
  <c r="AD222" i="38"/>
  <c r="AD216" i="38"/>
  <c r="AD223" i="29"/>
  <c r="AD223" i="38"/>
  <c r="AD224" i="38"/>
  <c r="AD210" i="38"/>
  <c r="AD226" i="29"/>
  <c r="AD226" i="38"/>
  <c r="AD227" i="29"/>
  <c r="AD227" i="38"/>
  <c r="AD228" i="29"/>
  <c r="AD228" i="38"/>
  <c r="AD229" i="29"/>
  <c r="AD229" i="38"/>
  <c r="AD230" i="29"/>
  <c r="AD230" i="38"/>
  <c r="AD231" i="29"/>
  <c r="AD231" i="38"/>
  <c r="AD232" i="29"/>
  <c r="AD232" i="38"/>
  <c r="AD233" i="29"/>
  <c r="AD233" i="38"/>
  <c r="AD225" i="38"/>
  <c r="AD234" i="38"/>
  <c r="AD235" i="29"/>
  <c r="AD235" i="38"/>
  <c r="AD236" i="29"/>
  <c r="AD236" i="38"/>
  <c r="AD237" i="29"/>
  <c r="AD237" i="38"/>
  <c r="AD238" i="29"/>
  <c r="AD238" i="38"/>
  <c r="AD239" i="29"/>
  <c r="AD239" i="38"/>
  <c r="AD240" i="29"/>
  <c r="AD240" i="38"/>
  <c r="AD241" i="29"/>
  <c r="AD241" i="38"/>
  <c r="AD242" i="29"/>
  <c r="AD242" i="38"/>
  <c r="AB22" i="81"/>
  <c r="AD349" i="38"/>
  <c r="AD350" i="38"/>
  <c r="AD339" i="38"/>
  <c r="AB24" i="81"/>
  <c r="AD315" i="29"/>
  <c r="AD315" i="38"/>
  <c r="AB26" i="81"/>
  <c r="AB28" i="81"/>
  <c r="AB29" i="81"/>
  <c r="AB30" i="81"/>
  <c r="AC18" i="81"/>
  <c r="AE83" i="29"/>
  <c r="AE83" i="38"/>
  <c r="AE138" i="29"/>
  <c r="AE138" i="38"/>
  <c r="AC25" i="81"/>
  <c r="AE91" i="29"/>
  <c r="AE91" i="38"/>
  <c r="AE92" i="29"/>
  <c r="AE92" i="38"/>
  <c r="AE94" i="29"/>
  <c r="AE94" i="38"/>
  <c r="AE97" i="29"/>
  <c r="AE97" i="38"/>
  <c r="AE90" i="38"/>
  <c r="AE98" i="29"/>
  <c r="AE98" i="38"/>
  <c r="AE103" i="29"/>
  <c r="AE103" i="38"/>
  <c r="AE104" i="29"/>
  <c r="AE104" i="38"/>
  <c r="AE105" i="29"/>
  <c r="AE105" i="38"/>
  <c r="AE106" i="29"/>
  <c r="AE106" i="38"/>
  <c r="AE107" i="29"/>
  <c r="AE107" i="38"/>
  <c r="AE102" i="38"/>
  <c r="AE108" i="29"/>
  <c r="AE108" i="38"/>
  <c r="AE109" i="29"/>
  <c r="AE109" i="38"/>
  <c r="AE110" i="29"/>
  <c r="AE110" i="38"/>
  <c r="AE89" i="38"/>
  <c r="AE114" i="29"/>
  <c r="AE114" i="38"/>
  <c r="AE115" i="29"/>
  <c r="AE115" i="38"/>
  <c r="AE116" i="29"/>
  <c r="AE116" i="38"/>
  <c r="AE112" i="38"/>
  <c r="AE117" i="29"/>
  <c r="AE117" i="38"/>
  <c r="AE119" i="29"/>
  <c r="AE119" i="38"/>
  <c r="AE120" i="29"/>
  <c r="AE120" i="38"/>
  <c r="AE121" i="29"/>
  <c r="AE121" i="38"/>
  <c r="AE122" i="29"/>
  <c r="AE122" i="38"/>
  <c r="AE123" i="29"/>
  <c r="AE123" i="38"/>
  <c r="AE118" i="38"/>
  <c r="AE124" i="29"/>
  <c r="AE124" i="38"/>
  <c r="AE125" i="29"/>
  <c r="AE125" i="38"/>
  <c r="AE126" i="29"/>
  <c r="AE126" i="38"/>
  <c r="AE111" i="38"/>
  <c r="AE128" i="29"/>
  <c r="AE128" i="38"/>
  <c r="AE129" i="29"/>
  <c r="AE129" i="38"/>
  <c r="AE130" i="29"/>
  <c r="AE130" i="38"/>
  <c r="AE131" i="29"/>
  <c r="AE131" i="38"/>
  <c r="AE132" i="29"/>
  <c r="AE132" i="38"/>
  <c r="AE133" i="29"/>
  <c r="AE133" i="38"/>
  <c r="AE134" i="29"/>
  <c r="AE134" i="38"/>
  <c r="AE135" i="29"/>
  <c r="AE135" i="38"/>
  <c r="AE136" i="29"/>
  <c r="AE136" i="38"/>
  <c r="AE137" i="29"/>
  <c r="AE137" i="38"/>
  <c r="AE127" i="38"/>
  <c r="AE139" i="29"/>
  <c r="AE139" i="38"/>
  <c r="AE144" i="29"/>
  <c r="AE144" i="38"/>
  <c r="AE145" i="38"/>
  <c r="AE185" i="29"/>
  <c r="AE185" i="38"/>
  <c r="AE186" i="29"/>
  <c r="AE186" i="38"/>
  <c r="AE187" i="29"/>
  <c r="AE187" i="38"/>
  <c r="AE188" i="29"/>
  <c r="AE188" i="38"/>
  <c r="AE184" i="38"/>
  <c r="AC21" i="81"/>
  <c r="AE259" i="29"/>
  <c r="AE259" i="38"/>
  <c r="AE260" i="29"/>
  <c r="AE260" i="38"/>
  <c r="AE261" i="29"/>
  <c r="AE261" i="38"/>
  <c r="AE262" i="29"/>
  <c r="AE262" i="38"/>
  <c r="AE263" i="29"/>
  <c r="AE263" i="38"/>
  <c r="AE265" i="29"/>
  <c r="AE265" i="38"/>
  <c r="AE266" i="29"/>
  <c r="AE266" i="38"/>
  <c r="AE267" i="29"/>
  <c r="AE267" i="38"/>
  <c r="AE268" i="29"/>
  <c r="AE268" i="38"/>
  <c r="AE269" i="29"/>
  <c r="AE269" i="38"/>
  <c r="AE270" i="29"/>
  <c r="AE270" i="38"/>
  <c r="AE271" i="29"/>
  <c r="AE271" i="38"/>
  <c r="AE335" i="38"/>
  <c r="AE320" i="38"/>
  <c r="AE321" i="38"/>
  <c r="AE322" i="38"/>
  <c r="AE323" i="38"/>
  <c r="AE324" i="38"/>
  <c r="AE326" i="38"/>
  <c r="AE327" i="38"/>
  <c r="AE328" i="38"/>
  <c r="AE329" i="38"/>
  <c r="AE330" i="38"/>
  <c r="AE331" i="38"/>
  <c r="AE332" i="38"/>
  <c r="AE343" i="38"/>
  <c r="AE344" i="38"/>
  <c r="AE345" i="38"/>
  <c r="AE336" i="38"/>
  <c r="AE337" i="38"/>
  <c r="AE347" i="38"/>
  <c r="AE348" i="38"/>
  <c r="AE351" i="38"/>
  <c r="AE338" i="38"/>
  <c r="AC23" i="81"/>
  <c r="AC27" i="81"/>
  <c r="AE18" i="29"/>
  <c r="AE18" i="38"/>
  <c r="AE19" i="29"/>
  <c r="AE19" i="38"/>
  <c r="AE20" i="29"/>
  <c r="AE20" i="38"/>
  <c r="AE21" i="29"/>
  <c r="AE21" i="38"/>
  <c r="AE17" i="38"/>
  <c r="AE24" i="29"/>
  <c r="AE24" i="38"/>
  <c r="AE25" i="29"/>
  <c r="AE25" i="38"/>
  <c r="AE27" i="29"/>
  <c r="AE27" i="38"/>
  <c r="AE30" i="29"/>
  <c r="AE30" i="38"/>
  <c r="AE23" i="38"/>
  <c r="AE31" i="29"/>
  <c r="AE31" i="38"/>
  <c r="AE36" i="29"/>
  <c r="AE36" i="38"/>
  <c r="AE37" i="29"/>
  <c r="AE37" i="38"/>
  <c r="AE38" i="29"/>
  <c r="AE38" i="38"/>
  <c r="AE39" i="29"/>
  <c r="AE39" i="38"/>
  <c r="AE40" i="29"/>
  <c r="AE40" i="38"/>
  <c r="AE35" i="38"/>
  <c r="AE41" i="29"/>
  <c r="AE41" i="38"/>
  <c r="AE43" i="29"/>
  <c r="AE43" i="38"/>
  <c r="AE22" i="38"/>
  <c r="AE48" i="29"/>
  <c r="AE48" i="38"/>
  <c r="AE49" i="29"/>
  <c r="AE49" i="38"/>
  <c r="AE50" i="29"/>
  <c r="AE50" i="38"/>
  <c r="AE46" i="38"/>
  <c r="AE51" i="29"/>
  <c r="AE51" i="38"/>
  <c r="AE53" i="29"/>
  <c r="AE53" i="38"/>
  <c r="AE54" i="29"/>
  <c r="AE54" i="38"/>
  <c r="AE55" i="29"/>
  <c r="AE55" i="38"/>
  <c r="AE56" i="29"/>
  <c r="AE56" i="38"/>
  <c r="AE57" i="29"/>
  <c r="AE57" i="38"/>
  <c r="AE52" i="38"/>
  <c r="AE58" i="29"/>
  <c r="AE58" i="38"/>
  <c r="AE59" i="29"/>
  <c r="AE59" i="38"/>
  <c r="AE45" i="38"/>
  <c r="AE61" i="29"/>
  <c r="AE61" i="38"/>
  <c r="AE62" i="29"/>
  <c r="AE62" i="38"/>
  <c r="AE64" i="29"/>
  <c r="AE64" i="38"/>
  <c r="AE65" i="29"/>
  <c r="AE65" i="38"/>
  <c r="AE66" i="29"/>
  <c r="AE66" i="38"/>
  <c r="AE67" i="29"/>
  <c r="AE67" i="38"/>
  <c r="AE68" i="29"/>
  <c r="AE68" i="38"/>
  <c r="AE69" i="29"/>
  <c r="AE69" i="38"/>
  <c r="AE70" i="29"/>
  <c r="AE70" i="38"/>
  <c r="AE71" i="29"/>
  <c r="AE71" i="38"/>
  <c r="AE72" i="29"/>
  <c r="AE72" i="38"/>
  <c r="AE73" i="29"/>
  <c r="AE73" i="38"/>
  <c r="AE74" i="38"/>
  <c r="AE75" i="38"/>
  <c r="AE76" i="29"/>
  <c r="AE76" i="38"/>
  <c r="AE77" i="29"/>
  <c r="AE77" i="38"/>
  <c r="AE78" i="29"/>
  <c r="AE78" i="38"/>
  <c r="AE81" i="29"/>
  <c r="AE81" i="38"/>
  <c r="AE82" i="29"/>
  <c r="AE82" i="38"/>
  <c r="AE60" i="38"/>
  <c r="AE84" i="29"/>
  <c r="AE84" i="38"/>
  <c r="AE85" i="29"/>
  <c r="AE85" i="38"/>
  <c r="AE86" i="38"/>
  <c r="AE195" i="29"/>
  <c r="AE195" i="38"/>
  <c r="AE196" i="29"/>
  <c r="AE196" i="38"/>
  <c r="AE197" i="29"/>
  <c r="AE197" i="38"/>
  <c r="AE198" i="29"/>
  <c r="AE198" i="38"/>
  <c r="AE199" i="29"/>
  <c r="AE199" i="38"/>
  <c r="AE200" i="29"/>
  <c r="AE200" i="38"/>
  <c r="AE194" i="38"/>
  <c r="AE201" i="29"/>
  <c r="AE201" i="38"/>
  <c r="AE202" i="29"/>
  <c r="AE202" i="38"/>
  <c r="AE203" i="29"/>
  <c r="AE203" i="38"/>
  <c r="AE204" i="29"/>
  <c r="AE204" i="38"/>
  <c r="AE205" i="29"/>
  <c r="AE205" i="38"/>
  <c r="AE206" i="29"/>
  <c r="AE206" i="38"/>
  <c r="AE207" i="29"/>
  <c r="AE207" i="38"/>
  <c r="AE208" i="29"/>
  <c r="AE208" i="38"/>
  <c r="AE209" i="29"/>
  <c r="AE209" i="38"/>
  <c r="AE193" i="38"/>
  <c r="AE211" i="38"/>
  <c r="AE212" i="38"/>
  <c r="AE213" i="38"/>
  <c r="AE214" i="38"/>
  <c r="AE215" i="38"/>
  <c r="AE218" i="38"/>
  <c r="AE219" i="38"/>
  <c r="AE220" i="38"/>
  <c r="AE221" i="38"/>
  <c r="AE217" i="38"/>
  <c r="AE222" i="38"/>
  <c r="AE216" i="38"/>
  <c r="AE223" i="29"/>
  <c r="AE223" i="38"/>
  <c r="AE224" i="38"/>
  <c r="AE210" i="38"/>
  <c r="AE226" i="29"/>
  <c r="AE226" i="38"/>
  <c r="AE227" i="29"/>
  <c r="AE227" i="38"/>
  <c r="AE228" i="29"/>
  <c r="AE228" i="38"/>
  <c r="AE229" i="29"/>
  <c r="AE229" i="38"/>
  <c r="AE230" i="29"/>
  <c r="AE230" i="38"/>
  <c r="AE231" i="29"/>
  <c r="AE231" i="38"/>
  <c r="AE232" i="29"/>
  <c r="AE232" i="38"/>
  <c r="AE233" i="29"/>
  <c r="AE233" i="38"/>
  <c r="AE225" i="38"/>
  <c r="AE234" i="38"/>
  <c r="AE235" i="29"/>
  <c r="AE235" i="38"/>
  <c r="AE236" i="29"/>
  <c r="AE236" i="38"/>
  <c r="AE237" i="29"/>
  <c r="AE237" i="38"/>
  <c r="AE238" i="29"/>
  <c r="AE238" i="38"/>
  <c r="AE239" i="29"/>
  <c r="AE239" i="38"/>
  <c r="AE240" i="29"/>
  <c r="AE240" i="38"/>
  <c r="AE241" i="29"/>
  <c r="AE241" i="38"/>
  <c r="AE242" i="29"/>
  <c r="AE242" i="38"/>
  <c r="AC22" i="81"/>
  <c r="AE349" i="38"/>
  <c r="AE350" i="38"/>
  <c r="AE339" i="38"/>
  <c r="AC24" i="81"/>
  <c r="AE315" i="29"/>
  <c r="AE315" i="38"/>
  <c r="AC26" i="81"/>
  <c r="AC28" i="81"/>
  <c r="AC29" i="81"/>
  <c r="AC30" i="81"/>
  <c r="AD18" i="81"/>
  <c r="AF83" i="29"/>
  <c r="AF83" i="38"/>
  <c r="AF138" i="29"/>
  <c r="AF138" i="38"/>
  <c r="AD25" i="81"/>
  <c r="AF91" i="29"/>
  <c r="AF91" i="38"/>
  <c r="AF92" i="29"/>
  <c r="AF92" i="38"/>
  <c r="AF94" i="29"/>
  <c r="AF94" i="38"/>
  <c r="AF97" i="29"/>
  <c r="AF97" i="38"/>
  <c r="AF90" i="38"/>
  <c r="AF98" i="29"/>
  <c r="AF98" i="38"/>
  <c r="AF103" i="29"/>
  <c r="AF103" i="38"/>
  <c r="AF104" i="29"/>
  <c r="AF104" i="38"/>
  <c r="AF105" i="29"/>
  <c r="AF105" i="38"/>
  <c r="AF106" i="29"/>
  <c r="AF106" i="38"/>
  <c r="AF107" i="29"/>
  <c r="AF107" i="38"/>
  <c r="AF102" i="38"/>
  <c r="AF108" i="29"/>
  <c r="AF108" i="38"/>
  <c r="AF109" i="29"/>
  <c r="AF109" i="38"/>
  <c r="AF110" i="29"/>
  <c r="AF110" i="38"/>
  <c r="AF89" i="38"/>
  <c r="AF114" i="29"/>
  <c r="AF114" i="38"/>
  <c r="AF115" i="29"/>
  <c r="AF115" i="38"/>
  <c r="AF116" i="29"/>
  <c r="AF116" i="38"/>
  <c r="AF112" i="38"/>
  <c r="AF117" i="29"/>
  <c r="AF117" i="38"/>
  <c r="AF119" i="29"/>
  <c r="AF119" i="38"/>
  <c r="AF120" i="29"/>
  <c r="AF120" i="38"/>
  <c r="AF121" i="29"/>
  <c r="AF121" i="38"/>
  <c r="AF122" i="29"/>
  <c r="AF122" i="38"/>
  <c r="AF123" i="29"/>
  <c r="AF123" i="38"/>
  <c r="AF118" i="38"/>
  <c r="AF124" i="29"/>
  <c r="AF124" i="38"/>
  <c r="AF125" i="29"/>
  <c r="AF125" i="38"/>
  <c r="AF126" i="29"/>
  <c r="AF126" i="38"/>
  <c r="AF111" i="38"/>
  <c r="AF128" i="29"/>
  <c r="AF128" i="38"/>
  <c r="AF129" i="29"/>
  <c r="AF129" i="38"/>
  <c r="AF130" i="29"/>
  <c r="AF130" i="38"/>
  <c r="AF131" i="29"/>
  <c r="AF131" i="38"/>
  <c r="AF132" i="29"/>
  <c r="AF132" i="38"/>
  <c r="AF133" i="29"/>
  <c r="AF133" i="38"/>
  <c r="AF134" i="29"/>
  <c r="AF134" i="38"/>
  <c r="AF135" i="29"/>
  <c r="AF135" i="38"/>
  <c r="AF136" i="29"/>
  <c r="AF136" i="38"/>
  <c r="AF137" i="29"/>
  <c r="AF137" i="38"/>
  <c r="AF127" i="38"/>
  <c r="AF139" i="29"/>
  <c r="AF139" i="38"/>
  <c r="AF144" i="29"/>
  <c r="AF144" i="38"/>
  <c r="AF145" i="38"/>
  <c r="AF185" i="29"/>
  <c r="AF185" i="38"/>
  <c r="AF186" i="29"/>
  <c r="AF186" i="38"/>
  <c r="AF187" i="29"/>
  <c r="AF187" i="38"/>
  <c r="AF188" i="29"/>
  <c r="AF188" i="38"/>
  <c r="AF184" i="38"/>
  <c r="AD21" i="81"/>
  <c r="AF259" i="29"/>
  <c r="AF259" i="38"/>
  <c r="AF260" i="29"/>
  <c r="AF260" i="38"/>
  <c r="AF261" i="29"/>
  <c r="AF261" i="38"/>
  <c r="AF262" i="29"/>
  <c r="AF262" i="38"/>
  <c r="AF263" i="29"/>
  <c r="AF263" i="38"/>
  <c r="AF265" i="29"/>
  <c r="AF265" i="38"/>
  <c r="AF266" i="29"/>
  <c r="AF266" i="38"/>
  <c r="AF267" i="29"/>
  <c r="AF267" i="38"/>
  <c r="AF268" i="29"/>
  <c r="AF268" i="38"/>
  <c r="AF269" i="29"/>
  <c r="AF269" i="38"/>
  <c r="AF270" i="29"/>
  <c r="AF270" i="38"/>
  <c r="AF271" i="29"/>
  <c r="AF271" i="38"/>
  <c r="AF335" i="38"/>
  <c r="AF320" i="38"/>
  <c r="AF321" i="38"/>
  <c r="AF322" i="38"/>
  <c r="AF323" i="38"/>
  <c r="AF324" i="38"/>
  <c r="AF326" i="38"/>
  <c r="AF327" i="38"/>
  <c r="AF328" i="38"/>
  <c r="AF329" i="38"/>
  <c r="AF330" i="38"/>
  <c r="AF331" i="38"/>
  <c r="AF332" i="38"/>
  <c r="AF343" i="38"/>
  <c r="AF344" i="38"/>
  <c r="AF345" i="38"/>
  <c r="AF336" i="38"/>
  <c r="AF337" i="38"/>
  <c r="AF347" i="38"/>
  <c r="AF348" i="38"/>
  <c r="AF351" i="38"/>
  <c r="AF338" i="38"/>
  <c r="AD23" i="81"/>
  <c r="AD27" i="81"/>
  <c r="AF18" i="29"/>
  <c r="AF18" i="38"/>
  <c r="AF19" i="29"/>
  <c r="AF19" i="38"/>
  <c r="AF20" i="29"/>
  <c r="AF20" i="38"/>
  <c r="AF21" i="29"/>
  <c r="AF21" i="38"/>
  <c r="AF17" i="38"/>
  <c r="AF24" i="29"/>
  <c r="AF24" i="38"/>
  <c r="AF25" i="29"/>
  <c r="AF25" i="38"/>
  <c r="AF27" i="29"/>
  <c r="AF27" i="38"/>
  <c r="AF30" i="29"/>
  <c r="AF30" i="38"/>
  <c r="AF23" i="38"/>
  <c r="AF31" i="29"/>
  <c r="AF31" i="38"/>
  <c r="AF36" i="29"/>
  <c r="AF36" i="38"/>
  <c r="AF37" i="29"/>
  <c r="AF37" i="38"/>
  <c r="AF38" i="29"/>
  <c r="AF38" i="38"/>
  <c r="AF39" i="29"/>
  <c r="AF39" i="38"/>
  <c r="AF40" i="29"/>
  <c r="AF40" i="38"/>
  <c r="AF35" i="38"/>
  <c r="AF41" i="29"/>
  <c r="AF41" i="38"/>
  <c r="AF43" i="29"/>
  <c r="AF43" i="38"/>
  <c r="AF22" i="38"/>
  <c r="AF48" i="29"/>
  <c r="AF48" i="38"/>
  <c r="AF49" i="29"/>
  <c r="AF49" i="38"/>
  <c r="AF50" i="29"/>
  <c r="AF50" i="38"/>
  <c r="AF46" i="38"/>
  <c r="AF51" i="29"/>
  <c r="AF51" i="38"/>
  <c r="AF53" i="29"/>
  <c r="AF53" i="38"/>
  <c r="AF54" i="29"/>
  <c r="AF54" i="38"/>
  <c r="AF55" i="29"/>
  <c r="AF55" i="38"/>
  <c r="AF56" i="29"/>
  <c r="AF56" i="38"/>
  <c r="AF57" i="29"/>
  <c r="AF57" i="38"/>
  <c r="AF52" i="38"/>
  <c r="AF58" i="29"/>
  <c r="AF58" i="38"/>
  <c r="AF59" i="29"/>
  <c r="AF59" i="38"/>
  <c r="AF45" i="38"/>
  <c r="AF61" i="29"/>
  <c r="AF61" i="38"/>
  <c r="AF62" i="29"/>
  <c r="AF62" i="38"/>
  <c r="AF64" i="29"/>
  <c r="AF64" i="38"/>
  <c r="AF65" i="29"/>
  <c r="AF65" i="38"/>
  <c r="AF66" i="29"/>
  <c r="AF66" i="38"/>
  <c r="AF67" i="29"/>
  <c r="AF67" i="38"/>
  <c r="AF68" i="29"/>
  <c r="AF68" i="38"/>
  <c r="AF69" i="29"/>
  <c r="AF69" i="38"/>
  <c r="AF70" i="29"/>
  <c r="AF70" i="38"/>
  <c r="AF71" i="29"/>
  <c r="AF71" i="38"/>
  <c r="AF72" i="29"/>
  <c r="AF72" i="38"/>
  <c r="AF73" i="29"/>
  <c r="AF73" i="38"/>
  <c r="AF74" i="38"/>
  <c r="AF75" i="38"/>
  <c r="AF76" i="29"/>
  <c r="AF76" i="38"/>
  <c r="AF77" i="29"/>
  <c r="AF77" i="38"/>
  <c r="AF78" i="29"/>
  <c r="AF78" i="38"/>
  <c r="AF81" i="29"/>
  <c r="AF81" i="38"/>
  <c r="AF82" i="29"/>
  <c r="AF82" i="38"/>
  <c r="AF60" i="38"/>
  <c r="AF84" i="29"/>
  <c r="AF84" i="38"/>
  <c r="AF85" i="29"/>
  <c r="AF85" i="38"/>
  <c r="AF86" i="38"/>
  <c r="AF195" i="29"/>
  <c r="AF195" i="38"/>
  <c r="AF196" i="29"/>
  <c r="AF196" i="38"/>
  <c r="AF197" i="29"/>
  <c r="AF197" i="38"/>
  <c r="AF198" i="29"/>
  <c r="AF198" i="38"/>
  <c r="AF199" i="29"/>
  <c r="AF199" i="38"/>
  <c r="AF200" i="29"/>
  <c r="AF200" i="38"/>
  <c r="AF194" i="38"/>
  <c r="AF201" i="29"/>
  <c r="AF201" i="38"/>
  <c r="AF202" i="29"/>
  <c r="AF202" i="38"/>
  <c r="AF203" i="29"/>
  <c r="AF203" i="38"/>
  <c r="AF204" i="29"/>
  <c r="AF204" i="38"/>
  <c r="AF205" i="29"/>
  <c r="AF205" i="38"/>
  <c r="AF206" i="29"/>
  <c r="AF206" i="38"/>
  <c r="AF207" i="29"/>
  <c r="AF207" i="38"/>
  <c r="AF208" i="29"/>
  <c r="AF208" i="38"/>
  <c r="AF209" i="29"/>
  <c r="AF209" i="38"/>
  <c r="AF193" i="38"/>
  <c r="AF211" i="38"/>
  <c r="AF212" i="38"/>
  <c r="AF213" i="38"/>
  <c r="AF214" i="38"/>
  <c r="AF215" i="38"/>
  <c r="AF218" i="38"/>
  <c r="AF219" i="38"/>
  <c r="AF220" i="38"/>
  <c r="AF221" i="38"/>
  <c r="AF217" i="38"/>
  <c r="AF222" i="38"/>
  <c r="AF216" i="38"/>
  <c r="AF223" i="29"/>
  <c r="AF223" i="38"/>
  <c r="AF224" i="38"/>
  <c r="AF210" i="38"/>
  <c r="AF226" i="29"/>
  <c r="AF226" i="38"/>
  <c r="AF227" i="29"/>
  <c r="AF227" i="38"/>
  <c r="AF228" i="29"/>
  <c r="AF228" i="38"/>
  <c r="AF229" i="29"/>
  <c r="AF229" i="38"/>
  <c r="AF230" i="29"/>
  <c r="AF230" i="38"/>
  <c r="AF231" i="29"/>
  <c r="AF231" i="38"/>
  <c r="AF232" i="29"/>
  <c r="AF232" i="38"/>
  <c r="AF233" i="29"/>
  <c r="AF233" i="38"/>
  <c r="AF225" i="38"/>
  <c r="AF234" i="38"/>
  <c r="AF235" i="29"/>
  <c r="AF235" i="38"/>
  <c r="AF236" i="29"/>
  <c r="AF236" i="38"/>
  <c r="AF237" i="29"/>
  <c r="AF237" i="38"/>
  <c r="AF238" i="29"/>
  <c r="AF238" i="38"/>
  <c r="AF239" i="29"/>
  <c r="AF239" i="38"/>
  <c r="AF240" i="29"/>
  <c r="AF240" i="38"/>
  <c r="AF241" i="29"/>
  <c r="AF241" i="38"/>
  <c r="AF242" i="29"/>
  <c r="AF242" i="38"/>
  <c r="AD22" i="81"/>
  <c r="AF349" i="38"/>
  <c r="AF350" i="38"/>
  <c r="AF339" i="38"/>
  <c r="AD24" i="81"/>
  <c r="AF315" i="29"/>
  <c r="AF315" i="38"/>
  <c r="AD26" i="81"/>
  <c r="AD28" i="81"/>
  <c r="AD29" i="81"/>
  <c r="AD30" i="81"/>
  <c r="AE18" i="81"/>
  <c r="AG83" i="29"/>
  <c r="AG83" i="38"/>
  <c r="AG138" i="29"/>
  <c r="AG138" i="38"/>
  <c r="AE25" i="81"/>
  <c r="AG91" i="29"/>
  <c r="AG91" i="38"/>
  <c r="AG92" i="29"/>
  <c r="AG92" i="38"/>
  <c r="AG94" i="29"/>
  <c r="AG94" i="38"/>
  <c r="AG97" i="29"/>
  <c r="AG97" i="38"/>
  <c r="AG90" i="38"/>
  <c r="AG98" i="29"/>
  <c r="AG98" i="38"/>
  <c r="AG103" i="29"/>
  <c r="AG103" i="38"/>
  <c r="AG104" i="29"/>
  <c r="AG104" i="38"/>
  <c r="AG105" i="29"/>
  <c r="AG105" i="38"/>
  <c r="AG106" i="29"/>
  <c r="AG106" i="38"/>
  <c r="AG107" i="29"/>
  <c r="AG107" i="38"/>
  <c r="AG102" i="38"/>
  <c r="AG108" i="29"/>
  <c r="AG108" i="38"/>
  <c r="AG109" i="29"/>
  <c r="AG109" i="38"/>
  <c r="AG110" i="29"/>
  <c r="AG110" i="38"/>
  <c r="AG89" i="38"/>
  <c r="AG114" i="29"/>
  <c r="AG114" i="38"/>
  <c r="AG115" i="29"/>
  <c r="AG115" i="38"/>
  <c r="AG116" i="29"/>
  <c r="AG116" i="38"/>
  <c r="AG112" i="38"/>
  <c r="AG117" i="29"/>
  <c r="AG117" i="38"/>
  <c r="AG119" i="29"/>
  <c r="AG119" i="38"/>
  <c r="AG120" i="29"/>
  <c r="AG120" i="38"/>
  <c r="AG121" i="29"/>
  <c r="AG121" i="38"/>
  <c r="AG122" i="29"/>
  <c r="AG122" i="38"/>
  <c r="AG123" i="29"/>
  <c r="AG123" i="38"/>
  <c r="AG118" i="38"/>
  <c r="AG124" i="29"/>
  <c r="AG124" i="38"/>
  <c r="AG125" i="29"/>
  <c r="AG125" i="38"/>
  <c r="AG126" i="29"/>
  <c r="AG126" i="38"/>
  <c r="AG111" i="38"/>
  <c r="AG128" i="29"/>
  <c r="AG128" i="38"/>
  <c r="AG129" i="29"/>
  <c r="AG129" i="38"/>
  <c r="AG130" i="29"/>
  <c r="AG130" i="38"/>
  <c r="AG131" i="29"/>
  <c r="AG131" i="38"/>
  <c r="AG132" i="29"/>
  <c r="AG132" i="38"/>
  <c r="AG133" i="29"/>
  <c r="AG133" i="38"/>
  <c r="AG134" i="29"/>
  <c r="AG134" i="38"/>
  <c r="AG135" i="29"/>
  <c r="AG135" i="38"/>
  <c r="AG136" i="29"/>
  <c r="AG136" i="38"/>
  <c r="AG137" i="29"/>
  <c r="AG137" i="38"/>
  <c r="AG127" i="38"/>
  <c r="AG139" i="29"/>
  <c r="AG139" i="38"/>
  <c r="AG144" i="29"/>
  <c r="AG144" i="38"/>
  <c r="AG145" i="38"/>
  <c r="AG185" i="29"/>
  <c r="AG185" i="38"/>
  <c r="AG186" i="29"/>
  <c r="AG186" i="38"/>
  <c r="AG187" i="29"/>
  <c r="AG187" i="38"/>
  <c r="AG188" i="29"/>
  <c r="AG188" i="38"/>
  <c r="AG184" i="38"/>
  <c r="AE21" i="81"/>
  <c r="AG259" i="29"/>
  <c r="AG259" i="38"/>
  <c r="AG260" i="29"/>
  <c r="AG260" i="38"/>
  <c r="AG261" i="29"/>
  <c r="AG261" i="38"/>
  <c r="AG262" i="29"/>
  <c r="AG262" i="38"/>
  <c r="AG263" i="29"/>
  <c r="AG263" i="38"/>
  <c r="AG265" i="29"/>
  <c r="AG265" i="38"/>
  <c r="AG266" i="29"/>
  <c r="AG266" i="38"/>
  <c r="AG267" i="29"/>
  <c r="AG267" i="38"/>
  <c r="AG268" i="29"/>
  <c r="AG268" i="38"/>
  <c r="AG269" i="29"/>
  <c r="AG269" i="38"/>
  <c r="AG270" i="29"/>
  <c r="AG270" i="38"/>
  <c r="AG271" i="29"/>
  <c r="AG271" i="38"/>
  <c r="AG335" i="38"/>
  <c r="AG320" i="38"/>
  <c r="AG321" i="38"/>
  <c r="AG322" i="38"/>
  <c r="AG323" i="38"/>
  <c r="AG324" i="38"/>
  <c r="AG326" i="38"/>
  <c r="AG327" i="38"/>
  <c r="AG328" i="38"/>
  <c r="AG329" i="38"/>
  <c r="AG330" i="38"/>
  <c r="AG331" i="38"/>
  <c r="AG332" i="38"/>
  <c r="AG343" i="38"/>
  <c r="AG344" i="38"/>
  <c r="AG345" i="38"/>
  <c r="AG336" i="38"/>
  <c r="AG337" i="38"/>
  <c r="AG347" i="38"/>
  <c r="AG348" i="38"/>
  <c r="AG351" i="38"/>
  <c r="AG338" i="38"/>
  <c r="AE23" i="81"/>
  <c r="AE27" i="81"/>
  <c r="AG18" i="29"/>
  <c r="AG18" i="38"/>
  <c r="AG19" i="29"/>
  <c r="AG19" i="38"/>
  <c r="AG20" i="29"/>
  <c r="AG20" i="38"/>
  <c r="AG21" i="29"/>
  <c r="AG21" i="38"/>
  <c r="AG17" i="38"/>
  <c r="AG24" i="29"/>
  <c r="AG24" i="38"/>
  <c r="AG25" i="29"/>
  <c r="AG25" i="38"/>
  <c r="AG27" i="29"/>
  <c r="AG27" i="38"/>
  <c r="AG30" i="29"/>
  <c r="AG30" i="38"/>
  <c r="AG23" i="38"/>
  <c r="AG31" i="29"/>
  <c r="AG31" i="38"/>
  <c r="AG36" i="29"/>
  <c r="AG36" i="38"/>
  <c r="AG37" i="29"/>
  <c r="AG37" i="38"/>
  <c r="AG38" i="29"/>
  <c r="AG38" i="38"/>
  <c r="AG39" i="29"/>
  <c r="AG39" i="38"/>
  <c r="AG40" i="29"/>
  <c r="AG40" i="38"/>
  <c r="AG35" i="38"/>
  <c r="AG41" i="29"/>
  <c r="AG41" i="38"/>
  <c r="AG43" i="29"/>
  <c r="AG43" i="38"/>
  <c r="AG22" i="38"/>
  <c r="AG48" i="29"/>
  <c r="AG48" i="38"/>
  <c r="AG49" i="29"/>
  <c r="AG49" i="38"/>
  <c r="AG50" i="29"/>
  <c r="AG50" i="38"/>
  <c r="AG46" i="38"/>
  <c r="AG51" i="29"/>
  <c r="AG51" i="38"/>
  <c r="AG53" i="29"/>
  <c r="AG53" i="38"/>
  <c r="AG54" i="29"/>
  <c r="AG54" i="38"/>
  <c r="AG55" i="29"/>
  <c r="AG55" i="38"/>
  <c r="AG56" i="29"/>
  <c r="AG56" i="38"/>
  <c r="AG57" i="29"/>
  <c r="AG57" i="38"/>
  <c r="AG52" i="38"/>
  <c r="AG58" i="29"/>
  <c r="AG58" i="38"/>
  <c r="AG59" i="29"/>
  <c r="AG59" i="38"/>
  <c r="AG45" i="38"/>
  <c r="AG61" i="29"/>
  <c r="AG61" i="38"/>
  <c r="AG62" i="29"/>
  <c r="AG62" i="38"/>
  <c r="AG64" i="29"/>
  <c r="AG64" i="38"/>
  <c r="AG65" i="29"/>
  <c r="AG65" i="38"/>
  <c r="AG66" i="29"/>
  <c r="AG66" i="38"/>
  <c r="AG67" i="29"/>
  <c r="AG67" i="38"/>
  <c r="AG68" i="29"/>
  <c r="AG68" i="38"/>
  <c r="AG69" i="29"/>
  <c r="AG69" i="38"/>
  <c r="AG70" i="29"/>
  <c r="AG70" i="38"/>
  <c r="AG71" i="29"/>
  <c r="AG71" i="38"/>
  <c r="AG72" i="29"/>
  <c r="AG72" i="38"/>
  <c r="AG73" i="29"/>
  <c r="AG73" i="38"/>
  <c r="AG74" i="38"/>
  <c r="AG75" i="38"/>
  <c r="AG76" i="29"/>
  <c r="AG76" i="38"/>
  <c r="AG77" i="29"/>
  <c r="AG77" i="38"/>
  <c r="AG78" i="29"/>
  <c r="AG78" i="38"/>
  <c r="AG81" i="29"/>
  <c r="AG81" i="38"/>
  <c r="AG82" i="29"/>
  <c r="AG82" i="38"/>
  <c r="AG60" i="38"/>
  <c r="AG84" i="29"/>
  <c r="AG84" i="38"/>
  <c r="AG85" i="29"/>
  <c r="AG85" i="38"/>
  <c r="AG86" i="38"/>
  <c r="AG195" i="29"/>
  <c r="AG195" i="38"/>
  <c r="AG196" i="29"/>
  <c r="AG196" i="38"/>
  <c r="AG197" i="29"/>
  <c r="AG197" i="38"/>
  <c r="AG198" i="29"/>
  <c r="AG198" i="38"/>
  <c r="AG199" i="29"/>
  <c r="AG199" i="38"/>
  <c r="AG200" i="29"/>
  <c r="AG200" i="38"/>
  <c r="AG194" i="38"/>
  <c r="AG201" i="29"/>
  <c r="AG201" i="38"/>
  <c r="AG202" i="29"/>
  <c r="AG202" i="38"/>
  <c r="AG203" i="29"/>
  <c r="AG203" i="38"/>
  <c r="AG204" i="29"/>
  <c r="AG204" i="38"/>
  <c r="AG205" i="29"/>
  <c r="AG205" i="38"/>
  <c r="AG206" i="29"/>
  <c r="AG206" i="38"/>
  <c r="AG207" i="29"/>
  <c r="AG207" i="38"/>
  <c r="AG208" i="29"/>
  <c r="AG208" i="38"/>
  <c r="AG209" i="29"/>
  <c r="AG209" i="38"/>
  <c r="AG193" i="38"/>
  <c r="AG211" i="38"/>
  <c r="AG212" i="38"/>
  <c r="AG213" i="38"/>
  <c r="AG214" i="38"/>
  <c r="AG215" i="38"/>
  <c r="AG218" i="38"/>
  <c r="AG219" i="38"/>
  <c r="AG220" i="38"/>
  <c r="AG221" i="38"/>
  <c r="AG217" i="38"/>
  <c r="AG222" i="38"/>
  <c r="AG216" i="38"/>
  <c r="AG223" i="29"/>
  <c r="AG223" i="38"/>
  <c r="AG224" i="38"/>
  <c r="AG210" i="38"/>
  <c r="AG226" i="29"/>
  <c r="AG226" i="38"/>
  <c r="AG227" i="29"/>
  <c r="AG227" i="38"/>
  <c r="AG228" i="29"/>
  <c r="AG228" i="38"/>
  <c r="AG229" i="29"/>
  <c r="AG229" i="38"/>
  <c r="AG230" i="29"/>
  <c r="AG230" i="38"/>
  <c r="AG231" i="29"/>
  <c r="AG231" i="38"/>
  <c r="AG232" i="29"/>
  <c r="AG232" i="38"/>
  <c r="AG233" i="29"/>
  <c r="AG233" i="38"/>
  <c r="AG225" i="38"/>
  <c r="AG234" i="38"/>
  <c r="AG235" i="29"/>
  <c r="AG235" i="38"/>
  <c r="AG236" i="29"/>
  <c r="AG236" i="38"/>
  <c r="AG237" i="29"/>
  <c r="AG237" i="38"/>
  <c r="AG238" i="29"/>
  <c r="AG238" i="38"/>
  <c r="AG239" i="29"/>
  <c r="AG239" i="38"/>
  <c r="AG240" i="29"/>
  <c r="AG240" i="38"/>
  <c r="AG241" i="29"/>
  <c r="AG241" i="38"/>
  <c r="AG242" i="29"/>
  <c r="AG242" i="38"/>
  <c r="AE22" i="81"/>
  <c r="AG349" i="38"/>
  <c r="AG350" i="38"/>
  <c r="AG339" i="38"/>
  <c r="AE24" i="81"/>
  <c r="AG315" i="29"/>
  <c r="AG315" i="38"/>
  <c r="AE26" i="81"/>
  <c r="AE28" i="81"/>
  <c r="AE29" i="81"/>
  <c r="AE30" i="81"/>
  <c r="AF18" i="81"/>
  <c r="AH83" i="29"/>
  <c r="AH83" i="38"/>
  <c r="AH138" i="29"/>
  <c r="AH138" i="38"/>
  <c r="AF25" i="81"/>
  <c r="AH91" i="29"/>
  <c r="AH91" i="38"/>
  <c r="AH92" i="29"/>
  <c r="AH92" i="38"/>
  <c r="AH94" i="29"/>
  <c r="AH94" i="38"/>
  <c r="AH97" i="29"/>
  <c r="AH97" i="38"/>
  <c r="AH90" i="38"/>
  <c r="AH98" i="29"/>
  <c r="AH98" i="38"/>
  <c r="AH103" i="29"/>
  <c r="AH103" i="38"/>
  <c r="AH104" i="29"/>
  <c r="AH104" i="38"/>
  <c r="AH105" i="29"/>
  <c r="AH105" i="38"/>
  <c r="AH106" i="29"/>
  <c r="AH106" i="38"/>
  <c r="AH107" i="29"/>
  <c r="AH107" i="38"/>
  <c r="AH102" i="38"/>
  <c r="AH108" i="29"/>
  <c r="AH108" i="38"/>
  <c r="AH109" i="29"/>
  <c r="AH109" i="38"/>
  <c r="AH110" i="29"/>
  <c r="AH110" i="38"/>
  <c r="AH89" i="38"/>
  <c r="AH114" i="29"/>
  <c r="AH114" i="38"/>
  <c r="AH115" i="29"/>
  <c r="AH115" i="38"/>
  <c r="AH116" i="29"/>
  <c r="AH116" i="38"/>
  <c r="AH112" i="38"/>
  <c r="AH117" i="29"/>
  <c r="AH117" i="38"/>
  <c r="AH119" i="29"/>
  <c r="AH119" i="38"/>
  <c r="AH120" i="29"/>
  <c r="AH120" i="38"/>
  <c r="AH121" i="29"/>
  <c r="AH121" i="38"/>
  <c r="AH122" i="29"/>
  <c r="AH122" i="38"/>
  <c r="AH123" i="29"/>
  <c r="AH123" i="38"/>
  <c r="AH118" i="38"/>
  <c r="AH124" i="29"/>
  <c r="AH124" i="38"/>
  <c r="AH125" i="29"/>
  <c r="AH125" i="38"/>
  <c r="AH126" i="29"/>
  <c r="AH126" i="38"/>
  <c r="AH111" i="38"/>
  <c r="AH128" i="29"/>
  <c r="AH128" i="38"/>
  <c r="AH129" i="29"/>
  <c r="AH129" i="38"/>
  <c r="AH130" i="29"/>
  <c r="AH130" i="38"/>
  <c r="AH131" i="29"/>
  <c r="AH131" i="38"/>
  <c r="AH132" i="29"/>
  <c r="AH132" i="38"/>
  <c r="AH133" i="29"/>
  <c r="AH133" i="38"/>
  <c r="AH134" i="29"/>
  <c r="AH134" i="38"/>
  <c r="AH135" i="29"/>
  <c r="AH135" i="38"/>
  <c r="AH136" i="29"/>
  <c r="AH136" i="38"/>
  <c r="AH137" i="29"/>
  <c r="AH137" i="38"/>
  <c r="AH127" i="38"/>
  <c r="AH139" i="29"/>
  <c r="AH139" i="38"/>
  <c r="AH144" i="29"/>
  <c r="AH144" i="38"/>
  <c r="AH145" i="38"/>
  <c r="AH185" i="29"/>
  <c r="AH185" i="38"/>
  <c r="AH186" i="29"/>
  <c r="AH186" i="38"/>
  <c r="AH187" i="29"/>
  <c r="AH187" i="38"/>
  <c r="AH188" i="29"/>
  <c r="AH188" i="38"/>
  <c r="AH184" i="38"/>
  <c r="AF21" i="81"/>
  <c r="AH259" i="29"/>
  <c r="AH259" i="38"/>
  <c r="AH260" i="29"/>
  <c r="AH260" i="38"/>
  <c r="AH261" i="29"/>
  <c r="AH261" i="38"/>
  <c r="AH262" i="29"/>
  <c r="AH262" i="38"/>
  <c r="AH263" i="29"/>
  <c r="AH263" i="38"/>
  <c r="AH265" i="29"/>
  <c r="AH265" i="38"/>
  <c r="AH266" i="29"/>
  <c r="AH266" i="38"/>
  <c r="AH267" i="29"/>
  <c r="AH267" i="38"/>
  <c r="AH268" i="29"/>
  <c r="AH268" i="38"/>
  <c r="AH269" i="29"/>
  <c r="AH269" i="38"/>
  <c r="AH270" i="29"/>
  <c r="AH270" i="38"/>
  <c r="AH271" i="29"/>
  <c r="AH271" i="38"/>
  <c r="AH335" i="38"/>
  <c r="AH320" i="38"/>
  <c r="AH321" i="38"/>
  <c r="AH322" i="38"/>
  <c r="AH323" i="38"/>
  <c r="AH324" i="38"/>
  <c r="AH326" i="38"/>
  <c r="AH327" i="38"/>
  <c r="AH328" i="38"/>
  <c r="AH329" i="38"/>
  <c r="AH330" i="38"/>
  <c r="AH331" i="38"/>
  <c r="AH332" i="38"/>
  <c r="AH343" i="38"/>
  <c r="AH344" i="38"/>
  <c r="AH345" i="38"/>
  <c r="AH336" i="38"/>
  <c r="AH337" i="38"/>
  <c r="AH347" i="38"/>
  <c r="AH348" i="38"/>
  <c r="AH351" i="38"/>
  <c r="AH338" i="38"/>
  <c r="AF23" i="81"/>
  <c r="AF27" i="81"/>
  <c r="AH18" i="29"/>
  <c r="AH18" i="38"/>
  <c r="AH19" i="29"/>
  <c r="AH19" i="38"/>
  <c r="AH20" i="29"/>
  <c r="AH20" i="38"/>
  <c r="AH21" i="29"/>
  <c r="AH21" i="38"/>
  <c r="AH17" i="38"/>
  <c r="AH24" i="29"/>
  <c r="AH24" i="38"/>
  <c r="AH25" i="29"/>
  <c r="AH25" i="38"/>
  <c r="AH27" i="29"/>
  <c r="AH27" i="38"/>
  <c r="AH30" i="29"/>
  <c r="AH30" i="38"/>
  <c r="AH23" i="38"/>
  <c r="AH31" i="29"/>
  <c r="AH31" i="38"/>
  <c r="AH36" i="29"/>
  <c r="AH36" i="38"/>
  <c r="AH37" i="29"/>
  <c r="AH37" i="38"/>
  <c r="AH38" i="29"/>
  <c r="AH38" i="38"/>
  <c r="AH39" i="29"/>
  <c r="AH39" i="38"/>
  <c r="AH40" i="29"/>
  <c r="AH40" i="38"/>
  <c r="AH35" i="38"/>
  <c r="AH41" i="29"/>
  <c r="AH41" i="38"/>
  <c r="AH43" i="29"/>
  <c r="AH43" i="38"/>
  <c r="AH22" i="38"/>
  <c r="AH48" i="29"/>
  <c r="AH48" i="38"/>
  <c r="AH49" i="29"/>
  <c r="AH49" i="38"/>
  <c r="AH50" i="29"/>
  <c r="AH50" i="38"/>
  <c r="AH46" i="38"/>
  <c r="AH51" i="29"/>
  <c r="AH51" i="38"/>
  <c r="AH53" i="29"/>
  <c r="AH53" i="38"/>
  <c r="AH54" i="29"/>
  <c r="AH54" i="38"/>
  <c r="AH55" i="29"/>
  <c r="AH55" i="38"/>
  <c r="AH56" i="29"/>
  <c r="AH56" i="38"/>
  <c r="AH57" i="29"/>
  <c r="AH57" i="38"/>
  <c r="AH52" i="38"/>
  <c r="AH58" i="29"/>
  <c r="AH58" i="38"/>
  <c r="AH59" i="29"/>
  <c r="AH59" i="38"/>
  <c r="AH45" i="38"/>
  <c r="AH61" i="29"/>
  <c r="AH61" i="38"/>
  <c r="AH62" i="29"/>
  <c r="AH62" i="38"/>
  <c r="AH64" i="29"/>
  <c r="AH64" i="38"/>
  <c r="AH65" i="29"/>
  <c r="AH65" i="38"/>
  <c r="AH66" i="29"/>
  <c r="AH66" i="38"/>
  <c r="AH67" i="29"/>
  <c r="AH67" i="38"/>
  <c r="AH68" i="29"/>
  <c r="AH68" i="38"/>
  <c r="AH69" i="29"/>
  <c r="AH69" i="38"/>
  <c r="AH70" i="29"/>
  <c r="AH70" i="38"/>
  <c r="AH71" i="29"/>
  <c r="AH71" i="38"/>
  <c r="AH72" i="29"/>
  <c r="AH72" i="38"/>
  <c r="AH73" i="29"/>
  <c r="AH73" i="38"/>
  <c r="AH74" i="38"/>
  <c r="AH75" i="38"/>
  <c r="AH76" i="29"/>
  <c r="AH76" i="38"/>
  <c r="AH77" i="29"/>
  <c r="AH77" i="38"/>
  <c r="AH78" i="29"/>
  <c r="AH78" i="38"/>
  <c r="AH81" i="29"/>
  <c r="AH81" i="38"/>
  <c r="AH82" i="29"/>
  <c r="AH82" i="38"/>
  <c r="AH60" i="38"/>
  <c r="AH84" i="29"/>
  <c r="AH84" i="38"/>
  <c r="AH85" i="29"/>
  <c r="AH85" i="38"/>
  <c r="AH86" i="38"/>
  <c r="AH195" i="29"/>
  <c r="AH195" i="38"/>
  <c r="AH196" i="29"/>
  <c r="AH196" i="38"/>
  <c r="AH197" i="29"/>
  <c r="AH197" i="38"/>
  <c r="AH198" i="29"/>
  <c r="AH198" i="38"/>
  <c r="AH199" i="29"/>
  <c r="AH199" i="38"/>
  <c r="AH200" i="29"/>
  <c r="AH200" i="38"/>
  <c r="AH194" i="38"/>
  <c r="AH201" i="29"/>
  <c r="AH201" i="38"/>
  <c r="AH202" i="29"/>
  <c r="AH202" i="38"/>
  <c r="AH203" i="29"/>
  <c r="AH203" i="38"/>
  <c r="AH204" i="29"/>
  <c r="AH204" i="38"/>
  <c r="AH205" i="29"/>
  <c r="AH205" i="38"/>
  <c r="AH206" i="29"/>
  <c r="AH206" i="38"/>
  <c r="AH207" i="29"/>
  <c r="AH207" i="38"/>
  <c r="AH208" i="29"/>
  <c r="AH208" i="38"/>
  <c r="AH209" i="29"/>
  <c r="AH209" i="38"/>
  <c r="AH193" i="38"/>
  <c r="AH211" i="38"/>
  <c r="AH212" i="38"/>
  <c r="AH213" i="38"/>
  <c r="AH214" i="38"/>
  <c r="AH215" i="38"/>
  <c r="AH218" i="38"/>
  <c r="AH219" i="38"/>
  <c r="AH220" i="38"/>
  <c r="AH221" i="38"/>
  <c r="AH217" i="38"/>
  <c r="AH222" i="38"/>
  <c r="AH216" i="38"/>
  <c r="AH223" i="29"/>
  <c r="AH223" i="38"/>
  <c r="AH224" i="38"/>
  <c r="AH210" i="38"/>
  <c r="AH226" i="29"/>
  <c r="AH226" i="38"/>
  <c r="AH227" i="29"/>
  <c r="AH227" i="38"/>
  <c r="AH228" i="29"/>
  <c r="AH228" i="38"/>
  <c r="AH229" i="29"/>
  <c r="AH229" i="38"/>
  <c r="AH230" i="29"/>
  <c r="AH230" i="38"/>
  <c r="AH231" i="29"/>
  <c r="AH231" i="38"/>
  <c r="AH232" i="29"/>
  <c r="AH232" i="38"/>
  <c r="AH233" i="29"/>
  <c r="AH233" i="38"/>
  <c r="AH225" i="38"/>
  <c r="AH234" i="38"/>
  <c r="AH235" i="29"/>
  <c r="AH235" i="38"/>
  <c r="AH236" i="29"/>
  <c r="AH236" i="38"/>
  <c r="AH237" i="29"/>
  <c r="AH237" i="38"/>
  <c r="AH238" i="29"/>
  <c r="AH238" i="38"/>
  <c r="AH239" i="29"/>
  <c r="AH239" i="38"/>
  <c r="AH240" i="29"/>
  <c r="AH240" i="38"/>
  <c r="AH241" i="29"/>
  <c r="AH241" i="38"/>
  <c r="AH242" i="29"/>
  <c r="AH242" i="38"/>
  <c r="AF22" i="81"/>
  <c r="AH349" i="38"/>
  <c r="AH350" i="38"/>
  <c r="AH339" i="38"/>
  <c r="AF24" i="81"/>
  <c r="AH315" i="29"/>
  <c r="AH315" i="38"/>
  <c r="AF26" i="81"/>
  <c r="AF28" i="81"/>
  <c r="AF29" i="81"/>
  <c r="AF30" i="81"/>
  <c r="AG18" i="81"/>
  <c r="AI83" i="29"/>
  <c r="AI83" i="38"/>
  <c r="AI138" i="29"/>
  <c r="AI138" i="38"/>
  <c r="AG25" i="81"/>
  <c r="AI91" i="29"/>
  <c r="AI91" i="38"/>
  <c r="AI92" i="29"/>
  <c r="AI92" i="38"/>
  <c r="AI94" i="29"/>
  <c r="AI94" i="38"/>
  <c r="AI97" i="29"/>
  <c r="AI97" i="38"/>
  <c r="AI90" i="38"/>
  <c r="AI98" i="29"/>
  <c r="AI98" i="38"/>
  <c r="AI103" i="29"/>
  <c r="AI103" i="38"/>
  <c r="AI104" i="29"/>
  <c r="AI104" i="38"/>
  <c r="AI105" i="29"/>
  <c r="AI105" i="38"/>
  <c r="AI106" i="29"/>
  <c r="AI106" i="38"/>
  <c r="AI107" i="29"/>
  <c r="AI107" i="38"/>
  <c r="AI102" i="38"/>
  <c r="AI108" i="29"/>
  <c r="AI108" i="38"/>
  <c r="AI109" i="29"/>
  <c r="AI109" i="38"/>
  <c r="AI110" i="29"/>
  <c r="AI110" i="38"/>
  <c r="AI89" i="38"/>
  <c r="AI114" i="29"/>
  <c r="AI114" i="38"/>
  <c r="AI115" i="29"/>
  <c r="AI115" i="38"/>
  <c r="AI116" i="29"/>
  <c r="AI116" i="38"/>
  <c r="AI112" i="38"/>
  <c r="AI117" i="29"/>
  <c r="AI117" i="38"/>
  <c r="AI119" i="29"/>
  <c r="AI119" i="38"/>
  <c r="AI120" i="29"/>
  <c r="AI120" i="38"/>
  <c r="AI121" i="29"/>
  <c r="AI121" i="38"/>
  <c r="AI122" i="29"/>
  <c r="AI122" i="38"/>
  <c r="AI123" i="29"/>
  <c r="AI123" i="38"/>
  <c r="AI118" i="38"/>
  <c r="AI124" i="29"/>
  <c r="AI124" i="38"/>
  <c r="AI125" i="29"/>
  <c r="AI125" i="38"/>
  <c r="AI126" i="29"/>
  <c r="AI126" i="38"/>
  <c r="AI111" i="38"/>
  <c r="AI128" i="29"/>
  <c r="AI128" i="38"/>
  <c r="AI129" i="29"/>
  <c r="AI129" i="38"/>
  <c r="AI130" i="29"/>
  <c r="AI130" i="38"/>
  <c r="AI131" i="29"/>
  <c r="AI131" i="38"/>
  <c r="AI132" i="29"/>
  <c r="AI132" i="38"/>
  <c r="AI133" i="29"/>
  <c r="AI133" i="38"/>
  <c r="AI134" i="29"/>
  <c r="AI134" i="38"/>
  <c r="AI135" i="29"/>
  <c r="AI135" i="38"/>
  <c r="AI136" i="29"/>
  <c r="AI136" i="38"/>
  <c r="AI137" i="29"/>
  <c r="AI137" i="38"/>
  <c r="AI127" i="38"/>
  <c r="AI139" i="29"/>
  <c r="AI139" i="38"/>
  <c r="AI144" i="29"/>
  <c r="AI144" i="38"/>
  <c r="AI145" i="38"/>
  <c r="AI185" i="29"/>
  <c r="AI185" i="38"/>
  <c r="AI186" i="29"/>
  <c r="AI186" i="38"/>
  <c r="AI187" i="29"/>
  <c r="AI187" i="38"/>
  <c r="AI188" i="29"/>
  <c r="AI188" i="38"/>
  <c r="AI184" i="38"/>
  <c r="AG21" i="81"/>
  <c r="AI259" i="29"/>
  <c r="AI259" i="38"/>
  <c r="AI260" i="29"/>
  <c r="AI260" i="38"/>
  <c r="AI261" i="29"/>
  <c r="AI261" i="38"/>
  <c r="AI262" i="29"/>
  <c r="AI262" i="38"/>
  <c r="AI263" i="29"/>
  <c r="AI263" i="38"/>
  <c r="AI265" i="29"/>
  <c r="AI265" i="38"/>
  <c r="AI266" i="29"/>
  <c r="AI266" i="38"/>
  <c r="AI267" i="29"/>
  <c r="AI267" i="38"/>
  <c r="AI268" i="29"/>
  <c r="AI268" i="38"/>
  <c r="AI269" i="29"/>
  <c r="AI269" i="38"/>
  <c r="AI270" i="29"/>
  <c r="AI270" i="38"/>
  <c r="AI271" i="29"/>
  <c r="AI271" i="38"/>
  <c r="AI335" i="38"/>
  <c r="AI320" i="38"/>
  <c r="AI321" i="38"/>
  <c r="AI322" i="38"/>
  <c r="AI323" i="38"/>
  <c r="AI324" i="38"/>
  <c r="AI326" i="38"/>
  <c r="AI327" i="38"/>
  <c r="AI328" i="38"/>
  <c r="AI329" i="38"/>
  <c r="AI330" i="38"/>
  <c r="AI331" i="38"/>
  <c r="AI332" i="38"/>
  <c r="AI343" i="38"/>
  <c r="AI344" i="38"/>
  <c r="AI345" i="38"/>
  <c r="AI336" i="38"/>
  <c r="AI337" i="38"/>
  <c r="AI347" i="38"/>
  <c r="AI348" i="38"/>
  <c r="AI351" i="38"/>
  <c r="AI338" i="38"/>
  <c r="AG23" i="81"/>
  <c r="AG27" i="81"/>
  <c r="AI18" i="29"/>
  <c r="AI18" i="38"/>
  <c r="AI19" i="29"/>
  <c r="AI19" i="38"/>
  <c r="AI20" i="29"/>
  <c r="AI20" i="38"/>
  <c r="AI21" i="29"/>
  <c r="AI21" i="38"/>
  <c r="AI17" i="38"/>
  <c r="AI24" i="29"/>
  <c r="AI24" i="38"/>
  <c r="AI25" i="29"/>
  <c r="AI25" i="38"/>
  <c r="AI27" i="29"/>
  <c r="AI27" i="38"/>
  <c r="AI30" i="29"/>
  <c r="AI30" i="38"/>
  <c r="AI23" i="38"/>
  <c r="AI31" i="29"/>
  <c r="AI31" i="38"/>
  <c r="AI36" i="29"/>
  <c r="AI36" i="38"/>
  <c r="AI37" i="29"/>
  <c r="AI37" i="38"/>
  <c r="AI38" i="29"/>
  <c r="AI38" i="38"/>
  <c r="AI39" i="29"/>
  <c r="AI39" i="38"/>
  <c r="AI40" i="29"/>
  <c r="AI40" i="38"/>
  <c r="AI35" i="38"/>
  <c r="AI41" i="29"/>
  <c r="AI41" i="38"/>
  <c r="AI43" i="29"/>
  <c r="AI43" i="38"/>
  <c r="AI22" i="38"/>
  <c r="AI48" i="29"/>
  <c r="AI48" i="38"/>
  <c r="AI49" i="29"/>
  <c r="AI49" i="38"/>
  <c r="AI50" i="29"/>
  <c r="AI50" i="38"/>
  <c r="AI46" i="38"/>
  <c r="AI51" i="29"/>
  <c r="AI51" i="38"/>
  <c r="AI53" i="29"/>
  <c r="AI53" i="38"/>
  <c r="AI54" i="29"/>
  <c r="AI54" i="38"/>
  <c r="AI55" i="29"/>
  <c r="AI55" i="38"/>
  <c r="AI56" i="29"/>
  <c r="AI56" i="38"/>
  <c r="AI57" i="29"/>
  <c r="AI57" i="38"/>
  <c r="AI52" i="38"/>
  <c r="AI58" i="29"/>
  <c r="AI58" i="38"/>
  <c r="AI59" i="29"/>
  <c r="AI59" i="38"/>
  <c r="AI45" i="38"/>
  <c r="AI61" i="29"/>
  <c r="AI61" i="38"/>
  <c r="AI62" i="29"/>
  <c r="AI62" i="38"/>
  <c r="AI64" i="29"/>
  <c r="AI64" i="38"/>
  <c r="AI65" i="29"/>
  <c r="AI65" i="38"/>
  <c r="AI66" i="29"/>
  <c r="AI66" i="38"/>
  <c r="AI67" i="29"/>
  <c r="AI67" i="38"/>
  <c r="AI68" i="29"/>
  <c r="AI68" i="38"/>
  <c r="AI69" i="29"/>
  <c r="AI69" i="38"/>
  <c r="AI70" i="29"/>
  <c r="AI70" i="38"/>
  <c r="AI71" i="29"/>
  <c r="AI71" i="38"/>
  <c r="AI72" i="29"/>
  <c r="AI72" i="38"/>
  <c r="AI73" i="29"/>
  <c r="AI73" i="38"/>
  <c r="AI74" i="38"/>
  <c r="AI75" i="38"/>
  <c r="AI76" i="29"/>
  <c r="AI76" i="38"/>
  <c r="AI77" i="29"/>
  <c r="AI77" i="38"/>
  <c r="AI78" i="29"/>
  <c r="AI78" i="38"/>
  <c r="AI81" i="29"/>
  <c r="AI81" i="38"/>
  <c r="AI82" i="29"/>
  <c r="AI82" i="38"/>
  <c r="AI60" i="38"/>
  <c r="AI84" i="29"/>
  <c r="AI84" i="38"/>
  <c r="AI85" i="29"/>
  <c r="AI85" i="38"/>
  <c r="AI86" i="38"/>
  <c r="AI195" i="29"/>
  <c r="AI195" i="38"/>
  <c r="AI196" i="29"/>
  <c r="AI196" i="38"/>
  <c r="AI197" i="29"/>
  <c r="AI197" i="38"/>
  <c r="AI198" i="29"/>
  <c r="AI198" i="38"/>
  <c r="AI199" i="29"/>
  <c r="AI199" i="38"/>
  <c r="AI200" i="29"/>
  <c r="AI200" i="38"/>
  <c r="AI194" i="38"/>
  <c r="AI201" i="29"/>
  <c r="AI201" i="38"/>
  <c r="AI202" i="29"/>
  <c r="AI202" i="38"/>
  <c r="AI203" i="29"/>
  <c r="AI203" i="38"/>
  <c r="AI204" i="29"/>
  <c r="AI204" i="38"/>
  <c r="AI205" i="29"/>
  <c r="AI205" i="38"/>
  <c r="AI206" i="29"/>
  <c r="AI206" i="38"/>
  <c r="AI207" i="29"/>
  <c r="AI207" i="38"/>
  <c r="AI208" i="29"/>
  <c r="AI208" i="38"/>
  <c r="AI209" i="29"/>
  <c r="AI209" i="38"/>
  <c r="AI193" i="38"/>
  <c r="AI211" i="38"/>
  <c r="AI212" i="38"/>
  <c r="AI213" i="38"/>
  <c r="AI214" i="38"/>
  <c r="AI215" i="38"/>
  <c r="AI218" i="38"/>
  <c r="AI219" i="38"/>
  <c r="AI220" i="38"/>
  <c r="AI221" i="38"/>
  <c r="AI217" i="38"/>
  <c r="AI222" i="38"/>
  <c r="AI216" i="38"/>
  <c r="AI223" i="29"/>
  <c r="AI223" i="38"/>
  <c r="AI224" i="38"/>
  <c r="AI210" i="38"/>
  <c r="AI226" i="29"/>
  <c r="AI226" i="38"/>
  <c r="AI227" i="29"/>
  <c r="AI227" i="38"/>
  <c r="AI228" i="29"/>
  <c r="AI228" i="38"/>
  <c r="AI229" i="29"/>
  <c r="AI229" i="38"/>
  <c r="AI230" i="29"/>
  <c r="AI230" i="38"/>
  <c r="AI231" i="29"/>
  <c r="AI231" i="38"/>
  <c r="AI232" i="29"/>
  <c r="AI232" i="38"/>
  <c r="AI233" i="29"/>
  <c r="AI233" i="38"/>
  <c r="AI225" i="38"/>
  <c r="AI234" i="38"/>
  <c r="AI235" i="29"/>
  <c r="AI235" i="38"/>
  <c r="AI236" i="29"/>
  <c r="AI236" i="38"/>
  <c r="AI237" i="29"/>
  <c r="AI237" i="38"/>
  <c r="AI238" i="29"/>
  <c r="AI238" i="38"/>
  <c r="AI239" i="29"/>
  <c r="AI239" i="38"/>
  <c r="AI240" i="29"/>
  <c r="AI240" i="38"/>
  <c r="AI241" i="29"/>
  <c r="AI241" i="38"/>
  <c r="AI242" i="29"/>
  <c r="AI242" i="38"/>
  <c r="AG22" i="81"/>
  <c r="AI349" i="38"/>
  <c r="AI350" i="38"/>
  <c r="AI339" i="38"/>
  <c r="AG24" i="81"/>
  <c r="AI315" i="29"/>
  <c r="AI315" i="38"/>
  <c r="AG26" i="81"/>
  <c r="AG28" i="81"/>
  <c r="AG29" i="81"/>
  <c r="AG30" i="81"/>
  <c r="AH18" i="81"/>
  <c r="AJ83" i="29"/>
  <c r="AJ83" i="38"/>
  <c r="AJ138" i="29"/>
  <c r="AJ138" i="38"/>
  <c r="AH25" i="81"/>
  <c r="AJ91" i="29"/>
  <c r="AJ91" i="38"/>
  <c r="AJ92" i="29"/>
  <c r="AJ92" i="38"/>
  <c r="AJ94" i="29"/>
  <c r="AJ94" i="38"/>
  <c r="AJ97" i="29"/>
  <c r="AJ97" i="38"/>
  <c r="AJ90" i="38"/>
  <c r="AJ98" i="29"/>
  <c r="AJ98" i="38"/>
  <c r="AJ103" i="29"/>
  <c r="AJ103" i="38"/>
  <c r="AJ104" i="29"/>
  <c r="AJ104" i="38"/>
  <c r="AJ105" i="29"/>
  <c r="AJ105" i="38"/>
  <c r="AJ106" i="29"/>
  <c r="AJ106" i="38"/>
  <c r="AJ107" i="29"/>
  <c r="AJ107" i="38"/>
  <c r="AJ102" i="38"/>
  <c r="AJ108" i="29"/>
  <c r="AJ108" i="38"/>
  <c r="AJ109" i="29"/>
  <c r="AJ109" i="38"/>
  <c r="AJ110" i="29"/>
  <c r="AJ110" i="38"/>
  <c r="AJ89" i="38"/>
  <c r="AJ114" i="29"/>
  <c r="AJ114" i="38"/>
  <c r="AJ115" i="29"/>
  <c r="AJ115" i="38"/>
  <c r="AJ116" i="29"/>
  <c r="AJ116" i="38"/>
  <c r="AJ112" i="38"/>
  <c r="AJ117" i="29"/>
  <c r="AJ117" i="38"/>
  <c r="AJ119" i="29"/>
  <c r="AJ119" i="38"/>
  <c r="AJ120" i="29"/>
  <c r="AJ120" i="38"/>
  <c r="AJ121" i="29"/>
  <c r="AJ121" i="38"/>
  <c r="AJ122" i="29"/>
  <c r="AJ122" i="38"/>
  <c r="AJ123" i="29"/>
  <c r="AJ123" i="38"/>
  <c r="AJ118" i="38"/>
  <c r="AJ124" i="29"/>
  <c r="AJ124" i="38"/>
  <c r="AJ125" i="29"/>
  <c r="AJ125" i="38"/>
  <c r="AJ126" i="29"/>
  <c r="AJ126" i="38"/>
  <c r="AJ111" i="38"/>
  <c r="AJ128" i="29"/>
  <c r="AJ128" i="38"/>
  <c r="AJ129" i="29"/>
  <c r="AJ129" i="38"/>
  <c r="AJ130" i="29"/>
  <c r="AJ130" i="38"/>
  <c r="AJ131" i="29"/>
  <c r="AJ131" i="38"/>
  <c r="AJ132" i="29"/>
  <c r="AJ132" i="38"/>
  <c r="AJ133" i="29"/>
  <c r="AJ133" i="38"/>
  <c r="AJ134" i="29"/>
  <c r="AJ134" i="38"/>
  <c r="AJ135" i="29"/>
  <c r="AJ135" i="38"/>
  <c r="AJ136" i="29"/>
  <c r="AJ136" i="38"/>
  <c r="AJ137" i="29"/>
  <c r="AJ137" i="38"/>
  <c r="AJ127" i="38"/>
  <c r="AJ139" i="29"/>
  <c r="AJ139" i="38"/>
  <c r="AJ144" i="29"/>
  <c r="AJ144" i="38"/>
  <c r="AJ145" i="38"/>
  <c r="AJ185" i="29"/>
  <c r="AJ185" i="38"/>
  <c r="AJ186" i="29"/>
  <c r="AJ186" i="38"/>
  <c r="AJ187" i="29"/>
  <c r="AJ187" i="38"/>
  <c r="AJ188" i="29"/>
  <c r="AJ188" i="38"/>
  <c r="AJ184" i="38"/>
  <c r="AH21" i="81"/>
  <c r="AJ259" i="29"/>
  <c r="AJ259" i="38"/>
  <c r="AJ260" i="29"/>
  <c r="AJ260" i="38"/>
  <c r="AJ261" i="29"/>
  <c r="AJ261" i="38"/>
  <c r="AJ262" i="29"/>
  <c r="AJ262" i="38"/>
  <c r="AJ263" i="29"/>
  <c r="AJ263" i="38"/>
  <c r="AJ265" i="29"/>
  <c r="AJ265" i="38"/>
  <c r="AJ266" i="29"/>
  <c r="AJ266" i="38"/>
  <c r="AJ267" i="29"/>
  <c r="AJ267" i="38"/>
  <c r="AJ268" i="29"/>
  <c r="AJ268" i="38"/>
  <c r="AJ269" i="29"/>
  <c r="AJ269" i="38"/>
  <c r="AJ270" i="29"/>
  <c r="AJ270" i="38"/>
  <c r="AJ271" i="29"/>
  <c r="AJ271" i="38"/>
  <c r="AJ335" i="38"/>
  <c r="AJ320" i="38"/>
  <c r="AJ321" i="38"/>
  <c r="AJ322" i="38"/>
  <c r="AJ323" i="38"/>
  <c r="AJ324" i="38"/>
  <c r="AJ326" i="38"/>
  <c r="AJ327" i="38"/>
  <c r="AJ328" i="38"/>
  <c r="AJ329" i="38"/>
  <c r="AJ330" i="38"/>
  <c r="AJ331" i="38"/>
  <c r="AJ332" i="38"/>
  <c r="AJ343" i="38"/>
  <c r="AJ344" i="38"/>
  <c r="AJ345" i="38"/>
  <c r="AJ336" i="38"/>
  <c r="AJ337" i="38"/>
  <c r="AJ347" i="38"/>
  <c r="AJ348" i="38"/>
  <c r="AJ351" i="38"/>
  <c r="AJ338" i="38"/>
  <c r="AH23" i="81"/>
  <c r="AH27" i="81"/>
  <c r="AJ18" i="29"/>
  <c r="AJ18" i="38"/>
  <c r="AJ19" i="29"/>
  <c r="AJ19" i="38"/>
  <c r="AJ20" i="29"/>
  <c r="AJ20" i="38"/>
  <c r="AJ21" i="29"/>
  <c r="AJ21" i="38"/>
  <c r="AJ17" i="38"/>
  <c r="AJ24" i="29"/>
  <c r="AJ24" i="38"/>
  <c r="AJ25" i="29"/>
  <c r="AJ25" i="38"/>
  <c r="AJ27" i="29"/>
  <c r="AJ27" i="38"/>
  <c r="AJ30" i="29"/>
  <c r="AJ30" i="38"/>
  <c r="AJ23" i="38"/>
  <c r="AJ31" i="29"/>
  <c r="AJ31" i="38"/>
  <c r="AJ36" i="29"/>
  <c r="AJ36" i="38"/>
  <c r="AJ37" i="29"/>
  <c r="AJ37" i="38"/>
  <c r="AJ38" i="29"/>
  <c r="AJ38" i="38"/>
  <c r="AJ39" i="29"/>
  <c r="AJ39" i="38"/>
  <c r="AJ40" i="29"/>
  <c r="AJ40" i="38"/>
  <c r="AJ35" i="38"/>
  <c r="AJ41" i="29"/>
  <c r="AJ41" i="38"/>
  <c r="AJ43" i="29"/>
  <c r="AJ43" i="38"/>
  <c r="AJ22" i="38"/>
  <c r="AJ48" i="29"/>
  <c r="AJ48" i="38"/>
  <c r="AJ49" i="29"/>
  <c r="AJ49" i="38"/>
  <c r="AJ50" i="29"/>
  <c r="AJ50" i="38"/>
  <c r="AJ46" i="38"/>
  <c r="AJ51" i="29"/>
  <c r="AJ51" i="38"/>
  <c r="AJ53" i="29"/>
  <c r="AJ53" i="38"/>
  <c r="AJ54" i="29"/>
  <c r="AJ54" i="38"/>
  <c r="AJ55" i="29"/>
  <c r="AJ55" i="38"/>
  <c r="AJ56" i="29"/>
  <c r="AJ56" i="38"/>
  <c r="AJ57" i="29"/>
  <c r="AJ57" i="38"/>
  <c r="AJ52" i="38"/>
  <c r="AJ58" i="29"/>
  <c r="AJ58" i="38"/>
  <c r="AJ59" i="29"/>
  <c r="AJ59" i="38"/>
  <c r="AJ45" i="38"/>
  <c r="AJ61" i="29"/>
  <c r="AJ61" i="38"/>
  <c r="AJ62" i="29"/>
  <c r="AJ62" i="38"/>
  <c r="AJ64" i="29"/>
  <c r="AJ64" i="38"/>
  <c r="AJ65" i="29"/>
  <c r="AJ65" i="38"/>
  <c r="AJ66" i="29"/>
  <c r="AJ66" i="38"/>
  <c r="AJ67" i="29"/>
  <c r="AJ67" i="38"/>
  <c r="AJ68" i="29"/>
  <c r="AJ68" i="38"/>
  <c r="AJ69" i="29"/>
  <c r="AJ69" i="38"/>
  <c r="AJ70" i="29"/>
  <c r="AJ70" i="38"/>
  <c r="AJ71" i="29"/>
  <c r="AJ71" i="38"/>
  <c r="AJ72" i="29"/>
  <c r="AJ72" i="38"/>
  <c r="AJ73" i="29"/>
  <c r="AJ73" i="38"/>
  <c r="AJ74" i="38"/>
  <c r="AJ75" i="38"/>
  <c r="AJ76" i="29"/>
  <c r="AJ76" i="38"/>
  <c r="AJ77" i="29"/>
  <c r="AJ77" i="38"/>
  <c r="AJ78" i="29"/>
  <c r="AJ78" i="38"/>
  <c r="AJ81" i="29"/>
  <c r="AJ81" i="38"/>
  <c r="AJ82" i="29"/>
  <c r="AJ82" i="38"/>
  <c r="AJ60" i="38"/>
  <c r="AJ84" i="29"/>
  <c r="AJ84" i="38"/>
  <c r="AJ85" i="29"/>
  <c r="AJ85" i="38"/>
  <c r="AJ86" i="38"/>
  <c r="AJ195" i="29"/>
  <c r="AJ195" i="38"/>
  <c r="AJ196" i="29"/>
  <c r="AJ196" i="38"/>
  <c r="AJ197" i="29"/>
  <c r="AJ197" i="38"/>
  <c r="AJ198" i="29"/>
  <c r="AJ198" i="38"/>
  <c r="AJ199" i="29"/>
  <c r="AJ199" i="38"/>
  <c r="AJ200" i="29"/>
  <c r="AJ200" i="38"/>
  <c r="AJ194" i="38"/>
  <c r="AJ201" i="29"/>
  <c r="AJ201" i="38"/>
  <c r="AJ202" i="29"/>
  <c r="AJ202" i="38"/>
  <c r="AJ203" i="29"/>
  <c r="AJ203" i="38"/>
  <c r="AJ204" i="29"/>
  <c r="AJ204" i="38"/>
  <c r="AJ205" i="29"/>
  <c r="AJ205" i="38"/>
  <c r="AJ206" i="29"/>
  <c r="AJ206" i="38"/>
  <c r="AJ207" i="29"/>
  <c r="AJ207" i="38"/>
  <c r="AJ208" i="29"/>
  <c r="AJ208" i="38"/>
  <c r="AJ209" i="29"/>
  <c r="AJ209" i="38"/>
  <c r="AJ193" i="38"/>
  <c r="AJ211" i="38"/>
  <c r="AJ212" i="38"/>
  <c r="AJ213" i="38"/>
  <c r="AJ214" i="38"/>
  <c r="AJ215" i="38"/>
  <c r="AJ218" i="38"/>
  <c r="AJ219" i="38"/>
  <c r="AJ220" i="38"/>
  <c r="AJ221" i="38"/>
  <c r="AJ217" i="38"/>
  <c r="AJ222" i="38"/>
  <c r="AJ216" i="38"/>
  <c r="AJ223" i="29"/>
  <c r="AJ223" i="38"/>
  <c r="AJ224" i="38"/>
  <c r="AJ210" i="38"/>
  <c r="AJ226" i="29"/>
  <c r="AJ226" i="38"/>
  <c r="AJ227" i="29"/>
  <c r="AJ227" i="38"/>
  <c r="AJ228" i="29"/>
  <c r="AJ228" i="38"/>
  <c r="AJ229" i="29"/>
  <c r="AJ229" i="38"/>
  <c r="AJ230" i="29"/>
  <c r="AJ230" i="38"/>
  <c r="AJ231" i="29"/>
  <c r="AJ231" i="38"/>
  <c r="AJ232" i="29"/>
  <c r="AJ232" i="38"/>
  <c r="AJ233" i="29"/>
  <c r="AJ233" i="38"/>
  <c r="AJ225" i="38"/>
  <c r="AJ234" i="38"/>
  <c r="AJ235" i="29"/>
  <c r="AJ235" i="38"/>
  <c r="AJ236" i="29"/>
  <c r="AJ236" i="38"/>
  <c r="AJ237" i="29"/>
  <c r="AJ237" i="38"/>
  <c r="AJ238" i="29"/>
  <c r="AJ238" i="38"/>
  <c r="AJ239" i="29"/>
  <c r="AJ239" i="38"/>
  <c r="AJ240" i="29"/>
  <c r="AJ240" i="38"/>
  <c r="AJ241" i="29"/>
  <c r="AJ241" i="38"/>
  <c r="AJ242" i="29"/>
  <c r="AJ242" i="38"/>
  <c r="AH22" i="81"/>
  <c r="AJ349" i="38"/>
  <c r="AJ350" i="38"/>
  <c r="AJ339" i="38"/>
  <c r="AH24" i="81"/>
  <c r="AJ315" i="29"/>
  <c r="AJ315" i="38"/>
  <c r="AH26" i="81"/>
  <c r="AH28" i="81"/>
  <c r="AH29" i="81"/>
  <c r="AH30" i="81"/>
  <c r="AI18" i="81"/>
  <c r="AK83" i="29"/>
  <c r="AK83" i="38"/>
  <c r="AK138" i="29"/>
  <c r="AK138" i="38"/>
  <c r="AI25" i="81"/>
  <c r="AK91" i="29"/>
  <c r="AK91" i="38"/>
  <c r="AK92" i="29"/>
  <c r="AK92" i="38"/>
  <c r="AK94" i="29"/>
  <c r="AK94" i="38"/>
  <c r="AK97" i="29"/>
  <c r="AK97" i="38"/>
  <c r="AK90" i="38"/>
  <c r="AK98" i="29"/>
  <c r="AK98" i="38"/>
  <c r="AK103" i="29"/>
  <c r="AK103" i="38"/>
  <c r="AK104" i="29"/>
  <c r="AK104" i="38"/>
  <c r="AK105" i="29"/>
  <c r="AK105" i="38"/>
  <c r="AK106" i="29"/>
  <c r="AK106" i="38"/>
  <c r="AK107" i="29"/>
  <c r="AK107" i="38"/>
  <c r="AK102" i="38"/>
  <c r="AK108" i="29"/>
  <c r="AK108" i="38"/>
  <c r="AK109" i="29"/>
  <c r="AK109" i="38"/>
  <c r="AK110" i="29"/>
  <c r="AK110" i="38"/>
  <c r="AK89" i="38"/>
  <c r="AK114" i="29"/>
  <c r="AK114" i="38"/>
  <c r="AK115" i="29"/>
  <c r="AK115" i="38"/>
  <c r="AK116" i="29"/>
  <c r="AK116" i="38"/>
  <c r="AK112" i="38"/>
  <c r="AK117" i="29"/>
  <c r="AK117" i="38"/>
  <c r="AK119" i="29"/>
  <c r="AK119" i="38"/>
  <c r="AK120" i="29"/>
  <c r="AK120" i="38"/>
  <c r="AK121" i="29"/>
  <c r="AK121" i="38"/>
  <c r="AK122" i="29"/>
  <c r="AK122" i="38"/>
  <c r="AK123" i="29"/>
  <c r="AK123" i="38"/>
  <c r="AK118" i="38"/>
  <c r="AK124" i="29"/>
  <c r="AK124" i="38"/>
  <c r="AK125" i="29"/>
  <c r="AK125" i="38"/>
  <c r="AK126" i="29"/>
  <c r="AK126" i="38"/>
  <c r="AK111" i="38"/>
  <c r="AK128" i="29"/>
  <c r="AK128" i="38"/>
  <c r="AK129" i="29"/>
  <c r="AK129" i="38"/>
  <c r="AK130" i="29"/>
  <c r="AK130" i="38"/>
  <c r="AK131" i="29"/>
  <c r="AK131" i="38"/>
  <c r="AK132" i="29"/>
  <c r="AK132" i="38"/>
  <c r="AK133" i="29"/>
  <c r="AK133" i="38"/>
  <c r="AK134" i="29"/>
  <c r="AK134" i="38"/>
  <c r="AK135" i="29"/>
  <c r="AK135" i="38"/>
  <c r="AK136" i="29"/>
  <c r="AK136" i="38"/>
  <c r="AK137" i="29"/>
  <c r="AK137" i="38"/>
  <c r="AK127" i="38"/>
  <c r="AK139" i="29"/>
  <c r="AK139" i="38"/>
  <c r="AK144" i="29"/>
  <c r="AK144" i="38"/>
  <c r="AK145" i="38"/>
  <c r="AK185" i="29"/>
  <c r="AK185" i="38"/>
  <c r="AK186" i="29"/>
  <c r="AK186" i="38"/>
  <c r="AK187" i="29"/>
  <c r="AK187" i="38"/>
  <c r="AK188" i="29"/>
  <c r="AK188" i="38"/>
  <c r="AK184" i="38"/>
  <c r="AI21" i="81"/>
  <c r="AK259" i="29"/>
  <c r="AK259" i="38"/>
  <c r="AK260" i="29"/>
  <c r="AK260" i="38"/>
  <c r="AK261" i="29"/>
  <c r="AK261" i="38"/>
  <c r="AK262" i="29"/>
  <c r="AK262" i="38"/>
  <c r="AK263" i="29"/>
  <c r="AK263" i="38"/>
  <c r="AK265" i="29"/>
  <c r="AK265" i="38"/>
  <c r="AK266" i="29"/>
  <c r="AK266" i="38"/>
  <c r="AK267" i="29"/>
  <c r="AK267" i="38"/>
  <c r="AK268" i="29"/>
  <c r="AK268" i="38"/>
  <c r="AK269" i="29"/>
  <c r="AK269" i="38"/>
  <c r="AK270" i="29"/>
  <c r="AK270" i="38"/>
  <c r="AK271" i="29"/>
  <c r="AK271" i="38"/>
  <c r="AK335" i="38"/>
  <c r="AK320" i="38"/>
  <c r="AK321" i="38"/>
  <c r="AK322" i="38"/>
  <c r="AK323" i="38"/>
  <c r="AK324" i="38"/>
  <c r="AK326" i="38"/>
  <c r="AK327" i="38"/>
  <c r="AK328" i="38"/>
  <c r="AK329" i="38"/>
  <c r="AK330" i="38"/>
  <c r="AK331" i="38"/>
  <c r="AK332" i="38"/>
  <c r="AK343" i="38"/>
  <c r="AK344" i="38"/>
  <c r="AK345" i="38"/>
  <c r="AK336" i="38"/>
  <c r="AK337" i="38"/>
  <c r="AK347" i="38"/>
  <c r="AK348" i="38"/>
  <c r="AK351" i="38"/>
  <c r="AK338" i="38"/>
  <c r="AI23" i="81"/>
  <c r="AI27" i="81"/>
  <c r="AK18" i="29"/>
  <c r="AK18" i="38"/>
  <c r="AK19" i="29"/>
  <c r="AK19" i="38"/>
  <c r="AK20" i="29"/>
  <c r="AK20" i="38"/>
  <c r="AK21" i="29"/>
  <c r="AK21" i="38"/>
  <c r="AK17" i="38"/>
  <c r="AK24" i="29"/>
  <c r="AK24" i="38"/>
  <c r="AK25" i="29"/>
  <c r="AK25" i="38"/>
  <c r="AK27" i="29"/>
  <c r="AK27" i="38"/>
  <c r="AK30" i="29"/>
  <c r="AK30" i="38"/>
  <c r="AK23" i="38"/>
  <c r="AK31" i="29"/>
  <c r="AK31" i="38"/>
  <c r="AK36" i="29"/>
  <c r="AK36" i="38"/>
  <c r="AK37" i="29"/>
  <c r="AK37" i="38"/>
  <c r="AK38" i="29"/>
  <c r="AK38" i="38"/>
  <c r="AK39" i="29"/>
  <c r="AK39" i="38"/>
  <c r="AK40" i="29"/>
  <c r="AK40" i="38"/>
  <c r="AK35" i="38"/>
  <c r="AK41" i="29"/>
  <c r="AK41" i="38"/>
  <c r="AK43" i="29"/>
  <c r="AK43" i="38"/>
  <c r="AK22" i="38"/>
  <c r="AK48" i="29"/>
  <c r="AK48" i="38"/>
  <c r="AK49" i="29"/>
  <c r="AK49" i="38"/>
  <c r="AK50" i="29"/>
  <c r="AK50" i="38"/>
  <c r="AK46" i="38"/>
  <c r="AK51" i="29"/>
  <c r="AK51" i="38"/>
  <c r="AK53" i="29"/>
  <c r="AK53" i="38"/>
  <c r="AK54" i="29"/>
  <c r="AK54" i="38"/>
  <c r="AK55" i="29"/>
  <c r="AK55" i="38"/>
  <c r="AK56" i="29"/>
  <c r="AK56" i="38"/>
  <c r="AK57" i="29"/>
  <c r="AK57" i="38"/>
  <c r="AK52" i="38"/>
  <c r="AK58" i="29"/>
  <c r="AK58" i="38"/>
  <c r="AK59" i="29"/>
  <c r="AK59" i="38"/>
  <c r="AK45" i="38"/>
  <c r="AK61" i="29"/>
  <c r="AK61" i="38"/>
  <c r="AK62" i="29"/>
  <c r="AK62" i="38"/>
  <c r="AK64" i="29"/>
  <c r="AK64" i="38"/>
  <c r="AK65" i="29"/>
  <c r="AK65" i="38"/>
  <c r="AK66" i="29"/>
  <c r="AK66" i="38"/>
  <c r="AK67" i="29"/>
  <c r="AK67" i="38"/>
  <c r="AK68" i="29"/>
  <c r="AK68" i="38"/>
  <c r="AK69" i="29"/>
  <c r="AK69" i="38"/>
  <c r="AK70" i="29"/>
  <c r="AK70" i="38"/>
  <c r="AK71" i="29"/>
  <c r="AK71" i="38"/>
  <c r="AK72" i="29"/>
  <c r="AK72" i="38"/>
  <c r="AK73" i="29"/>
  <c r="AK73" i="38"/>
  <c r="AK74" i="38"/>
  <c r="AK75" i="38"/>
  <c r="AK76" i="29"/>
  <c r="AK76" i="38"/>
  <c r="AK77" i="29"/>
  <c r="AK77" i="38"/>
  <c r="AK78" i="29"/>
  <c r="AK78" i="38"/>
  <c r="AK81" i="29"/>
  <c r="AK81" i="38"/>
  <c r="AK82" i="29"/>
  <c r="AK82" i="38"/>
  <c r="AK60" i="38"/>
  <c r="AK84" i="29"/>
  <c r="AK84" i="38"/>
  <c r="AK85" i="29"/>
  <c r="AK85" i="38"/>
  <c r="AK86" i="38"/>
  <c r="AK195" i="29"/>
  <c r="AK195" i="38"/>
  <c r="AK196" i="29"/>
  <c r="AK196" i="38"/>
  <c r="AK197" i="29"/>
  <c r="AK197" i="38"/>
  <c r="AK198" i="29"/>
  <c r="AK198" i="38"/>
  <c r="AK199" i="29"/>
  <c r="AK199" i="38"/>
  <c r="AK200" i="29"/>
  <c r="AK200" i="38"/>
  <c r="AK194" i="38"/>
  <c r="AK201" i="29"/>
  <c r="AK201" i="38"/>
  <c r="AK202" i="29"/>
  <c r="AK202" i="38"/>
  <c r="AK203" i="29"/>
  <c r="AK203" i="38"/>
  <c r="AK204" i="29"/>
  <c r="AK204" i="38"/>
  <c r="AK205" i="29"/>
  <c r="AK205" i="38"/>
  <c r="AK206" i="29"/>
  <c r="AK206" i="38"/>
  <c r="AK207" i="29"/>
  <c r="AK207" i="38"/>
  <c r="AK208" i="29"/>
  <c r="AK208" i="38"/>
  <c r="AK209" i="29"/>
  <c r="AK209" i="38"/>
  <c r="AK193" i="38"/>
  <c r="AK211" i="38"/>
  <c r="AK212" i="38"/>
  <c r="AK213" i="38"/>
  <c r="AK214" i="38"/>
  <c r="AK215" i="38"/>
  <c r="AK218" i="38"/>
  <c r="AK219" i="38"/>
  <c r="AK220" i="38"/>
  <c r="AK221" i="38"/>
  <c r="AK217" i="38"/>
  <c r="AK222" i="38"/>
  <c r="AK216" i="38"/>
  <c r="AK223" i="29"/>
  <c r="AK223" i="38"/>
  <c r="AK224" i="38"/>
  <c r="AK210" i="38"/>
  <c r="AK226" i="29"/>
  <c r="AK226" i="38"/>
  <c r="AK227" i="29"/>
  <c r="AK227" i="38"/>
  <c r="AK228" i="29"/>
  <c r="AK228" i="38"/>
  <c r="AK229" i="29"/>
  <c r="AK229" i="38"/>
  <c r="AK230" i="29"/>
  <c r="AK230" i="38"/>
  <c r="AK231" i="29"/>
  <c r="AK231" i="38"/>
  <c r="AK232" i="29"/>
  <c r="AK232" i="38"/>
  <c r="AK233" i="29"/>
  <c r="AK233" i="38"/>
  <c r="AK225" i="38"/>
  <c r="AK234" i="38"/>
  <c r="AK235" i="29"/>
  <c r="AK235" i="38"/>
  <c r="AK236" i="29"/>
  <c r="AK236" i="38"/>
  <c r="AK237" i="29"/>
  <c r="AK237" i="38"/>
  <c r="AK238" i="29"/>
  <c r="AK238" i="38"/>
  <c r="AK239" i="29"/>
  <c r="AK239" i="38"/>
  <c r="AK240" i="29"/>
  <c r="AK240" i="38"/>
  <c r="AK241" i="29"/>
  <c r="AK241" i="38"/>
  <c r="AK242" i="29"/>
  <c r="AK242" i="38"/>
  <c r="AI22" i="81"/>
  <c r="AK349" i="38"/>
  <c r="AK350" i="38"/>
  <c r="AK339" i="38"/>
  <c r="AI24" i="81"/>
  <c r="AK315" i="29"/>
  <c r="AK315" i="38"/>
  <c r="AI26" i="81"/>
  <c r="AI28" i="81"/>
  <c r="AI29" i="81"/>
  <c r="AI30" i="81"/>
  <c r="AJ18" i="81"/>
  <c r="AL83" i="29"/>
  <c r="AL83" i="38"/>
  <c r="AL138" i="29"/>
  <c r="AL138" i="38"/>
  <c r="AJ25" i="81"/>
  <c r="AL91" i="29"/>
  <c r="AL91" i="38"/>
  <c r="AL92" i="29"/>
  <c r="AL92" i="38"/>
  <c r="AL94" i="29"/>
  <c r="AL94" i="38"/>
  <c r="AL97" i="29"/>
  <c r="AL97" i="38"/>
  <c r="AL90" i="38"/>
  <c r="AL98" i="29"/>
  <c r="AL98" i="38"/>
  <c r="AL103" i="29"/>
  <c r="AL103" i="38"/>
  <c r="AL104" i="29"/>
  <c r="AL104" i="38"/>
  <c r="AL105" i="29"/>
  <c r="AL105" i="38"/>
  <c r="AL106" i="29"/>
  <c r="AL106" i="38"/>
  <c r="AL107" i="29"/>
  <c r="AL107" i="38"/>
  <c r="AL102" i="38"/>
  <c r="AL108" i="29"/>
  <c r="AL108" i="38"/>
  <c r="AL109" i="29"/>
  <c r="AL109" i="38"/>
  <c r="AL110" i="29"/>
  <c r="AL110" i="38"/>
  <c r="AL89" i="38"/>
  <c r="AL114" i="29"/>
  <c r="AL114" i="38"/>
  <c r="AL115" i="29"/>
  <c r="AL115" i="38"/>
  <c r="AL116" i="29"/>
  <c r="AL116" i="38"/>
  <c r="AL112" i="38"/>
  <c r="AL117" i="29"/>
  <c r="AL117" i="38"/>
  <c r="AL119" i="29"/>
  <c r="AL119" i="38"/>
  <c r="AL120" i="29"/>
  <c r="AL120" i="38"/>
  <c r="AL121" i="29"/>
  <c r="AL121" i="38"/>
  <c r="AL122" i="29"/>
  <c r="AL122" i="38"/>
  <c r="AL123" i="29"/>
  <c r="AL123" i="38"/>
  <c r="AL118" i="38"/>
  <c r="AL124" i="29"/>
  <c r="AL124" i="38"/>
  <c r="AL125" i="29"/>
  <c r="AL125" i="38"/>
  <c r="AL126" i="29"/>
  <c r="AL126" i="38"/>
  <c r="AL111" i="38"/>
  <c r="AL128" i="29"/>
  <c r="AL128" i="38"/>
  <c r="AL129" i="29"/>
  <c r="AL129" i="38"/>
  <c r="AL130" i="29"/>
  <c r="AL130" i="38"/>
  <c r="AL131" i="29"/>
  <c r="AL131" i="38"/>
  <c r="AL132" i="29"/>
  <c r="AL132" i="38"/>
  <c r="AL133" i="29"/>
  <c r="AL133" i="38"/>
  <c r="AL134" i="29"/>
  <c r="AL134" i="38"/>
  <c r="AL135" i="29"/>
  <c r="AL135" i="38"/>
  <c r="AL136" i="29"/>
  <c r="AL136" i="38"/>
  <c r="AL137" i="29"/>
  <c r="AL137" i="38"/>
  <c r="AL127" i="38"/>
  <c r="AL139" i="29"/>
  <c r="AL139" i="38"/>
  <c r="AL144" i="29"/>
  <c r="AL144" i="38"/>
  <c r="AL145" i="38"/>
  <c r="AL185" i="29"/>
  <c r="AL185" i="38"/>
  <c r="AL186" i="29"/>
  <c r="AL186" i="38"/>
  <c r="AL187" i="29"/>
  <c r="AL187" i="38"/>
  <c r="AL188" i="29"/>
  <c r="AL188" i="38"/>
  <c r="AL184" i="38"/>
  <c r="AJ21" i="81"/>
  <c r="AL259" i="29"/>
  <c r="AL259" i="38"/>
  <c r="AL260" i="29"/>
  <c r="AL260" i="38"/>
  <c r="AL261" i="29"/>
  <c r="AL261" i="38"/>
  <c r="AL262" i="29"/>
  <c r="AL262" i="38"/>
  <c r="AL263" i="29"/>
  <c r="AL263" i="38"/>
  <c r="AL265" i="29"/>
  <c r="AL265" i="38"/>
  <c r="AL266" i="29"/>
  <c r="AL266" i="38"/>
  <c r="AL267" i="29"/>
  <c r="AL267" i="38"/>
  <c r="AL268" i="29"/>
  <c r="AL268" i="38"/>
  <c r="AL269" i="29"/>
  <c r="AL269" i="38"/>
  <c r="AL270" i="29"/>
  <c r="AL270" i="38"/>
  <c r="AL271" i="29"/>
  <c r="AL271" i="38"/>
  <c r="AL335" i="38"/>
  <c r="AL320" i="38"/>
  <c r="AL321" i="38"/>
  <c r="AL322" i="38"/>
  <c r="AL323" i="38"/>
  <c r="AL324" i="38"/>
  <c r="AL326" i="38"/>
  <c r="AL327" i="38"/>
  <c r="AL328" i="38"/>
  <c r="AL329" i="38"/>
  <c r="AL330" i="38"/>
  <c r="AL331" i="38"/>
  <c r="AL332" i="38"/>
  <c r="AL343" i="38"/>
  <c r="AL344" i="38"/>
  <c r="AL345" i="38"/>
  <c r="AL336" i="38"/>
  <c r="AL337" i="38"/>
  <c r="AL347" i="38"/>
  <c r="AL348" i="38"/>
  <c r="AL351" i="38"/>
  <c r="AL338" i="38"/>
  <c r="AJ23" i="81"/>
  <c r="AJ27" i="81"/>
  <c r="AL18" i="29"/>
  <c r="AL18" i="38"/>
  <c r="AL19" i="29"/>
  <c r="AL19" i="38"/>
  <c r="AL20" i="29"/>
  <c r="AL20" i="38"/>
  <c r="AL21" i="29"/>
  <c r="AL21" i="38"/>
  <c r="AL17" i="38"/>
  <c r="AL24" i="29"/>
  <c r="AL24" i="38"/>
  <c r="AL25" i="29"/>
  <c r="AL25" i="38"/>
  <c r="AL27" i="29"/>
  <c r="AL27" i="38"/>
  <c r="AL30" i="29"/>
  <c r="AL30" i="38"/>
  <c r="AL23" i="38"/>
  <c r="AL31" i="29"/>
  <c r="AL31" i="38"/>
  <c r="AL36" i="29"/>
  <c r="AL36" i="38"/>
  <c r="AL37" i="29"/>
  <c r="AL37" i="38"/>
  <c r="AL38" i="29"/>
  <c r="AL38" i="38"/>
  <c r="AL39" i="29"/>
  <c r="AL39" i="38"/>
  <c r="AL40" i="29"/>
  <c r="AL40" i="38"/>
  <c r="AL35" i="38"/>
  <c r="AL41" i="29"/>
  <c r="AL41" i="38"/>
  <c r="AL43" i="29"/>
  <c r="AL43" i="38"/>
  <c r="AL22" i="38"/>
  <c r="AL48" i="29"/>
  <c r="AL48" i="38"/>
  <c r="AL49" i="29"/>
  <c r="AL49" i="38"/>
  <c r="AL50" i="29"/>
  <c r="AL50" i="38"/>
  <c r="AL46" i="38"/>
  <c r="AL51" i="29"/>
  <c r="AL51" i="38"/>
  <c r="AL53" i="29"/>
  <c r="AL53" i="38"/>
  <c r="AL54" i="29"/>
  <c r="AL54" i="38"/>
  <c r="AL55" i="29"/>
  <c r="AL55" i="38"/>
  <c r="AL56" i="29"/>
  <c r="AL56" i="38"/>
  <c r="AL57" i="29"/>
  <c r="AL57" i="38"/>
  <c r="AL52" i="38"/>
  <c r="AL58" i="29"/>
  <c r="AL58" i="38"/>
  <c r="AL59" i="29"/>
  <c r="AL59" i="38"/>
  <c r="AL45" i="38"/>
  <c r="AL61" i="29"/>
  <c r="AL61" i="38"/>
  <c r="AL62" i="29"/>
  <c r="AL62" i="38"/>
  <c r="AL64" i="29"/>
  <c r="AL64" i="38"/>
  <c r="AL65" i="29"/>
  <c r="AL65" i="38"/>
  <c r="AL66" i="29"/>
  <c r="AL66" i="38"/>
  <c r="AL67" i="29"/>
  <c r="AL67" i="38"/>
  <c r="AL68" i="29"/>
  <c r="AL68" i="38"/>
  <c r="AL69" i="29"/>
  <c r="AL69" i="38"/>
  <c r="AL70" i="29"/>
  <c r="AL70" i="38"/>
  <c r="AL71" i="29"/>
  <c r="AL71" i="38"/>
  <c r="AL72" i="29"/>
  <c r="AL72" i="38"/>
  <c r="AL73" i="29"/>
  <c r="AL73" i="38"/>
  <c r="AL74" i="38"/>
  <c r="AL75" i="38"/>
  <c r="AL76" i="29"/>
  <c r="AL76" i="38"/>
  <c r="AL77" i="29"/>
  <c r="AL77" i="38"/>
  <c r="AL78" i="29"/>
  <c r="AL78" i="38"/>
  <c r="AL81" i="29"/>
  <c r="AL81" i="38"/>
  <c r="AL82" i="29"/>
  <c r="AL82" i="38"/>
  <c r="AL60" i="38"/>
  <c r="AL84" i="29"/>
  <c r="AL84" i="38"/>
  <c r="AL85" i="29"/>
  <c r="AL85" i="38"/>
  <c r="AL86" i="38"/>
  <c r="AL195" i="29"/>
  <c r="AL195" i="38"/>
  <c r="AL196" i="29"/>
  <c r="AL196" i="38"/>
  <c r="AL197" i="29"/>
  <c r="AL197" i="38"/>
  <c r="AL198" i="29"/>
  <c r="AL198" i="38"/>
  <c r="AL199" i="29"/>
  <c r="AL199" i="38"/>
  <c r="AL200" i="29"/>
  <c r="AL200" i="38"/>
  <c r="AL194" i="38"/>
  <c r="AL201" i="29"/>
  <c r="AL201" i="38"/>
  <c r="AL202" i="29"/>
  <c r="AL202" i="38"/>
  <c r="AL203" i="29"/>
  <c r="AL203" i="38"/>
  <c r="AL204" i="29"/>
  <c r="AL204" i="38"/>
  <c r="AL205" i="29"/>
  <c r="AL205" i="38"/>
  <c r="AL206" i="29"/>
  <c r="AL206" i="38"/>
  <c r="AL207" i="29"/>
  <c r="AL207" i="38"/>
  <c r="AL208" i="29"/>
  <c r="AL208" i="38"/>
  <c r="AL209" i="29"/>
  <c r="AL209" i="38"/>
  <c r="AL193" i="38"/>
  <c r="AL211" i="38"/>
  <c r="AL212" i="38"/>
  <c r="AL213" i="38"/>
  <c r="AL214" i="38"/>
  <c r="AL215" i="38"/>
  <c r="AL218" i="38"/>
  <c r="AL219" i="38"/>
  <c r="AL220" i="38"/>
  <c r="AL221" i="38"/>
  <c r="AL217" i="38"/>
  <c r="AL222" i="38"/>
  <c r="AL216" i="38"/>
  <c r="AL223" i="29"/>
  <c r="AL223" i="38"/>
  <c r="AL224" i="38"/>
  <c r="AL210" i="38"/>
  <c r="AL226" i="29"/>
  <c r="AL226" i="38"/>
  <c r="AL227" i="29"/>
  <c r="AL227" i="38"/>
  <c r="AL228" i="29"/>
  <c r="AL228" i="38"/>
  <c r="AL229" i="29"/>
  <c r="AL229" i="38"/>
  <c r="AL230" i="29"/>
  <c r="AL230" i="38"/>
  <c r="AL231" i="29"/>
  <c r="AL231" i="38"/>
  <c r="AL232" i="29"/>
  <c r="AL232" i="38"/>
  <c r="AL233" i="29"/>
  <c r="AL233" i="38"/>
  <c r="AL225" i="38"/>
  <c r="AL234" i="38"/>
  <c r="AL235" i="29"/>
  <c r="AL235" i="38"/>
  <c r="AL236" i="29"/>
  <c r="AL236" i="38"/>
  <c r="AL237" i="29"/>
  <c r="AL237" i="38"/>
  <c r="AL238" i="29"/>
  <c r="AL238" i="38"/>
  <c r="AL239" i="29"/>
  <c r="AL239" i="38"/>
  <c r="AL240" i="29"/>
  <c r="AL240" i="38"/>
  <c r="AL241" i="29"/>
  <c r="AL241" i="38"/>
  <c r="AL242" i="29"/>
  <c r="AL242" i="38"/>
  <c r="AJ22" i="81"/>
  <c r="AL349" i="38"/>
  <c r="AL350" i="38"/>
  <c r="AL339" i="38"/>
  <c r="AJ24" i="81"/>
  <c r="AL315" i="29"/>
  <c r="AL315" i="38"/>
  <c r="AJ26" i="81"/>
  <c r="AJ28" i="81"/>
  <c r="AJ29" i="81"/>
  <c r="AJ30" i="81"/>
  <c r="AK18" i="81"/>
  <c r="AM83" i="29"/>
  <c r="AM83" i="38"/>
  <c r="AM138" i="29"/>
  <c r="AM138" i="38"/>
  <c r="AK25" i="81"/>
  <c r="AM91" i="29"/>
  <c r="AM91" i="38"/>
  <c r="AM92" i="29"/>
  <c r="AM92" i="38"/>
  <c r="AM94" i="29"/>
  <c r="AM94" i="38"/>
  <c r="AM97" i="29"/>
  <c r="AM97" i="38"/>
  <c r="AM90" i="38"/>
  <c r="AM98" i="29"/>
  <c r="AM98" i="38"/>
  <c r="AM103" i="29"/>
  <c r="AM103" i="38"/>
  <c r="AM104" i="29"/>
  <c r="AM104" i="38"/>
  <c r="AM105" i="29"/>
  <c r="AM105" i="38"/>
  <c r="AM106" i="29"/>
  <c r="AM106" i="38"/>
  <c r="AM107" i="29"/>
  <c r="AM107" i="38"/>
  <c r="AM102" i="38"/>
  <c r="AM108" i="29"/>
  <c r="AM108" i="38"/>
  <c r="AM109" i="29"/>
  <c r="AM109" i="38"/>
  <c r="AM110" i="29"/>
  <c r="AM110" i="38"/>
  <c r="AM89" i="38"/>
  <c r="AM114" i="29"/>
  <c r="AM114" i="38"/>
  <c r="AM115" i="29"/>
  <c r="AM115" i="38"/>
  <c r="AM116" i="29"/>
  <c r="AM116" i="38"/>
  <c r="AM112" i="38"/>
  <c r="AM117" i="29"/>
  <c r="AM117" i="38"/>
  <c r="AM119" i="29"/>
  <c r="AM119" i="38"/>
  <c r="AM120" i="29"/>
  <c r="AM120" i="38"/>
  <c r="AM121" i="29"/>
  <c r="AM121" i="38"/>
  <c r="AM122" i="29"/>
  <c r="AM122" i="38"/>
  <c r="AM123" i="29"/>
  <c r="AM123" i="38"/>
  <c r="AM118" i="38"/>
  <c r="AM124" i="29"/>
  <c r="AM124" i="38"/>
  <c r="AM125" i="29"/>
  <c r="AM125" i="38"/>
  <c r="AM126" i="29"/>
  <c r="AM126" i="38"/>
  <c r="AM111" i="38"/>
  <c r="AM128" i="29"/>
  <c r="AM128" i="38"/>
  <c r="AM129" i="29"/>
  <c r="AM129" i="38"/>
  <c r="AM130" i="29"/>
  <c r="AM130" i="38"/>
  <c r="AM131" i="29"/>
  <c r="AM131" i="38"/>
  <c r="AM132" i="29"/>
  <c r="AM132" i="38"/>
  <c r="AM133" i="29"/>
  <c r="AM133" i="38"/>
  <c r="AM134" i="29"/>
  <c r="AM134" i="38"/>
  <c r="AM135" i="29"/>
  <c r="AM135" i="38"/>
  <c r="AM136" i="29"/>
  <c r="AM136" i="38"/>
  <c r="AM137" i="29"/>
  <c r="AM137" i="38"/>
  <c r="AM127" i="38"/>
  <c r="AM139" i="29"/>
  <c r="AM139" i="38"/>
  <c r="AM144" i="29"/>
  <c r="AM144" i="38"/>
  <c r="AM145" i="38"/>
  <c r="AM185" i="29"/>
  <c r="AM185" i="38"/>
  <c r="AM186" i="29"/>
  <c r="AM186" i="38"/>
  <c r="AM187" i="29"/>
  <c r="AM187" i="38"/>
  <c r="AM188" i="29"/>
  <c r="AM188" i="38"/>
  <c r="AM184" i="38"/>
  <c r="AK21" i="81"/>
  <c r="AM259" i="29"/>
  <c r="AM259" i="38"/>
  <c r="AM260" i="29"/>
  <c r="AM260" i="38"/>
  <c r="AM261" i="29"/>
  <c r="AM261" i="38"/>
  <c r="AM262" i="29"/>
  <c r="AM262" i="38"/>
  <c r="AM263" i="29"/>
  <c r="AM263" i="38"/>
  <c r="AM265" i="29"/>
  <c r="AM265" i="38"/>
  <c r="AM266" i="29"/>
  <c r="AM266" i="38"/>
  <c r="AM267" i="29"/>
  <c r="AM267" i="38"/>
  <c r="AM268" i="29"/>
  <c r="AM268" i="38"/>
  <c r="AM269" i="29"/>
  <c r="AM269" i="38"/>
  <c r="AM270" i="29"/>
  <c r="AM270" i="38"/>
  <c r="AM271" i="29"/>
  <c r="AM271" i="38"/>
  <c r="AM335" i="38"/>
  <c r="AM320" i="38"/>
  <c r="AM321" i="38"/>
  <c r="AM322" i="38"/>
  <c r="AM323" i="38"/>
  <c r="AM324" i="38"/>
  <c r="AM326" i="38"/>
  <c r="AM327" i="38"/>
  <c r="AM328" i="38"/>
  <c r="AM329" i="38"/>
  <c r="AM330" i="38"/>
  <c r="AM331" i="38"/>
  <c r="AM332" i="38"/>
  <c r="AM343" i="38"/>
  <c r="AM344" i="38"/>
  <c r="AM345" i="38"/>
  <c r="AM336" i="38"/>
  <c r="AM337" i="38"/>
  <c r="AM347" i="38"/>
  <c r="AM348" i="38"/>
  <c r="AM351" i="38"/>
  <c r="AM338" i="38"/>
  <c r="AK23" i="81"/>
  <c r="AK27" i="81"/>
  <c r="AM18" i="29"/>
  <c r="AM18" i="38"/>
  <c r="AM19" i="29"/>
  <c r="AM19" i="38"/>
  <c r="AM20" i="29"/>
  <c r="AM20" i="38"/>
  <c r="AM21" i="29"/>
  <c r="AM21" i="38"/>
  <c r="AM17" i="38"/>
  <c r="AM24" i="29"/>
  <c r="AM24" i="38"/>
  <c r="AM25" i="29"/>
  <c r="AM25" i="38"/>
  <c r="AM27" i="29"/>
  <c r="AM27" i="38"/>
  <c r="AM30" i="29"/>
  <c r="AM30" i="38"/>
  <c r="AM23" i="38"/>
  <c r="AM31" i="29"/>
  <c r="AM31" i="38"/>
  <c r="AM36" i="29"/>
  <c r="AM36" i="38"/>
  <c r="AM37" i="29"/>
  <c r="AM37" i="38"/>
  <c r="AM38" i="29"/>
  <c r="AM38" i="38"/>
  <c r="AM39" i="29"/>
  <c r="AM39" i="38"/>
  <c r="AM40" i="29"/>
  <c r="AM40" i="38"/>
  <c r="AM35" i="38"/>
  <c r="AM41" i="29"/>
  <c r="AM41" i="38"/>
  <c r="AM43" i="29"/>
  <c r="AM43" i="38"/>
  <c r="AM22" i="38"/>
  <c r="AM48" i="29"/>
  <c r="AM48" i="38"/>
  <c r="AM49" i="29"/>
  <c r="AM49" i="38"/>
  <c r="AM50" i="29"/>
  <c r="AM50" i="38"/>
  <c r="AM46" i="38"/>
  <c r="AM51" i="29"/>
  <c r="AM51" i="38"/>
  <c r="AM53" i="29"/>
  <c r="AM53" i="38"/>
  <c r="AM54" i="29"/>
  <c r="AM54" i="38"/>
  <c r="AM55" i="29"/>
  <c r="AM55" i="38"/>
  <c r="AM56" i="29"/>
  <c r="AM56" i="38"/>
  <c r="AM57" i="29"/>
  <c r="AM57" i="38"/>
  <c r="AM52" i="38"/>
  <c r="AM58" i="29"/>
  <c r="AM58" i="38"/>
  <c r="AM59" i="29"/>
  <c r="AM59" i="38"/>
  <c r="AM45" i="38"/>
  <c r="AM61" i="29"/>
  <c r="AM61" i="38"/>
  <c r="AM62" i="29"/>
  <c r="AM62" i="38"/>
  <c r="AM64" i="29"/>
  <c r="AM64" i="38"/>
  <c r="AM65" i="29"/>
  <c r="AM65" i="38"/>
  <c r="AM66" i="29"/>
  <c r="AM66" i="38"/>
  <c r="AM67" i="29"/>
  <c r="AM67" i="38"/>
  <c r="AM68" i="29"/>
  <c r="AM68" i="38"/>
  <c r="AM69" i="29"/>
  <c r="AM69" i="38"/>
  <c r="AM70" i="29"/>
  <c r="AM70" i="38"/>
  <c r="AM71" i="29"/>
  <c r="AM71" i="38"/>
  <c r="AM72" i="29"/>
  <c r="AM72" i="38"/>
  <c r="AM73" i="29"/>
  <c r="AM73" i="38"/>
  <c r="AM74" i="38"/>
  <c r="AM75" i="38"/>
  <c r="AM76" i="29"/>
  <c r="AM76" i="38"/>
  <c r="AM77" i="29"/>
  <c r="AM77" i="38"/>
  <c r="AM78" i="29"/>
  <c r="AM78" i="38"/>
  <c r="AM81" i="29"/>
  <c r="AM81" i="38"/>
  <c r="AM82" i="29"/>
  <c r="AM82" i="38"/>
  <c r="AM60" i="38"/>
  <c r="AM84" i="29"/>
  <c r="AM84" i="38"/>
  <c r="AM85" i="29"/>
  <c r="AM85" i="38"/>
  <c r="AM86" i="38"/>
  <c r="AM195" i="29"/>
  <c r="AM195" i="38"/>
  <c r="AM196" i="29"/>
  <c r="AM196" i="38"/>
  <c r="AM197" i="29"/>
  <c r="AM197" i="38"/>
  <c r="AM198" i="29"/>
  <c r="AM198" i="38"/>
  <c r="AM199" i="29"/>
  <c r="AM199" i="38"/>
  <c r="AM200" i="29"/>
  <c r="AM200" i="38"/>
  <c r="AM194" i="38"/>
  <c r="AM201" i="29"/>
  <c r="AM201" i="38"/>
  <c r="AM202" i="29"/>
  <c r="AM202" i="38"/>
  <c r="AM203" i="29"/>
  <c r="AM203" i="38"/>
  <c r="AM204" i="29"/>
  <c r="AM204" i="38"/>
  <c r="AM205" i="29"/>
  <c r="AM205" i="38"/>
  <c r="AM206" i="29"/>
  <c r="AM206" i="38"/>
  <c r="AM207" i="29"/>
  <c r="AM207" i="38"/>
  <c r="AM208" i="29"/>
  <c r="AM208" i="38"/>
  <c r="AM209" i="29"/>
  <c r="AM209" i="38"/>
  <c r="AM193" i="38"/>
  <c r="AM211" i="38"/>
  <c r="AM212" i="38"/>
  <c r="AM213" i="38"/>
  <c r="AM214" i="38"/>
  <c r="AM215" i="38"/>
  <c r="AM218" i="38"/>
  <c r="AM219" i="38"/>
  <c r="AM220" i="38"/>
  <c r="AM221" i="38"/>
  <c r="AM217" i="38"/>
  <c r="AM222" i="38"/>
  <c r="AM216" i="38"/>
  <c r="AM223" i="29"/>
  <c r="AM223" i="38"/>
  <c r="AM224" i="38"/>
  <c r="AM210" i="38"/>
  <c r="AM226" i="29"/>
  <c r="AM226" i="38"/>
  <c r="AM227" i="29"/>
  <c r="AM227" i="38"/>
  <c r="AM228" i="29"/>
  <c r="AM228" i="38"/>
  <c r="AM229" i="29"/>
  <c r="AM229" i="38"/>
  <c r="AM230" i="29"/>
  <c r="AM230" i="38"/>
  <c r="AM231" i="29"/>
  <c r="AM231" i="38"/>
  <c r="AM232" i="29"/>
  <c r="AM232" i="38"/>
  <c r="AM233" i="29"/>
  <c r="AM233" i="38"/>
  <c r="AM225" i="38"/>
  <c r="AM234" i="38"/>
  <c r="AM235" i="29"/>
  <c r="AM235" i="38"/>
  <c r="AM236" i="29"/>
  <c r="AM236" i="38"/>
  <c r="AM237" i="29"/>
  <c r="AM237" i="38"/>
  <c r="AM238" i="29"/>
  <c r="AM238" i="38"/>
  <c r="AM239" i="29"/>
  <c r="AM239" i="38"/>
  <c r="AM240" i="29"/>
  <c r="AM240" i="38"/>
  <c r="AM241" i="29"/>
  <c r="AM241" i="38"/>
  <c r="AM242" i="29"/>
  <c r="AM242" i="38"/>
  <c r="AK22" i="81"/>
  <c r="AM349" i="38"/>
  <c r="AM350" i="38"/>
  <c r="AM339" i="38"/>
  <c r="AK24" i="81"/>
  <c r="AM315" i="29"/>
  <c r="AM315" i="38"/>
  <c r="AK26" i="81"/>
  <c r="AK28" i="81"/>
  <c r="AK29" i="81"/>
  <c r="AK30" i="81"/>
  <c r="AL18" i="81"/>
  <c r="AN83" i="29"/>
  <c r="AN83" i="38"/>
  <c r="AN138" i="29"/>
  <c r="AN138" i="38"/>
  <c r="AL25" i="81"/>
  <c r="AN91" i="29"/>
  <c r="AN91" i="38"/>
  <c r="AN92" i="29"/>
  <c r="AN92" i="38"/>
  <c r="AN94" i="29"/>
  <c r="AN94" i="38"/>
  <c r="AN97" i="29"/>
  <c r="AN97" i="38"/>
  <c r="AN90" i="38"/>
  <c r="AN98" i="29"/>
  <c r="AN98" i="38"/>
  <c r="AN103" i="29"/>
  <c r="AN103" i="38"/>
  <c r="AN104" i="29"/>
  <c r="AN104" i="38"/>
  <c r="AN105" i="29"/>
  <c r="AN105" i="38"/>
  <c r="AN106" i="29"/>
  <c r="AN106" i="38"/>
  <c r="AN107" i="29"/>
  <c r="AN107" i="38"/>
  <c r="AN102" i="38"/>
  <c r="AN108" i="29"/>
  <c r="AN108" i="38"/>
  <c r="AN109" i="29"/>
  <c r="AN109" i="38"/>
  <c r="AN110" i="29"/>
  <c r="AN110" i="38"/>
  <c r="AN89" i="38"/>
  <c r="AN114" i="29"/>
  <c r="AN114" i="38"/>
  <c r="AN115" i="29"/>
  <c r="AN115" i="38"/>
  <c r="AN116" i="29"/>
  <c r="AN116" i="38"/>
  <c r="AN112" i="38"/>
  <c r="AN117" i="29"/>
  <c r="AN117" i="38"/>
  <c r="AN119" i="29"/>
  <c r="AN119" i="38"/>
  <c r="AN120" i="29"/>
  <c r="AN120" i="38"/>
  <c r="AN121" i="29"/>
  <c r="AN121" i="38"/>
  <c r="AN122" i="29"/>
  <c r="AN122" i="38"/>
  <c r="AN123" i="29"/>
  <c r="AN123" i="38"/>
  <c r="AN118" i="38"/>
  <c r="AN124" i="29"/>
  <c r="AN124" i="38"/>
  <c r="AN125" i="29"/>
  <c r="AN125" i="38"/>
  <c r="AN126" i="29"/>
  <c r="AN126" i="38"/>
  <c r="AN111" i="38"/>
  <c r="AN128" i="29"/>
  <c r="AN128" i="38"/>
  <c r="AN129" i="29"/>
  <c r="AN129" i="38"/>
  <c r="AN130" i="29"/>
  <c r="AN130" i="38"/>
  <c r="AN131" i="29"/>
  <c r="AN131" i="38"/>
  <c r="AN132" i="29"/>
  <c r="AN132" i="38"/>
  <c r="AN133" i="29"/>
  <c r="AN133" i="38"/>
  <c r="AN134" i="29"/>
  <c r="AN134" i="38"/>
  <c r="AN135" i="29"/>
  <c r="AN135" i="38"/>
  <c r="AN136" i="29"/>
  <c r="AN136" i="38"/>
  <c r="AN137" i="29"/>
  <c r="AN137" i="38"/>
  <c r="AN127" i="38"/>
  <c r="AN139" i="29"/>
  <c r="AN139" i="38"/>
  <c r="AN144" i="29"/>
  <c r="AN144" i="38"/>
  <c r="AN145" i="38"/>
  <c r="AN185" i="29"/>
  <c r="AN185" i="38"/>
  <c r="AN186" i="29"/>
  <c r="AN186" i="38"/>
  <c r="AN187" i="29"/>
  <c r="AN187" i="38"/>
  <c r="AN188" i="29"/>
  <c r="AN188" i="38"/>
  <c r="AN184" i="38"/>
  <c r="AL21" i="81"/>
  <c r="AN259" i="29"/>
  <c r="AN259" i="38"/>
  <c r="AN260" i="29"/>
  <c r="AN260" i="38"/>
  <c r="AN261" i="29"/>
  <c r="AN261" i="38"/>
  <c r="AN262" i="29"/>
  <c r="AN262" i="38"/>
  <c r="AN263" i="29"/>
  <c r="AN263" i="38"/>
  <c r="AN265" i="29"/>
  <c r="AN265" i="38"/>
  <c r="AN266" i="29"/>
  <c r="AN266" i="38"/>
  <c r="AN267" i="29"/>
  <c r="AN267" i="38"/>
  <c r="AN268" i="29"/>
  <c r="AN268" i="38"/>
  <c r="AN269" i="29"/>
  <c r="AN269" i="38"/>
  <c r="AN270" i="29"/>
  <c r="AN270" i="38"/>
  <c r="AN271" i="29"/>
  <c r="AN271" i="38"/>
  <c r="AN335" i="38"/>
  <c r="AN320" i="38"/>
  <c r="AN321" i="38"/>
  <c r="AN322" i="38"/>
  <c r="AN323" i="38"/>
  <c r="AN324" i="38"/>
  <c r="AN326" i="38"/>
  <c r="AN327" i="38"/>
  <c r="AN328" i="38"/>
  <c r="AN329" i="38"/>
  <c r="AN330" i="38"/>
  <c r="AN331" i="38"/>
  <c r="AN332" i="38"/>
  <c r="AN343" i="38"/>
  <c r="AN344" i="38"/>
  <c r="AN345" i="38"/>
  <c r="AN336" i="38"/>
  <c r="AN337" i="38"/>
  <c r="AN347" i="38"/>
  <c r="AN348" i="38"/>
  <c r="AN351" i="38"/>
  <c r="AN338" i="38"/>
  <c r="AL23" i="81"/>
  <c r="AL27" i="81"/>
  <c r="AN18" i="29"/>
  <c r="AN18" i="38"/>
  <c r="AN19" i="29"/>
  <c r="AN19" i="38"/>
  <c r="AN20" i="29"/>
  <c r="AN20" i="38"/>
  <c r="AN21" i="29"/>
  <c r="AN21" i="38"/>
  <c r="AN17" i="38"/>
  <c r="AN24" i="29"/>
  <c r="AN24" i="38"/>
  <c r="AN25" i="29"/>
  <c r="AN25" i="38"/>
  <c r="AN27" i="29"/>
  <c r="AN27" i="38"/>
  <c r="AN30" i="29"/>
  <c r="AN30" i="38"/>
  <c r="AN23" i="38"/>
  <c r="AN31" i="29"/>
  <c r="AN31" i="38"/>
  <c r="AN36" i="29"/>
  <c r="AN36" i="38"/>
  <c r="AN37" i="29"/>
  <c r="AN37" i="38"/>
  <c r="AN38" i="29"/>
  <c r="AN38" i="38"/>
  <c r="AN39" i="29"/>
  <c r="AN39" i="38"/>
  <c r="AN40" i="29"/>
  <c r="AN40" i="38"/>
  <c r="AN35" i="38"/>
  <c r="AN41" i="29"/>
  <c r="AN41" i="38"/>
  <c r="AN43" i="29"/>
  <c r="AN43" i="38"/>
  <c r="AN22" i="38"/>
  <c r="AN48" i="29"/>
  <c r="AN48" i="38"/>
  <c r="AN49" i="29"/>
  <c r="AN49" i="38"/>
  <c r="AN50" i="29"/>
  <c r="AN50" i="38"/>
  <c r="AN46" i="38"/>
  <c r="AN51" i="29"/>
  <c r="AN51" i="38"/>
  <c r="AN53" i="29"/>
  <c r="AN53" i="38"/>
  <c r="AN54" i="29"/>
  <c r="AN54" i="38"/>
  <c r="AN55" i="29"/>
  <c r="AN55" i="38"/>
  <c r="AN56" i="29"/>
  <c r="AN56" i="38"/>
  <c r="AN57" i="29"/>
  <c r="AN57" i="38"/>
  <c r="AN52" i="38"/>
  <c r="AN58" i="29"/>
  <c r="AN58" i="38"/>
  <c r="AN59" i="29"/>
  <c r="AN59" i="38"/>
  <c r="AN45" i="38"/>
  <c r="AN61" i="29"/>
  <c r="AN61" i="38"/>
  <c r="AN62" i="29"/>
  <c r="AN62" i="38"/>
  <c r="AN64" i="29"/>
  <c r="AN64" i="38"/>
  <c r="AN65" i="29"/>
  <c r="AN65" i="38"/>
  <c r="AN66" i="29"/>
  <c r="AN66" i="38"/>
  <c r="AN67" i="29"/>
  <c r="AN67" i="38"/>
  <c r="AN68" i="29"/>
  <c r="AN68" i="38"/>
  <c r="AN69" i="29"/>
  <c r="AN69" i="38"/>
  <c r="AN70" i="29"/>
  <c r="AN70" i="38"/>
  <c r="AN71" i="29"/>
  <c r="AN71" i="38"/>
  <c r="AN72" i="29"/>
  <c r="AN72" i="38"/>
  <c r="AN73" i="29"/>
  <c r="AN73" i="38"/>
  <c r="AN74" i="38"/>
  <c r="AN75" i="38"/>
  <c r="AN76" i="29"/>
  <c r="AN76" i="38"/>
  <c r="AN77" i="29"/>
  <c r="AN77" i="38"/>
  <c r="AN78" i="29"/>
  <c r="AN78" i="38"/>
  <c r="AN81" i="29"/>
  <c r="AN81" i="38"/>
  <c r="AN82" i="29"/>
  <c r="AN82" i="38"/>
  <c r="AN60" i="38"/>
  <c r="AN84" i="29"/>
  <c r="AN84" i="38"/>
  <c r="AN85" i="29"/>
  <c r="AN85" i="38"/>
  <c r="AN86" i="38"/>
  <c r="AN195" i="29"/>
  <c r="AN195" i="38"/>
  <c r="AN196" i="29"/>
  <c r="AN196" i="38"/>
  <c r="AN197" i="29"/>
  <c r="AN197" i="38"/>
  <c r="AN198" i="29"/>
  <c r="AN198" i="38"/>
  <c r="AN199" i="29"/>
  <c r="AN199" i="38"/>
  <c r="AN200" i="29"/>
  <c r="AN200" i="38"/>
  <c r="AN194" i="38"/>
  <c r="AN201" i="29"/>
  <c r="AN201" i="38"/>
  <c r="AN202" i="29"/>
  <c r="AN202" i="38"/>
  <c r="AN203" i="29"/>
  <c r="AN203" i="38"/>
  <c r="AN204" i="29"/>
  <c r="AN204" i="38"/>
  <c r="AN205" i="29"/>
  <c r="AN205" i="38"/>
  <c r="AN206" i="29"/>
  <c r="AN206" i="38"/>
  <c r="AN207" i="29"/>
  <c r="AN207" i="38"/>
  <c r="AN208" i="29"/>
  <c r="AN208" i="38"/>
  <c r="AN209" i="29"/>
  <c r="AN209" i="38"/>
  <c r="AN193" i="38"/>
  <c r="AN211" i="38"/>
  <c r="AN212" i="38"/>
  <c r="AN213" i="38"/>
  <c r="AN214" i="38"/>
  <c r="AN215" i="38"/>
  <c r="AN218" i="38"/>
  <c r="AN219" i="38"/>
  <c r="AN220" i="38"/>
  <c r="AN221" i="38"/>
  <c r="AN217" i="38"/>
  <c r="AN222" i="38"/>
  <c r="AN216" i="38"/>
  <c r="AN223" i="29"/>
  <c r="AN223" i="38"/>
  <c r="AN224" i="38"/>
  <c r="AN210" i="38"/>
  <c r="AN226" i="29"/>
  <c r="AN226" i="38"/>
  <c r="AN227" i="29"/>
  <c r="AN227" i="38"/>
  <c r="AN228" i="29"/>
  <c r="AN228" i="38"/>
  <c r="AN229" i="29"/>
  <c r="AN229" i="38"/>
  <c r="AN230" i="29"/>
  <c r="AN230" i="38"/>
  <c r="AN231" i="29"/>
  <c r="AN231" i="38"/>
  <c r="AN232" i="29"/>
  <c r="AN232" i="38"/>
  <c r="AN233" i="29"/>
  <c r="AN233" i="38"/>
  <c r="AN225" i="38"/>
  <c r="AN234" i="38"/>
  <c r="AN235" i="29"/>
  <c r="AN235" i="38"/>
  <c r="AN236" i="29"/>
  <c r="AN236" i="38"/>
  <c r="AN237" i="29"/>
  <c r="AN237" i="38"/>
  <c r="AN238" i="29"/>
  <c r="AN238" i="38"/>
  <c r="AN239" i="29"/>
  <c r="AN239" i="38"/>
  <c r="AN240" i="29"/>
  <c r="AN240" i="38"/>
  <c r="AN241" i="29"/>
  <c r="AN241" i="38"/>
  <c r="AN242" i="29"/>
  <c r="AN242" i="38"/>
  <c r="AL22" i="81"/>
  <c r="AN349" i="38"/>
  <c r="AN350" i="38"/>
  <c r="AN339" i="38"/>
  <c r="AL24" i="81"/>
  <c r="AN315" i="29"/>
  <c r="AN315" i="38"/>
  <c r="AL26" i="81"/>
  <c r="AL28" i="81"/>
  <c r="AL29" i="81"/>
  <c r="AL30" i="81"/>
  <c r="G36" i="81"/>
  <c r="CX91" i="29"/>
  <c r="CX91" i="38"/>
  <c r="CX92" i="29"/>
  <c r="CX92" i="38"/>
  <c r="CX94" i="29"/>
  <c r="CX94" i="38"/>
  <c r="CX97" i="29"/>
  <c r="CX97" i="38"/>
  <c r="CX90" i="38"/>
  <c r="CX98" i="29"/>
  <c r="CX98" i="38"/>
  <c r="CX103" i="29"/>
  <c r="CX103" i="38"/>
  <c r="CX104" i="29"/>
  <c r="CX104" i="38"/>
  <c r="CX105" i="29"/>
  <c r="CX105" i="38"/>
  <c r="CX106" i="29"/>
  <c r="CX106" i="38"/>
  <c r="CX107" i="29"/>
  <c r="CX107" i="38"/>
  <c r="CX102" i="38"/>
  <c r="CX108" i="29"/>
  <c r="CX108" i="38"/>
  <c r="CX109" i="29"/>
  <c r="CX109" i="38"/>
  <c r="CX110" i="29"/>
  <c r="CX110" i="38"/>
  <c r="CX89" i="38"/>
  <c r="CX114" i="29"/>
  <c r="CX114" i="38"/>
  <c r="CX115" i="29"/>
  <c r="CX115" i="38"/>
  <c r="CX116" i="29"/>
  <c r="CX116" i="38"/>
  <c r="CX112" i="38"/>
  <c r="CX117" i="29"/>
  <c r="CX117" i="38"/>
  <c r="CX119" i="29"/>
  <c r="CX119" i="38"/>
  <c r="CX120" i="29"/>
  <c r="CX120" i="38"/>
  <c r="CX121" i="29"/>
  <c r="CX121" i="38"/>
  <c r="CX122" i="29"/>
  <c r="CX122" i="38"/>
  <c r="CX123" i="29"/>
  <c r="CX123" i="38"/>
  <c r="CX118" i="38"/>
  <c r="CX124" i="29"/>
  <c r="CX124" i="38"/>
  <c r="CX125" i="29"/>
  <c r="CX125" i="38"/>
  <c r="CX126" i="29"/>
  <c r="CX126" i="38"/>
  <c r="CX111" i="38"/>
  <c r="CX130" i="29"/>
  <c r="CX130" i="38"/>
  <c r="CX131" i="29"/>
  <c r="CX131" i="38"/>
  <c r="CX132" i="29"/>
  <c r="CX132" i="38"/>
  <c r="CX133" i="29"/>
  <c r="CX133" i="38"/>
  <c r="CX134" i="29"/>
  <c r="CX134" i="38"/>
  <c r="CX135" i="29"/>
  <c r="CX135" i="38"/>
  <c r="CX136" i="29"/>
  <c r="CX136" i="38"/>
  <c r="CX137" i="29"/>
  <c r="CX137" i="38"/>
  <c r="CX138" i="29"/>
  <c r="CX138" i="38"/>
  <c r="CX139" i="29"/>
  <c r="CX139" i="38"/>
  <c r="CX144" i="29"/>
  <c r="CX144" i="38"/>
  <c r="CX185" i="29"/>
  <c r="CX185" i="38"/>
  <c r="CX186" i="29"/>
  <c r="CX186" i="38"/>
  <c r="CX187" i="29"/>
  <c r="CX187" i="38"/>
  <c r="CX188" i="29"/>
  <c r="CX188" i="38"/>
  <c r="CX184" i="38"/>
  <c r="CX259" i="29"/>
  <c r="CX259" i="38"/>
  <c r="CX260" i="29"/>
  <c r="CX260" i="38"/>
  <c r="CX261" i="29"/>
  <c r="CX261" i="38"/>
  <c r="CX262" i="29"/>
  <c r="CX262" i="38"/>
  <c r="CX263" i="29"/>
  <c r="CX263" i="38"/>
  <c r="CX265" i="29"/>
  <c r="CX265" i="38"/>
  <c r="CX266" i="29"/>
  <c r="CX266" i="38"/>
  <c r="CX267" i="29"/>
  <c r="CX267" i="38"/>
  <c r="CX268" i="29"/>
  <c r="CX268" i="38"/>
  <c r="CX269" i="29"/>
  <c r="CX269" i="38"/>
  <c r="CX270" i="29"/>
  <c r="CX270" i="38"/>
  <c r="CX271" i="29"/>
  <c r="CX271" i="38"/>
  <c r="CX335" i="38"/>
  <c r="CX320" i="38"/>
  <c r="CX321" i="38"/>
  <c r="CX322" i="38"/>
  <c r="CX323" i="38"/>
  <c r="CX324" i="38"/>
  <c r="CX326" i="38"/>
  <c r="CX327" i="38"/>
  <c r="CX328" i="38"/>
  <c r="CX329" i="38"/>
  <c r="CX330" i="38"/>
  <c r="CX331" i="38"/>
  <c r="CX332" i="38"/>
  <c r="CX343" i="38"/>
  <c r="CX344" i="38"/>
  <c r="CX345" i="38"/>
  <c r="CX336" i="38"/>
  <c r="CX337" i="38"/>
  <c r="CX347" i="38"/>
  <c r="CX348" i="38"/>
  <c r="CX351" i="38"/>
  <c r="CX338" i="38"/>
  <c r="CV23" i="81"/>
  <c r="CW91" i="29"/>
  <c r="CW91" i="38"/>
  <c r="CW92" i="29"/>
  <c r="CW92" i="38"/>
  <c r="CW94" i="29"/>
  <c r="CW94" i="38"/>
  <c r="CW97" i="29"/>
  <c r="CW97" i="38"/>
  <c r="CW90" i="38"/>
  <c r="CW98" i="29"/>
  <c r="CW98" i="38"/>
  <c r="CW103" i="29"/>
  <c r="CW103" i="38"/>
  <c r="CW104" i="29"/>
  <c r="CW104" i="38"/>
  <c r="CW105" i="29"/>
  <c r="CW105" i="38"/>
  <c r="CW106" i="29"/>
  <c r="CW106" i="38"/>
  <c r="CW107" i="29"/>
  <c r="CW107" i="38"/>
  <c r="CW102" i="38"/>
  <c r="CW108" i="29"/>
  <c r="CW108" i="38"/>
  <c r="CW109" i="29"/>
  <c r="CW109" i="38"/>
  <c r="CW110" i="29"/>
  <c r="CW110" i="38"/>
  <c r="CW89" i="38"/>
  <c r="CW114" i="29"/>
  <c r="CW114" i="38"/>
  <c r="CW115" i="29"/>
  <c r="CW115" i="38"/>
  <c r="CW116" i="29"/>
  <c r="CW116" i="38"/>
  <c r="CW112" i="38"/>
  <c r="CW117" i="29"/>
  <c r="CW117" i="38"/>
  <c r="CW119" i="29"/>
  <c r="CW119" i="38"/>
  <c r="CW120" i="29"/>
  <c r="CW120" i="38"/>
  <c r="CW121" i="29"/>
  <c r="CW121" i="38"/>
  <c r="CW122" i="29"/>
  <c r="CW122" i="38"/>
  <c r="CW123" i="29"/>
  <c r="CW123" i="38"/>
  <c r="CW118" i="38"/>
  <c r="CW124" i="29"/>
  <c r="CW124" i="38"/>
  <c r="CW125" i="29"/>
  <c r="CW125" i="38"/>
  <c r="CW126" i="29"/>
  <c r="CW126" i="38"/>
  <c r="CW111" i="38"/>
  <c r="CW130" i="29"/>
  <c r="CW130" i="38"/>
  <c r="CW131" i="29"/>
  <c r="CW131" i="38"/>
  <c r="CW132" i="29"/>
  <c r="CW132" i="38"/>
  <c r="CW133" i="29"/>
  <c r="CW133" i="38"/>
  <c r="CW134" i="29"/>
  <c r="CW134" i="38"/>
  <c r="CW135" i="29"/>
  <c r="CW135" i="38"/>
  <c r="CW136" i="29"/>
  <c r="CW136" i="38"/>
  <c r="CW137" i="29"/>
  <c r="CW137" i="38"/>
  <c r="CW138" i="29"/>
  <c r="CW138" i="38"/>
  <c r="CW139" i="29"/>
  <c r="CW139" i="38"/>
  <c r="CW144" i="29"/>
  <c r="CW144" i="38"/>
  <c r="CW185" i="29"/>
  <c r="CW185" i="38"/>
  <c r="CW186" i="29"/>
  <c r="CW186" i="38"/>
  <c r="CW187" i="29"/>
  <c r="CW187" i="38"/>
  <c r="CW188" i="29"/>
  <c r="CW188" i="38"/>
  <c r="CW184" i="38"/>
  <c r="CW259" i="29"/>
  <c r="CW259" i="38"/>
  <c r="CW260" i="29"/>
  <c r="CW260" i="38"/>
  <c r="CW261" i="29"/>
  <c r="CW261" i="38"/>
  <c r="CW262" i="29"/>
  <c r="CW262" i="38"/>
  <c r="CW263" i="29"/>
  <c r="CW263" i="38"/>
  <c r="CW265" i="29"/>
  <c r="CW265" i="38"/>
  <c r="CW266" i="29"/>
  <c r="CW266" i="38"/>
  <c r="CW267" i="29"/>
  <c r="CW267" i="38"/>
  <c r="CW268" i="29"/>
  <c r="CW268" i="38"/>
  <c r="CW269" i="29"/>
  <c r="CW269" i="38"/>
  <c r="CW270" i="29"/>
  <c r="CW270" i="38"/>
  <c r="CW271" i="29"/>
  <c r="CW271" i="38"/>
  <c r="CW335" i="38"/>
  <c r="CW320" i="38"/>
  <c r="CW321" i="38"/>
  <c r="CW322" i="38"/>
  <c r="CW323" i="38"/>
  <c r="CW324" i="38"/>
  <c r="CW326" i="38"/>
  <c r="CW327" i="38"/>
  <c r="CW328" i="38"/>
  <c r="CW329" i="38"/>
  <c r="CW330" i="38"/>
  <c r="CW331" i="38"/>
  <c r="CW332" i="38"/>
  <c r="CW343" i="38"/>
  <c r="CW344" i="38"/>
  <c r="CW345" i="38"/>
  <c r="CW336" i="38"/>
  <c r="CW337" i="38"/>
  <c r="CW347" i="38"/>
  <c r="CW348" i="38"/>
  <c r="CW351" i="38"/>
  <c r="CW338" i="38"/>
  <c r="CU23" i="81"/>
  <c r="CV91" i="29"/>
  <c r="CV91" i="38"/>
  <c r="CV92" i="29"/>
  <c r="CV92" i="38"/>
  <c r="CV94" i="29"/>
  <c r="CV94" i="38"/>
  <c r="CV97" i="29"/>
  <c r="CV97" i="38"/>
  <c r="CV90" i="38"/>
  <c r="CV98" i="29"/>
  <c r="CV98" i="38"/>
  <c r="CV103" i="29"/>
  <c r="CV103" i="38"/>
  <c r="CV104" i="29"/>
  <c r="CV104" i="38"/>
  <c r="CV105" i="29"/>
  <c r="CV105" i="38"/>
  <c r="CV106" i="29"/>
  <c r="CV106" i="38"/>
  <c r="CV107" i="29"/>
  <c r="CV107" i="38"/>
  <c r="CV102" i="38"/>
  <c r="CV108" i="29"/>
  <c r="CV108" i="38"/>
  <c r="CV109" i="29"/>
  <c r="CV109" i="38"/>
  <c r="CV110" i="29"/>
  <c r="CV110" i="38"/>
  <c r="CV89" i="38"/>
  <c r="CV114" i="29"/>
  <c r="CV114" i="38"/>
  <c r="CV115" i="29"/>
  <c r="CV115" i="38"/>
  <c r="CV116" i="29"/>
  <c r="CV116" i="38"/>
  <c r="CV112" i="38"/>
  <c r="CV117" i="29"/>
  <c r="CV117" i="38"/>
  <c r="CV119" i="29"/>
  <c r="CV119" i="38"/>
  <c r="CV120" i="29"/>
  <c r="CV120" i="38"/>
  <c r="CV121" i="29"/>
  <c r="CV121" i="38"/>
  <c r="CV122" i="29"/>
  <c r="CV122" i="38"/>
  <c r="CV123" i="29"/>
  <c r="CV123" i="38"/>
  <c r="CV118" i="38"/>
  <c r="CV124" i="29"/>
  <c r="CV124" i="38"/>
  <c r="CV125" i="29"/>
  <c r="CV125" i="38"/>
  <c r="CV126" i="29"/>
  <c r="CV126" i="38"/>
  <c r="CV111" i="38"/>
  <c r="CV130" i="29"/>
  <c r="CV130" i="38"/>
  <c r="CV131" i="29"/>
  <c r="CV131" i="38"/>
  <c r="CV132" i="29"/>
  <c r="CV132" i="38"/>
  <c r="CV133" i="29"/>
  <c r="CV133" i="38"/>
  <c r="CV134" i="29"/>
  <c r="CV134" i="38"/>
  <c r="CV135" i="29"/>
  <c r="CV135" i="38"/>
  <c r="CV136" i="29"/>
  <c r="CV136" i="38"/>
  <c r="CV137" i="29"/>
  <c r="CV137" i="38"/>
  <c r="CV138" i="29"/>
  <c r="CV138" i="38"/>
  <c r="CV139" i="29"/>
  <c r="CV139" i="38"/>
  <c r="CV144" i="29"/>
  <c r="CV144" i="38"/>
  <c r="CV185" i="29"/>
  <c r="CV185" i="38"/>
  <c r="CV186" i="29"/>
  <c r="CV186" i="38"/>
  <c r="CV187" i="29"/>
  <c r="CV187" i="38"/>
  <c r="CV188" i="29"/>
  <c r="CV188" i="38"/>
  <c r="CV184" i="38"/>
  <c r="CV259" i="29"/>
  <c r="CV259" i="38"/>
  <c r="CV260" i="29"/>
  <c r="CV260" i="38"/>
  <c r="CV261" i="29"/>
  <c r="CV261" i="38"/>
  <c r="CV262" i="29"/>
  <c r="CV262" i="38"/>
  <c r="CV263" i="29"/>
  <c r="CV263" i="38"/>
  <c r="CV265" i="29"/>
  <c r="CV265" i="38"/>
  <c r="CV266" i="29"/>
  <c r="CV266" i="38"/>
  <c r="CV267" i="29"/>
  <c r="CV267" i="38"/>
  <c r="CV268" i="29"/>
  <c r="CV268" i="38"/>
  <c r="CV269" i="29"/>
  <c r="CV269" i="38"/>
  <c r="CV270" i="29"/>
  <c r="CV270" i="38"/>
  <c r="CV271" i="29"/>
  <c r="CV271" i="38"/>
  <c r="CV335" i="38"/>
  <c r="CV320" i="38"/>
  <c r="CV321" i="38"/>
  <c r="CV322" i="38"/>
  <c r="CV323" i="38"/>
  <c r="CV324" i="38"/>
  <c r="CV326" i="38"/>
  <c r="CV327" i="38"/>
  <c r="CV328" i="38"/>
  <c r="CV329" i="38"/>
  <c r="CV330" i="38"/>
  <c r="CV331" i="38"/>
  <c r="CV332" i="38"/>
  <c r="CV343" i="38"/>
  <c r="CV344" i="38"/>
  <c r="CV345" i="38"/>
  <c r="CV336" i="38"/>
  <c r="CV337" i="38"/>
  <c r="CV347" i="38"/>
  <c r="CV348" i="38"/>
  <c r="CV351" i="38"/>
  <c r="CV338" i="38"/>
  <c r="CT23" i="81"/>
  <c r="CU91" i="29"/>
  <c r="CU91" i="38"/>
  <c r="CU92" i="29"/>
  <c r="CU92" i="38"/>
  <c r="CU94" i="29"/>
  <c r="CU94" i="38"/>
  <c r="CU97" i="29"/>
  <c r="CU97" i="38"/>
  <c r="CU90" i="38"/>
  <c r="CU98" i="29"/>
  <c r="CU98" i="38"/>
  <c r="CU103" i="29"/>
  <c r="CU103" i="38"/>
  <c r="CU104" i="29"/>
  <c r="CU104" i="38"/>
  <c r="CU105" i="29"/>
  <c r="CU105" i="38"/>
  <c r="CU106" i="29"/>
  <c r="CU106" i="38"/>
  <c r="CU107" i="29"/>
  <c r="CU107" i="38"/>
  <c r="CU102" i="38"/>
  <c r="CU108" i="29"/>
  <c r="CU108" i="38"/>
  <c r="CU109" i="29"/>
  <c r="CU109" i="38"/>
  <c r="CU110" i="29"/>
  <c r="CU110" i="38"/>
  <c r="CU89" i="38"/>
  <c r="CU114" i="29"/>
  <c r="CU114" i="38"/>
  <c r="CU115" i="29"/>
  <c r="CU115" i="38"/>
  <c r="CU116" i="29"/>
  <c r="CU116" i="38"/>
  <c r="CU112" i="38"/>
  <c r="CU117" i="29"/>
  <c r="CU117" i="38"/>
  <c r="CU119" i="29"/>
  <c r="CU119" i="38"/>
  <c r="CU120" i="29"/>
  <c r="CU120" i="38"/>
  <c r="CU121" i="29"/>
  <c r="CU121" i="38"/>
  <c r="CU122" i="29"/>
  <c r="CU122" i="38"/>
  <c r="CU123" i="29"/>
  <c r="CU123" i="38"/>
  <c r="CU118" i="38"/>
  <c r="CU124" i="29"/>
  <c r="CU124" i="38"/>
  <c r="CU125" i="29"/>
  <c r="CU125" i="38"/>
  <c r="CU126" i="29"/>
  <c r="CU126" i="38"/>
  <c r="CU111" i="38"/>
  <c r="CU130" i="29"/>
  <c r="CU130" i="38"/>
  <c r="CU131" i="29"/>
  <c r="CU131" i="38"/>
  <c r="CU132" i="29"/>
  <c r="CU132" i="38"/>
  <c r="CU133" i="29"/>
  <c r="CU133" i="38"/>
  <c r="CU134" i="29"/>
  <c r="CU134" i="38"/>
  <c r="CU135" i="29"/>
  <c r="CU135" i="38"/>
  <c r="CU136" i="29"/>
  <c r="CU136" i="38"/>
  <c r="CU137" i="29"/>
  <c r="CU137" i="38"/>
  <c r="CU138" i="29"/>
  <c r="CU138" i="38"/>
  <c r="CU139" i="29"/>
  <c r="CU139" i="38"/>
  <c r="CU144" i="29"/>
  <c r="CU144" i="38"/>
  <c r="CU185" i="29"/>
  <c r="CU185" i="38"/>
  <c r="CU186" i="29"/>
  <c r="CU186" i="38"/>
  <c r="CU187" i="29"/>
  <c r="CU187" i="38"/>
  <c r="CU188" i="29"/>
  <c r="CU188" i="38"/>
  <c r="CU184" i="38"/>
  <c r="CU259" i="29"/>
  <c r="CU259" i="38"/>
  <c r="CU260" i="29"/>
  <c r="CU260" i="38"/>
  <c r="CU261" i="29"/>
  <c r="CU261" i="38"/>
  <c r="CU262" i="29"/>
  <c r="CU262" i="38"/>
  <c r="CU263" i="29"/>
  <c r="CU263" i="38"/>
  <c r="CU265" i="29"/>
  <c r="CU265" i="38"/>
  <c r="CU266" i="29"/>
  <c r="CU266" i="38"/>
  <c r="CU267" i="29"/>
  <c r="CU267" i="38"/>
  <c r="CU268" i="29"/>
  <c r="CU268" i="38"/>
  <c r="CU269" i="29"/>
  <c r="CU269" i="38"/>
  <c r="CU270" i="29"/>
  <c r="CU270" i="38"/>
  <c r="CU271" i="29"/>
  <c r="CU271" i="38"/>
  <c r="CU335" i="38"/>
  <c r="CU320" i="38"/>
  <c r="CU321" i="38"/>
  <c r="CU322" i="38"/>
  <c r="CU323" i="38"/>
  <c r="CU324" i="38"/>
  <c r="CU326" i="38"/>
  <c r="CU327" i="38"/>
  <c r="CU328" i="38"/>
  <c r="CU329" i="38"/>
  <c r="CU330" i="38"/>
  <c r="CU331" i="38"/>
  <c r="CU332" i="38"/>
  <c r="CU343" i="38"/>
  <c r="CU344" i="38"/>
  <c r="CU345" i="38"/>
  <c r="CU336" i="38"/>
  <c r="CU337" i="38"/>
  <c r="CU347" i="38"/>
  <c r="CU348" i="38"/>
  <c r="CU351" i="38"/>
  <c r="CU338" i="38"/>
  <c r="CS23" i="81"/>
  <c r="CT91" i="29"/>
  <c r="CT91" i="38"/>
  <c r="CT92" i="29"/>
  <c r="CT92" i="38"/>
  <c r="CT94" i="29"/>
  <c r="CT94" i="38"/>
  <c r="CT97" i="29"/>
  <c r="CT97" i="38"/>
  <c r="CT90" i="38"/>
  <c r="CT98" i="29"/>
  <c r="CT98" i="38"/>
  <c r="CT103" i="29"/>
  <c r="CT103" i="38"/>
  <c r="CT104" i="29"/>
  <c r="CT104" i="38"/>
  <c r="CT105" i="29"/>
  <c r="CT105" i="38"/>
  <c r="CT106" i="29"/>
  <c r="CT106" i="38"/>
  <c r="CT107" i="29"/>
  <c r="CT107" i="38"/>
  <c r="CT102" i="38"/>
  <c r="CT108" i="29"/>
  <c r="CT108" i="38"/>
  <c r="CT109" i="29"/>
  <c r="CT109" i="38"/>
  <c r="CT110" i="29"/>
  <c r="CT110" i="38"/>
  <c r="CT89" i="38"/>
  <c r="CT114" i="29"/>
  <c r="CT114" i="38"/>
  <c r="CT115" i="29"/>
  <c r="CT115" i="38"/>
  <c r="CT116" i="29"/>
  <c r="CT116" i="38"/>
  <c r="CT112" i="38"/>
  <c r="CT117" i="29"/>
  <c r="CT117" i="38"/>
  <c r="CT119" i="29"/>
  <c r="CT119" i="38"/>
  <c r="CT120" i="29"/>
  <c r="CT120" i="38"/>
  <c r="CT121" i="29"/>
  <c r="CT121" i="38"/>
  <c r="CT122" i="29"/>
  <c r="CT122" i="38"/>
  <c r="CT123" i="29"/>
  <c r="CT123" i="38"/>
  <c r="CT118" i="38"/>
  <c r="CT124" i="29"/>
  <c r="CT124" i="38"/>
  <c r="CT125" i="29"/>
  <c r="CT125" i="38"/>
  <c r="CT126" i="29"/>
  <c r="CT126" i="38"/>
  <c r="CT111" i="38"/>
  <c r="CT130" i="29"/>
  <c r="CT130" i="38"/>
  <c r="CT131" i="29"/>
  <c r="CT131" i="38"/>
  <c r="CT132" i="29"/>
  <c r="CT132" i="38"/>
  <c r="CT133" i="29"/>
  <c r="CT133" i="38"/>
  <c r="CT134" i="29"/>
  <c r="CT134" i="38"/>
  <c r="CT135" i="29"/>
  <c r="CT135" i="38"/>
  <c r="CT136" i="29"/>
  <c r="CT136" i="38"/>
  <c r="CT137" i="29"/>
  <c r="CT137" i="38"/>
  <c r="CT138" i="29"/>
  <c r="CT138" i="38"/>
  <c r="CT139" i="29"/>
  <c r="CT139" i="38"/>
  <c r="CT144" i="29"/>
  <c r="CT144" i="38"/>
  <c r="CT185" i="29"/>
  <c r="CT185" i="38"/>
  <c r="CT186" i="29"/>
  <c r="CT186" i="38"/>
  <c r="CT187" i="29"/>
  <c r="CT187" i="38"/>
  <c r="CT188" i="29"/>
  <c r="CT188" i="38"/>
  <c r="CT184" i="38"/>
  <c r="CT259" i="29"/>
  <c r="CT259" i="38"/>
  <c r="CT260" i="29"/>
  <c r="CT260" i="38"/>
  <c r="CT261" i="29"/>
  <c r="CT261" i="38"/>
  <c r="CT262" i="29"/>
  <c r="CT262" i="38"/>
  <c r="CT263" i="29"/>
  <c r="CT263" i="38"/>
  <c r="CT265" i="29"/>
  <c r="CT265" i="38"/>
  <c r="CT266" i="29"/>
  <c r="CT266" i="38"/>
  <c r="CT267" i="29"/>
  <c r="CT267" i="38"/>
  <c r="CT268" i="29"/>
  <c r="CT268" i="38"/>
  <c r="CT269" i="29"/>
  <c r="CT269" i="38"/>
  <c r="CT270" i="29"/>
  <c r="CT270" i="38"/>
  <c r="CT271" i="29"/>
  <c r="CT271" i="38"/>
  <c r="CT335" i="38"/>
  <c r="CT320" i="38"/>
  <c r="CT321" i="38"/>
  <c r="CT322" i="38"/>
  <c r="CT323" i="38"/>
  <c r="CT324" i="38"/>
  <c r="CT326" i="38"/>
  <c r="CT327" i="38"/>
  <c r="CT328" i="38"/>
  <c r="CT329" i="38"/>
  <c r="CT330" i="38"/>
  <c r="CT331" i="38"/>
  <c r="CT332" i="38"/>
  <c r="CT343" i="38"/>
  <c r="CT344" i="38"/>
  <c r="CT345" i="38"/>
  <c r="CT336" i="38"/>
  <c r="CT337" i="38"/>
  <c r="CT347" i="38"/>
  <c r="CT348" i="38"/>
  <c r="CT351" i="38"/>
  <c r="CT338" i="38"/>
  <c r="CR23" i="81"/>
  <c r="CS91" i="29"/>
  <c r="CS91" i="38"/>
  <c r="CS92" i="29"/>
  <c r="CS92" i="38"/>
  <c r="CS94" i="29"/>
  <c r="CS94" i="38"/>
  <c r="CS97" i="29"/>
  <c r="CS97" i="38"/>
  <c r="CS90" i="38"/>
  <c r="CS98" i="29"/>
  <c r="CS98" i="38"/>
  <c r="CS103" i="29"/>
  <c r="CS103" i="38"/>
  <c r="CS104" i="29"/>
  <c r="CS104" i="38"/>
  <c r="CS105" i="29"/>
  <c r="CS105" i="38"/>
  <c r="CS106" i="29"/>
  <c r="CS106" i="38"/>
  <c r="CS107" i="29"/>
  <c r="CS107" i="38"/>
  <c r="CS102" i="38"/>
  <c r="CS108" i="29"/>
  <c r="CS108" i="38"/>
  <c r="CS109" i="29"/>
  <c r="CS109" i="38"/>
  <c r="CS110" i="29"/>
  <c r="CS110" i="38"/>
  <c r="CS89" i="38"/>
  <c r="CS114" i="29"/>
  <c r="CS114" i="38"/>
  <c r="CS115" i="29"/>
  <c r="CS115" i="38"/>
  <c r="CS116" i="29"/>
  <c r="CS116" i="38"/>
  <c r="CS112" i="38"/>
  <c r="CS117" i="29"/>
  <c r="CS117" i="38"/>
  <c r="CS119" i="29"/>
  <c r="CS119" i="38"/>
  <c r="CS120" i="29"/>
  <c r="CS120" i="38"/>
  <c r="CS121" i="29"/>
  <c r="CS121" i="38"/>
  <c r="CS122" i="29"/>
  <c r="CS122" i="38"/>
  <c r="CS123" i="29"/>
  <c r="CS123" i="38"/>
  <c r="CS118" i="38"/>
  <c r="CS124" i="29"/>
  <c r="CS124" i="38"/>
  <c r="CS125" i="29"/>
  <c r="CS125" i="38"/>
  <c r="CS126" i="29"/>
  <c r="CS126" i="38"/>
  <c r="CS111" i="38"/>
  <c r="CS130" i="29"/>
  <c r="CS130" i="38"/>
  <c r="CS131" i="29"/>
  <c r="CS131" i="38"/>
  <c r="CS132" i="29"/>
  <c r="CS132" i="38"/>
  <c r="CS133" i="29"/>
  <c r="CS133" i="38"/>
  <c r="CS134" i="29"/>
  <c r="CS134" i="38"/>
  <c r="CS135" i="29"/>
  <c r="CS135" i="38"/>
  <c r="CS136" i="29"/>
  <c r="CS136" i="38"/>
  <c r="CS137" i="29"/>
  <c r="CS137" i="38"/>
  <c r="CS138" i="29"/>
  <c r="CS138" i="38"/>
  <c r="CS139" i="29"/>
  <c r="CS139" i="38"/>
  <c r="CS144" i="29"/>
  <c r="CS144" i="38"/>
  <c r="CS185" i="29"/>
  <c r="CS185" i="38"/>
  <c r="CS186" i="29"/>
  <c r="CS186" i="38"/>
  <c r="CS187" i="29"/>
  <c r="CS187" i="38"/>
  <c r="CS188" i="29"/>
  <c r="CS188" i="38"/>
  <c r="CS184" i="38"/>
  <c r="CS259" i="29"/>
  <c r="CS259" i="38"/>
  <c r="CS260" i="29"/>
  <c r="CS260" i="38"/>
  <c r="CS261" i="29"/>
  <c r="CS261" i="38"/>
  <c r="CS262" i="29"/>
  <c r="CS262" i="38"/>
  <c r="CS263" i="29"/>
  <c r="CS263" i="38"/>
  <c r="CS265" i="29"/>
  <c r="CS265" i="38"/>
  <c r="CS266" i="29"/>
  <c r="CS266" i="38"/>
  <c r="CS267" i="29"/>
  <c r="CS267" i="38"/>
  <c r="CS268" i="29"/>
  <c r="CS268" i="38"/>
  <c r="CS269" i="29"/>
  <c r="CS269" i="38"/>
  <c r="CS270" i="29"/>
  <c r="CS270" i="38"/>
  <c r="CS271" i="29"/>
  <c r="CS271" i="38"/>
  <c r="CS335" i="38"/>
  <c r="CS320" i="38"/>
  <c r="CS321" i="38"/>
  <c r="CS322" i="38"/>
  <c r="CS323" i="38"/>
  <c r="CS324" i="38"/>
  <c r="CS326" i="38"/>
  <c r="CS327" i="38"/>
  <c r="CS328" i="38"/>
  <c r="CS329" i="38"/>
  <c r="CS330" i="38"/>
  <c r="CS331" i="38"/>
  <c r="CS332" i="38"/>
  <c r="CS343" i="38"/>
  <c r="CS344" i="38"/>
  <c r="CS345" i="38"/>
  <c r="CS336" i="38"/>
  <c r="CS337" i="38"/>
  <c r="CS347" i="38"/>
  <c r="CS348" i="38"/>
  <c r="CS351" i="38"/>
  <c r="CS338" i="38"/>
  <c r="CQ23" i="81"/>
  <c r="CR91" i="29"/>
  <c r="CR91" i="38"/>
  <c r="CR92" i="29"/>
  <c r="CR92" i="38"/>
  <c r="CR94" i="29"/>
  <c r="CR94" i="38"/>
  <c r="CR97" i="29"/>
  <c r="CR97" i="38"/>
  <c r="CR90" i="38"/>
  <c r="CR98" i="29"/>
  <c r="CR98" i="38"/>
  <c r="CR103" i="29"/>
  <c r="CR103" i="38"/>
  <c r="CR104" i="29"/>
  <c r="CR104" i="38"/>
  <c r="CR105" i="29"/>
  <c r="CR105" i="38"/>
  <c r="CR106" i="29"/>
  <c r="CR106" i="38"/>
  <c r="CR107" i="29"/>
  <c r="CR107" i="38"/>
  <c r="CR102" i="38"/>
  <c r="CR108" i="29"/>
  <c r="CR108" i="38"/>
  <c r="CR109" i="29"/>
  <c r="CR109" i="38"/>
  <c r="CR110" i="29"/>
  <c r="CR110" i="38"/>
  <c r="CR89" i="38"/>
  <c r="CR114" i="29"/>
  <c r="CR114" i="38"/>
  <c r="CR115" i="29"/>
  <c r="CR115" i="38"/>
  <c r="CR116" i="29"/>
  <c r="CR116" i="38"/>
  <c r="CR112" i="38"/>
  <c r="CR117" i="29"/>
  <c r="CR117" i="38"/>
  <c r="CR119" i="29"/>
  <c r="CR119" i="38"/>
  <c r="CR120" i="29"/>
  <c r="CR120" i="38"/>
  <c r="CR121" i="29"/>
  <c r="CR121" i="38"/>
  <c r="CR122" i="29"/>
  <c r="CR122" i="38"/>
  <c r="CR123" i="29"/>
  <c r="CR123" i="38"/>
  <c r="CR118" i="38"/>
  <c r="CR124" i="29"/>
  <c r="CR124" i="38"/>
  <c r="CR125" i="29"/>
  <c r="CR125" i="38"/>
  <c r="CR126" i="29"/>
  <c r="CR126" i="38"/>
  <c r="CR111" i="38"/>
  <c r="CR130" i="29"/>
  <c r="CR130" i="38"/>
  <c r="CR131" i="29"/>
  <c r="CR131" i="38"/>
  <c r="CR132" i="29"/>
  <c r="CR132" i="38"/>
  <c r="CR133" i="29"/>
  <c r="CR133" i="38"/>
  <c r="CR134" i="29"/>
  <c r="CR134" i="38"/>
  <c r="CR135" i="29"/>
  <c r="CR135" i="38"/>
  <c r="CR136" i="29"/>
  <c r="CR136" i="38"/>
  <c r="CR137" i="29"/>
  <c r="CR137" i="38"/>
  <c r="CR138" i="29"/>
  <c r="CR138" i="38"/>
  <c r="CR139" i="29"/>
  <c r="CR139" i="38"/>
  <c r="CR144" i="29"/>
  <c r="CR144" i="38"/>
  <c r="CR185" i="29"/>
  <c r="CR185" i="38"/>
  <c r="CR186" i="29"/>
  <c r="CR186" i="38"/>
  <c r="CR187" i="29"/>
  <c r="CR187" i="38"/>
  <c r="CR188" i="29"/>
  <c r="CR188" i="38"/>
  <c r="CR184" i="38"/>
  <c r="CR259" i="29"/>
  <c r="CR259" i="38"/>
  <c r="CR260" i="29"/>
  <c r="CR260" i="38"/>
  <c r="CR261" i="29"/>
  <c r="CR261" i="38"/>
  <c r="CR262" i="29"/>
  <c r="CR262" i="38"/>
  <c r="CR263" i="29"/>
  <c r="CR263" i="38"/>
  <c r="CR265" i="29"/>
  <c r="CR265" i="38"/>
  <c r="CR266" i="29"/>
  <c r="CR266" i="38"/>
  <c r="CR267" i="29"/>
  <c r="CR267" i="38"/>
  <c r="CR268" i="29"/>
  <c r="CR268" i="38"/>
  <c r="CR269" i="29"/>
  <c r="CR269" i="38"/>
  <c r="CR270" i="29"/>
  <c r="CR270" i="38"/>
  <c r="CR271" i="29"/>
  <c r="CR271" i="38"/>
  <c r="CR335" i="38"/>
  <c r="CR320" i="38"/>
  <c r="CR321" i="38"/>
  <c r="CR322" i="38"/>
  <c r="CR323" i="38"/>
  <c r="CR324" i="38"/>
  <c r="CR326" i="38"/>
  <c r="CR327" i="38"/>
  <c r="CR328" i="38"/>
  <c r="CR329" i="38"/>
  <c r="CR330" i="38"/>
  <c r="CR331" i="38"/>
  <c r="CR332" i="38"/>
  <c r="CR343" i="38"/>
  <c r="CR344" i="38"/>
  <c r="CR345" i="38"/>
  <c r="CR336" i="38"/>
  <c r="CR337" i="38"/>
  <c r="CR347" i="38"/>
  <c r="CR348" i="38"/>
  <c r="CR351" i="38"/>
  <c r="CR338" i="38"/>
  <c r="CP23" i="81"/>
  <c r="CQ91" i="29"/>
  <c r="CQ91" i="38"/>
  <c r="CQ92" i="29"/>
  <c r="CQ92" i="38"/>
  <c r="CQ94" i="29"/>
  <c r="CQ94" i="38"/>
  <c r="CQ97" i="29"/>
  <c r="CQ97" i="38"/>
  <c r="CQ90" i="38"/>
  <c r="CQ98" i="29"/>
  <c r="CQ98" i="38"/>
  <c r="CQ103" i="29"/>
  <c r="CQ103" i="38"/>
  <c r="CQ104" i="29"/>
  <c r="CQ104" i="38"/>
  <c r="CQ105" i="29"/>
  <c r="CQ105" i="38"/>
  <c r="CQ106" i="29"/>
  <c r="CQ106" i="38"/>
  <c r="CQ107" i="29"/>
  <c r="CQ107" i="38"/>
  <c r="CQ102" i="38"/>
  <c r="CQ108" i="29"/>
  <c r="CQ108" i="38"/>
  <c r="CQ109" i="29"/>
  <c r="CQ109" i="38"/>
  <c r="CQ110" i="29"/>
  <c r="CQ110" i="38"/>
  <c r="CQ89" i="38"/>
  <c r="CQ114" i="29"/>
  <c r="CQ114" i="38"/>
  <c r="CQ115" i="29"/>
  <c r="CQ115" i="38"/>
  <c r="CQ116" i="29"/>
  <c r="CQ116" i="38"/>
  <c r="CQ112" i="38"/>
  <c r="CQ117" i="29"/>
  <c r="CQ117" i="38"/>
  <c r="CQ119" i="29"/>
  <c r="CQ119" i="38"/>
  <c r="CQ120" i="29"/>
  <c r="CQ120" i="38"/>
  <c r="CQ121" i="29"/>
  <c r="CQ121" i="38"/>
  <c r="CQ122" i="29"/>
  <c r="CQ122" i="38"/>
  <c r="CQ123" i="29"/>
  <c r="CQ123" i="38"/>
  <c r="CQ118" i="38"/>
  <c r="CQ124" i="29"/>
  <c r="CQ124" i="38"/>
  <c r="CQ125" i="29"/>
  <c r="CQ125" i="38"/>
  <c r="CQ126" i="29"/>
  <c r="CQ126" i="38"/>
  <c r="CQ111" i="38"/>
  <c r="CQ130" i="29"/>
  <c r="CQ130" i="38"/>
  <c r="CQ131" i="29"/>
  <c r="CQ131" i="38"/>
  <c r="CQ132" i="29"/>
  <c r="CQ132" i="38"/>
  <c r="CQ133" i="29"/>
  <c r="CQ133" i="38"/>
  <c r="CQ134" i="29"/>
  <c r="CQ134" i="38"/>
  <c r="CQ135" i="29"/>
  <c r="CQ135" i="38"/>
  <c r="CQ136" i="29"/>
  <c r="CQ136" i="38"/>
  <c r="CQ137" i="29"/>
  <c r="CQ137" i="38"/>
  <c r="CQ138" i="29"/>
  <c r="CQ138" i="38"/>
  <c r="CQ139" i="29"/>
  <c r="CQ139" i="38"/>
  <c r="CQ144" i="29"/>
  <c r="CQ144" i="38"/>
  <c r="CQ185" i="29"/>
  <c r="CQ185" i="38"/>
  <c r="CQ186" i="29"/>
  <c r="CQ186" i="38"/>
  <c r="CQ187" i="29"/>
  <c r="CQ187" i="38"/>
  <c r="CQ188" i="29"/>
  <c r="CQ188" i="38"/>
  <c r="CQ184" i="38"/>
  <c r="CQ259" i="29"/>
  <c r="CQ259" i="38"/>
  <c r="CQ260" i="29"/>
  <c r="CQ260" i="38"/>
  <c r="CQ261" i="29"/>
  <c r="CQ261" i="38"/>
  <c r="CQ262" i="29"/>
  <c r="CQ262" i="38"/>
  <c r="CQ263" i="29"/>
  <c r="CQ263" i="38"/>
  <c r="CQ265" i="29"/>
  <c r="CQ265" i="38"/>
  <c r="CQ266" i="29"/>
  <c r="CQ266" i="38"/>
  <c r="CQ267" i="29"/>
  <c r="CQ267" i="38"/>
  <c r="CQ268" i="29"/>
  <c r="CQ268" i="38"/>
  <c r="CQ269" i="29"/>
  <c r="CQ269" i="38"/>
  <c r="CQ270" i="29"/>
  <c r="CQ270" i="38"/>
  <c r="CQ271" i="29"/>
  <c r="CQ271" i="38"/>
  <c r="CQ335" i="38"/>
  <c r="CQ320" i="38"/>
  <c r="CQ321" i="38"/>
  <c r="CQ322" i="38"/>
  <c r="CQ323" i="38"/>
  <c r="CQ324" i="38"/>
  <c r="CQ326" i="38"/>
  <c r="CQ327" i="38"/>
  <c r="CQ328" i="38"/>
  <c r="CQ329" i="38"/>
  <c r="CQ330" i="38"/>
  <c r="CQ331" i="38"/>
  <c r="CQ332" i="38"/>
  <c r="CQ343" i="38"/>
  <c r="CQ344" i="38"/>
  <c r="CQ345" i="38"/>
  <c r="CQ336" i="38"/>
  <c r="CQ337" i="38"/>
  <c r="CQ347" i="38"/>
  <c r="CQ348" i="38"/>
  <c r="CQ351" i="38"/>
  <c r="CQ338" i="38"/>
  <c r="CO23" i="81"/>
  <c r="CP91" i="29"/>
  <c r="CP91" i="38"/>
  <c r="CP92" i="29"/>
  <c r="CP92" i="38"/>
  <c r="CP94" i="29"/>
  <c r="CP94" i="38"/>
  <c r="CP97" i="29"/>
  <c r="CP97" i="38"/>
  <c r="CP90" i="38"/>
  <c r="CP98" i="29"/>
  <c r="CP98" i="38"/>
  <c r="CP103" i="29"/>
  <c r="CP103" i="38"/>
  <c r="CP104" i="29"/>
  <c r="CP104" i="38"/>
  <c r="CP105" i="29"/>
  <c r="CP105" i="38"/>
  <c r="CP106" i="29"/>
  <c r="CP106" i="38"/>
  <c r="CP107" i="29"/>
  <c r="CP107" i="38"/>
  <c r="CP102" i="38"/>
  <c r="CP108" i="29"/>
  <c r="CP108" i="38"/>
  <c r="CP109" i="29"/>
  <c r="CP109" i="38"/>
  <c r="CP110" i="29"/>
  <c r="CP110" i="38"/>
  <c r="CP89" i="38"/>
  <c r="CP114" i="29"/>
  <c r="CP114" i="38"/>
  <c r="CP115" i="29"/>
  <c r="CP115" i="38"/>
  <c r="CP116" i="29"/>
  <c r="CP116" i="38"/>
  <c r="CP112" i="38"/>
  <c r="CP117" i="29"/>
  <c r="CP117" i="38"/>
  <c r="CP119" i="29"/>
  <c r="CP119" i="38"/>
  <c r="CP120" i="29"/>
  <c r="CP120" i="38"/>
  <c r="CP121" i="29"/>
  <c r="CP121" i="38"/>
  <c r="CP122" i="29"/>
  <c r="CP122" i="38"/>
  <c r="CP123" i="29"/>
  <c r="CP123" i="38"/>
  <c r="CP118" i="38"/>
  <c r="CP124" i="29"/>
  <c r="CP124" i="38"/>
  <c r="CP125" i="29"/>
  <c r="CP125" i="38"/>
  <c r="CP126" i="29"/>
  <c r="CP126" i="38"/>
  <c r="CP111" i="38"/>
  <c r="CP130" i="29"/>
  <c r="CP130" i="38"/>
  <c r="CP131" i="29"/>
  <c r="CP131" i="38"/>
  <c r="CP132" i="29"/>
  <c r="CP132" i="38"/>
  <c r="CP133" i="29"/>
  <c r="CP133" i="38"/>
  <c r="CP134" i="29"/>
  <c r="CP134" i="38"/>
  <c r="CP135" i="29"/>
  <c r="CP135" i="38"/>
  <c r="CP136" i="29"/>
  <c r="CP136" i="38"/>
  <c r="CP137" i="29"/>
  <c r="CP137" i="38"/>
  <c r="CP138" i="29"/>
  <c r="CP138" i="38"/>
  <c r="CP139" i="29"/>
  <c r="CP139" i="38"/>
  <c r="CP144" i="29"/>
  <c r="CP144" i="38"/>
  <c r="CP185" i="29"/>
  <c r="CP185" i="38"/>
  <c r="CP186" i="29"/>
  <c r="CP186" i="38"/>
  <c r="CP187" i="29"/>
  <c r="CP187" i="38"/>
  <c r="CP188" i="29"/>
  <c r="CP188" i="38"/>
  <c r="CP184" i="38"/>
  <c r="CP259" i="29"/>
  <c r="CP259" i="38"/>
  <c r="CP260" i="29"/>
  <c r="CP260" i="38"/>
  <c r="CP261" i="29"/>
  <c r="CP261" i="38"/>
  <c r="CP262" i="29"/>
  <c r="CP262" i="38"/>
  <c r="CP263" i="29"/>
  <c r="CP263" i="38"/>
  <c r="CP265" i="29"/>
  <c r="CP265" i="38"/>
  <c r="CP266" i="29"/>
  <c r="CP266" i="38"/>
  <c r="CP267" i="29"/>
  <c r="CP267" i="38"/>
  <c r="CP268" i="29"/>
  <c r="CP268" i="38"/>
  <c r="CP269" i="29"/>
  <c r="CP269" i="38"/>
  <c r="CP270" i="29"/>
  <c r="CP270" i="38"/>
  <c r="CP271" i="29"/>
  <c r="CP271" i="38"/>
  <c r="CP335" i="38"/>
  <c r="CP320" i="38"/>
  <c r="CP321" i="38"/>
  <c r="CP322" i="38"/>
  <c r="CP323" i="38"/>
  <c r="CP324" i="38"/>
  <c r="CP326" i="38"/>
  <c r="CP327" i="38"/>
  <c r="CP328" i="38"/>
  <c r="CP329" i="38"/>
  <c r="CP330" i="38"/>
  <c r="CP331" i="38"/>
  <c r="CP332" i="38"/>
  <c r="CP343" i="38"/>
  <c r="CP344" i="38"/>
  <c r="CP345" i="38"/>
  <c r="CP336" i="38"/>
  <c r="CP337" i="38"/>
  <c r="CP347" i="38"/>
  <c r="CP348" i="38"/>
  <c r="CP351" i="38"/>
  <c r="CP338" i="38"/>
  <c r="CN23" i="81"/>
  <c r="CO91" i="29"/>
  <c r="CO91" i="38"/>
  <c r="CO92" i="29"/>
  <c r="CO92" i="38"/>
  <c r="CO94" i="29"/>
  <c r="CO94" i="38"/>
  <c r="CO97" i="29"/>
  <c r="CO97" i="38"/>
  <c r="CO90" i="38"/>
  <c r="CO98" i="29"/>
  <c r="CO98" i="38"/>
  <c r="CO103" i="29"/>
  <c r="CO103" i="38"/>
  <c r="CO104" i="29"/>
  <c r="CO104" i="38"/>
  <c r="CO105" i="29"/>
  <c r="CO105" i="38"/>
  <c r="CO106" i="29"/>
  <c r="CO106" i="38"/>
  <c r="CO107" i="29"/>
  <c r="CO107" i="38"/>
  <c r="CO102" i="38"/>
  <c r="CO108" i="29"/>
  <c r="CO108" i="38"/>
  <c r="CO109" i="29"/>
  <c r="CO109" i="38"/>
  <c r="CO110" i="29"/>
  <c r="CO110" i="38"/>
  <c r="CO89" i="38"/>
  <c r="CO114" i="29"/>
  <c r="CO114" i="38"/>
  <c r="CO115" i="29"/>
  <c r="CO115" i="38"/>
  <c r="CO116" i="29"/>
  <c r="CO116" i="38"/>
  <c r="CO112" i="38"/>
  <c r="CO117" i="29"/>
  <c r="CO117" i="38"/>
  <c r="CO119" i="29"/>
  <c r="CO119" i="38"/>
  <c r="CO120" i="29"/>
  <c r="CO120" i="38"/>
  <c r="CO121" i="29"/>
  <c r="CO121" i="38"/>
  <c r="CO122" i="29"/>
  <c r="CO122" i="38"/>
  <c r="CO123" i="29"/>
  <c r="CO123" i="38"/>
  <c r="CO118" i="38"/>
  <c r="CO124" i="29"/>
  <c r="CO124" i="38"/>
  <c r="CO125" i="29"/>
  <c r="CO125" i="38"/>
  <c r="CO126" i="29"/>
  <c r="CO126" i="38"/>
  <c r="CO111" i="38"/>
  <c r="CO130" i="29"/>
  <c r="CO130" i="38"/>
  <c r="CO131" i="29"/>
  <c r="CO131" i="38"/>
  <c r="CO132" i="29"/>
  <c r="CO132" i="38"/>
  <c r="CO133" i="29"/>
  <c r="CO133" i="38"/>
  <c r="CO134" i="29"/>
  <c r="CO134" i="38"/>
  <c r="CO135" i="29"/>
  <c r="CO135" i="38"/>
  <c r="CO136" i="29"/>
  <c r="CO136" i="38"/>
  <c r="CO137" i="29"/>
  <c r="CO137" i="38"/>
  <c r="CO138" i="29"/>
  <c r="CO138" i="38"/>
  <c r="CO139" i="29"/>
  <c r="CO139" i="38"/>
  <c r="CO144" i="29"/>
  <c r="CO144" i="38"/>
  <c r="CO185" i="29"/>
  <c r="CO185" i="38"/>
  <c r="CO186" i="29"/>
  <c r="CO186" i="38"/>
  <c r="CO187" i="29"/>
  <c r="CO187" i="38"/>
  <c r="CO188" i="29"/>
  <c r="CO188" i="38"/>
  <c r="CO184" i="38"/>
  <c r="CO259" i="29"/>
  <c r="CO259" i="38"/>
  <c r="CO260" i="29"/>
  <c r="CO260" i="38"/>
  <c r="CO261" i="29"/>
  <c r="CO261" i="38"/>
  <c r="CO262" i="29"/>
  <c r="CO262" i="38"/>
  <c r="CO263" i="29"/>
  <c r="CO263" i="38"/>
  <c r="CO265" i="29"/>
  <c r="CO265" i="38"/>
  <c r="CO266" i="29"/>
  <c r="CO266" i="38"/>
  <c r="CO267" i="29"/>
  <c r="CO267" i="38"/>
  <c r="CO268" i="29"/>
  <c r="CO268" i="38"/>
  <c r="CO269" i="29"/>
  <c r="CO269" i="38"/>
  <c r="CO270" i="29"/>
  <c r="CO270" i="38"/>
  <c r="CO271" i="29"/>
  <c r="CO271" i="38"/>
  <c r="CO335" i="38"/>
  <c r="CO320" i="38"/>
  <c r="CO321" i="38"/>
  <c r="CO322" i="38"/>
  <c r="CO323" i="38"/>
  <c r="CO324" i="38"/>
  <c r="CO326" i="38"/>
  <c r="CO327" i="38"/>
  <c r="CO328" i="38"/>
  <c r="CO329" i="38"/>
  <c r="CO330" i="38"/>
  <c r="CO331" i="38"/>
  <c r="CO332" i="38"/>
  <c r="CO343" i="38"/>
  <c r="CO344" i="38"/>
  <c r="CO345" i="38"/>
  <c r="CO336" i="38"/>
  <c r="CO337" i="38"/>
  <c r="CO347" i="38"/>
  <c r="CO348" i="38"/>
  <c r="CO351" i="38"/>
  <c r="CO338" i="38"/>
  <c r="CM23" i="81"/>
  <c r="CN91" i="29"/>
  <c r="CN91" i="38"/>
  <c r="CN92" i="29"/>
  <c r="CN92" i="38"/>
  <c r="CN94" i="29"/>
  <c r="CN94" i="38"/>
  <c r="CN97" i="29"/>
  <c r="CN97" i="38"/>
  <c r="CN90" i="38"/>
  <c r="CN98" i="29"/>
  <c r="CN98" i="38"/>
  <c r="CN103" i="29"/>
  <c r="CN103" i="38"/>
  <c r="CN104" i="29"/>
  <c r="CN104" i="38"/>
  <c r="CN105" i="29"/>
  <c r="CN105" i="38"/>
  <c r="CN106" i="29"/>
  <c r="CN106" i="38"/>
  <c r="CN107" i="29"/>
  <c r="CN107" i="38"/>
  <c r="CN102" i="38"/>
  <c r="CN108" i="29"/>
  <c r="CN108" i="38"/>
  <c r="CN109" i="29"/>
  <c r="CN109" i="38"/>
  <c r="CN110" i="29"/>
  <c r="CN110" i="38"/>
  <c r="CN89" i="38"/>
  <c r="CN114" i="29"/>
  <c r="CN114" i="38"/>
  <c r="CN115" i="29"/>
  <c r="CN115" i="38"/>
  <c r="CN116" i="29"/>
  <c r="CN116" i="38"/>
  <c r="CN112" i="38"/>
  <c r="CN117" i="29"/>
  <c r="CN117" i="38"/>
  <c r="CN119" i="29"/>
  <c r="CN119" i="38"/>
  <c r="CN120" i="29"/>
  <c r="CN120" i="38"/>
  <c r="CN121" i="29"/>
  <c r="CN121" i="38"/>
  <c r="CN122" i="29"/>
  <c r="CN122" i="38"/>
  <c r="CN123" i="29"/>
  <c r="CN123" i="38"/>
  <c r="CN118" i="38"/>
  <c r="CN124" i="29"/>
  <c r="CN124" i="38"/>
  <c r="CN125" i="29"/>
  <c r="CN125" i="38"/>
  <c r="CN126" i="29"/>
  <c r="CN126" i="38"/>
  <c r="CN111" i="38"/>
  <c r="CN130" i="29"/>
  <c r="CN130" i="38"/>
  <c r="CN131" i="29"/>
  <c r="CN131" i="38"/>
  <c r="CN132" i="29"/>
  <c r="CN132" i="38"/>
  <c r="CN133" i="29"/>
  <c r="CN133" i="38"/>
  <c r="CN134" i="29"/>
  <c r="CN134" i="38"/>
  <c r="CN135" i="29"/>
  <c r="CN135" i="38"/>
  <c r="CN136" i="29"/>
  <c r="CN136" i="38"/>
  <c r="CN137" i="29"/>
  <c r="CN137" i="38"/>
  <c r="CN138" i="29"/>
  <c r="CN138" i="38"/>
  <c r="CN139" i="29"/>
  <c r="CN139" i="38"/>
  <c r="CN144" i="29"/>
  <c r="CN144" i="38"/>
  <c r="CN185" i="29"/>
  <c r="CN185" i="38"/>
  <c r="CN186" i="29"/>
  <c r="CN186" i="38"/>
  <c r="CN187" i="29"/>
  <c r="CN187" i="38"/>
  <c r="CN188" i="29"/>
  <c r="CN188" i="38"/>
  <c r="CN184" i="38"/>
  <c r="CN259" i="29"/>
  <c r="CN259" i="38"/>
  <c r="CN260" i="29"/>
  <c r="CN260" i="38"/>
  <c r="CN261" i="29"/>
  <c r="CN261" i="38"/>
  <c r="CN262" i="29"/>
  <c r="CN262" i="38"/>
  <c r="CN263" i="29"/>
  <c r="CN263" i="38"/>
  <c r="CN265" i="29"/>
  <c r="CN265" i="38"/>
  <c r="CN266" i="29"/>
  <c r="CN266" i="38"/>
  <c r="CN267" i="29"/>
  <c r="CN267" i="38"/>
  <c r="CN268" i="29"/>
  <c r="CN268" i="38"/>
  <c r="CN269" i="29"/>
  <c r="CN269" i="38"/>
  <c r="CN270" i="29"/>
  <c r="CN270" i="38"/>
  <c r="CN271" i="29"/>
  <c r="CN271" i="38"/>
  <c r="CN335" i="38"/>
  <c r="CN320" i="38"/>
  <c r="CN321" i="38"/>
  <c r="CN322" i="38"/>
  <c r="CN323" i="38"/>
  <c r="CN324" i="38"/>
  <c r="CN326" i="38"/>
  <c r="CN327" i="38"/>
  <c r="CN328" i="38"/>
  <c r="CN329" i="38"/>
  <c r="CN330" i="38"/>
  <c r="CN331" i="38"/>
  <c r="CN332" i="38"/>
  <c r="CN343" i="38"/>
  <c r="CN344" i="38"/>
  <c r="CN345" i="38"/>
  <c r="CN336" i="38"/>
  <c r="CN337" i="38"/>
  <c r="CN347" i="38"/>
  <c r="CN348" i="38"/>
  <c r="CN351" i="38"/>
  <c r="CN338" i="38"/>
  <c r="CL23" i="81"/>
  <c r="CM91" i="29"/>
  <c r="CM91" i="38"/>
  <c r="CM92" i="29"/>
  <c r="CM92" i="38"/>
  <c r="CM94" i="29"/>
  <c r="CM94" i="38"/>
  <c r="CM97" i="29"/>
  <c r="CM97" i="38"/>
  <c r="CM90" i="38"/>
  <c r="CM98" i="29"/>
  <c r="CM98" i="38"/>
  <c r="CM103" i="29"/>
  <c r="CM103" i="38"/>
  <c r="CM104" i="29"/>
  <c r="CM104" i="38"/>
  <c r="CM105" i="29"/>
  <c r="CM105" i="38"/>
  <c r="CM106" i="29"/>
  <c r="CM106" i="38"/>
  <c r="CM107" i="29"/>
  <c r="CM107" i="38"/>
  <c r="CM102" i="38"/>
  <c r="CM108" i="29"/>
  <c r="CM108" i="38"/>
  <c r="CM109" i="29"/>
  <c r="CM109" i="38"/>
  <c r="CM110" i="29"/>
  <c r="CM110" i="38"/>
  <c r="CM89" i="38"/>
  <c r="CM114" i="29"/>
  <c r="CM114" i="38"/>
  <c r="CM115" i="29"/>
  <c r="CM115" i="38"/>
  <c r="CM116" i="29"/>
  <c r="CM116" i="38"/>
  <c r="CM112" i="38"/>
  <c r="CM117" i="29"/>
  <c r="CM117" i="38"/>
  <c r="CM119" i="29"/>
  <c r="CM119" i="38"/>
  <c r="CM120" i="29"/>
  <c r="CM120" i="38"/>
  <c r="CM121" i="29"/>
  <c r="CM121" i="38"/>
  <c r="CM122" i="29"/>
  <c r="CM122" i="38"/>
  <c r="CM123" i="29"/>
  <c r="CM123" i="38"/>
  <c r="CM118" i="38"/>
  <c r="CM124" i="29"/>
  <c r="CM124" i="38"/>
  <c r="CM125" i="29"/>
  <c r="CM125" i="38"/>
  <c r="CM126" i="29"/>
  <c r="CM126" i="38"/>
  <c r="CM111" i="38"/>
  <c r="CM130" i="29"/>
  <c r="CM130" i="38"/>
  <c r="CM131" i="29"/>
  <c r="CM131" i="38"/>
  <c r="CM132" i="29"/>
  <c r="CM132" i="38"/>
  <c r="CM133" i="29"/>
  <c r="CM133" i="38"/>
  <c r="CM134" i="29"/>
  <c r="CM134" i="38"/>
  <c r="CM135" i="29"/>
  <c r="CM135" i="38"/>
  <c r="CM136" i="29"/>
  <c r="CM136" i="38"/>
  <c r="CM137" i="29"/>
  <c r="CM137" i="38"/>
  <c r="CM138" i="29"/>
  <c r="CM138" i="38"/>
  <c r="CM139" i="29"/>
  <c r="CM139" i="38"/>
  <c r="CM144" i="29"/>
  <c r="CM144" i="38"/>
  <c r="CM185" i="29"/>
  <c r="CM185" i="38"/>
  <c r="CM186" i="29"/>
  <c r="CM186" i="38"/>
  <c r="CM187" i="29"/>
  <c r="CM187" i="38"/>
  <c r="CM188" i="29"/>
  <c r="CM188" i="38"/>
  <c r="CM184" i="38"/>
  <c r="CM259" i="29"/>
  <c r="CM259" i="38"/>
  <c r="CM260" i="29"/>
  <c r="CM260" i="38"/>
  <c r="CM261" i="29"/>
  <c r="CM261" i="38"/>
  <c r="CM262" i="29"/>
  <c r="CM262" i="38"/>
  <c r="CM263" i="29"/>
  <c r="CM263" i="38"/>
  <c r="CM265" i="29"/>
  <c r="CM265" i="38"/>
  <c r="CM266" i="29"/>
  <c r="CM266" i="38"/>
  <c r="CM267" i="29"/>
  <c r="CM267" i="38"/>
  <c r="CM268" i="29"/>
  <c r="CM268" i="38"/>
  <c r="CM269" i="29"/>
  <c r="CM269" i="38"/>
  <c r="CM270" i="29"/>
  <c r="CM270" i="38"/>
  <c r="CM271" i="29"/>
  <c r="CM271" i="38"/>
  <c r="CM335" i="38"/>
  <c r="CM320" i="38"/>
  <c r="CM321" i="38"/>
  <c r="CM322" i="38"/>
  <c r="CM323" i="38"/>
  <c r="CM324" i="38"/>
  <c r="CM326" i="38"/>
  <c r="CM327" i="38"/>
  <c r="CM328" i="38"/>
  <c r="CM329" i="38"/>
  <c r="CM330" i="38"/>
  <c r="CM331" i="38"/>
  <c r="CM332" i="38"/>
  <c r="CM343" i="38"/>
  <c r="CM344" i="38"/>
  <c r="CM345" i="38"/>
  <c r="CM336" i="38"/>
  <c r="CM337" i="38"/>
  <c r="CM347" i="38"/>
  <c r="CM348" i="38"/>
  <c r="CM351" i="38"/>
  <c r="CM338" i="38"/>
  <c r="CK23" i="81"/>
  <c r="CL91" i="29"/>
  <c r="CL91" i="38"/>
  <c r="CL92" i="29"/>
  <c r="CL92" i="38"/>
  <c r="CL94" i="29"/>
  <c r="CL94" i="38"/>
  <c r="CL97" i="29"/>
  <c r="CL97" i="38"/>
  <c r="CL90" i="38"/>
  <c r="CL98" i="29"/>
  <c r="CL98" i="38"/>
  <c r="CL103" i="29"/>
  <c r="CL103" i="38"/>
  <c r="CL104" i="29"/>
  <c r="CL104" i="38"/>
  <c r="CL105" i="29"/>
  <c r="CL105" i="38"/>
  <c r="CL106" i="29"/>
  <c r="CL106" i="38"/>
  <c r="CL107" i="29"/>
  <c r="CL107" i="38"/>
  <c r="CL102" i="38"/>
  <c r="CL108" i="29"/>
  <c r="CL108" i="38"/>
  <c r="CL109" i="29"/>
  <c r="CL109" i="38"/>
  <c r="CL110" i="29"/>
  <c r="CL110" i="38"/>
  <c r="CL89" i="38"/>
  <c r="CL114" i="29"/>
  <c r="CL114" i="38"/>
  <c r="CL115" i="29"/>
  <c r="CL115" i="38"/>
  <c r="CL116" i="29"/>
  <c r="CL116" i="38"/>
  <c r="CL112" i="38"/>
  <c r="CL117" i="29"/>
  <c r="CL117" i="38"/>
  <c r="CL119" i="29"/>
  <c r="CL119" i="38"/>
  <c r="CL120" i="29"/>
  <c r="CL120" i="38"/>
  <c r="CL121" i="29"/>
  <c r="CL121" i="38"/>
  <c r="CL122" i="29"/>
  <c r="CL122" i="38"/>
  <c r="CL123" i="29"/>
  <c r="CL123" i="38"/>
  <c r="CL118" i="38"/>
  <c r="CL124" i="29"/>
  <c r="CL124" i="38"/>
  <c r="CL125" i="29"/>
  <c r="CL125" i="38"/>
  <c r="CL126" i="29"/>
  <c r="CL126" i="38"/>
  <c r="CL111" i="38"/>
  <c r="CL130" i="29"/>
  <c r="CL130" i="38"/>
  <c r="CL131" i="29"/>
  <c r="CL131" i="38"/>
  <c r="CL132" i="29"/>
  <c r="CL132" i="38"/>
  <c r="CL133" i="29"/>
  <c r="CL133" i="38"/>
  <c r="CL134" i="29"/>
  <c r="CL134" i="38"/>
  <c r="CL135" i="29"/>
  <c r="CL135" i="38"/>
  <c r="CL136" i="29"/>
  <c r="CL136" i="38"/>
  <c r="CL137" i="29"/>
  <c r="CL137" i="38"/>
  <c r="CL138" i="29"/>
  <c r="CL138" i="38"/>
  <c r="CL139" i="29"/>
  <c r="CL139" i="38"/>
  <c r="CL144" i="29"/>
  <c r="CL144" i="38"/>
  <c r="CL185" i="29"/>
  <c r="CL185" i="38"/>
  <c r="CL186" i="29"/>
  <c r="CL186" i="38"/>
  <c r="CL187" i="29"/>
  <c r="CL187" i="38"/>
  <c r="CL188" i="29"/>
  <c r="CL188" i="38"/>
  <c r="CL184" i="38"/>
  <c r="CL259" i="29"/>
  <c r="CL259" i="38"/>
  <c r="CL260" i="29"/>
  <c r="CL260" i="38"/>
  <c r="CL261" i="29"/>
  <c r="CL261" i="38"/>
  <c r="CL262" i="29"/>
  <c r="CL262" i="38"/>
  <c r="CL263" i="29"/>
  <c r="CL263" i="38"/>
  <c r="CL265" i="29"/>
  <c r="CL265" i="38"/>
  <c r="CL266" i="29"/>
  <c r="CL266" i="38"/>
  <c r="CL267" i="29"/>
  <c r="CL267" i="38"/>
  <c r="CL268" i="29"/>
  <c r="CL268" i="38"/>
  <c r="CL269" i="29"/>
  <c r="CL269" i="38"/>
  <c r="CL270" i="29"/>
  <c r="CL270" i="38"/>
  <c r="CL271" i="29"/>
  <c r="CL271" i="38"/>
  <c r="CL335" i="38"/>
  <c r="CL320" i="38"/>
  <c r="CL321" i="38"/>
  <c r="CL322" i="38"/>
  <c r="CL323" i="38"/>
  <c r="CL324" i="38"/>
  <c r="CL326" i="38"/>
  <c r="CL327" i="38"/>
  <c r="CL328" i="38"/>
  <c r="CL329" i="38"/>
  <c r="CL330" i="38"/>
  <c r="CL331" i="38"/>
  <c r="CL332" i="38"/>
  <c r="CL343" i="38"/>
  <c r="CL344" i="38"/>
  <c r="CL345" i="38"/>
  <c r="CL336" i="38"/>
  <c r="CL337" i="38"/>
  <c r="CL347" i="38"/>
  <c r="CL348" i="38"/>
  <c r="CL351" i="38"/>
  <c r="CL338" i="38"/>
  <c r="CJ23" i="81"/>
  <c r="CK91" i="29"/>
  <c r="CK91" i="38"/>
  <c r="CK92" i="29"/>
  <c r="CK92" i="38"/>
  <c r="CK94" i="29"/>
  <c r="CK94" i="38"/>
  <c r="CK97" i="29"/>
  <c r="CK97" i="38"/>
  <c r="CK90" i="38"/>
  <c r="CK98" i="29"/>
  <c r="CK98" i="38"/>
  <c r="CK103" i="29"/>
  <c r="CK103" i="38"/>
  <c r="CK104" i="29"/>
  <c r="CK104" i="38"/>
  <c r="CK105" i="29"/>
  <c r="CK105" i="38"/>
  <c r="CK106" i="29"/>
  <c r="CK106" i="38"/>
  <c r="CK107" i="29"/>
  <c r="CK107" i="38"/>
  <c r="CK102" i="38"/>
  <c r="CK108" i="29"/>
  <c r="CK108" i="38"/>
  <c r="CK109" i="29"/>
  <c r="CK109" i="38"/>
  <c r="CK110" i="29"/>
  <c r="CK110" i="38"/>
  <c r="CK89" i="38"/>
  <c r="CK114" i="29"/>
  <c r="CK114" i="38"/>
  <c r="CK115" i="29"/>
  <c r="CK115" i="38"/>
  <c r="CK116" i="29"/>
  <c r="CK116" i="38"/>
  <c r="CK112" i="38"/>
  <c r="CK117" i="29"/>
  <c r="CK117" i="38"/>
  <c r="CK119" i="29"/>
  <c r="CK119" i="38"/>
  <c r="CK120" i="29"/>
  <c r="CK120" i="38"/>
  <c r="CK121" i="29"/>
  <c r="CK121" i="38"/>
  <c r="CK122" i="29"/>
  <c r="CK122" i="38"/>
  <c r="CK123" i="29"/>
  <c r="CK123" i="38"/>
  <c r="CK118" i="38"/>
  <c r="CK124" i="29"/>
  <c r="CK124" i="38"/>
  <c r="CK125" i="29"/>
  <c r="CK125" i="38"/>
  <c r="CK126" i="29"/>
  <c r="CK126" i="38"/>
  <c r="CK111" i="38"/>
  <c r="CK130" i="29"/>
  <c r="CK130" i="38"/>
  <c r="CK131" i="29"/>
  <c r="CK131" i="38"/>
  <c r="CK132" i="29"/>
  <c r="CK132" i="38"/>
  <c r="CK133" i="29"/>
  <c r="CK133" i="38"/>
  <c r="CK134" i="29"/>
  <c r="CK134" i="38"/>
  <c r="CK135" i="29"/>
  <c r="CK135" i="38"/>
  <c r="CK136" i="29"/>
  <c r="CK136" i="38"/>
  <c r="CK137" i="29"/>
  <c r="CK137" i="38"/>
  <c r="CK138" i="29"/>
  <c r="CK138" i="38"/>
  <c r="CK139" i="29"/>
  <c r="CK139" i="38"/>
  <c r="CK144" i="29"/>
  <c r="CK144" i="38"/>
  <c r="CK185" i="29"/>
  <c r="CK185" i="38"/>
  <c r="CK186" i="29"/>
  <c r="CK186" i="38"/>
  <c r="CK187" i="29"/>
  <c r="CK187" i="38"/>
  <c r="CK188" i="29"/>
  <c r="CK188" i="38"/>
  <c r="CK184" i="38"/>
  <c r="CK259" i="29"/>
  <c r="CK259" i="38"/>
  <c r="CK260" i="29"/>
  <c r="CK260" i="38"/>
  <c r="CK261" i="29"/>
  <c r="CK261" i="38"/>
  <c r="CK262" i="29"/>
  <c r="CK262" i="38"/>
  <c r="CK263" i="29"/>
  <c r="CK263" i="38"/>
  <c r="CK265" i="29"/>
  <c r="CK265" i="38"/>
  <c r="CK266" i="29"/>
  <c r="CK266" i="38"/>
  <c r="CK267" i="29"/>
  <c r="CK267" i="38"/>
  <c r="CK268" i="29"/>
  <c r="CK268" i="38"/>
  <c r="CK269" i="29"/>
  <c r="CK269" i="38"/>
  <c r="CK270" i="29"/>
  <c r="CK270" i="38"/>
  <c r="CK271" i="29"/>
  <c r="CK271" i="38"/>
  <c r="CK335" i="38"/>
  <c r="CK320" i="38"/>
  <c r="CK321" i="38"/>
  <c r="CK322" i="38"/>
  <c r="CK323" i="38"/>
  <c r="CK324" i="38"/>
  <c r="CK326" i="38"/>
  <c r="CK327" i="38"/>
  <c r="CK328" i="38"/>
  <c r="CK329" i="38"/>
  <c r="CK330" i="38"/>
  <c r="CK331" i="38"/>
  <c r="CK332" i="38"/>
  <c r="CK343" i="38"/>
  <c r="CK344" i="38"/>
  <c r="CK345" i="38"/>
  <c r="CK336" i="38"/>
  <c r="CK337" i="38"/>
  <c r="CK347" i="38"/>
  <c r="CK348" i="38"/>
  <c r="CK351" i="38"/>
  <c r="CK338" i="38"/>
  <c r="CI23" i="81"/>
  <c r="CJ91" i="29"/>
  <c r="CJ91" i="38"/>
  <c r="CJ92" i="29"/>
  <c r="CJ92" i="38"/>
  <c r="CJ94" i="29"/>
  <c r="CJ94" i="38"/>
  <c r="CJ97" i="29"/>
  <c r="CJ97" i="38"/>
  <c r="CJ90" i="38"/>
  <c r="CJ98" i="29"/>
  <c r="CJ98" i="38"/>
  <c r="CJ103" i="29"/>
  <c r="CJ103" i="38"/>
  <c r="CJ104" i="29"/>
  <c r="CJ104" i="38"/>
  <c r="CJ105" i="29"/>
  <c r="CJ105" i="38"/>
  <c r="CJ106" i="29"/>
  <c r="CJ106" i="38"/>
  <c r="CJ107" i="29"/>
  <c r="CJ107" i="38"/>
  <c r="CJ102" i="38"/>
  <c r="CJ108" i="29"/>
  <c r="CJ108" i="38"/>
  <c r="CJ109" i="29"/>
  <c r="CJ109" i="38"/>
  <c r="CJ110" i="29"/>
  <c r="CJ110" i="38"/>
  <c r="CJ89" i="38"/>
  <c r="CJ114" i="29"/>
  <c r="CJ114" i="38"/>
  <c r="CJ115" i="29"/>
  <c r="CJ115" i="38"/>
  <c r="CJ116" i="29"/>
  <c r="CJ116" i="38"/>
  <c r="CJ112" i="38"/>
  <c r="CJ117" i="29"/>
  <c r="CJ117" i="38"/>
  <c r="CJ119" i="29"/>
  <c r="CJ119" i="38"/>
  <c r="CJ120" i="29"/>
  <c r="CJ120" i="38"/>
  <c r="CJ121" i="29"/>
  <c r="CJ121" i="38"/>
  <c r="CJ122" i="29"/>
  <c r="CJ122" i="38"/>
  <c r="CJ123" i="29"/>
  <c r="CJ123" i="38"/>
  <c r="CJ118" i="38"/>
  <c r="CJ124" i="29"/>
  <c r="CJ124" i="38"/>
  <c r="CJ125" i="29"/>
  <c r="CJ125" i="38"/>
  <c r="CJ126" i="29"/>
  <c r="CJ126" i="38"/>
  <c r="CJ111" i="38"/>
  <c r="CJ130" i="29"/>
  <c r="CJ130" i="38"/>
  <c r="CJ131" i="29"/>
  <c r="CJ131" i="38"/>
  <c r="CJ132" i="29"/>
  <c r="CJ132" i="38"/>
  <c r="CJ133" i="29"/>
  <c r="CJ133" i="38"/>
  <c r="CJ134" i="29"/>
  <c r="CJ134" i="38"/>
  <c r="CJ135" i="29"/>
  <c r="CJ135" i="38"/>
  <c r="CJ136" i="29"/>
  <c r="CJ136" i="38"/>
  <c r="CJ137" i="29"/>
  <c r="CJ137" i="38"/>
  <c r="CJ138" i="29"/>
  <c r="CJ138" i="38"/>
  <c r="CJ139" i="29"/>
  <c r="CJ139" i="38"/>
  <c r="CJ144" i="29"/>
  <c r="CJ144" i="38"/>
  <c r="CJ185" i="29"/>
  <c r="CJ185" i="38"/>
  <c r="CJ186" i="29"/>
  <c r="CJ186" i="38"/>
  <c r="CJ187" i="29"/>
  <c r="CJ187" i="38"/>
  <c r="CJ188" i="29"/>
  <c r="CJ188" i="38"/>
  <c r="CJ184" i="38"/>
  <c r="CJ259" i="29"/>
  <c r="CJ259" i="38"/>
  <c r="CJ260" i="29"/>
  <c r="CJ260" i="38"/>
  <c r="CJ261" i="29"/>
  <c r="CJ261" i="38"/>
  <c r="CJ262" i="29"/>
  <c r="CJ262" i="38"/>
  <c r="CJ263" i="29"/>
  <c r="CJ263" i="38"/>
  <c r="CJ265" i="29"/>
  <c r="CJ265" i="38"/>
  <c r="CJ266" i="29"/>
  <c r="CJ266" i="38"/>
  <c r="CJ267" i="29"/>
  <c r="CJ267" i="38"/>
  <c r="CJ268" i="29"/>
  <c r="CJ268" i="38"/>
  <c r="CJ269" i="29"/>
  <c r="CJ269" i="38"/>
  <c r="CJ270" i="29"/>
  <c r="CJ270" i="38"/>
  <c r="CJ271" i="29"/>
  <c r="CJ271" i="38"/>
  <c r="CJ335" i="38"/>
  <c r="CJ320" i="38"/>
  <c r="CJ321" i="38"/>
  <c r="CJ322" i="38"/>
  <c r="CJ323" i="38"/>
  <c r="CJ324" i="38"/>
  <c r="CJ326" i="38"/>
  <c r="CJ327" i="38"/>
  <c r="CJ328" i="38"/>
  <c r="CJ329" i="38"/>
  <c r="CJ330" i="38"/>
  <c r="CJ331" i="38"/>
  <c r="CJ332" i="38"/>
  <c r="CJ343" i="38"/>
  <c r="CJ344" i="38"/>
  <c r="CJ345" i="38"/>
  <c r="CJ336" i="38"/>
  <c r="CJ337" i="38"/>
  <c r="CJ347" i="38"/>
  <c r="CJ348" i="38"/>
  <c r="CJ351" i="38"/>
  <c r="CJ338" i="38"/>
  <c r="CH23" i="81"/>
  <c r="CI91" i="29"/>
  <c r="CI91" i="38"/>
  <c r="CI92" i="29"/>
  <c r="CI92" i="38"/>
  <c r="CI94" i="29"/>
  <c r="CI94" i="38"/>
  <c r="CI97" i="29"/>
  <c r="CI97" i="38"/>
  <c r="CI90" i="38"/>
  <c r="CI98" i="29"/>
  <c r="CI98" i="38"/>
  <c r="CI103" i="29"/>
  <c r="CI103" i="38"/>
  <c r="CI104" i="29"/>
  <c r="CI104" i="38"/>
  <c r="CI105" i="29"/>
  <c r="CI105" i="38"/>
  <c r="CI106" i="29"/>
  <c r="CI106" i="38"/>
  <c r="CI107" i="29"/>
  <c r="CI107" i="38"/>
  <c r="CI102" i="38"/>
  <c r="CI108" i="29"/>
  <c r="CI108" i="38"/>
  <c r="CI109" i="29"/>
  <c r="CI109" i="38"/>
  <c r="CI110" i="29"/>
  <c r="CI110" i="38"/>
  <c r="CI89" i="38"/>
  <c r="CI114" i="29"/>
  <c r="CI114" i="38"/>
  <c r="CI115" i="29"/>
  <c r="CI115" i="38"/>
  <c r="CI116" i="29"/>
  <c r="CI116" i="38"/>
  <c r="CI112" i="38"/>
  <c r="CI117" i="29"/>
  <c r="CI117" i="38"/>
  <c r="CI119" i="29"/>
  <c r="CI119" i="38"/>
  <c r="CI120" i="29"/>
  <c r="CI120" i="38"/>
  <c r="CI121" i="29"/>
  <c r="CI121" i="38"/>
  <c r="CI122" i="29"/>
  <c r="CI122" i="38"/>
  <c r="CI123" i="29"/>
  <c r="CI123" i="38"/>
  <c r="CI118" i="38"/>
  <c r="CI124" i="29"/>
  <c r="CI124" i="38"/>
  <c r="CI125" i="29"/>
  <c r="CI125" i="38"/>
  <c r="CI126" i="29"/>
  <c r="CI126" i="38"/>
  <c r="CI111" i="38"/>
  <c r="CI130" i="29"/>
  <c r="CI130" i="38"/>
  <c r="CI131" i="29"/>
  <c r="CI131" i="38"/>
  <c r="CI132" i="29"/>
  <c r="CI132" i="38"/>
  <c r="CI133" i="29"/>
  <c r="CI133" i="38"/>
  <c r="CI134" i="29"/>
  <c r="CI134" i="38"/>
  <c r="CI135" i="29"/>
  <c r="CI135" i="38"/>
  <c r="CI136" i="29"/>
  <c r="CI136" i="38"/>
  <c r="CI137" i="29"/>
  <c r="CI137" i="38"/>
  <c r="CI138" i="29"/>
  <c r="CI138" i="38"/>
  <c r="CI139" i="29"/>
  <c r="CI139" i="38"/>
  <c r="CI144" i="29"/>
  <c r="CI144" i="38"/>
  <c r="CI185" i="29"/>
  <c r="CI185" i="38"/>
  <c r="CI186" i="29"/>
  <c r="CI186" i="38"/>
  <c r="CI187" i="29"/>
  <c r="CI187" i="38"/>
  <c r="CI188" i="29"/>
  <c r="CI188" i="38"/>
  <c r="CI184" i="38"/>
  <c r="CI259" i="29"/>
  <c r="CI259" i="38"/>
  <c r="CI260" i="29"/>
  <c r="CI260" i="38"/>
  <c r="CI261" i="29"/>
  <c r="CI261" i="38"/>
  <c r="CI262" i="29"/>
  <c r="CI262" i="38"/>
  <c r="CI263" i="29"/>
  <c r="CI263" i="38"/>
  <c r="CI265" i="29"/>
  <c r="CI265" i="38"/>
  <c r="CI266" i="29"/>
  <c r="CI266" i="38"/>
  <c r="CI267" i="29"/>
  <c r="CI267" i="38"/>
  <c r="CI268" i="29"/>
  <c r="CI268" i="38"/>
  <c r="CI269" i="29"/>
  <c r="CI269" i="38"/>
  <c r="CI270" i="29"/>
  <c r="CI270" i="38"/>
  <c r="CI271" i="29"/>
  <c r="CI271" i="38"/>
  <c r="CI335" i="38"/>
  <c r="CI320" i="38"/>
  <c r="CI321" i="38"/>
  <c r="CI322" i="38"/>
  <c r="CI323" i="38"/>
  <c r="CI324" i="38"/>
  <c r="CI326" i="38"/>
  <c r="CI327" i="38"/>
  <c r="CI328" i="38"/>
  <c r="CI329" i="38"/>
  <c r="CI330" i="38"/>
  <c r="CI331" i="38"/>
  <c r="CI332" i="38"/>
  <c r="CI343" i="38"/>
  <c r="CI344" i="38"/>
  <c r="CI345" i="38"/>
  <c r="CI336" i="38"/>
  <c r="CI337" i="38"/>
  <c r="CI347" i="38"/>
  <c r="CI348" i="38"/>
  <c r="CI351" i="38"/>
  <c r="CI338" i="38"/>
  <c r="CG23" i="81"/>
  <c r="CH91" i="29"/>
  <c r="CH91" i="38"/>
  <c r="CH92" i="29"/>
  <c r="CH92" i="38"/>
  <c r="CH94" i="29"/>
  <c r="CH94" i="38"/>
  <c r="CH97" i="29"/>
  <c r="CH97" i="38"/>
  <c r="CH90" i="38"/>
  <c r="CH98" i="29"/>
  <c r="CH98" i="38"/>
  <c r="CH103" i="29"/>
  <c r="CH103" i="38"/>
  <c r="CH104" i="29"/>
  <c r="CH104" i="38"/>
  <c r="CH105" i="29"/>
  <c r="CH105" i="38"/>
  <c r="CH106" i="29"/>
  <c r="CH106" i="38"/>
  <c r="CH107" i="29"/>
  <c r="CH107" i="38"/>
  <c r="CH102" i="38"/>
  <c r="CH108" i="29"/>
  <c r="CH108" i="38"/>
  <c r="CH109" i="29"/>
  <c r="CH109" i="38"/>
  <c r="CH110" i="29"/>
  <c r="CH110" i="38"/>
  <c r="CH89" i="38"/>
  <c r="CH114" i="29"/>
  <c r="CH114" i="38"/>
  <c r="CH115" i="29"/>
  <c r="CH115" i="38"/>
  <c r="CH116" i="29"/>
  <c r="CH116" i="38"/>
  <c r="CH112" i="38"/>
  <c r="CH117" i="29"/>
  <c r="CH117" i="38"/>
  <c r="CH119" i="29"/>
  <c r="CH119" i="38"/>
  <c r="CH120" i="29"/>
  <c r="CH120" i="38"/>
  <c r="CH121" i="29"/>
  <c r="CH121" i="38"/>
  <c r="CH122" i="29"/>
  <c r="CH122" i="38"/>
  <c r="CH123" i="29"/>
  <c r="CH123" i="38"/>
  <c r="CH118" i="38"/>
  <c r="CH124" i="29"/>
  <c r="CH124" i="38"/>
  <c r="CH125" i="29"/>
  <c r="CH125" i="38"/>
  <c r="CH126" i="29"/>
  <c r="CH126" i="38"/>
  <c r="CH111" i="38"/>
  <c r="CH130" i="29"/>
  <c r="CH130" i="38"/>
  <c r="CH131" i="29"/>
  <c r="CH131" i="38"/>
  <c r="CH132" i="29"/>
  <c r="CH132" i="38"/>
  <c r="CH133" i="29"/>
  <c r="CH133" i="38"/>
  <c r="CH134" i="29"/>
  <c r="CH134" i="38"/>
  <c r="CH135" i="29"/>
  <c r="CH135" i="38"/>
  <c r="CH136" i="29"/>
  <c r="CH136" i="38"/>
  <c r="CH137" i="29"/>
  <c r="CH137" i="38"/>
  <c r="CH138" i="29"/>
  <c r="CH138" i="38"/>
  <c r="CH139" i="29"/>
  <c r="CH139" i="38"/>
  <c r="CH144" i="29"/>
  <c r="CH144" i="38"/>
  <c r="CH185" i="29"/>
  <c r="CH185" i="38"/>
  <c r="CH186" i="29"/>
  <c r="CH186" i="38"/>
  <c r="CH187" i="29"/>
  <c r="CH187" i="38"/>
  <c r="CH188" i="29"/>
  <c r="CH188" i="38"/>
  <c r="CH184" i="38"/>
  <c r="CH259" i="29"/>
  <c r="CH259" i="38"/>
  <c r="CH260" i="29"/>
  <c r="CH260" i="38"/>
  <c r="CH261" i="29"/>
  <c r="CH261" i="38"/>
  <c r="CH262" i="29"/>
  <c r="CH262" i="38"/>
  <c r="CH263" i="29"/>
  <c r="CH263" i="38"/>
  <c r="CH265" i="29"/>
  <c r="CH265" i="38"/>
  <c r="CH266" i="29"/>
  <c r="CH266" i="38"/>
  <c r="CH267" i="29"/>
  <c r="CH267" i="38"/>
  <c r="CH268" i="29"/>
  <c r="CH268" i="38"/>
  <c r="CH269" i="29"/>
  <c r="CH269" i="38"/>
  <c r="CH270" i="29"/>
  <c r="CH270" i="38"/>
  <c r="CH271" i="29"/>
  <c r="CH271" i="38"/>
  <c r="CH335" i="38"/>
  <c r="CH320" i="38"/>
  <c r="CH321" i="38"/>
  <c r="CH322" i="38"/>
  <c r="CH323" i="38"/>
  <c r="CH324" i="38"/>
  <c r="CH326" i="38"/>
  <c r="CH327" i="38"/>
  <c r="CH328" i="38"/>
  <c r="CH329" i="38"/>
  <c r="CH330" i="38"/>
  <c r="CH331" i="38"/>
  <c r="CH332" i="38"/>
  <c r="CH343" i="38"/>
  <c r="CH344" i="38"/>
  <c r="CH345" i="38"/>
  <c r="CH336" i="38"/>
  <c r="CH337" i="38"/>
  <c r="CH347" i="38"/>
  <c r="CH348" i="38"/>
  <c r="CH351" i="38"/>
  <c r="CH338" i="38"/>
  <c r="CF23" i="81"/>
  <c r="CG91" i="29"/>
  <c r="CG91" i="38"/>
  <c r="CG92" i="29"/>
  <c r="CG92" i="38"/>
  <c r="CG94" i="29"/>
  <c r="CG94" i="38"/>
  <c r="CG97" i="29"/>
  <c r="CG97" i="38"/>
  <c r="CG90" i="38"/>
  <c r="CG98" i="29"/>
  <c r="CG98" i="38"/>
  <c r="CG103" i="29"/>
  <c r="CG103" i="38"/>
  <c r="CG104" i="29"/>
  <c r="CG104" i="38"/>
  <c r="CG105" i="29"/>
  <c r="CG105" i="38"/>
  <c r="CG106" i="29"/>
  <c r="CG106" i="38"/>
  <c r="CG107" i="29"/>
  <c r="CG107" i="38"/>
  <c r="CG102" i="38"/>
  <c r="CG108" i="29"/>
  <c r="CG108" i="38"/>
  <c r="CG109" i="29"/>
  <c r="CG109" i="38"/>
  <c r="CG110" i="29"/>
  <c r="CG110" i="38"/>
  <c r="CG89" i="38"/>
  <c r="CG114" i="29"/>
  <c r="CG114" i="38"/>
  <c r="CG115" i="29"/>
  <c r="CG115" i="38"/>
  <c r="CG116" i="29"/>
  <c r="CG116" i="38"/>
  <c r="CG112" i="38"/>
  <c r="CG117" i="29"/>
  <c r="CG117" i="38"/>
  <c r="CG119" i="29"/>
  <c r="CG119" i="38"/>
  <c r="CG120" i="29"/>
  <c r="CG120" i="38"/>
  <c r="CG121" i="29"/>
  <c r="CG121" i="38"/>
  <c r="CG122" i="29"/>
  <c r="CG122" i="38"/>
  <c r="CG123" i="29"/>
  <c r="CG123" i="38"/>
  <c r="CG118" i="38"/>
  <c r="CG124" i="29"/>
  <c r="CG124" i="38"/>
  <c r="CG125" i="29"/>
  <c r="CG125" i="38"/>
  <c r="CG126" i="29"/>
  <c r="CG126" i="38"/>
  <c r="CG111" i="38"/>
  <c r="CG130" i="29"/>
  <c r="CG130" i="38"/>
  <c r="CG131" i="29"/>
  <c r="CG131" i="38"/>
  <c r="CG132" i="29"/>
  <c r="CG132" i="38"/>
  <c r="CG133" i="29"/>
  <c r="CG133" i="38"/>
  <c r="CG134" i="29"/>
  <c r="CG134" i="38"/>
  <c r="CG135" i="29"/>
  <c r="CG135" i="38"/>
  <c r="CG136" i="29"/>
  <c r="CG136" i="38"/>
  <c r="CG137" i="29"/>
  <c r="CG137" i="38"/>
  <c r="CG138" i="29"/>
  <c r="CG138" i="38"/>
  <c r="CG139" i="29"/>
  <c r="CG139" i="38"/>
  <c r="CG144" i="29"/>
  <c r="CG144" i="38"/>
  <c r="CG185" i="29"/>
  <c r="CG185" i="38"/>
  <c r="CG186" i="29"/>
  <c r="CG186" i="38"/>
  <c r="CG187" i="29"/>
  <c r="CG187" i="38"/>
  <c r="CG188" i="29"/>
  <c r="CG188" i="38"/>
  <c r="CG184" i="38"/>
  <c r="CG259" i="29"/>
  <c r="CG259" i="38"/>
  <c r="CG260" i="29"/>
  <c r="CG260" i="38"/>
  <c r="CG261" i="29"/>
  <c r="CG261" i="38"/>
  <c r="CG262" i="29"/>
  <c r="CG262" i="38"/>
  <c r="CG263" i="29"/>
  <c r="CG263" i="38"/>
  <c r="CG265" i="29"/>
  <c r="CG265" i="38"/>
  <c r="CG266" i="29"/>
  <c r="CG266" i="38"/>
  <c r="CG267" i="29"/>
  <c r="CG267" i="38"/>
  <c r="CG268" i="29"/>
  <c r="CG268" i="38"/>
  <c r="CG269" i="29"/>
  <c r="CG269" i="38"/>
  <c r="CG270" i="29"/>
  <c r="CG270" i="38"/>
  <c r="CG271" i="29"/>
  <c r="CG271" i="38"/>
  <c r="CG335" i="38"/>
  <c r="CG320" i="38"/>
  <c r="CG321" i="38"/>
  <c r="CG322" i="38"/>
  <c r="CG323" i="38"/>
  <c r="CG324" i="38"/>
  <c r="CG326" i="38"/>
  <c r="CG327" i="38"/>
  <c r="CG328" i="38"/>
  <c r="CG329" i="38"/>
  <c r="CG330" i="38"/>
  <c r="CG331" i="38"/>
  <c r="CG332" i="38"/>
  <c r="CG343" i="38"/>
  <c r="CG344" i="38"/>
  <c r="CG345" i="38"/>
  <c r="CG336" i="38"/>
  <c r="CG337" i="38"/>
  <c r="CG347" i="38"/>
  <c r="CG348" i="38"/>
  <c r="CG351" i="38"/>
  <c r="CG338" i="38"/>
  <c r="CE23" i="81"/>
  <c r="CF91" i="29"/>
  <c r="CF91" i="38"/>
  <c r="CF92" i="29"/>
  <c r="CF92" i="38"/>
  <c r="CF94" i="29"/>
  <c r="CF94" i="38"/>
  <c r="CF97" i="29"/>
  <c r="CF97" i="38"/>
  <c r="CF90" i="38"/>
  <c r="CF98" i="29"/>
  <c r="CF98" i="38"/>
  <c r="CF103" i="29"/>
  <c r="CF103" i="38"/>
  <c r="CF104" i="29"/>
  <c r="CF104" i="38"/>
  <c r="CF105" i="29"/>
  <c r="CF105" i="38"/>
  <c r="CF106" i="29"/>
  <c r="CF106" i="38"/>
  <c r="CF107" i="29"/>
  <c r="CF107" i="38"/>
  <c r="CF102" i="38"/>
  <c r="CF108" i="29"/>
  <c r="CF108" i="38"/>
  <c r="CF109" i="29"/>
  <c r="CF109" i="38"/>
  <c r="CF110" i="29"/>
  <c r="CF110" i="38"/>
  <c r="CF89" i="38"/>
  <c r="CF114" i="29"/>
  <c r="CF114" i="38"/>
  <c r="CF115" i="29"/>
  <c r="CF115" i="38"/>
  <c r="CF116" i="29"/>
  <c r="CF116" i="38"/>
  <c r="CF112" i="38"/>
  <c r="CF117" i="29"/>
  <c r="CF117" i="38"/>
  <c r="CF119" i="29"/>
  <c r="CF119" i="38"/>
  <c r="CF120" i="29"/>
  <c r="CF120" i="38"/>
  <c r="CF121" i="29"/>
  <c r="CF121" i="38"/>
  <c r="CF122" i="29"/>
  <c r="CF122" i="38"/>
  <c r="CF123" i="29"/>
  <c r="CF123" i="38"/>
  <c r="CF118" i="38"/>
  <c r="CF124" i="29"/>
  <c r="CF124" i="38"/>
  <c r="CF125" i="29"/>
  <c r="CF125" i="38"/>
  <c r="CF126" i="29"/>
  <c r="CF126" i="38"/>
  <c r="CF111" i="38"/>
  <c r="CF130" i="29"/>
  <c r="CF130" i="38"/>
  <c r="CF131" i="29"/>
  <c r="CF131" i="38"/>
  <c r="CF132" i="29"/>
  <c r="CF132" i="38"/>
  <c r="CF133" i="29"/>
  <c r="CF133" i="38"/>
  <c r="CF134" i="29"/>
  <c r="CF134" i="38"/>
  <c r="CF135" i="29"/>
  <c r="CF135" i="38"/>
  <c r="CF136" i="29"/>
  <c r="CF136" i="38"/>
  <c r="CF137" i="29"/>
  <c r="CF137" i="38"/>
  <c r="CF138" i="29"/>
  <c r="CF138" i="38"/>
  <c r="CF139" i="29"/>
  <c r="CF139" i="38"/>
  <c r="CF144" i="29"/>
  <c r="CF144" i="38"/>
  <c r="CF185" i="29"/>
  <c r="CF185" i="38"/>
  <c r="CF186" i="29"/>
  <c r="CF186" i="38"/>
  <c r="CF187" i="29"/>
  <c r="CF187" i="38"/>
  <c r="CF188" i="29"/>
  <c r="CF188" i="38"/>
  <c r="CF184" i="38"/>
  <c r="CF259" i="29"/>
  <c r="CF259" i="38"/>
  <c r="CF260" i="29"/>
  <c r="CF260" i="38"/>
  <c r="CF261" i="29"/>
  <c r="CF261" i="38"/>
  <c r="CF262" i="29"/>
  <c r="CF262" i="38"/>
  <c r="CF263" i="29"/>
  <c r="CF263" i="38"/>
  <c r="CF265" i="29"/>
  <c r="CF265" i="38"/>
  <c r="CF266" i="29"/>
  <c r="CF266" i="38"/>
  <c r="CF267" i="29"/>
  <c r="CF267" i="38"/>
  <c r="CF268" i="29"/>
  <c r="CF268" i="38"/>
  <c r="CF269" i="29"/>
  <c r="CF269" i="38"/>
  <c r="CF270" i="29"/>
  <c r="CF270" i="38"/>
  <c r="CF271" i="29"/>
  <c r="CF271" i="38"/>
  <c r="CF335" i="38"/>
  <c r="CF320" i="38"/>
  <c r="CF321" i="38"/>
  <c r="CF322" i="38"/>
  <c r="CF323" i="38"/>
  <c r="CF324" i="38"/>
  <c r="CF326" i="38"/>
  <c r="CF327" i="38"/>
  <c r="CF328" i="38"/>
  <c r="CF329" i="38"/>
  <c r="CF330" i="38"/>
  <c r="CF331" i="38"/>
  <c r="CF332" i="38"/>
  <c r="CF343" i="38"/>
  <c r="CF344" i="38"/>
  <c r="CF345" i="38"/>
  <c r="CF336" i="38"/>
  <c r="CF337" i="38"/>
  <c r="CF347" i="38"/>
  <c r="CF348" i="38"/>
  <c r="CF351" i="38"/>
  <c r="CF338" i="38"/>
  <c r="CD23" i="81"/>
  <c r="CE91" i="29"/>
  <c r="CE91" i="38"/>
  <c r="CE92" i="29"/>
  <c r="CE92" i="38"/>
  <c r="CE94" i="29"/>
  <c r="CE94" i="38"/>
  <c r="CE97" i="29"/>
  <c r="CE97" i="38"/>
  <c r="CE90" i="38"/>
  <c r="CE98" i="29"/>
  <c r="CE98" i="38"/>
  <c r="CE103" i="29"/>
  <c r="CE103" i="38"/>
  <c r="CE104" i="29"/>
  <c r="CE104" i="38"/>
  <c r="CE105" i="29"/>
  <c r="CE105" i="38"/>
  <c r="CE106" i="29"/>
  <c r="CE106" i="38"/>
  <c r="CE107" i="29"/>
  <c r="CE107" i="38"/>
  <c r="CE102" i="38"/>
  <c r="CE108" i="29"/>
  <c r="CE108" i="38"/>
  <c r="CE109" i="29"/>
  <c r="CE109" i="38"/>
  <c r="CE110" i="29"/>
  <c r="CE110" i="38"/>
  <c r="CE89" i="38"/>
  <c r="CE114" i="29"/>
  <c r="CE114" i="38"/>
  <c r="CE115" i="29"/>
  <c r="CE115" i="38"/>
  <c r="CE116" i="29"/>
  <c r="CE116" i="38"/>
  <c r="CE112" i="38"/>
  <c r="CE117" i="29"/>
  <c r="CE117" i="38"/>
  <c r="CE119" i="29"/>
  <c r="CE119" i="38"/>
  <c r="CE120" i="29"/>
  <c r="CE120" i="38"/>
  <c r="CE121" i="29"/>
  <c r="CE121" i="38"/>
  <c r="CE122" i="29"/>
  <c r="CE122" i="38"/>
  <c r="CE123" i="29"/>
  <c r="CE123" i="38"/>
  <c r="CE118" i="38"/>
  <c r="CE124" i="29"/>
  <c r="CE124" i="38"/>
  <c r="CE125" i="29"/>
  <c r="CE125" i="38"/>
  <c r="CE126" i="29"/>
  <c r="CE126" i="38"/>
  <c r="CE111" i="38"/>
  <c r="CE130" i="29"/>
  <c r="CE130" i="38"/>
  <c r="CE131" i="29"/>
  <c r="CE131" i="38"/>
  <c r="CE132" i="29"/>
  <c r="CE132" i="38"/>
  <c r="CE133" i="29"/>
  <c r="CE133" i="38"/>
  <c r="CE134" i="29"/>
  <c r="CE134" i="38"/>
  <c r="CE135" i="29"/>
  <c r="CE135" i="38"/>
  <c r="CE136" i="29"/>
  <c r="CE136" i="38"/>
  <c r="CE137" i="29"/>
  <c r="CE137" i="38"/>
  <c r="CE138" i="29"/>
  <c r="CE138" i="38"/>
  <c r="CE139" i="29"/>
  <c r="CE139" i="38"/>
  <c r="CE144" i="29"/>
  <c r="CE144" i="38"/>
  <c r="CE185" i="29"/>
  <c r="CE185" i="38"/>
  <c r="CE186" i="29"/>
  <c r="CE186" i="38"/>
  <c r="CE187" i="29"/>
  <c r="CE187" i="38"/>
  <c r="CE188" i="29"/>
  <c r="CE188" i="38"/>
  <c r="CE184" i="38"/>
  <c r="CE259" i="29"/>
  <c r="CE259" i="38"/>
  <c r="CE260" i="29"/>
  <c r="CE260" i="38"/>
  <c r="CE261" i="29"/>
  <c r="CE261" i="38"/>
  <c r="CE262" i="29"/>
  <c r="CE262" i="38"/>
  <c r="CE263" i="29"/>
  <c r="CE263" i="38"/>
  <c r="CE265" i="29"/>
  <c r="CE265" i="38"/>
  <c r="CE266" i="29"/>
  <c r="CE266" i="38"/>
  <c r="CE267" i="29"/>
  <c r="CE267" i="38"/>
  <c r="CE268" i="29"/>
  <c r="CE268" i="38"/>
  <c r="CE269" i="29"/>
  <c r="CE269" i="38"/>
  <c r="CE270" i="29"/>
  <c r="CE270" i="38"/>
  <c r="CE271" i="29"/>
  <c r="CE271" i="38"/>
  <c r="CE335" i="38"/>
  <c r="CE320" i="38"/>
  <c r="CE321" i="38"/>
  <c r="CE322" i="38"/>
  <c r="CE323" i="38"/>
  <c r="CE324" i="38"/>
  <c r="CE326" i="38"/>
  <c r="CE327" i="38"/>
  <c r="CE328" i="38"/>
  <c r="CE329" i="38"/>
  <c r="CE330" i="38"/>
  <c r="CE331" i="38"/>
  <c r="CE332" i="38"/>
  <c r="CE343" i="38"/>
  <c r="CE344" i="38"/>
  <c r="CE345" i="38"/>
  <c r="CE336" i="38"/>
  <c r="CE337" i="38"/>
  <c r="CE347" i="38"/>
  <c r="CE348" i="38"/>
  <c r="CE351" i="38"/>
  <c r="CE338" i="38"/>
  <c r="CC23" i="81"/>
  <c r="CD91" i="29"/>
  <c r="CD91" i="38"/>
  <c r="CD92" i="29"/>
  <c r="CD92" i="38"/>
  <c r="CD94" i="29"/>
  <c r="CD94" i="38"/>
  <c r="CD97" i="29"/>
  <c r="CD97" i="38"/>
  <c r="CD90" i="38"/>
  <c r="CD98" i="29"/>
  <c r="CD98" i="38"/>
  <c r="CD103" i="29"/>
  <c r="CD103" i="38"/>
  <c r="CD104" i="29"/>
  <c r="CD104" i="38"/>
  <c r="CD105" i="29"/>
  <c r="CD105" i="38"/>
  <c r="CD106" i="29"/>
  <c r="CD106" i="38"/>
  <c r="CD107" i="29"/>
  <c r="CD107" i="38"/>
  <c r="CD102" i="38"/>
  <c r="CD108" i="29"/>
  <c r="CD108" i="38"/>
  <c r="CD109" i="29"/>
  <c r="CD109" i="38"/>
  <c r="CD110" i="29"/>
  <c r="CD110" i="38"/>
  <c r="CD89" i="38"/>
  <c r="CD114" i="29"/>
  <c r="CD114" i="38"/>
  <c r="CD115" i="29"/>
  <c r="CD115" i="38"/>
  <c r="CD116" i="29"/>
  <c r="CD116" i="38"/>
  <c r="CD112" i="38"/>
  <c r="CD117" i="29"/>
  <c r="CD117" i="38"/>
  <c r="CD119" i="29"/>
  <c r="CD119" i="38"/>
  <c r="CD120" i="29"/>
  <c r="CD120" i="38"/>
  <c r="CD121" i="29"/>
  <c r="CD121" i="38"/>
  <c r="CD122" i="29"/>
  <c r="CD122" i="38"/>
  <c r="CD123" i="29"/>
  <c r="CD123" i="38"/>
  <c r="CD118" i="38"/>
  <c r="CD124" i="29"/>
  <c r="CD124" i="38"/>
  <c r="CD125" i="29"/>
  <c r="CD125" i="38"/>
  <c r="CD126" i="29"/>
  <c r="CD126" i="38"/>
  <c r="CD111" i="38"/>
  <c r="CD130" i="29"/>
  <c r="CD130" i="38"/>
  <c r="CD131" i="29"/>
  <c r="CD131" i="38"/>
  <c r="CD132" i="29"/>
  <c r="CD132" i="38"/>
  <c r="CD133" i="29"/>
  <c r="CD133" i="38"/>
  <c r="CD134" i="29"/>
  <c r="CD134" i="38"/>
  <c r="CD135" i="29"/>
  <c r="CD135" i="38"/>
  <c r="CD136" i="29"/>
  <c r="CD136" i="38"/>
  <c r="CD137" i="29"/>
  <c r="CD137" i="38"/>
  <c r="CD138" i="29"/>
  <c r="CD138" i="38"/>
  <c r="CD139" i="29"/>
  <c r="CD139" i="38"/>
  <c r="CD144" i="29"/>
  <c r="CD144" i="38"/>
  <c r="CD185" i="29"/>
  <c r="CD185" i="38"/>
  <c r="CD186" i="29"/>
  <c r="CD186" i="38"/>
  <c r="CD187" i="29"/>
  <c r="CD187" i="38"/>
  <c r="CD188" i="29"/>
  <c r="CD188" i="38"/>
  <c r="CD184" i="38"/>
  <c r="CD259" i="29"/>
  <c r="CD259" i="38"/>
  <c r="CD260" i="29"/>
  <c r="CD260" i="38"/>
  <c r="CD261" i="29"/>
  <c r="CD261" i="38"/>
  <c r="CD262" i="29"/>
  <c r="CD262" i="38"/>
  <c r="CD263" i="29"/>
  <c r="CD263" i="38"/>
  <c r="CD265" i="29"/>
  <c r="CD265" i="38"/>
  <c r="CD266" i="29"/>
  <c r="CD266" i="38"/>
  <c r="CD267" i="29"/>
  <c r="CD267" i="38"/>
  <c r="CD268" i="29"/>
  <c r="CD268" i="38"/>
  <c r="CD269" i="29"/>
  <c r="CD269" i="38"/>
  <c r="CD270" i="29"/>
  <c r="CD270" i="38"/>
  <c r="CD271" i="29"/>
  <c r="CD271" i="38"/>
  <c r="CD335" i="38"/>
  <c r="CD320" i="38"/>
  <c r="CD321" i="38"/>
  <c r="CD322" i="38"/>
  <c r="CD323" i="38"/>
  <c r="CD324" i="38"/>
  <c r="CD326" i="38"/>
  <c r="CD327" i="38"/>
  <c r="CD328" i="38"/>
  <c r="CD329" i="38"/>
  <c r="CD330" i="38"/>
  <c r="CD331" i="38"/>
  <c r="CD332" i="38"/>
  <c r="CD343" i="38"/>
  <c r="CD344" i="38"/>
  <c r="CD345" i="38"/>
  <c r="CD336" i="38"/>
  <c r="CD337" i="38"/>
  <c r="CD347" i="38"/>
  <c r="CD348" i="38"/>
  <c r="CD351" i="38"/>
  <c r="CD338" i="38"/>
  <c r="CB23" i="81"/>
  <c r="CC91" i="29"/>
  <c r="CC91" i="38"/>
  <c r="CC92" i="29"/>
  <c r="CC92" i="38"/>
  <c r="CC94" i="29"/>
  <c r="CC94" i="38"/>
  <c r="CC97" i="29"/>
  <c r="CC97" i="38"/>
  <c r="CC90" i="38"/>
  <c r="CC98" i="29"/>
  <c r="CC98" i="38"/>
  <c r="CC103" i="29"/>
  <c r="CC103" i="38"/>
  <c r="CC104" i="29"/>
  <c r="CC104" i="38"/>
  <c r="CC105" i="29"/>
  <c r="CC105" i="38"/>
  <c r="CC106" i="29"/>
  <c r="CC106" i="38"/>
  <c r="CC107" i="29"/>
  <c r="CC107" i="38"/>
  <c r="CC102" i="38"/>
  <c r="CC108" i="29"/>
  <c r="CC108" i="38"/>
  <c r="CC109" i="29"/>
  <c r="CC109" i="38"/>
  <c r="CC110" i="29"/>
  <c r="CC110" i="38"/>
  <c r="CC89" i="38"/>
  <c r="CC114" i="29"/>
  <c r="CC114" i="38"/>
  <c r="CC115" i="29"/>
  <c r="CC115" i="38"/>
  <c r="CC116" i="29"/>
  <c r="CC116" i="38"/>
  <c r="CC112" i="38"/>
  <c r="CC117" i="29"/>
  <c r="CC117" i="38"/>
  <c r="CC119" i="29"/>
  <c r="CC119" i="38"/>
  <c r="CC120" i="29"/>
  <c r="CC120" i="38"/>
  <c r="CC121" i="29"/>
  <c r="CC121" i="38"/>
  <c r="CC122" i="29"/>
  <c r="CC122" i="38"/>
  <c r="CC123" i="29"/>
  <c r="CC123" i="38"/>
  <c r="CC118" i="38"/>
  <c r="CC124" i="29"/>
  <c r="CC124" i="38"/>
  <c r="CC125" i="29"/>
  <c r="CC125" i="38"/>
  <c r="CC126" i="29"/>
  <c r="CC126" i="38"/>
  <c r="CC111" i="38"/>
  <c r="CC130" i="29"/>
  <c r="CC130" i="38"/>
  <c r="CC131" i="29"/>
  <c r="CC131" i="38"/>
  <c r="CC132" i="29"/>
  <c r="CC132" i="38"/>
  <c r="CC133" i="29"/>
  <c r="CC133" i="38"/>
  <c r="CC134" i="29"/>
  <c r="CC134" i="38"/>
  <c r="CC135" i="29"/>
  <c r="CC135" i="38"/>
  <c r="CC136" i="29"/>
  <c r="CC136" i="38"/>
  <c r="CC137" i="29"/>
  <c r="CC137" i="38"/>
  <c r="CC138" i="29"/>
  <c r="CC138" i="38"/>
  <c r="CC139" i="29"/>
  <c r="CC139" i="38"/>
  <c r="CC144" i="29"/>
  <c r="CC144" i="38"/>
  <c r="CC185" i="29"/>
  <c r="CC185" i="38"/>
  <c r="CC186" i="29"/>
  <c r="CC186" i="38"/>
  <c r="CC187" i="29"/>
  <c r="CC187" i="38"/>
  <c r="CC188" i="29"/>
  <c r="CC188" i="38"/>
  <c r="CC184" i="38"/>
  <c r="CC259" i="29"/>
  <c r="CC259" i="38"/>
  <c r="CC260" i="29"/>
  <c r="CC260" i="38"/>
  <c r="CC261" i="29"/>
  <c r="CC261" i="38"/>
  <c r="CC262" i="29"/>
  <c r="CC262" i="38"/>
  <c r="CC263" i="29"/>
  <c r="CC263" i="38"/>
  <c r="CC265" i="29"/>
  <c r="CC265" i="38"/>
  <c r="CC266" i="29"/>
  <c r="CC266" i="38"/>
  <c r="CC267" i="29"/>
  <c r="CC267" i="38"/>
  <c r="CC268" i="29"/>
  <c r="CC268" i="38"/>
  <c r="CC269" i="29"/>
  <c r="CC269" i="38"/>
  <c r="CC270" i="29"/>
  <c r="CC270" i="38"/>
  <c r="CC271" i="29"/>
  <c r="CC271" i="38"/>
  <c r="CC335" i="38"/>
  <c r="CC320" i="38"/>
  <c r="CC321" i="38"/>
  <c r="CC322" i="38"/>
  <c r="CC323" i="38"/>
  <c r="CC324" i="38"/>
  <c r="CC326" i="38"/>
  <c r="CC327" i="38"/>
  <c r="CC328" i="38"/>
  <c r="CC329" i="38"/>
  <c r="CC330" i="38"/>
  <c r="CC331" i="38"/>
  <c r="CC332" i="38"/>
  <c r="CC343" i="38"/>
  <c r="CC344" i="38"/>
  <c r="CC345" i="38"/>
  <c r="CC336" i="38"/>
  <c r="CC337" i="38"/>
  <c r="CC347" i="38"/>
  <c r="CC348" i="38"/>
  <c r="CC351" i="38"/>
  <c r="CC338" i="38"/>
  <c r="CA23" i="81"/>
  <c r="CB91" i="29"/>
  <c r="CB91" i="38"/>
  <c r="CB92" i="29"/>
  <c r="CB92" i="38"/>
  <c r="CB94" i="29"/>
  <c r="CB94" i="38"/>
  <c r="CB97" i="29"/>
  <c r="CB97" i="38"/>
  <c r="CB90" i="38"/>
  <c r="CB98" i="29"/>
  <c r="CB98" i="38"/>
  <c r="CB103" i="29"/>
  <c r="CB103" i="38"/>
  <c r="CB104" i="29"/>
  <c r="CB104" i="38"/>
  <c r="CB105" i="29"/>
  <c r="CB105" i="38"/>
  <c r="CB106" i="29"/>
  <c r="CB106" i="38"/>
  <c r="CB107" i="29"/>
  <c r="CB107" i="38"/>
  <c r="CB102" i="38"/>
  <c r="CB108" i="29"/>
  <c r="CB108" i="38"/>
  <c r="CB109" i="29"/>
  <c r="CB109" i="38"/>
  <c r="CB110" i="29"/>
  <c r="CB110" i="38"/>
  <c r="CB89" i="38"/>
  <c r="CB114" i="29"/>
  <c r="CB114" i="38"/>
  <c r="CB115" i="29"/>
  <c r="CB115" i="38"/>
  <c r="CB116" i="29"/>
  <c r="CB116" i="38"/>
  <c r="CB112" i="38"/>
  <c r="CB117" i="29"/>
  <c r="CB117" i="38"/>
  <c r="CB119" i="29"/>
  <c r="CB119" i="38"/>
  <c r="CB120" i="29"/>
  <c r="CB120" i="38"/>
  <c r="CB121" i="29"/>
  <c r="CB121" i="38"/>
  <c r="CB122" i="29"/>
  <c r="CB122" i="38"/>
  <c r="CB123" i="29"/>
  <c r="CB123" i="38"/>
  <c r="CB118" i="38"/>
  <c r="CB124" i="29"/>
  <c r="CB124" i="38"/>
  <c r="CB125" i="29"/>
  <c r="CB125" i="38"/>
  <c r="CB126" i="29"/>
  <c r="CB126" i="38"/>
  <c r="CB111" i="38"/>
  <c r="CB130" i="29"/>
  <c r="CB130" i="38"/>
  <c r="CB131" i="29"/>
  <c r="CB131" i="38"/>
  <c r="CB132" i="29"/>
  <c r="CB132" i="38"/>
  <c r="CB133" i="29"/>
  <c r="CB133" i="38"/>
  <c r="CB134" i="29"/>
  <c r="CB134" i="38"/>
  <c r="CB135" i="29"/>
  <c r="CB135" i="38"/>
  <c r="CB136" i="29"/>
  <c r="CB136" i="38"/>
  <c r="CB137" i="29"/>
  <c r="CB137" i="38"/>
  <c r="CB138" i="29"/>
  <c r="CB138" i="38"/>
  <c r="CB139" i="29"/>
  <c r="CB139" i="38"/>
  <c r="CB144" i="29"/>
  <c r="CB144" i="38"/>
  <c r="CB185" i="29"/>
  <c r="CB185" i="38"/>
  <c r="CB186" i="29"/>
  <c r="CB186" i="38"/>
  <c r="CB187" i="29"/>
  <c r="CB187" i="38"/>
  <c r="CB188" i="29"/>
  <c r="CB188" i="38"/>
  <c r="CB184" i="38"/>
  <c r="CB259" i="29"/>
  <c r="CB259" i="38"/>
  <c r="CB260" i="29"/>
  <c r="CB260" i="38"/>
  <c r="CB261" i="29"/>
  <c r="CB261" i="38"/>
  <c r="CB262" i="29"/>
  <c r="CB262" i="38"/>
  <c r="CB263" i="29"/>
  <c r="CB263" i="38"/>
  <c r="CB265" i="29"/>
  <c r="CB265" i="38"/>
  <c r="CB266" i="29"/>
  <c r="CB266" i="38"/>
  <c r="CB267" i="29"/>
  <c r="CB267" i="38"/>
  <c r="CB268" i="29"/>
  <c r="CB268" i="38"/>
  <c r="CB269" i="29"/>
  <c r="CB269" i="38"/>
  <c r="CB270" i="29"/>
  <c r="CB270" i="38"/>
  <c r="CB271" i="29"/>
  <c r="CB271" i="38"/>
  <c r="CB335" i="38"/>
  <c r="CB320" i="38"/>
  <c r="CB321" i="38"/>
  <c r="CB322" i="38"/>
  <c r="CB323" i="38"/>
  <c r="CB324" i="38"/>
  <c r="CB326" i="38"/>
  <c r="CB327" i="38"/>
  <c r="CB328" i="38"/>
  <c r="CB329" i="38"/>
  <c r="CB330" i="38"/>
  <c r="CB331" i="38"/>
  <c r="CB332" i="38"/>
  <c r="CB343" i="38"/>
  <c r="CB344" i="38"/>
  <c r="CB345" i="38"/>
  <c r="CB336" i="38"/>
  <c r="CB337" i="38"/>
  <c r="CB347" i="38"/>
  <c r="CB348" i="38"/>
  <c r="CB351" i="38"/>
  <c r="CB338" i="38"/>
  <c r="BZ23" i="81"/>
  <c r="CA91" i="29"/>
  <c r="CA91" i="38"/>
  <c r="CA92" i="29"/>
  <c r="CA92" i="38"/>
  <c r="CA94" i="29"/>
  <c r="CA94" i="38"/>
  <c r="CA97" i="29"/>
  <c r="CA97" i="38"/>
  <c r="CA90" i="38"/>
  <c r="CA98" i="29"/>
  <c r="CA98" i="38"/>
  <c r="CA103" i="29"/>
  <c r="CA103" i="38"/>
  <c r="CA104" i="29"/>
  <c r="CA104" i="38"/>
  <c r="CA105" i="29"/>
  <c r="CA105" i="38"/>
  <c r="CA106" i="29"/>
  <c r="CA106" i="38"/>
  <c r="CA107" i="29"/>
  <c r="CA107" i="38"/>
  <c r="CA102" i="38"/>
  <c r="CA108" i="29"/>
  <c r="CA108" i="38"/>
  <c r="CA109" i="29"/>
  <c r="CA109" i="38"/>
  <c r="CA110" i="29"/>
  <c r="CA110" i="38"/>
  <c r="CA89" i="38"/>
  <c r="CA114" i="29"/>
  <c r="CA114" i="38"/>
  <c r="CA115" i="29"/>
  <c r="CA115" i="38"/>
  <c r="CA116" i="29"/>
  <c r="CA116" i="38"/>
  <c r="CA112" i="38"/>
  <c r="CA117" i="29"/>
  <c r="CA117" i="38"/>
  <c r="CA119" i="29"/>
  <c r="CA119" i="38"/>
  <c r="CA120" i="29"/>
  <c r="CA120" i="38"/>
  <c r="CA121" i="29"/>
  <c r="CA121" i="38"/>
  <c r="CA122" i="29"/>
  <c r="CA122" i="38"/>
  <c r="CA123" i="29"/>
  <c r="CA123" i="38"/>
  <c r="CA118" i="38"/>
  <c r="CA124" i="29"/>
  <c r="CA124" i="38"/>
  <c r="CA125" i="29"/>
  <c r="CA125" i="38"/>
  <c r="CA126" i="29"/>
  <c r="CA126" i="38"/>
  <c r="CA111" i="38"/>
  <c r="CA130" i="29"/>
  <c r="CA130" i="38"/>
  <c r="CA131" i="29"/>
  <c r="CA131" i="38"/>
  <c r="CA132" i="29"/>
  <c r="CA132" i="38"/>
  <c r="CA133" i="29"/>
  <c r="CA133" i="38"/>
  <c r="CA134" i="29"/>
  <c r="CA134" i="38"/>
  <c r="CA135" i="29"/>
  <c r="CA135" i="38"/>
  <c r="CA136" i="29"/>
  <c r="CA136" i="38"/>
  <c r="CA137" i="29"/>
  <c r="CA137" i="38"/>
  <c r="CA138" i="29"/>
  <c r="CA138" i="38"/>
  <c r="CA139" i="29"/>
  <c r="CA139" i="38"/>
  <c r="CA144" i="29"/>
  <c r="CA144" i="38"/>
  <c r="CA185" i="29"/>
  <c r="CA185" i="38"/>
  <c r="CA186" i="29"/>
  <c r="CA186" i="38"/>
  <c r="CA187" i="29"/>
  <c r="CA187" i="38"/>
  <c r="CA188" i="29"/>
  <c r="CA188" i="38"/>
  <c r="CA184" i="38"/>
  <c r="CA259" i="29"/>
  <c r="CA259" i="38"/>
  <c r="CA260" i="29"/>
  <c r="CA260" i="38"/>
  <c r="CA261" i="29"/>
  <c r="CA261" i="38"/>
  <c r="CA262" i="29"/>
  <c r="CA262" i="38"/>
  <c r="CA263" i="29"/>
  <c r="CA263" i="38"/>
  <c r="CA265" i="29"/>
  <c r="CA265" i="38"/>
  <c r="CA266" i="29"/>
  <c r="CA266" i="38"/>
  <c r="CA267" i="29"/>
  <c r="CA267" i="38"/>
  <c r="CA268" i="29"/>
  <c r="CA268" i="38"/>
  <c r="CA269" i="29"/>
  <c r="CA269" i="38"/>
  <c r="CA270" i="29"/>
  <c r="CA270" i="38"/>
  <c r="CA271" i="29"/>
  <c r="CA271" i="38"/>
  <c r="CA335" i="38"/>
  <c r="CA320" i="38"/>
  <c r="CA321" i="38"/>
  <c r="CA322" i="38"/>
  <c r="CA323" i="38"/>
  <c r="CA324" i="38"/>
  <c r="CA326" i="38"/>
  <c r="CA327" i="38"/>
  <c r="CA328" i="38"/>
  <c r="CA329" i="38"/>
  <c r="CA330" i="38"/>
  <c r="CA331" i="38"/>
  <c r="CA332" i="38"/>
  <c r="CA343" i="38"/>
  <c r="CA344" i="38"/>
  <c r="CA345" i="38"/>
  <c r="CA336" i="38"/>
  <c r="CA337" i="38"/>
  <c r="CA347" i="38"/>
  <c r="CA348" i="38"/>
  <c r="CA351" i="38"/>
  <c r="CA338" i="38"/>
  <c r="BY23" i="81"/>
  <c r="BZ91" i="29"/>
  <c r="BZ91" i="38"/>
  <c r="BZ92" i="29"/>
  <c r="BZ92" i="38"/>
  <c r="BZ94" i="29"/>
  <c r="BZ94" i="38"/>
  <c r="BZ97" i="29"/>
  <c r="BZ97" i="38"/>
  <c r="BZ90" i="38"/>
  <c r="BZ98" i="29"/>
  <c r="BZ98" i="38"/>
  <c r="BZ103" i="29"/>
  <c r="BZ103" i="38"/>
  <c r="BZ104" i="29"/>
  <c r="BZ104" i="38"/>
  <c r="BZ105" i="29"/>
  <c r="BZ105" i="38"/>
  <c r="BZ106" i="29"/>
  <c r="BZ106" i="38"/>
  <c r="BZ107" i="29"/>
  <c r="BZ107" i="38"/>
  <c r="BZ102" i="38"/>
  <c r="BZ108" i="29"/>
  <c r="BZ108" i="38"/>
  <c r="BZ109" i="29"/>
  <c r="BZ109" i="38"/>
  <c r="BZ110" i="29"/>
  <c r="BZ110" i="38"/>
  <c r="BZ89" i="38"/>
  <c r="BZ114" i="29"/>
  <c r="BZ114" i="38"/>
  <c r="BZ115" i="29"/>
  <c r="BZ115" i="38"/>
  <c r="BZ116" i="29"/>
  <c r="BZ116" i="38"/>
  <c r="BZ112" i="38"/>
  <c r="BZ117" i="29"/>
  <c r="BZ117" i="38"/>
  <c r="BZ119" i="29"/>
  <c r="BZ119" i="38"/>
  <c r="BZ120" i="29"/>
  <c r="BZ120" i="38"/>
  <c r="BZ121" i="29"/>
  <c r="BZ121" i="38"/>
  <c r="BZ122" i="29"/>
  <c r="BZ122" i="38"/>
  <c r="BZ123" i="29"/>
  <c r="BZ123" i="38"/>
  <c r="BZ118" i="38"/>
  <c r="BZ124" i="29"/>
  <c r="BZ124" i="38"/>
  <c r="BZ125" i="29"/>
  <c r="BZ125" i="38"/>
  <c r="BZ126" i="29"/>
  <c r="BZ126" i="38"/>
  <c r="BZ111" i="38"/>
  <c r="BZ130" i="29"/>
  <c r="BZ130" i="38"/>
  <c r="BZ131" i="29"/>
  <c r="BZ131" i="38"/>
  <c r="BZ132" i="29"/>
  <c r="BZ132" i="38"/>
  <c r="BZ133" i="29"/>
  <c r="BZ133" i="38"/>
  <c r="BZ134" i="29"/>
  <c r="BZ134" i="38"/>
  <c r="BZ135" i="29"/>
  <c r="BZ135" i="38"/>
  <c r="BZ136" i="29"/>
  <c r="BZ136" i="38"/>
  <c r="BZ137" i="29"/>
  <c r="BZ137" i="38"/>
  <c r="BZ138" i="29"/>
  <c r="BZ138" i="38"/>
  <c r="BZ139" i="29"/>
  <c r="BZ139" i="38"/>
  <c r="BZ144" i="29"/>
  <c r="BZ144" i="38"/>
  <c r="BZ185" i="29"/>
  <c r="BZ185" i="38"/>
  <c r="BZ186" i="29"/>
  <c r="BZ186" i="38"/>
  <c r="BZ187" i="29"/>
  <c r="BZ187" i="38"/>
  <c r="BZ188" i="29"/>
  <c r="BZ188" i="38"/>
  <c r="BZ184" i="38"/>
  <c r="BZ259" i="29"/>
  <c r="BZ259" i="38"/>
  <c r="BZ260" i="29"/>
  <c r="BZ260" i="38"/>
  <c r="BZ261" i="29"/>
  <c r="BZ261" i="38"/>
  <c r="BZ262" i="29"/>
  <c r="BZ262" i="38"/>
  <c r="BZ263" i="29"/>
  <c r="BZ263" i="38"/>
  <c r="BZ265" i="29"/>
  <c r="BZ265" i="38"/>
  <c r="BZ266" i="29"/>
  <c r="BZ266" i="38"/>
  <c r="BZ267" i="29"/>
  <c r="BZ267" i="38"/>
  <c r="BZ268" i="29"/>
  <c r="BZ268" i="38"/>
  <c r="BZ269" i="29"/>
  <c r="BZ269" i="38"/>
  <c r="BZ270" i="29"/>
  <c r="BZ270" i="38"/>
  <c r="BZ271" i="29"/>
  <c r="BZ271" i="38"/>
  <c r="BZ335" i="38"/>
  <c r="BZ320" i="38"/>
  <c r="BZ321" i="38"/>
  <c r="BZ322" i="38"/>
  <c r="BZ323" i="38"/>
  <c r="BZ324" i="38"/>
  <c r="BZ326" i="38"/>
  <c r="BZ327" i="38"/>
  <c r="BZ328" i="38"/>
  <c r="BZ329" i="38"/>
  <c r="BZ330" i="38"/>
  <c r="BZ331" i="38"/>
  <c r="BZ332" i="38"/>
  <c r="BZ343" i="38"/>
  <c r="BZ344" i="38"/>
  <c r="BZ345" i="38"/>
  <c r="BZ336" i="38"/>
  <c r="BZ337" i="38"/>
  <c r="BZ347" i="38"/>
  <c r="BZ348" i="38"/>
  <c r="BZ351" i="38"/>
  <c r="BZ338" i="38"/>
  <c r="BX23" i="81"/>
  <c r="BY91" i="29"/>
  <c r="BY91" i="38"/>
  <c r="BY92" i="29"/>
  <c r="BY92" i="38"/>
  <c r="BY94" i="29"/>
  <c r="BY94" i="38"/>
  <c r="BY97" i="29"/>
  <c r="BY97" i="38"/>
  <c r="BY90" i="38"/>
  <c r="BY98" i="29"/>
  <c r="BY98" i="38"/>
  <c r="BY103" i="29"/>
  <c r="BY103" i="38"/>
  <c r="BY104" i="29"/>
  <c r="BY104" i="38"/>
  <c r="BY105" i="29"/>
  <c r="BY105" i="38"/>
  <c r="BY106" i="29"/>
  <c r="BY106" i="38"/>
  <c r="BY107" i="29"/>
  <c r="BY107" i="38"/>
  <c r="BY102" i="38"/>
  <c r="BY108" i="29"/>
  <c r="BY108" i="38"/>
  <c r="BY109" i="29"/>
  <c r="BY109" i="38"/>
  <c r="BY110" i="29"/>
  <c r="BY110" i="38"/>
  <c r="BY89" i="38"/>
  <c r="BY114" i="29"/>
  <c r="BY114" i="38"/>
  <c r="BY115" i="29"/>
  <c r="BY115" i="38"/>
  <c r="BY116" i="29"/>
  <c r="BY116" i="38"/>
  <c r="BY112" i="38"/>
  <c r="BY117" i="29"/>
  <c r="BY117" i="38"/>
  <c r="BY119" i="29"/>
  <c r="BY119" i="38"/>
  <c r="BY120" i="29"/>
  <c r="BY120" i="38"/>
  <c r="BY121" i="29"/>
  <c r="BY121" i="38"/>
  <c r="BY122" i="29"/>
  <c r="BY122" i="38"/>
  <c r="BY123" i="29"/>
  <c r="BY123" i="38"/>
  <c r="BY118" i="38"/>
  <c r="BY124" i="29"/>
  <c r="BY124" i="38"/>
  <c r="BY125" i="29"/>
  <c r="BY125" i="38"/>
  <c r="BY126" i="29"/>
  <c r="BY126" i="38"/>
  <c r="BY111" i="38"/>
  <c r="BY130" i="29"/>
  <c r="BY130" i="38"/>
  <c r="BY131" i="29"/>
  <c r="BY131" i="38"/>
  <c r="BY132" i="29"/>
  <c r="BY132" i="38"/>
  <c r="BY133" i="29"/>
  <c r="BY133" i="38"/>
  <c r="BY134" i="29"/>
  <c r="BY134" i="38"/>
  <c r="BY135" i="29"/>
  <c r="BY135" i="38"/>
  <c r="BY136" i="29"/>
  <c r="BY136" i="38"/>
  <c r="BY137" i="29"/>
  <c r="BY137" i="38"/>
  <c r="BY138" i="29"/>
  <c r="BY138" i="38"/>
  <c r="BY139" i="29"/>
  <c r="BY139" i="38"/>
  <c r="BY144" i="29"/>
  <c r="BY144" i="38"/>
  <c r="BY185" i="29"/>
  <c r="BY185" i="38"/>
  <c r="BY186" i="29"/>
  <c r="BY186" i="38"/>
  <c r="BY187" i="29"/>
  <c r="BY187" i="38"/>
  <c r="BY188" i="29"/>
  <c r="BY188" i="38"/>
  <c r="BY184" i="38"/>
  <c r="BY259" i="29"/>
  <c r="BY259" i="38"/>
  <c r="BY260" i="29"/>
  <c r="BY260" i="38"/>
  <c r="BY261" i="29"/>
  <c r="BY261" i="38"/>
  <c r="BY262" i="29"/>
  <c r="BY262" i="38"/>
  <c r="BY263" i="29"/>
  <c r="BY263" i="38"/>
  <c r="BY265" i="29"/>
  <c r="BY265" i="38"/>
  <c r="BY266" i="29"/>
  <c r="BY266" i="38"/>
  <c r="BY267" i="29"/>
  <c r="BY267" i="38"/>
  <c r="BY268" i="29"/>
  <c r="BY268" i="38"/>
  <c r="BY269" i="29"/>
  <c r="BY269" i="38"/>
  <c r="BY270" i="29"/>
  <c r="BY270" i="38"/>
  <c r="BY271" i="29"/>
  <c r="BY271" i="38"/>
  <c r="BY335" i="38"/>
  <c r="BY320" i="38"/>
  <c r="BY321" i="38"/>
  <c r="BY322" i="38"/>
  <c r="BY323" i="38"/>
  <c r="BY324" i="38"/>
  <c r="BY326" i="38"/>
  <c r="BY327" i="38"/>
  <c r="BY328" i="38"/>
  <c r="BY329" i="38"/>
  <c r="BY330" i="38"/>
  <c r="BY331" i="38"/>
  <c r="BY332" i="38"/>
  <c r="BY343" i="38"/>
  <c r="BY344" i="38"/>
  <c r="BY345" i="38"/>
  <c r="BY336" i="38"/>
  <c r="BY337" i="38"/>
  <c r="BY347" i="38"/>
  <c r="BY348" i="38"/>
  <c r="BY351" i="38"/>
  <c r="BY338" i="38"/>
  <c r="BW23" i="81"/>
  <c r="BX91" i="29"/>
  <c r="BX91" i="38"/>
  <c r="BX92" i="29"/>
  <c r="BX92" i="38"/>
  <c r="BX94" i="29"/>
  <c r="BX94" i="38"/>
  <c r="BX97" i="29"/>
  <c r="BX97" i="38"/>
  <c r="BX90" i="38"/>
  <c r="BX98" i="29"/>
  <c r="BX98" i="38"/>
  <c r="BX103" i="29"/>
  <c r="BX103" i="38"/>
  <c r="BX104" i="29"/>
  <c r="BX104" i="38"/>
  <c r="BX105" i="29"/>
  <c r="BX105" i="38"/>
  <c r="BX106" i="29"/>
  <c r="BX106" i="38"/>
  <c r="BX107" i="29"/>
  <c r="BX107" i="38"/>
  <c r="BX102" i="38"/>
  <c r="BX108" i="29"/>
  <c r="BX108" i="38"/>
  <c r="BX109" i="29"/>
  <c r="BX109" i="38"/>
  <c r="BX110" i="29"/>
  <c r="BX110" i="38"/>
  <c r="BX89" i="38"/>
  <c r="BX114" i="29"/>
  <c r="BX114" i="38"/>
  <c r="BX115" i="29"/>
  <c r="BX115" i="38"/>
  <c r="BX116" i="29"/>
  <c r="BX116" i="38"/>
  <c r="BX112" i="38"/>
  <c r="BX117" i="29"/>
  <c r="BX117" i="38"/>
  <c r="BX119" i="29"/>
  <c r="BX119" i="38"/>
  <c r="BX120" i="29"/>
  <c r="BX120" i="38"/>
  <c r="BX121" i="29"/>
  <c r="BX121" i="38"/>
  <c r="BX122" i="29"/>
  <c r="BX122" i="38"/>
  <c r="BX123" i="29"/>
  <c r="BX123" i="38"/>
  <c r="BX118" i="38"/>
  <c r="BX124" i="29"/>
  <c r="BX124" i="38"/>
  <c r="BX125" i="29"/>
  <c r="BX125" i="38"/>
  <c r="BX126" i="29"/>
  <c r="BX126" i="38"/>
  <c r="BX111" i="38"/>
  <c r="BX130" i="29"/>
  <c r="BX130" i="38"/>
  <c r="BX131" i="29"/>
  <c r="BX131" i="38"/>
  <c r="BX132" i="29"/>
  <c r="BX132" i="38"/>
  <c r="BX133" i="29"/>
  <c r="BX133" i="38"/>
  <c r="BX134" i="29"/>
  <c r="BX134" i="38"/>
  <c r="BX135" i="29"/>
  <c r="BX135" i="38"/>
  <c r="BX136" i="29"/>
  <c r="BX136" i="38"/>
  <c r="BX137" i="29"/>
  <c r="BX137" i="38"/>
  <c r="BX138" i="29"/>
  <c r="BX138" i="38"/>
  <c r="BX139" i="29"/>
  <c r="BX139" i="38"/>
  <c r="BX144" i="29"/>
  <c r="BX144" i="38"/>
  <c r="BX185" i="29"/>
  <c r="BX185" i="38"/>
  <c r="BX186" i="29"/>
  <c r="BX186" i="38"/>
  <c r="BX187" i="29"/>
  <c r="BX187" i="38"/>
  <c r="BX188" i="29"/>
  <c r="BX188" i="38"/>
  <c r="BX184" i="38"/>
  <c r="BX259" i="29"/>
  <c r="BX259" i="38"/>
  <c r="BX260" i="29"/>
  <c r="BX260" i="38"/>
  <c r="BX261" i="29"/>
  <c r="BX261" i="38"/>
  <c r="BX262" i="29"/>
  <c r="BX262" i="38"/>
  <c r="BX263" i="29"/>
  <c r="BX263" i="38"/>
  <c r="BX265" i="29"/>
  <c r="BX265" i="38"/>
  <c r="BX266" i="29"/>
  <c r="BX266" i="38"/>
  <c r="BX267" i="29"/>
  <c r="BX267" i="38"/>
  <c r="BX268" i="29"/>
  <c r="BX268" i="38"/>
  <c r="BX269" i="29"/>
  <c r="BX269" i="38"/>
  <c r="BX270" i="29"/>
  <c r="BX270" i="38"/>
  <c r="BX271" i="29"/>
  <c r="BX271" i="38"/>
  <c r="BX335" i="38"/>
  <c r="BX320" i="38"/>
  <c r="BX321" i="38"/>
  <c r="BX322" i="38"/>
  <c r="BX323" i="38"/>
  <c r="BX324" i="38"/>
  <c r="BX326" i="38"/>
  <c r="BX327" i="38"/>
  <c r="BX328" i="38"/>
  <c r="BX329" i="38"/>
  <c r="BX330" i="38"/>
  <c r="BX331" i="38"/>
  <c r="BX332" i="38"/>
  <c r="BX343" i="38"/>
  <c r="BX344" i="38"/>
  <c r="BX345" i="38"/>
  <c r="BX336" i="38"/>
  <c r="BX337" i="38"/>
  <c r="BX347" i="38"/>
  <c r="BX348" i="38"/>
  <c r="BX351" i="38"/>
  <c r="BX338" i="38"/>
  <c r="BV23" i="81"/>
  <c r="BW91" i="29"/>
  <c r="BW91" i="38"/>
  <c r="BW92" i="29"/>
  <c r="BW92" i="38"/>
  <c r="BW94" i="29"/>
  <c r="BW94" i="38"/>
  <c r="BW97" i="29"/>
  <c r="BW97" i="38"/>
  <c r="BW90" i="38"/>
  <c r="BW98" i="29"/>
  <c r="BW98" i="38"/>
  <c r="BW103" i="29"/>
  <c r="BW103" i="38"/>
  <c r="BW104" i="29"/>
  <c r="BW104" i="38"/>
  <c r="BW105" i="29"/>
  <c r="BW105" i="38"/>
  <c r="BW106" i="29"/>
  <c r="BW106" i="38"/>
  <c r="BW107" i="29"/>
  <c r="BW107" i="38"/>
  <c r="BW102" i="38"/>
  <c r="BW108" i="29"/>
  <c r="BW108" i="38"/>
  <c r="BW109" i="29"/>
  <c r="BW109" i="38"/>
  <c r="BW110" i="29"/>
  <c r="BW110" i="38"/>
  <c r="BW89" i="38"/>
  <c r="BW114" i="29"/>
  <c r="BW114" i="38"/>
  <c r="BW115" i="29"/>
  <c r="BW115" i="38"/>
  <c r="BW116" i="29"/>
  <c r="BW116" i="38"/>
  <c r="BW112" i="38"/>
  <c r="BW117" i="29"/>
  <c r="BW117" i="38"/>
  <c r="BW119" i="29"/>
  <c r="BW119" i="38"/>
  <c r="BW120" i="29"/>
  <c r="BW120" i="38"/>
  <c r="BW121" i="29"/>
  <c r="BW121" i="38"/>
  <c r="BW122" i="29"/>
  <c r="BW122" i="38"/>
  <c r="BW123" i="29"/>
  <c r="BW123" i="38"/>
  <c r="BW118" i="38"/>
  <c r="BW124" i="29"/>
  <c r="BW124" i="38"/>
  <c r="BW125" i="29"/>
  <c r="BW125" i="38"/>
  <c r="BW126" i="29"/>
  <c r="BW126" i="38"/>
  <c r="BW111" i="38"/>
  <c r="BW130" i="29"/>
  <c r="BW130" i="38"/>
  <c r="BW131" i="29"/>
  <c r="BW131" i="38"/>
  <c r="BW132" i="29"/>
  <c r="BW132" i="38"/>
  <c r="BW133" i="29"/>
  <c r="BW133" i="38"/>
  <c r="BW134" i="29"/>
  <c r="BW134" i="38"/>
  <c r="BW135" i="29"/>
  <c r="BW135" i="38"/>
  <c r="BW136" i="29"/>
  <c r="BW136" i="38"/>
  <c r="BW137" i="29"/>
  <c r="BW137" i="38"/>
  <c r="BW138" i="29"/>
  <c r="BW138" i="38"/>
  <c r="BW139" i="29"/>
  <c r="BW139" i="38"/>
  <c r="BW144" i="29"/>
  <c r="BW144" i="38"/>
  <c r="BW185" i="29"/>
  <c r="BW185" i="38"/>
  <c r="BW186" i="29"/>
  <c r="BW186" i="38"/>
  <c r="BW187" i="29"/>
  <c r="BW187" i="38"/>
  <c r="BW188" i="29"/>
  <c r="BW188" i="38"/>
  <c r="BW184" i="38"/>
  <c r="BW259" i="29"/>
  <c r="BW259" i="38"/>
  <c r="BW260" i="29"/>
  <c r="BW260" i="38"/>
  <c r="BW261" i="29"/>
  <c r="BW261" i="38"/>
  <c r="BW262" i="29"/>
  <c r="BW262" i="38"/>
  <c r="BW263" i="29"/>
  <c r="BW263" i="38"/>
  <c r="BW265" i="29"/>
  <c r="BW265" i="38"/>
  <c r="BW266" i="29"/>
  <c r="BW266" i="38"/>
  <c r="BW267" i="29"/>
  <c r="BW267" i="38"/>
  <c r="BW268" i="29"/>
  <c r="BW268" i="38"/>
  <c r="BW269" i="29"/>
  <c r="BW269" i="38"/>
  <c r="BW270" i="29"/>
  <c r="BW270" i="38"/>
  <c r="BW271" i="29"/>
  <c r="BW271" i="38"/>
  <c r="BW335" i="38"/>
  <c r="BW320" i="38"/>
  <c r="BW321" i="38"/>
  <c r="BW322" i="38"/>
  <c r="BW323" i="38"/>
  <c r="BW324" i="38"/>
  <c r="BW326" i="38"/>
  <c r="BW327" i="38"/>
  <c r="BW328" i="38"/>
  <c r="BW329" i="38"/>
  <c r="BW330" i="38"/>
  <c r="BW331" i="38"/>
  <c r="BW332" i="38"/>
  <c r="BW343" i="38"/>
  <c r="BW344" i="38"/>
  <c r="BW345" i="38"/>
  <c r="BW336" i="38"/>
  <c r="BW337" i="38"/>
  <c r="BW347" i="38"/>
  <c r="BW348" i="38"/>
  <c r="BW351" i="38"/>
  <c r="BW338" i="38"/>
  <c r="BU23" i="81"/>
  <c r="BV91" i="29"/>
  <c r="BV91" i="38"/>
  <c r="BV92" i="29"/>
  <c r="BV92" i="38"/>
  <c r="BV94" i="29"/>
  <c r="BV94" i="38"/>
  <c r="BV97" i="29"/>
  <c r="BV97" i="38"/>
  <c r="BV90" i="38"/>
  <c r="BV98" i="29"/>
  <c r="BV98" i="38"/>
  <c r="BV103" i="29"/>
  <c r="BV103" i="38"/>
  <c r="BV104" i="29"/>
  <c r="BV104" i="38"/>
  <c r="BV105" i="29"/>
  <c r="BV105" i="38"/>
  <c r="BV106" i="29"/>
  <c r="BV106" i="38"/>
  <c r="BV107" i="29"/>
  <c r="BV107" i="38"/>
  <c r="BV102" i="38"/>
  <c r="BV108" i="29"/>
  <c r="BV108" i="38"/>
  <c r="BV109" i="29"/>
  <c r="BV109" i="38"/>
  <c r="BV110" i="29"/>
  <c r="BV110" i="38"/>
  <c r="BV89" i="38"/>
  <c r="BV114" i="29"/>
  <c r="BV114" i="38"/>
  <c r="BV115" i="29"/>
  <c r="BV115" i="38"/>
  <c r="BV116" i="29"/>
  <c r="BV116" i="38"/>
  <c r="BV112" i="38"/>
  <c r="BV117" i="29"/>
  <c r="BV117" i="38"/>
  <c r="BV119" i="29"/>
  <c r="BV119" i="38"/>
  <c r="BV120" i="29"/>
  <c r="BV120" i="38"/>
  <c r="BV121" i="29"/>
  <c r="BV121" i="38"/>
  <c r="BV122" i="29"/>
  <c r="BV122" i="38"/>
  <c r="BV123" i="29"/>
  <c r="BV123" i="38"/>
  <c r="BV118" i="38"/>
  <c r="BV124" i="29"/>
  <c r="BV124" i="38"/>
  <c r="BV125" i="29"/>
  <c r="BV125" i="38"/>
  <c r="BV126" i="29"/>
  <c r="BV126" i="38"/>
  <c r="BV111" i="38"/>
  <c r="BV130" i="29"/>
  <c r="BV130" i="38"/>
  <c r="BV131" i="29"/>
  <c r="BV131" i="38"/>
  <c r="BV132" i="29"/>
  <c r="BV132" i="38"/>
  <c r="BV133" i="29"/>
  <c r="BV133" i="38"/>
  <c r="BV134" i="29"/>
  <c r="BV134" i="38"/>
  <c r="BV135" i="29"/>
  <c r="BV135" i="38"/>
  <c r="BV136" i="29"/>
  <c r="BV136" i="38"/>
  <c r="BV137" i="29"/>
  <c r="BV137" i="38"/>
  <c r="BV138" i="29"/>
  <c r="BV138" i="38"/>
  <c r="BV139" i="29"/>
  <c r="BV139" i="38"/>
  <c r="BV144" i="29"/>
  <c r="BV144" i="38"/>
  <c r="BV185" i="29"/>
  <c r="BV185" i="38"/>
  <c r="BV186" i="29"/>
  <c r="BV186" i="38"/>
  <c r="BV187" i="29"/>
  <c r="BV187" i="38"/>
  <c r="BV188" i="29"/>
  <c r="BV188" i="38"/>
  <c r="BV184" i="38"/>
  <c r="BV259" i="29"/>
  <c r="BV259" i="38"/>
  <c r="BV260" i="29"/>
  <c r="BV260" i="38"/>
  <c r="BV261" i="29"/>
  <c r="BV261" i="38"/>
  <c r="BV262" i="29"/>
  <c r="BV262" i="38"/>
  <c r="BV263" i="29"/>
  <c r="BV263" i="38"/>
  <c r="BV265" i="29"/>
  <c r="BV265" i="38"/>
  <c r="BV266" i="29"/>
  <c r="BV266" i="38"/>
  <c r="BV267" i="29"/>
  <c r="BV267" i="38"/>
  <c r="BV268" i="29"/>
  <c r="BV268" i="38"/>
  <c r="BV269" i="29"/>
  <c r="BV269" i="38"/>
  <c r="BV270" i="29"/>
  <c r="BV270" i="38"/>
  <c r="BV271" i="29"/>
  <c r="BV271" i="38"/>
  <c r="BV335" i="38"/>
  <c r="BV320" i="38"/>
  <c r="BV321" i="38"/>
  <c r="BV322" i="38"/>
  <c r="BV323" i="38"/>
  <c r="BV324" i="38"/>
  <c r="BV326" i="38"/>
  <c r="BV327" i="38"/>
  <c r="BV328" i="38"/>
  <c r="BV329" i="38"/>
  <c r="BV330" i="38"/>
  <c r="BV331" i="38"/>
  <c r="BV332" i="38"/>
  <c r="BV343" i="38"/>
  <c r="BV344" i="38"/>
  <c r="BV345" i="38"/>
  <c r="BV336" i="38"/>
  <c r="BV337" i="38"/>
  <c r="BV347" i="38"/>
  <c r="BV348" i="38"/>
  <c r="BV351" i="38"/>
  <c r="BV338" i="38"/>
  <c r="BT23" i="81"/>
  <c r="BU91" i="29"/>
  <c r="BU91" i="38"/>
  <c r="BU92" i="29"/>
  <c r="BU92" i="38"/>
  <c r="BU94" i="29"/>
  <c r="BU94" i="38"/>
  <c r="BU97" i="29"/>
  <c r="BU97" i="38"/>
  <c r="BU90" i="38"/>
  <c r="BU98" i="29"/>
  <c r="BU98" i="38"/>
  <c r="BU103" i="29"/>
  <c r="BU103" i="38"/>
  <c r="BU104" i="29"/>
  <c r="BU104" i="38"/>
  <c r="BU105" i="29"/>
  <c r="BU105" i="38"/>
  <c r="BU106" i="29"/>
  <c r="BU106" i="38"/>
  <c r="BU107" i="29"/>
  <c r="BU107" i="38"/>
  <c r="BU102" i="38"/>
  <c r="BU108" i="29"/>
  <c r="BU108" i="38"/>
  <c r="BU109" i="29"/>
  <c r="BU109" i="38"/>
  <c r="BU110" i="29"/>
  <c r="BU110" i="38"/>
  <c r="BU89" i="38"/>
  <c r="BU114" i="29"/>
  <c r="BU114" i="38"/>
  <c r="BU115" i="29"/>
  <c r="BU115" i="38"/>
  <c r="BU116" i="29"/>
  <c r="BU116" i="38"/>
  <c r="BU112" i="38"/>
  <c r="BU117" i="29"/>
  <c r="BU117" i="38"/>
  <c r="BU119" i="29"/>
  <c r="BU119" i="38"/>
  <c r="BU120" i="29"/>
  <c r="BU120" i="38"/>
  <c r="BU121" i="29"/>
  <c r="BU121" i="38"/>
  <c r="BU122" i="29"/>
  <c r="BU122" i="38"/>
  <c r="BU123" i="29"/>
  <c r="BU123" i="38"/>
  <c r="BU118" i="38"/>
  <c r="BU124" i="29"/>
  <c r="BU124" i="38"/>
  <c r="BU125" i="29"/>
  <c r="BU125" i="38"/>
  <c r="BU126" i="29"/>
  <c r="BU126" i="38"/>
  <c r="BU111" i="38"/>
  <c r="BU130" i="29"/>
  <c r="BU130" i="38"/>
  <c r="BU131" i="29"/>
  <c r="BU131" i="38"/>
  <c r="BU132" i="29"/>
  <c r="BU132" i="38"/>
  <c r="BU133" i="29"/>
  <c r="BU133" i="38"/>
  <c r="BU134" i="29"/>
  <c r="BU134" i="38"/>
  <c r="BU135" i="29"/>
  <c r="BU135" i="38"/>
  <c r="BU136" i="29"/>
  <c r="BU136" i="38"/>
  <c r="BU137" i="29"/>
  <c r="BU137" i="38"/>
  <c r="BU138" i="29"/>
  <c r="BU138" i="38"/>
  <c r="BU139" i="29"/>
  <c r="BU139" i="38"/>
  <c r="BU144" i="29"/>
  <c r="BU144" i="38"/>
  <c r="BU185" i="29"/>
  <c r="BU185" i="38"/>
  <c r="BU186" i="29"/>
  <c r="BU186" i="38"/>
  <c r="BU187" i="29"/>
  <c r="BU187" i="38"/>
  <c r="BU188" i="29"/>
  <c r="BU188" i="38"/>
  <c r="BU184" i="38"/>
  <c r="BU259" i="29"/>
  <c r="BU259" i="38"/>
  <c r="BU260" i="29"/>
  <c r="BU260" i="38"/>
  <c r="BU261" i="29"/>
  <c r="BU261" i="38"/>
  <c r="BU262" i="29"/>
  <c r="BU262" i="38"/>
  <c r="BU263" i="29"/>
  <c r="BU263" i="38"/>
  <c r="BU265" i="29"/>
  <c r="BU265" i="38"/>
  <c r="BU266" i="29"/>
  <c r="BU266" i="38"/>
  <c r="BU267" i="29"/>
  <c r="BU267" i="38"/>
  <c r="BU268" i="29"/>
  <c r="BU268" i="38"/>
  <c r="BU269" i="29"/>
  <c r="BU269" i="38"/>
  <c r="BU270" i="29"/>
  <c r="BU270" i="38"/>
  <c r="BU271" i="29"/>
  <c r="BU271" i="38"/>
  <c r="BU335" i="38"/>
  <c r="BU320" i="38"/>
  <c r="BU321" i="38"/>
  <c r="BU322" i="38"/>
  <c r="BU323" i="38"/>
  <c r="BU324" i="38"/>
  <c r="BU326" i="38"/>
  <c r="BU327" i="38"/>
  <c r="BU328" i="38"/>
  <c r="BU329" i="38"/>
  <c r="BU330" i="38"/>
  <c r="BU331" i="38"/>
  <c r="BU332" i="38"/>
  <c r="BU343" i="38"/>
  <c r="BU344" i="38"/>
  <c r="BU345" i="38"/>
  <c r="BU336" i="38"/>
  <c r="BU337" i="38"/>
  <c r="BU347" i="38"/>
  <c r="BU348" i="38"/>
  <c r="BU351" i="38"/>
  <c r="BU338" i="38"/>
  <c r="BS23" i="81"/>
  <c r="BT91" i="29"/>
  <c r="BT91" i="38"/>
  <c r="BT92" i="29"/>
  <c r="BT92" i="38"/>
  <c r="BT94" i="29"/>
  <c r="BT94" i="38"/>
  <c r="BT97" i="29"/>
  <c r="BT97" i="38"/>
  <c r="BT90" i="38"/>
  <c r="BT98" i="29"/>
  <c r="BT98" i="38"/>
  <c r="BT103" i="29"/>
  <c r="BT103" i="38"/>
  <c r="BT104" i="29"/>
  <c r="BT104" i="38"/>
  <c r="BT105" i="29"/>
  <c r="BT105" i="38"/>
  <c r="BT106" i="29"/>
  <c r="BT106" i="38"/>
  <c r="BT107" i="29"/>
  <c r="BT107" i="38"/>
  <c r="BT102" i="38"/>
  <c r="BT108" i="29"/>
  <c r="BT108" i="38"/>
  <c r="BT109" i="29"/>
  <c r="BT109" i="38"/>
  <c r="BT110" i="29"/>
  <c r="BT110" i="38"/>
  <c r="BT89" i="38"/>
  <c r="BT114" i="29"/>
  <c r="BT114" i="38"/>
  <c r="BT115" i="29"/>
  <c r="BT115" i="38"/>
  <c r="BT116" i="29"/>
  <c r="BT116" i="38"/>
  <c r="BT112" i="38"/>
  <c r="BT117" i="29"/>
  <c r="BT117" i="38"/>
  <c r="BT119" i="29"/>
  <c r="BT119" i="38"/>
  <c r="BT120" i="29"/>
  <c r="BT120" i="38"/>
  <c r="BT121" i="29"/>
  <c r="BT121" i="38"/>
  <c r="BT122" i="29"/>
  <c r="BT122" i="38"/>
  <c r="BT123" i="29"/>
  <c r="BT123" i="38"/>
  <c r="BT118" i="38"/>
  <c r="BT124" i="29"/>
  <c r="BT124" i="38"/>
  <c r="BT125" i="29"/>
  <c r="BT125" i="38"/>
  <c r="BT126" i="29"/>
  <c r="BT126" i="38"/>
  <c r="BT111" i="38"/>
  <c r="BT130" i="29"/>
  <c r="BT130" i="38"/>
  <c r="BT131" i="29"/>
  <c r="BT131" i="38"/>
  <c r="BT132" i="29"/>
  <c r="BT132" i="38"/>
  <c r="BT133" i="29"/>
  <c r="BT133" i="38"/>
  <c r="BT134" i="29"/>
  <c r="BT134" i="38"/>
  <c r="BT135" i="29"/>
  <c r="BT135" i="38"/>
  <c r="BT136" i="29"/>
  <c r="BT136" i="38"/>
  <c r="BT137" i="29"/>
  <c r="BT137" i="38"/>
  <c r="BT138" i="29"/>
  <c r="BT138" i="38"/>
  <c r="BT139" i="29"/>
  <c r="BT139" i="38"/>
  <c r="BT144" i="29"/>
  <c r="BT144" i="38"/>
  <c r="BT185" i="29"/>
  <c r="BT185" i="38"/>
  <c r="BT186" i="29"/>
  <c r="BT186" i="38"/>
  <c r="BT187" i="29"/>
  <c r="BT187" i="38"/>
  <c r="BT188" i="29"/>
  <c r="BT188" i="38"/>
  <c r="BT184" i="38"/>
  <c r="BT259" i="29"/>
  <c r="BT259" i="38"/>
  <c r="BT260" i="29"/>
  <c r="BT260" i="38"/>
  <c r="BT261" i="29"/>
  <c r="BT261" i="38"/>
  <c r="BT262" i="29"/>
  <c r="BT262" i="38"/>
  <c r="BT263" i="29"/>
  <c r="BT263" i="38"/>
  <c r="BT265" i="29"/>
  <c r="BT265" i="38"/>
  <c r="BT266" i="29"/>
  <c r="BT266" i="38"/>
  <c r="BT267" i="29"/>
  <c r="BT267" i="38"/>
  <c r="BT268" i="29"/>
  <c r="BT268" i="38"/>
  <c r="BT269" i="29"/>
  <c r="BT269" i="38"/>
  <c r="BT270" i="29"/>
  <c r="BT270" i="38"/>
  <c r="BT271" i="29"/>
  <c r="BT271" i="38"/>
  <c r="BT335" i="38"/>
  <c r="BT320" i="38"/>
  <c r="BT321" i="38"/>
  <c r="BT322" i="38"/>
  <c r="BT323" i="38"/>
  <c r="BT324" i="38"/>
  <c r="BT326" i="38"/>
  <c r="BT327" i="38"/>
  <c r="BT328" i="38"/>
  <c r="BT329" i="38"/>
  <c r="BT330" i="38"/>
  <c r="BT331" i="38"/>
  <c r="BT332" i="38"/>
  <c r="BT343" i="38"/>
  <c r="BT344" i="38"/>
  <c r="BT345" i="38"/>
  <c r="BT336" i="38"/>
  <c r="BT337" i="38"/>
  <c r="BT347" i="38"/>
  <c r="BT348" i="38"/>
  <c r="BT351" i="38"/>
  <c r="BT338" i="38"/>
  <c r="BR23" i="81"/>
  <c r="BS91" i="29"/>
  <c r="BS91" i="38"/>
  <c r="BS92" i="29"/>
  <c r="BS92" i="38"/>
  <c r="BS94" i="29"/>
  <c r="BS94" i="38"/>
  <c r="BS97" i="29"/>
  <c r="BS97" i="38"/>
  <c r="BS90" i="38"/>
  <c r="BS98" i="29"/>
  <c r="BS98" i="38"/>
  <c r="BS103" i="29"/>
  <c r="BS103" i="38"/>
  <c r="BS104" i="29"/>
  <c r="BS104" i="38"/>
  <c r="BS105" i="29"/>
  <c r="BS105" i="38"/>
  <c r="BS106" i="29"/>
  <c r="BS106" i="38"/>
  <c r="BS107" i="29"/>
  <c r="BS107" i="38"/>
  <c r="BS102" i="38"/>
  <c r="BS108" i="29"/>
  <c r="BS108" i="38"/>
  <c r="BS109" i="29"/>
  <c r="BS109" i="38"/>
  <c r="BS110" i="29"/>
  <c r="BS110" i="38"/>
  <c r="BS89" i="38"/>
  <c r="BS114" i="29"/>
  <c r="BS114" i="38"/>
  <c r="BS115" i="29"/>
  <c r="BS115" i="38"/>
  <c r="BS116" i="29"/>
  <c r="BS116" i="38"/>
  <c r="BS112" i="38"/>
  <c r="BS117" i="29"/>
  <c r="BS117" i="38"/>
  <c r="BS119" i="29"/>
  <c r="BS119" i="38"/>
  <c r="BS120" i="29"/>
  <c r="BS120" i="38"/>
  <c r="BS121" i="29"/>
  <c r="BS121" i="38"/>
  <c r="BS122" i="29"/>
  <c r="BS122" i="38"/>
  <c r="BS123" i="29"/>
  <c r="BS123" i="38"/>
  <c r="BS118" i="38"/>
  <c r="BS124" i="29"/>
  <c r="BS124" i="38"/>
  <c r="BS125" i="29"/>
  <c r="BS125" i="38"/>
  <c r="BS126" i="29"/>
  <c r="BS126" i="38"/>
  <c r="BS111" i="38"/>
  <c r="BS130" i="29"/>
  <c r="BS130" i="38"/>
  <c r="BS131" i="29"/>
  <c r="BS131" i="38"/>
  <c r="BS132" i="29"/>
  <c r="BS132" i="38"/>
  <c r="BS133" i="29"/>
  <c r="BS133" i="38"/>
  <c r="BS134" i="29"/>
  <c r="BS134" i="38"/>
  <c r="BS135" i="29"/>
  <c r="BS135" i="38"/>
  <c r="BS136" i="29"/>
  <c r="BS136" i="38"/>
  <c r="BS137" i="29"/>
  <c r="BS137" i="38"/>
  <c r="BS138" i="29"/>
  <c r="BS138" i="38"/>
  <c r="BS139" i="29"/>
  <c r="BS139" i="38"/>
  <c r="BS144" i="29"/>
  <c r="BS144" i="38"/>
  <c r="BS185" i="29"/>
  <c r="BS185" i="38"/>
  <c r="BS186" i="29"/>
  <c r="BS186" i="38"/>
  <c r="BS187" i="29"/>
  <c r="BS187" i="38"/>
  <c r="BS188" i="29"/>
  <c r="BS188" i="38"/>
  <c r="BS184" i="38"/>
  <c r="BS259" i="29"/>
  <c r="BS259" i="38"/>
  <c r="BS260" i="29"/>
  <c r="BS260" i="38"/>
  <c r="BS261" i="29"/>
  <c r="BS261" i="38"/>
  <c r="BS262" i="29"/>
  <c r="BS262" i="38"/>
  <c r="BS263" i="29"/>
  <c r="BS263" i="38"/>
  <c r="BS265" i="29"/>
  <c r="BS265" i="38"/>
  <c r="BS266" i="29"/>
  <c r="BS266" i="38"/>
  <c r="BS267" i="29"/>
  <c r="BS267" i="38"/>
  <c r="BS268" i="29"/>
  <c r="BS268" i="38"/>
  <c r="BS269" i="29"/>
  <c r="BS269" i="38"/>
  <c r="BS270" i="29"/>
  <c r="BS270" i="38"/>
  <c r="BS271" i="29"/>
  <c r="BS271" i="38"/>
  <c r="BS335" i="38"/>
  <c r="BS320" i="38"/>
  <c r="BS321" i="38"/>
  <c r="BS322" i="38"/>
  <c r="BS323" i="38"/>
  <c r="BS324" i="38"/>
  <c r="BS326" i="38"/>
  <c r="BS327" i="38"/>
  <c r="BS328" i="38"/>
  <c r="BS329" i="38"/>
  <c r="BS330" i="38"/>
  <c r="BS331" i="38"/>
  <c r="BS332" i="38"/>
  <c r="BS343" i="38"/>
  <c r="BS344" i="38"/>
  <c r="BS345" i="38"/>
  <c r="BS336" i="38"/>
  <c r="BS337" i="38"/>
  <c r="BS347" i="38"/>
  <c r="BS348" i="38"/>
  <c r="BS351" i="38"/>
  <c r="BS338" i="38"/>
  <c r="BQ23" i="81"/>
  <c r="BR91" i="29"/>
  <c r="BR91" i="38"/>
  <c r="BR92" i="29"/>
  <c r="BR92" i="38"/>
  <c r="BR94" i="29"/>
  <c r="BR94" i="38"/>
  <c r="BR97" i="29"/>
  <c r="BR97" i="38"/>
  <c r="BR90" i="38"/>
  <c r="BR98" i="29"/>
  <c r="BR98" i="38"/>
  <c r="BR103" i="29"/>
  <c r="BR103" i="38"/>
  <c r="BR104" i="29"/>
  <c r="BR104" i="38"/>
  <c r="BR105" i="29"/>
  <c r="BR105" i="38"/>
  <c r="BR106" i="29"/>
  <c r="BR106" i="38"/>
  <c r="BR107" i="29"/>
  <c r="BR107" i="38"/>
  <c r="BR102" i="38"/>
  <c r="BR108" i="29"/>
  <c r="BR108" i="38"/>
  <c r="BR109" i="29"/>
  <c r="BR109" i="38"/>
  <c r="BR110" i="29"/>
  <c r="BR110" i="38"/>
  <c r="BR89" i="38"/>
  <c r="BR114" i="29"/>
  <c r="BR114" i="38"/>
  <c r="BR115" i="29"/>
  <c r="BR115" i="38"/>
  <c r="BR116" i="29"/>
  <c r="BR116" i="38"/>
  <c r="BR112" i="38"/>
  <c r="BR117" i="29"/>
  <c r="BR117" i="38"/>
  <c r="BR119" i="29"/>
  <c r="BR119" i="38"/>
  <c r="BR120" i="29"/>
  <c r="BR120" i="38"/>
  <c r="BR121" i="29"/>
  <c r="BR121" i="38"/>
  <c r="BR122" i="29"/>
  <c r="BR122" i="38"/>
  <c r="BR123" i="29"/>
  <c r="BR123" i="38"/>
  <c r="BR118" i="38"/>
  <c r="BR124" i="29"/>
  <c r="BR124" i="38"/>
  <c r="BR125" i="29"/>
  <c r="BR125" i="38"/>
  <c r="BR126" i="29"/>
  <c r="BR126" i="38"/>
  <c r="BR111" i="38"/>
  <c r="BR130" i="29"/>
  <c r="BR130" i="38"/>
  <c r="BR131" i="29"/>
  <c r="BR131" i="38"/>
  <c r="BR132" i="29"/>
  <c r="BR132" i="38"/>
  <c r="BR133" i="29"/>
  <c r="BR133" i="38"/>
  <c r="BR134" i="29"/>
  <c r="BR134" i="38"/>
  <c r="BR135" i="29"/>
  <c r="BR135" i="38"/>
  <c r="BR136" i="29"/>
  <c r="BR136" i="38"/>
  <c r="BR137" i="29"/>
  <c r="BR137" i="38"/>
  <c r="BR138" i="29"/>
  <c r="BR138" i="38"/>
  <c r="BR139" i="29"/>
  <c r="BR139" i="38"/>
  <c r="BR144" i="29"/>
  <c r="BR144" i="38"/>
  <c r="BR185" i="29"/>
  <c r="BR185" i="38"/>
  <c r="BR186" i="29"/>
  <c r="BR186" i="38"/>
  <c r="BR187" i="29"/>
  <c r="BR187" i="38"/>
  <c r="BR188" i="29"/>
  <c r="BR188" i="38"/>
  <c r="BR184" i="38"/>
  <c r="BR259" i="29"/>
  <c r="BR259" i="38"/>
  <c r="BR260" i="29"/>
  <c r="BR260" i="38"/>
  <c r="BR261" i="29"/>
  <c r="BR261" i="38"/>
  <c r="BR262" i="29"/>
  <c r="BR262" i="38"/>
  <c r="BR263" i="29"/>
  <c r="BR263" i="38"/>
  <c r="BR265" i="29"/>
  <c r="BR265" i="38"/>
  <c r="BR266" i="29"/>
  <c r="BR266" i="38"/>
  <c r="BR267" i="29"/>
  <c r="BR267" i="38"/>
  <c r="BR268" i="29"/>
  <c r="BR268" i="38"/>
  <c r="BR269" i="29"/>
  <c r="BR269" i="38"/>
  <c r="BR270" i="29"/>
  <c r="BR270" i="38"/>
  <c r="BR271" i="29"/>
  <c r="BR271" i="38"/>
  <c r="BR335" i="38"/>
  <c r="BR320" i="38"/>
  <c r="BR321" i="38"/>
  <c r="BR322" i="38"/>
  <c r="BR323" i="38"/>
  <c r="BR324" i="38"/>
  <c r="BR326" i="38"/>
  <c r="BR327" i="38"/>
  <c r="BR328" i="38"/>
  <c r="BR329" i="38"/>
  <c r="BR330" i="38"/>
  <c r="BR331" i="38"/>
  <c r="BR332" i="38"/>
  <c r="BR343" i="38"/>
  <c r="BR344" i="38"/>
  <c r="BR345" i="38"/>
  <c r="BR336" i="38"/>
  <c r="BR337" i="38"/>
  <c r="BR347" i="38"/>
  <c r="BR348" i="38"/>
  <c r="BR351" i="38"/>
  <c r="BR338" i="38"/>
  <c r="BP23" i="81"/>
  <c r="BQ91" i="29"/>
  <c r="BQ91" i="38"/>
  <c r="BQ92" i="29"/>
  <c r="BQ92" i="38"/>
  <c r="BQ94" i="29"/>
  <c r="BQ94" i="38"/>
  <c r="BQ97" i="29"/>
  <c r="BQ97" i="38"/>
  <c r="BQ90" i="38"/>
  <c r="BQ98" i="29"/>
  <c r="BQ98" i="38"/>
  <c r="BQ103" i="29"/>
  <c r="BQ103" i="38"/>
  <c r="BQ104" i="29"/>
  <c r="BQ104" i="38"/>
  <c r="BQ105" i="29"/>
  <c r="BQ105" i="38"/>
  <c r="BQ106" i="29"/>
  <c r="BQ106" i="38"/>
  <c r="BQ107" i="29"/>
  <c r="BQ107" i="38"/>
  <c r="BQ102" i="38"/>
  <c r="BQ108" i="29"/>
  <c r="BQ108" i="38"/>
  <c r="BQ109" i="29"/>
  <c r="BQ109" i="38"/>
  <c r="BQ110" i="29"/>
  <c r="BQ110" i="38"/>
  <c r="BQ89" i="38"/>
  <c r="BQ114" i="29"/>
  <c r="BQ114" i="38"/>
  <c r="BQ115" i="29"/>
  <c r="BQ115" i="38"/>
  <c r="BQ116" i="29"/>
  <c r="BQ116" i="38"/>
  <c r="BQ112" i="38"/>
  <c r="BQ117" i="29"/>
  <c r="BQ117" i="38"/>
  <c r="BQ119" i="29"/>
  <c r="BQ119" i="38"/>
  <c r="BQ120" i="29"/>
  <c r="BQ120" i="38"/>
  <c r="BQ121" i="29"/>
  <c r="BQ121" i="38"/>
  <c r="BQ122" i="29"/>
  <c r="BQ122" i="38"/>
  <c r="BQ123" i="29"/>
  <c r="BQ123" i="38"/>
  <c r="BQ118" i="38"/>
  <c r="BQ124" i="29"/>
  <c r="BQ124" i="38"/>
  <c r="BQ125" i="29"/>
  <c r="BQ125" i="38"/>
  <c r="BQ126" i="29"/>
  <c r="BQ126" i="38"/>
  <c r="BQ111" i="38"/>
  <c r="BQ130" i="29"/>
  <c r="BQ130" i="38"/>
  <c r="BQ131" i="29"/>
  <c r="BQ131" i="38"/>
  <c r="BQ132" i="29"/>
  <c r="BQ132" i="38"/>
  <c r="BQ133" i="29"/>
  <c r="BQ133" i="38"/>
  <c r="BQ134" i="29"/>
  <c r="BQ134" i="38"/>
  <c r="BQ135" i="29"/>
  <c r="BQ135" i="38"/>
  <c r="BQ136" i="29"/>
  <c r="BQ136" i="38"/>
  <c r="BQ137" i="29"/>
  <c r="BQ137" i="38"/>
  <c r="BQ138" i="29"/>
  <c r="BQ138" i="38"/>
  <c r="BQ139" i="29"/>
  <c r="BQ139" i="38"/>
  <c r="BQ144" i="29"/>
  <c r="BQ144" i="38"/>
  <c r="BQ185" i="29"/>
  <c r="BQ185" i="38"/>
  <c r="BQ186" i="29"/>
  <c r="BQ186" i="38"/>
  <c r="BQ187" i="29"/>
  <c r="BQ187" i="38"/>
  <c r="BQ188" i="29"/>
  <c r="BQ188" i="38"/>
  <c r="BQ184" i="38"/>
  <c r="BQ259" i="29"/>
  <c r="BQ259" i="38"/>
  <c r="BQ260" i="29"/>
  <c r="BQ260" i="38"/>
  <c r="BQ261" i="29"/>
  <c r="BQ261" i="38"/>
  <c r="BQ262" i="29"/>
  <c r="BQ262" i="38"/>
  <c r="BQ263" i="29"/>
  <c r="BQ263" i="38"/>
  <c r="BQ265" i="29"/>
  <c r="BQ265" i="38"/>
  <c r="BQ266" i="29"/>
  <c r="BQ266" i="38"/>
  <c r="BQ267" i="29"/>
  <c r="BQ267" i="38"/>
  <c r="BQ268" i="29"/>
  <c r="BQ268" i="38"/>
  <c r="BQ269" i="29"/>
  <c r="BQ269" i="38"/>
  <c r="BQ270" i="29"/>
  <c r="BQ270" i="38"/>
  <c r="BQ271" i="29"/>
  <c r="BQ271" i="38"/>
  <c r="BQ335" i="38"/>
  <c r="BQ320" i="38"/>
  <c r="BQ321" i="38"/>
  <c r="BQ322" i="38"/>
  <c r="BQ323" i="38"/>
  <c r="BQ324" i="38"/>
  <c r="BQ326" i="38"/>
  <c r="BQ327" i="38"/>
  <c r="BQ328" i="38"/>
  <c r="BQ329" i="38"/>
  <c r="BQ330" i="38"/>
  <c r="BQ331" i="38"/>
  <c r="BQ332" i="38"/>
  <c r="BQ343" i="38"/>
  <c r="BQ344" i="38"/>
  <c r="BQ345" i="38"/>
  <c r="BQ336" i="38"/>
  <c r="BQ337" i="38"/>
  <c r="BQ347" i="38"/>
  <c r="BQ348" i="38"/>
  <c r="BQ351" i="38"/>
  <c r="BQ338" i="38"/>
  <c r="BO23" i="81"/>
  <c r="BP91" i="29"/>
  <c r="BP91" i="38"/>
  <c r="BP92" i="29"/>
  <c r="BP92" i="38"/>
  <c r="BP94" i="29"/>
  <c r="BP94" i="38"/>
  <c r="BP97" i="29"/>
  <c r="BP97" i="38"/>
  <c r="BP90" i="38"/>
  <c r="BP98" i="29"/>
  <c r="BP98" i="38"/>
  <c r="BP103" i="29"/>
  <c r="BP103" i="38"/>
  <c r="BP104" i="29"/>
  <c r="BP104" i="38"/>
  <c r="BP105" i="29"/>
  <c r="BP105" i="38"/>
  <c r="BP106" i="29"/>
  <c r="BP106" i="38"/>
  <c r="BP107" i="29"/>
  <c r="BP107" i="38"/>
  <c r="BP102" i="38"/>
  <c r="BP108" i="29"/>
  <c r="BP108" i="38"/>
  <c r="BP109" i="29"/>
  <c r="BP109" i="38"/>
  <c r="BP110" i="29"/>
  <c r="BP110" i="38"/>
  <c r="BP89" i="38"/>
  <c r="BP114" i="29"/>
  <c r="BP114" i="38"/>
  <c r="BP115" i="29"/>
  <c r="BP115" i="38"/>
  <c r="BP116" i="29"/>
  <c r="BP116" i="38"/>
  <c r="BP112" i="38"/>
  <c r="BP117" i="29"/>
  <c r="BP117" i="38"/>
  <c r="BP119" i="29"/>
  <c r="BP119" i="38"/>
  <c r="BP120" i="29"/>
  <c r="BP120" i="38"/>
  <c r="BP121" i="29"/>
  <c r="BP121" i="38"/>
  <c r="BP122" i="29"/>
  <c r="BP122" i="38"/>
  <c r="BP123" i="29"/>
  <c r="BP123" i="38"/>
  <c r="BP118" i="38"/>
  <c r="BP124" i="29"/>
  <c r="BP124" i="38"/>
  <c r="BP125" i="29"/>
  <c r="BP125" i="38"/>
  <c r="BP126" i="29"/>
  <c r="BP126" i="38"/>
  <c r="BP111" i="38"/>
  <c r="BP130" i="29"/>
  <c r="BP130" i="38"/>
  <c r="BP131" i="29"/>
  <c r="BP131" i="38"/>
  <c r="BP132" i="29"/>
  <c r="BP132" i="38"/>
  <c r="BP133" i="29"/>
  <c r="BP133" i="38"/>
  <c r="BP134" i="29"/>
  <c r="BP134" i="38"/>
  <c r="BP135" i="29"/>
  <c r="BP135" i="38"/>
  <c r="BP136" i="29"/>
  <c r="BP136" i="38"/>
  <c r="BP137" i="29"/>
  <c r="BP137" i="38"/>
  <c r="BP138" i="29"/>
  <c r="BP138" i="38"/>
  <c r="BP139" i="29"/>
  <c r="BP139" i="38"/>
  <c r="BP144" i="29"/>
  <c r="BP144" i="38"/>
  <c r="BP185" i="29"/>
  <c r="BP185" i="38"/>
  <c r="BP186" i="29"/>
  <c r="BP186" i="38"/>
  <c r="BP187" i="29"/>
  <c r="BP187" i="38"/>
  <c r="BP188" i="29"/>
  <c r="BP188" i="38"/>
  <c r="BP184" i="38"/>
  <c r="BP259" i="29"/>
  <c r="BP259" i="38"/>
  <c r="BP260" i="29"/>
  <c r="BP260" i="38"/>
  <c r="BP261" i="29"/>
  <c r="BP261" i="38"/>
  <c r="BP262" i="29"/>
  <c r="BP262" i="38"/>
  <c r="BP263" i="29"/>
  <c r="BP263" i="38"/>
  <c r="BP265" i="29"/>
  <c r="BP265" i="38"/>
  <c r="BP266" i="29"/>
  <c r="BP266" i="38"/>
  <c r="BP267" i="29"/>
  <c r="BP267" i="38"/>
  <c r="BP268" i="29"/>
  <c r="BP268" i="38"/>
  <c r="BP269" i="29"/>
  <c r="BP269" i="38"/>
  <c r="BP270" i="29"/>
  <c r="BP270" i="38"/>
  <c r="BP271" i="29"/>
  <c r="BP271" i="38"/>
  <c r="BP335" i="38"/>
  <c r="BP320" i="38"/>
  <c r="BP321" i="38"/>
  <c r="BP322" i="38"/>
  <c r="BP323" i="38"/>
  <c r="BP324" i="38"/>
  <c r="BP326" i="38"/>
  <c r="BP327" i="38"/>
  <c r="BP328" i="38"/>
  <c r="BP329" i="38"/>
  <c r="BP330" i="38"/>
  <c r="BP331" i="38"/>
  <c r="BP332" i="38"/>
  <c r="BP343" i="38"/>
  <c r="BP344" i="38"/>
  <c r="BP345" i="38"/>
  <c r="BP336" i="38"/>
  <c r="BP337" i="38"/>
  <c r="BP347" i="38"/>
  <c r="BP348" i="38"/>
  <c r="BP351" i="38"/>
  <c r="BP338" i="38"/>
  <c r="BN23" i="81"/>
  <c r="BO91" i="29"/>
  <c r="BO91" i="38"/>
  <c r="BO92" i="29"/>
  <c r="BO92" i="38"/>
  <c r="BO94" i="29"/>
  <c r="BO94" i="38"/>
  <c r="BO97" i="29"/>
  <c r="BO97" i="38"/>
  <c r="BO90" i="38"/>
  <c r="BO98" i="29"/>
  <c r="BO98" i="38"/>
  <c r="BO103" i="29"/>
  <c r="BO103" i="38"/>
  <c r="BO104" i="29"/>
  <c r="BO104" i="38"/>
  <c r="BO105" i="29"/>
  <c r="BO105" i="38"/>
  <c r="BO106" i="29"/>
  <c r="BO106" i="38"/>
  <c r="BO107" i="29"/>
  <c r="BO107" i="38"/>
  <c r="BO102" i="38"/>
  <c r="BO108" i="29"/>
  <c r="BO108" i="38"/>
  <c r="BO109" i="29"/>
  <c r="BO109" i="38"/>
  <c r="BO110" i="29"/>
  <c r="BO110" i="38"/>
  <c r="BO89" i="38"/>
  <c r="BO114" i="29"/>
  <c r="BO114" i="38"/>
  <c r="BO115" i="29"/>
  <c r="BO115" i="38"/>
  <c r="BO116" i="29"/>
  <c r="BO116" i="38"/>
  <c r="BO112" i="38"/>
  <c r="BO117" i="29"/>
  <c r="BO117" i="38"/>
  <c r="BO119" i="29"/>
  <c r="BO119" i="38"/>
  <c r="BO120" i="29"/>
  <c r="BO120" i="38"/>
  <c r="BO121" i="29"/>
  <c r="BO121" i="38"/>
  <c r="BO122" i="29"/>
  <c r="BO122" i="38"/>
  <c r="BO123" i="29"/>
  <c r="BO123" i="38"/>
  <c r="BO118" i="38"/>
  <c r="BO124" i="29"/>
  <c r="BO124" i="38"/>
  <c r="BO125" i="29"/>
  <c r="BO125" i="38"/>
  <c r="BO126" i="29"/>
  <c r="BO126" i="38"/>
  <c r="BO111" i="38"/>
  <c r="BO130" i="29"/>
  <c r="BO130" i="38"/>
  <c r="BO131" i="29"/>
  <c r="BO131" i="38"/>
  <c r="BO132" i="29"/>
  <c r="BO132" i="38"/>
  <c r="BO133" i="29"/>
  <c r="BO133" i="38"/>
  <c r="BO134" i="29"/>
  <c r="BO134" i="38"/>
  <c r="BO135" i="29"/>
  <c r="BO135" i="38"/>
  <c r="BO136" i="29"/>
  <c r="BO136" i="38"/>
  <c r="BO137" i="29"/>
  <c r="BO137" i="38"/>
  <c r="BO138" i="29"/>
  <c r="BO138" i="38"/>
  <c r="BO139" i="29"/>
  <c r="BO139" i="38"/>
  <c r="BO144" i="29"/>
  <c r="BO144" i="38"/>
  <c r="BO185" i="29"/>
  <c r="BO185" i="38"/>
  <c r="BO186" i="29"/>
  <c r="BO186" i="38"/>
  <c r="BO187" i="29"/>
  <c r="BO187" i="38"/>
  <c r="BO188" i="29"/>
  <c r="BO188" i="38"/>
  <c r="BO184" i="38"/>
  <c r="BO259" i="29"/>
  <c r="BO259" i="38"/>
  <c r="BO260" i="29"/>
  <c r="BO260" i="38"/>
  <c r="BO261" i="29"/>
  <c r="BO261" i="38"/>
  <c r="BO262" i="29"/>
  <c r="BO262" i="38"/>
  <c r="BO263" i="29"/>
  <c r="BO263" i="38"/>
  <c r="BO265" i="29"/>
  <c r="BO265" i="38"/>
  <c r="BO266" i="29"/>
  <c r="BO266" i="38"/>
  <c r="BO267" i="29"/>
  <c r="BO267" i="38"/>
  <c r="BO268" i="29"/>
  <c r="BO268" i="38"/>
  <c r="BO269" i="29"/>
  <c r="BO269" i="38"/>
  <c r="BO270" i="29"/>
  <c r="BO270" i="38"/>
  <c r="BO271" i="29"/>
  <c r="BO271" i="38"/>
  <c r="BO335" i="38"/>
  <c r="BO320" i="38"/>
  <c r="BO321" i="38"/>
  <c r="BO322" i="38"/>
  <c r="BO323" i="38"/>
  <c r="BO324" i="38"/>
  <c r="BO326" i="38"/>
  <c r="BO327" i="38"/>
  <c r="BO328" i="38"/>
  <c r="BO329" i="38"/>
  <c r="BO330" i="38"/>
  <c r="BO331" i="38"/>
  <c r="BO332" i="38"/>
  <c r="BO343" i="38"/>
  <c r="BO344" i="38"/>
  <c r="BO345" i="38"/>
  <c r="BO336" i="38"/>
  <c r="BO337" i="38"/>
  <c r="BO347" i="38"/>
  <c r="BO348" i="38"/>
  <c r="BO351" i="38"/>
  <c r="BO338" i="38"/>
  <c r="BM23" i="81"/>
  <c r="BN91" i="29"/>
  <c r="BN91" i="38"/>
  <c r="BN92" i="29"/>
  <c r="BN92" i="38"/>
  <c r="BN94" i="29"/>
  <c r="BN94" i="38"/>
  <c r="BN97" i="29"/>
  <c r="BN97" i="38"/>
  <c r="BN90" i="38"/>
  <c r="BN98" i="29"/>
  <c r="BN98" i="38"/>
  <c r="BN103" i="29"/>
  <c r="BN103" i="38"/>
  <c r="BN104" i="29"/>
  <c r="BN104" i="38"/>
  <c r="BN105" i="29"/>
  <c r="BN105" i="38"/>
  <c r="BN106" i="29"/>
  <c r="BN106" i="38"/>
  <c r="BN107" i="29"/>
  <c r="BN107" i="38"/>
  <c r="BN102" i="38"/>
  <c r="BN108" i="29"/>
  <c r="BN108" i="38"/>
  <c r="BN109" i="29"/>
  <c r="BN109" i="38"/>
  <c r="BN110" i="29"/>
  <c r="BN110" i="38"/>
  <c r="BN89" i="38"/>
  <c r="BN114" i="29"/>
  <c r="BN114" i="38"/>
  <c r="BN115" i="29"/>
  <c r="BN115" i="38"/>
  <c r="BN116" i="29"/>
  <c r="BN116" i="38"/>
  <c r="BN112" i="38"/>
  <c r="BN117" i="29"/>
  <c r="BN117" i="38"/>
  <c r="BN119" i="29"/>
  <c r="BN119" i="38"/>
  <c r="BN120" i="29"/>
  <c r="BN120" i="38"/>
  <c r="BN121" i="29"/>
  <c r="BN121" i="38"/>
  <c r="BN122" i="29"/>
  <c r="BN122" i="38"/>
  <c r="BN123" i="29"/>
  <c r="BN123" i="38"/>
  <c r="BN118" i="38"/>
  <c r="BN124" i="29"/>
  <c r="BN124" i="38"/>
  <c r="BN125" i="29"/>
  <c r="BN125" i="38"/>
  <c r="BN126" i="29"/>
  <c r="BN126" i="38"/>
  <c r="BN111" i="38"/>
  <c r="BN130" i="29"/>
  <c r="BN130" i="38"/>
  <c r="BN131" i="29"/>
  <c r="BN131" i="38"/>
  <c r="BN132" i="29"/>
  <c r="BN132" i="38"/>
  <c r="BN133" i="29"/>
  <c r="BN133" i="38"/>
  <c r="BN134" i="29"/>
  <c r="BN134" i="38"/>
  <c r="BN135" i="29"/>
  <c r="BN135" i="38"/>
  <c r="BN136" i="29"/>
  <c r="BN136" i="38"/>
  <c r="BN137" i="29"/>
  <c r="BN137" i="38"/>
  <c r="BN138" i="29"/>
  <c r="BN138" i="38"/>
  <c r="BN139" i="29"/>
  <c r="BN139" i="38"/>
  <c r="BN144" i="29"/>
  <c r="BN144" i="38"/>
  <c r="BN185" i="29"/>
  <c r="BN185" i="38"/>
  <c r="BN186" i="29"/>
  <c r="BN186" i="38"/>
  <c r="BN187" i="29"/>
  <c r="BN187" i="38"/>
  <c r="BN188" i="29"/>
  <c r="BN188" i="38"/>
  <c r="BN184" i="38"/>
  <c r="BN259" i="29"/>
  <c r="BN259" i="38"/>
  <c r="BN260" i="29"/>
  <c r="BN260" i="38"/>
  <c r="BN261" i="29"/>
  <c r="BN261" i="38"/>
  <c r="BN262" i="29"/>
  <c r="BN262" i="38"/>
  <c r="BN263" i="29"/>
  <c r="BN263" i="38"/>
  <c r="BN265" i="29"/>
  <c r="BN265" i="38"/>
  <c r="BN266" i="29"/>
  <c r="BN266" i="38"/>
  <c r="BN267" i="29"/>
  <c r="BN267" i="38"/>
  <c r="BN268" i="29"/>
  <c r="BN268" i="38"/>
  <c r="BN269" i="29"/>
  <c r="BN269" i="38"/>
  <c r="BN270" i="29"/>
  <c r="BN270" i="38"/>
  <c r="BN271" i="29"/>
  <c r="BN271" i="38"/>
  <c r="BN335" i="38"/>
  <c r="BN320" i="38"/>
  <c r="BN321" i="38"/>
  <c r="BN322" i="38"/>
  <c r="BN323" i="38"/>
  <c r="BN324" i="38"/>
  <c r="BN326" i="38"/>
  <c r="BN327" i="38"/>
  <c r="BN328" i="38"/>
  <c r="BN329" i="38"/>
  <c r="BN330" i="38"/>
  <c r="BN331" i="38"/>
  <c r="BN332" i="38"/>
  <c r="BN343" i="38"/>
  <c r="BN344" i="38"/>
  <c r="BN345" i="38"/>
  <c r="BN336" i="38"/>
  <c r="BN337" i="38"/>
  <c r="BN347" i="38"/>
  <c r="BN348" i="38"/>
  <c r="BN351" i="38"/>
  <c r="BN338" i="38"/>
  <c r="BL23" i="81"/>
  <c r="BM91" i="29"/>
  <c r="BM91" i="38"/>
  <c r="BM92" i="29"/>
  <c r="BM92" i="38"/>
  <c r="BM94" i="29"/>
  <c r="BM94" i="38"/>
  <c r="BM97" i="29"/>
  <c r="BM97" i="38"/>
  <c r="BM90" i="38"/>
  <c r="BM98" i="29"/>
  <c r="BM98" i="38"/>
  <c r="BM103" i="29"/>
  <c r="BM103" i="38"/>
  <c r="BM104" i="29"/>
  <c r="BM104" i="38"/>
  <c r="BM105" i="29"/>
  <c r="BM105" i="38"/>
  <c r="BM106" i="29"/>
  <c r="BM106" i="38"/>
  <c r="BM107" i="29"/>
  <c r="BM107" i="38"/>
  <c r="BM102" i="38"/>
  <c r="BM108" i="29"/>
  <c r="BM108" i="38"/>
  <c r="BM109" i="29"/>
  <c r="BM109" i="38"/>
  <c r="BM110" i="29"/>
  <c r="BM110" i="38"/>
  <c r="BM89" i="38"/>
  <c r="BM114" i="29"/>
  <c r="BM114" i="38"/>
  <c r="BM115" i="29"/>
  <c r="BM115" i="38"/>
  <c r="BM116" i="29"/>
  <c r="BM116" i="38"/>
  <c r="BM112" i="38"/>
  <c r="BM117" i="29"/>
  <c r="BM117" i="38"/>
  <c r="BM119" i="29"/>
  <c r="BM119" i="38"/>
  <c r="BM120" i="29"/>
  <c r="BM120" i="38"/>
  <c r="BM121" i="29"/>
  <c r="BM121" i="38"/>
  <c r="BM122" i="29"/>
  <c r="BM122" i="38"/>
  <c r="BM123" i="29"/>
  <c r="BM123" i="38"/>
  <c r="BM118" i="38"/>
  <c r="BM124" i="29"/>
  <c r="BM124" i="38"/>
  <c r="BM125" i="29"/>
  <c r="BM125" i="38"/>
  <c r="BM126" i="29"/>
  <c r="BM126" i="38"/>
  <c r="BM111" i="38"/>
  <c r="BM130" i="29"/>
  <c r="BM130" i="38"/>
  <c r="BM131" i="29"/>
  <c r="BM131" i="38"/>
  <c r="BM132" i="29"/>
  <c r="BM132" i="38"/>
  <c r="BM133" i="29"/>
  <c r="BM133" i="38"/>
  <c r="BM134" i="29"/>
  <c r="BM134" i="38"/>
  <c r="BM135" i="29"/>
  <c r="BM135" i="38"/>
  <c r="BM136" i="29"/>
  <c r="BM136" i="38"/>
  <c r="BM137" i="29"/>
  <c r="BM137" i="38"/>
  <c r="BM138" i="29"/>
  <c r="BM138" i="38"/>
  <c r="BM139" i="29"/>
  <c r="BM139" i="38"/>
  <c r="BM144" i="29"/>
  <c r="BM144" i="38"/>
  <c r="BM185" i="29"/>
  <c r="BM185" i="38"/>
  <c r="BM186" i="29"/>
  <c r="BM186" i="38"/>
  <c r="BM187" i="29"/>
  <c r="BM187" i="38"/>
  <c r="BM188" i="29"/>
  <c r="BM188" i="38"/>
  <c r="BM184" i="38"/>
  <c r="BM259" i="29"/>
  <c r="BM259" i="38"/>
  <c r="BM260" i="29"/>
  <c r="BM260" i="38"/>
  <c r="BM261" i="29"/>
  <c r="BM261" i="38"/>
  <c r="BM262" i="29"/>
  <c r="BM262" i="38"/>
  <c r="BM263" i="29"/>
  <c r="BM263" i="38"/>
  <c r="BM265" i="29"/>
  <c r="BM265" i="38"/>
  <c r="BM266" i="29"/>
  <c r="BM266" i="38"/>
  <c r="BM267" i="29"/>
  <c r="BM267" i="38"/>
  <c r="BM268" i="29"/>
  <c r="BM268" i="38"/>
  <c r="BM269" i="29"/>
  <c r="BM269" i="38"/>
  <c r="BM270" i="29"/>
  <c r="BM270" i="38"/>
  <c r="BM271" i="29"/>
  <c r="BM271" i="38"/>
  <c r="BM335" i="38"/>
  <c r="BM320" i="38"/>
  <c r="BM321" i="38"/>
  <c r="BM322" i="38"/>
  <c r="BM323" i="38"/>
  <c r="BM324" i="38"/>
  <c r="BM326" i="38"/>
  <c r="BM327" i="38"/>
  <c r="BM328" i="38"/>
  <c r="BM329" i="38"/>
  <c r="BM330" i="38"/>
  <c r="BM331" i="38"/>
  <c r="BM332" i="38"/>
  <c r="BM343" i="38"/>
  <c r="BM344" i="38"/>
  <c r="BM345" i="38"/>
  <c r="BM336" i="38"/>
  <c r="BM337" i="38"/>
  <c r="BM347" i="38"/>
  <c r="BM348" i="38"/>
  <c r="BM351" i="38"/>
  <c r="BM338" i="38"/>
  <c r="BK23" i="81"/>
  <c r="BL91" i="29"/>
  <c r="BL91" i="38"/>
  <c r="BL92" i="29"/>
  <c r="BL92" i="38"/>
  <c r="BL94" i="29"/>
  <c r="BL94" i="38"/>
  <c r="BL97" i="29"/>
  <c r="BL97" i="38"/>
  <c r="BL90" i="38"/>
  <c r="BL98" i="29"/>
  <c r="BL98" i="38"/>
  <c r="BL103" i="29"/>
  <c r="BL103" i="38"/>
  <c r="BL104" i="29"/>
  <c r="BL104" i="38"/>
  <c r="BL105" i="29"/>
  <c r="BL105" i="38"/>
  <c r="BL106" i="29"/>
  <c r="BL106" i="38"/>
  <c r="BL107" i="29"/>
  <c r="BL107" i="38"/>
  <c r="BL102" i="38"/>
  <c r="BL108" i="29"/>
  <c r="BL108" i="38"/>
  <c r="BL109" i="29"/>
  <c r="BL109" i="38"/>
  <c r="BL110" i="29"/>
  <c r="BL110" i="38"/>
  <c r="BL89" i="38"/>
  <c r="BL114" i="29"/>
  <c r="BL114" i="38"/>
  <c r="BL115" i="29"/>
  <c r="BL115" i="38"/>
  <c r="BL116" i="29"/>
  <c r="BL116" i="38"/>
  <c r="BL112" i="38"/>
  <c r="BL117" i="29"/>
  <c r="BL117" i="38"/>
  <c r="BL119" i="29"/>
  <c r="BL119" i="38"/>
  <c r="BL120" i="29"/>
  <c r="BL120" i="38"/>
  <c r="BL121" i="29"/>
  <c r="BL121" i="38"/>
  <c r="BL122" i="29"/>
  <c r="BL122" i="38"/>
  <c r="BL123" i="29"/>
  <c r="BL123" i="38"/>
  <c r="BL118" i="38"/>
  <c r="BL124" i="29"/>
  <c r="BL124" i="38"/>
  <c r="BL125" i="29"/>
  <c r="BL125" i="38"/>
  <c r="BL126" i="29"/>
  <c r="BL126" i="38"/>
  <c r="BL111" i="38"/>
  <c r="BL130" i="29"/>
  <c r="BL130" i="38"/>
  <c r="BL131" i="29"/>
  <c r="BL131" i="38"/>
  <c r="BL132" i="29"/>
  <c r="BL132" i="38"/>
  <c r="BL133" i="29"/>
  <c r="BL133" i="38"/>
  <c r="BL134" i="29"/>
  <c r="BL134" i="38"/>
  <c r="BL135" i="29"/>
  <c r="BL135" i="38"/>
  <c r="BL136" i="29"/>
  <c r="BL136" i="38"/>
  <c r="BL137" i="29"/>
  <c r="BL137" i="38"/>
  <c r="BL138" i="29"/>
  <c r="BL138" i="38"/>
  <c r="BL139" i="29"/>
  <c r="BL139" i="38"/>
  <c r="BL144" i="29"/>
  <c r="BL144" i="38"/>
  <c r="BL185" i="29"/>
  <c r="BL185" i="38"/>
  <c r="BL186" i="29"/>
  <c r="BL186" i="38"/>
  <c r="BL187" i="29"/>
  <c r="BL187" i="38"/>
  <c r="BL188" i="29"/>
  <c r="BL188" i="38"/>
  <c r="BL184" i="38"/>
  <c r="BL259" i="29"/>
  <c r="BL259" i="38"/>
  <c r="BL260" i="29"/>
  <c r="BL260" i="38"/>
  <c r="BL261" i="29"/>
  <c r="BL261" i="38"/>
  <c r="BL262" i="29"/>
  <c r="BL262" i="38"/>
  <c r="BL263" i="29"/>
  <c r="BL263" i="38"/>
  <c r="BL265" i="29"/>
  <c r="BL265" i="38"/>
  <c r="BL266" i="29"/>
  <c r="BL266" i="38"/>
  <c r="BL267" i="29"/>
  <c r="BL267" i="38"/>
  <c r="BL268" i="29"/>
  <c r="BL268" i="38"/>
  <c r="BL269" i="29"/>
  <c r="BL269" i="38"/>
  <c r="BL270" i="29"/>
  <c r="BL270" i="38"/>
  <c r="BL271" i="29"/>
  <c r="BL271" i="38"/>
  <c r="BL335" i="38"/>
  <c r="BL320" i="38"/>
  <c r="BL321" i="38"/>
  <c r="BL322" i="38"/>
  <c r="BL323" i="38"/>
  <c r="BL324" i="38"/>
  <c r="BL326" i="38"/>
  <c r="BL327" i="38"/>
  <c r="BL328" i="38"/>
  <c r="BL329" i="38"/>
  <c r="BL330" i="38"/>
  <c r="BL331" i="38"/>
  <c r="BL332" i="38"/>
  <c r="BL343" i="38"/>
  <c r="BL344" i="38"/>
  <c r="BL345" i="38"/>
  <c r="BL336" i="38"/>
  <c r="BL337" i="38"/>
  <c r="BL347" i="38"/>
  <c r="BL348" i="38"/>
  <c r="BL351" i="38"/>
  <c r="BL338" i="38"/>
  <c r="BJ23" i="81"/>
  <c r="BK91" i="29"/>
  <c r="BK91" i="38"/>
  <c r="BK92" i="29"/>
  <c r="BK92" i="38"/>
  <c r="BK94" i="29"/>
  <c r="BK94" i="38"/>
  <c r="BK97" i="29"/>
  <c r="BK97" i="38"/>
  <c r="BK90" i="38"/>
  <c r="BK98" i="29"/>
  <c r="BK98" i="38"/>
  <c r="BK103" i="29"/>
  <c r="BK103" i="38"/>
  <c r="BK104" i="29"/>
  <c r="BK104" i="38"/>
  <c r="BK105" i="29"/>
  <c r="BK105" i="38"/>
  <c r="BK106" i="29"/>
  <c r="BK106" i="38"/>
  <c r="BK107" i="29"/>
  <c r="BK107" i="38"/>
  <c r="BK102" i="38"/>
  <c r="BK108" i="29"/>
  <c r="BK108" i="38"/>
  <c r="BK109" i="29"/>
  <c r="BK109" i="38"/>
  <c r="BK110" i="29"/>
  <c r="BK110" i="38"/>
  <c r="BK89" i="38"/>
  <c r="BK114" i="29"/>
  <c r="BK114" i="38"/>
  <c r="BK115" i="29"/>
  <c r="BK115" i="38"/>
  <c r="BK116" i="29"/>
  <c r="BK116" i="38"/>
  <c r="BK112" i="38"/>
  <c r="BK117" i="29"/>
  <c r="BK117" i="38"/>
  <c r="BK119" i="29"/>
  <c r="BK119" i="38"/>
  <c r="BK120" i="29"/>
  <c r="BK120" i="38"/>
  <c r="BK121" i="29"/>
  <c r="BK121" i="38"/>
  <c r="BK122" i="29"/>
  <c r="BK122" i="38"/>
  <c r="BK123" i="29"/>
  <c r="BK123" i="38"/>
  <c r="BK118" i="38"/>
  <c r="BK124" i="29"/>
  <c r="BK124" i="38"/>
  <c r="BK125" i="29"/>
  <c r="BK125" i="38"/>
  <c r="BK126" i="29"/>
  <c r="BK126" i="38"/>
  <c r="BK111" i="38"/>
  <c r="BK130" i="29"/>
  <c r="BK130" i="38"/>
  <c r="BK131" i="29"/>
  <c r="BK131" i="38"/>
  <c r="BK132" i="29"/>
  <c r="BK132" i="38"/>
  <c r="BK133" i="29"/>
  <c r="BK133" i="38"/>
  <c r="BK134" i="29"/>
  <c r="BK134" i="38"/>
  <c r="BK135" i="29"/>
  <c r="BK135" i="38"/>
  <c r="BK136" i="29"/>
  <c r="BK136" i="38"/>
  <c r="BK137" i="29"/>
  <c r="BK137" i="38"/>
  <c r="BK138" i="29"/>
  <c r="BK138" i="38"/>
  <c r="BK139" i="29"/>
  <c r="BK139" i="38"/>
  <c r="BK144" i="29"/>
  <c r="BK144" i="38"/>
  <c r="BK185" i="29"/>
  <c r="BK185" i="38"/>
  <c r="BK186" i="29"/>
  <c r="BK186" i="38"/>
  <c r="BK187" i="29"/>
  <c r="BK187" i="38"/>
  <c r="BK188" i="29"/>
  <c r="BK188" i="38"/>
  <c r="BK184" i="38"/>
  <c r="BK259" i="29"/>
  <c r="BK259" i="38"/>
  <c r="BK260" i="29"/>
  <c r="BK260" i="38"/>
  <c r="BK261" i="29"/>
  <c r="BK261" i="38"/>
  <c r="BK262" i="29"/>
  <c r="BK262" i="38"/>
  <c r="BK263" i="29"/>
  <c r="BK263" i="38"/>
  <c r="BK265" i="29"/>
  <c r="BK265" i="38"/>
  <c r="BK266" i="29"/>
  <c r="BK266" i="38"/>
  <c r="BK267" i="29"/>
  <c r="BK267" i="38"/>
  <c r="BK268" i="29"/>
  <c r="BK268" i="38"/>
  <c r="BK269" i="29"/>
  <c r="BK269" i="38"/>
  <c r="BK270" i="29"/>
  <c r="BK270" i="38"/>
  <c r="BK271" i="29"/>
  <c r="BK271" i="38"/>
  <c r="BK335" i="38"/>
  <c r="BK320" i="38"/>
  <c r="BK321" i="38"/>
  <c r="BK322" i="38"/>
  <c r="BK323" i="38"/>
  <c r="BK324" i="38"/>
  <c r="BK326" i="38"/>
  <c r="BK327" i="38"/>
  <c r="BK328" i="38"/>
  <c r="BK329" i="38"/>
  <c r="BK330" i="38"/>
  <c r="BK331" i="38"/>
  <c r="BK332" i="38"/>
  <c r="BK343" i="38"/>
  <c r="BK344" i="38"/>
  <c r="BK345" i="38"/>
  <c r="BK336" i="38"/>
  <c r="BK337" i="38"/>
  <c r="BK347" i="38"/>
  <c r="BK348" i="38"/>
  <c r="BK351" i="38"/>
  <c r="BK338" i="38"/>
  <c r="BI23" i="81"/>
  <c r="BJ91" i="29"/>
  <c r="BJ91" i="38"/>
  <c r="BJ92" i="29"/>
  <c r="BJ92" i="38"/>
  <c r="BJ94" i="29"/>
  <c r="BJ94" i="38"/>
  <c r="BJ97" i="29"/>
  <c r="BJ97" i="38"/>
  <c r="BJ90" i="38"/>
  <c r="BJ98" i="29"/>
  <c r="BJ98" i="38"/>
  <c r="BJ103" i="29"/>
  <c r="BJ103" i="38"/>
  <c r="BJ104" i="29"/>
  <c r="BJ104" i="38"/>
  <c r="BJ105" i="29"/>
  <c r="BJ105" i="38"/>
  <c r="BJ106" i="29"/>
  <c r="BJ106" i="38"/>
  <c r="BJ107" i="29"/>
  <c r="BJ107" i="38"/>
  <c r="BJ102" i="38"/>
  <c r="BJ108" i="29"/>
  <c r="BJ108" i="38"/>
  <c r="BJ109" i="29"/>
  <c r="BJ109" i="38"/>
  <c r="BJ110" i="29"/>
  <c r="BJ110" i="38"/>
  <c r="BJ89" i="38"/>
  <c r="BJ114" i="29"/>
  <c r="BJ114" i="38"/>
  <c r="BJ115" i="29"/>
  <c r="BJ115" i="38"/>
  <c r="BJ116" i="29"/>
  <c r="BJ116" i="38"/>
  <c r="BJ112" i="38"/>
  <c r="BJ117" i="29"/>
  <c r="BJ117" i="38"/>
  <c r="BJ119" i="29"/>
  <c r="BJ119" i="38"/>
  <c r="BJ120" i="29"/>
  <c r="BJ120" i="38"/>
  <c r="BJ121" i="29"/>
  <c r="BJ121" i="38"/>
  <c r="BJ122" i="29"/>
  <c r="BJ122" i="38"/>
  <c r="BJ123" i="29"/>
  <c r="BJ123" i="38"/>
  <c r="BJ118" i="38"/>
  <c r="BJ124" i="29"/>
  <c r="BJ124" i="38"/>
  <c r="BJ125" i="29"/>
  <c r="BJ125" i="38"/>
  <c r="BJ126" i="29"/>
  <c r="BJ126" i="38"/>
  <c r="BJ111" i="38"/>
  <c r="BJ130" i="29"/>
  <c r="BJ130" i="38"/>
  <c r="BJ131" i="29"/>
  <c r="BJ131" i="38"/>
  <c r="BJ132" i="29"/>
  <c r="BJ132" i="38"/>
  <c r="BJ133" i="29"/>
  <c r="BJ133" i="38"/>
  <c r="BJ134" i="29"/>
  <c r="BJ134" i="38"/>
  <c r="BJ135" i="29"/>
  <c r="BJ135" i="38"/>
  <c r="BJ136" i="29"/>
  <c r="BJ136" i="38"/>
  <c r="BJ137" i="29"/>
  <c r="BJ137" i="38"/>
  <c r="BJ138" i="29"/>
  <c r="BJ138" i="38"/>
  <c r="BJ139" i="29"/>
  <c r="BJ139" i="38"/>
  <c r="BJ144" i="29"/>
  <c r="BJ144" i="38"/>
  <c r="BJ185" i="29"/>
  <c r="BJ185" i="38"/>
  <c r="BJ186" i="29"/>
  <c r="BJ186" i="38"/>
  <c r="BJ187" i="29"/>
  <c r="BJ187" i="38"/>
  <c r="BJ188" i="29"/>
  <c r="BJ188" i="38"/>
  <c r="BJ184" i="38"/>
  <c r="BJ259" i="29"/>
  <c r="BJ259" i="38"/>
  <c r="BJ260" i="29"/>
  <c r="BJ260" i="38"/>
  <c r="BJ261" i="29"/>
  <c r="BJ261" i="38"/>
  <c r="BJ262" i="29"/>
  <c r="BJ262" i="38"/>
  <c r="BJ263" i="29"/>
  <c r="BJ263" i="38"/>
  <c r="BJ265" i="29"/>
  <c r="BJ265" i="38"/>
  <c r="BJ266" i="29"/>
  <c r="BJ266" i="38"/>
  <c r="BJ267" i="29"/>
  <c r="BJ267" i="38"/>
  <c r="BJ268" i="29"/>
  <c r="BJ268" i="38"/>
  <c r="BJ269" i="29"/>
  <c r="BJ269" i="38"/>
  <c r="BJ270" i="29"/>
  <c r="BJ270" i="38"/>
  <c r="BJ271" i="29"/>
  <c r="BJ271" i="38"/>
  <c r="BJ335" i="38"/>
  <c r="BJ320" i="38"/>
  <c r="BJ321" i="38"/>
  <c r="BJ322" i="38"/>
  <c r="BJ323" i="38"/>
  <c r="BJ324" i="38"/>
  <c r="BJ326" i="38"/>
  <c r="BJ327" i="38"/>
  <c r="BJ328" i="38"/>
  <c r="BJ329" i="38"/>
  <c r="BJ330" i="38"/>
  <c r="BJ331" i="38"/>
  <c r="BJ332" i="38"/>
  <c r="BJ343" i="38"/>
  <c r="BJ344" i="38"/>
  <c r="BJ345" i="38"/>
  <c r="BJ336" i="38"/>
  <c r="BJ337" i="38"/>
  <c r="BJ347" i="38"/>
  <c r="BJ348" i="38"/>
  <c r="BJ351" i="38"/>
  <c r="BJ338" i="38"/>
  <c r="BH23" i="81"/>
  <c r="BI91" i="29"/>
  <c r="BI91" i="38"/>
  <c r="BI92" i="29"/>
  <c r="BI92" i="38"/>
  <c r="BI94" i="29"/>
  <c r="BI94" i="38"/>
  <c r="BI97" i="29"/>
  <c r="BI97" i="38"/>
  <c r="BI90" i="38"/>
  <c r="BI98" i="29"/>
  <c r="BI98" i="38"/>
  <c r="BI103" i="29"/>
  <c r="BI103" i="38"/>
  <c r="BI104" i="29"/>
  <c r="BI104" i="38"/>
  <c r="BI105" i="29"/>
  <c r="BI105" i="38"/>
  <c r="BI106" i="29"/>
  <c r="BI106" i="38"/>
  <c r="BI107" i="29"/>
  <c r="BI107" i="38"/>
  <c r="BI102" i="38"/>
  <c r="BI108" i="29"/>
  <c r="BI108" i="38"/>
  <c r="BI109" i="29"/>
  <c r="BI109" i="38"/>
  <c r="BI110" i="29"/>
  <c r="BI110" i="38"/>
  <c r="BI89" i="38"/>
  <c r="BI114" i="29"/>
  <c r="BI114" i="38"/>
  <c r="BI115" i="29"/>
  <c r="BI115" i="38"/>
  <c r="BI116" i="29"/>
  <c r="BI116" i="38"/>
  <c r="BI112" i="38"/>
  <c r="BI117" i="29"/>
  <c r="BI117" i="38"/>
  <c r="BI119" i="29"/>
  <c r="BI119" i="38"/>
  <c r="BI120" i="29"/>
  <c r="BI120" i="38"/>
  <c r="BI121" i="29"/>
  <c r="BI121" i="38"/>
  <c r="BI122" i="29"/>
  <c r="BI122" i="38"/>
  <c r="BI123" i="29"/>
  <c r="BI123" i="38"/>
  <c r="BI118" i="38"/>
  <c r="BI124" i="29"/>
  <c r="BI124" i="38"/>
  <c r="BI125" i="29"/>
  <c r="BI125" i="38"/>
  <c r="BI126" i="29"/>
  <c r="BI126" i="38"/>
  <c r="BI111" i="38"/>
  <c r="BI130" i="29"/>
  <c r="BI130" i="38"/>
  <c r="BI131" i="29"/>
  <c r="BI131" i="38"/>
  <c r="BI132" i="29"/>
  <c r="BI132" i="38"/>
  <c r="BI133" i="29"/>
  <c r="BI133" i="38"/>
  <c r="BI134" i="29"/>
  <c r="BI134" i="38"/>
  <c r="BI135" i="29"/>
  <c r="BI135" i="38"/>
  <c r="BI136" i="29"/>
  <c r="BI136" i="38"/>
  <c r="BI137" i="29"/>
  <c r="BI137" i="38"/>
  <c r="BI138" i="29"/>
  <c r="BI138" i="38"/>
  <c r="BI139" i="29"/>
  <c r="BI139" i="38"/>
  <c r="BI144" i="29"/>
  <c r="BI144" i="38"/>
  <c r="BI185" i="29"/>
  <c r="BI185" i="38"/>
  <c r="BI186" i="29"/>
  <c r="BI186" i="38"/>
  <c r="BI187" i="29"/>
  <c r="BI187" i="38"/>
  <c r="BI188" i="29"/>
  <c r="BI188" i="38"/>
  <c r="BI184" i="38"/>
  <c r="BI259" i="29"/>
  <c r="BI259" i="38"/>
  <c r="BI260" i="29"/>
  <c r="BI260" i="38"/>
  <c r="BI261" i="29"/>
  <c r="BI261" i="38"/>
  <c r="BI262" i="29"/>
  <c r="BI262" i="38"/>
  <c r="BI263" i="29"/>
  <c r="BI263" i="38"/>
  <c r="BI265" i="29"/>
  <c r="BI265" i="38"/>
  <c r="BI266" i="29"/>
  <c r="BI266" i="38"/>
  <c r="BI267" i="29"/>
  <c r="BI267" i="38"/>
  <c r="BI268" i="29"/>
  <c r="BI268" i="38"/>
  <c r="BI269" i="29"/>
  <c r="BI269" i="38"/>
  <c r="BI270" i="29"/>
  <c r="BI270" i="38"/>
  <c r="BI271" i="29"/>
  <c r="BI271" i="38"/>
  <c r="BI335" i="38"/>
  <c r="BI320" i="38"/>
  <c r="BI321" i="38"/>
  <c r="BI322" i="38"/>
  <c r="BI323" i="38"/>
  <c r="BI324" i="38"/>
  <c r="BI326" i="38"/>
  <c r="BI327" i="38"/>
  <c r="BI328" i="38"/>
  <c r="BI329" i="38"/>
  <c r="BI330" i="38"/>
  <c r="BI331" i="38"/>
  <c r="BI332" i="38"/>
  <c r="BI343" i="38"/>
  <c r="BI344" i="38"/>
  <c r="BI345" i="38"/>
  <c r="BI336" i="38"/>
  <c r="BI337" i="38"/>
  <c r="BI347" i="38"/>
  <c r="BI348" i="38"/>
  <c r="BI351" i="38"/>
  <c r="BI338" i="38"/>
  <c r="BG23" i="81"/>
  <c r="BH91" i="29"/>
  <c r="BH91" i="38"/>
  <c r="BH92" i="29"/>
  <c r="BH92" i="38"/>
  <c r="BH94" i="29"/>
  <c r="BH94" i="38"/>
  <c r="BH97" i="29"/>
  <c r="BH97" i="38"/>
  <c r="BH90" i="38"/>
  <c r="BH98" i="29"/>
  <c r="BH98" i="38"/>
  <c r="BH103" i="29"/>
  <c r="BH103" i="38"/>
  <c r="BH104" i="29"/>
  <c r="BH104" i="38"/>
  <c r="BH105" i="29"/>
  <c r="BH105" i="38"/>
  <c r="BH106" i="29"/>
  <c r="BH106" i="38"/>
  <c r="BH107" i="29"/>
  <c r="BH107" i="38"/>
  <c r="BH102" i="38"/>
  <c r="BH108" i="29"/>
  <c r="BH108" i="38"/>
  <c r="BH109" i="29"/>
  <c r="BH109" i="38"/>
  <c r="BH110" i="29"/>
  <c r="BH110" i="38"/>
  <c r="BH89" i="38"/>
  <c r="BH114" i="29"/>
  <c r="BH114" i="38"/>
  <c r="BH115" i="29"/>
  <c r="BH115" i="38"/>
  <c r="BH116" i="29"/>
  <c r="BH116" i="38"/>
  <c r="BH112" i="38"/>
  <c r="BH117" i="29"/>
  <c r="BH117" i="38"/>
  <c r="BH119" i="29"/>
  <c r="BH119" i="38"/>
  <c r="BH120" i="29"/>
  <c r="BH120" i="38"/>
  <c r="BH121" i="29"/>
  <c r="BH121" i="38"/>
  <c r="BH122" i="29"/>
  <c r="BH122" i="38"/>
  <c r="BH123" i="29"/>
  <c r="BH123" i="38"/>
  <c r="BH118" i="38"/>
  <c r="BH124" i="29"/>
  <c r="BH124" i="38"/>
  <c r="BH125" i="29"/>
  <c r="BH125" i="38"/>
  <c r="BH126" i="29"/>
  <c r="BH126" i="38"/>
  <c r="BH111" i="38"/>
  <c r="BH130" i="29"/>
  <c r="BH130" i="38"/>
  <c r="BH131" i="29"/>
  <c r="BH131" i="38"/>
  <c r="BH132" i="29"/>
  <c r="BH132" i="38"/>
  <c r="BH133" i="29"/>
  <c r="BH133" i="38"/>
  <c r="BH134" i="29"/>
  <c r="BH134" i="38"/>
  <c r="BH135" i="29"/>
  <c r="BH135" i="38"/>
  <c r="BH136" i="29"/>
  <c r="BH136" i="38"/>
  <c r="BH137" i="29"/>
  <c r="BH137" i="38"/>
  <c r="BH138" i="29"/>
  <c r="BH138" i="38"/>
  <c r="BH139" i="29"/>
  <c r="BH139" i="38"/>
  <c r="BH144" i="29"/>
  <c r="BH144" i="38"/>
  <c r="BH185" i="29"/>
  <c r="BH185" i="38"/>
  <c r="BH186" i="29"/>
  <c r="BH186" i="38"/>
  <c r="BH187" i="29"/>
  <c r="BH187" i="38"/>
  <c r="BH188" i="29"/>
  <c r="BH188" i="38"/>
  <c r="BH184" i="38"/>
  <c r="BH259" i="29"/>
  <c r="BH259" i="38"/>
  <c r="BH260" i="29"/>
  <c r="BH260" i="38"/>
  <c r="BH261" i="29"/>
  <c r="BH261" i="38"/>
  <c r="BH262" i="29"/>
  <c r="BH262" i="38"/>
  <c r="BH263" i="29"/>
  <c r="BH263" i="38"/>
  <c r="BH265" i="29"/>
  <c r="BH265" i="38"/>
  <c r="BH266" i="29"/>
  <c r="BH266" i="38"/>
  <c r="BH267" i="29"/>
  <c r="BH267" i="38"/>
  <c r="BH268" i="29"/>
  <c r="BH268" i="38"/>
  <c r="BH269" i="29"/>
  <c r="BH269" i="38"/>
  <c r="BH270" i="29"/>
  <c r="BH270" i="38"/>
  <c r="BH271" i="29"/>
  <c r="BH271" i="38"/>
  <c r="BH335" i="38"/>
  <c r="BH320" i="38"/>
  <c r="BH321" i="38"/>
  <c r="BH322" i="38"/>
  <c r="BH323" i="38"/>
  <c r="BH324" i="38"/>
  <c r="BH326" i="38"/>
  <c r="BH327" i="38"/>
  <c r="BH328" i="38"/>
  <c r="BH329" i="38"/>
  <c r="BH330" i="38"/>
  <c r="BH331" i="38"/>
  <c r="BH332" i="38"/>
  <c r="BH343" i="38"/>
  <c r="BH344" i="38"/>
  <c r="BH345" i="38"/>
  <c r="BH336" i="38"/>
  <c r="BH337" i="38"/>
  <c r="BH347" i="38"/>
  <c r="BH348" i="38"/>
  <c r="BH351" i="38"/>
  <c r="BH338" i="38"/>
  <c r="BF23" i="81"/>
  <c r="BG91" i="29"/>
  <c r="BG91" i="38"/>
  <c r="BG92" i="29"/>
  <c r="BG92" i="38"/>
  <c r="BG94" i="29"/>
  <c r="BG94" i="38"/>
  <c r="BG97" i="29"/>
  <c r="BG97" i="38"/>
  <c r="BG90" i="38"/>
  <c r="BG98" i="29"/>
  <c r="BG98" i="38"/>
  <c r="BG103" i="29"/>
  <c r="BG103" i="38"/>
  <c r="BG104" i="29"/>
  <c r="BG104" i="38"/>
  <c r="BG105" i="29"/>
  <c r="BG105" i="38"/>
  <c r="BG106" i="29"/>
  <c r="BG106" i="38"/>
  <c r="BG107" i="29"/>
  <c r="BG107" i="38"/>
  <c r="BG102" i="38"/>
  <c r="BG108" i="29"/>
  <c r="BG108" i="38"/>
  <c r="BG109" i="29"/>
  <c r="BG109" i="38"/>
  <c r="BG110" i="29"/>
  <c r="BG110" i="38"/>
  <c r="BG89" i="38"/>
  <c r="BG114" i="29"/>
  <c r="BG114" i="38"/>
  <c r="BG115" i="29"/>
  <c r="BG115" i="38"/>
  <c r="BG116" i="29"/>
  <c r="BG116" i="38"/>
  <c r="BG112" i="38"/>
  <c r="BG117" i="29"/>
  <c r="BG117" i="38"/>
  <c r="BG119" i="29"/>
  <c r="BG119" i="38"/>
  <c r="BG120" i="29"/>
  <c r="BG120" i="38"/>
  <c r="BG121" i="29"/>
  <c r="BG121" i="38"/>
  <c r="BG122" i="29"/>
  <c r="BG122" i="38"/>
  <c r="BG123" i="29"/>
  <c r="BG123" i="38"/>
  <c r="BG118" i="38"/>
  <c r="BG124" i="29"/>
  <c r="BG124" i="38"/>
  <c r="BG125" i="29"/>
  <c r="BG125" i="38"/>
  <c r="BG126" i="29"/>
  <c r="BG126" i="38"/>
  <c r="BG111" i="38"/>
  <c r="BG130" i="29"/>
  <c r="BG130" i="38"/>
  <c r="BG131" i="29"/>
  <c r="BG131" i="38"/>
  <c r="BG132" i="29"/>
  <c r="BG132" i="38"/>
  <c r="BG133" i="29"/>
  <c r="BG133" i="38"/>
  <c r="BG134" i="29"/>
  <c r="BG134" i="38"/>
  <c r="BG135" i="29"/>
  <c r="BG135" i="38"/>
  <c r="BG136" i="29"/>
  <c r="BG136" i="38"/>
  <c r="BG137" i="29"/>
  <c r="BG137" i="38"/>
  <c r="BG138" i="29"/>
  <c r="BG138" i="38"/>
  <c r="BG139" i="29"/>
  <c r="BG139" i="38"/>
  <c r="BG144" i="29"/>
  <c r="BG144" i="38"/>
  <c r="BG185" i="29"/>
  <c r="BG185" i="38"/>
  <c r="BG186" i="29"/>
  <c r="BG186" i="38"/>
  <c r="BG187" i="29"/>
  <c r="BG187" i="38"/>
  <c r="BG188" i="29"/>
  <c r="BG188" i="38"/>
  <c r="BG184" i="38"/>
  <c r="BG259" i="29"/>
  <c r="BG259" i="38"/>
  <c r="BG260" i="29"/>
  <c r="BG260" i="38"/>
  <c r="BG261" i="29"/>
  <c r="BG261" i="38"/>
  <c r="BG262" i="29"/>
  <c r="BG262" i="38"/>
  <c r="BG263" i="29"/>
  <c r="BG263" i="38"/>
  <c r="BG265" i="29"/>
  <c r="BG265" i="38"/>
  <c r="BG266" i="29"/>
  <c r="BG266" i="38"/>
  <c r="BG267" i="29"/>
  <c r="BG267" i="38"/>
  <c r="BG268" i="29"/>
  <c r="BG268" i="38"/>
  <c r="BG269" i="29"/>
  <c r="BG269" i="38"/>
  <c r="BG270" i="29"/>
  <c r="BG270" i="38"/>
  <c r="BG271" i="29"/>
  <c r="BG271" i="38"/>
  <c r="BG335" i="38"/>
  <c r="BG320" i="38"/>
  <c r="BG321" i="38"/>
  <c r="BG322" i="38"/>
  <c r="BG323" i="38"/>
  <c r="BG324" i="38"/>
  <c r="BG326" i="38"/>
  <c r="BG327" i="38"/>
  <c r="BG328" i="38"/>
  <c r="BG329" i="38"/>
  <c r="BG330" i="38"/>
  <c r="BG331" i="38"/>
  <c r="BG332" i="38"/>
  <c r="BG343" i="38"/>
  <c r="BG344" i="38"/>
  <c r="BG345" i="38"/>
  <c r="BG336" i="38"/>
  <c r="BG337" i="38"/>
  <c r="BG347" i="38"/>
  <c r="BG348" i="38"/>
  <c r="BG351" i="38"/>
  <c r="BG338" i="38"/>
  <c r="BE23" i="81"/>
  <c r="BF91" i="29"/>
  <c r="BF91" i="38"/>
  <c r="BF92" i="29"/>
  <c r="BF92" i="38"/>
  <c r="BF94" i="29"/>
  <c r="BF94" i="38"/>
  <c r="BF97" i="29"/>
  <c r="BF97" i="38"/>
  <c r="BF90" i="38"/>
  <c r="BF98" i="29"/>
  <c r="BF98" i="38"/>
  <c r="BF103" i="29"/>
  <c r="BF103" i="38"/>
  <c r="BF104" i="29"/>
  <c r="BF104" i="38"/>
  <c r="BF105" i="29"/>
  <c r="BF105" i="38"/>
  <c r="BF106" i="29"/>
  <c r="BF106" i="38"/>
  <c r="BF107" i="29"/>
  <c r="BF107" i="38"/>
  <c r="BF102" i="38"/>
  <c r="BF108" i="29"/>
  <c r="BF108" i="38"/>
  <c r="BF109" i="29"/>
  <c r="BF109" i="38"/>
  <c r="BF110" i="29"/>
  <c r="BF110" i="38"/>
  <c r="BF89" i="38"/>
  <c r="BF114" i="29"/>
  <c r="BF114" i="38"/>
  <c r="BF115" i="29"/>
  <c r="BF115" i="38"/>
  <c r="BF116" i="29"/>
  <c r="BF116" i="38"/>
  <c r="BF112" i="38"/>
  <c r="BF117" i="29"/>
  <c r="BF117" i="38"/>
  <c r="BF119" i="29"/>
  <c r="BF119" i="38"/>
  <c r="BF120" i="29"/>
  <c r="BF120" i="38"/>
  <c r="BF121" i="29"/>
  <c r="BF121" i="38"/>
  <c r="BF122" i="29"/>
  <c r="BF122" i="38"/>
  <c r="BF123" i="29"/>
  <c r="BF123" i="38"/>
  <c r="BF118" i="38"/>
  <c r="BF124" i="29"/>
  <c r="BF124" i="38"/>
  <c r="BF125" i="29"/>
  <c r="BF125" i="38"/>
  <c r="BF126" i="29"/>
  <c r="BF126" i="38"/>
  <c r="BF111" i="38"/>
  <c r="BF130" i="29"/>
  <c r="BF130" i="38"/>
  <c r="BF131" i="29"/>
  <c r="BF131" i="38"/>
  <c r="BF132" i="29"/>
  <c r="BF132" i="38"/>
  <c r="BF133" i="29"/>
  <c r="BF133" i="38"/>
  <c r="BF134" i="29"/>
  <c r="BF134" i="38"/>
  <c r="BF135" i="29"/>
  <c r="BF135" i="38"/>
  <c r="BF136" i="29"/>
  <c r="BF136" i="38"/>
  <c r="BF137" i="29"/>
  <c r="BF137" i="38"/>
  <c r="BF138" i="29"/>
  <c r="BF138" i="38"/>
  <c r="BF139" i="29"/>
  <c r="BF139" i="38"/>
  <c r="BF144" i="29"/>
  <c r="BF144" i="38"/>
  <c r="BF185" i="29"/>
  <c r="BF185" i="38"/>
  <c r="BF186" i="29"/>
  <c r="BF186" i="38"/>
  <c r="BF187" i="29"/>
  <c r="BF187" i="38"/>
  <c r="BF188" i="29"/>
  <c r="BF188" i="38"/>
  <c r="BF184" i="38"/>
  <c r="BF259" i="29"/>
  <c r="BF259" i="38"/>
  <c r="BF260" i="29"/>
  <c r="BF260" i="38"/>
  <c r="BF261" i="29"/>
  <c r="BF261" i="38"/>
  <c r="BF262" i="29"/>
  <c r="BF262" i="38"/>
  <c r="BF263" i="29"/>
  <c r="BF263" i="38"/>
  <c r="BF265" i="29"/>
  <c r="BF265" i="38"/>
  <c r="BF266" i="29"/>
  <c r="BF266" i="38"/>
  <c r="BF267" i="29"/>
  <c r="BF267" i="38"/>
  <c r="BF268" i="29"/>
  <c r="BF268" i="38"/>
  <c r="BF269" i="29"/>
  <c r="BF269" i="38"/>
  <c r="BF270" i="29"/>
  <c r="BF270" i="38"/>
  <c r="BF271" i="29"/>
  <c r="BF271" i="38"/>
  <c r="BF335" i="38"/>
  <c r="BF320" i="38"/>
  <c r="BF321" i="38"/>
  <c r="BF322" i="38"/>
  <c r="BF323" i="38"/>
  <c r="BF324" i="38"/>
  <c r="BF326" i="38"/>
  <c r="BF327" i="38"/>
  <c r="BF328" i="38"/>
  <c r="BF329" i="38"/>
  <c r="BF330" i="38"/>
  <c r="BF331" i="38"/>
  <c r="BF332" i="38"/>
  <c r="BF343" i="38"/>
  <c r="BF344" i="38"/>
  <c r="BF345" i="38"/>
  <c r="BF336" i="38"/>
  <c r="BF337" i="38"/>
  <c r="BF347" i="38"/>
  <c r="BF348" i="38"/>
  <c r="BF351" i="38"/>
  <c r="BF338" i="38"/>
  <c r="BD23" i="81"/>
  <c r="BE91" i="29"/>
  <c r="BE91" i="38"/>
  <c r="BE92" i="29"/>
  <c r="BE92" i="38"/>
  <c r="BE94" i="29"/>
  <c r="BE94" i="38"/>
  <c r="BE97" i="29"/>
  <c r="BE97" i="38"/>
  <c r="BE90" i="38"/>
  <c r="BE98" i="29"/>
  <c r="BE98" i="38"/>
  <c r="BE103" i="29"/>
  <c r="BE103" i="38"/>
  <c r="BE104" i="29"/>
  <c r="BE104" i="38"/>
  <c r="BE105" i="29"/>
  <c r="BE105" i="38"/>
  <c r="BE106" i="29"/>
  <c r="BE106" i="38"/>
  <c r="BE107" i="29"/>
  <c r="BE107" i="38"/>
  <c r="BE102" i="38"/>
  <c r="BE108" i="29"/>
  <c r="BE108" i="38"/>
  <c r="BE109" i="29"/>
  <c r="BE109" i="38"/>
  <c r="BE110" i="29"/>
  <c r="BE110" i="38"/>
  <c r="BE89" i="38"/>
  <c r="BE114" i="29"/>
  <c r="BE114" i="38"/>
  <c r="BE115" i="29"/>
  <c r="BE115" i="38"/>
  <c r="BE116" i="29"/>
  <c r="BE116" i="38"/>
  <c r="BE112" i="38"/>
  <c r="BE117" i="29"/>
  <c r="BE117" i="38"/>
  <c r="BE119" i="29"/>
  <c r="BE119" i="38"/>
  <c r="BE120" i="29"/>
  <c r="BE120" i="38"/>
  <c r="BE121" i="29"/>
  <c r="BE121" i="38"/>
  <c r="BE122" i="29"/>
  <c r="BE122" i="38"/>
  <c r="BE123" i="29"/>
  <c r="BE123" i="38"/>
  <c r="BE118" i="38"/>
  <c r="BE124" i="29"/>
  <c r="BE124" i="38"/>
  <c r="BE125" i="29"/>
  <c r="BE125" i="38"/>
  <c r="BE126" i="29"/>
  <c r="BE126" i="38"/>
  <c r="BE111" i="38"/>
  <c r="BE130" i="29"/>
  <c r="BE130" i="38"/>
  <c r="BE131" i="29"/>
  <c r="BE131" i="38"/>
  <c r="BE132" i="29"/>
  <c r="BE132" i="38"/>
  <c r="BE133" i="29"/>
  <c r="BE133" i="38"/>
  <c r="BE134" i="29"/>
  <c r="BE134" i="38"/>
  <c r="BE135" i="29"/>
  <c r="BE135" i="38"/>
  <c r="BE136" i="29"/>
  <c r="BE136" i="38"/>
  <c r="BE137" i="29"/>
  <c r="BE137" i="38"/>
  <c r="BE138" i="29"/>
  <c r="BE138" i="38"/>
  <c r="BE139" i="29"/>
  <c r="BE139" i="38"/>
  <c r="BE144" i="29"/>
  <c r="BE144" i="38"/>
  <c r="BE185" i="29"/>
  <c r="BE185" i="38"/>
  <c r="BE186" i="29"/>
  <c r="BE186" i="38"/>
  <c r="BE187" i="29"/>
  <c r="BE187" i="38"/>
  <c r="BE188" i="29"/>
  <c r="BE188" i="38"/>
  <c r="BE184" i="38"/>
  <c r="BE259" i="29"/>
  <c r="BE259" i="38"/>
  <c r="BE260" i="29"/>
  <c r="BE260" i="38"/>
  <c r="BE261" i="29"/>
  <c r="BE261" i="38"/>
  <c r="BE262" i="29"/>
  <c r="BE262" i="38"/>
  <c r="BE263" i="29"/>
  <c r="BE263" i="38"/>
  <c r="BE265" i="29"/>
  <c r="BE265" i="38"/>
  <c r="BE266" i="29"/>
  <c r="BE266" i="38"/>
  <c r="BE267" i="29"/>
  <c r="BE267" i="38"/>
  <c r="BE268" i="29"/>
  <c r="BE268" i="38"/>
  <c r="BE269" i="29"/>
  <c r="BE269" i="38"/>
  <c r="BE270" i="29"/>
  <c r="BE270" i="38"/>
  <c r="BE271" i="29"/>
  <c r="BE271" i="38"/>
  <c r="BE335" i="38"/>
  <c r="BE320" i="38"/>
  <c r="BE321" i="38"/>
  <c r="BE322" i="38"/>
  <c r="BE323" i="38"/>
  <c r="BE324" i="38"/>
  <c r="BE326" i="38"/>
  <c r="BE327" i="38"/>
  <c r="BE328" i="38"/>
  <c r="BE329" i="38"/>
  <c r="BE330" i="38"/>
  <c r="BE331" i="38"/>
  <c r="BE332" i="38"/>
  <c r="BE343" i="38"/>
  <c r="BE344" i="38"/>
  <c r="BE345" i="38"/>
  <c r="BE336" i="38"/>
  <c r="BE337" i="38"/>
  <c r="BE347" i="38"/>
  <c r="BE348" i="38"/>
  <c r="BE351" i="38"/>
  <c r="BE338" i="38"/>
  <c r="BC23" i="81"/>
  <c r="BD91" i="29"/>
  <c r="BD91" i="38"/>
  <c r="BD92" i="29"/>
  <c r="BD92" i="38"/>
  <c r="BD94" i="29"/>
  <c r="BD94" i="38"/>
  <c r="BD97" i="29"/>
  <c r="BD97" i="38"/>
  <c r="BD90" i="38"/>
  <c r="BD98" i="29"/>
  <c r="BD98" i="38"/>
  <c r="BD103" i="29"/>
  <c r="BD103" i="38"/>
  <c r="BD104" i="29"/>
  <c r="BD104" i="38"/>
  <c r="BD105" i="29"/>
  <c r="BD105" i="38"/>
  <c r="BD106" i="29"/>
  <c r="BD106" i="38"/>
  <c r="BD107" i="29"/>
  <c r="BD107" i="38"/>
  <c r="BD102" i="38"/>
  <c r="BD108" i="29"/>
  <c r="BD108" i="38"/>
  <c r="BD109" i="29"/>
  <c r="BD109" i="38"/>
  <c r="BD110" i="29"/>
  <c r="BD110" i="38"/>
  <c r="BD89" i="38"/>
  <c r="BD114" i="29"/>
  <c r="BD114" i="38"/>
  <c r="BD115" i="29"/>
  <c r="BD115" i="38"/>
  <c r="BD116" i="29"/>
  <c r="BD116" i="38"/>
  <c r="BD112" i="38"/>
  <c r="BD117" i="29"/>
  <c r="BD117" i="38"/>
  <c r="BD119" i="29"/>
  <c r="BD119" i="38"/>
  <c r="BD120" i="29"/>
  <c r="BD120" i="38"/>
  <c r="BD121" i="29"/>
  <c r="BD121" i="38"/>
  <c r="BD122" i="29"/>
  <c r="BD122" i="38"/>
  <c r="BD123" i="29"/>
  <c r="BD123" i="38"/>
  <c r="BD118" i="38"/>
  <c r="BD124" i="29"/>
  <c r="BD124" i="38"/>
  <c r="BD125" i="29"/>
  <c r="BD125" i="38"/>
  <c r="BD126" i="29"/>
  <c r="BD126" i="38"/>
  <c r="BD111" i="38"/>
  <c r="BD130" i="29"/>
  <c r="BD130" i="38"/>
  <c r="BD131" i="29"/>
  <c r="BD131" i="38"/>
  <c r="BD132" i="29"/>
  <c r="BD132" i="38"/>
  <c r="BD133" i="29"/>
  <c r="BD133" i="38"/>
  <c r="BD134" i="29"/>
  <c r="BD134" i="38"/>
  <c r="BD135" i="29"/>
  <c r="BD135" i="38"/>
  <c r="BD136" i="29"/>
  <c r="BD136" i="38"/>
  <c r="BD137" i="29"/>
  <c r="BD137" i="38"/>
  <c r="BD138" i="29"/>
  <c r="BD138" i="38"/>
  <c r="BD139" i="29"/>
  <c r="BD139" i="38"/>
  <c r="BD144" i="29"/>
  <c r="BD144" i="38"/>
  <c r="BD185" i="29"/>
  <c r="BD185" i="38"/>
  <c r="BD186" i="29"/>
  <c r="BD186" i="38"/>
  <c r="BD187" i="29"/>
  <c r="BD187" i="38"/>
  <c r="BD188" i="29"/>
  <c r="BD188" i="38"/>
  <c r="BD184" i="38"/>
  <c r="BD259" i="29"/>
  <c r="BD259" i="38"/>
  <c r="BD260" i="29"/>
  <c r="BD260" i="38"/>
  <c r="BD261" i="29"/>
  <c r="BD261" i="38"/>
  <c r="BD262" i="29"/>
  <c r="BD262" i="38"/>
  <c r="BD263" i="29"/>
  <c r="BD263" i="38"/>
  <c r="BD265" i="29"/>
  <c r="BD265" i="38"/>
  <c r="BD266" i="29"/>
  <c r="BD266" i="38"/>
  <c r="BD267" i="29"/>
  <c r="BD267" i="38"/>
  <c r="BD268" i="29"/>
  <c r="BD268" i="38"/>
  <c r="BD269" i="29"/>
  <c r="BD269" i="38"/>
  <c r="BD270" i="29"/>
  <c r="BD270" i="38"/>
  <c r="BD271" i="29"/>
  <c r="BD271" i="38"/>
  <c r="BD335" i="38"/>
  <c r="BD320" i="38"/>
  <c r="BD321" i="38"/>
  <c r="BD322" i="38"/>
  <c r="BD323" i="38"/>
  <c r="BD324" i="38"/>
  <c r="BD326" i="38"/>
  <c r="BD327" i="38"/>
  <c r="BD328" i="38"/>
  <c r="BD329" i="38"/>
  <c r="BD330" i="38"/>
  <c r="BD331" i="38"/>
  <c r="BD332" i="38"/>
  <c r="BD343" i="38"/>
  <c r="BD344" i="38"/>
  <c r="BD345" i="38"/>
  <c r="BD336" i="38"/>
  <c r="BD337" i="38"/>
  <c r="BD347" i="38"/>
  <c r="BD348" i="38"/>
  <c r="BD351" i="38"/>
  <c r="BD338" i="38"/>
  <c r="BB23" i="81"/>
  <c r="BC91" i="29"/>
  <c r="BC91" i="38"/>
  <c r="BC92" i="29"/>
  <c r="BC92" i="38"/>
  <c r="BC94" i="29"/>
  <c r="BC94" i="38"/>
  <c r="BC97" i="29"/>
  <c r="BC97" i="38"/>
  <c r="BC90" i="38"/>
  <c r="BC98" i="29"/>
  <c r="BC98" i="38"/>
  <c r="BC103" i="29"/>
  <c r="BC103" i="38"/>
  <c r="BC104" i="29"/>
  <c r="BC104" i="38"/>
  <c r="BC105" i="29"/>
  <c r="BC105" i="38"/>
  <c r="BC106" i="29"/>
  <c r="BC106" i="38"/>
  <c r="BC107" i="29"/>
  <c r="BC107" i="38"/>
  <c r="BC102" i="38"/>
  <c r="BC108" i="29"/>
  <c r="BC108" i="38"/>
  <c r="BC109" i="29"/>
  <c r="BC109" i="38"/>
  <c r="BC110" i="29"/>
  <c r="BC110" i="38"/>
  <c r="BC89" i="38"/>
  <c r="BC114" i="29"/>
  <c r="BC114" i="38"/>
  <c r="BC115" i="29"/>
  <c r="BC115" i="38"/>
  <c r="BC116" i="29"/>
  <c r="BC116" i="38"/>
  <c r="BC112" i="38"/>
  <c r="BC117" i="29"/>
  <c r="BC117" i="38"/>
  <c r="BC119" i="29"/>
  <c r="BC119" i="38"/>
  <c r="BC120" i="29"/>
  <c r="BC120" i="38"/>
  <c r="BC121" i="29"/>
  <c r="BC121" i="38"/>
  <c r="BC122" i="29"/>
  <c r="BC122" i="38"/>
  <c r="BC123" i="29"/>
  <c r="BC123" i="38"/>
  <c r="BC118" i="38"/>
  <c r="BC124" i="29"/>
  <c r="BC124" i="38"/>
  <c r="BC125" i="29"/>
  <c r="BC125" i="38"/>
  <c r="BC126" i="29"/>
  <c r="BC126" i="38"/>
  <c r="BC111" i="38"/>
  <c r="BC130" i="29"/>
  <c r="BC130" i="38"/>
  <c r="BC131" i="29"/>
  <c r="BC131" i="38"/>
  <c r="BC132" i="29"/>
  <c r="BC132" i="38"/>
  <c r="BC133" i="29"/>
  <c r="BC133" i="38"/>
  <c r="BC134" i="29"/>
  <c r="BC134" i="38"/>
  <c r="BC135" i="29"/>
  <c r="BC135" i="38"/>
  <c r="BC136" i="29"/>
  <c r="BC136" i="38"/>
  <c r="BC137" i="29"/>
  <c r="BC137" i="38"/>
  <c r="BC138" i="29"/>
  <c r="BC138" i="38"/>
  <c r="BC139" i="29"/>
  <c r="BC139" i="38"/>
  <c r="BC144" i="29"/>
  <c r="BC144" i="38"/>
  <c r="BC185" i="29"/>
  <c r="BC185" i="38"/>
  <c r="BC186" i="29"/>
  <c r="BC186" i="38"/>
  <c r="BC187" i="29"/>
  <c r="BC187" i="38"/>
  <c r="BC188" i="29"/>
  <c r="BC188" i="38"/>
  <c r="BC184" i="38"/>
  <c r="BC259" i="29"/>
  <c r="BC259" i="38"/>
  <c r="BC260" i="29"/>
  <c r="BC260" i="38"/>
  <c r="BC261" i="29"/>
  <c r="BC261" i="38"/>
  <c r="BC262" i="29"/>
  <c r="BC262" i="38"/>
  <c r="BC263" i="29"/>
  <c r="BC263" i="38"/>
  <c r="BC265" i="29"/>
  <c r="BC265" i="38"/>
  <c r="BC266" i="29"/>
  <c r="BC266" i="38"/>
  <c r="BC267" i="29"/>
  <c r="BC267" i="38"/>
  <c r="BC268" i="29"/>
  <c r="BC268" i="38"/>
  <c r="BC269" i="29"/>
  <c r="BC269" i="38"/>
  <c r="BC270" i="29"/>
  <c r="BC270" i="38"/>
  <c r="BC271" i="29"/>
  <c r="BC271" i="38"/>
  <c r="BC335" i="38"/>
  <c r="BC320" i="38"/>
  <c r="BC321" i="38"/>
  <c r="BC322" i="38"/>
  <c r="BC323" i="38"/>
  <c r="BC324" i="38"/>
  <c r="BC326" i="38"/>
  <c r="BC327" i="38"/>
  <c r="BC328" i="38"/>
  <c r="BC329" i="38"/>
  <c r="BC330" i="38"/>
  <c r="BC331" i="38"/>
  <c r="BC332" i="38"/>
  <c r="BC343" i="38"/>
  <c r="BC344" i="38"/>
  <c r="BC345" i="38"/>
  <c r="BC336" i="38"/>
  <c r="BC337" i="38"/>
  <c r="BC347" i="38"/>
  <c r="BC348" i="38"/>
  <c r="BC351" i="38"/>
  <c r="BC338" i="38"/>
  <c r="BA23" i="81"/>
  <c r="BB91" i="29"/>
  <c r="BB91" i="38"/>
  <c r="BB92" i="29"/>
  <c r="BB92" i="38"/>
  <c r="BB94" i="29"/>
  <c r="BB94" i="38"/>
  <c r="BB97" i="29"/>
  <c r="BB97" i="38"/>
  <c r="BB90" i="38"/>
  <c r="BB98" i="29"/>
  <c r="BB98" i="38"/>
  <c r="BB103" i="29"/>
  <c r="BB103" i="38"/>
  <c r="BB104" i="29"/>
  <c r="BB104" i="38"/>
  <c r="BB105" i="29"/>
  <c r="BB105" i="38"/>
  <c r="BB106" i="29"/>
  <c r="BB106" i="38"/>
  <c r="BB107" i="29"/>
  <c r="BB107" i="38"/>
  <c r="BB102" i="38"/>
  <c r="BB108" i="29"/>
  <c r="BB108" i="38"/>
  <c r="BB109" i="29"/>
  <c r="BB109" i="38"/>
  <c r="BB110" i="29"/>
  <c r="BB110" i="38"/>
  <c r="BB89" i="38"/>
  <c r="BB114" i="29"/>
  <c r="BB114" i="38"/>
  <c r="BB115" i="29"/>
  <c r="BB115" i="38"/>
  <c r="BB116" i="29"/>
  <c r="BB116" i="38"/>
  <c r="BB112" i="38"/>
  <c r="BB117" i="29"/>
  <c r="BB117" i="38"/>
  <c r="BB119" i="29"/>
  <c r="BB119" i="38"/>
  <c r="BB120" i="29"/>
  <c r="BB120" i="38"/>
  <c r="BB121" i="29"/>
  <c r="BB121" i="38"/>
  <c r="BB122" i="29"/>
  <c r="BB122" i="38"/>
  <c r="BB123" i="29"/>
  <c r="BB123" i="38"/>
  <c r="BB118" i="38"/>
  <c r="BB124" i="29"/>
  <c r="BB124" i="38"/>
  <c r="BB125" i="29"/>
  <c r="BB125" i="38"/>
  <c r="BB126" i="29"/>
  <c r="BB126" i="38"/>
  <c r="BB111" i="38"/>
  <c r="BB130" i="29"/>
  <c r="BB130" i="38"/>
  <c r="BB131" i="29"/>
  <c r="BB131" i="38"/>
  <c r="BB132" i="29"/>
  <c r="BB132" i="38"/>
  <c r="BB133" i="29"/>
  <c r="BB133" i="38"/>
  <c r="BB134" i="29"/>
  <c r="BB134" i="38"/>
  <c r="BB135" i="29"/>
  <c r="BB135" i="38"/>
  <c r="BB136" i="29"/>
  <c r="BB136" i="38"/>
  <c r="BB137" i="29"/>
  <c r="BB137" i="38"/>
  <c r="BB138" i="29"/>
  <c r="BB138" i="38"/>
  <c r="BB139" i="29"/>
  <c r="BB139" i="38"/>
  <c r="BB144" i="29"/>
  <c r="BB144" i="38"/>
  <c r="BB185" i="29"/>
  <c r="BB185" i="38"/>
  <c r="BB186" i="29"/>
  <c r="BB186" i="38"/>
  <c r="BB187" i="29"/>
  <c r="BB187" i="38"/>
  <c r="BB188" i="29"/>
  <c r="BB188" i="38"/>
  <c r="BB184" i="38"/>
  <c r="BB259" i="29"/>
  <c r="BB259" i="38"/>
  <c r="BB260" i="29"/>
  <c r="BB260" i="38"/>
  <c r="BB261" i="29"/>
  <c r="BB261" i="38"/>
  <c r="BB262" i="29"/>
  <c r="BB262" i="38"/>
  <c r="BB263" i="29"/>
  <c r="BB263" i="38"/>
  <c r="BB265" i="29"/>
  <c r="BB265" i="38"/>
  <c r="BB266" i="29"/>
  <c r="BB266" i="38"/>
  <c r="BB267" i="29"/>
  <c r="BB267" i="38"/>
  <c r="BB268" i="29"/>
  <c r="BB268" i="38"/>
  <c r="BB269" i="29"/>
  <c r="BB269" i="38"/>
  <c r="BB270" i="29"/>
  <c r="BB270" i="38"/>
  <c r="BB271" i="29"/>
  <c r="BB271" i="38"/>
  <c r="BB335" i="38"/>
  <c r="BB320" i="38"/>
  <c r="BB321" i="38"/>
  <c r="BB322" i="38"/>
  <c r="BB323" i="38"/>
  <c r="BB324" i="38"/>
  <c r="BB326" i="38"/>
  <c r="BB327" i="38"/>
  <c r="BB328" i="38"/>
  <c r="BB329" i="38"/>
  <c r="BB330" i="38"/>
  <c r="BB331" i="38"/>
  <c r="BB332" i="38"/>
  <c r="BB343" i="38"/>
  <c r="BB344" i="38"/>
  <c r="BB345" i="38"/>
  <c r="BB336" i="38"/>
  <c r="BB337" i="38"/>
  <c r="BB347" i="38"/>
  <c r="BB348" i="38"/>
  <c r="BB351" i="38"/>
  <c r="BB338" i="38"/>
  <c r="AZ23" i="81"/>
  <c r="BA91" i="29"/>
  <c r="BA91" i="38"/>
  <c r="BA92" i="29"/>
  <c r="BA92" i="38"/>
  <c r="BA94" i="29"/>
  <c r="BA94" i="38"/>
  <c r="BA97" i="29"/>
  <c r="BA97" i="38"/>
  <c r="BA90" i="38"/>
  <c r="BA98" i="29"/>
  <c r="BA98" i="38"/>
  <c r="BA103" i="29"/>
  <c r="BA103" i="38"/>
  <c r="BA104" i="29"/>
  <c r="BA104" i="38"/>
  <c r="BA105" i="29"/>
  <c r="BA105" i="38"/>
  <c r="BA106" i="29"/>
  <c r="BA106" i="38"/>
  <c r="BA107" i="29"/>
  <c r="BA107" i="38"/>
  <c r="BA102" i="38"/>
  <c r="BA108" i="29"/>
  <c r="BA108" i="38"/>
  <c r="BA109" i="29"/>
  <c r="BA109" i="38"/>
  <c r="BA110" i="29"/>
  <c r="BA110" i="38"/>
  <c r="BA89" i="38"/>
  <c r="BA114" i="29"/>
  <c r="BA114" i="38"/>
  <c r="BA115" i="29"/>
  <c r="BA115" i="38"/>
  <c r="BA116" i="29"/>
  <c r="BA116" i="38"/>
  <c r="BA112" i="38"/>
  <c r="BA117" i="29"/>
  <c r="BA117" i="38"/>
  <c r="BA119" i="29"/>
  <c r="BA119" i="38"/>
  <c r="BA120" i="29"/>
  <c r="BA120" i="38"/>
  <c r="BA121" i="29"/>
  <c r="BA121" i="38"/>
  <c r="BA122" i="29"/>
  <c r="BA122" i="38"/>
  <c r="BA123" i="29"/>
  <c r="BA123" i="38"/>
  <c r="BA118" i="38"/>
  <c r="BA124" i="29"/>
  <c r="BA124" i="38"/>
  <c r="BA125" i="29"/>
  <c r="BA125" i="38"/>
  <c r="BA126" i="29"/>
  <c r="BA126" i="38"/>
  <c r="BA111" i="38"/>
  <c r="BA130" i="29"/>
  <c r="BA130" i="38"/>
  <c r="BA131" i="29"/>
  <c r="BA131" i="38"/>
  <c r="BA132" i="29"/>
  <c r="BA132" i="38"/>
  <c r="BA133" i="29"/>
  <c r="BA133" i="38"/>
  <c r="BA134" i="29"/>
  <c r="BA134" i="38"/>
  <c r="BA135" i="29"/>
  <c r="BA135" i="38"/>
  <c r="BA136" i="29"/>
  <c r="BA136" i="38"/>
  <c r="BA137" i="29"/>
  <c r="BA137" i="38"/>
  <c r="BA138" i="29"/>
  <c r="BA138" i="38"/>
  <c r="BA139" i="29"/>
  <c r="BA139" i="38"/>
  <c r="BA144" i="29"/>
  <c r="BA144" i="38"/>
  <c r="BA185" i="29"/>
  <c r="BA185" i="38"/>
  <c r="BA186" i="29"/>
  <c r="BA186" i="38"/>
  <c r="BA187" i="29"/>
  <c r="BA187" i="38"/>
  <c r="BA188" i="29"/>
  <c r="BA188" i="38"/>
  <c r="BA184" i="38"/>
  <c r="BA259" i="29"/>
  <c r="BA259" i="38"/>
  <c r="BA260" i="29"/>
  <c r="BA260" i="38"/>
  <c r="BA261" i="29"/>
  <c r="BA261" i="38"/>
  <c r="BA262" i="29"/>
  <c r="BA262" i="38"/>
  <c r="BA263" i="29"/>
  <c r="BA263" i="38"/>
  <c r="BA265" i="29"/>
  <c r="BA265" i="38"/>
  <c r="BA266" i="29"/>
  <c r="BA266" i="38"/>
  <c r="BA267" i="29"/>
  <c r="BA267" i="38"/>
  <c r="BA268" i="29"/>
  <c r="BA268" i="38"/>
  <c r="BA269" i="29"/>
  <c r="BA269" i="38"/>
  <c r="BA270" i="29"/>
  <c r="BA270" i="38"/>
  <c r="BA271" i="29"/>
  <c r="BA271" i="38"/>
  <c r="BA335" i="38"/>
  <c r="BA320" i="38"/>
  <c r="BA321" i="38"/>
  <c r="BA322" i="38"/>
  <c r="BA323" i="38"/>
  <c r="BA324" i="38"/>
  <c r="BA326" i="38"/>
  <c r="BA327" i="38"/>
  <c r="BA328" i="38"/>
  <c r="BA329" i="38"/>
  <c r="BA330" i="38"/>
  <c r="BA331" i="38"/>
  <c r="BA332" i="38"/>
  <c r="BA343" i="38"/>
  <c r="BA344" i="38"/>
  <c r="BA345" i="38"/>
  <c r="BA336" i="38"/>
  <c r="BA337" i="38"/>
  <c r="BA347" i="38"/>
  <c r="BA348" i="38"/>
  <c r="BA351" i="38"/>
  <c r="BA338" i="38"/>
  <c r="AY23" i="81"/>
  <c r="AZ91" i="29"/>
  <c r="AZ91" i="38"/>
  <c r="AZ92" i="29"/>
  <c r="AZ92" i="38"/>
  <c r="AZ94" i="29"/>
  <c r="AZ94" i="38"/>
  <c r="AZ97" i="29"/>
  <c r="AZ97" i="38"/>
  <c r="AZ90" i="38"/>
  <c r="AZ98" i="29"/>
  <c r="AZ98" i="38"/>
  <c r="AZ103" i="29"/>
  <c r="AZ103" i="38"/>
  <c r="AZ104" i="29"/>
  <c r="AZ104" i="38"/>
  <c r="AZ105" i="29"/>
  <c r="AZ105" i="38"/>
  <c r="AZ106" i="29"/>
  <c r="AZ106" i="38"/>
  <c r="AZ107" i="29"/>
  <c r="AZ107" i="38"/>
  <c r="AZ102" i="38"/>
  <c r="AZ108" i="29"/>
  <c r="AZ108" i="38"/>
  <c r="AZ109" i="29"/>
  <c r="AZ109" i="38"/>
  <c r="AZ110" i="29"/>
  <c r="AZ110" i="38"/>
  <c r="AZ89" i="38"/>
  <c r="AZ114" i="29"/>
  <c r="AZ114" i="38"/>
  <c r="AZ115" i="29"/>
  <c r="AZ115" i="38"/>
  <c r="AZ116" i="29"/>
  <c r="AZ116" i="38"/>
  <c r="AZ112" i="38"/>
  <c r="AZ117" i="29"/>
  <c r="AZ117" i="38"/>
  <c r="AZ119" i="29"/>
  <c r="AZ119" i="38"/>
  <c r="AZ120" i="29"/>
  <c r="AZ120" i="38"/>
  <c r="AZ121" i="29"/>
  <c r="AZ121" i="38"/>
  <c r="AZ122" i="29"/>
  <c r="AZ122" i="38"/>
  <c r="AZ123" i="29"/>
  <c r="AZ123" i="38"/>
  <c r="AZ118" i="38"/>
  <c r="AZ124" i="29"/>
  <c r="AZ124" i="38"/>
  <c r="AZ125" i="29"/>
  <c r="AZ125" i="38"/>
  <c r="AZ126" i="29"/>
  <c r="AZ126" i="38"/>
  <c r="AZ111" i="38"/>
  <c r="AZ130" i="29"/>
  <c r="AZ130" i="38"/>
  <c r="AZ131" i="29"/>
  <c r="AZ131" i="38"/>
  <c r="AZ132" i="29"/>
  <c r="AZ132" i="38"/>
  <c r="AZ133" i="29"/>
  <c r="AZ133" i="38"/>
  <c r="AZ134" i="29"/>
  <c r="AZ134" i="38"/>
  <c r="AZ135" i="29"/>
  <c r="AZ135" i="38"/>
  <c r="AZ136" i="29"/>
  <c r="AZ136" i="38"/>
  <c r="AZ137" i="29"/>
  <c r="AZ137" i="38"/>
  <c r="AZ138" i="29"/>
  <c r="AZ138" i="38"/>
  <c r="AZ139" i="29"/>
  <c r="AZ139" i="38"/>
  <c r="AZ144" i="29"/>
  <c r="AZ144" i="38"/>
  <c r="AZ185" i="29"/>
  <c r="AZ185" i="38"/>
  <c r="AZ186" i="29"/>
  <c r="AZ186" i="38"/>
  <c r="AZ187" i="29"/>
  <c r="AZ187" i="38"/>
  <c r="AZ188" i="29"/>
  <c r="AZ188" i="38"/>
  <c r="AZ184" i="38"/>
  <c r="AZ259" i="29"/>
  <c r="AZ259" i="38"/>
  <c r="AZ260" i="29"/>
  <c r="AZ260" i="38"/>
  <c r="AZ261" i="29"/>
  <c r="AZ261" i="38"/>
  <c r="AZ262" i="29"/>
  <c r="AZ262" i="38"/>
  <c r="AZ263" i="29"/>
  <c r="AZ263" i="38"/>
  <c r="AZ265" i="29"/>
  <c r="AZ265" i="38"/>
  <c r="AZ266" i="29"/>
  <c r="AZ266" i="38"/>
  <c r="AZ267" i="29"/>
  <c r="AZ267" i="38"/>
  <c r="AZ268" i="29"/>
  <c r="AZ268" i="38"/>
  <c r="AZ269" i="29"/>
  <c r="AZ269" i="38"/>
  <c r="AZ270" i="29"/>
  <c r="AZ270" i="38"/>
  <c r="AZ271" i="29"/>
  <c r="AZ271" i="38"/>
  <c r="AZ335" i="38"/>
  <c r="AZ320" i="38"/>
  <c r="AZ321" i="38"/>
  <c r="AZ322" i="38"/>
  <c r="AZ323" i="38"/>
  <c r="AZ324" i="38"/>
  <c r="AZ326" i="38"/>
  <c r="AZ327" i="38"/>
  <c r="AZ328" i="38"/>
  <c r="AZ329" i="38"/>
  <c r="AZ330" i="38"/>
  <c r="AZ331" i="38"/>
  <c r="AZ332" i="38"/>
  <c r="AZ343" i="38"/>
  <c r="AZ344" i="38"/>
  <c r="AZ345" i="38"/>
  <c r="AZ336" i="38"/>
  <c r="AZ337" i="38"/>
  <c r="AZ347" i="38"/>
  <c r="AZ348" i="38"/>
  <c r="AZ351" i="38"/>
  <c r="AZ338" i="38"/>
  <c r="AX23" i="81"/>
  <c r="AY91" i="29"/>
  <c r="AY91" i="38"/>
  <c r="AY92" i="29"/>
  <c r="AY92" i="38"/>
  <c r="AY94" i="29"/>
  <c r="AY94" i="38"/>
  <c r="AY97" i="29"/>
  <c r="AY97" i="38"/>
  <c r="AY90" i="38"/>
  <c r="AY98" i="29"/>
  <c r="AY98" i="38"/>
  <c r="AY103" i="29"/>
  <c r="AY103" i="38"/>
  <c r="AY104" i="29"/>
  <c r="AY104" i="38"/>
  <c r="AY105" i="29"/>
  <c r="AY105" i="38"/>
  <c r="AY106" i="29"/>
  <c r="AY106" i="38"/>
  <c r="AY107" i="29"/>
  <c r="AY107" i="38"/>
  <c r="AY102" i="38"/>
  <c r="AY108" i="29"/>
  <c r="AY108" i="38"/>
  <c r="AY109" i="29"/>
  <c r="AY109" i="38"/>
  <c r="AY110" i="29"/>
  <c r="AY110" i="38"/>
  <c r="AY89" i="38"/>
  <c r="AY114" i="29"/>
  <c r="AY114" i="38"/>
  <c r="AY115" i="29"/>
  <c r="AY115" i="38"/>
  <c r="AY116" i="29"/>
  <c r="AY116" i="38"/>
  <c r="AY112" i="38"/>
  <c r="AY117" i="29"/>
  <c r="AY117" i="38"/>
  <c r="AY119" i="29"/>
  <c r="AY119" i="38"/>
  <c r="AY120" i="29"/>
  <c r="AY120" i="38"/>
  <c r="AY121" i="29"/>
  <c r="AY121" i="38"/>
  <c r="AY122" i="29"/>
  <c r="AY122" i="38"/>
  <c r="AY123" i="29"/>
  <c r="AY123" i="38"/>
  <c r="AY118" i="38"/>
  <c r="AY124" i="29"/>
  <c r="AY124" i="38"/>
  <c r="AY125" i="29"/>
  <c r="AY125" i="38"/>
  <c r="AY126" i="29"/>
  <c r="AY126" i="38"/>
  <c r="AY111" i="38"/>
  <c r="AY130" i="29"/>
  <c r="AY130" i="38"/>
  <c r="AY131" i="29"/>
  <c r="AY131" i="38"/>
  <c r="AY132" i="29"/>
  <c r="AY132" i="38"/>
  <c r="AY133" i="29"/>
  <c r="AY133" i="38"/>
  <c r="AY134" i="29"/>
  <c r="AY134" i="38"/>
  <c r="AY135" i="29"/>
  <c r="AY135" i="38"/>
  <c r="AY136" i="29"/>
  <c r="AY136" i="38"/>
  <c r="AY137" i="29"/>
  <c r="AY137" i="38"/>
  <c r="AY138" i="29"/>
  <c r="AY138" i="38"/>
  <c r="AY139" i="29"/>
  <c r="AY139" i="38"/>
  <c r="AY144" i="29"/>
  <c r="AY144" i="38"/>
  <c r="AY185" i="29"/>
  <c r="AY185" i="38"/>
  <c r="AY186" i="29"/>
  <c r="AY186" i="38"/>
  <c r="AY187" i="29"/>
  <c r="AY187" i="38"/>
  <c r="AY188" i="29"/>
  <c r="AY188" i="38"/>
  <c r="AY184" i="38"/>
  <c r="AY259" i="29"/>
  <c r="AY259" i="38"/>
  <c r="AY260" i="29"/>
  <c r="AY260" i="38"/>
  <c r="AY261" i="29"/>
  <c r="AY261" i="38"/>
  <c r="AY262" i="29"/>
  <c r="AY262" i="38"/>
  <c r="AY263" i="29"/>
  <c r="AY263" i="38"/>
  <c r="AY265" i="29"/>
  <c r="AY265" i="38"/>
  <c r="AY266" i="29"/>
  <c r="AY266" i="38"/>
  <c r="AY267" i="29"/>
  <c r="AY267" i="38"/>
  <c r="AY268" i="29"/>
  <c r="AY268" i="38"/>
  <c r="AY269" i="29"/>
  <c r="AY269" i="38"/>
  <c r="AY270" i="29"/>
  <c r="AY270" i="38"/>
  <c r="AY271" i="29"/>
  <c r="AY271" i="38"/>
  <c r="AY335" i="38"/>
  <c r="AY320" i="38"/>
  <c r="AY321" i="38"/>
  <c r="AY322" i="38"/>
  <c r="AY323" i="38"/>
  <c r="AY324" i="38"/>
  <c r="AY326" i="38"/>
  <c r="AY327" i="38"/>
  <c r="AY328" i="38"/>
  <c r="AY329" i="38"/>
  <c r="AY330" i="38"/>
  <c r="AY331" i="38"/>
  <c r="AY332" i="38"/>
  <c r="AY343" i="38"/>
  <c r="AY344" i="38"/>
  <c r="AY345" i="38"/>
  <c r="AY336" i="38"/>
  <c r="AY337" i="38"/>
  <c r="AY347" i="38"/>
  <c r="AY348" i="38"/>
  <c r="AY351" i="38"/>
  <c r="AY338" i="38"/>
  <c r="AW23" i="81"/>
  <c r="AX91" i="29"/>
  <c r="AX91" i="38"/>
  <c r="AX92" i="29"/>
  <c r="AX92" i="38"/>
  <c r="AX94" i="29"/>
  <c r="AX94" i="38"/>
  <c r="AX97" i="29"/>
  <c r="AX97" i="38"/>
  <c r="AX90" i="38"/>
  <c r="AX98" i="29"/>
  <c r="AX98" i="38"/>
  <c r="AX103" i="29"/>
  <c r="AX103" i="38"/>
  <c r="AX104" i="29"/>
  <c r="AX104" i="38"/>
  <c r="AX105" i="29"/>
  <c r="AX105" i="38"/>
  <c r="AX106" i="29"/>
  <c r="AX106" i="38"/>
  <c r="AX107" i="29"/>
  <c r="AX107" i="38"/>
  <c r="AX102" i="38"/>
  <c r="AX108" i="29"/>
  <c r="AX108" i="38"/>
  <c r="AX109" i="29"/>
  <c r="AX109" i="38"/>
  <c r="AX110" i="29"/>
  <c r="AX110" i="38"/>
  <c r="AX89" i="38"/>
  <c r="AX114" i="29"/>
  <c r="AX114" i="38"/>
  <c r="AX115" i="29"/>
  <c r="AX115" i="38"/>
  <c r="AX116" i="29"/>
  <c r="AX116" i="38"/>
  <c r="AX112" i="38"/>
  <c r="AX117" i="29"/>
  <c r="AX117" i="38"/>
  <c r="AX119" i="29"/>
  <c r="AX119" i="38"/>
  <c r="AX120" i="29"/>
  <c r="AX120" i="38"/>
  <c r="AX121" i="29"/>
  <c r="AX121" i="38"/>
  <c r="AX122" i="29"/>
  <c r="AX122" i="38"/>
  <c r="AX123" i="29"/>
  <c r="AX123" i="38"/>
  <c r="AX118" i="38"/>
  <c r="AX124" i="29"/>
  <c r="AX124" i="38"/>
  <c r="AX125" i="29"/>
  <c r="AX125" i="38"/>
  <c r="AX126" i="29"/>
  <c r="AX126" i="38"/>
  <c r="AX111" i="38"/>
  <c r="AX130" i="29"/>
  <c r="AX130" i="38"/>
  <c r="AX131" i="29"/>
  <c r="AX131" i="38"/>
  <c r="AX132" i="29"/>
  <c r="AX132" i="38"/>
  <c r="AX133" i="29"/>
  <c r="AX133" i="38"/>
  <c r="AX134" i="29"/>
  <c r="AX134" i="38"/>
  <c r="AX135" i="29"/>
  <c r="AX135" i="38"/>
  <c r="AX136" i="29"/>
  <c r="AX136" i="38"/>
  <c r="AX137" i="29"/>
  <c r="AX137" i="38"/>
  <c r="AX138" i="29"/>
  <c r="AX138" i="38"/>
  <c r="AX139" i="29"/>
  <c r="AX139" i="38"/>
  <c r="AX144" i="29"/>
  <c r="AX144" i="38"/>
  <c r="AX185" i="29"/>
  <c r="AX185" i="38"/>
  <c r="AX186" i="29"/>
  <c r="AX186" i="38"/>
  <c r="AX187" i="29"/>
  <c r="AX187" i="38"/>
  <c r="AX188" i="29"/>
  <c r="AX188" i="38"/>
  <c r="AX184" i="38"/>
  <c r="AX259" i="29"/>
  <c r="AX259" i="38"/>
  <c r="AX260" i="29"/>
  <c r="AX260" i="38"/>
  <c r="AX261" i="29"/>
  <c r="AX261" i="38"/>
  <c r="AX262" i="29"/>
  <c r="AX262" i="38"/>
  <c r="AX263" i="29"/>
  <c r="AX263" i="38"/>
  <c r="AX265" i="29"/>
  <c r="AX265" i="38"/>
  <c r="AX266" i="29"/>
  <c r="AX266" i="38"/>
  <c r="AX267" i="29"/>
  <c r="AX267" i="38"/>
  <c r="AX268" i="29"/>
  <c r="AX268" i="38"/>
  <c r="AX269" i="29"/>
  <c r="AX269" i="38"/>
  <c r="AX270" i="29"/>
  <c r="AX270" i="38"/>
  <c r="AX271" i="29"/>
  <c r="AX271" i="38"/>
  <c r="AX335" i="38"/>
  <c r="AX320" i="38"/>
  <c r="AX321" i="38"/>
  <c r="AX322" i="38"/>
  <c r="AX323" i="38"/>
  <c r="AX324" i="38"/>
  <c r="AX326" i="38"/>
  <c r="AX327" i="38"/>
  <c r="AX328" i="38"/>
  <c r="AX329" i="38"/>
  <c r="AX330" i="38"/>
  <c r="AX331" i="38"/>
  <c r="AX332" i="38"/>
  <c r="AX343" i="38"/>
  <c r="AX344" i="38"/>
  <c r="AX345" i="38"/>
  <c r="AX336" i="38"/>
  <c r="AX337" i="38"/>
  <c r="AX347" i="38"/>
  <c r="AX348" i="38"/>
  <c r="AX351" i="38"/>
  <c r="AX338" i="38"/>
  <c r="AV23" i="81"/>
  <c r="AW91" i="29"/>
  <c r="AW91" i="38"/>
  <c r="AW92" i="29"/>
  <c r="AW92" i="38"/>
  <c r="AW94" i="29"/>
  <c r="AW94" i="38"/>
  <c r="AW97" i="29"/>
  <c r="AW97" i="38"/>
  <c r="AW90" i="38"/>
  <c r="AW98" i="29"/>
  <c r="AW98" i="38"/>
  <c r="AW103" i="29"/>
  <c r="AW103" i="38"/>
  <c r="AW104" i="29"/>
  <c r="AW104" i="38"/>
  <c r="AW105" i="29"/>
  <c r="AW105" i="38"/>
  <c r="AW106" i="29"/>
  <c r="AW106" i="38"/>
  <c r="AW107" i="29"/>
  <c r="AW107" i="38"/>
  <c r="AW102" i="38"/>
  <c r="AW108" i="29"/>
  <c r="AW108" i="38"/>
  <c r="AW109" i="29"/>
  <c r="AW109" i="38"/>
  <c r="AW110" i="29"/>
  <c r="AW110" i="38"/>
  <c r="AW89" i="38"/>
  <c r="AW114" i="29"/>
  <c r="AW114" i="38"/>
  <c r="AW115" i="29"/>
  <c r="AW115" i="38"/>
  <c r="AW116" i="29"/>
  <c r="AW116" i="38"/>
  <c r="AW112" i="38"/>
  <c r="AW117" i="29"/>
  <c r="AW117" i="38"/>
  <c r="AW119" i="29"/>
  <c r="AW119" i="38"/>
  <c r="AW120" i="29"/>
  <c r="AW120" i="38"/>
  <c r="AW121" i="29"/>
  <c r="AW121" i="38"/>
  <c r="AW122" i="29"/>
  <c r="AW122" i="38"/>
  <c r="AW123" i="29"/>
  <c r="AW123" i="38"/>
  <c r="AW118" i="38"/>
  <c r="AW124" i="29"/>
  <c r="AW124" i="38"/>
  <c r="AW125" i="29"/>
  <c r="AW125" i="38"/>
  <c r="AW126" i="29"/>
  <c r="AW126" i="38"/>
  <c r="AW111" i="38"/>
  <c r="AW130" i="29"/>
  <c r="AW130" i="38"/>
  <c r="AW131" i="29"/>
  <c r="AW131" i="38"/>
  <c r="AW132" i="29"/>
  <c r="AW132" i="38"/>
  <c r="AW133" i="29"/>
  <c r="AW133" i="38"/>
  <c r="AW134" i="29"/>
  <c r="AW134" i="38"/>
  <c r="AW135" i="29"/>
  <c r="AW135" i="38"/>
  <c r="AW136" i="29"/>
  <c r="AW136" i="38"/>
  <c r="AW137" i="29"/>
  <c r="AW137" i="38"/>
  <c r="AW138" i="29"/>
  <c r="AW138" i="38"/>
  <c r="AW139" i="29"/>
  <c r="AW139" i="38"/>
  <c r="AW144" i="29"/>
  <c r="AW144" i="38"/>
  <c r="AW185" i="29"/>
  <c r="AW185" i="38"/>
  <c r="AW186" i="29"/>
  <c r="AW186" i="38"/>
  <c r="AW187" i="29"/>
  <c r="AW187" i="38"/>
  <c r="AW188" i="29"/>
  <c r="AW188" i="38"/>
  <c r="AW184" i="38"/>
  <c r="AW259" i="29"/>
  <c r="AW259" i="38"/>
  <c r="AW260" i="29"/>
  <c r="AW260" i="38"/>
  <c r="AW261" i="29"/>
  <c r="AW261" i="38"/>
  <c r="AW262" i="29"/>
  <c r="AW262" i="38"/>
  <c r="AW263" i="29"/>
  <c r="AW263" i="38"/>
  <c r="AW265" i="29"/>
  <c r="AW265" i="38"/>
  <c r="AW266" i="29"/>
  <c r="AW266" i="38"/>
  <c r="AW267" i="29"/>
  <c r="AW267" i="38"/>
  <c r="AW268" i="29"/>
  <c r="AW268" i="38"/>
  <c r="AW269" i="29"/>
  <c r="AW269" i="38"/>
  <c r="AW270" i="29"/>
  <c r="AW270" i="38"/>
  <c r="AW271" i="29"/>
  <c r="AW271" i="38"/>
  <c r="AW335" i="38"/>
  <c r="AW320" i="38"/>
  <c r="AW321" i="38"/>
  <c r="AW322" i="38"/>
  <c r="AW323" i="38"/>
  <c r="AW324" i="38"/>
  <c r="AW326" i="38"/>
  <c r="AW327" i="38"/>
  <c r="AW328" i="38"/>
  <c r="AW329" i="38"/>
  <c r="AW330" i="38"/>
  <c r="AW331" i="38"/>
  <c r="AW332" i="38"/>
  <c r="AW343" i="38"/>
  <c r="AW344" i="38"/>
  <c r="AW345" i="38"/>
  <c r="AW336" i="38"/>
  <c r="AW337" i="38"/>
  <c r="AW347" i="38"/>
  <c r="AW348" i="38"/>
  <c r="AW351" i="38"/>
  <c r="AW338" i="38"/>
  <c r="AU23" i="81"/>
  <c r="AV91" i="29"/>
  <c r="AV91" i="38"/>
  <c r="AV92" i="29"/>
  <c r="AV92" i="38"/>
  <c r="AV94" i="29"/>
  <c r="AV94" i="38"/>
  <c r="AV97" i="29"/>
  <c r="AV97" i="38"/>
  <c r="AV90" i="38"/>
  <c r="AV98" i="29"/>
  <c r="AV98" i="38"/>
  <c r="AV103" i="29"/>
  <c r="AV103" i="38"/>
  <c r="AV104" i="29"/>
  <c r="AV104" i="38"/>
  <c r="AV105" i="29"/>
  <c r="AV105" i="38"/>
  <c r="AV106" i="29"/>
  <c r="AV106" i="38"/>
  <c r="AV107" i="29"/>
  <c r="AV107" i="38"/>
  <c r="AV102" i="38"/>
  <c r="AV108" i="29"/>
  <c r="AV108" i="38"/>
  <c r="AV109" i="29"/>
  <c r="AV109" i="38"/>
  <c r="AV110" i="29"/>
  <c r="AV110" i="38"/>
  <c r="AV89" i="38"/>
  <c r="AV114" i="29"/>
  <c r="AV114" i="38"/>
  <c r="AV115" i="29"/>
  <c r="AV115" i="38"/>
  <c r="AV116" i="29"/>
  <c r="AV116" i="38"/>
  <c r="AV112" i="38"/>
  <c r="AV117" i="29"/>
  <c r="AV117" i="38"/>
  <c r="AV119" i="29"/>
  <c r="AV119" i="38"/>
  <c r="AV120" i="29"/>
  <c r="AV120" i="38"/>
  <c r="AV121" i="29"/>
  <c r="AV121" i="38"/>
  <c r="AV122" i="29"/>
  <c r="AV122" i="38"/>
  <c r="AV123" i="29"/>
  <c r="AV123" i="38"/>
  <c r="AV118" i="38"/>
  <c r="AV124" i="29"/>
  <c r="AV124" i="38"/>
  <c r="AV125" i="29"/>
  <c r="AV125" i="38"/>
  <c r="AV126" i="29"/>
  <c r="AV126" i="38"/>
  <c r="AV111" i="38"/>
  <c r="AV130" i="29"/>
  <c r="AV130" i="38"/>
  <c r="AV131" i="29"/>
  <c r="AV131" i="38"/>
  <c r="AV132" i="29"/>
  <c r="AV132" i="38"/>
  <c r="AV133" i="29"/>
  <c r="AV133" i="38"/>
  <c r="AV134" i="29"/>
  <c r="AV134" i="38"/>
  <c r="AV135" i="29"/>
  <c r="AV135" i="38"/>
  <c r="AV136" i="29"/>
  <c r="AV136" i="38"/>
  <c r="AV137" i="29"/>
  <c r="AV137" i="38"/>
  <c r="AV138" i="29"/>
  <c r="AV138" i="38"/>
  <c r="AV139" i="29"/>
  <c r="AV139" i="38"/>
  <c r="AV144" i="29"/>
  <c r="AV144" i="38"/>
  <c r="AV185" i="29"/>
  <c r="AV185" i="38"/>
  <c r="AV186" i="29"/>
  <c r="AV186" i="38"/>
  <c r="AV187" i="29"/>
  <c r="AV187" i="38"/>
  <c r="AV188" i="29"/>
  <c r="AV188" i="38"/>
  <c r="AV184" i="38"/>
  <c r="AV259" i="29"/>
  <c r="AV259" i="38"/>
  <c r="AV260" i="29"/>
  <c r="AV260" i="38"/>
  <c r="AV261" i="29"/>
  <c r="AV261" i="38"/>
  <c r="AV262" i="29"/>
  <c r="AV262" i="38"/>
  <c r="AV263" i="29"/>
  <c r="AV263" i="38"/>
  <c r="AV265" i="29"/>
  <c r="AV265" i="38"/>
  <c r="AV266" i="29"/>
  <c r="AV266" i="38"/>
  <c r="AV267" i="29"/>
  <c r="AV267" i="38"/>
  <c r="AV268" i="29"/>
  <c r="AV268" i="38"/>
  <c r="AV269" i="29"/>
  <c r="AV269" i="38"/>
  <c r="AV270" i="29"/>
  <c r="AV270" i="38"/>
  <c r="AV271" i="29"/>
  <c r="AV271" i="38"/>
  <c r="AV335" i="38"/>
  <c r="AV320" i="38"/>
  <c r="AV321" i="38"/>
  <c r="AV322" i="38"/>
  <c r="AV323" i="38"/>
  <c r="AV324" i="38"/>
  <c r="AV326" i="38"/>
  <c r="AV327" i="38"/>
  <c r="AV328" i="38"/>
  <c r="AV329" i="38"/>
  <c r="AV330" i="38"/>
  <c r="AV331" i="38"/>
  <c r="AV332" i="38"/>
  <c r="AV343" i="38"/>
  <c r="AV344" i="38"/>
  <c r="AV345" i="38"/>
  <c r="AV336" i="38"/>
  <c r="AV337" i="38"/>
  <c r="AV347" i="38"/>
  <c r="AV348" i="38"/>
  <c r="AV351" i="38"/>
  <c r="AV338" i="38"/>
  <c r="AT23" i="81"/>
  <c r="AU91" i="29"/>
  <c r="AU91" i="38"/>
  <c r="AU92" i="29"/>
  <c r="AU92" i="38"/>
  <c r="AU94" i="29"/>
  <c r="AU94" i="38"/>
  <c r="AU97" i="29"/>
  <c r="AU97" i="38"/>
  <c r="AU90" i="38"/>
  <c r="AU98" i="29"/>
  <c r="AU98" i="38"/>
  <c r="AU103" i="29"/>
  <c r="AU103" i="38"/>
  <c r="AU104" i="29"/>
  <c r="AU104" i="38"/>
  <c r="AU105" i="29"/>
  <c r="AU105" i="38"/>
  <c r="AU106" i="29"/>
  <c r="AU106" i="38"/>
  <c r="AU107" i="29"/>
  <c r="AU107" i="38"/>
  <c r="AU102" i="38"/>
  <c r="AU108" i="29"/>
  <c r="AU108" i="38"/>
  <c r="AU109" i="29"/>
  <c r="AU109" i="38"/>
  <c r="AU110" i="29"/>
  <c r="AU110" i="38"/>
  <c r="AU89" i="38"/>
  <c r="AU114" i="29"/>
  <c r="AU114" i="38"/>
  <c r="AU115" i="29"/>
  <c r="AU115" i="38"/>
  <c r="AU116" i="29"/>
  <c r="AU116" i="38"/>
  <c r="AU112" i="38"/>
  <c r="AU117" i="29"/>
  <c r="AU117" i="38"/>
  <c r="AU119" i="29"/>
  <c r="AU119" i="38"/>
  <c r="AU120" i="29"/>
  <c r="AU120" i="38"/>
  <c r="AU121" i="29"/>
  <c r="AU121" i="38"/>
  <c r="AU122" i="29"/>
  <c r="AU122" i="38"/>
  <c r="AU123" i="29"/>
  <c r="AU123" i="38"/>
  <c r="AU118" i="38"/>
  <c r="AU124" i="29"/>
  <c r="AU124" i="38"/>
  <c r="AU125" i="29"/>
  <c r="AU125" i="38"/>
  <c r="AU126" i="29"/>
  <c r="AU126" i="38"/>
  <c r="AU111" i="38"/>
  <c r="AU130" i="29"/>
  <c r="AU130" i="38"/>
  <c r="AU131" i="29"/>
  <c r="AU131" i="38"/>
  <c r="AU132" i="29"/>
  <c r="AU132" i="38"/>
  <c r="AU133" i="29"/>
  <c r="AU133" i="38"/>
  <c r="AU134" i="29"/>
  <c r="AU134" i="38"/>
  <c r="AU135" i="29"/>
  <c r="AU135" i="38"/>
  <c r="AU136" i="29"/>
  <c r="AU136" i="38"/>
  <c r="AU137" i="29"/>
  <c r="AU137" i="38"/>
  <c r="AU138" i="29"/>
  <c r="AU138" i="38"/>
  <c r="AU139" i="29"/>
  <c r="AU139" i="38"/>
  <c r="AU144" i="29"/>
  <c r="AU144" i="38"/>
  <c r="AU185" i="29"/>
  <c r="AU185" i="38"/>
  <c r="AU186" i="29"/>
  <c r="AU186" i="38"/>
  <c r="AU187" i="29"/>
  <c r="AU187" i="38"/>
  <c r="AU188" i="29"/>
  <c r="AU188" i="38"/>
  <c r="AU184" i="38"/>
  <c r="AU259" i="29"/>
  <c r="AU259" i="38"/>
  <c r="AU260" i="29"/>
  <c r="AU260" i="38"/>
  <c r="AU261" i="29"/>
  <c r="AU261" i="38"/>
  <c r="AU262" i="29"/>
  <c r="AU262" i="38"/>
  <c r="AU263" i="29"/>
  <c r="AU263" i="38"/>
  <c r="AU265" i="29"/>
  <c r="AU265" i="38"/>
  <c r="AU266" i="29"/>
  <c r="AU266" i="38"/>
  <c r="AU267" i="29"/>
  <c r="AU267" i="38"/>
  <c r="AU268" i="29"/>
  <c r="AU268" i="38"/>
  <c r="AU269" i="29"/>
  <c r="AU269" i="38"/>
  <c r="AU270" i="29"/>
  <c r="AU270" i="38"/>
  <c r="AU271" i="29"/>
  <c r="AU271" i="38"/>
  <c r="AU335" i="38"/>
  <c r="AU320" i="38"/>
  <c r="AU321" i="38"/>
  <c r="AU322" i="38"/>
  <c r="AU323" i="38"/>
  <c r="AU324" i="38"/>
  <c r="AU326" i="38"/>
  <c r="AU327" i="38"/>
  <c r="AU328" i="38"/>
  <c r="AU329" i="38"/>
  <c r="AU330" i="38"/>
  <c r="AU331" i="38"/>
  <c r="AU332" i="38"/>
  <c r="AU343" i="38"/>
  <c r="AU344" i="38"/>
  <c r="AU345" i="38"/>
  <c r="AU336" i="38"/>
  <c r="AU337" i="38"/>
  <c r="AU347" i="38"/>
  <c r="AU348" i="38"/>
  <c r="AU351" i="38"/>
  <c r="AU338" i="38"/>
  <c r="AS23" i="81"/>
  <c r="AT91" i="29"/>
  <c r="AT91" i="38"/>
  <c r="AT92" i="29"/>
  <c r="AT92" i="38"/>
  <c r="AT94" i="29"/>
  <c r="AT94" i="38"/>
  <c r="AT97" i="29"/>
  <c r="AT97" i="38"/>
  <c r="AT90" i="38"/>
  <c r="AT98" i="29"/>
  <c r="AT98" i="38"/>
  <c r="AT103" i="29"/>
  <c r="AT103" i="38"/>
  <c r="AT104" i="29"/>
  <c r="AT104" i="38"/>
  <c r="AT105" i="29"/>
  <c r="AT105" i="38"/>
  <c r="AT106" i="29"/>
  <c r="AT106" i="38"/>
  <c r="AT107" i="29"/>
  <c r="AT107" i="38"/>
  <c r="AT102" i="38"/>
  <c r="AT108" i="29"/>
  <c r="AT108" i="38"/>
  <c r="AT109" i="29"/>
  <c r="AT109" i="38"/>
  <c r="AT110" i="29"/>
  <c r="AT110" i="38"/>
  <c r="AT89" i="38"/>
  <c r="AT114" i="29"/>
  <c r="AT114" i="38"/>
  <c r="AT115" i="29"/>
  <c r="AT115" i="38"/>
  <c r="AT116" i="29"/>
  <c r="AT116" i="38"/>
  <c r="AT112" i="38"/>
  <c r="AT117" i="29"/>
  <c r="AT117" i="38"/>
  <c r="AT119" i="29"/>
  <c r="AT119" i="38"/>
  <c r="AT120" i="29"/>
  <c r="AT120" i="38"/>
  <c r="AT121" i="29"/>
  <c r="AT121" i="38"/>
  <c r="AT122" i="29"/>
  <c r="AT122" i="38"/>
  <c r="AT123" i="29"/>
  <c r="AT123" i="38"/>
  <c r="AT118" i="38"/>
  <c r="AT124" i="29"/>
  <c r="AT124" i="38"/>
  <c r="AT125" i="29"/>
  <c r="AT125" i="38"/>
  <c r="AT126" i="29"/>
  <c r="AT126" i="38"/>
  <c r="AT111" i="38"/>
  <c r="AT130" i="29"/>
  <c r="AT130" i="38"/>
  <c r="AT131" i="29"/>
  <c r="AT131" i="38"/>
  <c r="AT132" i="29"/>
  <c r="AT132" i="38"/>
  <c r="AT133" i="29"/>
  <c r="AT133" i="38"/>
  <c r="AT134" i="29"/>
  <c r="AT134" i="38"/>
  <c r="AT135" i="29"/>
  <c r="AT135" i="38"/>
  <c r="AT136" i="29"/>
  <c r="AT136" i="38"/>
  <c r="AT137" i="29"/>
  <c r="AT137" i="38"/>
  <c r="AT138" i="29"/>
  <c r="AT138" i="38"/>
  <c r="AT139" i="29"/>
  <c r="AT139" i="38"/>
  <c r="AT144" i="29"/>
  <c r="AT144" i="38"/>
  <c r="AT185" i="29"/>
  <c r="AT185" i="38"/>
  <c r="AT186" i="29"/>
  <c r="AT186" i="38"/>
  <c r="AT187" i="29"/>
  <c r="AT187" i="38"/>
  <c r="AT188" i="29"/>
  <c r="AT188" i="38"/>
  <c r="AT184" i="38"/>
  <c r="AT259" i="29"/>
  <c r="AT259" i="38"/>
  <c r="AT260" i="29"/>
  <c r="AT260" i="38"/>
  <c r="AT261" i="29"/>
  <c r="AT261" i="38"/>
  <c r="AT262" i="29"/>
  <c r="AT262" i="38"/>
  <c r="AT263" i="29"/>
  <c r="AT263" i="38"/>
  <c r="AT265" i="29"/>
  <c r="AT265" i="38"/>
  <c r="AT266" i="29"/>
  <c r="AT266" i="38"/>
  <c r="AT267" i="29"/>
  <c r="AT267" i="38"/>
  <c r="AT268" i="29"/>
  <c r="AT268" i="38"/>
  <c r="AT269" i="29"/>
  <c r="AT269" i="38"/>
  <c r="AT270" i="29"/>
  <c r="AT270" i="38"/>
  <c r="AT271" i="29"/>
  <c r="AT271" i="38"/>
  <c r="AT335" i="38"/>
  <c r="AT320" i="38"/>
  <c r="AT321" i="38"/>
  <c r="AT322" i="38"/>
  <c r="AT323" i="38"/>
  <c r="AT324" i="38"/>
  <c r="AT326" i="38"/>
  <c r="AT327" i="38"/>
  <c r="AT328" i="38"/>
  <c r="AT329" i="38"/>
  <c r="AT330" i="38"/>
  <c r="AT331" i="38"/>
  <c r="AT332" i="38"/>
  <c r="AT343" i="38"/>
  <c r="AT344" i="38"/>
  <c r="AT345" i="38"/>
  <c r="AT336" i="38"/>
  <c r="AT337" i="38"/>
  <c r="AT347" i="38"/>
  <c r="AT348" i="38"/>
  <c r="AT351" i="38"/>
  <c r="AT338" i="38"/>
  <c r="AR23" i="81"/>
  <c r="AS91" i="29"/>
  <c r="AS91" i="38"/>
  <c r="AS92" i="29"/>
  <c r="AS92" i="38"/>
  <c r="AS94" i="29"/>
  <c r="AS94" i="38"/>
  <c r="AS97" i="29"/>
  <c r="AS97" i="38"/>
  <c r="AS90" i="38"/>
  <c r="AS98" i="29"/>
  <c r="AS98" i="38"/>
  <c r="AS103" i="29"/>
  <c r="AS103" i="38"/>
  <c r="AS104" i="29"/>
  <c r="AS104" i="38"/>
  <c r="AS105" i="29"/>
  <c r="AS105" i="38"/>
  <c r="AS106" i="29"/>
  <c r="AS106" i="38"/>
  <c r="AS107" i="29"/>
  <c r="AS107" i="38"/>
  <c r="AS102" i="38"/>
  <c r="AS108" i="29"/>
  <c r="AS108" i="38"/>
  <c r="AS109" i="29"/>
  <c r="AS109" i="38"/>
  <c r="AS110" i="29"/>
  <c r="AS110" i="38"/>
  <c r="AS89" i="38"/>
  <c r="AS114" i="29"/>
  <c r="AS114" i="38"/>
  <c r="AS115" i="29"/>
  <c r="AS115" i="38"/>
  <c r="AS116" i="29"/>
  <c r="AS116" i="38"/>
  <c r="AS112" i="38"/>
  <c r="AS117" i="29"/>
  <c r="AS117" i="38"/>
  <c r="AS119" i="29"/>
  <c r="AS119" i="38"/>
  <c r="AS120" i="29"/>
  <c r="AS120" i="38"/>
  <c r="AS121" i="29"/>
  <c r="AS121" i="38"/>
  <c r="AS122" i="29"/>
  <c r="AS122" i="38"/>
  <c r="AS123" i="29"/>
  <c r="AS123" i="38"/>
  <c r="AS118" i="38"/>
  <c r="AS124" i="29"/>
  <c r="AS124" i="38"/>
  <c r="AS125" i="29"/>
  <c r="AS125" i="38"/>
  <c r="AS126" i="29"/>
  <c r="AS126" i="38"/>
  <c r="AS111" i="38"/>
  <c r="AS130" i="29"/>
  <c r="AS130" i="38"/>
  <c r="AS131" i="29"/>
  <c r="AS131" i="38"/>
  <c r="AS132" i="29"/>
  <c r="AS132" i="38"/>
  <c r="AS133" i="29"/>
  <c r="AS133" i="38"/>
  <c r="AS134" i="29"/>
  <c r="AS134" i="38"/>
  <c r="AS135" i="29"/>
  <c r="AS135" i="38"/>
  <c r="AS136" i="29"/>
  <c r="AS136" i="38"/>
  <c r="AS137" i="29"/>
  <c r="AS137" i="38"/>
  <c r="AS138" i="29"/>
  <c r="AS138" i="38"/>
  <c r="AS139" i="29"/>
  <c r="AS139" i="38"/>
  <c r="AS144" i="29"/>
  <c r="AS144" i="38"/>
  <c r="AS185" i="29"/>
  <c r="AS185" i="38"/>
  <c r="AS186" i="29"/>
  <c r="AS186" i="38"/>
  <c r="AS187" i="29"/>
  <c r="AS187" i="38"/>
  <c r="AS188" i="29"/>
  <c r="AS188" i="38"/>
  <c r="AS184" i="38"/>
  <c r="AS259" i="29"/>
  <c r="AS259" i="38"/>
  <c r="AS260" i="29"/>
  <c r="AS260" i="38"/>
  <c r="AS261" i="29"/>
  <c r="AS261" i="38"/>
  <c r="AS262" i="29"/>
  <c r="AS262" i="38"/>
  <c r="AS263" i="29"/>
  <c r="AS263" i="38"/>
  <c r="AS265" i="29"/>
  <c r="AS265" i="38"/>
  <c r="AS266" i="29"/>
  <c r="AS266" i="38"/>
  <c r="AS267" i="29"/>
  <c r="AS267" i="38"/>
  <c r="AS268" i="29"/>
  <c r="AS268" i="38"/>
  <c r="AS269" i="29"/>
  <c r="AS269" i="38"/>
  <c r="AS270" i="29"/>
  <c r="AS270" i="38"/>
  <c r="AS271" i="29"/>
  <c r="AS271" i="38"/>
  <c r="AS335" i="38"/>
  <c r="AS320" i="38"/>
  <c r="AS321" i="38"/>
  <c r="AS322" i="38"/>
  <c r="AS323" i="38"/>
  <c r="AS324" i="38"/>
  <c r="AS326" i="38"/>
  <c r="AS327" i="38"/>
  <c r="AS328" i="38"/>
  <c r="AS329" i="38"/>
  <c r="AS330" i="38"/>
  <c r="AS331" i="38"/>
  <c r="AS332" i="38"/>
  <c r="AS343" i="38"/>
  <c r="AS344" i="38"/>
  <c r="AS345" i="38"/>
  <c r="AS336" i="38"/>
  <c r="AS337" i="38"/>
  <c r="AS347" i="38"/>
  <c r="AS348" i="38"/>
  <c r="AS351" i="38"/>
  <c r="AS338" i="38"/>
  <c r="AQ23" i="81"/>
  <c r="AR91" i="29"/>
  <c r="AR91" i="38"/>
  <c r="AR92" i="29"/>
  <c r="AR92" i="38"/>
  <c r="AR94" i="29"/>
  <c r="AR94" i="38"/>
  <c r="AR97" i="29"/>
  <c r="AR97" i="38"/>
  <c r="AR90" i="38"/>
  <c r="AR98" i="29"/>
  <c r="AR98" i="38"/>
  <c r="AR103" i="29"/>
  <c r="AR103" i="38"/>
  <c r="AR104" i="29"/>
  <c r="AR104" i="38"/>
  <c r="AR105" i="29"/>
  <c r="AR105" i="38"/>
  <c r="AR106" i="29"/>
  <c r="AR106" i="38"/>
  <c r="AR107" i="29"/>
  <c r="AR107" i="38"/>
  <c r="AR102" i="38"/>
  <c r="AR108" i="29"/>
  <c r="AR108" i="38"/>
  <c r="AR109" i="29"/>
  <c r="AR109" i="38"/>
  <c r="AR110" i="29"/>
  <c r="AR110" i="38"/>
  <c r="AR89" i="38"/>
  <c r="AR114" i="29"/>
  <c r="AR114" i="38"/>
  <c r="AR115" i="29"/>
  <c r="AR115" i="38"/>
  <c r="AR116" i="29"/>
  <c r="AR116" i="38"/>
  <c r="AR112" i="38"/>
  <c r="AR117" i="29"/>
  <c r="AR117" i="38"/>
  <c r="AR119" i="29"/>
  <c r="AR119" i="38"/>
  <c r="AR120" i="29"/>
  <c r="AR120" i="38"/>
  <c r="AR121" i="29"/>
  <c r="AR121" i="38"/>
  <c r="AR122" i="29"/>
  <c r="AR122" i="38"/>
  <c r="AR123" i="29"/>
  <c r="AR123" i="38"/>
  <c r="AR118" i="38"/>
  <c r="AR124" i="29"/>
  <c r="AR124" i="38"/>
  <c r="AR125" i="29"/>
  <c r="AR125" i="38"/>
  <c r="AR126" i="29"/>
  <c r="AR126" i="38"/>
  <c r="AR111" i="38"/>
  <c r="AR130" i="29"/>
  <c r="AR130" i="38"/>
  <c r="AR131" i="29"/>
  <c r="AR131" i="38"/>
  <c r="AR132" i="29"/>
  <c r="AR132" i="38"/>
  <c r="AR133" i="29"/>
  <c r="AR133" i="38"/>
  <c r="AR134" i="29"/>
  <c r="AR134" i="38"/>
  <c r="AR135" i="29"/>
  <c r="AR135" i="38"/>
  <c r="AR136" i="29"/>
  <c r="AR136" i="38"/>
  <c r="AR137" i="29"/>
  <c r="AR137" i="38"/>
  <c r="AR138" i="29"/>
  <c r="AR138" i="38"/>
  <c r="AR139" i="29"/>
  <c r="AR139" i="38"/>
  <c r="AR144" i="29"/>
  <c r="AR144" i="38"/>
  <c r="AR185" i="29"/>
  <c r="AR185" i="38"/>
  <c r="AR186" i="29"/>
  <c r="AR186" i="38"/>
  <c r="AR187" i="29"/>
  <c r="AR187" i="38"/>
  <c r="AR188" i="29"/>
  <c r="AR188" i="38"/>
  <c r="AR184" i="38"/>
  <c r="AR259" i="29"/>
  <c r="AR259" i="38"/>
  <c r="AR260" i="29"/>
  <c r="AR260" i="38"/>
  <c r="AR261" i="29"/>
  <c r="AR261" i="38"/>
  <c r="AR262" i="29"/>
  <c r="AR262" i="38"/>
  <c r="AR263" i="29"/>
  <c r="AR263" i="38"/>
  <c r="AR265" i="29"/>
  <c r="AR265" i="38"/>
  <c r="AR266" i="29"/>
  <c r="AR266" i="38"/>
  <c r="AR267" i="29"/>
  <c r="AR267" i="38"/>
  <c r="AR268" i="29"/>
  <c r="AR268" i="38"/>
  <c r="AR269" i="29"/>
  <c r="AR269" i="38"/>
  <c r="AR270" i="29"/>
  <c r="AR270" i="38"/>
  <c r="AR271" i="29"/>
  <c r="AR271" i="38"/>
  <c r="AR335" i="38"/>
  <c r="AR320" i="38"/>
  <c r="AR321" i="38"/>
  <c r="AR322" i="38"/>
  <c r="AR323" i="38"/>
  <c r="AR324" i="38"/>
  <c r="AR326" i="38"/>
  <c r="AR327" i="38"/>
  <c r="AR328" i="38"/>
  <c r="AR329" i="38"/>
  <c r="AR330" i="38"/>
  <c r="AR331" i="38"/>
  <c r="AR332" i="38"/>
  <c r="AR343" i="38"/>
  <c r="AR344" i="38"/>
  <c r="AR345" i="38"/>
  <c r="AR336" i="38"/>
  <c r="AR337" i="38"/>
  <c r="AR347" i="38"/>
  <c r="AR348" i="38"/>
  <c r="AR351" i="38"/>
  <c r="AR338" i="38"/>
  <c r="AP23" i="81"/>
  <c r="AQ91" i="29"/>
  <c r="AQ91" i="38"/>
  <c r="AQ92" i="29"/>
  <c r="AQ92" i="38"/>
  <c r="AQ94" i="29"/>
  <c r="AQ94" i="38"/>
  <c r="AQ97" i="29"/>
  <c r="AQ97" i="38"/>
  <c r="AQ90" i="38"/>
  <c r="AQ98" i="29"/>
  <c r="AQ98" i="38"/>
  <c r="AQ103" i="29"/>
  <c r="AQ103" i="38"/>
  <c r="AQ104" i="29"/>
  <c r="AQ104" i="38"/>
  <c r="AQ105" i="29"/>
  <c r="AQ105" i="38"/>
  <c r="AQ106" i="29"/>
  <c r="AQ106" i="38"/>
  <c r="AQ107" i="29"/>
  <c r="AQ107" i="38"/>
  <c r="AQ102" i="38"/>
  <c r="AQ108" i="29"/>
  <c r="AQ108" i="38"/>
  <c r="AQ109" i="29"/>
  <c r="AQ109" i="38"/>
  <c r="AQ110" i="29"/>
  <c r="AQ110" i="38"/>
  <c r="AQ89" i="38"/>
  <c r="AQ114" i="29"/>
  <c r="AQ114" i="38"/>
  <c r="AQ115" i="29"/>
  <c r="AQ115" i="38"/>
  <c r="AQ116" i="29"/>
  <c r="AQ116" i="38"/>
  <c r="AQ112" i="38"/>
  <c r="AQ117" i="29"/>
  <c r="AQ117" i="38"/>
  <c r="AQ119" i="29"/>
  <c r="AQ119" i="38"/>
  <c r="AQ120" i="29"/>
  <c r="AQ120" i="38"/>
  <c r="AQ121" i="29"/>
  <c r="AQ121" i="38"/>
  <c r="AQ122" i="29"/>
  <c r="AQ122" i="38"/>
  <c r="AQ123" i="29"/>
  <c r="AQ123" i="38"/>
  <c r="AQ118" i="38"/>
  <c r="AQ124" i="29"/>
  <c r="AQ124" i="38"/>
  <c r="AQ125" i="29"/>
  <c r="AQ125" i="38"/>
  <c r="AQ126" i="29"/>
  <c r="AQ126" i="38"/>
  <c r="AQ111" i="38"/>
  <c r="AQ130" i="29"/>
  <c r="AQ130" i="38"/>
  <c r="AQ131" i="29"/>
  <c r="AQ131" i="38"/>
  <c r="AQ132" i="29"/>
  <c r="AQ132" i="38"/>
  <c r="AQ133" i="29"/>
  <c r="AQ133" i="38"/>
  <c r="AQ134" i="29"/>
  <c r="AQ134" i="38"/>
  <c r="AQ135" i="29"/>
  <c r="AQ135" i="38"/>
  <c r="AQ136" i="29"/>
  <c r="AQ136" i="38"/>
  <c r="AQ137" i="29"/>
  <c r="AQ137" i="38"/>
  <c r="AQ138" i="29"/>
  <c r="AQ138" i="38"/>
  <c r="AQ139" i="29"/>
  <c r="AQ139" i="38"/>
  <c r="AQ144" i="29"/>
  <c r="AQ144" i="38"/>
  <c r="AQ185" i="29"/>
  <c r="AQ185" i="38"/>
  <c r="AQ186" i="29"/>
  <c r="AQ186" i="38"/>
  <c r="AQ187" i="29"/>
  <c r="AQ187" i="38"/>
  <c r="AQ188" i="29"/>
  <c r="AQ188" i="38"/>
  <c r="AQ184" i="38"/>
  <c r="AQ259" i="29"/>
  <c r="AQ259" i="38"/>
  <c r="AQ260" i="29"/>
  <c r="AQ260" i="38"/>
  <c r="AQ261" i="29"/>
  <c r="AQ261" i="38"/>
  <c r="AQ262" i="29"/>
  <c r="AQ262" i="38"/>
  <c r="AQ263" i="29"/>
  <c r="AQ263" i="38"/>
  <c r="AQ265" i="29"/>
  <c r="AQ265" i="38"/>
  <c r="AQ266" i="29"/>
  <c r="AQ266" i="38"/>
  <c r="AQ267" i="29"/>
  <c r="AQ267" i="38"/>
  <c r="AQ268" i="29"/>
  <c r="AQ268" i="38"/>
  <c r="AQ269" i="29"/>
  <c r="AQ269" i="38"/>
  <c r="AQ270" i="29"/>
  <c r="AQ270" i="38"/>
  <c r="AQ271" i="29"/>
  <c r="AQ271" i="38"/>
  <c r="AQ335" i="38"/>
  <c r="AQ320" i="38"/>
  <c r="AQ321" i="38"/>
  <c r="AQ322" i="38"/>
  <c r="AQ323" i="38"/>
  <c r="AQ324" i="38"/>
  <c r="AQ326" i="38"/>
  <c r="AQ327" i="38"/>
  <c r="AQ328" i="38"/>
  <c r="AQ329" i="38"/>
  <c r="AQ330" i="38"/>
  <c r="AQ331" i="38"/>
  <c r="AQ332" i="38"/>
  <c r="AQ343" i="38"/>
  <c r="AQ344" i="38"/>
  <c r="AQ345" i="38"/>
  <c r="AQ336" i="38"/>
  <c r="AQ337" i="38"/>
  <c r="AQ347" i="38"/>
  <c r="AQ348" i="38"/>
  <c r="AQ351" i="38"/>
  <c r="AQ338" i="38"/>
  <c r="AO23" i="81"/>
  <c r="AP91" i="29"/>
  <c r="AP91" i="38"/>
  <c r="AP92" i="29"/>
  <c r="AP92" i="38"/>
  <c r="AP94" i="29"/>
  <c r="AP94" i="38"/>
  <c r="AP97" i="29"/>
  <c r="AP97" i="38"/>
  <c r="AP90" i="38"/>
  <c r="AP98" i="29"/>
  <c r="AP98" i="38"/>
  <c r="AP103" i="29"/>
  <c r="AP103" i="38"/>
  <c r="AP104" i="29"/>
  <c r="AP104" i="38"/>
  <c r="AP105" i="29"/>
  <c r="AP105" i="38"/>
  <c r="AP106" i="29"/>
  <c r="AP106" i="38"/>
  <c r="AP107" i="29"/>
  <c r="AP107" i="38"/>
  <c r="AP102" i="38"/>
  <c r="AP108" i="29"/>
  <c r="AP108" i="38"/>
  <c r="AP109" i="29"/>
  <c r="AP109" i="38"/>
  <c r="AP110" i="29"/>
  <c r="AP110" i="38"/>
  <c r="AP89" i="38"/>
  <c r="AP114" i="29"/>
  <c r="AP114" i="38"/>
  <c r="AP115" i="29"/>
  <c r="AP115" i="38"/>
  <c r="AP116" i="29"/>
  <c r="AP116" i="38"/>
  <c r="AP112" i="38"/>
  <c r="AP117" i="29"/>
  <c r="AP117" i="38"/>
  <c r="AP119" i="29"/>
  <c r="AP119" i="38"/>
  <c r="AP120" i="29"/>
  <c r="AP120" i="38"/>
  <c r="AP121" i="29"/>
  <c r="AP121" i="38"/>
  <c r="AP122" i="29"/>
  <c r="AP122" i="38"/>
  <c r="AP123" i="29"/>
  <c r="AP123" i="38"/>
  <c r="AP118" i="38"/>
  <c r="AP124" i="29"/>
  <c r="AP124" i="38"/>
  <c r="AP125" i="29"/>
  <c r="AP125" i="38"/>
  <c r="AP126" i="29"/>
  <c r="AP126" i="38"/>
  <c r="AP111" i="38"/>
  <c r="AP130" i="29"/>
  <c r="AP130" i="38"/>
  <c r="AP131" i="29"/>
  <c r="AP131" i="38"/>
  <c r="AP132" i="29"/>
  <c r="AP132" i="38"/>
  <c r="AP133" i="29"/>
  <c r="AP133" i="38"/>
  <c r="AP134" i="29"/>
  <c r="AP134" i="38"/>
  <c r="AP135" i="29"/>
  <c r="AP135" i="38"/>
  <c r="AP136" i="29"/>
  <c r="AP136" i="38"/>
  <c r="AP137" i="29"/>
  <c r="AP137" i="38"/>
  <c r="AP138" i="29"/>
  <c r="AP138" i="38"/>
  <c r="AP139" i="29"/>
  <c r="AP139" i="38"/>
  <c r="AP144" i="29"/>
  <c r="AP144" i="38"/>
  <c r="AP185" i="29"/>
  <c r="AP185" i="38"/>
  <c r="AP186" i="29"/>
  <c r="AP186" i="38"/>
  <c r="AP187" i="29"/>
  <c r="AP187" i="38"/>
  <c r="AP188" i="29"/>
  <c r="AP188" i="38"/>
  <c r="AP184" i="38"/>
  <c r="AP259" i="29"/>
  <c r="AP259" i="38"/>
  <c r="AP260" i="29"/>
  <c r="AP260" i="38"/>
  <c r="AP261" i="29"/>
  <c r="AP261" i="38"/>
  <c r="AP262" i="29"/>
  <c r="AP262" i="38"/>
  <c r="AP263" i="29"/>
  <c r="AP263" i="38"/>
  <c r="AP265" i="29"/>
  <c r="AP265" i="38"/>
  <c r="AP266" i="29"/>
  <c r="AP266" i="38"/>
  <c r="AP267" i="29"/>
  <c r="AP267" i="38"/>
  <c r="AP268" i="29"/>
  <c r="AP268" i="38"/>
  <c r="AP269" i="29"/>
  <c r="AP269" i="38"/>
  <c r="AP270" i="29"/>
  <c r="AP270" i="38"/>
  <c r="AP271" i="29"/>
  <c r="AP271" i="38"/>
  <c r="AP335" i="38"/>
  <c r="AP320" i="38"/>
  <c r="AP321" i="38"/>
  <c r="AP322" i="38"/>
  <c r="AP323" i="38"/>
  <c r="AP324" i="38"/>
  <c r="AP326" i="38"/>
  <c r="AP327" i="38"/>
  <c r="AP328" i="38"/>
  <c r="AP329" i="38"/>
  <c r="AP330" i="38"/>
  <c r="AP331" i="38"/>
  <c r="AP332" i="38"/>
  <c r="AP343" i="38"/>
  <c r="AP344" i="38"/>
  <c r="AP345" i="38"/>
  <c r="AP336" i="38"/>
  <c r="AP337" i="38"/>
  <c r="AP347" i="38"/>
  <c r="AP348" i="38"/>
  <c r="AP351" i="38"/>
  <c r="AP338" i="38"/>
  <c r="AN23" i="81"/>
  <c r="AO91" i="29"/>
  <c r="AO91" i="38"/>
  <c r="AO92" i="29"/>
  <c r="AO92" i="38"/>
  <c r="AO94" i="29"/>
  <c r="AO94" i="38"/>
  <c r="AO97" i="29"/>
  <c r="AO97" i="38"/>
  <c r="AO90" i="38"/>
  <c r="AO98" i="29"/>
  <c r="AO98" i="38"/>
  <c r="AO103" i="29"/>
  <c r="AO103" i="38"/>
  <c r="AO104" i="29"/>
  <c r="AO104" i="38"/>
  <c r="AO105" i="29"/>
  <c r="AO105" i="38"/>
  <c r="AO106" i="29"/>
  <c r="AO106" i="38"/>
  <c r="AO107" i="29"/>
  <c r="AO107" i="38"/>
  <c r="AO102" i="38"/>
  <c r="AO108" i="29"/>
  <c r="AO108" i="38"/>
  <c r="AO109" i="29"/>
  <c r="AO109" i="38"/>
  <c r="AO110" i="29"/>
  <c r="AO110" i="38"/>
  <c r="AO89" i="38"/>
  <c r="AO114" i="29"/>
  <c r="AO114" i="38"/>
  <c r="AO115" i="29"/>
  <c r="AO115" i="38"/>
  <c r="AO116" i="29"/>
  <c r="AO116" i="38"/>
  <c r="AO112" i="38"/>
  <c r="AO117" i="29"/>
  <c r="AO117" i="38"/>
  <c r="AO119" i="29"/>
  <c r="AO119" i="38"/>
  <c r="AO120" i="29"/>
  <c r="AO120" i="38"/>
  <c r="AO121" i="29"/>
  <c r="AO121" i="38"/>
  <c r="AO122" i="29"/>
  <c r="AO122" i="38"/>
  <c r="AO123" i="29"/>
  <c r="AO123" i="38"/>
  <c r="AO118" i="38"/>
  <c r="AO124" i="29"/>
  <c r="AO124" i="38"/>
  <c r="AO125" i="29"/>
  <c r="AO125" i="38"/>
  <c r="AO126" i="29"/>
  <c r="AO126" i="38"/>
  <c r="AO111" i="38"/>
  <c r="AO130" i="29"/>
  <c r="AO130" i="38"/>
  <c r="AO131" i="29"/>
  <c r="AO131" i="38"/>
  <c r="AO132" i="29"/>
  <c r="AO132" i="38"/>
  <c r="AO133" i="29"/>
  <c r="AO133" i="38"/>
  <c r="AO134" i="29"/>
  <c r="AO134" i="38"/>
  <c r="AO135" i="29"/>
  <c r="AO135" i="38"/>
  <c r="AO136" i="29"/>
  <c r="AO136" i="38"/>
  <c r="AO137" i="29"/>
  <c r="AO137" i="38"/>
  <c r="AO138" i="29"/>
  <c r="AO138" i="38"/>
  <c r="AO139" i="29"/>
  <c r="AO139" i="38"/>
  <c r="AO144" i="29"/>
  <c r="AO144" i="38"/>
  <c r="AO185" i="29"/>
  <c r="AO185" i="38"/>
  <c r="AO186" i="29"/>
  <c r="AO186" i="38"/>
  <c r="AO187" i="29"/>
  <c r="AO187" i="38"/>
  <c r="AO188" i="29"/>
  <c r="AO188" i="38"/>
  <c r="AO184" i="38"/>
  <c r="AO259" i="29"/>
  <c r="AO259" i="38"/>
  <c r="AO260" i="29"/>
  <c r="AO260" i="38"/>
  <c r="AO261" i="29"/>
  <c r="AO261" i="38"/>
  <c r="AO262" i="29"/>
  <c r="AO262" i="38"/>
  <c r="AO263" i="29"/>
  <c r="AO263" i="38"/>
  <c r="AO265" i="29"/>
  <c r="AO265" i="38"/>
  <c r="AO266" i="29"/>
  <c r="AO266" i="38"/>
  <c r="AO267" i="29"/>
  <c r="AO267" i="38"/>
  <c r="AO268" i="29"/>
  <c r="AO268" i="38"/>
  <c r="AO269" i="29"/>
  <c r="AO269" i="38"/>
  <c r="AO270" i="29"/>
  <c r="AO270" i="38"/>
  <c r="AO271" i="29"/>
  <c r="AO271" i="38"/>
  <c r="AO335" i="38"/>
  <c r="AO320" i="38"/>
  <c r="AO321" i="38"/>
  <c r="AO322" i="38"/>
  <c r="AO323" i="38"/>
  <c r="AO324" i="38"/>
  <c r="AO326" i="38"/>
  <c r="AO327" i="38"/>
  <c r="AO328" i="38"/>
  <c r="AO329" i="38"/>
  <c r="AO330" i="38"/>
  <c r="AO331" i="38"/>
  <c r="AO332" i="38"/>
  <c r="AO343" i="38"/>
  <c r="AO344" i="38"/>
  <c r="AO345" i="38"/>
  <c r="AO336" i="38"/>
  <c r="AO337" i="38"/>
  <c r="AO347" i="38"/>
  <c r="AO348" i="38"/>
  <c r="AO351" i="38"/>
  <c r="AO338" i="38"/>
  <c r="AM23" i="81"/>
  <c r="A74" i="38"/>
  <c r="A75" i="38"/>
  <c r="A73" i="38"/>
  <c r="F12" i="26"/>
  <c r="D15" i="81"/>
  <c r="P94" i="37"/>
  <c r="P27" i="37"/>
  <c r="P24" i="37"/>
  <c r="P49" i="37"/>
  <c r="P48" i="37"/>
  <c r="P47" i="37"/>
  <c r="P115" i="37"/>
  <c r="P114" i="37"/>
  <c r="P143" i="37"/>
  <c r="P142" i="37"/>
  <c r="P141" i="37"/>
  <c r="P140" i="37"/>
  <c r="P159" i="37"/>
  <c r="P158" i="37"/>
  <c r="P157" i="37"/>
  <c r="P260" i="37"/>
  <c r="P261" i="37"/>
  <c r="P278" i="37"/>
  <c r="P279" i="37"/>
  <c r="P280" i="37"/>
  <c r="P281" i="37"/>
  <c r="P282" i="37"/>
  <c r="P283" i="37"/>
  <c r="P259" i="37"/>
  <c r="P232" i="37"/>
  <c r="P231" i="37"/>
  <c r="P230" i="37"/>
  <c r="P229" i="37"/>
  <c r="P153" i="37"/>
  <c r="P91" i="37"/>
  <c r="P113" i="37"/>
  <c r="P79" i="37"/>
  <c r="P81" i="37"/>
  <c r="P80" i="37"/>
  <c r="A404" i="38"/>
  <c r="A403" i="38"/>
  <c r="A402" i="38"/>
  <c r="A401" i="38"/>
  <c r="A400" i="38"/>
  <c r="A399" i="38"/>
  <c r="A398" i="38"/>
  <c r="A397" i="38"/>
  <c r="A396" i="38"/>
  <c r="A395" i="38"/>
  <c r="A394" i="38"/>
  <c r="A393" i="38"/>
  <c r="A392" i="38"/>
  <c r="A391" i="38"/>
  <c r="A390" i="38"/>
  <c r="A389" i="38"/>
  <c r="A388" i="38"/>
  <c r="A387" i="38"/>
  <c r="A386" i="38"/>
  <c r="A385" i="38"/>
  <c r="A384" i="38"/>
  <c r="A383" i="38"/>
  <c r="A382" i="38"/>
  <c r="A381" i="38"/>
  <c r="A380" i="38"/>
  <c r="A379" i="38"/>
  <c r="A378" i="38"/>
  <c r="A377" i="38"/>
  <c r="A376" i="38"/>
  <c r="A375" i="38"/>
  <c r="A374" i="38"/>
  <c r="A373" i="38"/>
  <c r="A372" i="38"/>
  <c r="A371" i="38"/>
  <c r="A370" i="38"/>
  <c r="A369" i="38"/>
  <c r="A368" i="38"/>
  <c r="A367" i="38"/>
  <c r="A366" i="38"/>
  <c r="A365" i="38"/>
  <c r="A364" i="38"/>
  <c r="A363" i="38"/>
  <c r="A362" i="38"/>
  <c r="A361" i="38"/>
  <c r="A360" i="38"/>
  <c r="A359" i="38"/>
  <c r="A358" i="38"/>
  <c r="A357" i="38"/>
  <c r="A356" i="38"/>
  <c r="A355" i="38"/>
  <c r="A354" i="38"/>
  <c r="A353" i="38"/>
  <c r="A352" i="38"/>
  <c r="A351" i="38"/>
  <c r="A350" i="38"/>
  <c r="A349" i="38"/>
  <c r="A348" i="38"/>
  <c r="A347" i="38"/>
  <c r="A346" i="38"/>
  <c r="A345" i="38"/>
  <c r="A344" i="38"/>
  <c r="A343" i="38"/>
  <c r="A342" i="38"/>
  <c r="A341" i="38"/>
  <c r="A340" i="38"/>
  <c r="A339" i="38"/>
  <c r="A338" i="38"/>
  <c r="A337" i="38"/>
  <c r="A336" i="38"/>
  <c r="A335" i="38"/>
  <c r="A334" i="38"/>
  <c r="A333" i="38"/>
  <c r="A332" i="38"/>
  <c r="A331" i="38"/>
  <c r="A330" i="38"/>
  <c r="A329" i="38"/>
  <c r="A328" i="38"/>
  <c r="A327" i="38"/>
  <c r="A326" i="38"/>
  <c r="A325" i="38"/>
  <c r="A324" i="38"/>
  <c r="A323" i="38"/>
  <c r="A322" i="38"/>
  <c r="A321" i="38"/>
  <c r="A320" i="38"/>
  <c r="A319" i="38"/>
  <c r="A318" i="38"/>
  <c r="A317" i="38"/>
  <c r="A316" i="38"/>
  <c r="A315" i="38"/>
  <c r="A314" i="38"/>
  <c r="A313" i="38"/>
  <c r="A312" i="38"/>
  <c r="A311" i="38"/>
  <c r="A310" i="38"/>
  <c r="A309" i="38"/>
  <c r="A308" i="38"/>
  <c r="A307" i="38"/>
  <c r="A306" i="38"/>
  <c r="A305" i="38"/>
  <c r="A304" i="38"/>
  <c r="A303" i="38"/>
  <c r="A302" i="38"/>
  <c r="A301" i="38"/>
  <c r="A300" i="38"/>
  <c r="A299" i="38"/>
  <c r="A298" i="38"/>
  <c r="A297" i="38"/>
  <c r="A296" i="38"/>
  <c r="A295" i="38"/>
  <c r="A294" i="38"/>
  <c r="A293" i="38"/>
  <c r="A292" i="38"/>
  <c r="A291" i="38"/>
  <c r="A290" i="38"/>
  <c r="A289" i="38"/>
  <c r="A288" i="38"/>
  <c r="A287" i="38"/>
  <c r="A286" i="38"/>
  <c r="A285" i="38"/>
  <c r="A284" i="38"/>
  <c r="A283" i="38"/>
  <c r="A282" i="38"/>
  <c r="A281" i="38"/>
  <c r="A280" i="38"/>
  <c r="A279" i="38"/>
  <c r="A278" i="38"/>
  <c r="A277" i="38"/>
  <c r="A276" i="38"/>
  <c r="A275" i="38"/>
  <c r="A274" i="38"/>
  <c r="A273" i="38"/>
  <c r="A272" i="38"/>
  <c r="A271" i="38"/>
  <c r="A270" i="38"/>
  <c r="A269" i="38"/>
  <c r="A268" i="38"/>
  <c r="A267" i="38"/>
  <c r="A266" i="38"/>
  <c r="A265" i="38"/>
  <c r="A264" i="38"/>
  <c r="A263" i="38"/>
  <c r="A262" i="38"/>
  <c r="A261" i="38"/>
  <c r="A260" i="38"/>
  <c r="A259" i="38"/>
  <c r="A258" i="38"/>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4" i="38"/>
  <c r="A23" i="38"/>
  <c r="A22" i="38"/>
  <c r="A21" i="38"/>
  <c r="A20" i="38"/>
  <c r="A19" i="38"/>
  <c r="A18" i="38"/>
  <c r="A17" i="38"/>
  <c r="P92" i="37"/>
  <c r="DH120" i="29"/>
  <c r="DH120" i="38"/>
  <c r="DL124" i="29"/>
  <c r="DL124" i="38"/>
  <c r="DE233" i="29"/>
  <c r="DE233" i="38"/>
  <c r="G284" i="38"/>
  <c r="G118" i="38"/>
  <c r="G145" i="38"/>
  <c r="G146" i="38"/>
  <c r="G147" i="38"/>
  <c r="G148" i="38"/>
  <c r="H148" i="38"/>
  <c r="G172" i="38"/>
  <c r="G180" i="38"/>
  <c r="G184" i="38"/>
  <c r="G191" i="38"/>
  <c r="H191" i="38"/>
  <c r="G193" i="38"/>
  <c r="G194" i="38"/>
  <c r="G210" i="38"/>
  <c r="I210" i="29"/>
  <c r="DL261" i="29"/>
  <c r="DK261" i="29"/>
  <c r="DJ261" i="29"/>
  <c r="DI261" i="29"/>
  <c r="DH261" i="29"/>
  <c r="DG261" i="29"/>
  <c r="DF261" i="29"/>
  <c r="DE261" i="29"/>
  <c r="DD261" i="29"/>
  <c r="DC261" i="29"/>
  <c r="DB261" i="29"/>
  <c r="DA261" i="29"/>
  <c r="CZ261" i="29"/>
  <c r="CY261" i="29"/>
  <c r="DL260" i="29"/>
  <c r="DK260" i="29"/>
  <c r="DJ260" i="29"/>
  <c r="DI260" i="29"/>
  <c r="DH260" i="29"/>
  <c r="DG260" i="29"/>
  <c r="DF260" i="29"/>
  <c r="DE260" i="29"/>
  <c r="DD260" i="29"/>
  <c r="DC260" i="29"/>
  <c r="DB260" i="29"/>
  <c r="DA260" i="29"/>
  <c r="CZ260" i="29"/>
  <c r="CY260" i="29"/>
  <c r="DL259" i="29"/>
  <c r="DK259" i="29"/>
  <c r="DJ259" i="29"/>
  <c r="DI259" i="29"/>
  <c r="DH259" i="29"/>
  <c r="DG259" i="29"/>
  <c r="DF259" i="29"/>
  <c r="DE259" i="29"/>
  <c r="DD259" i="29"/>
  <c r="DC259" i="29"/>
  <c r="DB259" i="29"/>
  <c r="DA259" i="29"/>
  <c r="CZ259" i="29"/>
  <c r="CY259" i="29"/>
  <c r="DL159" i="29"/>
  <c r="DK159" i="29"/>
  <c r="DJ159" i="29"/>
  <c r="DI159" i="29"/>
  <c r="DH159" i="29"/>
  <c r="DG159" i="29"/>
  <c r="DF159" i="29"/>
  <c r="DE159" i="29"/>
  <c r="DD159" i="29"/>
  <c r="DC159" i="29"/>
  <c r="DB159" i="29"/>
  <c r="DA159" i="29"/>
  <c r="CZ159" i="29"/>
  <c r="CY159" i="29"/>
  <c r="DL158" i="29"/>
  <c r="DK158" i="29"/>
  <c r="DJ158" i="29"/>
  <c r="DI158" i="29"/>
  <c r="DH158" i="29"/>
  <c r="DG158" i="29"/>
  <c r="DF158" i="29"/>
  <c r="DE158" i="29"/>
  <c r="DD158" i="29"/>
  <c r="DC158" i="29"/>
  <c r="DB158" i="29"/>
  <c r="DA158" i="29"/>
  <c r="CZ158" i="29"/>
  <c r="CY158" i="29"/>
  <c r="DL157" i="29"/>
  <c r="DK157" i="29"/>
  <c r="DJ157" i="29"/>
  <c r="DI157" i="29"/>
  <c r="DH157" i="29"/>
  <c r="DG157" i="29"/>
  <c r="DF157" i="29"/>
  <c r="DE157" i="29"/>
  <c r="DD157" i="29"/>
  <c r="DC157" i="29"/>
  <c r="DB157" i="29"/>
  <c r="DA157" i="29"/>
  <c r="CZ157" i="29"/>
  <c r="CY157" i="29"/>
  <c r="DL153" i="29"/>
  <c r="DK153" i="29"/>
  <c r="DJ153" i="29"/>
  <c r="DI153" i="29"/>
  <c r="DH153" i="29"/>
  <c r="DG153" i="29"/>
  <c r="DF153" i="29"/>
  <c r="DE153" i="29"/>
  <c r="DD153" i="29"/>
  <c r="DC153" i="29"/>
  <c r="DB153" i="29"/>
  <c r="DA153" i="29"/>
  <c r="CZ153" i="29"/>
  <c r="CY153" i="29"/>
  <c r="DL115" i="29"/>
  <c r="DK115" i="29"/>
  <c r="DJ115" i="29"/>
  <c r="DI115" i="29"/>
  <c r="DH115" i="29"/>
  <c r="DG115" i="29"/>
  <c r="DF115" i="29"/>
  <c r="DE115" i="29"/>
  <c r="DD115" i="29"/>
  <c r="DC115" i="29"/>
  <c r="DB115" i="29"/>
  <c r="DA115" i="29"/>
  <c r="CZ115" i="29"/>
  <c r="CY115" i="29"/>
  <c r="DL114" i="29"/>
  <c r="DK114" i="29"/>
  <c r="DK114" i="38"/>
  <c r="DJ114" i="29"/>
  <c r="DI114" i="29"/>
  <c r="DH114" i="29"/>
  <c r="DG114" i="29"/>
  <c r="DG114" i="38"/>
  <c r="DF114" i="29"/>
  <c r="DE114" i="29"/>
  <c r="DD114" i="29"/>
  <c r="DC114" i="29"/>
  <c r="DC114" i="38"/>
  <c r="DB114" i="29"/>
  <c r="DA114" i="29"/>
  <c r="CZ114" i="29"/>
  <c r="CY114" i="29"/>
  <c r="DL94" i="29"/>
  <c r="DK94" i="29"/>
  <c r="DJ94" i="29"/>
  <c r="DI94" i="29"/>
  <c r="DH94" i="29"/>
  <c r="DG94" i="29"/>
  <c r="DF94" i="29"/>
  <c r="DE94" i="29"/>
  <c r="DD94" i="29"/>
  <c r="DC94" i="29"/>
  <c r="DB94" i="29"/>
  <c r="DA94" i="29"/>
  <c r="CZ94" i="29"/>
  <c r="CY94" i="29"/>
  <c r="DL92" i="29"/>
  <c r="DK92" i="29"/>
  <c r="DJ92" i="29"/>
  <c r="DI92" i="29"/>
  <c r="DH92" i="29"/>
  <c r="DG92" i="29"/>
  <c r="DF92" i="29"/>
  <c r="DE92" i="29"/>
  <c r="DD92" i="29"/>
  <c r="DC92" i="29"/>
  <c r="DB92" i="29"/>
  <c r="DA92" i="29"/>
  <c r="CZ92" i="29"/>
  <c r="CY92" i="29"/>
  <c r="DL91" i="29"/>
  <c r="DK91" i="29"/>
  <c r="DJ91" i="29"/>
  <c r="DI91" i="29"/>
  <c r="DH91" i="29"/>
  <c r="DG91" i="29"/>
  <c r="DF91" i="29"/>
  <c r="DE91" i="29"/>
  <c r="DD91" i="29"/>
  <c r="DC91" i="29"/>
  <c r="DB91" i="29"/>
  <c r="DA91" i="29"/>
  <c r="CZ91" i="29"/>
  <c r="CY91" i="29"/>
  <c r="DL81" i="29"/>
  <c r="DK81" i="29"/>
  <c r="DJ81" i="29"/>
  <c r="DI81" i="29"/>
  <c r="DH81" i="29"/>
  <c r="DG81" i="29"/>
  <c r="DF81" i="29"/>
  <c r="DE81" i="29"/>
  <c r="DD81" i="29"/>
  <c r="DC81" i="29"/>
  <c r="DB81" i="29"/>
  <c r="DA81" i="29"/>
  <c r="CZ81" i="29"/>
  <c r="CY81" i="29"/>
  <c r="CX81" i="29"/>
  <c r="CW81" i="29"/>
  <c r="CV81" i="29"/>
  <c r="CU81" i="29"/>
  <c r="CT81" i="29"/>
  <c r="CS81" i="29"/>
  <c r="CR81" i="29"/>
  <c r="CQ81" i="29"/>
  <c r="CP81" i="29"/>
  <c r="CO81" i="29"/>
  <c r="CN81" i="29"/>
  <c r="CM81" i="29"/>
  <c r="CL81" i="29"/>
  <c r="CK81" i="29"/>
  <c r="CJ81" i="29"/>
  <c r="CI81" i="29"/>
  <c r="CH81" i="29"/>
  <c r="CG81" i="29"/>
  <c r="CF81" i="29"/>
  <c r="CE81" i="29"/>
  <c r="CD81" i="29"/>
  <c r="CC81" i="29"/>
  <c r="CB81" i="29"/>
  <c r="CA81" i="29"/>
  <c r="BZ81" i="29"/>
  <c r="BY81" i="29"/>
  <c r="BX81" i="29"/>
  <c r="BW81" i="29"/>
  <c r="BV81" i="29"/>
  <c r="BU81" i="29"/>
  <c r="BT81" i="29"/>
  <c r="BS81" i="29"/>
  <c r="BR81" i="29"/>
  <c r="BQ81" i="29"/>
  <c r="BP81" i="29"/>
  <c r="BO81" i="29"/>
  <c r="BN81" i="29"/>
  <c r="BM81" i="29"/>
  <c r="BL81" i="29"/>
  <c r="BK81" i="29"/>
  <c r="BJ81" i="29"/>
  <c r="BI81" i="29"/>
  <c r="BH81" i="29"/>
  <c r="BG81" i="29"/>
  <c r="BF81" i="29"/>
  <c r="BE81" i="29"/>
  <c r="BD81" i="29"/>
  <c r="BC81" i="29"/>
  <c r="BB81" i="29"/>
  <c r="BA81" i="29"/>
  <c r="AZ81" i="29"/>
  <c r="AY81" i="29"/>
  <c r="AX81" i="29"/>
  <c r="AW81" i="29"/>
  <c r="AV81" i="29"/>
  <c r="AU81" i="29"/>
  <c r="AT81" i="29"/>
  <c r="AS81" i="29"/>
  <c r="AR81" i="29"/>
  <c r="AQ81" i="29"/>
  <c r="AP81" i="29"/>
  <c r="AO81" i="29"/>
  <c r="DL49" i="29"/>
  <c r="DK49" i="29"/>
  <c r="DJ49" i="29"/>
  <c r="DI49" i="29"/>
  <c r="DH49" i="29"/>
  <c r="DG49" i="29"/>
  <c r="DF49" i="29"/>
  <c r="DE49" i="29"/>
  <c r="DD49" i="29"/>
  <c r="DC49" i="29"/>
  <c r="DB49" i="29"/>
  <c r="DA49" i="29"/>
  <c r="CZ49" i="29"/>
  <c r="CY49" i="29"/>
  <c r="CX49" i="29"/>
  <c r="CW49" i="29"/>
  <c r="CV49" i="29"/>
  <c r="CU49" i="29"/>
  <c r="CT49" i="29"/>
  <c r="CS49" i="29"/>
  <c r="CR49" i="29"/>
  <c r="CQ49" i="29"/>
  <c r="CP49" i="29"/>
  <c r="CO49" i="29"/>
  <c r="CN49" i="29"/>
  <c r="CM49" i="29"/>
  <c r="CL49" i="29"/>
  <c r="CK49" i="29"/>
  <c r="CJ49" i="29"/>
  <c r="CI49" i="29"/>
  <c r="CH49" i="29"/>
  <c r="CG49" i="29"/>
  <c r="CF49" i="29"/>
  <c r="CE49" i="29"/>
  <c r="CD49" i="29"/>
  <c r="CC49" i="29"/>
  <c r="CB49" i="29"/>
  <c r="CA49" i="29"/>
  <c r="BZ49" i="29"/>
  <c r="BY49" i="29"/>
  <c r="BX49" i="29"/>
  <c r="BW49" i="29"/>
  <c r="BV49" i="29"/>
  <c r="BU49" i="29"/>
  <c r="BT49" i="29"/>
  <c r="BS49" i="29"/>
  <c r="BR49" i="29"/>
  <c r="BQ49" i="29"/>
  <c r="BP49" i="29"/>
  <c r="BO49" i="29"/>
  <c r="BN49" i="29"/>
  <c r="BM49" i="29"/>
  <c r="BL49" i="29"/>
  <c r="BK49" i="29"/>
  <c r="BJ49" i="29"/>
  <c r="BI49" i="29"/>
  <c r="BH49" i="29"/>
  <c r="BG49" i="29"/>
  <c r="BF49" i="29"/>
  <c r="BE49" i="29"/>
  <c r="BD49" i="29"/>
  <c r="BC49" i="29"/>
  <c r="BB49" i="29"/>
  <c r="BA49" i="29"/>
  <c r="AZ49" i="29"/>
  <c r="AY49" i="29"/>
  <c r="AX49" i="29"/>
  <c r="AW49" i="29"/>
  <c r="AV49" i="29"/>
  <c r="AU49" i="29"/>
  <c r="AT49" i="29"/>
  <c r="AS49" i="29"/>
  <c r="AR49" i="29"/>
  <c r="AQ49" i="29"/>
  <c r="AP49" i="29"/>
  <c r="AO49" i="29"/>
  <c r="DL48" i="29"/>
  <c r="DK48" i="29"/>
  <c r="DJ48" i="29"/>
  <c r="DI48" i="29"/>
  <c r="DH48" i="29"/>
  <c r="DG48" i="29"/>
  <c r="DF48" i="29"/>
  <c r="DE48" i="29"/>
  <c r="DD48" i="29"/>
  <c r="DC48" i="29"/>
  <c r="DB48" i="29"/>
  <c r="DA48" i="29"/>
  <c r="CZ48" i="29"/>
  <c r="CY48" i="29"/>
  <c r="CX48" i="29"/>
  <c r="CW48" i="29"/>
  <c r="CV48" i="29"/>
  <c r="CU48" i="29"/>
  <c r="CT48" i="29"/>
  <c r="CS48" i="29"/>
  <c r="CR48" i="29"/>
  <c r="CQ48" i="29"/>
  <c r="CP48" i="29"/>
  <c r="CO48" i="29"/>
  <c r="CN48" i="29"/>
  <c r="CM48" i="29"/>
  <c r="CL48" i="29"/>
  <c r="CK48" i="29"/>
  <c r="CJ48" i="29"/>
  <c r="CI48" i="29"/>
  <c r="CH48" i="29"/>
  <c r="CG48" i="29"/>
  <c r="CF48" i="29"/>
  <c r="CE48" i="29"/>
  <c r="CD48" i="29"/>
  <c r="CC48" i="29"/>
  <c r="CB48" i="29"/>
  <c r="CA48" i="29"/>
  <c r="BZ48" i="29"/>
  <c r="BY48" i="29"/>
  <c r="BX48" i="29"/>
  <c r="BW48" i="29"/>
  <c r="BV48" i="29"/>
  <c r="BU48" i="29"/>
  <c r="BT48" i="29"/>
  <c r="BS48" i="29"/>
  <c r="BR48" i="29"/>
  <c r="BQ48" i="29"/>
  <c r="BP48" i="29"/>
  <c r="BO48" i="29"/>
  <c r="BN48" i="29"/>
  <c r="BM48" i="29"/>
  <c r="BL48" i="29"/>
  <c r="BK48" i="29"/>
  <c r="BJ48" i="29"/>
  <c r="BI48" i="29"/>
  <c r="BH48" i="29"/>
  <c r="BG48" i="29"/>
  <c r="BF48" i="29"/>
  <c r="BE48" i="29"/>
  <c r="BD48" i="29"/>
  <c r="BC48" i="29"/>
  <c r="BB48" i="29"/>
  <c r="BA48" i="29"/>
  <c r="AZ48" i="29"/>
  <c r="AY48" i="29"/>
  <c r="AX48" i="29"/>
  <c r="AW48" i="29"/>
  <c r="AV48" i="29"/>
  <c r="AU48" i="29"/>
  <c r="AT48" i="29"/>
  <c r="AS48" i="29"/>
  <c r="AR48" i="29"/>
  <c r="AQ48" i="29"/>
  <c r="AP48" i="29"/>
  <c r="AO48" i="29"/>
  <c r="DL195" i="29"/>
  <c r="DL196" i="29"/>
  <c r="DL197" i="29"/>
  <c r="DL198" i="29"/>
  <c r="DL199" i="29"/>
  <c r="DL200" i="29"/>
  <c r="DL202" i="29"/>
  <c r="DL203" i="29"/>
  <c r="DL204" i="29"/>
  <c r="DL205" i="29"/>
  <c r="DL206" i="29"/>
  <c r="DL207" i="29"/>
  <c r="DL208" i="29"/>
  <c r="DL209" i="29"/>
  <c r="DK195" i="29"/>
  <c r="DK196" i="29"/>
  <c r="DK197" i="29"/>
  <c r="DK198" i="29"/>
  <c r="DK199" i="29"/>
  <c r="DK200" i="29"/>
  <c r="DK202" i="29"/>
  <c r="DK203" i="29"/>
  <c r="DK204" i="29"/>
  <c r="DK205" i="29"/>
  <c r="DK206" i="29"/>
  <c r="DK207" i="29"/>
  <c r="DK208" i="29"/>
  <c r="DK209" i="29"/>
  <c r="DJ195" i="29"/>
  <c r="DJ196" i="29"/>
  <c r="DJ197" i="29"/>
  <c r="DJ198" i="29"/>
  <c r="DJ199" i="29"/>
  <c r="DJ200" i="29"/>
  <c r="DJ202" i="29"/>
  <c r="DJ203" i="29"/>
  <c r="DJ204" i="29"/>
  <c r="DJ205" i="29"/>
  <c r="DJ206" i="29"/>
  <c r="DJ207" i="29"/>
  <c r="DJ208" i="29"/>
  <c r="DJ209" i="29"/>
  <c r="DI195" i="29"/>
  <c r="DI196" i="29"/>
  <c r="DI197" i="29"/>
  <c r="DI198" i="29"/>
  <c r="DI199" i="29"/>
  <c r="DI200" i="29"/>
  <c r="DI202" i="29"/>
  <c r="DI203" i="29"/>
  <c r="DI204" i="29"/>
  <c r="DI205" i="29"/>
  <c r="DI206" i="29"/>
  <c r="DI207" i="29"/>
  <c r="DI208" i="29"/>
  <c r="DI209" i="29"/>
  <c r="DH195" i="29"/>
  <c r="DH196" i="29"/>
  <c r="DH197" i="29"/>
  <c r="DH198" i="29"/>
  <c r="DH199" i="29"/>
  <c r="DH200" i="29"/>
  <c r="DH202" i="29"/>
  <c r="DH203" i="29"/>
  <c r="DH204" i="29"/>
  <c r="DH205" i="29"/>
  <c r="DH206" i="29"/>
  <c r="DH207" i="29"/>
  <c r="DH208" i="29"/>
  <c r="DH209" i="29"/>
  <c r="DG195" i="29"/>
  <c r="DG196" i="29"/>
  <c r="DG197" i="29"/>
  <c r="DG198" i="29"/>
  <c r="DG199" i="29"/>
  <c r="DG200" i="29"/>
  <c r="DG202" i="29"/>
  <c r="DG203" i="29"/>
  <c r="DG204" i="29"/>
  <c r="DG205" i="29"/>
  <c r="DG206" i="29"/>
  <c r="DG207" i="29"/>
  <c r="DG208" i="29"/>
  <c r="DG209" i="29"/>
  <c r="DF195" i="29"/>
  <c r="DF196" i="29"/>
  <c r="DF197" i="29"/>
  <c r="DF198" i="29"/>
  <c r="DF199" i="29"/>
  <c r="DF200" i="29"/>
  <c r="DF202" i="29"/>
  <c r="DF203" i="29"/>
  <c r="DF204" i="29"/>
  <c r="DF205" i="29"/>
  <c r="DF206" i="29"/>
  <c r="DF207" i="29"/>
  <c r="DF208" i="29"/>
  <c r="DF209" i="29"/>
  <c r="DE195" i="29"/>
  <c r="DE196" i="29"/>
  <c r="DE197" i="29"/>
  <c r="DE198" i="29"/>
  <c r="DE199" i="29"/>
  <c r="DE200" i="29"/>
  <c r="DE202" i="29"/>
  <c r="DE203" i="29"/>
  <c r="DE204" i="29"/>
  <c r="DE205" i="29"/>
  <c r="DE206" i="29"/>
  <c r="DE207" i="29"/>
  <c r="DE208" i="29"/>
  <c r="DE209" i="29"/>
  <c r="DD195" i="29"/>
  <c r="DD196" i="29"/>
  <c r="DD197" i="29"/>
  <c r="DD198" i="29"/>
  <c r="DD199" i="29"/>
  <c r="DD200" i="29"/>
  <c r="DD202" i="29"/>
  <c r="DD203" i="29"/>
  <c r="DD204" i="29"/>
  <c r="DD205" i="29"/>
  <c r="DD206" i="29"/>
  <c r="DD207" i="29"/>
  <c r="DD208" i="29"/>
  <c r="DD209" i="29"/>
  <c r="DC195" i="29"/>
  <c r="DC196" i="29"/>
  <c r="DC197" i="29"/>
  <c r="DC198" i="29"/>
  <c r="DC199" i="29"/>
  <c r="DC200" i="29"/>
  <c r="DC202" i="29"/>
  <c r="DC203" i="29"/>
  <c r="DC204" i="29"/>
  <c r="DC205" i="29"/>
  <c r="DC206" i="29"/>
  <c r="DC207" i="29"/>
  <c r="DC208" i="29"/>
  <c r="DC209" i="29"/>
  <c r="DB195" i="29"/>
  <c r="DB196" i="29"/>
  <c r="DB197" i="29"/>
  <c r="DB198" i="29"/>
  <c r="DB199" i="29"/>
  <c r="DB200" i="29"/>
  <c r="DB202" i="29"/>
  <c r="DB203" i="29"/>
  <c r="DB204" i="29"/>
  <c r="DB205" i="29"/>
  <c r="DB206" i="29"/>
  <c r="DB207" i="29"/>
  <c r="DB208" i="29"/>
  <c r="DB209" i="29"/>
  <c r="DA195" i="29"/>
  <c r="DA196" i="29"/>
  <c r="DA197" i="29"/>
  <c r="DA198" i="29"/>
  <c r="DA199" i="29"/>
  <c r="DA200" i="29"/>
  <c r="DA202" i="29"/>
  <c r="DA203" i="29"/>
  <c r="DA204" i="29"/>
  <c r="DA205" i="29"/>
  <c r="DA206" i="29"/>
  <c r="DA207" i="29"/>
  <c r="DA208" i="29"/>
  <c r="DA209" i="29"/>
  <c r="CZ195" i="29"/>
  <c r="CZ196" i="29"/>
  <c r="CZ197" i="29"/>
  <c r="CZ198" i="29"/>
  <c r="CZ199" i="29"/>
  <c r="CZ200" i="29"/>
  <c r="CZ202" i="29"/>
  <c r="CZ203" i="29"/>
  <c r="CZ204" i="29"/>
  <c r="CZ205" i="29"/>
  <c r="CZ206" i="29"/>
  <c r="CZ207" i="29"/>
  <c r="CZ208" i="29"/>
  <c r="CZ209" i="29"/>
  <c r="CY195" i="29"/>
  <c r="CY196" i="29"/>
  <c r="CY197" i="29"/>
  <c r="CY198" i="29"/>
  <c r="CY199" i="29"/>
  <c r="CY200" i="29"/>
  <c r="CY202" i="29"/>
  <c r="CY203" i="29"/>
  <c r="CY204" i="29"/>
  <c r="CY205" i="29"/>
  <c r="CY206" i="29"/>
  <c r="CY207" i="29"/>
  <c r="CY208" i="29"/>
  <c r="CY209" i="29"/>
  <c r="CX195" i="29"/>
  <c r="CX196" i="29"/>
  <c r="CX197" i="29"/>
  <c r="CX198" i="29"/>
  <c r="CX199" i="29"/>
  <c r="CX200" i="29"/>
  <c r="CX202" i="29"/>
  <c r="CX203" i="29"/>
  <c r="CX204" i="29"/>
  <c r="CX205" i="29"/>
  <c r="CX206" i="29"/>
  <c r="CX207" i="29"/>
  <c r="CX208" i="29"/>
  <c r="CX209" i="29"/>
  <c r="CW195" i="29"/>
  <c r="CW196" i="29"/>
  <c r="CW197" i="29"/>
  <c r="CW198" i="29"/>
  <c r="CW199" i="29"/>
  <c r="CW200" i="29"/>
  <c r="CW202" i="29"/>
  <c r="CW203" i="29"/>
  <c r="CW204" i="29"/>
  <c r="CW205" i="29"/>
  <c r="CW206" i="29"/>
  <c r="CW207" i="29"/>
  <c r="CW208" i="29"/>
  <c r="CW209" i="29"/>
  <c r="CV195" i="29"/>
  <c r="CV196" i="29"/>
  <c r="CV197" i="29"/>
  <c r="CV198" i="29"/>
  <c r="CV199" i="29"/>
  <c r="CV200" i="29"/>
  <c r="CV202" i="29"/>
  <c r="CV203" i="29"/>
  <c r="CV204" i="29"/>
  <c r="CV205" i="29"/>
  <c r="CV206" i="29"/>
  <c r="CV207" i="29"/>
  <c r="CV208" i="29"/>
  <c r="CV209" i="29"/>
  <c r="CU195" i="29"/>
  <c r="CU196" i="29"/>
  <c r="CU197" i="29"/>
  <c r="CU198" i="29"/>
  <c r="CU199" i="29"/>
  <c r="CU200" i="29"/>
  <c r="CU202" i="29"/>
  <c r="CU203" i="29"/>
  <c r="CU204" i="29"/>
  <c r="CU205" i="29"/>
  <c r="CU206" i="29"/>
  <c r="CU207" i="29"/>
  <c r="CU208" i="29"/>
  <c r="CU209" i="29"/>
  <c r="CT195" i="29"/>
  <c r="CT196" i="29"/>
  <c r="CT197" i="29"/>
  <c r="CT198" i="29"/>
  <c r="CT199" i="29"/>
  <c r="CT200" i="29"/>
  <c r="CT202" i="29"/>
  <c r="CT203" i="29"/>
  <c r="CT204" i="29"/>
  <c r="CT205" i="29"/>
  <c r="CT206" i="29"/>
  <c r="CT207" i="29"/>
  <c r="CT208" i="29"/>
  <c r="CT209" i="29"/>
  <c r="CS195" i="29"/>
  <c r="CS196" i="29"/>
  <c r="CS197" i="29"/>
  <c r="CS198" i="29"/>
  <c r="CS199" i="29"/>
  <c r="CS200" i="29"/>
  <c r="CS202" i="29"/>
  <c r="CS203" i="29"/>
  <c r="CS204" i="29"/>
  <c r="CS205" i="29"/>
  <c r="CS206" i="29"/>
  <c r="CS207" i="29"/>
  <c r="CS208" i="29"/>
  <c r="CS209" i="29"/>
  <c r="CR195" i="29"/>
  <c r="CR196" i="29"/>
  <c r="CR197" i="29"/>
  <c r="CR198" i="29"/>
  <c r="CR199" i="29"/>
  <c r="CR200" i="29"/>
  <c r="CR202" i="29"/>
  <c r="CR203" i="29"/>
  <c r="CR204" i="29"/>
  <c r="CR205" i="29"/>
  <c r="CR206" i="29"/>
  <c r="CR207" i="29"/>
  <c r="CR208" i="29"/>
  <c r="CR209" i="29"/>
  <c r="CQ195" i="29"/>
  <c r="CQ196" i="29"/>
  <c r="CQ197" i="29"/>
  <c r="CQ198" i="29"/>
  <c r="CQ199" i="29"/>
  <c r="CQ200" i="29"/>
  <c r="CQ202" i="29"/>
  <c r="CQ203" i="29"/>
  <c r="CQ204" i="29"/>
  <c r="CQ205" i="29"/>
  <c r="CQ206" i="29"/>
  <c r="CQ207" i="29"/>
  <c r="CQ208" i="29"/>
  <c r="CQ209" i="29"/>
  <c r="CP195" i="29"/>
  <c r="CP196" i="29"/>
  <c r="CP197" i="29"/>
  <c r="CP198" i="29"/>
  <c r="CP199" i="29"/>
  <c r="CP200" i="29"/>
  <c r="CP202" i="29"/>
  <c r="CP203" i="29"/>
  <c r="CP204" i="29"/>
  <c r="CP205" i="29"/>
  <c r="CP206" i="29"/>
  <c r="CP207" i="29"/>
  <c r="CP208" i="29"/>
  <c r="CP209" i="29"/>
  <c r="CO195" i="29"/>
  <c r="CO196" i="29"/>
  <c r="CO197" i="29"/>
  <c r="CO198" i="29"/>
  <c r="CO199" i="29"/>
  <c r="CO200" i="29"/>
  <c r="CO202" i="29"/>
  <c r="CO203" i="29"/>
  <c r="CO204" i="29"/>
  <c r="CO205" i="29"/>
  <c r="CO206" i="29"/>
  <c r="CO207" i="29"/>
  <c r="CO208" i="29"/>
  <c r="CO209" i="29"/>
  <c r="CN195" i="29"/>
  <c r="CN196" i="29"/>
  <c r="CN197" i="29"/>
  <c r="CN198" i="29"/>
  <c r="CN199" i="29"/>
  <c r="CN200" i="29"/>
  <c r="CN202" i="29"/>
  <c r="CN203" i="29"/>
  <c r="CN204" i="29"/>
  <c r="CN205" i="29"/>
  <c r="CN206" i="29"/>
  <c r="CN207" i="29"/>
  <c r="CN208" i="29"/>
  <c r="CN209" i="29"/>
  <c r="CM195" i="29"/>
  <c r="CM196" i="29"/>
  <c r="CM197" i="29"/>
  <c r="CM198" i="29"/>
  <c r="CM199" i="29"/>
  <c r="CM200" i="29"/>
  <c r="CM202" i="29"/>
  <c r="CM203" i="29"/>
  <c r="CM204" i="29"/>
  <c r="CM205" i="29"/>
  <c r="CM206" i="29"/>
  <c r="CM207" i="29"/>
  <c r="CM208" i="29"/>
  <c r="CM209" i="29"/>
  <c r="CL195" i="29"/>
  <c r="CL196" i="29"/>
  <c r="CL197" i="29"/>
  <c r="CL198" i="29"/>
  <c r="CL199" i="29"/>
  <c r="CL200" i="29"/>
  <c r="CL202" i="29"/>
  <c r="CL203" i="29"/>
  <c r="CL204" i="29"/>
  <c r="CL205" i="29"/>
  <c r="CL206" i="29"/>
  <c r="CL207" i="29"/>
  <c r="CL208" i="29"/>
  <c r="CL209" i="29"/>
  <c r="CK195" i="29"/>
  <c r="CK196" i="29"/>
  <c r="CK197" i="29"/>
  <c r="CK198" i="29"/>
  <c r="CK199" i="29"/>
  <c r="CK200" i="29"/>
  <c r="CK202" i="29"/>
  <c r="CK203" i="29"/>
  <c r="CK204" i="29"/>
  <c r="CK205" i="29"/>
  <c r="CK206" i="29"/>
  <c r="CK207" i="29"/>
  <c r="CK208" i="29"/>
  <c r="CK209" i="29"/>
  <c r="CJ195" i="29"/>
  <c r="CJ196" i="29"/>
  <c r="CJ197" i="29"/>
  <c r="CJ198" i="29"/>
  <c r="CJ199" i="29"/>
  <c r="CJ200" i="29"/>
  <c r="CJ202" i="29"/>
  <c r="CJ203" i="29"/>
  <c r="CJ204" i="29"/>
  <c r="CJ205" i="29"/>
  <c r="CJ206" i="29"/>
  <c r="CJ207" i="29"/>
  <c r="CJ208" i="29"/>
  <c r="CJ209" i="29"/>
  <c r="CI195" i="29"/>
  <c r="CI196" i="29"/>
  <c r="CI197" i="29"/>
  <c r="CI198" i="29"/>
  <c r="CI199" i="29"/>
  <c r="CI200" i="29"/>
  <c r="CI202" i="29"/>
  <c r="CI203" i="29"/>
  <c r="CI204" i="29"/>
  <c r="CI205" i="29"/>
  <c r="CI206" i="29"/>
  <c r="CI207" i="29"/>
  <c r="CI208" i="29"/>
  <c r="CI209" i="29"/>
  <c r="CH195" i="29"/>
  <c r="CH196" i="29"/>
  <c r="CH197" i="29"/>
  <c r="CH198" i="29"/>
  <c r="CH199" i="29"/>
  <c r="CH200" i="29"/>
  <c r="CH202" i="29"/>
  <c r="CH203" i="29"/>
  <c r="CH204" i="29"/>
  <c r="CH205" i="29"/>
  <c r="CH206" i="29"/>
  <c r="CH207" i="29"/>
  <c r="CH208" i="29"/>
  <c r="CH209" i="29"/>
  <c r="CG195" i="29"/>
  <c r="CG196" i="29"/>
  <c r="CG197" i="29"/>
  <c r="CG198" i="29"/>
  <c r="CG199" i="29"/>
  <c r="CG200" i="29"/>
  <c r="CG202" i="29"/>
  <c r="CG203" i="29"/>
  <c r="CG204" i="29"/>
  <c r="CG205" i="29"/>
  <c r="CG206" i="29"/>
  <c r="CG207" i="29"/>
  <c r="CG208" i="29"/>
  <c r="CG209" i="29"/>
  <c r="CF195" i="29"/>
  <c r="CF196" i="29"/>
  <c r="CF197" i="29"/>
  <c r="CF198" i="29"/>
  <c r="CF199" i="29"/>
  <c r="CF200" i="29"/>
  <c r="CF202" i="29"/>
  <c r="CF203" i="29"/>
  <c r="CF204" i="29"/>
  <c r="CF205" i="29"/>
  <c r="CF206" i="29"/>
  <c r="CF207" i="29"/>
  <c r="CF208" i="29"/>
  <c r="CF209" i="29"/>
  <c r="CE195" i="29"/>
  <c r="CE196" i="29"/>
  <c r="CE197" i="29"/>
  <c r="CE198" i="29"/>
  <c r="CE199" i="29"/>
  <c r="CE200" i="29"/>
  <c r="CE202" i="29"/>
  <c r="CE203" i="29"/>
  <c r="CE204" i="29"/>
  <c r="CE205" i="29"/>
  <c r="CE206" i="29"/>
  <c r="CE207" i="29"/>
  <c r="CE208" i="29"/>
  <c r="CE209" i="29"/>
  <c r="CD195" i="29"/>
  <c r="CD196" i="29"/>
  <c r="CD197" i="29"/>
  <c r="CD198" i="29"/>
  <c r="CD199" i="29"/>
  <c r="CD200" i="29"/>
  <c r="CD202" i="29"/>
  <c r="CD203" i="29"/>
  <c r="CD204" i="29"/>
  <c r="CD205" i="29"/>
  <c r="CD206" i="29"/>
  <c r="CD207" i="29"/>
  <c r="CD208" i="29"/>
  <c r="CD209" i="29"/>
  <c r="CC195" i="29"/>
  <c r="CC196" i="29"/>
  <c r="CC197" i="29"/>
  <c r="CC198" i="29"/>
  <c r="CC199" i="29"/>
  <c r="CC200" i="29"/>
  <c r="CC202" i="29"/>
  <c r="CC203" i="29"/>
  <c r="CC204" i="29"/>
  <c r="CC205" i="29"/>
  <c r="CC206" i="29"/>
  <c r="CC207" i="29"/>
  <c r="CC208" i="29"/>
  <c r="CC209" i="29"/>
  <c r="CB195" i="29"/>
  <c r="CB196" i="29"/>
  <c r="CB197" i="29"/>
  <c r="CB198" i="29"/>
  <c r="CB199" i="29"/>
  <c r="CB200" i="29"/>
  <c r="CB202" i="29"/>
  <c r="CB203" i="29"/>
  <c r="CB204" i="29"/>
  <c r="CB205" i="29"/>
  <c r="CB206" i="29"/>
  <c r="CB207" i="29"/>
  <c r="CB208" i="29"/>
  <c r="CB209" i="29"/>
  <c r="CA195" i="29"/>
  <c r="CA196" i="29"/>
  <c r="CA197" i="29"/>
  <c r="CA198" i="29"/>
  <c r="CA199" i="29"/>
  <c r="CA200" i="29"/>
  <c r="CA202" i="29"/>
  <c r="CA203" i="29"/>
  <c r="CA204" i="29"/>
  <c r="CA205" i="29"/>
  <c r="CA206" i="29"/>
  <c r="CA207" i="29"/>
  <c r="CA208" i="29"/>
  <c r="CA209" i="29"/>
  <c r="BZ195" i="29"/>
  <c r="BZ196" i="29"/>
  <c r="BZ197" i="29"/>
  <c r="BZ198" i="29"/>
  <c r="BZ199" i="29"/>
  <c r="BZ200" i="29"/>
  <c r="BZ202" i="29"/>
  <c r="BZ203" i="29"/>
  <c r="BZ204" i="29"/>
  <c r="BZ205" i="29"/>
  <c r="BZ206" i="29"/>
  <c r="BZ207" i="29"/>
  <c r="BZ208" i="29"/>
  <c r="BZ209" i="29"/>
  <c r="BY195" i="29"/>
  <c r="BY196" i="29"/>
  <c r="BY197" i="29"/>
  <c r="BY198" i="29"/>
  <c r="BY199" i="29"/>
  <c r="BY200" i="29"/>
  <c r="BY202" i="29"/>
  <c r="BY203" i="29"/>
  <c r="BY204" i="29"/>
  <c r="BY205" i="29"/>
  <c r="BY206" i="29"/>
  <c r="BY207" i="29"/>
  <c r="BY208" i="29"/>
  <c r="BY209" i="29"/>
  <c r="BX195" i="29"/>
  <c r="BX196" i="29"/>
  <c r="BX197" i="29"/>
  <c r="BX198" i="29"/>
  <c r="BX199" i="29"/>
  <c r="BX200" i="29"/>
  <c r="BX202" i="29"/>
  <c r="BX203" i="29"/>
  <c r="BX204" i="29"/>
  <c r="BX205" i="29"/>
  <c r="BX206" i="29"/>
  <c r="BX207" i="29"/>
  <c r="BX208" i="29"/>
  <c r="BX209" i="29"/>
  <c r="BW195" i="29"/>
  <c r="BW196" i="29"/>
  <c r="BW197" i="29"/>
  <c r="BW198" i="29"/>
  <c r="BW199" i="29"/>
  <c r="BW200" i="29"/>
  <c r="BW202" i="29"/>
  <c r="BW203" i="29"/>
  <c r="BW204" i="29"/>
  <c r="BW205" i="29"/>
  <c r="BW206" i="29"/>
  <c r="BW207" i="29"/>
  <c r="BW208" i="29"/>
  <c r="BW209" i="29"/>
  <c r="BV195" i="29"/>
  <c r="BV196" i="29"/>
  <c r="BV197" i="29"/>
  <c r="BV198" i="29"/>
  <c r="BV199" i="29"/>
  <c r="BV200" i="29"/>
  <c r="BV202" i="29"/>
  <c r="BV203" i="29"/>
  <c r="BV204" i="29"/>
  <c r="BV205" i="29"/>
  <c r="BV206" i="29"/>
  <c r="BV207" i="29"/>
  <c r="BV208" i="29"/>
  <c r="BV209" i="29"/>
  <c r="BU195" i="29"/>
  <c r="BU196" i="29"/>
  <c r="BU197" i="29"/>
  <c r="BU198" i="29"/>
  <c r="BU199" i="29"/>
  <c r="BU200" i="29"/>
  <c r="BU202" i="29"/>
  <c r="BU203" i="29"/>
  <c r="BU204" i="29"/>
  <c r="BU205" i="29"/>
  <c r="BU206" i="29"/>
  <c r="BU207" i="29"/>
  <c r="BU208" i="29"/>
  <c r="BU209" i="29"/>
  <c r="BT195" i="29"/>
  <c r="BT196" i="29"/>
  <c r="BT197" i="29"/>
  <c r="BT198" i="29"/>
  <c r="BT199" i="29"/>
  <c r="BT200" i="29"/>
  <c r="BT202" i="29"/>
  <c r="BT203" i="29"/>
  <c r="BT204" i="29"/>
  <c r="BT205" i="29"/>
  <c r="BT206" i="29"/>
  <c r="BT207" i="29"/>
  <c r="BT208" i="29"/>
  <c r="BT209" i="29"/>
  <c r="BS195" i="29"/>
  <c r="BS196" i="29"/>
  <c r="BS197" i="29"/>
  <c r="BS198" i="29"/>
  <c r="BS199" i="29"/>
  <c r="BS200" i="29"/>
  <c r="BS202" i="29"/>
  <c r="BS203" i="29"/>
  <c r="BS204" i="29"/>
  <c r="BS205" i="29"/>
  <c r="BS206" i="29"/>
  <c r="BS207" i="29"/>
  <c r="BS208" i="29"/>
  <c r="BS209" i="29"/>
  <c r="BR195" i="29"/>
  <c r="BR196" i="29"/>
  <c r="BR197" i="29"/>
  <c r="BR198" i="29"/>
  <c r="BR199" i="29"/>
  <c r="BR200" i="29"/>
  <c r="BR202" i="29"/>
  <c r="BR203" i="29"/>
  <c r="BR204" i="29"/>
  <c r="BR205" i="29"/>
  <c r="BR206" i="29"/>
  <c r="BR207" i="29"/>
  <c r="BR208" i="29"/>
  <c r="BR209" i="29"/>
  <c r="BQ195" i="29"/>
  <c r="BQ196" i="29"/>
  <c r="BQ197" i="29"/>
  <c r="BQ198" i="29"/>
  <c r="BQ199" i="29"/>
  <c r="BQ200" i="29"/>
  <c r="BQ202" i="29"/>
  <c r="BQ203" i="29"/>
  <c r="BQ204" i="29"/>
  <c r="BQ205" i="29"/>
  <c r="BQ206" i="29"/>
  <c r="BQ207" i="29"/>
  <c r="BQ208" i="29"/>
  <c r="BQ209" i="29"/>
  <c r="BP195" i="29"/>
  <c r="BP196" i="29"/>
  <c r="BP197" i="29"/>
  <c r="BP198" i="29"/>
  <c r="BP199" i="29"/>
  <c r="BP200" i="29"/>
  <c r="BP202" i="29"/>
  <c r="BP203" i="29"/>
  <c r="BP204" i="29"/>
  <c r="BP205" i="29"/>
  <c r="BP206" i="29"/>
  <c r="BP207" i="29"/>
  <c r="BP208" i="29"/>
  <c r="BP209" i="29"/>
  <c r="BO195" i="29"/>
  <c r="BO196" i="29"/>
  <c r="BO197" i="29"/>
  <c r="BO198" i="29"/>
  <c r="BO199" i="29"/>
  <c r="BO200" i="29"/>
  <c r="BO202" i="29"/>
  <c r="BO203" i="29"/>
  <c r="BO204" i="29"/>
  <c r="BO205" i="29"/>
  <c r="BO206" i="29"/>
  <c r="BO207" i="29"/>
  <c r="BO208" i="29"/>
  <c r="BO209" i="29"/>
  <c r="BN195" i="29"/>
  <c r="BN196" i="29"/>
  <c r="BN197" i="29"/>
  <c r="BN198" i="29"/>
  <c r="BN199" i="29"/>
  <c r="BN200" i="29"/>
  <c r="BN202" i="29"/>
  <c r="BN203" i="29"/>
  <c r="BN204" i="29"/>
  <c r="BN205" i="29"/>
  <c r="BN206" i="29"/>
  <c r="BN207" i="29"/>
  <c r="BN208" i="29"/>
  <c r="BN209" i="29"/>
  <c r="BM195" i="29"/>
  <c r="BM196" i="29"/>
  <c r="BM197" i="29"/>
  <c r="BM198" i="29"/>
  <c r="BM199" i="29"/>
  <c r="BM200" i="29"/>
  <c r="BM202" i="29"/>
  <c r="BM203" i="29"/>
  <c r="BM204" i="29"/>
  <c r="BM205" i="29"/>
  <c r="BM206" i="29"/>
  <c r="BM207" i="29"/>
  <c r="BM208" i="29"/>
  <c r="BM209" i="29"/>
  <c r="BL195" i="29"/>
  <c r="BL196" i="29"/>
  <c r="BL197" i="29"/>
  <c r="BL198" i="29"/>
  <c r="BL199" i="29"/>
  <c r="BL200" i="29"/>
  <c r="BL202" i="29"/>
  <c r="BL203" i="29"/>
  <c r="BL204" i="29"/>
  <c r="BL205" i="29"/>
  <c r="BL206" i="29"/>
  <c r="BL207" i="29"/>
  <c r="BL208" i="29"/>
  <c r="BL209" i="29"/>
  <c r="BK195" i="29"/>
  <c r="BK196" i="29"/>
  <c r="BK197" i="29"/>
  <c r="BK198" i="29"/>
  <c r="BK199" i="29"/>
  <c r="BK200" i="29"/>
  <c r="BK202" i="29"/>
  <c r="BK203" i="29"/>
  <c r="BK204" i="29"/>
  <c r="BK205" i="29"/>
  <c r="BK206" i="29"/>
  <c r="BK207" i="29"/>
  <c r="BK208" i="29"/>
  <c r="BK209" i="29"/>
  <c r="BJ195" i="29"/>
  <c r="BJ196" i="29"/>
  <c r="BJ197" i="29"/>
  <c r="BJ198" i="29"/>
  <c r="BJ199" i="29"/>
  <c r="BJ200" i="29"/>
  <c r="BJ202" i="29"/>
  <c r="BJ203" i="29"/>
  <c r="BJ204" i="29"/>
  <c r="BJ205" i="29"/>
  <c r="BJ206" i="29"/>
  <c r="BJ207" i="29"/>
  <c r="BJ208" i="29"/>
  <c r="BJ209" i="29"/>
  <c r="BI195" i="29"/>
  <c r="BI196" i="29"/>
  <c r="BI197" i="29"/>
  <c r="BI198" i="29"/>
  <c r="BI199" i="29"/>
  <c r="BI200" i="29"/>
  <c r="BI202" i="29"/>
  <c r="BI203" i="29"/>
  <c r="BI204" i="29"/>
  <c r="BI205" i="29"/>
  <c r="BI206" i="29"/>
  <c r="BI207" i="29"/>
  <c r="BI208" i="29"/>
  <c r="BI209" i="29"/>
  <c r="BH195" i="29"/>
  <c r="BH196" i="29"/>
  <c r="BH197" i="29"/>
  <c r="BH198" i="29"/>
  <c r="BH199" i="29"/>
  <c r="BH200" i="29"/>
  <c r="BH202" i="29"/>
  <c r="BH203" i="29"/>
  <c r="BH204" i="29"/>
  <c r="BH205" i="29"/>
  <c r="BH206" i="29"/>
  <c r="BH207" i="29"/>
  <c r="BH208" i="29"/>
  <c r="BH209" i="29"/>
  <c r="BG195" i="29"/>
  <c r="BG196" i="29"/>
  <c r="BG197" i="29"/>
  <c r="BG198" i="29"/>
  <c r="BG199" i="29"/>
  <c r="BG200" i="29"/>
  <c r="BG202" i="29"/>
  <c r="BG203" i="29"/>
  <c r="BG204" i="29"/>
  <c r="BG205" i="29"/>
  <c r="BG206" i="29"/>
  <c r="BG207" i="29"/>
  <c r="BG208" i="29"/>
  <c r="BG209" i="29"/>
  <c r="BF195" i="29"/>
  <c r="BF196" i="29"/>
  <c r="BF197" i="29"/>
  <c r="BF198" i="29"/>
  <c r="BF199" i="29"/>
  <c r="BF200" i="29"/>
  <c r="BF202" i="29"/>
  <c r="BF203" i="29"/>
  <c r="BF204" i="29"/>
  <c r="BF205" i="29"/>
  <c r="BF206" i="29"/>
  <c r="BF207" i="29"/>
  <c r="BF208" i="29"/>
  <c r="BF209" i="29"/>
  <c r="BE195" i="29"/>
  <c r="BE196" i="29"/>
  <c r="BE197" i="29"/>
  <c r="BE198" i="29"/>
  <c r="BE199" i="29"/>
  <c r="BE200" i="29"/>
  <c r="BE202" i="29"/>
  <c r="BE203" i="29"/>
  <c r="BE204" i="29"/>
  <c r="BE205" i="29"/>
  <c r="BE206" i="29"/>
  <c r="BE207" i="29"/>
  <c r="BE208" i="29"/>
  <c r="BE209" i="29"/>
  <c r="BD195" i="29"/>
  <c r="BD196" i="29"/>
  <c r="BD197" i="29"/>
  <c r="BD198" i="29"/>
  <c r="BD199" i="29"/>
  <c r="BD200" i="29"/>
  <c r="BD202" i="29"/>
  <c r="BD203" i="29"/>
  <c r="BD204" i="29"/>
  <c r="BD205" i="29"/>
  <c r="BD206" i="29"/>
  <c r="BD207" i="29"/>
  <c r="BD208" i="29"/>
  <c r="BD209" i="29"/>
  <c r="BC195" i="29"/>
  <c r="BC196" i="29"/>
  <c r="BC197" i="29"/>
  <c r="BC198" i="29"/>
  <c r="BC199" i="29"/>
  <c r="BC200" i="29"/>
  <c r="BC202" i="29"/>
  <c r="BC203" i="29"/>
  <c r="BC204" i="29"/>
  <c r="BC205" i="29"/>
  <c r="BC206" i="29"/>
  <c r="BC207" i="29"/>
  <c r="BC208" i="29"/>
  <c r="BC209" i="29"/>
  <c r="BB195" i="29"/>
  <c r="BB196" i="29"/>
  <c r="BB197" i="29"/>
  <c r="BB198" i="29"/>
  <c r="BB199" i="29"/>
  <c r="BB200" i="29"/>
  <c r="BB202" i="29"/>
  <c r="BB203" i="29"/>
  <c r="BB204" i="29"/>
  <c r="BB205" i="29"/>
  <c r="BB206" i="29"/>
  <c r="BB207" i="29"/>
  <c r="BB208" i="29"/>
  <c r="BB209" i="29"/>
  <c r="BA195" i="29"/>
  <c r="BA196" i="29"/>
  <c r="BA197" i="29"/>
  <c r="BA198" i="29"/>
  <c r="BA199" i="29"/>
  <c r="BA200" i="29"/>
  <c r="BA202" i="29"/>
  <c r="BA203" i="29"/>
  <c r="BA204" i="29"/>
  <c r="BA205" i="29"/>
  <c r="BA206" i="29"/>
  <c r="BA207" i="29"/>
  <c r="BA208" i="29"/>
  <c r="BA209" i="29"/>
  <c r="AZ195" i="29"/>
  <c r="AZ196" i="29"/>
  <c r="AZ197" i="29"/>
  <c r="AZ198" i="29"/>
  <c r="AZ199" i="29"/>
  <c r="AZ200" i="29"/>
  <c r="AZ202" i="29"/>
  <c r="AZ203" i="29"/>
  <c r="AZ204" i="29"/>
  <c r="AZ205" i="29"/>
  <c r="AZ206" i="29"/>
  <c r="AZ207" i="29"/>
  <c r="AZ208" i="29"/>
  <c r="AZ209" i="29"/>
  <c r="AY195" i="29"/>
  <c r="AY196" i="29"/>
  <c r="AY197" i="29"/>
  <c r="AY198" i="29"/>
  <c r="AY199" i="29"/>
  <c r="AY200" i="29"/>
  <c r="AY202" i="29"/>
  <c r="AY203" i="29"/>
  <c r="AY204" i="29"/>
  <c r="AY205" i="29"/>
  <c r="AY206" i="29"/>
  <c r="AY207" i="29"/>
  <c r="AY208" i="29"/>
  <c r="AY209" i="29"/>
  <c r="AX195" i="29"/>
  <c r="AX196" i="29"/>
  <c r="AX197" i="29"/>
  <c r="AX198" i="29"/>
  <c r="AX199" i="29"/>
  <c r="AX200" i="29"/>
  <c r="AX202" i="29"/>
  <c r="AX203" i="29"/>
  <c r="AX204" i="29"/>
  <c r="AX205" i="29"/>
  <c r="AX206" i="29"/>
  <c r="AX207" i="29"/>
  <c r="AX208" i="29"/>
  <c r="AX209" i="29"/>
  <c r="AW195" i="29"/>
  <c r="AW196" i="29"/>
  <c r="AW197" i="29"/>
  <c r="AW198" i="29"/>
  <c r="AW199" i="29"/>
  <c r="AW200" i="29"/>
  <c r="AW202" i="29"/>
  <c r="AW203" i="29"/>
  <c r="AW204" i="29"/>
  <c r="AW205" i="29"/>
  <c r="AW206" i="29"/>
  <c r="AW207" i="29"/>
  <c r="AW208" i="29"/>
  <c r="AW209" i="29"/>
  <c r="AV195" i="29"/>
  <c r="AV196" i="29"/>
  <c r="AV197" i="29"/>
  <c r="AV198" i="29"/>
  <c r="AV199" i="29"/>
  <c r="AV200" i="29"/>
  <c r="AV202" i="29"/>
  <c r="AV203" i="29"/>
  <c r="AV204" i="29"/>
  <c r="AV205" i="29"/>
  <c r="AV206" i="29"/>
  <c r="AV207" i="29"/>
  <c r="AV208" i="29"/>
  <c r="AV209" i="29"/>
  <c r="AU195" i="29"/>
  <c r="AU196" i="29"/>
  <c r="AU197" i="29"/>
  <c r="AU198" i="29"/>
  <c r="AU199" i="29"/>
  <c r="AU200" i="29"/>
  <c r="AU202" i="29"/>
  <c r="AU203" i="29"/>
  <c r="AU204" i="29"/>
  <c r="AU205" i="29"/>
  <c r="AU206" i="29"/>
  <c r="AU207" i="29"/>
  <c r="AU208" i="29"/>
  <c r="AU209" i="29"/>
  <c r="AT195" i="29"/>
  <c r="AT196" i="29"/>
  <c r="AT197" i="29"/>
  <c r="AT198" i="29"/>
  <c r="AT199" i="29"/>
  <c r="AT200" i="29"/>
  <c r="AT202" i="29"/>
  <c r="AT203" i="29"/>
  <c r="AT204" i="29"/>
  <c r="AT205" i="29"/>
  <c r="AT206" i="29"/>
  <c r="AT207" i="29"/>
  <c r="AT208" i="29"/>
  <c r="AT209" i="29"/>
  <c r="AS195" i="29"/>
  <c r="AS196" i="29"/>
  <c r="AS197" i="29"/>
  <c r="AS198" i="29"/>
  <c r="AS199" i="29"/>
  <c r="AS200" i="29"/>
  <c r="AS202" i="29"/>
  <c r="AS203" i="29"/>
  <c r="AS204" i="29"/>
  <c r="AS205" i="29"/>
  <c r="AS206" i="29"/>
  <c r="AS207" i="29"/>
  <c r="AS208" i="29"/>
  <c r="AS209" i="29"/>
  <c r="AR195" i="29"/>
  <c r="AR196" i="29"/>
  <c r="AR197" i="29"/>
  <c r="AR198" i="29"/>
  <c r="AR199" i="29"/>
  <c r="AR200" i="29"/>
  <c r="AR202" i="29"/>
  <c r="AR203" i="29"/>
  <c r="AR204" i="29"/>
  <c r="AR205" i="29"/>
  <c r="AR206" i="29"/>
  <c r="AR207" i="29"/>
  <c r="AR208" i="29"/>
  <c r="AR209" i="29"/>
  <c r="AQ195" i="29"/>
  <c r="AQ196" i="29"/>
  <c r="AQ197" i="29"/>
  <c r="AQ198" i="29"/>
  <c r="AQ199" i="29"/>
  <c r="AQ200" i="29"/>
  <c r="AQ202" i="29"/>
  <c r="AQ203" i="29"/>
  <c r="AQ204" i="29"/>
  <c r="AQ205" i="29"/>
  <c r="AQ206" i="29"/>
  <c r="AQ207" i="29"/>
  <c r="AQ208" i="29"/>
  <c r="AQ209" i="29"/>
  <c r="AP195" i="29"/>
  <c r="AP196" i="29"/>
  <c r="AP197" i="29"/>
  <c r="AP198" i="29"/>
  <c r="AP199" i="29"/>
  <c r="AP200" i="29"/>
  <c r="AP202" i="29"/>
  <c r="AP203" i="29"/>
  <c r="AP204" i="29"/>
  <c r="AP205" i="29"/>
  <c r="AP206" i="29"/>
  <c r="AP207" i="29"/>
  <c r="AP208" i="29"/>
  <c r="AP209" i="29"/>
  <c r="AO195" i="29"/>
  <c r="AO196" i="29"/>
  <c r="AO197" i="29"/>
  <c r="AO198" i="29"/>
  <c r="AO199" i="29"/>
  <c r="AO200" i="29"/>
  <c r="AO202" i="29"/>
  <c r="AO203" i="29"/>
  <c r="AO204" i="29"/>
  <c r="AO205" i="29"/>
  <c r="AO206" i="29"/>
  <c r="AO207" i="29"/>
  <c r="AO208" i="29"/>
  <c r="AO209" i="29"/>
  <c r="DL201" i="29"/>
  <c r="DK201" i="29"/>
  <c r="DJ201" i="29"/>
  <c r="DI201" i="29"/>
  <c r="DH201" i="29"/>
  <c r="DG201" i="29"/>
  <c r="DF201" i="29"/>
  <c r="DE201" i="29"/>
  <c r="DD201" i="29"/>
  <c r="DC201" i="29"/>
  <c r="DB201" i="29"/>
  <c r="DA201" i="29"/>
  <c r="CZ201" i="29"/>
  <c r="CY201" i="29"/>
  <c r="CX201" i="29"/>
  <c r="CW201" i="29"/>
  <c r="CV201" i="29"/>
  <c r="CU201" i="29"/>
  <c r="CT201" i="29"/>
  <c r="CS201" i="29"/>
  <c r="CR201" i="29"/>
  <c r="CQ201" i="29"/>
  <c r="CP201" i="29"/>
  <c r="CO201" i="29"/>
  <c r="CN201" i="29"/>
  <c r="CM201" i="29"/>
  <c r="CL201" i="29"/>
  <c r="CK201" i="29"/>
  <c r="CJ201" i="29"/>
  <c r="CI201" i="29"/>
  <c r="CH201" i="29"/>
  <c r="CG201" i="29"/>
  <c r="CF201" i="29"/>
  <c r="CE201" i="29"/>
  <c r="CD201" i="29"/>
  <c r="CC201" i="29"/>
  <c r="CB201" i="29"/>
  <c r="CA201" i="29"/>
  <c r="BZ201" i="29"/>
  <c r="BY201" i="29"/>
  <c r="BX201" i="29"/>
  <c r="BW201" i="29"/>
  <c r="BV201" i="29"/>
  <c r="BU201" i="29"/>
  <c r="BT201" i="29"/>
  <c r="BS201" i="29"/>
  <c r="BR201" i="29"/>
  <c r="BQ201" i="29"/>
  <c r="BP201" i="29"/>
  <c r="BO201" i="29"/>
  <c r="BN201" i="29"/>
  <c r="BM201" i="29"/>
  <c r="BL201" i="29"/>
  <c r="BK201" i="29"/>
  <c r="BJ201" i="29"/>
  <c r="BI201" i="29"/>
  <c r="BH201" i="29"/>
  <c r="BG201" i="29"/>
  <c r="BF201" i="29"/>
  <c r="BE201" i="29"/>
  <c r="BD201" i="29"/>
  <c r="BC201" i="29"/>
  <c r="BB201" i="29"/>
  <c r="BA201" i="29"/>
  <c r="AZ201" i="29"/>
  <c r="AY201" i="29"/>
  <c r="AX201" i="29"/>
  <c r="AW201" i="29"/>
  <c r="AV201" i="29"/>
  <c r="AU201" i="29"/>
  <c r="AT201" i="29"/>
  <c r="AS201" i="29"/>
  <c r="AR201" i="29"/>
  <c r="AQ201" i="29"/>
  <c r="AP201" i="29"/>
  <c r="AO201" i="29"/>
  <c r="DL27" i="29"/>
  <c r="DK27" i="29"/>
  <c r="DJ27" i="29"/>
  <c r="DI27" i="29"/>
  <c r="DH27" i="29"/>
  <c r="DG27" i="29"/>
  <c r="DF27" i="29"/>
  <c r="DE27" i="29"/>
  <c r="DD27" i="29"/>
  <c r="DC27" i="29"/>
  <c r="DB27" i="29"/>
  <c r="DA27" i="29"/>
  <c r="CZ27" i="29"/>
  <c r="CY27" i="29"/>
  <c r="CX27" i="29"/>
  <c r="CW27" i="29"/>
  <c r="CV27" i="29"/>
  <c r="CU27" i="29"/>
  <c r="CT27" i="29"/>
  <c r="CS27" i="29"/>
  <c r="CR27" i="29"/>
  <c r="CQ27" i="29"/>
  <c r="CP27" i="29"/>
  <c r="CO27" i="29"/>
  <c r="CN27" i="29"/>
  <c r="CM27" i="29"/>
  <c r="CL27" i="29"/>
  <c r="CK27" i="29"/>
  <c r="CJ27" i="29"/>
  <c r="CI27" i="29"/>
  <c r="CH27" i="29"/>
  <c r="CG27" i="29"/>
  <c r="CF27" i="29"/>
  <c r="CE27" i="29"/>
  <c r="CD27" i="29"/>
  <c r="CC27" i="29"/>
  <c r="CB27" i="29"/>
  <c r="CA27" i="29"/>
  <c r="BZ27" i="29"/>
  <c r="BY27" i="29"/>
  <c r="BX27" i="29"/>
  <c r="BW27" i="29"/>
  <c r="BV27" i="29"/>
  <c r="BU27" i="29"/>
  <c r="BT27" i="29"/>
  <c r="BS27" i="29"/>
  <c r="BR27" i="29"/>
  <c r="BQ27" i="29"/>
  <c r="BP27" i="29"/>
  <c r="BO27" i="29"/>
  <c r="BN27" i="29"/>
  <c r="BM27" i="29"/>
  <c r="BL27" i="29"/>
  <c r="BK27" i="29"/>
  <c r="BJ27" i="29"/>
  <c r="BI27" i="29"/>
  <c r="BH27" i="29"/>
  <c r="BG27" i="29"/>
  <c r="BF27" i="29"/>
  <c r="BE27" i="29"/>
  <c r="BD27" i="29"/>
  <c r="BC27" i="29"/>
  <c r="BB27" i="29"/>
  <c r="BA27" i="29"/>
  <c r="AZ27" i="29"/>
  <c r="AY27" i="29"/>
  <c r="AX27" i="29"/>
  <c r="AW27" i="29"/>
  <c r="AV27" i="29"/>
  <c r="AU27" i="29"/>
  <c r="AT27" i="29"/>
  <c r="AS27" i="29"/>
  <c r="AR27" i="29"/>
  <c r="AQ27" i="29"/>
  <c r="AP27" i="29"/>
  <c r="AO27" i="29"/>
  <c r="DL25" i="29"/>
  <c r="DK25" i="29"/>
  <c r="DJ25" i="29"/>
  <c r="DI25" i="29"/>
  <c r="DH25" i="29"/>
  <c r="DG25" i="29"/>
  <c r="DF25" i="29"/>
  <c r="DE25" i="29"/>
  <c r="DD25" i="29"/>
  <c r="DC25" i="29"/>
  <c r="DB25" i="29"/>
  <c r="DA25" i="29"/>
  <c r="CZ25" i="29"/>
  <c r="CY25" i="29"/>
  <c r="CX25" i="29"/>
  <c r="CW25" i="29"/>
  <c r="CV25" i="29"/>
  <c r="CU25" i="29"/>
  <c r="CT25" i="29"/>
  <c r="CS25" i="29"/>
  <c r="CR25" i="29"/>
  <c r="CQ25" i="29"/>
  <c r="CP25" i="29"/>
  <c r="CO25" i="29"/>
  <c r="CN25" i="29"/>
  <c r="CM25" i="29"/>
  <c r="CL25" i="29"/>
  <c r="CK25" i="29"/>
  <c r="CJ25" i="29"/>
  <c r="CI25" i="29"/>
  <c r="CH25" i="29"/>
  <c r="CG25" i="29"/>
  <c r="CF25" i="29"/>
  <c r="CE25" i="29"/>
  <c r="CD25" i="29"/>
  <c r="CC25" i="29"/>
  <c r="CB25" i="29"/>
  <c r="CA25" i="29"/>
  <c r="BZ25" i="29"/>
  <c r="BY25" i="29"/>
  <c r="BX25" i="29"/>
  <c r="BW25" i="29"/>
  <c r="BV25" i="29"/>
  <c r="BU25" i="29"/>
  <c r="BT25" i="29"/>
  <c r="BS25" i="29"/>
  <c r="BR25" i="29"/>
  <c r="BQ25" i="29"/>
  <c r="BP25" i="29"/>
  <c r="BO25" i="29"/>
  <c r="BN25" i="29"/>
  <c r="BM25" i="29"/>
  <c r="BL25" i="29"/>
  <c r="BK25" i="29"/>
  <c r="BJ25" i="29"/>
  <c r="BI25" i="29"/>
  <c r="BH25" i="29"/>
  <c r="BG25" i="29"/>
  <c r="BF25" i="29"/>
  <c r="BE25" i="29"/>
  <c r="BD25" i="29"/>
  <c r="BC25" i="29"/>
  <c r="BB25" i="29"/>
  <c r="BA25" i="29"/>
  <c r="AZ25" i="29"/>
  <c r="AY25" i="29"/>
  <c r="AX25" i="29"/>
  <c r="AW25" i="29"/>
  <c r="AV25" i="29"/>
  <c r="AU25" i="29"/>
  <c r="AT25" i="29"/>
  <c r="AS25" i="29"/>
  <c r="AR25" i="29"/>
  <c r="AQ25" i="29"/>
  <c r="AP25" i="29"/>
  <c r="AO25" i="29"/>
  <c r="DL24" i="29"/>
  <c r="DK24" i="29"/>
  <c r="DJ24" i="29"/>
  <c r="DI24" i="29"/>
  <c r="DH24" i="29"/>
  <c r="DG24" i="29"/>
  <c r="DF24" i="29"/>
  <c r="DE24" i="29"/>
  <c r="DD24" i="29"/>
  <c r="DC24" i="29"/>
  <c r="DB24" i="29"/>
  <c r="DA24" i="29"/>
  <c r="CZ24" i="29"/>
  <c r="CY24" i="29"/>
  <c r="CX24" i="29"/>
  <c r="CW24" i="29"/>
  <c r="CV24" i="29"/>
  <c r="CU24" i="29"/>
  <c r="CT24" i="29"/>
  <c r="CS24" i="29"/>
  <c r="CR24" i="29"/>
  <c r="CQ24" i="29"/>
  <c r="CP24" i="29"/>
  <c r="CO24" i="29"/>
  <c r="CN24" i="29"/>
  <c r="CM24" i="29"/>
  <c r="CL24" i="29"/>
  <c r="CK24" i="29"/>
  <c r="CJ24" i="29"/>
  <c r="CI24" i="29"/>
  <c r="CH24" i="29"/>
  <c r="CG24" i="29"/>
  <c r="CF24" i="29"/>
  <c r="CE24" i="29"/>
  <c r="CD24" i="29"/>
  <c r="CC24" i="29"/>
  <c r="CB24" i="29"/>
  <c r="CA24" i="29"/>
  <c r="BZ24" i="29"/>
  <c r="BY24" i="29"/>
  <c r="BX24" i="29"/>
  <c r="BW24" i="29"/>
  <c r="BV24" i="29"/>
  <c r="BU24" i="29"/>
  <c r="BT24" i="29"/>
  <c r="BS24" i="29"/>
  <c r="BR24" i="29"/>
  <c r="BQ24" i="29"/>
  <c r="BP24" i="29"/>
  <c r="BO24" i="29"/>
  <c r="BN24" i="29"/>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B161" i="29"/>
  <c r="AY161" i="29"/>
  <c r="BL161" i="29"/>
  <c r="U161" i="29"/>
  <c r="CA161" i="29"/>
  <c r="CP161" i="29"/>
  <c r="AN161" i="29"/>
  <c r="BF161" i="29"/>
  <c r="BT161" i="29"/>
  <c r="CH161" i="29"/>
  <c r="CV161" i="29"/>
  <c r="K315" i="37"/>
  <c r="N161" i="29"/>
  <c r="AF161" i="29"/>
  <c r="AR161" i="29"/>
  <c r="AZ161" i="29"/>
  <c r="BG161" i="29"/>
  <c r="BO161" i="29"/>
  <c r="BV161" i="29"/>
  <c r="CB161" i="29"/>
  <c r="CJ161" i="29"/>
  <c r="CQ161" i="29"/>
  <c r="CX161" i="29"/>
  <c r="I285" i="29"/>
  <c r="I285" i="38"/>
  <c r="I276" i="29"/>
  <c r="I276" i="38"/>
  <c r="I275" i="29"/>
  <c r="I275" i="38"/>
  <c r="BH253" i="29"/>
  <c r="BH253" i="38"/>
  <c r="CD249" i="29"/>
  <c r="CD249" i="38"/>
  <c r="BD245" i="29"/>
  <c r="BD245" i="38"/>
  <c r="H243" i="38"/>
  <c r="M14" i="81"/>
  <c r="AN22" i="29"/>
  <c r="AM45" i="29"/>
  <c r="AK45" i="29"/>
  <c r="AI22" i="29"/>
  <c r="AF22" i="29"/>
  <c r="AC45" i="29"/>
  <c r="AB22" i="29"/>
  <c r="AA22" i="29"/>
  <c r="X22" i="29"/>
  <c r="W22" i="29"/>
  <c r="S22" i="29"/>
  <c r="P22" i="29"/>
  <c r="L45" i="29"/>
  <c r="AF89" i="29"/>
  <c r="AB89" i="29"/>
  <c r="W111" i="29"/>
  <c r="P89" i="29"/>
  <c r="O111" i="29"/>
  <c r="G253" i="38"/>
  <c r="G252" i="38"/>
  <c r="G251" i="38"/>
  <c r="G250" i="38"/>
  <c r="G249" i="38"/>
  <c r="G248" i="38"/>
  <c r="G247" i="38"/>
  <c r="G246" i="38"/>
  <c r="G245" i="38"/>
  <c r="DL264" i="29"/>
  <c r="DK264" i="29"/>
  <c r="DJ264" i="29"/>
  <c r="DG264" i="29"/>
  <c r="DF264" i="29"/>
  <c r="DD264" i="29"/>
  <c r="DB264" i="29"/>
  <c r="CZ264" i="29"/>
  <c r="CY264" i="29"/>
  <c r="CV264" i="29"/>
  <c r="CU264" i="29"/>
  <c r="CT264" i="29"/>
  <c r="CQ264" i="29"/>
  <c r="CP264" i="29"/>
  <c r="CN264" i="29"/>
  <c r="CL264" i="29"/>
  <c r="CJ264" i="29"/>
  <c r="CI264" i="29"/>
  <c r="CF264" i="29"/>
  <c r="CE264" i="29"/>
  <c r="CD264" i="29"/>
  <c r="CA264" i="29"/>
  <c r="BZ264" i="29"/>
  <c r="BX264" i="29"/>
  <c r="BV264" i="29"/>
  <c r="BT264" i="29"/>
  <c r="BS264" i="29"/>
  <c r="BP264" i="29"/>
  <c r="BO264" i="29"/>
  <c r="BN264" i="29"/>
  <c r="BK264" i="29"/>
  <c r="BJ264" i="29"/>
  <c r="BH264" i="29"/>
  <c r="BF264" i="29"/>
  <c r="BD264" i="29"/>
  <c r="BC264" i="29"/>
  <c r="AZ264" i="29"/>
  <c r="AY264" i="29"/>
  <c r="AX264" i="29"/>
  <c r="AU264" i="29"/>
  <c r="AT264" i="29"/>
  <c r="AR264" i="29"/>
  <c r="AP264" i="29"/>
  <c r="AN264" i="29"/>
  <c r="AM264" i="29"/>
  <c r="AJ264" i="29"/>
  <c r="AI264" i="29"/>
  <c r="AH264" i="29"/>
  <c r="AE264" i="29"/>
  <c r="AD264" i="29"/>
  <c r="AB264" i="29"/>
  <c r="Z264" i="29"/>
  <c r="X264" i="29"/>
  <c r="W264" i="29"/>
  <c r="T264" i="29"/>
  <c r="S264" i="29"/>
  <c r="R264" i="29"/>
  <c r="O264" i="29"/>
  <c r="N264" i="29"/>
  <c r="L264" i="29"/>
  <c r="J264" i="29"/>
  <c r="DK258" i="29"/>
  <c r="DJ258" i="29"/>
  <c r="DG258" i="29"/>
  <c r="DF258" i="29"/>
  <c r="DE258" i="29"/>
  <c r="DB258" i="29"/>
  <c r="DA258" i="29"/>
  <c r="CY258" i="29"/>
  <c r="CW258" i="29"/>
  <c r="CU258" i="29"/>
  <c r="CT258" i="29"/>
  <c r="CQ258" i="29"/>
  <c r="CP258" i="29"/>
  <c r="CO258" i="29"/>
  <c r="CL258" i="29"/>
  <c r="CK258" i="29"/>
  <c r="CI258" i="29"/>
  <c r="CG258" i="29"/>
  <c r="CE258" i="29"/>
  <c r="CD258" i="29"/>
  <c r="CA258" i="29"/>
  <c r="BZ258" i="29"/>
  <c r="BY258" i="29"/>
  <c r="BV258" i="29"/>
  <c r="BU258" i="29"/>
  <c r="BS258" i="29"/>
  <c r="BQ258" i="29"/>
  <c r="BP258" i="29"/>
  <c r="BO258" i="29"/>
  <c r="BM258" i="29"/>
  <c r="BL258" i="29"/>
  <c r="BK258" i="29"/>
  <c r="BI258" i="29"/>
  <c r="BH258" i="29"/>
  <c r="BG258" i="29"/>
  <c r="BE258" i="29"/>
  <c r="BD258" i="29"/>
  <c r="BC258" i="29"/>
  <c r="BA258" i="29"/>
  <c r="AZ258" i="29"/>
  <c r="AY258" i="29"/>
  <c r="AW258" i="29"/>
  <c r="AV258" i="29"/>
  <c r="AU258" i="29"/>
  <c r="AS258" i="29"/>
  <c r="AR258" i="29"/>
  <c r="AQ258" i="29"/>
  <c r="AO258" i="29"/>
  <c r="AN258" i="29"/>
  <c r="AM258" i="29"/>
  <c r="AK258" i="29"/>
  <c r="AJ258" i="29"/>
  <c r="AI258" i="29"/>
  <c r="AG258" i="29"/>
  <c r="AF258" i="29"/>
  <c r="AE258" i="29"/>
  <c r="AC258" i="29"/>
  <c r="AB258" i="29"/>
  <c r="AA258" i="29"/>
  <c r="Y258" i="29"/>
  <c r="X258" i="29"/>
  <c r="W258" i="29"/>
  <c r="U258" i="29"/>
  <c r="T258" i="29"/>
  <c r="S258" i="29"/>
  <c r="Q258" i="29"/>
  <c r="P258" i="29"/>
  <c r="O258" i="29"/>
  <c r="M258" i="29"/>
  <c r="L258" i="29"/>
  <c r="DL257" i="29"/>
  <c r="DK257" i="29"/>
  <c r="DJ257" i="29"/>
  <c r="DH257" i="29"/>
  <c r="DG257" i="29"/>
  <c r="DF257" i="29"/>
  <c r="DD257" i="29"/>
  <c r="DC257" i="29"/>
  <c r="DB257" i="29"/>
  <c r="CZ257" i="29"/>
  <c r="CY257" i="29"/>
  <c r="CX257" i="29"/>
  <c r="CV257" i="29"/>
  <c r="CU257" i="29"/>
  <c r="CT257" i="29"/>
  <c r="CR257" i="29"/>
  <c r="CQ257" i="29"/>
  <c r="CP257" i="29"/>
  <c r="CN257" i="29"/>
  <c r="CM257" i="29"/>
  <c r="CL257" i="29"/>
  <c r="CJ257" i="29"/>
  <c r="CI257" i="29"/>
  <c r="CH257" i="29"/>
  <c r="CF257" i="29"/>
  <c r="CE257" i="29"/>
  <c r="CD257" i="29"/>
  <c r="CB257" i="29"/>
  <c r="CA257" i="29"/>
  <c r="BZ257" i="29"/>
  <c r="BX257" i="29"/>
  <c r="BW257" i="29"/>
  <c r="BV257" i="29"/>
  <c r="BT257" i="29"/>
  <c r="BS257" i="29"/>
  <c r="BR257" i="29"/>
  <c r="BP257" i="29"/>
  <c r="BO257" i="29"/>
  <c r="BN257" i="29"/>
  <c r="BL257" i="29"/>
  <c r="BK257" i="29"/>
  <c r="BJ257" i="29"/>
  <c r="BH257" i="29"/>
  <c r="BG257" i="29"/>
  <c r="BF257" i="29"/>
  <c r="BD257" i="29"/>
  <c r="BC257" i="29"/>
  <c r="BB257" i="29"/>
  <c r="AZ257" i="29"/>
  <c r="AY257" i="29"/>
  <c r="AX257" i="29"/>
  <c r="AV257" i="29"/>
  <c r="AU257" i="29"/>
  <c r="AT257" i="29"/>
  <c r="AR257" i="29"/>
  <c r="AQ257" i="29"/>
  <c r="AP257" i="29"/>
  <c r="AN257" i="29"/>
  <c r="AM257" i="29"/>
  <c r="AL257" i="29"/>
  <c r="AJ257" i="29"/>
  <c r="AI257" i="29"/>
  <c r="AH257" i="29"/>
  <c r="AF257" i="29"/>
  <c r="AE257" i="29"/>
  <c r="AD257" i="29"/>
  <c r="AB257" i="29"/>
  <c r="AA257" i="29"/>
  <c r="Z257" i="29"/>
  <c r="X257" i="29"/>
  <c r="W257" i="29"/>
  <c r="V257" i="29"/>
  <c r="T257" i="29"/>
  <c r="S257" i="29"/>
  <c r="R257" i="29"/>
  <c r="P257" i="29"/>
  <c r="O257" i="29"/>
  <c r="N257" i="29"/>
  <c r="L257" i="29"/>
  <c r="J257" i="29"/>
  <c r="DK225" i="29"/>
  <c r="DJ225" i="29"/>
  <c r="DI225" i="29"/>
  <c r="DG225" i="29"/>
  <c r="DF225" i="29"/>
  <c r="DE225" i="29"/>
  <c r="DC225" i="29"/>
  <c r="DB225" i="29"/>
  <c r="DA225" i="29"/>
  <c r="CY225" i="29"/>
  <c r="CX225" i="29"/>
  <c r="CW225" i="29"/>
  <c r="CU225" i="29"/>
  <c r="CT225" i="29"/>
  <c r="CS225" i="29"/>
  <c r="CQ225" i="29"/>
  <c r="CP225" i="29"/>
  <c r="CO225" i="29"/>
  <c r="CM225" i="29"/>
  <c r="CL225" i="29"/>
  <c r="CK225" i="29"/>
  <c r="CI225" i="29"/>
  <c r="CH225" i="29"/>
  <c r="CG225" i="29"/>
  <c r="CE225" i="29"/>
  <c r="CD225" i="29"/>
  <c r="CC225" i="29"/>
  <c r="CA225" i="29"/>
  <c r="BZ225" i="29"/>
  <c r="BY225" i="29"/>
  <c r="BW225" i="29"/>
  <c r="BV225" i="29"/>
  <c r="BU225" i="29"/>
  <c r="BS225" i="29"/>
  <c r="BR225" i="29"/>
  <c r="BQ225" i="29"/>
  <c r="BO225" i="29"/>
  <c r="BN225" i="29"/>
  <c r="BM225" i="29"/>
  <c r="BK225" i="29"/>
  <c r="BJ225" i="29"/>
  <c r="BI225" i="29"/>
  <c r="BG225" i="29"/>
  <c r="BF225" i="29"/>
  <c r="BE225" i="29"/>
  <c r="BC225" i="29"/>
  <c r="BB225" i="29"/>
  <c r="BA225" i="29"/>
  <c r="AY225" i="29"/>
  <c r="AX225" i="29"/>
  <c r="AW225" i="29"/>
  <c r="AU225" i="29"/>
  <c r="AT225" i="29"/>
  <c r="AS225" i="29"/>
  <c r="AQ225" i="29"/>
  <c r="AP225" i="29"/>
  <c r="AO225" i="29"/>
  <c r="AM225" i="29"/>
  <c r="AL225" i="29"/>
  <c r="AK225" i="29"/>
  <c r="AI225" i="29"/>
  <c r="AH225" i="29"/>
  <c r="AG225" i="29"/>
  <c r="AE225" i="29"/>
  <c r="AD225" i="29"/>
  <c r="AC225" i="29"/>
  <c r="AA225" i="29"/>
  <c r="Z225" i="29"/>
  <c r="Y225" i="29"/>
  <c r="W225" i="29"/>
  <c r="V225" i="29"/>
  <c r="U225" i="29"/>
  <c r="S225" i="29"/>
  <c r="R225" i="29"/>
  <c r="Q225" i="29"/>
  <c r="O225" i="29"/>
  <c r="N225" i="29"/>
  <c r="M225" i="29"/>
  <c r="I217" i="29"/>
  <c r="DK194" i="29"/>
  <c r="DJ194" i="29"/>
  <c r="DI194" i="29"/>
  <c r="DG194" i="29"/>
  <c r="DF194" i="29"/>
  <c r="DE194" i="29"/>
  <c r="DC194" i="29"/>
  <c r="DB194" i="29"/>
  <c r="DA194" i="29"/>
  <c r="CY194" i="29"/>
  <c r="CX194" i="29"/>
  <c r="CW194" i="29"/>
  <c r="CU194" i="29"/>
  <c r="CT194" i="29"/>
  <c r="CS194" i="29"/>
  <c r="CQ194" i="29"/>
  <c r="CP194" i="29"/>
  <c r="CO194" i="29"/>
  <c r="CM194" i="29"/>
  <c r="CL194" i="29"/>
  <c r="CK194" i="29"/>
  <c r="CI194" i="29"/>
  <c r="CH194" i="29"/>
  <c r="CG194" i="29"/>
  <c r="CE194" i="29"/>
  <c r="CD194" i="29"/>
  <c r="CC194" i="29"/>
  <c r="CA194" i="29"/>
  <c r="BZ194" i="29"/>
  <c r="BY194" i="29"/>
  <c r="BW194" i="29"/>
  <c r="BV194" i="29"/>
  <c r="BU194" i="29"/>
  <c r="BS194" i="29"/>
  <c r="BR194" i="29"/>
  <c r="BQ194" i="29"/>
  <c r="BO194" i="29"/>
  <c r="BN194" i="29"/>
  <c r="BM194" i="29"/>
  <c r="BK194" i="29"/>
  <c r="BJ194" i="29"/>
  <c r="BI194" i="29"/>
  <c r="BG194" i="29"/>
  <c r="BF194" i="29"/>
  <c r="BE194" i="29"/>
  <c r="BC194" i="29"/>
  <c r="BB194" i="29"/>
  <c r="BA194" i="29"/>
  <c r="AY194" i="29"/>
  <c r="AX194" i="29"/>
  <c r="AW194" i="29"/>
  <c r="AU194" i="29"/>
  <c r="AT194" i="29"/>
  <c r="AS194" i="29"/>
  <c r="AQ194" i="29"/>
  <c r="AP194" i="29"/>
  <c r="AO194" i="29"/>
  <c r="AM194" i="29"/>
  <c r="AL194" i="29"/>
  <c r="AK194" i="29"/>
  <c r="AI194" i="29"/>
  <c r="AH194" i="29"/>
  <c r="AG194" i="29"/>
  <c r="AE194" i="29"/>
  <c r="AD194" i="29"/>
  <c r="AC194" i="29"/>
  <c r="AA194" i="29"/>
  <c r="Z194" i="29"/>
  <c r="Y194" i="29"/>
  <c r="W194" i="29"/>
  <c r="V194" i="29"/>
  <c r="U194" i="29"/>
  <c r="S194" i="29"/>
  <c r="R194" i="29"/>
  <c r="Q194" i="29"/>
  <c r="O194" i="29"/>
  <c r="N194" i="29"/>
  <c r="M194" i="29"/>
  <c r="J194" i="29"/>
  <c r="DL193" i="29"/>
  <c r="DJ193" i="29"/>
  <c r="DI193" i="29"/>
  <c r="DH193" i="29"/>
  <c r="DF193" i="29"/>
  <c r="DE193" i="29"/>
  <c r="DD193" i="29"/>
  <c r="DB193" i="29"/>
  <c r="DA193" i="29"/>
  <c r="CZ193" i="29"/>
  <c r="CX193" i="29"/>
  <c r="CW193" i="29"/>
  <c r="CV193" i="29"/>
  <c r="CT193" i="29"/>
  <c r="CS193" i="29"/>
  <c r="CR193" i="29"/>
  <c r="CP193" i="29"/>
  <c r="CO193" i="29"/>
  <c r="CN193" i="29"/>
  <c r="CL193" i="29"/>
  <c r="CK193" i="29"/>
  <c r="CJ193" i="29"/>
  <c r="CH193" i="29"/>
  <c r="CG193" i="29"/>
  <c r="CF193" i="29"/>
  <c r="CD193" i="29"/>
  <c r="CC193" i="29"/>
  <c r="CB193" i="29"/>
  <c r="BZ193" i="29"/>
  <c r="BY193" i="29"/>
  <c r="BX193" i="29"/>
  <c r="BV193" i="29"/>
  <c r="BU193" i="29"/>
  <c r="BT193" i="29"/>
  <c r="BR193" i="29"/>
  <c r="BQ193" i="29"/>
  <c r="BP193" i="29"/>
  <c r="BN193" i="29"/>
  <c r="BM193" i="29"/>
  <c r="BL193" i="29"/>
  <c r="BJ193" i="29"/>
  <c r="BI193" i="29"/>
  <c r="BH193" i="29"/>
  <c r="BF193" i="29"/>
  <c r="BE193" i="29"/>
  <c r="BD193" i="29"/>
  <c r="BB193" i="29"/>
  <c r="BA193" i="29"/>
  <c r="AZ193" i="29"/>
  <c r="AX193" i="29"/>
  <c r="AW193" i="29"/>
  <c r="AV193" i="29"/>
  <c r="AT193" i="29"/>
  <c r="AS193" i="29"/>
  <c r="AR193" i="29"/>
  <c r="AP193" i="29"/>
  <c r="AO193" i="29"/>
  <c r="AN193" i="29"/>
  <c r="AL193" i="29"/>
  <c r="AK193" i="29"/>
  <c r="AJ193" i="29"/>
  <c r="AH193" i="29"/>
  <c r="AG193" i="29"/>
  <c r="AF193" i="29"/>
  <c r="AD193" i="29"/>
  <c r="AC193" i="29"/>
  <c r="AB193" i="29"/>
  <c r="Z193" i="29"/>
  <c r="Y193" i="29"/>
  <c r="X193" i="29"/>
  <c r="V193" i="29"/>
  <c r="U193" i="29"/>
  <c r="T193" i="29"/>
  <c r="R193" i="29"/>
  <c r="Q193" i="29"/>
  <c r="P193" i="29"/>
  <c r="N193" i="29"/>
  <c r="M193" i="29"/>
  <c r="L193" i="29"/>
  <c r="J193" i="29"/>
  <c r="DL147" i="29"/>
  <c r="DK147" i="29"/>
  <c r="DI147" i="29"/>
  <c r="DH147" i="29"/>
  <c r="DG147" i="29"/>
  <c r="DE147" i="29"/>
  <c r="DD147" i="29"/>
  <c r="DC147" i="29"/>
  <c r="DA147" i="29"/>
  <c r="CZ147" i="29"/>
  <c r="CY147" i="29"/>
  <c r="CW147" i="29"/>
  <c r="CV147" i="29"/>
  <c r="CU147" i="29"/>
  <c r="CS147" i="29"/>
  <c r="CR147" i="29"/>
  <c r="CQ147" i="29"/>
  <c r="CO147" i="29"/>
  <c r="CN147" i="29"/>
  <c r="CM147" i="29"/>
  <c r="CK147" i="29"/>
  <c r="CJ147" i="29"/>
  <c r="CI147" i="29"/>
  <c r="CG147" i="29"/>
  <c r="CF147" i="29"/>
  <c r="CE147" i="29"/>
  <c r="CC147" i="29"/>
  <c r="CB147" i="29"/>
  <c r="CA147" i="29"/>
  <c r="BY147" i="29"/>
  <c r="BX147" i="29"/>
  <c r="BW147" i="29"/>
  <c r="BU147" i="29"/>
  <c r="BT147" i="29"/>
  <c r="BS147" i="29"/>
  <c r="BQ147" i="29"/>
  <c r="BP147" i="29"/>
  <c r="BO147" i="29"/>
  <c r="BM147" i="29"/>
  <c r="BL147" i="29"/>
  <c r="BK147" i="29"/>
  <c r="BI147" i="29"/>
  <c r="BH147" i="29"/>
  <c r="BG147" i="29"/>
  <c r="BE147" i="29"/>
  <c r="BD147" i="29"/>
  <c r="BC147" i="29"/>
  <c r="BA147" i="29"/>
  <c r="AZ147" i="29"/>
  <c r="AY147" i="29"/>
  <c r="AW147" i="29"/>
  <c r="AV147" i="29"/>
  <c r="AU147" i="29"/>
  <c r="AS147" i="29"/>
  <c r="AR147" i="29"/>
  <c r="AQ147" i="29"/>
  <c r="AO147" i="29"/>
  <c r="AN147" i="29"/>
  <c r="AM147" i="29"/>
  <c r="AK147" i="29"/>
  <c r="AJ147" i="29"/>
  <c r="AI147" i="29"/>
  <c r="AG147" i="29"/>
  <c r="AF147" i="29"/>
  <c r="AE147" i="29"/>
  <c r="AC147" i="29"/>
  <c r="AB147" i="29"/>
  <c r="AA147" i="29"/>
  <c r="Y147" i="29"/>
  <c r="X147" i="29"/>
  <c r="W147" i="29"/>
  <c r="U147" i="29"/>
  <c r="T147" i="29"/>
  <c r="S147" i="29"/>
  <c r="Q147" i="29"/>
  <c r="P147" i="29"/>
  <c r="O147" i="29"/>
  <c r="M147" i="29"/>
  <c r="L147" i="29"/>
  <c r="DL146" i="29"/>
  <c r="DK146" i="29"/>
  <c r="DJ146" i="29"/>
  <c r="DH146" i="29"/>
  <c r="DG146" i="29"/>
  <c r="DF146" i="29"/>
  <c r="DD146" i="29"/>
  <c r="DC146" i="29"/>
  <c r="DB146" i="29"/>
  <c r="CZ146" i="29"/>
  <c r="CY146" i="29"/>
  <c r="CX146" i="29"/>
  <c r="CV146" i="29"/>
  <c r="CU146" i="29"/>
  <c r="CT146" i="29"/>
  <c r="CR146" i="29"/>
  <c r="CQ146" i="29"/>
  <c r="CP146" i="29"/>
  <c r="CN146" i="29"/>
  <c r="CM146" i="29"/>
  <c r="CL146" i="29"/>
  <c r="CJ146" i="29"/>
  <c r="CI146" i="29"/>
  <c r="CH146" i="29"/>
  <c r="CF146" i="29"/>
  <c r="CE146" i="29"/>
  <c r="CD146" i="29"/>
  <c r="CB146" i="29"/>
  <c r="CA146" i="29"/>
  <c r="BZ146" i="29"/>
  <c r="BX146" i="29"/>
  <c r="BW146" i="29"/>
  <c r="BV146" i="29"/>
  <c r="BT146" i="29"/>
  <c r="BS146" i="29"/>
  <c r="BR146" i="29"/>
  <c r="BP146" i="29"/>
  <c r="BO146" i="29"/>
  <c r="BN146" i="29"/>
  <c r="BL146" i="29"/>
  <c r="BK146" i="29"/>
  <c r="BJ146" i="29"/>
  <c r="BH146" i="29"/>
  <c r="BG146" i="29"/>
  <c r="BF146" i="29"/>
  <c r="BD146" i="29"/>
  <c r="BC146" i="29"/>
  <c r="BB146" i="29"/>
  <c r="AZ146" i="29"/>
  <c r="AY146" i="29"/>
  <c r="AX146" i="29"/>
  <c r="AV146" i="29"/>
  <c r="AU146" i="29"/>
  <c r="AT146" i="29"/>
  <c r="AR146" i="29"/>
  <c r="AQ146" i="29"/>
  <c r="AP146" i="29"/>
  <c r="AN146" i="29"/>
  <c r="AM146" i="29"/>
  <c r="AL146" i="29"/>
  <c r="AJ146" i="29"/>
  <c r="AI146" i="29"/>
  <c r="AH146" i="29"/>
  <c r="AF146" i="29"/>
  <c r="AE146" i="29"/>
  <c r="AD146" i="29"/>
  <c r="AB146" i="29"/>
  <c r="AA146" i="29"/>
  <c r="Z146" i="29"/>
  <c r="X146" i="29"/>
  <c r="W146" i="29"/>
  <c r="V146" i="29"/>
  <c r="T146" i="29"/>
  <c r="S146" i="29"/>
  <c r="R146" i="29"/>
  <c r="P146" i="29"/>
  <c r="O146" i="29"/>
  <c r="N146" i="29"/>
  <c r="L146" i="29"/>
  <c r="DK145" i="29"/>
  <c r="DJ145" i="29"/>
  <c r="DI145" i="29"/>
  <c r="DG145" i="29"/>
  <c r="DF145" i="29"/>
  <c r="DE145" i="29"/>
  <c r="DC145" i="29"/>
  <c r="DB145" i="29"/>
  <c r="DA145" i="29"/>
  <c r="CY145" i="29"/>
  <c r="CX145" i="29"/>
  <c r="CW145" i="29"/>
  <c r="CU145" i="29"/>
  <c r="CT145" i="29"/>
  <c r="CS145" i="29"/>
  <c r="CQ145" i="29"/>
  <c r="CP145" i="29"/>
  <c r="CO145" i="29"/>
  <c r="CM145" i="29"/>
  <c r="CL145" i="29"/>
  <c r="CK145" i="29"/>
  <c r="CI145" i="29"/>
  <c r="CH145" i="29"/>
  <c r="CG145" i="29"/>
  <c r="CE145" i="29"/>
  <c r="CD145" i="29"/>
  <c r="CC145" i="29"/>
  <c r="CA145" i="29"/>
  <c r="BZ145" i="29"/>
  <c r="BY145" i="29"/>
  <c r="BW145" i="29"/>
  <c r="BV145" i="29"/>
  <c r="BU145" i="29"/>
  <c r="BS145" i="29"/>
  <c r="BR145" i="29"/>
  <c r="BQ145" i="29"/>
  <c r="BO145" i="29"/>
  <c r="BN145" i="29"/>
  <c r="BM145" i="29"/>
  <c r="BK145" i="29"/>
  <c r="BJ145" i="29"/>
  <c r="BI145" i="29"/>
  <c r="BG145" i="29"/>
  <c r="BF145" i="29"/>
  <c r="BE145" i="29"/>
  <c r="BC145" i="29"/>
  <c r="BB145" i="29"/>
  <c r="BA145" i="29"/>
  <c r="AY145" i="29"/>
  <c r="AX145" i="29"/>
  <c r="AW145" i="29"/>
  <c r="AU145" i="29"/>
  <c r="AT145" i="29"/>
  <c r="AS145" i="29"/>
  <c r="AQ145" i="29"/>
  <c r="AP145" i="29"/>
  <c r="AO145" i="29"/>
  <c r="AM145" i="29"/>
  <c r="AL145" i="29"/>
  <c r="AK145" i="29"/>
  <c r="AI145" i="29"/>
  <c r="AH145" i="29"/>
  <c r="AG145" i="29"/>
  <c r="AE145" i="29"/>
  <c r="AD145" i="29"/>
  <c r="AC145" i="29"/>
  <c r="AA145" i="29"/>
  <c r="Z145" i="29"/>
  <c r="Y145" i="29"/>
  <c r="W145" i="29"/>
  <c r="V145" i="29"/>
  <c r="U145" i="29"/>
  <c r="S145" i="29"/>
  <c r="R145" i="29"/>
  <c r="Q145" i="29"/>
  <c r="O145" i="29"/>
  <c r="N145" i="29"/>
  <c r="M145" i="29"/>
  <c r="J145" i="29"/>
  <c r="DL127" i="29"/>
  <c r="DJ127" i="29"/>
  <c r="DI127" i="29"/>
  <c r="DH127" i="29"/>
  <c r="DF127" i="29"/>
  <c r="DE127" i="29"/>
  <c r="DD127" i="29"/>
  <c r="DB127" i="29"/>
  <c r="DA127" i="29"/>
  <c r="CZ127" i="29"/>
  <c r="CX127" i="29"/>
  <c r="CW127" i="29"/>
  <c r="CV127" i="29"/>
  <c r="CT127" i="29"/>
  <c r="CS127" i="29"/>
  <c r="CR127" i="29"/>
  <c r="CP127" i="29"/>
  <c r="CO127" i="29"/>
  <c r="CN127" i="29"/>
  <c r="CL127" i="29"/>
  <c r="CK127" i="29"/>
  <c r="CJ127" i="29"/>
  <c r="CH127" i="29"/>
  <c r="CG127" i="29"/>
  <c r="CF127" i="29"/>
  <c r="CD127" i="29"/>
  <c r="CC127" i="29"/>
  <c r="CB127" i="29"/>
  <c r="BZ127" i="29"/>
  <c r="BY127" i="29"/>
  <c r="BX127" i="29"/>
  <c r="BV127" i="29"/>
  <c r="BU127" i="29"/>
  <c r="BT127" i="29"/>
  <c r="BR127" i="29"/>
  <c r="BQ127" i="29"/>
  <c r="BP127" i="29"/>
  <c r="BN127" i="29"/>
  <c r="BM127" i="29"/>
  <c r="BL127" i="29"/>
  <c r="BJ127" i="29"/>
  <c r="BI127" i="29"/>
  <c r="BH127" i="29"/>
  <c r="BF127" i="29"/>
  <c r="BE127" i="29"/>
  <c r="BD127" i="29"/>
  <c r="BB127" i="29"/>
  <c r="BA127" i="29"/>
  <c r="AZ127" i="29"/>
  <c r="AX127" i="29"/>
  <c r="AW127" i="29"/>
  <c r="AV127" i="29"/>
  <c r="AT127" i="29"/>
  <c r="AS127" i="29"/>
  <c r="AR127" i="29"/>
  <c r="AP127" i="29"/>
  <c r="AO127" i="29"/>
  <c r="AN127" i="29"/>
  <c r="AL127" i="29"/>
  <c r="AK127" i="29"/>
  <c r="AJ127" i="29"/>
  <c r="AH127" i="29"/>
  <c r="AG127" i="29"/>
  <c r="AF127" i="29"/>
  <c r="AD127" i="29"/>
  <c r="AC127" i="29"/>
  <c r="AB127" i="29"/>
  <c r="Z127" i="29"/>
  <c r="Y127" i="29"/>
  <c r="X127" i="29"/>
  <c r="V127" i="29"/>
  <c r="U127" i="29"/>
  <c r="T127" i="29"/>
  <c r="R127" i="29"/>
  <c r="Q127" i="29"/>
  <c r="P127" i="29"/>
  <c r="N127" i="29"/>
  <c r="M127" i="29"/>
  <c r="L127" i="29"/>
  <c r="J127" i="29"/>
  <c r="DL112" i="29"/>
  <c r="DK112" i="29"/>
  <c r="DI112" i="29"/>
  <c r="DH112" i="29"/>
  <c r="DG112" i="29"/>
  <c r="DE112" i="29"/>
  <c r="DD112" i="29"/>
  <c r="DC112" i="29"/>
  <c r="DA112" i="29"/>
  <c r="CZ112" i="29"/>
  <c r="CY112" i="29"/>
  <c r="CV112" i="29"/>
  <c r="CU112" i="29"/>
  <c r="CS112" i="29"/>
  <c r="CR112" i="29"/>
  <c r="CN112" i="29"/>
  <c r="CK112" i="29"/>
  <c r="CJ112" i="29"/>
  <c r="CI112" i="29"/>
  <c r="CG112" i="29"/>
  <c r="CF112" i="29"/>
  <c r="CB112" i="29"/>
  <c r="BX112" i="29"/>
  <c r="BU112" i="29"/>
  <c r="BT112" i="29"/>
  <c r="BQ112" i="29"/>
  <c r="BP112" i="29"/>
  <c r="BO112" i="29"/>
  <c r="BM112" i="29"/>
  <c r="BL112" i="29"/>
  <c r="BH112" i="29"/>
  <c r="BG112" i="29"/>
  <c r="BE112" i="29"/>
  <c r="BD112" i="29"/>
  <c r="BC112" i="29"/>
  <c r="BA112" i="29"/>
  <c r="AZ112" i="29"/>
  <c r="AY112" i="29"/>
  <c r="AW112" i="29"/>
  <c r="AV112" i="29"/>
  <c r="AU112" i="29"/>
  <c r="AS112" i="29"/>
  <c r="AR112" i="29"/>
  <c r="AO112" i="29"/>
  <c r="AN112" i="29"/>
  <c r="AJ112" i="29"/>
  <c r="AG112" i="29"/>
  <c r="AF112" i="29"/>
  <c r="AB112" i="29"/>
  <c r="Y112" i="29"/>
  <c r="X90" i="29"/>
  <c r="T112" i="29"/>
  <c r="P90" i="29"/>
  <c r="L112" i="29"/>
  <c r="DK111" i="29"/>
  <c r="DG111" i="29"/>
  <c r="DC111" i="29"/>
  <c r="CY111" i="29"/>
  <c r="CU111" i="29"/>
  <c r="CQ111" i="29"/>
  <c r="CM111" i="29"/>
  <c r="CI111" i="29"/>
  <c r="CE111" i="29"/>
  <c r="CA111" i="29"/>
  <c r="BW111" i="29"/>
  <c r="BS111" i="29"/>
  <c r="BO111" i="29"/>
  <c r="BK111" i="29"/>
  <c r="BG111" i="29"/>
  <c r="BC111" i="29"/>
  <c r="AY111" i="29"/>
  <c r="AU111" i="29"/>
  <c r="AQ111" i="29"/>
  <c r="DL90" i="29"/>
  <c r="DH90" i="29"/>
  <c r="CZ90" i="29"/>
  <c r="CV90" i="29"/>
  <c r="CR90" i="29"/>
  <c r="CK90" i="29"/>
  <c r="CJ90" i="29"/>
  <c r="CB90" i="29"/>
  <c r="BU90" i="29"/>
  <c r="BL90" i="29"/>
  <c r="BD90" i="29"/>
  <c r="AZ90" i="29"/>
  <c r="AV90" i="29"/>
  <c r="AF90" i="29"/>
  <c r="DL86" i="29"/>
  <c r="DK86" i="29"/>
  <c r="DJ86" i="29"/>
  <c r="DH86" i="29"/>
  <c r="DG86" i="29"/>
  <c r="DF86" i="29"/>
  <c r="DD86" i="29"/>
  <c r="DC86" i="29"/>
  <c r="DB86" i="29"/>
  <c r="CZ86" i="29"/>
  <c r="CY86" i="29"/>
  <c r="CX86" i="29"/>
  <c r="CV86" i="29"/>
  <c r="CU86" i="29"/>
  <c r="CT86" i="29"/>
  <c r="CR86" i="29"/>
  <c r="CQ86" i="29"/>
  <c r="CP86" i="29"/>
  <c r="CN86" i="29"/>
  <c r="CM86" i="29"/>
  <c r="CL86" i="29"/>
  <c r="CJ86" i="29"/>
  <c r="CI86" i="29"/>
  <c r="CH86" i="29"/>
  <c r="CF86" i="29"/>
  <c r="CE86" i="29"/>
  <c r="CD86" i="29"/>
  <c r="CB86" i="29"/>
  <c r="CA86" i="29"/>
  <c r="BZ86" i="29"/>
  <c r="BX86" i="29"/>
  <c r="BW86" i="29"/>
  <c r="BV86" i="29"/>
  <c r="BT86" i="29"/>
  <c r="BS86" i="29"/>
  <c r="BR86" i="29"/>
  <c r="BP86" i="29"/>
  <c r="BO86" i="29"/>
  <c r="BN86" i="29"/>
  <c r="BL86" i="29"/>
  <c r="BK86" i="29"/>
  <c r="BJ86" i="29"/>
  <c r="BH86" i="29"/>
  <c r="BG86" i="29"/>
  <c r="BF86" i="29"/>
  <c r="BD86" i="29"/>
  <c r="BC86" i="29"/>
  <c r="BB86" i="29"/>
  <c r="AZ86" i="29"/>
  <c r="AY86" i="29"/>
  <c r="AX86" i="29"/>
  <c r="AV86" i="29"/>
  <c r="AU86" i="29"/>
  <c r="AT86" i="29"/>
  <c r="AR86" i="29"/>
  <c r="AQ86" i="29"/>
  <c r="AP86" i="29"/>
  <c r="AN86" i="29"/>
  <c r="AM86" i="29"/>
  <c r="AL86" i="29"/>
  <c r="AJ86" i="29"/>
  <c r="AI86" i="29"/>
  <c r="AH86" i="29"/>
  <c r="AF86" i="29"/>
  <c r="AE86" i="29"/>
  <c r="AD86" i="29"/>
  <c r="AB86" i="29"/>
  <c r="AA86" i="29"/>
  <c r="Z86" i="29"/>
  <c r="X86" i="29"/>
  <c r="W86" i="29"/>
  <c r="V86" i="29"/>
  <c r="T86" i="29"/>
  <c r="S86" i="29"/>
  <c r="R86" i="29"/>
  <c r="P86" i="29"/>
  <c r="O86" i="29"/>
  <c r="N86" i="29"/>
  <c r="L86" i="29"/>
  <c r="J86" i="29"/>
  <c r="DK60" i="29"/>
  <c r="DJ60" i="29"/>
  <c r="DH60" i="29"/>
  <c r="DG60" i="29"/>
  <c r="DF60" i="29"/>
  <c r="DD60" i="29"/>
  <c r="DC60" i="29"/>
  <c r="DB60" i="29"/>
  <c r="CZ60" i="29"/>
  <c r="CY60" i="29"/>
  <c r="CX60" i="29"/>
  <c r="CV60" i="29"/>
  <c r="CU60" i="29"/>
  <c r="CT60" i="29"/>
  <c r="CR60" i="29"/>
  <c r="CQ60" i="29"/>
  <c r="CP60" i="29"/>
  <c r="CN60" i="29"/>
  <c r="CM60" i="29"/>
  <c r="CL60" i="29"/>
  <c r="CJ60" i="29"/>
  <c r="CI60" i="29"/>
  <c r="CH60" i="29"/>
  <c r="CF60" i="29"/>
  <c r="CE60" i="29"/>
  <c r="CD60" i="29"/>
  <c r="CB60" i="29"/>
  <c r="CA60" i="29"/>
  <c r="BZ60" i="29"/>
  <c r="BX60" i="29"/>
  <c r="BW60" i="29"/>
  <c r="BV60" i="29"/>
  <c r="BT60" i="29"/>
  <c r="BS60" i="29"/>
  <c r="BR60" i="29"/>
  <c r="BP60" i="29"/>
  <c r="BO60" i="29"/>
  <c r="BN60" i="29"/>
  <c r="BL60" i="29"/>
  <c r="BK60" i="29"/>
  <c r="BJ60" i="29"/>
  <c r="BH60" i="29"/>
  <c r="BG60" i="29"/>
  <c r="BF60" i="29"/>
  <c r="BD60" i="29"/>
  <c r="BC60" i="29"/>
  <c r="BB60" i="29"/>
  <c r="AZ60" i="29"/>
  <c r="AY60" i="29"/>
  <c r="AX60" i="29"/>
  <c r="AV60" i="29"/>
  <c r="AU60" i="29"/>
  <c r="AT60" i="29"/>
  <c r="AR60" i="29"/>
  <c r="AQ60" i="29"/>
  <c r="AP60" i="29"/>
  <c r="AN60" i="29"/>
  <c r="AM60" i="29"/>
  <c r="AL60" i="29"/>
  <c r="AJ60" i="29"/>
  <c r="AI60" i="29"/>
  <c r="AH60" i="29"/>
  <c r="AF60" i="29"/>
  <c r="AE60" i="29"/>
  <c r="AD60" i="29"/>
  <c r="AB60" i="29"/>
  <c r="AA60" i="29"/>
  <c r="Z60" i="29"/>
  <c r="X60" i="29"/>
  <c r="W60" i="29"/>
  <c r="V60" i="29"/>
  <c r="T60" i="29"/>
  <c r="S60" i="29"/>
  <c r="R60" i="29"/>
  <c r="P60" i="29"/>
  <c r="O60" i="29"/>
  <c r="N60" i="29"/>
  <c r="L60" i="29"/>
  <c r="J60" i="29"/>
  <c r="DK22" i="29"/>
  <c r="DJ45" i="29"/>
  <c r="DI45" i="29"/>
  <c r="DF45" i="29"/>
  <c r="DE45" i="29"/>
  <c r="DC22" i="29"/>
  <c r="DB45" i="29"/>
  <c r="DA45" i="29"/>
  <c r="CY45" i="29"/>
  <c r="CX45" i="29"/>
  <c r="CW45" i="29"/>
  <c r="CU22" i="29"/>
  <c r="CT45" i="29"/>
  <c r="CS45" i="29"/>
  <c r="CP45" i="29"/>
  <c r="CO45" i="29"/>
  <c r="CM22" i="29"/>
  <c r="CL45" i="29"/>
  <c r="CK45" i="29"/>
  <c r="CI45" i="29"/>
  <c r="CH45" i="29"/>
  <c r="CG45" i="29"/>
  <c r="CE22" i="29"/>
  <c r="CD45" i="29"/>
  <c r="CC45" i="29"/>
  <c r="CA45" i="29"/>
  <c r="BZ45" i="29"/>
  <c r="BY45" i="29"/>
  <c r="BV45" i="29"/>
  <c r="BU45" i="29"/>
  <c r="BS22" i="29"/>
  <c r="BR45" i="29"/>
  <c r="BQ45" i="29"/>
  <c r="BO22" i="29"/>
  <c r="BN22" i="29"/>
  <c r="BM45" i="29"/>
  <c r="BJ45" i="29"/>
  <c r="BI45" i="29"/>
  <c r="BG22" i="29"/>
  <c r="BF45" i="29"/>
  <c r="BE45" i="29"/>
  <c r="BC45" i="29"/>
  <c r="BB45" i="29"/>
  <c r="BA45" i="29"/>
  <c r="AX45" i="29"/>
  <c r="AW45" i="29"/>
  <c r="AU45" i="29"/>
  <c r="AT45" i="29"/>
  <c r="AS45" i="29"/>
  <c r="AO45" i="29"/>
  <c r="CP22" i="29"/>
  <c r="DK17" i="29"/>
  <c r="DJ17" i="29"/>
  <c r="DI17" i="29"/>
  <c r="DG17" i="29"/>
  <c r="DF17" i="29"/>
  <c r="DE17" i="29"/>
  <c r="DC17" i="29"/>
  <c r="DB17" i="29"/>
  <c r="DA17" i="29"/>
  <c r="CY17" i="29"/>
  <c r="CX17" i="29"/>
  <c r="CW17" i="29"/>
  <c r="CU17" i="29"/>
  <c r="CT17" i="29"/>
  <c r="CS17" i="29"/>
  <c r="CQ17" i="29"/>
  <c r="CP17" i="29"/>
  <c r="CO17" i="29"/>
  <c r="CM17" i="29"/>
  <c r="CL17" i="29"/>
  <c r="CK17" i="29"/>
  <c r="CI17" i="29"/>
  <c r="CH17" i="29"/>
  <c r="CG17" i="29"/>
  <c r="CE17" i="29"/>
  <c r="CD17" i="29"/>
  <c r="CC17" i="29"/>
  <c r="CA17" i="29"/>
  <c r="BZ17" i="29"/>
  <c r="BY17" i="29"/>
  <c r="BW17" i="29"/>
  <c r="BV17" i="29"/>
  <c r="BU17" i="29"/>
  <c r="BS17" i="29"/>
  <c r="BR17" i="29"/>
  <c r="BQ17" i="29"/>
  <c r="BO17" i="29"/>
  <c r="BN17" i="29"/>
  <c r="BM17" i="29"/>
  <c r="BK17" i="29"/>
  <c r="BJ17" i="29"/>
  <c r="BI17" i="29"/>
  <c r="BG17" i="29"/>
  <c r="BF17" i="29"/>
  <c r="BE17" i="29"/>
  <c r="BC17" i="29"/>
  <c r="BB17" i="29"/>
  <c r="BA17" i="29"/>
  <c r="AY17" i="29"/>
  <c r="AX17" i="29"/>
  <c r="AW17" i="29"/>
  <c r="AU17" i="29"/>
  <c r="AT17" i="29"/>
  <c r="AS17" i="29"/>
  <c r="AQ17" i="29"/>
  <c r="AP17" i="29"/>
  <c r="AO17" i="29"/>
  <c r="AM17" i="29"/>
  <c r="AL17" i="29"/>
  <c r="AK17" i="29"/>
  <c r="AI17" i="29"/>
  <c r="AH17" i="29"/>
  <c r="AG17" i="29"/>
  <c r="AE17" i="29"/>
  <c r="AD17" i="29"/>
  <c r="AC17" i="29"/>
  <c r="AA17" i="29"/>
  <c r="Z17" i="29"/>
  <c r="Y17" i="29"/>
  <c r="W17" i="29"/>
  <c r="V17" i="29"/>
  <c r="U17" i="29"/>
  <c r="S17" i="29"/>
  <c r="R17" i="29"/>
  <c r="Q17" i="29"/>
  <c r="O17" i="29"/>
  <c r="N17" i="29"/>
  <c r="M17" i="29"/>
  <c r="K17" i="29"/>
  <c r="J14" i="81"/>
  <c r="O14" i="81"/>
  <c r="N14" i="81"/>
  <c r="L14" i="81"/>
  <c r="K14" i="81"/>
  <c r="J189" i="29"/>
  <c r="J152" i="29"/>
  <c r="A25" i="38"/>
  <c r="J243" i="38"/>
  <c r="J87" i="38"/>
  <c r="H87" i="29"/>
  <c r="G87" i="29"/>
  <c r="H148" i="29"/>
  <c r="G148" i="29"/>
  <c r="J191" i="38"/>
  <c r="G287" i="38"/>
  <c r="G286" i="38"/>
  <c r="G285" i="38"/>
  <c r="G277" i="38"/>
  <c r="G276" i="38"/>
  <c r="G275" i="38"/>
  <c r="G274" i="38"/>
  <c r="G273" i="38"/>
  <c r="G272" i="38"/>
  <c r="G257" i="38"/>
  <c r="G256" i="38"/>
  <c r="G255" i="38"/>
  <c r="G254" i="38"/>
  <c r="J148" i="38"/>
  <c r="M152" i="29"/>
  <c r="Q152" i="29"/>
  <c r="R152" i="29"/>
  <c r="V152" i="29"/>
  <c r="W152" i="29"/>
  <c r="AA152" i="29"/>
  <c r="AC152" i="29"/>
  <c r="AG152" i="29"/>
  <c r="AH152" i="29"/>
  <c r="AL152" i="29"/>
  <c r="AM152" i="29"/>
  <c r="AQ152" i="29"/>
  <c r="AS152" i="29"/>
  <c r="AW152" i="29"/>
  <c r="AX152" i="29"/>
  <c r="BB152" i="29"/>
  <c r="BC152" i="29"/>
  <c r="BG152" i="29"/>
  <c r="BI152" i="29"/>
  <c r="BM152" i="29"/>
  <c r="BN152" i="29"/>
  <c r="BR152" i="29"/>
  <c r="BS152" i="29"/>
  <c r="BW152" i="29"/>
  <c r="BY152" i="29"/>
  <c r="CC152" i="29"/>
  <c r="CD152" i="29"/>
  <c r="CH152" i="29"/>
  <c r="CI152" i="29"/>
  <c r="CM152" i="29"/>
  <c r="CO152" i="29"/>
  <c r="CS152" i="29"/>
  <c r="CT152" i="29"/>
  <c r="CX152" i="29"/>
  <c r="CY152" i="29"/>
  <c r="DC152" i="29"/>
  <c r="DE152" i="29"/>
  <c r="DF152" i="29"/>
  <c r="DI152" i="29"/>
  <c r="DJ152" i="29"/>
  <c r="DK152" i="29"/>
  <c r="P154" i="29"/>
  <c r="Q154" i="29"/>
  <c r="V154" i="29"/>
  <c r="X154" i="29"/>
  <c r="AC154" i="29"/>
  <c r="AF154" i="29"/>
  <c r="AK154" i="29"/>
  <c r="AL154" i="29"/>
  <c r="AR154" i="29"/>
  <c r="AS154" i="29"/>
  <c r="AX154" i="29"/>
  <c r="BA154" i="29"/>
  <c r="BF154" i="29"/>
  <c r="BH154" i="29"/>
  <c r="BM154" i="29"/>
  <c r="BN154" i="29"/>
  <c r="BT154" i="29"/>
  <c r="BV154" i="29"/>
  <c r="BZ154" i="29"/>
  <c r="CA154" i="29"/>
  <c r="CE154" i="29"/>
  <c r="CF154" i="29"/>
  <c r="CJ154" i="29"/>
  <c r="CL154" i="29"/>
  <c r="CP154" i="29"/>
  <c r="CQ154" i="29"/>
  <c r="CU154" i="29"/>
  <c r="CV154" i="29"/>
  <c r="CZ154" i="29"/>
  <c r="DB154" i="29"/>
  <c r="DF154" i="29"/>
  <c r="DG154" i="29"/>
  <c r="DK154" i="29"/>
  <c r="DL154" i="29"/>
  <c r="CZ161" i="29"/>
  <c r="DE161" i="29"/>
  <c r="DF161" i="29"/>
  <c r="DL161" i="29"/>
  <c r="O165" i="29"/>
  <c r="T165" i="29"/>
  <c r="V165" i="29"/>
  <c r="AD165" i="29"/>
  <c r="AI165" i="29"/>
  <c r="AJ165" i="29"/>
  <c r="AQ165" i="29"/>
  <c r="AV165" i="29"/>
  <c r="AY165" i="29"/>
  <c r="BD165" i="29"/>
  <c r="BF165" i="29"/>
  <c r="BK165" i="29"/>
  <c r="BL165" i="29"/>
  <c r="BR165" i="29"/>
  <c r="BT165" i="29"/>
  <c r="BZ165" i="29"/>
  <c r="CA165" i="29"/>
  <c r="CF165" i="29"/>
  <c r="CH165" i="29"/>
  <c r="CM165" i="29"/>
  <c r="CP165" i="29"/>
  <c r="CV165" i="29"/>
  <c r="DB165" i="29"/>
  <c r="DC165" i="29"/>
  <c r="DH165" i="29"/>
  <c r="DK165" i="29"/>
  <c r="M172" i="29"/>
  <c r="P172" i="29"/>
  <c r="U172" i="29"/>
  <c r="V172" i="29"/>
  <c r="AC172" i="29"/>
  <c r="AH172" i="29"/>
  <c r="AK172" i="29"/>
  <c r="AR172" i="29"/>
  <c r="AW172" i="29"/>
  <c r="AX172" i="29"/>
  <c r="BF172" i="29"/>
  <c r="BL172" i="29"/>
  <c r="BM172" i="29"/>
  <c r="BR172" i="29"/>
  <c r="BT172" i="29"/>
  <c r="BY172" i="29"/>
  <c r="CB172" i="29"/>
  <c r="CG172" i="29"/>
  <c r="CH172" i="29"/>
  <c r="CN172" i="29"/>
  <c r="CO172" i="29"/>
  <c r="CT172" i="29"/>
  <c r="CW172" i="29"/>
  <c r="DB172" i="29"/>
  <c r="DD172" i="29"/>
  <c r="DJ172" i="29"/>
  <c r="M189" i="29"/>
  <c r="N189" i="29"/>
  <c r="O189" i="29"/>
  <c r="P189" i="29"/>
  <c r="Q189" i="29"/>
  <c r="R189" i="29"/>
  <c r="S189" i="29"/>
  <c r="T189" i="29"/>
  <c r="U189" i="29"/>
  <c r="V189" i="29"/>
  <c r="W189" i="29"/>
  <c r="X189" i="29"/>
  <c r="Y189" i="29"/>
  <c r="Z189" i="29"/>
  <c r="AA189" i="29"/>
  <c r="AB189" i="29"/>
  <c r="AC189" i="29"/>
  <c r="AD189" i="29"/>
  <c r="AE189" i="29"/>
  <c r="AF189" i="29"/>
  <c r="AG189" i="29"/>
  <c r="AH189" i="29"/>
  <c r="AI189" i="29"/>
  <c r="AJ189" i="29"/>
  <c r="AK189" i="29"/>
  <c r="AL189" i="29"/>
  <c r="AM189" i="29"/>
  <c r="AN189" i="29"/>
  <c r="AO189" i="29"/>
  <c r="AP189" i="29"/>
  <c r="AQ189" i="29"/>
  <c r="AR189" i="29"/>
  <c r="AS189" i="29"/>
  <c r="AT189" i="29"/>
  <c r="AU189" i="29"/>
  <c r="AV189" i="29"/>
  <c r="AW189" i="29"/>
  <c r="AX189" i="29"/>
  <c r="AY189" i="29"/>
  <c r="AZ189" i="29"/>
  <c r="BA189" i="29"/>
  <c r="BB189" i="29"/>
  <c r="BC189" i="29"/>
  <c r="BD189" i="29"/>
  <c r="BE189" i="29"/>
  <c r="BF189" i="29"/>
  <c r="BG189" i="29"/>
  <c r="BH189" i="29"/>
  <c r="BI189" i="29"/>
  <c r="BJ189" i="29"/>
  <c r="BK189" i="29"/>
  <c r="BL189" i="29"/>
  <c r="BM189" i="29"/>
  <c r="BN189" i="29"/>
  <c r="BO189" i="29"/>
  <c r="BP189" i="29"/>
  <c r="BQ189" i="29"/>
  <c r="BR189" i="29"/>
  <c r="BS189" i="29"/>
  <c r="BT189" i="29"/>
  <c r="BU189" i="29"/>
  <c r="BV189" i="29"/>
  <c r="BW189" i="29"/>
  <c r="BX189" i="29"/>
  <c r="BY189" i="29"/>
  <c r="BZ189" i="29"/>
  <c r="CA189" i="29"/>
  <c r="CB189" i="29"/>
  <c r="CC189" i="29"/>
  <c r="CD189" i="29"/>
  <c r="CE189" i="29"/>
  <c r="CF189" i="29"/>
  <c r="CG189" i="29"/>
  <c r="CH189" i="29"/>
  <c r="CI189" i="29"/>
  <c r="CJ189" i="29"/>
  <c r="CK189" i="29"/>
  <c r="CL189" i="29"/>
  <c r="CM189" i="29"/>
  <c r="CN189" i="29"/>
  <c r="CO189" i="29"/>
  <c r="CP189" i="29"/>
  <c r="CQ189" i="29"/>
  <c r="CR189" i="29"/>
  <c r="CS189" i="29"/>
  <c r="CT189" i="29"/>
  <c r="CU189" i="29"/>
  <c r="CV189" i="29"/>
  <c r="CW189" i="29"/>
  <c r="CX189" i="29"/>
  <c r="CY189" i="29"/>
  <c r="CZ189" i="29"/>
  <c r="DA189" i="29"/>
  <c r="DB189" i="29"/>
  <c r="DC189" i="29"/>
  <c r="DD189" i="29"/>
  <c r="DE189" i="29"/>
  <c r="DF189" i="29"/>
  <c r="DG189" i="29"/>
  <c r="DH189" i="29"/>
  <c r="DI189" i="29"/>
  <c r="DJ189" i="29"/>
  <c r="DK189" i="29"/>
  <c r="DL189" i="29"/>
  <c r="M190" i="29"/>
  <c r="N190" i="29"/>
  <c r="O190" i="29"/>
  <c r="P190" i="29"/>
  <c r="Q190" i="29"/>
  <c r="R190" i="29"/>
  <c r="S190" i="29"/>
  <c r="T190" i="29"/>
  <c r="U190" i="29"/>
  <c r="V190" i="29"/>
  <c r="W190" i="29"/>
  <c r="X190" i="29"/>
  <c r="Y190" i="29"/>
  <c r="Z190" i="29"/>
  <c r="AA190" i="29"/>
  <c r="AB190" i="29"/>
  <c r="AC190" i="29"/>
  <c r="AD190" i="29"/>
  <c r="AE190" i="29"/>
  <c r="AF190" i="29"/>
  <c r="AG190" i="29"/>
  <c r="AH190" i="29"/>
  <c r="AI190" i="29"/>
  <c r="AJ190" i="29"/>
  <c r="AK190" i="29"/>
  <c r="AL190" i="29"/>
  <c r="AM190" i="29"/>
  <c r="AN190" i="29"/>
  <c r="AO190" i="29"/>
  <c r="AP190" i="29"/>
  <c r="AQ190" i="29"/>
  <c r="AR190" i="29"/>
  <c r="AS190" i="29"/>
  <c r="AT190" i="29"/>
  <c r="AU190" i="29"/>
  <c r="AV190" i="29"/>
  <c r="AW190" i="29"/>
  <c r="AX190" i="29"/>
  <c r="AY190" i="29"/>
  <c r="AZ190" i="29"/>
  <c r="BA190" i="29"/>
  <c r="BB190" i="29"/>
  <c r="BC190" i="29"/>
  <c r="BD190" i="29"/>
  <c r="BE190" i="29"/>
  <c r="BF190" i="29"/>
  <c r="BG190" i="29"/>
  <c r="BH190" i="29"/>
  <c r="BI190" i="29"/>
  <c r="BJ190" i="29"/>
  <c r="BK190" i="29"/>
  <c r="BL190" i="29"/>
  <c r="BM190" i="29"/>
  <c r="BN190" i="29"/>
  <c r="BO190" i="29"/>
  <c r="BP190" i="29"/>
  <c r="BQ190" i="29"/>
  <c r="BR190" i="29"/>
  <c r="BS190" i="29"/>
  <c r="BT190" i="29"/>
  <c r="BU190" i="29"/>
  <c r="BV190" i="29"/>
  <c r="BW190" i="29"/>
  <c r="BX190" i="29"/>
  <c r="BY190" i="29"/>
  <c r="BZ190" i="29"/>
  <c r="CA190" i="29"/>
  <c r="CB190" i="29"/>
  <c r="CC190" i="29"/>
  <c r="CD190" i="29"/>
  <c r="CE190" i="29"/>
  <c r="CF190" i="29"/>
  <c r="CG190" i="29"/>
  <c r="CH190" i="29"/>
  <c r="CI190" i="29"/>
  <c r="CJ190" i="29"/>
  <c r="CK190" i="29"/>
  <c r="CL190" i="29"/>
  <c r="CM190" i="29"/>
  <c r="CN190" i="29"/>
  <c r="CO190" i="29"/>
  <c r="CP190" i="29"/>
  <c r="CQ190" i="29"/>
  <c r="CR190" i="29"/>
  <c r="CS190" i="29"/>
  <c r="CT190" i="29"/>
  <c r="CU190" i="29"/>
  <c r="CV190" i="29"/>
  <c r="CW190" i="29"/>
  <c r="CX190" i="29"/>
  <c r="CY190" i="29"/>
  <c r="CZ190" i="29"/>
  <c r="DA190" i="29"/>
  <c r="DB190" i="29"/>
  <c r="DC190" i="29"/>
  <c r="DD190" i="29"/>
  <c r="DE190" i="29"/>
  <c r="DF190" i="29"/>
  <c r="DG190" i="29"/>
  <c r="DH190" i="29"/>
  <c r="DI190" i="29"/>
  <c r="DJ190" i="29"/>
  <c r="DK190" i="29"/>
  <c r="DL190" i="29"/>
  <c r="L189" i="29"/>
  <c r="L190" i="29"/>
  <c r="K189" i="29"/>
  <c r="K190" i="29"/>
  <c r="J190" i="29"/>
  <c r="K243" i="38"/>
  <c r="K191" i="38"/>
  <c r="K148" i="38"/>
  <c r="K87" i="38"/>
  <c r="G87" i="38"/>
  <c r="I190" i="29"/>
  <c r="K243" i="29"/>
  <c r="J243" i="29"/>
  <c r="K191" i="29"/>
  <c r="J191" i="29"/>
  <c r="K148" i="29"/>
  <c r="J148" i="29"/>
  <c r="K87" i="29"/>
  <c r="J87" i="29"/>
  <c r="H243" i="29"/>
  <c r="G243" i="29"/>
  <c r="H191" i="29"/>
  <c r="G191" i="29"/>
  <c r="K86" i="29"/>
  <c r="K146" i="29"/>
  <c r="J146" i="29"/>
  <c r="J225" i="29"/>
  <c r="K89" i="29"/>
  <c r="J89" i="29"/>
  <c r="R111" i="29"/>
  <c r="V111" i="29"/>
  <c r="Z111" i="29"/>
  <c r="AH111" i="29"/>
  <c r="AL111" i="29"/>
  <c r="AA45" i="29"/>
  <c r="L111" i="29"/>
  <c r="P111" i="29"/>
  <c r="T111" i="29"/>
  <c r="AB111" i="29"/>
  <c r="AF111" i="29"/>
  <c r="AJ111" i="29"/>
  <c r="Q45" i="29"/>
  <c r="S45" i="29"/>
  <c r="AG45" i="29"/>
  <c r="AI45" i="29"/>
  <c r="AP45" i="29"/>
  <c r="AT22" i="29"/>
  <c r="K225" i="29"/>
  <c r="K111" i="29"/>
  <c r="AE111" i="29"/>
  <c r="AM111" i="29"/>
  <c r="K257" i="29"/>
  <c r="CY22" i="29"/>
  <c r="DG45" i="29"/>
  <c r="K60" i="29"/>
  <c r="K194" i="29"/>
  <c r="AF45" i="29"/>
  <c r="AM22" i="29"/>
  <c r="R161" i="29"/>
  <c r="Y161" i="29"/>
  <c r="AC161" i="29"/>
  <c r="AG161" i="29"/>
  <c r="AK161" i="29"/>
  <c r="AO161" i="29"/>
  <c r="AS161" i="29"/>
  <c r="AW161" i="29"/>
  <c r="AN45" i="29"/>
  <c r="CH22" i="29"/>
  <c r="BC22" i="29"/>
  <c r="BG45" i="29"/>
  <c r="BN45" i="29"/>
  <c r="CI22" i="29"/>
  <c r="CM45" i="29"/>
  <c r="T90" i="29"/>
  <c r="P112" i="29"/>
  <c r="X112" i="29"/>
  <c r="BK45" i="29"/>
  <c r="CQ45" i="29"/>
  <c r="AX22" i="29"/>
  <c r="DJ22" i="29"/>
  <c r="BO45" i="29"/>
  <c r="CU45" i="29"/>
  <c r="AJ90" i="29"/>
  <c r="O112" i="29"/>
  <c r="AQ112" i="29"/>
  <c r="K145" i="29"/>
  <c r="AA111" i="29"/>
  <c r="M45" i="29"/>
  <c r="J111" i="29"/>
  <c r="T161" i="29"/>
  <c r="P161" i="29"/>
  <c r="S161" i="29"/>
  <c r="O161" i="29"/>
  <c r="L161" i="29"/>
  <c r="I273" i="29"/>
  <c r="I311" i="29"/>
  <c r="I272" i="29"/>
  <c r="I312" i="29"/>
  <c r="I312" i="38"/>
  <c r="I252" i="29"/>
  <c r="I253" i="29"/>
  <c r="AY22" i="29"/>
  <c r="AY45" i="29"/>
  <c r="BJ22" i="29"/>
  <c r="AQ22" i="29"/>
  <c r="AQ45" i="29"/>
  <c r="BW22" i="29"/>
  <c r="BW45" i="29"/>
  <c r="AK112" i="29"/>
  <c r="AK90" i="29"/>
  <c r="AM112" i="29"/>
  <c r="BS112" i="29"/>
  <c r="BB22" i="29"/>
  <c r="CE45" i="29"/>
  <c r="DC45" i="29"/>
  <c r="AR111" i="29"/>
  <c r="AR89" i="29"/>
  <c r="AV111" i="29"/>
  <c r="AV89" i="29"/>
  <c r="AZ111" i="29"/>
  <c r="BD111" i="29"/>
  <c r="BD89" i="29"/>
  <c r="BH111" i="29"/>
  <c r="BH89" i="29"/>
  <c r="BL111" i="29"/>
  <c r="BL89" i="29"/>
  <c r="BP111" i="29"/>
  <c r="BT111" i="29"/>
  <c r="BT89" i="29"/>
  <c r="BX111" i="29"/>
  <c r="BX89" i="29"/>
  <c r="CB111" i="29"/>
  <c r="CB89" i="29"/>
  <c r="CF111" i="29"/>
  <c r="CJ111" i="29"/>
  <c r="CJ89" i="29"/>
  <c r="CN111" i="29"/>
  <c r="CN89" i="29"/>
  <c r="CR111" i="29"/>
  <c r="CR89" i="29"/>
  <c r="CV111" i="29"/>
  <c r="CZ111" i="29"/>
  <c r="CZ89" i="29"/>
  <c r="DD111" i="29"/>
  <c r="DD89" i="29"/>
  <c r="DH111" i="29"/>
  <c r="DH89" i="29"/>
  <c r="DL111" i="29"/>
  <c r="AC90" i="29"/>
  <c r="AC112" i="29"/>
  <c r="AE112" i="29"/>
  <c r="BK112" i="29"/>
  <c r="BY90" i="29"/>
  <c r="BY112" i="29"/>
  <c r="CA112" i="29"/>
  <c r="CO112" i="29"/>
  <c r="CO90" i="29"/>
  <c r="Q112" i="29"/>
  <c r="S112" i="29"/>
  <c r="U112" i="29"/>
  <c r="U90" i="29"/>
  <c r="W112" i="29"/>
  <c r="CW90" i="29"/>
  <c r="CW112" i="29"/>
  <c r="BR22" i="29"/>
  <c r="CX22" i="29"/>
  <c r="DK45" i="29"/>
  <c r="AP111" i="29"/>
  <c r="AP89" i="29"/>
  <c r="AT111" i="29"/>
  <c r="AX111" i="29"/>
  <c r="AX89" i="29"/>
  <c r="BB111" i="29"/>
  <c r="BB89" i="29"/>
  <c r="BF111" i="29"/>
  <c r="BF89" i="29"/>
  <c r="BJ111" i="29"/>
  <c r="BN111" i="29"/>
  <c r="BN89" i="29"/>
  <c r="BR111" i="29"/>
  <c r="BR89" i="29"/>
  <c r="BV111" i="29"/>
  <c r="BV89" i="29"/>
  <c r="BZ111" i="29"/>
  <c r="CD111" i="29"/>
  <c r="CD89" i="29"/>
  <c r="CH111" i="29"/>
  <c r="CH89" i="29"/>
  <c r="CL111" i="29"/>
  <c r="CL89" i="29"/>
  <c r="CP111" i="29"/>
  <c r="CT111" i="29"/>
  <c r="CT89" i="29"/>
  <c r="CX111" i="29"/>
  <c r="CX89" i="29"/>
  <c r="DB111" i="29"/>
  <c r="DB89" i="29"/>
  <c r="DF111" i="29"/>
  <c r="DJ111" i="29"/>
  <c r="DJ89" i="29"/>
  <c r="M90" i="29"/>
  <c r="M112" i="29"/>
  <c r="BI112" i="29"/>
  <c r="BI90" i="29"/>
  <c r="BW112" i="29"/>
  <c r="CE112" i="29"/>
  <c r="CM112" i="29"/>
  <c r="CQ112" i="29"/>
  <c r="AL89" i="29"/>
  <c r="AH89" i="29"/>
  <c r="Z89" i="29"/>
  <c r="V89" i="29"/>
  <c r="R89" i="29"/>
  <c r="P45" i="29"/>
  <c r="X45" i="29"/>
  <c r="AB45" i="29"/>
  <c r="L22" i="29"/>
  <c r="K151" i="29"/>
  <c r="L118" i="29"/>
  <c r="M118" i="29"/>
  <c r="O118" i="29"/>
  <c r="Q52" i="29"/>
  <c r="S118" i="29"/>
  <c r="T118" i="29"/>
  <c r="L52" i="29"/>
  <c r="N52" i="29"/>
  <c r="P118" i="29"/>
  <c r="R52" i="29"/>
  <c r="U52" i="29"/>
  <c r="J52" i="29"/>
  <c r="O52" i="29"/>
  <c r="Q118" i="29"/>
  <c r="S52" i="29"/>
  <c r="T52" i="29"/>
  <c r="J118" i="29"/>
  <c r="M52" i="29"/>
  <c r="N118" i="29"/>
  <c r="P52" i="29"/>
  <c r="R118" i="29"/>
  <c r="U118" i="29"/>
  <c r="W118" i="29"/>
  <c r="Y52" i="29"/>
  <c r="AA118" i="29"/>
  <c r="AC52" i="29"/>
  <c r="AE118" i="29"/>
  <c r="V52" i="29"/>
  <c r="V118" i="29"/>
  <c r="X52" i="29"/>
  <c r="Z118" i="29"/>
  <c r="AB52" i="29"/>
  <c r="AD118" i="29"/>
  <c r="W52" i="29"/>
  <c r="Y118" i="29"/>
  <c r="AA52" i="29"/>
  <c r="AC118" i="29"/>
  <c r="AE52" i="29"/>
  <c r="X118" i="29"/>
  <c r="Z52" i="29"/>
  <c r="AB118" i="29"/>
  <c r="AD52" i="29"/>
  <c r="AH118" i="29"/>
  <c r="AJ52" i="29"/>
  <c r="AL118" i="29"/>
  <c r="AN52" i="29"/>
  <c r="AO20" i="29"/>
  <c r="AO77" i="29"/>
  <c r="AO82" i="29"/>
  <c r="AG118" i="29"/>
  <c r="AI52" i="29"/>
  <c r="AK118" i="29"/>
  <c r="AM52" i="29"/>
  <c r="AO19" i="29"/>
  <c r="AO76" i="29"/>
  <c r="AF52" i="29"/>
  <c r="AF118" i="29"/>
  <c r="AH52" i="29"/>
  <c r="AJ118" i="29"/>
  <c r="AL52" i="29"/>
  <c r="AG52" i="29"/>
  <c r="AI118" i="29"/>
  <c r="AK52" i="29"/>
  <c r="AM118" i="29"/>
  <c r="AO21" i="29"/>
  <c r="AO50" i="29"/>
  <c r="AO51" i="29"/>
  <c r="AO52" i="29"/>
  <c r="AO53" i="29"/>
  <c r="AN118" i="29"/>
  <c r="AP20" i="29"/>
  <c r="AP77" i="29"/>
  <c r="AP82" i="29"/>
  <c r="AQ21" i="29"/>
  <c r="AQ50" i="29"/>
  <c r="AQ51" i="29"/>
  <c r="AQ52" i="29"/>
  <c r="AQ53" i="29"/>
  <c r="AQ54" i="29"/>
  <c r="AQ55" i="29"/>
  <c r="AQ56" i="29"/>
  <c r="AQ57" i="29"/>
  <c r="AQ58" i="29"/>
  <c r="AQ59" i="29"/>
  <c r="AQ78" i="29"/>
  <c r="AQ83" i="29"/>
  <c r="AQ118" i="29"/>
  <c r="AR21" i="29"/>
  <c r="AR50" i="29"/>
  <c r="AR51" i="29"/>
  <c r="AR52" i="29"/>
  <c r="AR53" i="29"/>
  <c r="AR54" i="29"/>
  <c r="AR55" i="29"/>
  <c r="AR56" i="29"/>
  <c r="AR57" i="29"/>
  <c r="AR58" i="29"/>
  <c r="AR59" i="29"/>
  <c r="AR78" i="29"/>
  <c r="AR83" i="29"/>
  <c r="AR118" i="29"/>
  <c r="AS18" i="29"/>
  <c r="AT19" i="29"/>
  <c r="AT76" i="29"/>
  <c r="AU20" i="29"/>
  <c r="AU77" i="29"/>
  <c r="AU82" i="29"/>
  <c r="AV20" i="29"/>
  <c r="AV77" i="29"/>
  <c r="AV82" i="29"/>
  <c r="AW21" i="29"/>
  <c r="AO54" i="29"/>
  <c r="AO56" i="29"/>
  <c r="AO58" i="29"/>
  <c r="AO78" i="29"/>
  <c r="AO83" i="29"/>
  <c r="AO118" i="29"/>
  <c r="AP19" i="29"/>
  <c r="AP76" i="29"/>
  <c r="AQ20" i="29"/>
  <c r="AQ77" i="29"/>
  <c r="AQ82" i="29"/>
  <c r="AR20" i="29"/>
  <c r="AR77" i="29"/>
  <c r="AR82" i="29"/>
  <c r="AS21" i="29"/>
  <c r="AS50" i="29"/>
  <c r="AS51" i="29"/>
  <c r="AS52" i="29"/>
  <c r="AS53" i="29"/>
  <c r="AS54" i="29"/>
  <c r="AS55" i="29"/>
  <c r="AS56" i="29"/>
  <c r="AS57" i="29"/>
  <c r="AS58" i="29"/>
  <c r="AS59" i="29"/>
  <c r="AS78" i="29"/>
  <c r="AS83" i="29"/>
  <c r="AS118" i="29"/>
  <c r="AT18" i="29"/>
  <c r="AU19" i="29"/>
  <c r="AU76" i="29"/>
  <c r="AV19" i="29"/>
  <c r="AV76" i="29"/>
  <c r="AP18" i="29"/>
  <c r="AQ19" i="29"/>
  <c r="AQ76" i="29"/>
  <c r="AR19" i="29"/>
  <c r="AR76" i="29"/>
  <c r="AS20" i="29"/>
  <c r="AS77" i="29"/>
  <c r="AS82" i="29"/>
  <c r="AT21" i="29"/>
  <c r="AT50" i="29"/>
  <c r="AT51" i="29"/>
  <c r="AT52" i="29"/>
  <c r="AT53" i="29"/>
  <c r="AT54" i="29"/>
  <c r="AT55" i="29"/>
  <c r="AT56" i="29"/>
  <c r="AT57" i="29"/>
  <c r="AT58" i="29"/>
  <c r="AT59" i="29"/>
  <c r="AT78" i="29"/>
  <c r="AT83" i="29"/>
  <c r="AT118" i="29"/>
  <c r="AU18" i="29"/>
  <c r="AV18" i="29"/>
  <c r="AO18" i="29"/>
  <c r="AO55" i="29"/>
  <c r="AO57" i="29"/>
  <c r="AO59" i="29"/>
  <c r="AP21" i="29"/>
  <c r="AP50" i="29"/>
  <c r="AP51" i="29"/>
  <c r="AP52" i="29"/>
  <c r="AP53" i="29"/>
  <c r="AP54" i="29"/>
  <c r="AP55" i="29"/>
  <c r="AP56" i="29"/>
  <c r="AP57" i="29"/>
  <c r="AP58" i="29"/>
  <c r="AP59" i="29"/>
  <c r="AP78" i="29"/>
  <c r="AP83" i="29"/>
  <c r="AP118" i="29"/>
  <c r="AQ18" i="29"/>
  <c r="AR18" i="29"/>
  <c r="AS19" i="29"/>
  <c r="AS76" i="29"/>
  <c r="AT20" i="29"/>
  <c r="AT77" i="29"/>
  <c r="AT82" i="29"/>
  <c r="AU21" i="29"/>
  <c r="AU50" i="29"/>
  <c r="AU51" i="29"/>
  <c r="AU52" i="29"/>
  <c r="AU53" i="29"/>
  <c r="AU54" i="29"/>
  <c r="AU55" i="29"/>
  <c r="AU56" i="29"/>
  <c r="AU57" i="29"/>
  <c r="AU58" i="29"/>
  <c r="AU59" i="29"/>
  <c r="AU78" i="29"/>
  <c r="AU83" i="29"/>
  <c r="AU118" i="29"/>
  <c r="AV50" i="29"/>
  <c r="AV54" i="29"/>
  <c r="AV58" i="29"/>
  <c r="AW19" i="29"/>
  <c r="AW50" i="29"/>
  <c r="AW51" i="29"/>
  <c r="AW52" i="29"/>
  <c r="AW53" i="29"/>
  <c r="AW54" i="29"/>
  <c r="AW55" i="29"/>
  <c r="AW56" i="29"/>
  <c r="AW57" i="29"/>
  <c r="AW58" i="29"/>
  <c r="AW59" i="29"/>
  <c r="AW78" i="29"/>
  <c r="AW83" i="29"/>
  <c r="AW118" i="29"/>
  <c r="AX18" i="29"/>
  <c r="AY19" i="29"/>
  <c r="AY76" i="29"/>
  <c r="AZ19" i="29"/>
  <c r="AZ76" i="29"/>
  <c r="BA20" i="29"/>
  <c r="BA77" i="29"/>
  <c r="BA82" i="29"/>
  <c r="BB21" i="29"/>
  <c r="BB50" i="29"/>
  <c r="BB51" i="29"/>
  <c r="BB52" i="29"/>
  <c r="BB53" i="29"/>
  <c r="BB54" i="29"/>
  <c r="BB55" i="29"/>
  <c r="BB56" i="29"/>
  <c r="BB57" i="29"/>
  <c r="BB58" i="29"/>
  <c r="BB59" i="29"/>
  <c r="BB78" i="29"/>
  <c r="BB83" i="29"/>
  <c r="BB118" i="29"/>
  <c r="BC18" i="29"/>
  <c r="BD18" i="29"/>
  <c r="BE19" i="29"/>
  <c r="BE76" i="29"/>
  <c r="BF20" i="29"/>
  <c r="BF77" i="29"/>
  <c r="BF82" i="29"/>
  <c r="BG21" i="29"/>
  <c r="BG50" i="29"/>
  <c r="BG51" i="29"/>
  <c r="BG52" i="29"/>
  <c r="BG53" i="29"/>
  <c r="BG54" i="29"/>
  <c r="BG55" i="29"/>
  <c r="BG56" i="29"/>
  <c r="BG57" i="29"/>
  <c r="BG58" i="29"/>
  <c r="BG59" i="29"/>
  <c r="BG78" i="29"/>
  <c r="BG83" i="29"/>
  <c r="BG118" i="29"/>
  <c r="BH21" i="29"/>
  <c r="BH50" i="29"/>
  <c r="BH51" i="29"/>
  <c r="BH52" i="29"/>
  <c r="BH53" i="29"/>
  <c r="BH54" i="29"/>
  <c r="BH55" i="29"/>
  <c r="BH56" i="29"/>
  <c r="BH57" i="29"/>
  <c r="BH58" i="29"/>
  <c r="BH59" i="29"/>
  <c r="BH78" i="29"/>
  <c r="BH83" i="29"/>
  <c r="BH118" i="29"/>
  <c r="BI18" i="29"/>
  <c r="AV21" i="29"/>
  <c r="AV51" i="29"/>
  <c r="AV55" i="29"/>
  <c r="AV59" i="29"/>
  <c r="AW77" i="29"/>
  <c r="AW82" i="29"/>
  <c r="AX21" i="29"/>
  <c r="AX50" i="29"/>
  <c r="AX51" i="29"/>
  <c r="AX52" i="29"/>
  <c r="AX53" i="29"/>
  <c r="AX54" i="29"/>
  <c r="AX55" i="29"/>
  <c r="AX56" i="29"/>
  <c r="AX57" i="29"/>
  <c r="AX58" i="29"/>
  <c r="AX59" i="29"/>
  <c r="AX78" i="29"/>
  <c r="AX83" i="29"/>
  <c r="AX118" i="29"/>
  <c r="AY18" i="29"/>
  <c r="AZ18" i="29"/>
  <c r="BA19" i="29"/>
  <c r="BA76" i="29"/>
  <c r="BB20" i="29"/>
  <c r="BB77" i="29"/>
  <c r="BB82" i="29"/>
  <c r="BC21" i="29"/>
  <c r="BC50" i="29"/>
  <c r="BC51" i="29"/>
  <c r="BC52" i="29"/>
  <c r="BC53" i="29"/>
  <c r="BC54" i="29"/>
  <c r="BC55" i="29"/>
  <c r="BC56" i="29"/>
  <c r="BC57" i="29"/>
  <c r="BC58" i="29"/>
  <c r="BC59" i="29"/>
  <c r="BC78" i="29"/>
  <c r="BC83" i="29"/>
  <c r="BC118" i="29"/>
  <c r="BD21" i="29"/>
  <c r="BD50" i="29"/>
  <c r="BD51" i="29"/>
  <c r="BD52" i="29"/>
  <c r="BD53" i="29"/>
  <c r="BD54" i="29"/>
  <c r="BD55" i="29"/>
  <c r="BD56" i="29"/>
  <c r="BD57" i="29"/>
  <c r="BD58" i="29"/>
  <c r="BD59" i="29"/>
  <c r="BD78" i="29"/>
  <c r="BD83" i="29"/>
  <c r="BD118" i="29"/>
  <c r="BE18" i="29"/>
  <c r="BF19" i="29"/>
  <c r="BF76" i="29"/>
  <c r="BG20" i="29"/>
  <c r="BG77" i="29"/>
  <c r="BG82" i="29"/>
  <c r="BH20" i="29"/>
  <c r="BH77" i="29"/>
  <c r="BH82" i="29"/>
  <c r="BI21" i="29"/>
  <c r="BI50" i="29"/>
  <c r="BI51" i="29"/>
  <c r="BI52" i="29"/>
  <c r="BI53" i="29"/>
  <c r="BI54" i="29"/>
  <c r="BI55" i="29"/>
  <c r="BI56" i="29"/>
  <c r="BI57" i="29"/>
  <c r="BI58" i="29"/>
  <c r="BI59" i="29"/>
  <c r="BI78" i="29"/>
  <c r="BI83" i="29"/>
  <c r="BI118" i="29"/>
  <c r="BJ19" i="29"/>
  <c r="AV52" i="29"/>
  <c r="AV56" i="29"/>
  <c r="AV78" i="29"/>
  <c r="AV83" i="29"/>
  <c r="AV118" i="29"/>
  <c r="AW18" i="29"/>
  <c r="AW20" i="29"/>
  <c r="AW76" i="29"/>
  <c r="AX20" i="29"/>
  <c r="AX77" i="29"/>
  <c r="AX82" i="29"/>
  <c r="AY21" i="29"/>
  <c r="AY50" i="29"/>
  <c r="AY51" i="29"/>
  <c r="AY52" i="29"/>
  <c r="AY53" i="29"/>
  <c r="AY54" i="29"/>
  <c r="AY55" i="29"/>
  <c r="AY56" i="29"/>
  <c r="AY57" i="29"/>
  <c r="AY58" i="29"/>
  <c r="AY59" i="29"/>
  <c r="AY78" i="29"/>
  <c r="AY83" i="29"/>
  <c r="AY118" i="29"/>
  <c r="AZ21" i="29"/>
  <c r="AZ50" i="29"/>
  <c r="AZ51" i="29"/>
  <c r="AZ52" i="29"/>
  <c r="AZ53" i="29"/>
  <c r="AZ54" i="29"/>
  <c r="AZ55" i="29"/>
  <c r="AZ56" i="29"/>
  <c r="AZ57" i="29"/>
  <c r="AZ58" i="29"/>
  <c r="AZ59" i="29"/>
  <c r="AZ78" i="29"/>
  <c r="AZ83" i="29"/>
  <c r="AZ118" i="29"/>
  <c r="BA18" i="29"/>
  <c r="BB19" i="29"/>
  <c r="BB76" i="29"/>
  <c r="BC20" i="29"/>
  <c r="BC77" i="29"/>
  <c r="BC82" i="29"/>
  <c r="BD20" i="29"/>
  <c r="BD77" i="29"/>
  <c r="BD82" i="29"/>
  <c r="BE21" i="29"/>
  <c r="BE50" i="29"/>
  <c r="BE51" i="29"/>
  <c r="BE52" i="29"/>
  <c r="BE53" i="29"/>
  <c r="BE54" i="29"/>
  <c r="BE55" i="29"/>
  <c r="BE56" i="29"/>
  <c r="BE57" i="29"/>
  <c r="BE58" i="29"/>
  <c r="BE59" i="29"/>
  <c r="BE78" i="29"/>
  <c r="BE83" i="29"/>
  <c r="BE118" i="29"/>
  <c r="BF18" i="29"/>
  <c r="BG19" i="29"/>
  <c r="BG76" i="29"/>
  <c r="BH19" i="29"/>
  <c r="BH76" i="29"/>
  <c r="BI20" i="29"/>
  <c r="BI77" i="29"/>
  <c r="BI82" i="29"/>
  <c r="BJ18" i="29"/>
  <c r="BK18" i="29"/>
  <c r="AV53" i="29"/>
  <c r="AV57" i="29"/>
  <c r="AX19" i="29"/>
  <c r="AX76" i="29"/>
  <c r="AY20" i="29"/>
  <c r="AY77" i="29"/>
  <c r="AY82" i="29"/>
  <c r="AZ20" i="29"/>
  <c r="AZ77" i="29"/>
  <c r="AZ82" i="29"/>
  <c r="BA21" i="29"/>
  <c r="BA50" i="29"/>
  <c r="BA51" i="29"/>
  <c r="BA52" i="29"/>
  <c r="BA53" i="29"/>
  <c r="BA54" i="29"/>
  <c r="BA55" i="29"/>
  <c r="BA56" i="29"/>
  <c r="BA57" i="29"/>
  <c r="BA58" i="29"/>
  <c r="BA59" i="29"/>
  <c r="BA78" i="29"/>
  <c r="BA83" i="29"/>
  <c r="BA118" i="29"/>
  <c r="BB18" i="29"/>
  <c r="BC19" i="29"/>
  <c r="BC76" i="29"/>
  <c r="BD19" i="29"/>
  <c r="BD76" i="29"/>
  <c r="BE20" i="29"/>
  <c r="BE77" i="29"/>
  <c r="BE82" i="29"/>
  <c r="BF21" i="29"/>
  <c r="BF50" i="29"/>
  <c r="BF51" i="29"/>
  <c r="BF52" i="29"/>
  <c r="BF53" i="29"/>
  <c r="BF54" i="29"/>
  <c r="BF55" i="29"/>
  <c r="BF56" i="29"/>
  <c r="BF57" i="29"/>
  <c r="BF58" i="29"/>
  <c r="BF59" i="29"/>
  <c r="BF78" i="29"/>
  <c r="BF83" i="29"/>
  <c r="BF118" i="29"/>
  <c r="BG18" i="29"/>
  <c r="BH18" i="29"/>
  <c r="BI19" i="29"/>
  <c r="BI76" i="29"/>
  <c r="BJ21" i="29"/>
  <c r="BJ50" i="29"/>
  <c r="BJ51" i="29"/>
  <c r="BJ52" i="29"/>
  <c r="BJ53" i="29"/>
  <c r="BJ56" i="29"/>
  <c r="BJ76" i="29"/>
  <c r="BJ78" i="29"/>
  <c r="BJ82" i="29"/>
  <c r="BJ118" i="29"/>
  <c r="BK50" i="29"/>
  <c r="BK54" i="29"/>
  <c r="BK58" i="29"/>
  <c r="BK76" i="29"/>
  <c r="BL21" i="29"/>
  <c r="BL50" i="29"/>
  <c r="BL51" i="29"/>
  <c r="BL52" i="29"/>
  <c r="BL53" i="29"/>
  <c r="BL54" i="29"/>
  <c r="BL55" i="29"/>
  <c r="BL56" i="29"/>
  <c r="BL57" i="29"/>
  <c r="BL58" i="29"/>
  <c r="BL59" i="29"/>
  <c r="BL78" i="29"/>
  <c r="BL83" i="29"/>
  <c r="BL118" i="29"/>
  <c r="BM21" i="29"/>
  <c r="BM50" i="29"/>
  <c r="BM51" i="29"/>
  <c r="BM52" i="29"/>
  <c r="BM53" i="29"/>
  <c r="BM54" i="29"/>
  <c r="BM55" i="29"/>
  <c r="BM56" i="29"/>
  <c r="BM57" i="29"/>
  <c r="BM58" i="29"/>
  <c r="BM59" i="29"/>
  <c r="BM78" i="29"/>
  <c r="BM83" i="29"/>
  <c r="BM118" i="29"/>
  <c r="BN18" i="29"/>
  <c r="BO19" i="29"/>
  <c r="BO76" i="29"/>
  <c r="BP19" i="29"/>
  <c r="BP76" i="29"/>
  <c r="BQ19" i="29"/>
  <c r="BQ76" i="29"/>
  <c r="BR20" i="29"/>
  <c r="BR77" i="29"/>
  <c r="BR82" i="29"/>
  <c r="BS21" i="29"/>
  <c r="BS50" i="29"/>
  <c r="BS51" i="29"/>
  <c r="BS52" i="29"/>
  <c r="BS53" i="29"/>
  <c r="BS54" i="29"/>
  <c r="BS55" i="29"/>
  <c r="BS56" i="29"/>
  <c r="BS57" i="29"/>
  <c r="BS58" i="29"/>
  <c r="BS59" i="29"/>
  <c r="BS78" i="29"/>
  <c r="BS83" i="29"/>
  <c r="BS118" i="29"/>
  <c r="BT21" i="29"/>
  <c r="BT50" i="29"/>
  <c r="BT51" i="29"/>
  <c r="BT52" i="29"/>
  <c r="BT53" i="29"/>
  <c r="BT54" i="29"/>
  <c r="BT55" i="29"/>
  <c r="BT56" i="29"/>
  <c r="BT57" i="29"/>
  <c r="BT58" i="29"/>
  <c r="BT59" i="29"/>
  <c r="BT78" i="29"/>
  <c r="BT83" i="29"/>
  <c r="BT118" i="29"/>
  <c r="BU18" i="29"/>
  <c r="BJ55" i="29"/>
  <c r="BJ59" i="29"/>
  <c r="BK20" i="29"/>
  <c r="BK53" i="29"/>
  <c r="BK57" i="29"/>
  <c r="BL20" i="29"/>
  <c r="BL77" i="29"/>
  <c r="BL82" i="29"/>
  <c r="BM20" i="29"/>
  <c r="BM77" i="29"/>
  <c r="BM82" i="29"/>
  <c r="BN21" i="29"/>
  <c r="BN50" i="29"/>
  <c r="BN51" i="29"/>
  <c r="BN52" i="29"/>
  <c r="BN53" i="29"/>
  <c r="BN54" i="29"/>
  <c r="BN55" i="29"/>
  <c r="BN56" i="29"/>
  <c r="BN57" i="29"/>
  <c r="BN58" i="29"/>
  <c r="BN59" i="29"/>
  <c r="BN78" i="29"/>
  <c r="BN83" i="29"/>
  <c r="BN118" i="29"/>
  <c r="BO18" i="29"/>
  <c r="BP18" i="29"/>
  <c r="BQ18" i="29"/>
  <c r="BR19" i="29"/>
  <c r="BR76" i="29"/>
  <c r="BS20" i="29"/>
  <c r="BS77" i="29"/>
  <c r="BS82" i="29"/>
  <c r="BT20" i="29"/>
  <c r="BT77" i="29"/>
  <c r="BT82" i="29"/>
  <c r="BU21" i="29"/>
  <c r="BU50" i="29"/>
  <c r="BU51" i="29"/>
  <c r="BU52" i="29"/>
  <c r="BU53" i="29"/>
  <c r="BU54" i="29"/>
  <c r="BU55" i="29"/>
  <c r="BU56" i="29"/>
  <c r="BU57" i="29"/>
  <c r="BU58" i="29"/>
  <c r="BU59" i="29"/>
  <c r="BU78" i="29"/>
  <c r="BU83" i="29"/>
  <c r="BU118" i="29"/>
  <c r="BV18" i="29"/>
  <c r="BW18" i="29"/>
  <c r="BJ20" i="29"/>
  <c r="BJ54" i="29"/>
  <c r="BJ58" i="29"/>
  <c r="BJ77" i="29"/>
  <c r="BJ83" i="29"/>
  <c r="BK52" i="29"/>
  <c r="BK56" i="29"/>
  <c r="BK78" i="29"/>
  <c r="BK83" i="29"/>
  <c r="BK118" i="29"/>
  <c r="BL19" i="29"/>
  <c r="BL76" i="29"/>
  <c r="BM19" i="29"/>
  <c r="BM76" i="29"/>
  <c r="BN20" i="29"/>
  <c r="BN77" i="29"/>
  <c r="BN82" i="29"/>
  <c r="BO21" i="29"/>
  <c r="BO50" i="29"/>
  <c r="BO51" i="29"/>
  <c r="BO52" i="29"/>
  <c r="BO53" i="29"/>
  <c r="BO54" i="29"/>
  <c r="BO55" i="29"/>
  <c r="BO56" i="29"/>
  <c r="BO57" i="29"/>
  <c r="BO58" i="29"/>
  <c r="BO59" i="29"/>
  <c r="BO78" i="29"/>
  <c r="BO83" i="29"/>
  <c r="BO118" i="29"/>
  <c r="BP21" i="29"/>
  <c r="BP50" i="29"/>
  <c r="BP51" i="29"/>
  <c r="BP52" i="29"/>
  <c r="BP53" i="29"/>
  <c r="BP54" i="29"/>
  <c r="BP55" i="29"/>
  <c r="BP56" i="29"/>
  <c r="BP57" i="29"/>
  <c r="BP58" i="29"/>
  <c r="BP59" i="29"/>
  <c r="BP78" i="29"/>
  <c r="BP83" i="29"/>
  <c r="BP118" i="29"/>
  <c r="BQ21" i="29"/>
  <c r="BQ50" i="29"/>
  <c r="BQ51" i="29"/>
  <c r="BQ52" i="29"/>
  <c r="BQ53" i="29"/>
  <c r="BQ54" i="29"/>
  <c r="BQ55" i="29"/>
  <c r="BQ56" i="29"/>
  <c r="BQ57" i="29"/>
  <c r="BQ58" i="29"/>
  <c r="BQ59" i="29"/>
  <c r="BQ78" i="29"/>
  <c r="BQ83" i="29"/>
  <c r="BQ118" i="29"/>
  <c r="BR18" i="29"/>
  <c r="BS19" i="29"/>
  <c r="BS76" i="29"/>
  <c r="BT19" i="29"/>
  <c r="BT76" i="29"/>
  <c r="BU20" i="29"/>
  <c r="BU77" i="29"/>
  <c r="BU82" i="29"/>
  <c r="BV21" i="29"/>
  <c r="BV50" i="29"/>
  <c r="BV51" i="29"/>
  <c r="BV52" i="29"/>
  <c r="BV53" i="29"/>
  <c r="BV54" i="29"/>
  <c r="BV55" i="29"/>
  <c r="BV56" i="29"/>
  <c r="BV57" i="29"/>
  <c r="BV58" i="29"/>
  <c r="BV59" i="29"/>
  <c r="BV78" i="29"/>
  <c r="BV83" i="29"/>
  <c r="BV118" i="29"/>
  <c r="BW21" i="29"/>
  <c r="BW50" i="29"/>
  <c r="BW51" i="29"/>
  <c r="BW52" i="29"/>
  <c r="BW53" i="29"/>
  <c r="BW54" i="29"/>
  <c r="BW55" i="29"/>
  <c r="BW56" i="29"/>
  <c r="BW57" i="29"/>
  <c r="BW58" i="29"/>
  <c r="BW59" i="29"/>
  <c r="BW78" i="29"/>
  <c r="BW83" i="29"/>
  <c r="BW118" i="29"/>
  <c r="BJ57" i="29"/>
  <c r="BK19" i="29"/>
  <c r="BK21" i="29"/>
  <c r="BK51" i="29"/>
  <c r="BK55" i="29"/>
  <c r="BK59" i="29"/>
  <c r="BK77" i="29"/>
  <c r="BK82" i="29"/>
  <c r="BL18" i="29"/>
  <c r="BM18" i="29"/>
  <c r="BN19" i="29"/>
  <c r="BN76" i="29"/>
  <c r="BO20" i="29"/>
  <c r="BO77" i="29"/>
  <c r="BO82" i="29"/>
  <c r="BP20" i="29"/>
  <c r="BP77" i="29"/>
  <c r="BP82" i="29"/>
  <c r="BQ20" i="29"/>
  <c r="BQ77" i="29"/>
  <c r="BQ82" i="29"/>
  <c r="BR21" i="29"/>
  <c r="BR50" i="29"/>
  <c r="BR51" i="29"/>
  <c r="BR52" i="29"/>
  <c r="BR53" i="29"/>
  <c r="BR54" i="29"/>
  <c r="BR55" i="29"/>
  <c r="BR56" i="29"/>
  <c r="BR57" i="29"/>
  <c r="BR58" i="29"/>
  <c r="BR59" i="29"/>
  <c r="BR78" i="29"/>
  <c r="BR83" i="29"/>
  <c r="BR118" i="29"/>
  <c r="BS18" i="29"/>
  <c r="BT18" i="29"/>
  <c r="BU19" i="29"/>
  <c r="BU76" i="29"/>
  <c r="BV20" i="29"/>
  <c r="BV77" i="29"/>
  <c r="BV82" i="29"/>
  <c r="BW20" i="29"/>
  <c r="BW77" i="29"/>
  <c r="BW82" i="29"/>
  <c r="BX21" i="29"/>
  <c r="BX50" i="29"/>
  <c r="BX51" i="29"/>
  <c r="BX52" i="29"/>
  <c r="BX53" i="29"/>
  <c r="BX54" i="29"/>
  <c r="BX55" i="29"/>
  <c r="BX56" i="29"/>
  <c r="BX57" i="29"/>
  <c r="BX58" i="29"/>
  <c r="BX59" i="29"/>
  <c r="BX78" i="29"/>
  <c r="BX83" i="29"/>
  <c r="BX118" i="29"/>
  <c r="BV19" i="29"/>
  <c r="BX76" i="29"/>
  <c r="BX82" i="29"/>
  <c r="BZ18" i="29"/>
  <c r="CA19" i="29"/>
  <c r="CA76" i="29"/>
  <c r="CB20" i="29"/>
  <c r="CB77" i="29"/>
  <c r="CB82" i="29"/>
  <c r="CC20" i="29"/>
  <c r="CC77" i="29"/>
  <c r="CC82" i="29"/>
  <c r="CD21" i="29"/>
  <c r="CD50" i="29"/>
  <c r="CD51" i="29"/>
  <c r="CD52" i="29"/>
  <c r="CD53" i="29"/>
  <c r="CD54" i="29"/>
  <c r="CD55" i="29"/>
  <c r="CD56" i="29"/>
  <c r="CD57" i="29"/>
  <c r="CD58" i="29"/>
  <c r="CD59" i="29"/>
  <c r="CD78" i="29"/>
  <c r="CD83" i="29"/>
  <c r="CD118" i="29"/>
  <c r="CE21" i="29"/>
  <c r="CE50" i="29"/>
  <c r="CE51" i="29"/>
  <c r="CE52" i="29"/>
  <c r="CE53" i="29"/>
  <c r="CE54" i="29"/>
  <c r="CE55" i="29"/>
  <c r="CE56" i="29"/>
  <c r="CE57" i="29"/>
  <c r="CE58" i="29"/>
  <c r="CE59" i="29"/>
  <c r="CE78" i="29"/>
  <c r="CE83" i="29"/>
  <c r="CE118" i="29"/>
  <c r="CF21" i="29"/>
  <c r="CF50" i="29"/>
  <c r="CF51" i="29"/>
  <c r="CF52" i="29"/>
  <c r="CF53" i="29"/>
  <c r="CF54" i="29"/>
  <c r="CF55" i="29"/>
  <c r="CF56" i="29"/>
  <c r="CF57" i="29"/>
  <c r="CF58" i="29"/>
  <c r="CF59" i="29"/>
  <c r="CF78" i="29"/>
  <c r="CF83" i="29"/>
  <c r="CF118" i="29"/>
  <c r="CG18" i="29"/>
  <c r="CH19" i="29"/>
  <c r="CH76" i="29"/>
  <c r="CI19" i="29"/>
  <c r="CI76" i="29"/>
  <c r="CJ20" i="29"/>
  <c r="CJ77" i="29"/>
  <c r="CJ82" i="29"/>
  <c r="CK21" i="29"/>
  <c r="CK50" i="29"/>
  <c r="CK51" i="29"/>
  <c r="CK52" i="29"/>
  <c r="CK53" i="29"/>
  <c r="CK54" i="29"/>
  <c r="CK55" i="29"/>
  <c r="CK56" i="29"/>
  <c r="CK57" i="29"/>
  <c r="CK58" i="29"/>
  <c r="CK59" i="29"/>
  <c r="CK78" i="29"/>
  <c r="CK83" i="29"/>
  <c r="CK118" i="29"/>
  <c r="CL21" i="29"/>
  <c r="BV76" i="29"/>
  <c r="BX19" i="29"/>
  <c r="BY18" i="29"/>
  <c r="BY21" i="29"/>
  <c r="BY50" i="29"/>
  <c r="BY51" i="29"/>
  <c r="BY52" i="29"/>
  <c r="BY53" i="29"/>
  <c r="BY54" i="29"/>
  <c r="BY55" i="29"/>
  <c r="BY56" i="29"/>
  <c r="BY57" i="29"/>
  <c r="BY58" i="29"/>
  <c r="BY59" i="29"/>
  <c r="BY78" i="29"/>
  <c r="BY83" i="29"/>
  <c r="BY118" i="29"/>
  <c r="BZ21" i="29"/>
  <c r="BZ50" i="29"/>
  <c r="BZ51" i="29"/>
  <c r="BZ52" i="29"/>
  <c r="BZ53" i="29"/>
  <c r="BZ54" i="29"/>
  <c r="BZ55" i="29"/>
  <c r="BZ56" i="29"/>
  <c r="BZ57" i="29"/>
  <c r="BZ58" i="29"/>
  <c r="BZ59" i="29"/>
  <c r="BZ78" i="29"/>
  <c r="BZ83" i="29"/>
  <c r="BZ118" i="29"/>
  <c r="CA18" i="29"/>
  <c r="CB19" i="29"/>
  <c r="CB76" i="29"/>
  <c r="CC19" i="29"/>
  <c r="CC76" i="29"/>
  <c r="CD20" i="29"/>
  <c r="CD77" i="29"/>
  <c r="CD82" i="29"/>
  <c r="CE20" i="29"/>
  <c r="CE77" i="29"/>
  <c r="CE82" i="29"/>
  <c r="CF20" i="29"/>
  <c r="CF77" i="29"/>
  <c r="CF82" i="29"/>
  <c r="CG21" i="29"/>
  <c r="CG50" i="29"/>
  <c r="CG51" i="29"/>
  <c r="CG52" i="29"/>
  <c r="CG53" i="29"/>
  <c r="CG54" i="29"/>
  <c r="CG55" i="29"/>
  <c r="CG56" i="29"/>
  <c r="CG57" i="29"/>
  <c r="CG58" i="29"/>
  <c r="CG59" i="29"/>
  <c r="CG78" i="29"/>
  <c r="CG83" i="29"/>
  <c r="CG118" i="29"/>
  <c r="CH18" i="29"/>
  <c r="CI18" i="29"/>
  <c r="CJ19" i="29"/>
  <c r="CJ76" i="29"/>
  <c r="BW19" i="29"/>
  <c r="BX77" i="29"/>
  <c r="BY20" i="29"/>
  <c r="BY77" i="29"/>
  <c r="BY82" i="29"/>
  <c r="BZ20" i="29"/>
  <c r="BZ77" i="29"/>
  <c r="BZ82" i="29"/>
  <c r="CA21" i="29"/>
  <c r="CA50" i="29"/>
  <c r="CA51" i="29"/>
  <c r="CA52" i="29"/>
  <c r="CA53" i="29"/>
  <c r="CA54" i="29"/>
  <c r="CA55" i="29"/>
  <c r="CA56" i="29"/>
  <c r="CA57" i="29"/>
  <c r="CA58" i="29"/>
  <c r="CA59" i="29"/>
  <c r="CA78" i="29"/>
  <c r="CA83" i="29"/>
  <c r="CA118" i="29"/>
  <c r="CB18" i="29"/>
  <c r="CC18" i="29"/>
  <c r="CD19" i="29"/>
  <c r="CD76" i="29"/>
  <c r="CE19" i="29"/>
  <c r="CE76" i="29"/>
  <c r="CF19" i="29"/>
  <c r="CF76" i="29"/>
  <c r="CG20" i="29"/>
  <c r="CG77" i="29"/>
  <c r="CG82" i="29"/>
  <c r="CH21" i="29"/>
  <c r="CH50" i="29"/>
  <c r="CH51" i="29"/>
  <c r="CH52" i="29"/>
  <c r="CH53" i="29"/>
  <c r="CH54" i="29"/>
  <c r="CH55" i="29"/>
  <c r="CH56" i="29"/>
  <c r="CH57" i="29"/>
  <c r="CH58" i="29"/>
  <c r="CH59" i="29"/>
  <c r="CH78" i="29"/>
  <c r="CH83" i="29"/>
  <c r="CH118" i="29"/>
  <c r="CI21" i="29"/>
  <c r="CI50" i="29"/>
  <c r="CI51" i="29"/>
  <c r="CI52" i="29"/>
  <c r="CI53" i="29"/>
  <c r="CI54" i="29"/>
  <c r="CI55" i="29"/>
  <c r="CI56" i="29"/>
  <c r="CI57" i="29"/>
  <c r="CI58" i="29"/>
  <c r="CI59" i="29"/>
  <c r="CI78" i="29"/>
  <c r="CI83" i="29"/>
  <c r="CI118" i="29"/>
  <c r="CJ18" i="29"/>
  <c r="CK19" i="29"/>
  <c r="CK76" i="29"/>
  <c r="CL19" i="29"/>
  <c r="CL76" i="29"/>
  <c r="CM20" i="29"/>
  <c r="CM77" i="29"/>
  <c r="CM82" i="29"/>
  <c r="CN21" i="29"/>
  <c r="CN50" i="29"/>
  <c r="CN51" i="29"/>
  <c r="CN52" i="29"/>
  <c r="CN53" i="29"/>
  <c r="CN54" i="29"/>
  <c r="CN55" i="29"/>
  <c r="CN56" i="29"/>
  <c r="BW76" i="29"/>
  <c r="BX18" i="29"/>
  <c r="BX20" i="29"/>
  <c r="BY19" i="29"/>
  <c r="BY76" i="29"/>
  <c r="BZ19" i="29"/>
  <c r="BZ76" i="29"/>
  <c r="CA20" i="29"/>
  <c r="CA77" i="29"/>
  <c r="CA82" i="29"/>
  <c r="CB21" i="29"/>
  <c r="CB50" i="29"/>
  <c r="CB51" i="29"/>
  <c r="CB52" i="29"/>
  <c r="CB53" i="29"/>
  <c r="CB54" i="29"/>
  <c r="CB55" i="29"/>
  <c r="CB56" i="29"/>
  <c r="CB57" i="29"/>
  <c r="CB58" i="29"/>
  <c r="CB59" i="29"/>
  <c r="CB78" i="29"/>
  <c r="CB83" i="29"/>
  <c r="CB118" i="29"/>
  <c r="CC21" i="29"/>
  <c r="CC50" i="29"/>
  <c r="CC51" i="29"/>
  <c r="CC52" i="29"/>
  <c r="CC53" i="29"/>
  <c r="CC54" i="29"/>
  <c r="CC55" i="29"/>
  <c r="CC56" i="29"/>
  <c r="CC57" i="29"/>
  <c r="CC58" i="29"/>
  <c r="CC59" i="29"/>
  <c r="CC78" i="29"/>
  <c r="CC83" i="29"/>
  <c r="CC118" i="29"/>
  <c r="CD18" i="29"/>
  <c r="CE18" i="29"/>
  <c r="CF18" i="29"/>
  <c r="CG19" i="29"/>
  <c r="CG76" i="29"/>
  <c r="CH20" i="29"/>
  <c r="CH77" i="29"/>
  <c r="CH82" i="29"/>
  <c r="CI20" i="29"/>
  <c r="CI77" i="29"/>
  <c r="CI82" i="29"/>
  <c r="CJ21" i="29"/>
  <c r="CJ50" i="29"/>
  <c r="CJ51" i="29"/>
  <c r="CJ52" i="29"/>
  <c r="CJ53" i="29"/>
  <c r="CJ54" i="29"/>
  <c r="CJ55" i="29"/>
  <c r="CJ56" i="29"/>
  <c r="CJ57" i="29"/>
  <c r="CJ58" i="29"/>
  <c r="CJ59" i="29"/>
  <c r="CJ78" i="29"/>
  <c r="CJ83" i="29"/>
  <c r="CJ118" i="29"/>
  <c r="CK18" i="29"/>
  <c r="CL18" i="29"/>
  <c r="CK82" i="29"/>
  <c r="CL56" i="29"/>
  <c r="CL78" i="29"/>
  <c r="CL82" i="29"/>
  <c r="CL118" i="29"/>
  <c r="CM21" i="29"/>
  <c r="CM51" i="29"/>
  <c r="CM55" i="29"/>
  <c r="CM59" i="29"/>
  <c r="CN18" i="29"/>
  <c r="CN20" i="29"/>
  <c r="CO18" i="29"/>
  <c r="CP18" i="29"/>
  <c r="CQ18" i="29"/>
  <c r="CR18" i="29"/>
  <c r="CS19" i="29"/>
  <c r="CS76" i="29"/>
  <c r="CT20" i="29"/>
  <c r="CT77" i="29"/>
  <c r="CT82" i="29"/>
  <c r="CU20" i="29"/>
  <c r="CU77" i="29"/>
  <c r="CU82" i="29"/>
  <c r="CV20" i="29"/>
  <c r="CV77" i="29"/>
  <c r="CV82" i="29"/>
  <c r="CW20" i="29"/>
  <c r="CW77" i="29"/>
  <c r="CW82" i="29"/>
  <c r="CX20" i="29"/>
  <c r="CX77" i="29"/>
  <c r="CX82" i="29"/>
  <c r="CY20" i="29"/>
  <c r="CY77" i="29"/>
  <c r="CY82" i="29"/>
  <c r="CZ21" i="29"/>
  <c r="CZ50" i="29"/>
  <c r="CZ51" i="29"/>
  <c r="CZ52" i="29"/>
  <c r="CZ53" i="29"/>
  <c r="CZ54" i="29"/>
  <c r="CZ55" i="29"/>
  <c r="CZ56" i="29"/>
  <c r="CZ57" i="29"/>
  <c r="CZ58" i="29"/>
  <c r="CZ59" i="29"/>
  <c r="CZ78" i="29"/>
  <c r="CZ83" i="29"/>
  <c r="CZ116" i="29"/>
  <c r="CZ117" i="29"/>
  <c r="CZ118" i="29"/>
  <c r="CZ119" i="29"/>
  <c r="CZ120" i="29"/>
  <c r="CZ121" i="29"/>
  <c r="CZ121" i="38"/>
  <c r="CZ122" i="29"/>
  <c r="CZ123" i="29"/>
  <c r="CZ126" i="29"/>
  <c r="CZ133" i="29"/>
  <c r="CK20" i="29"/>
  <c r="CL50" i="29"/>
  <c r="CL52" i="29"/>
  <c r="CL55" i="29"/>
  <c r="CL59" i="29"/>
  <c r="CM18" i="29"/>
  <c r="CM50" i="29"/>
  <c r="CM54" i="29"/>
  <c r="CM58" i="29"/>
  <c r="CM83" i="29"/>
  <c r="CN57" i="29"/>
  <c r="CN58" i="29"/>
  <c r="CN59" i="29"/>
  <c r="CN78" i="29"/>
  <c r="CN83" i="29"/>
  <c r="CN118" i="29"/>
  <c r="CO21" i="29"/>
  <c r="CO50" i="29"/>
  <c r="CO51" i="29"/>
  <c r="CO52" i="29"/>
  <c r="CO53" i="29"/>
  <c r="CO54" i="29"/>
  <c r="CO55" i="29"/>
  <c r="CO56" i="29"/>
  <c r="CO57" i="29"/>
  <c r="CO58" i="29"/>
  <c r="CO59" i="29"/>
  <c r="CO78" i="29"/>
  <c r="CO83" i="29"/>
  <c r="CO118" i="29"/>
  <c r="CP21" i="29"/>
  <c r="CP50" i="29"/>
  <c r="CP51" i="29"/>
  <c r="CP52" i="29"/>
  <c r="CP53" i="29"/>
  <c r="CP54" i="29"/>
  <c r="CP55" i="29"/>
  <c r="CP56" i="29"/>
  <c r="CP57" i="29"/>
  <c r="CP58" i="29"/>
  <c r="CP59" i="29"/>
  <c r="CP78" i="29"/>
  <c r="CP83" i="29"/>
  <c r="CP118" i="29"/>
  <c r="CQ21" i="29"/>
  <c r="CQ50" i="29"/>
  <c r="CQ51" i="29"/>
  <c r="CQ52" i="29"/>
  <c r="CQ53" i="29"/>
  <c r="CQ54" i="29"/>
  <c r="CQ55" i="29"/>
  <c r="CQ56" i="29"/>
  <c r="CQ57" i="29"/>
  <c r="CQ58" i="29"/>
  <c r="CQ59" i="29"/>
  <c r="CQ78" i="29"/>
  <c r="CQ83" i="29"/>
  <c r="CQ118" i="29"/>
  <c r="CR21" i="29"/>
  <c r="CR50" i="29"/>
  <c r="CR51" i="29"/>
  <c r="CR52" i="29"/>
  <c r="CR53" i="29"/>
  <c r="CR54" i="29"/>
  <c r="CR55" i="29"/>
  <c r="CR56" i="29"/>
  <c r="CR57" i="29"/>
  <c r="CR58" i="29"/>
  <c r="CR59" i="29"/>
  <c r="CR78" i="29"/>
  <c r="CR83" i="29"/>
  <c r="CR118" i="29"/>
  <c r="CS18" i="29"/>
  <c r="CT19" i="29"/>
  <c r="CT76" i="29"/>
  <c r="CU19" i="29"/>
  <c r="CU76" i="29"/>
  <c r="CV19" i="29"/>
  <c r="CV76" i="29"/>
  <c r="CW19" i="29"/>
  <c r="CW76" i="29"/>
  <c r="CX19" i="29"/>
  <c r="CX76" i="29"/>
  <c r="CY19" i="29"/>
  <c r="CY76" i="29"/>
  <c r="CY125" i="29"/>
  <c r="CY135" i="29"/>
  <c r="CY138" i="29"/>
  <c r="CZ20" i="29"/>
  <c r="CZ77" i="29"/>
  <c r="CZ82" i="29"/>
  <c r="DA20" i="29"/>
  <c r="CK77" i="29"/>
  <c r="CL54" i="29"/>
  <c r="CL58" i="29"/>
  <c r="CL77" i="29"/>
  <c r="CL83" i="29"/>
  <c r="CM53" i="29"/>
  <c r="CM57" i="29"/>
  <c r="CM76" i="29"/>
  <c r="CN19" i="29"/>
  <c r="CN77" i="29"/>
  <c r="CN82" i="29"/>
  <c r="CO20" i="29"/>
  <c r="CO77" i="29"/>
  <c r="CO82" i="29"/>
  <c r="CP20" i="29"/>
  <c r="CP77" i="29"/>
  <c r="CP82" i="29"/>
  <c r="CQ20" i="29"/>
  <c r="CQ77" i="29"/>
  <c r="CQ82" i="29"/>
  <c r="CR20" i="29"/>
  <c r="CR77" i="29"/>
  <c r="CR82" i="29"/>
  <c r="CS21" i="29"/>
  <c r="CS50" i="29"/>
  <c r="CS51" i="29"/>
  <c r="CS52" i="29"/>
  <c r="CS53" i="29"/>
  <c r="CS54" i="29"/>
  <c r="CS55" i="29"/>
  <c r="CS56" i="29"/>
  <c r="CS57" i="29"/>
  <c r="CS58" i="29"/>
  <c r="CS59" i="29"/>
  <c r="CS78" i="29"/>
  <c r="CS83" i="29"/>
  <c r="CS118" i="29"/>
  <c r="CT18" i="29"/>
  <c r="CU18" i="29"/>
  <c r="CV18" i="29"/>
  <c r="CW18" i="29"/>
  <c r="CX18" i="29"/>
  <c r="CL20" i="29"/>
  <c r="CL51" i="29"/>
  <c r="CL53" i="29"/>
  <c r="CL57" i="29"/>
  <c r="CM19" i="29"/>
  <c r="CM52" i="29"/>
  <c r="CM56" i="29"/>
  <c r="CM78" i="29"/>
  <c r="CM118" i="29"/>
  <c r="CN76" i="29"/>
  <c r="CO19" i="29"/>
  <c r="CO76" i="29"/>
  <c r="CP19" i="29"/>
  <c r="CP76" i="29"/>
  <c r="CQ19" i="29"/>
  <c r="CQ76" i="29"/>
  <c r="CR19" i="29"/>
  <c r="CR76" i="29"/>
  <c r="CS20" i="29"/>
  <c r="CS77" i="29"/>
  <c r="CS82" i="29"/>
  <c r="CT21" i="29"/>
  <c r="CT50" i="29"/>
  <c r="CT51" i="29"/>
  <c r="CT52" i="29"/>
  <c r="CT53" i="29"/>
  <c r="CT54" i="29"/>
  <c r="CT55" i="29"/>
  <c r="CT56" i="29"/>
  <c r="CT57" i="29"/>
  <c r="CT58" i="29"/>
  <c r="CT59" i="29"/>
  <c r="CT78" i="29"/>
  <c r="CT83" i="29"/>
  <c r="CT118" i="29"/>
  <c r="CU21" i="29"/>
  <c r="CU50" i="29"/>
  <c r="CU51" i="29"/>
  <c r="CU52" i="29"/>
  <c r="CU53" i="29"/>
  <c r="CU54" i="29"/>
  <c r="CU55" i="29"/>
  <c r="CU56" i="29"/>
  <c r="CU57" i="29"/>
  <c r="CU58" i="29"/>
  <c r="CU59" i="29"/>
  <c r="CU78" i="29"/>
  <c r="CU83" i="29"/>
  <c r="CU118" i="29"/>
  <c r="CV21" i="29"/>
  <c r="CV50" i="29"/>
  <c r="CV51" i="29"/>
  <c r="CV52" i="29"/>
  <c r="CV53" i="29"/>
  <c r="CV54" i="29"/>
  <c r="CV55" i="29"/>
  <c r="CV56" i="29"/>
  <c r="CV57" i="29"/>
  <c r="CV58" i="29"/>
  <c r="CV59" i="29"/>
  <c r="CV78" i="29"/>
  <c r="CV83" i="29"/>
  <c r="CV118" i="29"/>
  <c r="CW21" i="29"/>
  <c r="CW50" i="29"/>
  <c r="CW51" i="29"/>
  <c r="CW52" i="29"/>
  <c r="CW53" i="29"/>
  <c r="CW54" i="29"/>
  <c r="CW55" i="29"/>
  <c r="CW56" i="29"/>
  <c r="CW57" i="29"/>
  <c r="CW58" i="29"/>
  <c r="CW59" i="29"/>
  <c r="CW78" i="29"/>
  <c r="CW83" i="29"/>
  <c r="CW118" i="29"/>
  <c r="CX21" i="29"/>
  <c r="CX50" i="29"/>
  <c r="CX51" i="29"/>
  <c r="CX52" i="29"/>
  <c r="CX53" i="29"/>
  <c r="CX54" i="29"/>
  <c r="CX55" i="29"/>
  <c r="CX56" i="29"/>
  <c r="CX57" i="29"/>
  <c r="CX58" i="29"/>
  <c r="CX59" i="29"/>
  <c r="CX78" i="29"/>
  <c r="CX83" i="29"/>
  <c r="CX118" i="29"/>
  <c r="CY21" i="29"/>
  <c r="CY50" i="29"/>
  <c r="CY51" i="29"/>
  <c r="CY52" i="29"/>
  <c r="CY53" i="29"/>
  <c r="CY54" i="29"/>
  <c r="CY55" i="29"/>
  <c r="CY56" i="29"/>
  <c r="CY57" i="29"/>
  <c r="CY58" i="29"/>
  <c r="CY59" i="29"/>
  <c r="CY78" i="29"/>
  <c r="CY83" i="29"/>
  <c r="CY116" i="29"/>
  <c r="CY117" i="29"/>
  <c r="CY118" i="29"/>
  <c r="CY119" i="29"/>
  <c r="CY120" i="29"/>
  <c r="CY121" i="29"/>
  <c r="CY122" i="29"/>
  <c r="CY123" i="29"/>
  <c r="CY136" i="29"/>
  <c r="CZ19" i="29"/>
  <c r="DA18" i="29"/>
  <c r="DA50" i="29"/>
  <c r="DA85" i="29"/>
  <c r="DA136" i="29"/>
  <c r="DB19" i="29"/>
  <c r="DB76" i="29"/>
  <c r="DB125" i="29"/>
  <c r="DB135" i="29"/>
  <c r="DB138" i="29"/>
  <c r="DC19" i="29"/>
  <c r="DC76" i="29"/>
  <c r="DC125" i="29"/>
  <c r="DC135" i="29"/>
  <c r="DC138" i="29"/>
  <c r="DD19" i="29"/>
  <c r="DD76" i="29"/>
  <c r="DD125" i="29"/>
  <c r="DD135" i="29"/>
  <c r="DD138" i="29"/>
  <c r="DE20" i="29"/>
  <c r="DE77" i="29"/>
  <c r="DE82" i="29"/>
  <c r="DF21" i="29"/>
  <c r="DF50" i="29"/>
  <c r="DF51" i="29"/>
  <c r="DF52" i="29"/>
  <c r="DF53" i="29"/>
  <c r="DF54" i="29"/>
  <c r="DF55" i="29"/>
  <c r="DF56" i="29"/>
  <c r="DF57" i="29"/>
  <c r="DF58" i="29"/>
  <c r="DF59" i="29"/>
  <c r="DF78" i="29"/>
  <c r="DF83" i="29"/>
  <c r="DF116" i="29"/>
  <c r="DF117" i="29"/>
  <c r="DF118" i="29"/>
  <c r="DF119" i="29"/>
  <c r="DF120" i="29"/>
  <c r="DF121" i="29"/>
  <c r="DF122" i="29"/>
  <c r="DF123" i="29"/>
  <c r="DF126" i="29"/>
  <c r="DF133" i="29"/>
  <c r="DF144" i="29"/>
  <c r="DG18" i="29"/>
  <c r="DG85" i="29"/>
  <c r="DG136" i="29"/>
  <c r="DH18" i="29"/>
  <c r="DH85" i="29"/>
  <c r="DH136" i="29"/>
  <c r="DI19" i="29"/>
  <c r="DI76" i="29"/>
  <c r="DI125" i="29"/>
  <c r="DI135" i="29"/>
  <c r="DI138" i="29"/>
  <c r="DJ20" i="29"/>
  <c r="DJ77" i="29"/>
  <c r="DJ82" i="29"/>
  <c r="DK21" i="29"/>
  <c r="DK50" i="29"/>
  <c r="DK51" i="29"/>
  <c r="DK52" i="29"/>
  <c r="DK53" i="29"/>
  <c r="DK54" i="29"/>
  <c r="DK55" i="29"/>
  <c r="DK56" i="29"/>
  <c r="DK57" i="29"/>
  <c r="DK58" i="29"/>
  <c r="DK59" i="29"/>
  <c r="DK78" i="29"/>
  <c r="DK83" i="29"/>
  <c r="DK116" i="29"/>
  <c r="DK117" i="29"/>
  <c r="DK118" i="29"/>
  <c r="DK119" i="29"/>
  <c r="DK120" i="29"/>
  <c r="DK121" i="29"/>
  <c r="DK122" i="29"/>
  <c r="DK123" i="29"/>
  <c r="DK126" i="29"/>
  <c r="DK133" i="29"/>
  <c r="DK144" i="29"/>
  <c r="DL21" i="29"/>
  <c r="DL50" i="29"/>
  <c r="DL51" i="29"/>
  <c r="DL52" i="29"/>
  <c r="DL53" i="29"/>
  <c r="DL54" i="29"/>
  <c r="DL55" i="29"/>
  <c r="DL56" i="29"/>
  <c r="DL57" i="29"/>
  <c r="DL58" i="29"/>
  <c r="DL59" i="29"/>
  <c r="DL78" i="29"/>
  <c r="DL83" i="29"/>
  <c r="DL116" i="29"/>
  <c r="DL117" i="29"/>
  <c r="DL118" i="29"/>
  <c r="DL119" i="29"/>
  <c r="DL120" i="29"/>
  <c r="DL121" i="29"/>
  <c r="DL122" i="29"/>
  <c r="DL123" i="29"/>
  <c r="DL126" i="29"/>
  <c r="DL133" i="29"/>
  <c r="DL144" i="29"/>
  <c r="N249" i="29"/>
  <c r="R249" i="29"/>
  <c r="AP237" i="29"/>
  <c r="AS249" i="29"/>
  <c r="AU237" i="29"/>
  <c r="AV249" i="29"/>
  <c r="AX237" i="29"/>
  <c r="BA249" i="29"/>
  <c r="BC237" i="29"/>
  <c r="BD249" i="29"/>
  <c r="BF237" i="29"/>
  <c r="BI249" i="29"/>
  <c r="BK237" i="29"/>
  <c r="BN237" i="29"/>
  <c r="BQ237" i="29"/>
  <c r="BR249" i="29"/>
  <c r="BT237" i="29"/>
  <c r="BW237" i="29"/>
  <c r="BX249" i="29"/>
  <c r="CA249" i="29"/>
  <c r="CD237" i="29"/>
  <c r="CE249" i="29"/>
  <c r="CG237" i="29"/>
  <c r="CH249" i="29"/>
  <c r="CK249" i="29"/>
  <c r="CM237" i="29"/>
  <c r="CN249" i="29"/>
  <c r="CQ237" i="29"/>
  <c r="CR249" i="29"/>
  <c r="CT237" i="29"/>
  <c r="CU249" i="29"/>
  <c r="CX237" i="29"/>
  <c r="CY249" i="29"/>
  <c r="DA237" i="29"/>
  <c r="DB249" i="29"/>
  <c r="DD237" i="29"/>
  <c r="DG249" i="29"/>
  <c r="DI237" i="29"/>
  <c r="DJ249" i="29"/>
  <c r="DL237" i="29"/>
  <c r="DA156" i="29"/>
  <c r="DE156" i="29"/>
  <c r="DI156" i="29"/>
  <c r="M162" i="29"/>
  <c r="Q162" i="29"/>
  <c r="U162" i="29"/>
  <c r="Y162" i="29"/>
  <c r="AC162" i="29"/>
  <c r="AG162" i="29"/>
  <c r="AK162" i="29"/>
  <c r="AO162" i="29"/>
  <c r="AS162" i="29"/>
  <c r="AW162" i="29"/>
  <c r="BA162" i="29"/>
  <c r="BE162" i="29"/>
  <c r="BI162" i="29"/>
  <c r="BM162" i="29"/>
  <c r="BQ162" i="29"/>
  <c r="BU162" i="29"/>
  <c r="BY162" i="29"/>
  <c r="CC162" i="29"/>
  <c r="CG162" i="29"/>
  <c r="CK162" i="29"/>
  <c r="CO162" i="29"/>
  <c r="CS162" i="29"/>
  <c r="CW162" i="29"/>
  <c r="DA162" i="29"/>
  <c r="DE162" i="29"/>
  <c r="DI162" i="29"/>
  <c r="O164" i="29"/>
  <c r="S164" i="29"/>
  <c r="W164" i="29"/>
  <c r="AA164" i="29"/>
  <c r="AE164" i="29"/>
  <c r="AI164" i="29"/>
  <c r="AM164" i="29"/>
  <c r="AQ164" i="29"/>
  <c r="AU164" i="29"/>
  <c r="AY164" i="29"/>
  <c r="BC164" i="29"/>
  <c r="BG164" i="29"/>
  <c r="BK164" i="29"/>
  <c r="BO164" i="29"/>
  <c r="BS164" i="29"/>
  <c r="BW164" i="29"/>
  <c r="CA164" i="29"/>
  <c r="CE164" i="29"/>
  <c r="CI164" i="29"/>
  <c r="CM164" i="29"/>
  <c r="CQ164" i="29"/>
  <c r="CU164" i="29"/>
  <c r="CY164" i="29"/>
  <c r="DC164" i="29"/>
  <c r="DG164" i="29"/>
  <c r="DK164" i="29"/>
  <c r="CY160" i="29"/>
  <c r="DC160" i="29"/>
  <c r="DG160" i="29"/>
  <c r="DK160" i="29"/>
  <c r="M163" i="29"/>
  <c r="Q163" i="29"/>
  <c r="U163" i="29"/>
  <c r="Y163" i="29"/>
  <c r="AC163" i="29"/>
  <c r="AG163" i="29"/>
  <c r="AK163" i="29"/>
  <c r="AO163" i="29"/>
  <c r="AS163" i="29"/>
  <c r="AW163" i="29"/>
  <c r="BA163" i="29"/>
  <c r="BE163" i="29"/>
  <c r="BI163" i="29"/>
  <c r="BM163" i="29"/>
  <c r="BQ163" i="29"/>
  <c r="BU163" i="29"/>
  <c r="BY163" i="29"/>
  <c r="CY85" i="29"/>
  <c r="CY109" i="29"/>
  <c r="CY126" i="29"/>
  <c r="CY144" i="29"/>
  <c r="CZ138" i="29"/>
  <c r="DA53" i="29"/>
  <c r="DA54" i="29"/>
  <c r="DA55" i="29"/>
  <c r="DA56" i="29"/>
  <c r="DA57" i="29"/>
  <c r="DA58" i="29"/>
  <c r="DA59" i="29"/>
  <c r="DA78" i="29"/>
  <c r="DA83" i="29"/>
  <c r="DA116" i="29"/>
  <c r="DA117" i="29"/>
  <c r="DA118" i="29"/>
  <c r="DA119" i="29"/>
  <c r="DA120" i="29"/>
  <c r="DA121" i="29"/>
  <c r="DA122" i="29"/>
  <c r="DA123" i="29"/>
  <c r="DA126" i="29"/>
  <c r="DA133" i="29"/>
  <c r="DA144" i="29"/>
  <c r="DB18" i="29"/>
  <c r="DB85" i="29"/>
  <c r="DB136" i="29"/>
  <c r="DC18" i="29"/>
  <c r="DC85" i="29"/>
  <c r="DC136" i="29"/>
  <c r="DD18" i="29"/>
  <c r="DD85" i="29"/>
  <c r="DD136" i="29"/>
  <c r="DE19" i="29"/>
  <c r="DE76" i="29"/>
  <c r="DE125" i="29"/>
  <c r="DE135" i="29"/>
  <c r="DE138" i="29"/>
  <c r="DF20" i="29"/>
  <c r="DF77" i="29"/>
  <c r="DF82" i="29"/>
  <c r="DG21" i="29"/>
  <c r="DG50" i="29"/>
  <c r="DG51" i="29"/>
  <c r="DG52" i="29"/>
  <c r="DG53" i="29"/>
  <c r="DG54" i="29"/>
  <c r="DG55" i="29"/>
  <c r="DG56" i="29"/>
  <c r="DG57" i="29"/>
  <c r="DG58" i="29"/>
  <c r="DG59" i="29"/>
  <c r="DG78" i="29"/>
  <c r="DG83" i="29"/>
  <c r="DG116" i="29"/>
  <c r="DG117" i="29"/>
  <c r="DG118" i="29"/>
  <c r="DG119" i="29"/>
  <c r="DG120" i="29"/>
  <c r="DG121" i="29"/>
  <c r="DG122" i="29"/>
  <c r="DG123" i="29"/>
  <c r="DG126" i="29"/>
  <c r="DG133" i="29"/>
  <c r="DG144" i="29"/>
  <c r="DH21" i="29"/>
  <c r="DH50" i="29"/>
  <c r="DH51" i="29"/>
  <c r="DH52" i="29"/>
  <c r="DH53" i="29"/>
  <c r="DH54" i="29"/>
  <c r="DH55" i="29"/>
  <c r="DH56" i="29"/>
  <c r="DH57" i="29"/>
  <c r="DH58" i="29"/>
  <c r="DH59" i="29"/>
  <c r="DH78" i="29"/>
  <c r="DH83" i="29"/>
  <c r="DH116" i="29"/>
  <c r="DH117" i="29"/>
  <c r="DH118" i="29"/>
  <c r="DH119" i="29"/>
  <c r="DH121" i="29"/>
  <c r="DH122" i="29"/>
  <c r="DH123" i="29"/>
  <c r="DH126" i="29"/>
  <c r="DH133" i="29"/>
  <c r="DH144" i="29"/>
  <c r="DI18" i="29"/>
  <c r="DI85" i="29"/>
  <c r="DI136" i="29"/>
  <c r="DJ19" i="29"/>
  <c r="DJ76" i="29"/>
  <c r="DJ125" i="29"/>
  <c r="DJ135" i="29"/>
  <c r="DJ138" i="29"/>
  <c r="DK20" i="29"/>
  <c r="DK77" i="29"/>
  <c r="DK82" i="29"/>
  <c r="DL20" i="29"/>
  <c r="DL77" i="29"/>
  <c r="DL82" i="29"/>
  <c r="O249" i="29"/>
  <c r="S249" i="29"/>
  <c r="U249" i="29"/>
  <c r="W249" i="29"/>
  <c r="Y249" i="29"/>
  <c r="AA249" i="29"/>
  <c r="AC249" i="29"/>
  <c r="AE249" i="29"/>
  <c r="AG249" i="29"/>
  <c r="AI249" i="29"/>
  <c r="AK249" i="29"/>
  <c r="AM249" i="29"/>
  <c r="AO249" i="29"/>
  <c r="AQ249" i="29"/>
  <c r="AS237" i="29"/>
  <c r="AT249" i="29"/>
  <c r="AV237" i="29"/>
  <c r="AY249" i="29"/>
  <c r="BA237" i="29"/>
  <c r="BB249" i="29"/>
  <c r="BD237" i="29"/>
  <c r="BG249" i="29"/>
  <c r="BI237" i="29"/>
  <c r="BL249" i="29"/>
  <c r="BO249" i="29"/>
  <c r="BR237" i="29"/>
  <c r="BU249" i="29"/>
  <c r="BX237" i="29"/>
  <c r="BY249" i="29"/>
  <c r="CA237" i="29"/>
  <c r="CB249" i="29"/>
  <c r="CE237" i="29"/>
  <c r="CF249" i="29"/>
  <c r="CH237" i="29"/>
  <c r="CI249" i="29"/>
  <c r="CK237" i="29"/>
  <c r="CL249" i="29"/>
  <c r="CN237" i="29"/>
  <c r="CO249" i="29"/>
  <c r="CR237" i="29"/>
  <c r="CU237" i="29"/>
  <c r="CV249" i="29"/>
  <c r="CY237" i="29"/>
  <c r="CZ249" i="29"/>
  <c r="DB237" i="29"/>
  <c r="DE249" i="29"/>
  <c r="DG237" i="29"/>
  <c r="DH249" i="29"/>
  <c r="DJ237" i="29"/>
  <c r="J166" i="29"/>
  <c r="CZ156" i="29"/>
  <c r="DD156" i="29"/>
  <c r="DH156" i="29"/>
  <c r="DL156" i="29"/>
  <c r="L162" i="29"/>
  <c r="P162" i="29"/>
  <c r="T162" i="29"/>
  <c r="X162" i="29"/>
  <c r="AB162" i="29"/>
  <c r="AF162" i="29"/>
  <c r="AJ162" i="29"/>
  <c r="AN162" i="29"/>
  <c r="AR162" i="29"/>
  <c r="AV162" i="29"/>
  <c r="AZ162" i="29"/>
  <c r="BD162" i="29"/>
  <c r="BH162" i="29"/>
  <c r="BL162" i="29"/>
  <c r="BP162" i="29"/>
  <c r="BT162" i="29"/>
  <c r="BX162" i="29"/>
  <c r="CB162" i="29"/>
  <c r="CF162" i="29"/>
  <c r="CJ162" i="29"/>
  <c r="CN162" i="29"/>
  <c r="CR162" i="29"/>
  <c r="CV162" i="29"/>
  <c r="CZ162" i="29"/>
  <c r="DD162" i="29"/>
  <c r="DH162" i="29"/>
  <c r="DL162" i="29"/>
  <c r="N164" i="29"/>
  <c r="R164" i="29"/>
  <c r="V164" i="29"/>
  <c r="Z164" i="29"/>
  <c r="AD164" i="29"/>
  <c r="AH164" i="29"/>
  <c r="AL164" i="29"/>
  <c r="AP164" i="29"/>
  <c r="AT164" i="29"/>
  <c r="AX164" i="29"/>
  <c r="BB164" i="29"/>
  <c r="BF164" i="29"/>
  <c r="BJ164" i="29"/>
  <c r="BN164" i="29"/>
  <c r="BR164" i="29"/>
  <c r="BV164" i="29"/>
  <c r="BZ164" i="29"/>
  <c r="CD164" i="29"/>
  <c r="CH164" i="29"/>
  <c r="CL164" i="29"/>
  <c r="CP164" i="29"/>
  <c r="CT164" i="29"/>
  <c r="CX164" i="29"/>
  <c r="DB164" i="29"/>
  <c r="DF164" i="29"/>
  <c r="DJ164" i="29"/>
  <c r="DB160" i="29"/>
  <c r="DF160" i="29"/>
  <c r="DJ160" i="29"/>
  <c r="L163" i="29"/>
  <c r="P163" i="29"/>
  <c r="T163" i="29"/>
  <c r="X163" i="29"/>
  <c r="AB163" i="29"/>
  <c r="AF163" i="29"/>
  <c r="AJ163" i="29"/>
  <c r="AN163" i="29"/>
  <c r="AR163" i="29"/>
  <c r="AV163" i="29"/>
  <c r="AZ163" i="29"/>
  <c r="BD163" i="29"/>
  <c r="BH163" i="29"/>
  <c r="BL163" i="29"/>
  <c r="BP163" i="29"/>
  <c r="BT163" i="29"/>
  <c r="BX163" i="29"/>
  <c r="CB163" i="29"/>
  <c r="CF163" i="29"/>
  <c r="CJ163" i="29"/>
  <c r="CZ76" i="29"/>
  <c r="CZ125" i="29"/>
  <c r="CZ144" i="29"/>
  <c r="DA19" i="29"/>
  <c r="DA52" i="29"/>
  <c r="DA77" i="29"/>
  <c r="DA82" i="29"/>
  <c r="DB21" i="29"/>
  <c r="DB50" i="29"/>
  <c r="DB51" i="29"/>
  <c r="DB52" i="29"/>
  <c r="DB53" i="29"/>
  <c r="DB54" i="29"/>
  <c r="DB55" i="29"/>
  <c r="DB56" i="29"/>
  <c r="DB57" i="29"/>
  <c r="DB58" i="29"/>
  <c r="DB59" i="29"/>
  <c r="DB78" i="29"/>
  <c r="DB83" i="29"/>
  <c r="DB116" i="29"/>
  <c r="DB117" i="29"/>
  <c r="DB118" i="29"/>
  <c r="DB119" i="29"/>
  <c r="DB120" i="29"/>
  <c r="DB121" i="29"/>
  <c r="DB122" i="29"/>
  <c r="DB123" i="29"/>
  <c r="DB109" i="29"/>
  <c r="DB126" i="29"/>
  <c r="DB133" i="29"/>
  <c r="DB144" i="29"/>
  <c r="DC21" i="29"/>
  <c r="DC50" i="29"/>
  <c r="DC51" i="29"/>
  <c r="DC52" i="29"/>
  <c r="DC53" i="29"/>
  <c r="DC54" i="29"/>
  <c r="DC55" i="29"/>
  <c r="DC56" i="29"/>
  <c r="DC57" i="29"/>
  <c r="DC58" i="29"/>
  <c r="DC59" i="29"/>
  <c r="DC78" i="29"/>
  <c r="DC83" i="29"/>
  <c r="DC116" i="29"/>
  <c r="DC117" i="29"/>
  <c r="DC118" i="29"/>
  <c r="DC119" i="29"/>
  <c r="DC120" i="29"/>
  <c r="DC121" i="29"/>
  <c r="DC122" i="29"/>
  <c r="DC123" i="29"/>
  <c r="DC109" i="29"/>
  <c r="DC126" i="29"/>
  <c r="DC133" i="29"/>
  <c r="DC144" i="29"/>
  <c r="DD21" i="29"/>
  <c r="DD50" i="29"/>
  <c r="DD51" i="29"/>
  <c r="DD52" i="29"/>
  <c r="DD53" i="29"/>
  <c r="DD54" i="29"/>
  <c r="DD55" i="29"/>
  <c r="DD56" i="29"/>
  <c r="DD57" i="29"/>
  <c r="DD58" i="29"/>
  <c r="DD59" i="29"/>
  <c r="DD78" i="29"/>
  <c r="DD83" i="29"/>
  <c r="DD116" i="29"/>
  <c r="DD117" i="29"/>
  <c r="DD118" i="29"/>
  <c r="DD119" i="29"/>
  <c r="DD120" i="29"/>
  <c r="DD121" i="29"/>
  <c r="DD121" i="38"/>
  <c r="DD122" i="29"/>
  <c r="DD123" i="29"/>
  <c r="DD109" i="29"/>
  <c r="DD126" i="29"/>
  <c r="DD133" i="29"/>
  <c r="DD144" i="29"/>
  <c r="DE18" i="29"/>
  <c r="DE85" i="29"/>
  <c r="DE136" i="29"/>
  <c r="DF19" i="29"/>
  <c r="DF76" i="29"/>
  <c r="DF125" i="29"/>
  <c r="DF135" i="29"/>
  <c r="DF138" i="29"/>
  <c r="DG20" i="29"/>
  <c r="DG77" i="29"/>
  <c r="DG82" i="29"/>
  <c r="DH20" i="29"/>
  <c r="DH77" i="29"/>
  <c r="DH82" i="29"/>
  <c r="DI21" i="29"/>
  <c r="DI50" i="29"/>
  <c r="DI51" i="29"/>
  <c r="DI52" i="29"/>
  <c r="DI53" i="29"/>
  <c r="DI54" i="29"/>
  <c r="DI55" i="29"/>
  <c r="DI56" i="29"/>
  <c r="DI57" i="29"/>
  <c r="DI58" i="29"/>
  <c r="DI59" i="29"/>
  <c r="DI78" i="29"/>
  <c r="DI83" i="29"/>
  <c r="DI116" i="29"/>
  <c r="DI117" i="29"/>
  <c r="DI118" i="29"/>
  <c r="DI119" i="29"/>
  <c r="DI120" i="29"/>
  <c r="DI121" i="29"/>
  <c r="DI122" i="29"/>
  <c r="DI123" i="29"/>
  <c r="DI109" i="29"/>
  <c r="DI126" i="29"/>
  <c r="DI133" i="29"/>
  <c r="DI144" i="29"/>
  <c r="DJ18" i="29"/>
  <c r="DJ85" i="29"/>
  <c r="DJ136" i="29"/>
  <c r="DK19" i="29"/>
  <c r="DK76" i="29"/>
  <c r="DK125" i="29"/>
  <c r="DK135" i="29"/>
  <c r="DK138" i="29"/>
  <c r="DL19" i="29"/>
  <c r="DL76" i="29"/>
  <c r="DL125" i="29"/>
  <c r="DL135" i="29"/>
  <c r="DL138" i="29"/>
  <c r="J249" i="29"/>
  <c r="L249" i="29"/>
  <c r="P249" i="29"/>
  <c r="AO237" i="29"/>
  <c r="AQ237" i="29"/>
  <c r="AR249" i="29"/>
  <c r="AT237" i="29"/>
  <c r="AW249" i="29"/>
  <c r="AY237" i="29"/>
  <c r="AZ249" i="29"/>
  <c r="BB237" i="29"/>
  <c r="BE249" i="29"/>
  <c r="BG237" i="29"/>
  <c r="BH249" i="29"/>
  <c r="BJ249" i="29"/>
  <c r="BL237" i="29"/>
  <c r="BM249" i="29"/>
  <c r="BO237" i="29"/>
  <c r="BP249" i="29"/>
  <c r="BS249" i="29"/>
  <c r="BU237" i="29"/>
  <c r="BV249" i="29"/>
  <c r="BY237" i="29"/>
  <c r="BZ249" i="29"/>
  <c r="CB237" i="29"/>
  <c r="CC249" i="29"/>
  <c r="CF237" i="29"/>
  <c r="CI237" i="29"/>
  <c r="CJ249" i="29"/>
  <c r="CL237" i="29"/>
  <c r="CO237" i="29"/>
  <c r="CP249" i="29"/>
  <c r="CS249" i="29"/>
  <c r="CV237" i="29"/>
  <c r="CW249" i="29"/>
  <c r="CZ237" i="29"/>
  <c r="DC249" i="29"/>
  <c r="DE237" i="29"/>
  <c r="DF249" i="29"/>
  <c r="DH237" i="29"/>
  <c r="DK249" i="29"/>
  <c r="CY156" i="29"/>
  <c r="DC156" i="29"/>
  <c r="DG156" i="29"/>
  <c r="DK156" i="29"/>
  <c r="O162" i="29"/>
  <c r="S162" i="29"/>
  <c r="W162" i="29"/>
  <c r="AA162" i="29"/>
  <c r="AE162" i="29"/>
  <c r="AI162" i="29"/>
  <c r="AM162" i="29"/>
  <c r="AQ162" i="29"/>
  <c r="AU162" i="29"/>
  <c r="AY162" i="29"/>
  <c r="BC162" i="29"/>
  <c r="BG162" i="29"/>
  <c r="BK162" i="29"/>
  <c r="BO162" i="29"/>
  <c r="BS162" i="29"/>
  <c r="BW162" i="29"/>
  <c r="CA162" i="29"/>
  <c r="CE162" i="29"/>
  <c r="CI162" i="29"/>
  <c r="CM162" i="29"/>
  <c r="CQ162" i="29"/>
  <c r="CU162" i="29"/>
  <c r="CY162" i="29"/>
  <c r="DC162" i="29"/>
  <c r="DG162" i="29"/>
  <c r="DK162" i="29"/>
  <c r="M164" i="29"/>
  <c r="Q164" i="29"/>
  <c r="U164" i="29"/>
  <c r="Y164" i="29"/>
  <c r="AC164" i="29"/>
  <c r="AG164" i="29"/>
  <c r="AK164" i="29"/>
  <c r="AO164" i="29"/>
  <c r="AS164" i="29"/>
  <c r="AW164" i="29"/>
  <c r="BA164" i="29"/>
  <c r="BE164" i="29"/>
  <c r="BI164" i="29"/>
  <c r="BM164" i="29"/>
  <c r="BQ164" i="29"/>
  <c r="BU164" i="29"/>
  <c r="BY164" i="29"/>
  <c r="CC164" i="29"/>
  <c r="CG164" i="29"/>
  <c r="CK164" i="29"/>
  <c r="CO164" i="29"/>
  <c r="CS164" i="29"/>
  <c r="CW164" i="29"/>
  <c r="DA164" i="29"/>
  <c r="DE164" i="29"/>
  <c r="DI164" i="29"/>
  <c r="DA160" i="29"/>
  <c r="DE160" i="29"/>
  <c r="DI160" i="29"/>
  <c r="O163" i="29"/>
  <c r="S163" i="29"/>
  <c r="W163" i="29"/>
  <c r="AA163" i="29"/>
  <c r="AE163" i="29"/>
  <c r="AI163" i="29"/>
  <c r="AM163" i="29"/>
  <c r="AQ163" i="29"/>
  <c r="AU163" i="29"/>
  <c r="CY18" i="29"/>
  <c r="CY133" i="29"/>
  <c r="CZ18" i="29"/>
  <c r="CZ85" i="29"/>
  <c r="CZ132" i="29"/>
  <c r="CZ135" i="29"/>
  <c r="CZ136" i="29"/>
  <c r="DA21" i="29"/>
  <c r="DA51" i="29"/>
  <c r="DA76" i="29"/>
  <c r="DA125" i="29"/>
  <c r="DA135" i="29"/>
  <c r="DA138" i="29"/>
  <c r="DB20" i="29"/>
  <c r="DB77" i="29"/>
  <c r="DB82" i="29"/>
  <c r="DB124" i="29"/>
  <c r="DB134" i="29"/>
  <c r="DC20" i="29"/>
  <c r="DC77" i="29"/>
  <c r="DC82" i="29"/>
  <c r="DC124" i="29"/>
  <c r="DC134" i="29"/>
  <c r="DD20" i="29"/>
  <c r="DD77" i="29"/>
  <c r="DD82" i="29"/>
  <c r="DD124" i="29"/>
  <c r="DD134" i="29"/>
  <c r="DE21" i="29"/>
  <c r="DE50" i="29"/>
  <c r="DE51" i="29"/>
  <c r="DE52" i="29"/>
  <c r="DE53" i="29"/>
  <c r="DE54" i="29"/>
  <c r="DE55" i="29"/>
  <c r="DE56" i="29"/>
  <c r="DE57" i="29"/>
  <c r="DE58" i="29"/>
  <c r="DE59" i="29"/>
  <c r="DE78" i="29"/>
  <c r="DE83" i="29"/>
  <c r="DE116" i="29"/>
  <c r="DE117" i="29"/>
  <c r="DE118" i="29"/>
  <c r="DE119" i="29"/>
  <c r="DE120" i="29"/>
  <c r="DE121" i="29"/>
  <c r="DE122" i="29"/>
  <c r="DE123" i="29"/>
  <c r="DE109" i="29"/>
  <c r="DE126" i="29"/>
  <c r="DE133" i="29"/>
  <c r="DE144" i="29"/>
  <c r="DF18" i="29"/>
  <c r="DF85" i="29"/>
  <c r="DF132" i="29"/>
  <c r="DF136" i="29"/>
  <c r="DG19" i="29"/>
  <c r="DG76" i="29"/>
  <c r="DG125" i="29"/>
  <c r="DG135" i="29"/>
  <c r="DG138" i="29"/>
  <c r="DH19" i="29"/>
  <c r="DH76" i="29"/>
  <c r="DH125" i="29"/>
  <c r="DH135" i="29"/>
  <c r="DH138" i="29"/>
  <c r="DI20" i="29"/>
  <c r="DI77" i="29"/>
  <c r="DI82" i="29"/>
  <c r="DI124" i="29"/>
  <c r="DI134" i="29"/>
  <c r="DJ21" i="29"/>
  <c r="DJ50" i="29"/>
  <c r="DJ51" i="29"/>
  <c r="DJ52" i="29"/>
  <c r="DJ53" i="29"/>
  <c r="DJ54" i="29"/>
  <c r="DJ55" i="29"/>
  <c r="DJ56" i="29"/>
  <c r="DJ57" i="29"/>
  <c r="DJ58" i="29"/>
  <c r="DJ59" i="29"/>
  <c r="DJ78" i="29"/>
  <c r="DJ83" i="29"/>
  <c r="DJ116" i="29"/>
  <c r="DJ116" i="38"/>
  <c r="DJ117" i="29"/>
  <c r="DJ118" i="29"/>
  <c r="DJ119" i="29"/>
  <c r="DJ120" i="29"/>
  <c r="DJ121" i="29"/>
  <c r="DJ122" i="29"/>
  <c r="DJ123" i="29"/>
  <c r="DJ109" i="29"/>
  <c r="DJ126" i="29"/>
  <c r="DJ133" i="29"/>
  <c r="DJ144" i="29"/>
  <c r="DK18" i="29"/>
  <c r="DK85" i="29"/>
  <c r="DK132" i="29"/>
  <c r="DK136" i="29"/>
  <c r="DL18" i="29"/>
  <c r="DL85" i="29"/>
  <c r="DL132" i="29"/>
  <c r="DL136" i="29"/>
  <c r="M249" i="29"/>
  <c r="Q249" i="29"/>
  <c r="T249" i="29"/>
  <c r="V249" i="29"/>
  <c r="X249" i="29"/>
  <c r="Z249" i="29"/>
  <c r="AB249" i="29"/>
  <c r="AD249" i="29"/>
  <c r="AF249" i="29"/>
  <c r="AH249" i="29"/>
  <c r="AJ249" i="29"/>
  <c r="AL249" i="29"/>
  <c r="AN249" i="29"/>
  <c r="AP249" i="29"/>
  <c r="AR237" i="29"/>
  <c r="AU249" i="29"/>
  <c r="AW237" i="29"/>
  <c r="AX249" i="29"/>
  <c r="AZ237" i="29"/>
  <c r="BC249" i="29"/>
  <c r="BE237" i="29"/>
  <c r="BF249" i="29"/>
  <c r="BH237" i="29"/>
  <c r="BJ237" i="29"/>
  <c r="BK249" i="29"/>
  <c r="BM237" i="29"/>
  <c r="BN249" i="29"/>
  <c r="BP237" i="29"/>
  <c r="BQ249" i="29"/>
  <c r="BS237" i="29"/>
  <c r="BT249" i="29"/>
  <c r="BV237" i="29"/>
  <c r="BW249" i="29"/>
  <c r="BZ237" i="29"/>
  <c r="CC237" i="29"/>
  <c r="CG249" i="29"/>
  <c r="CJ237" i="29"/>
  <c r="CM249" i="29"/>
  <c r="CP237" i="29"/>
  <c r="CQ249" i="29"/>
  <c r="CS237" i="29"/>
  <c r="CT249" i="29"/>
  <c r="CW237" i="29"/>
  <c r="CX249" i="29"/>
  <c r="DA249" i="29"/>
  <c r="DC237" i="29"/>
  <c r="DD249" i="29"/>
  <c r="DF237" i="29"/>
  <c r="DI249" i="29"/>
  <c r="DK237" i="29"/>
  <c r="DL249" i="29"/>
  <c r="J163" i="29"/>
  <c r="DB156" i="29"/>
  <c r="DF156" i="29"/>
  <c r="DJ156" i="29"/>
  <c r="N162" i="29"/>
  <c r="R162" i="29"/>
  <c r="V162" i="29"/>
  <c r="Z162" i="29"/>
  <c r="AD162" i="29"/>
  <c r="AH162" i="29"/>
  <c r="AL162" i="29"/>
  <c r="AP162" i="29"/>
  <c r="AT162" i="29"/>
  <c r="AX162" i="29"/>
  <c r="BB162" i="29"/>
  <c r="BF162" i="29"/>
  <c r="BJ162" i="29"/>
  <c r="BN162" i="29"/>
  <c r="BR162" i="29"/>
  <c r="BV162" i="29"/>
  <c r="BZ162" i="29"/>
  <c r="CD162" i="29"/>
  <c r="CH162" i="29"/>
  <c r="CL162" i="29"/>
  <c r="CP162" i="29"/>
  <c r="CT162" i="29"/>
  <c r="CX162" i="29"/>
  <c r="DB162" i="29"/>
  <c r="DF162" i="29"/>
  <c r="DJ162" i="29"/>
  <c r="L164" i="29"/>
  <c r="P164" i="29"/>
  <c r="T164" i="29"/>
  <c r="X164" i="29"/>
  <c r="AB164" i="29"/>
  <c r="AF164" i="29"/>
  <c r="AJ164" i="29"/>
  <c r="AN164" i="29"/>
  <c r="AR164" i="29"/>
  <c r="AV164" i="29"/>
  <c r="AZ164" i="29"/>
  <c r="BD164" i="29"/>
  <c r="BH164" i="29"/>
  <c r="BP164" i="29"/>
  <c r="CF164" i="29"/>
  <c r="CV164" i="29"/>
  <c r="DL164" i="29"/>
  <c r="CZ160" i="29"/>
  <c r="N163" i="29"/>
  <c r="AD163" i="29"/>
  <c r="AT163" i="29"/>
  <c r="AX163" i="29"/>
  <c r="BF163" i="29"/>
  <c r="BN163" i="29"/>
  <c r="BV163" i="29"/>
  <c r="CA163" i="29"/>
  <c r="CH163" i="29"/>
  <c r="CM163" i="29"/>
  <c r="CQ163" i="29"/>
  <c r="CU163" i="29"/>
  <c r="CY163" i="29"/>
  <c r="DC163" i="29"/>
  <c r="DG163" i="29"/>
  <c r="DK163" i="29"/>
  <c r="K166" i="29"/>
  <c r="O166" i="29"/>
  <c r="S166" i="29"/>
  <c r="W166" i="29"/>
  <c r="AA166" i="29"/>
  <c r="AE166" i="29"/>
  <c r="AI166" i="29"/>
  <c r="AM166" i="29"/>
  <c r="AQ166" i="29"/>
  <c r="AU166" i="29"/>
  <c r="AY166" i="29"/>
  <c r="BC166" i="29"/>
  <c r="BG166" i="29"/>
  <c r="BK166" i="29"/>
  <c r="BO166" i="29"/>
  <c r="BS166" i="29"/>
  <c r="BW166" i="29"/>
  <c r="CA166" i="29"/>
  <c r="CE166" i="29"/>
  <c r="CI166" i="29"/>
  <c r="CM166" i="29"/>
  <c r="CQ166" i="29"/>
  <c r="CU166" i="29"/>
  <c r="CY166" i="29"/>
  <c r="DC166" i="29"/>
  <c r="DG166" i="29"/>
  <c r="DK166" i="29"/>
  <c r="M168" i="29"/>
  <c r="Q168" i="29"/>
  <c r="U168" i="29"/>
  <c r="Y168" i="29"/>
  <c r="AC168" i="29"/>
  <c r="AG168" i="29"/>
  <c r="AK168" i="29"/>
  <c r="AO168" i="29"/>
  <c r="AS168" i="29"/>
  <c r="AW168" i="29"/>
  <c r="BA168" i="29"/>
  <c r="BE168" i="29"/>
  <c r="BI168" i="29"/>
  <c r="BM168" i="29"/>
  <c r="BQ168" i="29"/>
  <c r="BU168" i="29"/>
  <c r="BY168" i="29"/>
  <c r="CC168" i="29"/>
  <c r="CG168" i="29"/>
  <c r="CK168" i="29"/>
  <c r="CO168" i="29"/>
  <c r="CS168" i="29"/>
  <c r="CW168" i="29"/>
  <c r="DA168" i="29"/>
  <c r="DE168" i="29"/>
  <c r="DI168" i="29"/>
  <c r="O169" i="29"/>
  <c r="S169" i="29"/>
  <c r="W169" i="29"/>
  <c r="AA169" i="29"/>
  <c r="AE169" i="29"/>
  <c r="AI169" i="29"/>
  <c r="AM169" i="29"/>
  <c r="AQ169" i="29"/>
  <c r="AU169" i="29"/>
  <c r="AY169" i="29"/>
  <c r="BC169" i="29"/>
  <c r="BG169" i="29"/>
  <c r="BK169" i="29"/>
  <c r="BO169" i="29"/>
  <c r="BS169" i="29"/>
  <c r="BW169" i="29"/>
  <c r="CA169" i="29"/>
  <c r="CE169" i="29"/>
  <c r="CI169" i="29"/>
  <c r="CM169" i="29"/>
  <c r="CQ169" i="29"/>
  <c r="CU169" i="29"/>
  <c r="CY169" i="29"/>
  <c r="DC169" i="29"/>
  <c r="DG169" i="29"/>
  <c r="DK169" i="29"/>
  <c r="AP62" i="29"/>
  <c r="AP71" i="29"/>
  <c r="AP84" i="29"/>
  <c r="AP240" i="29"/>
  <c r="AQ62" i="29"/>
  <c r="AQ67" i="29"/>
  <c r="AQ223" i="29"/>
  <c r="AQ228" i="29"/>
  <c r="AQ231" i="29"/>
  <c r="AQ236" i="29"/>
  <c r="AQ240" i="29"/>
  <c r="AR65" i="29"/>
  <c r="AR69" i="29"/>
  <c r="AR223" i="29"/>
  <c r="AR228" i="29"/>
  <c r="AR231" i="29"/>
  <c r="AR236" i="29"/>
  <c r="AR240" i="29"/>
  <c r="AS227" i="29"/>
  <c r="AS235" i="29"/>
  <c r="AS239" i="29"/>
  <c r="AT223" i="29"/>
  <c r="AT228" i="29"/>
  <c r="AT231" i="29"/>
  <c r="AT236" i="29"/>
  <c r="AT240" i="29"/>
  <c r="AU227" i="29"/>
  <c r="AU235" i="29"/>
  <c r="AU239" i="29"/>
  <c r="AV227" i="29"/>
  <c r="AV235" i="29"/>
  <c r="AV239" i="29"/>
  <c r="AW62" i="29"/>
  <c r="AW67" i="29"/>
  <c r="AW71" i="29"/>
  <c r="AW73" i="29"/>
  <c r="AW84" i="29"/>
  <c r="AW230" i="29"/>
  <c r="AW233" i="29"/>
  <c r="AW242" i="29"/>
  <c r="AX62" i="29"/>
  <c r="AX67" i="29"/>
  <c r="AX71" i="29"/>
  <c r="AX73" i="29"/>
  <c r="AX84" i="29"/>
  <c r="AX227" i="29"/>
  <c r="AX235" i="29"/>
  <c r="AX240" i="29"/>
  <c r="AY62" i="29"/>
  <c r="AY67" i="29"/>
  <c r="AY71" i="29"/>
  <c r="AY73" i="29"/>
  <c r="AY84" i="29"/>
  <c r="AY229" i="29"/>
  <c r="AY233" i="29"/>
  <c r="AY239" i="29"/>
  <c r="AZ65" i="29"/>
  <c r="AZ69" i="29"/>
  <c r="AZ223" i="29"/>
  <c r="AZ226" i="29"/>
  <c r="AZ230" i="29"/>
  <c r="AZ235" i="29"/>
  <c r="AZ240" i="29"/>
  <c r="BA72" i="29"/>
  <c r="BA228" i="29"/>
  <c r="BA232" i="29"/>
  <c r="BA242" i="29"/>
  <c r="BB228" i="29"/>
  <c r="BB232" i="29"/>
  <c r="BB239" i="29"/>
  <c r="BC72" i="29"/>
  <c r="BC84" i="29"/>
  <c r="BC227" i="29"/>
  <c r="BC231" i="29"/>
  <c r="BC239" i="29"/>
  <c r="BD62" i="29"/>
  <c r="BD67" i="29"/>
  <c r="BD71" i="29"/>
  <c r="BD73" i="29"/>
  <c r="BD228" i="29"/>
  <c r="BD232" i="29"/>
  <c r="BD240" i="29"/>
  <c r="BE72" i="29"/>
  <c r="BE84" i="29"/>
  <c r="BE227" i="29"/>
  <c r="BE231" i="29"/>
  <c r="BE239" i="29"/>
  <c r="BF65" i="29"/>
  <c r="BF69" i="29"/>
  <c r="BF223" i="29"/>
  <c r="BF226" i="29"/>
  <c r="BF230" i="29"/>
  <c r="BF236" i="29"/>
  <c r="BF238" i="29"/>
  <c r="BF242" i="29"/>
  <c r="BG229" i="29"/>
  <c r="BG233" i="29"/>
  <c r="BG235" i="29"/>
  <c r="BG241" i="29"/>
  <c r="BH65" i="29"/>
  <c r="BL164" i="29"/>
  <c r="CB164" i="29"/>
  <c r="CR164" i="29"/>
  <c r="DH164" i="29"/>
  <c r="DL160" i="29"/>
  <c r="Z163" i="29"/>
  <c r="AP163" i="29"/>
  <c r="AY163" i="29"/>
  <c r="BG163" i="29"/>
  <c r="BO163" i="29"/>
  <c r="BW163" i="29"/>
  <c r="CC163" i="29"/>
  <c r="CE163" i="29"/>
  <c r="CL163" i="29"/>
  <c r="CP163" i="29"/>
  <c r="CT163" i="29"/>
  <c r="CX163" i="29"/>
  <c r="DB163" i="29"/>
  <c r="DF163" i="29"/>
  <c r="DJ163" i="29"/>
  <c r="N166" i="29"/>
  <c r="R166" i="29"/>
  <c r="V166" i="29"/>
  <c r="Z166" i="29"/>
  <c r="AD166" i="29"/>
  <c r="AH166" i="29"/>
  <c r="AL166" i="29"/>
  <c r="AP166" i="29"/>
  <c r="AT166" i="29"/>
  <c r="AX166" i="29"/>
  <c r="BB166" i="29"/>
  <c r="BF166" i="29"/>
  <c r="BJ166" i="29"/>
  <c r="BN166" i="29"/>
  <c r="BR166" i="29"/>
  <c r="BV166" i="29"/>
  <c r="BZ166" i="29"/>
  <c r="CD166" i="29"/>
  <c r="CH166" i="29"/>
  <c r="CL166" i="29"/>
  <c r="CP166" i="29"/>
  <c r="CT166" i="29"/>
  <c r="CX166" i="29"/>
  <c r="DB166" i="29"/>
  <c r="DF166" i="29"/>
  <c r="DJ166" i="29"/>
  <c r="L168" i="29"/>
  <c r="P168" i="29"/>
  <c r="T168" i="29"/>
  <c r="X168" i="29"/>
  <c r="AB168" i="29"/>
  <c r="AF168" i="29"/>
  <c r="AJ168" i="29"/>
  <c r="AN168" i="29"/>
  <c r="AR168" i="29"/>
  <c r="AV168" i="29"/>
  <c r="AZ168" i="29"/>
  <c r="BD168" i="29"/>
  <c r="BH168" i="29"/>
  <c r="BL168" i="29"/>
  <c r="BP168" i="29"/>
  <c r="BT168" i="29"/>
  <c r="BX168" i="29"/>
  <c r="CB168" i="29"/>
  <c r="CF168" i="29"/>
  <c r="CJ168" i="29"/>
  <c r="CN168" i="29"/>
  <c r="CR168" i="29"/>
  <c r="CV168" i="29"/>
  <c r="CZ168" i="29"/>
  <c r="DD168" i="29"/>
  <c r="DH168" i="29"/>
  <c r="DL168" i="29"/>
  <c r="N169" i="29"/>
  <c r="R169" i="29"/>
  <c r="V169" i="29"/>
  <c r="Z169" i="29"/>
  <c r="AD169" i="29"/>
  <c r="AH169" i="29"/>
  <c r="AL169" i="29"/>
  <c r="AP169" i="29"/>
  <c r="AT169" i="29"/>
  <c r="AX169" i="29"/>
  <c r="BB169" i="29"/>
  <c r="BF169" i="29"/>
  <c r="BJ169" i="29"/>
  <c r="BN169" i="29"/>
  <c r="BR169" i="29"/>
  <c r="BV169" i="29"/>
  <c r="BZ169" i="29"/>
  <c r="CD169" i="29"/>
  <c r="CH169" i="29"/>
  <c r="CL169" i="29"/>
  <c r="CP169" i="29"/>
  <c r="CT169" i="29"/>
  <c r="CX169" i="29"/>
  <c r="DB169" i="29"/>
  <c r="DF169" i="29"/>
  <c r="DJ169" i="29"/>
  <c r="AP69" i="29"/>
  <c r="AP239" i="29"/>
  <c r="AQ69" i="29"/>
  <c r="AQ227" i="29"/>
  <c r="AQ235" i="29"/>
  <c r="AQ239" i="29"/>
  <c r="AR227" i="29"/>
  <c r="AR235" i="29"/>
  <c r="AR239" i="29"/>
  <c r="AS62" i="29"/>
  <c r="AS67" i="29"/>
  <c r="AS71" i="29"/>
  <c r="AS73" i="29"/>
  <c r="AS84" i="29"/>
  <c r="AS230" i="29"/>
  <c r="AS233" i="29"/>
  <c r="AS242" i="29"/>
  <c r="AT62" i="29"/>
  <c r="AT67" i="29"/>
  <c r="AT71" i="29"/>
  <c r="AT73" i="29"/>
  <c r="AT84" i="29"/>
  <c r="AT227" i="29"/>
  <c r="AT235" i="29"/>
  <c r="AT239" i="29"/>
  <c r="AU62" i="29"/>
  <c r="AU67" i="29"/>
  <c r="AU71" i="29"/>
  <c r="AU73" i="29"/>
  <c r="AU84" i="29"/>
  <c r="AU230" i="29"/>
  <c r="AU233" i="29"/>
  <c r="AU242" i="29"/>
  <c r="AV62" i="29"/>
  <c r="AV67" i="29"/>
  <c r="AV71" i="29"/>
  <c r="AV73" i="29"/>
  <c r="AV84" i="29"/>
  <c r="AV230" i="29"/>
  <c r="AV233" i="29"/>
  <c r="AV242" i="29"/>
  <c r="AW72" i="29"/>
  <c r="AW226" i="29"/>
  <c r="AW229" i="29"/>
  <c r="AW232" i="29"/>
  <c r="AW238" i="29"/>
  <c r="AW241" i="29"/>
  <c r="AX72" i="29"/>
  <c r="AX230" i="29"/>
  <c r="AX233" i="29"/>
  <c r="AX239" i="29"/>
  <c r="AY72" i="29"/>
  <c r="AY228" i="29"/>
  <c r="AY232" i="29"/>
  <c r="AY242" i="29"/>
  <c r="AZ229" i="29"/>
  <c r="AZ233" i="29"/>
  <c r="AZ239" i="29"/>
  <c r="BA65" i="29"/>
  <c r="BA69" i="29"/>
  <c r="BA227" i="29"/>
  <c r="BA231" i="29"/>
  <c r="BA236" i="29"/>
  <c r="BA238" i="29"/>
  <c r="BA241" i="29"/>
  <c r="BB62" i="29"/>
  <c r="BB67" i="29"/>
  <c r="BB71" i="29"/>
  <c r="BB73" i="29"/>
  <c r="BB227" i="29"/>
  <c r="BB231" i="29"/>
  <c r="BB236" i="29"/>
  <c r="BB238" i="29"/>
  <c r="BB242" i="29"/>
  <c r="BC65" i="29"/>
  <c r="BC69" i="29"/>
  <c r="BC223" i="29"/>
  <c r="BC226" i="29"/>
  <c r="BC230" i="29"/>
  <c r="BC236" i="29"/>
  <c r="BC238" i="29"/>
  <c r="BC242" i="29"/>
  <c r="BD72" i="29"/>
  <c r="BD84" i="29"/>
  <c r="BD227" i="29"/>
  <c r="BD231" i="29"/>
  <c r="BD239" i="29"/>
  <c r="BE65" i="29"/>
  <c r="BE69" i="29"/>
  <c r="BE223" i="29"/>
  <c r="BE226" i="29"/>
  <c r="BE230" i="29"/>
  <c r="BE236" i="29"/>
  <c r="BE238" i="29"/>
  <c r="BE242" i="29"/>
  <c r="BF229" i="29"/>
  <c r="BF233" i="29"/>
  <c r="BF235" i="29"/>
  <c r="BF241" i="29"/>
  <c r="BG62" i="29"/>
  <c r="BG67" i="29"/>
  <c r="BG71" i="29"/>
  <c r="BG73" i="29"/>
  <c r="BG228" i="29"/>
  <c r="BG232" i="29"/>
  <c r="BG240" i="29"/>
  <c r="BH229" i="29"/>
  <c r="BH233" i="29"/>
  <c r="BH235" i="29"/>
  <c r="BH241" i="29"/>
  <c r="BI65" i="29"/>
  <c r="BI69" i="29"/>
  <c r="BI223" i="29"/>
  <c r="BI227" i="29"/>
  <c r="BI231" i="29"/>
  <c r="BI239" i="29"/>
  <c r="BJ62" i="29"/>
  <c r="BJ67" i="29"/>
  <c r="BJ71" i="29"/>
  <c r="BJ73" i="29"/>
  <c r="BJ228" i="29"/>
  <c r="BJ232" i="29"/>
  <c r="BJ240" i="29"/>
  <c r="BK72" i="29"/>
  <c r="BK84" i="29"/>
  <c r="BK228" i="29"/>
  <c r="BK232" i="29"/>
  <c r="BX164" i="29"/>
  <c r="CN164" i="29"/>
  <c r="DD164" i="29"/>
  <c r="DH160" i="29"/>
  <c r="V163" i="29"/>
  <c r="AL163" i="29"/>
  <c r="BB163" i="29"/>
  <c r="BJ163" i="29"/>
  <c r="BR163" i="29"/>
  <c r="BZ163" i="29"/>
  <c r="CG163" i="29"/>
  <c r="CI163" i="29"/>
  <c r="CO163" i="29"/>
  <c r="CS163" i="29"/>
  <c r="CW163" i="29"/>
  <c r="DA163" i="29"/>
  <c r="DE163" i="29"/>
  <c r="DI163" i="29"/>
  <c r="M166" i="29"/>
  <c r="Q166" i="29"/>
  <c r="U166" i="29"/>
  <c r="Y166" i="29"/>
  <c r="AC166" i="29"/>
  <c r="AG166" i="29"/>
  <c r="AK166" i="29"/>
  <c r="AO166" i="29"/>
  <c r="AS166" i="29"/>
  <c r="AW166" i="29"/>
  <c r="BA166" i="29"/>
  <c r="BE166" i="29"/>
  <c r="BI166" i="29"/>
  <c r="BM166" i="29"/>
  <c r="BQ166" i="29"/>
  <c r="BU166" i="29"/>
  <c r="BY166" i="29"/>
  <c r="CC166" i="29"/>
  <c r="CG166" i="29"/>
  <c r="CK166" i="29"/>
  <c r="CO166" i="29"/>
  <c r="CS166" i="29"/>
  <c r="CW166" i="29"/>
  <c r="DA166" i="29"/>
  <c r="DE166" i="29"/>
  <c r="DI166" i="29"/>
  <c r="O168" i="29"/>
  <c r="S168" i="29"/>
  <c r="W168" i="29"/>
  <c r="AA168" i="29"/>
  <c r="AE168" i="29"/>
  <c r="AI168" i="29"/>
  <c r="AM168" i="29"/>
  <c r="AQ168" i="29"/>
  <c r="AU168" i="29"/>
  <c r="AY168" i="29"/>
  <c r="BC168" i="29"/>
  <c r="BG168" i="29"/>
  <c r="BK168" i="29"/>
  <c r="BO168" i="29"/>
  <c r="BS168" i="29"/>
  <c r="BW168" i="29"/>
  <c r="CA168" i="29"/>
  <c r="CE168" i="29"/>
  <c r="CI168" i="29"/>
  <c r="CM168" i="29"/>
  <c r="CQ168" i="29"/>
  <c r="CU168" i="29"/>
  <c r="CY168" i="29"/>
  <c r="DC168" i="29"/>
  <c r="DG168" i="29"/>
  <c r="DK168" i="29"/>
  <c r="M169" i="29"/>
  <c r="Q169" i="29"/>
  <c r="U169" i="29"/>
  <c r="Y169" i="29"/>
  <c r="AC169" i="29"/>
  <c r="AG169" i="29"/>
  <c r="AK169" i="29"/>
  <c r="AO169" i="29"/>
  <c r="AS169" i="29"/>
  <c r="AW169" i="29"/>
  <c r="BA169" i="29"/>
  <c r="BE169" i="29"/>
  <c r="BI169" i="29"/>
  <c r="BM169" i="29"/>
  <c r="BQ169" i="29"/>
  <c r="BU169" i="29"/>
  <c r="BY169" i="29"/>
  <c r="CC169" i="29"/>
  <c r="CG169" i="29"/>
  <c r="CK169" i="29"/>
  <c r="CO169" i="29"/>
  <c r="CS169" i="29"/>
  <c r="CW169" i="29"/>
  <c r="DA169" i="29"/>
  <c r="DE169" i="29"/>
  <c r="DI169" i="29"/>
  <c r="AP67" i="29"/>
  <c r="AP72" i="29"/>
  <c r="AP73" i="29"/>
  <c r="AP223" i="29"/>
  <c r="AP226" i="29"/>
  <c r="AP227" i="29"/>
  <c r="AP228" i="29"/>
  <c r="AP229" i="29"/>
  <c r="AP230" i="29"/>
  <c r="AP231" i="29"/>
  <c r="AP232" i="29"/>
  <c r="AP233" i="29"/>
  <c r="AP236" i="29"/>
  <c r="AP238" i="29"/>
  <c r="AP242" i="29"/>
  <c r="AQ65" i="29"/>
  <c r="AQ73" i="29"/>
  <c r="AQ84" i="29"/>
  <c r="AQ230" i="29"/>
  <c r="AQ233" i="29"/>
  <c r="AQ242" i="29"/>
  <c r="AR62" i="29"/>
  <c r="AR67" i="29"/>
  <c r="AR71" i="29"/>
  <c r="AR73" i="29"/>
  <c r="AR84" i="29"/>
  <c r="AR230" i="29"/>
  <c r="AR233" i="29"/>
  <c r="AR242" i="29"/>
  <c r="AS72" i="29"/>
  <c r="AS226" i="29"/>
  <c r="AS229" i="29"/>
  <c r="AS232" i="29"/>
  <c r="AS238" i="29"/>
  <c r="AS241" i="29"/>
  <c r="AT72" i="29"/>
  <c r="AT230" i="29"/>
  <c r="AT233" i="29"/>
  <c r="AT242" i="29"/>
  <c r="AU72" i="29"/>
  <c r="AU226" i="29"/>
  <c r="AU229" i="29"/>
  <c r="AU232" i="29"/>
  <c r="AU238" i="29"/>
  <c r="AU241" i="29"/>
  <c r="AV72" i="29"/>
  <c r="AV226" i="29"/>
  <c r="AV229" i="29"/>
  <c r="AV232" i="29"/>
  <c r="AV238" i="29"/>
  <c r="AV241" i="29"/>
  <c r="AW65" i="29"/>
  <c r="AW69" i="29"/>
  <c r="AW223" i="29"/>
  <c r="AW228" i="29"/>
  <c r="AW231" i="29"/>
  <c r="AW236" i="29"/>
  <c r="AW240" i="29"/>
  <c r="AX65" i="29"/>
  <c r="AX69" i="29"/>
  <c r="AX226" i="29"/>
  <c r="AX229" i="29"/>
  <c r="AX232" i="29"/>
  <c r="AX242" i="29"/>
  <c r="AY65" i="29"/>
  <c r="AY69" i="29"/>
  <c r="AY227" i="29"/>
  <c r="AY231" i="29"/>
  <c r="AY236" i="29"/>
  <c r="AY238" i="29"/>
  <c r="AY241" i="29"/>
  <c r="AZ62" i="29"/>
  <c r="AZ67" i="29"/>
  <c r="AZ71" i="29"/>
  <c r="AZ73" i="29"/>
  <c r="AZ84" i="29"/>
  <c r="AZ228" i="29"/>
  <c r="AZ232" i="29"/>
  <c r="AZ242" i="29"/>
  <c r="BA223" i="29"/>
  <c r="BA226" i="29"/>
  <c r="BA230" i="29"/>
  <c r="BA235" i="29"/>
  <c r="BA240" i="29"/>
  <c r="BB72" i="29"/>
  <c r="BB84" i="29"/>
  <c r="BB223" i="29"/>
  <c r="BB226" i="29"/>
  <c r="BB230" i="29"/>
  <c r="BB235" i="29"/>
  <c r="BB241" i="29"/>
  <c r="BC229" i="29"/>
  <c r="BC233" i="29"/>
  <c r="BC235" i="29"/>
  <c r="BC241" i="29"/>
  <c r="BD65" i="29"/>
  <c r="BD69" i="29"/>
  <c r="BD223" i="29"/>
  <c r="BD226" i="29"/>
  <c r="BD230" i="29"/>
  <c r="BD236" i="29"/>
  <c r="BD238" i="29"/>
  <c r="BD242" i="29"/>
  <c r="BE229" i="29"/>
  <c r="BE233" i="29"/>
  <c r="BE235" i="29"/>
  <c r="BE241" i="29"/>
  <c r="BF62" i="29"/>
  <c r="BF67" i="29"/>
  <c r="BF71" i="29"/>
  <c r="BF73" i="29"/>
  <c r="BF228" i="29"/>
  <c r="BF232" i="29"/>
  <c r="BF240" i="29"/>
  <c r="BG72" i="29"/>
  <c r="BG84" i="29"/>
  <c r="BG227" i="29"/>
  <c r="BG231" i="29"/>
  <c r="BG239" i="29"/>
  <c r="BH62" i="29"/>
  <c r="BH67" i="29"/>
  <c r="BH71" i="29"/>
  <c r="BH73" i="29"/>
  <c r="BH228" i="29"/>
  <c r="BH232" i="29"/>
  <c r="BH240" i="29"/>
  <c r="BI226" i="29"/>
  <c r="BI230" i="29"/>
  <c r="BI236" i="29"/>
  <c r="BI238" i="29"/>
  <c r="BI242" i="29"/>
  <c r="BJ72" i="29"/>
  <c r="BJ84" i="29"/>
  <c r="BJ227" i="29"/>
  <c r="BJ231" i="29"/>
  <c r="BJ239" i="29"/>
  <c r="BK65" i="29"/>
  <c r="BK69" i="29"/>
  <c r="BT164" i="29"/>
  <c r="CJ164" i="29"/>
  <c r="CZ164" i="29"/>
  <c r="DD160" i="29"/>
  <c r="R163" i="29"/>
  <c r="AH163" i="29"/>
  <c r="BC163" i="29"/>
  <c r="BK163" i="29"/>
  <c r="BS163" i="29"/>
  <c r="CD163" i="29"/>
  <c r="CK163" i="29"/>
  <c r="CN163" i="29"/>
  <c r="CR163" i="29"/>
  <c r="CV163" i="29"/>
  <c r="CZ163" i="29"/>
  <c r="DD163" i="29"/>
  <c r="DH163" i="29"/>
  <c r="DL163" i="29"/>
  <c r="L166" i="29"/>
  <c r="P166" i="29"/>
  <c r="T166" i="29"/>
  <c r="X166" i="29"/>
  <c r="AB166" i="29"/>
  <c r="AF166" i="29"/>
  <c r="AJ166" i="29"/>
  <c r="AN166" i="29"/>
  <c r="AR166" i="29"/>
  <c r="AV166" i="29"/>
  <c r="AZ166" i="29"/>
  <c r="BD166" i="29"/>
  <c r="BH166" i="29"/>
  <c r="BL166" i="29"/>
  <c r="BP166" i="29"/>
  <c r="BT166" i="29"/>
  <c r="BX166" i="29"/>
  <c r="CB166" i="29"/>
  <c r="CF166" i="29"/>
  <c r="CJ166" i="29"/>
  <c r="CN166" i="29"/>
  <c r="CR166" i="29"/>
  <c r="CV166" i="29"/>
  <c r="CZ166" i="29"/>
  <c r="DD166" i="29"/>
  <c r="DH166" i="29"/>
  <c r="DL166" i="29"/>
  <c r="N168" i="29"/>
  <c r="R168" i="29"/>
  <c r="V168" i="29"/>
  <c r="Z168" i="29"/>
  <c r="AD168" i="29"/>
  <c r="AH168" i="29"/>
  <c r="AL168" i="29"/>
  <c r="AP168" i="29"/>
  <c r="AT168" i="29"/>
  <c r="AX168" i="29"/>
  <c r="BB168" i="29"/>
  <c r="BF168" i="29"/>
  <c r="BJ168" i="29"/>
  <c r="BN168" i="29"/>
  <c r="BR168" i="29"/>
  <c r="BV168" i="29"/>
  <c r="BZ168" i="29"/>
  <c r="CD168" i="29"/>
  <c r="CH168" i="29"/>
  <c r="CL168" i="29"/>
  <c r="CP168" i="29"/>
  <c r="CT168" i="29"/>
  <c r="CX168" i="29"/>
  <c r="DB168" i="29"/>
  <c r="DF168" i="29"/>
  <c r="DJ168" i="29"/>
  <c r="L169" i="29"/>
  <c r="P169" i="29"/>
  <c r="T169" i="29"/>
  <c r="X169" i="29"/>
  <c r="AB169" i="29"/>
  <c r="AF169" i="29"/>
  <c r="AJ169" i="29"/>
  <c r="AN169" i="29"/>
  <c r="AR169" i="29"/>
  <c r="AV169" i="29"/>
  <c r="AZ169" i="29"/>
  <c r="BD169" i="29"/>
  <c r="BH169" i="29"/>
  <c r="BL169" i="29"/>
  <c r="BP169" i="29"/>
  <c r="BT169" i="29"/>
  <c r="BX169" i="29"/>
  <c r="CB169" i="29"/>
  <c r="CF169" i="29"/>
  <c r="CJ169" i="29"/>
  <c r="CN169" i="29"/>
  <c r="CR169" i="29"/>
  <c r="CV169" i="29"/>
  <c r="CZ169" i="29"/>
  <c r="DD169" i="29"/>
  <c r="DH169" i="29"/>
  <c r="DL169" i="29"/>
  <c r="AP61" i="29"/>
  <c r="AP65" i="29"/>
  <c r="AP70" i="29"/>
  <c r="AP235" i="29"/>
  <c r="AP241" i="29"/>
  <c r="AO73" i="29"/>
  <c r="AQ61" i="29"/>
  <c r="AQ66" i="29"/>
  <c r="AQ71" i="29"/>
  <c r="AQ72" i="29"/>
  <c r="AQ226" i="29"/>
  <c r="AQ229" i="29"/>
  <c r="AQ232" i="29"/>
  <c r="AQ238" i="29"/>
  <c r="AQ241" i="29"/>
  <c r="AR64" i="29"/>
  <c r="AR68" i="29"/>
  <c r="AR72" i="29"/>
  <c r="AR226" i="29"/>
  <c r="AR229" i="29"/>
  <c r="AR232" i="29"/>
  <c r="AR238" i="29"/>
  <c r="AR241" i="29"/>
  <c r="AS65" i="29"/>
  <c r="AS69" i="29"/>
  <c r="AS223" i="29"/>
  <c r="AS228" i="29"/>
  <c r="AS231" i="29"/>
  <c r="AS236" i="29"/>
  <c r="AS240" i="29"/>
  <c r="AT65" i="29"/>
  <c r="AT69" i="29"/>
  <c r="AT226" i="29"/>
  <c r="AT229" i="29"/>
  <c r="AT232" i="29"/>
  <c r="AT238" i="29"/>
  <c r="AT241" i="29"/>
  <c r="AU65" i="29"/>
  <c r="AU69" i="29"/>
  <c r="AU223" i="29"/>
  <c r="AU228" i="29"/>
  <c r="AU231" i="29"/>
  <c r="AU236" i="29"/>
  <c r="AU240" i="29"/>
  <c r="AV65" i="29"/>
  <c r="AV69" i="29"/>
  <c r="AV223" i="29"/>
  <c r="AV228" i="29"/>
  <c r="AV231" i="29"/>
  <c r="AV236" i="29"/>
  <c r="AV240" i="29"/>
  <c r="AW61" i="29"/>
  <c r="AW66" i="29"/>
  <c r="AW70" i="29"/>
  <c r="AW227" i="29"/>
  <c r="AW235" i="29"/>
  <c r="AW239" i="29"/>
  <c r="AX61" i="29"/>
  <c r="AX66" i="29"/>
  <c r="AX70" i="29"/>
  <c r="AX223" i="29"/>
  <c r="AX228" i="29"/>
  <c r="AX231" i="29"/>
  <c r="AX236" i="29"/>
  <c r="AX238" i="29"/>
  <c r="AX241" i="29"/>
  <c r="AY61" i="29"/>
  <c r="AY66" i="29"/>
  <c r="AY70" i="29"/>
  <c r="AY223" i="29"/>
  <c r="AY226" i="29"/>
  <c r="AY230" i="29"/>
  <c r="AY235" i="29"/>
  <c r="AY240" i="29"/>
  <c r="AZ64" i="29"/>
  <c r="AZ68" i="29"/>
  <c r="AZ72" i="29"/>
  <c r="AZ227" i="29"/>
  <c r="AZ231" i="29"/>
  <c r="AZ236" i="29"/>
  <c r="AZ238" i="29"/>
  <c r="AZ241" i="29"/>
  <c r="BA62" i="29"/>
  <c r="BA67" i="29"/>
  <c r="BA71" i="29"/>
  <c r="BA73" i="29"/>
  <c r="BA84" i="29"/>
  <c r="BA229" i="29"/>
  <c r="BA233" i="29"/>
  <c r="BA239" i="29"/>
  <c r="BB65" i="29"/>
  <c r="BB69" i="29"/>
  <c r="BB229" i="29"/>
  <c r="BB233" i="29"/>
  <c r="BB240" i="29"/>
  <c r="BC62" i="29"/>
  <c r="BC67" i="29"/>
  <c r="BC71" i="29"/>
  <c r="BC73" i="29"/>
  <c r="BC228" i="29"/>
  <c r="BC232" i="29"/>
  <c r="BC240" i="29"/>
  <c r="BD61" i="29"/>
  <c r="BD66" i="29"/>
  <c r="BD70" i="29"/>
  <c r="BD229" i="29"/>
  <c r="BD233" i="29"/>
  <c r="BD235" i="29"/>
  <c r="BD241" i="29"/>
  <c r="BE62" i="29"/>
  <c r="BE67" i="29"/>
  <c r="BE71" i="29"/>
  <c r="BE73" i="29"/>
  <c r="BE228" i="29"/>
  <c r="BE232" i="29"/>
  <c r="BE240" i="29"/>
  <c r="BF64" i="29"/>
  <c r="BF68" i="29"/>
  <c r="BF72" i="29"/>
  <c r="BF84" i="29"/>
  <c r="BF227" i="29"/>
  <c r="BF231" i="29"/>
  <c r="BF239" i="29"/>
  <c r="BG65" i="29"/>
  <c r="BG69" i="29"/>
  <c r="BG223" i="29"/>
  <c r="BG226" i="29"/>
  <c r="BG230" i="29"/>
  <c r="BG236" i="29"/>
  <c r="BG238" i="29"/>
  <c r="BG242" i="29"/>
  <c r="BH64" i="29"/>
  <c r="BH72" i="29"/>
  <c r="BH84" i="29"/>
  <c r="BH227" i="29"/>
  <c r="BH231" i="29"/>
  <c r="BH239" i="29"/>
  <c r="BH223" i="29"/>
  <c r="BH230" i="29"/>
  <c r="BH236" i="29"/>
  <c r="BH242" i="29"/>
  <c r="BI64" i="29"/>
  <c r="BI72" i="29"/>
  <c r="BI232" i="29"/>
  <c r="BJ61" i="29"/>
  <c r="BJ70" i="29"/>
  <c r="BJ233" i="29"/>
  <c r="BK62" i="29"/>
  <c r="BK71" i="29"/>
  <c r="BK73" i="29"/>
  <c r="BK223" i="29"/>
  <c r="BK226" i="29"/>
  <c r="BK233" i="29"/>
  <c r="BK235" i="29"/>
  <c r="BK241" i="29"/>
  <c r="BL62" i="29"/>
  <c r="BL67" i="29"/>
  <c r="BL71" i="29"/>
  <c r="BL73" i="29"/>
  <c r="BL228" i="29"/>
  <c r="BL232" i="29"/>
  <c r="BL240" i="29"/>
  <c r="BM72" i="29"/>
  <c r="BM84" i="29"/>
  <c r="BM227" i="29"/>
  <c r="BM231" i="29"/>
  <c r="BM239" i="29"/>
  <c r="BN62" i="29"/>
  <c r="BN67" i="29"/>
  <c r="BN71" i="29"/>
  <c r="BN73" i="29"/>
  <c r="BN228" i="29"/>
  <c r="BN232" i="29"/>
  <c r="BN240" i="29"/>
  <c r="BO65" i="29"/>
  <c r="BO69" i="29"/>
  <c r="BO223" i="29"/>
  <c r="BO226" i="29"/>
  <c r="BO230" i="29"/>
  <c r="BO236" i="29"/>
  <c r="BO238" i="29"/>
  <c r="BO242" i="29"/>
  <c r="BP72" i="29"/>
  <c r="BP84" i="29"/>
  <c r="BP227" i="29"/>
  <c r="BP231" i="29"/>
  <c r="BP239" i="29"/>
  <c r="BQ229" i="29"/>
  <c r="BQ233" i="29"/>
  <c r="BQ235" i="29"/>
  <c r="BQ241" i="29"/>
  <c r="BR62" i="29"/>
  <c r="BR67" i="29"/>
  <c r="BR71" i="29"/>
  <c r="BR73" i="29"/>
  <c r="BR229" i="29"/>
  <c r="BR233" i="29"/>
  <c r="BR235" i="29"/>
  <c r="BR241" i="29"/>
  <c r="BS65" i="29"/>
  <c r="BS69" i="29"/>
  <c r="BS223" i="29"/>
  <c r="BS226" i="29"/>
  <c r="BS230" i="29"/>
  <c r="BS236" i="29"/>
  <c r="BS238" i="29"/>
  <c r="BS242" i="29"/>
  <c r="BT229" i="29"/>
  <c r="BT233" i="29"/>
  <c r="BT235" i="29"/>
  <c r="BT241" i="29"/>
  <c r="BU65" i="29"/>
  <c r="BU69" i="29"/>
  <c r="BU223" i="29"/>
  <c r="BU226" i="29"/>
  <c r="BU230" i="29"/>
  <c r="BU236" i="29"/>
  <c r="BU238" i="29"/>
  <c r="BU242" i="29"/>
  <c r="BV229" i="29"/>
  <c r="BV233" i="29"/>
  <c r="BV235" i="29"/>
  <c r="BV241" i="29"/>
  <c r="BW62" i="29"/>
  <c r="BW67" i="29"/>
  <c r="BW71" i="29"/>
  <c r="BW73" i="29"/>
  <c r="BW228" i="29"/>
  <c r="BW232" i="29"/>
  <c r="BW240" i="29"/>
  <c r="BX72" i="29"/>
  <c r="BX84" i="29"/>
  <c r="BX227" i="29"/>
  <c r="BX231" i="29"/>
  <c r="BX239" i="29"/>
  <c r="BY65" i="29"/>
  <c r="BY69" i="29"/>
  <c r="BY223" i="29"/>
  <c r="BY226" i="29"/>
  <c r="BY230" i="29"/>
  <c r="BY236" i="29"/>
  <c r="BY238" i="29"/>
  <c r="BY242" i="29"/>
  <c r="BZ72" i="29"/>
  <c r="BZ84" i="29"/>
  <c r="BZ228" i="29"/>
  <c r="BZ232" i="29"/>
  <c r="BZ240" i="29"/>
  <c r="CA72" i="29"/>
  <c r="CA84" i="29"/>
  <c r="CA227" i="29"/>
  <c r="CA231" i="29"/>
  <c r="CA239" i="29"/>
  <c r="CB62" i="29"/>
  <c r="CB67" i="29"/>
  <c r="CB71" i="29"/>
  <c r="CB73" i="29"/>
  <c r="CB228" i="29"/>
  <c r="CB232" i="29"/>
  <c r="CB240" i="29"/>
  <c r="CC65" i="29"/>
  <c r="CC69" i="29"/>
  <c r="CC223" i="29"/>
  <c r="CC227" i="29"/>
  <c r="CC231" i="29"/>
  <c r="CC239" i="29"/>
  <c r="CD65" i="29"/>
  <c r="CD69" i="29"/>
  <c r="CD223" i="29"/>
  <c r="CD226" i="29"/>
  <c r="CD230" i="29"/>
  <c r="CD236" i="29"/>
  <c r="CD238" i="29"/>
  <c r="CD242" i="29"/>
  <c r="CE229" i="29"/>
  <c r="CE233" i="29"/>
  <c r="CE235" i="29"/>
  <c r="CE241" i="29"/>
  <c r="CF65" i="29"/>
  <c r="CF69" i="29"/>
  <c r="CF223" i="29"/>
  <c r="CF227" i="29"/>
  <c r="CF231" i="29"/>
  <c r="CF239" i="29"/>
  <c r="CG62" i="29"/>
  <c r="CG67" i="29"/>
  <c r="CG71" i="29"/>
  <c r="CG73" i="29"/>
  <c r="CG228" i="29"/>
  <c r="CG232" i="29"/>
  <c r="CG240" i="29"/>
  <c r="CH229" i="29"/>
  <c r="CH233" i="29"/>
  <c r="CH235" i="29"/>
  <c r="CH241" i="29"/>
  <c r="CI65" i="29"/>
  <c r="CI69" i="29"/>
  <c r="CI223" i="29"/>
  <c r="CI227" i="29"/>
  <c r="CI231" i="29"/>
  <c r="CI239" i="29"/>
  <c r="CJ62" i="29"/>
  <c r="CJ67" i="29"/>
  <c r="CJ71" i="29"/>
  <c r="CJ73" i="29"/>
  <c r="CJ228" i="29"/>
  <c r="CJ232" i="29"/>
  <c r="CJ240" i="29"/>
  <c r="CK72" i="29"/>
  <c r="CK84" i="29"/>
  <c r="BH226" i="29"/>
  <c r="BH238" i="29"/>
  <c r="BI62" i="29"/>
  <c r="BI71" i="29"/>
  <c r="BI73" i="29"/>
  <c r="BI233" i="29"/>
  <c r="BJ69" i="29"/>
  <c r="BJ226" i="29"/>
  <c r="BJ238" i="29"/>
  <c r="BK230" i="29"/>
  <c r="BK240" i="29"/>
  <c r="BL72" i="29"/>
  <c r="BL84" i="29"/>
  <c r="BL227" i="29"/>
  <c r="BL231" i="29"/>
  <c r="BL239" i="29"/>
  <c r="BM65" i="29"/>
  <c r="BM69" i="29"/>
  <c r="BM223" i="29"/>
  <c r="BM226" i="29"/>
  <c r="BM230" i="29"/>
  <c r="BM236" i="29"/>
  <c r="BM238" i="29"/>
  <c r="BM242" i="29"/>
  <c r="BN72" i="29"/>
  <c r="BN84" i="29"/>
  <c r="BN227" i="29"/>
  <c r="BN231" i="29"/>
  <c r="BN239" i="29"/>
  <c r="BO229" i="29"/>
  <c r="BO233" i="29"/>
  <c r="BO235" i="29"/>
  <c r="BO241" i="29"/>
  <c r="BP65" i="29"/>
  <c r="BP69" i="29"/>
  <c r="BP223" i="29"/>
  <c r="BP226" i="29"/>
  <c r="BP230" i="29"/>
  <c r="BP236" i="29"/>
  <c r="BP238" i="29"/>
  <c r="BP242" i="29"/>
  <c r="BQ62" i="29"/>
  <c r="BQ67" i="29"/>
  <c r="BQ71" i="29"/>
  <c r="BQ73" i="29"/>
  <c r="BQ228" i="29"/>
  <c r="BQ232" i="29"/>
  <c r="BQ240" i="29"/>
  <c r="BR72" i="29"/>
  <c r="BR84" i="29"/>
  <c r="BR228" i="29"/>
  <c r="BR232" i="29"/>
  <c r="BR240" i="29"/>
  <c r="BS229" i="29"/>
  <c r="BS233" i="29"/>
  <c r="BS235" i="29"/>
  <c r="BS241" i="29"/>
  <c r="BT62" i="29"/>
  <c r="BT67" i="29"/>
  <c r="BT71" i="29"/>
  <c r="BT73" i="29"/>
  <c r="BT228" i="29"/>
  <c r="BT232" i="29"/>
  <c r="BT240" i="29"/>
  <c r="BU229" i="29"/>
  <c r="BU233" i="29"/>
  <c r="BU235" i="29"/>
  <c r="BU241" i="29"/>
  <c r="BV62" i="29"/>
  <c r="BV67" i="29"/>
  <c r="BV71" i="29"/>
  <c r="BV73" i="29"/>
  <c r="BV228" i="29"/>
  <c r="BV232" i="29"/>
  <c r="BV240" i="29"/>
  <c r="BW72" i="29"/>
  <c r="BW84" i="29"/>
  <c r="BW227" i="29"/>
  <c r="BW231" i="29"/>
  <c r="BW239" i="29"/>
  <c r="BX65" i="29"/>
  <c r="BX69" i="29"/>
  <c r="BX223" i="29"/>
  <c r="BX226" i="29"/>
  <c r="BX230" i="29"/>
  <c r="BX236" i="29"/>
  <c r="BX238" i="29"/>
  <c r="BX242" i="29"/>
  <c r="BY229" i="29"/>
  <c r="BY233" i="29"/>
  <c r="BY235" i="29"/>
  <c r="BY241" i="29"/>
  <c r="BZ65" i="29"/>
  <c r="BZ69" i="29"/>
  <c r="BZ223" i="29"/>
  <c r="BZ227" i="29"/>
  <c r="BZ231" i="29"/>
  <c r="BZ239" i="29"/>
  <c r="CA65" i="29"/>
  <c r="CA69" i="29"/>
  <c r="CA223" i="29"/>
  <c r="CA226" i="29"/>
  <c r="CA230" i="29"/>
  <c r="CA236" i="29"/>
  <c r="CA238" i="29"/>
  <c r="CA242" i="29"/>
  <c r="CB72" i="29"/>
  <c r="CB84" i="29"/>
  <c r="CB227" i="29"/>
  <c r="CB231" i="29"/>
  <c r="CB239" i="29"/>
  <c r="CC226" i="29"/>
  <c r="CC230" i="29"/>
  <c r="CC236" i="29"/>
  <c r="CC238" i="29"/>
  <c r="CC242" i="29"/>
  <c r="CD229" i="29"/>
  <c r="CD233" i="29"/>
  <c r="CD235" i="29"/>
  <c r="CD241" i="29"/>
  <c r="CE62" i="29"/>
  <c r="CE67" i="29"/>
  <c r="CE71" i="29"/>
  <c r="CE73" i="29"/>
  <c r="CE228" i="29"/>
  <c r="CE232" i="29"/>
  <c r="CE240" i="29"/>
  <c r="CF226" i="29"/>
  <c r="CF230" i="29"/>
  <c r="CF236" i="29"/>
  <c r="CF238" i="29"/>
  <c r="CF242" i="29"/>
  <c r="CG72" i="29"/>
  <c r="CG84" i="29"/>
  <c r="CG227" i="29"/>
  <c r="CG231" i="29"/>
  <c r="CG239" i="29"/>
  <c r="CH62" i="29"/>
  <c r="CH67" i="29"/>
  <c r="CH71" i="29"/>
  <c r="CH73" i="29"/>
  <c r="CH228" i="29"/>
  <c r="CH232" i="29"/>
  <c r="CH240" i="29"/>
  <c r="CI226" i="29"/>
  <c r="CI230" i="29"/>
  <c r="CI236" i="29"/>
  <c r="CI238" i="29"/>
  <c r="CI242" i="29"/>
  <c r="CJ72" i="29"/>
  <c r="CJ84" i="29"/>
  <c r="CJ227" i="29"/>
  <c r="CJ231" i="29"/>
  <c r="CJ239" i="29"/>
  <c r="CK65" i="29"/>
  <c r="CK69" i="29"/>
  <c r="CK227" i="29"/>
  <c r="CK231" i="29"/>
  <c r="CK239" i="29"/>
  <c r="CL65" i="29"/>
  <c r="CL69" i="29"/>
  <c r="CL228" i="29"/>
  <c r="CL232" i="29"/>
  <c r="CL240" i="29"/>
  <c r="CM65" i="29"/>
  <c r="CM69" i="29"/>
  <c r="CM228" i="29"/>
  <c r="CM232" i="29"/>
  <c r="CM239" i="29"/>
  <c r="BI68" i="29"/>
  <c r="BI84" i="29"/>
  <c r="BI228" i="29"/>
  <c r="BI240" i="29"/>
  <c r="BJ66" i="29"/>
  <c r="BJ229" i="29"/>
  <c r="BJ235" i="29"/>
  <c r="BJ241" i="29"/>
  <c r="BK67" i="29"/>
  <c r="BK227" i="29"/>
  <c r="BK239" i="29"/>
  <c r="BL65" i="29"/>
  <c r="BL69" i="29"/>
  <c r="BL223" i="29"/>
  <c r="BL226" i="29"/>
  <c r="BL230" i="29"/>
  <c r="BL236" i="29"/>
  <c r="BL238" i="29"/>
  <c r="BL242" i="29"/>
  <c r="BM229" i="29"/>
  <c r="BM233" i="29"/>
  <c r="BM235" i="29"/>
  <c r="BM241" i="29"/>
  <c r="BN65" i="29"/>
  <c r="BN69" i="29"/>
  <c r="BN223" i="29"/>
  <c r="BN226" i="29"/>
  <c r="BN230" i="29"/>
  <c r="BN236" i="29"/>
  <c r="BN238" i="29"/>
  <c r="BN242" i="29"/>
  <c r="BO62" i="29"/>
  <c r="BO67" i="29"/>
  <c r="BO71" i="29"/>
  <c r="BO73" i="29"/>
  <c r="BO228" i="29"/>
  <c r="BO232" i="29"/>
  <c r="BO240" i="29"/>
  <c r="BP229" i="29"/>
  <c r="BP233" i="29"/>
  <c r="BP235" i="29"/>
  <c r="BP241" i="29"/>
  <c r="BQ72" i="29"/>
  <c r="BQ84" i="29"/>
  <c r="BQ227" i="29"/>
  <c r="BQ231" i="29"/>
  <c r="BQ239" i="29"/>
  <c r="BR65" i="29"/>
  <c r="BR69" i="29"/>
  <c r="BR223" i="29"/>
  <c r="BR227" i="29"/>
  <c r="BR231" i="29"/>
  <c r="BR239" i="29"/>
  <c r="BS62" i="29"/>
  <c r="BS67" i="29"/>
  <c r="BS71" i="29"/>
  <c r="BS73" i="29"/>
  <c r="BS228" i="29"/>
  <c r="BS232" i="29"/>
  <c r="BS240" i="29"/>
  <c r="BT72" i="29"/>
  <c r="BT84" i="29"/>
  <c r="BT227" i="29"/>
  <c r="BT231" i="29"/>
  <c r="BT239" i="29"/>
  <c r="BU62" i="29"/>
  <c r="BU67" i="29"/>
  <c r="BU71" i="29"/>
  <c r="BU73" i="29"/>
  <c r="BU228" i="29"/>
  <c r="BU232" i="29"/>
  <c r="BU240" i="29"/>
  <c r="BV72" i="29"/>
  <c r="BV84" i="29"/>
  <c r="BV227" i="29"/>
  <c r="BV231" i="29"/>
  <c r="BV239" i="29"/>
  <c r="BW65" i="29"/>
  <c r="BW69" i="29"/>
  <c r="BW223" i="29"/>
  <c r="BW226" i="29"/>
  <c r="BW230" i="29"/>
  <c r="BW236" i="29"/>
  <c r="BW238" i="29"/>
  <c r="BW242" i="29"/>
  <c r="BX229" i="29"/>
  <c r="BX233" i="29"/>
  <c r="BX235" i="29"/>
  <c r="BX241" i="29"/>
  <c r="BY62" i="29"/>
  <c r="BY67" i="29"/>
  <c r="BY71" i="29"/>
  <c r="BY73" i="29"/>
  <c r="BY228" i="29"/>
  <c r="BY232" i="29"/>
  <c r="BY240" i="29"/>
  <c r="BZ226" i="29"/>
  <c r="BZ230" i="29"/>
  <c r="BZ236" i="29"/>
  <c r="BZ238" i="29"/>
  <c r="BZ242" i="29"/>
  <c r="CA229" i="29"/>
  <c r="CA233" i="29"/>
  <c r="CA235" i="29"/>
  <c r="CA241" i="29"/>
  <c r="CB65" i="29"/>
  <c r="CB69" i="29"/>
  <c r="CB223" i="29"/>
  <c r="CB226" i="29"/>
  <c r="CB230" i="29"/>
  <c r="CB236" i="29"/>
  <c r="CB238" i="29"/>
  <c r="CB242" i="29"/>
  <c r="CC62" i="29"/>
  <c r="CC67" i="29"/>
  <c r="CC71" i="29"/>
  <c r="CC73" i="29"/>
  <c r="CC229" i="29"/>
  <c r="CC233" i="29"/>
  <c r="CC235" i="29"/>
  <c r="CC241" i="29"/>
  <c r="CD62" i="29"/>
  <c r="CD67" i="29"/>
  <c r="CD71" i="29"/>
  <c r="CD73" i="29"/>
  <c r="CD228" i="29"/>
  <c r="CD232" i="29"/>
  <c r="CD240" i="29"/>
  <c r="CE72" i="29"/>
  <c r="CE84" i="29"/>
  <c r="CE227" i="29"/>
  <c r="CE231" i="29"/>
  <c r="CE239" i="29"/>
  <c r="CF62" i="29"/>
  <c r="CF67" i="29"/>
  <c r="CF71" i="29"/>
  <c r="CF73" i="29"/>
  <c r="CF229" i="29"/>
  <c r="CF233" i="29"/>
  <c r="CF235" i="29"/>
  <c r="CF241" i="29"/>
  <c r="CG65" i="29"/>
  <c r="CG69" i="29"/>
  <c r="CG223" i="29"/>
  <c r="CG226" i="29"/>
  <c r="CG230" i="29"/>
  <c r="CG236" i="29"/>
  <c r="CG238" i="29"/>
  <c r="CG242" i="29"/>
  <c r="CH72" i="29"/>
  <c r="CH84" i="29"/>
  <c r="CH227" i="29"/>
  <c r="CH231" i="29"/>
  <c r="CH239" i="29"/>
  <c r="CI62" i="29"/>
  <c r="CI67" i="29"/>
  <c r="CI71" i="29"/>
  <c r="CI73" i="29"/>
  <c r="CI229" i="29"/>
  <c r="CI233" i="29"/>
  <c r="CI235" i="29"/>
  <c r="CI241" i="29"/>
  <c r="CJ65" i="29"/>
  <c r="CJ69" i="29"/>
  <c r="CJ223" i="29"/>
  <c r="CJ226" i="29"/>
  <c r="CJ230" i="29"/>
  <c r="CJ236" i="29"/>
  <c r="CJ238" i="29"/>
  <c r="CJ242" i="29"/>
  <c r="CK223" i="29"/>
  <c r="CK226" i="29"/>
  <c r="CK230" i="29"/>
  <c r="CK236" i="29"/>
  <c r="CK238" i="29"/>
  <c r="CK242" i="29"/>
  <c r="CL227" i="29"/>
  <c r="CL231" i="29"/>
  <c r="CL239" i="29"/>
  <c r="CM227" i="29"/>
  <c r="CM231" i="29"/>
  <c r="CM236" i="29"/>
  <c r="CM238" i="29"/>
  <c r="CM242" i="29"/>
  <c r="CN62" i="29"/>
  <c r="CN67" i="29"/>
  <c r="CN71" i="29"/>
  <c r="CN73" i="29"/>
  <c r="CN227" i="29"/>
  <c r="CN231" i="29"/>
  <c r="CN236" i="29"/>
  <c r="CN238" i="29"/>
  <c r="CN242" i="29"/>
  <c r="CO62" i="29"/>
  <c r="BH69" i="29"/>
  <c r="BI67" i="29"/>
  <c r="BI229" i="29"/>
  <c r="BI235" i="29"/>
  <c r="BI241" i="29"/>
  <c r="BJ65" i="29"/>
  <c r="BJ223" i="29"/>
  <c r="BJ230" i="29"/>
  <c r="BJ236" i="29"/>
  <c r="BJ242" i="29"/>
  <c r="BK61" i="29"/>
  <c r="BK70" i="29"/>
  <c r="BK229" i="29"/>
  <c r="BK231" i="29"/>
  <c r="BK236" i="29"/>
  <c r="BK238" i="29"/>
  <c r="BK242" i="29"/>
  <c r="BL61" i="29"/>
  <c r="BL66" i="29"/>
  <c r="BL70" i="29"/>
  <c r="BL229" i="29"/>
  <c r="BL233" i="29"/>
  <c r="BL235" i="29"/>
  <c r="BL241" i="29"/>
  <c r="BM62" i="29"/>
  <c r="BM67" i="29"/>
  <c r="BM71" i="29"/>
  <c r="BM73" i="29"/>
  <c r="BM228" i="29"/>
  <c r="BM232" i="29"/>
  <c r="BM240" i="29"/>
  <c r="BN61" i="29"/>
  <c r="BN66" i="29"/>
  <c r="BN70" i="29"/>
  <c r="BN229" i="29"/>
  <c r="BN233" i="29"/>
  <c r="BN235" i="29"/>
  <c r="BN241" i="29"/>
  <c r="BO64" i="29"/>
  <c r="BO68" i="29"/>
  <c r="BO72" i="29"/>
  <c r="BO84" i="29"/>
  <c r="BO227" i="29"/>
  <c r="BO231" i="29"/>
  <c r="BO239" i="29"/>
  <c r="BP62" i="29"/>
  <c r="BP67" i="29"/>
  <c r="BP71" i="29"/>
  <c r="BP73" i="29"/>
  <c r="BP228" i="29"/>
  <c r="BP232" i="29"/>
  <c r="BP240" i="29"/>
  <c r="BQ65" i="29"/>
  <c r="BQ69" i="29"/>
  <c r="BQ223" i="29"/>
  <c r="BQ226" i="29"/>
  <c r="BQ230" i="29"/>
  <c r="BQ236" i="29"/>
  <c r="BQ238" i="29"/>
  <c r="BQ242" i="29"/>
  <c r="BR61" i="29"/>
  <c r="BR66" i="29"/>
  <c r="BR70" i="29"/>
  <c r="BR226" i="29"/>
  <c r="BR230" i="29"/>
  <c r="BR236" i="29"/>
  <c r="BR238" i="29"/>
  <c r="BR242" i="29"/>
  <c r="BS64" i="29"/>
  <c r="BS68" i="29"/>
  <c r="BS72" i="29"/>
  <c r="BS84" i="29"/>
  <c r="BS227" i="29"/>
  <c r="BS231" i="29"/>
  <c r="BS239" i="29"/>
  <c r="BT65" i="29"/>
  <c r="BT69" i="29"/>
  <c r="BT223" i="29"/>
  <c r="BT226" i="29"/>
  <c r="BT230" i="29"/>
  <c r="BT236" i="29"/>
  <c r="BT238" i="29"/>
  <c r="BT242" i="29"/>
  <c r="BU64" i="29"/>
  <c r="BU68" i="29"/>
  <c r="BU72" i="29"/>
  <c r="BU84" i="29"/>
  <c r="BU227" i="29"/>
  <c r="BU231" i="29"/>
  <c r="BU239" i="29"/>
  <c r="BV65" i="29"/>
  <c r="BV69" i="29"/>
  <c r="BV223" i="29"/>
  <c r="BV226" i="29"/>
  <c r="BV230" i="29"/>
  <c r="BV236" i="29"/>
  <c r="BV238" i="29"/>
  <c r="BV242" i="29"/>
  <c r="BW61" i="29"/>
  <c r="BW66" i="29"/>
  <c r="BW70" i="29"/>
  <c r="BW229" i="29"/>
  <c r="BW233" i="29"/>
  <c r="BW235" i="29"/>
  <c r="BW241" i="29"/>
  <c r="BX62" i="29"/>
  <c r="BX67" i="29"/>
  <c r="BX71" i="29"/>
  <c r="BX73" i="29"/>
  <c r="BX228" i="29"/>
  <c r="BX232" i="29"/>
  <c r="BX240" i="29"/>
  <c r="BY64" i="29"/>
  <c r="BY68" i="29"/>
  <c r="BY72" i="29"/>
  <c r="BY84" i="29"/>
  <c r="BY227" i="29"/>
  <c r="BY231" i="29"/>
  <c r="BY239" i="29"/>
  <c r="BZ62" i="29"/>
  <c r="BZ67" i="29"/>
  <c r="BZ71" i="29"/>
  <c r="BZ73" i="29"/>
  <c r="BZ229" i="29"/>
  <c r="BZ233" i="29"/>
  <c r="BZ235" i="29"/>
  <c r="BZ241" i="29"/>
  <c r="CA62" i="29"/>
  <c r="CA67" i="29"/>
  <c r="CA71" i="29"/>
  <c r="CA73" i="29"/>
  <c r="CA228" i="29"/>
  <c r="CA232" i="29"/>
  <c r="CA240" i="29"/>
  <c r="CB61" i="29"/>
  <c r="CB66" i="29"/>
  <c r="CB70" i="29"/>
  <c r="CB229" i="29"/>
  <c r="CB233" i="29"/>
  <c r="CB235" i="29"/>
  <c r="CB241" i="29"/>
  <c r="CC64" i="29"/>
  <c r="CC68" i="29"/>
  <c r="CC72" i="29"/>
  <c r="CC84" i="29"/>
  <c r="CC228" i="29"/>
  <c r="CC232" i="29"/>
  <c r="CC240" i="29"/>
  <c r="CD64" i="29"/>
  <c r="CD68" i="29"/>
  <c r="CD72" i="29"/>
  <c r="CD84" i="29"/>
  <c r="CD227" i="29"/>
  <c r="CD231" i="29"/>
  <c r="CD239" i="29"/>
  <c r="CE65" i="29"/>
  <c r="CE69" i="29"/>
  <c r="CE223" i="29"/>
  <c r="CE226" i="29"/>
  <c r="CE230" i="29"/>
  <c r="CE236" i="29"/>
  <c r="CE238" i="29"/>
  <c r="CE242" i="29"/>
  <c r="CF64" i="29"/>
  <c r="CF68" i="29"/>
  <c r="CF72" i="29"/>
  <c r="CF84" i="29"/>
  <c r="CF228" i="29"/>
  <c r="CF232" i="29"/>
  <c r="CF240" i="29"/>
  <c r="CG61" i="29"/>
  <c r="CG66" i="29"/>
  <c r="CG70" i="29"/>
  <c r="CG229" i="29"/>
  <c r="CG233" i="29"/>
  <c r="CG235" i="29"/>
  <c r="CG241" i="29"/>
  <c r="CH65" i="29"/>
  <c r="CH69" i="29"/>
  <c r="CH223" i="29"/>
  <c r="CH226" i="29"/>
  <c r="CH230" i="29"/>
  <c r="CH236" i="29"/>
  <c r="CH238" i="29"/>
  <c r="CH242" i="29"/>
  <c r="CI64" i="29"/>
  <c r="CI68" i="29"/>
  <c r="CI72" i="29"/>
  <c r="CI84" i="29"/>
  <c r="CI228" i="29"/>
  <c r="CI232" i="29"/>
  <c r="CI240" i="29"/>
  <c r="CJ61" i="29"/>
  <c r="CJ66" i="29"/>
  <c r="CJ70" i="29"/>
  <c r="CJ229" i="29"/>
  <c r="CJ233" i="29"/>
  <c r="CJ235" i="29"/>
  <c r="CJ241" i="29"/>
  <c r="CK62" i="29"/>
  <c r="CK67" i="29"/>
  <c r="CK71" i="29"/>
  <c r="CK73" i="29"/>
  <c r="CK229" i="29"/>
  <c r="CK233" i="29"/>
  <c r="CK235" i="29"/>
  <c r="CK241" i="29"/>
  <c r="CL62" i="29"/>
  <c r="CL67" i="29"/>
  <c r="CL71" i="29"/>
  <c r="CL73" i="29"/>
  <c r="CL223" i="29"/>
  <c r="CL226" i="29"/>
  <c r="CL230" i="29"/>
  <c r="CL236" i="29"/>
  <c r="CL238" i="29"/>
  <c r="CL242" i="29"/>
  <c r="CM62" i="29"/>
  <c r="CM67" i="29"/>
  <c r="CM71" i="29"/>
  <c r="CM73" i="29"/>
  <c r="CM226" i="29"/>
  <c r="CM230" i="29"/>
  <c r="CM235" i="29"/>
  <c r="CM241" i="29"/>
  <c r="CL64" i="29"/>
  <c r="CL229" i="29"/>
  <c r="CL235" i="29"/>
  <c r="CL241" i="29"/>
  <c r="CM72" i="29"/>
  <c r="CN72" i="29"/>
  <c r="CN223" i="29"/>
  <c r="CN232" i="29"/>
  <c r="CN235" i="29"/>
  <c r="CN239" i="29"/>
  <c r="CN241" i="29"/>
  <c r="CO65" i="29"/>
  <c r="CO69" i="29"/>
  <c r="CO84" i="29"/>
  <c r="CO223" i="29"/>
  <c r="CO229" i="29"/>
  <c r="CO233" i="29"/>
  <c r="CO240" i="29"/>
  <c r="CP65" i="29"/>
  <c r="CP69" i="29"/>
  <c r="CP84" i="29"/>
  <c r="CP223" i="29"/>
  <c r="CP229" i="29"/>
  <c r="CP233" i="29"/>
  <c r="CP240" i="29"/>
  <c r="CQ65" i="29"/>
  <c r="CQ69" i="29"/>
  <c r="CQ84" i="29"/>
  <c r="CQ223" i="29"/>
  <c r="CQ229" i="29"/>
  <c r="CQ233" i="29"/>
  <c r="CQ240" i="29"/>
  <c r="CR65" i="29"/>
  <c r="CR69" i="29"/>
  <c r="CR84" i="29"/>
  <c r="CR223" i="29"/>
  <c r="CR229" i="29"/>
  <c r="CR233" i="29"/>
  <c r="CR240" i="29"/>
  <c r="CS65" i="29"/>
  <c r="CS69" i="29"/>
  <c r="CS84" i="29"/>
  <c r="CS223" i="29"/>
  <c r="CS229" i="29"/>
  <c r="CS233" i="29"/>
  <c r="CS240" i="29"/>
  <c r="CT65" i="29"/>
  <c r="CT69" i="29"/>
  <c r="CT84" i="29"/>
  <c r="CT223" i="29"/>
  <c r="CT229" i="29"/>
  <c r="CT233" i="29"/>
  <c r="CT240" i="29"/>
  <c r="CU65" i="29"/>
  <c r="CU69" i="29"/>
  <c r="CU84" i="29"/>
  <c r="CU223" i="29"/>
  <c r="CU229" i="29"/>
  <c r="CU233" i="29"/>
  <c r="CU240" i="29"/>
  <c r="CV65" i="29"/>
  <c r="CV69" i="29"/>
  <c r="CV84" i="29"/>
  <c r="CV223" i="29"/>
  <c r="CV229" i="29"/>
  <c r="CV233" i="29"/>
  <c r="CV240" i="29"/>
  <c r="CW65" i="29"/>
  <c r="CW69" i="29"/>
  <c r="CW84" i="29"/>
  <c r="CW223" i="29"/>
  <c r="CW229" i="29"/>
  <c r="CW233" i="29"/>
  <c r="CW240" i="29"/>
  <c r="CX65" i="29"/>
  <c r="CX69" i="29"/>
  <c r="CX84" i="29"/>
  <c r="CX223" i="29"/>
  <c r="CX229" i="29"/>
  <c r="CX233" i="29"/>
  <c r="CX240" i="29"/>
  <c r="AO65" i="29"/>
  <c r="AO69" i="29"/>
  <c r="AO223" i="29"/>
  <c r="AO229" i="29"/>
  <c r="AO233" i="29"/>
  <c r="AO235" i="29"/>
  <c r="AO241" i="29"/>
  <c r="CK232" i="29"/>
  <c r="CL84" i="29"/>
  <c r="CM68" i="29"/>
  <c r="CM233" i="29"/>
  <c r="CM240" i="29"/>
  <c r="CN65" i="29"/>
  <c r="CN229" i="29"/>
  <c r="CO228" i="29"/>
  <c r="CO232" i="29"/>
  <c r="CO239" i="29"/>
  <c r="CP228" i="29"/>
  <c r="CP232" i="29"/>
  <c r="CP239" i="29"/>
  <c r="CQ228" i="29"/>
  <c r="CQ232" i="29"/>
  <c r="CQ239" i="29"/>
  <c r="CR228" i="29"/>
  <c r="CR232" i="29"/>
  <c r="CR239" i="29"/>
  <c r="CS228" i="29"/>
  <c r="CS232" i="29"/>
  <c r="CS239" i="29"/>
  <c r="CT228" i="29"/>
  <c r="CT232" i="29"/>
  <c r="CT239" i="29"/>
  <c r="CU228" i="29"/>
  <c r="CU232" i="29"/>
  <c r="CU239" i="29"/>
  <c r="CV228" i="29"/>
  <c r="CV232" i="29"/>
  <c r="CV239" i="29"/>
  <c r="CW228" i="29"/>
  <c r="CW232" i="29"/>
  <c r="CW239" i="29"/>
  <c r="CX228" i="29"/>
  <c r="CX232" i="29"/>
  <c r="CX239" i="29"/>
  <c r="AO84" i="29"/>
  <c r="AO228" i="29"/>
  <c r="AO232" i="29"/>
  <c r="AO240" i="29"/>
  <c r="CK228" i="29"/>
  <c r="CK240" i="29"/>
  <c r="CL72" i="29"/>
  <c r="CM64" i="29"/>
  <c r="CM229" i="29"/>
  <c r="CN226" i="29"/>
  <c r="CN233" i="29"/>
  <c r="CN240" i="29"/>
  <c r="CO61" i="29"/>
  <c r="CO67" i="29"/>
  <c r="CO71" i="29"/>
  <c r="CO73" i="29"/>
  <c r="CO227" i="29"/>
  <c r="CO231" i="29"/>
  <c r="CO236" i="29"/>
  <c r="CO238" i="29"/>
  <c r="CO242" i="29"/>
  <c r="CP62" i="29"/>
  <c r="CP67" i="29"/>
  <c r="CP71" i="29"/>
  <c r="CP73" i="29"/>
  <c r="CP227" i="29"/>
  <c r="CP231" i="29"/>
  <c r="CP236" i="29"/>
  <c r="CP238" i="29"/>
  <c r="CP242" i="29"/>
  <c r="CQ62" i="29"/>
  <c r="CQ67" i="29"/>
  <c r="CQ71" i="29"/>
  <c r="CQ73" i="29"/>
  <c r="CQ227" i="29"/>
  <c r="CQ231" i="29"/>
  <c r="CQ236" i="29"/>
  <c r="CQ238" i="29"/>
  <c r="CQ242" i="29"/>
  <c r="CR62" i="29"/>
  <c r="CR67" i="29"/>
  <c r="CR71" i="29"/>
  <c r="CR73" i="29"/>
  <c r="CR227" i="29"/>
  <c r="CR231" i="29"/>
  <c r="CR236" i="29"/>
  <c r="CR238" i="29"/>
  <c r="CR242" i="29"/>
  <c r="CS62" i="29"/>
  <c r="CS67" i="29"/>
  <c r="CS71" i="29"/>
  <c r="CS73" i="29"/>
  <c r="CS227" i="29"/>
  <c r="CS231" i="29"/>
  <c r="CS236" i="29"/>
  <c r="CS238" i="29"/>
  <c r="CS242" i="29"/>
  <c r="CT62" i="29"/>
  <c r="CT67" i="29"/>
  <c r="CT71" i="29"/>
  <c r="CT73" i="29"/>
  <c r="CT227" i="29"/>
  <c r="CT231" i="29"/>
  <c r="CT236" i="29"/>
  <c r="CT238" i="29"/>
  <c r="CT242" i="29"/>
  <c r="CU62" i="29"/>
  <c r="CU67" i="29"/>
  <c r="CU71" i="29"/>
  <c r="CU73" i="29"/>
  <c r="CU227" i="29"/>
  <c r="CU231" i="29"/>
  <c r="CU236" i="29"/>
  <c r="CU238" i="29"/>
  <c r="CU242" i="29"/>
  <c r="CV62" i="29"/>
  <c r="CV67" i="29"/>
  <c r="CV71" i="29"/>
  <c r="CV73" i="29"/>
  <c r="CV227" i="29"/>
  <c r="CV231" i="29"/>
  <c r="CV236" i="29"/>
  <c r="CV238" i="29"/>
  <c r="CV242" i="29"/>
  <c r="CW62" i="29"/>
  <c r="CW67" i="29"/>
  <c r="CW71" i="29"/>
  <c r="CW73" i="29"/>
  <c r="CW227" i="29"/>
  <c r="CW231" i="29"/>
  <c r="CW236" i="29"/>
  <c r="CW238" i="29"/>
  <c r="CW242" i="29"/>
  <c r="CX62" i="29"/>
  <c r="CX67" i="29"/>
  <c r="CX71" i="29"/>
  <c r="CX73" i="29"/>
  <c r="CX227" i="29"/>
  <c r="CX231" i="29"/>
  <c r="CX236" i="29"/>
  <c r="CX238" i="29"/>
  <c r="CX242" i="29"/>
  <c r="AO62" i="29"/>
  <c r="AO67" i="29"/>
  <c r="AO71" i="29"/>
  <c r="AO227" i="29"/>
  <c r="AO231" i="29"/>
  <c r="AO239" i="29"/>
  <c r="CL68" i="29"/>
  <c r="CL233" i="29"/>
  <c r="CM84" i="29"/>
  <c r="CM223" i="29"/>
  <c r="CN69" i="29"/>
  <c r="CN84" i="29"/>
  <c r="CN228" i="29"/>
  <c r="CN230" i="29"/>
  <c r="CO64" i="29"/>
  <c r="CO68" i="29"/>
  <c r="CO72" i="29"/>
  <c r="CO226" i="29"/>
  <c r="CO230" i="29"/>
  <c r="CO235" i="29"/>
  <c r="CO241" i="29"/>
  <c r="CP64" i="29"/>
  <c r="CP68" i="29"/>
  <c r="CP72" i="29"/>
  <c r="CP226" i="29"/>
  <c r="CP230" i="29"/>
  <c r="CP235" i="29"/>
  <c r="CP241" i="29"/>
  <c r="CQ64" i="29"/>
  <c r="CQ68" i="29"/>
  <c r="CQ72" i="29"/>
  <c r="CQ226" i="29"/>
  <c r="CQ230" i="29"/>
  <c r="CQ235" i="29"/>
  <c r="CQ241" i="29"/>
  <c r="CR64" i="29"/>
  <c r="CR68" i="29"/>
  <c r="CR72" i="29"/>
  <c r="CR226" i="29"/>
  <c r="CR230" i="29"/>
  <c r="CR235" i="29"/>
  <c r="CR241" i="29"/>
  <c r="CS64" i="29"/>
  <c r="CS68" i="29"/>
  <c r="CS72" i="29"/>
  <c r="CS226" i="29"/>
  <c r="CS230" i="29"/>
  <c r="CS235" i="29"/>
  <c r="CS241" i="29"/>
  <c r="CT64" i="29"/>
  <c r="CT68" i="29"/>
  <c r="CT72" i="29"/>
  <c r="CT226" i="29"/>
  <c r="CT230" i="29"/>
  <c r="CT235" i="29"/>
  <c r="CT241" i="29"/>
  <c r="CU64" i="29"/>
  <c r="CU68" i="29"/>
  <c r="CU72" i="29"/>
  <c r="CU226" i="29"/>
  <c r="CU230" i="29"/>
  <c r="CU235" i="29"/>
  <c r="CU241" i="29"/>
  <c r="CV64" i="29"/>
  <c r="CV68" i="29"/>
  <c r="CV72" i="29"/>
  <c r="CV226" i="29"/>
  <c r="CV230" i="29"/>
  <c r="CV235" i="29"/>
  <c r="CV241" i="29"/>
  <c r="CW64" i="29"/>
  <c r="CW68" i="29"/>
  <c r="CW72" i="29"/>
  <c r="CW226" i="29"/>
  <c r="CW230" i="29"/>
  <c r="CW235" i="29"/>
  <c r="CW241" i="29"/>
  <c r="CX64" i="29"/>
  <c r="CX68" i="29"/>
  <c r="CX72" i="29"/>
  <c r="CX226" i="29"/>
  <c r="CX230" i="29"/>
  <c r="CX235" i="29"/>
  <c r="CX241" i="29"/>
  <c r="AO64" i="29"/>
  <c r="AO68" i="29"/>
  <c r="AO72" i="29"/>
  <c r="AO226" i="29"/>
  <c r="AO230" i="29"/>
  <c r="AO236" i="29"/>
  <c r="AO238" i="29"/>
  <c r="AO242" i="29"/>
  <c r="AP129" i="29"/>
  <c r="AQ129" i="29"/>
  <c r="AS129" i="29"/>
  <c r="AU129" i="29"/>
  <c r="AW129" i="29"/>
  <c r="AY129" i="29"/>
  <c r="BC129" i="29"/>
  <c r="BD129" i="29"/>
  <c r="BK129" i="29"/>
  <c r="BO129" i="29"/>
  <c r="BS129" i="29"/>
  <c r="BW129" i="29"/>
  <c r="CA129" i="29"/>
  <c r="CE129" i="29"/>
  <c r="CI129" i="29"/>
  <c r="CM129" i="29"/>
  <c r="CQ129" i="29"/>
  <c r="CU129" i="29"/>
  <c r="AO129" i="29"/>
  <c r="BB129" i="29"/>
  <c r="BG129" i="29"/>
  <c r="BH129" i="29"/>
  <c r="BL129" i="29"/>
  <c r="BP129" i="29"/>
  <c r="BT129" i="29"/>
  <c r="BX129" i="29"/>
  <c r="CB129" i="29"/>
  <c r="CF129" i="29"/>
  <c r="CJ129" i="29"/>
  <c r="CN129" i="29"/>
  <c r="CR129" i="29"/>
  <c r="AR129" i="29"/>
  <c r="AT129" i="29"/>
  <c r="AV129" i="29"/>
  <c r="AX129" i="29"/>
  <c r="BA129" i="29"/>
  <c r="BI129" i="29"/>
  <c r="BM129" i="29"/>
  <c r="BQ129" i="29"/>
  <c r="BU129" i="29"/>
  <c r="BY129" i="29"/>
  <c r="CC129" i="29"/>
  <c r="CG129" i="29"/>
  <c r="CK129" i="29"/>
  <c r="CO129" i="29"/>
  <c r="CS129" i="29"/>
  <c r="CW129" i="29"/>
  <c r="AP128" i="29"/>
  <c r="AQ128" i="29"/>
  <c r="AS128" i="29"/>
  <c r="AU128" i="29"/>
  <c r="AW128" i="29"/>
  <c r="AY128" i="29"/>
  <c r="AZ129" i="29"/>
  <c r="BB184" i="29"/>
  <c r="BC128" i="29"/>
  <c r="BD128" i="29"/>
  <c r="BD184" i="29"/>
  <c r="BD181" i="29"/>
  <c r="BD182" i="29"/>
  <c r="BD183" i="29"/>
  <c r="BD180" i="29"/>
  <c r="BE129" i="29"/>
  <c r="BF129" i="29"/>
  <c r="BJ129" i="29"/>
  <c r="BK128" i="29"/>
  <c r="BN129" i="29"/>
  <c r="BN184" i="29"/>
  <c r="BN181" i="29"/>
  <c r="BN182" i="29"/>
  <c r="BN183" i="29"/>
  <c r="BN180" i="29"/>
  <c r="BO128" i="29"/>
  <c r="BR129" i="29"/>
  <c r="BS128" i="29"/>
  <c r="BV129" i="29"/>
  <c r="BV184" i="29"/>
  <c r="BV181" i="29"/>
  <c r="BV182" i="29"/>
  <c r="BV183" i="29"/>
  <c r="BV180" i="29"/>
  <c r="BW128" i="29"/>
  <c r="BZ129" i="29"/>
  <c r="CA128" i="29"/>
  <c r="CD129" i="29"/>
  <c r="CE128" i="29"/>
  <c r="CH129" i="29"/>
  <c r="CI128" i="29"/>
  <c r="CL129" i="29"/>
  <c r="CL184" i="29"/>
  <c r="CL181" i="29"/>
  <c r="CL182" i="29"/>
  <c r="CL183" i="29"/>
  <c r="CL180" i="29"/>
  <c r="CM128" i="29"/>
  <c r="CP129" i="29"/>
  <c r="CQ128" i="29"/>
  <c r="CT129" i="29"/>
  <c r="CT184" i="29"/>
  <c r="CT181" i="29"/>
  <c r="CT182" i="29"/>
  <c r="CT183" i="29"/>
  <c r="CT180" i="29"/>
  <c r="CU128" i="29"/>
  <c r="CX129" i="29"/>
  <c r="AO128" i="29"/>
  <c r="CW184" i="29"/>
  <c r="CW181" i="29"/>
  <c r="CW182" i="29"/>
  <c r="CW183" i="29"/>
  <c r="CW180" i="29"/>
  <c r="AQ315" i="29"/>
  <c r="AS315" i="29"/>
  <c r="AS315" i="38"/>
  <c r="AU315" i="29"/>
  <c r="AW315" i="29"/>
  <c r="AY315" i="29"/>
  <c r="BA315" i="29"/>
  <c r="BA315" i="38"/>
  <c r="BC315" i="29"/>
  <c r="BE315" i="29"/>
  <c r="BG315" i="29"/>
  <c r="CW128" i="29"/>
  <c r="AP315" i="29"/>
  <c r="AP315" i="38"/>
  <c r="AR315" i="29"/>
  <c r="AT315" i="29"/>
  <c r="AT315" i="38"/>
  <c r="AV315" i="29"/>
  <c r="AX315" i="29"/>
  <c r="AX315" i="38"/>
  <c r="AZ315" i="29"/>
  <c r="BB315" i="29"/>
  <c r="BB315" i="38"/>
  <c r="BD315" i="29"/>
  <c r="BF315" i="29"/>
  <c r="BF315" i="38"/>
  <c r="CV129" i="29"/>
  <c r="AO315" i="29"/>
  <c r="CX184" i="29"/>
  <c r="BH315" i="29"/>
  <c r="BJ315" i="29"/>
  <c r="BS315" i="29"/>
  <c r="BU315" i="29"/>
  <c r="BU315" i="38"/>
  <c r="BW315" i="29"/>
  <c r="BX315" i="29"/>
  <c r="BX315" i="38"/>
  <c r="CQ315" i="29"/>
  <c r="CS315" i="29"/>
  <c r="CU315" i="29"/>
  <c r="BO315" i="29"/>
  <c r="BQ315" i="29"/>
  <c r="BR315" i="29"/>
  <c r="BT315" i="29"/>
  <c r="BV315" i="29"/>
  <c r="CC315" i="29"/>
  <c r="CE315" i="29"/>
  <c r="CG315" i="29"/>
  <c r="CG315" i="38"/>
  <c r="CI315" i="29"/>
  <c r="CK315" i="29"/>
  <c r="CM315" i="29"/>
  <c r="CO315" i="29"/>
  <c r="CO315" i="38"/>
  <c r="CP315" i="29"/>
  <c r="CR315" i="29"/>
  <c r="BL315" i="29"/>
  <c r="BL315" i="38"/>
  <c r="BM315" i="29"/>
  <c r="BN315" i="29"/>
  <c r="BP315" i="29"/>
  <c r="BP315" i="38"/>
  <c r="CA315" i="29"/>
  <c r="BI315" i="29"/>
  <c r="BI315" i="38"/>
  <c r="BK315" i="29"/>
  <c r="CB315" i="29"/>
  <c r="CF315" i="29"/>
  <c r="CJ315" i="29"/>
  <c r="CN315" i="29"/>
  <c r="CT315" i="29"/>
  <c r="BY315" i="29"/>
  <c r="BY315" i="38"/>
  <c r="CV315" i="29"/>
  <c r="CD315" i="29"/>
  <c r="BZ315" i="29"/>
  <c r="CW315" i="29"/>
  <c r="CH315" i="29"/>
  <c r="CH315" i="38"/>
  <c r="AN256" i="29"/>
  <c r="AJ256" i="29"/>
  <c r="AF256" i="29"/>
  <c r="AB256" i="29"/>
  <c r="X256" i="29"/>
  <c r="T256" i="29"/>
  <c r="P256" i="29"/>
  <c r="L256" i="29"/>
  <c r="AM255" i="29"/>
  <c r="AI255" i="29"/>
  <c r="AE255" i="29"/>
  <c r="AA255" i="29"/>
  <c r="W255" i="29"/>
  <c r="S255" i="29"/>
  <c r="O255" i="29"/>
  <c r="J254" i="29"/>
  <c r="AL254" i="29"/>
  <c r="AH254" i="29"/>
  <c r="AD254" i="29"/>
  <c r="Z254" i="29"/>
  <c r="V254" i="29"/>
  <c r="R254" i="29"/>
  <c r="N254" i="29"/>
  <c r="AM253" i="29"/>
  <c r="AI253" i="29"/>
  <c r="AE253" i="29"/>
  <c r="AA253" i="29"/>
  <c r="W253" i="29"/>
  <c r="S253" i="29"/>
  <c r="O253" i="29"/>
  <c r="AN252" i="29"/>
  <c r="J252" i="29"/>
  <c r="AN252" i="38"/>
  <c r="AJ252" i="29"/>
  <c r="AF252" i="29"/>
  <c r="AB252" i="29"/>
  <c r="X252" i="29"/>
  <c r="X252" i="38"/>
  <c r="T252" i="29"/>
  <c r="P252" i="29"/>
  <c r="L252" i="29"/>
  <c r="AM251" i="29"/>
  <c r="AI251" i="29"/>
  <c r="AE251" i="29"/>
  <c r="AA251" i="29"/>
  <c r="W251" i="29"/>
  <c r="S251" i="29"/>
  <c r="O251" i="29"/>
  <c r="J250" i="29"/>
  <c r="AL250" i="29"/>
  <c r="AH250" i="29"/>
  <c r="AD250" i="29"/>
  <c r="Z250" i="29"/>
  <c r="V250" i="29"/>
  <c r="R250" i="29"/>
  <c r="N250" i="29"/>
  <c r="J248" i="29"/>
  <c r="AL248" i="29"/>
  <c r="AL248" i="38"/>
  <c r="AH248" i="29"/>
  <c r="AD248" i="29"/>
  <c r="Z248" i="29"/>
  <c r="V248" i="29"/>
  <c r="V248" i="38"/>
  <c r="R248" i="29"/>
  <c r="N248" i="29"/>
  <c r="AK247" i="29"/>
  <c r="AG247" i="29"/>
  <c r="AC247" i="29"/>
  <c r="Y247" i="29"/>
  <c r="U247" i="29"/>
  <c r="Q247" i="29"/>
  <c r="M247" i="29"/>
  <c r="AN246" i="29"/>
  <c r="AJ246" i="29"/>
  <c r="AF246" i="29"/>
  <c r="AB246" i="29"/>
  <c r="X246" i="29"/>
  <c r="T246" i="29"/>
  <c r="P246" i="29"/>
  <c r="L246" i="29"/>
  <c r="DI271" i="29"/>
  <c r="DE271" i="29"/>
  <c r="DA271" i="29"/>
  <c r="DK270" i="29"/>
  <c r="DG270" i="29"/>
  <c r="DC270" i="29"/>
  <c r="CY270" i="29"/>
  <c r="DI269" i="29"/>
  <c r="DE269" i="29"/>
  <c r="DA269" i="29"/>
  <c r="DK268" i="29"/>
  <c r="DG268" i="29"/>
  <c r="DC268" i="29"/>
  <c r="CY268" i="29"/>
  <c r="DI267" i="29"/>
  <c r="DE267" i="29"/>
  <c r="DA267" i="29"/>
  <c r="DK266" i="29"/>
  <c r="DG266" i="29"/>
  <c r="DC266" i="29"/>
  <c r="CY266" i="29"/>
  <c r="DI265" i="29"/>
  <c r="DE265" i="29"/>
  <c r="DA265" i="29"/>
  <c r="DL263" i="29"/>
  <c r="DH263" i="29"/>
  <c r="DD263" i="29"/>
  <c r="CZ263" i="29"/>
  <c r="DJ262" i="29"/>
  <c r="DF262" i="29"/>
  <c r="DB262" i="29"/>
  <c r="DI315" i="29"/>
  <c r="DE315" i="29"/>
  <c r="DA315" i="29"/>
  <c r="DK313" i="29"/>
  <c r="DK313" i="38"/>
  <c r="DG313" i="29"/>
  <c r="DC313" i="29"/>
  <c r="CY313" i="29"/>
  <c r="CU313" i="29"/>
  <c r="CU313" i="38"/>
  <c r="CQ313" i="29"/>
  <c r="CM313" i="29"/>
  <c r="CX315" i="29"/>
  <c r="AK256" i="29"/>
  <c r="AG256" i="29"/>
  <c r="AC256" i="29"/>
  <c r="Y256" i="29"/>
  <c r="U256" i="29"/>
  <c r="Q256" i="29"/>
  <c r="M256" i="29"/>
  <c r="AN255" i="29"/>
  <c r="AJ255" i="29"/>
  <c r="AF255" i="29"/>
  <c r="AB255" i="29"/>
  <c r="X255" i="29"/>
  <c r="T255" i="29"/>
  <c r="P255" i="29"/>
  <c r="L255" i="29"/>
  <c r="AM254" i="29"/>
  <c r="AI254" i="29"/>
  <c r="AE254" i="29"/>
  <c r="AA254" i="29"/>
  <c r="W254" i="29"/>
  <c r="S254" i="29"/>
  <c r="O254" i="29"/>
  <c r="AN253" i="29"/>
  <c r="AJ253" i="29"/>
  <c r="AF253" i="29"/>
  <c r="AB253" i="29"/>
  <c r="X253" i="29"/>
  <c r="T253" i="29"/>
  <c r="P253" i="29"/>
  <c r="L253" i="29"/>
  <c r="AK252" i="29"/>
  <c r="AK252" i="38"/>
  <c r="AG252" i="29"/>
  <c r="AC252" i="29"/>
  <c r="Y252" i="29"/>
  <c r="U252" i="29"/>
  <c r="U252" i="38"/>
  <c r="Q252" i="29"/>
  <c r="M252" i="29"/>
  <c r="AN251" i="29"/>
  <c r="AJ251" i="29"/>
  <c r="AF251" i="29"/>
  <c r="AB251" i="29"/>
  <c r="X251" i="29"/>
  <c r="T251" i="29"/>
  <c r="P251" i="29"/>
  <c r="L251" i="29"/>
  <c r="AM250" i="29"/>
  <c r="AI250" i="29"/>
  <c r="AE250" i="29"/>
  <c r="AA250" i="29"/>
  <c r="W250" i="29"/>
  <c r="S250" i="29"/>
  <c r="O250" i="29"/>
  <c r="AI248" i="29"/>
  <c r="J247" i="29"/>
  <c r="AL247" i="29"/>
  <c r="AH247" i="29"/>
  <c r="AD247" i="29"/>
  <c r="Z247" i="29"/>
  <c r="V247" i="29"/>
  <c r="R247" i="29"/>
  <c r="N247" i="29"/>
  <c r="AK246" i="29"/>
  <c r="AG246" i="29"/>
  <c r="AC246" i="29"/>
  <c r="Y246" i="29"/>
  <c r="U246" i="29"/>
  <c r="Q246" i="29"/>
  <c r="M246" i="29"/>
  <c r="DJ271" i="29"/>
  <c r="DF271" i="29"/>
  <c r="DB271" i="29"/>
  <c r="DL270" i="29"/>
  <c r="DH270" i="29"/>
  <c r="DD270" i="29"/>
  <c r="CZ270" i="29"/>
  <c r="DJ269" i="29"/>
  <c r="DF269" i="29"/>
  <c r="DB269" i="29"/>
  <c r="DL268" i="29"/>
  <c r="DH268" i="29"/>
  <c r="DD268" i="29"/>
  <c r="CZ268" i="29"/>
  <c r="DJ267" i="29"/>
  <c r="DF267" i="29"/>
  <c r="DB267" i="29"/>
  <c r="DL266" i="29"/>
  <c r="DH266" i="29"/>
  <c r="DD266" i="29"/>
  <c r="CZ266" i="29"/>
  <c r="DJ265" i="29"/>
  <c r="DF265" i="29"/>
  <c r="DB265" i="29"/>
  <c r="DI263" i="29"/>
  <c r="DE263" i="29"/>
  <c r="DA263" i="29"/>
  <c r="DK262" i="29"/>
  <c r="DG262" i="29"/>
  <c r="DC262" i="29"/>
  <c r="CY262" i="29"/>
  <c r="DJ315" i="29"/>
  <c r="DF315" i="29"/>
  <c r="DB315" i="29"/>
  <c r="DL313" i="29"/>
  <c r="DL313" i="38"/>
  <c r="DH313" i="29"/>
  <c r="DD313" i="29"/>
  <c r="CZ313" i="29"/>
  <c r="CV313" i="29"/>
  <c r="CV313" i="38"/>
  <c r="CR313" i="29"/>
  <c r="CN313" i="29"/>
  <c r="CJ313" i="29"/>
  <c r="CF313" i="29"/>
  <c r="CF313" i="38"/>
  <c r="CB313" i="29"/>
  <c r="BX313" i="29"/>
  <c r="BT313" i="29"/>
  <c r="BP313" i="29"/>
  <c r="BP313" i="38"/>
  <c r="BL313" i="29"/>
  <c r="BH313" i="29"/>
  <c r="BD313" i="29"/>
  <c r="AZ313" i="29"/>
  <c r="AZ313" i="38"/>
  <c r="AV313" i="29"/>
  <c r="AR313" i="29"/>
  <c r="AN313" i="29"/>
  <c r="AJ313" i="29"/>
  <c r="AJ313" i="38"/>
  <c r="AF313" i="29"/>
  <c r="AB313" i="29"/>
  <c r="X313" i="29"/>
  <c r="T313" i="29"/>
  <c r="T313" i="38"/>
  <c r="P313" i="29"/>
  <c r="L313" i="29"/>
  <c r="DJ312" i="29"/>
  <c r="DF312" i="29"/>
  <c r="DF312" i="38"/>
  <c r="DB312" i="29"/>
  <c r="CX312" i="29"/>
  <c r="CT312" i="29"/>
  <c r="CP312" i="29"/>
  <c r="CP312" i="38"/>
  <c r="CL312" i="29"/>
  <c r="CH312" i="29"/>
  <c r="CD312" i="29"/>
  <c r="BZ312" i="29"/>
  <c r="BZ312" i="38"/>
  <c r="BV312" i="29"/>
  <c r="BR312" i="29"/>
  <c r="BN312" i="29"/>
  <c r="BJ312" i="29"/>
  <c r="BJ312" i="38"/>
  <c r="BF312" i="29"/>
  <c r="BB312" i="29"/>
  <c r="AX312" i="29"/>
  <c r="AT312" i="29"/>
  <c r="AT312" i="38"/>
  <c r="AP312" i="29"/>
  <c r="AL312" i="29"/>
  <c r="AH312" i="29"/>
  <c r="AD312" i="29"/>
  <c r="AD312" i="38"/>
  <c r="Z312" i="29"/>
  <c r="V312" i="29"/>
  <c r="R312" i="29"/>
  <c r="N312" i="29"/>
  <c r="N312" i="38"/>
  <c r="DI311" i="29"/>
  <c r="DE311" i="29"/>
  <c r="DA311" i="29"/>
  <c r="J256" i="29"/>
  <c r="AL256" i="29"/>
  <c r="AH256" i="29"/>
  <c r="AD256" i="29"/>
  <c r="Z256" i="29"/>
  <c r="V256" i="29"/>
  <c r="R256" i="29"/>
  <c r="N256" i="29"/>
  <c r="AK255" i="29"/>
  <c r="AG255" i="29"/>
  <c r="AC255" i="29"/>
  <c r="Y255" i="29"/>
  <c r="U255" i="29"/>
  <c r="Q255" i="29"/>
  <c r="M255" i="29"/>
  <c r="AN254" i="29"/>
  <c r="AJ254" i="29"/>
  <c r="AF254" i="29"/>
  <c r="AB254" i="29"/>
  <c r="X254" i="29"/>
  <c r="T254" i="29"/>
  <c r="P254" i="29"/>
  <c r="L254" i="29"/>
  <c r="AK253" i="29"/>
  <c r="AG253" i="29"/>
  <c r="AC253" i="29"/>
  <c r="Y253" i="29"/>
  <c r="U253" i="29"/>
  <c r="Q253" i="29"/>
  <c r="M253" i="29"/>
  <c r="AL252" i="29"/>
  <c r="AL252" i="38"/>
  <c r="AH252" i="29"/>
  <c r="AD252" i="29"/>
  <c r="Z252" i="29"/>
  <c r="V252" i="29"/>
  <c r="V252" i="38"/>
  <c r="R252" i="29"/>
  <c r="N252" i="29"/>
  <c r="AK251" i="29"/>
  <c r="AG251" i="29"/>
  <c r="AC251" i="29"/>
  <c r="Y251" i="29"/>
  <c r="U251" i="29"/>
  <c r="Q251" i="29"/>
  <c r="M251" i="29"/>
  <c r="AN250" i="29"/>
  <c r="AJ250" i="29"/>
  <c r="AF250" i="29"/>
  <c r="AB250" i="29"/>
  <c r="X250" i="29"/>
  <c r="T250" i="29"/>
  <c r="P250" i="29"/>
  <c r="L250" i="29"/>
  <c r="AN248" i="29"/>
  <c r="AJ248" i="29"/>
  <c r="AF248" i="29"/>
  <c r="AB248" i="29"/>
  <c r="X248" i="29"/>
  <c r="T248" i="29"/>
  <c r="P248" i="29"/>
  <c r="P248" i="38"/>
  <c r="L248" i="29"/>
  <c r="AM247" i="29"/>
  <c r="AI247" i="29"/>
  <c r="AE247" i="29"/>
  <c r="AA247" i="29"/>
  <c r="W247" i="29"/>
  <c r="S247" i="29"/>
  <c r="O247" i="29"/>
  <c r="J246" i="29"/>
  <c r="AL246" i="29"/>
  <c r="AH246" i="29"/>
  <c r="AD246" i="29"/>
  <c r="Z246" i="29"/>
  <c r="V246" i="29"/>
  <c r="R246" i="29"/>
  <c r="N246" i="29"/>
  <c r="DK271" i="29"/>
  <c r="DG271" i="29"/>
  <c r="DC271" i="29"/>
  <c r="CY271" i="29"/>
  <c r="DI270" i="29"/>
  <c r="DE270" i="29"/>
  <c r="DA270" i="29"/>
  <c r="DK269" i="29"/>
  <c r="DG269" i="29"/>
  <c r="DC269" i="29"/>
  <c r="CY269" i="29"/>
  <c r="DI268" i="29"/>
  <c r="DE268" i="29"/>
  <c r="DA268" i="29"/>
  <c r="DK267" i="29"/>
  <c r="DG267" i="29"/>
  <c r="DC267" i="29"/>
  <c r="CY267" i="29"/>
  <c r="DI266" i="29"/>
  <c r="DE266" i="29"/>
  <c r="DA266" i="29"/>
  <c r="DK265" i="29"/>
  <c r="DG265" i="29"/>
  <c r="DC265" i="29"/>
  <c r="CY265" i="29"/>
  <c r="DJ263" i="29"/>
  <c r="DF263" i="29"/>
  <c r="DB263" i="29"/>
  <c r="DL262" i="29"/>
  <c r="DH262" i="29"/>
  <c r="DD262" i="29"/>
  <c r="CZ262" i="29"/>
  <c r="DK315" i="29"/>
  <c r="DG315" i="29"/>
  <c r="DC315" i="29"/>
  <c r="CY315" i="29"/>
  <c r="CY315" i="38"/>
  <c r="DI313" i="29"/>
  <c r="DE313" i="29"/>
  <c r="DA313" i="29"/>
  <c r="CW313" i="29"/>
  <c r="CW313" i="38"/>
  <c r="CS313" i="29"/>
  <c r="CO313" i="29"/>
  <c r="CK313" i="29"/>
  <c r="CG313" i="29"/>
  <c r="CG313" i="38"/>
  <c r="CC313" i="29"/>
  <c r="BY313" i="29"/>
  <c r="BU313" i="29"/>
  <c r="BQ313" i="29"/>
  <c r="BQ313" i="38"/>
  <c r="BM313" i="29"/>
  <c r="BI313" i="29"/>
  <c r="BE313" i="29"/>
  <c r="BA313" i="29"/>
  <c r="BA313" i="38"/>
  <c r="AW313" i="29"/>
  <c r="AS313" i="29"/>
  <c r="AO313" i="29"/>
  <c r="AK313" i="29"/>
  <c r="AK313" i="38"/>
  <c r="AG313" i="29"/>
  <c r="AC313" i="29"/>
  <c r="Y313" i="29"/>
  <c r="U313" i="29"/>
  <c r="U313" i="38"/>
  <c r="Q313" i="29"/>
  <c r="M313" i="29"/>
  <c r="DK312" i="29"/>
  <c r="DG312" i="29"/>
  <c r="DG312" i="38"/>
  <c r="DC312" i="29"/>
  <c r="CY312" i="29"/>
  <c r="CU312" i="29"/>
  <c r="CQ312" i="29"/>
  <c r="CQ312" i="38"/>
  <c r="CM312" i="29"/>
  <c r="CI312" i="29"/>
  <c r="CE312" i="29"/>
  <c r="CA312" i="29"/>
  <c r="CA312" i="38"/>
  <c r="BW312" i="29"/>
  <c r="BS312" i="29"/>
  <c r="BO312" i="29"/>
  <c r="BK312" i="29"/>
  <c r="BK312" i="38"/>
  <c r="BG312" i="29"/>
  <c r="BC312" i="29"/>
  <c r="AY312" i="29"/>
  <c r="AU312" i="29"/>
  <c r="AU312" i="38"/>
  <c r="AQ312" i="29"/>
  <c r="AM312" i="29"/>
  <c r="AI312" i="29"/>
  <c r="AE312" i="29"/>
  <c r="AE312" i="38"/>
  <c r="AA312" i="29"/>
  <c r="W312" i="29"/>
  <c r="S312" i="29"/>
  <c r="O312" i="29"/>
  <c r="O312" i="38"/>
  <c r="K312" i="29"/>
  <c r="DJ311" i="29"/>
  <c r="DF311" i="29"/>
  <c r="DB311" i="29"/>
  <c r="DB311" i="38"/>
  <c r="CX311" i="29"/>
  <c r="CT311" i="29"/>
  <c r="CP311" i="29"/>
  <c r="CL311" i="29"/>
  <c r="CL311" i="38"/>
  <c r="CH311" i="29"/>
  <c r="CD311" i="29"/>
  <c r="BZ311" i="29"/>
  <c r="BV311" i="29"/>
  <c r="BV311" i="38"/>
  <c r="BR311" i="29"/>
  <c r="BN311" i="29"/>
  <c r="BJ311" i="29"/>
  <c r="BF311" i="29"/>
  <c r="BF311" i="38"/>
  <c r="BB311" i="29"/>
  <c r="AX311" i="29"/>
  <c r="AT311" i="29"/>
  <c r="AP311" i="29"/>
  <c r="AP311" i="38"/>
  <c r="AL311" i="29"/>
  <c r="AH311" i="29"/>
  <c r="AD311" i="29"/>
  <c r="Z311" i="29"/>
  <c r="Z311" i="38"/>
  <c r="V311" i="29"/>
  <c r="R311" i="29"/>
  <c r="N311" i="29"/>
  <c r="DI310" i="29"/>
  <c r="DI310" i="38"/>
  <c r="DE310" i="29"/>
  <c r="DA310" i="29"/>
  <c r="CW310" i="29"/>
  <c r="CS310" i="29"/>
  <c r="CS310" i="38"/>
  <c r="CO310" i="29"/>
  <c r="CK310" i="29"/>
  <c r="CG310" i="29"/>
  <c r="CC310" i="29"/>
  <c r="CC310" i="38"/>
  <c r="BY310" i="29"/>
  <c r="BU310" i="29"/>
  <c r="BQ310" i="29"/>
  <c r="BM310" i="29"/>
  <c r="BM310" i="38"/>
  <c r="BI310" i="29"/>
  <c r="BE310" i="29"/>
  <c r="BA310" i="29"/>
  <c r="AW310" i="29"/>
  <c r="AW310" i="38"/>
  <c r="AS310" i="29"/>
  <c r="AO310" i="29"/>
  <c r="AK310" i="29"/>
  <c r="AG310" i="29"/>
  <c r="AG310" i="38"/>
  <c r="AC310" i="29"/>
  <c r="Y310" i="29"/>
  <c r="U310" i="29"/>
  <c r="Q310" i="29"/>
  <c r="Q310" i="38"/>
  <c r="CL315" i="29"/>
  <c r="AM256" i="29"/>
  <c r="AI256" i="29"/>
  <c r="AE256" i="29"/>
  <c r="AA256" i="29"/>
  <c r="W256" i="29"/>
  <c r="S256" i="29"/>
  <c r="O256" i="29"/>
  <c r="K256" i="29"/>
  <c r="J255" i="29"/>
  <c r="AL255" i="29"/>
  <c r="AH255" i="29"/>
  <c r="AD255" i="29"/>
  <c r="Z255" i="29"/>
  <c r="V255" i="29"/>
  <c r="R255" i="29"/>
  <c r="N255" i="29"/>
  <c r="AK254" i="29"/>
  <c r="AG254" i="29"/>
  <c r="AC254" i="29"/>
  <c r="Y254" i="29"/>
  <c r="U254" i="29"/>
  <c r="Q254" i="29"/>
  <c r="M254" i="29"/>
  <c r="J253" i="29"/>
  <c r="AL253" i="29"/>
  <c r="AH253" i="29"/>
  <c r="AD253" i="29"/>
  <c r="Z253" i="29"/>
  <c r="V253" i="29"/>
  <c r="R253" i="29"/>
  <c r="N253" i="29"/>
  <c r="AM252" i="29"/>
  <c r="AI252" i="29"/>
  <c r="AI252" i="38"/>
  <c r="AE252" i="29"/>
  <c r="AA252" i="29"/>
  <c r="W252" i="29"/>
  <c r="S252" i="29"/>
  <c r="S252" i="38"/>
  <c r="O252" i="29"/>
  <c r="J251" i="29"/>
  <c r="AL251" i="29"/>
  <c r="AH251" i="29"/>
  <c r="AD251" i="29"/>
  <c r="Z251" i="29"/>
  <c r="V251" i="29"/>
  <c r="R251" i="29"/>
  <c r="N251" i="29"/>
  <c r="AK250" i="29"/>
  <c r="AG250" i="29"/>
  <c r="AC250" i="29"/>
  <c r="Y250" i="29"/>
  <c r="U250" i="29"/>
  <c r="Q250" i="29"/>
  <c r="M250" i="29"/>
  <c r="AN247" i="29"/>
  <c r="AJ247" i="29"/>
  <c r="AF247" i="29"/>
  <c r="AB247" i="29"/>
  <c r="X247" i="29"/>
  <c r="T247" i="29"/>
  <c r="P247" i="29"/>
  <c r="L247" i="29"/>
  <c r="AM246" i="29"/>
  <c r="AI246" i="29"/>
  <c r="AE246" i="29"/>
  <c r="AA246" i="29"/>
  <c r="W246" i="29"/>
  <c r="S246" i="29"/>
  <c r="O246" i="29"/>
  <c r="K246" i="29"/>
  <c r="DL271" i="29"/>
  <c r="DH271" i="29"/>
  <c r="DD271" i="29"/>
  <c r="CZ271" i="29"/>
  <c r="DJ270" i="29"/>
  <c r="DF270" i="29"/>
  <c r="DB270" i="29"/>
  <c r="DL269" i="29"/>
  <c r="DH269" i="29"/>
  <c r="DD269" i="29"/>
  <c r="CZ269" i="29"/>
  <c r="DJ268" i="29"/>
  <c r="DF268" i="29"/>
  <c r="DB268" i="29"/>
  <c r="DL267" i="29"/>
  <c r="DH267" i="29"/>
  <c r="DD267" i="29"/>
  <c r="CZ267" i="29"/>
  <c r="DJ266" i="29"/>
  <c r="DF266" i="29"/>
  <c r="DB266" i="29"/>
  <c r="DL265" i="29"/>
  <c r="DH265" i="29"/>
  <c r="DD265" i="29"/>
  <c r="CZ265" i="29"/>
  <c r="DK263" i="29"/>
  <c r="DG263" i="29"/>
  <c r="DC263" i="29"/>
  <c r="CY263" i="29"/>
  <c r="DI262" i="29"/>
  <c r="DE262" i="29"/>
  <c r="DA262" i="29"/>
  <c r="DL315" i="29"/>
  <c r="DH315" i="29"/>
  <c r="DD315" i="29"/>
  <c r="CZ315" i="29"/>
  <c r="CZ315" i="38"/>
  <c r="DJ313" i="29"/>
  <c r="DF313" i="29"/>
  <c r="DB313" i="29"/>
  <c r="CX313" i="29"/>
  <c r="CX313" i="38"/>
  <c r="CT313" i="29"/>
  <c r="CP313" i="29"/>
  <c r="CL313" i="29"/>
  <c r="CH313" i="29"/>
  <c r="CH313" i="38"/>
  <c r="CD313" i="29"/>
  <c r="BZ313" i="29"/>
  <c r="BV313" i="29"/>
  <c r="BR313" i="29"/>
  <c r="BR313" i="38"/>
  <c r="BN313" i="29"/>
  <c r="BJ313" i="29"/>
  <c r="BF313" i="29"/>
  <c r="BB313" i="29"/>
  <c r="BB313" i="38"/>
  <c r="AX313" i="29"/>
  <c r="AT313" i="29"/>
  <c r="AP313" i="29"/>
  <c r="AL313" i="29"/>
  <c r="AL313" i="38"/>
  <c r="AH313" i="29"/>
  <c r="AD313" i="29"/>
  <c r="Z313" i="29"/>
  <c r="V313" i="29"/>
  <c r="R313" i="29"/>
  <c r="N313" i="29"/>
  <c r="DL312" i="29"/>
  <c r="DH312" i="29"/>
  <c r="DH312" i="38"/>
  <c r="DD312" i="29"/>
  <c r="CZ312" i="29"/>
  <c r="CV312" i="29"/>
  <c r="CR312" i="29"/>
  <c r="CR312" i="38"/>
  <c r="CN312" i="29"/>
  <c r="CJ312" i="29"/>
  <c r="CF312" i="29"/>
  <c r="CB312" i="29"/>
  <c r="CB312" i="38"/>
  <c r="BX312" i="29"/>
  <c r="BT312" i="29"/>
  <c r="BP312" i="29"/>
  <c r="BL312" i="29"/>
  <c r="BL312" i="38"/>
  <c r="BH312" i="29"/>
  <c r="BD312" i="29"/>
  <c r="AZ312" i="29"/>
  <c r="AV312" i="29"/>
  <c r="AV312" i="38"/>
  <c r="AR312" i="29"/>
  <c r="AN312" i="29"/>
  <c r="AJ312" i="29"/>
  <c r="AF312" i="29"/>
  <c r="AF312" i="38"/>
  <c r="AB312" i="29"/>
  <c r="X312" i="29"/>
  <c r="T312" i="29"/>
  <c r="P312" i="29"/>
  <c r="P312" i="38"/>
  <c r="L312" i="29"/>
  <c r="DK311" i="29"/>
  <c r="DG311" i="29"/>
  <c r="DC311" i="29"/>
  <c r="DC311" i="38"/>
  <c r="CY311" i="29"/>
  <c r="CU311" i="29"/>
  <c r="CQ311" i="29"/>
  <c r="CM311" i="29"/>
  <c r="CM311" i="38"/>
  <c r="CI311" i="29"/>
  <c r="CE311" i="29"/>
  <c r="CA311" i="29"/>
  <c r="BW311" i="29"/>
  <c r="BW311" i="38"/>
  <c r="BS311" i="29"/>
  <c r="BO311" i="29"/>
  <c r="BK311" i="29"/>
  <c r="BG311" i="29"/>
  <c r="BG311" i="38"/>
  <c r="BC311" i="29"/>
  <c r="AY311" i="29"/>
  <c r="AU311" i="29"/>
  <c r="AQ311" i="29"/>
  <c r="AQ311" i="38"/>
  <c r="AM311" i="29"/>
  <c r="AI311" i="29"/>
  <c r="AE311" i="29"/>
  <c r="AA311" i="29"/>
  <c r="AA311" i="38"/>
  <c r="W311" i="29"/>
  <c r="S311" i="29"/>
  <c r="O311" i="29"/>
  <c r="K311" i="29"/>
  <c r="K311" i="38"/>
  <c r="DJ310" i="29"/>
  <c r="DF310" i="29"/>
  <c r="DB310" i="29"/>
  <c r="CX310" i="29"/>
  <c r="CX310" i="38"/>
  <c r="CT310" i="29"/>
  <c r="CP310" i="29"/>
  <c r="CL310" i="29"/>
  <c r="CH310" i="29"/>
  <c r="CH310" i="38"/>
  <c r="CD310" i="29"/>
  <c r="BZ310" i="29"/>
  <c r="BV310" i="29"/>
  <c r="BR310" i="29"/>
  <c r="BR310" i="38"/>
  <c r="BN310" i="29"/>
  <c r="BJ310" i="29"/>
  <c r="BF310" i="29"/>
  <c r="BB310" i="29"/>
  <c r="BB310" i="38"/>
  <c r="AX310" i="29"/>
  <c r="BW313" i="29"/>
  <c r="BG313" i="29"/>
  <c r="AQ313" i="29"/>
  <c r="AQ313" i="38"/>
  <c r="AA313" i="29"/>
  <c r="K313" i="29"/>
  <c r="CW312" i="29"/>
  <c r="CG312" i="29"/>
  <c r="CG312" i="38"/>
  <c r="BQ312" i="29"/>
  <c r="BA312" i="29"/>
  <c r="AK312" i="29"/>
  <c r="U312" i="29"/>
  <c r="DD311" i="29"/>
  <c r="CW311" i="29"/>
  <c r="CO311" i="29"/>
  <c r="CG311" i="29"/>
  <c r="CG311" i="38"/>
  <c r="BY311" i="29"/>
  <c r="BQ311" i="29"/>
  <c r="BI311" i="29"/>
  <c r="BA311" i="29"/>
  <c r="BA311" i="38"/>
  <c r="AS311" i="29"/>
  <c r="AK311" i="29"/>
  <c r="AC311" i="29"/>
  <c r="U311" i="29"/>
  <c r="U311" i="38"/>
  <c r="M311" i="29"/>
  <c r="DL310" i="29"/>
  <c r="DD310" i="29"/>
  <c r="CV310" i="29"/>
  <c r="CV310" i="38"/>
  <c r="CN310" i="29"/>
  <c r="CF310" i="29"/>
  <c r="BX310" i="29"/>
  <c r="BP310" i="29"/>
  <c r="BP310" i="38"/>
  <c r="BH310" i="29"/>
  <c r="AZ310" i="29"/>
  <c r="AR310" i="29"/>
  <c r="AP310" i="29"/>
  <c r="AP310" i="38"/>
  <c r="AI310" i="29"/>
  <c r="AB310" i="29"/>
  <c r="Z310" i="29"/>
  <c r="S310" i="29"/>
  <c r="S310" i="38"/>
  <c r="K310" i="29"/>
  <c r="DJ309" i="29"/>
  <c r="DF309" i="29"/>
  <c r="DB309" i="29"/>
  <c r="DB309" i="38"/>
  <c r="CX309" i="29"/>
  <c r="CT309" i="29"/>
  <c r="CP309" i="29"/>
  <c r="CL309" i="29"/>
  <c r="CL309" i="38"/>
  <c r="CH309" i="29"/>
  <c r="CD309" i="29"/>
  <c r="BZ309" i="29"/>
  <c r="BV309" i="29"/>
  <c r="BV309" i="38"/>
  <c r="BR309" i="29"/>
  <c r="BN309" i="29"/>
  <c r="BJ309" i="29"/>
  <c r="BF309" i="29"/>
  <c r="BF309" i="38"/>
  <c r="BB309" i="29"/>
  <c r="AX309" i="29"/>
  <c r="AT309" i="29"/>
  <c r="AP309" i="29"/>
  <c r="AP309" i="38"/>
  <c r="AL309" i="29"/>
  <c r="AH309" i="29"/>
  <c r="AD309" i="29"/>
  <c r="Z309" i="29"/>
  <c r="Z309" i="38"/>
  <c r="V309" i="29"/>
  <c r="R309" i="29"/>
  <c r="N309" i="29"/>
  <c r="I309" i="29"/>
  <c r="I309" i="38"/>
  <c r="DI308" i="29"/>
  <c r="DE308" i="29"/>
  <c r="DA308" i="29"/>
  <c r="CW308" i="29"/>
  <c r="CW308" i="38"/>
  <c r="CS308" i="29"/>
  <c r="CO308" i="29"/>
  <c r="CK308" i="29"/>
  <c r="CG308" i="29"/>
  <c r="CG308" i="38"/>
  <c r="CC308" i="29"/>
  <c r="BY308" i="29"/>
  <c r="BU308" i="29"/>
  <c r="BQ308" i="29"/>
  <c r="BQ308" i="38"/>
  <c r="BM308" i="29"/>
  <c r="BI308" i="29"/>
  <c r="BE308" i="29"/>
  <c r="BA308" i="29"/>
  <c r="BA308" i="38"/>
  <c r="AW308" i="29"/>
  <c r="AS308" i="29"/>
  <c r="AO308" i="29"/>
  <c r="AK308" i="29"/>
  <c r="AK308" i="38"/>
  <c r="AG308" i="29"/>
  <c r="AC308" i="29"/>
  <c r="Y308" i="29"/>
  <c r="U308" i="29"/>
  <c r="U308" i="38"/>
  <c r="Q308" i="29"/>
  <c r="M308" i="29"/>
  <c r="DL303" i="29"/>
  <c r="DH303" i="29"/>
  <c r="DH303" i="38"/>
  <c r="DD303" i="29"/>
  <c r="CZ303" i="29"/>
  <c r="CV303" i="29"/>
  <c r="CR303" i="29"/>
  <c r="CN303" i="29"/>
  <c r="CJ303" i="29"/>
  <c r="CF303" i="29"/>
  <c r="CB303" i="29"/>
  <c r="CB303" i="38"/>
  <c r="BX303" i="29"/>
  <c r="BT303" i="29"/>
  <c r="BP303" i="29"/>
  <c r="BL303" i="29"/>
  <c r="BL303" i="38"/>
  <c r="BH303" i="29"/>
  <c r="BD303" i="29"/>
  <c r="AZ303" i="29"/>
  <c r="AV303" i="29"/>
  <c r="AV303" i="38"/>
  <c r="AR303" i="29"/>
  <c r="AN303" i="29"/>
  <c r="AJ303" i="29"/>
  <c r="AF303" i="29"/>
  <c r="AF303" i="38"/>
  <c r="AB303" i="29"/>
  <c r="X303" i="29"/>
  <c r="T303" i="29"/>
  <c r="P303" i="29"/>
  <c r="P303" i="38"/>
  <c r="L303" i="29"/>
  <c r="DJ302" i="29"/>
  <c r="DF302" i="29"/>
  <c r="DB302" i="29"/>
  <c r="DB302" i="38"/>
  <c r="CX302" i="29"/>
  <c r="CT302" i="29"/>
  <c r="CP302" i="29"/>
  <c r="CL302" i="29"/>
  <c r="CL302" i="38"/>
  <c r="CH302" i="29"/>
  <c r="CD302" i="29"/>
  <c r="BZ302" i="29"/>
  <c r="BV302" i="29"/>
  <c r="BV302" i="38"/>
  <c r="BR302" i="29"/>
  <c r="BN302" i="29"/>
  <c r="BJ302" i="29"/>
  <c r="BF302" i="29"/>
  <c r="BF302" i="38"/>
  <c r="BB302" i="29"/>
  <c r="AX302" i="29"/>
  <c r="AT302" i="29"/>
  <c r="AP302" i="29"/>
  <c r="AP302" i="38"/>
  <c r="AL302" i="29"/>
  <c r="AH302" i="29"/>
  <c r="AD302" i="29"/>
  <c r="Z302" i="29"/>
  <c r="Z302" i="38"/>
  <c r="V302" i="29"/>
  <c r="R302" i="29"/>
  <c r="N302" i="29"/>
  <c r="DL301" i="29"/>
  <c r="DL301" i="38"/>
  <c r="DH301" i="29"/>
  <c r="DD301" i="29"/>
  <c r="CZ301" i="29"/>
  <c r="CV301" i="29"/>
  <c r="CV301" i="38"/>
  <c r="CR301" i="29"/>
  <c r="CN301" i="29"/>
  <c r="CJ301" i="29"/>
  <c r="CF301" i="29"/>
  <c r="CF301" i="38"/>
  <c r="CB301" i="29"/>
  <c r="BX301" i="29"/>
  <c r="BT301" i="29"/>
  <c r="BP301" i="29"/>
  <c r="BP301" i="38"/>
  <c r="BL301" i="29"/>
  <c r="BH301" i="29"/>
  <c r="BD301" i="29"/>
  <c r="AZ301" i="29"/>
  <c r="AZ301" i="38"/>
  <c r="AV301" i="29"/>
  <c r="AR301" i="29"/>
  <c r="AN301" i="29"/>
  <c r="AJ301" i="29"/>
  <c r="AJ301" i="38"/>
  <c r="AF301" i="29"/>
  <c r="AB301" i="29"/>
  <c r="X301" i="29"/>
  <c r="T301" i="29"/>
  <c r="T301" i="38"/>
  <c r="P301" i="29"/>
  <c r="L301" i="29"/>
  <c r="DJ299" i="29"/>
  <c r="DF299" i="29"/>
  <c r="DF299" i="38"/>
  <c r="DB299" i="29"/>
  <c r="CX299" i="29"/>
  <c r="CT299" i="29"/>
  <c r="CP299" i="29"/>
  <c r="CP299" i="38"/>
  <c r="CL299" i="29"/>
  <c r="CH299" i="29"/>
  <c r="CD299" i="29"/>
  <c r="BZ299" i="29"/>
  <c r="BV299" i="29"/>
  <c r="BR299" i="29"/>
  <c r="BN299" i="29"/>
  <c r="BJ299" i="29"/>
  <c r="BJ299" i="38"/>
  <c r="BF299" i="29"/>
  <c r="BB299" i="29"/>
  <c r="AX299" i="29"/>
  <c r="AT299" i="29"/>
  <c r="AT299" i="38"/>
  <c r="AP299" i="29"/>
  <c r="AL299" i="29"/>
  <c r="AH299" i="29"/>
  <c r="AD299" i="29"/>
  <c r="AD299" i="38"/>
  <c r="Z299" i="29"/>
  <c r="V299" i="29"/>
  <c r="R299" i="29"/>
  <c r="N299" i="29"/>
  <c r="N299" i="38"/>
  <c r="DL298" i="29"/>
  <c r="DH298" i="29"/>
  <c r="DD298" i="29"/>
  <c r="CZ298" i="29"/>
  <c r="CZ298" i="38"/>
  <c r="CV298" i="29"/>
  <c r="CR298" i="29"/>
  <c r="CN298" i="29"/>
  <c r="CJ298" i="29"/>
  <c r="CJ298" i="38"/>
  <c r="CF298" i="29"/>
  <c r="CB298" i="29"/>
  <c r="BX298" i="29"/>
  <c r="BT298" i="29"/>
  <c r="BT298" i="38"/>
  <c r="BP298" i="29"/>
  <c r="BL298" i="29"/>
  <c r="BH298" i="29"/>
  <c r="BD298" i="29"/>
  <c r="BD298" i="38"/>
  <c r="AZ298" i="29"/>
  <c r="AV298" i="29"/>
  <c r="AR298" i="29"/>
  <c r="AN298" i="29"/>
  <c r="AN298" i="38"/>
  <c r="AJ298" i="29"/>
  <c r="AF298" i="29"/>
  <c r="AB298" i="29"/>
  <c r="X298" i="29"/>
  <c r="X298" i="38"/>
  <c r="T298" i="29"/>
  <c r="P298" i="29"/>
  <c r="L298" i="29"/>
  <c r="DJ297" i="29"/>
  <c r="DJ297" i="38"/>
  <c r="DF297" i="29"/>
  <c r="DB297" i="29"/>
  <c r="CX297" i="29"/>
  <c r="CT297" i="29"/>
  <c r="CT297" i="38"/>
  <c r="CP297" i="29"/>
  <c r="CL297" i="29"/>
  <c r="CH297" i="29"/>
  <c r="CD297" i="29"/>
  <c r="CD297" i="38"/>
  <c r="BZ297" i="29"/>
  <c r="BV297" i="29"/>
  <c r="BR297" i="29"/>
  <c r="BN297" i="29"/>
  <c r="BN297" i="38"/>
  <c r="BJ297" i="29"/>
  <c r="BF297" i="29"/>
  <c r="BB297" i="29"/>
  <c r="AX297" i="29"/>
  <c r="AX297" i="38"/>
  <c r="AT297" i="29"/>
  <c r="AP297" i="29"/>
  <c r="AL297" i="29"/>
  <c r="AH297" i="29"/>
  <c r="AH297" i="38"/>
  <c r="AD297" i="29"/>
  <c r="Z297" i="29"/>
  <c r="V297" i="29"/>
  <c r="R297" i="29"/>
  <c r="R297" i="38"/>
  <c r="N297" i="29"/>
  <c r="DL295" i="29"/>
  <c r="DH295" i="29"/>
  <c r="DD295" i="29"/>
  <c r="DD295" i="38"/>
  <c r="CZ295" i="29"/>
  <c r="CV295" i="29"/>
  <c r="CR295" i="29"/>
  <c r="CN295" i="29"/>
  <c r="CN295" i="38"/>
  <c r="CJ295" i="29"/>
  <c r="CF295" i="29"/>
  <c r="CB295" i="29"/>
  <c r="BX295" i="29"/>
  <c r="BX295" i="38"/>
  <c r="BT295" i="29"/>
  <c r="BP295" i="29"/>
  <c r="BL295" i="29"/>
  <c r="BH295" i="29"/>
  <c r="BD295" i="29"/>
  <c r="AZ295" i="29"/>
  <c r="AV295" i="29"/>
  <c r="AR295" i="29"/>
  <c r="AR295" i="38"/>
  <c r="AN295" i="29"/>
  <c r="AJ295" i="29"/>
  <c r="AF295" i="29"/>
  <c r="AB295" i="29"/>
  <c r="AB295" i="38"/>
  <c r="X295" i="29"/>
  <c r="T295" i="29"/>
  <c r="P295" i="29"/>
  <c r="L295" i="29"/>
  <c r="L295" i="38"/>
  <c r="DJ294" i="29"/>
  <c r="DF294" i="29"/>
  <c r="DB294" i="29"/>
  <c r="CX294" i="29"/>
  <c r="CX294" i="38"/>
  <c r="CT294" i="29"/>
  <c r="CP294" i="29"/>
  <c r="CL294" i="29"/>
  <c r="CH294" i="29"/>
  <c r="CH294" i="38"/>
  <c r="CD294" i="29"/>
  <c r="BZ294" i="29"/>
  <c r="BV294" i="29"/>
  <c r="BR294" i="29"/>
  <c r="BR294" i="38"/>
  <c r="BN294" i="29"/>
  <c r="BJ294" i="29"/>
  <c r="BF294" i="29"/>
  <c r="BB294" i="29"/>
  <c r="BB294" i="38"/>
  <c r="AX294" i="29"/>
  <c r="AT294" i="29"/>
  <c r="AP294" i="29"/>
  <c r="AL294" i="29"/>
  <c r="AL294" i="38"/>
  <c r="AH294" i="29"/>
  <c r="AD294" i="29"/>
  <c r="Z294" i="29"/>
  <c r="V294" i="29"/>
  <c r="V294" i="38"/>
  <c r="R294" i="29"/>
  <c r="N294" i="29"/>
  <c r="DL293" i="29"/>
  <c r="DH293" i="29"/>
  <c r="DH293" i="38"/>
  <c r="DD293" i="29"/>
  <c r="CZ293" i="29"/>
  <c r="CV293" i="29"/>
  <c r="CR293" i="29"/>
  <c r="CR293" i="38"/>
  <c r="CN293" i="29"/>
  <c r="CJ293" i="29"/>
  <c r="CF293" i="29"/>
  <c r="CB293" i="29"/>
  <c r="CB293" i="38"/>
  <c r="BX293" i="29"/>
  <c r="BT293" i="29"/>
  <c r="BP293" i="29"/>
  <c r="BL293" i="29"/>
  <c r="BL293" i="38"/>
  <c r="BH293" i="29"/>
  <c r="BD293" i="29"/>
  <c r="AZ293" i="29"/>
  <c r="AV293" i="29"/>
  <c r="AV293" i="38"/>
  <c r="AR293" i="29"/>
  <c r="AN293" i="29"/>
  <c r="AJ293" i="29"/>
  <c r="AF293" i="29"/>
  <c r="AF293" i="38"/>
  <c r="AB293" i="29"/>
  <c r="X293" i="29"/>
  <c r="T293" i="29"/>
  <c r="P293" i="29"/>
  <c r="P293" i="38"/>
  <c r="L293" i="29"/>
  <c r="DJ287" i="29"/>
  <c r="DF287" i="29"/>
  <c r="DB287" i="29"/>
  <c r="CX287" i="29"/>
  <c r="CT287" i="29"/>
  <c r="CP287" i="29"/>
  <c r="CL287" i="29"/>
  <c r="CH287" i="29"/>
  <c r="CD287" i="29"/>
  <c r="BZ287" i="29"/>
  <c r="BV287" i="29"/>
  <c r="BR287" i="29"/>
  <c r="BN287" i="29"/>
  <c r="BJ287" i="29"/>
  <c r="BF287" i="29"/>
  <c r="BB287" i="29"/>
  <c r="AX287" i="29"/>
  <c r="AT287" i="29"/>
  <c r="AP287" i="29"/>
  <c r="AL287" i="29"/>
  <c r="AH287" i="29"/>
  <c r="AD287" i="29"/>
  <c r="Z287" i="29"/>
  <c r="V287" i="29"/>
  <c r="R287" i="29"/>
  <c r="N287" i="29"/>
  <c r="I286" i="29"/>
  <c r="DJ256" i="29"/>
  <c r="DF256" i="29"/>
  <c r="DB256" i="29"/>
  <c r="CX256" i="29"/>
  <c r="CX256" i="38"/>
  <c r="CT256" i="29"/>
  <c r="CP256" i="29"/>
  <c r="CL256" i="29"/>
  <c r="CH256" i="29"/>
  <c r="CH256" i="38"/>
  <c r="CD256" i="29"/>
  <c r="BZ256" i="29"/>
  <c r="BV256" i="29"/>
  <c r="BR256" i="29"/>
  <c r="BR256" i="38"/>
  <c r="BN256" i="29"/>
  <c r="BJ256" i="29"/>
  <c r="BF256" i="29"/>
  <c r="BB256" i="29"/>
  <c r="BB256" i="38"/>
  <c r="AX256" i="29"/>
  <c r="AT256" i="29"/>
  <c r="AP256" i="29"/>
  <c r="DJ255" i="29"/>
  <c r="DF255" i="29"/>
  <c r="DB255" i="29"/>
  <c r="CX255" i="29"/>
  <c r="CT255" i="29"/>
  <c r="CP255" i="29"/>
  <c r="CL255" i="29"/>
  <c r="CH255" i="29"/>
  <c r="CD255" i="29"/>
  <c r="BZ255" i="29"/>
  <c r="BV255" i="29"/>
  <c r="BR255" i="29"/>
  <c r="BN255" i="29"/>
  <c r="BJ255" i="29"/>
  <c r="BF255" i="29"/>
  <c r="BB255" i="29"/>
  <c r="AX255" i="29"/>
  <c r="AT255" i="29"/>
  <c r="AP255" i="29"/>
  <c r="DJ254" i="29"/>
  <c r="DF254" i="29"/>
  <c r="DB254" i="29"/>
  <c r="CX254" i="29"/>
  <c r="CT254" i="29"/>
  <c r="CP254" i="29"/>
  <c r="CL254" i="29"/>
  <c r="CH254" i="29"/>
  <c r="CD254" i="29"/>
  <c r="BZ254" i="29"/>
  <c r="BV254" i="29"/>
  <c r="BR254" i="29"/>
  <c r="BN254" i="29"/>
  <c r="BJ254" i="29"/>
  <c r="BF254" i="29"/>
  <c r="BB254" i="29"/>
  <c r="AX254" i="29"/>
  <c r="AT254" i="29"/>
  <c r="AP254" i="29"/>
  <c r="DJ253" i="29"/>
  <c r="DF253" i="29"/>
  <c r="DB253" i="29"/>
  <c r="CX253" i="29"/>
  <c r="CT253" i="29"/>
  <c r="CP253" i="29"/>
  <c r="CL253" i="29"/>
  <c r="CH253" i="29"/>
  <c r="CD253" i="29"/>
  <c r="BZ253" i="29"/>
  <c r="BV253" i="29"/>
  <c r="BR253" i="29"/>
  <c r="BN253" i="29"/>
  <c r="BJ253" i="29"/>
  <c r="BF253" i="29"/>
  <c r="BB253" i="29"/>
  <c r="AX253" i="29"/>
  <c r="AT253" i="29"/>
  <c r="AP253" i="29"/>
  <c r="DJ252" i="29"/>
  <c r="DF252" i="29"/>
  <c r="DB252" i="29"/>
  <c r="CX252" i="29"/>
  <c r="CX252" i="38"/>
  <c r="CT252" i="29"/>
  <c r="CP252" i="29"/>
  <c r="CL252" i="29"/>
  <c r="CH252" i="29"/>
  <c r="CH252" i="38"/>
  <c r="CD252" i="29"/>
  <c r="BZ252" i="29"/>
  <c r="BV252" i="29"/>
  <c r="BR252" i="29"/>
  <c r="BR252" i="38"/>
  <c r="BN252" i="29"/>
  <c r="BJ252" i="29"/>
  <c r="BF252" i="29"/>
  <c r="BB252" i="29"/>
  <c r="AX252" i="29"/>
  <c r="AT252" i="29"/>
  <c r="AP252" i="29"/>
  <c r="DJ251" i="29"/>
  <c r="DF251" i="29"/>
  <c r="DB251" i="29"/>
  <c r="CX251" i="29"/>
  <c r="CT251" i="29"/>
  <c r="CP251" i="29"/>
  <c r="CL251" i="29"/>
  <c r="CH251" i="29"/>
  <c r="CD251" i="29"/>
  <c r="BZ251" i="29"/>
  <c r="BV251" i="29"/>
  <c r="BR251" i="29"/>
  <c r="BN251" i="29"/>
  <c r="BJ251" i="29"/>
  <c r="BF251" i="29"/>
  <c r="BB251" i="29"/>
  <c r="AX251" i="29"/>
  <c r="AT251" i="29"/>
  <c r="AP251" i="29"/>
  <c r="DJ250" i="29"/>
  <c r="DF250" i="29"/>
  <c r="DB250" i="29"/>
  <c r="CX250" i="29"/>
  <c r="CT250" i="29"/>
  <c r="CP250" i="29"/>
  <c r="CL250" i="29"/>
  <c r="CH250" i="29"/>
  <c r="CD250" i="29"/>
  <c r="BZ250" i="29"/>
  <c r="BV250" i="29"/>
  <c r="BR250" i="29"/>
  <c r="BN250" i="29"/>
  <c r="BJ250" i="29"/>
  <c r="BF250" i="29"/>
  <c r="BB250" i="29"/>
  <c r="AX250" i="29"/>
  <c r="AT250" i="29"/>
  <c r="AP250" i="29"/>
  <c r="DJ247" i="29"/>
  <c r="DF247" i="29"/>
  <c r="DB247" i="29"/>
  <c r="CX247" i="29"/>
  <c r="CT247" i="29"/>
  <c r="CP247" i="29"/>
  <c r="CL247" i="29"/>
  <c r="CH247" i="29"/>
  <c r="CD247" i="29"/>
  <c r="BZ247" i="29"/>
  <c r="BV247" i="29"/>
  <c r="BR247" i="29"/>
  <c r="BN247" i="29"/>
  <c r="BJ247" i="29"/>
  <c r="BF247" i="29"/>
  <c r="BB247" i="29"/>
  <c r="AX247" i="29"/>
  <c r="AT247" i="29"/>
  <c r="AP247" i="29"/>
  <c r="DJ246" i="29"/>
  <c r="DF246" i="29"/>
  <c r="DB246" i="29"/>
  <c r="CX246" i="29"/>
  <c r="CT246" i="29"/>
  <c r="CP246" i="29"/>
  <c r="CL246" i="29"/>
  <c r="CH246" i="29"/>
  <c r="CD246" i="29"/>
  <c r="BZ246" i="29"/>
  <c r="BV246" i="29"/>
  <c r="BR246" i="29"/>
  <c r="BN246" i="29"/>
  <c r="BJ246" i="29"/>
  <c r="BF246" i="29"/>
  <c r="BB246" i="29"/>
  <c r="AX246" i="29"/>
  <c r="AT246" i="29"/>
  <c r="AP246" i="29"/>
  <c r="DK242" i="29"/>
  <c r="DG242" i="29"/>
  <c r="DC242" i="29"/>
  <c r="CY242" i="29"/>
  <c r="DI241" i="29"/>
  <c r="DE241" i="29"/>
  <c r="DA241" i="29"/>
  <c r="DK240" i="29"/>
  <c r="DG240" i="29"/>
  <c r="DC240" i="29"/>
  <c r="CY240" i="29"/>
  <c r="DI239" i="29"/>
  <c r="DE239" i="29"/>
  <c r="DA239" i="29"/>
  <c r="DK238" i="29"/>
  <c r="DG238" i="29"/>
  <c r="DC238" i="29"/>
  <c r="CY238" i="29"/>
  <c r="DK236" i="29"/>
  <c r="DG236" i="29"/>
  <c r="DC236" i="29"/>
  <c r="CY236" i="29"/>
  <c r="DI235" i="29"/>
  <c r="DE235" i="29"/>
  <c r="DA235" i="29"/>
  <c r="DK233" i="29"/>
  <c r="DG233" i="29"/>
  <c r="DC233" i="29"/>
  <c r="CY233" i="29"/>
  <c r="DI232" i="29"/>
  <c r="DE232" i="29"/>
  <c r="DA232" i="29"/>
  <c r="DK231" i="29"/>
  <c r="DG231" i="29"/>
  <c r="DC231" i="29"/>
  <c r="CY231" i="29"/>
  <c r="DI230" i="29"/>
  <c r="DI230" i="38"/>
  <c r="DE230" i="29"/>
  <c r="DA230" i="29"/>
  <c r="DK229" i="29"/>
  <c r="DG229" i="29"/>
  <c r="DC229" i="29"/>
  <c r="CY229" i="29"/>
  <c r="DI228" i="29"/>
  <c r="DE228" i="29"/>
  <c r="DA228" i="29"/>
  <c r="DK227" i="29"/>
  <c r="DG227" i="29"/>
  <c r="DC227" i="29"/>
  <c r="CY227" i="29"/>
  <c r="DI226" i="29"/>
  <c r="DE226" i="29"/>
  <c r="DA226" i="29"/>
  <c r="DI223" i="29"/>
  <c r="DE223" i="29"/>
  <c r="DA223" i="29"/>
  <c r="J181" i="29"/>
  <c r="L174" i="29"/>
  <c r="L178" i="29"/>
  <c r="L179" i="29"/>
  <c r="M167" i="29"/>
  <c r="M171" i="29"/>
  <c r="M173" i="29"/>
  <c r="M177" i="29"/>
  <c r="M183" i="29"/>
  <c r="N170" i="29"/>
  <c r="N176" i="29"/>
  <c r="N182" i="29"/>
  <c r="O175" i="29"/>
  <c r="O181" i="29"/>
  <c r="P174" i="29"/>
  <c r="P178" i="29"/>
  <c r="P179" i="29"/>
  <c r="Q167" i="29"/>
  <c r="Q171" i="29"/>
  <c r="Q173" i="29"/>
  <c r="Q177" i="29"/>
  <c r="Q183" i="29"/>
  <c r="R170" i="29"/>
  <c r="R176" i="29"/>
  <c r="R182" i="29"/>
  <c r="S175" i="29"/>
  <c r="S181" i="29"/>
  <c r="T174" i="29"/>
  <c r="T178" i="29"/>
  <c r="T179" i="29"/>
  <c r="U167" i="29"/>
  <c r="U171" i="29"/>
  <c r="U173" i="29"/>
  <c r="U177" i="29"/>
  <c r="U183" i="29"/>
  <c r="V170" i="29"/>
  <c r="V176" i="29"/>
  <c r="V182" i="29"/>
  <c r="W175" i="29"/>
  <c r="W181" i="29"/>
  <c r="X174" i="29"/>
  <c r="X178" i="29"/>
  <c r="X179" i="29"/>
  <c r="Y167" i="29"/>
  <c r="Y171" i="29"/>
  <c r="Y173" i="29"/>
  <c r="Y177" i="29"/>
  <c r="Y183" i="29"/>
  <c r="Z170" i="29"/>
  <c r="Z176" i="29"/>
  <c r="Z182" i="29"/>
  <c r="AA175" i="29"/>
  <c r="AA181" i="29"/>
  <c r="AA182" i="29"/>
  <c r="AA183" i="29"/>
  <c r="AA184" i="29"/>
  <c r="AA180" i="29"/>
  <c r="AB174" i="29"/>
  <c r="AB178" i="29"/>
  <c r="AB179" i="29"/>
  <c r="AC167" i="29"/>
  <c r="AC171" i="29"/>
  <c r="AC173" i="29"/>
  <c r="AC177" i="29"/>
  <c r="AC183" i="29"/>
  <c r="AD170" i="29"/>
  <c r="AD176" i="29"/>
  <c r="AD182" i="29"/>
  <c r="AE175" i="29"/>
  <c r="AE181" i="29"/>
  <c r="AF174" i="29"/>
  <c r="AF178" i="29"/>
  <c r="AF179" i="29"/>
  <c r="AG167" i="29"/>
  <c r="AG171" i="29"/>
  <c r="AG173" i="29"/>
  <c r="AG177" i="29"/>
  <c r="AG183" i="29"/>
  <c r="AH170" i="29"/>
  <c r="AH176" i="29"/>
  <c r="AH182" i="29"/>
  <c r="AI175" i="29"/>
  <c r="AI181" i="29"/>
  <c r="AJ174" i="29"/>
  <c r="AJ178" i="29"/>
  <c r="AJ179" i="29"/>
  <c r="AK167" i="29"/>
  <c r="AK171" i="29"/>
  <c r="AK173" i="29"/>
  <c r="AK177" i="29"/>
  <c r="AK183" i="29"/>
  <c r="AL170" i="29"/>
  <c r="AL176" i="29"/>
  <c r="AL182" i="29"/>
  <c r="AM175" i="29"/>
  <c r="AM181" i="29"/>
  <c r="AN174" i="29"/>
  <c r="AN178" i="29"/>
  <c r="AN179" i="29"/>
  <c r="AO167" i="29"/>
  <c r="AO171" i="29"/>
  <c r="AO173" i="29"/>
  <c r="AO177" i="29"/>
  <c r="AO183" i="29"/>
  <c r="AP170" i="29"/>
  <c r="AP176" i="29"/>
  <c r="AP182" i="29"/>
  <c r="AQ175" i="29"/>
  <c r="AQ181" i="29"/>
  <c r="AR174" i="29"/>
  <c r="AR178" i="29"/>
  <c r="AR179" i="29"/>
  <c r="AS167" i="29"/>
  <c r="AS171" i="29"/>
  <c r="AS173" i="29"/>
  <c r="AS177" i="29"/>
  <c r="AS183" i="29"/>
  <c r="AT170" i="29"/>
  <c r="AT176" i="29"/>
  <c r="AT182" i="29"/>
  <c r="AU175" i="29"/>
  <c r="AU181" i="29"/>
  <c r="AV174" i="29"/>
  <c r="AV178" i="29"/>
  <c r="AV179" i="29"/>
  <c r="AW167" i="29"/>
  <c r="AW171" i="29"/>
  <c r="AW173" i="29"/>
  <c r="AW177" i="29"/>
  <c r="AW183" i="29"/>
  <c r="AX170" i="29"/>
  <c r="AX176" i="29"/>
  <c r="AX182" i="29"/>
  <c r="AY175" i="29"/>
  <c r="AY181" i="29"/>
  <c r="AZ174" i="29"/>
  <c r="AZ178" i="29"/>
  <c r="AZ179" i="29"/>
  <c r="BA167" i="29"/>
  <c r="BA171" i="29"/>
  <c r="BA173" i="29"/>
  <c r="BA177" i="29"/>
  <c r="BA183" i="29"/>
  <c r="BB170" i="29"/>
  <c r="BB176" i="29"/>
  <c r="BB182" i="29"/>
  <c r="BB181" i="29"/>
  <c r="BB183" i="29"/>
  <c r="BB180" i="29"/>
  <c r="BC175" i="29"/>
  <c r="BC181" i="29"/>
  <c r="BD174" i="29"/>
  <c r="BD178" i="29"/>
  <c r="BD179" i="29"/>
  <c r="BE167" i="29"/>
  <c r="BE171" i="29"/>
  <c r="BE173" i="29"/>
  <c r="BE177" i="29"/>
  <c r="BE183" i="29"/>
  <c r="BF170" i="29"/>
  <c r="BF176" i="29"/>
  <c r="BF182" i="29"/>
  <c r="BG175" i="29"/>
  <c r="BG181" i="29"/>
  <c r="BG182" i="29"/>
  <c r="BG183" i="29"/>
  <c r="BG184" i="29"/>
  <c r="BG180" i="29"/>
  <c r="BH174" i="29"/>
  <c r="BH178" i="29"/>
  <c r="BH179" i="29"/>
  <c r="BI167" i="29"/>
  <c r="BI171" i="29"/>
  <c r="BI173" i="29"/>
  <c r="BI177" i="29"/>
  <c r="BI183" i="29"/>
  <c r="BJ170" i="29"/>
  <c r="BJ176" i="29"/>
  <c r="BJ182" i="29"/>
  <c r="BJ181" i="29"/>
  <c r="BJ183" i="29"/>
  <c r="BJ184" i="29"/>
  <c r="BJ180" i="29"/>
  <c r="BK175" i="29"/>
  <c r="BK181" i="29"/>
  <c r="BL174" i="29"/>
  <c r="BL178" i="29"/>
  <c r="BL179" i="29"/>
  <c r="BM167" i="29"/>
  <c r="BM171" i="29"/>
  <c r="BM173" i="29"/>
  <c r="BM177" i="29"/>
  <c r="BM183" i="29"/>
  <c r="BN170" i="29"/>
  <c r="BN176" i="29"/>
  <c r="BO175" i="29"/>
  <c r="BO181" i="29"/>
  <c r="BP174" i="29"/>
  <c r="BP178" i="29"/>
  <c r="BP179" i="29"/>
  <c r="BQ167" i="29"/>
  <c r="BQ171" i="29"/>
  <c r="BQ173" i="29"/>
  <c r="BQ177" i="29"/>
  <c r="BQ183" i="29"/>
  <c r="BR170" i="29"/>
  <c r="BR176" i="29"/>
  <c r="BR182" i="29"/>
  <c r="BR181" i="29"/>
  <c r="BR183" i="29"/>
  <c r="BR184" i="29"/>
  <c r="BR180" i="29"/>
  <c r="BS175" i="29"/>
  <c r="BS181" i="29"/>
  <c r="BT174" i="29"/>
  <c r="BT178" i="29"/>
  <c r="BT179" i="29"/>
  <c r="BU167" i="29"/>
  <c r="BU171" i="29"/>
  <c r="BU173" i="29"/>
  <c r="BU177" i="29"/>
  <c r="BU183" i="29"/>
  <c r="BV170" i="29"/>
  <c r="BV176" i="29"/>
  <c r="BW175" i="29"/>
  <c r="BW181" i="29"/>
  <c r="BW182" i="29"/>
  <c r="BW183" i="29"/>
  <c r="BW184" i="29"/>
  <c r="BW180" i="29"/>
  <c r="BX174" i="29"/>
  <c r="BX178" i="29"/>
  <c r="BX179" i="29"/>
  <c r="BY167" i="29"/>
  <c r="BY171" i="29"/>
  <c r="BY173" i="29"/>
  <c r="BY177" i="29"/>
  <c r="BY183" i="29"/>
  <c r="BZ170" i="29"/>
  <c r="BZ176" i="29"/>
  <c r="BZ182" i="29"/>
  <c r="CA175" i="29"/>
  <c r="CA181" i="29"/>
  <c r="CB174" i="29"/>
  <c r="CB178" i="29"/>
  <c r="CB179" i="29"/>
  <c r="CC167" i="29"/>
  <c r="CC171" i="29"/>
  <c r="CC173" i="29"/>
  <c r="CC177" i="29"/>
  <c r="CC183" i="29"/>
  <c r="CD170" i="29"/>
  <c r="CD176" i="29"/>
  <c r="CD182" i="29"/>
  <c r="CE175" i="29"/>
  <c r="CE181" i="29"/>
  <c r="CE182" i="29"/>
  <c r="CE183" i="29"/>
  <c r="CE184" i="29"/>
  <c r="CE180" i="29"/>
  <c r="CF174" i="29"/>
  <c r="CF178" i="29"/>
  <c r="CF179" i="29"/>
  <c r="CG167" i="29"/>
  <c r="CG171" i="29"/>
  <c r="CG173" i="29"/>
  <c r="CG177" i="29"/>
  <c r="CG183" i="29"/>
  <c r="CH170" i="29"/>
  <c r="CH176" i="29"/>
  <c r="CH182" i="29"/>
  <c r="CH181" i="29"/>
  <c r="CH183" i="29"/>
  <c r="CH184" i="29"/>
  <c r="CH180" i="29"/>
  <c r="CI175" i="29"/>
  <c r="CI181" i="29"/>
  <c r="CJ174" i="29"/>
  <c r="CJ178" i="29"/>
  <c r="CJ179" i="29"/>
  <c r="CK167" i="29"/>
  <c r="CK171" i="29"/>
  <c r="CK173" i="29"/>
  <c r="CK177" i="29"/>
  <c r="CK183" i="29"/>
  <c r="CL170" i="29"/>
  <c r="CL176" i="29"/>
  <c r="CM175" i="29"/>
  <c r="CM181" i="29"/>
  <c r="CM182" i="29"/>
  <c r="CM183" i="29"/>
  <c r="CM184" i="29"/>
  <c r="CM180" i="29"/>
  <c r="CN174" i="29"/>
  <c r="CN178" i="29"/>
  <c r="CN179" i="29"/>
  <c r="CO167" i="29"/>
  <c r="CO171" i="29"/>
  <c r="CO173" i="29"/>
  <c r="CO177" i="29"/>
  <c r="CO183" i="29"/>
  <c r="CP170" i="29"/>
  <c r="CP176" i="29"/>
  <c r="CP182" i="29"/>
  <c r="CQ175" i="29"/>
  <c r="CQ181" i="29"/>
  <c r="CR174" i="29"/>
  <c r="CR178" i="29"/>
  <c r="CR179" i="29"/>
  <c r="CS167" i="29"/>
  <c r="CS171" i="29"/>
  <c r="CS173" i="29"/>
  <c r="CS177" i="29"/>
  <c r="CS183" i="29"/>
  <c r="CT170" i="29"/>
  <c r="CT176" i="29"/>
  <c r="CU175" i="29"/>
  <c r="CU181" i="29"/>
  <c r="CU182" i="29"/>
  <c r="CU183" i="29"/>
  <c r="CU184" i="29"/>
  <c r="CU180" i="29"/>
  <c r="CV174" i="29"/>
  <c r="CV178" i="29"/>
  <c r="CV179" i="29"/>
  <c r="CW167" i="29"/>
  <c r="CW171" i="29"/>
  <c r="CW173" i="29"/>
  <c r="CW177" i="29"/>
  <c r="CX170" i="29"/>
  <c r="CX176" i="29"/>
  <c r="CX182" i="29"/>
  <c r="CY175" i="29"/>
  <c r="CY181" i="29"/>
  <c r="CY188" i="29"/>
  <c r="CZ175" i="29"/>
  <c r="CZ181" i="29"/>
  <c r="CZ188" i="29"/>
  <c r="DA175" i="29"/>
  <c r="DA181" i="29"/>
  <c r="DA182" i="29"/>
  <c r="DA183" i="29"/>
  <c r="DA185" i="29"/>
  <c r="DA186" i="29"/>
  <c r="DA187" i="29"/>
  <c r="DA188" i="29"/>
  <c r="DA184" i="29"/>
  <c r="DA180" i="29"/>
  <c r="DB175" i="29"/>
  <c r="DB181" i="29"/>
  <c r="DB188" i="29"/>
  <c r="DB185" i="29"/>
  <c r="DB186" i="29"/>
  <c r="DB187" i="29"/>
  <c r="DB184" i="29"/>
  <c r="DB182" i="29"/>
  <c r="DB183" i="29"/>
  <c r="DB180" i="29"/>
  <c r="DC175" i="29"/>
  <c r="DC181" i="29"/>
  <c r="DC188" i="29"/>
  <c r="DD175" i="29"/>
  <c r="DD181" i="29"/>
  <c r="DD188" i="29"/>
  <c r="DE175" i="29"/>
  <c r="DE181" i="29"/>
  <c r="DE182" i="29"/>
  <c r="DE183" i="29"/>
  <c r="DE185" i="29"/>
  <c r="DE186" i="29"/>
  <c r="DE187" i="29"/>
  <c r="DE188" i="29"/>
  <c r="DE184" i="29"/>
  <c r="DE180" i="29"/>
  <c r="DF175" i="29"/>
  <c r="DF181" i="29"/>
  <c r="DF188" i="29"/>
  <c r="DF185" i="29"/>
  <c r="DF186" i="29"/>
  <c r="DF187" i="29"/>
  <c r="DF184" i="29"/>
  <c r="DF182" i="29"/>
  <c r="DF183" i="29"/>
  <c r="DF180" i="29"/>
  <c r="DG175" i="29"/>
  <c r="DG181" i="29"/>
  <c r="DG188" i="29"/>
  <c r="DH175" i="29"/>
  <c r="DH181" i="29"/>
  <c r="DH188" i="29"/>
  <c r="DI175" i="29"/>
  <c r="DI181" i="29"/>
  <c r="DI188" i="29"/>
  <c r="DJ175" i="29"/>
  <c r="DJ181" i="29"/>
  <c r="DJ188" i="29"/>
  <c r="DJ185" i="29"/>
  <c r="DJ186" i="29"/>
  <c r="DJ187" i="29"/>
  <c r="DJ184" i="29"/>
  <c r="DJ182" i="29"/>
  <c r="DJ183" i="29"/>
  <c r="DJ180" i="29"/>
  <c r="DK175" i="29"/>
  <c r="DK181" i="29"/>
  <c r="DK188" i="29"/>
  <c r="DL175" i="29"/>
  <c r="DL181" i="29"/>
  <c r="DL188" i="29"/>
  <c r="CY65" i="29"/>
  <c r="CY69" i="29"/>
  <c r="CY84" i="29"/>
  <c r="CY139" i="29"/>
  <c r="CZ62" i="29"/>
  <c r="CZ67" i="29"/>
  <c r="CZ71" i="29"/>
  <c r="CZ73" i="29"/>
  <c r="CA313" i="29"/>
  <c r="BK313" i="29"/>
  <c r="BK313" i="38"/>
  <c r="AU313" i="29"/>
  <c r="AE313" i="29"/>
  <c r="O313" i="29"/>
  <c r="DA312" i="29"/>
  <c r="DA312" i="38"/>
  <c r="CK312" i="29"/>
  <c r="BU312" i="29"/>
  <c r="BE312" i="29"/>
  <c r="AO312" i="29"/>
  <c r="AO312" i="38"/>
  <c r="Y312" i="29"/>
  <c r="DH311" i="29"/>
  <c r="CV311" i="29"/>
  <c r="CN311" i="29"/>
  <c r="CN311" i="38"/>
  <c r="CF311" i="29"/>
  <c r="BX311" i="29"/>
  <c r="BP311" i="29"/>
  <c r="BH311" i="29"/>
  <c r="BH311" i="38"/>
  <c r="AZ311" i="29"/>
  <c r="AR311" i="29"/>
  <c r="AJ311" i="29"/>
  <c r="AB311" i="29"/>
  <c r="AB311" i="38"/>
  <c r="T311" i="29"/>
  <c r="L311" i="29"/>
  <c r="DK310" i="29"/>
  <c r="DC310" i="29"/>
  <c r="DC310" i="38"/>
  <c r="CU310" i="29"/>
  <c r="CM310" i="29"/>
  <c r="CE310" i="29"/>
  <c r="BW310" i="29"/>
  <c r="BW310" i="38"/>
  <c r="BO310" i="29"/>
  <c r="BG310" i="29"/>
  <c r="AY310" i="29"/>
  <c r="AU310" i="29"/>
  <c r="AU310" i="38"/>
  <c r="AN310" i="29"/>
  <c r="AL310" i="29"/>
  <c r="AE310" i="29"/>
  <c r="X310" i="29"/>
  <c r="X310" i="38"/>
  <c r="V310" i="29"/>
  <c r="O310" i="29"/>
  <c r="L310" i="29"/>
  <c r="DK309" i="29"/>
  <c r="DK309" i="38"/>
  <c r="DG309" i="29"/>
  <c r="DC309" i="29"/>
  <c r="CY309" i="29"/>
  <c r="CU309" i="29"/>
  <c r="CU309" i="38"/>
  <c r="CQ309" i="29"/>
  <c r="CM309" i="29"/>
  <c r="CI309" i="29"/>
  <c r="CE309" i="29"/>
  <c r="CE309" i="38"/>
  <c r="CA309" i="29"/>
  <c r="BW309" i="29"/>
  <c r="BS309" i="29"/>
  <c r="BO309" i="29"/>
  <c r="BO309" i="38"/>
  <c r="BK309" i="29"/>
  <c r="BG309" i="29"/>
  <c r="BC309" i="29"/>
  <c r="AY309" i="29"/>
  <c r="AY309" i="38"/>
  <c r="AU309" i="29"/>
  <c r="AQ309" i="29"/>
  <c r="AM309" i="29"/>
  <c r="AI309" i="29"/>
  <c r="AI309" i="38"/>
  <c r="AE309" i="29"/>
  <c r="AA309" i="29"/>
  <c r="W309" i="29"/>
  <c r="S309" i="29"/>
  <c r="S309" i="38"/>
  <c r="O309" i="29"/>
  <c r="K309" i="29"/>
  <c r="DJ308" i="29"/>
  <c r="DF308" i="29"/>
  <c r="DF308" i="38"/>
  <c r="DB308" i="29"/>
  <c r="CX308" i="29"/>
  <c r="CT308" i="29"/>
  <c r="CP308" i="29"/>
  <c r="CP308" i="38"/>
  <c r="CL308" i="29"/>
  <c r="CH308" i="29"/>
  <c r="CD308" i="29"/>
  <c r="BZ308" i="29"/>
  <c r="BZ308" i="38"/>
  <c r="BV308" i="29"/>
  <c r="BR308" i="29"/>
  <c r="BN308" i="29"/>
  <c r="BJ308" i="29"/>
  <c r="BJ308" i="38"/>
  <c r="BF308" i="29"/>
  <c r="BB308" i="29"/>
  <c r="AX308" i="29"/>
  <c r="AT308" i="29"/>
  <c r="AT308" i="38"/>
  <c r="AP308" i="29"/>
  <c r="AL308" i="29"/>
  <c r="AH308" i="29"/>
  <c r="AD308" i="29"/>
  <c r="AD308" i="38"/>
  <c r="Z308" i="29"/>
  <c r="V308" i="29"/>
  <c r="R308" i="29"/>
  <c r="N308" i="29"/>
  <c r="N308" i="38"/>
  <c r="DI303" i="29"/>
  <c r="DE303" i="29"/>
  <c r="DA303" i="29"/>
  <c r="CW303" i="29"/>
  <c r="CW303" i="38"/>
  <c r="CS303" i="29"/>
  <c r="CO303" i="29"/>
  <c r="CK303" i="29"/>
  <c r="CG303" i="29"/>
  <c r="CG303" i="38"/>
  <c r="CC303" i="29"/>
  <c r="BY303" i="29"/>
  <c r="BU303" i="29"/>
  <c r="BQ303" i="29"/>
  <c r="BQ303" i="38"/>
  <c r="BM303" i="29"/>
  <c r="BI303" i="29"/>
  <c r="BE303" i="29"/>
  <c r="BA303" i="29"/>
  <c r="BA303" i="38"/>
  <c r="AW303" i="29"/>
  <c r="AS303" i="29"/>
  <c r="AO303" i="29"/>
  <c r="AK303" i="29"/>
  <c r="AK303" i="38"/>
  <c r="AG303" i="29"/>
  <c r="AC303" i="29"/>
  <c r="Y303" i="29"/>
  <c r="U303" i="29"/>
  <c r="U303" i="38"/>
  <c r="Q303" i="29"/>
  <c r="M303" i="29"/>
  <c r="DK302" i="29"/>
  <c r="DG302" i="29"/>
  <c r="DG302" i="38"/>
  <c r="DC302" i="29"/>
  <c r="CY302" i="29"/>
  <c r="CU302" i="29"/>
  <c r="CQ302" i="29"/>
  <c r="CQ302" i="38"/>
  <c r="CM302" i="29"/>
  <c r="CI302" i="29"/>
  <c r="CE302" i="29"/>
  <c r="CA302" i="29"/>
  <c r="CA302" i="38"/>
  <c r="BW302" i="29"/>
  <c r="BS302" i="29"/>
  <c r="BO302" i="29"/>
  <c r="BK302" i="29"/>
  <c r="BK302" i="38"/>
  <c r="BG302" i="29"/>
  <c r="BC302" i="29"/>
  <c r="AY302" i="29"/>
  <c r="AU302" i="29"/>
  <c r="AU302" i="38"/>
  <c r="AQ302" i="29"/>
  <c r="AM302" i="29"/>
  <c r="AI302" i="29"/>
  <c r="AE302" i="29"/>
  <c r="AE302" i="38"/>
  <c r="AA302" i="29"/>
  <c r="W302" i="29"/>
  <c r="S302" i="29"/>
  <c r="O302" i="29"/>
  <c r="O302" i="38"/>
  <c r="K302" i="29"/>
  <c r="DI301" i="29"/>
  <c r="DE301" i="29"/>
  <c r="DA301" i="29"/>
  <c r="DA301" i="38"/>
  <c r="CW301" i="29"/>
  <c r="CS301" i="29"/>
  <c r="CO301" i="29"/>
  <c r="CK301" i="29"/>
  <c r="CK301" i="38"/>
  <c r="CG301" i="29"/>
  <c r="CC301" i="29"/>
  <c r="BY301" i="29"/>
  <c r="BU301" i="29"/>
  <c r="BU301" i="38"/>
  <c r="BQ301" i="29"/>
  <c r="BM301" i="29"/>
  <c r="BI301" i="29"/>
  <c r="BE301" i="29"/>
  <c r="BE301" i="38"/>
  <c r="BA301" i="29"/>
  <c r="AW301" i="29"/>
  <c r="AS301" i="29"/>
  <c r="AO301" i="29"/>
  <c r="AO301" i="38"/>
  <c r="AK301" i="29"/>
  <c r="AG301" i="29"/>
  <c r="AC301" i="29"/>
  <c r="Y301" i="29"/>
  <c r="Y301" i="38"/>
  <c r="U301" i="29"/>
  <c r="Q301" i="29"/>
  <c r="M301" i="29"/>
  <c r="DK299" i="29"/>
  <c r="DK299" i="38"/>
  <c r="DG299" i="29"/>
  <c r="DC299" i="29"/>
  <c r="CY299" i="29"/>
  <c r="CU299" i="29"/>
  <c r="CU299" i="38"/>
  <c r="CQ299" i="29"/>
  <c r="CM299" i="29"/>
  <c r="CI299" i="29"/>
  <c r="CE299" i="29"/>
  <c r="CE299" i="38"/>
  <c r="CA299" i="29"/>
  <c r="BW299" i="29"/>
  <c r="BS299" i="29"/>
  <c r="BO299" i="29"/>
  <c r="BO299" i="38"/>
  <c r="BK299" i="29"/>
  <c r="BG299" i="29"/>
  <c r="BC299" i="29"/>
  <c r="AY299" i="29"/>
  <c r="AY299" i="38"/>
  <c r="AU299" i="29"/>
  <c r="AQ299" i="29"/>
  <c r="AM299" i="29"/>
  <c r="AI299" i="29"/>
  <c r="AI299" i="38"/>
  <c r="AE299" i="29"/>
  <c r="AA299" i="29"/>
  <c r="W299" i="29"/>
  <c r="S299" i="29"/>
  <c r="S299" i="38"/>
  <c r="O299" i="29"/>
  <c r="K299" i="29"/>
  <c r="DI298" i="29"/>
  <c r="DE298" i="29"/>
  <c r="DE298" i="38"/>
  <c r="DA298" i="29"/>
  <c r="CW298" i="29"/>
  <c r="CS298" i="29"/>
  <c r="CO298" i="29"/>
  <c r="CO298" i="38"/>
  <c r="CK298" i="29"/>
  <c r="CG298" i="29"/>
  <c r="CC298" i="29"/>
  <c r="BY298" i="29"/>
  <c r="BY298" i="38"/>
  <c r="BU298" i="29"/>
  <c r="BQ298" i="29"/>
  <c r="BM298" i="29"/>
  <c r="BI298" i="29"/>
  <c r="BI298" i="38"/>
  <c r="BE298" i="29"/>
  <c r="BA298" i="29"/>
  <c r="AW298" i="29"/>
  <c r="AS298" i="29"/>
  <c r="AS298" i="38"/>
  <c r="AO298" i="29"/>
  <c r="AK298" i="29"/>
  <c r="AG298" i="29"/>
  <c r="AC298" i="29"/>
  <c r="AC298" i="38"/>
  <c r="Y298" i="29"/>
  <c r="U298" i="29"/>
  <c r="Q298" i="29"/>
  <c r="M298" i="29"/>
  <c r="M298" i="38"/>
  <c r="DK297" i="29"/>
  <c r="DG297" i="29"/>
  <c r="DC297" i="29"/>
  <c r="CY297" i="29"/>
  <c r="CY297" i="38"/>
  <c r="CU297" i="29"/>
  <c r="CQ297" i="29"/>
  <c r="CM297" i="29"/>
  <c r="CI297" i="29"/>
  <c r="CI297" i="38"/>
  <c r="CE297" i="29"/>
  <c r="CA297" i="29"/>
  <c r="BW297" i="29"/>
  <c r="BS297" i="29"/>
  <c r="BS297" i="38"/>
  <c r="BO297" i="29"/>
  <c r="BK297" i="29"/>
  <c r="BG297" i="29"/>
  <c r="BC297" i="29"/>
  <c r="BC297" i="38"/>
  <c r="AY297" i="29"/>
  <c r="AU297" i="29"/>
  <c r="AQ297" i="29"/>
  <c r="AM297" i="29"/>
  <c r="AM297" i="38"/>
  <c r="AI297" i="29"/>
  <c r="AE297" i="29"/>
  <c r="AA297" i="29"/>
  <c r="W297" i="29"/>
  <c r="W297" i="38"/>
  <c r="S297" i="29"/>
  <c r="O297" i="29"/>
  <c r="K297" i="29"/>
  <c r="DI295" i="29"/>
  <c r="DI295" i="38"/>
  <c r="DE295" i="29"/>
  <c r="DA295" i="29"/>
  <c r="CW295" i="29"/>
  <c r="CS295" i="29"/>
  <c r="CS295" i="38"/>
  <c r="CO295" i="29"/>
  <c r="CK295" i="29"/>
  <c r="CG295" i="29"/>
  <c r="CC295" i="29"/>
  <c r="CC295" i="38"/>
  <c r="BY295" i="29"/>
  <c r="BU295" i="29"/>
  <c r="BQ295" i="29"/>
  <c r="BM295" i="29"/>
  <c r="BM295" i="38"/>
  <c r="BI295" i="29"/>
  <c r="BE295" i="29"/>
  <c r="BA295" i="29"/>
  <c r="AW295" i="29"/>
  <c r="AW295" i="38"/>
  <c r="AS295" i="29"/>
  <c r="AO295" i="29"/>
  <c r="AK295" i="29"/>
  <c r="AG295" i="29"/>
  <c r="AG295" i="38"/>
  <c r="AC295" i="29"/>
  <c r="Y295" i="29"/>
  <c r="U295" i="29"/>
  <c r="Q295" i="29"/>
  <c r="Q295" i="38"/>
  <c r="M295" i="29"/>
  <c r="DK294" i="29"/>
  <c r="DG294" i="29"/>
  <c r="DC294" i="29"/>
  <c r="DC294" i="38"/>
  <c r="CY294" i="29"/>
  <c r="CU294" i="29"/>
  <c r="CQ294" i="29"/>
  <c r="CM294" i="29"/>
  <c r="CM294" i="38"/>
  <c r="CI294" i="29"/>
  <c r="CE294" i="29"/>
  <c r="CA294" i="29"/>
  <c r="BW294" i="29"/>
  <c r="BW294" i="38"/>
  <c r="BS294" i="29"/>
  <c r="BO294" i="29"/>
  <c r="BK294" i="29"/>
  <c r="BG294" i="29"/>
  <c r="BG294" i="38"/>
  <c r="BC294" i="29"/>
  <c r="AY294" i="29"/>
  <c r="AU294" i="29"/>
  <c r="AQ294" i="29"/>
  <c r="AQ294" i="38"/>
  <c r="AM294" i="29"/>
  <c r="AI294" i="29"/>
  <c r="AE294" i="29"/>
  <c r="AA294" i="29"/>
  <c r="AA294" i="38"/>
  <c r="W294" i="29"/>
  <c r="S294" i="29"/>
  <c r="O294" i="29"/>
  <c r="K294" i="29"/>
  <c r="K294" i="38"/>
  <c r="DI293" i="29"/>
  <c r="DE293" i="29"/>
  <c r="DA293" i="29"/>
  <c r="CW293" i="29"/>
  <c r="CW293" i="38"/>
  <c r="CS293" i="29"/>
  <c r="CO293" i="29"/>
  <c r="CK293" i="29"/>
  <c r="CG293" i="29"/>
  <c r="CG293" i="38"/>
  <c r="CC293" i="29"/>
  <c r="BY293" i="29"/>
  <c r="BU293" i="29"/>
  <c r="BQ293" i="29"/>
  <c r="BM293" i="29"/>
  <c r="BI293" i="29"/>
  <c r="BE293" i="29"/>
  <c r="BA293" i="29"/>
  <c r="AW293" i="29"/>
  <c r="AS293" i="29"/>
  <c r="AO293" i="29"/>
  <c r="AO293" i="38"/>
  <c r="AK293" i="29"/>
  <c r="AG293" i="29"/>
  <c r="AC293" i="29"/>
  <c r="Y293" i="29"/>
  <c r="U293" i="29"/>
  <c r="Q293" i="29"/>
  <c r="M293" i="29"/>
  <c r="DK287" i="29"/>
  <c r="DG287" i="29"/>
  <c r="DC287" i="29"/>
  <c r="CY287" i="29"/>
  <c r="CU287" i="29"/>
  <c r="CQ287" i="29"/>
  <c r="CM287" i="29"/>
  <c r="CI287" i="29"/>
  <c r="CE287" i="29"/>
  <c r="CA287" i="29"/>
  <c r="BW287" i="29"/>
  <c r="BS287" i="29"/>
  <c r="BO287" i="29"/>
  <c r="BK287" i="29"/>
  <c r="BG287" i="29"/>
  <c r="BC287" i="29"/>
  <c r="AY287" i="29"/>
  <c r="AU287" i="29"/>
  <c r="AQ287" i="29"/>
  <c r="AM287" i="29"/>
  <c r="AI287" i="29"/>
  <c r="AE287" i="29"/>
  <c r="AA287" i="29"/>
  <c r="W287" i="29"/>
  <c r="S287" i="29"/>
  <c r="O287" i="29"/>
  <c r="K287" i="29"/>
  <c r="DK256" i="29"/>
  <c r="DG256" i="29"/>
  <c r="DC256" i="29"/>
  <c r="CY256" i="29"/>
  <c r="CU256" i="29"/>
  <c r="CQ256" i="29"/>
  <c r="CM256" i="29"/>
  <c r="CI256" i="29"/>
  <c r="CE256" i="29"/>
  <c r="CE256" i="38"/>
  <c r="CA256" i="29"/>
  <c r="BW256" i="29"/>
  <c r="BS256" i="29"/>
  <c r="BO256" i="29"/>
  <c r="BO256" i="38"/>
  <c r="BK256" i="29"/>
  <c r="BG256" i="29"/>
  <c r="BC256" i="29"/>
  <c r="AY256" i="29"/>
  <c r="AU256" i="29"/>
  <c r="AQ256" i="29"/>
  <c r="DK255" i="29"/>
  <c r="DG255" i="29"/>
  <c r="DC255" i="29"/>
  <c r="CY255" i="29"/>
  <c r="CU255" i="29"/>
  <c r="CQ255" i="29"/>
  <c r="CM255" i="29"/>
  <c r="CI255" i="29"/>
  <c r="CE255" i="29"/>
  <c r="CA255" i="29"/>
  <c r="BW255" i="29"/>
  <c r="BS255" i="29"/>
  <c r="BO255" i="29"/>
  <c r="BK255" i="29"/>
  <c r="BG255" i="29"/>
  <c r="BC255" i="29"/>
  <c r="AY255" i="29"/>
  <c r="AU255" i="29"/>
  <c r="AQ255" i="29"/>
  <c r="DK254" i="29"/>
  <c r="DG254" i="29"/>
  <c r="DC254" i="29"/>
  <c r="CY254" i="29"/>
  <c r="CU254" i="29"/>
  <c r="CQ254" i="29"/>
  <c r="CM254" i="29"/>
  <c r="CI254" i="29"/>
  <c r="CE254" i="29"/>
  <c r="CA254" i="29"/>
  <c r="BW254" i="29"/>
  <c r="BS254" i="29"/>
  <c r="BO254" i="29"/>
  <c r="BK254" i="29"/>
  <c r="BG254" i="29"/>
  <c r="BC254" i="29"/>
  <c r="AY254" i="29"/>
  <c r="AU254" i="29"/>
  <c r="AQ254" i="29"/>
  <c r="DK253" i="29"/>
  <c r="DG253" i="29"/>
  <c r="DC253" i="29"/>
  <c r="CY253" i="29"/>
  <c r="CY253" i="38"/>
  <c r="CU253" i="29"/>
  <c r="CQ253" i="29"/>
  <c r="CM253" i="29"/>
  <c r="CI253" i="29"/>
  <c r="CE253" i="29"/>
  <c r="CA253" i="29"/>
  <c r="BW253" i="29"/>
  <c r="BS253" i="29"/>
  <c r="BO253" i="29"/>
  <c r="BK253" i="29"/>
  <c r="BG253" i="29"/>
  <c r="BC253" i="29"/>
  <c r="AY253" i="29"/>
  <c r="AU253" i="29"/>
  <c r="AQ253" i="29"/>
  <c r="DK252" i="29"/>
  <c r="DK252" i="38"/>
  <c r="DG252" i="29"/>
  <c r="DC252" i="29"/>
  <c r="CY252" i="29"/>
  <c r="CU252" i="29"/>
  <c r="CU252" i="38"/>
  <c r="CQ252" i="29"/>
  <c r="CM252" i="29"/>
  <c r="CI252" i="29"/>
  <c r="CE252" i="29"/>
  <c r="CA252" i="29"/>
  <c r="BW252" i="29"/>
  <c r="BS252" i="29"/>
  <c r="BO252" i="29"/>
  <c r="BO252" i="38"/>
  <c r="BK252" i="29"/>
  <c r="BG252" i="29"/>
  <c r="BC252" i="29"/>
  <c r="AY252" i="29"/>
  <c r="AY252" i="38"/>
  <c r="AU252" i="29"/>
  <c r="AQ252" i="29"/>
  <c r="DK251" i="29"/>
  <c r="DG251" i="29"/>
  <c r="DC251" i="29"/>
  <c r="CY251" i="29"/>
  <c r="CU251" i="29"/>
  <c r="CQ251" i="29"/>
  <c r="CM251" i="29"/>
  <c r="CI251" i="29"/>
  <c r="CE251" i="29"/>
  <c r="CA251" i="29"/>
  <c r="BW251" i="29"/>
  <c r="BS251" i="29"/>
  <c r="BO251" i="29"/>
  <c r="BK251" i="29"/>
  <c r="BG251" i="29"/>
  <c r="BC251" i="29"/>
  <c r="AY251" i="29"/>
  <c r="AU251" i="29"/>
  <c r="AQ251" i="29"/>
  <c r="DK250" i="29"/>
  <c r="DG250" i="29"/>
  <c r="DC250" i="29"/>
  <c r="CY250" i="29"/>
  <c r="CU250" i="29"/>
  <c r="CQ250" i="29"/>
  <c r="CM250" i="29"/>
  <c r="CI250" i="29"/>
  <c r="CE250" i="29"/>
  <c r="CA250" i="29"/>
  <c r="BW250" i="29"/>
  <c r="BS250" i="29"/>
  <c r="BO250" i="29"/>
  <c r="BK250" i="29"/>
  <c r="BG250" i="29"/>
  <c r="BC250" i="29"/>
  <c r="AY250" i="29"/>
  <c r="AU250" i="29"/>
  <c r="AQ250" i="29"/>
  <c r="DK247" i="29"/>
  <c r="DG247" i="29"/>
  <c r="DC247" i="29"/>
  <c r="CY247" i="29"/>
  <c r="CU247" i="29"/>
  <c r="CQ247" i="29"/>
  <c r="CM247" i="29"/>
  <c r="CI247" i="29"/>
  <c r="CE247" i="29"/>
  <c r="CA247" i="29"/>
  <c r="BW247" i="29"/>
  <c r="BS247" i="29"/>
  <c r="BO247" i="29"/>
  <c r="BK247" i="29"/>
  <c r="BG247" i="29"/>
  <c r="BC247" i="29"/>
  <c r="AY247" i="29"/>
  <c r="AU247" i="29"/>
  <c r="AQ247" i="29"/>
  <c r="DK246" i="29"/>
  <c r="DG246" i="29"/>
  <c r="DC246" i="29"/>
  <c r="CY246" i="29"/>
  <c r="CU246" i="29"/>
  <c r="CQ246" i="29"/>
  <c r="CM246" i="29"/>
  <c r="CI246" i="29"/>
  <c r="CE246" i="29"/>
  <c r="CA246" i="29"/>
  <c r="BW246" i="29"/>
  <c r="BS246" i="29"/>
  <c r="BO246" i="29"/>
  <c r="BK246" i="29"/>
  <c r="BG246" i="29"/>
  <c r="BC246" i="29"/>
  <c r="AY246" i="29"/>
  <c r="AU246" i="29"/>
  <c r="AQ246" i="29"/>
  <c r="DL242" i="29"/>
  <c r="DH242" i="29"/>
  <c r="DD242" i="29"/>
  <c r="CZ242" i="29"/>
  <c r="DJ241" i="29"/>
  <c r="DF241" i="29"/>
  <c r="DB241" i="29"/>
  <c r="DL240" i="29"/>
  <c r="DH240" i="29"/>
  <c r="DD240" i="29"/>
  <c r="CZ240" i="29"/>
  <c r="DJ239" i="29"/>
  <c r="DF239" i="29"/>
  <c r="DB239" i="29"/>
  <c r="DL238" i="29"/>
  <c r="DH238" i="29"/>
  <c r="DD238" i="29"/>
  <c r="CZ238" i="29"/>
  <c r="DL236" i="29"/>
  <c r="DH236" i="29"/>
  <c r="DD236" i="29"/>
  <c r="CZ236" i="29"/>
  <c r="DJ235" i="29"/>
  <c r="DF235" i="29"/>
  <c r="DB235" i="29"/>
  <c r="DL233" i="29"/>
  <c r="DH233" i="29"/>
  <c r="DD233" i="29"/>
  <c r="CZ233" i="29"/>
  <c r="DJ232" i="29"/>
  <c r="DJ232" i="38"/>
  <c r="DF232" i="29"/>
  <c r="DB232" i="29"/>
  <c r="DL231" i="29"/>
  <c r="DH231" i="29"/>
  <c r="DD231" i="29"/>
  <c r="CZ231" i="29"/>
  <c r="DJ230" i="29"/>
  <c r="DF230" i="29"/>
  <c r="DF230" i="38"/>
  <c r="DB230" i="29"/>
  <c r="DL229" i="29"/>
  <c r="DH229" i="29"/>
  <c r="DD229" i="29"/>
  <c r="CZ229" i="29"/>
  <c r="DJ228" i="29"/>
  <c r="DF228" i="29"/>
  <c r="DB228" i="29"/>
  <c r="DL227" i="29"/>
  <c r="DH227" i="29"/>
  <c r="DD227" i="29"/>
  <c r="CZ227" i="29"/>
  <c r="DJ226" i="29"/>
  <c r="DF226" i="29"/>
  <c r="DB226" i="29"/>
  <c r="DJ223" i="29"/>
  <c r="DF223" i="29"/>
  <c r="DB223" i="29"/>
  <c r="J179" i="29"/>
  <c r="L167" i="29"/>
  <c r="L171" i="29"/>
  <c r="L173" i="29"/>
  <c r="L177" i="29"/>
  <c r="L183" i="29"/>
  <c r="M170" i="29"/>
  <c r="M176" i="29"/>
  <c r="M182" i="29"/>
  <c r="N175" i="29"/>
  <c r="N181" i="29"/>
  <c r="O174" i="29"/>
  <c r="O178" i="29"/>
  <c r="O179" i="29"/>
  <c r="P167" i="29"/>
  <c r="P171" i="29"/>
  <c r="P173" i="29"/>
  <c r="P177" i="29"/>
  <c r="P183" i="29"/>
  <c r="Q170" i="29"/>
  <c r="Q176" i="29"/>
  <c r="Q182" i="29"/>
  <c r="R175" i="29"/>
  <c r="R181" i="29"/>
  <c r="S174" i="29"/>
  <c r="S178" i="29"/>
  <c r="S179" i="29"/>
  <c r="T167" i="29"/>
  <c r="T171" i="29"/>
  <c r="T173" i="29"/>
  <c r="T177" i="29"/>
  <c r="T183" i="29"/>
  <c r="U170" i="29"/>
  <c r="U176" i="29"/>
  <c r="U182" i="29"/>
  <c r="V175" i="29"/>
  <c r="V181" i="29"/>
  <c r="W174" i="29"/>
  <c r="W178" i="29"/>
  <c r="W179" i="29"/>
  <c r="X167" i="29"/>
  <c r="X171" i="29"/>
  <c r="X173" i="29"/>
  <c r="X177" i="29"/>
  <c r="X183" i="29"/>
  <c r="Y170" i="29"/>
  <c r="Y176" i="29"/>
  <c r="Y182" i="29"/>
  <c r="Z175" i="29"/>
  <c r="Z181" i="29"/>
  <c r="AA174" i="29"/>
  <c r="AA178" i="29"/>
  <c r="AA179" i="29"/>
  <c r="AB167" i="29"/>
  <c r="AB171" i="29"/>
  <c r="AB173" i="29"/>
  <c r="AB177" i="29"/>
  <c r="AB183" i="29"/>
  <c r="AC170" i="29"/>
  <c r="AC176" i="29"/>
  <c r="AC182" i="29"/>
  <c r="AD175" i="29"/>
  <c r="AD181" i="29"/>
  <c r="AE174" i="29"/>
  <c r="AE178" i="29"/>
  <c r="AE179" i="29"/>
  <c r="AF167" i="29"/>
  <c r="AF171" i="29"/>
  <c r="AF173" i="29"/>
  <c r="AF177" i="29"/>
  <c r="AF183" i="29"/>
  <c r="AG170" i="29"/>
  <c r="AG176" i="29"/>
  <c r="AG182" i="29"/>
  <c r="AH175" i="29"/>
  <c r="AH181" i="29"/>
  <c r="AI174" i="29"/>
  <c r="AI178" i="29"/>
  <c r="AI179" i="29"/>
  <c r="AJ167" i="29"/>
  <c r="AJ171" i="29"/>
  <c r="AJ173" i="29"/>
  <c r="AJ177" i="29"/>
  <c r="AJ183" i="29"/>
  <c r="AK170" i="29"/>
  <c r="AK176" i="29"/>
  <c r="AK182" i="29"/>
  <c r="AL175" i="29"/>
  <c r="AL181" i="29"/>
  <c r="AM174" i="29"/>
  <c r="AM178" i="29"/>
  <c r="AM179" i="29"/>
  <c r="AN167" i="29"/>
  <c r="AN171" i="29"/>
  <c r="AN173" i="29"/>
  <c r="AN177" i="29"/>
  <c r="AN183" i="29"/>
  <c r="AO170" i="29"/>
  <c r="AO176" i="29"/>
  <c r="AO182" i="29"/>
  <c r="AP175" i="29"/>
  <c r="AP181" i="29"/>
  <c r="AQ174" i="29"/>
  <c r="AQ178" i="29"/>
  <c r="AQ179" i="29"/>
  <c r="AR167" i="29"/>
  <c r="AR171" i="29"/>
  <c r="AR173" i="29"/>
  <c r="AR177" i="29"/>
  <c r="AR183" i="29"/>
  <c r="AS170" i="29"/>
  <c r="AS176" i="29"/>
  <c r="AS182" i="29"/>
  <c r="AT175" i="29"/>
  <c r="AT181" i="29"/>
  <c r="AU174" i="29"/>
  <c r="AU178" i="29"/>
  <c r="AU179" i="29"/>
  <c r="AV167" i="29"/>
  <c r="AV171" i="29"/>
  <c r="AV173" i="29"/>
  <c r="AV177" i="29"/>
  <c r="AV183" i="29"/>
  <c r="AW170" i="29"/>
  <c r="AW176" i="29"/>
  <c r="AW182" i="29"/>
  <c r="AX175" i="29"/>
  <c r="AX181" i="29"/>
  <c r="AY174" i="29"/>
  <c r="AY178" i="29"/>
  <c r="AY179" i="29"/>
  <c r="AZ167" i="29"/>
  <c r="AZ171" i="29"/>
  <c r="AZ173" i="29"/>
  <c r="AZ177" i="29"/>
  <c r="AZ183" i="29"/>
  <c r="BA170" i="29"/>
  <c r="BA176" i="29"/>
  <c r="BA182" i="29"/>
  <c r="BB175" i="29"/>
  <c r="BC174" i="29"/>
  <c r="BC178" i="29"/>
  <c r="BC179" i="29"/>
  <c r="BD167" i="29"/>
  <c r="BD171" i="29"/>
  <c r="BD173" i="29"/>
  <c r="BD177" i="29"/>
  <c r="BE170" i="29"/>
  <c r="BE176" i="29"/>
  <c r="BE182" i="29"/>
  <c r="BF175" i="29"/>
  <c r="BF181" i="29"/>
  <c r="BG174" i="29"/>
  <c r="BG178" i="29"/>
  <c r="BG179" i="29"/>
  <c r="BH167" i="29"/>
  <c r="BH171" i="29"/>
  <c r="BH173" i="29"/>
  <c r="BH177" i="29"/>
  <c r="BH183" i="29"/>
  <c r="BI170" i="29"/>
  <c r="BI176" i="29"/>
  <c r="BI182" i="29"/>
  <c r="BJ175" i="29"/>
  <c r="BK174" i="29"/>
  <c r="BK178" i="29"/>
  <c r="BK179" i="29"/>
  <c r="BL167" i="29"/>
  <c r="BL171" i="29"/>
  <c r="BL173" i="29"/>
  <c r="BL177" i="29"/>
  <c r="BL183" i="29"/>
  <c r="BM170" i="29"/>
  <c r="BM176" i="29"/>
  <c r="BM182" i="29"/>
  <c r="BN175" i="29"/>
  <c r="BO174" i="29"/>
  <c r="BO178" i="29"/>
  <c r="BO179" i="29"/>
  <c r="BP167" i="29"/>
  <c r="BP171" i="29"/>
  <c r="BP173" i="29"/>
  <c r="BP177" i="29"/>
  <c r="BP183" i="29"/>
  <c r="BQ170" i="29"/>
  <c r="BQ176" i="29"/>
  <c r="BQ182" i="29"/>
  <c r="BR175" i="29"/>
  <c r="BS174" i="29"/>
  <c r="BS178" i="29"/>
  <c r="BS179" i="29"/>
  <c r="BT167" i="29"/>
  <c r="BT171" i="29"/>
  <c r="BT173" i="29"/>
  <c r="BT177" i="29"/>
  <c r="BT183" i="29"/>
  <c r="BU170" i="29"/>
  <c r="BU176" i="29"/>
  <c r="BU182" i="29"/>
  <c r="BV175" i="29"/>
  <c r="BW174" i="29"/>
  <c r="BW178" i="29"/>
  <c r="BW179" i="29"/>
  <c r="BX167" i="29"/>
  <c r="BX171" i="29"/>
  <c r="BX173" i="29"/>
  <c r="BX177" i="29"/>
  <c r="BX183" i="29"/>
  <c r="BY170" i="29"/>
  <c r="BY176" i="29"/>
  <c r="BY182" i="29"/>
  <c r="BZ175" i="29"/>
  <c r="BZ181" i="29"/>
  <c r="CA174" i="29"/>
  <c r="CA178" i="29"/>
  <c r="CA179" i="29"/>
  <c r="CB167" i="29"/>
  <c r="CB171" i="29"/>
  <c r="CB173" i="29"/>
  <c r="CB177" i="29"/>
  <c r="CB183" i="29"/>
  <c r="CC170" i="29"/>
  <c r="CC176" i="29"/>
  <c r="CC182" i="29"/>
  <c r="CD175" i="29"/>
  <c r="CD181" i="29"/>
  <c r="CE174" i="29"/>
  <c r="CE178" i="29"/>
  <c r="CE179" i="29"/>
  <c r="CF167" i="29"/>
  <c r="CF171" i="29"/>
  <c r="CF173" i="29"/>
  <c r="CF177" i="29"/>
  <c r="CF183" i="29"/>
  <c r="CG170" i="29"/>
  <c r="CG176" i="29"/>
  <c r="CG182" i="29"/>
  <c r="CH175" i="29"/>
  <c r="CI174" i="29"/>
  <c r="CI178" i="29"/>
  <c r="CI179" i="29"/>
  <c r="CJ167" i="29"/>
  <c r="CJ171" i="29"/>
  <c r="CJ173" i="29"/>
  <c r="CJ177" i="29"/>
  <c r="CJ183" i="29"/>
  <c r="CK170" i="29"/>
  <c r="CK176" i="29"/>
  <c r="CK182" i="29"/>
  <c r="CL175" i="29"/>
  <c r="CM174" i="29"/>
  <c r="CM178" i="29"/>
  <c r="CM179" i="29"/>
  <c r="CN167" i="29"/>
  <c r="CN171" i="29"/>
  <c r="CN173" i="29"/>
  <c r="CN177" i="29"/>
  <c r="CN183" i="29"/>
  <c r="CO170" i="29"/>
  <c r="CO176" i="29"/>
  <c r="CO182" i="29"/>
  <c r="CP175" i="29"/>
  <c r="CP181" i="29"/>
  <c r="CQ174" i="29"/>
  <c r="CQ178" i="29"/>
  <c r="CQ179" i="29"/>
  <c r="CR167" i="29"/>
  <c r="CR171" i="29"/>
  <c r="CR173" i="29"/>
  <c r="CR177" i="29"/>
  <c r="CR183" i="29"/>
  <c r="CS170" i="29"/>
  <c r="CS176" i="29"/>
  <c r="CS182" i="29"/>
  <c r="CT175" i="29"/>
  <c r="CU174" i="29"/>
  <c r="CU178" i="29"/>
  <c r="CU179" i="29"/>
  <c r="CV167" i="29"/>
  <c r="CV171" i="29"/>
  <c r="CV173" i="29"/>
  <c r="CV177" i="29"/>
  <c r="CV183" i="29"/>
  <c r="CW170" i="29"/>
  <c r="CW176" i="29"/>
  <c r="CX175" i="29"/>
  <c r="CX181" i="29"/>
  <c r="CY155" i="29"/>
  <c r="CY174" i="29"/>
  <c r="CY178" i="29"/>
  <c r="CY179" i="29"/>
  <c r="CZ155" i="29"/>
  <c r="CZ174" i="29"/>
  <c r="CZ178" i="29"/>
  <c r="CZ179" i="29"/>
  <c r="DA155" i="29"/>
  <c r="DA174" i="29"/>
  <c r="DA178" i="29"/>
  <c r="DA179" i="29"/>
  <c r="DB155" i="29"/>
  <c r="DB174" i="29"/>
  <c r="DB178" i="29"/>
  <c r="DB179" i="29"/>
  <c r="DC155" i="29"/>
  <c r="DC174" i="29"/>
  <c r="DC178" i="29"/>
  <c r="DC179" i="29"/>
  <c r="DD155" i="29"/>
  <c r="DD174" i="29"/>
  <c r="DD178" i="29"/>
  <c r="DD179" i="29"/>
  <c r="DE155" i="29"/>
  <c r="DE174" i="29"/>
  <c r="DE178" i="29"/>
  <c r="DE179" i="29"/>
  <c r="DF155" i="29"/>
  <c r="DF174" i="29"/>
  <c r="DF178" i="29"/>
  <c r="DF179" i="29"/>
  <c r="DG155" i="29"/>
  <c r="DG174" i="29"/>
  <c r="DG178" i="29"/>
  <c r="DG179" i="29"/>
  <c r="DH155" i="29"/>
  <c r="DH174" i="29"/>
  <c r="DH178" i="29"/>
  <c r="DH179" i="29"/>
  <c r="DI155" i="29"/>
  <c r="DI174" i="29"/>
  <c r="DI178" i="29"/>
  <c r="DI179" i="29"/>
  <c r="DJ155" i="29"/>
  <c r="DJ174" i="29"/>
  <c r="DJ178" i="29"/>
  <c r="DJ179" i="29"/>
  <c r="DK155" i="29"/>
  <c r="DK174" i="29"/>
  <c r="DK178" i="29"/>
  <c r="DK179" i="29"/>
  <c r="DL155" i="29"/>
  <c r="DL174" i="29"/>
  <c r="DL178" i="29"/>
  <c r="DL179" i="29"/>
  <c r="CY131" i="29"/>
  <c r="CZ72" i="29"/>
  <c r="CZ129" i="29"/>
  <c r="CZ137" i="29"/>
  <c r="DA131" i="29"/>
  <c r="DB72" i="29"/>
  <c r="DB129" i="29"/>
  <c r="DB137" i="29"/>
  <c r="DC131" i="29"/>
  <c r="DD72" i="29"/>
  <c r="DD129" i="29"/>
  <c r="DD137" i="29"/>
  <c r="DE131" i="29"/>
  <c r="DF72" i="29"/>
  <c r="DF129" i="29"/>
  <c r="DF137" i="29"/>
  <c r="DG131" i="29"/>
  <c r="DH72" i="29"/>
  <c r="DH129" i="29"/>
  <c r="DH137" i="29"/>
  <c r="DI131" i="29"/>
  <c r="DJ72" i="29"/>
  <c r="DJ129" i="29"/>
  <c r="DJ137" i="29"/>
  <c r="DK131" i="29"/>
  <c r="DL72" i="29"/>
  <c r="DL129" i="29"/>
  <c r="DL137" i="29"/>
  <c r="CE313" i="29"/>
  <c r="BO313" i="29"/>
  <c r="AY313" i="29"/>
  <c r="AI313" i="29"/>
  <c r="S313" i="29"/>
  <c r="DE312" i="29"/>
  <c r="CO312" i="29"/>
  <c r="BY312" i="29"/>
  <c r="BI312" i="29"/>
  <c r="BI312" i="38"/>
  <c r="AS312" i="29"/>
  <c r="AC312" i="29"/>
  <c r="M312" i="29"/>
  <c r="DL311" i="29"/>
  <c r="DL311" i="38"/>
  <c r="CS311" i="29"/>
  <c r="CK311" i="29"/>
  <c r="CC311" i="29"/>
  <c r="BU311" i="29"/>
  <c r="BM311" i="29"/>
  <c r="BE311" i="29"/>
  <c r="AW311" i="29"/>
  <c r="AO311" i="29"/>
  <c r="AG311" i="29"/>
  <c r="Y311" i="29"/>
  <c r="Q311" i="29"/>
  <c r="DH310" i="29"/>
  <c r="DH310" i="38"/>
  <c r="CZ310" i="29"/>
  <c r="CR310" i="29"/>
  <c r="CJ310" i="29"/>
  <c r="CB310" i="29"/>
  <c r="CB310" i="38"/>
  <c r="BT310" i="29"/>
  <c r="BL310" i="29"/>
  <c r="BD310" i="29"/>
  <c r="AQ310" i="29"/>
  <c r="AJ310" i="29"/>
  <c r="AH310" i="29"/>
  <c r="AA310" i="29"/>
  <c r="T310" i="29"/>
  <c r="R310" i="29"/>
  <c r="M310" i="29"/>
  <c r="DL309" i="29"/>
  <c r="DH309" i="29"/>
  <c r="DH309" i="38"/>
  <c r="DD309" i="29"/>
  <c r="CZ309" i="29"/>
  <c r="CV309" i="29"/>
  <c r="CR309" i="29"/>
  <c r="CR309" i="38"/>
  <c r="CN309" i="29"/>
  <c r="CJ309" i="29"/>
  <c r="CF309" i="29"/>
  <c r="CB309" i="29"/>
  <c r="BX309" i="29"/>
  <c r="BT309" i="29"/>
  <c r="BP309" i="29"/>
  <c r="BL309" i="29"/>
  <c r="BH309" i="29"/>
  <c r="BD309" i="29"/>
  <c r="AZ309" i="29"/>
  <c r="AV309" i="29"/>
  <c r="AV309" i="38"/>
  <c r="AR309" i="29"/>
  <c r="AN309" i="29"/>
  <c r="AJ309" i="29"/>
  <c r="AF309" i="29"/>
  <c r="AF309" i="38"/>
  <c r="AB309" i="29"/>
  <c r="X309" i="29"/>
  <c r="T309" i="29"/>
  <c r="P309" i="29"/>
  <c r="L309" i="29"/>
  <c r="DK308" i="29"/>
  <c r="DG308" i="29"/>
  <c r="DC308" i="29"/>
  <c r="CY308" i="29"/>
  <c r="CU308" i="29"/>
  <c r="CQ308" i="29"/>
  <c r="CM308" i="29"/>
  <c r="CM308" i="38"/>
  <c r="CI308" i="29"/>
  <c r="CE308" i="29"/>
  <c r="CA308" i="29"/>
  <c r="BW308" i="29"/>
  <c r="BW308" i="38"/>
  <c r="BS308" i="29"/>
  <c r="BO308" i="29"/>
  <c r="BK308" i="29"/>
  <c r="BG308" i="29"/>
  <c r="BC308" i="29"/>
  <c r="AY308" i="29"/>
  <c r="AU308" i="29"/>
  <c r="AQ308" i="29"/>
  <c r="AM308" i="29"/>
  <c r="AI308" i="29"/>
  <c r="AE308" i="29"/>
  <c r="AA308" i="29"/>
  <c r="AA308" i="38"/>
  <c r="W308" i="29"/>
  <c r="S308" i="29"/>
  <c r="O308" i="29"/>
  <c r="K308" i="29"/>
  <c r="K308" i="38"/>
  <c r="DJ303" i="29"/>
  <c r="DF303" i="29"/>
  <c r="DB303" i="29"/>
  <c r="CX303" i="29"/>
  <c r="CT303" i="29"/>
  <c r="CP303" i="29"/>
  <c r="CL303" i="29"/>
  <c r="CH303" i="29"/>
  <c r="CD303" i="29"/>
  <c r="BZ303" i="29"/>
  <c r="BV303" i="29"/>
  <c r="BR303" i="29"/>
  <c r="BR303" i="38"/>
  <c r="BN303" i="29"/>
  <c r="BJ303" i="29"/>
  <c r="BF303" i="29"/>
  <c r="BB303" i="29"/>
  <c r="BB303" i="38"/>
  <c r="AX303" i="29"/>
  <c r="AT303" i="29"/>
  <c r="AP303" i="29"/>
  <c r="AL303" i="29"/>
  <c r="AH303" i="29"/>
  <c r="AD303" i="29"/>
  <c r="Z303" i="29"/>
  <c r="V303" i="29"/>
  <c r="R303" i="29"/>
  <c r="N303" i="29"/>
  <c r="DL302" i="29"/>
  <c r="DH302" i="29"/>
  <c r="DH302" i="38"/>
  <c r="DD302" i="29"/>
  <c r="CZ302" i="29"/>
  <c r="CV302" i="29"/>
  <c r="CR302" i="29"/>
  <c r="CR302" i="38"/>
  <c r="CN302" i="29"/>
  <c r="CJ302" i="29"/>
  <c r="CF302" i="29"/>
  <c r="CB302" i="29"/>
  <c r="BX302" i="29"/>
  <c r="BT302" i="29"/>
  <c r="BP302" i="29"/>
  <c r="BL302" i="29"/>
  <c r="BH302" i="29"/>
  <c r="BD302" i="29"/>
  <c r="AZ302" i="29"/>
  <c r="AV302" i="29"/>
  <c r="AV302" i="38"/>
  <c r="AR302" i="29"/>
  <c r="AN302" i="29"/>
  <c r="AJ302" i="29"/>
  <c r="AF302" i="29"/>
  <c r="AF302" i="38"/>
  <c r="AB302" i="29"/>
  <c r="X302" i="29"/>
  <c r="T302" i="29"/>
  <c r="P302" i="29"/>
  <c r="L302" i="29"/>
  <c r="DJ301" i="29"/>
  <c r="DF301" i="29"/>
  <c r="DB301" i="29"/>
  <c r="CX301" i="29"/>
  <c r="CT301" i="29"/>
  <c r="CP301" i="29"/>
  <c r="CL301" i="29"/>
  <c r="CL301" i="38"/>
  <c r="CH301" i="29"/>
  <c r="CD301" i="29"/>
  <c r="BZ301" i="29"/>
  <c r="BV301" i="29"/>
  <c r="BV301" i="38"/>
  <c r="BR301" i="29"/>
  <c r="BN301" i="29"/>
  <c r="BJ301" i="29"/>
  <c r="BF301" i="29"/>
  <c r="BB301" i="29"/>
  <c r="AX301" i="29"/>
  <c r="AT301" i="29"/>
  <c r="AP301" i="29"/>
  <c r="AL301" i="29"/>
  <c r="AH301" i="29"/>
  <c r="AD301" i="29"/>
  <c r="Z301" i="29"/>
  <c r="Z301" i="38"/>
  <c r="V301" i="29"/>
  <c r="R301" i="29"/>
  <c r="N301" i="29"/>
  <c r="DL299" i="29"/>
  <c r="DL299" i="38"/>
  <c r="DH299" i="29"/>
  <c r="DD299" i="29"/>
  <c r="CZ299" i="29"/>
  <c r="CV299" i="29"/>
  <c r="CR299" i="29"/>
  <c r="CN299" i="29"/>
  <c r="CJ299" i="29"/>
  <c r="CF299" i="29"/>
  <c r="CB299" i="29"/>
  <c r="BX299" i="29"/>
  <c r="BT299" i="29"/>
  <c r="BP299" i="29"/>
  <c r="BP299" i="38"/>
  <c r="BL299" i="29"/>
  <c r="BH299" i="29"/>
  <c r="BD299" i="29"/>
  <c r="AZ299" i="29"/>
  <c r="AZ299" i="38"/>
  <c r="AV299" i="29"/>
  <c r="AR299" i="29"/>
  <c r="AN299" i="29"/>
  <c r="AJ299" i="29"/>
  <c r="AF299" i="29"/>
  <c r="AB299" i="29"/>
  <c r="X299" i="29"/>
  <c r="T299" i="29"/>
  <c r="P299" i="29"/>
  <c r="L299" i="29"/>
  <c r="DJ298" i="29"/>
  <c r="DF298" i="29"/>
  <c r="DF298" i="38"/>
  <c r="DB298" i="29"/>
  <c r="CX298" i="29"/>
  <c r="CT298" i="29"/>
  <c r="CP298" i="29"/>
  <c r="CP298" i="38"/>
  <c r="CL298" i="29"/>
  <c r="CH298" i="29"/>
  <c r="CD298" i="29"/>
  <c r="BZ298" i="29"/>
  <c r="BV298" i="29"/>
  <c r="BR298" i="29"/>
  <c r="BN298" i="29"/>
  <c r="BJ298" i="29"/>
  <c r="BF298" i="29"/>
  <c r="BB298" i="29"/>
  <c r="AX298" i="29"/>
  <c r="AT298" i="29"/>
  <c r="AT298" i="38"/>
  <c r="AP298" i="29"/>
  <c r="AL298" i="29"/>
  <c r="AH298" i="29"/>
  <c r="AD298" i="29"/>
  <c r="AD298" i="38"/>
  <c r="Z298" i="29"/>
  <c r="V298" i="29"/>
  <c r="R298" i="29"/>
  <c r="N298" i="29"/>
  <c r="DL297" i="29"/>
  <c r="DH297" i="29"/>
  <c r="DD297" i="29"/>
  <c r="CZ297" i="29"/>
  <c r="CV297" i="29"/>
  <c r="CR297" i="29"/>
  <c r="CN297" i="29"/>
  <c r="CJ297" i="29"/>
  <c r="CJ297" i="38"/>
  <c r="CF297" i="29"/>
  <c r="CB297" i="29"/>
  <c r="BX297" i="29"/>
  <c r="BT297" i="29"/>
  <c r="BT297" i="38"/>
  <c r="BP297" i="29"/>
  <c r="BL297" i="29"/>
  <c r="BH297" i="29"/>
  <c r="BD297" i="29"/>
  <c r="AZ297" i="29"/>
  <c r="AV297" i="29"/>
  <c r="AR297" i="29"/>
  <c r="AN297" i="29"/>
  <c r="AJ297" i="29"/>
  <c r="AF297" i="29"/>
  <c r="AB297" i="29"/>
  <c r="X297" i="29"/>
  <c r="X297" i="38"/>
  <c r="T297" i="29"/>
  <c r="P297" i="29"/>
  <c r="L297" i="29"/>
  <c r="DJ295" i="29"/>
  <c r="DJ295" i="38"/>
  <c r="DF295" i="29"/>
  <c r="DB295" i="29"/>
  <c r="CX295" i="29"/>
  <c r="CT295" i="29"/>
  <c r="CP295" i="29"/>
  <c r="CL295" i="29"/>
  <c r="CH295" i="29"/>
  <c r="CD295" i="29"/>
  <c r="BZ295" i="29"/>
  <c r="BV295" i="29"/>
  <c r="BR295" i="29"/>
  <c r="BN295" i="29"/>
  <c r="BN295" i="38"/>
  <c r="BJ295" i="29"/>
  <c r="BF295" i="29"/>
  <c r="BB295" i="29"/>
  <c r="AX295" i="29"/>
  <c r="AX295" i="38"/>
  <c r="AT295" i="29"/>
  <c r="AP295" i="29"/>
  <c r="AL295" i="29"/>
  <c r="AH295" i="29"/>
  <c r="AD295" i="29"/>
  <c r="Z295" i="29"/>
  <c r="V295" i="29"/>
  <c r="R295" i="29"/>
  <c r="N295" i="29"/>
  <c r="DL294" i="29"/>
  <c r="DH294" i="29"/>
  <c r="DD294" i="29"/>
  <c r="DD294" i="38"/>
  <c r="CZ294" i="29"/>
  <c r="CV294" i="29"/>
  <c r="CR294" i="29"/>
  <c r="CN294" i="29"/>
  <c r="CN294" i="38"/>
  <c r="CJ294" i="29"/>
  <c r="CF294" i="29"/>
  <c r="CB294" i="29"/>
  <c r="BX294" i="29"/>
  <c r="BT294" i="29"/>
  <c r="BP294" i="29"/>
  <c r="BL294" i="29"/>
  <c r="BH294" i="29"/>
  <c r="BD294" i="29"/>
  <c r="AZ294" i="29"/>
  <c r="AV294" i="29"/>
  <c r="AR294" i="29"/>
  <c r="AR294" i="38"/>
  <c r="AN294" i="29"/>
  <c r="AJ294" i="29"/>
  <c r="AF294" i="29"/>
  <c r="AB294" i="29"/>
  <c r="AB294" i="38"/>
  <c r="X294" i="29"/>
  <c r="T294" i="29"/>
  <c r="P294" i="29"/>
  <c r="L294" i="29"/>
  <c r="DJ293" i="29"/>
  <c r="DF293" i="29"/>
  <c r="DB293" i="29"/>
  <c r="CX293" i="29"/>
  <c r="CT293" i="29"/>
  <c r="CP293" i="29"/>
  <c r="CL293" i="29"/>
  <c r="CH293" i="29"/>
  <c r="CH293" i="38"/>
  <c r="CD293" i="29"/>
  <c r="BZ293" i="29"/>
  <c r="BV293" i="29"/>
  <c r="BR293" i="29"/>
  <c r="BR293" i="38"/>
  <c r="BN293" i="29"/>
  <c r="BJ293" i="29"/>
  <c r="BF293" i="29"/>
  <c r="BB293" i="29"/>
  <c r="AX293" i="29"/>
  <c r="AT293" i="29"/>
  <c r="AP293" i="29"/>
  <c r="AL293" i="29"/>
  <c r="AH293" i="29"/>
  <c r="AD293" i="29"/>
  <c r="Z293" i="29"/>
  <c r="V293" i="29"/>
  <c r="V293" i="38"/>
  <c r="R293" i="29"/>
  <c r="N293" i="29"/>
  <c r="DL287" i="29"/>
  <c r="DH287" i="29"/>
  <c r="DD287" i="29"/>
  <c r="CZ287" i="29"/>
  <c r="CV287" i="29"/>
  <c r="CR287" i="29"/>
  <c r="CN287" i="29"/>
  <c r="CJ287" i="29"/>
  <c r="CF287" i="29"/>
  <c r="CB287" i="29"/>
  <c r="BX287" i="29"/>
  <c r="BT287" i="29"/>
  <c r="BP287" i="29"/>
  <c r="BL287" i="29"/>
  <c r="BH287" i="29"/>
  <c r="BD287" i="29"/>
  <c r="AZ287" i="29"/>
  <c r="AV287" i="29"/>
  <c r="AR287" i="29"/>
  <c r="AN287" i="29"/>
  <c r="AJ287" i="29"/>
  <c r="AF287" i="29"/>
  <c r="AB287" i="29"/>
  <c r="X287" i="29"/>
  <c r="T287" i="29"/>
  <c r="P287" i="29"/>
  <c r="L287" i="29"/>
  <c r="I274" i="29"/>
  <c r="DL256" i="29"/>
  <c r="DH256" i="29"/>
  <c r="DH256" i="38"/>
  <c r="DD256" i="29"/>
  <c r="CZ256" i="29"/>
  <c r="CV256" i="29"/>
  <c r="CR256" i="29"/>
  <c r="CR256" i="38"/>
  <c r="CN256" i="29"/>
  <c r="CJ256" i="29"/>
  <c r="CF256" i="29"/>
  <c r="CB256" i="29"/>
  <c r="BX256" i="29"/>
  <c r="BT256" i="29"/>
  <c r="BP256" i="29"/>
  <c r="BL256" i="29"/>
  <c r="BH256" i="29"/>
  <c r="BD256" i="29"/>
  <c r="AZ256" i="29"/>
  <c r="AV256" i="29"/>
  <c r="AV256" i="38"/>
  <c r="AR256" i="29"/>
  <c r="DL255" i="29"/>
  <c r="DH255" i="29"/>
  <c r="DD255" i="29"/>
  <c r="CZ255" i="29"/>
  <c r="CV255" i="29"/>
  <c r="CR255" i="29"/>
  <c r="CN255" i="29"/>
  <c r="CJ255" i="29"/>
  <c r="CF255" i="29"/>
  <c r="CB255" i="29"/>
  <c r="BX255" i="29"/>
  <c r="BT255" i="29"/>
  <c r="BP255" i="29"/>
  <c r="BL255" i="29"/>
  <c r="BH255" i="29"/>
  <c r="BD255" i="29"/>
  <c r="AZ255" i="29"/>
  <c r="AV255" i="29"/>
  <c r="AR255" i="29"/>
  <c r="DL254" i="29"/>
  <c r="DH254" i="29"/>
  <c r="DD254" i="29"/>
  <c r="CZ254" i="29"/>
  <c r="CV254" i="29"/>
  <c r="CR254" i="29"/>
  <c r="CN254" i="29"/>
  <c r="CJ254" i="29"/>
  <c r="CF254" i="29"/>
  <c r="CB254" i="29"/>
  <c r="BX254" i="29"/>
  <c r="BT254" i="29"/>
  <c r="BP254" i="29"/>
  <c r="BL254" i="29"/>
  <c r="BH254" i="29"/>
  <c r="BD254" i="29"/>
  <c r="AZ254" i="29"/>
  <c r="AV254" i="29"/>
  <c r="AR254" i="29"/>
  <c r="DL253" i="29"/>
  <c r="DH253" i="29"/>
  <c r="DD253" i="29"/>
  <c r="CZ253" i="29"/>
  <c r="CV253" i="29"/>
  <c r="CV253" i="38"/>
  <c r="CR253" i="29"/>
  <c r="CN253" i="29"/>
  <c r="CJ253" i="29"/>
  <c r="CF253" i="29"/>
  <c r="CB253" i="29"/>
  <c r="BX253" i="29"/>
  <c r="BT253" i="29"/>
  <c r="BP253" i="29"/>
  <c r="BP253" i="38"/>
  <c r="BL253" i="29"/>
  <c r="BD253" i="29"/>
  <c r="AZ253" i="29"/>
  <c r="AV253" i="29"/>
  <c r="AR253" i="29"/>
  <c r="DL252" i="29"/>
  <c r="DH252" i="29"/>
  <c r="DH252" i="38"/>
  <c r="DD252" i="29"/>
  <c r="CZ252" i="29"/>
  <c r="CV252" i="29"/>
  <c r="CR252" i="29"/>
  <c r="CN252" i="29"/>
  <c r="CJ252" i="29"/>
  <c r="CF252" i="29"/>
  <c r="CB252" i="29"/>
  <c r="BX252" i="29"/>
  <c r="BT252" i="29"/>
  <c r="BP252" i="29"/>
  <c r="BL252" i="29"/>
  <c r="BL252" i="38"/>
  <c r="BH252" i="29"/>
  <c r="BD252" i="29"/>
  <c r="AZ252" i="29"/>
  <c r="AV252" i="29"/>
  <c r="AV252" i="38"/>
  <c r="AR252" i="29"/>
  <c r="DL251" i="29"/>
  <c r="DH251" i="29"/>
  <c r="DD251" i="29"/>
  <c r="CZ251" i="29"/>
  <c r="CV251" i="29"/>
  <c r="CR251" i="29"/>
  <c r="CN251" i="29"/>
  <c r="CJ251" i="29"/>
  <c r="CF251" i="29"/>
  <c r="CB251" i="29"/>
  <c r="BX251" i="29"/>
  <c r="BT251" i="29"/>
  <c r="BP251" i="29"/>
  <c r="BL251" i="29"/>
  <c r="BH251" i="29"/>
  <c r="BD251" i="29"/>
  <c r="AZ251" i="29"/>
  <c r="AV251" i="29"/>
  <c r="AR251" i="29"/>
  <c r="DL250" i="29"/>
  <c r="DH250" i="29"/>
  <c r="DD250" i="29"/>
  <c r="CZ250" i="29"/>
  <c r="CV250" i="29"/>
  <c r="CR250" i="29"/>
  <c r="CN250" i="29"/>
  <c r="CJ250" i="29"/>
  <c r="CF250" i="29"/>
  <c r="CB250" i="29"/>
  <c r="BX250" i="29"/>
  <c r="BT250" i="29"/>
  <c r="BP250" i="29"/>
  <c r="BL250" i="29"/>
  <c r="BH250" i="29"/>
  <c r="BD250" i="29"/>
  <c r="AZ250" i="29"/>
  <c r="AV250" i="29"/>
  <c r="AR250" i="29"/>
  <c r="DL247" i="29"/>
  <c r="DH247" i="29"/>
  <c r="DD247" i="29"/>
  <c r="CZ247" i="29"/>
  <c r="CV247" i="29"/>
  <c r="CR247" i="29"/>
  <c r="CN247" i="29"/>
  <c r="CJ247" i="29"/>
  <c r="CF247" i="29"/>
  <c r="CB247" i="29"/>
  <c r="BX247" i="29"/>
  <c r="BT247" i="29"/>
  <c r="BP247" i="29"/>
  <c r="BL247" i="29"/>
  <c r="BH247" i="29"/>
  <c r="BD247" i="29"/>
  <c r="AZ247" i="29"/>
  <c r="AV247" i="29"/>
  <c r="AR247" i="29"/>
  <c r="DL246" i="29"/>
  <c r="DH246" i="29"/>
  <c r="DD246" i="29"/>
  <c r="CZ246" i="29"/>
  <c r="CV246" i="29"/>
  <c r="CR246" i="29"/>
  <c r="CN246" i="29"/>
  <c r="CJ246" i="29"/>
  <c r="CF246" i="29"/>
  <c r="CB246" i="29"/>
  <c r="BX246" i="29"/>
  <c r="BT246" i="29"/>
  <c r="BP246" i="29"/>
  <c r="BL246" i="29"/>
  <c r="BH246" i="29"/>
  <c r="BD246" i="29"/>
  <c r="AZ246" i="29"/>
  <c r="AV246" i="29"/>
  <c r="AR246" i="29"/>
  <c r="DI242" i="29"/>
  <c r="DE242" i="29"/>
  <c r="DA242" i="29"/>
  <c r="DK241" i="29"/>
  <c r="DG241" i="29"/>
  <c r="DC241" i="29"/>
  <c r="CY241" i="29"/>
  <c r="DI240" i="29"/>
  <c r="DE240" i="29"/>
  <c r="DA240" i="29"/>
  <c r="DK239" i="29"/>
  <c r="DG239" i="29"/>
  <c r="DC239" i="29"/>
  <c r="CY239" i="29"/>
  <c r="DI238" i="29"/>
  <c r="DE238" i="29"/>
  <c r="DA238" i="29"/>
  <c r="DI236" i="29"/>
  <c r="DE236" i="29"/>
  <c r="DA236" i="29"/>
  <c r="DK235" i="29"/>
  <c r="DG235" i="29"/>
  <c r="DC235" i="29"/>
  <c r="CY235" i="29"/>
  <c r="DI233" i="29"/>
  <c r="DA233" i="29"/>
  <c r="DK232" i="29"/>
  <c r="DG232" i="29"/>
  <c r="DC232" i="29"/>
  <c r="CY232" i="29"/>
  <c r="DI231" i="29"/>
  <c r="DE231" i="29"/>
  <c r="DA231" i="29"/>
  <c r="DK230" i="29"/>
  <c r="DK230" i="38"/>
  <c r="DG230" i="29"/>
  <c r="DC230" i="29"/>
  <c r="CY230" i="29"/>
  <c r="DI229" i="29"/>
  <c r="DE229" i="29"/>
  <c r="DA229" i="29"/>
  <c r="DK228" i="29"/>
  <c r="DG228" i="29"/>
  <c r="DC228" i="29"/>
  <c r="CY228" i="29"/>
  <c r="DI227" i="29"/>
  <c r="DE227" i="29"/>
  <c r="DA227" i="29"/>
  <c r="DK226" i="29"/>
  <c r="DG226" i="29"/>
  <c r="DC226" i="29"/>
  <c r="CY226" i="29"/>
  <c r="DK223" i="29"/>
  <c r="DG223" i="29"/>
  <c r="DC223" i="29"/>
  <c r="CY223" i="29"/>
  <c r="J167" i="29"/>
  <c r="J171" i="29"/>
  <c r="J177" i="29"/>
  <c r="J183" i="29"/>
  <c r="L170" i="29"/>
  <c r="L176" i="29"/>
  <c r="L182" i="29"/>
  <c r="M175" i="29"/>
  <c r="M181" i="29"/>
  <c r="N174" i="29"/>
  <c r="N178" i="29"/>
  <c r="N179" i="29"/>
  <c r="O167" i="29"/>
  <c r="O171" i="29"/>
  <c r="O173" i="29"/>
  <c r="O177" i="29"/>
  <c r="O183" i="29"/>
  <c r="P170" i="29"/>
  <c r="P176" i="29"/>
  <c r="P182" i="29"/>
  <c r="Q175" i="29"/>
  <c r="Q181" i="29"/>
  <c r="R174" i="29"/>
  <c r="R178" i="29"/>
  <c r="R179" i="29"/>
  <c r="S167" i="29"/>
  <c r="S171" i="29"/>
  <c r="S173" i="29"/>
  <c r="S177" i="29"/>
  <c r="S183" i="29"/>
  <c r="T170" i="29"/>
  <c r="T176" i="29"/>
  <c r="T182" i="29"/>
  <c r="U175" i="29"/>
  <c r="U181" i="29"/>
  <c r="V174" i="29"/>
  <c r="V178" i="29"/>
  <c r="V179" i="29"/>
  <c r="W167" i="29"/>
  <c r="W171" i="29"/>
  <c r="W173" i="29"/>
  <c r="W177" i="29"/>
  <c r="W183" i="29"/>
  <c r="X170" i="29"/>
  <c r="X176" i="29"/>
  <c r="X182" i="29"/>
  <c r="Y175" i="29"/>
  <c r="Y181" i="29"/>
  <c r="Z174" i="29"/>
  <c r="Z178" i="29"/>
  <c r="Z179" i="29"/>
  <c r="AA167" i="29"/>
  <c r="AA171" i="29"/>
  <c r="AA173" i="29"/>
  <c r="AA177" i="29"/>
  <c r="AB170" i="29"/>
  <c r="AB176" i="29"/>
  <c r="AB182" i="29"/>
  <c r="AC175" i="29"/>
  <c r="AC181" i="29"/>
  <c r="AD174" i="29"/>
  <c r="AD178" i="29"/>
  <c r="AD179" i="29"/>
  <c r="AE167" i="29"/>
  <c r="AE171" i="29"/>
  <c r="AE173" i="29"/>
  <c r="AE177" i="29"/>
  <c r="AE183" i="29"/>
  <c r="AF170" i="29"/>
  <c r="AF176" i="29"/>
  <c r="AF182" i="29"/>
  <c r="AG175" i="29"/>
  <c r="AG181" i="29"/>
  <c r="AH174" i="29"/>
  <c r="AH178" i="29"/>
  <c r="AH179" i="29"/>
  <c r="AI167" i="29"/>
  <c r="AI171" i="29"/>
  <c r="AI173" i="29"/>
  <c r="AI177" i="29"/>
  <c r="AI183" i="29"/>
  <c r="AJ170" i="29"/>
  <c r="AJ176" i="29"/>
  <c r="AJ182" i="29"/>
  <c r="AK175" i="29"/>
  <c r="AK181" i="29"/>
  <c r="AL174" i="29"/>
  <c r="AL178" i="29"/>
  <c r="AL179" i="29"/>
  <c r="AM167" i="29"/>
  <c r="AM171" i="29"/>
  <c r="AM173" i="29"/>
  <c r="AM177" i="29"/>
  <c r="AM183" i="29"/>
  <c r="AN170" i="29"/>
  <c r="AN176" i="29"/>
  <c r="AN182" i="29"/>
  <c r="AO175" i="29"/>
  <c r="AO181" i="29"/>
  <c r="AP174" i="29"/>
  <c r="AP178" i="29"/>
  <c r="AP179" i="29"/>
  <c r="AQ167" i="29"/>
  <c r="AQ171" i="29"/>
  <c r="AQ173" i="29"/>
  <c r="AQ177" i="29"/>
  <c r="AQ183" i="29"/>
  <c r="AR170" i="29"/>
  <c r="AR176" i="29"/>
  <c r="AR182" i="29"/>
  <c r="AS175" i="29"/>
  <c r="AS181" i="29"/>
  <c r="AT174" i="29"/>
  <c r="AT178" i="29"/>
  <c r="AT179" i="29"/>
  <c r="AU167" i="29"/>
  <c r="AU171" i="29"/>
  <c r="AU173" i="29"/>
  <c r="AU177" i="29"/>
  <c r="AU183" i="29"/>
  <c r="AV170" i="29"/>
  <c r="AV176" i="29"/>
  <c r="AV182" i="29"/>
  <c r="AW175" i="29"/>
  <c r="AW181" i="29"/>
  <c r="AX174" i="29"/>
  <c r="AX178" i="29"/>
  <c r="AX179" i="29"/>
  <c r="AY167" i="29"/>
  <c r="AY171" i="29"/>
  <c r="AY173" i="29"/>
  <c r="AY177" i="29"/>
  <c r="AY183" i="29"/>
  <c r="AZ170" i="29"/>
  <c r="AZ176" i="29"/>
  <c r="AZ182" i="29"/>
  <c r="BA175" i="29"/>
  <c r="BA181" i="29"/>
  <c r="BB174" i="29"/>
  <c r="BB178" i="29"/>
  <c r="BB179" i="29"/>
  <c r="BC167" i="29"/>
  <c r="BC171" i="29"/>
  <c r="BC173" i="29"/>
  <c r="BC177" i="29"/>
  <c r="BC183" i="29"/>
  <c r="BD170" i="29"/>
  <c r="BD176" i="29"/>
  <c r="BE175" i="29"/>
  <c r="BE181" i="29"/>
  <c r="BF174" i="29"/>
  <c r="BF178" i="29"/>
  <c r="BF179" i="29"/>
  <c r="BG167" i="29"/>
  <c r="BG171" i="29"/>
  <c r="BG173" i="29"/>
  <c r="BG177" i="29"/>
  <c r="BH170" i="29"/>
  <c r="BH176" i="29"/>
  <c r="BH182" i="29"/>
  <c r="BI175" i="29"/>
  <c r="BI181" i="29"/>
  <c r="BJ174" i="29"/>
  <c r="BJ178" i="29"/>
  <c r="BJ179" i="29"/>
  <c r="BK167" i="29"/>
  <c r="BK171" i="29"/>
  <c r="BK173" i="29"/>
  <c r="BK177" i="29"/>
  <c r="BK183" i="29"/>
  <c r="BL170" i="29"/>
  <c r="BL176" i="29"/>
  <c r="BL182" i="29"/>
  <c r="BM175" i="29"/>
  <c r="BM181" i="29"/>
  <c r="BN174" i="29"/>
  <c r="BN178" i="29"/>
  <c r="BN179" i="29"/>
  <c r="BO167" i="29"/>
  <c r="BO171" i="29"/>
  <c r="BO173" i="29"/>
  <c r="BO177" i="29"/>
  <c r="BO183" i="29"/>
  <c r="BP170" i="29"/>
  <c r="BP176" i="29"/>
  <c r="BP182" i="29"/>
  <c r="BQ175" i="29"/>
  <c r="BQ181" i="29"/>
  <c r="BR174" i="29"/>
  <c r="BR178" i="29"/>
  <c r="BR179" i="29"/>
  <c r="BS167" i="29"/>
  <c r="BS171" i="29"/>
  <c r="BS173" i="29"/>
  <c r="BS177" i="29"/>
  <c r="BS183" i="29"/>
  <c r="BT170" i="29"/>
  <c r="BT176" i="29"/>
  <c r="BT182" i="29"/>
  <c r="BU175" i="29"/>
  <c r="BU181" i="29"/>
  <c r="BV174" i="29"/>
  <c r="BV178" i="29"/>
  <c r="BV179" i="29"/>
  <c r="BW167" i="29"/>
  <c r="BW171" i="29"/>
  <c r="BW173" i="29"/>
  <c r="BW177" i="29"/>
  <c r="BX170" i="29"/>
  <c r="BX176" i="29"/>
  <c r="BX182" i="29"/>
  <c r="BY175" i="29"/>
  <c r="BY181" i="29"/>
  <c r="BZ174" i="29"/>
  <c r="BZ178" i="29"/>
  <c r="BZ179" i="29"/>
  <c r="CA167" i="29"/>
  <c r="CA171" i="29"/>
  <c r="CA173" i="29"/>
  <c r="CA177" i="29"/>
  <c r="CA183" i="29"/>
  <c r="CB170" i="29"/>
  <c r="CB176" i="29"/>
  <c r="CB182" i="29"/>
  <c r="CC175" i="29"/>
  <c r="CC181" i="29"/>
  <c r="CD174" i="29"/>
  <c r="CD178" i="29"/>
  <c r="CD179" i="29"/>
  <c r="CE167" i="29"/>
  <c r="CE171" i="29"/>
  <c r="CE173" i="29"/>
  <c r="CE177" i="29"/>
  <c r="CF170" i="29"/>
  <c r="CF176" i="29"/>
  <c r="CF182" i="29"/>
  <c r="CG175" i="29"/>
  <c r="CG181" i="29"/>
  <c r="CH174" i="29"/>
  <c r="CH178" i="29"/>
  <c r="CH179" i="29"/>
  <c r="CI167" i="29"/>
  <c r="CI171" i="29"/>
  <c r="CI173" i="29"/>
  <c r="CI177" i="29"/>
  <c r="CI183" i="29"/>
  <c r="CJ170" i="29"/>
  <c r="CJ176" i="29"/>
  <c r="CJ182" i="29"/>
  <c r="CK175" i="29"/>
  <c r="CK181" i="29"/>
  <c r="CL174" i="29"/>
  <c r="CL178" i="29"/>
  <c r="CL179" i="29"/>
  <c r="CM167" i="29"/>
  <c r="CM171" i="29"/>
  <c r="CM173" i="29"/>
  <c r="CM177" i="29"/>
  <c r="CN170" i="29"/>
  <c r="CN176" i="29"/>
  <c r="CN182" i="29"/>
  <c r="CO175" i="29"/>
  <c r="CO181" i="29"/>
  <c r="CP174" i="29"/>
  <c r="CP178" i="29"/>
  <c r="CP179" i="29"/>
  <c r="CQ167" i="29"/>
  <c r="CQ171" i="29"/>
  <c r="CQ173" i="29"/>
  <c r="CQ177" i="29"/>
  <c r="CQ183" i="29"/>
  <c r="CR170" i="29"/>
  <c r="CR176" i="29"/>
  <c r="CR182" i="29"/>
  <c r="CS175" i="29"/>
  <c r="CS181" i="29"/>
  <c r="CT174" i="29"/>
  <c r="CT178" i="29"/>
  <c r="CT179" i="29"/>
  <c r="CU167" i="29"/>
  <c r="CU171" i="29"/>
  <c r="CU173" i="29"/>
  <c r="CU177" i="29"/>
  <c r="CV170" i="29"/>
  <c r="CV176" i="29"/>
  <c r="CV182" i="29"/>
  <c r="CW175" i="29"/>
  <c r="CX174" i="29"/>
  <c r="CX178" i="29"/>
  <c r="CX179" i="29"/>
  <c r="CY167" i="29"/>
  <c r="CY171" i="29"/>
  <c r="CY173" i="29"/>
  <c r="CY177" i="29"/>
  <c r="CY183" i="29"/>
  <c r="CY186" i="29"/>
  <c r="CZ167" i="29"/>
  <c r="CZ171" i="29"/>
  <c r="CZ173" i="29"/>
  <c r="CZ177" i="29"/>
  <c r="CZ183" i="29"/>
  <c r="CZ186" i="29"/>
  <c r="DA167" i="29"/>
  <c r="DA171" i="29"/>
  <c r="DA173" i="29"/>
  <c r="DA177" i="29"/>
  <c r="DB167" i="29"/>
  <c r="DB171" i="29"/>
  <c r="DB173" i="29"/>
  <c r="DB177" i="29"/>
  <c r="DC167" i="29"/>
  <c r="DC171" i="29"/>
  <c r="DC173" i="29"/>
  <c r="DC177" i="29"/>
  <c r="DC183" i="29"/>
  <c r="DC186" i="29"/>
  <c r="DD167" i="29"/>
  <c r="DD171" i="29"/>
  <c r="DD173" i="29"/>
  <c r="DD177" i="29"/>
  <c r="DD183" i="29"/>
  <c r="DD186" i="29"/>
  <c r="DE167" i="29"/>
  <c r="DE171" i="29"/>
  <c r="DE173" i="29"/>
  <c r="DE177" i="29"/>
  <c r="DF167" i="29"/>
  <c r="DF171" i="29"/>
  <c r="DF173" i="29"/>
  <c r="DF177" i="29"/>
  <c r="DG167" i="29"/>
  <c r="DG171" i="29"/>
  <c r="DG173" i="29"/>
  <c r="DG177" i="29"/>
  <c r="DG183" i="29"/>
  <c r="DG186" i="29"/>
  <c r="DH167" i="29"/>
  <c r="DH171" i="29"/>
  <c r="DH173" i="29"/>
  <c r="DH177" i="29"/>
  <c r="DH183" i="29"/>
  <c r="DH186" i="29"/>
  <c r="DI167" i="29"/>
  <c r="DI171" i="29"/>
  <c r="DI173" i="29"/>
  <c r="DI177" i="29"/>
  <c r="DI183" i="29"/>
  <c r="DI186" i="29"/>
  <c r="DJ167" i="29"/>
  <c r="DJ171" i="29"/>
  <c r="DJ173" i="29"/>
  <c r="DJ177" i="29"/>
  <c r="DK167" i="29"/>
  <c r="DK171" i="29"/>
  <c r="DK173" i="29"/>
  <c r="DK177" i="29"/>
  <c r="DK183" i="29"/>
  <c r="DK186" i="29"/>
  <c r="DL167" i="29"/>
  <c r="DL171" i="29"/>
  <c r="DL173" i="29"/>
  <c r="DL177" i="29"/>
  <c r="DL183" i="29"/>
  <c r="DL186" i="29"/>
  <c r="CY62" i="29"/>
  <c r="CY67" i="29"/>
  <c r="CY71" i="29"/>
  <c r="CY73" i="29"/>
  <c r="CZ65" i="29"/>
  <c r="CZ69" i="29"/>
  <c r="CZ84" i="29"/>
  <c r="CZ139" i="29"/>
  <c r="DA62" i="29"/>
  <c r="DA67" i="29"/>
  <c r="DA71" i="29"/>
  <c r="DA73" i="29"/>
  <c r="DB65" i="29"/>
  <c r="DB69" i="29"/>
  <c r="DB84" i="29"/>
  <c r="DB139" i="29"/>
  <c r="DC62" i="29"/>
  <c r="DC67" i="29"/>
  <c r="DC71" i="29"/>
  <c r="DC73" i="29"/>
  <c r="DD65" i="29"/>
  <c r="DD69" i="29"/>
  <c r="DD84" i="29"/>
  <c r="DD139" i="29"/>
  <c r="DE62" i="29"/>
  <c r="DE67" i="29"/>
  <c r="DE71" i="29"/>
  <c r="DE73" i="29"/>
  <c r="DF65" i="29"/>
  <c r="DF69" i="29"/>
  <c r="DF84" i="29"/>
  <c r="DF139" i="29"/>
  <c r="DG62" i="29"/>
  <c r="DG67" i="29"/>
  <c r="DG71" i="29"/>
  <c r="DG73" i="29"/>
  <c r="DH65" i="29"/>
  <c r="DH69" i="29"/>
  <c r="DH84" i="29"/>
  <c r="DH139" i="29"/>
  <c r="DI62" i="29"/>
  <c r="DI67" i="29"/>
  <c r="DI71" i="29"/>
  <c r="DI73" i="29"/>
  <c r="DJ65" i="29"/>
  <c r="DJ69" i="29"/>
  <c r="DJ84" i="29"/>
  <c r="DJ139" i="29"/>
  <c r="DK62" i="29"/>
  <c r="DK67" i="29"/>
  <c r="DK71" i="29"/>
  <c r="DK73" i="29"/>
  <c r="CI313" i="29"/>
  <c r="BS313" i="29"/>
  <c r="BS313" i="38"/>
  <c r="BC313" i="29"/>
  <c r="AM313" i="29"/>
  <c r="W313" i="29"/>
  <c r="DI312" i="29"/>
  <c r="DI312" i="38"/>
  <c r="CS312" i="29"/>
  <c r="CC312" i="29"/>
  <c r="BM312" i="29"/>
  <c r="AW312" i="29"/>
  <c r="AW312" i="38"/>
  <c r="AG312" i="29"/>
  <c r="Q312" i="29"/>
  <c r="CZ311" i="29"/>
  <c r="CR311" i="29"/>
  <c r="CR311" i="38"/>
  <c r="CJ311" i="29"/>
  <c r="CB311" i="29"/>
  <c r="BT311" i="29"/>
  <c r="BL311" i="29"/>
  <c r="BL311" i="38"/>
  <c r="BD311" i="29"/>
  <c r="AV311" i="29"/>
  <c r="AN311" i="29"/>
  <c r="AF311" i="29"/>
  <c r="AF311" i="38"/>
  <c r="X311" i="29"/>
  <c r="P311" i="29"/>
  <c r="DG310" i="29"/>
  <c r="CY310" i="29"/>
  <c r="CY310" i="38"/>
  <c r="CQ310" i="29"/>
  <c r="CI310" i="29"/>
  <c r="CA310" i="29"/>
  <c r="BS310" i="29"/>
  <c r="BS310" i="38"/>
  <c r="BK310" i="29"/>
  <c r="BC310" i="29"/>
  <c r="AV310" i="29"/>
  <c r="AT310" i="29"/>
  <c r="AT310" i="38"/>
  <c r="AM310" i="29"/>
  <c r="AF310" i="29"/>
  <c r="AD310" i="29"/>
  <c r="AD310" i="38"/>
  <c r="W310" i="29"/>
  <c r="W310" i="38"/>
  <c r="P310" i="29"/>
  <c r="N310" i="29"/>
  <c r="I310" i="29"/>
  <c r="I310" i="38"/>
  <c r="DI309" i="29"/>
  <c r="DI309" i="38"/>
  <c r="DE309" i="29"/>
  <c r="DA309" i="29"/>
  <c r="CW309" i="29"/>
  <c r="CW309" i="38"/>
  <c r="CS309" i="29"/>
  <c r="CS309" i="38"/>
  <c r="CO309" i="29"/>
  <c r="CK309" i="29"/>
  <c r="CG309" i="29"/>
  <c r="CG309" i="38"/>
  <c r="CC309" i="29"/>
  <c r="CC309" i="38"/>
  <c r="BY309" i="29"/>
  <c r="BU309" i="29"/>
  <c r="BQ309" i="29"/>
  <c r="BQ309" i="38"/>
  <c r="BM309" i="29"/>
  <c r="BI309" i="29"/>
  <c r="BE309" i="29"/>
  <c r="BA309" i="29"/>
  <c r="BA309" i="38"/>
  <c r="AW309" i="29"/>
  <c r="AS309" i="29"/>
  <c r="AO309" i="29"/>
  <c r="AK309" i="29"/>
  <c r="AK309" i="38"/>
  <c r="AG309" i="29"/>
  <c r="AC309" i="29"/>
  <c r="Y309" i="29"/>
  <c r="U309" i="29"/>
  <c r="U309" i="38"/>
  <c r="Q309" i="29"/>
  <c r="M309" i="29"/>
  <c r="DL308" i="29"/>
  <c r="DH308" i="29"/>
  <c r="DH308" i="38"/>
  <c r="DD308" i="29"/>
  <c r="DD308" i="38"/>
  <c r="CZ308" i="29"/>
  <c r="CV308" i="29"/>
  <c r="CR308" i="29"/>
  <c r="CR308" i="38"/>
  <c r="CN308" i="29"/>
  <c r="CJ308" i="29"/>
  <c r="CF308" i="29"/>
  <c r="CB308" i="29"/>
  <c r="CB308" i="38"/>
  <c r="BX308" i="29"/>
  <c r="BX308" i="38"/>
  <c r="BT308" i="29"/>
  <c r="BP308" i="29"/>
  <c r="BL308" i="29"/>
  <c r="BL308" i="38"/>
  <c r="BH308" i="29"/>
  <c r="BH308" i="38"/>
  <c r="BD308" i="29"/>
  <c r="AZ308" i="29"/>
  <c r="AV308" i="29"/>
  <c r="AV308" i="38"/>
  <c r="AR308" i="29"/>
  <c r="AR308" i="38"/>
  <c r="AN308" i="29"/>
  <c r="AJ308" i="29"/>
  <c r="AF308" i="29"/>
  <c r="AB308" i="29"/>
  <c r="X308" i="29"/>
  <c r="T308" i="29"/>
  <c r="P308" i="29"/>
  <c r="L308" i="29"/>
  <c r="L308" i="38"/>
  <c r="DK303" i="29"/>
  <c r="DG303" i="29"/>
  <c r="DC303" i="29"/>
  <c r="DC303" i="38"/>
  <c r="CY303" i="29"/>
  <c r="CU303" i="29"/>
  <c r="CQ303" i="29"/>
  <c r="CM303" i="29"/>
  <c r="CM303" i="38"/>
  <c r="CI303" i="29"/>
  <c r="CI303" i="38"/>
  <c r="CE303" i="29"/>
  <c r="CA303" i="29"/>
  <c r="BW303" i="29"/>
  <c r="BS303" i="29"/>
  <c r="BS303" i="38"/>
  <c r="BO303" i="29"/>
  <c r="BK303" i="29"/>
  <c r="BG303" i="29"/>
  <c r="BC303" i="29"/>
  <c r="BC303" i="38"/>
  <c r="AY303" i="29"/>
  <c r="AU303" i="29"/>
  <c r="AQ303" i="29"/>
  <c r="AQ303" i="38"/>
  <c r="AM303" i="29"/>
  <c r="AM303" i="38"/>
  <c r="AI303" i="29"/>
  <c r="AE303" i="29"/>
  <c r="AA303" i="29"/>
  <c r="AA303" i="38"/>
  <c r="W303" i="29"/>
  <c r="S303" i="29"/>
  <c r="O303" i="29"/>
  <c r="O303" i="38"/>
  <c r="K303" i="29"/>
  <c r="DI302" i="29"/>
  <c r="DE302" i="29"/>
  <c r="DA302" i="29"/>
  <c r="DA302" i="38"/>
  <c r="CW302" i="29"/>
  <c r="CS302" i="29"/>
  <c r="CO302" i="29"/>
  <c r="CK302" i="29"/>
  <c r="CK302" i="38"/>
  <c r="CG302" i="29"/>
  <c r="CC302" i="29"/>
  <c r="BY302" i="29"/>
  <c r="BU302" i="29"/>
  <c r="BU302" i="38"/>
  <c r="BQ302" i="29"/>
  <c r="BM302" i="29"/>
  <c r="BI302" i="29"/>
  <c r="BE302" i="29"/>
  <c r="BE302" i="38"/>
  <c r="BA302" i="29"/>
  <c r="AW302" i="29"/>
  <c r="AS302" i="29"/>
  <c r="AO302" i="29"/>
  <c r="AO302" i="38"/>
  <c r="AK302" i="29"/>
  <c r="AG302" i="29"/>
  <c r="AC302" i="29"/>
  <c r="Y302" i="29"/>
  <c r="Y302" i="38"/>
  <c r="U302" i="29"/>
  <c r="Q302" i="29"/>
  <c r="M302" i="29"/>
  <c r="DK301" i="29"/>
  <c r="DK301" i="38"/>
  <c r="DG301" i="29"/>
  <c r="DC301" i="29"/>
  <c r="CY301" i="29"/>
  <c r="CU301" i="29"/>
  <c r="CU301" i="38"/>
  <c r="CQ301" i="29"/>
  <c r="CM301" i="29"/>
  <c r="CI301" i="29"/>
  <c r="CE301" i="29"/>
  <c r="CE301" i="38"/>
  <c r="CA301" i="29"/>
  <c r="BW301" i="29"/>
  <c r="BS301" i="29"/>
  <c r="BO301" i="29"/>
  <c r="BO301" i="38"/>
  <c r="BK301" i="29"/>
  <c r="BG301" i="29"/>
  <c r="BC301" i="29"/>
  <c r="AY301" i="29"/>
  <c r="AY301" i="38"/>
  <c r="AU301" i="29"/>
  <c r="AQ301" i="29"/>
  <c r="AM301" i="29"/>
  <c r="AI301" i="29"/>
  <c r="AI301" i="38"/>
  <c r="AE301" i="29"/>
  <c r="AA301" i="29"/>
  <c r="W301" i="29"/>
  <c r="S301" i="29"/>
  <c r="S301" i="38"/>
  <c r="O301" i="29"/>
  <c r="K301" i="29"/>
  <c r="DI299" i="29"/>
  <c r="DE299" i="29"/>
  <c r="DE299" i="38"/>
  <c r="DA299" i="29"/>
  <c r="CW299" i="29"/>
  <c r="CS299" i="29"/>
  <c r="CO299" i="29"/>
  <c r="CO299" i="38"/>
  <c r="CK299" i="29"/>
  <c r="CG299" i="29"/>
  <c r="CC299" i="29"/>
  <c r="BY299" i="29"/>
  <c r="BY299" i="38"/>
  <c r="BU299" i="29"/>
  <c r="BQ299" i="29"/>
  <c r="BM299" i="29"/>
  <c r="BI299" i="29"/>
  <c r="BI299" i="38"/>
  <c r="BE299" i="29"/>
  <c r="BA299" i="29"/>
  <c r="AW299" i="29"/>
  <c r="AS299" i="29"/>
  <c r="AS299" i="38"/>
  <c r="AO299" i="29"/>
  <c r="AK299" i="29"/>
  <c r="AG299" i="29"/>
  <c r="AC299" i="29"/>
  <c r="AC299" i="38"/>
  <c r="Y299" i="29"/>
  <c r="U299" i="29"/>
  <c r="Q299" i="29"/>
  <c r="M299" i="29"/>
  <c r="M299" i="38"/>
  <c r="DK298" i="29"/>
  <c r="DG298" i="29"/>
  <c r="DC298" i="29"/>
  <c r="CY298" i="29"/>
  <c r="CY298" i="38"/>
  <c r="CU298" i="29"/>
  <c r="CQ298" i="29"/>
  <c r="CM298" i="29"/>
  <c r="CI298" i="29"/>
  <c r="CI298" i="38"/>
  <c r="CE298" i="29"/>
  <c r="CA298" i="29"/>
  <c r="BW298" i="29"/>
  <c r="BS298" i="29"/>
  <c r="BS298" i="38"/>
  <c r="BO298" i="29"/>
  <c r="BK298" i="29"/>
  <c r="BG298" i="29"/>
  <c r="BC298" i="29"/>
  <c r="BC298" i="38"/>
  <c r="AY298" i="29"/>
  <c r="AU298" i="29"/>
  <c r="AQ298" i="29"/>
  <c r="AM298" i="29"/>
  <c r="AM298" i="38"/>
  <c r="AI298" i="29"/>
  <c r="AE298" i="29"/>
  <c r="AA298" i="29"/>
  <c r="W298" i="29"/>
  <c r="W298" i="38"/>
  <c r="S298" i="29"/>
  <c r="O298" i="29"/>
  <c r="K298" i="29"/>
  <c r="DI297" i="29"/>
  <c r="DI297" i="38"/>
  <c r="DE297" i="29"/>
  <c r="DA297" i="29"/>
  <c r="CW297" i="29"/>
  <c r="CS297" i="29"/>
  <c r="CS297" i="38"/>
  <c r="CO297" i="29"/>
  <c r="CK297" i="29"/>
  <c r="CG297" i="29"/>
  <c r="CC297" i="29"/>
  <c r="BY297" i="29"/>
  <c r="BU297" i="29"/>
  <c r="BQ297" i="29"/>
  <c r="BM297" i="29"/>
  <c r="BM297" i="38"/>
  <c r="BI297" i="29"/>
  <c r="BE297" i="29"/>
  <c r="BA297" i="29"/>
  <c r="AW297" i="29"/>
  <c r="AW297" i="38"/>
  <c r="AS297" i="29"/>
  <c r="AO297" i="29"/>
  <c r="AK297" i="29"/>
  <c r="AG297" i="29"/>
  <c r="AG297" i="38"/>
  <c r="AC297" i="29"/>
  <c r="Y297" i="29"/>
  <c r="U297" i="29"/>
  <c r="Q297" i="29"/>
  <c r="Q297" i="38"/>
  <c r="M297" i="29"/>
  <c r="DK295" i="29"/>
  <c r="DG295" i="29"/>
  <c r="DC295" i="29"/>
  <c r="DC295" i="38"/>
  <c r="CY295" i="29"/>
  <c r="CU295" i="29"/>
  <c r="CQ295" i="29"/>
  <c r="CM295" i="29"/>
  <c r="CM295" i="38"/>
  <c r="CI295" i="29"/>
  <c r="CE295" i="29"/>
  <c r="CA295" i="29"/>
  <c r="BW295" i="29"/>
  <c r="BW295" i="38"/>
  <c r="BS295" i="29"/>
  <c r="BO295" i="29"/>
  <c r="BK295" i="29"/>
  <c r="BG295" i="29"/>
  <c r="BG295" i="38"/>
  <c r="BC295" i="29"/>
  <c r="AY295" i="29"/>
  <c r="AU295" i="29"/>
  <c r="AQ295" i="29"/>
  <c r="AQ295" i="38"/>
  <c r="AM295" i="29"/>
  <c r="AI295" i="29"/>
  <c r="AE295" i="29"/>
  <c r="AA295" i="29"/>
  <c r="AA295" i="38"/>
  <c r="W295" i="29"/>
  <c r="S295" i="29"/>
  <c r="O295" i="29"/>
  <c r="K295" i="29"/>
  <c r="K295" i="38"/>
  <c r="DI294" i="29"/>
  <c r="DE294" i="29"/>
  <c r="DA294" i="29"/>
  <c r="CW294" i="29"/>
  <c r="CW294" i="38"/>
  <c r="CS294" i="29"/>
  <c r="CO294" i="29"/>
  <c r="CK294" i="29"/>
  <c r="CG294" i="29"/>
  <c r="CG294" i="38"/>
  <c r="CC294" i="29"/>
  <c r="BY294" i="29"/>
  <c r="BU294" i="29"/>
  <c r="BQ294" i="29"/>
  <c r="BQ294" i="38"/>
  <c r="BM294" i="29"/>
  <c r="BI294" i="29"/>
  <c r="BE294" i="29"/>
  <c r="BA294" i="29"/>
  <c r="BA294" i="38"/>
  <c r="AW294" i="29"/>
  <c r="AS294" i="29"/>
  <c r="AO294" i="29"/>
  <c r="AK294" i="29"/>
  <c r="AK294" i="38"/>
  <c r="AG294" i="29"/>
  <c r="AC294" i="29"/>
  <c r="Y294" i="29"/>
  <c r="U294" i="29"/>
  <c r="U294" i="38"/>
  <c r="Q294" i="29"/>
  <c r="M294" i="29"/>
  <c r="DK293" i="29"/>
  <c r="DG293" i="29"/>
  <c r="DG293" i="38"/>
  <c r="DC293" i="29"/>
  <c r="CY293" i="29"/>
  <c r="CU293" i="29"/>
  <c r="CQ293" i="29"/>
  <c r="CQ293" i="38"/>
  <c r="CM293" i="29"/>
  <c r="CI293" i="29"/>
  <c r="CE293" i="29"/>
  <c r="CA293" i="29"/>
  <c r="CA293" i="38"/>
  <c r="BW293" i="29"/>
  <c r="BS293" i="29"/>
  <c r="BO293" i="29"/>
  <c r="BK293" i="29"/>
  <c r="BK293" i="38"/>
  <c r="BG293" i="29"/>
  <c r="BC293" i="29"/>
  <c r="AY293" i="29"/>
  <c r="AU293" i="29"/>
  <c r="AU293" i="38"/>
  <c r="AQ293" i="29"/>
  <c r="AM293" i="29"/>
  <c r="AI293" i="29"/>
  <c r="AE293" i="29"/>
  <c r="AE293" i="38"/>
  <c r="AA293" i="29"/>
  <c r="W293" i="29"/>
  <c r="S293" i="29"/>
  <c r="O293" i="29"/>
  <c r="O293" i="38"/>
  <c r="DI287" i="29"/>
  <c r="DI287" i="38"/>
  <c r="DE287" i="29"/>
  <c r="DA287" i="29"/>
  <c r="CW287" i="29"/>
  <c r="CS287" i="29"/>
  <c r="CS287" i="38"/>
  <c r="CO287" i="29"/>
  <c r="CK287" i="29"/>
  <c r="CG287" i="29"/>
  <c r="CC287" i="29"/>
  <c r="CC287" i="38"/>
  <c r="BY287" i="29"/>
  <c r="BU287" i="29"/>
  <c r="BQ287" i="29"/>
  <c r="BM287" i="29"/>
  <c r="BI287" i="29"/>
  <c r="BE287" i="29"/>
  <c r="BA287" i="29"/>
  <c r="AW287" i="29"/>
  <c r="AS287" i="29"/>
  <c r="AO287" i="29"/>
  <c r="AK287" i="29"/>
  <c r="AG287" i="29"/>
  <c r="AC287" i="29"/>
  <c r="Y287" i="29"/>
  <c r="U287" i="29"/>
  <c r="Q287" i="29"/>
  <c r="M287" i="29"/>
  <c r="DI256" i="29"/>
  <c r="DE256" i="29"/>
  <c r="DE256" i="38"/>
  <c r="DA256" i="29"/>
  <c r="DA256" i="38"/>
  <c r="CW256" i="29"/>
  <c r="CS256" i="29"/>
  <c r="CO256" i="29"/>
  <c r="CO256" i="38"/>
  <c r="CK256" i="29"/>
  <c r="CG256" i="29"/>
  <c r="CC256" i="29"/>
  <c r="CC256" i="38"/>
  <c r="BY256" i="29"/>
  <c r="BY256" i="38"/>
  <c r="BU256" i="29"/>
  <c r="BU256" i="38"/>
  <c r="BQ256" i="29"/>
  <c r="BM256" i="29"/>
  <c r="BM256" i="38"/>
  <c r="BI256" i="29"/>
  <c r="BI256" i="38"/>
  <c r="BE256" i="29"/>
  <c r="BE256" i="38"/>
  <c r="BA256" i="29"/>
  <c r="AW256" i="29"/>
  <c r="AS256" i="29"/>
  <c r="AS256" i="38"/>
  <c r="AO256" i="29"/>
  <c r="AO256" i="38"/>
  <c r="DI255" i="29"/>
  <c r="DE255" i="29"/>
  <c r="DA255" i="29"/>
  <c r="CW255" i="29"/>
  <c r="CS255" i="29"/>
  <c r="CO255" i="29"/>
  <c r="CK255" i="29"/>
  <c r="CG255" i="29"/>
  <c r="CC255" i="29"/>
  <c r="BY255" i="29"/>
  <c r="BU255" i="29"/>
  <c r="BQ255" i="29"/>
  <c r="BM255" i="29"/>
  <c r="BI255" i="29"/>
  <c r="BE255" i="29"/>
  <c r="BA255" i="29"/>
  <c r="AW255" i="29"/>
  <c r="AS255" i="29"/>
  <c r="AO255" i="29"/>
  <c r="DI254" i="29"/>
  <c r="DE254" i="29"/>
  <c r="DA254" i="29"/>
  <c r="CW254" i="29"/>
  <c r="CS254" i="29"/>
  <c r="CO254" i="29"/>
  <c r="CK254" i="29"/>
  <c r="CG254" i="29"/>
  <c r="CC254" i="29"/>
  <c r="BY254" i="29"/>
  <c r="BU254" i="29"/>
  <c r="BQ254" i="29"/>
  <c r="BM254" i="29"/>
  <c r="BI254" i="29"/>
  <c r="BE254" i="29"/>
  <c r="BA254" i="29"/>
  <c r="AW254" i="29"/>
  <c r="AS254" i="29"/>
  <c r="AO254" i="29"/>
  <c r="DI253" i="29"/>
  <c r="DE253" i="29"/>
  <c r="DA253" i="29"/>
  <c r="CW253" i="29"/>
  <c r="CS253" i="29"/>
  <c r="CO253" i="29"/>
  <c r="CK253" i="29"/>
  <c r="CG253" i="29"/>
  <c r="CC253" i="29"/>
  <c r="BY253" i="29"/>
  <c r="BY253" i="38"/>
  <c r="BU253" i="29"/>
  <c r="BQ253" i="29"/>
  <c r="BM253" i="29"/>
  <c r="BI253" i="29"/>
  <c r="BE253" i="29"/>
  <c r="BA253" i="29"/>
  <c r="AW253" i="29"/>
  <c r="AS253" i="29"/>
  <c r="AO253" i="29"/>
  <c r="DI252" i="29"/>
  <c r="DE252" i="29"/>
  <c r="DA252" i="29"/>
  <c r="DA252" i="38"/>
  <c r="CW252" i="29"/>
  <c r="CW252" i="38"/>
  <c r="CS252" i="29"/>
  <c r="CO252" i="29"/>
  <c r="CK252" i="29"/>
  <c r="CG252" i="29"/>
  <c r="CG252" i="38"/>
  <c r="CC252" i="29"/>
  <c r="BY252" i="29"/>
  <c r="BU252" i="29"/>
  <c r="BQ252" i="29"/>
  <c r="BM252" i="29"/>
  <c r="BI252" i="29"/>
  <c r="BE252" i="29"/>
  <c r="BA252" i="29"/>
  <c r="BA252" i="38"/>
  <c r="AW252" i="29"/>
  <c r="AS252" i="29"/>
  <c r="AO252" i="29"/>
  <c r="DI251" i="29"/>
  <c r="DE251" i="29"/>
  <c r="DA251" i="29"/>
  <c r="CW251" i="29"/>
  <c r="CS251" i="29"/>
  <c r="CO251" i="29"/>
  <c r="CK251" i="29"/>
  <c r="CG251" i="29"/>
  <c r="CC251" i="29"/>
  <c r="BY251" i="29"/>
  <c r="BU251" i="29"/>
  <c r="BQ251" i="29"/>
  <c r="BM251" i="29"/>
  <c r="BI251" i="29"/>
  <c r="BE251" i="29"/>
  <c r="BA251" i="29"/>
  <c r="AW251" i="29"/>
  <c r="AS251" i="29"/>
  <c r="AO251" i="29"/>
  <c r="DE250" i="29"/>
  <c r="DA250" i="29"/>
  <c r="CW250" i="29"/>
  <c r="CS250" i="29"/>
  <c r="CO250" i="29"/>
  <c r="CK250" i="29"/>
  <c r="CG250" i="29"/>
  <c r="CC250" i="29"/>
  <c r="BY250" i="29"/>
  <c r="BU250" i="29"/>
  <c r="BQ250" i="29"/>
  <c r="BM250" i="29"/>
  <c r="BI250" i="29"/>
  <c r="BE250" i="29"/>
  <c r="BA250" i="29"/>
  <c r="AS250" i="29"/>
  <c r="AO250" i="29"/>
  <c r="CO248" i="29"/>
  <c r="BY248" i="29"/>
  <c r="BI248" i="29"/>
  <c r="BI248" i="38"/>
  <c r="DI247" i="29"/>
  <c r="DE247" i="29"/>
  <c r="CW247" i="29"/>
  <c r="CS247" i="29"/>
  <c r="CO247" i="29"/>
  <c r="CK247" i="29"/>
  <c r="CG247" i="29"/>
  <c r="CC247" i="29"/>
  <c r="BY247" i="29"/>
  <c r="BQ247" i="29"/>
  <c r="BM247" i="29"/>
  <c r="BI247" i="29"/>
  <c r="BE247" i="29"/>
  <c r="BA247" i="29"/>
  <c r="AW247" i="29"/>
  <c r="AS247" i="29"/>
  <c r="AO247" i="29"/>
  <c r="DI246" i="29"/>
  <c r="DE246" i="29"/>
  <c r="DA246" i="29"/>
  <c r="CW246" i="29"/>
  <c r="CS246" i="29"/>
  <c r="CO246" i="29"/>
  <c r="CK246" i="29"/>
  <c r="CG246" i="29"/>
  <c r="CC246" i="29"/>
  <c r="BY246" i="29"/>
  <c r="BU246" i="29"/>
  <c r="BQ246" i="29"/>
  <c r="BM246" i="29"/>
  <c r="BI246" i="29"/>
  <c r="BE246" i="29"/>
  <c r="AW246" i="29"/>
  <c r="AS246" i="29"/>
  <c r="AO246" i="29"/>
  <c r="CS245" i="29"/>
  <c r="CC245" i="29"/>
  <c r="BM245" i="29"/>
  <c r="AW245" i="29"/>
  <c r="DJ242" i="29"/>
  <c r="DF242" i="29"/>
  <c r="DB242" i="29"/>
  <c r="DL241" i="29"/>
  <c r="DH241" i="29"/>
  <c r="DD241" i="29"/>
  <c r="CZ241" i="29"/>
  <c r="DJ240" i="29"/>
  <c r="DF240" i="29"/>
  <c r="DB240" i="29"/>
  <c r="DL239" i="29"/>
  <c r="DH239" i="29"/>
  <c r="DD239" i="29"/>
  <c r="CZ239" i="29"/>
  <c r="DJ238" i="29"/>
  <c r="DF238" i="29"/>
  <c r="DB238" i="29"/>
  <c r="DJ236" i="29"/>
  <c r="DF236" i="29"/>
  <c r="DB236" i="29"/>
  <c r="DL235" i="29"/>
  <c r="DH235" i="29"/>
  <c r="DD235" i="29"/>
  <c r="CZ235" i="29"/>
  <c r="DJ233" i="29"/>
  <c r="DF233" i="29"/>
  <c r="DB233" i="29"/>
  <c r="DL232" i="29"/>
  <c r="DH232" i="29"/>
  <c r="DD232" i="29"/>
  <c r="CZ232" i="29"/>
  <c r="DJ231" i="29"/>
  <c r="DF231" i="29"/>
  <c r="DB231" i="29"/>
  <c r="DL230" i="29"/>
  <c r="DH230" i="29"/>
  <c r="DD230" i="29"/>
  <c r="CZ230" i="29"/>
  <c r="DJ229" i="29"/>
  <c r="DF229" i="29"/>
  <c r="DB229" i="29"/>
  <c r="DL228" i="29"/>
  <c r="DH228" i="29"/>
  <c r="DD228" i="29"/>
  <c r="CZ228" i="29"/>
  <c r="DJ227" i="29"/>
  <c r="DF227" i="29"/>
  <c r="DB227" i="29"/>
  <c r="DL226" i="29"/>
  <c r="DH226" i="29"/>
  <c r="DD226" i="29"/>
  <c r="CZ226" i="29"/>
  <c r="DL223" i="29"/>
  <c r="DH223" i="29"/>
  <c r="DD223" i="29"/>
  <c r="CZ223" i="29"/>
  <c r="J170" i="29"/>
  <c r="J182" i="29"/>
  <c r="L181" i="29"/>
  <c r="M174" i="29"/>
  <c r="M179" i="29"/>
  <c r="N167" i="29"/>
  <c r="N177" i="29"/>
  <c r="N183" i="29"/>
  <c r="O176" i="29"/>
  <c r="O182" i="29"/>
  <c r="P175" i="29"/>
  <c r="P181" i="29"/>
  <c r="Q174" i="29"/>
  <c r="Q178" i="29"/>
  <c r="R167" i="29"/>
  <c r="R171" i="29"/>
  <c r="R173" i="29"/>
  <c r="R183" i="29"/>
  <c r="S170" i="29"/>
  <c r="S182" i="29"/>
  <c r="T175" i="29"/>
  <c r="T181" i="29"/>
  <c r="U174" i="29"/>
  <c r="U178" i="29"/>
  <c r="U179" i="29"/>
  <c r="V171" i="29"/>
  <c r="V173" i="29"/>
  <c r="V177" i="29"/>
  <c r="W170" i="29"/>
  <c r="W176" i="29"/>
  <c r="X175" i="29"/>
  <c r="X181" i="29"/>
  <c r="Y178" i="29"/>
  <c r="Y179" i="29"/>
  <c r="Z167" i="29"/>
  <c r="Z173" i="29"/>
  <c r="Z177" i="29"/>
  <c r="Z183" i="29"/>
  <c r="AA170" i="29"/>
  <c r="AA176" i="29"/>
  <c r="AB181" i="29"/>
  <c r="AC174" i="29"/>
  <c r="AC178" i="29"/>
  <c r="AC179" i="29"/>
  <c r="AD167" i="29"/>
  <c r="AD177" i="29"/>
  <c r="AD183" i="29"/>
  <c r="AE170" i="29"/>
  <c r="AE176" i="29"/>
  <c r="AE182" i="29"/>
  <c r="AF175" i="29"/>
  <c r="AF181" i="29"/>
  <c r="AG174" i="29"/>
  <c r="AG178" i="29"/>
  <c r="AG179" i="29"/>
  <c r="AH167" i="29"/>
  <c r="AH171" i="29"/>
  <c r="AH173" i="29"/>
  <c r="AH177" i="29"/>
  <c r="AH183" i="29"/>
  <c r="AI170" i="29"/>
  <c r="AI176" i="29"/>
  <c r="AI182" i="29"/>
  <c r="AJ175" i="29"/>
  <c r="AJ181" i="29"/>
  <c r="AK174" i="29"/>
  <c r="AK178" i="29"/>
  <c r="AK179" i="29"/>
  <c r="AL167" i="29"/>
  <c r="AL171" i="29"/>
  <c r="AL173" i="29"/>
  <c r="AL177" i="29"/>
  <c r="AL183" i="29"/>
  <c r="AM170" i="29"/>
  <c r="AM176" i="29"/>
  <c r="AM182" i="29"/>
  <c r="AN175" i="29"/>
  <c r="AN181" i="29"/>
  <c r="AO174" i="29"/>
  <c r="AO178" i="29"/>
  <c r="AO179" i="29"/>
  <c r="AP167" i="29"/>
  <c r="AP171" i="29"/>
  <c r="AP173" i="29"/>
  <c r="AP177" i="29"/>
  <c r="AP183" i="29"/>
  <c r="AQ170" i="29"/>
  <c r="AQ176" i="29"/>
  <c r="AQ182" i="29"/>
  <c r="AR175" i="29"/>
  <c r="AR181" i="29"/>
  <c r="AS174" i="29"/>
  <c r="AS178" i="29"/>
  <c r="AS179" i="29"/>
  <c r="AT167" i="29"/>
  <c r="AT171" i="29"/>
  <c r="AT173" i="29"/>
  <c r="AT177" i="29"/>
  <c r="AT183" i="29"/>
  <c r="AU170" i="29"/>
  <c r="AU176" i="29"/>
  <c r="AU182" i="29"/>
  <c r="AV175" i="29"/>
  <c r="AV181" i="29"/>
  <c r="AW174" i="29"/>
  <c r="AW178" i="29"/>
  <c r="AW179" i="29"/>
  <c r="AX167" i="29"/>
  <c r="AX171" i="29"/>
  <c r="AX173" i="29"/>
  <c r="AX177" i="29"/>
  <c r="AX183" i="29"/>
  <c r="AY170" i="29"/>
  <c r="AY176" i="29"/>
  <c r="AY182" i="29"/>
  <c r="AZ175" i="29"/>
  <c r="AZ181" i="29"/>
  <c r="BA174" i="29"/>
  <c r="BA179" i="29"/>
  <c r="BB167" i="29"/>
  <c r="BB171" i="29"/>
  <c r="BB173" i="29"/>
  <c r="BC176" i="29"/>
  <c r="BC182" i="29"/>
  <c r="BD175" i="29"/>
  <c r="BE174" i="29"/>
  <c r="BE178" i="29"/>
  <c r="BE179" i="29"/>
  <c r="BF167" i="29"/>
  <c r="BF171" i="29"/>
  <c r="BF173" i="29"/>
  <c r="BF177" i="29"/>
  <c r="BF183" i="29"/>
  <c r="BG170" i="29"/>
  <c r="BG176" i="29"/>
  <c r="BH175" i="29"/>
  <c r="BH181" i="29"/>
  <c r="BI174" i="29"/>
  <c r="BI178" i="29"/>
  <c r="BI179" i="29"/>
  <c r="BJ167" i="29"/>
  <c r="BJ171" i="29"/>
  <c r="BJ173" i="29"/>
  <c r="BK170" i="29"/>
  <c r="BK176" i="29"/>
  <c r="BK182" i="29"/>
  <c r="BL175" i="29"/>
  <c r="BL181" i="29"/>
  <c r="BM174" i="29"/>
  <c r="BM178" i="29"/>
  <c r="BN167" i="29"/>
  <c r="BN173" i="29"/>
  <c r="BN177" i="29"/>
  <c r="BO170" i="29"/>
  <c r="BO176" i="29"/>
  <c r="BO182" i="29"/>
  <c r="BP175" i="29"/>
  <c r="BP181" i="29"/>
  <c r="BQ174" i="29"/>
  <c r="BQ178" i="29"/>
  <c r="BQ179" i="29"/>
  <c r="BR167" i="29"/>
  <c r="BR171" i="29"/>
  <c r="BR177" i="29"/>
  <c r="BS170" i="29"/>
  <c r="BS182" i="29"/>
  <c r="BT181" i="29"/>
  <c r="BU174" i="29"/>
  <c r="BU178" i="29"/>
  <c r="BU179" i="29"/>
  <c r="BV167" i="29"/>
  <c r="BV171" i="29"/>
  <c r="BV173" i="29"/>
  <c r="BV177" i="29"/>
  <c r="BW170" i="29"/>
  <c r="BW176" i="29"/>
  <c r="BX175" i="29"/>
  <c r="BX181" i="29"/>
  <c r="BY174" i="29"/>
  <c r="BY178" i="29"/>
  <c r="BY179" i="29"/>
  <c r="BZ167" i="29"/>
  <c r="BZ171" i="29"/>
  <c r="BZ173" i="29"/>
  <c r="BZ177" i="29"/>
  <c r="BZ183" i="29"/>
  <c r="CA170" i="29"/>
  <c r="CA182" i="29"/>
  <c r="CB175" i="29"/>
  <c r="CB181" i="29"/>
  <c r="CC174" i="29"/>
  <c r="CC178" i="29"/>
  <c r="CC179" i="29"/>
  <c r="CD167" i="29"/>
  <c r="CD171" i="29"/>
  <c r="CD173" i="29"/>
  <c r="CD177" i="29"/>
  <c r="CD183" i="29"/>
  <c r="CE170" i="29"/>
  <c r="CE176" i="29"/>
  <c r="CF175" i="29"/>
  <c r="CF181" i="29"/>
  <c r="CG174" i="29"/>
  <c r="CG178" i="29"/>
  <c r="CG179" i="29"/>
  <c r="CH167" i="29"/>
  <c r="CH171" i="29"/>
  <c r="CH173" i="29"/>
  <c r="CH177" i="29"/>
  <c r="CI176" i="29"/>
  <c r="CI182" i="29"/>
  <c r="CJ175" i="29"/>
  <c r="CJ181" i="29"/>
  <c r="CK174" i="29"/>
  <c r="CK178" i="29"/>
  <c r="CK179" i="29"/>
  <c r="CL167" i="29"/>
  <c r="CL171" i="29"/>
  <c r="CL173" i="29"/>
  <c r="CL177" i="29"/>
  <c r="CM170" i="29"/>
  <c r="CM176" i="29"/>
  <c r="CN175" i="29"/>
  <c r="CN181" i="29"/>
  <c r="CO174" i="29"/>
  <c r="CO178" i="29"/>
  <c r="CO179" i="29"/>
  <c r="CP167" i="29"/>
  <c r="CP171" i="29"/>
  <c r="CP173" i="29"/>
  <c r="CP177" i="29"/>
  <c r="CP183" i="29"/>
  <c r="CQ170" i="29"/>
  <c r="CQ176" i="29"/>
  <c r="CQ182" i="29"/>
  <c r="CR175" i="29"/>
  <c r="CR181" i="29"/>
  <c r="CS174" i="29"/>
  <c r="CS178" i="29"/>
  <c r="CS179" i="29"/>
  <c r="CT171" i="29"/>
  <c r="CT173" i="29"/>
  <c r="CT177" i="29"/>
  <c r="CU170" i="29"/>
  <c r="CU176" i="29"/>
  <c r="CV175" i="29"/>
  <c r="CV181" i="29"/>
  <c r="CW174" i="29"/>
  <c r="CW178" i="29"/>
  <c r="CW179" i="29"/>
  <c r="CX167" i="29"/>
  <c r="CX171" i="29"/>
  <c r="CX173" i="29"/>
  <c r="CX177" i="29"/>
  <c r="CX183" i="29"/>
  <c r="CY170" i="29"/>
  <c r="CY176" i="29"/>
  <c r="CY182" i="29"/>
  <c r="CY187" i="29"/>
  <c r="CZ170" i="29"/>
  <c r="CZ176" i="29"/>
  <c r="CZ182" i="29"/>
  <c r="CZ187" i="29"/>
  <c r="DA170" i="29"/>
  <c r="DB170" i="29"/>
  <c r="DB176" i="29"/>
  <c r="DC170" i="29"/>
  <c r="DC176" i="29"/>
  <c r="DC182" i="29"/>
  <c r="DC187" i="29"/>
  <c r="DD170" i="29"/>
  <c r="DD176" i="29"/>
  <c r="DD182" i="29"/>
  <c r="DD187" i="29"/>
  <c r="DE170" i="29"/>
  <c r="DE176" i="29"/>
  <c r="DF170" i="29"/>
  <c r="DF176" i="29"/>
  <c r="DG170" i="29"/>
  <c r="DG176" i="29"/>
  <c r="DG182" i="29"/>
  <c r="DG187" i="29"/>
  <c r="DH170" i="29"/>
  <c r="DH176" i="29"/>
  <c r="DH182" i="29"/>
  <c r="DH187" i="29"/>
  <c r="DI170" i="29"/>
  <c r="DI176" i="29"/>
  <c r="DI182" i="29"/>
  <c r="DI187" i="29"/>
  <c r="DJ170" i="29"/>
  <c r="DJ176" i="29"/>
  <c r="DK170" i="29"/>
  <c r="DK176" i="29"/>
  <c r="DK182" i="29"/>
  <c r="DK187" i="29"/>
  <c r="DL170" i="29"/>
  <c r="DL176" i="29"/>
  <c r="DL182" i="29"/>
  <c r="DL187" i="29"/>
  <c r="CY64" i="29"/>
  <c r="CY68" i="29"/>
  <c r="CY72" i="29"/>
  <c r="CY129" i="29"/>
  <c r="CY137" i="29"/>
  <c r="CZ61" i="29"/>
  <c r="CZ66" i="29"/>
  <c r="CZ70" i="29"/>
  <c r="DL131" i="29"/>
  <c r="DL84" i="29"/>
  <c r="DK84" i="29"/>
  <c r="DK69" i="29"/>
  <c r="DJ128" i="29"/>
  <c r="DJ73" i="29"/>
  <c r="DJ62" i="29"/>
  <c r="DI139" i="29"/>
  <c r="DI130" i="29"/>
  <c r="DI65" i="29"/>
  <c r="DH67" i="29"/>
  <c r="DG84" i="29"/>
  <c r="DF128" i="29"/>
  <c r="DF73" i="29"/>
  <c r="DF71" i="29"/>
  <c r="DF62" i="29"/>
  <c r="DE139" i="29"/>
  <c r="DE130" i="29"/>
  <c r="DE65" i="29"/>
  <c r="DD67" i="29"/>
  <c r="DC84" i="29"/>
  <c r="DC69" i="29"/>
  <c r="DB128" i="29"/>
  <c r="DB73" i="29"/>
  <c r="DB71" i="29"/>
  <c r="DB62" i="29"/>
  <c r="DA139" i="29"/>
  <c r="DA130" i="29"/>
  <c r="DA65" i="29"/>
  <c r="DL139" i="29"/>
  <c r="DL128" i="29"/>
  <c r="DL71" i="29"/>
  <c r="DK139" i="29"/>
  <c r="DK137" i="29"/>
  <c r="DK130" i="29"/>
  <c r="DI72" i="29"/>
  <c r="DG137" i="29"/>
  <c r="DE72" i="29"/>
  <c r="DD66" i="29"/>
  <c r="DC137" i="29"/>
  <c r="DA72" i="29"/>
  <c r="DL70" i="29"/>
  <c r="DL67" i="29"/>
  <c r="DK65" i="29"/>
  <c r="DJ67" i="29"/>
  <c r="DI84" i="29"/>
  <c r="DI69" i="29"/>
  <c r="DH128" i="29"/>
  <c r="DH73" i="29"/>
  <c r="DH71" i="29"/>
  <c r="DH62" i="29"/>
  <c r="DG139" i="29"/>
  <c r="DG130" i="29"/>
  <c r="DG65" i="29"/>
  <c r="DF67" i="29"/>
  <c r="DE84" i="29"/>
  <c r="DE69" i="29"/>
  <c r="DD73" i="29"/>
  <c r="DD71" i="29"/>
  <c r="DD62" i="29"/>
  <c r="DC139" i="29"/>
  <c r="DC130" i="29"/>
  <c r="DC65" i="29"/>
  <c r="DA84" i="29"/>
  <c r="DA69" i="29"/>
  <c r="CZ128" i="29"/>
  <c r="DL73" i="29"/>
  <c r="DL62" i="29"/>
  <c r="DK72" i="29"/>
  <c r="DI137" i="29"/>
  <c r="DG72" i="29"/>
  <c r="DE137" i="29"/>
  <c r="DC72" i="29"/>
  <c r="DA137" i="29"/>
  <c r="CZ130" i="29"/>
  <c r="P268" i="37"/>
  <c r="AO245" i="29"/>
  <c r="BE245" i="29"/>
  <c r="BA248" i="29"/>
  <c r="BQ248" i="29"/>
  <c r="CG248" i="29"/>
  <c r="CW248" i="29"/>
  <c r="AZ248" i="29"/>
  <c r="BP248" i="29"/>
  <c r="CF248" i="29"/>
  <c r="CV248" i="29"/>
  <c r="DL248" i="29"/>
  <c r="BC248" i="29"/>
  <c r="BS248" i="29"/>
  <c r="CI248" i="29"/>
  <c r="CY248" i="29"/>
  <c r="BB248" i="29"/>
  <c r="BR248" i="29"/>
  <c r="CH248" i="29"/>
  <c r="CX248" i="29"/>
  <c r="M248" i="29"/>
  <c r="AC248" i="29"/>
  <c r="U245" i="29"/>
  <c r="AK245" i="29"/>
  <c r="K248" i="29"/>
  <c r="K250" i="29"/>
  <c r="K247" i="29"/>
  <c r="J161" i="29"/>
  <c r="DI245" i="29"/>
  <c r="AV245" i="29"/>
  <c r="BL245" i="29"/>
  <c r="CB245" i="29"/>
  <c r="CR245" i="29"/>
  <c r="DH245" i="29"/>
  <c r="AY245" i="29"/>
  <c r="BO245" i="29"/>
  <c r="CE245" i="29"/>
  <c r="CU245" i="29"/>
  <c r="DK245" i="29"/>
  <c r="I175" i="29"/>
  <c r="I173" i="29"/>
  <c r="I311" i="38"/>
  <c r="I178" i="29"/>
  <c r="I176" i="29"/>
  <c r="I273" i="38"/>
  <c r="I161" i="29"/>
  <c r="I174" i="29"/>
  <c r="BY248" i="38"/>
  <c r="W293" i="38"/>
  <c r="AM293" i="38"/>
  <c r="BC293" i="38"/>
  <c r="BS293" i="38"/>
  <c r="CI293" i="38"/>
  <c r="CY293" i="38"/>
  <c r="M294" i="38"/>
  <c r="AC294" i="38"/>
  <c r="AS294" i="38"/>
  <c r="BI294" i="38"/>
  <c r="BY294" i="38"/>
  <c r="CO294" i="38"/>
  <c r="DE294" i="38"/>
  <c r="S295" i="38"/>
  <c r="AI295" i="38"/>
  <c r="AY295" i="38"/>
  <c r="BO295" i="38"/>
  <c r="CE295" i="38"/>
  <c r="CU295" i="38"/>
  <c r="DK295" i="38"/>
  <c r="Y297" i="38"/>
  <c r="AO297" i="38"/>
  <c r="BE297" i="38"/>
  <c r="BU297" i="38"/>
  <c r="CK297" i="38"/>
  <c r="DA297" i="38"/>
  <c r="O298" i="38"/>
  <c r="AE298" i="38"/>
  <c r="AU298" i="38"/>
  <c r="BK298" i="38"/>
  <c r="CA298" i="38"/>
  <c r="CQ298" i="38"/>
  <c r="DG298" i="38"/>
  <c r="U299" i="38"/>
  <c r="AK299" i="38"/>
  <c r="BA299" i="38"/>
  <c r="BQ299" i="38"/>
  <c r="CG299" i="38"/>
  <c r="CW299" i="38"/>
  <c r="K301" i="38"/>
  <c r="AA301" i="38"/>
  <c r="AQ301" i="38"/>
  <c r="BG301" i="38"/>
  <c r="BW301" i="38"/>
  <c r="CM301" i="38"/>
  <c r="DC301" i="38"/>
  <c r="Q302" i="38"/>
  <c r="AG302" i="38"/>
  <c r="AW302" i="38"/>
  <c r="BM302" i="38"/>
  <c r="CC302" i="38"/>
  <c r="CS302" i="38"/>
  <c r="DI302" i="38"/>
  <c r="W303" i="38"/>
  <c r="CY303" i="38"/>
  <c r="AB308" i="38"/>
  <c r="CN308" i="38"/>
  <c r="Q309" i="38"/>
  <c r="AG309" i="38"/>
  <c r="AW309" i="38"/>
  <c r="BM309" i="38"/>
  <c r="DL246" i="38"/>
  <c r="AV250" i="38"/>
  <c r="BD252" i="38"/>
  <c r="BT252" i="38"/>
  <c r="CJ252" i="38"/>
  <c r="CZ252" i="38"/>
  <c r="AR253" i="38"/>
  <c r="BD256" i="38"/>
  <c r="BT256" i="38"/>
  <c r="CJ256" i="38"/>
  <c r="CZ256" i="38"/>
  <c r="X287" i="38"/>
  <c r="N293" i="38"/>
  <c r="AD293" i="38"/>
  <c r="AT293" i="38"/>
  <c r="BJ293" i="38"/>
  <c r="BZ293" i="38"/>
  <c r="CP293" i="38"/>
  <c r="DF293" i="38"/>
  <c r="T294" i="38"/>
  <c r="AJ294" i="38"/>
  <c r="AZ294" i="38"/>
  <c r="BP294" i="38"/>
  <c r="CF294" i="38"/>
  <c r="CV294" i="38"/>
  <c r="DL294" i="38"/>
  <c r="Z295" i="38"/>
  <c r="AP295" i="38"/>
  <c r="BF295" i="38"/>
  <c r="BV295" i="38"/>
  <c r="CL295" i="38"/>
  <c r="DB295" i="38"/>
  <c r="P297" i="38"/>
  <c r="AF297" i="38"/>
  <c r="AV297" i="38"/>
  <c r="BL297" i="38"/>
  <c r="CB297" i="38"/>
  <c r="CR297" i="38"/>
  <c r="DH297" i="38"/>
  <c r="V298" i="38"/>
  <c r="AL298" i="38"/>
  <c r="BB298" i="38"/>
  <c r="BR298" i="38"/>
  <c r="CH298" i="38"/>
  <c r="CX298" i="38"/>
  <c r="L299" i="38"/>
  <c r="AB299" i="38"/>
  <c r="AR299" i="38"/>
  <c r="BH299" i="38"/>
  <c r="BX299" i="38"/>
  <c r="CN299" i="38"/>
  <c r="DD299" i="38"/>
  <c r="R301" i="38"/>
  <c r="AH301" i="38"/>
  <c r="AX301" i="38"/>
  <c r="BN301" i="38"/>
  <c r="CD301" i="38"/>
  <c r="CT301" i="38"/>
  <c r="DJ301" i="38"/>
  <c r="X302" i="38"/>
  <c r="AN302" i="38"/>
  <c r="BD302" i="38"/>
  <c r="BT302" i="38"/>
  <c r="CJ302" i="38"/>
  <c r="CZ302" i="38"/>
  <c r="N303" i="38"/>
  <c r="AD303" i="38"/>
  <c r="AT303" i="38"/>
  <c r="BJ303" i="38"/>
  <c r="BZ303" i="38"/>
  <c r="CP303" i="38"/>
  <c r="DF303" i="38"/>
  <c r="S308" i="38"/>
  <c r="AI308" i="38"/>
  <c r="AY308" i="38"/>
  <c r="BO308" i="38"/>
  <c r="CE308" i="38"/>
  <c r="CU308" i="38"/>
  <c r="DK308" i="38"/>
  <c r="X309" i="38"/>
  <c r="AN309" i="38"/>
  <c r="BD309" i="38"/>
  <c r="BT309" i="38"/>
  <c r="CJ309" i="38"/>
  <c r="CZ309" i="38"/>
  <c r="M310" i="38"/>
  <c r="AH310" i="38"/>
  <c r="BL310" i="38"/>
  <c r="CR310" i="38"/>
  <c r="Y311" i="38"/>
  <c r="BE311" i="38"/>
  <c r="CK311" i="38"/>
  <c r="AC312" i="38"/>
  <c r="CO312" i="38"/>
  <c r="AY313" i="38"/>
  <c r="DJ64" i="29"/>
  <c r="DI61" i="29"/>
  <c r="DH68" i="29"/>
  <c r="DG66" i="29"/>
  <c r="DE70" i="29"/>
  <c r="DB64" i="29"/>
  <c r="DA61" i="29"/>
  <c r="CZ68" i="29"/>
  <c r="CY66" i="29"/>
  <c r="BC246" i="38"/>
  <c r="BW247" i="38"/>
  <c r="AQ252" i="38"/>
  <c r="BG252" i="38"/>
  <c r="BW252" i="38"/>
  <c r="CM252" i="38"/>
  <c r="DC252" i="38"/>
  <c r="CQ253" i="38"/>
  <c r="AY254" i="38"/>
  <c r="BC255" i="38"/>
  <c r="AQ256" i="38"/>
  <c r="BG256" i="38"/>
  <c r="BW256" i="38"/>
  <c r="CM256" i="38"/>
  <c r="DC256" i="38"/>
  <c r="AQ287" i="38"/>
  <c r="Q293" i="38"/>
  <c r="AG293" i="38"/>
  <c r="AW293" i="38"/>
  <c r="BM293" i="38"/>
  <c r="CC293" i="38"/>
  <c r="CS293" i="38"/>
  <c r="DI293" i="38"/>
  <c r="W294" i="38"/>
  <c r="AM294" i="38"/>
  <c r="BC294" i="38"/>
  <c r="BS294" i="38"/>
  <c r="CI294" i="38"/>
  <c r="CY294" i="38"/>
  <c r="M295" i="38"/>
  <c r="AC295" i="38"/>
  <c r="AS295" i="38"/>
  <c r="BI295" i="38"/>
  <c r="BY295" i="38"/>
  <c r="CO295" i="38"/>
  <c r="DE295" i="38"/>
  <c r="S297" i="38"/>
  <c r="AI297" i="38"/>
  <c r="AY297" i="38"/>
  <c r="BO297" i="38"/>
  <c r="CE297" i="38"/>
  <c r="CU297" i="38"/>
  <c r="DK297" i="38"/>
  <c r="Y298" i="38"/>
  <c r="AO298" i="38"/>
  <c r="BE298" i="38"/>
  <c r="BU298" i="38"/>
  <c r="CK298" i="38"/>
  <c r="DA298" i="38"/>
  <c r="O299" i="38"/>
  <c r="AE299" i="38"/>
  <c r="AU299" i="38"/>
  <c r="BK299" i="38"/>
  <c r="CA299" i="38"/>
  <c r="CQ299" i="38"/>
  <c r="DG299" i="38"/>
  <c r="U301" i="38"/>
  <c r="AK301" i="38"/>
  <c r="BA301" i="38"/>
  <c r="BQ301" i="38"/>
  <c r="CG301" i="38"/>
  <c r="CW301" i="38"/>
  <c r="K302" i="38"/>
  <c r="AA302" i="38"/>
  <c r="AQ302" i="38"/>
  <c r="BG302" i="38"/>
  <c r="BW302" i="38"/>
  <c r="CM302" i="38"/>
  <c r="DC302" i="38"/>
  <c r="Q303" i="38"/>
  <c r="AG303" i="38"/>
  <c r="AW303" i="38"/>
  <c r="BM303" i="38"/>
  <c r="CC303" i="38"/>
  <c r="CS303" i="38"/>
  <c r="DI303" i="38"/>
  <c r="V308" i="38"/>
  <c r="AL308" i="38"/>
  <c r="BB308" i="38"/>
  <c r="BR308" i="38"/>
  <c r="CH308" i="38"/>
  <c r="CX308" i="38"/>
  <c r="K309" i="38"/>
  <c r="AA309" i="38"/>
  <c r="AQ309" i="38"/>
  <c r="BG309" i="38"/>
  <c r="BW309" i="38"/>
  <c r="CM309" i="38"/>
  <c r="DC309" i="38"/>
  <c r="O310" i="38"/>
  <c r="AL310" i="38"/>
  <c r="BG310" i="38"/>
  <c r="CM310" i="38"/>
  <c r="L311" i="38"/>
  <c r="AR311" i="38"/>
  <c r="BX311" i="38"/>
  <c r="DH311" i="38"/>
  <c r="BU312" i="38"/>
  <c r="AE313" i="38"/>
  <c r="DE230" i="38"/>
  <c r="DI232" i="38"/>
  <c r="BN250" i="38"/>
  <c r="DJ250" i="38"/>
  <c r="BB251" i="38"/>
  <c r="AP252" i="38"/>
  <c r="BF252" i="38"/>
  <c r="BV252" i="38"/>
  <c r="CL252" i="38"/>
  <c r="DB252" i="38"/>
  <c r="BZ253" i="38"/>
  <c r="BN254" i="38"/>
  <c r="BR255" i="38"/>
  <c r="AP256" i="38"/>
  <c r="BF256" i="38"/>
  <c r="BV256" i="38"/>
  <c r="CL256" i="38"/>
  <c r="DB256" i="38"/>
  <c r="AD287" i="38"/>
  <c r="T293" i="38"/>
  <c r="AJ293" i="38"/>
  <c r="AZ293" i="38"/>
  <c r="BP293" i="38"/>
  <c r="CF293" i="38"/>
  <c r="CV293" i="38"/>
  <c r="DL293" i="38"/>
  <c r="Z294" i="38"/>
  <c r="AP294" i="38"/>
  <c r="BF294" i="38"/>
  <c r="BV294" i="38"/>
  <c r="CL294" i="38"/>
  <c r="DB294" i="38"/>
  <c r="P295" i="38"/>
  <c r="AF295" i="38"/>
  <c r="AV295" i="38"/>
  <c r="BL295" i="38"/>
  <c r="CB295" i="38"/>
  <c r="CR295" i="38"/>
  <c r="DH295" i="38"/>
  <c r="V297" i="38"/>
  <c r="AL297" i="38"/>
  <c r="BB297" i="38"/>
  <c r="BR297" i="38"/>
  <c r="CH297" i="38"/>
  <c r="CX297" i="38"/>
  <c r="L298" i="38"/>
  <c r="AB298" i="38"/>
  <c r="AR298" i="38"/>
  <c r="BH298" i="38"/>
  <c r="BX298" i="38"/>
  <c r="CN298" i="38"/>
  <c r="DD298" i="38"/>
  <c r="R299" i="38"/>
  <c r="AH299" i="38"/>
  <c r="AX299" i="38"/>
  <c r="BN299" i="38"/>
  <c r="CD299" i="38"/>
  <c r="CT299" i="38"/>
  <c r="DJ299" i="38"/>
  <c r="X301" i="38"/>
  <c r="AN301" i="38"/>
  <c r="BD301" i="38"/>
  <c r="BT301" i="38"/>
  <c r="CJ301" i="38"/>
  <c r="CZ301" i="38"/>
  <c r="N302" i="38"/>
  <c r="AD302" i="38"/>
  <c r="AT302" i="38"/>
  <c r="BJ302" i="38"/>
  <c r="BZ302" i="38"/>
  <c r="CP302" i="38"/>
  <c r="DF302" i="38"/>
  <c r="T303" i="38"/>
  <c r="AJ303" i="38"/>
  <c r="AZ303" i="38"/>
  <c r="BP303" i="38"/>
  <c r="CF303" i="38"/>
  <c r="CV303" i="38"/>
  <c r="DL303" i="38"/>
  <c r="Y308" i="38"/>
  <c r="AO308" i="38"/>
  <c r="BE308" i="38"/>
  <c r="BU308" i="38"/>
  <c r="CK308" i="38"/>
  <c r="DA308" i="38"/>
  <c r="N309" i="38"/>
  <c r="AD309" i="38"/>
  <c r="AT309" i="38"/>
  <c r="BJ309" i="38"/>
  <c r="BZ309" i="38"/>
  <c r="CP309" i="38"/>
  <c r="DF309" i="38"/>
  <c r="Z310" i="38"/>
  <c r="AR310" i="38"/>
  <c r="BX310" i="38"/>
  <c r="DD310" i="38"/>
  <c r="AC311" i="38"/>
  <c r="BI311" i="38"/>
  <c r="CO311" i="38"/>
  <c r="AK312" i="38"/>
  <c r="CW312" i="38"/>
  <c r="BG313" i="38"/>
  <c r="BF310" i="38"/>
  <c r="BV310" i="38"/>
  <c r="CL310" i="38"/>
  <c r="DB310" i="38"/>
  <c r="O311" i="38"/>
  <c r="AE311" i="38"/>
  <c r="AU311" i="38"/>
  <c r="BK311" i="38"/>
  <c r="CA311" i="38"/>
  <c r="CQ311" i="38"/>
  <c r="DG311" i="38"/>
  <c r="T312" i="38"/>
  <c r="AJ312" i="38"/>
  <c r="AZ312" i="38"/>
  <c r="BP312" i="38"/>
  <c r="CF312" i="38"/>
  <c r="CV312" i="38"/>
  <c r="DL312" i="38"/>
  <c r="Z313" i="38"/>
  <c r="AP313" i="38"/>
  <c r="BF313" i="38"/>
  <c r="BV313" i="38"/>
  <c r="CL313" i="38"/>
  <c r="DB313" i="38"/>
  <c r="DD315" i="38"/>
  <c r="CL315" i="38"/>
  <c r="AC310" i="38"/>
  <c r="AS310" i="38"/>
  <c r="BI310" i="38"/>
  <c r="BY310" i="38"/>
  <c r="CO310" i="38"/>
  <c r="DE310" i="38"/>
  <c r="V311" i="38"/>
  <c r="AL311" i="38"/>
  <c r="BB311" i="38"/>
  <c r="BR311" i="38"/>
  <c r="CH311" i="38"/>
  <c r="CX311" i="38"/>
  <c r="K312" i="38"/>
  <c r="AA312" i="38"/>
  <c r="AQ312" i="38"/>
  <c r="BG312" i="38"/>
  <c r="BW312" i="38"/>
  <c r="CM312" i="38"/>
  <c r="DC312" i="38"/>
  <c r="Q313" i="38"/>
  <c r="AG313" i="38"/>
  <c r="AW313" i="38"/>
  <c r="BM313" i="38"/>
  <c r="CC313" i="38"/>
  <c r="CS313" i="38"/>
  <c r="DI313" i="38"/>
  <c r="DK315" i="38"/>
  <c r="DI311" i="38"/>
  <c r="Z312" i="38"/>
  <c r="AP312" i="38"/>
  <c r="BF312" i="38"/>
  <c r="BV312" i="38"/>
  <c r="CL312" i="38"/>
  <c r="DB312" i="38"/>
  <c r="P313" i="38"/>
  <c r="AF313" i="38"/>
  <c r="AV313" i="38"/>
  <c r="BL313" i="38"/>
  <c r="CB313" i="38"/>
  <c r="CR313" i="38"/>
  <c r="DH313" i="38"/>
  <c r="DJ315" i="38"/>
  <c r="P245" i="29"/>
  <c r="AF245" i="29"/>
  <c r="CX315" i="38"/>
  <c r="CQ313" i="38"/>
  <c r="DG313" i="38"/>
  <c r="DI315" i="38"/>
  <c r="O245" i="29"/>
  <c r="AE245" i="29"/>
  <c r="CW315" i="38"/>
  <c r="CN315" i="38"/>
  <c r="CJ315" i="38"/>
  <c r="CF315" i="38"/>
  <c r="CB315" i="38"/>
  <c r="CK315" i="38"/>
  <c r="CC315" i="38"/>
  <c r="BH315" i="38"/>
  <c r="P128" i="37"/>
  <c r="P131" i="37"/>
  <c r="BC315" i="38"/>
  <c r="AU315" i="38"/>
  <c r="CV184" i="29"/>
  <c r="BE128" i="29"/>
  <c r="CM66" i="29"/>
  <c r="CL66" i="29"/>
  <c r="CH64" i="29"/>
  <c r="CE68" i="29"/>
  <c r="CA61" i="29"/>
  <c r="BZ70" i="29"/>
  <c r="BX70" i="29"/>
  <c r="BQ64" i="29"/>
  <c r="BP70" i="29"/>
  <c r="BM61" i="29"/>
  <c r="CN70" i="29"/>
  <c r="CJ68" i="29"/>
  <c r="CG64" i="29"/>
  <c r="CF70" i="29"/>
  <c r="CD70" i="29"/>
  <c r="CC61" i="29"/>
  <c r="CB64" i="29"/>
  <c r="BY61" i="29"/>
  <c r="BW64" i="29"/>
  <c r="BR68" i="29"/>
  <c r="BO70" i="29"/>
  <c r="CH61" i="29"/>
  <c r="CE66" i="29"/>
  <c r="CA68" i="29"/>
  <c r="BV66" i="29"/>
  <c r="BM68" i="29"/>
  <c r="BI66" i="29"/>
  <c r="BE66" i="29"/>
  <c r="BA66" i="29"/>
  <c r="AV68" i="29"/>
  <c r="AS68" i="29"/>
  <c r="K168" i="29"/>
  <c r="BK68" i="29"/>
  <c r="BH66" i="29"/>
  <c r="BF66" i="29"/>
  <c r="BD68" i="29"/>
  <c r="AZ66" i="29"/>
  <c r="AY64" i="29"/>
  <c r="AW64" i="29"/>
  <c r="AR61" i="29"/>
  <c r="BG70" i="29"/>
  <c r="AV70" i="29"/>
  <c r="AU61" i="29"/>
  <c r="AT61" i="29"/>
  <c r="DL249" i="38"/>
  <c r="DL106" i="29"/>
  <c r="DL102" i="29"/>
  <c r="DL41" i="29"/>
  <c r="DL37" i="29"/>
  <c r="DL30" i="29"/>
  <c r="DK106" i="29"/>
  <c r="DK102" i="29"/>
  <c r="DK41" i="29"/>
  <c r="DK37" i="29"/>
  <c r="DK30" i="29"/>
  <c r="DG125" i="38"/>
  <c r="DF108" i="29"/>
  <c r="DF104" i="29"/>
  <c r="DF97" i="29"/>
  <c r="DF46" i="29"/>
  <c r="DF23" i="29"/>
  <c r="DF39" i="29"/>
  <c r="DF35" i="29"/>
  <c r="CZ98" i="29"/>
  <c r="CZ40" i="29"/>
  <c r="K162" i="29"/>
  <c r="CJ249" i="38"/>
  <c r="Y249" i="38"/>
  <c r="V249" i="38"/>
  <c r="AJ249" i="38"/>
  <c r="J249" i="38"/>
  <c r="W249" i="38"/>
  <c r="DJ132" i="29"/>
  <c r="DJ106" i="29"/>
  <c r="DJ102" i="29"/>
  <c r="DJ41" i="29"/>
  <c r="DJ37" i="29"/>
  <c r="DJ30" i="29"/>
  <c r="DH134" i="29"/>
  <c r="DG134" i="29"/>
  <c r="DE110" i="29"/>
  <c r="DE105" i="29"/>
  <c r="DE98" i="29"/>
  <c r="DE40" i="29"/>
  <c r="DE36" i="29"/>
  <c r="DC121" i="38"/>
  <c r="DB121" i="38"/>
  <c r="DA124" i="29"/>
  <c r="DK124" i="29"/>
  <c r="DJ125" i="38"/>
  <c r="DI108" i="29"/>
  <c r="DI104" i="29"/>
  <c r="DI97" i="29"/>
  <c r="DI46" i="29"/>
  <c r="DI39" i="29"/>
  <c r="DI35" i="29"/>
  <c r="DH109" i="29"/>
  <c r="DG109" i="29"/>
  <c r="DD107" i="29"/>
  <c r="DD103" i="29"/>
  <c r="DD43" i="29"/>
  <c r="DD38" i="29"/>
  <c r="DD31" i="29"/>
  <c r="DC107" i="29"/>
  <c r="DC103" i="29"/>
  <c r="DC43" i="29"/>
  <c r="DC38" i="29"/>
  <c r="DC31" i="29"/>
  <c r="DB107" i="29"/>
  <c r="DB103" i="29"/>
  <c r="DB43" i="29"/>
  <c r="DB38" i="29"/>
  <c r="DB31" i="29"/>
  <c r="DA123" i="38"/>
  <c r="DA119" i="38"/>
  <c r="CZ106" i="29"/>
  <c r="CZ37" i="29"/>
  <c r="CY98" i="29"/>
  <c r="CY31" i="29"/>
  <c r="DJ134" i="29"/>
  <c r="DH110" i="29"/>
  <c r="DH105" i="29"/>
  <c r="DH98" i="29"/>
  <c r="DH40" i="29"/>
  <c r="DH36" i="29"/>
  <c r="DG110" i="29"/>
  <c r="DG105" i="29"/>
  <c r="DG98" i="29"/>
  <c r="DG40" i="29"/>
  <c r="DG36" i="29"/>
  <c r="DF121" i="38"/>
  <c r="DE124" i="29"/>
  <c r="DD125" i="38"/>
  <c r="DA132" i="29"/>
  <c r="DA106" i="29"/>
  <c r="DA102" i="29"/>
  <c r="DA41" i="29"/>
  <c r="DA37" i="29"/>
  <c r="CY104" i="29"/>
  <c r="CY30" i="29"/>
  <c r="CY121" i="38"/>
  <c r="CN30" i="29"/>
  <c r="CM38" i="29"/>
  <c r="CL46" i="29"/>
  <c r="CL23" i="29"/>
  <c r="CX102" i="29"/>
  <c r="CX41" i="29"/>
  <c r="CX37" i="29"/>
  <c r="CX30" i="29"/>
  <c r="CW102" i="29"/>
  <c r="CW41" i="29"/>
  <c r="CW37" i="29"/>
  <c r="CW30" i="29"/>
  <c r="CV102" i="29"/>
  <c r="CV41" i="29"/>
  <c r="CV37" i="29"/>
  <c r="CV30" i="29"/>
  <c r="CU102" i="29"/>
  <c r="CU41" i="29"/>
  <c r="CU37" i="29"/>
  <c r="CU30" i="29"/>
  <c r="CT102" i="29"/>
  <c r="CT41" i="29"/>
  <c r="CT37" i="29"/>
  <c r="CT30" i="29"/>
  <c r="CS40" i="29"/>
  <c r="CS36" i="29"/>
  <c r="CM36" i="29"/>
  <c r="CL37" i="29"/>
  <c r="CY124" i="29"/>
  <c r="CR46" i="29"/>
  <c r="CR23" i="29"/>
  <c r="CR39" i="29"/>
  <c r="CR35" i="29"/>
  <c r="CQ46" i="29"/>
  <c r="CQ23" i="29"/>
  <c r="CQ39" i="29"/>
  <c r="CQ35" i="29"/>
  <c r="CP46" i="29"/>
  <c r="CP23" i="29"/>
  <c r="CP39" i="29"/>
  <c r="CP35" i="29"/>
  <c r="CO46" i="29"/>
  <c r="CO39" i="29"/>
  <c r="CO35" i="29"/>
  <c r="CN46" i="29"/>
  <c r="CN36" i="29"/>
  <c r="CL43" i="29"/>
  <c r="CL30" i="29"/>
  <c r="CK102" i="29"/>
  <c r="CK41" i="29"/>
  <c r="CK37" i="29"/>
  <c r="CK30" i="29"/>
  <c r="CF40" i="29"/>
  <c r="CF36" i="29"/>
  <c r="CE40" i="29"/>
  <c r="CE36" i="29"/>
  <c r="CD40" i="29"/>
  <c r="CD36" i="29"/>
  <c r="BU43" i="29"/>
  <c r="CJ40" i="29"/>
  <c r="CJ36" i="29"/>
  <c r="CC102" i="29"/>
  <c r="CC41" i="29"/>
  <c r="CC37" i="29"/>
  <c r="CC30" i="29"/>
  <c r="CB102" i="29"/>
  <c r="CB41" i="29"/>
  <c r="CB37" i="29"/>
  <c r="CB30" i="29"/>
  <c r="BW46" i="29"/>
  <c r="BW23" i="29"/>
  <c r="BU37" i="29"/>
  <c r="CI46" i="29"/>
  <c r="CI39" i="29"/>
  <c r="CI35" i="29"/>
  <c r="CH46" i="29"/>
  <c r="CH23" i="29"/>
  <c r="CH39" i="29"/>
  <c r="CH35" i="29"/>
  <c r="CA102" i="29"/>
  <c r="CA41" i="29"/>
  <c r="CA37" i="29"/>
  <c r="CA30" i="29"/>
  <c r="BX43" i="29"/>
  <c r="BU40" i="29"/>
  <c r="CG46" i="29"/>
  <c r="CG39" i="29"/>
  <c r="CG35" i="29"/>
  <c r="BZ43" i="29"/>
  <c r="BZ38" i="29"/>
  <c r="BZ31" i="29"/>
  <c r="BY43" i="29"/>
  <c r="BY38" i="29"/>
  <c r="BY31" i="29"/>
  <c r="BU102" i="29"/>
  <c r="BU35" i="29"/>
  <c r="BT46" i="29"/>
  <c r="BT23" i="29"/>
  <c r="BT39" i="29"/>
  <c r="BT35" i="29"/>
  <c r="BS46" i="29"/>
  <c r="BS39" i="29"/>
  <c r="BS35" i="29"/>
  <c r="BM43" i="29"/>
  <c r="BM38" i="29"/>
  <c r="BM31" i="29"/>
  <c r="BL43" i="29"/>
  <c r="BL38" i="29"/>
  <c r="BL31" i="29"/>
  <c r="BR40" i="29"/>
  <c r="BR36" i="29"/>
  <c r="BW35" i="29"/>
  <c r="BV46" i="29"/>
  <c r="BV23" i="29"/>
  <c r="BV39" i="29"/>
  <c r="BV35" i="29"/>
  <c r="BQ43" i="29"/>
  <c r="BQ38" i="29"/>
  <c r="BQ31" i="29"/>
  <c r="BP43" i="29"/>
  <c r="BP38" i="29"/>
  <c r="BP31" i="29"/>
  <c r="BO43" i="29"/>
  <c r="BO38" i="29"/>
  <c r="BO31" i="29"/>
  <c r="BN40" i="29"/>
  <c r="BN36" i="29"/>
  <c r="BH102" i="29"/>
  <c r="BH41" i="29"/>
  <c r="BH37" i="29"/>
  <c r="BH30" i="29"/>
  <c r="BG102" i="29"/>
  <c r="BG41" i="29"/>
  <c r="BG37" i="29"/>
  <c r="BG30" i="29"/>
  <c r="BB46" i="29"/>
  <c r="BB23" i="29"/>
  <c r="BB39" i="29"/>
  <c r="BB35" i="29"/>
  <c r="AW43" i="29"/>
  <c r="AW38" i="29"/>
  <c r="AW31" i="29"/>
  <c r="BK40" i="29"/>
  <c r="BK36" i="29"/>
  <c r="BJ40" i="29"/>
  <c r="BJ36" i="29"/>
  <c r="BF43" i="29"/>
  <c r="BF38" i="29"/>
  <c r="BF31" i="29"/>
  <c r="BA102" i="29"/>
  <c r="BA41" i="29"/>
  <c r="BA37" i="29"/>
  <c r="BA30" i="29"/>
  <c r="BE46" i="29"/>
  <c r="BE39" i="29"/>
  <c r="BE35" i="29"/>
  <c r="AZ43" i="29"/>
  <c r="AZ38" i="29"/>
  <c r="AZ31" i="29"/>
  <c r="AY43" i="29"/>
  <c r="AY38" i="29"/>
  <c r="AY31" i="29"/>
  <c r="AV102" i="29"/>
  <c r="BI43" i="29"/>
  <c r="BI38" i="29"/>
  <c r="BI31" i="29"/>
  <c r="BD102" i="29"/>
  <c r="BD41" i="29"/>
  <c r="BD37" i="29"/>
  <c r="BD30" i="29"/>
  <c r="BC102" i="29"/>
  <c r="BC41" i="29"/>
  <c r="BC37" i="29"/>
  <c r="BC30" i="29"/>
  <c r="AX46" i="29"/>
  <c r="AX39" i="29"/>
  <c r="AX35" i="29"/>
  <c r="AR43" i="29"/>
  <c r="AR38" i="29"/>
  <c r="AR31" i="29"/>
  <c r="AQ43" i="29"/>
  <c r="AQ38" i="29"/>
  <c r="AQ31" i="29"/>
  <c r="AV43" i="29"/>
  <c r="AV38" i="29"/>
  <c r="AV31" i="29"/>
  <c r="AU43" i="29"/>
  <c r="AU38" i="29"/>
  <c r="AU31" i="29"/>
  <c r="AP40" i="29"/>
  <c r="AP36" i="29"/>
  <c r="AO40" i="29"/>
  <c r="AT46" i="29"/>
  <c r="AT23" i="29"/>
  <c r="AT39" i="29"/>
  <c r="AT35" i="29"/>
  <c r="AS46" i="29"/>
  <c r="AS39" i="29"/>
  <c r="AS35" i="29"/>
  <c r="AO39" i="29"/>
  <c r="AL46" i="29"/>
  <c r="AL23" i="29"/>
  <c r="AN46" i="29"/>
  <c r="AN23" i="29"/>
  <c r="AH35" i="29"/>
  <c r="AG46" i="29"/>
  <c r="AA46" i="29"/>
  <c r="AA23" i="29"/>
  <c r="AB46" i="29"/>
  <c r="AC46" i="29"/>
  <c r="W35" i="29"/>
  <c r="AB35" i="29"/>
  <c r="M35" i="29"/>
  <c r="Q46" i="29"/>
  <c r="O35" i="29"/>
  <c r="R35" i="29"/>
  <c r="K46" i="29"/>
  <c r="P21" i="37"/>
  <c r="L35" i="29"/>
  <c r="K35" i="29"/>
  <c r="P19" i="37"/>
  <c r="AL102" i="29"/>
  <c r="Q102" i="29"/>
  <c r="P58" i="37"/>
  <c r="X102" i="29"/>
  <c r="P50" i="37"/>
  <c r="P69" i="37"/>
  <c r="P73" i="37"/>
  <c r="AB102" i="29"/>
  <c r="P61" i="37"/>
  <c r="P78" i="37"/>
  <c r="AE102" i="29"/>
  <c r="P119" i="37"/>
  <c r="S102" i="29"/>
  <c r="P160" i="37"/>
  <c r="P124" i="37"/>
  <c r="P151" i="37"/>
  <c r="P107" i="37"/>
  <c r="P169" i="37"/>
  <c r="P196" i="37"/>
  <c r="P214" i="37"/>
  <c r="P201" i="37"/>
  <c r="P237" i="37"/>
  <c r="P211" i="37"/>
  <c r="P234" i="37"/>
  <c r="P207" i="37"/>
  <c r="P227" i="37"/>
  <c r="P204" i="37"/>
  <c r="P223" i="37"/>
  <c r="DD230" i="38"/>
  <c r="DH232" i="38"/>
  <c r="BQ245" i="29"/>
  <c r="CG245" i="29"/>
  <c r="BE246" i="38"/>
  <c r="BU246" i="38"/>
  <c r="BM248" i="29"/>
  <c r="CC248" i="29"/>
  <c r="CS248" i="29"/>
  <c r="AS252" i="38"/>
  <c r="BI252" i="38"/>
  <c r="BY252" i="38"/>
  <c r="CO252" i="38"/>
  <c r="DE252" i="38"/>
  <c r="CS253" i="38"/>
  <c r="AO255" i="38"/>
  <c r="K293" i="29"/>
  <c r="AA293" i="38"/>
  <c r="AQ293" i="38"/>
  <c r="BG293" i="38"/>
  <c r="BW293" i="38"/>
  <c r="CM293" i="38"/>
  <c r="DC293" i="38"/>
  <c r="Q294" i="38"/>
  <c r="AG294" i="38"/>
  <c r="AW294" i="38"/>
  <c r="BM294" i="38"/>
  <c r="CC294" i="38"/>
  <c r="CS294" i="38"/>
  <c r="DI294" i="38"/>
  <c r="W295" i="38"/>
  <c r="AM295" i="38"/>
  <c r="BC295" i="38"/>
  <c r="BS295" i="38"/>
  <c r="CI295" i="38"/>
  <c r="CY295" i="38"/>
  <c r="M297" i="38"/>
  <c r="AC297" i="38"/>
  <c r="AS297" i="38"/>
  <c r="BI297" i="38"/>
  <c r="BY297" i="38"/>
  <c r="CO297" i="38"/>
  <c r="DE297" i="38"/>
  <c r="S298" i="38"/>
  <c r="AI298" i="38"/>
  <c r="AY298" i="38"/>
  <c r="BO298" i="38"/>
  <c r="CE298" i="38"/>
  <c r="CU298" i="38"/>
  <c r="DK298" i="38"/>
  <c r="Y299" i="38"/>
  <c r="AO299" i="38"/>
  <c r="BE299" i="38"/>
  <c r="BU299" i="38"/>
  <c r="CK299" i="38"/>
  <c r="DA299" i="38"/>
  <c r="O301" i="38"/>
  <c r="AE301" i="38"/>
  <c r="AU301" i="38"/>
  <c r="BK301" i="38"/>
  <c r="CA301" i="38"/>
  <c r="CQ301" i="38"/>
  <c r="DG301" i="38"/>
  <c r="U302" i="38"/>
  <c r="AK302" i="38"/>
  <c r="BA302" i="38"/>
  <c r="BQ302" i="38"/>
  <c r="CG302" i="38"/>
  <c r="CW302" i="38"/>
  <c r="K303" i="38"/>
  <c r="BG303" i="38"/>
  <c r="BW303" i="38"/>
  <c r="P308" i="38"/>
  <c r="AF308" i="38"/>
  <c r="AV310" i="38"/>
  <c r="CA310" i="38"/>
  <c r="DG310" i="38"/>
  <c r="AN311" i="38"/>
  <c r="BT311" i="38"/>
  <c r="CZ311" i="38"/>
  <c r="BM312" i="38"/>
  <c r="W313" i="38"/>
  <c r="CI313" i="38"/>
  <c r="K173" i="29"/>
  <c r="I177" i="29"/>
  <c r="CY230" i="38"/>
  <c r="DC232" i="38"/>
  <c r="AZ245" i="29"/>
  <c r="BP245" i="29"/>
  <c r="CF245" i="29"/>
  <c r="CV245" i="29"/>
  <c r="DL245" i="29"/>
  <c r="CZ246" i="38"/>
  <c r="AR247" i="38"/>
  <c r="DD247" i="38"/>
  <c r="AV248" i="29"/>
  <c r="BL248" i="29"/>
  <c r="CB248" i="29"/>
  <c r="CR248" i="29"/>
  <c r="CR248" i="38"/>
  <c r="DH248" i="29"/>
  <c r="BP250" i="38"/>
  <c r="CF250" i="38"/>
  <c r="CZ251" i="38"/>
  <c r="AR252" i="38"/>
  <c r="BH252" i="38"/>
  <c r="BX252" i="38"/>
  <c r="CN252" i="38"/>
  <c r="DD252" i="38"/>
  <c r="DH253" i="38"/>
  <c r="CZ255" i="38"/>
  <c r="AR256" i="38"/>
  <c r="BH256" i="38"/>
  <c r="BX256" i="38"/>
  <c r="CN256" i="38"/>
  <c r="DD256" i="38"/>
  <c r="AR287" i="38"/>
  <c r="DD287" i="38"/>
  <c r="R293" i="38"/>
  <c r="AH293" i="38"/>
  <c r="AX293" i="38"/>
  <c r="BN293" i="38"/>
  <c r="CD293" i="38"/>
  <c r="CT293" i="38"/>
  <c r="DJ293" i="38"/>
  <c r="X294" i="38"/>
  <c r="AN294" i="38"/>
  <c r="BD294" i="38"/>
  <c r="BT294" i="38"/>
  <c r="CJ294" i="38"/>
  <c r="CZ294" i="38"/>
  <c r="N295" i="38"/>
  <c r="AD295" i="38"/>
  <c r="AT295" i="38"/>
  <c r="BJ295" i="38"/>
  <c r="BZ295" i="38"/>
  <c r="CP295" i="38"/>
  <c r="DF295" i="38"/>
  <c r="T297" i="38"/>
  <c r="AJ297" i="38"/>
  <c r="AZ297" i="38"/>
  <c r="BP297" i="38"/>
  <c r="CF297" i="38"/>
  <c r="CV297" i="38"/>
  <c r="DL297" i="38"/>
  <c r="Z298" i="38"/>
  <c r="AP298" i="38"/>
  <c r="BF298" i="38"/>
  <c r="BV298" i="38"/>
  <c r="CL298" i="38"/>
  <c r="DB298" i="38"/>
  <c r="P299" i="38"/>
  <c r="AF299" i="38"/>
  <c r="AV299" i="38"/>
  <c r="BL299" i="38"/>
  <c r="CB299" i="38"/>
  <c r="CR299" i="38"/>
  <c r="DH299" i="38"/>
  <c r="V301" i="38"/>
  <c r="AL301" i="38"/>
  <c r="BB301" i="38"/>
  <c r="BR301" i="38"/>
  <c r="CH301" i="38"/>
  <c r="CX301" i="38"/>
  <c r="L302" i="38"/>
  <c r="AB302" i="38"/>
  <c r="AR302" i="38"/>
  <c r="BH302" i="38"/>
  <c r="BX302" i="38"/>
  <c r="CN302" i="38"/>
  <c r="DD302" i="38"/>
  <c r="R303" i="38"/>
  <c r="AH303" i="38"/>
  <c r="AX303" i="38"/>
  <c r="BN303" i="38"/>
  <c r="CD303" i="38"/>
  <c r="CT303" i="38"/>
  <c r="DJ303" i="38"/>
  <c r="W308" i="38"/>
  <c r="AM308" i="38"/>
  <c r="BC308" i="38"/>
  <c r="BS308" i="38"/>
  <c r="CI308" i="38"/>
  <c r="CY308" i="38"/>
  <c r="L309" i="38"/>
  <c r="AB309" i="38"/>
  <c r="AR309" i="38"/>
  <c r="BH309" i="38"/>
  <c r="BX309" i="38"/>
  <c r="CN309" i="38"/>
  <c r="DD309" i="38"/>
  <c r="R310" i="38"/>
  <c r="AJ310" i="38"/>
  <c r="BT310" i="38"/>
  <c r="CZ310" i="38"/>
  <c r="AG311" i="38"/>
  <c r="BM311" i="38"/>
  <c r="CS311" i="38"/>
  <c r="AS312" i="38"/>
  <c r="DE312" i="38"/>
  <c r="BO313" i="38"/>
  <c r="DK70" i="29"/>
  <c r="DH64" i="29"/>
  <c r="DG61" i="29"/>
  <c r="DF68" i="29"/>
  <c r="DE66" i="29"/>
  <c r="DC70" i="29"/>
  <c r="CZ64" i="29"/>
  <c r="CY61" i="29"/>
  <c r="DI185" i="29"/>
  <c r="I179" i="29"/>
  <c r="DJ230" i="38"/>
  <c r="BC245" i="29"/>
  <c r="BS245" i="29"/>
  <c r="CI245" i="29"/>
  <c r="CY245" i="29"/>
  <c r="DC246" i="38"/>
  <c r="BK247" i="38"/>
  <c r="AY248" i="29"/>
  <c r="BO248" i="29"/>
  <c r="CE248" i="29"/>
  <c r="CU248" i="29"/>
  <c r="DK248" i="29"/>
  <c r="CY250" i="38"/>
  <c r="BG251" i="38"/>
  <c r="AU252" i="38"/>
  <c r="BK252" i="38"/>
  <c r="CA252" i="38"/>
  <c r="CQ252" i="38"/>
  <c r="DG252" i="38"/>
  <c r="AY253" i="38"/>
  <c r="BC254" i="38"/>
  <c r="BS254" i="38"/>
  <c r="AQ255" i="38"/>
  <c r="DC255" i="38"/>
  <c r="AU256" i="38"/>
  <c r="BK256" i="38"/>
  <c r="CA256" i="38"/>
  <c r="CQ256" i="38"/>
  <c r="DG256" i="38"/>
  <c r="AU287" i="38"/>
  <c r="DG287" i="38"/>
  <c r="U293" i="38"/>
  <c r="AK293" i="38"/>
  <c r="BA293" i="38"/>
  <c r="BQ293" i="38"/>
  <c r="I308" i="29"/>
  <c r="Z308" i="38"/>
  <c r="AP308" i="38"/>
  <c r="BF308" i="38"/>
  <c r="BV308" i="38"/>
  <c r="CL308" i="38"/>
  <c r="DB308" i="38"/>
  <c r="O309" i="38"/>
  <c r="AE309" i="38"/>
  <c r="AU309" i="38"/>
  <c r="BK309" i="38"/>
  <c r="CA309" i="38"/>
  <c r="CQ309" i="38"/>
  <c r="DG309" i="38"/>
  <c r="V310" i="38"/>
  <c r="AN310" i="38"/>
  <c r="BO310" i="38"/>
  <c r="CU310" i="38"/>
  <c r="T311" i="38"/>
  <c r="AZ311" i="38"/>
  <c r="CF311" i="38"/>
  <c r="Y312" i="38"/>
  <c r="CK312" i="38"/>
  <c r="AU313" i="38"/>
  <c r="CY130" i="29"/>
  <c r="J175" i="29"/>
  <c r="BB245" i="29"/>
  <c r="BR245" i="29"/>
  <c r="CH245" i="29"/>
  <c r="CX245" i="29"/>
  <c r="CL246" i="38"/>
  <c r="BJ247" i="38"/>
  <c r="AX248" i="29"/>
  <c r="BN248" i="29"/>
  <c r="CD248" i="29"/>
  <c r="CD248" i="38"/>
  <c r="CT248" i="29"/>
  <c r="DJ248" i="29"/>
  <c r="CH250" i="38"/>
  <c r="BF251" i="38"/>
  <c r="AT252" i="38"/>
  <c r="BJ252" i="38"/>
  <c r="BZ252" i="38"/>
  <c r="CP252" i="38"/>
  <c r="DF252" i="38"/>
  <c r="CT253" i="38"/>
  <c r="BR254" i="38"/>
  <c r="CH254" i="38"/>
  <c r="CL255" i="38"/>
  <c r="AT256" i="38"/>
  <c r="BJ256" i="38"/>
  <c r="BZ256" i="38"/>
  <c r="CP256" i="38"/>
  <c r="DF256" i="38"/>
  <c r="AH287" i="38"/>
  <c r="CT287" i="38"/>
  <c r="X293" i="38"/>
  <c r="AN293" i="38"/>
  <c r="BD293" i="38"/>
  <c r="BT293" i="38"/>
  <c r="CJ293" i="38"/>
  <c r="CZ293" i="38"/>
  <c r="N294" i="38"/>
  <c r="AD294" i="38"/>
  <c r="AT294" i="38"/>
  <c r="BJ294" i="38"/>
  <c r="BZ294" i="38"/>
  <c r="CP294" i="38"/>
  <c r="DF294" i="38"/>
  <c r="T295" i="38"/>
  <c r="AJ295" i="38"/>
  <c r="AZ295" i="38"/>
  <c r="BP295" i="38"/>
  <c r="CF295" i="38"/>
  <c r="CV295" i="38"/>
  <c r="DL295" i="38"/>
  <c r="Z297" i="38"/>
  <c r="AP297" i="38"/>
  <c r="BF297" i="38"/>
  <c r="BV297" i="38"/>
  <c r="CL297" i="38"/>
  <c r="DB297" i="38"/>
  <c r="P298" i="38"/>
  <c r="AF298" i="38"/>
  <c r="AV298" i="38"/>
  <c r="BL298" i="38"/>
  <c r="CB298" i="38"/>
  <c r="CR298" i="38"/>
  <c r="DH298" i="38"/>
  <c r="V299" i="38"/>
  <c r="AL299" i="38"/>
  <c r="BB299" i="38"/>
  <c r="BR299" i="38"/>
  <c r="CH299" i="38"/>
  <c r="CX299" i="38"/>
  <c r="L301" i="38"/>
  <c r="AB301" i="38"/>
  <c r="AR301" i="38"/>
  <c r="BH301" i="38"/>
  <c r="BX301" i="38"/>
  <c r="CN301" i="38"/>
  <c r="DD301" i="38"/>
  <c r="R302" i="38"/>
  <c r="AH302" i="38"/>
  <c r="AX302" i="38"/>
  <c r="BN302" i="38"/>
  <c r="CD302" i="38"/>
  <c r="CT302" i="38"/>
  <c r="DJ302" i="38"/>
  <c r="X303" i="38"/>
  <c r="AN303" i="38"/>
  <c r="BD303" i="38"/>
  <c r="BT303" i="38"/>
  <c r="CJ303" i="38"/>
  <c r="CZ303" i="38"/>
  <c r="M308" i="38"/>
  <c r="AC308" i="38"/>
  <c r="AS308" i="38"/>
  <c r="BI308" i="38"/>
  <c r="BY308" i="38"/>
  <c r="CO308" i="38"/>
  <c r="DE308" i="38"/>
  <c r="R309" i="38"/>
  <c r="AH309" i="38"/>
  <c r="AX309" i="38"/>
  <c r="BN309" i="38"/>
  <c r="CD309" i="38"/>
  <c r="CT309" i="38"/>
  <c r="DJ309" i="38"/>
  <c r="AB310" i="38"/>
  <c r="AZ310" i="38"/>
  <c r="CF310" i="38"/>
  <c r="DL310" i="38"/>
  <c r="AK311" i="38"/>
  <c r="BQ311" i="38"/>
  <c r="CW311" i="38"/>
  <c r="BA312" i="38"/>
  <c r="K313" i="38"/>
  <c r="BW313" i="38"/>
  <c r="BJ310" i="38"/>
  <c r="BZ310" i="38"/>
  <c r="CP310" i="38"/>
  <c r="DF310" i="38"/>
  <c r="S311" i="38"/>
  <c r="AI311" i="38"/>
  <c r="AY311" i="38"/>
  <c r="BO311" i="38"/>
  <c r="CE311" i="38"/>
  <c r="CU311" i="38"/>
  <c r="DK311" i="38"/>
  <c r="X312" i="38"/>
  <c r="AN312" i="38"/>
  <c r="BD312" i="38"/>
  <c r="BT312" i="38"/>
  <c r="CJ312" i="38"/>
  <c r="CZ312" i="38"/>
  <c r="N313" i="38"/>
  <c r="AD313" i="38"/>
  <c r="AT313" i="38"/>
  <c r="BJ313" i="38"/>
  <c r="BZ313" i="38"/>
  <c r="CP313" i="38"/>
  <c r="DF313" i="38"/>
  <c r="DH315" i="38"/>
  <c r="Z245" i="29"/>
  <c r="J245" i="29"/>
  <c r="Y248" i="29"/>
  <c r="Q245" i="29"/>
  <c r="AG245" i="29"/>
  <c r="Z252" i="38"/>
  <c r="AB252" i="38"/>
  <c r="L252" i="38"/>
  <c r="T252" i="38"/>
  <c r="AJ252" i="38"/>
  <c r="P252" i="38"/>
  <c r="AF252" i="38"/>
  <c r="J252" i="38"/>
  <c r="AD252" i="38"/>
  <c r="N252" i="38"/>
  <c r="R252" i="38"/>
  <c r="AA252" i="38"/>
  <c r="Y252" i="38"/>
  <c r="AM252" i="38"/>
  <c r="W252" i="38"/>
  <c r="AH252" i="38"/>
  <c r="AG252" i="38"/>
  <c r="Q252" i="38"/>
  <c r="AE252" i="38"/>
  <c r="O252" i="38"/>
  <c r="AC252" i="38"/>
  <c r="M252" i="38"/>
  <c r="T245" i="29"/>
  <c r="AJ245" i="29"/>
  <c r="AF247" i="38"/>
  <c r="J247" i="38"/>
  <c r="AH247" i="38"/>
  <c r="AM247" i="38"/>
  <c r="R247" i="38"/>
  <c r="AA247" i="38"/>
  <c r="S245" i="29"/>
  <c r="AI245" i="29"/>
  <c r="AI248" i="38"/>
  <c r="AB248" i="38"/>
  <c r="N248" i="38"/>
  <c r="L248" i="38"/>
  <c r="AJ248" i="38"/>
  <c r="J248" i="38"/>
  <c r="AD248" i="38"/>
  <c r="AN248" i="38"/>
  <c r="X248" i="38"/>
  <c r="T248" i="38"/>
  <c r="Z248" i="38"/>
  <c r="R248" i="38"/>
  <c r="AH248" i="38"/>
  <c r="J250" i="38"/>
  <c r="X250" i="38"/>
  <c r="Q250" i="38"/>
  <c r="Y250" i="38"/>
  <c r="AG250" i="38"/>
  <c r="AA250" i="38"/>
  <c r="R250" i="38"/>
  <c r="Z254" i="38"/>
  <c r="AC254" i="38"/>
  <c r="J254" i="38"/>
  <c r="AI254" i="38"/>
  <c r="AE254" i="38"/>
  <c r="AJ254" i="38"/>
  <c r="T254" i="38"/>
  <c r="CV315" i="38"/>
  <c r="CT315" i="38"/>
  <c r="CA315" i="38"/>
  <c r="CM315" i="38"/>
  <c r="CE315" i="38"/>
  <c r="BO315" i="38"/>
  <c r="CQ315" i="38"/>
  <c r="BW315" i="38"/>
  <c r="BJ315" i="38"/>
  <c r="AV315" i="38"/>
  <c r="AR315" i="38"/>
  <c r="BE315" i="38"/>
  <c r="AW315" i="38"/>
  <c r="P137" i="37"/>
  <c r="CX128" i="29"/>
  <c r="CT128" i="29"/>
  <c r="CP128" i="29"/>
  <c r="CL128" i="29"/>
  <c r="CH128" i="29"/>
  <c r="CD128" i="29"/>
  <c r="BZ128" i="29"/>
  <c r="BV128" i="29"/>
  <c r="BR128" i="29"/>
  <c r="BN128" i="29"/>
  <c r="BJ128" i="29"/>
  <c r="CN68" i="29"/>
  <c r="AO70" i="29"/>
  <c r="CX70" i="29"/>
  <c r="CW70" i="29"/>
  <c r="CV70" i="29"/>
  <c r="CU70" i="29"/>
  <c r="CT70" i="29"/>
  <c r="CS70" i="29"/>
  <c r="CR70" i="29"/>
  <c r="CQ70" i="29"/>
  <c r="CP70" i="29"/>
  <c r="CO70" i="29"/>
  <c r="CM61" i="29"/>
  <c r="CL61" i="29"/>
  <c r="CK70" i="29"/>
  <c r="CE64" i="29"/>
  <c r="BZ66" i="29"/>
  <c r="BX66" i="29"/>
  <c r="BV68" i="29"/>
  <c r="BT68" i="29"/>
  <c r="BP66" i="29"/>
  <c r="CN66" i="29"/>
  <c r="CJ64" i="29"/>
  <c r="CI70" i="29"/>
  <c r="CF66" i="29"/>
  <c r="CD66" i="29"/>
  <c r="BU70" i="29"/>
  <c r="BS70" i="29"/>
  <c r="BR64" i="29"/>
  <c r="BO66" i="29"/>
  <c r="BN68" i="29"/>
  <c r="BL68" i="29"/>
  <c r="BK66" i="29"/>
  <c r="CK68" i="29"/>
  <c r="CE61" i="29"/>
  <c r="CA64" i="29"/>
  <c r="BZ68" i="29"/>
  <c r="BX68" i="29"/>
  <c r="BV61" i="29"/>
  <c r="BT70" i="29"/>
  <c r="BQ70" i="29"/>
  <c r="BM64" i="29"/>
  <c r="BH68" i="29"/>
  <c r="BI61" i="29"/>
  <c r="BG68" i="29"/>
  <c r="BE61" i="29"/>
  <c r="BC70" i="29"/>
  <c r="BB68" i="29"/>
  <c r="BA61" i="29"/>
  <c r="AV64" i="29"/>
  <c r="AS64" i="29"/>
  <c r="AQ70" i="29"/>
  <c r="BK64" i="29"/>
  <c r="BH61" i="29"/>
  <c r="BF61" i="29"/>
  <c r="BD64" i="29"/>
  <c r="AZ61" i="29"/>
  <c r="AX68" i="29"/>
  <c r="AQ64" i="29"/>
  <c r="BG66" i="29"/>
  <c r="BE68" i="29"/>
  <c r="BC68" i="29"/>
  <c r="BB70" i="29"/>
  <c r="BA68" i="29"/>
  <c r="AV66" i="29"/>
  <c r="AS70" i="29"/>
  <c r="AP68" i="29"/>
  <c r="K169" i="29"/>
  <c r="J169" i="29"/>
  <c r="BN249" i="38"/>
  <c r="DL110" i="29"/>
  <c r="DL105" i="29"/>
  <c r="DL98" i="29"/>
  <c r="DL40" i="29"/>
  <c r="DL36" i="29"/>
  <c r="DK110" i="29"/>
  <c r="DK105" i="29"/>
  <c r="DK98" i="29"/>
  <c r="DK40" i="29"/>
  <c r="DK36" i="29"/>
  <c r="DJ121" i="38"/>
  <c r="DH125" i="38"/>
  <c r="DF107" i="29"/>
  <c r="DF103" i="29"/>
  <c r="DF43" i="29"/>
  <c r="DF38" i="29"/>
  <c r="DF31" i="29"/>
  <c r="DE123" i="38"/>
  <c r="DE119" i="38"/>
  <c r="CZ107" i="29"/>
  <c r="CZ38" i="29"/>
  <c r="CY40" i="29"/>
  <c r="K163" i="29"/>
  <c r="J164" i="29"/>
  <c r="BZ249" i="38"/>
  <c r="DJ110" i="29"/>
  <c r="DJ105" i="29"/>
  <c r="DJ98" i="29"/>
  <c r="DJ40" i="29"/>
  <c r="DJ36" i="29"/>
  <c r="DI121" i="38"/>
  <c r="DH124" i="29"/>
  <c r="DG124" i="29"/>
  <c r="DF125" i="38"/>
  <c r="DE108" i="29"/>
  <c r="DE104" i="29"/>
  <c r="DE97" i="29"/>
  <c r="DE46" i="29"/>
  <c r="DE39" i="29"/>
  <c r="DE35" i="29"/>
  <c r="DA31" i="29"/>
  <c r="CZ125" i="38"/>
  <c r="CY132" i="29"/>
  <c r="CY46" i="29"/>
  <c r="DI107" i="29"/>
  <c r="DI103" i="29"/>
  <c r="DI43" i="29"/>
  <c r="DI38" i="29"/>
  <c r="DI31" i="29"/>
  <c r="DH123" i="38"/>
  <c r="DH119" i="38"/>
  <c r="DG123" i="38"/>
  <c r="DG119" i="38"/>
  <c r="DD132" i="29"/>
  <c r="DD106" i="29"/>
  <c r="DD102" i="29"/>
  <c r="DD41" i="29"/>
  <c r="DD37" i="29"/>
  <c r="DD30" i="29"/>
  <c r="DC132" i="29"/>
  <c r="DC106" i="29"/>
  <c r="DC102" i="29"/>
  <c r="DC41" i="29"/>
  <c r="DC37" i="29"/>
  <c r="DC30" i="29"/>
  <c r="DB132" i="29"/>
  <c r="DB106" i="29"/>
  <c r="DB102" i="29"/>
  <c r="DB41" i="29"/>
  <c r="DB37" i="29"/>
  <c r="DB30" i="29"/>
  <c r="CZ104" i="29"/>
  <c r="CZ46" i="29"/>
  <c r="CZ23" i="29"/>
  <c r="CZ35" i="29"/>
  <c r="CA249" i="38"/>
  <c r="DL121" i="38"/>
  <c r="DK121" i="38"/>
  <c r="DJ124" i="29"/>
  <c r="DI125" i="38"/>
  <c r="DH108" i="29"/>
  <c r="DH104" i="29"/>
  <c r="DH97" i="29"/>
  <c r="DH46" i="29"/>
  <c r="DH23" i="29"/>
  <c r="DH39" i="29"/>
  <c r="DH35" i="29"/>
  <c r="DG108" i="29"/>
  <c r="DG104" i="29"/>
  <c r="DG97" i="29"/>
  <c r="DG46" i="29"/>
  <c r="DG23" i="29"/>
  <c r="DG39" i="29"/>
  <c r="DG35" i="29"/>
  <c r="DF109" i="29"/>
  <c r="DA110" i="29"/>
  <c r="DA105" i="29"/>
  <c r="DA98" i="29"/>
  <c r="DA40" i="29"/>
  <c r="DA36" i="29"/>
  <c r="CY97" i="29"/>
  <c r="CL102" i="29"/>
  <c r="CX40" i="29"/>
  <c r="CX36" i="29"/>
  <c r="CW40" i="29"/>
  <c r="CW36" i="29"/>
  <c r="CV40" i="29"/>
  <c r="CV36" i="29"/>
  <c r="CU40" i="29"/>
  <c r="CU36" i="29"/>
  <c r="CT40" i="29"/>
  <c r="CT36" i="29"/>
  <c r="CN38" i="29"/>
  <c r="CM102" i="29"/>
  <c r="CM46" i="29"/>
  <c r="CM23" i="29"/>
  <c r="CM35" i="29"/>
  <c r="CZ134" i="29"/>
  <c r="CS46" i="29"/>
  <c r="CS39" i="29"/>
  <c r="CS35" i="29"/>
  <c r="CN39" i="29"/>
  <c r="CZ109" i="29"/>
  <c r="CR43" i="29"/>
  <c r="CR38" i="29"/>
  <c r="CR31" i="29"/>
  <c r="CQ43" i="29"/>
  <c r="CQ38" i="29"/>
  <c r="CQ31" i="29"/>
  <c r="CP43" i="29"/>
  <c r="CP38" i="29"/>
  <c r="CP31" i="29"/>
  <c r="CO43" i="29"/>
  <c r="CO38" i="29"/>
  <c r="CO31" i="29"/>
  <c r="CN43" i="29"/>
  <c r="CM37" i="29"/>
  <c r="CL36" i="29"/>
  <c r="CK40" i="29"/>
  <c r="CK36" i="29"/>
  <c r="CF46" i="29"/>
  <c r="CF23" i="29"/>
  <c r="CF39" i="29"/>
  <c r="CF35" i="29"/>
  <c r="CE46" i="29"/>
  <c r="CE23" i="29"/>
  <c r="CE39" i="29"/>
  <c r="CE35" i="29"/>
  <c r="CD46" i="29"/>
  <c r="CD39" i="29"/>
  <c r="CD35" i="29"/>
  <c r="BU38" i="29"/>
  <c r="CJ46" i="29"/>
  <c r="CJ23" i="29"/>
  <c r="CJ39" i="29"/>
  <c r="CJ35" i="29"/>
  <c r="CC40" i="29"/>
  <c r="CC36" i="29"/>
  <c r="CB40" i="29"/>
  <c r="CB36" i="29"/>
  <c r="BX41" i="29"/>
  <c r="BW102" i="29"/>
  <c r="BW41" i="29"/>
  <c r="BU30" i="29"/>
  <c r="CI43" i="29"/>
  <c r="CI38" i="29"/>
  <c r="CI31" i="29"/>
  <c r="CH43" i="29"/>
  <c r="CH38" i="29"/>
  <c r="CH31" i="29"/>
  <c r="CA40" i="29"/>
  <c r="CA36" i="29"/>
  <c r="BX38" i="29"/>
  <c r="BU36" i="29"/>
  <c r="CG43" i="29"/>
  <c r="CG38" i="29"/>
  <c r="CG31" i="29"/>
  <c r="BZ102" i="29"/>
  <c r="BZ41" i="29"/>
  <c r="BZ37" i="29"/>
  <c r="BZ30" i="29"/>
  <c r="BY102" i="29"/>
  <c r="BY41" i="29"/>
  <c r="BY37" i="29"/>
  <c r="BY30" i="29"/>
  <c r="BX102" i="29"/>
  <c r="BX46" i="29"/>
  <c r="BW43" i="29"/>
  <c r="BT43" i="29"/>
  <c r="BT38" i="29"/>
  <c r="BT31" i="29"/>
  <c r="BS43" i="29"/>
  <c r="BS38" i="29"/>
  <c r="BS31" i="29"/>
  <c r="BM102" i="29"/>
  <c r="BM41" i="29"/>
  <c r="BM37" i="29"/>
  <c r="BM30" i="29"/>
  <c r="BL102" i="29"/>
  <c r="BL41" i="29"/>
  <c r="BL37" i="29"/>
  <c r="BL30" i="29"/>
  <c r="BR46" i="29"/>
  <c r="BR23" i="29"/>
  <c r="BR39" i="29"/>
  <c r="BR35" i="29"/>
  <c r="BW31" i="29"/>
  <c r="BV43" i="29"/>
  <c r="BV38" i="29"/>
  <c r="BV31" i="29"/>
  <c r="BQ102" i="29"/>
  <c r="BQ41" i="29"/>
  <c r="BQ37" i="29"/>
  <c r="BQ30" i="29"/>
  <c r="BP102" i="29"/>
  <c r="BP41" i="29"/>
  <c r="BP37" i="29"/>
  <c r="BP30" i="29"/>
  <c r="BO102" i="29"/>
  <c r="BO41" i="29"/>
  <c r="BO37" i="29"/>
  <c r="BO30" i="29"/>
  <c r="BK102" i="29"/>
  <c r="BN46" i="29"/>
  <c r="BN39" i="29"/>
  <c r="BN35" i="29"/>
  <c r="BH40" i="29"/>
  <c r="BH36" i="29"/>
  <c r="BG40" i="29"/>
  <c r="BG36" i="29"/>
  <c r="BB43" i="29"/>
  <c r="BB38" i="29"/>
  <c r="BB31" i="29"/>
  <c r="AW102" i="29"/>
  <c r="AW41" i="29"/>
  <c r="AW37" i="29"/>
  <c r="AW30" i="29"/>
  <c r="BK46" i="29"/>
  <c r="BK23" i="29"/>
  <c r="BK39" i="29"/>
  <c r="BK35" i="29"/>
  <c r="BJ46" i="29"/>
  <c r="BJ23" i="29"/>
  <c r="BJ39" i="29"/>
  <c r="BJ35" i="29"/>
  <c r="BF102" i="29"/>
  <c r="BF41" i="29"/>
  <c r="BF37" i="29"/>
  <c r="BF30" i="29"/>
  <c r="BA40" i="29"/>
  <c r="BA36" i="29"/>
  <c r="BE43" i="29"/>
  <c r="BE38" i="29"/>
  <c r="BE31" i="29"/>
  <c r="AZ102" i="29"/>
  <c r="AZ41" i="29"/>
  <c r="AZ37" i="29"/>
  <c r="AZ30" i="29"/>
  <c r="AY102" i="29"/>
  <c r="AY41" i="29"/>
  <c r="AY37" i="29"/>
  <c r="AY30" i="29"/>
  <c r="BI41" i="29"/>
  <c r="BI37" i="29"/>
  <c r="BI30" i="29"/>
  <c r="BD40" i="29"/>
  <c r="BD36" i="29"/>
  <c r="BC40" i="29"/>
  <c r="BC36" i="29"/>
  <c r="AX43" i="29"/>
  <c r="AX38" i="29"/>
  <c r="AX31" i="29"/>
  <c r="AR102" i="29"/>
  <c r="AR41" i="29"/>
  <c r="AR37" i="29"/>
  <c r="AR30" i="29"/>
  <c r="AQ102" i="29"/>
  <c r="AQ41" i="29"/>
  <c r="AQ37" i="29"/>
  <c r="AQ30" i="29"/>
  <c r="AV41" i="29"/>
  <c r="AV37" i="29"/>
  <c r="AV30" i="29"/>
  <c r="AU102" i="29"/>
  <c r="AU41" i="29"/>
  <c r="AU37" i="29"/>
  <c r="AU30" i="29"/>
  <c r="AP46" i="29"/>
  <c r="AP23" i="29"/>
  <c r="AP39" i="29"/>
  <c r="AP35" i="29"/>
  <c r="AO38" i="29"/>
  <c r="AT43" i="29"/>
  <c r="AT38" i="29"/>
  <c r="AT31" i="29"/>
  <c r="AS43" i="29"/>
  <c r="AS38" i="29"/>
  <c r="AS31" i="29"/>
  <c r="AO37" i="29"/>
  <c r="AH46" i="29"/>
  <c r="AK35" i="29"/>
  <c r="AJ46" i="29"/>
  <c r="AJ23" i="29"/>
  <c r="AM35" i="29"/>
  <c r="W46" i="29"/>
  <c r="X46" i="29"/>
  <c r="X23" i="29"/>
  <c r="Y46" i="29"/>
  <c r="AD46" i="29"/>
  <c r="AD23" i="29"/>
  <c r="X35" i="29"/>
  <c r="T46" i="29"/>
  <c r="T23" i="29"/>
  <c r="S46" i="29"/>
  <c r="S23" i="29"/>
  <c r="Q35" i="29"/>
  <c r="T35" i="29"/>
  <c r="P46" i="29"/>
  <c r="P23" i="29"/>
  <c r="N35" i="29"/>
  <c r="P20" i="37"/>
  <c r="J46" i="29"/>
  <c r="J23" i="29"/>
  <c r="J35" i="29"/>
  <c r="K52" i="29"/>
  <c r="K118" i="29"/>
  <c r="P37" i="37"/>
  <c r="P38" i="37"/>
  <c r="P30" i="37"/>
  <c r="P71" i="37"/>
  <c r="AH102" i="29"/>
  <c r="AK102" i="29"/>
  <c r="P102" i="29"/>
  <c r="P55" i="37"/>
  <c r="P65" i="37"/>
  <c r="P77" i="37"/>
  <c r="P84" i="37"/>
  <c r="AN102" i="29"/>
  <c r="U102" i="29"/>
  <c r="Z102" i="29"/>
  <c r="V102" i="29"/>
  <c r="P116" i="37"/>
  <c r="P105" i="37"/>
  <c r="P106" i="37"/>
  <c r="O102" i="29"/>
  <c r="P122" i="37"/>
  <c r="P125" i="37"/>
  <c r="P135" i="37"/>
  <c r="P110" i="37"/>
  <c r="P162" i="37"/>
  <c r="P185" i="37"/>
  <c r="P187" i="37"/>
  <c r="P166" i="37"/>
  <c r="P195" i="37"/>
  <c r="P200" i="37"/>
  <c r="P197" i="37"/>
  <c r="P205" i="37"/>
  <c r="P209" i="37"/>
  <c r="P241" i="37"/>
  <c r="P262" i="37"/>
  <c r="P215" i="37"/>
  <c r="P238" i="37"/>
  <c r="P212" i="37"/>
  <c r="P235" i="37"/>
  <c r="P208" i="37"/>
  <c r="P228" i="37"/>
  <c r="K176" i="29"/>
  <c r="J176" i="29"/>
  <c r="DH230" i="38"/>
  <c r="DL232" i="38"/>
  <c r="DE246" i="38"/>
  <c r="AW247" i="38"/>
  <c r="DA250" i="38"/>
  <c r="BI251" i="38"/>
  <c r="AW252" i="38"/>
  <c r="BM252" i="38"/>
  <c r="CC252" i="38"/>
  <c r="CS252" i="38"/>
  <c r="DI252" i="38"/>
  <c r="BU254" i="38"/>
  <c r="BI255" i="38"/>
  <c r="AW256" i="38"/>
  <c r="CS256" i="38"/>
  <c r="DI256" i="38"/>
  <c r="AO287" i="38"/>
  <c r="DA287" i="38"/>
  <c r="CC297" i="38"/>
  <c r="AE303" i="38"/>
  <c r="AU303" i="38"/>
  <c r="BK303" i="38"/>
  <c r="CA303" i="38"/>
  <c r="CQ303" i="38"/>
  <c r="DG303" i="38"/>
  <c r="T308" i="38"/>
  <c r="AJ308" i="38"/>
  <c r="AZ308" i="38"/>
  <c r="BP308" i="38"/>
  <c r="CF308" i="38"/>
  <c r="CV308" i="38"/>
  <c r="DL308" i="38"/>
  <c r="Y309" i="38"/>
  <c r="AO309" i="38"/>
  <c r="BE309" i="38"/>
  <c r="BU309" i="38"/>
  <c r="CK309" i="38"/>
  <c r="DA309" i="38"/>
  <c r="N310" i="38"/>
  <c r="AF310" i="38"/>
  <c r="BC310" i="38"/>
  <c r="CI310" i="38"/>
  <c r="P311" i="38"/>
  <c r="AV311" i="38"/>
  <c r="CB311" i="38"/>
  <c r="Q312" i="38"/>
  <c r="CC312" i="38"/>
  <c r="AM313" i="38"/>
  <c r="J173" i="29"/>
  <c r="DC230" i="38"/>
  <c r="DG232" i="38"/>
  <c r="BT245" i="29"/>
  <c r="CJ245" i="29"/>
  <c r="CZ245" i="29"/>
  <c r="BH246" i="38"/>
  <c r="CR247" i="38"/>
  <c r="BD250" i="38"/>
  <c r="BX251" i="38"/>
  <c r="CB252" i="38"/>
  <c r="CR252" i="38"/>
  <c r="CJ254" i="38"/>
  <c r="CZ254" i="38"/>
  <c r="BL256" i="38"/>
  <c r="CB256" i="38"/>
  <c r="CB287" i="38"/>
  <c r="AL293" i="38"/>
  <c r="BB293" i="38"/>
  <c r="CX293" i="38"/>
  <c r="L294" i="38"/>
  <c r="BH294" i="38"/>
  <c r="BX294" i="38"/>
  <c r="R295" i="38"/>
  <c r="AH295" i="38"/>
  <c r="CD295" i="38"/>
  <c r="CT295" i="38"/>
  <c r="AN297" i="38"/>
  <c r="BD297" i="38"/>
  <c r="CZ297" i="38"/>
  <c r="N298" i="38"/>
  <c r="BJ298" i="38"/>
  <c r="BZ298" i="38"/>
  <c r="T299" i="38"/>
  <c r="AJ299" i="38"/>
  <c r="CF299" i="38"/>
  <c r="CV299" i="38"/>
  <c r="AP301" i="38"/>
  <c r="BF301" i="38"/>
  <c r="DB301" i="38"/>
  <c r="P302" i="38"/>
  <c r="BL302" i="38"/>
  <c r="CB302" i="38"/>
  <c r="V303" i="38"/>
  <c r="AL303" i="38"/>
  <c r="CH303" i="38"/>
  <c r="CX303" i="38"/>
  <c r="AQ308" i="38"/>
  <c r="BG308" i="38"/>
  <c r="DC308" i="38"/>
  <c r="P309" i="38"/>
  <c r="BL309" i="38"/>
  <c r="CB309" i="38"/>
  <c r="T310" i="38"/>
  <c r="AQ310" i="38"/>
  <c r="AO311" i="38"/>
  <c r="BU311" i="38"/>
  <c r="S313" i="38"/>
  <c r="CE313" i="38"/>
  <c r="DK66" i="29"/>
  <c r="DI70" i="29"/>
  <c r="DF64" i="29"/>
  <c r="DE61" i="29"/>
  <c r="DD68" i="29"/>
  <c r="DC66" i="29"/>
  <c r="DA70" i="29"/>
  <c r="DL185" i="29"/>
  <c r="DH185" i="29"/>
  <c r="DD185" i="29"/>
  <c r="CZ185" i="29"/>
  <c r="K178" i="29"/>
  <c r="J178" i="29"/>
  <c r="DB232" i="38"/>
  <c r="AQ245" i="29"/>
  <c r="BG245" i="29"/>
  <c r="BW245" i="29"/>
  <c r="BW245" i="38"/>
  <c r="CM245" i="29"/>
  <c r="DC245" i="29"/>
  <c r="CA246" i="38"/>
  <c r="DG246" i="38"/>
  <c r="BO247" i="38"/>
  <c r="CE252" i="38"/>
  <c r="BK255" i="38"/>
  <c r="AY256" i="38"/>
  <c r="CU256" i="38"/>
  <c r="DK256" i="38"/>
  <c r="CU287" i="38"/>
  <c r="Y293" i="38"/>
  <c r="BE293" i="38"/>
  <c r="BU293" i="38"/>
  <c r="CK293" i="38"/>
  <c r="DA293" i="38"/>
  <c r="O294" i="38"/>
  <c r="AE294" i="38"/>
  <c r="AU294" i="38"/>
  <c r="BK294" i="38"/>
  <c r="CA294" i="38"/>
  <c r="CQ294" i="38"/>
  <c r="DG294" i="38"/>
  <c r="U295" i="38"/>
  <c r="AK295" i="38"/>
  <c r="BA295" i="38"/>
  <c r="BQ295" i="38"/>
  <c r="CG295" i="38"/>
  <c r="CW295" i="38"/>
  <c r="K297" i="38"/>
  <c r="AA297" i="38"/>
  <c r="AQ297" i="38"/>
  <c r="BG297" i="38"/>
  <c r="BW297" i="38"/>
  <c r="CM297" i="38"/>
  <c r="DC297" i="38"/>
  <c r="Q298" i="38"/>
  <c r="AG298" i="38"/>
  <c r="AW298" i="38"/>
  <c r="BM298" i="38"/>
  <c r="CC298" i="38"/>
  <c r="CS298" i="38"/>
  <c r="DI298" i="38"/>
  <c r="W299" i="38"/>
  <c r="AM299" i="38"/>
  <c r="BC299" i="38"/>
  <c r="BS299" i="38"/>
  <c r="CI299" i="38"/>
  <c r="CY299" i="38"/>
  <c r="M301" i="38"/>
  <c r="AC301" i="38"/>
  <c r="AS301" i="38"/>
  <c r="BI301" i="38"/>
  <c r="BY301" i="38"/>
  <c r="CO301" i="38"/>
  <c r="DE301" i="38"/>
  <c r="S302" i="38"/>
  <c r="AI302" i="38"/>
  <c r="AY302" i="38"/>
  <c r="BO302" i="38"/>
  <c r="CE302" i="38"/>
  <c r="CU302" i="38"/>
  <c r="DK302" i="38"/>
  <c r="Y303" i="38"/>
  <c r="AO303" i="38"/>
  <c r="BE303" i="38"/>
  <c r="BU303" i="38"/>
  <c r="CK303" i="38"/>
  <c r="DA303" i="38"/>
  <c r="K181" i="29"/>
  <c r="DA232" i="38"/>
  <c r="AP245" i="29"/>
  <c r="BF245" i="29"/>
  <c r="BV245" i="29"/>
  <c r="CL245" i="29"/>
  <c r="DB245" i="29"/>
  <c r="DF246" i="38"/>
  <c r="BN247" i="38"/>
  <c r="BV250" i="38"/>
  <c r="BJ251" i="38"/>
  <c r="AX252" i="38"/>
  <c r="BN252" i="38"/>
  <c r="CD252" i="38"/>
  <c r="CT252" i="38"/>
  <c r="DJ252" i="38"/>
  <c r="CX253" i="38"/>
  <c r="BV254" i="38"/>
  <c r="CL254" i="38"/>
  <c r="AT255" i="38"/>
  <c r="DF255" i="38"/>
  <c r="AX256" i="38"/>
  <c r="BN256" i="38"/>
  <c r="CD256" i="38"/>
  <c r="CT256" i="38"/>
  <c r="DJ256" i="38"/>
  <c r="BB287" i="38"/>
  <c r="L293" i="38"/>
  <c r="AB293" i="38"/>
  <c r="AR293" i="38"/>
  <c r="BH293" i="38"/>
  <c r="BX293" i="38"/>
  <c r="CN293" i="38"/>
  <c r="DD293" i="38"/>
  <c r="R294" i="38"/>
  <c r="AH294" i="38"/>
  <c r="AX294" i="38"/>
  <c r="BN294" i="38"/>
  <c r="CD294" i="38"/>
  <c r="CT294" i="38"/>
  <c r="DJ294" i="38"/>
  <c r="X295" i="38"/>
  <c r="AN295" i="38"/>
  <c r="BD295" i="38"/>
  <c r="BT295" i="38"/>
  <c r="CJ295" i="38"/>
  <c r="CZ295" i="38"/>
  <c r="N297" i="38"/>
  <c r="AD297" i="38"/>
  <c r="AT297" i="38"/>
  <c r="BJ297" i="38"/>
  <c r="BZ297" i="38"/>
  <c r="CP297" i="38"/>
  <c r="DF297" i="38"/>
  <c r="T298" i="38"/>
  <c r="AJ298" i="38"/>
  <c r="AZ298" i="38"/>
  <c r="BP298" i="38"/>
  <c r="CF298" i="38"/>
  <c r="CV298" i="38"/>
  <c r="DL298" i="38"/>
  <c r="Z299" i="38"/>
  <c r="AP299" i="38"/>
  <c r="BF299" i="38"/>
  <c r="BV299" i="38"/>
  <c r="CL299" i="38"/>
  <c r="DB299" i="38"/>
  <c r="P301" i="38"/>
  <c r="AF301" i="38"/>
  <c r="AV301" i="38"/>
  <c r="BL301" i="38"/>
  <c r="CB301" i="38"/>
  <c r="CR301" i="38"/>
  <c r="DH301" i="38"/>
  <c r="V302" i="38"/>
  <c r="AL302" i="38"/>
  <c r="BB302" i="38"/>
  <c r="BR302" i="38"/>
  <c r="CH302" i="38"/>
  <c r="CX302" i="38"/>
  <c r="L303" i="38"/>
  <c r="AB303" i="38"/>
  <c r="AR303" i="38"/>
  <c r="BH303" i="38"/>
  <c r="BX303" i="38"/>
  <c r="CN303" i="38"/>
  <c r="DD303" i="38"/>
  <c r="Q308" i="38"/>
  <c r="AG308" i="38"/>
  <c r="AW308" i="38"/>
  <c r="BM308" i="38"/>
  <c r="CC308" i="38"/>
  <c r="CS308" i="38"/>
  <c r="DI308" i="38"/>
  <c r="V309" i="38"/>
  <c r="AL309" i="38"/>
  <c r="BB309" i="38"/>
  <c r="BR309" i="38"/>
  <c r="CH309" i="38"/>
  <c r="CX309" i="38"/>
  <c r="K310" i="38"/>
  <c r="AI310" i="38"/>
  <c r="BH310" i="38"/>
  <c r="CN310" i="38"/>
  <c r="M311" i="38"/>
  <c r="AS311" i="38"/>
  <c r="BY311" i="38"/>
  <c r="DD311" i="38"/>
  <c r="BQ312" i="38"/>
  <c r="AA313" i="38"/>
  <c r="AX310" i="38"/>
  <c r="BN310" i="38"/>
  <c r="CD310" i="38"/>
  <c r="CT310" i="38"/>
  <c r="DJ310" i="38"/>
  <c r="W311" i="38"/>
  <c r="AM311" i="38"/>
  <c r="BC311" i="38"/>
  <c r="BS311" i="38"/>
  <c r="CI311" i="38"/>
  <c r="CY311" i="38"/>
  <c r="L312" i="38"/>
  <c r="AB312" i="38"/>
  <c r="AR312" i="38"/>
  <c r="BH312" i="38"/>
  <c r="BX312" i="38"/>
  <c r="CN312" i="38"/>
  <c r="DD312" i="38"/>
  <c r="R313" i="38"/>
  <c r="AH313" i="38"/>
  <c r="AX313" i="38"/>
  <c r="BN313" i="38"/>
  <c r="CD313" i="38"/>
  <c r="CT313" i="38"/>
  <c r="DJ313" i="38"/>
  <c r="DL315" i="38"/>
  <c r="U310" i="38"/>
  <c r="AK310" i="38"/>
  <c r="BA310" i="38"/>
  <c r="BQ310" i="38"/>
  <c r="CG310" i="38"/>
  <c r="CW310" i="38"/>
  <c r="N311" i="38"/>
  <c r="AD311" i="38"/>
  <c r="AT311" i="38"/>
  <c r="BJ311" i="38"/>
  <c r="BZ311" i="38"/>
  <c r="CP311" i="38"/>
  <c r="DF311" i="38"/>
  <c r="S312" i="38"/>
  <c r="AI312" i="38"/>
  <c r="AY312" i="38"/>
  <c r="BO312" i="38"/>
  <c r="CE312" i="38"/>
  <c r="CU312" i="38"/>
  <c r="DK312" i="38"/>
  <c r="Y313" i="38"/>
  <c r="AO313" i="38"/>
  <c r="BE313" i="38"/>
  <c r="BU313" i="38"/>
  <c r="CK313" i="38"/>
  <c r="DA313" i="38"/>
  <c r="DC315" i="38"/>
  <c r="S246" i="38"/>
  <c r="AH246" i="38"/>
  <c r="AJ246" i="38"/>
  <c r="W246" i="38"/>
  <c r="Y246" i="38"/>
  <c r="L246" i="38"/>
  <c r="J246" i="38"/>
  <c r="AB246" i="38"/>
  <c r="U246" i="38"/>
  <c r="DA311" i="38"/>
  <c r="R312" i="38"/>
  <c r="AH312" i="38"/>
  <c r="AX312" i="38"/>
  <c r="BN312" i="38"/>
  <c r="CD312" i="38"/>
  <c r="CT312" i="38"/>
  <c r="DJ312" i="38"/>
  <c r="X313" i="38"/>
  <c r="AN313" i="38"/>
  <c r="BD313" i="38"/>
  <c r="BT313" i="38"/>
  <c r="CJ313" i="38"/>
  <c r="CZ313" i="38"/>
  <c r="DB315" i="38"/>
  <c r="X245" i="29"/>
  <c r="AN245" i="29"/>
  <c r="CY313" i="38"/>
  <c r="DA315" i="38"/>
  <c r="W245" i="29"/>
  <c r="AM245" i="29"/>
  <c r="K251" i="29"/>
  <c r="K251" i="38"/>
  <c r="K253" i="29"/>
  <c r="K255" i="29"/>
  <c r="CR315" i="38"/>
  <c r="CP315" i="38"/>
  <c r="BV315" i="38"/>
  <c r="BT315" i="38"/>
  <c r="BR315" i="38"/>
  <c r="BQ315" i="38"/>
  <c r="CS315" i="38"/>
  <c r="BD315" i="38"/>
  <c r="AZ315" i="38"/>
  <c r="BG315" i="38"/>
  <c r="AY315" i="38"/>
  <c r="AQ315" i="38"/>
  <c r="P132" i="37"/>
  <c r="P134" i="37"/>
  <c r="BF128" i="29"/>
  <c r="CS128" i="29"/>
  <c r="CO128" i="29"/>
  <c r="CK128" i="29"/>
  <c r="CG128" i="29"/>
  <c r="CC128" i="29"/>
  <c r="BY128" i="29"/>
  <c r="BU128" i="29"/>
  <c r="BQ128" i="29"/>
  <c r="BM128" i="29"/>
  <c r="BI128" i="29"/>
  <c r="BH128" i="29"/>
  <c r="AO66" i="29"/>
  <c r="CX66" i="29"/>
  <c r="CW66" i="29"/>
  <c r="CV66" i="29"/>
  <c r="CU66" i="29"/>
  <c r="CT66" i="29"/>
  <c r="CS66" i="29"/>
  <c r="CR66" i="29"/>
  <c r="CQ66" i="29"/>
  <c r="CP66" i="29"/>
  <c r="CO66" i="29"/>
  <c r="CN64" i="29"/>
  <c r="CK66" i="29"/>
  <c r="CA70" i="29"/>
  <c r="BZ61" i="29"/>
  <c r="BX61" i="29"/>
  <c r="BV64" i="29"/>
  <c r="BT64" i="29"/>
  <c r="BP61" i="29"/>
  <c r="BM70" i="29"/>
  <c r="CN61" i="29"/>
  <c r="CI66" i="29"/>
  <c r="CF61" i="29"/>
  <c r="CD61" i="29"/>
  <c r="CC70" i="29"/>
  <c r="BY70" i="29"/>
  <c r="BU66" i="29"/>
  <c r="BS66" i="29"/>
  <c r="BO61" i="29"/>
  <c r="BN64" i="29"/>
  <c r="BL64" i="29"/>
  <c r="CK64" i="29"/>
  <c r="CH70" i="29"/>
  <c r="BZ64" i="29"/>
  <c r="BX64" i="29"/>
  <c r="BT66" i="29"/>
  <c r="BQ66" i="29"/>
  <c r="BP68" i="29"/>
  <c r="BJ68" i="29"/>
  <c r="BG64" i="29"/>
  <c r="BC66" i="29"/>
  <c r="BB64" i="29"/>
  <c r="AU68" i="29"/>
  <c r="AT68" i="29"/>
  <c r="AX64" i="29"/>
  <c r="AR70" i="29"/>
  <c r="BG61" i="29"/>
  <c r="BE64" i="29"/>
  <c r="BC64" i="29"/>
  <c r="BB66" i="29"/>
  <c r="BA64" i="29"/>
  <c r="AV61" i="29"/>
  <c r="AU70" i="29"/>
  <c r="AT70" i="29"/>
  <c r="AS66" i="29"/>
  <c r="AQ68" i="29"/>
  <c r="AX249" i="38"/>
  <c r="DL108" i="29"/>
  <c r="DL104" i="29"/>
  <c r="DL97" i="29"/>
  <c r="DL46" i="29"/>
  <c r="DL23" i="29"/>
  <c r="DL39" i="29"/>
  <c r="DL35" i="29"/>
  <c r="DK108" i="29"/>
  <c r="DK104" i="29"/>
  <c r="DK97" i="29"/>
  <c r="DK46" i="29"/>
  <c r="DK23" i="29"/>
  <c r="DK39" i="29"/>
  <c r="DK35" i="29"/>
  <c r="DF106" i="29"/>
  <c r="DF102" i="29"/>
  <c r="DF41" i="29"/>
  <c r="DF37" i="29"/>
  <c r="DF30" i="29"/>
  <c r="CZ105" i="29"/>
  <c r="CZ36" i="29"/>
  <c r="CY107" i="29"/>
  <c r="CY36" i="29"/>
  <c r="J168" i="29"/>
  <c r="BJ249" i="38"/>
  <c r="DK125" i="38"/>
  <c r="DJ108" i="29"/>
  <c r="DJ104" i="29"/>
  <c r="DJ97" i="29"/>
  <c r="DJ46" i="29"/>
  <c r="DJ39" i="29"/>
  <c r="DJ35" i="29"/>
  <c r="DE107" i="29"/>
  <c r="DE103" i="29"/>
  <c r="DE43" i="29"/>
  <c r="DE38" i="29"/>
  <c r="DE31" i="29"/>
  <c r="DD123" i="38"/>
  <c r="DD119" i="38"/>
  <c r="DC123" i="38"/>
  <c r="DC119" i="38"/>
  <c r="DB123" i="38"/>
  <c r="DB119" i="38"/>
  <c r="CY106" i="29"/>
  <c r="CY39" i="29"/>
  <c r="BO249" i="38"/>
  <c r="DI132" i="29"/>
  <c r="DI106" i="29"/>
  <c r="DI102" i="29"/>
  <c r="DI41" i="29"/>
  <c r="DI37" i="29"/>
  <c r="DI30" i="29"/>
  <c r="DF134" i="29"/>
  <c r="DD110" i="29"/>
  <c r="DD105" i="29"/>
  <c r="DD98" i="29"/>
  <c r="DD40" i="29"/>
  <c r="DD36" i="29"/>
  <c r="DC110" i="29"/>
  <c r="DC105" i="29"/>
  <c r="DC98" i="29"/>
  <c r="DC40" i="29"/>
  <c r="DC36" i="29"/>
  <c r="DB110" i="29"/>
  <c r="DB105" i="29"/>
  <c r="DB98" i="29"/>
  <c r="DB40" i="29"/>
  <c r="DB36" i="29"/>
  <c r="DA121" i="38"/>
  <c r="CZ110" i="29"/>
  <c r="CZ102" i="29"/>
  <c r="CZ41" i="29"/>
  <c r="CZ30" i="29"/>
  <c r="CY43" i="29"/>
  <c r="K164" i="29"/>
  <c r="J162" i="29"/>
  <c r="BX249" i="38"/>
  <c r="K249" i="29"/>
  <c r="DL109" i="29"/>
  <c r="DK109" i="29"/>
  <c r="DH107" i="29"/>
  <c r="DH103" i="29"/>
  <c r="DH43" i="29"/>
  <c r="DH38" i="29"/>
  <c r="DH31" i="29"/>
  <c r="DG107" i="29"/>
  <c r="DG103" i="29"/>
  <c r="DG43" i="29"/>
  <c r="DG38" i="29"/>
  <c r="DG31" i="29"/>
  <c r="DF123" i="38"/>
  <c r="DF119" i="38"/>
  <c r="DB125" i="38"/>
  <c r="DA108" i="29"/>
  <c r="DA104" i="29"/>
  <c r="DA97" i="29"/>
  <c r="DA46" i="29"/>
  <c r="DA39" i="29"/>
  <c r="CY110" i="29"/>
  <c r="CY41" i="29"/>
  <c r="CY123" i="38"/>
  <c r="CY119" i="38"/>
  <c r="CM43" i="29"/>
  <c r="CM31" i="29"/>
  <c r="CL39" i="29"/>
  <c r="CX46" i="29"/>
  <c r="CX23" i="29"/>
  <c r="CX39" i="29"/>
  <c r="CX35" i="29"/>
  <c r="CW46" i="29"/>
  <c r="CW39" i="29"/>
  <c r="CW35" i="29"/>
  <c r="CV46" i="29"/>
  <c r="CV23" i="29"/>
  <c r="CV39" i="29"/>
  <c r="CV35" i="29"/>
  <c r="CU46" i="29"/>
  <c r="CU23" i="29"/>
  <c r="CU39" i="29"/>
  <c r="CU35" i="29"/>
  <c r="CT46" i="29"/>
  <c r="CT39" i="29"/>
  <c r="CT35" i="29"/>
  <c r="CN31" i="29"/>
  <c r="CL40" i="29"/>
  <c r="CZ124" i="29"/>
  <c r="CY125" i="38"/>
  <c r="CS43" i="29"/>
  <c r="CS38" i="29"/>
  <c r="CS31" i="29"/>
  <c r="CN35" i="29"/>
  <c r="CM40" i="29"/>
  <c r="CL41" i="29"/>
  <c r="CZ123" i="38"/>
  <c r="CZ119" i="38"/>
  <c r="CR102" i="29"/>
  <c r="CR41" i="29"/>
  <c r="CR37" i="29"/>
  <c r="CR30" i="29"/>
  <c r="CQ102" i="29"/>
  <c r="CQ41" i="29"/>
  <c r="CQ37" i="29"/>
  <c r="CQ30" i="29"/>
  <c r="CP102" i="29"/>
  <c r="CP41" i="29"/>
  <c r="CP37" i="29"/>
  <c r="CP30" i="29"/>
  <c r="CO102" i="29"/>
  <c r="CO41" i="29"/>
  <c r="CO37" i="29"/>
  <c r="CO30" i="29"/>
  <c r="CN102" i="29"/>
  <c r="CN41" i="29"/>
  <c r="CL38" i="29"/>
  <c r="CL35" i="29"/>
  <c r="CK46" i="29"/>
  <c r="CK39" i="29"/>
  <c r="CK35" i="29"/>
  <c r="CF43" i="29"/>
  <c r="CF38" i="29"/>
  <c r="CF31" i="29"/>
  <c r="CE43" i="29"/>
  <c r="CE38" i="29"/>
  <c r="CE31" i="29"/>
  <c r="CD43" i="29"/>
  <c r="CD38" i="29"/>
  <c r="CD31" i="29"/>
  <c r="BX40" i="29"/>
  <c r="BU31" i="29"/>
  <c r="CJ43" i="29"/>
  <c r="CJ38" i="29"/>
  <c r="CJ31" i="29"/>
  <c r="CC46" i="29"/>
  <c r="CC39" i="29"/>
  <c r="CC35" i="29"/>
  <c r="CB46" i="29"/>
  <c r="CB23" i="29"/>
  <c r="CB39" i="29"/>
  <c r="CB35" i="29"/>
  <c r="BX37" i="29"/>
  <c r="BW39" i="29"/>
  <c r="CI102" i="29"/>
  <c r="CI41" i="29"/>
  <c r="CI37" i="29"/>
  <c r="CI30" i="29"/>
  <c r="CH102" i="29"/>
  <c r="CH41" i="29"/>
  <c r="CH37" i="29"/>
  <c r="CH30" i="29"/>
  <c r="CA46" i="29"/>
  <c r="CA23" i="29"/>
  <c r="CA39" i="29"/>
  <c r="CA35" i="29"/>
  <c r="BX31" i="29"/>
  <c r="CG102" i="29"/>
  <c r="CG41" i="29"/>
  <c r="CG37" i="29"/>
  <c r="CG30" i="29"/>
  <c r="BZ40" i="29"/>
  <c r="BZ36" i="29"/>
  <c r="BY40" i="29"/>
  <c r="BY36" i="29"/>
  <c r="BX39" i="29"/>
  <c r="BW40" i="29"/>
  <c r="BU46" i="29"/>
  <c r="BT102" i="29"/>
  <c r="BT41" i="29"/>
  <c r="BT37" i="29"/>
  <c r="BT30" i="29"/>
  <c r="BS102" i="29"/>
  <c r="BS41" i="29"/>
  <c r="BS37" i="29"/>
  <c r="BS30" i="29"/>
  <c r="BM40" i="29"/>
  <c r="BM36" i="29"/>
  <c r="BL40" i="29"/>
  <c r="BL36" i="29"/>
  <c r="BR43" i="29"/>
  <c r="BR38" i="29"/>
  <c r="BR31" i="29"/>
  <c r="BW37" i="29"/>
  <c r="BW30" i="29"/>
  <c r="BV102" i="29"/>
  <c r="BV41" i="29"/>
  <c r="BV37" i="29"/>
  <c r="BV30" i="29"/>
  <c r="BQ40" i="29"/>
  <c r="BQ36" i="29"/>
  <c r="BP40" i="29"/>
  <c r="BP36" i="29"/>
  <c r="BO40" i="29"/>
  <c r="BO36" i="29"/>
  <c r="BI102" i="29"/>
  <c r="BN43" i="29"/>
  <c r="BN38" i="29"/>
  <c r="BN31" i="29"/>
  <c r="BH46" i="29"/>
  <c r="BH39" i="29"/>
  <c r="BH35" i="29"/>
  <c r="BG46" i="29"/>
  <c r="BG23" i="29"/>
  <c r="BG39" i="29"/>
  <c r="BG35" i="29"/>
  <c r="BB102" i="29"/>
  <c r="BB41" i="29"/>
  <c r="BB37" i="29"/>
  <c r="BB30" i="29"/>
  <c r="AW40" i="29"/>
  <c r="AW36" i="29"/>
  <c r="BK43" i="29"/>
  <c r="BK38" i="29"/>
  <c r="BK31" i="29"/>
  <c r="BJ43" i="29"/>
  <c r="BJ38" i="29"/>
  <c r="BJ31" i="29"/>
  <c r="BF40" i="29"/>
  <c r="BF36" i="29"/>
  <c r="BA46" i="29"/>
  <c r="BA39" i="29"/>
  <c r="BA35" i="29"/>
  <c r="BE102" i="29"/>
  <c r="BE41" i="29"/>
  <c r="BE37" i="29"/>
  <c r="BE30" i="29"/>
  <c r="AZ40" i="29"/>
  <c r="AZ36" i="29"/>
  <c r="AY40" i="29"/>
  <c r="AY36" i="29"/>
  <c r="BI40" i="29"/>
  <c r="BI36" i="29"/>
  <c r="BD46" i="29"/>
  <c r="BD23" i="29"/>
  <c r="BD39" i="29"/>
  <c r="BD35" i="29"/>
  <c r="BC46" i="29"/>
  <c r="BC39" i="29"/>
  <c r="BC35" i="29"/>
  <c r="AX102" i="29"/>
  <c r="AX41" i="29"/>
  <c r="AX37" i="29"/>
  <c r="AX30" i="29"/>
  <c r="AR40" i="29"/>
  <c r="AR36" i="29"/>
  <c r="AQ40" i="29"/>
  <c r="AQ36" i="29"/>
  <c r="AV40" i="29"/>
  <c r="AV36" i="29"/>
  <c r="AU40" i="29"/>
  <c r="AU36" i="29"/>
  <c r="AP43" i="29"/>
  <c r="AP38" i="29"/>
  <c r="AP31" i="29"/>
  <c r="AO35" i="29"/>
  <c r="AT102" i="29"/>
  <c r="AT41" i="29"/>
  <c r="AT37" i="29"/>
  <c r="AT30" i="29"/>
  <c r="AO31" i="29"/>
  <c r="AS102" i="29"/>
  <c r="AS41" i="29"/>
  <c r="AS37" i="29"/>
  <c r="AS30" i="29"/>
  <c r="AO102" i="29"/>
  <c r="AO46" i="29"/>
  <c r="AO30" i="29"/>
  <c r="AN35" i="29"/>
  <c r="AM46" i="29"/>
  <c r="AG35" i="29"/>
  <c r="AF46" i="29"/>
  <c r="AF23" i="29"/>
  <c r="AI35" i="29"/>
  <c r="AC35" i="29"/>
  <c r="AD35" i="29"/>
  <c r="AE35" i="29"/>
  <c r="Z46" i="29"/>
  <c r="Z23" i="29"/>
  <c r="O46" i="29"/>
  <c r="O23" i="29"/>
  <c r="R46" i="29"/>
  <c r="P35" i="29"/>
  <c r="V46" i="29"/>
  <c r="V23" i="29"/>
  <c r="U35" i="29"/>
  <c r="M46" i="29"/>
  <c r="J102" i="29"/>
  <c r="P41" i="37"/>
  <c r="P43" i="37"/>
  <c r="P51" i="37"/>
  <c r="P39" i="37"/>
  <c r="P36" i="37"/>
  <c r="P53" i="37"/>
  <c r="P67" i="37"/>
  <c r="P75" i="37"/>
  <c r="P82" i="37"/>
  <c r="AD102" i="29"/>
  <c r="P68" i="37"/>
  <c r="P72" i="37"/>
  <c r="AG102" i="29"/>
  <c r="P59" i="37"/>
  <c r="AJ102" i="29"/>
  <c r="M102" i="29"/>
  <c r="P70" i="37"/>
  <c r="AM102" i="29"/>
  <c r="T102" i="29"/>
  <c r="R102" i="29"/>
  <c r="P103" i="37"/>
  <c r="P104" i="37"/>
  <c r="AA102" i="29"/>
  <c r="P120" i="37"/>
  <c r="P123" i="37"/>
  <c r="P108" i="37"/>
  <c r="P138" i="37"/>
  <c r="P163" i="37"/>
  <c r="AI184" i="29"/>
  <c r="P198" i="37"/>
  <c r="P199" i="37"/>
  <c r="P220" i="37"/>
  <c r="P266" i="37"/>
  <c r="P202" i="37"/>
  <c r="P221" i="37"/>
  <c r="P242" i="37"/>
  <c r="P218" i="37"/>
  <c r="P239" i="37"/>
  <c r="P213" i="37"/>
  <c r="P236" i="37"/>
  <c r="DL230" i="38"/>
  <c r="CZ232" i="38"/>
  <c r="AS245" i="29"/>
  <c r="BI245" i="29"/>
  <c r="BY245" i="29"/>
  <c r="CO245" i="29"/>
  <c r="DE245" i="29"/>
  <c r="CS246" i="38"/>
  <c r="CG247" i="38"/>
  <c r="AO248" i="29"/>
  <c r="AO248" i="38"/>
  <c r="BE248" i="29"/>
  <c r="BE248" i="38"/>
  <c r="BU248" i="29"/>
  <c r="CK248" i="29"/>
  <c r="DA248" i="29"/>
  <c r="BI250" i="38"/>
  <c r="BY250" i="38"/>
  <c r="BM251" i="38"/>
  <c r="BI254" i="38"/>
  <c r="BY254" i="38"/>
  <c r="CC255" i="38"/>
  <c r="BA256" i="38"/>
  <c r="BQ256" i="38"/>
  <c r="CG256" i="38"/>
  <c r="CW256" i="38"/>
  <c r="AC287" i="38"/>
  <c r="CO287" i="38"/>
  <c r="S293" i="38"/>
  <c r="AI293" i="38"/>
  <c r="AY293" i="38"/>
  <c r="BO293" i="38"/>
  <c r="CE293" i="38"/>
  <c r="CU293" i="38"/>
  <c r="DK293" i="38"/>
  <c r="Y294" i="38"/>
  <c r="AO294" i="38"/>
  <c r="BE294" i="38"/>
  <c r="BU294" i="38"/>
  <c r="CK294" i="38"/>
  <c r="DA294" i="38"/>
  <c r="O295" i="38"/>
  <c r="AE295" i="38"/>
  <c r="AU295" i="38"/>
  <c r="BK295" i="38"/>
  <c r="CA295" i="38"/>
  <c r="CQ295" i="38"/>
  <c r="DG295" i="38"/>
  <c r="U297" i="38"/>
  <c r="AK297" i="38"/>
  <c r="BA297" i="38"/>
  <c r="BQ297" i="38"/>
  <c r="CG297" i="38"/>
  <c r="CW297" i="38"/>
  <c r="K298" i="38"/>
  <c r="AA298" i="38"/>
  <c r="AQ298" i="38"/>
  <c r="BG298" i="38"/>
  <c r="BW298" i="38"/>
  <c r="CM298" i="38"/>
  <c r="DC298" i="38"/>
  <c r="Q299" i="38"/>
  <c r="AG299" i="38"/>
  <c r="AW299" i="38"/>
  <c r="BM299" i="38"/>
  <c r="CC299" i="38"/>
  <c r="CS299" i="38"/>
  <c r="DI299" i="38"/>
  <c r="W301" i="38"/>
  <c r="AM301" i="38"/>
  <c r="BC301" i="38"/>
  <c r="BS301" i="38"/>
  <c r="CI301" i="38"/>
  <c r="CY301" i="38"/>
  <c r="M302" i="38"/>
  <c r="AC302" i="38"/>
  <c r="AS302" i="38"/>
  <c r="BI302" i="38"/>
  <c r="BY302" i="38"/>
  <c r="CO302" i="38"/>
  <c r="DE302" i="38"/>
  <c r="S303" i="38"/>
  <c r="AI303" i="38"/>
  <c r="AY303" i="38"/>
  <c r="BO303" i="38"/>
  <c r="CE303" i="38"/>
  <c r="CU303" i="38"/>
  <c r="DK303" i="38"/>
  <c r="X308" i="38"/>
  <c r="AN308" i="38"/>
  <c r="BD308" i="38"/>
  <c r="BT308" i="38"/>
  <c r="CJ308" i="38"/>
  <c r="CZ308" i="38"/>
  <c r="M309" i="38"/>
  <c r="AC309" i="38"/>
  <c r="AS309" i="38"/>
  <c r="BI309" i="38"/>
  <c r="BY309" i="38"/>
  <c r="CO309" i="38"/>
  <c r="DE309" i="38"/>
  <c r="P310" i="38"/>
  <c r="AM310" i="38"/>
  <c r="BK310" i="38"/>
  <c r="CQ310" i="38"/>
  <c r="X311" i="38"/>
  <c r="BD311" i="38"/>
  <c r="CJ311" i="38"/>
  <c r="AG312" i="38"/>
  <c r="CS312" i="38"/>
  <c r="BC313" i="38"/>
  <c r="K183" i="29"/>
  <c r="K167" i="29"/>
  <c r="DG230" i="38"/>
  <c r="DK232" i="38"/>
  <c r="AR245" i="29"/>
  <c r="AR245" i="38"/>
  <c r="BH245" i="29"/>
  <c r="BX245" i="29"/>
  <c r="CN245" i="29"/>
  <c r="DD245" i="29"/>
  <c r="DD245" i="38"/>
  <c r="DH246" i="38"/>
  <c r="CF247" i="38"/>
  <c r="BD248" i="29"/>
  <c r="BT248" i="29"/>
  <c r="CJ248" i="29"/>
  <c r="CJ248" i="38"/>
  <c r="CZ248" i="29"/>
  <c r="CN250" i="38"/>
  <c r="CB251" i="38"/>
  <c r="AZ252" i="38"/>
  <c r="BP252" i="38"/>
  <c r="CF252" i="38"/>
  <c r="CV252" i="38"/>
  <c r="DL252" i="38"/>
  <c r="CZ253" i="38"/>
  <c r="BH254" i="38"/>
  <c r="CN254" i="38"/>
  <c r="AV255" i="38"/>
  <c r="DH255" i="38"/>
  <c r="AZ256" i="38"/>
  <c r="BP256" i="38"/>
  <c r="CF256" i="38"/>
  <c r="CV256" i="38"/>
  <c r="DL256" i="38"/>
  <c r="AZ287" i="38"/>
  <c r="DL287" i="38"/>
  <c r="Z293" i="38"/>
  <c r="AP293" i="38"/>
  <c r="BF293" i="38"/>
  <c r="BV293" i="38"/>
  <c r="CL293" i="38"/>
  <c r="DB293" i="38"/>
  <c r="P294" i="38"/>
  <c r="AF294" i="38"/>
  <c r="AV294" i="38"/>
  <c r="BL294" i="38"/>
  <c r="CB294" i="38"/>
  <c r="CR294" i="38"/>
  <c r="DH294" i="38"/>
  <c r="V295" i="38"/>
  <c r="AL295" i="38"/>
  <c r="BB295" i="38"/>
  <c r="BR295" i="38"/>
  <c r="CH295" i="38"/>
  <c r="CX295" i="38"/>
  <c r="L297" i="38"/>
  <c r="AB297" i="38"/>
  <c r="AR297" i="38"/>
  <c r="BH297" i="38"/>
  <c r="BX297" i="38"/>
  <c r="CN297" i="38"/>
  <c r="DD297" i="38"/>
  <c r="R298" i="38"/>
  <c r="AH298" i="38"/>
  <c r="AX298" i="38"/>
  <c r="BN298" i="38"/>
  <c r="CD298" i="38"/>
  <c r="CT298" i="38"/>
  <c r="DJ298" i="38"/>
  <c r="X299" i="38"/>
  <c r="AN299" i="38"/>
  <c r="BD299" i="38"/>
  <c r="BT299" i="38"/>
  <c r="CJ299" i="38"/>
  <c r="CZ299" i="38"/>
  <c r="N301" i="38"/>
  <c r="AD301" i="38"/>
  <c r="AT301" i="38"/>
  <c r="BJ301" i="38"/>
  <c r="BZ301" i="38"/>
  <c r="CP301" i="38"/>
  <c r="DF301" i="38"/>
  <c r="T302" i="38"/>
  <c r="AJ302" i="38"/>
  <c r="AZ302" i="38"/>
  <c r="BP302" i="38"/>
  <c r="CF302" i="38"/>
  <c r="CV302" i="38"/>
  <c r="DL302" i="38"/>
  <c r="Z303" i="38"/>
  <c r="AP303" i="38"/>
  <c r="BF303" i="38"/>
  <c r="BV303" i="38"/>
  <c r="CL303" i="38"/>
  <c r="DB303" i="38"/>
  <c r="O308" i="38"/>
  <c r="AE308" i="38"/>
  <c r="AU308" i="38"/>
  <c r="BK308" i="38"/>
  <c r="CA308" i="38"/>
  <c r="CQ308" i="38"/>
  <c r="DG308" i="38"/>
  <c r="T309" i="38"/>
  <c r="AJ309" i="38"/>
  <c r="AZ309" i="38"/>
  <c r="BP309" i="38"/>
  <c r="CF309" i="38"/>
  <c r="CV309" i="38"/>
  <c r="DL309" i="38"/>
  <c r="AA310" i="38"/>
  <c r="BD310" i="38"/>
  <c r="CJ310" i="38"/>
  <c r="Q311" i="38"/>
  <c r="AW311" i="38"/>
  <c r="CC311" i="38"/>
  <c r="M312" i="38"/>
  <c r="BY312" i="38"/>
  <c r="AI313" i="38"/>
  <c r="DK61" i="29"/>
  <c r="DJ68" i="29"/>
  <c r="DI66" i="29"/>
  <c r="DG70" i="29"/>
  <c r="DD64" i="29"/>
  <c r="DC61" i="29"/>
  <c r="DB68" i="29"/>
  <c r="DA66" i="29"/>
  <c r="CY70" i="29"/>
  <c r="DK185" i="29"/>
  <c r="DK184" i="29"/>
  <c r="DK180" i="29"/>
  <c r="DG185" i="29"/>
  <c r="DC185" i="29"/>
  <c r="CY185" i="29"/>
  <c r="K174" i="29"/>
  <c r="J174" i="29"/>
  <c r="DB230" i="38"/>
  <c r="DF232" i="38"/>
  <c r="AU245" i="29"/>
  <c r="BK245" i="29"/>
  <c r="CA245" i="29"/>
  <c r="CQ245" i="29"/>
  <c r="DG245" i="29"/>
  <c r="AY246" i="38"/>
  <c r="CY247" i="38"/>
  <c r="AQ248" i="29"/>
  <c r="BG248" i="29"/>
  <c r="BW248" i="29"/>
  <c r="CM248" i="29"/>
  <c r="DC248" i="29"/>
  <c r="DG250" i="38"/>
  <c r="CU251" i="38"/>
  <c r="BC252" i="38"/>
  <c r="BS252" i="38"/>
  <c r="CI252" i="38"/>
  <c r="CY252" i="38"/>
  <c r="DC253" i="38"/>
  <c r="CQ254" i="38"/>
  <c r="DG254" i="38"/>
  <c r="CE255" i="38"/>
  <c r="BC256" i="38"/>
  <c r="BS256" i="38"/>
  <c r="CI256" i="38"/>
  <c r="CY256" i="38"/>
  <c r="I277" i="38"/>
  <c r="W287" i="38"/>
  <c r="CI287" i="38"/>
  <c r="M293" i="38"/>
  <c r="AC293" i="38"/>
  <c r="AS293" i="38"/>
  <c r="BI293" i="38"/>
  <c r="BY293" i="38"/>
  <c r="CO293" i="38"/>
  <c r="DE293" i="38"/>
  <c r="S294" i="38"/>
  <c r="AI294" i="38"/>
  <c r="AY294" i="38"/>
  <c r="BO294" i="38"/>
  <c r="CE294" i="38"/>
  <c r="CU294" i="38"/>
  <c r="DK294" i="38"/>
  <c r="Y295" i="38"/>
  <c r="AO295" i="38"/>
  <c r="BE295" i="38"/>
  <c r="BU295" i="38"/>
  <c r="CK295" i="38"/>
  <c r="DA295" i="38"/>
  <c r="O297" i="38"/>
  <c r="AE297" i="38"/>
  <c r="AU297" i="38"/>
  <c r="BK297" i="38"/>
  <c r="CA297" i="38"/>
  <c r="CQ297" i="38"/>
  <c r="DG297" i="38"/>
  <c r="U298" i="38"/>
  <c r="AK298" i="38"/>
  <c r="BA298" i="38"/>
  <c r="BQ298" i="38"/>
  <c r="CG298" i="38"/>
  <c r="CW298" i="38"/>
  <c r="K299" i="38"/>
  <c r="AA299" i="38"/>
  <c r="AQ299" i="38"/>
  <c r="BG299" i="38"/>
  <c r="BW299" i="38"/>
  <c r="CM299" i="38"/>
  <c r="DC299" i="38"/>
  <c r="Q301" i="38"/>
  <c r="AG301" i="38"/>
  <c r="AW301" i="38"/>
  <c r="BM301" i="38"/>
  <c r="CC301" i="38"/>
  <c r="CS301" i="38"/>
  <c r="DI301" i="38"/>
  <c r="W302" i="38"/>
  <c r="AM302" i="38"/>
  <c r="BC302" i="38"/>
  <c r="BS302" i="38"/>
  <c r="CI302" i="38"/>
  <c r="CY302" i="38"/>
  <c r="M303" i="38"/>
  <c r="AC303" i="38"/>
  <c r="AS303" i="38"/>
  <c r="BI303" i="38"/>
  <c r="BY303" i="38"/>
  <c r="CO303" i="38"/>
  <c r="DE303" i="38"/>
  <c r="R308" i="38"/>
  <c r="AH308" i="38"/>
  <c r="AX308" i="38"/>
  <c r="BN308" i="38"/>
  <c r="CD308" i="38"/>
  <c r="CT308" i="38"/>
  <c r="DJ308" i="38"/>
  <c r="W309" i="38"/>
  <c r="AM309" i="38"/>
  <c r="BC309" i="38"/>
  <c r="BS309" i="38"/>
  <c r="CI309" i="38"/>
  <c r="CY309" i="38"/>
  <c r="L310" i="38"/>
  <c r="AE310" i="38"/>
  <c r="AY310" i="38"/>
  <c r="CE310" i="38"/>
  <c r="DK310" i="38"/>
  <c r="AJ311" i="38"/>
  <c r="BP311" i="38"/>
  <c r="CV311" i="38"/>
  <c r="BE312" i="38"/>
  <c r="O313" i="38"/>
  <c r="CA313" i="38"/>
  <c r="K175" i="29"/>
  <c r="DA230" i="38"/>
  <c r="DE232" i="38"/>
  <c r="AT245" i="29"/>
  <c r="BJ245" i="29"/>
  <c r="BZ245" i="29"/>
  <c r="CP245" i="29"/>
  <c r="DF245" i="29"/>
  <c r="DJ246" i="38"/>
  <c r="CX247" i="38"/>
  <c r="AP248" i="29"/>
  <c r="AP248" i="38"/>
  <c r="BF248" i="29"/>
  <c r="BV248" i="29"/>
  <c r="CL248" i="29"/>
  <c r="DB248" i="29"/>
  <c r="BB252" i="38"/>
  <c r="BH295" i="38"/>
  <c r="BZ299" i="38"/>
  <c r="CR303" i="38"/>
  <c r="U312" i="38"/>
  <c r="V313" i="38"/>
  <c r="Q248" i="29"/>
  <c r="AG248" i="29"/>
  <c r="Y251" i="38"/>
  <c r="AI251" i="38"/>
  <c r="AC251" i="38"/>
  <c r="J251" i="38"/>
  <c r="AB251" i="38"/>
  <c r="V251" i="38"/>
  <c r="X251" i="38"/>
  <c r="AI253" i="38"/>
  <c r="AM253" i="38"/>
  <c r="J253" i="38"/>
  <c r="Y310" i="38"/>
  <c r="AO310" i="38"/>
  <c r="BE310" i="38"/>
  <c r="BU310" i="38"/>
  <c r="CK310" i="38"/>
  <c r="DA310" i="38"/>
  <c r="R311" i="38"/>
  <c r="AH311" i="38"/>
  <c r="AX311" i="38"/>
  <c r="BN311" i="38"/>
  <c r="CD311" i="38"/>
  <c r="CT311" i="38"/>
  <c r="DJ311" i="38"/>
  <c r="W312" i="38"/>
  <c r="AM312" i="38"/>
  <c r="BC312" i="38"/>
  <c r="BS312" i="38"/>
  <c r="CI312" i="38"/>
  <c r="CY312" i="38"/>
  <c r="M313" i="38"/>
  <c r="AC313" i="38"/>
  <c r="AS313" i="38"/>
  <c r="BI313" i="38"/>
  <c r="BY313" i="38"/>
  <c r="CO313" i="38"/>
  <c r="DE313" i="38"/>
  <c r="DG315" i="38"/>
  <c r="X256" i="38"/>
  <c r="AE256" i="38"/>
  <c r="Q256" i="38"/>
  <c r="J256" i="38"/>
  <c r="AJ256" i="38"/>
  <c r="K256" i="38"/>
  <c r="L256" i="38"/>
  <c r="V256" i="38"/>
  <c r="AK256" i="38"/>
  <c r="AI256" i="38"/>
  <c r="U256" i="38"/>
  <c r="Y256" i="38"/>
  <c r="T256" i="38"/>
  <c r="DE311" i="38"/>
  <c r="V312" i="38"/>
  <c r="AL312" i="38"/>
  <c r="BB312" i="38"/>
  <c r="BR312" i="38"/>
  <c r="CH312" i="38"/>
  <c r="CX312" i="38"/>
  <c r="L313" i="38"/>
  <c r="AB313" i="38"/>
  <c r="AR313" i="38"/>
  <c r="BH313" i="38"/>
  <c r="BX313" i="38"/>
  <c r="CN313" i="38"/>
  <c r="DD313" i="38"/>
  <c r="DF315" i="38"/>
  <c r="L245" i="29"/>
  <c r="AB245" i="29"/>
  <c r="CM313" i="38"/>
  <c r="DC313" i="38"/>
  <c r="DE315" i="38"/>
  <c r="K245" i="29"/>
  <c r="AA245" i="29"/>
  <c r="BZ315" i="38"/>
  <c r="CD315" i="38"/>
  <c r="BK315" i="38"/>
  <c r="BN315" i="38"/>
  <c r="BM315" i="38"/>
  <c r="CI315" i="38"/>
  <c r="CU315" i="38"/>
  <c r="BS315" i="38"/>
  <c r="P136" i="37"/>
  <c r="AO315" i="38"/>
  <c r="P129" i="37"/>
  <c r="P130" i="37"/>
  <c r="CA184" i="29"/>
  <c r="CA180" i="29"/>
  <c r="BU184" i="29"/>
  <c r="BU180" i="29"/>
  <c r="BK184" i="29"/>
  <c r="BK180" i="29"/>
  <c r="AZ128" i="29"/>
  <c r="BA128" i="29"/>
  <c r="AX128" i="29"/>
  <c r="AV128" i="29"/>
  <c r="AT128" i="29"/>
  <c r="AR128" i="29"/>
  <c r="CV128" i="29"/>
  <c r="CR128" i="29"/>
  <c r="CN128" i="29"/>
  <c r="CJ128" i="29"/>
  <c r="CF128" i="29"/>
  <c r="CB128" i="29"/>
  <c r="BX128" i="29"/>
  <c r="BT128" i="29"/>
  <c r="BP128" i="29"/>
  <c r="BL128" i="29"/>
  <c r="BG128" i="29"/>
  <c r="BB128" i="29"/>
  <c r="P233" i="37"/>
  <c r="AO61" i="29"/>
  <c r="CX61" i="29"/>
  <c r="CW61" i="29"/>
  <c r="CV61" i="29"/>
  <c r="CU61" i="29"/>
  <c r="CT61" i="29"/>
  <c r="CS61" i="29"/>
  <c r="CR61" i="29"/>
  <c r="CQ61" i="29"/>
  <c r="CP61" i="29"/>
  <c r="CM70" i="29"/>
  <c r="CL70" i="29"/>
  <c r="CK61" i="29"/>
  <c r="CH68" i="29"/>
  <c r="CA66" i="29"/>
  <c r="BQ68" i="29"/>
  <c r="BM66" i="29"/>
  <c r="CI61" i="29"/>
  <c r="CG68" i="29"/>
  <c r="CC66" i="29"/>
  <c r="CB68" i="29"/>
  <c r="BY66" i="29"/>
  <c r="BW68" i="29"/>
  <c r="BU61" i="29"/>
  <c r="BS61" i="29"/>
  <c r="CH66" i="29"/>
  <c r="CE70" i="29"/>
  <c r="BV70" i="29"/>
  <c r="BT61" i="29"/>
  <c r="BQ61" i="29"/>
  <c r="BP64" i="29"/>
  <c r="BJ64" i="29"/>
  <c r="BI70" i="29"/>
  <c r="BE70" i="29"/>
  <c r="BC61" i="29"/>
  <c r="BA70" i="29"/>
  <c r="AU64" i="29"/>
  <c r="AT64" i="29"/>
  <c r="AP64" i="29"/>
  <c r="BH70" i="29"/>
  <c r="BF70" i="29"/>
  <c r="AZ70" i="29"/>
  <c r="AY68" i="29"/>
  <c r="AW68" i="29"/>
  <c r="AR66" i="29"/>
  <c r="AP66" i="29"/>
  <c r="BB61" i="29"/>
  <c r="AU66" i="29"/>
  <c r="AT66" i="29"/>
  <c r="AS61" i="29"/>
  <c r="CG249" i="38"/>
  <c r="DL107" i="29"/>
  <c r="DL103" i="29"/>
  <c r="DL43" i="29"/>
  <c r="DL38" i="29"/>
  <c r="DL31" i="29"/>
  <c r="DK107" i="29"/>
  <c r="DK103" i="29"/>
  <c r="DK43" i="29"/>
  <c r="DK38" i="29"/>
  <c r="DK31" i="29"/>
  <c r="DJ123" i="38"/>
  <c r="DJ119" i="38"/>
  <c r="DF110" i="29"/>
  <c r="DF105" i="29"/>
  <c r="DF98" i="29"/>
  <c r="DF40" i="29"/>
  <c r="DF36" i="29"/>
  <c r="DE121" i="38"/>
  <c r="DA125" i="38"/>
  <c r="DA30" i="29"/>
  <c r="CZ103" i="29"/>
  <c r="CZ43" i="29"/>
  <c r="CZ31" i="29"/>
  <c r="CY103" i="29"/>
  <c r="BH249" i="38"/>
  <c r="DL125" i="38"/>
  <c r="DJ107" i="29"/>
  <c r="DJ103" i="29"/>
  <c r="DJ43" i="29"/>
  <c r="DJ38" i="29"/>
  <c r="DJ31" i="29"/>
  <c r="DI123" i="38"/>
  <c r="DI119" i="38"/>
  <c r="DE132" i="29"/>
  <c r="DE106" i="29"/>
  <c r="DE102" i="29"/>
  <c r="DE41" i="29"/>
  <c r="DE37" i="29"/>
  <c r="DE30" i="29"/>
  <c r="DA134" i="29"/>
  <c r="CY102" i="29"/>
  <c r="CY35" i="29"/>
  <c r="CZ249" i="38"/>
  <c r="DL134" i="29"/>
  <c r="DK134" i="29"/>
  <c r="DI110" i="29"/>
  <c r="DI105" i="29"/>
  <c r="DI98" i="29"/>
  <c r="DI40" i="29"/>
  <c r="DI36" i="29"/>
  <c r="DH121" i="38"/>
  <c r="DG121" i="38"/>
  <c r="DF124" i="29"/>
  <c r="DE125" i="38"/>
  <c r="DD108" i="29"/>
  <c r="DD104" i="29"/>
  <c r="DD97" i="29"/>
  <c r="DD46" i="29"/>
  <c r="DD39" i="29"/>
  <c r="DD35" i="29"/>
  <c r="DC108" i="29"/>
  <c r="DC104" i="29"/>
  <c r="DC97" i="29"/>
  <c r="DC46" i="29"/>
  <c r="DC23" i="29"/>
  <c r="DC39" i="29"/>
  <c r="DC35" i="29"/>
  <c r="DB108" i="29"/>
  <c r="DB104" i="29"/>
  <c r="DB97" i="29"/>
  <c r="DB46" i="29"/>
  <c r="DB23" i="29"/>
  <c r="DB39" i="29"/>
  <c r="DB35" i="29"/>
  <c r="DA109" i="29"/>
  <c r="DA35" i="29"/>
  <c r="CZ108" i="29"/>
  <c r="CZ97" i="29"/>
  <c r="CZ39" i="29"/>
  <c r="CY105" i="29"/>
  <c r="CY38" i="29"/>
  <c r="AV249" i="38"/>
  <c r="DL123" i="38"/>
  <c r="DL119" i="38"/>
  <c r="DK123" i="38"/>
  <c r="DK119" i="38"/>
  <c r="DH132" i="29"/>
  <c r="DH106" i="29"/>
  <c r="DH102" i="29"/>
  <c r="DH41" i="29"/>
  <c r="DH37" i="29"/>
  <c r="DH30" i="29"/>
  <c r="DG132" i="29"/>
  <c r="DG106" i="29"/>
  <c r="DG102" i="29"/>
  <c r="DG41" i="29"/>
  <c r="DG37" i="29"/>
  <c r="DG30" i="29"/>
  <c r="DE134" i="29"/>
  <c r="DC125" i="38"/>
  <c r="DA107" i="29"/>
  <c r="DA103" i="29"/>
  <c r="DA43" i="29"/>
  <c r="DA38" i="29"/>
  <c r="CY108" i="29"/>
  <c r="CY37" i="29"/>
  <c r="CN37" i="29"/>
  <c r="CX43" i="29"/>
  <c r="CX38" i="29"/>
  <c r="CX31" i="29"/>
  <c r="CW43" i="29"/>
  <c r="CW38" i="29"/>
  <c r="CW31" i="29"/>
  <c r="CV43" i="29"/>
  <c r="CV38" i="29"/>
  <c r="CV31" i="29"/>
  <c r="CU43" i="29"/>
  <c r="CU38" i="29"/>
  <c r="CU31" i="29"/>
  <c r="CT43" i="29"/>
  <c r="CT38" i="29"/>
  <c r="CT31" i="29"/>
  <c r="CM39" i="29"/>
  <c r="CS102" i="29"/>
  <c r="CS41" i="29"/>
  <c r="CS37" i="29"/>
  <c r="CS30" i="29"/>
  <c r="CY134" i="29"/>
  <c r="CR40" i="29"/>
  <c r="CR36" i="29"/>
  <c r="CQ40" i="29"/>
  <c r="CQ36" i="29"/>
  <c r="CP40" i="29"/>
  <c r="CP36" i="29"/>
  <c r="CO40" i="29"/>
  <c r="CO36" i="29"/>
  <c r="CN40" i="29"/>
  <c r="CM41" i="29"/>
  <c r="CM30" i="29"/>
  <c r="CL31" i="29"/>
  <c r="CK43" i="29"/>
  <c r="CK38" i="29"/>
  <c r="CK31" i="29"/>
  <c r="CF102" i="29"/>
  <c r="CF41" i="29"/>
  <c r="CF37" i="29"/>
  <c r="CF30" i="29"/>
  <c r="CE102" i="29"/>
  <c r="CE41" i="29"/>
  <c r="CE37" i="29"/>
  <c r="CE30" i="29"/>
  <c r="CD102" i="29"/>
  <c r="CD41" i="29"/>
  <c r="CD37" i="29"/>
  <c r="CD30" i="29"/>
  <c r="BX36" i="29"/>
  <c r="CJ102" i="29"/>
  <c r="CJ41" i="29"/>
  <c r="CJ37" i="29"/>
  <c r="CJ30" i="29"/>
  <c r="CC43" i="29"/>
  <c r="CC38" i="29"/>
  <c r="CC31" i="29"/>
  <c r="CB43" i="29"/>
  <c r="CB38" i="29"/>
  <c r="CB31" i="29"/>
  <c r="BX30" i="29"/>
  <c r="BU41" i="29"/>
  <c r="CI40" i="29"/>
  <c r="CI36" i="29"/>
  <c r="CH40" i="29"/>
  <c r="CH36" i="29"/>
  <c r="CA43" i="29"/>
  <c r="CA38" i="29"/>
  <c r="CA31" i="29"/>
  <c r="CG40" i="29"/>
  <c r="CG36" i="29"/>
  <c r="BZ46" i="29"/>
  <c r="BZ23" i="29"/>
  <c r="BZ39" i="29"/>
  <c r="BZ35" i="29"/>
  <c r="BY46" i="29"/>
  <c r="BY39" i="29"/>
  <c r="BY35" i="29"/>
  <c r="BX35" i="29"/>
  <c r="BW38" i="29"/>
  <c r="BU39" i="29"/>
  <c r="BT40" i="29"/>
  <c r="BT36" i="29"/>
  <c r="BS40" i="29"/>
  <c r="BS36" i="29"/>
  <c r="BM46" i="29"/>
  <c r="BM39" i="29"/>
  <c r="BM35" i="29"/>
  <c r="BL46" i="29"/>
  <c r="BL23" i="29"/>
  <c r="BL39" i="29"/>
  <c r="BL35" i="29"/>
  <c r="BR102" i="29"/>
  <c r="BR41" i="29"/>
  <c r="BR37" i="29"/>
  <c r="BR30" i="29"/>
  <c r="BW36" i="29"/>
  <c r="BV40" i="29"/>
  <c r="BV36" i="29"/>
  <c r="BQ46" i="29"/>
  <c r="BQ39" i="29"/>
  <c r="BQ35" i="29"/>
  <c r="BP46" i="29"/>
  <c r="BP23" i="29"/>
  <c r="BP39" i="29"/>
  <c r="BP35" i="29"/>
  <c r="BO46" i="29"/>
  <c r="BO23" i="29"/>
  <c r="BO39" i="29"/>
  <c r="BO35" i="29"/>
  <c r="BN102" i="29"/>
  <c r="BN41" i="29"/>
  <c r="BN37" i="29"/>
  <c r="BN30" i="29"/>
  <c r="BH43" i="29"/>
  <c r="BH38" i="29"/>
  <c r="BH31" i="29"/>
  <c r="BG43" i="29"/>
  <c r="BG38" i="29"/>
  <c r="BG31" i="29"/>
  <c r="BB40" i="29"/>
  <c r="BB36" i="29"/>
  <c r="AW46" i="29"/>
  <c r="AW39" i="29"/>
  <c r="AW35" i="29"/>
  <c r="BK41" i="29"/>
  <c r="BK37" i="29"/>
  <c r="BK30" i="29"/>
  <c r="BJ102" i="29"/>
  <c r="BJ41" i="29"/>
  <c r="BJ37" i="29"/>
  <c r="BJ30" i="29"/>
  <c r="BF46" i="29"/>
  <c r="BF23" i="29"/>
  <c r="BF39" i="29"/>
  <c r="BF35" i="29"/>
  <c r="BA43" i="29"/>
  <c r="BA38" i="29"/>
  <c r="BA31" i="29"/>
  <c r="BE40" i="29"/>
  <c r="BE36" i="29"/>
  <c r="AZ46" i="29"/>
  <c r="AZ23" i="29"/>
  <c r="AZ39" i="29"/>
  <c r="AZ35" i="29"/>
  <c r="AY46" i="29"/>
  <c r="AY23" i="29"/>
  <c r="AY39" i="29"/>
  <c r="AY35" i="29"/>
  <c r="BI46" i="29"/>
  <c r="BI39" i="29"/>
  <c r="BI35" i="29"/>
  <c r="BD43" i="29"/>
  <c r="BD38" i="29"/>
  <c r="BD31" i="29"/>
  <c r="BC43" i="29"/>
  <c r="BC38" i="29"/>
  <c r="BC31" i="29"/>
  <c r="AX40" i="29"/>
  <c r="AX36" i="29"/>
  <c r="AR46" i="29"/>
  <c r="AR39" i="29"/>
  <c r="AR35" i="29"/>
  <c r="AQ46" i="29"/>
  <c r="AQ23" i="29"/>
  <c r="AQ39" i="29"/>
  <c r="AQ35" i="29"/>
  <c r="AO36" i="29"/>
  <c r="AV46" i="29"/>
  <c r="AV23" i="29"/>
  <c r="AV39" i="29"/>
  <c r="AV35" i="29"/>
  <c r="AU46" i="29"/>
  <c r="AU23" i="29"/>
  <c r="AU39" i="29"/>
  <c r="AU35" i="29"/>
  <c r="AP102" i="29"/>
  <c r="AP41" i="29"/>
  <c r="AP37" i="29"/>
  <c r="AP30" i="29"/>
  <c r="AO43" i="29"/>
  <c r="AT40" i="29"/>
  <c r="AT36" i="29"/>
  <c r="AS40" i="29"/>
  <c r="AS36" i="29"/>
  <c r="AO41" i="29"/>
  <c r="AJ35" i="29"/>
  <c r="AI46" i="29"/>
  <c r="AI23" i="29"/>
  <c r="AL35" i="29"/>
  <c r="AF35" i="29"/>
  <c r="AK46" i="29"/>
  <c r="AE46" i="29"/>
  <c r="AE23" i="29"/>
  <c r="Y35" i="29"/>
  <c r="Z35" i="29"/>
  <c r="AA35" i="29"/>
  <c r="V35" i="29"/>
  <c r="K102" i="29"/>
  <c r="U46" i="29"/>
  <c r="N46" i="29"/>
  <c r="N23" i="29"/>
  <c r="L46" i="29"/>
  <c r="S35" i="29"/>
  <c r="P18" i="37"/>
  <c r="P56" i="37"/>
  <c r="P40" i="37"/>
  <c r="P57" i="37"/>
  <c r="P62" i="37"/>
  <c r="Y102" i="29"/>
  <c r="P54" i="37"/>
  <c r="P64" i="37"/>
  <c r="P76" i="37"/>
  <c r="P83" i="37"/>
  <c r="AC102" i="29"/>
  <c r="AF102" i="29"/>
  <c r="P66" i="37"/>
  <c r="P74" i="37"/>
  <c r="AI102" i="29"/>
  <c r="L102" i="29"/>
  <c r="N102" i="29"/>
  <c r="P121" i="37"/>
  <c r="W102" i="29"/>
  <c r="P97" i="37"/>
  <c r="P117" i="37"/>
  <c r="P156" i="37"/>
  <c r="P150" i="37"/>
  <c r="P168" i="37"/>
  <c r="P126" i="37"/>
  <c r="P139" i="37"/>
  <c r="P109" i="37"/>
  <c r="P133" i="37"/>
  <c r="K184" i="29"/>
  <c r="P164" i="37"/>
  <c r="P186" i="37"/>
  <c r="P188" i="37"/>
  <c r="AE184" i="29"/>
  <c r="AE180" i="29"/>
  <c r="P224" i="37"/>
  <c r="P270" i="37"/>
  <c r="P206" i="37"/>
  <c r="P226" i="37"/>
  <c r="P203" i="37"/>
  <c r="P222" i="37"/>
  <c r="P219" i="37"/>
  <c r="P240" i="37"/>
  <c r="F12" i="37"/>
  <c r="F12" i="38"/>
  <c r="F12" i="29"/>
  <c r="Y184" i="29"/>
  <c r="Y180" i="29"/>
  <c r="BO248" i="38"/>
  <c r="DK248" i="38"/>
  <c r="BL248" i="38"/>
  <c r="CG245" i="38"/>
  <c r="P269" i="37"/>
  <c r="DH70" i="29"/>
  <c r="DB70" i="29"/>
  <c r="AS90" i="29"/>
  <c r="W161" i="29"/>
  <c r="AD161" i="29"/>
  <c r="AL161" i="29"/>
  <c r="AQ161" i="29"/>
  <c r="AV161" i="29"/>
  <c r="BA161" i="29"/>
  <c r="BE161" i="29"/>
  <c r="BI161" i="29"/>
  <c r="BM161" i="29"/>
  <c r="BQ161" i="29"/>
  <c r="BU161" i="29"/>
  <c r="BY161" i="29"/>
  <c r="CC161" i="29"/>
  <c r="CG161" i="29"/>
  <c r="CK161" i="29"/>
  <c r="CO161" i="29"/>
  <c r="CS161" i="29"/>
  <c r="CW161" i="29"/>
  <c r="O172" i="29"/>
  <c r="S172" i="29"/>
  <c r="W172" i="29"/>
  <c r="AA172" i="29"/>
  <c r="AE172" i="29"/>
  <c r="AI172" i="29"/>
  <c r="AM172" i="29"/>
  <c r="AQ172" i="29"/>
  <c r="AU172" i="29"/>
  <c r="AY172" i="29"/>
  <c r="BC172" i="29"/>
  <c r="BG172" i="29"/>
  <c r="BK172" i="29"/>
  <c r="BO172" i="29"/>
  <c r="BS172" i="29"/>
  <c r="BW172" i="29"/>
  <c r="CA172" i="29"/>
  <c r="CE172" i="29"/>
  <c r="CI172" i="29"/>
  <c r="CM172" i="29"/>
  <c r="CQ172" i="29"/>
  <c r="CU172" i="29"/>
  <c r="CY172" i="29"/>
  <c r="DC172" i="29"/>
  <c r="DG172" i="29"/>
  <c r="DK172" i="29"/>
  <c r="M165" i="29"/>
  <c r="Q165" i="29"/>
  <c r="U165" i="29"/>
  <c r="Y165" i="29"/>
  <c r="AC165" i="29"/>
  <c r="AG165" i="29"/>
  <c r="AK165" i="29"/>
  <c r="AO165" i="29"/>
  <c r="AS165" i="29"/>
  <c r="AW165" i="29"/>
  <c r="BA165" i="29"/>
  <c r="BE165" i="29"/>
  <c r="BI165" i="29"/>
  <c r="BM165" i="29"/>
  <c r="BQ165" i="29"/>
  <c r="BU165" i="29"/>
  <c r="BY165" i="29"/>
  <c r="CC165" i="29"/>
  <c r="CG165" i="29"/>
  <c r="CK165" i="29"/>
  <c r="CO165" i="29"/>
  <c r="CS165" i="29"/>
  <c r="CW165" i="29"/>
  <c r="DA165" i="29"/>
  <c r="DE165" i="29"/>
  <c r="DI165" i="29"/>
  <c r="CY161" i="29"/>
  <c r="DC161" i="29"/>
  <c r="DG161" i="29"/>
  <c r="DK161" i="29"/>
  <c r="O154" i="29"/>
  <c r="S154" i="29"/>
  <c r="W154" i="29"/>
  <c r="AA154" i="29"/>
  <c r="AE154" i="29"/>
  <c r="AI154" i="29"/>
  <c r="AM154" i="29"/>
  <c r="AQ154" i="29"/>
  <c r="AU154" i="29"/>
  <c r="AY154" i="29"/>
  <c r="BC154" i="29"/>
  <c r="BG154" i="29"/>
  <c r="BK154" i="29"/>
  <c r="BO154" i="29"/>
  <c r="BS154" i="29"/>
  <c r="Q161" i="29"/>
  <c r="X161" i="29"/>
  <c r="AH161" i="29"/>
  <c r="AP161" i="29"/>
  <c r="AX161" i="29"/>
  <c r="BC161" i="29"/>
  <c r="BH161" i="29"/>
  <c r="BN161" i="29"/>
  <c r="BS161" i="29"/>
  <c r="BX161" i="29"/>
  <c r="CD161" i="29"/>
  <c r="CI161" i="29"/>
  <c r="CN161" i="29"/>
  <c r="CT161" i="29"/>
  <c r="N172" i="29"/>
  <c r="T172" i="29"/>
  <c r="Y172" i="29"/>
  <c r="AD172" i="29"/>
  <c r="AJ172" i="29"/>
  <c r="AO172" i="29"/>
  <c r="AT172" i="29"/>
  <c r="AZ172" i="29"/>
  <c r="BE172" i="29"/>
  <c r="BJ172" i="29"/>
  <c r="BP172" i="29"/>
  <c r="BU172" i="29"/>
  <c r="BZ172" i="29"/>
  <c r="CF172" i="29"/>
  <c r="CK172" i="29"/>
  <c r="CP172" i="29"/>
  <c r="CV172" i="29"/>
  <c r="DA172" i="29"/>
  <c r="DF172" i="29"/>
  <c r="DL172" i="29"/>
  <c r="L165" i="29"/>
  <c r="R165" i="29"/>
  <c r="W165" i="29"/>
  <c r="AB165" i="29"/>
  <c r="AH165" i="29"/>
  <c r="AM165" i="29"/>
  <c r="AR165" i="29"/>
  <c r="AX165" i="29"/>
  <c r="BC165" i="29"/>
  <c r="BH165" i="29"/>
  <c r="BN165" i="29"/>
  <c r="BS165" i="29"/>
  <c r="BX165" i="29"/>
  <c r="CD165" i="29"/>
  <c r="CI165" i="29"/>
  <c r="CN165" i="29"/>
  <c r="CT165" i="29"/>
  <c r="CY165" i="29"/>
  <c r="DD165" i="29"/>
  <c r="DJ165" i="29"/>
  <c r="DB161" i="29"/>
  <c r="DH161" i="29"/>
  <c r="N154" i="29"/>
  <c r="T154" i="29"/>
  <c r="Y154" i="29"/>
  <c r="AD154" i="29"/>
  <c r="AJ154" i="29"/>
  <c r="AO154" i="29"/>
  <c r="AT154" i="29"/>
  <c r="AZ154" i="29"/>
  <c r="BE154" i="29"/>
  <c r="BJ154" i="29"/>
  <c r="BP154" i="29"/>
  <c r="BU154" i="29"/>
  <c r="BY154" i="29"/>
  <c r="CC154" i="29"/>
  <c r="CG154" i="29"/>
  <c r="CK154" i="29"/>
  <c r="CO154" i="29"/>
  <c r="CS154" i="29"/>
  <c r="CW154" i="29"/>
  <c r="DA154" i="29"/>
  <c r="DE154" i="29"/>
  <c r="DI154" i="29"/>
  <c r="L152" i="29"/>
  <c r="P152" i="29"/>
  <c r="T152" i="29"/>
  <c r="X152" i="29"/>
  <c r="AB152" i="29"/>
  <c r="AF152" i="29"/>
  <c r="AJ152" i="29"/>
  <c r="AN152" i="29"/>
  <c r="AR152" i="29"/>
  <c r="AV152" i="29"/>
  <c r="AZ152" i="29"/>
  <c r="BD152" i="29"/>
  <c r="BH152" i="29"/>
  <c r="BL152" i="29"/>
  <c r="BP152" i="29"/>
  <c r="BT152" i="29"/>
  <c r="BX152" i="29"/>
  <c r="CB152" i="29"/>
  <c r="CF152" i="29"/>
  <c r="CJ152" i="29"/>
  <c r="CN152" i="29"/>
  <c r="CR152" i="29"/>
  <c r="CV152" i="29"/>
  <c r="CZ152" i="29"/>
  <c r="DD152" i="29"/>
  <c r="DH152" i="29"/>
  <c r="DL152" i="29"/>
  <c r="K23" i="29"/>
  <c r="AH22" i="29"/>
  <c r="V45" i="29"/>
  <c r="Y111" i="29"/>
  <c r="DI264" i="29"/>
  <c r="DE264" i="29"/>
  <c r="DA264" i="29"/>
  <c r="CW264" i="29"/>
  <c r="CS264" i="29"/>
  <c r="CO264" i="29"/>
  <c r="CK264" i="29"/>
  <c r="CG264" i="29"/>
  <c r="CC264" i="29"/>
  <c r="BY264" i="29"/>
  <c r="BU264" i="29"/>
  <c r="BQ264" i="29"/>
  <c r="BM264" i="29"/>
  <c r="BI264" i="29"/>
  <c r="BE264" i="29"/>
  <c r="BA264" i="29"/>
  <c r="AW264" i="29"/>
  <c r="AS264" i="29"/>
  <c r="AO264" i="29"/>
  <c r="AK264" i="29"/>
  <c r="AG264" i="29"/>
  <c r="AC264" i="29"/>
  <c r="Y264" i="29"/>
  <c r="U264" i="29"/>
  <c r="Q264" i="29"/>
  <c r="M264" i="29"/>
  <c r="DL258" i="29"/>
  <c r="DH258" i="29"/>
  <c r="DD258" i="29"/>
  <c r="CZ258" i="29"/>
  <c r="CV258" i="29"/>
  <c r="CR258" i="29"/>
  <c r="CN258" i="29"/>
  <c r="CJ258" i="29"/>
  <c r="CF258" i="29"/>
  <c r="CB258" i="29"/>
  <c r="BX258" i="29"/>
  <c r="BT258" i="29"/>
  <c r="V161" i="29"/>
  <c r="AI161" i="29"/>
  <c r="AT161" i="29"/>
  <c r="BB161" i="29"/>
  <c r="BJ161" i="29"/>
  <c r="BP161" i="29"/>
  <c r="BW161" i="29"/>
  <c r="CE161" i="29"/>
  <c r="CL161" i="29"/>
  <c r="CR161" i="29"/>
  <c r="K172" i="29"/>
  <c r="Q172" i="29"/>
  <c r="X172" i="29"/>
  <c r="AF172" i="29"/>
  <c r="AL172" i="29"/>
  <c r="AS172" i="29"/>
  <c r="BA172" i="29"/>
  <c r="BH172" i="29"/>
  <c r="BN172" i="29"/>
  <c r="BV172" i="29"/>
  <c r="CC172" i="29"/>
  <c r="CJ172" i="29"/>
  <c r="CR172" i="29"/>
  <c r="CX172" i="29"/>
  <c r="DE172" i="29"/>
  <c r="P165" i="29"/>
  <c r="X165" i="29"/>
  <c r="AE165" i="29"/>
  <c r="AL165" i="29"/>
  <c r="AT165" i="29"/>
  <c r="AZ165" i="29"/>
  <c r="BG165" i="29"/>
  <c r="BO165" i="29"/>
  <c r="BV165" i="29"/>
  <c r="CB165" i="29"/>
  <c r="CJ165" i="29"/>
  <c r="CQ165" i="29"/>
  <c r="CX165" i="29"/>
  <c r="DF165" i="29"/>
  <c r="DL165" i="29"/>
  <c r="DA161" i="29"/>
  <c r="DI161" i="29"/>
  <c r="L154" i="29"/>
  <c r="R154" i="29"/>
  <c r="Z154" i="29"/>
  <c r="AG154" i="29"/>
  <c r="AN154" i="29"/>
  <c r="AV154" i="29"/>
  <c r="BB154" i="29"/>
  <c r="BI154" i="29"/>
  <c r="BQ154" i="29"/>
  <c r="BW154" i="29"/>
  <c r="CB154" i="29"/>
  <c r="CH154" i="29"/>
  <c r="CM154" i="29"/>
  <c r="CR154" i="29"/>
  <c r="CX154" i="29"/>
  <c r="DC154" i="29"/>
  <c r="DH154" i="29"/>
  <c r="N152" i="29"/>
  <c r="S152" i="29"/>
  <c r="Y152" i="29"/>
  <c r="AD152" i="29"/>
  <c r="AI152" i="29"/>
  <c r="AO152" i="29"/>
  <c r="AT152" i="29"/>
  <c r="AY152" i="29"/>
  <c r="BE152" i="29"/>
  <c r="BJ152" i="29"/>
  <c r="BO152" i="29"/>
  <c r="BU152" i="29"/>
  <c r="BZ152" i="29"/>
  <c r="CE152" i="29"/>
  <c r="CK152" i="29"/>
  <c r="CP152" i="29"/>
  <c r="CU152" i="29"/>
  <c r="DA152" i="29"/>
  <c r="AA161" i="29"/>
  <c r="AM161" i="29"/>
  <c r="AU161" i="29"/>
  <c r="BD161" i="29"/>
  <c r="BK161" i="29"/>
  <c r="BR161" i="29"/>
  <c r="BZ161" i="29"/>
  <c r="CF161" i="29"/>
  <c r="CM161" i="29"/>
  <c r="CU161" i="29"/>
  <c r="L172" i="29"/>
  <c r="R172" i="29"/>
  <c r="Z172" i="29"/>
  <c r="AG172" i="29"/>
  <c r="AN172" i="29"/>
  <c r="AV172" i="29"/>
  <c r="BB172" i="29"/>
  <c r="BI172" i="29"/>
  <c r="BQ172" i="29"/>
  <c r="BX172" i="29"/>
  <c r="CD172" i="29"/>
  <c r="CL172" i="29"/>
  <c r="CS172" i="29"/>
  <c r="CZ172" i="29"/>
  <c r="DH172" i="29"/>
  <c r="S165" i="29"/>
  <c r="Z165" i="29"/>
  <c r="AF165" i="29"/>
  <c r="AN165" i="29"/>
  <c r="AU165" i="29"/>
  <c r="BB165" i="29"/>
  <c r="BJ165" i="29"/>
  <c r="BP165" i="29"/>
  <c r="BW165" i="29"/>
  <c r="CE165" i="29"/>
  <c r="CL165" i="29"/>
  <c r="CR165" i="29"/>
  <c r="CZ165" i="29"/>
  <c r="DG165" i="29"/>
  <c r="DD161" i="29"/>
  <c r="DJ161" i="29"/>
  <c r="M154" i="29"/>
  <c r="U154" i="29"/>
  <c r="AB154" i="29"/>
  <c r="AH154" i="29"/>
  <c r="AP154" i="29"/>
  <c r="AW154" i="29"/>
  <c r="BD154" i="29"/>
  <c r="BL154" i="29"/>
  <c r="BR154" i="29"/>
  <c r="BX154" i="29"/>
  <c r="CD154" i="29"/>
  <c r="CI154" i="29"/>
  <c r="CN154" i="29"/>
  <c r="CT154" i="29"/>
  <c r="CY154" i="29"/>
  <c r="DD154" i="29"/>
  <c r="DJ154" i="29"/>
  <c r="K152" i="29"/>
  <c r="O152" i="29"/>
  <c r="U152" i="29"/>
  <c r="Z152" i="29"/>
  <c r="AE152" i="29"/>
  <c r="AK152" i="29"/>
  <c r="AP152" i="29"/>
  <c r="AU152" i="29"/>
  <c r="BA152" i="29"/>
  <c r="BF152" i="29"/>
  <c r="BK152" i="29"/>
  <c r="BQ152" i="29"/>
  <c r="BV152" i="29"/>
  <c r="CA152" i="29"/>
  <c r="CG152" i="29"/>
  <c r="CL152" i="29"/>
  <c r="CQ152" i="29"/>
  <c r="CW152" i="29"/>
  <c r="DB152" i="29"/>
  <c r="DG152" i="29"/>
  <c r="AE45" i="29"/>
  <c r="T22" i="29"/>
  <c r="O45" i="29"/>
  <c r="AD111" i="29"/>
  <c r="S89" i="29"/>
  <c r="DH264" i="29"/>
  <c r="DC264" i="29"/>
  <c r="CX264" i="29"/>
  <c r="CR264" i="29"/>
  <c r="CM264" i="29"/>
  <c r="CH264" i="29"/>
  <c r="CB264" i="29"/>
  <c r="BW264" i="29"/>
  <c r="BR264" i="29"/>
  <c r="BL264" i="29"/>
  <c r="BG264" i="29"/>
  <c r="BB264" i="29"/>
  <c r="AV264" i="29"/>
  <c r="AQ264" i="29"/>
  <c r="AL264" i="29"/>
  <c r="AF264" i="29"/>
  <c r="AA264" i="29"/>
  <c r="V264" i="29"/>
  <c r="P264" i="29"/>
  <c r="K264" i="29"/>
  <c r="DI258" i="29"/>
  <c r="DC258" i="29"/>
  <c r="CX258" i="29"/>
  <c r="CS258" i="29"/>
  <c r="CM258" i="29"/>
  <c r="CH258" i="29"/>
  <c r="CC258" i="29"/>
  <c r="BW258" i="29"/>
  <c r="BR258" i="29"/>
  <c r="BN258" i="29"/>
  <c r="BJ258" i="29"/>
  <c r="BF258" i="29"/>
  <c r="BB258" i="29"/>
  <c r="AX258" i="29"/>
  <c r="AT258" i="29"/>
  <c r="AP258" i="29"/>
  <c r="AL258" i="29"/>
  <c r="AH258" i="29"/>
  <c r="AD258" i="29"/>
  <c r="Z258" i="29"/>
  <c r="V258" i="29"/>
  <c r="R258" i="29"/>
  <c r="N258" i="29"/>
  <c r="DI257" i="29"/>
  <c r="DE257" i="29"/>
  <c r="DA257" i="29"/>
  <c r="CW257" i="29"/>
  <c r="CS257" i="29"/>
  <c r="CO257" i="29"/>
  <c r="CK257" i="29"/>
  <c r="CG257" i="29"/>
  <c r="CC257" i="29"/>
  <c r="BY257" i="29"/>
  <c r="BU257" i="29"/>
  <c r="BQ257" i="29"/>
  <c r="BM257" i="29"/>
  <c r="BI257" i="29"/>
  <c r="BE257" i="29"/>
  <c r="BA257" i="29"/>
  <c r="AW257" i="29"/>
  <c r="AS257" i="29"/>
  <c r="AO257" i="29"/>
  <c r="AK257" i="29"/>
  <c r="AG257" i="29"/>
  <c r="AC257" i="29"/>
  <c r="Y257" i="29"/>
  <c r="U257" i="29"/>
  <c r="Q257" i="29"/>
  <c r="M257" i="29"/>
  <c r="DL225" i="29"/>
  <c r="DH225" i="29"/>
  <c r="DD225" i="29"/>
  <c r="CZ225" i="29"/>
  <c r="CV225" i="29"/>
  <c r="CR225" i="29"/>
  <c r="CN225" i="29"/>
  <c r="CJ225" i="29"/>
  <c r="CF225" i="29"/>
  <c r="CB225" i="29"/>
  <c r="BX225" i="29"/>
  <c r="BT225" i="29"/>
  <c r="BP225" i="29"/>
  <c r="BL225" i="29"/>
  <c r="BH225" i="29"/>
  <c r="BD225" i="29"/>
  <c r="AZ225" i="29"/>
  <c r="AV225" i="29"/>
  <c r="AR225" i="29"/>
  <c r="AN225" i="29"/>
  <c r="AJ225" i="29"/>
  <c r="AF225" i="29"/>
  <c r="AB225" i="29"/>
  <c r="X225" i="29"/>
  <c r="T225" i="29"/>
  <c r="P225" i="29"/>
  <c r="L225" i="29"/>
  <c r="I216" i="29"/>
  <c r="DL194" i="29"/>
  <c r="DH194" i="29"/>
  <c r="DD194" i="29"/>
  <c r="CZ194" i="29"/>
  <c r="CV194" i="29"/>
  <c r="CR194" i="29"/>
  <c r="CN194" i="29"/>
  <c r="CJ194" i="29"/>
  <c r="CF194" i="29"/>
  <c r="CB194" i="29"/>
  <c r="BX194" i="29"/>
  <c r="BT194" i="29"/>
  <c r="BP194" i="29"/>
  <c r="BL194" i="29"/>
  <c r="BH194" i="29"/>
  <c r="BD194" i="29"/>
  <c r="AZ194" i="29"/>
  <c r="AV194" i="29"/>
  <c r="AR194" i="29"/>
  <c r="AN194" i="29"/>
  <c r="AJ194" i="29"/>
  <c r="AF194" i="29"/>
  <c r="AB194" i="29"/>
  <c r="X194" i="29"/>
  <c r="T194" i="29"/>
  <c r="P194" i="29"/>
  <c r="L194" i="29"/>
  <c r="DK193" i="29"/>
  <c r="DG193" i="29"/>
  <c r="DC193" i="29"/>
  <c r="CY193" i="29"/>
  <c r="CU193" i="29"/>
  <c r="CQ193" i="29"/>
  <c r="CM193" i="29"/>
  <c r="CI193" i="29"/>
  <c r="CE193" i="29"/>
  <c r="CA193" i="29"/>
  <c r="BW193" i="29"/>
  <c r="BS193" i="29"/>
  <c r="BO193" i="29"/>
  <c r="BK193" i="29"/>
  <c r="BG193" i="29"/>
  <c r="BC193" i="29"/>
  <c r="AY193" i="29"/>
  <c r="AU193" i="29"/>
  <c r="AQ193" i="29"/>
  <c r="AM193" i="29"/>
  <c r="AI193" i="29"/>
  <c r="AE193" i="29"/>
  <c r="AA193" i="29"/>
  <c r="W193" i="29"/>
  <c r="S193" i="29"/>
  <c r="O193" i="29"/>
  <c r="DJ147" i="29"/>
  <c r="DF147" i="29"/>
  <c r="DB147" i="29"/>
  <c r="CX147" i="29"/>
  <c r="CT147" i="29"/>
  <c r="CP147" i="29"/>
  <c r="CL147" i="29"/>
  <c r="CH147" i="29"/>
  <c r="CD147" i="29"/>
  <c r="BZ147" i="29"/>
  <c r="BV147" i="29"/>
  <c r="BR147" i="29"/>
  <c r="BN147" i="29"/>
  <c r="BJ147" i="29"/>
  <c r="BF147" i="29"/>
  <c r="BB147" i="29"/>
  <c r="AX147" i="29"/>
  <c r="AT147" i="29"/>
  <c r="AP147" i="29"/>
  <c r="AL147" i="29"/>
  <c r="AH147" i="29"/>
  <c r="AD147" i="29"/>
  <c r="Z147" i="29"/>
  <c r="V147" i="29"/>
  <c r="R147" i="29"/>
  <c r="N147" i="29"/>
  <c r="DI146" i="29"/>
  <c r="DE146" i="29"/>
  <c r="DA146" i="29"/>
  <c r="CW146" i="29"/>
  <c r="CS146" i="29"/>
  <c r="CO146" i="29"/>
  <c r="CK146" i="29"/>
  <c r="CG146" i="29"/>
  <c r="CC146" i="29"/>
  <c r="BY146" i="29"/>
  <c r="BU146" i="29"/>
  <c r="BQ146" i="29"/>
  <c r="BM146" i="29"/>
  <c r="BI146" i="29"/>
  <c r="BE146" i="29"/>
  <c r="BA146" i="29"/>
  <c r="AW146" i="29"/>
  <c r="AS146" i="29"/>
  <c r="AO146" i="29"/>
  <c r="AK146" i="29"/>
  <c r="AG146" i="29"/>
  <c r="AC146" i="29"/>
  <c r="Y146" i="29"/>
  <c r="U146" i="29"/>
  <c r="Q146" i="29"/>
  <c r="M146" i="29"/>
  <c r="DL145" i="29"/>
  <c r="DH145" i="29"/>
  <c r="DD145" i="29"/>
  <c r="CZ145" i="29"/>
  <c r="CV145" i="29"/>
  <c r="CR145" i="29"/>
  <c r="CN145" i="29"/>
  <c r="CJ145" i="29"/>
  <c r="CF145" i="29"/>
  <c r="CB145" i="29"/>
  <c r="BX145" i="29"/>
  <c r="BT145" i="29"/>
  <c r="BP145" i="29"/>
  <c r="BL145" i="29"/>
  <c r="BH145" i="29"/>
  <c r="BD145" i="29"/>
  <c r="AZ145" i="29"/>
  <c r="AV145" i="29"/>
  <c r="AR145" i="29"/>
  <c r="AN145" i="29"/>
  <c r="AJ145" i="29"/>
  <c r="AF145" i="29"/>
  <c r="AB145" i="29"/>
  <c r="X145" i="29"/>
  <c r="T145" i="29"/>
  <c r="P145" i="29"/>
  <c r="L145" i="29"/>
  <c r="DK127" i="29"/>
  <c r="DG127" i="29"/>
  <c r="DC127" i="29"/>
  <c r="CY127" i="29"/>
  <c r="CU127" i="29"/>
  <c r="CQ127" i="29"/>
  <c r="CM127" i="29"/>
  <c r="CI127" i="29"/>
  <c r="CE127" i="29"/>
  <c r="CA127" i="29"/>
  <c r="BW127" i="29"/>
  <c r="BS127" i="29"/>
  <c r="BO127" i="29"/>
  <c r="BK127" i="29"/>
  <c r="BG127" i="29"/>
  <c r="BC127" i="29"/>
  <c r="AY127" i="29"/>
  <c r="AU127" i="29"/>
  <c r="AQ127" i="29"/>
  <c r="AM127" i="29"/>
  <c r="AI127" i="29"/>
  <c r="AE127" i="29"/>
  <c r="AA127" i="29"/>
  <c r="W127" i="29"/>
  <c r="S127" i="29"/>
  <c r="O127" i="29"/>
  <c r="K127" i="29"/>
  <c r="DF112" i="29"/>
  <c r="CX112" i="29"/>
  <c r="CP112" i="29"/>
  <c r="BZ112" i="29"/>
  <c r="BR112" i="29"/>
  <c r="BN112" i="29"/>
  <c r="BF112" i="29"/>
  <c r="BB112" i="29"/>
  <c r="AT112" i="29"/>
  <c r="AL90" i="29"/>
  <c r="AH112" i="29"/>
  <c r="AD112" i="29"/>
  <c r="V112" i="29"/>
  <c r="R112" i="29"/>
  <c r="N112" i="29"/>
  <c r="DA111" i="29"/>
  <c r="CW111" i="29"/>
  <c r="CO111" i="29"/>
  <c r="CK111" i="29"/>
  <c r="CG111" i="29"/>
  <c r="BY111" i="29"/>
  <c r="BU111" i="29"/>
  <c r="BE111" i="29"/>
  <c r="BA111" i="29"/>
  <c r="AS111" i="29"/>
  <c r="AO111" i="29"/>
  <c r="DI86" i="29"/>
  <c r="DE86" i="29"/>
  <c r="DA86" i="29"/>
  <c r="CW86" i="29"/>
  <c r="CS86" i="29"/>
  <c r="CO86" i="29"/>
  <c r="CK86" i="29"/>
  <c r="CG86" i="29"/>
  <c r="CC86" i="29"/>
  <c r="BY86" i="29"/>
  <c r="BU86" i="29"/>
  <c r="BQ86" i="29"/>
  <c r="BM86" i="29"/>
  <c r="BI86" i="29"/>
  <c r="BE86" i="29"/>
  <c r="BA86" i="29"/>
  <c r="AW86" i="29"/>
  <c r="AS86" i="29"/>
  <c r="AO86" i="29"/>
  <c r="AK86" i="29"/>
  <c r="AG86" i="29"/>
  <c r="AC86" i="29"/>
  <c r="Y86" i="29"/>
  <c r="U86" i="29"/>
  <c r="Q86" i="29"/>
  <c r="M86" i="29"/>
  <c r="DL60" i="29"/>
  <c r="DI60" i="29"/>
  <c r="DE60" i="29"/>
  <c r="DA60" i="29"/>
  <c r="CW60" i="29"/>
  <c r="CS60" i="29"/>
  <c r="CO60" i="29"/>
  <c r="CK60" i="29"/>
  <c r="CG60" i="29"/>
  <c r="CC60" i="29"/>
  <c r="BY60" i="29"/>
  <c r="BU60" i="29"/>
  <c r="BQ60" i="29"/>
  <c r="BM60" i="29"/>
  <c r="BI60" i="29"/>
  <c r="BE60" i="29"/>
  <c r="BA60" i="29"/>
  <c r="AW60" i="29"/>
  <c r="AS60" i="29"/>
  <c r="AO60" i="29"/>
  <c r="AK60" i="29"/>
  <c r="AG60" i="29"/>
  <c r="AC60" i="29"/>
  <c r="Y60" i="29"/>
  <c r="U60" i="29"/>
  <c r="Q60" i="29"/>
  <c r="M60" i="29"/>
  <c r="DL45" i="29"/>
  <c r="DH45" i="29"/>
  <c r="CV45" i="29"/>
  <c r="CF45" i="29"/>
  <c r="BT45" i="29"/>
  <c r="BP45" i="29"/>
  <c r="BL45" i="29"/>
  <c r="BD45" i="29"/>
  <c r="AZ45" i="29"/>
  <c r="DL17" i="29"/>
  <c r="DH17" i="29"/>
  <c r="DD17" i="29"/>
  <c r="CZ17" i="29"/>
  <c r="CV17" i="29"/>
  <c r="CR17" i="29"/>
  <c r="CN17" i="29"/>
  <c r="CJ17" i="29"/>
  <c r="CF17" i="29"/>
  <c r="CB17" i="29"/>
  <c r="BX17" i="29"/>
  <c r="BT17" i="29"/>
  <c r="BP17" i="29"/>
  <c r="BL17" i="29"/>
  <c r="BH17" i="29"/>
  <c r="BD17" i="29"/>
  <c r="AZ17" i="29"/>
  <c r="AV17" i="29"/>
  <c r="AR17" i="29"/>
  <c r="AN17" i="29"/>
  <c r="AJ17" i="29"/>
  <c r="AF17" i="29"/>
  <c r="AB17" i="29"/>
  <c r="X17" i="29"/>
  <c r="T17" i="29"/>
  <c r="P17" i="29"/>
  <c r="L17" i="29"/>
  <c r="Y90" i="29"/>
  <c r="AA90" i="29"/>
  <c r="AQ90" i="29"/>
  <c r="AJ89" i="29"/>
  <c r="AG22" i="29"/>
  <c r="BT90" i="29"/>
  <c r="CU165" i="29"/>
  <c r="AP165" i="29"/>
  <c r="AA165" i="29"/>
  <c r="N165" i="29"/>
  <c r="DI172" i="29"/>
  <c r="BD172" i="29"/>
  <c r="AP172" i="29"/>
  <c r="AB172" i="29"/>
  <c r="CC90" i="29"/>
  <c r="M22" i="29"/>
  <c r="U22" i="29"/>
  <c r="BZ22" i="29"/>
  <c r="BK22" i="29"/>
  <c r="CQ22" i="29"/>
  <c r="DG22" i="29"/>
  <c r="BP90" i="29"/>
  <c r="AI90" i="29"/>
  <c r="DF90" i="29"/>
  <c r="BA90" i="29"/>
  <c r="CO89" i="29"/>
  <c r="BU248" i="38"/>
  <c r="CR85" i="29"/>
  <c r="P267" i="37"/>
  <c r="BT248" i="38"/>
  <c r="BX245" i="38"/>
  <c r="DC129" i="29"/>
  <c r="DC128" i="29"/>
  <c r="CX85" i="29"/>
  <c r="AJ161" i="29"/>
  <c r="DK68" i="29"/>
  <c r="AE161" i="29"/>
  <c r="CV85" i="29"/>
  <c r="P263" i="37"/>
  <c r="BH245" i="38"/>
  <c r="CL248" i="38"/>
  <c r="P265" i="37"/>
  <c r="P271" i="37"/>
  <c r="D11" i="32"/>
  <c r="AT184" i="29"/>
  <c r="CT85" i="29"/>
  <c r="CW85" i="29"/>
  <c r="CU85" i="29"/>
  <c r="CS85" i="29"/>
  <c r="CQ85" i="29"/>
  <c r="CO85" i="29"/>
  <c r="CM85" i="29"/>
  <c r="CK85" i="29"/>
  <c r="CI85" i="29"/>
  <c r="CG85" i="29"/>
  <c r="CE85" i="29"/>
  <c r="CC85" i="29"/>
  <c r="CA85" i="29"/>
  <c r="BY85" i="29"/>
  <c r="BW85" i="29"/>
  <c r="BU85" i="29"/>
  <c r="BS85" i="29"/>
  <c r="BQ85" i="29"/>
  <c r="BO85" i="29"/>
  <c r="BM85" i="29"/>
  <c r="BK85" i="29"/>
  <c r="BI85" i="29"/>
  <c r="BG85" i="29"/>
  <c r="BE85" i="29"/>
  <c r="BC85" i="29"/>
  <c r="BA85" i="29"/>
  <c r="AY85" i="29"/>
  <c r="AW85" i="29"/>
  <c r="AU85" i="29"/>
  <c r="AS85" i="29"/>
  <c r="AQ85" i="29"/>
  <c r="AO85" i="29"/>
  <c r="CP85" i="29"/>
  <c r="CN85" i="29"/>
  <c r="CL85" i="29"/>
  <c r="CJ85" i="29"/>
  <c r="CH85" i="29"/>
  <c r="CF85" i="29"/>
  <c r="CD85" i="29"/>
  <c r="CB85" i="29"/>
  <c r="BZ85" i="29"/>
  <c r="BX85" i="29"/>
  <c r="BV85" i="29"/>
  <c r="BT85" i="29"/>
  <c r="BR85" i="29"/>
  <c r="BP85" i="29"/>
  <c r="BN85" i="29"/>
  <c r="BL85" i="29"/>
  <c r="BJ85" i="29"/>
  <c r="BH85" i="29"/>
  <c r="BF85" i="29"/>
  <c r="BD85" i="29"/>
  <c r="BB85" i="29"/>
  <c r="AZ85" i="29"/>
  <c r="AX85" i="29"/>
  <c r="AV85" i="29"/>
  <c r="AT85" i="29"/>
  <c r="AR85" i="29"/>
  <c r="AP85" i="29"/>
  <c r="BP184" i="29"/>
  <c r="BP180" i="29"/>
  <c r="CF184" i="29"/>
  <c r="CK248" i="38"/>
  <c r="BC245" i="38"/>
  <c r="AV184" i="29"/>
  <c r="AV180" i="29"/>
  <c r="CC184" i="29"/>
  <c r="CC180" i="29"/>
  <c r="CY184" i="29"/>
  <c r="CY180" i="29"/>
  <c r="AY248" i="38"/>
  <c r="BJ245" i="38"/>
  <c r="AZ184" i="29"/>
  <c r="AZ180" i="29"/>
  <c r="CS184" i="29"/>
  <c r="CS180" i="29"/>
  <c r="BE184" i="29"/>
  <c r="BE180" i="29"/>
  <c r="CQ184" i="29"/>
  <c r="CQ180" i="29"/>
  <c r="DD184" i="29"/>
  <c r="DD180" i="29"/>
  <c r="CF245" i="38"/>
  <c r="BF248" i="38"/>
  <c r="AP184" i="29"/>
  <c r="AP180" i="29"/>
  <c r="I308" i="38"/>
  <c r="DH248" i="38"/>
  <c r="AV248" i="38"/>
  <c r="N245" i="29"/>
  <c r="AD245" i="29"/>
  <c r="U248" i="29"/>
  <c r="K252" i="29"/>
  <c r="M245" i="29"/>
  <c r="AC245" i="29"/>
  <c r="AC245" i="38"/>
  <c r="BX248" i="29"/>
  <c r="CN248" i="29"/>
  <c r="DD248" i="29"/>
  <c r="V245" i="29"/>
  <c r="AL245" i="29"/>
  <c r="AX248" i="38"/>
  <c r="CZ184" i="29"/>
  <c r="CZ180" i="29"/>
  <c r="AH184" i="29"/>
  <c r="AH180" i="29"/>
  <c r="DJ248" i="38"/>
  <c r="CI245" i="38"/>
  <c r="K293" i="38"/>
  <c r="T245" i="38"/>
  <c r="J245" i="38"/>
  <c r="AM245" i="38"/>
  <c r="L245" i="38"/>
  <c r="CN184" i="29"/>
  <c r="CN180" i="29"/>
  <c r="P184" i="29"/>
  <c r="CE248" i="38"/>
  <c r="CM248" i="38"/>
  <c r="AP245" i="38"/>
  <c r="CZ248" i="38"/>
  <c r="BQ184" i="29"/>
  <c r="BQ180" i="29"/>
  <c r="BL22" i="29"/>
  <c r="BQ90" i="29"/>
  <c r="BZ90" i="29"/>
  <c r="AH45" i="29"/>
  <c r="AA112" i="29"/>
  <c r="CT22" i="29"/>
  <c r="P31" i="37"/>
  <c r="DH131" i="29"/>
  <c r="DH130" i="29"/>
  <c r="DL65" i="29"/>
  <c r="DL64" i="29"/>
  <c r="DK129" i="29"/>
  <c r="DK128" i="29"/>
  <c r="DI184" i="29"/>
  <c r="AO184" i="29"/>
  <c r="AO180" i="29"/>
  <c r="CZ245" i="38"/>
  <c r="BL184" i="29"/>
  <c r="BL180" i="29"/>
  <c r="CB184" i="29"/>
  <c r="CB180" i="29"/>
  <c r="CR184" i="29"/>
  <c r="CR180" i="29"/>
  <c r="X184" i="29"/>
  <c r="X180" i="29"/>
  <c r="Q184" i="29"/>
  <c r="Q180" i="29"/>
  <c r="I184" i="29"/>
  <c r="I180" i="29"/>
  <c r="AD184" i="29"/>
  <c r="BF184" i="29"/>
  <c r="BF180" i="29"/>
  <c r="S184" i="29"/>
  <c r="U184" i="29"/>
  <c r="U180" i="29"/>
  <c r="AS184" i="29"/>
  <c r="AS180" i="29"/>
  <c r="AW184" i="29"/>
  <c r="AW180" i="29"/>
  <c r="P245" i="38"/>
  <c r="AB184" i="29"/>
  <c r="AB180" i="29"/>
  <c r="L184" i="29"/>
  <c r="L180" i="29"/>
  <c r="Z245" i="38"/>
  <c r="CT248" i="38"/>
  <c r="BV248" i="38"/>
  <c r="DG89" i="29"/>
  <c r="AD90" i="29"/>
  <c r="L89" i="29"/>
  <c r="BT22" i="29"/>
  <c r="BF245" i="38"/>
  <c r="BZ184" i="29"/>
  <c r="CP184" i="29"/>
  <c r="BT184" i="29"/>
  <c r="BT180" i="29"/>
  <c r="CJ184" i="29"/>
  <c r="BH184" i="29"/>
  <c r="BH180" i="29"/>
  <c r="BO184" i="29"/>
  <c r="DD70" i="29"/>
  <c r="DC248" i="38"/>
  <c r="AQ248" i="38"/>
  <c r="CO245" i="38"/>
  <c r="DL184" i="29"/>
  <c r="DL180" i="29"/>
  <c r="CY128" i="29"/>
  <c r="DF70" i="29"/>
  <c r="CG184" i="29"/>
  <c r="CG180" i="29"/>
  <c r="AN184" i="29"/>
  <c r="AN180" i="29"/>
  <c r="AG184" i="29"/>
  <c r="AG180" i="29"/>
  <c r="DF61" i="29"/>
  <c r="AB175" i="29"/>
  <c r="P175" i="37"/>
  <c r="V167" i="29"/>
  <c r="P167" i="37"/>
  <c r="AD173" i="29"/>
  <c r="Z171" i="29"/>
  <c r="V183" i="29"/>
  <c r="P183" i="37"/>
  <c r="P155" i="37"/>
  <c r="Y174" i="29"/>
  <c r="P174" i="37"/>
  <c r="W182" i="29"/>
  <c r="P182" i="37"/>
  <c r="S176" i="29"/>
  <c r="P176" i="37"/>
  <c r="R177" i="29"/>
  <c r="P177" i="37"/>
  <c r="P181" i="37"/>
  <c r="P98" i="37"/>
  <c r="P180" i="29"/>
  <c r="Q179" i="29"/>
  <c r="P179" i="37"/>
  <c r="O170" i="29"/>
  <c r="P170" i="37"/>
  <c r="BR248" i="38"/>
  <c r="BS248" i="38"/>
  <c r="CF248" i="38"/>
  <c r="CG248" i="38"/>
  <c r="W184" i="29"/>
  <c r="R184" i="29"/>
  <c r="R180" i="29"/>
  <c r="N173" i="29"/>
  <c r="P173" i="37"/>
  <c r="M178" i="29"/>
  <c r="P178" i="37"/>
  <c r="L175" i="29"/>
  <c r="CK184" i="29"/>
  <c r="CK180" i="29"/>
  <c r="AR184" i="29"/>
  <c r="AR180" i="29"/>
  <c r="BA184" i="29"/>
  <c r="BA180" i="29"/>
  <c r="BI245" i="38"/>
  <c r="BX184" i="29"/>
  <c r="BX180" i="29"/>
  <c r="CZ230" i="38"/>
  <c r="BM184" i="29"/>
  <c r="BM180" i="29"/>
  <c r="BI184" i="29"/>
  <c r="BI180" i="29"/>
  <c r="AX184" i="29"/>
  <c r="AX180" i="29"/>
  <c r="DD232" i="38"/>
  <c r="BW248" i="38"/>
  <c r="CS248" i="38"/>
  <c r="BN248" i="38"/>
  <c r="AF184" i="29"/>
  <c r="AF180" i="29"/>
  <c r="BA246" i="29"/>
  <c r="BA245" i="29"/>
  <c r="DG64" i="29"/>
  <c r="CW245" i="29"/>
  <c r="CK245" i="29"/>
  <c r="DG69" i="29"/>
  <c r="DG68" i="29"/>
  <c r="BE247" i="38"/>
  <c r="BU247" i="29"/>
  <c r="BU245" i="29"/>
  <c r="DA247" i="29"/>
  <c r="DA245" i="29"/>
  <c r="CO248" i="38"/>
  <c r="AW250" i="29"/>
  <c r="AW248" i="29"/>
  <c r="DI250" i="29"/>
  <c r="DI248" i="29"/>
  <c r="CG251" i="38"/>
  <c r="AO252" i="38"/>
  <c r="BE252" i="38"/>
  <c r="BU252" i="38"/>
  <c r="CK252" i="38"/>
  <c r="BI253" i="38"/>
  <c r="AW254" i="38"/>
  <c r="N171" i="29"/>
  <c r="DJ71" i="29"/>
  <c r="DJ70" i="29"/>
  <c r="CS254" i="38"/>
  <c r="BA255" i="38"/>
  <c r="CW255" i="38"/>
  <c r="CK256" i="38"/>
  <c r="BM287" i="38"/>
  <c r="DL66" i="29"/>
  <c r="Z184" i="29"/>
  <c r="Z180" i="29"/>
  <c r="K247" i="38"/>
  <c r="AK184" i="29"/>
  <c r="AK180" i="29"/>
  <c r="N184" i="29"/>
  <c r="AG248" i="38"/>
  <c r="DH184" i="29"/>
  <c r="DH180" i="29"/>
  <c r="CO184" i="29"/>
  <c r="CO180" i="29"/>
  <c r="AM184" i="29"/>
  <c r="AM180" i="29"/>
  <c r="DA64" i="29"/>
  <c r="DJ61" i="29"/>
  <c r="DB61" i="29"/>
  <c r="DI64" i="29"/>
  <c r="CT245" i="29"/>
  <c r="AT248" i="29"/>
  <c r="BJ248" i="29"/>
  <c r="BZ248" i="29"/>
  <c r="CP248" i="29"/>
  <c r="DF248" i="29"/>
  <c r="CX248" i="38"/>
  <c r="CY248" i="38"/>
  <c r="DL248" i="38"/>
  <c r="AZ248" i="38"/>
  <c r="BA248" i="38"/>
  <c r="DL245" i="38"/>
  <c r="BM248" i="38"/>
  <c r="AQ184" i="29"/>
  <c r="AU184" i="29"/>
  <c r="AU180" i="29"/>
  <c r="AY184" i="29"/>
  <c r="CB248" i="38"/>
  <c r="CC248" i="38"/>
  <c r="BG248" i="38"/>
  <c r="DI129" i="29"/>
  <c r="DI128" i="29"/>
  <c r="K248" i="38"/>
  <c r="K171" i="29"/>
  <c r="CJ180" i="29"/>
  <c r="DC64" i="29"/>
  <c r="DF66" i="29"/>
  <c r="DE64" i="29"/>
  <c r="O184" i="29"/>
  <c r="O180" i="29"/>
  <c r="BS184" i="29"/>
  <c r="BS180" i="29"/>
  <c r="CI184" i="29"/>
  <c r="CI180" i="29"/>
  <c r="CW246" i="38"/>
  <c r="DB131" i="29"/>
  <c r="DB130" i="29"/>
  <c r="DJ131" i="29"/>
  <c r="DJ130" i="29"/>
  <c r="DI68" i="29"/>
  <c r="DC68" i="29"/>
  <c r="DH66" i="29"/>
  <c r="BN245" i="29"/>
  <c r="CD245" i="29"/>
  <c r="AU248" i="29"/>
  <c r="BK248" i="29"/>
  <c r="BK248" i="38"/>
  <c r="CA248" i="29"/>
  <c r="CQ248" i="29"/>
  <c r="DG248" i="29"/>
  <c r="CD22" i="29"/>
  <c r="DB22" i="29"/>
  <c r="N90" i="29"/>
  <c r="AW90" i="29"/>
  <c r="Q248" i="38"/>
  <c r="K250" i="38"/>
  <c r="CH248" i="38"/>
  <c r="CI248" i="38"/>
  <c r="CV248" i="38"/>
  <c r="CW248" i="38"/>
  <c r="AO245" i="38"/>
  <c r="DG129" i="29"/>
  <c r="DG128" i="29"/>
  <c r="DD131" i="29"/>
  <c r="DD130" i="29"/>
  <c r="BB248" i="38"/>
  <c r="BC248" i="38"/>
  <c r="BP248" i="38"/>
  <c r="BQ248" i="38"/>
  <c r="DA176" i="29"/>
  <c r="DD61" i="29"/>
  <c r="DE129" i="29"/>
  <c r="DE128" i="29"/>
  <c r="DL69" i="29"/>
  <c r="DL68" i="29"/>
  <c r="DF131" i="29"/>
  <c r="DF130" i="29"/>
  <c r="DG184" i="29"/>
  <c r="DG180" i="29"/>
  <c r="BD248" i="38"/>
  <c r="J184" i="29"/>
  <c r="CI170" i="29"/>
  <c r="DC184" i="29"/>
  <c r="DC180" i="29"/>
  <c r="DA248" i="38"/>
  <c r="BY184" i="29"/>
  <c r="BY180" i="29"/>
  <c r="CU248" i="38"/>
  <c r="BT175" i="29"/>
  <c r="CT167" i="29"/>
  <c r="BR173" i="29"/>
  <c r="CA176" i="29"/>
  <c r="BA178" i="29"/>
  <c r="CX180" i="29"/>
  <c r="BS176" i="29"/>
  <c r="BM245" i="38"/>
  <c r="P171" i="37"/>
  <c r="BJ177" i="29"/>
  <c r="AD171" i="29"/>
  <c r="CS245" i="38"/>
  <c r="DJ66" i="29"/>
  <c r="DH61" i="29"/>
  <c r="DK64" i="29"/>
  <c r="O248" i="29"/>
  <c r="AE248" i="29"/>
  <c r="AE248" i="38"/>
  <c r="R245" i="29"/>
  <c r="AH245" i="29"/>
  <c r="Y245" i="29"/>
  <c r="AM248" i="29"/>
  <c r="AM248" i="38"/>
  <c r="K254" i="29"/>
  <c r="Y248" i="38"/>
  <c r="M248" i="38"/>
  <c r="AV245" i="38"/>
  <c r="AC248" i="38"/>
  <c r="DB66" i="29"/>
  <c r="DL61" i="29"/>
  <c r="CV180" i="29"/>
  <c r="BM179" i="29"/>
  <c r="CZ131" i="29"/>
  <c r="BN171" i="29"/>
  <c r="BB177" i="29"/>
  <c r="DA68" i="29"/>
  <c r="DD128" i="29"/>
  <c r="BC170" i="29"/>
  <c r="AS248" i="29"/>
  <c r="AS248" i="38"/>
  <c r="CF180" i="29"/>
  <c r="DE68" i="29"/>
  <c r="DE248" i="29"/>
  <c r="DE248" i="38"/>
  <c r="K177" i="29"/>
  <c r="K179" i="29"/>
  <c r="AX245" i="29"/>
  <c r="DJ245" i="29"/>
  <c r="AK248" i="29"/>
  <c r="AK248" i="38"/>
  <c r="AA248" i="29"/>
  <c r="S248" i="29"/>
  <c r="DA89" i="29"/>
  <c r="R90" i="29"/>
  <c r="CF90" i="29"/>
  <c r="CP90" i="29"/>
  <c r="DI90" i="29"/>
  <c r="CC112" i="29"/>
  <c r="AS89" i="29"/>
  <c r="AO90" i="29"/>
  <c r="BF90" i="29"/>
  <c r="W45" i="29"/>
  <c r="CE245" i="38"/>
  <c r="DA129" i="29"/>
  <c r="DA128" i="29"/>
  <c r="DL130" i="29"/>
  <c r="K170" i="29"/>
  <c r="DB67" i="29"/>
  <c r="K182" i="29"/>
  <c r="AR248" i="29"/>
  <c r="BH248" i="29"/>
  <c r="W248" i="29"/>
  <c r="K161" i="29"/>
  <c r="BD22" i="29"/>
  <c r="BS45" i="29"/>
  <c r="CG89" i="29"/>
  <c r="V90" i="29"/>
  <c r="AN90" i="29"/>
  <c r="AT90" i="29"/>
  <c r="BE90" i="29"/>
  <c r="BX90" i="29"/>
  <c r="DA90" i="29"/>
  <c r="DE90" i="29"/>
  <c r="AI112" i="29"/>
  <c r="AL112" i="29"/>
  <c r="DF22" i="29"/>
  <c r="BA89" i="29"/>
  <c r="CW89" i="29"/>
  <c r="AH90" i="29"/>
  <c r="AR90" i="29"/>
  <c r="BB90" i="29"/>
  <c r="BH90" i="29"/>
  <c r="CG90" i="29"/>
  <c r="CN90" i="29"/>
  <c r="CY90" i="29"/>
  <c r="DC90" i="29"/>
  <c r="DG90" i="29"/>
  <c r="DK90" i="29"/>
  <c r="BV22" i="29"/>
  <c r="BY89" i="29"/>
  <c r="K193" i="29"/>
  <c r="Z45" i="29"/>
  <c r="U45" i="29"/>
  <c r="AU22" i="29"/>
  <c r="CA22" i="29"/>
  <c r="T45" i="29"/>
  <c r="V22" i="29"/>
  <c r="S111" i="29"/>
  <c r="BU245" i="38"/>
  <c r="AW111" i="29"/>
  <c r="AW89" i="29"/>
  <c r="BM111" i="29"/>
  <c r="BM89" i="29"/>
  <c r="CC111" i="29"/>
  <c r="CC89" i="29"/>
  <c r="CS111" i="29"/>
  <c r="CS89" i="29"/>
  <c r="DI111" i="29"/>
  <c r="DI89" i="29"/>
  <c r="CH90" i="29"/>
  <c r="CH112" i="29"/>
  <c r="J147" i="29"/>
  <c r="K147" i="29"/>
  <c r="CS90" i="29"/>
  <c r="AG90" i="29"/>
  <c r="DL89" i="29"/>
  <c r="CP89" i="29"/>
  <c r="BU89" i="29"/>
  <c r="AZ89" i="29"/>
  <c r="AD89" i="29"/>
  <c r="L23" i="29"/>
  <c r="CY23" i="29"/>
  <c r="CD23" i="29"/>
  <c r="BH23" i="29"/>
  <c r="AM23" i="29"/>
  <c r="R23" i="29"/>
  <c r="CV22" i="29"/>
  <c r="BF22" i="29"/>
  <c r="O22" i="29"/>
  <c r="J45" i="29"/>
  <c r="K45" i="29"/>
  <c r="J22" i="29"/>
  <c r="Z22" i="29"/>
  <c r="L90" i="29"/>
  <c r="CM90" i="29"/>
  <c r="BW90" i="29"/>
  <c r="BG90" i="29"/>
  <c r="DK89" i="29"/>
  <c r="CU89" i="29"/>
  <c r="CE89" i="29"/>
  <c r="BO89" i="29"/>
  <c r="AY89" i="29"/>
  <c r="DI23" i="29"/>
  <c r="CS23" i="29"/>
  <c r="CC23" i="29"/>
  <c r="BM23" i="29"/>
  <c r="AW23" i="29"/>
  <c r="AG23" i="29"/>
  <c r="Q23" i="29"/>
  <c r="DA22" i="29"/>
  <c r="CK22" i="29"/>
  <c r="BU22" i="29"/>
  <c r="BE22" i="29"/>
  <c r="AO22" i="29"/>
  <c r="I172" i="29"/>
  <c r="J172" i="29"/>
  <c r="Q22" i="29"/>
  <c r="CJ45" i="29"/>
  <c r="CJ22" i="29"/>
  <c r="CZ45" i="29"/>
  <c r="CZ22" i="29"/>
  <c r="BQ111" i="29"/>
  <c r="BQ89" i="29"/>
  <c r="J90" i="29"/>
  <c r="K90" i="29"/>
  <c r="K112" i="29"/>
  <c r="J112" i="29"/>
  <c r="Z112" i="29"/>
  <c r="Z90" i="29"/>
  <c r="AP90" i="29"/>
  <c r="AP112" i="29"/>
  <c r="BV112" i="29"/>
  <c r="BV90" i="29"/>
  <c r="CL112" i="29"/>
  <c r="CL90" i="29"/>
  <c r="DB112" i="29"/>
  <c r="DB90" i="29"/>
  <c r="J258" i="29"/>
  <c r="K258" i="29"/>
  <c r="N89" i="29"/>
  <c r="N111" i="29"/>
  <c r="AI89" i="29"/>
  <c r="AI111" i="29"/>
  <c r="Y22" i="29"/>
  <c r="Y45" i="29"/>
  <c r="BR90" i="29"/>
  <c r="AB90" i="29"/>
  <c r="DF89" i="29"/>
  <c r="CK89" i="29"/>
  <c r="BP89" i="29"/>
  <c r="AT89" i="29"/>
  <c r="Y89" i="29"/>
  <c r="CT23" i="29"/>
  <c r="BX23" i="29"/>
  <c r="BC23" i="29"/>
  <c r="AH23" i="29"/>
  <c r="DL22" i="29"/>
  <c r="AZ22" i="29"/>
  <c r="AE22" i="29"/>
  <c r="K165" i="29"/>
  <c r="M111" i="29"/>
  <c r="M89" i="29"/>
  <c r="AC111" i="29"/>
  <c r="AC89" i="29"/>
  <c r="N45" i="29"/>
  <c r="N22" i="29"/>
  <c r="AD45" i="29"/>
  <c r="AD22" i="29"/>
  <c r="CI90" i="29"/>
  <c r="BS90" i="29"/>
  <c r="BC90" i="29"/>
  <c r="AM90" i="29"/>
  <c r="W90" i="29"/>
  <c r="CQ89" i="29"/>
  <c r="CA89" i="29"/>
  <c r="BK89" i="29"/>
  <c r="AU89" i="29"/>
  <c r="AE89" i="29"/>
  <c r="O89" i="29"/>
  <c r="DE23" i="29"/>
  <c r="CO23" i="29"/>
  <c r="BY23" i="29"/>
  <c r="BI23" i="29"/>
  <c r="AS23" i="29"/>
  <c r="AC23" i="29"/>
  <c r="M23" i="29"/>
  <c r="CW22" i="29"/>
  <c r="CG22" i="29"/>
  <c r="BQ22" i="29"/>
  <c r="BA22" i="29"/>
  <c r="AK22" i="29"/>
  <c r="I154" i="29"/>
  <c r="I165" i="29"/>
  <c r="DH22" i="29"/>
  <c r="AA89" i="29"/>
  <c r="AR45" i="29"/>
  <c r="AR22" i="29"/>
  <c r="BH22" i="29"/>
  <c r="BH45" i="29"/>
  <c r="BX22" i="29"/>
  <c r="BX45" i="29"/>
  <c r="CN45" i="29"/>
  <c r="CN22" i="29"/>
  <c r="DD45" i="29"/>
  <c r="DD22" i="29"/>
  <c r="BJ112" i="29"/>
  <c r="BJ90" i="29"/>
  <c r="AN89" i="29"/>
  <c r="AN111" i="29"/>
  <c r="DD90" i="29"/>
  <c r="BM90" i="29"/>
  <c r="CF89" i="29"/>
  <c r="BJ89" i="29"/>
  <c r="AO89" i="29"/>
  <c r="DJ23" i="29"/>
  <c r="CN23" i="29"/>
  <c r="BS23" i="29"/>
  <c r="AX23" i="29"/>
  <c r="AB23" i="29"/>
  <c r="CL22" i="29"/>
  <c r="BP22" i="29"/>
  <c r="J165" i="29"/>
  <c r="I152" i="29"/>
  <c r="Q89" i="29"/>
  <c r="Q111" i="29"/>
  <c r="AG111" i="29"/>
  <c r="AG89" i="29"/>
  <c r="R22" i="29"/>
  <c r="R45" i="29"/>
  <c r="CU90" i="29"/>
  <c r="CE90" i="29"/>
  <c r="BO90" i="29"/>
  <c r="AY90" i="29"/>
  <c r="S90" i="29"/>
  <c r="DC89" i="29"/>
  <c r="CM89" i="29"/>
  <c r="BW89" i="29"/>
  <c r="BG89" i="29"/>
  <c r="AQ89" i="29"/>
  <c r="K22" i="29"/>
  <c r="DA23" i="29"/>
  <c r="CK23" i="29"/>
  <c r="BU23" i="29"/>
  <c r="BE23" i="29"/>
  <c r="AO23" i="29"/>
  <c r="Y23" i="29"/>
  <c r="DI22" i="29"/>
  <c r="CS22" i="29"/>
  <c r="CC22" i="29"/>
  <c r="BM22" i="29"/>
  <c r="AW22" i="29"/>
  <c r="J154" i="29"/>
  <c r="K154" i="29"/>
  <c r="BN90" i="29"/>
  <c r="T89" i="29"/>
  <c r="DJ112" i="29"/>
  <c r="AV45" i="29"/>
  <c r="AV22" i="29"/>
  <c r="CB45" i="29"/>
  <c r="CB22" i="29"/>
  <c r="CR45" i="29"/>
  <c r="CR22" i="29"/>
  <c r="BI111" i="29"/>
  <c r="BI89" i="29"/>
  <c r="DE111" i="29"/>
  <c r="DE89" i="29"/>
  <c r="AX112" i="29"/>
  <c r="AX90" i="29"/>
  <c r="CD112" i="29"/>
  <c r="CD90" i="29"/>
  <c r="CT112" i="29"/>
  <c r="CT90" i="29"/>
  <c r="DJ90" i="29"/>
  <c r="X89" i="29"/>
  <c r="X111" i="29"/>
  <c r="AJ22" i="29"/>
  <c r="AJ45" i="29"/>
  <c r="CX90" i="29"/>
  <c r="Q90" i="29"/>
  <c r="CV89" i="29"/>
  <c r="BZ89" i="29"/>
  <c r="BE89" i="29"/>
  <c r="DD23" i="29"/>
  <c r="CI23" i="29"/>
  <c r="BN23" i="29"/>
  <c r="AR23" i="29"/>
  <c r="W23" i="29"/>
  <c r="CF22" i="29"/>
  <c r="AP22" i="29"/>
  <c r="U111" i="29"/>
  <c r="U89" i="29"/>
  <c r="AK111" i="29"/>
  <c r="AK89" i="29"/>
  <c r="AL45" i="29"/>
  <c r="AL22" i="29"/>
  <c r="CQ90" i="29"/>
  <c r="CA90" i="29"/>
  <c r="BK90" i="29"/>
  <c r="AU90" i="29"/>
  <c r="AE90" i="29"/>
  <c r="CY89" i="29"/>
  <c r="CI89" i="29"/>
  <c r="BS89" i="29"/>
  <c r="BC89" i="29"/>
  <c r="AM89" i="29"/>
  <c r="W89" i="29"/>
  <c r="CW23" i="29"/>
  <c r="CG23" i="29"/>
  <c r="BQ23" i="29"/>
  <c r="BA23" i="29"/>
  <c r="AK23" i="29"/>
  <c r="U23" i="29"/>
  <c r="DE22" i="29"/>
  <c r="CO22" i="29"/>
  <c r="BY22" i="29"/>
  <c r="BI22" i="29"/>
  <c r="AS22" i="29"/>
  <c r="AC22" i="29"/>
  <c r="M161" i="29"/>
  <c r="O90" i="29"/>
  <c r="H12" i="26"/>
  <c r="J12" i="26"/>
  <c r="F9" i="26"/>
  <c r="AL184" i="29"/>
  <c r="P144" i="37"/>
  <c r="P85" i="37"/>
  <c r="M184" i="29"/>
  <c r="M180" i="29"/>
  <c r="Z161" i="29"/>
  <c r="DD248" i="38"/>
  <c r="K252" i="38"/>
  <c r="CN248" i="38"/>
  <c r="U248" i="38"/>
  <c r="BX248" i="38"/>
  <c r="AJ184" i="29"/>
  <c r="AJ180" i="29"/>
  <c r="AC184" i="29"/>
  <c r="AC180" i="29"/>
  <c r="AW248" i="38"/>
  <c r="BU247" i="38"/>
  <c r="DI248" i="38"/>
  <c r="W180" i="29"/>
  <c r="DI250" i="38"/>
  <c r="CW245" i="38"/>
  <c r="DF248" i="38"/>
  <c r="AT248" i="38"/>
  <c r="CP248" i="38"/>
  <c r="CT245" i="38"/>
  <c r="BZ248" i="38"/>
  <c r="BJ248" i="38"/>
  <c r="CA248" i="38"/>
  <c r="CD245" i="38"/>
  <c r="DG248" i="38"/>
  <c r="AU248" i="38"/>
  <c r="CQ248" i="38"/>
  <c r="O248" i="38"/>
  <c r="K254" i="38"/>
  <c r="R245" i="38"/>
  <c r="AA248" i="38"/>
  <c r="T184" i="29"/>
  <c r="T180" i="29"/>
  <c r="V184" i="29"/>
  <c r="V180" i="29"/>
  <c r="S248" i="38"/>
  <c r="BH248" i="38"/>
  <c r="AR248" i="38"/>
  <c r="K180" i="29"/>
  <c r="W248" i="38"/>
  <c r="H11" i="26"/>
  <c r="CZ130" i="38"/>
  <c r="DB130" i="38"/>
  <c r="DK130" i="38"/>
  <c r="DA130" i="38"/>
  <c r="CS26" i="81"/>
  <c r="BI26" i="81"/>
  <c r="BF26" i="81"/>
  <c r="CD26" i="81"/>
  <c r="CK246" i="38"/>
  <c r="AQ246" i="38"/>
  <c r="AP246" i="38"/>
  <c r="BY246" i="38"/>
  <c r="CN246" i="38"/>
  <c r="BZ246" i="38"/>
  <c r="X246" i="38"/>
  <c r="AE246" i="38"/>
  <c r="M246" i="38"/>
  <c r="O246" i="38"/>
  <c r="AV246" i="38"/>
  <c r="CE246" i="38"/>
  <c r="AX246" i="38"/>
  <c r="BT246" i="38"/>
  <c r="BG246" i="38"/>
  <c r="BV246" i="38"/>
  <c r="CO246" i="38"/>
  <c r="BK246" i="38"/>
  <c r="CP246" i="38"/>
  <c r="V246" i="38"/>
  <c r="T246" i="38"/>
  <c r="AC246" i="38"/>
  <c r="AI246" i="38"/>
  <c r="Z246" i="38"/>
  <c r="BM246" i="38"/>
  <c r="BL246" i="38"/>
  <c r="CU246" i="38"/>
  <c r="BN246" i="38"/>
  <c r="CE250" i="38"/>
  <c r="BA250" i="38"/>
  <c r="DL250" i="38"/>
  <c r="Z250" i="38"/>
  <c r="W250" i="38"/>
  <c r="N250" i="38"/>
  <c r="BE250" i="38"/>
  <c r="AP250" i="38"/>
  <c r="DE250" i="38"/>
  <c r="AR250" i="38"/>
  <c r="AU250" i="38"/>
  <c r="AX250" i="38"/>
  <c r="CG250" i="38"/>
  <c r="CI250" i="38"/>
  <c r="BB250" i="38"/>
  <c r="AE250" i="38"/>
  <c r="AH250" i="38"/>
  <c r="L250" i="38"/>
  <c r="BU250" i="38"/>
  <c r="CM250" i="38"/>
  <c r="BF250" i="38"/>
  <c r="BX250" i="38"/>
  <c r="CA250" i="38"/>
  <c r="BO254" i="38"/>
  <c r="CT254" i="38"/>
  <c r="BQ254" i="38"/>
  <c r="BP254" i="38"/>
  <c r="CX254" i="38"/>
  <c r="Y254" i="38"/>
  <c r="O254" i="38"/>
  <c r="AQ254" i="38"/>
  <c r="CO254" i="38"/>
  <c r="DD254" i="38"/>
  <c r="AV254" i="38"/>
  <c r="CG254" i="38"/>
  <c r="CF254" i="38"/>
  <c r="AG254" i="38"/>
  <c r="V254" i="38"/>
  <c r="R254" i="38"/>
  <c r="P254" i="38"/>
  <c r="BE254" i="38"/>
  <c r="BK254" i="38"/>
  <c r="BQ26" i="81"/>
  <c r="BZ26" i="81"/>
  <c r="AM26" i="81"/>
  <c r="CG26" i="81"/>
  <c r="CB26" i="81"/>
  <c r="BO26" i="81"/>
  <c r="CN26" i="81"/>
  <c r="BC26" i="81"/>
  <c r="BM26" i="81"/>
  <c r="CR26" i="81"/>
  <c r="BL26" i="81"/>
  <c r="BA26" i="81"/>
  <c r="CU26" i="81"/>
  <c r="BK26" i="81"/>
  <c r="BX26" i="81"/>
  <c r="AO26" i="81"/>
  <c r="AX26" i="81"/>
  <c r="BP26" i="81"/>
  <c r="CP26" i="81"/>
  <c r="AP26" i="81"/>
  <c r="BH26" i="81"/>
  <c r="CC26" i="81"/>
  <c r="CT26" i="81"/>
  <c r="R256" i="38"/>
  <c r="AL256" i="38"/>
  <c r="O256" i="38"/>
  <c r="S256" i="38"/>
  <c r="AB256" i="38"/>
  <c r="AA256" i="38"/>
  <c r="AN256" i="38"/>
  <c r="AH256" i="38"/>
  <c r="AG256" i="38"/>
  <c r="Z256" i="38"/>
  <c r="AW26" i="81"/>
  <c r="BB26" i="81"/>
  <c r="BR26" i="81"/>
  <c r="AT26" i="81"/>
  <c r="BU26" i="81"/>
  <c r="CK26" i="81"/>
  <c r="CA26" i="81"/>
  <c r="CH26" i="81"/>
  <c r="CV26" i="81"/>
  <c r="CC250" i="38"/>
  <c r="BA254" i="38"/>
  <c r="BE26" i="81"/>
  <c r="CQ26" i="81"/>
  <c r="BT26" i="81"/>
  <c r="AU26" i="81"/>
  <c r="CO26" i="81"/>
  <c r="BY26" i="81"/>
  <c r="AS26" i="81"/>
  <c r="CI26" i="81"/>
  <c r="CL26" i="81"/>
  <c r="CJ26" i="81"/>
  <c r="W256" i="38"/>
  <c r="AM256" i="38"/>
  <c r="N256" i="38"/>
  <c r="AD256" i="38"/>
  <c r="M256" i="38"/>
  <c r="AC256" i="38"/>
  <c r="P256" i="38"/>
  <c r="AF256" i="38"/>
  <c r="CF26" i="81"/>
  <c r="BW26" i="81"/>
  <c r="BG26" i="81"/>
  <c r="BN26" i="81"/>
  <c r="BJ26" i="81"/>
  <c r="CM26" i="81"/>
  <c r="CE26" i="81"/>
  <c r="BV26" i="81"/>
  <c r="BS26" i="81"/>
  <c r="BD26" i="81"/>
  <c r="AZ26" i="81"/>
  <c r="AV26" i="81"/>
  <c r="AR26" i="81"/>
  <c r="AN26" i="81"/>
  <c r="AY26" i="81"/>
  <c r="AQ26" i="81"/>
  <c r="CZ247" i="38"/>
  <c r="AS247" i="38"/>
  <c r="BH247" i="38"/>
  <c r="CA247" i="38"/>
  <c r="BZ247" i="38"/>
  <c r="X247" i="38"/>
  <c r="M247" i="38"/>
  <c r="Y247" i="38"/>
  <c r="W247" i="38"/>
  <c r="AC247" i="38"/>
  <c r="BM247" i="38"/>
  <c r="AV247" i="38"/>
  <c r="DH247" i="38"/>
  <c r="CE247" i="38"/>
  <c r="CD247" i="38"/>
  <c r="CW247" i="38"/>
  <c r="AZ247" i="38"/>
  <c r="CV247" i="38"/>
  <c r="BC247" i="38"/>
  <c r="BB247" i="38"/>
  <c r="BI247" i="38"/>
  <c r="BX247" i="38"/>
  <c r="CQ247" i="38"/>
  <c r="CP247" i="38"/>
  <c r="P247" i="38"/>
  <c r="T247" i="38"/>
  <c r="Z247" i="38"/>
  <c r="AI247" i="38"/>
  <c r="S247" i="38"/>
  <c r="CC247" i="38"/>
  <c r="BL247" i="38"/>
  <c r="CU247" i="38"/>
  <c r="CT247" i="38"/>
  <c r="BA247" i="38"/>
  <c r="BP247" i="38"/>
  <c r="DL247" i="38"/>
  <c r="BS247" i="38"/>
  <c r="BR247" i="38"/>
  <c r="AQ247" i="38"/>
  <c r="DE247" i="38"/>
  <c r="CN247" i="38"/>
  <c r="AU247" i="38"/>
  <c r="DG247" i="38"/>
  <c r="AT247" i="38"/>
  <c r="DF247" i="38"/>
  <c r="AN247" i="38"/>
  <c r="AJ247" i="38"/>
  <c r="AD247" i="38"/>
  <c r="U247" i="38"/>
  <c r="AK247" i="38"/>
  <c r="N247" i="38"/>
  <c r="CS247" i="38"/>
  <c r="CB247" i="38"/>
  <c r="AY247" i="38"/>
  <c r="DK247" i="38"/>
  <c r="AX247" i="38"/>
  <c r="DJ247" i="38"/>
  <c r="BQ247" i="38"/>
  <c r="CI247" i="38"/>
  <c r="CH247" i="38"/>
  <c r="BR251" i="38"/>
  <c r="AO251" i="38"/>
  <c r="BD251" i="38"/>
  <c r="BW251" i="38"/>
  <c r="BV251" i="38"/>
  <c r="BY251" i="38"/>
  <c r="DD251" i="38"/>
  <c r="BK251" i="38"/>
  <c r="BZ251" i="38"/>
  <c r="CC251" i="38"/>
  <c r="CR251" i="38"/>
  <c r="AY251" i="38"/>
  <c r="DK251" i="38"/>
  <c r="AK251" i="38"/>
  <c r="M251" i="38"/>
  <c r="S251" i="38"/>
  <c r="L251" i="38"/>
  <c r="N251" i="38"/>
  <c r="P251" i="38"/>
  <c r="BS251" i="38"/>
  <c r="CX251" i="38"/>
  <c r="BE251" i="38"/>
  <c r="BT251" i="38"/>
  <c r="CM251" i="38"/>
  <c r="CL251" i="38"/>
  <c r="CO251" i="38"/>
  <c r="CA251" i="38"/>
  <c r="CP251" i="38"/>
  <c r="CS251" i="38"/>
  <c r="AV251" i="38"/>
  <c r="DH251" i="38"/>
  <c r="BO251" i="38"/>
  <c r="AA251" i="38"/>
  <c r="AE251" i="38"/>
  <c r="Z251" i="38"/>
  <c r="AL251" i="38"/>
  <c r="AN251" i="38"/>
  <c r="BA251" i="38"/>
  <c r="BP251" i="38"/>
  <c r="CI251" i="38"/>
  <c r="CK251" i="38"/>
  <c r="CJ251" i="38"/>
  <c r="AQ251" i="38"/>
  <c r="DC251" i="38"/>
  <c r="AP251" i="38"/>
  <c r="DB251" i="38"/>
  <c r="AS251" i="38"/>
  <c r="DE251" i="38"/>
  <c r="BH251" i="38"/>
  <c r="DG251" i="38"/>
  <c r="AT251" i="38"/>
  <c r="DF251" i="38"/>
  <c r="AW251" i="38"/>
  <c r="BL251" i="38"/>
  <c r="CE251" i="38"/>
  <c r="AG251" i="38"/>
  <c r="O251" i="38"/>
  <c r="U251" i="38"/>
  <c r="AD251" i="38"/>
  <c r="AF251" i="38"/>
  <c r="BQ251" i="38"/>
  <c r="BS255" i="38"/>
  <c r="CH255" i="38"/>
  <c r="BE255" i="38"/>
  <c r="BD255" i="38"/>
  <c r="BG255" i="38"/>
  <c r="AP255" i="38"/>
  <c r="DB255" i="38"/>
  <c r="BY255" i="38"/>
  <c r="DG255" i="38"/>
  <c r="BJ255" i="38"/>
  <c r="R255" i="38"/>
  <c r="CS255" i="38"/>
  <c r="BL255" i="38"/>
  <c r="CU255" i="38"/>
  <c r="AZ255" i="38"/>
  <c r="BU255" i="38"/>
  <c r="BT255" i="38"/>
  <c r="BW255" i="38"/>
  <c r="BF255" i="38"/>
  <c r="CO255" i="38"/>
  <c r="BX255" i="38"/>
  <c r="BZ255" i="38"/>
  <c r="AW255" i="38"/>
  <c r="DI255" i="38"/>
  <c r="CB255" i="38"/>
  <c r="AY255" i="38"/>
  <c r="DK255" i="38"/>
  <c r="CG255" i="38"/>
  <c r="DL255" i="38"/>
  <c r="BB255" i="38"/>
  <c r="CK255" i="38"/>
  <c r="CJ255" i="38"/>
  <c r="CM255" i="38"/>
  <c r="BV255" i="38"/>
  <c r="AS255" i="38"/>
  <c r="DE255" i="38"/>
  <c r="CN255" i="38"/>
  <c r="AU255" i="38"/>
  <c r="CP255" i="38"/>
  <c r="BM255" i="38"/>
  <c r="CR255" i="38"/>
  <c r="BO255" i="38"/>
  <c r="CJ287" i="38"/>
  <c r="BW287" i="38"/>
  <c r="BJ287" i="38"/>
  <c r="BH287" i="38"/>
  <c r="BK287" i="38"/>
  <c r="AX287" i="38"/>
  <c r="DJ287" i="38"/>
  <c r="BE287" i="38"/>
  <c r="CR287" i="38"/>
  <c r="AI287" i="38"/>
  <c r="DK287" i="38"/>
  <c r="BR287" i="38"/>
  <c r="AS287" i="38"/>
  <c r="DE287" i="38"/>
  <c r="BP287" i="38"/>
  <c r="AM287" i="38"/>
  <c r="CY287" i="38"/>
  <c r="AW287" i="38"/>
  <c r="CZ287" i="38"/>
  <c r="DC287" i="38"/>
  <c r="BZ287" i="38"/>
  <c r="L287" i="38"/>
  <c r="BX287" i="38"/>
  <c r="O287" i="38"/>
  <c r="CA287" i="38"/>
  <c r="BN287" i="38"/>
  <c r="BU287" i="38"/>
  <c r="P287" i="38"/>
  <c r="AY287" i="38"/>
  <c r="V287" i="38"/>
  <c r="CH287" i="38"/>
  <c r="BI287" i="38"/>
  <c r="T287" i="38"/>
  <c r="CF287" i="38"/>
  <c r="BC287" i="38"/>
  <c r="K287" i="38"/>
  <c r="N287" i="38"/>
  <c r="CP287" i="38"/>
  <c r="AB287" i="38"/>
  <c r="CN287" i="38"/>
  <c r="AE287" i="38"/>
  <c r="CQ287" i="38"/>
  <c r="R287" i="38"/>
  <c r="CD287" i="38"/>
  <c r="Y287" i="38"/>
  <c r="CK287" i="38"/>
  <c r="AF287" i="38"/>
  <c r="BO287" i="38"/>
  <c r="AL287" i="38"/>
  <c r="CX287" i="38"/>
  <c r="M287" i="38"/>
  <c r="BY287" i="38"/>
  <c r="AJ287" i="38"/>
  <c r="CV287" i="38"/>
  <c r="BS287" i="38"/>
  <c r="Z287" i="38"/>
  <c r="DB229" i="38"/>
  <c r="DC229" i="38"/>
  <c r="DH229" i="38"/>
  <c r="DC126" i="38"/>
  <c r="DB126" i="38"/>
  <c r="DG126" i="38"/>
  <c r="DF126" i="38"/>
  <c r="CY126" i="38"/>
  <c r="DA126" i="38"/>
  <c r="DH122" i="38"/>
  <c r="DE122" i="38"/>
  <c r="DK122" i="38"/>
  <c r="CY122" i="38"/>
  <c r="DE117" i="38"/>
  <c r="CY117" i="38"/>
  <c r="DJ117" i="38"/>
  <c r="DI231" i="38"/>
  <c r="DJ231" i="38"/>
  <c r="DI124" i="38"/>
  <c r="DB124" i="38"/>
  <c r="DH124" i="38"/>
  <c r="BU251" i="38"/>
  <c r="DA251" i="38"/>
  <c r="DA255" i="38"/>
  <c r="D9" i="32"/>
  <c r="F9" i="29"/>
  <c r="DF130" i="38"/>
  <c r="DJ130" i="38"/>
  <c r="CY130" i="38"/>
  <c r="DC130" i="38"/>
  <c r="DB231" i="38"/>
  <c r="DE124" i="38"/>
  <c r="DA124" i="38"/>
  <c r="CY124" i="38"/>
  <c r="DG124" i="38"/>
  <c r="DH117" i="38"/>
  <c r="DB122" i="38"/>
  <c r="DC124" i="38"/>
  <c r="DE126" i="38"/>
  <c r="CY229" i="38"/>
  <c r="DD231" i="38"/>
  <c r="DE229" i="38"/>
  <c r="DG122" i="38"/>
  <c r="CY231" i="38"/>
  <c r="CZ231" i="38"/>
  <c r="DE231" i="38"/>
  <c r="DK117" i="38"/>
  <c r="DL126" i="38"/>
  <c r="DI117" i="38"/>
  <c r="CZ233" i="38"/>
  <c r="DF231" i="38"/>
  <c r="DL122" i="38"/>
  <c r="DC117" i="38"/>
  <c r="DJ122" i="38"/>
  <c r="AZ246" i="38"/>
  <c r="CI246" i="38"/>
  <c r="BP246" i="38"/>
  <c r="CY246" i="38"/>
  <c r="BM250" i="38"/>
  <c r="CB250" i="38"/>
  <c r="CU250" i="38"/>
  <c r="CR250" i="38"/>
  <c r="BL254" i="38"/>
  <c r="CE254" i="38"/>
  <c r="CR254" i="38"/>
  <c r="DK254" i="38"/>
  <c r="DL130" i="38"/>
  <c r="BA246" i="38"/>
  <c r="AW250" i="38"/>
  <c r="DE130" i="38"/>
  <c r="DH130" i="38"/>
  <c r="DJ124" i="38"/>
  <c r="DI254" i="38"/>
  <c r="BM254" i="38"/>
  <c r="DF124" i="38"/>
  <c r="DK124" i="38"/>
  <c r="DA120" i="38"/>
  <c r="DG117" i="38"/>
  <c r="DD122" i="38"/>
  <c r="DD124" i="38"/>
  <c r="CT246" i="38"/>
  <c r="AU254" i="38"/>
  <c r="CQ250" i="38"/>
  <c r="DK246" i="38"/>
  <c r="AR254" i="38"/>
  <c r="DD250" i="38"/>
  <c r="CB246" i="38"/>
  <c r="AS250" i="38"/>
  <c r="CC246" i="38"/>
  <c r="DL120" i="38"/>
  <c r="DA117" i="38"/>
  <c r="DJ120" i="38"/>
  <c r="R246" i="38"/>
  <c r="AM246" i="38"/>
  <c r="AN246" i="38"/>
  <c r="AL246" i="38"/>
  <c r="AK246" i="38"/>
  <c r="BF254" i="38"/>
  <c r="DB250" i="38"/>
  <c r="AT246" i="38"/>
  <c r="DK229" i="38"/>
  <c r="BG254" i="38"/>
  <c r="AU246" i="38"/>
  <c r="DL229" i="38"/>
  <c r="BT250" i="38"/>
  <c r="BX246" i="38"/>
  <c r="CK254" i="38"/>
  <c r="AO250" i="38"/>
  <c r="AS246" i="38"/>
  <c r="DF229" i="38"/>
  <c r="DB120" i="38"/>
  <c r="DJ126" i="38"/>
  <c r="AF254" i="38"/>
  <c r="W254" i="38"/>
  <c r="M254" i="38"/>
  <c r="AM254" i="38"/>
  <c r="AK250" i="38"/>
  <c r="O250" i="38"/>
  <c r="AN250" i="38"/>
  <c r="BR250" i="38"/>
  <c r="DB246" i="38"/>
  <c r="CY254" i="38"/>
  <c r="BC250" i="38"/>
  <c r="CM246" i="38"/>
  <c r="DL231" i="38"/>
  <c r="CV254" i="38"/>
  <c r="AZ250" i="38"/>
  <c r="CJ246" i="38"/>
  <c r="DA231" i="38"/>
  <c r="CW250" i="38"/>
  <c r="CZ126" i="38"/>
  <c r="DB117" i="38"/>
  <c r="CD254" i="38"/>
  <c r="CD250" i="38"/>
  <c r="DG231" i="38"/>
  <c r="BO250" i="38"/>
  <c r="DH254" i="38"/>
  <c r="DH250" i="38"/>
  <c r="CV246" i="38"/>
  <c r="BD247" i="38"/>
  <c r="CM247" i="38"/>
  <c r="CJ247" i="38"/>
  <c r="DC247" i="38"/>
  <c r="CF251" i="38"/>
  <c r="CV251" i="38"/>
  <c r="BC251" i="38"/>
  <c r="CF255" i="38"/>
  <c r="CY255" i="38"/>
  <c r="CV255" i="38"/>
  <c r="AN287" i="38"/>
  <c r="BG287" i="38"/>
  <c r="Q287" i="38"/>
  <c r="BD287" i="38"/>
  <c r="G264" i="38"/>
  <c r="DF233" i="38"/>
  <c r="CZ124" i="38"/>
  <c r="DH126" i="38"/>
  <c r="DC231" i="38"/>
  <c r="DH233" i="38"/>
  <c r="CZ229" i="38"/>
  <c r="DJ229" i="38"/>
  <c r="DI120" i="38"/>
  <c r="DA229" i="38"/>
  <c r="CZ120" i="38"/>
  <c r="CY120" i="38"/>
  <c r="DF120" i="38"/>
  <c r="DK126" i="38"/>
  <c r="DC120" i="38"/>
  <c r="DI126" i="38"/>
  <c r="CK247" i="38"/>
  <c r="DI251" i="38"/>
  <c r="U287" i="38"/>
  <c r="AK287" i="38"/>
  <c r="BA287" i="38"/>
  <c r="BQ287" i="38"/>
  <c r="CG287" i="38"/>
  <c r="CW287" i="38"/>
  <c r="BR246" i="38"/>
  <c r="CH246" i="38"/>
  <c r="CX246" i="38"/>
  <c r="BF247" i="38"/>
  <c r="BV247" i="38"/>
  <c r="CL247" i="38"/>
  <c r="AT250" i="38"/>
  <c r="BJ250" i="38"/>
  <c r="CP250" i="38"/>
  <c r="DF250" i="38"/>
  <c r="AX251" i="38"/>
  <c r="CD251" i="38"/>
  <c r="CT251" i="38"/>
  <c r="DJ251" i="38"/>
  <c r="AT254" i="38"/>
  <c r="BZ254" i="38"/>
  <c r="CP254" i="38"/>
  <c r="DF254" i="38"/>
  <c r="AX255" i="38"/>
  <c r="BN255" i="38"/>
  <c r="CD255" i="38"/>
  <c r="CT255" i="38"/>
  <c r="DJ255" i="38"/>
  <c r="I286" i="38"/>
  <c r="AP287" i="38"/>
  <c r="BF287" i="38"/>
  <c r="BV287" i="38"/>
  <c r="CL287" i="38"/>
  <c r="DB287" i="38"/>
  <c r="K246" i="38"/>
  <c r="AA246" i="38"/>
  <c r="L247" i="38"/>
  <c r="AB247" i="38"/>
  <c r="R251" i="38"/>
  <c r="AH251" i="38"/>
  <c r="U254" i="38"/>
  <c r="AK254" i="38"/>
  <c r="N246" i="38"/>
  <c r="AD246" i="38"/>
  <c r="O247" i="38"/>
  <c r="AE247" i="38"/>
  <c r="AF250" i="38"/>
  <c r="Q251" i="38"/>
  <c r="X254" i="38"/>
  <c r="AN254" i="38"/>
  <c r="Q246" i="38"/>
  <c r="AG246" i="38"/>
  <c r="V247" i="38"/>
  <c r="AL247" i="38"/>
  <c r="T251" i="38"/>
  <c r="AJ251" i="38"/>
  <c r="AA254" i="38"/>
  <c r="P246" i="38"/>
  <c r="AF246" i="38"/>
  <c r="Q247" i="38"/>
  <c r="AG247" i="38"/>
  <c r="N254" i="38"/>
  <c r="DE120" i="38"/>
  <c r="DI122" i="38"/>
  <c r="DD126" i="38"/>
  <c r="DD117" i="38"/>
  <c r="CZ117" i="38"/>
  <c r="CG246" i="38"/>
  <c r="AO247" i="38"/>
  <c r="BY247" i="38"/>
  <c r="CC254" i="38"/>
  <c r="BQ255" i="38"/>
  <c r="DI229" i="38"/>
  <c r="DA233" i="38"/>
  <c r="CZ250" i="38"/>
  <c r="AR251" i="38"/>
  <c r="CN251" i="38"/>
  <c r="BD254" i="38"/>
  <c r="AR255" i="38"/>
  <c r="BH255" i="38"/>
  <c r="DD255" i="38"/>
  <c r="AV287" i="38"/>
  <c r="BL287" i="38"/>
  <c r="DH287" i="38"/>
  <c r="DD229" i="38"/>
  <c r="DH231" i="38"/>
  <c r="DL233" i="38"/>
  <c r="AQ250" i="38"/>
  <c r="BW250" i="38"/>
  <c r="DC250" i="38"/>
  <c r="AU251" i="38"/>
  <c r="CA255" i="38"/>
  <c r="CQ255" i="38"/>
  <c r="S287" i="38"/>
  <c r="CE287" i="38"/>
  <c r="DL115" i="38"/>
  <c r="Y245" i="38"/>
  <c r="BN245" i="38"/>
  <c r="N245" i="38"/>
  <c r="BL245" i="38"/>
  <c r="BS245" i="38"/>
  <c r="AK245" i="38"/>
  <c r="DA245" i="38"/>
  <c r="CR245" i="38"/>
  <c r="DH245" i="38"/>
  <c r="BQ245" i="38"/>
  <c r="BE245" i="38"/>
  <c r="AS253" i="38"/>
  <c r="K245" i="38"/>
  <c r="W245" i="38"/>
  <c r="DF245" i="38"/>
  <c r="CV245" i="38"/>
  <c r="CN245" i="38"/>
  <c r="CY245" i="38"/>
  <c r="AI245" i="38"/>
  <c r="AG245" i="38"/>
  <c r="AL245" i="38"/>
  <c r="BT245" i="38"/>
  <c r="CQ245" i="38"/>
  <c r="BD249" i="38"/>
  <c r="DH249" i="38"/>
  <c r="CQ249" i="38"/>
  <c r="Q253" i="38"/>
  <c r="AG253" i="38"/>
  <c r="P253" i="38"/>
  <c r="BW253" i="38"/>
  <c r="BT253" i="38"/>
  <c r="DA253" i="38"/>
  <c r="CN249" i="38"/>
  <c r="BY249" i="38"/>
  <c r="CW249" i="38"/>
  <c r="BF249" i="38"/>
  <c r="CH253" i="38"/>
  <c r="BS253" i="38"/>
  <c r="BG245" i="38"/>
  <c r="CF253" i="38"/>
  <c r="CW253" i="38"/>
  <c r="AS249" i="38"/>
  <c r="AY249" i="38"/>
  <c r="CM249" i="38"/>
  <c r="CD253" i="38"/>
  <c r="DK253" i="38"/>
  <c r="CR253" i="38"/>
  <c r="CC253" i="38"/>
  <c r="AG249" i="38"/>
  <c r="O249" i="38"/>
  <c r="AI249" i="38"/>
  <c r="AD249" i="38"/>
  <c r="CS249" i="38"/>
  <c r="AU249" i="38"/>
  <c r="AT253" i="38"/>
  <c r="BK253" i="38"/>
  <c r="DD253" i="38"/>
  <c r="BO245" i="38"/>
  <c r="BM253" i="38"/>
  <c r="AX245" i="38"/>
  <c r="AH245" i="38"/>
  <c r="CK245" i="38"/>
  <c r="M245" i="38"/>
  <c r="AY245" i="38"/>
  <c r="K253" i="38"/>
  <c r="CU245" i="38"/>
  <c r="BP245" i="38"/>
  <c r="DE253" i="38"/>
  <c r="CL245" i="38"/>
  <c r="CX245" i="38"/>
  <c r="O245" i="38"/>
  <c r="DB245" i="38"/>
  <c r="Q245" i="38"/>
  <c r="AJ245" i="38"/>
  <c r="BZ245" i="38"/>
  <c r="K249" i="38"/>
  <c r="BR245" i="38"/>
  <c r="CE249" i="38"/>
  <c r="AT249" i="38"/>
  <c r="BV249" i="38"/>
  <c r="BK249" i="38"/>
  <c r="CX249" i="38"/>
  <c r="N253" i="38"/>
  <c r="AD253" i="38"/>
  <c r="AC253" i="38"/>
  <c r="DG233" i="38"/>
  <c r="BG253" i="38"/>
  <c r="BD253" i="38"/>
  <c r="CK253" i="38"/>
  <c r="DE245" i="38"/>
  <c r="CU249" i="38"/>
  <c r="CL249" i="38"/>
  <c r="DF249" i="38"/>
  <c r="DA249" i="38"/>
  <c r="BR253" i="38"/>
  <c r="BC253" i="38"/>
  <c r="AQ245" i="38"/>
  <c r="CG253" i="38"/>
  <c r="BI249" i="38"/>
  <c r="BG249" i="38"/>
  <c r="BE249" i="38"/>
  <c r="CT249" i="38"/>
  <c r="AX253" i="38"/>
  <c r="CE253" i="38"/>
  <c r="CB253" i="38"/>
  <c r="AW253" i="38"/>
  <c r="DJ233" i="38"/>
  <c r="M249" i="38"/>
  <c r="AN249" i="38"/>
  <c r="AM249" i="38"/>
  <c r="DK249" i="38"/>
  <c r="BC249" i="38"/>
  <c r="DF253" i="38"/>
  <c r="DK233" i="38"/>
  <c r="AU253" i="38"/>
  <c r="BX253" i="38"/>
  <c r="AW245" i="38"/>
  <c r="DF115" i="38"/>
  <c r="BA245" i="38"/>
  <c r="V245" i="38"/>
  <c r="AD245" i="38"/>
  <c r="DK245" i="38"/>
  <c r="CC245" i="38"/>
  <c r="AB245" i="38"/>
  <c r="AZ245" i="38"/>
  <c r="U245" i="38"/>
  <c r="BY245" i="38"/>
  <c r="CO253" i="38"/>
  <c r="X245" i="38"/>
  <c r="AT245" i="38"/>
  <c r="CM245" i="38"/>
  <c r="AU245" i="38"/>
  <c r="AE245" i="38"/>
  <c r="AF245" i="38"/>
  <c r="S245" i="38"/>
  <c r="AN245" i="38"/>
  <c r="BB245" i="38"/>
  <c r="CP245" i="38"/>
  <c r="BV245" i="38"/>
  <c r="BL249" i="38"/>
  <c r="AR249" i="38"/>
  <c r="CC249" i="38"/>
  <c r="BQ249" i="38"/>
  <c r="Y253" i="38"/>
  <c r="AH253" i="38"/>
  <c r="AQ253" i="38"/>
  <c r="DG245" i="38"/>
  <c r="BU253" i="38"/>
  <c r="DB233" i="38"/>
  <c r="DJ249" i="38"/>
  <c r="AO249" i="38"/>
  <c r="DC233" i="38"/>
  <c r="DD233" i="38"/>
  <c r="DI233" i="38"/>
  <c r="BQ253" i="38"/>
  <c r="BR249" i="38"/>
  <c r="CV249" i="38"/>
  <c r="BS249" i="38"/>
  <c r="DJ253" i="38"/>
  <c r="CH245" i="38"/>
  <c r="BO253" i="38"/>
  <c r="AV253" i="38"/>
  <c r="Q249" i="38"/>
  <c r="L249" i="38"/>
  <c r="BM249" i="38"/>
  <c r="CP253" i="38"/>
  <c r="DG253" i="38"/>
  <c r="AO253" i="38"/>
  <c r="CY233" i="38"/>
  <c r="BF253" i="38"/>
  <c r="BV253" i="38"/>
  <c r="CL253" i="38"/>
  <c r="V253" i="38"/>
  <c r="AL253" i="38"/>
  <c r="AA253" i="38"/>
  <c r="AH249" i="38"/>
  <c r="Z249" i="38"/>
  <c r="CO249" i="38"/>
  <c r="CI249" i="38"/>
  <c r="BU249" i="38"/>
  <c r="U249" i="38"/>
  <c r="DG249" i="38"/>
  <c r="CR249" i="38"/>
  <c r="CM254" i="38"/>
  <c r="DC254" i="38"/>
  <c r="BQ252" i="38"/>
  <c r="AC255" i="38"/>
  <c r="AG255" i="38"/>
  <c r="AM255" i="38"/>
  <c r="AN255" i="38"/>
  <c r="U255" i="38"/>
  <c r="P255" i="38"/>
  <c r="AL255" i="38"/>
  <c r="N255" i="38"/>
  <c r="M255" i="38"/>
  <c r="AH255" i="38"/>
  <c r="Q255" i="38"/>
  <c r="X255" i="38"/>
  <c r="J255" i="38"/>
  <c r="AA255" i="38"/>
  <c r="V255" i="38"/>
  <c r="AB255" i="38"/>
  <c r="AF255" i="38"/>
  <c r="Z255" i="38"/>
  <c r="AJ255" i="38"/>
  <c r="O255" i="38"/>
  <c r="AK255" i="38"/>
  <c r="W255" i="38"/>
  <c r="Y255" i="38"/>
  <c r="AD255" i="38"/>
  <c r="T255" i="38"/>
  <c r="AE255" i="38"/>
  <c r="L255" i="38"/>
  <c r="K255" i="38"/>
  <c r="AI255" i="38"/>
  <c r="S255" i="38"/>
  <c r="F9" i="38"/>
  <c r="AD180" i="29"/>
  <c r="DG130" i="38"/>
  <c r="DI130" i="38"/>
  <c r="AA245" i="38"/>
  <c r="AK253" i="38"/>
  <c r="W251" i="38"/>
  <c r="BN251" i="38"/>
  <c r="J180" i="29"/>
  <c r="AF248" i="38"/>
  <c r="AM251" i="38"/>
  <c r="D9" i="81"/>
  <c r="DB248" i="38"/>
  <c r="AI180" i="29"/>
  <c r="DG229" i="38"/>
  <c r="DK231" i="38"/>
  <c r="P250" i="38"/>
  <c r="X253" i="38"/>
  <c r="F9" i="37"/>
  <c r="AL180" i="29"/>
  <c r="BO180" i="29"/>
  <c r="AT180" i="29"/>
  <c r="DD130" i="38"/>
  <c r="S180" i="29"/>
  <c r="AQ180" i="29"/>
  <c r="CP180" i="29"/>
  <c r="DI180" i="29"/>
  <c r="AY180" i="29"/>
  <c r="N180" i="29"/>
  <c r="BZ180" i="29"/>
  <c r="CO247" i="38"/>
  <c r="DI247" i="38"/>
  <c r="CQ251" i="38"/>
  <c r="CY232" i="38"/>
  <c r="BC184" i="29"/>
  <c r="BC180" i="29"/>
  <c r="CD184" i="29"/>
  <c r="CD180" i="29"/>
  <c r="CY249" i="38"/>
  <c r="AP56" i="38"/>
  <c r="AU198" i="38"/>
  <c r="DA247" i="38"/>
  <c r="DJ245" i="38"/>
  <c r="AO230" i="38"/>
  <c r="CX230" i="38"/>
  <c r="CW230" i="38"/>
  <c r="CV230" i="38"/>
  <c r="CU230" i="38"/>
  <c r="CT230" i="38"/>
  <c r="CS230" i="38"/>
  <c r="CR230" i="38"/>
  <c r="CQ230" i="38"/>
  <c r="CP230" i="38"/>
  <c r="CO230" i="38"/>
  <c r="CU231" i="38"/>
  <c r="CQ231" i="38"/>
  <c r="CM229" i="38"/>
  <c r="CX232" i="38"/>
  <c r="CT232" i="38"/>
  <c r="CP232" i="38"/>
  <c r="CX233" i="38"/>
  <c r="CW233" i="38"/>
  <c r="CV233" i="38"/>
  <c r="CU233" i="38"/>
  <c r="CT233" i="38"/>
  <c r="CS233" i="38"/>
  <c r="CR233" i="38"/>
  <c r="CQ233" i="38"/>
  <c r="CP233" i="38"/>
  <c r="CO233" i="38"/>
  <c r="CL229" i="38"/>
  <c r="CM230" i="38"/>
  <c r="CK233" i="38"/>
  <c r="CJ233" i="38"/>
  <c r="CH230" i="38"/>
  <c r="CF232" i="38"/>
  <c r="CA232" i="38"/>
  <c r="BX232" i="38"/>
  <c r="BR230" i="38"/>
  <c r="BP232" i="38"/>
  <c r="BN233" i="38"/>
  <c r="BL229" i="38"/>
  <c r="BK231" i="38"/>
  <c r="CK230" i="38"/>
  <c r="CF233" i="38"/>
  <c r="CB230" i="38"/>
  <c r="BZ230" i="38"/>
  <c r="BX233" i="38"/>
  <c r="BP229" i="38"/>
  <c r="BN230" i="38"/>
  <c r="BL230" i="38"/>
  <c r="BJ229" i="38"/>
  <c r="CK231" i="38"/>
  <c r="CH232" i="38"/>
  <c r="CE232" i="38"/>
  <c r="BY233" i="38"/>
  <c r="BL231" i="38"/>
  <c r="BK230" i="38"/>
  <c r="CH233" i="38"/>
  <c r="CF231" i="38"/>
  <c r="CD230" i="38"/>
  <c r="BV229" i="38"/>
  <c r="BT229" i="38"/>
  <c r="BR229" i="38"/>
  <c r="BQ233" i="38"/>
  <c r="BP231" i="38"/>
  <c r="BO230" i="38"/>
  <c r="BM231" i="38"/>
  <c r="BL232" i="38"/>
  <c r="BH231" i="38"/>
  <c r="BF231" i="38"/>
  <c r="BD229" i="38"/>
  <c r="BA233" i="38"/>
  <c r="AY230" i="38"/>
  <c r="AQ229" i="38"/>
  <c r="BJ231" i="38"/>
  <c r="BI230" i="38"/>
  <c r="BG231" i="38"/>
  <c r="BF232" i="38"/>
  <c r="AZ232" i="38"/>
  <c r="AU232" i="38"/>
  <c r="AS232" i="38"/>
  <c r="AQ230" i="38"/>
  <c r="AP233" i="38"/>
  <c r="AP229" i="38"/>
  <c r="BG232" i="38"/>
  <c r="BB231" i="38"/>
  <c r="AX230" i="38"/>
  <c r="AV230" i="38"/>
  <c r="AU233" i="38"/>
  <c r="AS230" i="38"/>
  <c r="AW233" i="38"/>
  <c r="DB116" i="38"/>
  <c r="BT247" i="38"/>
  <c r="CW251" i="38"/>
  <c r="BP255" i="38"/>
  <c r="I272" i="38"/>
  <c r="AG287" i="38"/>
  <c r="DA114" i="38"/>
  <c r="DE114" i="38"/>
  <c r="DI114" i="38"/>
  <c r="DE115" i="38"/>
  <c r="DI115" i="38"/>
  <c r="AW24" i="38"/>
  <c r="CL233" i="38"/>
  <c r="AO231" i="38"/>
  <c r="CV231" i="38"/>
  <c r="CR231" i="38"/>
  <c r="CN233" i="38"/>
  <c r="CW232" i="38"/>
  <c r="CS232" i="38"/>
  <c r="CO232" i="38"/>
  <c r="CM233" i="38"/>
  <c r="CK232" i="38"/>
  <c r="AO233" i="38"/>
  <c r="CX229" i="38"/>
  <c r="CW229" i="38"/>
  <c r="CV229" i="38"/>
  <c r="CU229" i="38"/>
  <c r="CT229" i="38"/>
  <c r="CS229" i="38"/>
  <c r="CR229" i="38"/>
  <c r="CQ229" i="38"/>
  <c r="CP229" i="38"/>
  <c r="CO229" i="38"/>
  <c r="CN232" i="38"/>
  <c r="CK229" i="38"/>
  <c r="CJ229" i="38"/>
  <c r="CD231" i="38"/>
  <c r="BZ233" i="38"/>
  <c r="BW233" i="38"/>
  <c r="BU231" i="38"/>
  <c r="BQ230" i="38"/>
  <c r="BO231" i="38"/>
  <c r="BN229" i="38"/>
  <c r="BK229" i="38"/>
  <c r="BI229" i="38"/>
  <c r="CM231" i="38"/>
  <c r="CI233" i="38"/>
  <c r="CF229" i="38"/>
  <c r="CE231" i="38"/>
  <c r="CD232" i="38"/>
  <c r="BX229" i="38"/>
  <c r="BV231" i="38"/>
  <c r="BU232" i="38"/>
  <c r="CM232" i="38"/>
  <c r="CJ231" i="38"/>
  <c r="CI230" i="38"/>
  <c r="CG231" i="38"/>
  <c r="CF230" i="38"/>
  <c r="CD233" i="38"/>
  <c r="BY229" i="38"/>
  <c r="BW231" i="38"/>
  <c r="BV232" i="38"/>
  <c r="BT232" i="38"/>
  <c r="BR232" i="38"/>
  <c r="BQ232" i="38"/>
  <c r="BO233" i="38"/>
  <c r="BN231" i="38"/>
  <c r="BM230" i="38"/>
  <c r="CJ232" i="38"/>
  <c r="CH229" i="38"/>
  <c r="BU230" i="38"/>
  <c r="BS230" i="38"/>
  <c r="BQ229" i="38"/>
  <c r="BK233" i="38"/>
  <c r="BG230" i="38"/>
  <c r="BC232" i="38"/>
  <c r="BB233" i="38"/>
  <c r="BA229" i="38"/>
  <c r="AV231" i="38"/>
  <c r="BE233" i="38"/>
  <c r="BC233" i="38"/>
  <c r="AX232" i="38"/>
  <c r="AW231" i="38"/>
  <c r="AV232" i="38"/>
  <c r="AU229" i="38"/>
  <c r="AS229" i="38"/>
  <c r="AP232" i="38"/>
  <c r="BH233" i="38"/>
  <c r="BF233" i="38"/>
  <c r="AZ233" i="38"/>
  <c r="AY232" i="38"/>
  <c r="AW232" i="38"/>
  <c r="AU230" i="38"/>
  <c r="BG233" i="38"/>
  <c r="AZ230" i="38"/>
  <c r="AY233" i="38"/>
  <c r="AW230" i="38"/>
  <c r="AT231" i="38"/>
  <c r="DL116" i="38"/>
  <c r="DK116" i="38"/>
  <c r="CY116" i="38"/>
  <c r="DE116" i="38"/>
  <c r="CS250" i="38"/>
  <c r="CN230" i="38"/>
  <c r="CW231" i="38"/>
  <c r="CS231" i="38"/>
  <c r="CO231" i="38"/>
  <c r="AO232" i="38"/>
  <c r="CV232" i="38"/>
  <c r="CR232" i="38"/>
  <c r="CN229" i="38"/>
  <c r="AO229" i="38"/>
  <c r="CI232" i="38"/>
  <c r="CG233" i="38"/>
  <c r="CE230" i="38"/>
  <c r="CB233" i="38"/>
  <c r="BZ229" i="38"/>
  <c r="BY231" i="38"/>
  <c r="BW229" i="38"/>
  <c r="BV230" i="38"/>
  <c r="BS231" i="38"/>
  <c r="BM232" i="38"/>
  <c r="CN231" i="38"/>
  <c r="CL231" i="38"/>
  <c r="CI229" i="38"/>
  <c r="CH231" i="38"/>
  <c r="CG230" i="38"/>
  <c r="CC233" i="38"/>
  <c r="CA233" i="38"/>
  <c r="BW230" i="38"/>
  <c r="BT231" i="38"/>
  <c r="BS232" i="38"/>
  <c r="BQ231" i="38"/>
  <c r="BO232" i="38"/>
  <c r="BM233" i="38"/>
  <c r="CD229" i="38"/>
  <c r="BZ231" i="38"/>
  <c r="BX230" i="38"/>
  <c r="BU233" i="38"/>
  <c r="BS233" i="38"/>
  <c r="BO229" i="38"/>
  <c r="BI233" i="38"/>
  <c r="CI231" i="38"/>
  <c r="CE233" i="38"/>
  <c r="CB232" i="38"/>
  <c r="BX231" i="38"/>
  <c r="BW232" i="38"/>
  <c r="BI232" i="38"/>
  <c r="BE232" i="38"/>
  <c r="BB229" i="38"/>
  <c r="AX231" i="38"/>
  <c r="AU231" i="38"/>
  <c r="AT232" i="38"/>
  <c r="AS231" i="38"/>
  <c r="AR232" i="38"/>
  <c r="BE229" i="38"/>
  <c r="BC229" i="38"/>
  <c r="BB230" i="38"/>
  <c r="AX229" i="38"/>
  <c r="AV229" i="38"/>
  <c r="AT233" i="38"/>
  <c r="AR233" i="38"/>
  <c r="AP231" i="38"/>
  <c r="BK232" i="38"/>
  <c r="BJ232" i="38"/>
  <c r="BH229" i="38"/>
  <c r="BF229" i="38"/>
  <c r="BD231" i="38"/>
  <c r="BC230" i="38"/>
  <c r="BA231" i="38"/>
  <c r="AZ229" i="38"/>
  <c r="AW229" i="38"/>
  <c r="BG229" i="38"/>
  <c r="BE231" i="38"/>
  <c r="BD232" i="38"/>
  <c r="BB232" i="38"/>
  <c r="BA232" i="38"/>
  <c r="AY229" i="38"/>
  <c r="AR231" i="38"/>
  <c r="DD116" i="38"/>
  <c r="DH116" i="38"/>
  <c r="I274" i="38"/>
  <c r="CY114" i="38"/>
  <c r="CZ116" i="38"/>
  <c r="DG116" i="38"/>
  <c r="CX231" i="38"/>
  <c r="CT231" i="38"/>
  <c r="CP231" i="38"/>
  <c r="CU232" i="38"/>
  <c r="CQ232" i="38"/>
  <c r="CL230" i="38"/>
  <c r="CG229" i="38"/>
  <c r="CC232" i="38"/>
  <c r="CB229" i="38"/>
  <c r="BT230" i="38"/>
  <c r="BL233" i="38"/>
  <c r="BJ230" i="38"/>
  <c r="CJ230" i="38"/>
  <c r="CC229" i="38"/>
  <c r="CA229" i="38"/>
  <c r="BY232" i="38"/>
  <c r="BR231" i="38"/>
  <c r="BP233" i="38"/>
  <c r="BM229" i="38"/>
  <c r="CL232" i="38"/>
  <c r="CC230" i="38"/>
  <c r="CB231" i="38"/>
  <c r="CA230" i="38"/>
  <c r="BU229" i="38"/>
  <c r="BS229" i="38"/>
  <c r="BP230" i="38"/>
  <c r="CG232" i="38"/>
  <c r="CE229" i="38"/>
  <c r="CC231" i="38"/>
  <c r="CA231" i="38"/>
  <c r="BZ232" i="38"/>
  <c r="BY230" i="38"/>
  <c r="BV233" i="38"/>
  <c r="BT233" i="38"/>
  <c r="BR233" i="38"/>
  <c r="BN232" i="38"/>
  <c r="BJ233" i="38"/>
  <c r="BH230" i="38"/>
  <c r="BD233" i="38"/>
  <c r="AZ231" i="38"/>
  <c r="AT229" i="38"/>
  <c r="AR229" i="38"/>
  <c r="AQ232" i="38"/>
  <c r="BH232" i="38"/>
  <c r="BD230" i="38"/>
  <c r="BA230" i="38"/>
  <c r="AY231" i="38"/>
  <c r="AT230" i="38"/>
  <c r="AR230" i="38"/>
  <c r="AQ233" i="38"/>
  <c r="AP230" i="38"/>
  <c r="BI231" i="38"/>
  <c r="BE230" i="38"/>
  <c r="AX233" i="38"/>
  <c r="AV233" i="38"/>
  <c r="AS233" i="38"/>
  <c r="BF230" i="38"/>
  <c r="BC231" i="38"/>
  <c r="AQ231" i="38"/>
  <c r="DI116" i="38"/>
  <c r="DC116" i="38"/>
  <c r="DA116" i="38"/>
  <c r="DF116" i="38"/>
  <c r="CZ114" i="38"/>
  <c r="DD114" i="38"/>
  <c r="DL114" i="38"/>
  <c r="CZ115" i="38"/>
  <c r="DD115" i="38"/>
  <c r="DH115" i="38"/>
  <c r="DA115" i="38"/>
  <c r="DH114" i="38"/>
  <c r="P25" i="37"/>
  <c r="I284" i="38"/>
  <c r="BG200" i="38"/>
  <c r="BW196" i="38"/>
  <c r="K12" i="26"/>
  <c r="J11" i="26"/>
  <c r="I12" i="38"/>
  <c r="I11" i="38"/>
  <c r="I12" i="26"/>
  <c r="I11" i="26"/>
  <c r="DB114" i="38"/>
  <c r="DF114" i="38"/>
  <c r="DJ114" i="38"/>
  <c r="DH118" i="38"/>
  <c r="CY118" i="38"/>
  <c r="DB115" i="38"/>
  <c r="DJ115" i="38"/>
  <c r="DI245" i="38"/>
  <c r="CB245" i="38"/>
  <c r="CJ245" i="38"/>
  <c r="DC245" i="38"/>
  <c r="CA245" i="38"/>
  <c r="AS245" i="38"/>
  <c r="BK245" i="38"/>
  <c r="DD249" i="38"/>
  <c r="DC249" i="38"/>
  <c r="AB249" i="38"/>
  <c r="AK249" i="38"/>
  <c r="AA249" i="38"/>
  <c r="N249" i="38"/>
  <c r="T249" i="38"/>
  <c r="AL249" i="38"/>
  <c r="AC249" i="38"/>
  <c r="S249" i="38"/>
  <c r="X249" i="38"/>
  <c r="AE249" i="38"/>
  <c r="AF249" i="38"/>
  <c r="R249" i="38"/>
  <c r="P249" i="38"/>
  <c r="CB249" i="38"/>
  <c r="CK249" i="38"/>
  <c r="BT249" i="38"/>
  <c r="CP249" i="38"/>
  <c r="AW249" i="38"/>
  <c r="DE249" i="38"/>
  <c r="AQ249" i="38"/>
  <c r="CH249" i="38"/>
  <c r="BA249" i="38"/>
  <c r="DI249" i="38"/>
  <c r="AP249" i="38"/>
  <c r="BP249" i="38"/>
  <c r="CF249" i="38"/>
  <c r="DB249" i="38"/>
  <c r="BW249" i="38"/>
  <c r="AZ249" i="38"/>
  <c r="BB249" i="38"/>
  <c r="DI253" i="38"/>
  <c r="CN253" i="38"/>
  <c r="CA253" i="38"/>
  <c r="BJ253" i="38"/>
  <c r="BL253" i="38"/>
  <c r="CU253" i="38"/>
  <c r="BN253" i="38"/>
  <c r="BA253" i="38"/>
  <c r="AZ253" i="38"/>
  <c r="DL253" i="38"/>
  <c r="CI253" i="38"/>
  <c r="BB253" i="38"/>
  <c r="BE253" i="38"/>
  <c r="CJ253" i="38"/>
  <c r="CM253" i="38"/>
  <c r="AP253" i="38"/>
  <c r="DB253" i="38"/>
  <c r="R253" i="38"/>
  <c r="AN253" i="38"/>
  <c r="M253" i="38"/>
  <c r="Z253" i="38"/>
  <c r="AF253" i="38"/>
  <c r="U253" i="38"/>
  <c r="S253" i="38"/>
  <c r="AJ253" i="38"/>
  <c r="W253" i="38"/>
  <c r="L253" i="38"/>
  <c r="AE253" i="38"/>
  <c r="T253" i="38"/>
  <c r="AB253" i="38"/>
  <c r="O253" i="38"/>
  <c r="BQ246" i="38"/>
  <c r="CF246" i="38"/>
  <c r="BS246" i="38"/>
  <c r="BB246" i="38"/>
  <c r="AO246" i="38"/>
  <c r="DA246" i="38"/>
  <c r="BD246" i="38"/>
  <c r="BW246" i="38"/>
  <c r="BF246" i="38"/>
  <c r="BI246" i="38"/>
  <c r="AR246" i="38"/>
  <c r="DD246" i="38"/>
  <c r="CQ246" i="38"/>
  <c r="BJ246" i="38"/>
  <c r="AW246" i="38"/>
  <c r="DI246" i="38"/>
  <c r="CR246" i="38"/>
  <c r="BO246" i="38"/>
  <c r="CD246" i="38"/>
  <c r="BL250" i="38"/>
  <c r="AY250" i="38"/>
  <c r="DK250" i="38"/>
  <c r="CT250" i="38"/>
  <c r="BQ250" i="38"/>
  <c r="CV250" i="38"/>
  <c r="BS250" i="38"/>
  <c r="CX250" i="38"/>
  <c r="AI250" i="38"/>
  <c r="AB250" i="38"/>
  <c r="U250" i="38"/>
  <c r="M250" i="38"/>
  <c r="AJ250" i="38"/>
  <c r="V250" i="38"/>
  <c r="AM250" i="38"/>
  <c r="AD250" i="38"/>
  <c r="T250" i="38"/>
  <c r="AL250" i="38"/>
  <c r="AC250" i="38"/>
  <c r="S250" i="38"/>
  <c r="CK250" i="38"/>
  <c r="CJ250" i="38"/>
  <c r="BG250" i="38"/>
  <c r="CL250" i="38"/>
  <c r="CO250" i="38"/>
  <c r="BH250" i="38"/>
  <c r="BK250" i="38"/>
  <c r="BZ250" i="38"/>
  <c r="CB254" i="38"/>
  <c r="CU254" i="38"/>
  <c r="AX254" i="38"/>
  <c r="DJ254" i="38"/>
  <c r="CW254" i="38"/>
  <c r="AZ254" i="38"/>
  <c r="DL254" i="38"/>
  <c r="CI254" i="38"/>
  <c r="BB254" i="38"/>
  <c r="S254" i="38"/>
  <c r="L254" i="38"/>
  <c r="AH254" i="38"/>
  <c r="AB254" i="38"/>
  <c r="Q254" i="38"/>
  <c r="AL254" i="38"/>
  <c r="AD254" i="38"/>
  <c r="AO254" i="38"/>
  <c r="DA254" i="38"/>
  <c r="BT254" i="38"/>
  <c r="BW254" i="38"/>
  <c r="AP254" i="38"/>
  <c r="DB254" i="38"/>
  <c r="AS254" i="38"/>
  <c r="DE254" i="38"/>
  <c r="BX254" i="38"/>
  <c r="CA254" i="38"/>
  <c r="BJ254" i="38"/>
  <c r="CY115" i="38"/>
  <c r="DC115" i="38"/>
  <c r="DG115" i="38"/>
  <c r="DK115" i="38"/>
  <c r="G166" i="38"/>
  <c r="AW128" i="38"/>
  <c r="CL128" i="38"/>
  <c r="CH128" i="38"/>
  <c r="CI128" i="38"/>
  <c r="CA128" i="38"/>
  <c r="CQ128" i="38"/>
  <c r="DA122" i="38"/>
  <c r="DC122" i="38"/>
  <c r="DF122" i="38"/>
  <c r="CZ122" i="38"/>
  <c r="DG120" i="38"/>
  <c r="DD120" i="38"/>
  <c r="DK120" i="38"/>
  <c r="DF117" i="38"/>
  <c r="DL117" i="38"/>
  <c r="AP200" i="38"/>
  <c r="AX200" i="38"/>
  <c r="AY200" i="38"/>
  <c r="CE200" i="38"/>
  <c r="CM200" i="38"/>
  <c r="AO198" i="38"/>
  <c r="AS198" i="38"/>
  <c r="AW198" i="38"/>
  <c r="BA198" i="38"/>
  <c r="BE198" i="38"/>
  <c r="BI198" i="38"/>
  <c r="AR198" i="38"/>
  <c r="AV198" i="38"/>
  <c r="AZ198" i="38"/>
  <c r="BD198" i="38"/>
  <c r="BH198" i="38"/>
  <c r="BL198" i="38"/>
  <c r="BP198" i="38"/>
  <c r="BT198" i="38"/>
  <c r="BX198" i="38"/>
  <c r="CB198" i="38"/>
  <c r="CF198" i="38"/>
  <c r="CJ198" i="38"/>
  <c r="CN198" i="38"/>
  <c r="CR198" i="38"/>
  <c r="CV198" i="38"/>
  <c r="AP196" i="38"/>
  <c r="AQ196" i="38"/>
  <c r="AY196" i="38"/>
  <c r="CE196" i="38"/>
  <c r="DF287" i="38"/>
  <c r="AT287" i="38"/>
  <c r="CX255" i="38"/>
  <c r="CH251" i="38"/>
  <c r="DB247" i="38"/>
  <c r="AP247" i="38"/>
  <c r="CM287" i="38"/>
  <c r="AA287" i="38"/>
  <c r="CI255" i="38"/>
  <c r="CY251" i="38"/>
  <c r="BG247" i="38"/>
  <c r="BT287" i="38"/>
  <c r="DL251" i="38"/>
  <c r="AZ251" i="38"/>
  <c r="AP223" i="38"/>
  <c r="AT223" i="38"/>
  <c r="AV223" i="38"/>
  <c r="AX223" i="38"/>
  <c r="BB223" i="38"/>
  <c r="BD223" i="38"/>
  <c r="BF223" i="38"/>
  <c r="BJ223" i="38"/>
  <c r="AO223" i="38"/>
  <c r="AQ223" i="38"/>
  <c r="AU223" i="38"/>
  <c r="AW223" i="38"/>
  <c r="AY223" i="38"/>
  <c r="BC223" i="38"/>
  <c r="BE223" i="38"/>
  <c r="BG223" i="38"/>
  <c r="BK223" i="38"/>
  <c r="BM223" i="38"/>
  <c r="BO223" i="38"/>
  <c r="BS223" i="38"/>
  <c r="BU223" i="38"/>
  <c r="BW223" i="38"/>
  <c r="CA223" i="38"/>
  <c r="CC223" i="38"/>
  <c r="CE223" i="38"/>
  <c r="CI223" i="38"/>
  <c r="CK223" i="38"/>
  <c r="CM223" i="38"/>
  <c r="CQ223" i="38"/>
  <c r="CS223" i="38"/>
  <c r="CU223" i="38"/>
  <c r="AP30" i="38"/>
  <c r="AV30" i="38"/>
  <c r="BB30" i="38"/>
  <c r="BH30" i="38"/>
  <c r="AS30" i="38"/>
  <c r="AY30" i="38"/>
  <c r="BE30" i="38"/>
  <c r="AQ24" i="38"/>
  <c r="BC24" i="38"/>
  <c r="AT24" i="38"/>
  <c r="BF24" i="38"/>
  <c r="AW56" i="38"/>
  <c r="BH56" i="38"/>
  <c r="AX56" i="38"/>
  <c r="BJ56" i="38"/>
  <c r="AR54" i="38"/>
  <c r="AS54" i="38"/>
  <c r="AX54" i="38"/>
  <c r="AY54" i="38"/>
  <c r="AZ54" i="38"/>
  <c r="BE54" i="38"/>
  <c r="BF54" i="38"/>
  <c r="BJ54" i="38"/>
  <c r="AP54" i="38"/>
  <c r="AQ54" i="38"/>
  <c r="AU54" i="38"/>
  <c r="AW54" i="38"/>
  <c r="BA54" i="38"/>
  <c r="BB54" i="38"/>
  <c r="BG54" i="38"/>
  <c r="BH54" i="38"/>
  <c r="BI54" i="38"/>
  <c r="AP51" i="38"/>
  <c r="AQ51" i="38"/>
  <c r="AU51" i="38"/>
  <c r="AW51" i="38"/>
  <c r="BA51" i="38"/>
  <c r="BB51" i="38"/>
  <c r="BG51" i="38"/>
  <c r="BH51" i="38"/>
  <c r="BI51" i="38"/>
  <c r="AS51" i="38"/>
  <c r="AT51" i="38"/>
  <c r="AX51" i="38"/>
  <c r="AZ51" i="38"/>
  <c r="BD51" i="38"/>
  <c r="BE51" i="38"/>
  <c r="BJ51" i="38"/>
  <c r="AZ56" i="38"/>
  <c r="BA56" i="38"/>
  <c r="CX198" i="38"/>
  <c r="CP198" i="38"/>
  <c r="CH198" i="38"/>
  <c r="BZ198" i="38"/>
  <c r="BR198" i="38"/>
  <c r="BJ198" i="38"/>
  <c r="BB198" i="38"/>
  <c r="AT198" i="38"/>
  <c r="BG198" i="38"/>
  <c r="AY198" i="38"/>
  <c r="AQ198" i="38"/>
  <c r="BI56" i="38"/>
  <c r="CT198" i="38"/>
  <c r="CL198" i="38"/>
  <c r="CD198" i="38"/>
  <c r="BV198" i="38"/>
  <c r="BN198" i="38"/>
  <c r="BF198" i="38"/>
  <c r="AX198" i="38"/>
  <c r="AP198" i="38"/>
  <c r="BC198" i="38"/>
  <c r="DE118" i="38"/>
  <c r="CK128" i="38"/>
  <c r="BU128" i="38"/>
  <c r="CC128" i="38"/>
  <c r="BX128" i="38"/>
  <c r="BT128" i="38"/>
  <c r="AO128" i="38"/>
  <c r="AO56" i="38"/>
  <c r="AV56" i="38"/>
  <c r="BC56" i="38"/>
  <c r="AR56" i="38"/>
  <c r="AY56" i="38"/>
  <c r="BF56" i="38"/>
  <c r="DI118" i="38"/>
  <c r="DL118" i="38"/>
  <c r="BE56" i="38"/>
  <c r="AT56" i="38"/>
  <c r="BG56" i="38"/>
  <c r="AU56" i="38"/>
  <c r="BS128" i="38"/>
  <c r="BK128" i="38"/>
  <c r="BH128" i="38"/>
  <c r="BE128" i="38"/>
  <c r="BJ128" i="38"/>
  <c r="BA128" i="38"/>
  <c r="CR128" i="38"/>
  <c r="BL128" i="38"/>
  <c r="CJ128" i="38"/>
  <c r="BQ128" i="38"/>
  <c r="CO128" i="38"/>
  <c r="BM128" i="38"/>
  <c r="CG128" i="38"/>
  <c r="BY128" i="38"/>
  <c r="CW128" i="38"/>
  <c r="BI128" i="38"/>
  <c r="AX128" i="38"/>
  <c r="BN128" i="38"/>
  <c r="BV128" i="38"/>
  <c r="CT128" i="38"/>
  <c r="BW128" i="38"/>
  <c r="CU128" i="38"/>
  <c r="BO128" i="38"/>
  <c r="CM128" i="38"/>
  <c r="CE128" i="38"/>
  <c r="DB118" i="38"/>
  <c r="DJ118" i="38"/>
  <c r="BD56" i="38"/>
  <c r="AS56" i="38"/>
  <c r="BB56" i="38"/>
  <c r="AQ56" i="38"/>
  <c r="CS128" i="38"/>
  <c r="AY128" i="38"/>
  <c r="CV128" i="38"/>
  <c r="AZ128" i="38"/>
  <c r="AR196" i="38"/>
  <c r="AX196" i="38"/>
  <c r="BG196" i="38"/>
  <c r="CM196" i="38"/>
  <c r="BF196" i="38"/>
  <c r="BO196" i="38"/>
  <c r="CU196" i="38"/>
  <c r="AR200" i="38"/>
  <c r="BF200" i="38"/>
  <c r="BO200" i="38"/>
  <c r="CU200" i="38"/>
  <c r="AQ200" i="38"/>
  <c r="BW200" i="38"/>
  <c r="AR223" i="38"/>
  <c r="AZ223" i="38"/>
  <c r="BH223" i="38"/>
  <c r="AS223" i="38"/>
  <c r="BA223" i="38"/>
  <c r="BI223" i="38"/>
  <c r="BQ223" i="38"/>
  <c r="BY223" i="38"/>
  <c r="CG223" i="38"/>
  <c r="CO223" i="38"/>
  <c r="CW223" i="38"/>
  <c r="AO51" i="38"/>
  <c r="AV51" i="38"/>
  <c r="BC51" i="38"/>
  <c r="AR51" i="38"/>
  <c r="AY51" i="38"/>
  <c r="BF51" i="38"/>
  <c r="G160" i="38"/>
  <c r="AT54" i="38"/>
  <c r="BD54" i="38"/>
  <c r="AO54" i="38"/>
  <c r="AV54" i="38"/>
  <c r="BC54" i="38"/>
  <c r="AQ128" i="38"/>
  <c r="BC128" i="38"/>
  <c r="AR128" i="38"/>
  <c r="BD128" i="38"/>
  <c r="AP128" i="38"/>
  <c r="BZ128" i="38"/>
  <c r="CX128" i="38"/>
  <c r="BP128" i="38"/>
  <c r="CB128" i="38"/>
  <c r="CN128" i="38"/>
  <c r="AU128" i="38"/>
  <c r="BG128" i="38"/>
  <c r="AT128" i="38"/>
  <c r="BF128" i="38"/>
  <c r="BB128" i="38"/>
  <c r="CF128" i="38"/>
  <c r="AS128" i="38"/>
  <c r="BR128" i="38"/>
  <c r="CD128" i="38"/>
  <c r="CP128" i="38"/>
  <c r="AV128" i="38"/>
  <c r="AY25" i="38"/>
  <c r="BJ24" i="38"/>
  <c r="AX24" i="38"/>
  <c r="BG24" i="38"/>
  <c r="AU24" i="38"/>
  <c r="BD24" i="38"/>
  <c r="AR24" i="38"/>
  <c r="BA24" i="38"/>
  <c r="AO24" i="38"/>
  <c r="AZ24" i="38"/>
  <c r="BI24" i="38"/>
  <c r="DG137" i="38"/>
  <c r="DC137" i="38"/>
  <c r="DB137" i="38"/>
  <c r="DA137" i="38"/>
  <c r="DL137" i="38"/>
  <c r="DK137" i="38"/>
  <c r="CY137" i="38"/>
  <c r="DH137" i="38"/>
  <c r="CZ137" i="38"/>
  <c r="DJ137" i="38"/>
  <c r="DE137" i="38"/>
  <c r="DI137" i="38"/>
  <c r="DF137" i="38"/>
  <c r="DD137" i="38"/>
  <c r="DD112" i="38"/>
  <c r="CS196" i="38"/>
  <c r="CC196" i="38"/>
  <c r="BM196" i="38"/>
  <c r="AO196" i="38"/>
  <c r="BD196" i="38"/>
  <c r="CK200" i="38"/>
  <c r="BU200" i="38"/>
  <c r="BE200" i="38"/>
  <c r="AO200" i="38"/>
  <c r="AV200" i="38"/>
  <c r="DK259" i="38"/>
  <c r="DI259" i="38"/>
  <c r="DG259" i="38"/>
  <c r="DE259" i="38"/>
  <c r="DC259" i="38"/>
  <c r="DA259" i="38"/>
  <c r="CY259" i="38"/>
  <c r="DL259" i="38"/>
  <c r="DJ259" i="38"/>
  <c r="DH259" i="38"/>
  <c r="DF259" i="38"/>
  <c r="DD259" i="38"/>
  <c r="DB259" i="38"/>
  <c r="CZ259" i="38"/>
  <c r="AO206" i="38"/>
  <c r="AP206" i="38"/>
  <c r="AR206" i="38"/>
  <c r="AS206" i="38"/>
  <c r="AX206" i="38"/>
  <c r="AZ206" i="38"/>
  <c r="AQ206" i="38"/>
  <c r="BB206" i="38"/>
  <c r="BD206" i="38"/>
  <c r="BF206" i="38"/>
  <c r="BH206" i="38"/>
  <c r="BC206" i="38"/>
  <c r="BG206" i="38"/>
  <c r="BI206" i="38"/>
  <c r="AT206" i="38"/>
  <c r="BE206" i="38"/>
  <c r="BJ206" i="38"/>
  <c r="BK206" i="38"/>
  <c r="BL206" i="38"/>
  <c r="BM206" i="38"/>
  <c r="AW206" i="38"/>
  <c r="BA206" i="38"/>
  <c r="AV206" i="38"/>
  <c r="AY206" i="38"/>
  <c r="BN206" i="38"/>
  <c r="BP206" i="38"/>
  <c r="BR206" i="38"/>
  <c r="BV206" i="38"/>
  <c r="BX206" i="38"/>
  <c r="CE206" i="38"/>
  <c r="AU206" i="38"/>
  <c r="BT206" i="38"/>
  <c r="BU206" i="38"/>
  <c r="BZ206" i="38"/>
  <c r="CA206" i="38"/>
  <c r="CB206" i="38"/>
  <c r="CD206" i="38"/>
  <c r="CH206" i="38"/>
  <c r="BQ206" i="38"/>
  <c r="BW206" i="38"/>
  <c r="CF206" i="38"/>
  <c r="CG206" i="38"/>
  <c r="BY206" i="38"/>
  <c r="CK206" i="38"/>
  <c r="CO206" i="38"/>
  <c r="CU206" i="38"/>
  <c r="CJ206" i="38"/>
  <c r="CQ206" i="38"/>
  <c r="CW206" i="38"/>
  <c r="BS206" i="38"/>
  <c r="CL206" i="38"/>
  <c r="CM206" i="38"/>
  <c r="CN206" i="38"/>
  <c r="CP206" i="38"/>
  <c r="CT206" i="38"/>
  <c r="CV206" i="38"/>
  <c r="CR206" i="38"/>
  <c r="BO206" i="38"/>
  <c r="CI206" i="38"/>
  <c r="CS206" i="38"/>
  <c r="CC206" i="38"/>
  <c r="CX206" i="38"/>
  <c r="DL206" i="38"/>
  <c r="DJ206" i="38"/>
  <c r="DH206" i="38"/>
  <c r="DF206" i="38"/>
  <c r="DD206" i="38"/>
  <c r="DB206" i="38"/>
  <c r="CZ206" i="38"/>
  <c r="DK206" i="38"/>
  <c r="DI206" i="38"/>
  <c r="DG206" i="38"/>
  <c r="DE206" i="38"/>
  <c r="DC206" i="38"/>
  <c r="DA206" i="38"/>
  <c r="CY206" i="38"/>
  <c r="G153" i="38"/>
  <c r="BN166" i="38"/>
  <c r="AK166" i="38"/>
  <c r="L166" i="38"/>
  <c r="AL166" i="38"/>
  <c r="AX166" i="38"/>
  <c r="CI166" i="38"/>
  <c r="CX166" i="38"/>
  <c r="CD166" i="38"/>
  <c r="CK166" i="38"/>
  <c r="O166" i="38"/>
  <c r="CC166" i="38"/>
  <c r="DE166" i="38"/>
  <c r="AI166" i="38"/>
  <c r="X166" i="38"/>
  <c r="BF166" i="38"/>
  <c r="BZ166" i="38"/>
  <c r="CJ166" i="38"/>
  <c r="CP166" i="38"/>
  <c r="DI166" i="38"/>
  <c r="K166" i="38"/>
  <c r="W166" i="38"/>
  <c r="AO166" i="38"/>
  <c r="BA166" i="38"/>
  <c r="BE166" i="38"/>
  <c r="BP166" i="38"/>
  <c r="DL166" i="38"/>
  <c r="CG166" i="38"/>
  <c r="BM166" i="38"/>
  <c r="AZ166" i="38"/>
  <c r="AV166" i="38"/>
  <c r="CM166" i="38"/>
  <c r="AE166" i="38"/>
  <c r="AM166" i="38"/>
  <c r="AR166" i="38"/>
  <c r="BH166" i="38"/>
  <c r="DC166" i="38"/>
  <c r="BU166" i="38"/>
  <c r="BS166" i="38"/>
  <c r="Q166" i="38"/>
  <c r="DH166" i="38"/>
  <c r="BL166" i="38"/>
  <c r="BJ166" i="38"/>
  <c r="AD166" i="38"/>
  <c r="CU166" i="38"/>
  <c r="AB166" i="38"/>
  <c r="BY166" i="38"/>
  <c r="CO166" i="38"/>
  <c r="V166" i="38"/>
  <c r="BD166" i="38"/>
  <c r="DD166" i="38"/>
  <c r="CT166" i="38"/>
  <c r="CQ166" i="38"/>
  <c r="AH166" i="38"/>
  <c r="AN166" i="38"/>
  <c r="AS166" i="38"/>
  <c r="BC166" i="38"/>
  <c r="BI166" i="38"/>
  <c r="BR166" i="38"/>
  <c r="DA166" i="38"/>
  <c r="AC166" i="38"/>
  <c r="AP166" i="38"/>
  <c r="BX166" i="38"/>
  <c r="CH166" i="38"/>
  <c r="CN166" i="38"/>
  <c r="CW166" i="38"/>
  <c r="Y166" i="38"/>
  <c r="CE166" i="38"/>
  <c r="T166" i="38"/>
  <c r="DK166" i="38"/>
  <c r="DB166" i="38"/>
  <c r="AT166" i="38"/>
  <c r="R166" i="38"/>
  <c r="BB166" i="38"/>
  <c r="BQ166" i="38"/>
  <c r="AG166" i="38"/>
  <c r="CY166" i="38"/>
  <c r="N166" i="38"/>
  <c r="CA166" i="38"/>
  <c r="BW166" i="38"/>
  <c r="P166" i="38"/>
  <c r="M166" i="38"/>
  <c r="AY166" i="38"/>
  <c r="CF166" i="38"/>
  <c r="BO166" i="38"/>
  <c r="CS166" i="38"/>
  <c r="AA166" i="38"/>
  <c r="J166" i="38"/>
  <c r="BV166" i="38"/>
  <c r="CB166" i="38"/>
  <c r="CZ166" i="38"/>
  <c r="CR166" i="38"/>
  <c r="DG166" i="38"/>
  <c r="S166" i="38"/>
  <c r="DJ166" i="38"/>
  <c r="Z166" i="38"/>
  <c r="BT166" i="38"/>
  <c r="AW166" i="38"/>
  <c r="AF166" i="38"/>
  <c r="AJ166" i="38"/>
  <c r="AQ166" i="38"/>
  <c r="AU166" i="38"/>
  <c r="CV166" i="38"/>
  <c r="BK166" i="38"/>
  <c r="CL166" i="38"/>
  <c r="DF166" i="38"/>
  <c r="BG166" i="38"/>
  <c r="U166" i="38"/>
  <c r="G283" i="38"/>
  <c r="Y162" i="38"/>
  <c r="L162" i="38"/>
  <c r="AK162" i="38"/>
  <c r="W162" i="38"/>
  <c r="CK162" i="38"/>
  <c r="CT162" i="38"/>
  <c r="BO162" i="38"/>
  <c r="BD162" i="38"/>
  <c r="Z162" i="38"/>
  <c r="P162" i="38"/>
  <c r="BN162" i="38"/>
  <c r="CN162" i="38"/>
  <c r="AZ162" i="38"/>
  <c r="DF162" i="38"/>
  <c r="AM162" i="38"/>
  <c r="Q162" i="38"/>
  <c r="CO162" i="38"/>
  <c r="DC162" i="38"/>
  <c r="CB162" i="38"/>
  <c r="DD162" i="38"/>
  <c r="CE162" i="38"/>
  <c r="CX162" i="38"/>
  <c r="BP162" i="38"/>
  <c r="CH162" i="38"/>
  <c r="V162" i="38"/>
  <c r="CI162" i="38"/>
  <c r="BJ162" i="38"/>
  <c r="CC162" i="38"/>
  <c r="CW162" i="38"/>
  <c r="CD162" i="38"/>
  <c r="BS162" i="38"/>
  <c r="DH162" i="38"/>
  <c r="AH162" i="38"/>
  <c r="AO162" i="38"/>
  <c r="J162" i="38"/>
  <c r="T162" i="38"/>
  <c r="CJ162" i="38"/>
  <c r="DL162" i="38"/>
  <c r="BA162" i="38"/>
  <c r="BU162" i="38"/>
  <c r="DE162" i="38"/>
  <c r="X162" i="38"/>
  <c r="U162" i="38"/>
  <c r="BB162" i="38"/>
  <c r="CA162" i="38"/>
  <c r="BE162" i="38"/>
  <c r="DB162" i="38"/>
  <c r="CF162" i="38"/>
  <c r="BH162" i="38"/>
  <c r="AC162" i="38"/>
  <c r="CL162" i="38"/>
  <c r="AR162" i="38"/>
  <c r="AG162" i="38"/>
  <c r="AY162" i="38"/>
  <c r="AT162" i="38"/>
  <c r="CY162" i="38"/>
  <c r="AJ162" i="38"/>
  <c r="CG162" i="38"/>
  <c r="CU162" i="38"/>
  <c r="AD162" i="38"/>
  <c r="AF162" i="38"/>
  <c r="AW162" i="38"/>
  <c r="BK162" i="38"/>
  <c r="BV162" i="38"/>
  <c r="CP162" i="38"/>
  <c r="AI162" i="38"/>
  <c r="AB162" i="38"/>
  <c r="AX162" i="38"/>
  <c r="BX162" i="38"/>
  <c r="AQ162" i="38"/>
  <c r="BZ162" i="38"/>
  <c r="CZ162" i="38"/>
  <c r="BL162" i="38"/>
  <c r="BY162" i="38"/>
  <c r="M162" i="38"/>
  <c r="CM162" i="38"/>
  <c r="AV162" i="38"/>
  <c r="BI162" i="38"/>
  <c r="AA162" i="38"/>
  <c r="BW162" i="38"/>
  <c r="BM162" i="38"/>
  <c r="K162" i="38"/>
  <c r="BQ162" i="38"/>
  <c r="N162" i="38"/>
  <c r="DK162" i="38"/>
  <c r="AP162" i="38"/>
  <c r="AE162" i="38"/>
  <c r="AS162" i="38"/>
  <c r="BR162" i="38"/>
  <c r="BC162" i="38"/>
  <c r="CR162" i="38"/>
  <c r="DI162" i="38"/>
  <c r="S162" i="38"/>
  <c r="AN162" i="38"/>
  <c r="BT162" i="38"/>
  <c r="CS162" i="38"/>
  <c r="BF162" i="38"/>
  <c r="CV162" i="38"/>
  <c r="DA162" i="38"/>
  <c r="DG162" i="38"/>
  <c r="CQ162" i="38"/>
  <c r="O162" i="38"/>
  <c r="R162" i="38"/>
  <c r="BG162" i="38"/>
  <c r="DJ162" i="38"/>
  <c r="AU162" i="38"/>
  <c r="AL162" i="38"/>
  <c r="AV182" i="38"/>
  <c r="BK182" i="38"/>
  <c r="CH182" i="38"/>
  <c r="CX182" i="38"/>
  <c r="BT182" i="38"/>
  <c r="DA182" i="38"/>
  <c r="BG182" i="38"/>
  <c r="DF182" i="38"/>
  <c r="BV182" i="38"/>
  <c r="AW182" i="38"/>
  <c r="BM182" i="38"/>
  <c r="CK182" i="38"/>
  <c r="CZ182" i="38"/>
  <c r="CG182" i="38"/>
  <c r="AI182" i="38"/>
  <c r="CV182" i="38"/>
  <c r="BU182" i="38"/>
  <c r="X182" i="38"/>
  <c r="P182" i="38"/>
  <c r="R182" i="38"/>
  <c r="AD182" i="38"/>
  <c r="BQ182" i="38"/>
  <c r="AJ182" i="38"/>
  <c r="AS182" i="38"/>
  <c r="DC182" i="38"/>
  <c r="BB182" i="38"/>
  <c r="CS182" i="38"/>
  <c r="BI182" i="38"/>
  <c r="BL182" i="38"/>
  <c r="AK182" i="38"/>
  <c r="S182" i="38"/>
  <c r="CL182" i="38"/>
  <c r="DJ182" i="38"/>
  <c r="AQ182" i="38"/>
  <c r="BZ182" i="38"/>
  <c r="BN182" i="38"/>
  <c r="M182" i="38"/>
  <c r="DD182" i="38"/>
  <c r="CA182" i="38"/>
  <c r="AY182" i="38"/>
  <c r="BW182" i="38"/>
  <c r="CM182" i="38"/>
  <c r="AM182" i="38"/>
  <c r="CC182" i="38"/>
  <c r="CY182" i="38"/>
  <c r="BS182" i="38"/>
  <c r="CW182" i="38"/>
  <c r="CB182" i="38"/>
  <c r="CJ182" i="38"/>
  <c r="BH182" i="38"/>
  <c r="BJ182" i="38"/>
  <c r="AP182" i="38"/>
  <c r="Y182" i="38"/>
  <c r="CT182" i="38"/>
  <c r="AX182" i="38"/>
  <c r="AR182" i="38"/>
  <c r="AF182" i="38"/>
  <c r="AH182" i="38"/>
  <c r="BD182" i="38"/>
  <c r="BX182" i="38"/>
  <c r="DK182" i="38"/>
  <c r="Q182" i="38"/>
  <c r="V182" i="38"/>
  <c r="DB182" i="38"/>
  <c r="AG182" i="38"/>
  <c r="DL182" i="38"/>
  <c r="AA182" i="38"/>
  <c r="AT182" i="38"/>
  <c r="CE182" i="38"/>
  <c r="BR182" i="38"/>
  <c r="DG182" i="38"/>
  <c r="J182" i="38"/>
  <c r="U182" i="38"/>
  <c r="DH182" i="38"/>
  <c r="CP182" i="38"/>
  <c r="CQ182" i="38"/>
  <c r="AE182" i="38"/>
  <c r="DI182" i="38"/>
  <c r="BO182" i="38"/>
  <c r="Z182" i="38"/>
  <c r="AC182" i="38"/>
  <c r="BC182" i="38"/>
  <c r="CU182" i="38"/>
  <c r="BP182" i="38"/>
  <c r="CO182" i="38"/>
  <c r="AB182" i="38"/>
  <c r="N182" i="38"/>
  <c r="T182" i="38"/>
  <c r="O182" i="38"/>
  <c r="BF182" i="38"/>
  <c r="CN182" i="38"/>
  <c r="CD182" i="38"/>
  <c r="AN182" i="38"/>
  <c r="BY182" i="38"/>
  <c r="AU182" i="38"/>
  <c r="AO182" i="38"/>
  <c r="L182" i="38"/>
  <c r="CI182" i="38"/>
  <c r="AL182" i="38"/>
  <c r="K182" i="38"/>
  <c r="CF182" i="38"/>
  <c r="DE182" i="38"/>
  <c r="BE182" i="38"/>
  <c r="AZ182" i="38"/>
  <c r="W182" i="38"/>
  <c r="BA182" i="38"/>
  <c r="CR182" i="38"/>
  <c r="G174" i="38"/>
  <c r="DF181" i="38"/>
  <c r="BY181" i="38"/>
  <c r="AE181" i="38"/>
  <c r="Y181" i="38"/>
  <c r="BB181" i="38"/>
  <c r="CN181" i="38"/>
  <c r="CS181" i="38"/>
  <c r="BC181" i="38"/>
  <c r="BL181" i="38"/>
  <c r="L181" i="38"/>
  <c r="BU181" i="38"/>
  <c r="BH181" i="38"/>
  <c r="AN181" i="38"/>
  <c r="CM181" i="38"/>
  <c r="CX181" i="38"/>
  <c r="AQ181" i="38"/>
  <c r="CQ181" i="38"/>
  <c r="BX181" i="38"/>
  <c r="M181" i="38"/>
  <c r="CA181" i="38"/>
  <c r="CH181" i="38"/>
  <c r="AC181" i="38"/>
  <c r="R181" i="38"/>
  <c r="AD181" i="38"/>
  <c r="J181" i="38"/>
  <c r="S181" i="38"/>
  <c r="AT181" i="38"/>
  <c r="CF181" i="38"/>
  <c r="AF181" i="38"/>
  <c r="BN181" i="38"/>
  <c r="CJ181" i="38"/>
  <c r="CO181" i="38"/>
  <c r="CD181" i="38"/>
  <c r="AX181" i="38"/>
  <c r="BG181" i="38"/>
  <c r="CP181" i="38"/>
  <c r="DK181" i="38"/>
  <c r="AH181" i="38"/>
  <c r="BF181" i="38"/>
  <c r="O181" i="38"/>
  <c r="CB181" i="38"/>
  <c r="AY181" i="38"/>
  <c r="AS181" i="38"/>
  <c r="W181" i="38"/>
  <c r="AR181" i="38"/>
  <c r="AG181" i="38"/>
  <c r="BR181" i="38"/>
  <c r="BZ181" i="38"/>
  <c r="AW181" i="38"/>
  <c r="AI181" i="38"/>
  <c r="CW181" i="38"/>
  <c r="V181" i="38"/>
  <c r="BT181" i="38"/>
  <c r="AL181" i="38"/>
  <c r="AZ181" i="38"/>
  <c r="P181" i="38"/>
  <c r="K181" i="38"/>
  <c r="BE181" i="38"/>
  <c r="DC181" i="38"/>
  <c r="DI181" i="38"/>
  <c r="AV181" i="38"/>
  <c r="T181" i="38"/>
  <c r="AA181" i="38"/>
  <c r="DA181" i="38"/>
  <c r="AP181" i="38"/>
  <c r="BW181" i="38"/>
  <c r="BV181" i="38"/>
  <c r="DD181" i="38"/>
  <c r="CG181" i="38"/>
  <c r="CI181" i="38"/>
  <c r="CT181" i="38"/>
  <c r="BD181" i="38"/>
  <c r="AU181" i="38"/>
  <c r="BM181" i="38"/>
  <c r="AO181" i="38"/>
  <c r="DL181" i="38"/>
  <c r="AM181" i="38"/>
  <c r="DH181" i="38"/>
  <c r="DG181" i="38"/>
  <c r="X181" i="38"/>
  <c r="CK181" i="38"/>
  <c r="AK181" i="38"/>
  <c r="DJ181" i="38"/>
  <c r="CR181" i="38"/>
  <c r="AJ181" i="38"/>
  <c r="CC181" i="38"/>
  <c r="BQ181" i="38"/>
  <c r="AB181" i="38"/>
  <c r="CE181" i="38"/>
  <c r="CY181" i="38"/>
  <c r="DE181" i="38"/>
  <c r="Q181" i="38"/>
  <c r="CL181" i="38"/>
  <c r="BS181" i="38"/>
  <c r="BK181" i="38"/>
  <c r="CZ181" i="38"/>
  <c r="BJ181" i="38"/>
  <c r="BA181" i="38"/>
  <c r="Z181" i="38"/>
  <c r="N181" i="38"/>
  <c r="BO181" i="38"/>
  <c r="CU181" i="38"/>
  <c r="DB181" i="38"/>
  <c r="CV181" i="38"/>
  <c r="U181" i="38"/>
  <c r="BI181" i="38"/>
  <c r="BP181" i="38"/>
  <c r="AO71" i="38"/>
  <c r="AU71" i="38"/>
  <c r="AW71" i="38"/>
  <c r="AS71" i="38"/>
  <c r="AP71" i="38"/>
  <c r="AX71" i="38"/>
  <c r="AQ71" i="38"/>
  <c r="BA71" i="38"/>
  <c r="BB71" i="38"/>
  <c r="BD71" i="38"/>
  <c r="BF71" i="38"/>
  <c r="BH71" i="38"/>
  <c r="BC71" i="38"/>
  <c r="BK71" i="38"/>
  <c r="BL71" i="38"/>
  <c r="AR71" i="38"/>
  <c r="AT71" i="38"/>
  <c r="BE71" i="38"/>
  <c r="BI71" i="38"/>
  <c r="BJ71" i="38"/>
  <c r="AZ71" i="38"/>
  <c r="BG71" i="38"/>
  <c r="BN71" i="38"/>
  <c r="BP71" i="38"/>
  <c r="BV71" i="38"/>
  <c r="CE71" i="38"/>
  <c r="BR71" i="38"/>
  <c r="BU71" i="38"/>
  <c r="BX71" i="38"/>
  <c r="CA71" i="38"/>
  <c r="CB71" i="38"/>
  <c r="CH71" i="38"/>
  <c r="BM71" i="38"/>
  <c r="BQ71" i="38"/>
  <c r="BT71" i="38"/>
  <c r="BW71" i="38"/>
  <c r="BZ71" i="38"/>
  <c r="CD71" i="38"/>
  <c r="CG71" i="38"/>
  <c r="AV71" i="38"/>
  <c r="BY71" i="38"/>
  <c r="CK71" i="38"/>
  <c r="CO71" i="38"/>
  <c r="CR71" i="38"/>
  <c r="CU71" i="38"/>
  <c r="CX71" i="38"/>
  <c r="AY71" i="38"/>
  <c r="BO71" i="38"/>
  <c r="CF71" i="38"/>
  <c r="CQ71" i="38"/>
  <c r="CW71" i="38"/>
  <c r="BS71" i="38"/>
  <c r="CJ71" i="38"/>
  <c r="CM71" i="38"/>
  <c r="CN71" i="38"/>
  <c r="CT71" i="38"/>
  <c r="CI71" i="38"/>
  <c r="CV71" i="38"/>
  <c r="CC71" i="38"/>
  <c r="CP71" i="38"/>
  <c r="CL71" i="38"/>
  <c r="CS71" i="38"/>
  <c r="CY71" i="38"/>
  <c r="DG71" i="38"/>
  <c r="CZ71" i="38"/>
  <c r="DC71" i="38"/>
  <c r="DL71" i="38"/>
  <c r="DD71" i="38"/>
  <c r="DJ71" i="38"/>
  <c r="DF71" i="38"/>
  <c r="DB71" i="38"/>
  <c r="DK71" i="38"/>
  <c r="DE71" i="38"/>
  <c r="DH71" i="38"/>
  <c r="DA71" i="38"/>
  <c r="DI71" i="38"/>
  <c r="AO55" i="38"/>
  <c r="AP55" i="38"/>
  <c r="AU55" i="38"/>
  <c r="AW55" i="38"/>
  <c r="AQ55" i="38"/>
  <c r="AS55" i="38"/>
  <c r="AR55" i="38"/>
  <c r="BA55" i="38"/>
  <c r="AT55" i="38"/>
  <c r="AV55" i="38"/>
  <c r="AY55" i="38"/>
  <c r="BB55" i="38"/>
  <c r="BD55" i="38"/>
  <c r="BF55" i="38"/>
  <c r="BH55" i="38"/>
  <c r="AX55" i="38"/>
  <c r="BG55" i="38"/>
  <c r="BI55" i="38"/>
  <c r="BJ55" i="38"/>
  <c r="BP55" i="38"/>
  <c r="BO55" i="38"/>
  <c r="AZ55" i="38"/>
  <c r="BC55" i="38"/>
  <c r="BK55" i="38"/>
  <c r="BL55" i="38"/>
  <c r="BM55" i="38"/>
  <c r="BN55" i="38"/>
  <c r="BE55" i="38"/>
  <c r="BQ55" i="38"/>
  <c r="BU55" i="38"/>
  <c r="BW55" i="38"/>
  <c r="CA55" i="38"/>
  <c r="CD55" i="38"/>
  <c r="BT55" i="38"/>
  <c r="BZ55" i="38"/>
  <c r="CC55" i="38"/>
  <c r="CG55" i="38"/>
  <c r="CI55" i="38"/>
  <c r="BS55" i="38"/>
  <c r="BV55" i="38"/>
  <c r="BY55" i="38"/>
  <c r="CF55" i="38"/>
  <c r="CJ55" i="38"/>
  <c r="CN55" i="38"/>
  <c r="CQ55" i="38"/>
  <c r="CT55" i="38"/>
  <c r="CW55" i="38"/>
  <c r="BR55" i="38"/>
  <c r="CH55" i="38"/>
  <c r="CM55" i="38"/>
  <c r="CP55" i="38"/>
  <c r="CV55" i="38"/>
  <c r="CB55" i="38"/>
  <c r="CL55" i="38"/>
  <c r="CO55" i="38"/>
  <c r="CS55" i="38"/>
  <c r="CU55" i="38"/>
  <c r="BX55" i="38"/>
  <c r="CE55" i="38"/>
  <c r="CX55" i="38"/>
  <c r="CK55" i="38"/>
  <c r="CR55" i="38"/>
  <c r="DA55" i="38"/>
  <c r="DF55" i="38"/>
  <c r="DJ55" i="38"/>
  <c r="CY55" i="38"/>
  <c r="DD55" i="38"/>
  <c r="DC55" i="38"/>
  <c r="DE55" i="38"/>
  <c r="DI55" i="38"/>
  <c r="DG55" i="38"/>
  <c r="CZ55" i="38"/>
  <c r="DK55" i="38"/>
  <c r="DB55" i="38"/>
  <c r="DH55" i="38"/>
  <c r="DL55" i="38"/>
  <c r="G155" i="38"/>
  <c r="AO241" i="38"/>
  <c r="AQ241" i="38"/>
  <c r="AR241" i="38"/>
  <c r="AT241" i="38"/>
  <c r="AV241" i="38"/>
  <c r="AY241" i="38"/>
  <c r="AU241" i="38"/>
  <c r="AW241" i="38"/>
  <c r="AP241" i="38"/>
  <c r="BE241" i="38"/>
  <c r="AX241" i="38"/>
  <c r="BA241" i="38"/>
  <c r="BB241" i="38"/>
  <c r="BC241" i="38"/>
  <c r="BN241" i="38"/>
  <c r="BO241" i="38"/>
  <c r="AS241" i="38"/>
  <c r="BD241" i="38"/>
  <c r="BF241" i="38"/>
  <c r="BI241" i="38"/>
  <c r="BG241" i="38"/>
  <c r="BT241" i="38"/>
  <c r="BU241" i="38"/>
  <c r="BZ241" i="38"/>
  <c r="CA241" i="38"/>
  <c r="CB241" i="38"/>
  <c r="CD241" i="38"/>
  <c r="AZ241" i="38"/>
  <c r="BL241" i="38"/>
  <c r="BQ241" i="38"/>
  <c r="BW241" i="38"/>
  <c r="CF241" i="38"/>
  <c r="CG241" i="38"/>
  <c r="BH241" i="38"/>
  <c r="BJ241" i="38"/>
  <c r="BS241" i="38"/>
  <c r="BY241" i="38"/>
  <c r="CC241" i="38"/>
  <c r="CI241" i="38"/>
  <c r="BV241" i="38"/>
  <c r="CJ241" i="38"/>
  <c r="CQ241" i="38"/>
  <c r="CW241" i="38"/>
  <c r="BR241" i="38"/>
  <c r="CL241" i="38"/>
  <c r="CM241" i="38"/>
  <c r="CN241" i="38"/>
  <c r="CP241" i="38"/>
  <c r="CT241" i="38"/>
  <c r="CV241" i="38"/>
  <c r="BM241" i="38"/>
  <c r="BP241" i="38"/>
  <c r="CH241" i="38"/>
  <c r="CR241" i="38"/>
  <c r="CS241" i="38"/>
  <c r="CX241" i="38"/>
  <c r="CO241" i="38"/>
  <c r="BK241" i="38"/>
  <c r="CK241" i="38"/>
  <c r="BX241" i="38"/>
  <c r="CU241" i="38"/>
  <c r="CE241" i="38"/>
  <c r="DH241" i="38"/>
  <c r="DL241" i="38"/>
  <c r="CY241" i="38"/>
  <c r="DA241" i="38"/>
  <c r="DC241" i="38"/>
  <c r="CZ241" i="38"/>
  <c r="DG241" i="38"/>
  <c r="DD241" i="38"/>
  <c r="DB241" i="38"/>
  <c r="DI241" i="38"/>
  <c r="DE241" i="38"/>
  <c r="DJ241" i="38"/>
  <c r="DK241" i="38"/>
  <c r="DF241" i="38"/>
  <c r="DL134" i="38"/>
  <c r="DA134" i="38"/>
  <c r="DK134" i="38"/>
  <c r="DE134" i="38"/>
  <c r="DC134" i="38"/>
  <c r="DH134" i="38"/>
  <c r="CZ134" i="38"/>
  <c r="DJ134" i="38"/>
  <c r="DB134" i="38"/>
  <c r="DF134" i="38"/>
  <c r="DG134" i="38"/>
  <c r="DD134" i="38"/>
  <c r="DI134" i="38"/>
  <c r="CY134" i="38"/>
  <c r="AO41" i="38"/>
  <c r="AU41" i="38"/>
  <c r="AW41" i="38"/>
  <c r="AS41" i="38"/>
  <c r="AP41" i="38"/>
  <c r="AR41" i="38"/>
  <c r="AX41" i="38"/>
  <c r="AZ41" i="38"/>
  <c r="BA41" i="38"/>
  <c r="BB41" i="38"/>
  <c r="BD41" i="38"/>
  <c r="BF41" i="38"/>
  <c r="BH41" i="38"/>
  <c r="BC41" i="38"/>
  <c r="BK41" i="38"/>
  <c r="BL41" i="38"/>
  <c r="BM41" i="38"/>
  <c r="BN41" i="38"/>
  <c r="AT41" i="38"/>
  <c r="BE41" i="38"/>
  <c r="BI41" i="38"/>
  <c r="BJ41" i="38"/>
  <c r="BG41" i="38"/>
  <c r="BS41" i="38"/>
  <c r="BV41" i="38"/>
  <c r="BY41" i="38"/>
  <c r="AQ41" i="38"/>
  <c r="BP41" i="38"/>
  <c r="BR41" i="38"/>
  <c r="BX41" i="38"/>
  <c r="CB41" i="38"/>
  <c r="CE41" i="38"/>
  <c r="CH41" i="38"/>
  <c r="AV41" i="38"/>
  <c r="AY41" i="38"/>
  <c r="BO41" i="38"/>
  <c r="BQ41" i="38"/>
  <c r="BU41" i="38"/>
  <c r="BW41" i="38"/>
  <c r="CA41" i="38"/>
  <c r="CD41" i="38"/>
  <c r="CF41" i="38"/>
  <c r="CL41" i="38"/>
  <c r="CO41" i="38"/>
  <c r="CS41" i="38"/>
  <c r="CU41" i="38"/>
  <c r="BZ41" i="38"/>
  <c r="CI41" i="38"/>
  <c r="CK41" i="38"/>
  <c r="CR41" i="38"/>
  <c r="CX41" i="38"/>
  <c r="CC41" i="38"/>
  <c r="CJ41" i="38"/>
  <c r="CN41" i="38"/>
  <c r="CQ41" i="38"/>
  <c r="CT41" i="38"/>
  <c r="CW41" i="38"/>
  <c r="CG41" i="38"/>
  <c r="CM41" i="38"/>
  <c r="CP41" i="38"/>
  <c r="BT41" i="38"/>
  <c r="CV41" i="38"/>
  <c r="DJ41" i="38"/>
  <c r="CY41" i="38"/>
  <c r="CZ41" i="38"/>
  <c r="DH41" i="38"/>
  <c r="DA41" i="38"/>
  <c r="DG41" i="38"/>
  <c r="DE41" i="38"/>
  <c r="DK41" i="38"/>
  <c r="DB41" i="38"/>
  <c r="DL41" i="38"/>
  <c r="DI41" i="38"/>
  <c r="DF41" i="38"/>
  <c r="DD41" i="38"/>
  <c r="DC41" i="38"/>
  <c r="DE104" i="38"/>
  <c r="CZ104" i="38"/>
  <c r="DB104" i="38"/>
  <c r="DJ104" i="38"/>
  <c r="DI104" i="38"/>
  <c r="DG104" i="38"/>
  <c r="DK104" i="38"/>
  <c r="DA104" i="38"/>
  <c r="DL104" i="38"/>
  <c r="DD104" i="38"/>
  <c r="DF104" i="38"/>
  <c r="DC104" i="38"/>
  <c r="CY104" i="38"/>
  <c r="DH104" i="38"/>
  <c r="G173" i="38"/>
  <c r="T170" i="38"/>
  <c r="AI170" i="38"/>
  <c r="AK170" i="38"/>
  <c r="CT170" i="38"/>
  <c r="BH170" i="38"/>
  <c r="W170" i="38"/>
  <c r="BQ170" i="38"/>
  <c r="CP170" i="38"/>
  <c r="AP170" i="38"/>
  <c r="BB170" i="38"/>
  <c r="DD170" i="38"/>
  <c r="Z170" i="38"/>
  <c r="BG170" i="38"/>
  <c r="DI170" i="38"/>
  <c r="CB170" i="38"/>
  <c r="AB170" i="38"/>
  <c r="BI170" i="38"/>
  <c r="BN170" i="38"/>
  <c r="CV170" i="38"/>
  <c r="DK170" i="38"/>
  <c r="BE170" i="38"/>
  <c r="CA170" i="38"/>
  <c r="AE170" i="38"/>
  <c r="CE170" i="38"/>
  <c r="BR170" i="38"/>
  <c r="AL170" i="38"/>
  <c r="CK170" i="38"/>
  <c r="BY170" i="38"/>
  <c r="CF170" i="38"/>
  <c r="AM170" i="38"/>
  <c r="DH170" i="38"/>
  <c r="DB170" i="38"/>
  <c r="CG170" i="38"/>
  <c r="AA170" i="38"/>
  <c r="Q170" i="38"/>
  <c r="CW170" i="38"/>
  <c r="BM170" i="38"/>
  <c r="BS170" i="38"/>
  <c r="CC170" i="38"/>
  <c r="AD170" i="38"/>
  <c r="Y170" i="38"/>
  <c r="CL170" i="38"/>
  <c r="BP170" i="38"/>
  <c r="DA170" i="38"/>
  <c r="AF170" i="38"/>
  <c r="AZ170" i="38"/>
  <c r="CS170" i="38"/>
  <c r="AX170" i="38"/>
  <c r="N170" i="38"/>
  <c r="BK170" i="38"/>
  <c r="DJ170" i="38"/>
  <c r="AY170" i="38"/>
  <c r="BD170" i="38"/>
  <c r="S170" i="38"/>
  <c r="AT170" i="38"/>
  <c r="CN170" i="38"/>
  <c r="AR170" i="38"/>
  <c r="BU170" i="38"/>
  <c r="AV170" i="38"/>
  <c r="L170" i="38"/>
  <c r="AG170" i="38"/>
  <c r="AH170" i="38"/>
  <c r="BF170" i="38"/>
  <c r="CQ170" i="38"/>
  <c r="BW170" i="38"/>
  <c r="CZ170" i="38"/>
  <c r="AC170" i="38"/>
  <c r="BA170" i="38"/>
  <c r="BL170" i="38"/>
  <c r="BZ170" i="38"/>
  <c r="DF170" i="38"/>
  <c r="M170" i="38"/>
  <c r="BJ170" i="38"/>
  <c r="AO170" i="38"/>
  <c r="CD170" i="38"/>
  <c r="AN170" i="38"/>
  <c r="CX170" i="38"/>
  <c r="DE170" i="38"/>
  <c r="DG170" i="38"/>
  <c r="X170" i="38"/>
  <c r="CH170" i="38"/>
  <c r="BX170" i="38"/>
  <c r="R170" i="38"/>
  <c r="AQ170" i="38"/>
  <c r="J170" i="38"/>
  <c r="P170" i="38"/>
  <c r="CJ170" i="38"/>
  <c r="CU170" i="38"/>
  <c r="AU170" i="38"/>
  <c r="DL170" i="38"/>
  <c r="AJ170" i="38"/>
  <c r="CO170" i="38"/>
  <c r="CR170" i="38"/>
  <c r="AW170" i="38"/>
  <c r="V170" i="38"/>
  <c r="U170" i="38"/>
  <c r="CM170" i="38"/>
  <c r="BT170" i="38"/>
  <c r="DC170" i="38"/>
  <c r="AS170" i="38"/>
  <c r="BV170" i="38"/>
  <c r="BO170" i="38"/>
  <c r="CY170" i="38"/>
  <c r="O170" i="38"/>
  <c r="K170" i="38"/>
  <c r="CI170" i="38"/>
  <c r="BC170" i="38"/>
  <c r="AQ57" i="38"/>
  <c r="AO57" i="38"/>
  <c r="AT57" i="38"/>
  <c r="AV57" i="38"/>
  <c r="AY57" i="38"/>
  <c r="AP57" i="38"/>
  <c r="AU57" i="38"/>
  <c r="AW57" i="38"/>
  <c r="AS57" i="38"/>
  <c r="BE57" i="38"/>
  <c r="AR57" i="38"/>
  <c r="BA57" i="38"/>
  <c r="BJ57" i="38"/>
  <c r="BD57" i="38"/>
  <c r="BF57" i="38"/>
  <c r="BH57" i="38"/>
  <c r="BK57" i="38"/>
  <c r="BL57" i="38"/>
  <c r="BM57" i="38"/>
  <c r="BN57" i="38"/>
  <c r="AX57" i="38"/>
  <c r="BG57" i="38"/>
  <c r="BI57" i="38"/>
  <c r="BB57" i="38"/>
  <c r="BS57" i="38"/>
  <c r="BV57" i="38"/>
  <c r="BY57" i="38"/>
  <c r="AZ57" i="38"/>
  <c r="BC57" i="38"/>
  <c r="BR57" i="38"/>
  <c r="BX57" i="38"/>
  <c r="CB57" i="38"/>
  <c r="CE57" i="38"/>
  <c r="CH57" i="38"/>
  <c r="BO57" i="38"/>
  <c r="BP57" i="38"/>
  <c r="BQ57" i="38"/>
  <c r="BU57" i="38"/>
  <c r="BW57" i="38"/>
  <c r="CA57" i="38"/>
  <c r="CD57" i="38"/>
  <c r="CC57" i="38"/>
  <c r="CF57" i="38"/>
  <c r="CL57" i="38"/>
  <c r="CO57" i="38"/>
  <c r="CS57" i="38"/>
  <c r="CU57" i="38"/>
  <c r="BT57" i="38"/>
  <c r="CI57" i="38"/>
  <c r="CK57" i="38"/>
  <c r="CR57" i="38"/>
  <c r="CX57" i="38"/>
  <c r="CJ57" i="38"/>
  <c r="CN57" i="38"/>
  <c r="CQ57" i="38"/>
  <c r="CT57" i="38"/>
  <c r="CW57" i="38"/>
  <c r="CG57" i="38"/>
  <c r="CV57" i="38"/>
  <c r="CM57" i="38"/>
  <c r="BZ57" i="38"/>
  <c r="CP57" i="38"/>
  <c r="DF57" i="38"/>
  <c r="DB57" i="38"/>
  <c r="DI57" i="38"/>
  <c r="DH57" i="38"/>
  <c r="DC57" i="38"/>
  <c r="DD57" i="38"/>
  <c r="CZ57" i="38"/>
  <c r="CY57" i="38"/>
  <c r="DE57" i="38"/>
  <c r="DK57" i="38"/>
  <c r="DJ57" i="38"/>
  <c r="DG57" i="38"/>
  <c r="DL57" i="38"/>
  <c r="DA57" i="38"/>
  <c r="AO83" i="38"/>
  <c r="AP83" i="38"/>
  <c r="AQ83" i="38"/>
  <c r="AT83" i="38"/>
  <c r="AR83" i="38"/>
  <c r="AY83" i="38"/>
  <c r="BA83" i="38"/>
  <c r="AS83" i="38"/>
  <c r="AU83" i="38"/>
  <c r="AW83" i="38"/>
  <c r="AZ83" i="38"/>
  <c r="BC83" i="38"/>
  <c r="BE83" i="38"/>
  <c r="BG83" i="38"/>
  <c r="AV83" i="38"/>
  <c r="AX83" i="38"/>
  <c r="BD83" i="38"/>
  <c r="BH83" i="38"/>
  <c r="BJ83" i="38"/>
  <c r="BI83" i="38"/>
  <c r="BK83" i="38"/>
  <c r="BL83" i="38"/>
  <c r="BM83" i="38"/>
  <c r="BN83" i="38"/>
  <c r="BF83" i="38"/>
  <c r="BB83" i="38"/>
  <c r="BT83" i="38"/>
  <c r="BZ83" i="38"/>
  <c r="CD83" i="38"/>
  <c r="BO83" i="38"/>
  <c r="BQ83" i="38"/>
  <c r="BS83" i="38"/>
  <c r="BW83" i="38"/>
  <c r="BY83" i="38"/>
  <c r="CF83" i="38"/>
  <c r="BP83" i="38"/>
  <c r="BU83" i="38"/>
  <c r="BV83" i="38"/>
  <c r="CA83" i="38"/>
  <c r="CB83" i="38"/>
  <c r="CC83" i="38"/>
  <c r="CE83" i="38"/>
  <c r="CI83" i="38"/>
  <c r="BR83" i="38"/>
  <c r="CS83" i="38"/>
  <c r="CT83" i="38"/>
  <c r="CL83" i="38"/>
  <c r="CP83" i="38"/>
  <c r="CV83" i="38"/>
  <c r="BX83" i="38"/>
  <c r="CJ83" i="38"/>
  <c r="CK83" i="38"/>
  <c r="CR83" i="38"/>
  <c r="CX83" i="38"/>
  <c r="CG83" i="38"/>
  <c r="CM83" i="38"/>
  <c r="CO83" i="38"/>
  <c r="CW83" i="38"/>
  <c r="CN83" i="38"/>
  <c r="CU83" i="38"/>
  <c r="CQ83" i="38"/>
  <c r="CH83" i="38"/>
  <c r="CZ83" i="38"/>
  <c r="DI83" i="38"/>
  <c r="DJ83" i="38"/>
  <c r="DB83" i="38"/>
  <c r="DH83" i="38"/>
  <c r="DD83" i="38"/>
  <c r="DE83" i="38"/>
  <c r="DL83" i="38"/>
  <c r="DC83" i="38"/>
  <c r="DF83" i="38"/>
  <c r="DK83" i="38"/>
  <c r="CY83" i="38"/>
  <c r="DA83" i="38"/>
  <c r="DG83" i="38"/>
  <c r="DL97" i="38"/>
  <c r="DH97" i="38"/>
  <c r="DD97" i="38"/>
  <c r="CZ97" i="38"/>
  <c r="DK97" i="38"/>
  <c r="DG97" i="38"/>
  <c r="DC97" i="38"/>
  <c r="CY97" i="38"/>
  <c r="DJ97" i="38"/>
  <c r="DF97" i="38"/>
  <c r="DB97" i="38"/>
  <c r="DE97" i="38"/>
  <c r="DA97" i="38"/>
  <c r="DI97" i="38"/>
  <c r="DI139" i="38"/>
  <c r="DC139" i="38"/>
  <c r="DA139" i="38"/>
  <c r="CY139" i="38"/>
  <c r="DE139" i="38"/>
  <c r="DF139" i="38"/>
  <c r="DB139" i="38"/>
  <c r="DD139" i="38"/>
  <c r="DH139" i="38"/>
  <c r="DJ139" i="38"/>
  <c r="DG139" i="38"/>
  <c r="CZ139" i="38"/>
  <c r="DK139" i="38"/>
  <c r="DL139" i="38"/>
  <c r="Z164" i="38"/>
  <c r="BV164" i="38"/>
  <c r="CC164" i="38"/>
  <c r="DD164" i="38"/>
  <c r="BX164" i="38"/>
  <c r="AA164" i="38"/>
  <c r="BQ164" i="38"/>
  <c r="O164" i="38"/>
  <c r="CW164" i="38"/>
  <c r="AS164" i="38"/>
  <c r="P164" i="38"/>
  <c r="V164" i="38"/>
  <c r="AK164" i="38"/>
  <c r="AO164" i="38"/>
  <c r="CV164" i="38"/>
  <c r="BM164" i="38"/>
  <c r="AI164" i="38"/>
  <c r="BJ164" i="38"/>
  <c r="BP164" i="38"/>
  <c r="CO164" i="38"/>
  <c r="CN164" i="38"/>
  <c r="AL164" i="38"/>
  <c r="AY164" i="38"/>
  <c r="AF164" i="38"/>
  <c r="AZ164" i="38"/>
  <c r="BY164" i="38"/>
  <c r="BF164" i="38"/>
  <c r="L164" i="38"/>
  <c r="CX164" i="38"/>
  <c r="BD164" i="38"/>
  <c r="BC164" i="38"/>
  <c r="BI164" i="38"/>
  <c r="DB164" i="38"/>
  <c r="AV164" i="38"/>
  <c r="BE164" i="38"/>
  <c r="AG164" i="38"/>
  <c r="AC164" i="38"/>
  <c r="AP164" i="38"/>
  <c r="BK164" i="38"/>
  <c r="CS164" i="38"/>
  <c r="DF164" i="38"/>
  <c r="T164" i="38"/>
  <c r="J164" i="38"/>
  <c r="BZ164" i="38"/>
  <c r="CK164" i="38"/>
  <c r="DK164" i="38"/>
  <c r="BA164" i="38"/>
  <c r="AN164" i="38"/>
  <c r="BW164" i="38"/>
  <c r="CJ164" i="38"/>
  <c r="CR164" i="38"/>
  <c r="CL164" i="38"/>
  <c r="BG164" i="38"/>
  <c r="BH164" i="38"/>
  <c r="CD164" i="38"/>
  <c r="AE164" i="38"/>
  <c r="X164" i="38"/>
  <c r="BN164" i="38"/>
  <c r="CQ164" i="38"/>
  <c r="BL164" i="38"/>
  <c r="DC164" i="38"/>
  <c r="AM164" i="38"/>
  <c r="U164" i="38"/>
  <c r="AB164" i="38"/>
  <c r="CP164" i="38"/>
  <c r="AU164" i="38"/>
  <c r="AW164" i="38"/>
  <c r="BS164" i="38"/>
  <c r="BR164" i="38"/>
  <c r="N164" i="38"/>
  <c r="CE164" i="38"/>
  <c r="CT164" i="38"/>
  <c r="CU164" i="38"/>
  <c r="AD164" i="38"/>
  <c r="AX164" i="38"/>
  <c r="AR164" i="38"/>
  <c r="DA164" i="38"/>
  <c r="DE164" i="38"/>
  <c r="BB164" i="38"/>
  <c r="DH164" i="38"/>
  <c r="M164" i="38"/>
  <c r="CZ164" i="38"/>
  <c r="DJ164" i="38"/>
  <c r="K164" i="38"/>
  <c r="S164" i="38"/>
  <c r="CH164" i="38"/>
  <c r="BU164" i="38"/>
  <c r="DG164" i="38"/>
  <c r="CI164" i="38"/>
  <c r="W164" i="38"/>
  <c r="Y164" i="38"/>
  <c r="AT164" i="38"/>
  <c r="AQ164" i="38"/>
  <c r="BT164" i="38"/>
  <c r="BO164" i="38"/>
  <c r="Q164" i="38"/>
  <c r="DI164" i="38"/>
  <c r="DL164" i="38"/>
  <c r="AJ164" i="38"/>
  <c r="CF164" i="38"/>
  <c r="CB164" i="38"/>
  <c r="CA164" i="38"/>
  <c r="CM164" i="38"/>
  <c r="CY164" i="38"/>
  <c r="R164" i="38"/>
  <c r="AH164" i="38"/>
  <c r="CG164" i="38"/>
  <c r="DH186" i="38"/>
  <c r="DI186" i="38"/>
  <c r="DB186" i="38"/>
  <c r="DA186" i="38"/>
  <c r="DE186" i="38"/>
  <c r="DL186" i="38"/>
  <c r="DJ186" i="38"/>
  <c r="DF186" i="38"/>
  <c r="DG186" i="38"/>
  <c r="CY186" i="38"/>
  <c r="DD186" i="38"/>
  <c r="CZ186" i="38"/>
  <c r="DK186" i="38"/>
  <c r="DC186" i="38"/>
  <c r="G175" i="38"/>
  <c r="AP69" i="38"/>
  <c r="AQ69" i="38"/>
  <c r="AX69" i="38"/>
  <c r="AT69" i="38"/>
  <c r="AV69" i="38"/>
  <c r="AY69" i="38"/>
  <c r="BA69" i="38"/>
  <c r="AO69" i="38"/>
  <c r="AR69" i="38"/>
  <c r="BC69" i="38"/>
  <c r="BG69" i="38"/>
  <c r="AS69" i="38"/>
  <c r="AZ69" i="38"/>
  <c r="BE69" i="38"/>
  <c r="AW69" i="38"/>
  <c r="BI69" i="38"/>
  <c r="BO69" i="38"/>
  <c r="BD69" i="38"/>
  <c r="BF69" i="38"/>
  <c r="BH69" i="38"/>
  <c r="BM69" i="38"/>
  <c r="BN69" i="38"/>
  <c r="AU69" i="38"/>
  <c r="BK69" i="38"/>
  <c r="BL69" i="38"/>
  <c r="BQ69" i="38"/>
  <c r="BT69" i="38"/>
  <c r="BW69" i="38"/>
  <c r="BZ69" i="38"/>
  <c r="CD69" i="38"/>
  <c r="BB69" i="38"/>
  <c r="BS69" i="38"/>
  <c r="BY69" i="38"/>
  <c r="CC69" i="38"/>
  <c r="CF69" i="38"/>
  <c r="CI69" i="38"/>
  <c r="BP69" i="38"/>
  <c r="BV69" i="38"/>
  <c r="CE69" i="38"/>
  <c r="BR69" i="38"/>
  <c r="CG69" i="38"/>
  <c r="CJ69" i="38"/>
  <c r="CM69" i="38"/>
  <c r="CN69" i="38"/>
  <c r="CT69" i="38"/>
  <c r="BU69" i="38"/>
  <c r="CB69" i="38"/>
  <c r="CL69" i="38"/>
  <c r="CP69" i="38"/>
  <c r="CS69" i="38"/>
  <c r="CV69" i="38"/>
  <c r="BJ69" i="38"/>
  <c r="BX69" i="38"/>
  <c r="CK69" i="38"/>
  <c r="CO69" i="38"/>
  <c r="CR69" i="38"/>
  <c r="CU69" i="38"/>
  <c r="CX69" i="38"/>
  <c r="CH69" i="38"/>
  <c r="CW69" i="38"/>
  <c r="CQ69" i="38"/>
  <c r="CA69" i="38"/>
  <c r="CZ69" i="38"/>
  <c r="DJ69" i="38"/>
  <c r="DE69" i="38"/>
  <c r="CY69" i="38"/>
  <c r="DH69" i="38"/>
  <c r="DI69" i="38"/>
  <c r="DA69" i="38"/>
  <c r="DK69" i="38"/>
  <c r="DG69" i="38"/>
  <c r="DC69" i="38"/>
  <c r="DB69" i="38"/>
  <c r="DD69" i="38"/>
  <c r="DF69" i="38"/>
  <c r="DL69" i="38"/>
  <c r="AQ85" i="38"/>
  <c r="AO85" i="38"/>
  <c r="AT85" i="38"/>
  <c r="AV85" i="38"/>
  <c r="AY85" i="38"/>
  <c r="AU85" i="38"/>
  <c r="AW85" i="38"/>
  <c r="AR85" i="38"/>
  <c r="BE85" i="38"/>
  <c r="AP85" i="38"/>
  <c r="AX85" i="38"/>
  <c r="AZ85" i="38"/>
  <c r="BA85" i="38"/>
  <c r="BJ85" i="38"/>
  <c r="AS85" i="38"/>
  <c r="BB85" i="38"/>
  <c r="BI85" i="38"/>
  <c r="BN85" i="38"/>
  <c r="BC85" i="38"/>
  <c r="BK85" i="38"/>
  <c r="BM85" i="38"/>
  <c r="BD85" i="38"/>
  <c r="BF85" i="38"/>
  <c r="BH85" i="38"/>
  <c r="BL85" i="38"/>
  <c r="BO85" i="38"/>
  <c r="BS85" i="38"/>
  <c r="BY85" i="38"/>
  <c r="CC85" i="38"/>
  <c r="BG85" i="38"/>
  <c r="CE85" i="38"/>
  <c r="BP85" i="38"/>
  <c r="BR85" i="38"/>
  <c r="BU85" i="38"/>
  <c r="BV85" i="38"/>
  <c r="BX85" i="38"/>
  <c r="CA85" i="38"/>
  <c r="BZ85" i="38"/>
  <c r="CB85" i="38"/>
  <c r="CI85" i="38"/>
  <c r="CL85" i="38"/>
  <c r="CN85" i="38"/>
  <c r="CP85" i="38"/>
  <c r="CS85" i="38"/>
  <c r="CT85" i="38"/>
  <c r="CV85" i="38"/>
  <c r="BQ85" i="38"/>
  <c r="CG85" i="38"/>
  <c r="CH85" i="38"/>
  <c r="CK85" i="38"/>
  <c r="CO85" i="38"/>
  <c r="CR85" i="38"/>
  <c r="CU85" i="38"/>
  <c r="CX85" i="38"/>
  <c r="BT85" i="38"/>
  <c r="CF85" i="38"/>
  <c r="CQ85" i="38"/>
  <c r="CW85" i="38"/>
  <c r="BW85" i="38"/>
  <c r="CD85" i="38"/>
  <c r="CJ85" i="38"/>
  <c r="CM85" i="38"/>
  <c r="DE85" i="38"/>
  <c r="DK85" i="38"/>
  <c r="DL85" i="38"/>
  <c r="DD85" i="38"/>
  <c r="DJ85" i="38"/>
  <c r="CZ85" i="38"/>
  <c r="DB85" i="38"/>
  <c r="CY85" i="38"/>
  <c r="DA85" i="38"/>
  <c r="DH85" i="38"/>
  <c r="DF85" i="38"/>
  <c r="DI85" i="38"/>
  <c r="DG85" i="38"/>
  <c r="DC85" i="38"/>
  <c r="G169" i="38"/>
  <c r="AQ237" i="38"/>
  <c r="AR237" i="38"/>
  <c r="AT237" i="38"/>
  <c r="AV237" i="38"/>
  <c r="AY237" i="38"/>
  <c r="AP237" i="38"/>
  <c r="AU237" i="38"/>
  <c r="AW237" i="38"/>
  <c r="AO237" i="38"/>
  <c r="AS237" i="38"/>
  <c r="AZ237" i="38"/>
  <c r="BE237" i="38"/>
  <c r="BA237" i="38"/>
  <c r="BD237" i="38"/>
  <c r="BF237" i="38"/>
  <c r="BH237" i="38"/>
  <c r="BG237" i="38"/>
  <c r="BN237" i="38"/>
  <c r="BO237" i="38"/>
  <c r="BB237" i="38"/>
  <c r="BL237" i="38"/>
  <c r="BT237" i="38"/>
  <c r="BU237" i="38"/>
  <c r="BZ237" i="38"/>
  <c r="CA237" i="38"/>
  <c r="CB237" i="38"/>
  <c r="CD237" i="38"/>
  <c r="BI237" i="38"/>
  <c r="BJ237" i="38"/>
  <c r="BQ237" i="38"/>
  <c r="BW237" i="38"/>
  <c r="CF237" i="38"/>
  <c r="CG237" i="38"/>
  <c r="AX237" i="38"/>
  <c r="BC237" i="38"/>
  <c r="BK237" i="38"/>
  <c r="BM237" i="38"/>
  <c r="BS237" i="38"/>
  <c r="BY237" i="38"/>
  <c r="CC237" i="38"/>
  <c r="CI237" i="38"/>
  <c r="BR237" i="38"/>
  <c r="CH237" i="38"/>
  <c r="CJ237" i="38"/>
  <c r="CQ237" i="38"/>
  <c r="CW237" i="38"/>
  <c r="BP237" i="38"/>
  <c r="CL237" i="38"/>
  <c r="CM237" i="38"/>
  <c r="CN237" i="38"/>
  <c r="CP237" i="38"/>
  <c r="CT237" i="38"/>
  <c r="CV237" i="38"/>
  <c r="BX237" i="38"/>
  <c r="CE237" i="38"/>
  <c r="CR237" i="38"/>
  <c r="CS237" i="38"/>
  <c r="CX237" i="38"/>
  <c r="BV237" i="38"/>
  <c r="CO237" i="38"/>
  <c r="CK237" i="38"/>
  <c r="CU237" i="38"/>
  <c r="DC237" i="38"/>
  <c r="DJ237" i="38"/>
  <c r="DK237" i="38"/>
  <c r="DG237" i="38"/>
  <c r="CY237" i="38"/>
  <c r="DB237" i="38"/>
  <c r="DI237" i="38"/>
  <c r="DF237" i="38"/>
  <c r="DD237" i="38"/>
  <c r="DA237" i="38"/>
  <c r="DH237" i="38"/>
  <c r="CZ237" i="38"/>
  <c r="DE237" i="38"/>
  <c r="DL237" i="38"/>
  <c r="AP37" i="38"/>
  <c r="AQ37" i="38"/>
  <c r="AR37" i="38"/>
  <c r="AU37" i="38"/>
  <c r="AW37" i="38"/>
  <c r="AO37" i="38"/>
  <c r="AS37" i="38"/>
  <c r="AX37" i="38"/>
  <c r="AZ37" i="38"/>
  <c r="AT37" i="38"/>
  <c r="AV37" i="38"/>
  <c r="AY37" i="38"/>
  <c r="BA37" i="38"/>
  <c r="BB37" i="38"/>
  <c r="BC37" i="38"/>
  <c r="BD37" i="38"/>
  <c r="BF37" i="38"/>
  <c r="BH37" i="38"/>
  <c r="BG37" i="38"/>
  <c r="BK37" i="38"/>
  <c r="BL37" i="38"/>
  <c r="BM37" i="38"/>
  <c r="BJ37" i="38"/>
  <c r="BI37" i="38"/>
  <c r="BO37" i="38"/>
  <c r="BS37" i="38"/>
  <c r="BV37" i="38"/>
  <c r="BY37" i="38"/>
  <c r="BR37" i="38"/>
  <c r="BX37" i="38"/>
  <c r="CB37" i="38"/>
  <c r="CE37" i="38"/>
  <c r="CH37" i="38"/>
  <c r="BN37" i="38"/>
  <c r="BQ37" i="38"/>
  <c r="BT37" i="38"/>
  <c r="BU37" i="38"/>
  <c r="BW37" i="38"/>
  <c r="BZ37" i="38"/>
  <c r="CA37" i="38"/>
  <c r="CD37" i="38"/>
  <c r="CO37" i="38"/>
  <c r="CR37" i="38"/>
  <c r="CS37" i="38"/>
  <c r="CU37" i="38"/>
  <c r="CX37" i="38"/>
  <c r="BP37" i="38"/>
  <c r="CC37" i="38"/>
  <c r="CF37" i="38"/>
  <c r="CG37" i="38"/>
  <c r="CK37" i="38"/>
  <c r="BE37" i="38"/>
  <c r="CJ37" i="38"/>
  <c r="CN37" i="38"/>
  <c r="CQ37" i="38"/>
  <c r="CT37" i="38"/>
  <c r="CW37" i="38"/>
  <c r="CP37" i="38"/>
  <c r="CI37" i="38"/>
  <c r="CL37" i="38"/>
  <c r="CV37" i="38"/>
  <c r="CM37" i="38"/>
  <c r="DA37" i="38"/>
  <c r="CY37" i="38"/>
  <c r="DK37" i="38"/>
  <c r="CZ37" i="38"/>
  <c r="DL37" i="38"/>
  <c r="DJ37" i="38"/>
  <c r="DE37" i="38"/>
  <c r="DF37" i="38"/>
  <c r="DB37" i="38"/>
  <c r="DC37" i="38"/>
  <c r="DI37" i="38"/>
  <c r="DD37" i="38"/>
  <c r="DG37" i="38"/>
  <c r="DH37" i="38"/>
  <c r="BV176" i="38"/>
  <c r="BF176" i="38"/>
  <c r="K176" i="38"/>
  <c r="BX176" i="38"/>
  <c r="BY176" i="38"/>
  <c r="AK176" i="38"/>
  <c r="CT176" i="38"/>
  <c r="DE176" i="38"/>
  <c r="AD176" i="38"/>
  <c r="DD176" i="38"/>
  <c r="DC176" i="38"/>
  <c r="CR176" i="38"/>
  <c r="BK176" i="38"/>
  <c r="BL176" i="38"/>
  <c r="P176" i="38"/>
  <c r="CX176" i="38"/>
  <c r="N176" i="38"/>
  <c r="CZ176" i="38"/>
  <c r="CG176" i="38"/>
  <c r="BP176" i="38"/>
  <c r="AP176" i="38"/>
  <c r="BG176" i="38"/>
  <c r="BZ176" i="38"/>
  <c r="BM176" i="38"/>
  <c r="L176" i="38"/>
  <c r="AL176" i="38"/>
  <c r="DF176" i="38"/>
  <c r="CL176" i="38"/>
  <c r="AV176" i="38"/>
  <c r="AB176" i="38"/>
  <c r="AW176" i="38"/>
  <c r="CE176" i="38"/>
  <c r="BU176" i="38"/>
  <c r="BR176" i="38"/>
  <c r="AH176" i="38"/>
  <c r="CQ176" i="38"/>
  <c r="CK176" i="38"/>
  <c r="CU176" i="38"/>
  <c r="W176" i="38"/>
  <c r="CF176" i="38"/>
  <c r="CS176" i="38"/>
  <c r="BA176" i="38"/>
  <c r="AX176" i="38"/>
  <c r="CN176" i="38"/>
  <c r="BW176" i="38"/>
  <c r="CD176" i="38"/>
  <c r="I176" i="38"/>
  <c r="BC176" i="38"/>
  <c r="BN176" i="38"/>
  <c r="T176" i="38"/>
  <c r="AY176" i="38"/>
  <c r="AE176" i="38"/>
  <c r="R176" i="38"/>
  <c r="CV176" i="38"/>
  <c r="DJ176" i="38"/>
  <c r="O176" i="38"/>
  <c r="AO176" i="38"/>
  <c r="BT176" i="38"/>
  <c r="DL176" i="38"/>
  <c r="AN176" i="38"/>
  <c r="BQ176" i="38"/>
  <c r="AF176" i="38"/>
  <c r="V176" i="38"/>
  <c r="BI176" i="38"/>
  <c r="CJ176" i="38"/>
  <c r="AG176" i="38"/>
  <c r="U176" i="38"/>
  <c r="DH176" i="38"/>
  <c r="J176" i="38"/>
  <c r="DK176" i="38"/>
  <c r="AC176" i="38"/>
  <c r="AJ176" i="38"/>
  <c r="BD176" i="38"/>
  <c r="Y176" i="38"/>
  <c r="CP176" i="38"/>
  <c r="Z176" i="38"/>
  <c r="BH176" i="38"/>
  <c r="CO176" i="38"/>
  <c r="BB176" i="38"/>
  <c r="CM176" i="38"/>
  <c r="DI176" i="38"/>
  <c r="CH176" i="38"/>
  <c r="AR176" i="38"/>
  <c r="X176" i="38"/>
  <c r="CW176" i="38"/>
  <c r="AT176" i="38"/>
  <c r="AU176" i="38"/>
  <c r="CB176" i="38"/>
  <c r="M176" i="38"/>
  <c r="AQ176" i="38"/>
  <c r="BE176" i="38"/>
  <c r="CC176" i="38"/>
  <c r="BJ176" i="38"/>
  <c r="AM176" i="38"/>
  <c r="AA176" i="38"/>
  <c r="Q176" i="38"/>
  <c r="AZ176" i="38"/>
  <c r="BO176" i="38"/>
  <c r="CY176" i="38"/>
  <c r="AI176" i="38"/>
  <c r="CI176" i="38"/>
  <c r="AS176" i="38"/>
  <c r="DG176" i="38"/>
  <c r="CA176" i="38"/>
  <c r="S176" i="38"/>
  <c r="DA176" i="38"/>
  <c r="DB176" i="38"/>
  <c r="BS176" i="38"/>
  <c r="AP242" i="38"/>
  <c r="AQ242" i="38"/>
  <c r="AX242" i="38"/>
  <c r="AO242" i="38"/>
  <c r="AR242" i="38"/>
  <c r="AT242" i="38"/>
  <c r="AV242" i="38"/>
  <c r="AY242" i="38"/>
  <c r="AU242" i="38"/>
  <c r="AW242" i="38"/>
  <c r="AZ242" i="38"/>
  <c r="BC242" i="38"/>
  <c r="BG242" i="38"/>
  <c r="BE242" i="38"/>
  <c r="BH242" i="38"/>
  <c r="BJ242" i="38"/>
  <c r="BK242" i="38"/>
  <c r="BL242" i="38"/>
  <c r="BM242" i="38"/>
  <c r="BB242" i="38"/>
  <c r="BA242" i="38"/>
  <c r="BN242" i="38"/>
  <c r="BD242" i="38"/>
  <c r="BP242" i="38"/>
  <c r="BR242" i="38"/>
  <c r="BV242" i="38"/>
  <c r="BX242" i="38"/>
  <c r="CE242" i="38"/>
  <c r="AS242" i="38"/>
  <c r="BO242" i="38"/>
  <c r="BT242" i="38"/>
  <c r="BU242" i="38"/>
  <c r="BZ242" i="38"/>
  <c r="CA242" i="38"/>
  <c r="CB242" i="38"/>
  <c r="CD242" i="38"/>
  <c r="CH242" i="38"/>
  <c r="BI242" i="38"/>
  <c r="BQ242" i="38"/>
  <c r="BW242" i="38"/>
  <c r="CF242" i="38"/>
  <c r="CG242" i="38"/>
  <c r="CC242" i="38"/>
  <c r="CK242" i="38"/>
  <c r="CO242" i="38"/>
  <c r="CU242" i="38"/>
  <c r="BY242" i="38"/>
  <c r="CI242" i="38"/>
  <c r="CJ242" i="38"/>
  <c r="CQ242" i="38"/>
  <c r="CW242" i="38"/>
  <c r="CL242" i="38"/>
  <c r="CM242" i="38"/>
  <c r="CN242" i="38"/>
  <c r="CP242" i="38"/>
  <c r="CT242" i="38"/>
  <c r="CV242" i="38"/>
  <c r="BF242" i="38"/>
  <c r="CS242" i="38"/>
  <c r="CX242" i="38"/>
  <c r="BS242" i="38"/>
  <c r="CR242" i="38"/>
  <c r="DI242" i="38"/>
  <c r="DJ242" i="38"/>
  <c r="CY242" i="38"/>
  <c r="DK242" i="38"/>
  <c r="DH242" i="38"/>
  <c r="DA242" i="38"/>
  <c r="DD242" i="38"/>
  <c r="DF242" i="38"/>
  <c r="DE242" i="38"/>
  <c r="DL242" i="38"/>
  <c r="CZ242" i="38"/>
  <c r="DC242" i="38"/>
  <c r="DB242" i="38"/>
  <c r="DG242" i="38"/>
  <c r="AO239" i="38"/>
  <c r="AP239" i="38"/>
  <c r="AS239" i="38"/>
  <c r="AX239" i="38"/>
  <c r="AZ239" i="38"/>
  <c r="AQ239" i="38"/>
  <c r="AR239" i="38"/>
  <c r="BB239" i="38"/>
  <c r="BD239" i="38"/>
  <c r="BF239" i="38"/>
  <c r="BC239" i="38"/>
  <c r="BG239" i="38"/>
  <c r="BI239" i="38"/>
  <c r="AT239" i="38"/>
  <c r="BE239" i="38"/>
  <c r="AW239" i="38"/>
  <c r="BA239" i="38"/>
  <c r="BJ239" i="38"/>
  <c r="BK239" i="38"/>
  <c r="BL239" i="38"/>
  <c r="BM239" i="38"/>
  <c r="AV239" i="38"/>
  <c r="AY239" i="38"/>
  <c r="BH239" i="38"/>
  <c r="BN239" i="38"/>
  <c r="BO239" i="38"/>
  <c r="BS239" i="38"/>
  <c r="BY239" i="38"/>
  <c r="CC239" i="38"/>
  <c r="BP239" i="38"/>
  <c r="BR239" i="38"/>
  <c r="BV239" i="38"/>
  <c r="BX239" i="38"/>
  <c r="CE239" i="38"/>
  <c r="AU239" i="38"/>
  <c r="BT239" i="38"/>
  <c r="BU239" i="38"/>
  <c r="BZ239" i="38"/>
  <c r="CA239" i="38"/>
  <c r="CB239" i="38"/>
  <c r="CD239" i="38"/>
  <c r="CH239" i="38"/>
  <c r="CI239" i="38"/>
  <c r="CR239" i="38"/>
  <c r="CS239" i="38"/>
  <c r="CX239" i="38"/>
  <c r="BW239" i="38"/>
  <c r="CF239" i="38"/>
  <c r="CG239" i="38"/>
  <c r="CK239" i="38"/>
  <c r="CO239" i="38"/>
  <c r="CU239" i="38"/>
  <c r="CJ239" i="38"/>
  <c r="CQ239" i="38"/>
  <c r="CW239" i="38"/>
  <c r="CV239" i="38"/>
  <c r="CM239" i="38"/>
  <c r="CT239" i="38"/>
  <c r="CP239" i="38"/>
  <c r="BQ239" i="38"/>
  <c r="CN239" i="38"/>
  <c r="CL239" i="38"/>
  <c r="DA239" i="38"/>
  <c r="CY239" i="38"/>
  <c r="DF239" i="38"/>
  <c r="DB239" i="38"/>
  <c r="DI239" i="38"/>
  <c r="DC239" i="38"/>
  <c r="DG239" i="38"/>
  <c r="DJ239" i="38"/>
  <c r="DL239" i="38"/>
  <c r="DE239" i="38"/>
  <c r="CZ239" i="38"/>
  <c r="DH239" i="38"/>
  <c r="DD239" i="38"/>
  <c r="DK239" i="38"/>
  <c r="AO129" i="38"/>
  <c r="AP129" i="38"/>
  <c r="AQ129" i="38"/>
  <c r="AU129" i="38"/>
  <c r="AW129" i="38"/>
  <c r="AX129" i="38"/>
  <c r="AY129" i="38"/>
  <c r="AZ129" i="38"/>
  <c r="AT129" i="38"/>
  <c r="BA129" i="38"/>
  <c r="AS129" i="38"/>
  <c r="BC129" i="38"/>
  <c r="AR129" i="38"/>
  <c r="BE129" i="38"/>
  <c r="BH129" i="38"/>
  <c r="BG129" i="38"/>
  <c r="BJ129" i="38"/>
  <c r="BK129" i="38"/>
  <c r="BO129" i="38"/>
  <c r="BP129" i="38"/>
  <c r="AV129" i="38"/>
  <c r="BB129" i="38"/>
  <c r="BL129" i="38"/>
  <c r="BN129" i="38"/>
  <c r="BI129" i="38"/>
  <c r="BM129" i="38"/>
  <c r="BF129" i="38"/>
  <c r="BT129" i="38"/>
  <c r="BZ129" i="38"/>
  <c r="CC129" i="38"/>
  <c r="CD129" i="38"/>
  <c r="BD129" i="38"/>
  <c r="CF129" i="38"/>
  <c r="BS129" i="38"/>
  <c r="BV129" i="38"/>
  <c r="BY129" i="38"/>
  <c r="BQ129" i="38"/>
  <c r="CA129" i="38"/>
  <c r="CJ129" i="38"/>
  <c r="CM129" i="38"/>
  <c r="CN129" i="38"/>
  <c r="CQ129" i="38"/>
  <c r="CT129" i="38"/>
  <c r="CW129" i="38"/>
  <c r="BR129" i="38"/>
  <c r="CH129" i="38"/>
  <c r="CL129" i="38"/>
  <c r="CO129" i="38"/>
  <c r="CP129" i="38"/>
  <c r="CS129" i="38"/>
  <c r="CU129" i="38"/>
  <c r="CV129" i="38"/>
  <c r="BU129" i="38"/>
  <c r="BW129" i="38"/>
  <c r="CB129" i="38"/>
  <c r="CG129" i="38"/>
  <c r="CI129" i="38"/>
  <c r="CR129" i="38"/>
  <c r="CX129" i="38"/>
  <c r="BX129" i="38"/>
  <c r="CE129" i="38"/>
  <c r="CK129" i="38"/>
  <c r="DK129" i="38"/>
  <c r="DH129" i="38"/>
  <c r="DJ129" i="38"/>
  <c r="DC129" i="38"/>
  <c r="DD129" i="38"/>
  <c r="DF129" i="38"/>
  <c r="DL129" i="38"/>
  <c r="DB129" i="38"/>
  <c r="CZ129" i="38"/>
  <c r="CY129" i="38"/>
  <c r="DE129" i="38"/>
  <c r="DA129" i="38"/>
  <c r="DG129" i="38"/>
  <c r="DI129" i="38"/>
  <c r="AQ18" i="38"/>
  <c r="AV18" i="38"/>
  <c r="AY18" i="38"/>
  <c r="AO18" i="38"/>
  <c r="AP18" i="38"/>
  <c r="AU18" i="38"/>
  <c r="AW18" i="38"/>
  <c r="AR18" i="38"/>
  <c r="AS18" i="38"/>
  <c r="BE18" i="38"/>
  <c r="AT18" i="38"/>
  <c r="BC18" i="38"/>
  <c r="BD18" i="38"/>
  <c r="BF18" i="38"/>
  <c r="AX18" i="38"/>
  <c r="BH18" i="38"/>
  <c r="BJ18" i="38"/>
  <c r="BK18" i="38"/>
  <c r="BL18" i="38"/>
  <c r="BM18" i="38"/>
  <c r="BG18" i="38"/>
  <c r="BI18" i="38"/>
  <c r="AZ18" i="38"/>
  <c r="BB18" i="38"/>
  <c r="BN18" i="38"/>
  <c r="BO18" i="38"/>
  <c r="BS18" i="38"/>
  <c r="BV18" i="38"/>
  <c r="BY18" i="38"/>
  <c r="BA18" i="38"/>
  <c r="BR18" i="38"/>
  <c r="BT18" i="38"/>
  <c r="BX18" i="38"/>
  <c r="BZ18" i="38"/>
  <c r="CB18" i="38"/>
  <c r="CE18" i="38"/>
  <c r="CH18" i="38"/>
  <c r="BQ18" i="38"/>
  <c r="BU18" i="38"/>
  <c r="BW18" i="38"/>
  <c r="CA18" i="38"/>
  <c r="CD18" i="38"/>
  <c r="CF18" i="38"/>
  <c r="BP18" i="38"/>
  <c r="CO18" i="38"/>
  <c r="CS18" i="38"/>
  <c r="CU18" i="38"/>
  <c r="DG18" i="38"/>
  <c r="DH18" i="38"/>
  <c r="DI18" i="38"/>
  <c r="DJ18" i="38"/>
  <c r="CG18" i="38"/>
  <c r="CK18" i="38"/>
  <c r="CJ18" i="38"/>
  <c r="CL18" i="38"/>
  <c r="CN18" i="38"/>
  <c r="CQ18" i="38"/>
  <c r="CT18" i="38"/>
  <c r="CW18" i="38"/>
  <c r="CC18" i="38"/>
  <c r="CI18" i="38"/>
  <c r="CV18" i="38"/>
  <c r="DA18" i="38"/>
  <c r="DF18" i="38"/>
  <c r="DK18" i="38"/>
  <c r="CM18" i="38"/>
  <c r="CR18" i="38"/>
  <c r="CZ18" i="38"/>
  <c r="DE18" i="38"/>
  <c r="CP18" i="38"/>
  <c r="CY18" i="38"/>
  <c r="DD18" i="38"/>
  <c r="DB18" i="38"/>
  <c r="DL18" i="38"/>
  <c r="CX18" i="38"/>
  <c r="DC18" i="38"/>
  <c r="BR56" i="38"/>
  <c r="BX56" i="38"/>
  <c r="CB56" i="38"/>
  <c r="CE56" i="38"/>
  <c r="BL56" i="38"/>
  <c r="BN56" i="38"/>
  <c r="BO56" i="38"/>
  <c r="BP56" i="38"/>
  <c r="BQ56" i="38"/>
  <c r="BU56" i="38"/>
  <c r="BW56" i="38"/>
  <c r="CA56" i="38"/>
  <c r="CD56" i="38"/>
  <c r="BT56" i="38"/>
  <c r="BZ56" i="38"/>
  <c r="CC56" i="38"/>
  <c r="CG56" i="38"/>
  <c r="CI56" i="38"/>
  <c r="BK56" i="38"/>
  <c r="BV56" i="38"/>
  <c r="CK56" i="38"/>
  <c r="CR56" i="38"/>
  <c r="CX56" i="38"/>
  <c r="BY56" i="38"/>
  <c r="CJ56" i="38"/>
  <c r="CN56" i="38"/>
  <c r="CQ56" i="38"/>
  <c r="CT56" i="38"/>
  <c r="CW56" i="38"/>
  <c r="CH56" i="38"/>
  <c r="CM56" i="38"/>
  <c r="CP56" i="38"/>
  <c r="CV56" i="38"/>
  <c r="CL56" i="38"/>
  <c r="CS56" i="38"/>
  <c r="BM56" i="38"/>
  <c r="CO56" i="38"/>
  <c r="CF56" i="38"/>
  <c r="CU56" i="38"/>
  <c r="BS56" i="38"/>
  <c r="DG56" i="38"/>
  <c r="DH56" i="38"/>
  <c r="CY56" i="38"/>
  <c r="DJ56" i="38"/>
  <c r="DF56" i="38"/>
  <c r="DD56" i="38"/>
  <c r="DE56" i="38"/>
  <c r="DL56" i="38"/>
  <c r="DC56" i="38"/>
  <c r="CZ56" i="38"/>
  <c r="DB56" i="38"/>
  <c r="DK56" i="38"/>
  <c r="DI56" i="38"/>
  <c r="DA56" i="38"/>
  <c r="AP76" i="38"/>
  <c r="AR76" i="38"/>
  <c r="AQ76" i="38"/>
  <c r="AS76" i="38"/>
  <c r="AO76" i="38"/>
  <c r="AX76" i="38"/>
  <c r="AZ76" i="38"/>
  <c r="AT76" i="38"/>
  <c r="AV76" i="38"/>
  <c r="AY76" i="38"/>
  <c r="BB76" i="38"/>
  <c r="BD76" i="38"/>
  <c r="BF76" i="38"/>
  <c r="BH76" i="38"/>
  <c r="AU76" i="38"/>
  <c r="AW76" i="38"/>
  <c r="BC76" i="38"/>
  <c r="BG76" i="38"/>
  <c r="BI76" i="38"/>
  <c r="BO76" i="38"/>
  <c r="BE76" i="38"/>
  <c r="BM76" i="38"/>
  <c r="BN76" i="38"/>
  <c r="BA76" i="38"/>
  <c r="BJ76" i="38"/>
  <c r="BR76" i="38"/>
  <c r="BU76" i="38"/>
  <c r="BX76" i="38"/>
  <c r="CA76" i="38"/>
  <c r="CB76" i="38"/>
  <c r="BL76" i="38"/>
  <c r="BQ76" i="38"/>
  <c r="BT76" i="38"/>
  <c r="BW76" i="38"/>
  <c r="BZ76" i="38"/>
  <c r="CD76" i="38"/>
  <c r="CG76" i="38"/>
  <c r="BS76" i="38"/>
  <c r="BY76" i="38"/>
  <c r="CC76" i="38"/>
  <c r="CF76" i="38"/>
  <c r="CI76" i="38"/>
  <c r="BV76" i="38"/>
  <c r="CQ76" i="38"/>
  <c r="CW76" i="38"/>
  <c r="BK76" i="38"/>
  <c r="CJ76" i="38"/>
  <c r="CM76" i="38"/>
  <c r="CN76" i="38"/>
  <c r="CT76" i="38"/>
  <c r="BP76" i="38"/>
  <c r="CH76" i="38"/>
  <c r="CL76" i="38"/>
  <c r="CP76" i="38"/>
  <c r="CS76" i="38"/>
  <c r="CV76" i="38"/>
  <c r="CX76" i="38"/>
  <c r="CE76" i="38"/>
  <c r="CO76" i="38"/>
  <c r="CK76" i="38"/>
  <c r="CR76" i="38"/>
  <c r="CU76" i="38"/>
  <c r="CY76" i="38"/>
  <c r="DE76" i="38"/>
  <c r="DI76" i="38"/>
  <c r="DD76" i="38"/>
  <c r="DG76" i="38"/>
  <c r="DC76" i="38"/>
  <c r="DL76" i="38"/>
  <c r="CZ76" i="38"/>
  <c r="DF76" i="38"/>
  <c r="DA76" i="38"/>
  <c r="DB76" i="38"/>
  <c r="DH76" i="38"/>
  <c r="DJ76" i="38"/>
  <c r="DK76" i="38"/>
  <c r="DL156" i="38"/>
  <c r="DJ156" i="38"/>
  <c r="DH156" i="38"/>
  <c r="DF156" i="38"/>
  <c r="DD156" i="38"/>
  <c r="DB156" i="38"/>
  <c r="CZ156" i="38"/>
  <c r="DK156" i="38"/>
  <c r="DI156" i="38"/>
  <c r="DG156" i="38"/>
  <c r="DE156" i="38"/>
  <c r="DC156" i="38"/>
  <c r="DA156" i="38"/>
  <c r="CY156" i="38"/>
  <c r="CC168" i="38"/>
  <c r="AI168" i="38"/>
  <c r="BE168" i="38"/>
  <c r="CT168" i="38"/>
  <c r="CV168" i="38"/>
  <c r="AT168" i="38"/>
  <c r="DE168" i="38"/>
  <c r="DB168" i="38"/>
  <c r="DI168" i="38"/>
  <c r="BT168" i="38"/>
  <c r="L168" i="38"/>
  <c r="BS168" i="38"/>
  <c r="AX168" i="38"/>
  <c r="CB168" i="38"/>
  <c r="BU168" i="38"/>
  <c r="CP168" i="38"/>
  <c r="V168" i="38"/>
  <c r="AF168" i="38"/>
  <c r="BX168" i="38"/>
  <c r="CO168" i="38"/>
  <c r="CM168" i="38"/>
  <c r="DJ168" i="38"/>
  <c r="AM168" i="38"/>
  <c r="Q168" i="38"/>
  <c r="BO168" i="38"/>
  <c r="AW168" i="38"/>
  <c r="CN168" i="38"/>
  <c r="DH168" i="38"/>
  <c r="BR168" i="38"/>
  <c r="R168" i="38"/>
  <c r="AJ168" i="38"/>
  <c r="BC168" i="38"/>
  <c r="CQ168" i="38"/>
  <c r="CG168" i="38"/>
  <c r="CI168" i="38"/>
  <c r="AH168" i="38"/>
  <c r="AS168" i="38"/>
  <c r="BN168" i="38"/>
  <c r="BK168" i="38"/>
  <c r="AA168" i="38"/>
  <c r="AG168" i="38"/>
  <c r="BW168" i="38"/>
  <c r="CL168" i="38"/>
  <c r="CJ168" i="38"/>
  <c r="CZ168" i="38"/>
  <c r="Z168" i="38"/>
  <c r="AL168" i="38"/>
  <c r="CR168" i="38"/>
  <c r="BQ168" i="38"/>
  <c r="CE168" i="38"/>
  <c r="CK168" i="38"/>
  <c r="DK168" i="38"/>
  <c r="AN168" i="38"/>
  <c r="K168" i="38"/>
  <c r="AU168" i="38"/>
  <c r="BB168" i="38"/>
  <c r="CF168" i="38"/>
  <c r="AP168" i="38"/>
  <c r="CY168" i="38"/>
  <c r="BP168" i="38"/>
  <c r="S168" i="38"/>
  <c r="Y168" i="38"/>
  <c r="P168" i="38"/>
  <c r="AE168" i="38"/>
  <c r="BI168" i="38"/>
  <c r="AD168" i="38"/>
  <c r="N168" i="38"/>
  <c r="DL168" i="38"/>
  <c r="AV168" i="38"/>
  <c r="CD168" i="38"/>
  <c r="BJ168" i="38"/>
  <c r="J168" i="38"/>
  <c r="T168" i="38"/>
  <c r="AR168" i="38"/>
  <c r="CX168" i="38"/>
  <c r="BG168" i="38"/>
  <c r="BY168" i="38"/>
  <c r="DA168" i="38"/>
  <c r="M168" i="38"/>
  <c r="AB168" i="38"/>
  <c r="CA168" i="38"/>
  <c r="BF168" i="38"/>
  <c r="BH168" i="38"/>
  <c r="BM168" i="38"/>
  <c r="DG168" i="38"/>
  <c r="X168" i="38"/>
  <c r="BV168" i="38"/>
  <c r="DC168" i="38"/>
  <c r="W168" i="38"/>
  <c r="AZ168" i="38"/>
  <c r="BD168" i="38"/>
  <c r="DD168" i="38"/>
  <c r="CS168" i="38"/>
  <c r="AQ168" i="38"/>
  <c r="BZ168" i="38"/>
  <c r="AY168" i="38"/>
  <c r="AC168" i="38"/>
  <c r="AO168" i="38"/>
  <c r="O168" i="38"/>
  <c r="DF168" i="38"/>
  <c r="AK168" i="38"/>
  <c r="CH168" i="38"/>
  <c r="U168" i="38"/>
  <c r="CW168" i="38"/>
  <c r="CU168" i="38"/>
  <c r="BA168" i="38"/>
  <c r="BL168" i="38"/>
  <c r="AO226" i="38"/>
  <c r="AP226" i="38"/>
  <c r="AQ226" i="38"/>
  <c r="AS226" i="38"/>
  <c r="AX226" i="38"/>
  <c r="AZ226" i="38"/>
  <c r="AR226" i="38"/>
  <c r="AT226" i="38"/>
  <c r="AV226" i="38"/>
  <c r="AY226" i="38"/>
  <c r="BB226" i="38"/>
  <c r="BD226" i="38"/>
  <c r="BF226" i="38"/>
  <c r="BH226" i="38"/>
  <c r="AU226" i="38"/>
  <c r="AW226" i="38"/>
  <c r="BC226" i="38"/>
  <c r="BG226" i="38"/>
  <c r="BI226" i="38"/>
  <c r="BK226" i="38"/>
  <c r="BM226" i="38"/>
  <c r="BL226" i="38"/>
  <c r="BE226" i="38"/>
  <c r="CE226" i="38"/>
  <c r="BN226" i="38"/>
  <c r="BO226" i="38"/>
  <c r="BP226" i="38"/>
  <c r="BR226" i="38"/>
  <c r="BU226" i="38"/>
  <c r="BV226" i="38"/>
  <c r="BX226" i="38"/>
  <c r="CA226" i="38"/>
  <c r="BA226" i="38"/>
  <c r="BQ226" i="38"/>
  <c r="BT226" i="38"/>
  <c r="BW226" i="38"/>
  <c r="BZ226" i="38"/>
  <c r="CB226" i="38"/>
  <c r="CD226" i="38"/>
  <c r="CG226" i="38"/>
  <c r="CH226" i="38"/>
  <c r="CC226" i="38"/>
  <c r="CK226" i="38"/>
  <c r="CO226" i="38"/>
  <c r="CR226" i="38"/>
  <c r="CU226" i="38"/>
  <c r="CX226" i="38"/>
  <c r="BY226" i="38"/>
  <c r="CI226" i="38"/>
  <c r="CQ226" i="38"/>
  <c r="CW226" i="38"/>
  <c r="CJ226" i="38"/>
  <c r="CM226" i="38"/>
  <c r="BJ226" i="38"/>
  <c r="CL226" i="38"/>
  <c r="CN226" i="38"/>
  <c r="CS226" i="38"/>
  <c r="BS226" i="38"/>
  <c r="CV226" i="38"/>
  <c r="CF226" i="38"/>
  <c r="CT226" i="38"/>
  <c r="CP226" i="38"/>
  <c r="DE226" i="38"/>
  <c r="DB226" i="38"/>
  <c r="DJ226" i="38"/>
  <c r="CZ226" i="38"/>
  <c r="DD226" i="38"/>
  <c r="DF226" i="38"/>
  <c r="DA226" i="38"/>
  <c r="DG226" i="38"/>
  <c r="DL226" i="38"/>
  <c r="DK226" i="38"/>
  <c r="CY226" i="38"/>
  <c r="DH226" i="38"/>
  <c r="DI226" i="38"/>
  <c r="DC226" i="38"/>
  <c r="CQ196" i="38"/>
  <c r="CI196" i="38"/>
  <c r="CA196" i="38"/>
  <c r="BS196" i="38"/>
  <c r="BK196" i="38"/>
  <c r="BC196" i="38"/>
  <c r="AU196" i="38"/>
  <c r="BJ196" i="38"/>
  <c r="BB196" i="38"/>
  <c r="AT196" i="38"/>
  <c r="CQ200" i="38"/>
  <c r="CI200" i="38"/>
  <c r="CA200" i="38"/>
  <c r="BS200" i="38"/>
  <c r="BK200" i="38"/>
  <c r="BC200" i="38"/>
  <c r="AU200" i="38"/>
  <c r="BJ200" i="38"/>
  <c r="BB200" i="38"/>
  <c r="AT200" i="38"/>
  <c r="G280" i="38"/>
  <c r="AQ204" i="38"/>
  <c r="AT204" i="38"/>
  <c r="AV204" i="38"/>
  <c r="AY204" i="38"/>
  <c r="AP204" i="38"/>
  <c r="AR204" i="38"/>
  <c r="AU204" i="38"/>
  <c r="AW204" i="38"/>
  <c r="AO204" i="38"/>
  <c r="AS204" i="38"/>
  <c r="AZ204" i="38"/>
  <c r="BE204" i="38"/>
  <c r="BA204" i="38"/>
  <c r="BJ204" i="38"/>
  <c r="BD204" i="38"/>
  <c r="BF204" i="38"/>
  <c r="BH204" i="38"/>
  <c r="BN204" i="38"/>
  <c r="BO204" i="38"/>
  <c r="BG204" i="38"/>
  <c r="BB204" i="38"/>
  <c r="BK204" i="38"/>
  <c r="BL204" i="38"/>
  <c r="BM204" i="38"/>
  <c r="BC204" i="38"/>
  <c r="BQ204" i="38"/>
  <c r="BW204" i="38"/>
  <c r="AX204" i="38"/>
  <c r="BS204" i="38"/>
  <c r="BY204" i="38"/>
  <c r="CC204" i="38"/>
  <c r="CI204" i="38"/>
  <c r="BI204" i="38"/>
  <c r="BP204" i="38"/>
  <c r="BR204" i="38"/>
  <c r="BV204" i="38"/>
  <c r="BX204" i="38"/>
  <c r="CE204" i="38"/>
  <c r="CD204" i="38"/>
  <c r="CF204" i="38"/>
  <c r="CG204" i="38"/>
  <c r="CL204" i="38"/>
  <c r="CM204" i="38"/>
  <c r="CN204" i="38"/>
  <c r="CP204" i="38"/>
  <c r="CT204" i="38"/>
  <c r="CV204" i="38"/>
  <c r="BU204" i="38"/>
  <c r="BZ204" i="38"/>
  <c r="CB204" i="38"/>
  <c r="CR204" i="38"/>
  <c r="CS204" i="38"/>
  <c r="CX204" i="38"/>
  <c r="CK204" i="38"/>
  <c r="CO204" i="38"/>
  <c r="CU204" i="38"/>
  <c r="BT204" i="38"/>
  <c r="CA204" i="38"/>
  <c r="CW204" i="38"/>
  <c r="CH204" i="38"/>
  <c r="CJ204" i="38"/>
  <c r="CQ204" i="38"/>
  <c r="DK204" i="38"/>
  <c r="DI204" i="38"/>
  <c r="DG204" i="38"/>
  <c r="DE204" i="38"/>
  <c r="DC204" i="38"/>
  <c r="DA204" i="38"/>
  <c r="CY204" i="38"/>
  <c r="DL204" i="38"/>
  <c r="DJ204" i="38"/>
  <c r="DH204" i="38"/>
  <c r="DF204" i="38"/>
  <c r="DD204" i="38"/>
  <c r="DB204" i="38"/>
  <c r="CZ204" i="38"/>
  <c r="AQ208" i="38"/>
  <c r="AO208" i="38"/>
  <c r="AR208" i="38"/>
  <c r="AT208" i="38"/>
  <c r="AV208" i="38"/>
  <c r="AY208" i="38"/>
  <c r="AU208" i="38"/>
  <c r="AW208" i="38"/>
  <c r="BE208" i="38"/>
  <c r="AX208" i="38"/>
  <c r="BA208" i="38"/>
  <c r="BJ208" i="38"/>
  <c r="BB208" i="38"/>
  <c r="BN208" i="38"/>
  <c r="BO208" i="38"/>
  <c r="AZ208" i="38"/>
  <c r="BC208" i="38"/>
  <c r="AP208" i="38"/>
  <c r="AS208" i="38"/>
  <c r="BD208" i="38"/>
  <c r="BF208" i="38"/>
  <c r="BH208" i="38"/>
  <c r="BI208" i="38"/>
  <c r="BK208" i="38"/>
  <c r="BL208" i="38"/>
  <c r="BM208" i="38"/>
  <c r="BQ208" i="38"/>
  <c r="BW208" i="38"/>
  <c r="BS208" i="38"/>
  <c r="BY208" i="38"/>
  <c r="CC208" i="38"/>
  <c r="CI208" i="38"/>
  <c r="BG208" i="38"/>
  <c r="BP208" i="38"/>
  <c r="BR208" i="38"/>
  <c r="BV208" i="38"/>
  <c r="BX208" i="38"/>
  <c r="CE208" i="38"/>
  <c r="BT208" i="38"/>
  <c r="CA208" i="38"/>
  <c r="CL208" i="38"/>
  <c r="CM208" i="38"/>
  <c r="CN208" i="38"/>
  <c r="CP208" i="38"/>
  <c r="CT208" i="38"/>
  <c r="CV208" i="38"/>
  <c r="CD208" i="38"/>
  <c r="CH208" i="38"/>
  <c r="CR208" i="38"/>
  <c r="CS208" i="38"/>
  <c r="CX208" i="38"/>
  <c r="BU208" i="38"/>
  <c r="BZ208" i="38"/>
  <c r="CB208" i="38"/>
  <c r="CF208" i="38"/>
  <c r="CG208" i="38"/>
  <c r="CK208" i="38"/>
  <c r="CO208" i="38"/>
  <c r="CU208" i="38"/>
  <c r="CJ208" i="38"/>
  <c r="CQ208" i="38"/>
  <c r="CW208" i="38"/>
  <c r="DK208" i="38"/>
  <c r="DI208" i="38"/>
  <c r="DG208" i="38"/>
  <c r="DE208" i="38"/>
  <c r="DC208" i="38"/>
  <c r="DA208" i="38"/>
  <c r="CY208" i="38"/>
  <c r="DL208" i="38"/>
  <c r="DJ208" i="38"/>
  <c r="DH208" i="38"/>
  <c r="DF208" i="38"/>
  <c r="DD208" i="38"/>
  <c r="DB208" i="38"/>
  <c r="CZ208" i="38"/>
  <c r="G282" i="38"/>
  <c r="DK153" i="38"/>
  <c r="DG153" i="38"/>
  <c r="DC153" i="38"/>
  <c r="CY153" i="38"/>
  <c r="DJ153" i="38"/>
  <c r="DF153" i="38"/>
  <c r="DB153" i="38"/>
  <c r="DI153" i="38"/>
  <c r="DE153" i="38"/>
  <c r="DA153" i="38"/>
  <c r="DL153" i="38"/>
  <c r="DH153" i="38"/>
  <c r="DD153" i="38"/>
  <c r="CZ153" i="38"/>
  <c r="G19" i="38"/>
  <c r="G151" i="38"/>
  <c r="BL223" i="38"/>
  <c r="BN223" i="38"/>
  <c r="BP223" i="38"/>
  <c r="BR223" i="38"/>
  <c r="BV223" i="38"/>
  <c r="BX223" i="38"/>
  <c r="BT223" i="38"/>
  <c r="BZ223" i="38"/>
  <c r="CB223" i="38"/>
  <c r="CD223" i="38"/>
  <c r="CH223" i="38"/>
  <c r="CF223" i="38"/>
  <c r="CJ223" i="38"/>
  <c r="CL223" i="38"/>
  <c r="CN223" i="38"/>
  <c r="CP223" i="38"/>
  <c r="CT223" i="38"/>
  <c r="CV223" i="38"/>
  <c r="CX223" i="38"/>
  <c r="CR223" i="38"/>
  <c r="DD223" i="38"/>
  <c r="DI223" i="38"/>
  <c r="DL223" i="38"/>
  <c r="DK223" i="38"/>
  <c r="DE223" i="38"/>
  <c r="DJ223" i="38"/>
  <c r="CZ223" i="38"/>
  <c r="DA223" i="38"/>
  <c r="DH223" i="38"/>
  <c r="DB223" i="38"/>
  <c r="DG223" i="38"/>
  <c r="DC223" i="38"/>
  <c r="CY223" i="38"/>
  <c r="DF223" i="38"/>
  <c r="AO84" i="38"/>
  <c r="AU84" i="38"/>
  <c r="AW84" i="38"/>
  <c r="AR84" i="38"/>
  <c r="AS84" i="38"/>
  <c r="AP84" i="38"/>
  <c r="AX84" i="38"/>
  <c r="AZ84" i="38"/>
  <c r="BA84" i="38"/>
  <c r="BB84" i="38"/>
  <c r="BD84" i="38"/>
  <c r="BF84" i="38"/>
  <c r="BH84" i="38"/>
  <c r="AQ84" i="38"/>
  <c r="BC84" i="38"/>
  <c r="BK84" i="38"/>
  <c r="BM84" i="38"/>
  <c r="AV84" i="38"/>
  <c r="AY84" i="38"/>
  <c r="BE84" i="38"/>
  <c r="BL84" i="38"/>
  <c r="BG84" i="38"/>
  <c r="CE84" i="38"/>
  <c r="BI84" i="38"/>
  <c r="BJ84" i="38"/>
  <c r="BP84" i="38"/>
  <c r="BR84" i="38"/>
  <c r="BU84" i="38"/>
  <c r="BV84" i="38"/>
  <c r="BX84" i="38"/>
  <c r="CA84" i="38"/>
  <c r="AT84" i="38"/>
  <c r="BN84" i="38"/>
  <c r="BQ84" i="38"/>
  <c r="BT84" i="38"/>
  <c r="BW84" i="38"/>
  <c r="BZ84" i="38"/>
  <c r="CB84" i="38"/>
  <c r="CD84" i="38"/>
  <c r="CG84" i="38"/>
  <c r="CH84" i="38"/>
  <c r="BS84" i="38"/>
  <c r="CK84" i="38"/>
  <c r="CO84" i="38"/>
  <c r="CR84" i="38"/>
  <c r="CU84" i="38"/>
  <c r="CX84" i="38"/>
  <c r="CC84" i="38"/>
  <c r="CF84" i="38"/>
  <c r="CQ84" i="38"/>
  <c r="CW84" i="38"/>
  <c r="BO84" i="38"/>
  <c r="BY84" i="38"/>
  <c r="CJ84" i="38"/>
  <c r="CM84" i="38"/>
  <c r="CP84" i="38"/>
  <c r="CI84" i="38"/>
  <c r="CL84" i="38"/>
  <c r="CN84" i="38"/>
  <c r="CS84" i="38"/>
  <c r="CV84" i="38"/>
  <c r="CT84" i="38"/>
  <c r="DC84" i="38"/>
  <c r="CZ84" i="38"/>
  <c r="DF84" i="38"/>
  <c r="DA84" i="38"/>
  <c r="DI84" i="38"/>
  <c r="DH84" i="38"/>
  <c r="DK84" i="38"/>
  <c r="DD84" i="38"/>
  <c r="DG84" i="38"/>
  <c r="CY84" i="38"/>
  <c r="DJ84" i="38"/>
  <c r="DE84" i="38"/>
  <c r="DL84" i="38"/>
  <c r="DB84" i="38"/>
  <c r="DB106" i="38"/>
  <c r="DG106" i="38"/>
  <c r="DF106" i="38"/>
  <c r="DI106" i="38"/>
  <c r="DK106" i="38"/>
  <c r="DD106" i="38"/>
  <c r="DJ106" i="38"/>
  <c r="DE106" i="38"/>
  <c r="DA106" i="38"/>
  <c r="CZ106" i="38"/>
  <c r="DL106" i="38"/>
  <c r="CY106" i="38"/>
  <c r="DH106" i="38"/>
  <c r="DC106" i="38"/>
  <c r="G185" i="38"/>
  <c r="AO235" i="38"/>
  <c r="AP235" i="38"/>
  <c r="AQ235" i="38"/>
  <c r="AS235" i="38"/>
  <c r="AX235" i="38"/>
  <c r="AZ235" i="38"/>
  <c r="AR235" i="38"/>
  <c r="AT235" i="38"/>
  <c r="AV235" i="38"/>
  <c r="AY235" i="38"/>
  <c r="BB235" i="38"/>
  <c r="BD235" i="38"/>
  <c r="BF235" i="38"/>
  <c r="BH235" i="38"/>
  <c r="AU235" i="38"/>
  <c r="AW235" i="38"/>
  <c r="BC235" i="38"/>
  <c r="BG235" i="38"/>
  <c r="BI235" i="38"/>
  <c r="BJ235" i="38"/>
  <c r="BK235" i="38"/>
  <c r="BL235" i="38"/>
  <c r="BM235" i="38"/>
  <c r="BE235" i="38"/>
  <c r="BS235" i="38"/>
  <c r="BY235" i="38"/>
  <c r="CC235" i="38"/>
  <c r="BP235" i="38"/>
  <c r="BR235" i="38"/>
  <c r="BV235" i="38"/>
  <c r="BX235" i="38"/>
  <c r="CE235" i="38"/>
  <c r="BO235" i="38"/>
  <c r="BT235" i="38"/>
  <c r="BU235" i="38"/>
  <c r="BZ235" i="38"/>
  <c r="CA235" i="38"/>
  <c r="CB235" i="38"/>
  <c r="CD235" i="38"/>
  <c r="CH235" i="38"/>
  <c r="BW235" i="38"/>
  <c r="CR235" i="38"/>
  <c r="CS235" i="38"/>
  <c r="CX235" i="38"/>
  <c r="BN235" i="38"/>
  <c r="CK235" i="38"/>
  <c r="CO235" i="38"/>
  <c r="CU235" i="38"/>
  <c r="BA235" i="38"/>
  <c r="BQ235" i="38"/>
  <c r="CI235" i="38"/>
  <c r="CJ235" i="38"/>
  <c r="CQ235" i="38"/>
  <c r="CW235" i="38"/>
  <c r="CM235" i="38"/>
  <c r="CT235" i="38"/>
  <c r="CP235" i="38"/>
  <c r="CG235" i="38"/>
  <c r="CL235" i="38"/>
  <c r="CN235" i="38"/>
  <c r="CV235" i="38"/>
  <c r="CF235" i="38"/>
  <c r="DK235" i="38"/>
  <c r="DD235" i="38"/>
  <c r="DG235" i="38"/>
  <c r="DH235" i="38"/>
  <c r="DJ235" i="38"/>
  <c r="DB235" i="38"/>
  <c r="DF235" i="38"/>
  <c r="DA235" i="38"/>
  <c r="DI235" i="38"/>
  <c r="DE235" i="38"/>
  <c r="CZ235" i="38"/>
  <c r="CY235" i="38"/>
  <c r="DL235" i="38"/>
  <c r="DC235" i="38"/>
  <c r="AQ228" i="38"/>
  <c r="AR228" i="38"/>
  <c r="AT228" i="38"/>
  <c r="AV228" i="38"/>
  <c r="AY228" i="38"/>
  <c r="AP228" i="38"/>
  <c r="AU228" i="38"/>
  <c r="AW228" i="38"/>
  <c r="AO228" i="38"/>
  <c r="AS228" i="38"/>
  <c r="BE228" i="38"/>
  <c r="BA228" i="38"/>
  <c r="BJ228" i="38"/>
  <c r="BD228" i="38"/>
  <c r="BF228" i="38"/>
  <c r="BH228" i="38"/>
  <c r="BO228" i="38"/>
  <c r="AX228" i="38"/>
  <c r="BG228" i="38"/>
  <c r="BI228" i="38"/>
  <c r="BN228" i="38"/>
  <c r="AZ228" i="38"/>
  <c r="BB228" i="38"/>
  <c r="BK228" i="38"/>
  <c r="BM228" i="38"/>
  <c r="BQ228" i="38"/>
  <c r="BT228" i="38"/>
  <c r="BW228" i="38"/>
  <c r="BZ228" i="38"/>
  <c r="CB228" i="38"/>
  <c r="CD228" i="38"/>
  <c r="BC228" i="38"/>
  <c r="BS228" i="38"/>
  <c r="BY228" i="38"/>
  <c r="CC228" i="38"/>
  <c r="CF228" i="38"/>
  <c r="CI228" i="38"/>
  <c r="BL228" i="38"/>
  <c r="CE228" i="38"/>
  <c r="BX228" i="38"/>
  <c r="CG228" i="38"/>
  <c r="CH228" i="38"/>
  <c r="CJ228" i="38"/>
  <c r="CM228" i="38"/>
  <c r="BV228" i="38"/>
  <c r="CA228" i="38"/>
  <c r="CL228" i="38"/>
  <c r="CN228" i="38"/>
  <c r="CP228" i="38"/>
  <c r="CS228" i="38"/>
  <c r="CT228" i="38"/>
  <c r="CV228" i="38"/>
  <c r="BR228" i="38"/>
  <c r="CK228" i="38"/>
  <c r="CO228" i="38"/>
  <c r="CR228" i="38"/>
  <c r="CU228" i="38"/>
  <c r="CX228" i="38"/>
  <c r="BU228" i="38"/>
  <c r="CQ228" i="38"/>
  <c r="BP228" i="38"/>
  <c r="CW228" i="38"/>
  <c r="DI228" i="38"/>
  <c r="DH228" i="38"/>
  <c r="DL228" i="38"/>
  <c r="DG228" i="38"/>
  <c r="DA228" i="38"/>
  <c r="CY228" i="38"/>
  <c r="DK228" i="38"/>
  <c r="DC228" i="38"/>
  <c r="CZ228" i="38"/>
  <c r="DE228" i="38"/>
  <c r="DB228" i="38"/>
  <c r="DF228" i="38"/>
  <c r="DD228" i="38"/>
  <c r="DJ228" i="38"/>
  <c r="AO38" i="38"/>
  <c r="AT38" i="38"/>
  <c r="AV38" i="38"/>
  <c r="AY38" i="38"/>
  <c r="AP38" i="38"/>
  <c r="AQ38" i="38"/>
  <c r="AR38" i="38"/>
  <c r="AU38" i="38"/>
  <c r="AW38" i="38"/>
  <c r="AS38" i="38"/>
  <c r="BE38" i="38"/>
  <c r="AZ38" i="38"/>
  <c r="BD38" i="38"/>
  <c r="BF38" i="38"/>
  <c r="BH38" i="38"/>
  <c r="BN38" i="38"/>
  <c r="BO38" i="38"/>
  <c r="BG38" i="38"/>
  <c r="BK38" i="38"/>
  <c r="BL38" i="38"/>
  <c r="BM38" i="38"/>
  <c r="AX38" i="38"/>
  <c r="BA38" i="38"/>
  <c r="BB38" i="38"/>
  <c r="BC38" i="38"/>
  <c r="BJ38" i="38"/>
  <c r="BI38" i="38"/>
  <c r="BP38" i="38"/>
  <c r="CC38" i="38"/>
  <c r="BS38" i="38"/>
  <c r="BV38" i="38"/>
  <c r="BY38" i="38"/>
  <c r="BR38" i="38"/>
  <c r="BX38" i="38"/>
  <c r="CB38" i="38"/>
  <c r="CE38" i="38"/>
  <c r="CH38" i="38"/>
  <c r="BU38" i="38"/>
  <c r="BZ38" i="38"/>
  <c r="CI38" i="38"/>
  <c r="CL38" i="38"/>
  <c r="CM38" i="38"/>
  <c r="CP38" i="38"/>
  <c r="CV38" i="38"/>
  <c r="BQ38" i="38"/>
  <c r="CO38" i="38"/>
  <c r="CR38" i="38"/>
  <c r="CS38" i="38"/>
  <c r="CU38" i="38"/>
  <c r="CX38" i="38"/>
  <c r="BT38" i="38"/>
  <c r="CA38" i="38"/>
  <c r="CF38" i="38"/>
  <c r="CG38" i="38"/>
  <c r="CK38" i="38"/>
  <c r="BW38" i="38"/>
  <c r="CD38" i="38"/>
  <c r="CW38" i="38"/>
  <c r="CN38" i="38"/>
  <c r="CJ38" i="38"/>
  <c r="CQ38" i="38"/>
  <c r="CT38" i="38"/>
  <c r="CY38" i="38"/>
  <c r="DF38" i="38"/>
  <c r="CZ38" i="38"/>
  <c r="DB38" i="38"/>
  <c r="DI38" i="38"/>
  <c r="DC38" i="38"/>
  <c r="DL38" i="38"/>
  <c r="DJ38" i="38"/>
  <c r="DE38" i="38"/>
  <c r="DH38" i="38"/>
  <c r="DK38" i="38"/>
  <c r="DD38" i="38"/>
  <c r="DA38" i="38"/>
  <c r="DG38" i="38"/>
  <c r="AO30" i="38"/>
  <c r="AT30" i="38"/>
  <c r="AU30" i="38"/>
  <c r="AW30" i="38"/>
  <c r="AR30" i="38"/>
  <c r="AX30" i="38"/>
  <c r="AZ30" i="38"/>
  <c r="BC30" i="38"/>
  <c r="BI30" i="38"/>
  <c r="BN30" i="38"/>
  <c r="BO30" i="38"/>
  <c r="BA30" i="38"/>
  <c r="BK30" i="38"/>
  <c r="BL30" i="38"/>
  <c r="BM30" i="38"/>
  <c r="AQ30" i="38"/>
  <c r="BD30" i="38"/>
  <c r="BF30" i="38"/>
  <c r="CC30" i="38"/>
  <c r="BG30" i="38"/>
  <c r="BS30" i="38"/>
  <c r="BV30" i="38"/>
  <c r="BY30" i="38"/>
  <c r="BP30" i="38"/>
  <c r="BR30" i="38"/>
  <c r="BX30" i="38"/>
  <c r="CB30" i="38"/>
  <c r="CE30" i="38"/>
  <c r="CH30" i="38"/>
  <c r="BQ30" i="38"/>
  <c r="CF30" i="38"/>
  <c r="CG30" i="38"/>
  <c r="CL30" i="38"/>
  <c r="CM30" i="38"/>
  <c r="CP30" i="38"/>
  <c r="CV30" i="38"/>
  <c r="BJ30" i="38"/>
  <c r="BT30" i="38"/>
  <c r="CA30" i="38"/>
  <c r="CO30" i="38"/>
  <c r="CR30" i="38"/>
  <c r="CS30" i="38"/>
  <c r="CU30" i="38"/>
  <c r="CX30" i="38"/>
  <c r="BW30" i="38"/>
  <c r="CD30" i="38"/>
  <c r="CI30" i="38"/>
  <c r="CK30" i="38"/>
  <c r="CN30" i="38"/>
  <c r="BU30" i="38"/>
  <c r="CJ30" i="38"/>
  <c r="CQ30" i="38"/>
  <c r="BZ30" i="38"/>
  <c r="CT30" i="38"/>
  <c r="CW30" i="38"/>
  <c r="DL30" i="38"/>
  <c r="DJ30" i="38"/>
  <c r="DH30" i="38"/>
  <c r="DF30" i="38"/>
  <c r="DD30" i="38"/>
  <c r="DB30" i="38"/>
  <c r="CZ30" i="38"/>
  <c r="DG30" i="38"/>
  <c r="CY30" i="38"/>
  <c r="DE30" i="38"/>
  <c r="DK30" i="38"/>
  <c r="DC30" i="38"/>
  <c r="DI30" i="38"/>
  <c r="DA30" i="38"/>
  <c r="DL263" i="38"/>
  <c r="DJ263" i="38"/>
  <c r="DH263" i="38"/>
  <c r="DF263" i="38"/>
  <c r="DD263" i="38"/>
  <c r="DB263" i="38"/>
  <c r="CZ263" i="38"/>
  <c r="DK263" i="38"/>
  <c r="DI263" i="38"/>
  <c r="DG263" i="38"/>
  <c r="DE263" i="38"/>
  <c r="DC263" i="38"/>
  <c r="DA263" i="38"/>
  <c r="CY263" i="38"/>
  <c r="AO61" i="38"/>
  <c r="AU61" i="38"/>
  <c r="AW61" i="38"/>
  <c r="AR61" i="38"/>
  <c r="AS61" i="38"/>
  <c r="AP61" i="38"/>
  <c r="AQ61" i="38"/>
  <c r="AX61" i="38"/>
  <c r="AZ61" i="38"/>
  <c r="BB61" i="38"/>
  <c r="BD61" i="38"/>
  <c r="BF61" i="38"/>
  <c r="BH61" i="38"/>
  <c r="BC61" i="38"/>
  <c r="BK61" i="38"/>
  <c r="BL61" i="38"/>
  <c r="AV61" i="38"/>
  <c r="AY61" i="38"/>
  <c r="BE61" i="38"/>
  <c r="BG61" i="38"/>
  <c r="BM61" i="38"/>
  <c r="BV61" i="38"/>
  <c r="CE61" i="38"/>
  <c r="AT61" i="38"/>
  <c r="BP61" i="38"/>
  <c r="BR61" i="38"/>
  <c r="BU61" i="38"/>
  <c r="BX61" i="38"/>
  <c r="CA61" i="38"/>
  <c r="CB61" i="38"/>
  <c r="CH61" i="38"/>
  <c r="BI61" i="38"/>
  <c r="BJ61" i="38"/>
  <c r="BN61" i="38"/>
  <c r="BQ61" i="38"/>
  <c r="BT61" i="38"/>
  <c r="BW61" i="38"/>
  <c r="BZ61" i="38"/>
  <c r="CD61" i="38"/>
  <c r="CG61" i="38"/>
  <c r="BO61" i="38"/>
  <c r="BS61" i="38"/>
  <c r="CK61" i="38"/>
  <c r="CO61" i="38"/>
  <c r="CR61" i="38"/>
  <c r="CU61" i="38"/>
  <c r="CX61" i="38"/>
  <c r="BA61" i="38"/>
  <c r="CC61" i="38"/>
  <c r="CF61" i="38"/>
  <c r="CQ61" i="38"/>
  <c r="CW61" i="38"/>
  <c r="BY61" i="38"/>
  <c r="CJ61" i="38"/>
  <c r="CM61" i="38"/>
  <c r="CN61" i="38"/>
  <c r="CT61" i="38"/>
  <c r="CP61" i="38"/>
  <c r="CL61" i="38"/>
  <c r="CS61" i="38"/>
  <c r="CV61" i="38"/>
  <c r="CI61" i="38"/>
  <c r="DF61" i="38"/>
  <c r="DI61" i="38"/>
  <c r="DB61" i="38"/>
  <c r="DJ61" i="38"/>
  <c r="DA61" i="38"/>
  <c r="CZ61" i="38"/>
  <c r="DE61" i="38"/>
  <c r="DG61" i="38"/>
  <c r="DC61" i="38"/>
  <c r="DH61" i="38"/>
  <c r="DL61" i="38"/>
  <c r="DK61" i="38"/>
  <c r="CY61" i="38"/>
  <c r="DD61" i="38"/>
  <c r="DL268" i="38"/>
  <c r="DJ268" i="38"/>
  <c r="DH268" i="38"/>
  <c r="DF268" i="38"/>
  <c r="DD268" i="38"/>
  <c r="DB268" i="38"/>
  <c r="CZ268" i="38"/>
  <c r="DK268" i="38"/>
  <c r="DI268" i="38"/>
  <c r="DG268" i="38"/>
  <c r="DE268" i="38"/>
  <c r="DC268" i="38"/>
  <c r="DA268" i="38"/>
  <c r="CY268" i="38"/>
  <c r="G20" i="38"/>
  <c r="DH135" i="38"/>
  <c r="DD135" i="38"/>
  <c r="DC135" i="38"/>
  <c r="DJ135" i="38"/>
  <c r="DA135" i="38"/>
  <c r="DL135" i="38"/>
  <c r="DI135" i="38"/>
  <c r="DG135" i="38"/>
  <c r="CZ135" i="38"/>
  <c r="DE135" i="38"/>
  <c r="CY135" i="38"/>
  <c r="DF135" i="38"/>
  <c r="DB135" i="38"/>
  <c r="DK135" i="38"/>
  <c r="DK155" i="38"/>
  <c r="DI155" i="38"/>
  <c r="DG155" i="38"/>
  <c r="DE155" i="38"/>
  <c r="DC155" i="38"/>
  <c r="DA155" i="38"/>
  <c r="CY155" i="38"/>
  <c r="DH155" i="38"/>
  <c r="CZ155" i="38"/>
  <c r="DF155" i="38"/>
  <c r="DL155" i="38"/>
  <c r="DD155" i="38"/>
  <c r="DJ155" i="38"/>
  <c r="DB155" i="38"/>
  <c r="BO54" i="38"/>
  <c r="BK54" i="38"/>
  <c r="BL54" i="38"/>
  <c r="BM54" i="38"/>
  <c r="BN54" i="38"/>
  <c r="BP54" i="38"/>
  <c r="BT54" i="38"/>
  <c r="BZ54" i="38"/>
  <c r="CC54" i="38"/>
  <c r="BS54" i="38"/>
  <c r="BV54" i="38"/>
  <c r="BY54" i="38"/>
  <c r="CF54" i="38"/>
  <c r="BR54" i="38"/>
  <c r="BX54" i="38"/>
  <c r="CB54" i="38"/>
  <c r="CE54" i="38"/>
  <c r="CH54" i="38"/>
  <c r="CA54" i="38"/>
  <c r="CI54" i="38"/>
  <c r="CM54" i="38"/>
  <c r="CP54" i="38"/>
  <c r="CV54" i="38"/>
  <c r="BW54" i="38"/>
  <c r="CD54" i="38"/>
  <c r="CL54" i="38"/>
  <c r="CO54" i="38"/>
  <c r="CS54" i="38"/>
  <c r="CU54" i="38"/>
  <c r="BU54" i="38"/>
  <c r="CG54" i="38"/>
  <c r="CK54" i="38"/>
  <c r="CR54" i="38"/>
  <c r="CX54" i="38"/>
  <c r="BQ54" i="38"/>
  <c r="CJ54" i="38"/>
  <c r="CQ54" i="38"/>
  <c r="CT54" i="38"/>
  <c r="CW54" i="38"/>
  <c r="CN54" i="38"/>
  <c r="DG54" i="38"/>
  <c r="DH54" i="38"/>
  <c r="DI54" i="38"/>
  <c r="DB54" i="38"/>
  <c r="DL54" i="38"/>
  <c r="CY54" i="38"/>
  <c r="DE54" i="38"/>
  <c r="DD54" i="38"/>
  <c r="DK54" i="38"/>
  <c r="CZ54" i="38"/>
  <c r="DC54" i="38"/>
  <c r="DA54" i="38"/>
  <c r="DJ54" i="38"/>
  <c r="DF54" i="38"/>
  <c r="G21" i="38"/>
  <c r="BN169" i="38"/>
  <c r="AE169" i="38"/>
  <c r="AC169" i="38"/>
  <c r="CA169" i="38"/>
  <c r="Z169" i="38"/>
  <c r="CJ169" i="38"/>
  <c r="BX169" i="38"/>
  <c r="S169" i="38"/>
  <c r="CU169" i="38"/>
  <c r="CL169" i="38"/>
  <c r="AY169" i="38"/>
  <c r="AD169" i="38"/>
  <c r="BV169" i="38"/>
  <c r="R169" i="38"/>
  <c r="X169" i="38"/>
  <c r="BW169" i="38"/>
  <c r="CN169" i="38"/>
  <c r="AR169" i="38"/>
  <c r="CG169" i="38"/>
  <c r="AG169" i="38"/>
  <c r="V169" i="38"/>
  <c r="AV169" i="38"/>
  <c r="CM169" i="38"/>
  <c r="AP169" i="38"/>
  <c r="BY169" i="38"/>
  <c r="DL169" i="38"/>
  <c r="CZ169" i="38"/>
  <c r="M169" i="38"/>
  <c r="BS169" i="38"/>
  <c r="CE169" i="38"/>
  <c r="CO169" i="38"/>
  <c r="P169" i="38"/>
  <c r="BK169" i="38"/>
  <c r="BE169" i="38"/>
  <c r="AI169" i="38"/>
  <c r="CS169" i="38"/>
  <c r="DB169" i="38"/>
  <c r="BH169" i="38"/>
  <c r="BZ169" i="38"/>
  <c r="CP169" i="38"/>
  <c r="BD169" i="38"/>
  <c r="T169" i="38"/>
  <c r="BJ169" i="38"/>
  <c r="AJ169" i="38"/>
  <c r="AT169" i="38"/>
  <c r="AO169" i="38"/>
  <c r="CY169" i="38"/>
  <c r="J169" i="38"/>
  <c r="DH169" i="38"/>
  <c r="AB169" i="38"/>
  <c r="AS169" i="38"/>
  <c r="BP169" i="38"/>
  <c r="O169" i="38"/>
  <c r="Y169" i="38"/>
  <c r="AM169" i="38"/>
  <c r="BB169" i="38"/>
  <c r="CR169" i="38"/>
  <c r="BQ169" i="38"/>
  <c r="CC169" i="38"/>
  <c r="DF169" i="38"/>
  <c r="W169" i="38"/>
  <c r="AL169" i="38"/>
  <c r="BR169" i="38"/>
  <c r="BM169" i="38"/>
  <c r="DC169" i="38"/>
  <c r="BF169" i="38"/>
  <c r="DD169" i="38"/>
  <c r="AW169" i="38"/>
  <c r="CF169" i="38"/>
  <c r="DE169" i="38"/>
  <c r="AF169" i="38"/>
  <c r="BO169" i="38"/>
  <c r="CW169" i="38"/>
  <c r="DK169" i="38"/>
  <c r="BT169" i="38"/>
  <c r="CD169" i="38"/>
  <c r="N169" i="38"/>
  <c r="DA169" i="38"/>
  <c r="BA169" i="38"/>
  <c r="CI169" i="38"/>
  <c r="L169" i="38"/>
  <c r="AK169" i="38"/>
  <c r="U169" i="38"/>
  <c r="BL169" i="38"/>
  <c r="BI169" i="38"/>
  <c r="CV169" i="38"/>
  <c r="BC169" i="38"/>
  <c r="DI169" i="38"/>
  <c r="AN169" i="38"/>
  <c r="K169" i="38"/>
  <c r="CB169" i="38"/>
  <c r="CQ169" i="38"/>
  <c r="AU169" i="38"/>
  <c r="CK169" i="38"/>
  <c r="AQ169" i="38"/>
  <c r="DG169" i="38"/>
  <c r="CX169" i="38"/>
  <c r="AX169" i="38"/>
  <c r="CH169" i="38"/>
  <c r="Q169" i="38"/>
  <c r="BU169" i="38"/>
  <c r="BG169" i="38"/>
  <c r="CT169" i="38"/>
  <c r="AH169" i="38"/>
  <c r="AZ169" i="38"/>
  <c r="AA169" i="38"/>
  <c r="DJ169" i="38"/>
  <c r="AQ68" i="38"/>
  <c r="AO68" i="38"/>
  <c r="AT68" i="38"/>
  <c r="AV68" i="38"/>
  <c r="AY68" i="38"/>
  <c r="AP68" i="38"/>
  <c r="AR68" i="38"/>
  <c r="AU68" i="38"/>
  <c r="AW68" i="38"/>
  <c r="AS68" i="38"/>
  <c r="AZ68" i="38"/>
  <c r="BE68" i="38"/>
  <c r="BJ68" i="38"/>
  <c r="BD68" i="38"/>
  <c r="BF68" i="38"/>
  <c r="BH68" i="38"/>
  <c r="BM68" i="38"/>
  <c r="BN68" i="38"/>
  <c r="BA68" i="38"/>
  <c r="BG68" i="38"/>
  <c r="BK68" i="38"/>
  <c r="BL68" i="38"/>
  <c r="BB68" i="38"/>
  <c r="AX68" i="38"/>
  <c r="BS68" i="38"/>
  <c r="BY68" i="38"/>
  <c r="CC68" i="38"/>
  <c r="BP68" i="38"/>
  <c r="BV68" i="38"/>
  <c r="CE68" i="38"/>
  <c r="BC68" i="38"/>
  <c r="BO68" i="38"/>
  <c r="BR68" i="38"/>
  <c r="BU68" i="38"/>
  <c r="BX68" i="38"/>
  <c r="CA68" i="38"/>
  <c r="CB68" i="38"/>
  <c r="CH68" i="38"/>
  <c r="BW68" i="38"/>
  <c r="CD68" i="38"/>
  <c r="CF68" i="38"/>
  <c r="CL68" i="38"/>
  <c r="CP68" i="38"/>
  <c r="CS68" i="38"/>
  <c r="CV68" i="38"/>
  <c r="BI68" i="38"/>
  <c r="BZ68" i="38"/>
  <c r="CK68" i="38"/>
  <c r="CO68" i="38"/>
  <c r="CR68" i="38"/>
  <c r="CU68" i="38"/>
  <c r="CX68" i="38"/>
  <c r="BQ68" i="38"/>
  <c r="CI68" i="38"/>
  <c r="CQ68" i="38"/>
  <c r="CW68" i="38"/>
  <c r="CM68" i="38"/>
  <c r="CT68" i="38"/>
  <c r="CG68" i="38"/>
  <c r="CN68" i="38"/>
  <c r="BT68" i="38"/>
  <c r="CJ68" i="38"/>
  <c r="DC68" i="38"/>
  <c r="DI68" i="38"/>
  <c r="DF68" i="38"/>
  <c r="DH68" i="38"/>
  <c r="DB68" i="38"/>
  <c r="DK68" i="38"/>
  <c r="CY68" i="38"/>
  <c r="DG68" i="38"/>
  <c r="DD68" i="38"/>
  <c r="DL68" i="38"/>
  <c r="CZ68" i="38"/>
  <c r="DA68" i="38"/>
  <c r="DE68" i="38"/>
  <c r="DJ68" i="38"/>
  <c r="AP59" i="38"/>
  <c r="AR59" i="38"/>
  <c r="AS59" i="38"/>
  <c r="AX59" i="38"/>
  <c r="AZ59" i="38"/>
  <c r="AQ59" i="38"/>
  <c r="BB59" i="38"/>
  <c r="BD59" i="38"/>
  <c r="BF59" i="38"/>
  <c r="BH59" i="38"/>
  <c r="AO59" i="38"/>
  <c r="BC59" i="38"/>
  <c r="BG59" i="38"/>
  <c r="BI59" i="38"/>
  <c r="AV59" i="38"/>
  <c r="AY59" i="38"/>
  <c r="BE59" i="38"/>
  <c r="AU59" i="38"/>
  <c r="BO59" i="38"/>
  <c r="AT59" i="38"/>
  <c r="BA59" i="38"/>
  <c r="BJ59" i="38"/>
  <c r="BM59" i="38"/>
  <c r="BN59" i="38"/>
  <c r="BK59" i="38"/>
  <c r="BP59" i="38"/>
  <c r="BR59" i="38"/>
  <c r="BU59" i="38"/>
  <c r="BX59" i="38"/>
  <c r="CA59" i="38"/>
  <c r="CB59" i="38"/>
  <c r="AW59" i="38"/>
  <c r="BQ59" i="38"/>
  <c r="BT59" i="38"/>
  <c r="BW59" i="38"/>
  <c r="BZ59" i="38"/>
  <c r="CD59" i="38"/>
  <c r="CG59" i="38"/>
  <c r="BL59" i="38"/>
  <c r="BS59" i="38"/>
  <c r="BY59" i="38"/>
  <c r="CC59" i="38"/>
  <c r="CF59" i="38"/>
  <c r="CI59" i="38"/>
  <c r="CE59" i="38"/>
  <c r="CH59" i="38"/>
  <c r="CQ59" i="38"/>
  <c r="CW59" i="38"/>
  <c r="BV59" i="38"/>
  <c r="CJ59" i="38"/>
  <c r="CM59" i="38"/>
  <c r="CN59" i="38"/>
  <c r="CT59" i="38"/>
  <c r="CL59" i="38"/>
  <c r="CP59" i="38"/>
  <c r="CS59" i="38"/>
  <c r="CV59" i="38"/>
  <c r="CU59" i="38"/>
  <c r="CX59" i="38"/>
  <c r="CO59" i="38"/>
  <c r="CK59" i="38"/>
  <c r="CR59" i="38"/>
  <c r="DC59" i="38"/>
  <c r="DB59" i="38"/>
  <c r="DD59" i="38"/>
  <c r="DF59" i="38"/>
  <c r="DL59" i="38"/>
  <c r="DI59" i="38"/>
  <c r="CY59" i="38"/>
  <c r="DJ59" i="38"/>
  <c r="DE59" i="38"/>
  <c r="DH59" i="38"/>
  <c r="DA59" i="38"/>
  <c r="CZ59" i="38"/>
  <c r="DK59" i="38"/>
  <c r="DG59" i="38"/>
  <c r="G176" i="38"/>
  <c r="CK196" i="38"/>
  <c r="BU196" i="38"/>
  <c r="BE196" i="38"/>
  <c r="AW196" i="38"/>
  <c r="AV196" i="38"/>
  <c r="CS200" i="38"/>
  <c r="CC200" i="38"/>
  <c r="BM200" i="38"/>
  <c r="AW200" i="38"/>
  <c r="BD200" i="38"/>
  <c r="CW196" i="38"/>
  <c r="CO196" i="38"/>
  <c r="CG196" i="38"/>
  <c r="BY196" i="38"/>
  <c r="BQ196" i="38"/>
  <c r="BI196" i="38"/>
  <c r="BA196" i="38"/>
  <c r="AS196" i="38"/>
  <c r="BH196" i="38"/>
  <c r="AZ196" i="38"/>
  <c r="CW200" i="38"/>
  <c r="CO200" i="38"/>
  <c r="CG200" i="38"/>
  <c r="BY200" i="38"/>
  <c r="BQ200" i="38"/>
  <c r="BI200" i="38"/>
  <c r="BA200" i="38"/>
  <c r="AS200" i="38"/>
  <c r="BH200" i="38"/>
  <c r="AZ200" i="38"/>
  <c r="AP205" i="38"/>
  <c r="AQ205" i="38"/>
  <c r="AX205" i="38"/>
  <c r="AT205" i="38"/>
  <c r="AV205" i="38"/>
  <c r="AY205" i="38"/>
  <c r="AR205" i="38"/>
  <c r="AO205" i="38"/>
  <c r="BC205" i="38"/>
  <c r="BG205" i="38"/>
  <c r="AS205" i="38"/>
  <c r="AZ205" i="38"/>
  <c r="BE205" i="38"/>
  <c r="AW205" i="38"/>
  <c r="BA205" i="38"/>
  <c r="BI205" i="38"/>
  <c r="BD205" i="38"/>
  <c r="BF205" i="38"/>
  <c r="BH205" i="38"/>
  <c r="BN205" i="38"/>
  <c r="BO205" i="38"/>
  <c r="AU205" i="38"/>
  <c r="BL205" i="38"/>
  <c r="BT205" i="38"/>
  <c r="BU205" i="38"/>
  <c r="BZ205" i="38"/>
  <c r="CA205" i="38"/>
  <c r="CB205" i="38"/>
  <c r="CD205" i="38"/>
  <c r="BQ205" i="38"/>
  <c r="BW205" i="38"/>
  <c r="CF205" i="38"/>
  <c r="CG205" i="38"/>
  <c r="BJ205" i="38"/>
  <c r="BK205" i="38"/>
  <c r="BM205" i="38"/>
  <c r="BS205" i="38"/>
  <c r="BY205" i="38"/>
  <c r="CC205" i="38"/>
  <c r="CI205" i="38"/>
  <c r="BR205" i="38"/>
  <c r="CH205" i="38"/>
  <c r="CJ205" i="38"/>
  <c r="CQ205" i="38"/>
  <c r="CW205" i="38"/>
  <c r="BB205" i="38"/>
  <c r="BP205" i="38"/>
  <c r="CL205" i="38"/>
  <c r="CM205" i="38"/>
  <c r="CN205" i="38"/>
  <c r="CP205" i="38"/>
  <c r="CT205" i="38"/>
  <c r="CV205" i="38"/>
  <c r="BX205" i="38"/>
  <c r="CE205" i="38"/>
  <c r="CR205" i="38"/>
  <c r="CS205" i="38"/>
  <c r="CX205" i="38"/>
  <c r="CO205" i="38"/>
  <c r="CK205" i="38"/>
  <c r="CU205" i="38"/>
  <c r="BV205" i="38"/>
  <c r="DL205" i="38"/>
  <c r="DJ205" i="38"/>
  <c r="DH205" i="38"/>
  <c r="DF205" i="38"/>
  <c r="DD205" i="38"/>
  <c r="DB205" i="38"/>
  <c r="CZ205" i="38"/>
  <c r="DK205" i="38"/>
  <c r="DI205" i="38"/>
  <c r="DG205" i="38"/>
  <c r="DE205" i="38"/>
  <c r="DC205" i="38"/>
  <c r="DA205" i="38"/>
  <c r="CY205" i="38"/>
  <c r="AP209" i="38"/>
  <c r="AQ209" i="38"/>
  <c r="AX209" i="38"/>
  <c r="AO209" i="38"/>
  <c r="AR209" i="38"/>
  <c r="AT209" i="38"/>
  <c r="AV209" i="38"/>
  <c r="AY209" i="38"/>
  <c r="AU209" i="38"/>
  <c r="AW209" i="38"/>
  <c r="AZ209" i="38"/>
  <c r="BC209" i="38"/>
  <c r="BG209" i="38"/>
  <c r="BE209" i="38"/>
  <c r="BB209" i="38"/>
  <c r="BN209" i="38"/>
  <c r="BO209" i="38"/>
  <c r="BA209" i="38"/>
  <c r="BJ209" i="38"/>
  <c r="AS209" i="38"/>
  <c r="BH209" i="38"/>
  <c r="BT209" i="38"/>
  <c r="BU209" i="38"/>
  <c r="BZ209" i="38"/>
  <c r="CA209" i="38"/>
  <c r="CB209" i="38"/>
  <c r="CD209" i="38"/>
  <c r="BF209" i="38"/>
  <c r="BL209" i="38"/>
  <c r="BQ209" i="38"/>
  <c r="BW209" i="38"/>
  <c r="CF209" i="38"/>
  <c r="CG209" i="38"/>
  <c r="BD209" i="38"/>
  <c r="BS209" i="38"/>
  <c r="BY209" i="38"/>
  <c r="CC209" i="38"/>
  <c r="CI209" i="38"/>
  <c r="BV209" i="38"/>
  <c r="CJ209" i="38"/>
  <c r="CQ209" i="38"/>
  <c r="CW209" i="38"/>
  <c r="BM209" i="38"/>
  <c r="BR209" i="38"/>
  <c r="CL209" i="38"/>
  <c r="CM209" i="38"/>
  <c r="CN209" i="38"/>
  <c r="CP209" i="38"/>
  <c r="CT209" i="38"/>
  <c r="CV209" i="38"/>
  <c r="BI209" i="38"/>
  <c r="BK209" i="38"/>
  <c r="BP209" i="38"/>
  <c r="CH209" i="38"/>
  <c r="CR209" i="38"/>
  <c r="CS209" i="38"/>
  <c r="CX209" i="38"/>
  <c r="CO209" i="38"/>
  <c r="BX209" i="38"/>
  <c r="CE209" i="38"/>
  <c r="CK209" i="38"/>
  <c r="CU209" i="38"/>
  <c r="DL209" i="38"/>
  <c r="DJ209" i="38"/>
  <c r="DH209" i="38"/>
  <c r="DF209" i="38"/>
  <c r="DD209" i="38"/>
  <c r="DB209" i="38"/>
  <c r="CZ209" i="38"/>
  <c r="DK209" i="38"/>
  <c r="DI209" i="38"/>
  <c r="DG209" i="38"/>
  <c r="DE209" i="38"/>
  <c r="DC209" i="38"/>
  <c r="DA209" i="38"/>
  <c r="CY209" i="38"/>
  <c r="DH98" i="38"/>
  <c r="DF98" i="38"/>
  <c r="DJ98" i="38"/>
  <c r="DK98" i="38"/>
  <c r="CZ98" i="38"/>
  <c r="DA98" i="38"/>
  <c r="CY98" i="38"/>
  <c r="DE98" i="38"/>
  <c r="DL98" i="38"/>
  <c r="DB98" i="38"/>
  <c r="DC98" i="38"/>
  <c r="DG98" i="38"/>
  <c r="DD98" i="38"/>
  <c r="DI98" i="38"/>
  <c r="DJ91" i="38"/>
  <c r="DF91" i="38"/>
  <c r="DB91" i="38"/>
  <c r="DI91" i="38"/>
  <c r="DE91" i="38"/>
  <c r="DA91" i="38"/>
  <c r="DL91" i="38"/>
  <c r="DH91" i="38"/>
  <c r="DD91" i="38"/>
  <c r="CZ91" i="38"/>
  <c r="DG91" i="38"/>
  <c r="DC91" i="38"/>
  <c r="CY91" i="38"/>
  <c r="DK91" i="38"/>
  <c r="DH128" i="38"/>
  <c r="DL128" i="38"/>
  <c r="CY128" i="38"/>
  <c r="DI128" i="38"/>
  <c r="DG128" i="38"/>
  <c r="DD128" i="38"/>
  <c r="DF128" i="38"/>
  <c r="DJ128" i="38"/>
  <c r="DC128" i="38"/>
  <c r="DK128" i="38"/>
  <c r="DE128" i="38"/>
  <c r="DA128" i="38"/>
  <c r="CZ128" i="38"/>
  <c r="DB128" i="38"/>
  <c r="AO19" i="38"/>
  <c r="AP19" i="38"/>
  <c r="AT19" i="38"/>
  <c r="AQ19" i="38"/>
  <c r="AV19" i="38"/>
  <c r="AY19" i="38"/>
  <c r="BA19" i="38"/>
  <c r="BG19" i="38"/>
  <c r="BE19" i="38"/>
  <c r="BJ19" i="38"/>
  <c r="AU19" i="38"/>
  <c r="BD19" i="38"/>
  <c r="BF19" i="38"/>
  <c r="BO19" i="38"/>
  <c r="AX19" i="38"/>
  <c r="BH19" i="38"/>
  <c r="BK19" i="38"/>
  <c r="BL19" i="38"/>
  <c r="BM19" i="38"/>
  <c r="AR19" i="38"/>
  <c r="AW19" i="38"/>
  <c r="BC19" i="38"/>
  <c r="BI19" i="38"/>
  <c r="AZ19" i="38"/>
  <c r="BN19" i="38"/>
  <c r="BP19" i="38"/>
  <c r="CC19" i="38"/>
  <c r="BS19" i="38"/>
  <c r="BV19" i="38"/>
  <c r="BY19" i="38"/>
  <c r="AS19" i="38"/>
  <c r="BB19" i="38"/>
  <c r="BR19" i="38"/>
  <c r="BT19" i="38"/>
  <c r="BX19" i="38"/>
  <c r="BZ19" i="38"/>
  <c r="CB19" i="38"/>
  <c r="CE19" i="38"/>
  <c r="CH19" i="38"/>
  <c r="CA19" i="38"/>
  <c r="CI19" i="38"/>
  <c r="CM19" i="38"/>
  <c r="CP19" i="38"/>
  <c r="CR19" i="38"/>
  <c r="CV19" i="38"/>
  <c r="CX19" i="38"/>
  <c r="DC19" i="38"/>
  <c r="DD19" i="38"/>
  <c r="DE19" i="38"/>
  <c r="DF19" i="38"/>
  <c r="BW19" i="38"/>
  <c r="CD19" i="38"/>
  <c r="CF19" i="38"/>
  <c r="CO19" i="38"/>
  <c r="CS19" i="38"/>
  <c r="CU19" i="38"/>
  <c r="BU19" i="38"/>
  <c r="CG19" i="38"/>
  <c r="CK19" i="38"/>
  <c r="CJ19" i="38"/>
  <c r="CQ19" i="38"/>
  <c r="DB19" i="38"/>
  <c r="DG19" i="38"/>
  <c r="DL19" i="38"/>
  <c r="CT19" i="38"/>
  <c r="DA19" i="38"/>
  <c r="DJ19" i="38"/>
  <c r="DK19" i="38"/>
  <c r="CW19" i="38"/>
  <c r="CZ19" i="38"/>
  <c r="DI19" i="38"/>
  <c r="CY19" i="38"/>
  <c r="CN19" i="38"/>
  <c r="CL19" i="38"/>
  <c r="BQ19" i="38"/>
  <c r="DH19" i="38"/>
  <c r="AP58" i="38"/>
  <c r="AQ58" i="38"/>
  <c r="AR58" i="38"/>
  <c r="AX58" i="38"/>
  <c r="AZ58" i="38"/>
  <c r="AT58" i="38"/>
  <c r="AV58" i="38"/>
  <c r="AY58" i="38"/>
  <c r="BA58" i="38"/>
  <c r="AO58" i="38"/>
  <c r="BC58" i="38"/>
  <c r="BG58" i="38"/>
  <c r="BE58" i="38"/>
  <c r="AU58" i="38"/>
  <c r="BO58" i="38"/>
  <c r="BP58" i="38"/>
  <c r="AS58" i="38"/>
  <c r="BD58" i="38"/>
  <c r="BF58" i="38"/>
  <c r="BH58" i="38"/>
  <c r="BJ58" i="38"/>
  <c r="BM58" i="38"/>
  <c r="BN58" i="38"/>
  <c r="AW58" i="38"/>
  <c r="BI58" i="38"/>
  <c r="BK58" i="38"/>
  <c r="BL58" i="38"/>
  <c r="BB58" i="38"/>
  <c r="BQ58" i="38"/>
  <c r="BT58" i="38"/>
  <c r="BW58" i="38"/>
  <c r="BZ58" i="38"/>
  <c r="CD58" i="38"/>
  <c r="BS58" i="38"/>
  <c r="BY58" i="38"/>
  <c r="CC58" i="38"/>
  <c r="CF58" i="38"/>
  <c r="CI58" i="38"/>
  <c r="BV58" i="38"/>
  <c r="CE58" i="38"/>
  <c r="BX58" i="38"/>
  <c r="CG58" i="38"/>
  <c r="CJ58" i="38"/>
  <c r="CM58" i="38"/>
  <c r="CN58" i="38"/>
  <c r="CT58" i="38"/>
  <c r="CA58" i="38"/>
  <c r="CL58" i="38"/>
  <c r="CP58" i="38"/>
  <c r="CS58" i="38"/>
  <c r="CV58" i="38"/>
  <c r="BR58" i="38"/>
  <c r="CK58" i="38"/>
  <c r="CO58" i="38"/>
  <c r="CR58" i="38"/>
  <c r="CU58" i="38"/>
  <c r="CX58" i="38"/>
  <c r="CH58" i="38"/>
  <c r="CQ58" i="38"/>
  <c r="BU58" i="38"/>
  <c r="CB58" i="38"/>
  <c r="CW58" i="38"/>
  <c r="DH58" i="38"/>
  <c r="DC58" i="38"/>
  <c r="DD58" i="38"/>
  <c r="DG58" i="38"/>
  <c r="DB58" i="38"/>
  <c r="DI58" i="38"/>
  <c r="CY58" i="38"/>
  <c r="DF58" i="38"/>
  <c r="DE58" i="38"/>
  <c r="CZ58" i="38"/>
  <c r="DK58" i="38"/>
  <c r="DL58" i="38"/>
  <c r="DJ58" i="38"/>
  <c r="DA58" i="38"/>
  <c r="AQ78" i="38"/>
  <c r="AO78" i="38"/>
  <c r="AT78" i="38"/>
  <c r="AV78" i="38"/>
  <c r="AY78" i="38"/>
  <c r="AP78" i="38"/>
  <c r="AU78" i="38"/>
  <c r="AW78" i="38"/>
  <c r="AR78" i="38"/>
  <c r="AS78" i="38"/>
  <c r="BE78" i="38"/>
  <c r="BA78" i="38"/>
  <c r="BJ78" i="38"/>
  <c r="AZ78" i="38"/>
  <c r="BD78" i="38"/>
  <c r="BF78" i="38"/>
  <c r="BH78" i="38"/>
  <c r="BM78" i="38"/>
  <c r="BN78" i="38"/>
  <c r="AX78" i="38"/>
  <c r="BG78" i="38"/>
  <c r="BI78" i="38"/>
  <c r="BK78" i="38"/>
  <c r="BL78" i="38"/>
  <c r="BB78" i="38"/>
  <c r="BS78" i="38"/>
  <c r="BY78" i="38"/>
  <c r="CC78" i="38"/>
  <c r="BP78" i="38"/>
  <c r="BV78" i="38"/>
  <c r="CE78" i="38"/>
  <c r="BO78" i="38"/>
  <c r="BR78" i="38"/>
  <c r="BU78" i="38"/>
  <c r="BX78" i="38"/>
  <c r="CA78" i="38"/>
  <c r="CB78" i="38"/>
  <c r="CH78" i="38"/>
  <c r="BC78" i="38"/>
  <c r="BQ78" i="38"/>
  <c r="CF78" i="38"/>
  <c r="CL78" i="38"/>
  <c r="CP78" i="38"/>
  <c r="CS78" i="38"/>
  <c r="CV78" i="38"/>
  <c r="BT78" i="38"/>
  <c r="CK78" i="38"/>
  <c r="CO78" i="38"/>
  <c r="CR78" i="38"/>
  <c r="CU78" i="38"/>
  <c r="CX78" i="38"/>
  <c r="BW78" i="38"/>
  <c r="CD78" i="38"/>
  <c r="CI78" i="38"/>
  <c r="CQ78" i="38"/>
  <c r="CW78" i="38"/>
  <c r="BZ78" i="38"/>
  <c r="CN78" i="38"/>
  <c r="CJ78" i="38"/>
  <c r="CM78" i="38"/>
  <c r="CT78" i="38"/>
  <c r="CG78" i="38"/>
  <c r="DH78" i="38"/>
  <c r="DG78" i="38"/>
  <c r="DE78" i="38"/>
  <c r="DA78" i="38"/>
  <c r="DI78" i="38"/>
  <c r="DF78" i="38"/>
  <c r="DD78" i="38"/>
  <c r="DJ78" i="38"/>
  <c r="DL78" i="38"/>
  <c r="CY78" i="38"/>
  <c r="CZ78" i="38"/>
  <c r="DC78" i="38"/>
  <c r="DK78" i="38"/>
  <c r="DB78" i="38"/>
  <c r="K151" i="38"/>
  <c r="DI107" i="38"/>
  <c r="DG107" i="38"/>
  <c r="CY107" i="38"/>
  <c r="DK107" i="38"/>
  <c r="DA107" i="38"/>
  <c r="DD107" i="38"/>
  <c r="CZ107" i="38"/>
  <c r="DF107" i="38"/>
  <c r="DE107" i="38"/>
  <c r="DH107" i="38"/>
  <c r="DC107" i="38"/>
  <c r="DB107" i="38"/>
  <c r="DJ107" i="38"/>
  <c r="DL107" i="38"/>
  <c r="DL185" i="38"/>
  <c r="CY185" i="38"/>
  <c r="CZ185" i="38"/>
  <c r="DI185" i="38"/>
  <c r="DJ185" i="38"/>
  <c r="DG185" i="38"/>
  <c r="DF185" i="38"/>
  <c r="DD185" i="38"/>
  <c r="DE185" i="38"/>
  <c r="DK185" i="38"/>
  <c r="DH185" i="38"/>
  <c r="DC185" i="38"/>
  <c r="DB185" i="38"/>
  <c r="DA185" i="38"/>
  <c r="AP39" i="38"/>
  <c r="AQ39" i="38"/>
  <c r="AO39" i="38"/>
  <c r="AT39" i="38"/>
  <c r="AV39" i="38"/>
  <c r="AY39" i="38"/>
  <c r="AR39" i="38"/>
  <c r="BG39" i="38"/>
  <c r="AS39" i="38"/>
  <c r="BE39" i="38"/>
  <c r="BJ39" i="38"/>
  <c r="AW39" i="38"/>
  <c r="BI39" i="38"/>
  <c r="BP39" i="38"/>
  <c r="AZ39" i="38"/>
  <c r="BD39" i="38"/>
  <c r="BF39" i="38"/>
  <c r="BH39" i="38"/>
  <c r="BN39" i="38"/>
  <c r="BO39" i="38"/>
  <c r="AU39" i="38"/>
  <c r="BK39" i="38"/>
  <c r="BL39" i="38"/>
  <c r="BM39" i="38"/>
  <c r="BC39" i="38"/>
  <c r="BQ39" i="38"/>
  <c r="BT39" i="38"/>
  <c r="BU39" i="38"/>
  <c r="BW39" i="38"/>
  <c r="BZ39" i="38"/>
  <c r="CA39" i="38"/>
  <c r="CD39" i="38"/>
  <c r="CC39" i="38"/>
  <c r="CF39" i="38"/>
  <c r="CG39" i="38"/>
  <c r="CI39" i="38"/>
  <c r="BA39" i="38"/>
  <c r="BS39" i="38"/>
  <c r="BV39" i="38"/>
  <c r="BY39" i="38"/>
  <c r="BB39" i="38"/>
  <c r="CB39" i="38"/>
  <c r="CJ39" i="38"/>
  <c r="CN39" i="38"/>
  <c r="CQ39" i="38"/>
  <c r="CT39" i="38"/>
  <c r="CW39" i="38"/>
  <c r="BX39" i="38"/>
  <c r="CE39" i="38"/>
  <c r="CH39" i="38"/>
  <c r="CL39" i="38"/>
  <c r="CM39" i="38"/>
  <c r="CP39" i="38"/>
  <c r="CV39" i="38"/>
  <c r="CO39" i="38"/>
  <c r="CR39" i="38"/>
  <c r="CS39" i="38"/>
  <c r="CU39" i="38"/>
  <c r="CX39" i="38"/>
  <c r="CK39" i="38"/>
  <c r="AX39" i="38"/>
  <c r="BR39" i="38"/>
  <c r="DG39" i="38"/>
  <c r="DB39" i="38"/>
  <c r="DH39" i="38"/>
  <c r="CY39" i="38"/>
  <c r="DF39" i="38"/>
  <c r="DC39" i="38"/>
  <c r="CZ39" i="38"/>
  <c r="DD39" i="38"/>
  <c r="DI39" i="38"/>
  <c r="DA39" i="38"/>
  <c r="DJ39" i="38"/>
  <c r="DK39" i="38"/>
  <c r="DE39" i="38"/>
  <c r="DL39" i="38"/>
  <c r="CY178" i="38"/>
  <c r="AV178" i="38"/>
  <c r="W178" i="38"/>
  <c r="CP178" i="38"/>
  <c r="CA178" i="38"/>
  <c r="AY178" i="38"/>
  <c r="BU178" i="38"/>
  <c r="AD178" i="38"/>
  <c r="L178" i="38"/>
  <c r="DF178" i="38"/>
  <c r="AM178" i="38"/>
  <c r="CQ178" i="38"/>
  <c r="AE178" i="38"/>
  <c r="CN178" i="38"/>
  <c r="BZ178" i="38"/>
  <c r="BQ178" i="38"/>
  <c r="DL178" i="38"/>
  <c r="AS178" i="38"/>
  <c r="CJ178" i="38"/>
  <c r="BE178" i="38"/>
  <c r="BD178" i="38"/>
  <c r="AQ178" i="38"/>
  <c r="BS178" i="38"/>
  <c r="BB178" i="38"/>
  <c r="CS178" i="38"/>
  <c r="CF178" i="38"/>
  <c r="AA178" i="38"/>
  <c r="K178" i="38"/>
  <c r="AU178" i="38"/>
  <c r="BY178" i="38"/>
  <c r="CW178" i="38"/>
  <c r="CB178" i="38"/>
  <c r="BR178" i="38"/>
  <c r="AO178" i="38"/>
  <c r="CZ178" i="38"/>
  <c r="J178" i="38"/>
  <c r="V178" i="38"/>
  <c r="X178" i="38"/>
  <c r="DI178" i="38"/>
  <c r="AX178" i="38"/>
  <c r="CO178" i="38"/>
  <c r="CK178" i="38"/>
  <c r="AH178" i="38"/>
  <c r="O178" i="38"/>
  <c r="BP178" i="38"/>
  <c r="CT178" i="38"/>
  <c r="BW178" i="38"/>
  <c r="DA178" i="38"/>
  <c r="BJ178" i="38"/>
  <c r="BF178" i="38"/>
  <c r="DG178" i="38"/>
  <c r="N178" i="38"/>
  <c r="DC178" i="38"/>
  <c r="T178" i="38"/>
  <c r="BL178" i="38"/>
  <c r="DD178" i="38"/>
  <c r="CV178" i="38"/>
  <c r="CR178" i="38"/>
  <c r="DB178" i="38"/>
  <c r="CM178" i="38"/>
  <c r="BH178" i="38"/>
  <c r="P178" i="38"/>
  <c r="AZ178" i="38"/>
  <c r="CU178" i="38"/>
  <c r="CD178" i="38"/>
  <c r="CE178" i="38"/>
  <c r="AT178" i="38"/>
  <c r="AL178" i="38"/>
  <c r="AI178" i="38"/>
  <c r="AB178" i="38"/>
  <c r="DJ178" i="38"/>
  <c r="AN178" i="38"/>
  <c r="AJ178" i="38"/>
  <c r="AF178" i="38"/>
  <c r="BV178" i="38"/>
  <c r="I178" i="38"/>
  <c r="BM178" i="38"/>
  <c r="AW178" i="38"/>
  <c r="AC178" i="38"/>
  <c r="CC178" i="38"/>
  <c r="AK178" i="38"/>
  <c r="S178" i="38"/>
  <c r="AR178" i="38"/>
  <c r="Y178" i="38"/>
  <c r="DE178" i="38"/>
  <c r="BG178" i="38"/>
  <c r="CX178" i="38"/>
  <c r="DH178" i="38"/>
  <c r="Q178" i="38"/>
  <c r="R178" i="38"/>
  <c r="BK178" i="38"/>
  <c r="CL178" i="38"/>
  <c r="U178" i="38"/>
  <c r="BT178" i="38"/>
  <c r="CG178" i="38"/>
  <c r="AG178" i="38"/>
  <c r="BO178" i="38"/>
  <c r="BN178" i="38"/>
  <c r="BI178" i="38"/>
  <c r="BC178" i="38"/>
  <c r="BX178" i="38"/>
  <c r="AP178" i="38"/>
  <c r="Z178" i="38"/>
  <c r="DK178" i="38"/>
  <c r="CI178" i="38"/>
  <c r="CH178" i="38"/>
  <c r="M178" i="38"/>
  <c r="BA178" i="38"/>
  <c r="AO236" i="38"/>
  <c r="AP236" i="38"/>
  <c r="AU236" i="38"/>
  <c r="AW236" i="38"/>
  <c r="AQ236" i="38"/>
  <c r="AS236" i="38"/>
  <c r="BA236" i="38"/>
  <c r="AR236" i="38"/>
  <c r="AT236" i="38"/>
  <c r="AV236" i="38"/>
  <c r="AY236" i="38"/>
  <c r="BB236" i="38"/>
  <c r="BD236" i="38"/>
  <c r="BF236" i="38"/>
  <c r="BH236" i="38"/>
  <c r="BG236" i="38"/>
  <c r="BN236" i="38"/>
  <c r="BO236" i="38"/>
  <c r="AZ236" i="38"/>
  <c r="AX236" i="38"/>
  <c r="BC236" i="38"/>
  <c r="BI236" i="38"/>
  <c r="BJ236" i="38"/>
  <c r="BK236" i="38"/>
  <c r="BL236" i="38"/>
  <c r="BM236" i="38"/>
  <c r="BQ236" i="38"/>
  <c r="BW236" i="38"/>
  <c r="BE236" i="38"/>
  <c r="BS236" i="38"/>
  <c r="BY236" i="38"/>
  <c r="CC236" i="38"/>
  <c r="CI236" i="38"/>
  <c r="BP236" i="38"/>
  <c r="BR236" i="38"/>
  <c r="BV236" i="38"/>
  <c r="BX236" i="38"/>
  <c r="CE236" i="38"/>
  <c r="CD236" i="38"/>
  <c r="CF236" i="38"/>
  <c r="CG236" i="38"/>
  <c r="CL236" i="38"/>
  <c r="CM236" i="38"/>
  <c r="CN236" i="38"/>
  <c r="CP236" i="38"/>
  <c r="CT236" i="38"/>
  <c r="CV236" i="38"/>
  <c r="BU236" i="38"/>
  <c r="BZ236" i="38"/>
  <c r="CB236" i="38"/>
  <c r="CR236" i="38"/>
  <c r="CS236" i="38"/>
  <c r="CX236" i="38"/>
  <c r="CK236" i="38"/>
  <c r="CO236" i="38"/>
  <c r="CU236" i="38"/>
  <c r="BT236" i="38"/>
  <c r="CA236" i="38"/>
  <c r="CH236" i="38"/>
  <c r="CW236" i="38"/>
  <c r="CJ236" i="38"/>
  <c r="CQ236" i="38"/>
  <c r="DI236" i="38"/>
  <c r="DH236" i="38"/>
  <c r="DJ236" i="38"/>
  <c r="CZ236" i="38"/>
  <c r="DF236" i="38"/>
  <c r="DB236" i="38"/>
  <c r="DA236" i="38"/>
  <c r="DD236" i="38"/>
  <c r="DE236" i="38"/>
  <c r="DL236" i="38"/>
  <c r="DG236" i="38"/>
  <c r="DC236" i="38"/>
  <c r="DK236" i="38"/>
  <c r="CY236" i="38"/>
  <c r="G150" i="38"/>
  <c r="DE133" i="38"/>
  <c r="DG133" i="38"/>
  <c r="CZ133" i="38"/>
  <c r="DJ133" i="38"/>
  <c r="DD133" i="38"/>
  <c r="DK133" i="38"/>
  <c r="DB133" i="38"/>
  <c r="DI133" i="38"/>
  <c r="DL133" i="38"/>
  <c r="DF133" i="38"/>
  <c r="CY133" i="38"/>
  <c r="DA133" i="38"/>
  <c r="DC133" i="38"/>
  <c r="DH133" i="38"/>
  <c r="G188" i="38"/>
  <c r="DK267" i="38"/>
  <c r="DI267" i="38"/>
  <c r="DG267" i="38"/>
  <c r="DE267" i="38"/>
  <c r="DC267" i="38"/>
  <c r="DA267" i="38"/>
  <c r="CY267" i="38"/>
  <c r="DL267" i="38"/>
  <c r="DD267" i="38"/>
  <c r="DJ267" i="38"/>
  <c r="DB267" i="38"/>
  <c r="DH267" i="38"/>
  <c r="CZ267" i="38"/>
  <c r="DF267" i="38"/>
  <c r="AP197" i="38"/>
  <c r="AQ197" i="38"/>
  <c r="AX197" i="38"/>
  <c r="AO197" i="38"/>
  <c r="AT197" i="38"/>
  <c r="AV197" i="38"/>
  <c r="AY197" i="38"/>
  <c r="AU197" i="38"/>
  <c r="AW197" i="38"/>
  <c r="BC197" i="38"/>
  <c r="BG197" i="38"/>
  <c r="AR197" i="38"/>
  <c r="BE197" i="38"/>
  <c r="BJ197" i="38"/>
  <c r="BO197" i="38"/>
  <c r="AS197" i="38"/>
  <c r="BB197" i="38"/>
  <c r="BI197" i="38"/>
  <c r="BN197" i="38"/>
  <c r="AZ197" i="38"/>
  <c r="BA197" i="38"/>
  <c r="BK197" i="38"/>
  <c r="BM197" i="38"/>
  <c r="BF197" i="38"/>
  <c r="BQ197" i="38"/>
  <c r="BT197" i="38"/>
  <c r="BW197" i="38"/>
  <c r="BZ197" i="38"/>
  <c r="CB197" i="38"/>
  <c r="CD197" i="38"/>
  <c r="BD197" i="38"/>
  <c r="BS197" i="38"/>
  <c r="BY197" i="38"/>
  <c r="CC197" i="38"/>
  <c r="CF197" i="38"/>
  <c r="CI197" i="38"/>
  <c r="CE197" i="38"/>
  <c r="BP197" i="38"/>
  <c r="BU197" i="38"/>
  <c r="CJ197" i="38"/>
  <c r="CM197" i="38"/>
  <c r="BH197" i="38"/>
  <c r="BL197" i="38"/>
  <c r="BX197" i="38"/>
  <c r="CL197" i="38"/>
  <c r="CN197" i="38"/>
  <c r="CP197" i="38"/>
  <c r="CS197" i="38"/>
  <c r="CT197" i="38"/>
  <c r="CV197" i="38"/>
  <c r="BV197" i="38"/>
  <c r="CA197" i="38"/>
  <c r="CG197" i="38"/>
  <c r="CH197" i="38"/>
  <c r="CK197" i="38"/>
  <c r="CO197" i="38"/>
  <c r="CR197" i="38"/>
  <c r="CU197" i="38"/>
  <c r="CX197" i="38"/>
  <c r="CW197" i="38"/>
  <c r="BR197" i="38"/>
  <c r="CQ197" i="38"/>
  <c r="DK197" i="38"/>
  <c r="DI197" i="38"/>
  <c r="DG197" i="38"/>
  <c r="DE197" i="38"/>
  <c r="DC197" i="38"/>
  <c r="DA197" i="38"/>
  <c r="CY197" i="38"/>
  <c r="DL197" i="38"/>
  <c r="DJ197" i="38"/>
  <c r="DH197" i="38"/>
  <c r="DF197" i="38"/>
  <c r="DD197" i="38"/>
  <c r="DB197" i="38"/>
  <c r="CZ197" i="38"/>
  <c r="AP73" i="38"/>
  <c r="AQ73" i="38"/>
  <c r="AO73" i="38"/>
  <c r="AX73" i="38"/>
  <c r="AR73" i="38"/>
  <c r="AT73" i="38"/>
  <c r="AV73" i="38"/>
  <c r="AY73" i="38"/>
  <c r="BA73" i="38"/>
  <c r="AU73" i="38"/>
  <c r="AW73" i="38"/>
  <c r="AZ73" i="38"/>
  <c r="BC73" i="38"/>
  <c r="BG73" i="38"/>
  <c r="BE73" i="38"/>
  <c r="BO73" i="38"/>
  <c r="BB73" i="38"/>
  <c r="BM73" i="38"/>
  <c r="BN73" i="38"/>
  <c r="BJ73" i="38"/>
  <c r="BK73" i="38"/>
  <c r="BL73" i="38"/>
  <c r="BD73" i="38"/>
  <c r="BI73" i="38"/>
  <c r="BQ73" i="38"/>
  <c r="BT73" i="38"/>
  <c r="BW73" i="38"/>
  <c r="BZ73" i="38"/>
  <c r="CD73" i="38"/>
  <c r="BS73" i="38"/>
  <c r="BY73" i="38"/>
  <c r="CC73" i="38"/>
  <c r="CF73" i="38"/>
  <c r="CI73" i="38"/>
  <c r="BH73" i="38"/>
  <c r="BP73" i="38"/>
  <c r="BV73" i="38"/>
  <c r="CE73" i="38"/>
  <c r="CA73" i="38"/>
  <c r="CJ73" i="38"/>
  <c r="CM73" i="38"/>
  <c r="CN73" i="38"/>
  <c r="CT73" i="38"/>
  <c r="BR73" i="38"/>
  <c r="CH73" i="38"/>
  <c r="CL73" i="38"/>
  <c r="CP73" i="38"/>
  <c r="CS73" i="38"/>
  <c r="CV73" i="38"/>
  <c r="BF73" i="38"/>
  <c r="BU73" i="38"/>
  <c r="CB73" i="38"/>
  <c r="CG73" i="38"/>
  <c r="CK73" i="38"/>
  <c r="CO73" i="38"/>
  <c r="CR73" i="38"/>
  <c r="CU73" i="38"/>
  <c r="CX73" i="38"/>
  <c r="AS73" i="38"/>
  <c r="CQ73" i="38"/>
  <c r="BX73" i="38"/>
  <c r="CW73" i="38"/>
  <c r="DG73" i="38"/>
  <c r="DK73" i="38"/>
  <c r="DE73" i="38"/>
  <c r="DB73" i="38"/>
  <c r="CZ73" i="38"/>
  <c r="CY73" i="38"/>
  <c r="DJ73" i="38"/>
  <c r="DA73" i="38"/>
  <c r="DD73" i="38"/>
  <c r="DF73" i="38"/>
  <c r="DI73" i="38"/>
  <c r="DH73" i="38"/>
  <c r="DC73" i="38"/>
  <c r="DL73" i="38"/>
  <c r="G167" i="38"/>
  <c r="BV179" i="38"/>
  <c r="W179" i="38"/>
  <c r="BS179" i="38"/>
  <c r="BI179" i="38"/>
  <c r="AH179" i="38"/>
  <c r="BP179" i="38"/>
  <c r="AA179" i="38"/>
  <c r="DG179" i="38"/>
  <c r="Z179" i="38"/>
  <c r="DL179" i="38"/>
  <c r="AV179" i="38"/>
  <c r="BH179" i="38"/>
  <c r="BF179" i="38"/>
  <c r="BQ179" i="38"/>
  <c r="BA179" i="38"/>
  <c r="CO179" i="38"/>
  <c r="DJ179" i="38"/>
  <c r="CY179" i="38"/>
  <c r="Y179" i="38"/>
  <c r="AC179" i="38"/>
  <c r="DK179" i="38"/>
  <c r="CI179" i="38"/>
  <c r="BG179" i="38"/>
  <c r="CQ179" i="38"/>
  <c r="J179" i="38"/>
  <c r="CG179" i="38"/>
  <c r="DH179" i="38"/>
  <c r="AI179" i="38"/>
  <c r="BO179" i="38"/>
  <c r="BW179" i="38"/>
  <c r="BZ179" i="38"/>
  <c r="AS179" i="38"/>
  <c r="CJ179" i="38"/>
  <c r="AG179" i="38"/>
  <c r="AF179" i="38"/>
  <c r="BR179" i="38"/>
  <c r="AR179" i="38"/>
  <c r="T179" i="38"/>
  <c r="CE179" i="38"/>
  <c r="BK179" i="38"/>
  <c r="L179" i="38"/>
  <c r="BN179" i="38"/>
  <c r="CU179" i="38"/>
  <c r="CC179" i="38"/>
  <c r="CN179" i="38"/>
  <c r="V179" i="38"/>
  <c r="AD179" i="38"/>
  <c r="DD179" i="38"/>
  <c r="AW179" i="38"/>
  <c r="CF179" i="38"/>
  <c r="DC179" i="38"/>
  <c r="AM179" i="38"/>
  <c r="CH179" i="38"/>
  <c r="CS179" i="38"/>
  <c r="M179" i="38"/>
  <c r="O179" i="38"/>
  <c r="CD179" i="38"/>
  <c r="AN179" i="38"/>
  <c r="CW179" i="38"/>
  <c r="AQ179" i="38"/>
  <c r="DI179" i="38"/>
  <c r="BX179" i="38"/>
  <c r="I179" i="38"/>
  <c r="CT179" i="38"/>
  <c r="AB179" i="38"/>
  <c r="BB179" i="38"/>
  <c r="DB179" i="38"/>
  <c r="BE179" i="38"/>
  <c r="AU179" i="38"/>
  <c r="AL179" i="38"/>
  <c r="BC179" i="38"/>
  <c r="N179" i="38"/>
  <c r="BY179" i="38"/>
  <c r="BD179" i="38"/>
  <c r="R179" i="38"/>
  <c r="CA179" i="38"/>
  <c r="AY179" i="38"/>
  <c r="CB179" i="38"/>
  <c r="AX179" i="38"/>
  <c r="BJ179" i="38"/>
  <c r="BL179" i="38"/>
  <c r="CV179" i="38"/>
  <c r="AP179" i="38"/>
  <c r="BU179" i="38"/>
  <c r="Q179" i="38"/>
  <c r="AE179" i="38"/>
  <c r="AJ179" i="38"/>
  <c r="DF179" i="38"/>
  <c r="CP179" i="38"/>
  <c r="DA179" i="38"/>
  <c r="AZ179" i="38"/>
  <c r="AK179" i="38"/>
  <c r="CK179" i="38"/>
  <c r="CL179" i="38"/>
  <c r="X179" i="38"/>
  <c r="AO179" i="38"/>
  <c r="CR179" i="38"/>
  <c r="DE179" i="38"/>
  <c r="BT179" i="38"/>
  <c r="U179" i="38"/>
  <c r="P179" i="38"/>
  <c r="S179" i="38"/>
  <c r="CM179" i="38"/>
  <c r="CZ179" i="38"/>
  <c r="AT179" i="38"/>
  <c r="CX179" i="38"/>
  <c r="K179" i="38"/>
  <c r="BM179" i="38"/>
  <c r="AO227" i="38"/>
  <c r="AP227" i="38"/>
  <c r="AU227" i="38"/>
  <c r="AW227" i="38"/>
  <c r="AQ227" i="38"/>
  <c r="AS227" i="38"/>
  <c r="BA227" i="38"/>
  <c r="AT227" i="38"/>
  <c r="AV227" i="38"/>
  <c r="AY227" i="38"/>
  <c r="AZ227" i="38"/>
  <c r="BB227" i="38"/>
  <c r="BD227" i="38"/>
  <c r="BF227" i="38"/>
  <c r="BH227" i="38"/>
  <c r="AX227" i="38"/>
  <c r="BG227" i="38"/>
  <c r="BI227" i="38"/>
  <c r="BJ227" i="38"/>
  <c r="BN227" i="38"/>
  <c r="BK227" i="38"/>
  <c r="BM227" i="38"/>
  <c r="BC227" i="38"/>
  <c r="BL227" i="38"/>
  <c r="AR227" i="38"/>
  <c r="BE227" i="38"/>
  <c r="BS227" i="38"/>
  <c r="BY227" i="38"/>
  <c r="CC227" i="38"/>
  <c r="CE227" i="38"/>
  <c r="BO227" i="38"/>
  <c r="BP227" i="38"/>
  <c r="BR227" i="38"/>
  <c r="BU227" i="38"/>
  <c r="BV227" i="38"/>
  <c r="BX227" i="38"/>
  <c r="CA227" i="38"/>
  <c r="BQ227" i="38"/>
  <c r="CF227" i="38"/>
  <c r="CL227" i="38"/>
  <c r="CN227" i="38"/>
  <c r="CP227" i="38"/>
  <c r="CS227" i="38"/>
  <c r="CT227" i="38"/>
  <c r="CV227" i="38"/>
  <c r="BT227" i="38"/>
  <c r="CK227" i="38"/>
  <c r="CO227" i="38"/>
  <c r="CR227" i="38"/>
  <c r="CU227" i="38"/>
  <c r="CX227" i="38"/>
  <c r="BW227" i="38"/>
  <c r="CD227" i="38"/>
  <c r="CI227" i="38"/>
  <c r="CQ227" i="38"/>
  <c r="CW227" i="38"/>
  <c r="CB227" i="38"/>
  <c r="CH227" i="38"/>
  <c r="BZ227" i="38"/>
  <c r="CG227" i="38"/>
  <c r="CJ227" i="38"/>
  <c r="CM227" i="38"/>
  <c r="DB227" i="38"/>
  <c r="DC227" i="38"/>
  <c r="DK227" i="38"/>
  <c r="DF227" i="38"/>
  <c r="DL227" i="38"/>
  <c r="DJ227" i="38"/>
  <c r="DI227" i="38"/>
  <c r="DH227" i="38"/>
  <c r="DE227" i="38"/>
  <c r="CZ227" i="38"/>
  <c r="DG227" i="38"/>
  <c r="CY227" i="38"/>
  <c r="DD227" i="38"/>
  <c r="DA227" i="38"/>
  <c r="AO67" i="38"/>
  <c r="AP67" i="38"/>
  <c r="AR67" i="38"/>
  <c r="AU67" i="38"/>
  <c r="AW67" i="38"/>
  <c r="AQ67" i="38"/>
  <c r="AS67" i="38"/>
  <c r="AT67" i="38"/>
  <c r="AV67" i="38"/>
  <c r="AY67" i="38"/>
  <c r="BB67" i="38"/>
  <c r="BD67" i="38"/>
  <c r="BF67" i="38"/>
  <c r="BH67" i="38"/>
  <c r="BA67" i="38"/>
  <c r="BG67" i="38"/>
  <c r="BK67" i="38"/>
  <c r="BL67" i="38"/>
  <c r="AZ67" i="38"/>
  <c r="AX67" i="38"/>
  <c r="BC67" i="38"/>
  <c r="BI67" i="38"/>
  <c r="BJ67" i="38"/>
  <c r="BP67" i="38"/>
  <c r="BV67" i="38"/>
  <c r="CE67" i="38"/>
  <c r="BE67" i="38"/>
  <c r="BM67" i="38"/>
  <c r="BO67" i="38"/>
  <c r="BR67" i="38"/>
  <c r="BU67" i="38"/>
  <c r="BX67" i="38"/>
  <c r="CA67" i="38"/>
  <c r="CB67" i="38"/>
  <c r="CH67" i="38"/>
  <c r="BQ67" i="38"/>
  <c r="BT67" i="38"/>
  <c r="BW67" i="38"/>
  <c r="BZ67" i="38"/>
  <c r="CD67" i="38"/>
  <c r="CG67" i="38"/>
  <c r="CK67" i="38"/>
  <c r="CO67" i="38"/>
  <c r="CR67" i="38"/>
  <c r="CU67" i="38"/>
  <c r="CX67" i="38"/>
  <c r="BS67" i="38"/>
  <c r="CI67" i="38"/>
  <c r="CQ67" i="38"/>
  <c r="CW67" i="38"/>
  <c r="CC67" i="38"/>
  <c r="CJ67" i="38"/>
  <c r="CM67" i="38"/>
  <c r="CN67" i="38"/>
  <c r="CT67" i="38"/>
  <c r="BY67" i="38"/>
  <c r="CP67" i="38"/>
  <c r="CL67" i="38"/>
  <c r="CS67" i="38"/>
  <c r="BN67" i="38"/>
  <c r="CF67" i="38"/>
  <c r="CV67" i="38"/>
  <c r="DA67" i="38"/>
  <c r="DF67" i="38"/>
  <c r="DE67" i="38"/>
  <c r="DK67" i="38"/>
  <c r="DL67" i="38"/>
  <c r="DH67" i="38"/>
  <c r="DJ67" i="38"/>
  <c r="DD67" i="38"/>
  <c r="CY67" i="38"/>
  <c r="DI67" i="38"/>
  <c r="CZ67" i="38"/>
  <c r="DG67" i="38"/>
  <c r="DC67" i="38"/>
  <c r="DB67" i="38"/>
  <c r="G163" i="38"/>
  <c r="DF136" i="38"/>
  <c r="CY136" i="38"/>
  <c r="DC136" i="38"/>
  <c r="DJ136" i="38"/>
  <c r="DB136" i="38"/>
  <c r="DG136" i="38"/>
  <c r="DK136" i="38"/>
  <c r="DE136" i="38"/>
  <c r="DH136" i="38"/>
  <c r="DL136" i="38"/>
  <c r="CZ136" i="38"/>
  <c r="DA136" i="38"/>
  <c r="DD136" i="38"/>
  <c r="DI136" i="38"/>
  <c r="G183" i="38"/>
  <c r="DA160" i="38"/>
  <c r="DE160" i="38"/>
  <c r="DF160" i="38"/>
  <c r="DJ160" i="38"/>
  <c r="DI160" i="38"/>
  <c r="CZ160" i="38"/>
  <c r="DC160" i="38"/>
  <c r="DK160" i="38"/>
  <c r="DH160" i="38"/>
  <c r="DL160" i="38"/>
  <c r="DG160" i="38"/>
  <c r="DB160" i="38"/>
  <c r="CY160" i="38"/>
  <c r="DD160" i="38"/>
  <c r="AQ20" i="38"/>
  <c r="AO20" i="38"/>
  <c r="AP20" i="38"/>
  <c r="AR20" i="38"/>
  <c r="AS20" i="38"/>
  <c r="AX20" i="38"/>
  <c r="AZ20" i="38"/>
  <c r="AT20" i="38"/>
  <c r="BB20" i="38"/>
  <c r="BH20" i="38"/>
  <c r="BA20" i="38"/>
  <c r="BG20" i="38"/>
  <c r="BI20" i="38"/>
  <c r="AV20" i="38"/>
  <c r="AY20" i="38"/>
  <c r="BE20" i="38"/>
  <c r="BN20" i="38"/>
  <c r="BP20" i="38"/>
  <c r="AU20" i="38"/>
  <c r="BD20" i="38"/>
  <c r="BF20" i="38"/>
  <c r="BJ20" i="38"/>
  <c r="BO20" i="38"/>
  <c r="BK20" i="38"/>
  <c r="BL20" i="38"/>
  <c r="BM20" i="38"/>
  <c r="AW20" i="38"/>
  <c r="BQ20" i="38"/>
  <c r="BU20" i="38"/>
  <c r="BW20" i="38"/>
  <c r="CA20" i="38"/>
  <c r="CD20" i="38"/>
  <c r="CC20" i="38"/>
  <c r="CG20" i="38"/>
  <c r="CI20" i="38"/>
  <c r="BS20" i="38"/>
  <c r="BV20" i="38"/>
  <c r="BY20" i="38"/>
  <c r="BT20" i="38"/>
  <c r="CJ20" i="38"/>
  <c r="CL20" i="38"/>
  <c r="CN20" i="38"/>
  <c r="CQ20" i="38"/>
  <c r="CT20" i="38"/>
  <c r="CW20" i="38"/>
  <c r="CY20" i="38"/>
  <c r="CZ20" i="38"/>
  <c r="DA20" i="38"/>
  <c r="DB20" i="38"/>
  <c r="BR20" i="38"/>
  <c r="CH20" i="38"/>
  <c r="CM20" i="38"/>
  <c r="CP20" i="38"/>
  <c r="CR20" i="38"/>
  <c r="CV20" i="38"/>
  <c r="CX20" i="38"/>
  <c r="BZ20" i="38"/>
  <c r="CB20" i="38"/>
  <c r="CF20" i="38"/>
  <c r="CO20" i="38"/>
  <c r="CS20" i="38"/>
  <c r="CU20" i="38"/>
  <c r="DC20" i="38"/>
  <c r="DH20" i="38"/>
  <c r="BC20" i="38"/>
  <c r="DF20" i="38"/>
  <c r="DG20" i="38"/>
  <c r="DL20" i="38"/>
  <c r="CK20" i="38"/>
  <c r="DE20" i="38"/>
  <c r="DJ20" i="38"/>
  <c r="DK20" i="38"/>
  <c r="BX20" i="38"/>
  <c r="DD20" i="38"/>
  <c r="DI20" i="38"/>
  <c r="CE20" i="38"/>
  <c r="DK271" i="38"/>
  <c r="DI271" i="38"/>
  <c r="DG271" i="38"/>
  <c r="DE271" i="38"/>
  <c r="DC271" i="38"/>
  <c r="DA271" i="38"/>
  <c r="CY271" i="38"/>
  <c r="DF271" i="38"/>
  <c r="DL271" i="38"/>
  <c r="DD271" i="38"/>
  <c r="DJ271" i="38"/>
  <c r="DB271" i="38"/>
  <c r="DH271" i="38"/>
  <c r="CZ271" i="38"/>
  <c r="DD131" i="38"/>
  <c r="DB131" i="38"/>
  <c r="DA131" i="38"/>
  <c r="DK131" i="38"/>
  <c r="DI131" i="38"/>
  <c r="DH131" i="38"/>
  <c r="DG131" i="38"/>
  <c r="DC131" i="38"/>
  <c r="CY131" i="38"/>
  <c r="DF131" i="38"/>
  <c r="CZ131" i="38"/>
  <c r="DE131" i="38"/>
  <c r="DJ131" i="38"/>
  <c r="DL131" i="38"/>
  <c r="AQ21" i="38"/>
  <c r="AR21" i="38"/>
  <c r="AU21" i="38"/>
  <c r="AW21" i="38"/>
  <c r="AS21" i="38"/>
  <c r="AX21" i="38"/>
  <c r="AZ21" i="38"/>
  <c r="BA21" i="38"/>
  <c r="AO21" i="38"/>
  <c r="AP21" i="38"/>
  <c r="BC21" i="38"/>
  <c r="BD21" i="38"/>
  <c r="BF21" i="38"/>
  <c r="BB21" i="38"/>
  <c r="BH21" i="38"/>
  <c r="AV21" i="38"/>
  <c r="AY21" i="38"/>
  <c r="BE21" i="38"/>
  <c r="BN21" i="38"/>
  <c r="BP21" i="38"/>
  <c r="AT21" i="38"/>
  <c r="BG21" i="38"/>
  <c r="BJ21" i="38"/>
  <c r="BR21" i="38"/>
  <c r="BT21" i="38"/>
  <c r="BX21" i="38"/>
  <c r="BZ21" i="38"/>
  <c r="CB21" i="38"/>
  <c r="CE21" i="38"/>
  <c r="BL21" i="38"/>
  <c r="BO21" i="38"/>
  <c r="BQ21" i="38"/>
  <c r="BU21" i="38"/>
  <c r="BW21" i="38"/>
  <c r="CA21" i="38"/>
  <c r="CD21" i="38"/>
  <c r="CF21" i="38"/>
  <c r="CC21" i="38"/>
  <c r="CG21" i="38"/>
  <c r="CI21" i="38"/>
  <c r="BI21" i="38"/>
  <c r="BV21" i="38"/>
  <c r="CK21" i="38"/>
  <c r="DK21" i="38"/>
  <c r="BY21" i="38"/>
  <c r="CJ21" i="38"/>
  <c r="CL21" i="38"/>
  <c r="CN21" i="38"/>
  <c r="CQ21" i="38"/>
  <c r="CT21" i="38"/>
  <c r="CW21" i="38"/>
  <c r="BM21" i="38"/>
  <c r="CH21" i="38"/>
  <c r="CM21" i="38"/>
  <c r="CP21" i="38"/>
  <c r="CR21" i="38"/>
  <c r="CV21" i="38"/>
  <c r="CX21" i="38"/>
  <c r="CS21" i="38"/>
  <c r="CY21" i="38"/>
  <c r="DD21" i="38"/>
  <c r="DI21" i="38"/>
  <c r="BK21" i="38"/>
  <c r="CO21" i="38"/>
  <c r="DB21" i="38"/>
  <c r="DC21" i="38"/>
  <c r="DH21" i="38"/>
  <c r="BS21" i="38"/>
  <c r="DA21" i="38"/>
  <c r="DF21" i="38"/>
  <c r="DG21" i="38"/>
  <c r="DL21" i="38"/>
  <c r="CU21" i="38"/>
  <c r="CZ21" i="38"/>
  <c r="DE21" i="38"/>
  <c r="DJ21" i="38"/>
  <c r="CY105" i="38"/>
  <c r="DL105" i="38"/>
  <c r="DI105" i="38"/>
  <c r="DC105" i="38"/>
  <c r="DE105" i="38"/>
  <c r="DH105" i="38"/>
  <c r="CZ105" i="38"/>
  <c r="DB105" i="38"/>
  <c r="DJ105" i="38"/>
  <c r="DF105" i="38"/>
  <c r="DG105" i="38"/>
  <c r="DA105" i="38"/>
  <c r="DK105" i="38"/>
  <c r="DD105" i="38"/>
  <c r="DL110" i="38"/>
  <c r="DC110" i="38"/>
  <c r="DH110" i="38"/>
  <c r="DG110" i="38"/>
  <c r="DF110" i="38"/>
  <c r="DD110" i="38"/>
  <c r="DK110" i="38"/>
  <c r="CZ110" i="38"/>
  <c r="DI110" i="38"/>
  <c r="DJ110" i="38"/>
  <c r="DA110" i="38"/>
  <c r="DE110" i="38"/>
  <c r="CY110" i="38"/>
  <c r="DB110" i="38"/>
  <c r="G171" i="38"/>
  <c r="G187" i="38"/>
  <c r="AP238" i="38"/>
  <c r="AQ238" i="38"/>
  <c r="AX238" i="38"/>
  <c r="AR238" i="38"/>
  <c r="AT238" i="38"/>
  <c r="AV238" i="38"/>
  <c r="AY238" i="38"/>
  <c r="BC238" i="38"/>
  <c r="BG238" i="38"/>
  <c r="AS238" i="38"/>
  <c r="AZ238" i="38"/>
  <c r="BE238" i="38"/>
  <c r="AO238" i="38"/>
  <c r="AW238" i="38"/>
  <c r="BA238" i="38"/>
  <c r="BI238" i="38"/>
  <c r="BJ238" i="38"/>
  <c r="BK238" i="38"/>
  <c r="BL238" i="38"/>
  <c r="BM238" i="38"/>
  <c r="BD238" i="38"/>
  <c r="BF238" i="38"/>
  <c r="BH238" i="38"/>
  <c r="AU238" i="38"/>
  <c r="BN238" i="38"/>
  <c r="BP238" i="38"/>
  <c r="BR238" i="38"/>
  <c r="BV238" i="38"/>
  <c r="BX238" i="38"/>
  <c r="CE238" i="38"/>
  <c r="BB238" i="38"/>
  <c r="BT238" i="38"/>
  <c r="BU238" i="38"/>
  <c r="BZ238" i="38"/>
  <c r="CA238" i="38"/>
  <c r="CB238" i="38"/>
  <c r="CD238" i="38"/>
  <c r="CH238" i="38"/>
  <c r="BQ238" i="38"/>
  <c r="BW238" i="38"/>
  <c r="CF238" i="38"/>
  <c r="CG238" i="38"/>
  <c r="BY238" i="38"/>
  <c r="CK238" i="38"/>
  <c r="CO238" i="38"/>
  <c r="CU238" i="38"/>
  <c r="BO238" i="38"/>
  <c r="CJ238" i="38"/>
  <c r="CQ238" i="38"/>
  <c r="CW238" i="38"/>
  <c r="BS238" i="38"/>
  <c r="CL238" i="38"/>
  <c r="CM238" i="38"/>
  <c r="CN238" i="38"/>
  <c r="CP238" i="38"/>
  <c r="CT238" i="38"/>
  <c r="CV238" i="38"/>
  <c r="CC238" i="38"/>
  <c r="CI238" i="38"/>
  <c r="CR238" i="38"/>
  <c r="CS238" i="38"/>
  <c r="CX238" i="38"/>
  <c r="CY238" i="38"/>
  <c r="DJ238" i="38"/>
  <c r="DC238" i="38"/>
  <c r="DA238" i="38"/>
  <c r="DH238" i="38"/>
  <c r="CZ238" i="38"/>
  <c r="DB238" i="38"/>
  <c r="DK238" i="38"/>
  <c r="DE238" i="38"/>
  <c r="DL238" i="38"/>
  <c r="DG238" i="38"/>
  <c r="DD238" i="38"/>
  <c r="DI238" i="38"/>
  <c r="DF238" i="38"/>
  <c r="AP36" i="38"/>
  <c r="AQ36" i="38"/>
  <c r="AR36" i="38"/>
  <c r="AO36" i="38"/>
  <c r="AS36" i="38"/>
  <c r="AX36" i="38"/>
  <c r="AZ36" i="38"/>
  <c r="BA36" i="38"/>
  <c r="AT36" i="38"/>
  <c r="AV36" i="38"/>
  <c r="AY36" i="38"/>
  <c r="BB36" i="38"/>
  <c r="BC36" i="38"/>
  <c r="BD36" i="38"/>
  <c r="BF36" i="38"/>
  <c r="BH36" i="38"/>
  <c r="AU36" i="38"/>
  <c r="AW36" i="38"/>
  <c r="BG36" i="38"/>
  <c r="BI36" i="38"/>
  <c r="BJ36" i="38"/>
  <c r="BP36" i="38"/>
  <c r="BE36" i="38"/>
  <c r="BN36" i="38"/>
  <c r="BK36" i="38"/>
  <c r="BM36" i="38"/>
  <c r="BR36" i="38"/>
  <c r="BX36" i="38"/>
  <c r="CB36" i="38"/>
  <c r="CE36" i="38"/>
  <c r="BQ36" i="38"/>
  <c r="BT36" i="38"/>
  <c r="BU36" i="38"/>
  <c r="BW36" i="38"/>
  <c r="BZ36" i="38"/>
  <c r="CA36" i="38"/>
  <c r="CD36" i="38"/>
  <c r="BL36" i="38"/>
  <c r="CC36" i="38"/>
  <c r="CF36" i="38"/>
  <c r="CG36" i="38"/>
  <c r="CI36" i="38"/>
  <c r="BS36" i="38"/>
  <c r="CH36" i="38"/>
  <c r="CK36" i="38"/>
  <c r="BV36" i="38"/>
  <c r="CJ36" i="38"/>
  <c r="CN36" i="38"/>
  <c r="CQ36" i="38"/>
  <c r="CT36" i="38"/>
  <c r="CW36" i="38"/>
  <c r="BO36" i="38"/>
  <c r="BY36" i="38"/>
  <c r="CL36" i="38"/>
  <c r="CM36" i="38"/>
  <c r="CP36" i="38"/>
  <c r="CV36" i="38"/>
  <c r="CU36" i="38"/>
  <c r="CS36" i="38"/>
  <c r="CX36" i="38"/>
  <c r="CO36" i="38"/>
  <c r="CR36" i="38"/>
  <c r="CY36" i="38"/>
  <c r="DL36" i="38"/>
  <c r="CZ36" i="38"/>
  <c r="DH36" i="38"/>
  <c r="DK36" i="38"/>
  <c r="DG36" i="38"/>
  <c r="DJ36" i="38"/>
  <c r="DB36" i="38"/>
  <c r="DD36" i="38"/>
  <c r="DA36" i="38"/>
  <c r="DI36" i="38"/>
  <c r="DE36" i="38"/>
  <c r="DF36" i="38"/>
  <c r="DC36" i="38"/>
  <c r="DL265" i="38"/>
  <c r="DJ265" i="38"/>
  <c r="DH265" i="38"/>
  <c r="DF265" i="38"/>
  <c r="DD265" i="38"/>
  <c r="DB265" i="38"/>
  <c r="CZ265" i="38"/>
  <c r="DG265" i="38"/>
  <c r="CY265" i="38"/>
  <c r="DE265" i="38"/>
  <c r="DK265" i="38"/>
  <c r="DC265" i="38"/>
  <c r="DI265" i="38"/>
  <c r="DA265" i="38"/>
  <c r="AO207" i="38"/>
  <c r="AU207" i="38"/>
  <c r="AW207" i="38"/>
  <c r="AS207" i="38"/>
  <c r="AP207" i="38"/>
  <c r="AX207" i="38"/>
  <c r="BA207" i="38"/>
  <c r="BB207" i="38"/>
  <c r="BD207" i="38"/>
  <c r="BF207" i="38"/>
  <c r="BH207" i="38"/>
  <c r="AZ207" i="38"/>
  <c r="BC207" i="38"/>
  <c r="AQ207" i="38"/>
  <c r="AT207" i="38"/>
  <c r="BE207" i="38"/>
  <c r="BI207" i="38"/>
  <c r="BJ207" i="38"/>
  <c r="BK207" i="38"/>
  <c r="BL207" i="38"/>
  <c r="BM207" i="38"/>
  <c r="AR207" i="38"/>
  <c r="BG207" i="38"/>
  <c r="AV207" i="38"/>
  <c r="AY207" i="38"/>
  <c r="BN207" i="38"/>
  <c r="BO207" i="38"/>
  <c r="BS207" i="38"/>
  <c r="BY207" i="38"/>
  <c r="CC207" i="38"/>
  <c r="BP207" i="38"/>
  <c r="BR207" i="38"/>
  <c r="BV207" i="38"/>
  <c r="BX207" i="38"/>
  <c r="CE207" i="38"/>
  <c r="BT207" i="38"/>
  <c r="BU207" i="38"/>
  <c r="BZ207" i="38"/>
  <c r="CA207" i="38"/>
  <c r="CB207" i="38"/>
  <c r="CD207" i="38"/>
  <c r="CH207" i="38"/>
  <c r="CI207" i="38"/>
  <c r="CR207" i="38"/>
  <c r="CS207" i="38"/>
  <c r="CX207" i="38"/>
  <c r="BW207" i="38"/>
  <c r="CF207" i="38"/>
  <c r="CG207" i="38"/>
  <c r="CK207" i="38"/>
  <c r="CO207" i="38"/>
  <c r="CU207" i="38"/>
  <c r="CJ207" i="38"/>
  <c r="CQ207" i="38"/>
  <c r="CW207" i="38"/>
  <c r="CV207" i="38"/>
  <c r="CM207" i="38"/>
  <c r="CT207" i="38"/>
  <c r="BQ207" i="38"/>
  <c r="CP207" i="38"/>
  <c r="CN207" i="38"/>
  <c r="CL207" i="38"/>
  <c r="DK207" i="38"/>
  <c r="DI207" i="38"/>
  <c r="DG207" i="38"/>
  <c r="DE207" i="38"/>
  <c r="DC207" i="38"/>
  <c r="DA207" i="38"/>
  <c r="CY207" i="38"/>
  <c r="DL207" i="38"/>
  <c r="DJ207" i="38"/>
  <c r="DH207" i="38"/>
  <c r="DF207" i="38"/>
  <c r="DD207" i="38"/>
  <c r="DB207" i="38"/>
  <c r="CZ207" i="38"/>
  <c r="AP81" i="38"/>
  <c r="AQ81" i="38"/>
  <c r="AR81" i="38"/>
  <c r="AX81" i="38"/>
  <c r="AT81" i="38"/>
  <c r="AV81" i="38"/>
  <c r="AY81" i="38"/>
  <c r="BC81" i="38"/>
  <c r="BG81" i="38"/>
  <c r="AS81" i="38"/>
  <c r="BE81" i="38"/>
  <c r="AU81" i="38"/>
  <c r="BA81" i="38"/>
  <c r="BO81" i="38"/>
  <c r="AZ81" i="38"/>
  <c r="BD81" i="38"/>
  <c r="BF81" i="38"/>
  <c r="BH81" i="38"/>
  <c r="BJ81" i="38"/>
  <c r="BN81" i="38"/>
  <c r="AW81" i="38"/>
  <c r="BI81" i="38"/>
  <c r="BK81" i="38"/>
  <c r="BM81" i="38"/>
  <c r="BQ81" i="38"/>
  <c r="BT81" i="38"/>
  <c r="BW81" i="38"/>
  <c r="BZ81" i="38"/>
  <c r="CB81" i="38"/>
  <c r="CD81" i="38"/>
  <c r="BS81" i="38"/>
  <c r="BY81" i="38"/>
  <c r="CC81" i="38"/>
  <c r="CF81" i="38"/>
  <c r="CI81" i="38"/>
  <c r="AO81" i="38"/>
  <c r="BB81" i="38"/>
  <c r="BL81" i="38"/>
  <c r="CE81" i="38"/>
  <c r="BX81" i="38"/>
  <c r="CG81" i="38"/>
  <c r="CH81" i="38"/>
  <c r="CJ81" i="38"/>
  <c r="CM81" i="38"/>
  <c r="BV81" i="38"/>
  <c r="CA81" i="38"/>
  <c r="CL81" i="38"/>
  <c r="CN81" i="38"/>
  <c r="CP81" i="38"/>
  <c r="CS81" i="38"/>
  <c r="CT81" i="38"/>
  <c r="CV81" i="38"/>
  <c r="BR81" i="38"/>
  <c r="CK81" i="38"/>
  <c r="CO81" i="38"/>
  <c r="CR81" i="38"/>
  <c r="CU81" i="38"/>
  <c r="CX81" i="38"/>
  <c r="CQ81" i="38"/>
  <c r="BP81" i="38"/>
  <c r="CW81" i="38"/>
  <c r="BU81" i="38"/>
  <c r="DG81" i="38"/>
  <c r="DE81" i="38"/>
  <c r="DJ81" i="38"/>
  <c r="DK81" i="38"/>
  <c r="DA81" i="38"/>
  <c r="DB81" i="38"/>
  <c r="DD81" i="38"/>
  <c r="DC81" i="38"/>
  <c r="DI81" i="38"/>
  <c r="DL81" i="38"/>
  <c r="CZ81" i="38"/>
  <c r="DF81" i="38"/>
  <c r="DH81" i="38"/>
  <c r="CY81" i="38"/>
  <c r="AO77" i="38"/>
  <c r="AP77" i="38"/>
  <c r="AU77" i="38"/>
  <c r="AW77" i="38"/>
  <c r="AQ77" i="38"/>
  <c r="AS77" i="38"/>
  <c r="AR77" i="38"/>
  <c r="BA77" i="38"/>
  <c r="AT77" i="38"/>
  <c r="AV77" i="38"/>
  <c r="AY77" i="38"/>
  <c r="AZ77" i="38"/>
  <c r="BB77" i="38"/>
  <c r="BD77" i="38"/>
  <c r="BF77" i="38"/>
  <c r="BH77" i="38"/>
  <c r="AX77" i="38"/>
  <c r="BG77" i="38"/>
  <c r="BI77" i="38"/>
  <c r="BJ77" i="38"/>
  <c r="BK77" i="38"/>
  <c r="BL77" i="38"/>
  <c r="BC77" i="38"/>
  <c r="BP77" i="38"/>
  <c r="BV77" i="38"/>
  <c r="CE77" i="38"/>
  <c r="BN77" i="38"/>
  <c r="BO77" i="38"/>
  <c r="BR77" i="38"/>
  <c r="BU77" i="38"/>
  <c r="BX77" i="38"/>
  <c r="CA77" i="38"/>
  <c r="CB77" i="38"/>
  <c r="CH77" i="38"/>
  <c r="BE77" i="38"/>
  <c r="BQ77" i="38"/>
  <c r="BT77" i="38"/>
  <c r="BW77" i="38"/>
  <c r="BZ77" i="38"/>
  <c r="CD77" i="38"/>
  <c r="CG77" i="38"/>
  <c r="BM77" i="38"/>
  <c r="CC77" i="38"/>
  <c r="CK77" i="38"/>
  <c r="CO77" i="38"/>
  <c r="CR77" i="38"/>
  <c r="CU77" i="38"/>
  <c r="CX77" i="38"/>
  <c r="BY77" i="38"/>
  <c r="CI77" i="38"/>
  <c r="CQ77" i="38"/>
  <c r="CW77" i="38"/>
  <c r="CJ77" i="38"/>
  <c r="CM77" i="38"/>
  <c r="CN77" i="38"/>
  <c r="CT77" i="38"/>
  <c r="BS77" i="38"/>
  <c r="CF77" i="38"/>
  <c r="CL77" i="38"/>
  <c r="CS77" i="38"/>
  <c r="CV77" i="38"/>
  <c r="CP77" i="38"/>
  <c r="CZ77" i="38"/>
  <c r="DD77" i="38"/>
  <c r="DE77" i="38"/>
  <c r="CY77" i="38"/>
  <c r="DH77" i="38"/>
  <c r="DI77" i="38"/>
  <c r="DC77" i="38"/>
  <c r="DG77" i="38"/>
  <c r="DJ77" i="38"/>
  <c r="DB77" i="38"/>
  <c r="DF77" i="38"/>
  <c r="DL77" i="38"/>
  <c r="DA77" i="38"/>
  <c r="DK77" i="38"/>
  <c r="AO82" i="38"/>
  <c r="AP82" i="38"/>
  <c r="AR82" i="38"/>
  <c r="AS82" i="38"/>
  <c r="AX82" i="38"/>
  <c r="AZ82" i="38"/>
  <c r="AQ82" i="38"/>
  <c r="BB82" i="38"/>
  <c r="BD82" i="38"/>
  <c r="BF82" i="38"/>
  <c r="BH82" i="38"/>
  <c r="BC82" i="38"/>
  <c r="BG82" i="38"/>
  <c r="BI82" i="38"/>
  <c r="AV82" i="38"/>
  <c r="AY82" i="38"/>
  <c r="BE82" i="38"/>
  <c r="BL82" i="38"/>
  <c r="AU82" i="38"/>
  <c r="BA82" i="38"/>
  <c r="BO82" i="38"/>
  <c r="AT82" i="38"/>
  <c r="BJ82" i="38"/>
  <c r="BN82" i="38"/>
  <c r="BK82" i="38"/>
  <c r="BM82" i="38"/>
  <c r="BP82" i="38"/>
  <c r="BR82" i="38"/>
  <c r="BU82" i="38"/>
  <c r="BV82" i="38"/>
  <c r="BX82" i="38"/>
  <c r="CA82" i="38"/>
  <c r="BQ82" i="38"/>
  <c r="BT82" i="38"/>
  <c r="BW82" i="38"/>
  <c r="BZ82" i="38"/>
  <c r="CB82" i="38"/>
  <c r="CD82" i="38"/>
  <c r="CG82" i="38"/>
  <c r="CH82" i="38"/>
  <c r="AW82" i="38"/>
  <c r="BS82" i="38"/>
  <c r="BY82" i="38"/>
  <c r="CC82" i="38"/>
  <c r="CF82" i="38"/>
  <c r="CI82" i="38"/>
  <c r="CE82" i="38"/>
  <c r="CQ82" i="38"/>
  <c r="CW82" i="38"/>
  <c r="CJ82" i="38"/>
  <c r="CM82" i="38"/>
  <c r="CL82" i="38"/>
  <c r="CN82" i="38"/>
  <c r="CP82" i="38"/>
  <c r="CS82" i="38"/>
  <c r="CT82" i="38"/>
  <c r="CV82" i="38"/>
  <c r="CU82" i="38"/>
  <c r="CX82" i="38"/>
  <c r="CO82" i="38"/>
  <c r="CK82" i="38"/>
  <c r="CR82" i="38"/>
  <c r="DI82" i="38"/>
  <c r="DD82" i="38"/>
  <c r="DE82" i="38"/>
  <c r="DH82" i="38"/>
  <c r="DA82" i="38"/>
  <c r="DJ82" i="38"/>
  <c r="DL82" i="38"/>
  <c r="DF82" i="38"/>
  <c r="DB82" i="38"/>
  <c r="DK82" i="38"/>
  <c r="CY82" i="38"/>
  <c r="CZ82" i="38"/>
  <c r="DG82" i="38"/>
  <c r="DC82" i="38"/>
  <c r="G281" i="38"/>
  <c r="AV24" i="38"/>
  <c r="AY24" i="38"/>
  <c r="AS24" i="38"/>
  <c r="BE24" i="38"/>
  <c r="AP24" i="38"/>
  <c r="BB24" i="38"/>
  <c r="BK24" i="38"/>
  <c r="BL24" i="38"/>
  <c r="BM24" i="38"/>
  <c r="BH24" i="38"/>
  <c r="BS24" i="38"/>
  <c r="BV24" i="38"/>
  <c r="BY24" i="38"/>
  <c r="BN24" i="38"/>
  <c r="BP24" i="38"/>
  <c r="BR24" i="38"/>
  <c r="BX24" i="38"/>
  <c r="CB24" i="38"/>
  <c r="CE24" i="38"/>
  <c r="CH24" i="38"/>
  <c r="BO24" i="38"/>
  <c r="BQ24" i="38"/>
  <c r="BT24" i="38"/>
  <c r="BU24" i="38"/>
  <c r="BW24" i="38"/>
  <c r="BZ24" i="38"/>
  <c r="CA24" i="38"/>
  <c r="CD24" i="38"/>
  <c r="CC24" i="38"/>
  <c r="CO24" i="38"/>
  <c r="CR24" i="38"/>
  <c r="CS24" i="38"/>
  <c r="CU24" i="38"/>
  <c r="CX24" i="38"/>
  <c r="CI24" i="38"/>
  <c r="CK24" i="38"/>
  <c r="CJ24" i="38"/>
  <c r="CN24" i="38"/>
  <c r="CQ24" i="38"/>
  <c r="CT24" i="38"/>
  <c r="CW24" i="38"/>
  <c r="CF24" i="38"/>
  <c r="CL24" i="38"/>
  <c r="CV24" i="38"/>
  <c r="CM24" i="38"/>
  <c r="CP24" i="38"/>
  <c r="CG24" i="38"/>
  <c r="DL24" i="38"/>
  <c r="DJ24" i="38"/>
  <c r="DH24" i="38"/>
  <c r="DF24" i="38"/>
  <c r="DD24" i="38"/>
  <c r="DB24" i="38"/>
  <c r="CZ24" i="38"/>
  <c r="DK24" i="38"/>
  <c r="DI24" i="38"/>
  <c r="DG24" i="38"/>
  <c r="DE24" i="38"/>
  <c r="DC24" i="38"/>
  <c r="DA24" i="38"/>
  <c r="CY24" i="38"/>
  <c r="DA112" i="38"/>
  <c r="AO202" i="38"/>
  <c r="AP202" i="38"/>
  <c r="AR202" i="38"/>
  <c r="AU202" i="38"/>
  <c r="AW202" i="38"/>
  <c r="AQ202" i="38"/>
  <c r="AS202" i="38"/>
  <c r="BA202" i="38"/>
  <c r="AT202" i="38"/>
  <c r="AV202" i="38"/>
  <c r="AY202" i="38"/>
  <c r="BB202" i="38"/>
  <c r="BD202" i="38"/>
  <c r="BF202" i="38"/>
  <c r="BH202" i="38"/>
  <c r="BG202" i="38"/>
  <c r="BK202" i="38"/>
  <c r="BL202" i="38"/>
  <c r="BM202" i="38"/>
  <c r="AX202" i="38"/>
  <c r="BC202" i="38"/>
  <c r="BI202" i="38"/>
  <c r="BJ202" i="38"/>
  <c r="BS202" i="38"/>
  <c r="BY202" i="38"/>
  <c r="CC202" i="38"/>
  <c r="BP202" i="38"/>
  <c r="BR202" i="38"/>
  <c r="BV202" i="38"/>
  <c r="BX202" i="38"/>
  <c r="CE202" i="38"/>
  <c r="BO202" i="38"/>
  <c r="BT202" i="38"/>
  <c r="BU202" i="38"/>
  <c r="BZ202" i="38"/>
  <c r="CA202" i="38"/>
  <c r="CB202" i="38"/>
  <c r="CD202" i="38"/>
  <c r="CH202" i="38"/>
  <c r="BN202" i="38"/>
  <c r="BW202" i="38"/>
  <c r="CR202" i="38"/>
  <c r="CS202" i="38"/>
  <c r="CX202" i="38"/>
  <c r="CK202" i="38"/>
  <c r="CO202" i="38"/>
  <c r="CU202" i="38"/>
  <c r="BQ202" i="38"/>
  <c r="CI202" i="38"/>
  <c r="CJ202" i="38"/>
  <c r="CQ202" i="38"/>
  <c r="CW202" i="38"/>
  <c r="CG202" i="38"/>
  <c r="CM202" i="38"/>
  <c r="CT202" i="38"/>
  <c r="CF202" i="38"/>
  <c r="CP202" i="38"/>
  <c r="CL202" i="38"/>
  <c r="CN202" i="38"/>
  <c r="AZ202" i="38"/>
  <c r="BE202" i="38"/>
  <c r="CV202" i="38"/>
  <c r="DK202" i="38"/>
  <c r="DI202" i="38"/>
  <c r="DG202" i="38"/>
  <c r="DE202" i="38"/>
  <c r="DC202" i="38"/>
  <c r="DA202" i="38"/>
  <c r="CY202" i="38"/>
  <c r="DL202" i="38"/>
  <c r="DJ202" i="38"/>
  <c r="DH202" i="38"/>
  <c r="DF202" i="38"/>
  <c r="DD202" i="38"/>
  <c r="DB202" i="38"/>
  <c r="CZ202" i="38"/>
  <c r="CY132" i="38"/>
  <c r="DG132" i="38"/>
  <c r="DB132" i="38"/>
  <c r="DD132" i="38"/>
  <c r="DI132" i="38"/>
  <c r="DF132" i="38"/>
  <c r="CZ132" i="38"/>
  <c r="DC132" i="38"/>
  <c r="DH132" i="38"/>
  <c r="DK132" i="38"/>
  <c r="DL132" i="38"/>
  <c r="DE132" i="38"/>
  <c r="DA132" i="38"/>
  <c r="DJ132" i="38"/>
  <c r="BP51" i="38"/>
  <c r="BL51" i="38"/>
  <c r="BN51" i="38"/>
  <c r="BR51" i="38"/>
  <c r="BX51" i="38"/>
  <c r="CB51" i="38"/>
  <c r="CE51" i="38"/>
  <c r="BQ51" i="38"/>
  <c r="BU51" i="38"/>
  <c r="BW51" i="38"/>
  <c r="CA51" i="38"/>
  <c r="CD51" i="38"/>
  <c r="BK51" i="38"/>
  <c r="BM51" i="38"/>
  <c r="BT51" i="38"/>
  <c r="BZ51" i="38"/>
  <c r="CC51" i="38"/>
  <c r="CG51" i="38"/>
  <c r="CI51" i="38"/>
  <c r="BY51" i="38"/>
  <c r="CH51" i="38"/>
  <c r="CK51" i="38"/>
  <c r="CR51" i="38"/>
  <c r="CX51" i="38"/>
  <c r="CF51" i="38"/>
  <c r="CJ51" i="38"/>
  <c r="CN51" i="38"/>
  <c r="CQ51" i="38"/>
  <c r="CT51" i="38"/>
  <c r="CW51" i="38"/>
  <c r="BS51" i="38"/>
  <c r="CM51" i="38"/>
  <c r="CP51" i="38"/>
  <c r="CV51" i="38"/>
  <c r="CO51" i="38"/>
  <c r="BO51" i="38"/>
  <c r="BV51" i="38"/>
  <c r="CU51" i="38"/>
  <c r="CL51" i="38"/>
  <c r="CS51" i="38"/>
  <c r="CZ51" i="38"/>
  <c r="DA51" i="38"/>
  <c r="DB51" i="38"/>
  <c r="DH51" i="38"/>
  <c r="DG51" i="38"/>
  <c r="DK51" i="38"/>
  <c r="DF51" i="38"/>
  <c r="DI51" i="38"/>
  <c r="DD51" i="38"/>
  <c r="DC51" i="38"/>
  <c r="CY51" i="38"/>
  <c r="DL51" i="38"/>
  <c r="DE51" i="38"/>
  <c r="DJ51" i="38"/>
  <c r="CY103" i="38"/>
  <c r="DB103" i="38"/>
  <c r="DC103" i="38"/>
  <c r="DH103" i="38"/>
  <c r="DA103" i="38"/>
  <c r="DE103" i="38"/>
  <c r="DJ103" i="38"/>
  <c r="DI103" i="38"/>
  <c r="DD103" i="38"/>
  <c r="DG103" i="38"/>
  <c r="DK103" i="38"/>
  <c r="DF103" i="38"/>
  <c r="CZ103" i="38"/>
  <c r="DL103" i="38"/>
  <c r="DC144" i="38"/>
  <c r="DF144" i="38"/>
  <c r="DK144" i="38"/>
  <c r="DD144" i="38"/>
  <c r="DG144" i="38"/>
  <c r="DB144" i="38"/>
  <c r="DH144" i="38"/>
  <c r="CZ144" i="38"/>
  <c r="DE144" i="38"/>
  <c r="DL144" i="38"/>
  <c r="DI144" i="38"/>
  <c r="CY144" i="38"/>
  <c r="DJ144" i="38"/>
  <c r="DA144" i="38"/>
  <c r="G178" i="38"/>
  <c r="AP66" i="38"/>
  <c r="AR66" i="38"/>
  <c r="AQ66" i="38"/>
  <c r="AS66" i="38"/>
  <c r="AO66" i="38"/>
  <c r="AX66" i="38"/>
  <c r="AZ66" i="38"/>
  <c r="AT66" i="38"/>
  <c r="AV66" i="38"/>
  <c r="AY66" i="38"/>
  <c r="BB66" i="38"/>
  <c r="BD66" i="38"/>
  <c r="BF66" i="38"/>
  <c r="BH66" i="38"/>
  <c r="AU66" i="38"/>
  <c r="AW66" i="38"/>
  <c r="BA66" i="38"/>
  <c r="BC66" i="38"/>
  <c r="BG66" i="38"/>
  <c r="BI66" i="38"/>
  <c r="BJ66" i="38"/>
  <c r="BO66" i="38"/>
  <c r="BE66" i="38"/>
  <c r="BM66" i="38"/>
  <c r="BN66" i="38"/>
  <c r="BR66" i="38"/>
  <c r="BU66" i="38"/>
  <c r="BX66" i="38"/>
  <c r="CA66" i="38"/>
  <c r="CB66" i="38"/>
  <c r="BK66" i="38"/>
  <c r="BQ66" i="38"/>
  <c r="BT66" i="38"/>
  <c r="BW66" i="38"/>
  <c r="BZ66" i="38"/>
  <c r="CD66" i="38"/>
  <c r="CG66" i="38"/>
  <c r="BS66" i="38"/>
  <c r="BY66" i="38"/>
  <c r="CC66" i="38"/>
  <c r="CF66" i="38"/>
  <c r="CI66" i="38"/>
  <c r="BL66" i="38"/>
  <c r="BP66" i="38"/>
  <c r="CQ66" i="38"/>
  <c r="CW66" i="38"/>
  <c r="CE66" i="38"/>
  <c r="CJ66" i="38"/>
  <c r="CM66" i="38"/>
  <c r="CN66" i="38"/>
  <c r="CT66" i="38"/>
  <c r="BV66" i="38"/>
  <c r="CH66" i="38"/>
  <c r="CL66" i="38"/>
  <c r="CP66" i="38"/>
  <c r="CS66" i="38"/>
  <c r="CV66" i="38"/>
  <c r="CK66" i="38"/>
  <c r="CR66" i="38"/>
  <c r="CU66" i="38"/>
  <c r="CX66" i="38"/>
  <c r="CO66" i="38"/>
  <c r="DI66" i="38"/>
  <c r="DK66" i="38"/>
  <c r="DF66" i="38"/>
  <c r="DE66" i="38"/>
  <c r="DC66" i="38"/>
  <c r="CY66" i="38"/>
  <c r="DL66" i="38"/>
  <c r="DH66" i="38"/>
  <c r="DJ66" i="38"/>
  <c r="DB66" i="38"/>
  <c r="DG66" i="38"/>
  <c r="CZ66" i="38"/>
  <c r="DD66" i="38"/>
  <c r="DA66" i="38"/>
  <c r="DC188" i="38"/>
  <c r="CY188" i="38"/>
  <c r="DL188" i="38"/>
  <c r="DH188" i="38"/>
  <c r="DE188" i="38"/>
  <c r="DD188" i="38"/>
  <c r="DK188" i="38"/>
  <c r="DJ188" i="38"/>
  <c r="DG188" i="38"/>
  <c r="DF188" i="38"/>
  <c r="CZ188" i="38"/>
  <c r="DB188" i="38"/>
  <c r="DA188" i="38"/>
  <c r="DI188" i="38"/>
  <c r="AP31" i="38"/>
  <c r="AQ31" i="38"/>
  <c r="AO31" i="38"/>
  <c r="AT31" i="38"/>
  <c r="AV31" i="38"/>
  <c r="AY31" i="38"/>
  <c r="AS31" i="38"/>
  <c r="AU31" i="38"/>
  <c r="AW31" i="38"/>
  <c r="BA31" i="38"/>
  <c r="BG31" i="38"/>
  <c r="AX31" i="38"/>
  <c r="AZ31" i="38"/>
  <c r="BE31" i="38"/>
  <c r="BJ31" i="38"/>
  <c r="BP31" i="38"/>
  <c r="BB31" i="38"/>
  <c r="BC31" i="38"/>
  <c r="BI31" i="38"/>
  <c r="BN31" i="38"/>
  <c r="BO31" i="38"/>
  <c r="BK31" i="38"/>
  <c r="BL31" i="38"/>
  <c r="BM31" i="38"/>
  <c r="BF31" i="38"/>
  <c r="BQ31" i="38"/>
  <c r="BT31" i="38"/>
  <c r="BU31" i="38"/>
  <c r="BW31" i="38"/>
  <c r="BZ31" i="38"/>
  <c r="CA31" i="38"/>
  <c r="CD31" i="38"/>
  <c r="BD31" i="38"/>
  <c r="CC31" i="38"/>
  <c r="CF31" i="38"/>
  <c r="CG31" i="38"/>
  <c r="CI31" i="38"/>
  <c r="BS31" i="38"/>
  <c r="BV31" i="38"/>
  <c r="BY31" i="38"/>
  <c r="BH31" i="38"/>
  <c r="BX31" i="38"/>
  <c r="CE31" i="38"/>
  <c r="CJ31" i="38"/>
  <c r="CN31" i="38"/>
  <c r="CQ31" i="38"/>
  <c r="CT31" i="38"/>
  <c r="CW31" i="38"/>
  <c r="CL31" i="38"/>
  <c r="CM31" i="38"/>
  <c r="CP31" i="38"/>
  <c r="CV31" i="38"/>
  <c r="AR31" i="38"/>
  <c r="BR31" i="38"/>
  <c r="CO31" i="38"/>
  <c r="CR31" i="38"/>
  <c r="CS31" i="38"/>
  <c r="CU31" i="38"/>
  <c r="CX31" i="38"/>
  <c r="CB31" i="38"/>
  <c r="CH31" i="38"/>
  <c r="CK31" i="38"/>
  <c r="DF31" i="38"/>
  <c r="DL31" i="38"/>
  <c r="CZ31" i="38"/>
  <c r="DD31" i="38"/>
  <c r="DC31" i="38"/>
  <c r="DJ31" i="38"/>
  <c r="DA31" i="38"/>
  <c r="DI31" i="38"/>
  <c r="CY31" i="38"/>
  <c r="DE31" i="38"/>
  <c r="DB31" i="38"/>
  <c r="DG31" i="38"/>
  <c r="DH31" i="38"/>
  <c r="DK31" i="38"/>
  <c r="AP50" i="38"/>
  <c r="AQ50" i="38"/>
  <c r="AO50" i="38"/>
  <c r="AX50" i="38"/>
  <c r="AZ50" i="38"/>
  <c r="AR50" i="38"/>
  <c r="AT50" i="38"/>
  <c r="AV50" i="38"/>
  <c r="AY50" i="38"/>
  <c r="BA50" i="38"/>
  <c r="AU50" i="38"/>
  <c r="AW50" i="38"/>
  <c r="BC50" i="38"/>
  <c r="BG50" i="38"/>
  <c r="BE50" i="38"/>
  <c r="AS50" i="38"/>
  <c r="BP50" i="38"/>
  <c r="BB50" i="38"/>
  <c r="BO50" i="38"/>
  <c r="BJ50" i="38"/>
  <c r="BK50" i="38"/>
  <c r="BL50" i="38"/>
  <c r="BM50" i="38"/>
  <c r="BN50" i="38"/>
  <c r="BH50" i="38"/>
  <c r="BQ50" i="38"/>
  <c r="BU50" i="38"/>
  <c r="BW50" i="38"/>
  <c r="CA50" i="38"/>
  <c r="CD50" i="38"/>
  <c r="BF50" i="38"/>
  <c r="BI50" i="38"/>
  <c r="BT50" i="38"/>
  <c r="BZ50" i="38"/>
  <c r="CC50" i="38"/>
  <c r="CG50" i="38"/>
  <c r="CI50" i="38"/>
  <c r="BD50" i="38"/>
  <c r="BS50" i="38"/>
  <c r="BV50" i="38"/>
  <c r="BY50" i="38"/>
  <c r="CF50" i="38"/>
  <c r="BR50" i="38"/>
  <c r="CJ50" i="38"/>
  <c r="CN50" i="38"/>
  <c r="CQ50" i="38"/>
  <c r="CT50" i="38"/>
  <c r="CW50" i="38"/>
  <c r="CB50" i="38"/>
  <c r="CM50" i="38"/>
  <c r="CP50" i="38"/>
  <c r="CV50" i="38"/>
  <c r="BX50" i="38"/>
  <c r="CE50" i="38"/>
  <c r="CL50" i="38"/>
  <c r="CO50" i="38"/>
  <c r="CS50" i="38"/>
  <c r="CU50" i="38"/>
  <c r="CK50" i="38"/>
  <c r="CR50" i="38"/>
  <c r="CX50" i="38"/>
  <c r="CH50" i="38"/>
  <c r="DJ50" i="38"/>
  <c r="DF50" i="38"/>
  <c r="DB50" i="38"/>
  <c r="DI50" i="38"/>
  <c r="DE50" i="38"/>
  <c r="DA50" i="38"/>
  <c r="DL50" i="38"/>
  <c r="DH50" i="38"/>
  <c r="DD50" i="38"/>
  <c r="CZ50" i="38"/>
  <c r="DC50" i="38"/>
  <c r="CY50" i="38"/>
  <c r="DK50" i="38"/>
  <c r="DG50" i="38"/>
  <c r="AH167" i="38"/>
  <c r="BQ167" i="38"/>
  <c r="BM167" i="38"/>
  <c r="CZ167" i="38"/>
  <c r="CM167" i="38"/>
  <c r="O167" i="38"/>
  <c r="BD167" i="38"/>
  <c r="V167" i="38"/>
  <c r="Y167" i="38"/>
  <c r="BE167" i="38"/>
  <c r="CV167" i="38"/>
  <c r="BZ167" i="38"/>
  <c r="CJ167" i="38"/>
  <c r="DE167" i="38"/>
  <c r="AD167" i="38"/>
  <c r="AJ167" i="38"/>
  <c r="BS167" i="38"/>
  <c r="BT167" i="38"/>
  <c r="DH167" i="38"/>
  <c r="BL167" i="38"/>
  <c r="CH167" i="38"/>
  <c r="CS167" i="38"/>
  <c r="AG167" i="38"/>
  <c r="DJ167" i="38"/>
  <c r="BU167" i="38"/>
  <c r="Z167" i="38"/>
  <c r="AS167" i="38"/>
  <c r="AI167" i="38"/>
  <c r="N167" i="38"/>
  <c r="CR167" i="38"/>
  <c r="CD167" i="38"/>
  <c r="AN167" i="38"/>
  <c r="AT167" i="38"/>
  <c r="AK167" i="38"/>
  <c r="AB167" i="38"/>
  <c r="BP167" i="38"/>
  <c r="BR167" i="38"/>
  <c r="DA167" i="38"/>
  <c r="BJ167" i="38"/>
  <c r="DK167" i="38"/>
  <c r="AM167" i="38"/>
  <c r="R167" i="38"/>
  <c r="CC167" i="38"/>
  <c r="CX167" i="38"/>
  <c r="BA167" i="38"/>
  <c r="CP167" i="38"/>
  <c r="DD167" i="38"/>
  <c r="BX167" i="38"/>
  <c r="Q167" i="38"/>
  <c r="DI167" i="38"/>
  <c r="AY167" i="38"/>
  <c r="AZ167" i="38"/>
  <c r="AC167" i="38"/>
  <c r="CF167" i="38"/>
  <c r="BI167" i="38"/>
  <c r="AO167" i="38"/>
  <c r="AQ167" i="38"/>
  <c r="CI167" i="38"/>
  <c r="AE167" i="38"/>
  <c r="U167" i="38"/>
  <c r="J167" i="38"/>
  <c r="CA167" i="38"/>
  <c r="CW167" i="38"/>
  <c r="DL167" i="38"/>
  <c r="CO167" i="38"/>
  <c r="AF167" i="38"/>
  <c r="T167" i="38"/>
  <c r="AW167" i="38"/>
  <c r="CN167" i="38"/>
  <c r="AX167" i="38"/>
  <c r="BG167" i="38"/>
  <c r="DF167" i="38"/>
  <c r="DB167" i="38"/>
  <c r="BY167" i="38"/>
  <c r="BC167" i="38"/>
  <c r="X167" i="38"/>
  <c r="BN167" i="38"/>
  <c r="BV167" i="38"/>
  <c r="AA167" i="38"/>
  <c r="BB167" i="38"/>
  <c r="CY167" i="38"/>
  <c r="BK167" i="38"/>
  <c r="CU167" i="38"/>
  <c r="AR167" i="38"/>
  <c r="AL167" i="38"/>
  <c r="L167" i="38"/>
  <c r="AU167" i="38"/>
  <c r="CK167" i="38"/>
  <c r="AV167" i="38"/>
  <c r="BF167" i="38"/>
  <c r="DC167" i="38"/>
  <c r="P167" i="38"/>
  <c r="S167" i="38"/>
  <c r="BH167" i="38"/>
  <c r="AP167" i="38"/>
  <c r="CB167" i="38"/>
  <c r="CL167" i="38"/>
  <c r="DG167" i="38"/>
  <c r="BO167" i="38"/>
  <c r="BW167" i="38"/>
  <c r="W167" i="38"/>
  <c r="CG167" i="38"/>
  <c r="CQ167" i="38"/>
  <c r="K167" i="38"/>
  <c r="CE167" i="38"/>
  <c r="M167" i="38"/>
  <c r="CT167" i="38"/>
  <c r="G179" i="38"/>
  <c r="AP65" i="38"/>
  <c r="AQ65" i="38"/>
  <c r="AO65" i="38"/>
  <c r="AX65" i="38"/>
  <c r="AT65" i="38"/>
  <c r="AV65" i="38"/>
  <c r="AY65" i="38"/>
  <c r="BA65" i="38"/>
  <c r="AS65" i="38"/>
  <c r="AU65" i="38"/>
  <c r="AW65" i="38"/>
  <c r="BC65" i="38"/>
  <c r="BG65" i="38"/>
  <c r="BE65" i="38"/>
  <c r="AR65" i="38"/>
  <c r="AZ65" i="38"/>
  <c r="BJ65" i="38"/>
  <c r="BO65" i="38"/>
  <c r="BP65" i="38"/>
  <c r="BB65" i="38"/>
  <c r="BI65" i="38"/>
  <c r="BM65" i="38"/>
  <c r="BN65" i="38"/>
  <c r="BK65" i="38"/>
  <c r="BL65" i="38"/>
  <c r="BQ65" i="38"/>
  <c r="BT65" i="38"/>
  <c r="BW65" i="38"/>
  <c r="BZ65" i="38"/>
  <c r="CD65" i="38"/>
  <c r="BH65" i="38"/>
  <c r="BS65" i="38"/>
  <c r="BY65" i="38"/>
  <c r="CC65" i="38"/>
  <c r="CF65" i="38"/>
  <c r="CI65" i="38"/>
  <c r="BF65" i="38"/>
  <c r="BV65" i="38"/>
  <c r="CE65" i="38"/>
  <c r="BU65" i="38"/>
  <c r="CB65" i="38"/>
  <c r="CJ65" i="38"/>
  <c r="CM65" i="38"/>
  <c r="CN65" i="38"/>
  <c r="CT65" i="38"/>
  <c r="BX65" i="38"/>
  <c r="CH65" i="38"/>
  <c r="CL65" i="38"/>
  <c r="CP65" i="38"/>
  <c r="CS65" i="38"/>
  <c r="CV65" i="38"/>
  <c r="CA65" i="38"/>
  <c r="CG65" i="38"/>
  <c r="CK65" i="38"/>
  <c r="CO65" i="38"/>
  <c r="CR65" i="38"/>
  <c r="CU65" i="38"/>
  <c r="CX65" i="38"/>
  <c r="BR65" i="38"/>
  <c r="CW65" i="38"/>
  <c r="BD65" i="38"/>
  <c r="CQ65" i="38"/>
  <c r="DI65" i="38"/>
  <c r="DE65" i="38"/>
  <c r="CY65" i="38"/>
  <c r="DJ65" i="38"/>
  <c r="DA65" i="38"/>
  <c r="DC65" i="38"/>
  <c r="DB65" i="38"/>
  <c r="DK65" i="38"/>
  <c r="DH65" i="38"/>
  <c r="DG65" i="38"/>
  <c r="DL65" i="38"/>
  <c r="CZ65" i="38"/>
  <c r="DD65" i="38"/>
  <c r="DF65" i="38"/>
  <c r="G162" i="38"/>
  <c r="G182" i="38"/>
  <c r="DJ174" i="38"/>
  <c r="CT174" i="38"/>
  <c r="CW174" i="38"/>
  <c r="CH174" i="38"/>
  <c r="CR174" i="38"/>
  <c r="CU174" i="38"/>
  <c r="AW174" i="38"/>
  <c r="BY174" i="38"/>
  <c r="BE174" i="38"/>
  <c r="U174" i="38"/>
  <c r="CO174" i="38"/>
  <c r="AU174" i="38"/>
  <c r="BD174" i="38"/>
  <c r="BJ174" i="38"/>
  <c r="S174" i="38"/>
  <c r="W174" i="38"/>
  <c r="BL174" i="38"/>
  <c r="CM174" i="38"/>
  <c r="CK174" i="38"/>
  <c r="AF174" i="38"/>
  <c r="CE174" i="38"/>
  <c r="T174" i="38"/>
  <c r="DD174" i="38"/>
  <c r="AK174" i="38"/>
  <c r="CQ174" i="38"/>
  <c r="BV174" i="38"/>
  <c r="BH174" i="38"/>
  <c r="AN174" i="38"/>
  <c r="M174" i="38"/>
  <c r="DG174" i="38"/>
  <c r="BT174" i="38"/>
  <c r="BO174" i="38"/>
  <c r="DH174" i="38"/>
  <c r="BK174" i="38"/>
  <c r="CY174" i="38"/>
  <c r="AM174" i="38"/>
  <c r="CZ174" i="38"/>
  <c r="AY174" i="38"/>
  <c r="AQ174" i="38"/>
  <c r="V174" i="38"/>
  <c r="DC174" i="38"/>
  <c r="I174" i="38"/>
  <c r="Y174" i="38"/>
  <c r="AB174" i="38"/>
  <c r="AX174" i="38"/>
  <c r="DB174" i="38"/>
  <c r="CP174" i="38"/>
  <c r="AH174" i="38"/>
  <c r="CD174" i="38"/>
  <c r="CJ174" i="38"/>
  <c r="DL174" i="38"/>
  <c r="Q174" i="38"/>
  <c r="DF174" i="38"/>
  <c r="AA174" i="38"/>
  <c r="BN174" i="38"/>
  <c r="AP174" i="38"/>
  <c r="AO174" i="38"/>
  <c r="BA174" i="38"/>
  <c r="CX174" i="38"/>
  <c r="BM174" i="38"/>
  <c r="AL174" i="38"/>
  <c r="BG174" i="38"/>
  <c r="AV174" i="38"/>
  <c r="CI174" i="38"/>
  <c r="BX174" i="38"/>
  <c r="BW174" i="38"/>
  <c r="DI174" i="38"/>
  <c r="CN174" i="38"/>
  <c r="CB174" i="38"/>
  <c r="BI174" i="38"/>
  <c r="AS174" i="38"/>
  <c r="DE174" i="38"/>
  <c r="P174" i="38"/>
  <c r="Z174" i="38"/>
  <c r="BS174" i="38"/>
  <c r="CL174" i="38"/>
  <c r="CF174" i="38"/>
  <c r="BQ174" i="38"/>
  <c r="BZ174" i="38"/>
  <c r="K174" i="38"/>
  <c r="AT174" i="38"/>
  <c r="AR174" i="38"/>
  <c r="AC174" i="38"/>
  <c r="CV174" i="38"/>
  <c r="AZ174" i="38"/>
  <c r="AE174" i="38"/>
  <c r="AI174" i="38"/>
  <c r="CA174" i="38"/>
  <c r="DA174" i="38"/>
  <c r="L174" i="38"/>
  <c r="BP174" i="38"/>
  <c r="AJ174" i="38"/>
  <c r="R174" i="38"/>
  <c r="BR174" i="38"/>
  <c r="DK174" i="38"/>
  <c r="CS174" i="38"/>
  <c r="BF174" i="38"/>
  <c r="CG174" i="38"/>
  <c r="O174" i="38"/>
  <c r="BB174" i="38"/>
  <c r="BU174" i="38"/>
  <c r="J174" i="38"/>
  <c r="N174" i="38"/>
  <c r="BC174" i="38"/>
  <c r="AG174" i="38"/>
  <c r="AD174" i="38"/>
  <c r="CC174" i="38"/>
  <c r="X174" i="38"/>
  <c r="DK262" i="38"/>
  <c r="DI262" i="38"/>
  <c r="DG262" i="38"/>
  <c r="DE262" i="38"/>
  <c r="DC262" i="38"/>
  <c r="DA262" i="38"/>
  <c r="CY262" i="38"/>
  <c r="DJ262" i="38"/>
  <c r="DB262" i="38"/>
  <c r="DH262" i="38"/>
  <c r="CZ262" i="38"/>
  <c r="DF262" i="38"/>
  <c r="DL262" i="38"/>
  <c r="DD262" i="38"/>
  <c r="G181" i="38"/>
  <c r="AP53" i="38"/>
  <c r="AR53" i="38"/>
  <c r="AQ53" i="38"/>
  <c r="AS53" i="38"/>
  <c r="AO53" i="38"/>
  <c r="AX53" i="38"/>
  <c r="AZ53" i="38"/>
  <c r="AT53" i="38"/>
  <c r="AV53" i="38"/>
  <c r="AY53" i="38"/>
  <c r="BB53" i="38"/>
  <c r="BD53" i="38"/>
  <c r="BF53" i="38"/>
  <c r="BH53" i="38"/>
  <c r="AU53" i="38"/>
  <c r="AW53" i="38"/>
  <c r="BC53" i="38"/>
  <c r="BG53" i="38"/>
  <c r="BI53" i="38"/>
  <c r="BK53" i="38"/>
  <c r="BL53" i="38"/>
  <c r="BM53" i="38"/>
  <c r="BN53" i="38"/>
  <c r="BA53" i="38"/>
  <c r="BE53" i="38"/>
  <c r="BO53" i="38"/>
  <c r="BS53" i="38"/>
  <c r="BV53" i="38"/>
  <c r="BY53" i="38"/>
  <c r="BJ53" i="38"/>
  <c r="BR53" i="38"/>
  <c r="BX53" i="38"/>
  <c r="CB53" i="38"/>
  <c r="CE53" i="38"/>
  <c r="CH53" i="38"/>
  <c r="BQ53" i="38"/>
  <c r="BU53" i="38"/>
  <c r="BW53" i="38"/>
  <c r="CA53" i="38"/>
  <c r="CD53" i="38"/>
  <c r="BT53" i="38"/>
  <c r="CL53" i="38"/>
  <c r="CO53" i="38"/>
  <c r="CS53" i="38"/>
  <c r="CU53" i="38"/>
  <c r="CG53" i="38"/>
  <c r="CK53" i="38"/>
  <c r="CR53" i="38"/>
  <c r="CX53" i="38"/>
  <c r="BP53" i="38"/>
  <c r="BZ53" i="38"/>
  <c r="CF53" i="38"/>
  <c r="CJ53" i="38"/>
  <c r="CN53" i="38"/>
  <c r="CQ53" i="38"/>
  <c r="CT53" i="38"/>
  <c r="CW53" i="38"/>
  <c r="CV53" i="38"/>
  <c r="CC53" i="38"/>
  <c r="CM53" i="38"/>
  <c r="CI53" i="38"/>
  <c r="CP53" i="38"/>
  <c r="CZ53" i="38"/>
  <c r="DF53" i="38"/>
  <c r="DH53" i="38"/>
  <c r="DL53" i="38"/>
  <c r="DD53" i="38"/>
  <c r="DB53" i="38"/>
  <c r="CY53" i="38"/>
  <c r="DE53" i="38"/>
  <c r="DG53" i="38"/>
  <c r="DC53" i="38"/>
  <c r="DI53" i="38"/>
  <c r="DJ53" i="38"/>
  <c r="DK53" i="38"/>
  <c r="DA53" i="38"/>
  <c r="AQ72" i="38"/>
  <c r="AO72" i="38"/>
  <c r="AR72" i="38"/>
  <c r="AT72" i="38"/>
  <c r="AV72" i="38"/>
  <c r="AY72" i="38"/>
  <c r="AU72" i="38"/>
  <c r="AW72" i="38"/>
  <c r="AP72" i="38"/>
  <c r="BE72" i="38"/>
  <c r="AX72" i="38"/>
  <c r="BJ72" i="38"/>
  <c r="BB72" i="38"/>
  <c r="BM72" i="38"/>
  <c r="BN72" i="38"/>
  <c r="BC72" i="38"/>
  <c r="BK72" i="38"/>
  <c r="BL72" i="38"/>
  <c r="AS72" i="38"/>
  <c r="BA72" i="38"/>
  <c r="BD72" i="38"/>
  <c r="BF72" i="38"/>
  <c r="BH72" i="38"/>
  <c r="BI72" i="38"/>
  <c r="BG72" i="38"/>
  <c r="BO72" i="38"/>
  <c r="BS72" i="38"/>
  <c r="BY72" i="38"/>
  <c r="CC72" i="38"/>
  <c r="BP72" i="38"/>
  <c r="BV72" i="38"/>
  <c r="CE72" i="38"/>
  <c r="AZ72" i="38"/>
  <c r="BR72" i="38"/>
  <c r="BU72" i="38"/>
  <c r="BX72" i="38"/>
  <c r="CA72" i="38"/>
  <c r="CB72" i="38"/>
  <c r="CH72" i="38"/>
  <c r="BT72" i="38"/>
  <c r="CI72" i="38"/>
  <c r="CL72" i="38"/>
  <c r="CP72" i="38"/>
  <c r="CS72" i="38"/>
  <c r="CV72" i="38"/>
  <c r="BW72" i="38"/>
  <c r="CD72" i="38"/>
  <c r="CG72" i="38"/>
  <c r="CK72" i="38"/>
  <c r="CO72" i="38"/>
  <c r="CR72" i="38"/>
  <c r="CU72" i="38"/>
  <c r="CX72" i="38"/>
  <c r="BZ72" i="38"/>
  <c r="CF72" i="38"/>
  <c r="CQ72" i="38"/>
  <c r="CW72" i="38"/>
  <c r="CJ72" i="38"/>
  <c r="BQ72" i="38"/>
  <c r="CM72" i="38"/>
  <c r="CT72" i="38"/>
  <c r="CN72" i="38"/>
  <c r="DB72" i="38"/>
  <c r="DC72" i="38"/>
  <c r="DE72" i="38"/>
  <c r="DL72" i="38"/>
  <c r="DF72" i="38"/>
  <c r="DD72" i="38"/>
  <c r="DH72" i="38"/>
  <c r="CY72" i="38"/>
  <c r="DG72" i="38"/>
  <c r="CZ72" i="38"/>
  <c r="DK72" i="38"/>
  <c r="DA72" i="38"/>
  <c r="DJ72" i="38"/>
  <c r="DI72" i="38"/>
  <c r="AP70" i="38"/>
  <c r="AR70" i="38"/>
  <c r="AS70" i="38"/>
  <c r="AX70" i="38"/>
  <c r="AZ70" i="38"/>
  <c r="AQ70" i="38"/>
  <c r="BA70" i="38"/>
  <c r="BB70" i="38"/>
  <c r="BD70" i="38"/>
  <c r="BF70" i="38"/>
  <c r="BH70" i="38"/>
  <c r="BC70" i="38"/>
  <c r="BG70" i="38"/>
  <c r="BI70" i="38"/>
  <c r="AT70" i="38"/>
  <c r="BE70" i="38"/>
  <c r="BJ70" i="38"/>
  <c r="AW70" i="38"/>
  <c r="BO70" i="38"/>
  <c r="AO70" i="38"/>
  <c r="AV70" i="38"/>
  <c r="AY70" i="38"/>
  <c r="BM70" i="38"/>
  <c r="BN70" i="38"/>
  <c r="AU70" i="38"/>
  <c r="BL70" i="38"/>
  <c r="BR70" i="38"/>
  <c r="BU70" i="38"/>
  <c r="BX70" i="38"/>
  <c r="CA70" i="38"/>
  <c r="CB70" i="38"/>
  <c r="BQ70" i="38"/>
  <c r="BT70" i="38"/>
  <c r="BW70" i="38"/>
  <c r="BZ70" i="38"/>
  <c r="CD70" i="38"/>
  <c r="CG70" i="38"/>
  <c r="BK70" i="38"/>
  <c r="BS70" i="38"/>
  <c r="BY70" i="38"/>
  <c r="CC70" i="38"/>
  <c r="CF70" i="38"/>
  <c r="CI70" i="38"/>
  <c r="CH70" i="38"/>
  <c r="CQ70" i="38"/>
  <c r="CW70" i="38"/>
  <c r="BP70" i="38"/>
  <c r="CJ70" i="38"/>
  <c r="CM70" i="38"/>
  <c r="CN70" i="38"/>
  <c r="CT70" i="38"/>
  <c r="CE70" i="38"/>
  <c r="CL70" i="38"/>
  <c r="CP70" i="38"/>
  <c r="CS70" i="38"/>
  <c r="CV70" i="38"/>
  <c r="CO70" i="38"/>
  <c r="CK70" i="38"/>
  <c r="CR70" i="38"/>
  <c r="BV70" i="38"/>
  <c r="CU70" i="38"/>
  <c r="CX70" i="38"/>
  <c r="CZ70" i="38"/>
  <c r="DL70" i="38"/>
  <c r="DH70" i="38"/>
  <c r="DK70" i="38"/>
  <c r="DE70" i="38"/>
  <c r="DB70" i="38"/>
  <c r="DA70" i="38"/>
  <c r="CY70" i="38"/>
  <c r="DC70" i="38"/>
  <c r="DF70" i="38"/>
  <c r="DJ70" i="38"/>
  <c r="DG70" i="38"/>
  <c r="DD70" i="38"/>
  <c r="DI70" i="38"/>
  <c r="CI163" i="38"/>
  <c r="CO163" i="38"/>
  <c r="AJ163" i="38"/>
  <c r="N163" i="38"/>
  <c r="BW163" i="38"/>
  <c r="R163" i="38"/>
  <c r="BL163" i="38"/>
  <c r="DI163" i="38"/>
  <c r="CP163" i="38"/>
  <c r="T163" i="38"/>
  <c r="T161" i="38"/>
  <c r="CW163" i="38"/>
  <c r="CM163" i="38"/>
  <c r="BC163" i="38"/>
  <c r="O163" i="38"/>
  <c r="BG163" i="38"/>
  <c r="Y163" i="38"/>
  <c r="V163" i="38"/>
  <c r="BM163" i="38"/>
  <c r="CS163" i="38"/>
  <c r="AX163" i="38"/>
  <c r="CH163" i="38"/>
  <c r="CH161" i="38"/>
  <c r="AA163" i="38"/>
  <c r="K163" i="38"/>
  <c r="BH163" i="38"/>
  <c r="CN163" i="38"/>
  <c r="DE163" i="38"/>
  <c r="AT163" i="38"/>
  <c r="DL163" i="38"/>
  <c r="BD163" i="38"/>
  <c r="P163" i="38"/>
  <c r="U163" i="38"/>
  <c r="DF163" i="38"/>
  <c r="BT163" i="38"/>
  <c r="BZ163" i="38"/>
  <c r="J163" i="38"/>
  <c r="CB163" i="38"/>
  <c r="AQ163" i="38"/>
  <c r="Q163" i="38"/>
  <c r="BA163" i="38"/>
  <c r="DH163" i="38"/>
  <c r="AL163" i="38"/>
  <c r="Z163" i="38"/>
  <c r="BU163" i="38"/>
  <c r="BK163" i="38"/>
  <c r="DK163" i="38"/>
  <c r="BV163" i="38"/>
  <c r="L163" i="38"/>
  <c r="W163" i="38"/>
  <c r="BP163" i="38"/>
  <c r="CV163" i="38"/>
  <c r="BR163" i="38"/>
  <c r="CT163" i="38"/>
  <c r="M163" i="38"/>
  <c r="CJ163" i="38"/>
  <c r="AI163" i="38"/>
  <c r="CD163" i="38"/>
  <c r="AU163" i="38"/>
  <c r="AC163" i="38"/>
  <c r="CR163" i="38"/>
  <c r="CX163" i="38"/>
  <c r="AM163" i="38"/>
  <c r="BQ163" i="38"/>
  <c r="CU163" i="38"/>
  <c r="DB163" i="38"/>
  <c r="AO163" i="38"/>
  <c r="AD163" i="38"/>
  <c r="AW163" i="38"/>
  <c r="CC163" i="38"/>
  <c r="BO163" i="38"/>
  <c r="BF163" i="38"/>
  <c r="AN163" i="38"/>
  <c r="S163" i="38"/>
  <c r="AR163" i="38"/>
  <c r="BX163" i="38"/>
  <c r="CA163" i="38"/>
  <c r="BS163" i="38"/>
  <c r="AP163" i="38"/>
  <c r="DC163" i="38"/>
  <c r="CQ163" i="38"/>
  <c r="BY163" i="38"/>
  <c r="BB163" i="38"/>
  <c r="BB161" i="38"/>
  <c r="BI163" i="38"/>
  <c r="BN163" i="38"/>
  <c r="DG163" i="38"/>
  <c r="AF163" i="38"/>
  <c r="AV163" i="38"/>
  <c r="AY163" i="38"/>
  <c r="DA163" i="38"/>
  <c r="AE163" i="38"/>
  <c r="CG163" i="38"/>
  <c r="CL163" i="38"/>
  <c r="AK163" i="38"/>
  <c r="BE163" i="38"/>
  <c r="CK163" i="38"/>
  <c r="CZ163" i="38"/>
  <c r="DD163" i="38"/>
  <c r="X163" i="38"/>
  <c r="AH163" i="38"/>
  <c r="AZ163" i="38"/>
  <c r="CF163" i="38"/>
  <c r="CE163" i="38"/>
  <c r="CE161" i="38"/>
  <c r="CY163" i="38"/>
  <c r="BJ163" i="38"/>
  <c r="AG163" i="38"/>
  <c r="DJ163" i="38"/>
  <c r="DJ161" i="38"/>
  <c r="AB163" i="38"/>
  <c r="AS163" i="38"/>
  <c r="AQ62" i="38"/>
  <c r="AO62" i="38"/>
  <c r="AT62" i="38"/>
  <c r="AV62" i="38"/>
  <c r="AY62" i="38"/>
  <c r="AU62" i="38"/>
  <c r="AW62" i="38"/>
  <c r="AR62" i="38"/>
  <c r="AS62" i="38"/>
  <c r="BA62" i="38"/>
  <c r="BE62" i="38"/>
  <c r="AX62" i="38"/>
  <c r="AZ62" i="38"/>
  <c r="BJ62" i="38"/>
  <c r="BB62" i="38"/>
  <c r="BI62" i="38"/>
  <c r="BM62" i="38"/>
  <c r="BN62" i="38"/>
  <c r="AP62" i="38"/>
  <c r="BC62" i="38"/>
  <c r="BK62" i="38"/>
  <c r="BL62" i="38"/>
  <c r="BD62" i="38"/>
  <c r="BF62" i="38"/>
  <c r="BH62" i="38"/>
  <c r="BO62" i="38"/>
  <c r="BS62" i="38"/>
  <c r="BY62" i="38"/>
  <c r="CC62" i="38"/>
  <c r="BV62" i="38"/>
  <c r="CE62" i="38"/>
  <c r="BP62" i="38"/>
  <c r="BR62" i="38"/>
  <c r="BU62" i="38"/>
  <c r="BX62" i="38"/>
  <c r="CA62" i="38"/>
  <c r="CB62" i="38"/>
  <c r="CH62" i="38"/>
  <c r="BZ62" i="38"/>
  <c r="CI62" i="38"/>
  <c r="CL62" i="38"/>
  <c r="CP62" i="38"/>
  <c r="CS62" i="38"/>
  <c r="CV62" i="38"/>
  <c r="BG62" i="38"/>
  <c r="BQ62" i="38"/>
  <c r="CG62" i="38"/>
  <c r="CK62" i="38"/>
  <c r="CO62" i="38"/>
  <c r="CR62" i="38"/>
  <c r="CU62" i="38"/>
  <c r="CX62" i="38"/>
  <c r="BT62" i="38"/>
  <c r="CF62" i="38"/>
  <c r="CQ62" i="38"/>
  <c r="CW62" i="38"/>
  <c r="BW62" i="38"/>
  <c r="CD62" i="38"/>
  <c r="CN62" i="38"/>
  <c r="CJ62" i="38"/>
  <c r="CM62" i="38"/>
  <c r="CT62" i="38"/>
  <c r="DB62" i="38"/>
  <c r="DH62" i="38"/>
  <c r="DF62" i="38"/>
  <c r="DE62" i="38"/>
  <c r="DK62" i="38"/>
  <c r="CZ62" i="38"/>
  <c r="DI62" i="38"/>
  <c r="DG62" i="38"/>
  <c r="DL62" i="38"/>
  <c r="DJ62" i="38"/>
  <c r="DA62" i="38"/>
  <c r="CY62" i="38"/>
  <c r="DC62" i="38"/>
  <c r="DD62" i="38"/>
  <c r="AW183" i="38"/>
  <c r="CY183" i="38"/>
  <c r="BN183" i="38"/>
  <c r="AV183" i="38"/>
  <c r="CZ183" i="38"/>
  <c r="DL183" i="38"/>
  <c r="BO183" i="38"/>
  <c r="S183" i="38"/>
  <c r="BQ183" i="38"/>
  <c r="BR183" i="38"/>
  <c r="DK183" i="38"/>
  <c r="AR183" i="38"/>
  <c r="O183" i="38"/>
  <c r="CJ183" i="38"/>
  <c r="DB183" i="38"/>
  <c r="BL183" i="38"/>
  <c r="U183" i="38"/>
  <c r="CX183" i="38"/>
  <c r="CA183" i="38"/>
  <c r="BD183" i="38"/>
  <c r="BU183" i="38"/>
  <c r="BK183" i="38"/>
  <c r="CR183" i="38"/>
  <c r="BM183" i="38"/>
  <c r="AF183" i="38"/>
  <c r="BF183" i="38"/>
  <c r="AP183" i="38"/>
  <c r="BY183" i="38"/>
  <c r="DH183" i="38"/>
  <c r="AZ183" i="38"/>
  <c r="W183" i="38"/>
  <c r="AC183" i="38"/>
  <c r="DA183" i="38"/>
  <c r="CO183" i="38"/>
  <c r="P183" i="38"/>
  <c r="CD183" i="38"/>
  <c r="CE183" i="38"/>
  <c r="J183" i="38"/>
  <c r="BZ183" i="38"/>
  <c r="AN183" i="38"/>
  <c r="CS183" i="38"/>
  <c r="BI183" i="38"/>
  <c r="AA183" i="38"/>
  <c r="CK183" i="38"/>
  <c r="AX183" i="38"/>
  <c r="BG183" i="38"/>
  <c r="L183" i="38"/>
  <c r="CG183" i="38"/>
  <c r="DI183" i="38"/>
  <c r="AH183" i="38"/>
  <c r="R183" i="38"/>
  <c r="CH183" i="38"/>
  <c r="CT183" i="38"/>
  <c r="BV183" i="38"/>
  <c r="BE183" i="38"/>
  <c r="T183" i="38"/>
  <c r="AI183" i="38"/>
  <c r="Q183" i="38"/>
  <c r="BH183" i="38"/>
  <c r="AO183" i="38"/>
  <c r="AB183" i="38"/>
  <c r="CV183" i="38"/>
  <c r="CQ183" i="38"/>
  <c r="AY183" i="38"/>
  <c r="CP183" i="38"/>
  <c r="K183" i="38"/>
  <c r="BX183" i="38"/>
  <c r="CC183" i="38"/>
  <c r="CU183" i="38"/>
  <c r="CB183" i="38"/>
  <c r="BC183" i="38"/>
  <c r="DF183" i="38"/>
  <c r="CN183" i="38"/>
  <c r="DD183" i="38"/>
  <c r="BP183" i="38"/>
  <c r="AE183" i="38"/>
  <c r="AL183" i="38"/>
  <c r="Z183" i="38"/>
  <c r="DJ183" i="38"/>
  <c r="DC183" i="38"/>
  <c r="AM183" i="38"/>
  <c r="BA183" i="38"/>
  <c r="CF183" i="38"/>
  <c r="CW183" i="38"/>
  <c r="X183" i="38"/>
  <c r="BW183" i="38"/>
  <c r="AS183" i="38"/>
  <c r="AU183" i="38"/>
  <c r="AD183" i="38"/>
  <c r="Y183" i="38"/>
  <c r="AQ183" i="38"/>
  <c r="AJ183" i="38"/>
  <c r="DE183" i="38"/>
  <c r="BJ183" i="38"/>
  <c r="BB183" i="38"/>
  <c r="AG183" i="38"/>
  <c r="N183" i="38"/>
  <c r="CM183" i="38"/>
  <c r="M183" i="38"/>
  <c r="AT183" i="38"/>
  <c r="DG183" i="38"/>
  <c r="CI183" i="38"/>
  <c r="CL183" i="38"/>
  <c r="AK183" i="38"/>
  <c r="BT183" i="38"/>
  <c r="BS183" i="38"/>
  <c r="V183" i="38"/>
  <c r="AO199" i="38"/>
  <c r="AP199" i="38"/>
  <c r="AR199" i="38"/>
  <c r="AQ199" i="38"/>
  <c r="AS199" i="38"/>
  <c r="AX199" i="38"/>
  <c r="AZ199" i="38"/>
  <c r="AT199" i="38"/>
  <c r="AV199" i="38"/>
  <c r="AY199" i="38"/>
  <c r="BB199" i="38"/>
  <c r="BD199" i="38"/>
  <c r="BF199" i="38"/>
  <c r="BH199" i="38"/>
  <c r="AU199" i="38"/>
  <c r="AW199" i="38"/>
  <c r="BC199" i="38"/>
  <c r="BG199" i="38"/>
  <c r="BI199" i="38"/>
  <c r="BK199" i="38"/>
  <c r="BL199" i="38"/>
  <c r="BM199" i="38"/>
  <c r="BJ199" i="38"/>
  <c r="BE199" i="38"/>
  <c r="BN199" i="38"/>
  <c r="BP199" i="38"/>
  <c r="BR199" i="38"/>
  <c r="BV199" i="38"/>
  <c r="BX199" i="38"/>
  <c r="CE199" i="38"/>
  <c r="BA199" i="38"/>
  <c r="BO199" i="38"/>
  <c r="BT199" i="38"/>
  <c r="BU199" i="38"/>
  <c r="BZ199" i="38"/>
  <c r="CA199" i="38"/>
  <c r="CB199" i="38"/>
  <c r="CD199" i="38"/>
  <c r="CH199" i="38"/>
  <c r="BQ199" i="38"/>
  <c r="BW199" i="38"/>
  <c r="CF199" i="38"/>
  <c r="CG199" i="38"/>
  <c r="CK199" i="38"/>
  <c r="CO199" i="38"/>
  <c r="CU199" i="38"/>
  <c r="BS199" i="38"/>
  <c r="CI199" i="38"/>
  <c r="CJ199" i="38"/>
  <c r="CQ199" i="38"/>
  <c r="CW199" i="38"/>
  <c r="CC199" i="38"/>
  <c r="CL199" i="38"/>
  <c r="CM199" i="38"/>
  <c r="CN199" i="38"/>
  <c r="CP199" i="38"/>
  <c r="CT199" i="38"/>
  <c r="CV199" i="38"/>
  <c r="CR199" i="38"/>
  <c r="BY199" i="38"/>
  <c r="CS199" i="38"/>
  <c r="CX199" i="38"/>
  <c r="DL199" i="38"/>
  <c r="DJ199" i="38"/>
  <c r="DH199" i="38"/>
  <c r="DF199" i="38"/>
  <c r="DD199" i="38"/>
  <c r="DB199" i="38"/>
  <c r="CZ199" i="38"/>
  <c r="DK199" i="38"/>
  <c r="DI199" i="38"/>
  <c r="DG199" i="38"/>
  <c r="DE199" i="38"/>
  <c r="DC199" i="38"/>
  <c r="DA199" i="38"/>
  <c r="CY199" i="38"/>
  <c r="BO198" i="38"/>
  <c r="BU198" i="38"/>
  <c r="CA198" i="38"/>
  <c r="BK198" i="38"/>
  <c r="BM198" i="38"/>
  <c r="BQ198" i="38"/>
  <c r="BW198" i="38"/>
  <c r="CG198" i="38"/>
  <c r="BS198" i="38"/>
  <c r="BY198" i="38"/>
  <c r="CC198" i="38"/>
  <c r="CI198" i="38"/>
  <c r="CQ198" i="38"/>
  <c r="CW198" i="38"/>
  <c r="CE198" i="38"/>
  <c r="CM198" i="38"/>
  <c r="CS198" i="38"/>
  <c r="CK198" i="38"/>
  <c r="CU198" i="38"/>
  <c r="CO198" i="38"/>
  <c r="DL198" i="38"/>
  <c r="DJ198" i="38"/>
  <c r="DH198" i="38"/>
  <c r="DF198" i="38"/>
  <c r="DD198" i="38"/>
  <c r="DB198" i="38"/>
  <c r="CZ198" i="38"/>
  <c r="DK198" i="38"/>
  <c r="DI198" i="38"/>
  <c r="DG198" i="38"/>
  <c r="DE198" i="38"/>
  <c r="DC198" i="38"/>
  <c r="DA198" i="38"/>
  <c r="CY198" i="38"/>
  <c r="AQ43" i="38"/>
  <c r="AO43" i="38"/>
  <c r="AR43" i="38"/>
  <c r="AT43" i="38"/>
  <c r="AV43" i="38"/>
  <c r="AY43" i="38"/>
  <c r="AU43" i="38"/>
  <c r="AW43" i="38"/>
  <c r="AS43" i="38"/>
  <c r="BE43" i="38"/>
  <c r="AX43" i="38"/>
  <c r="AZ43" i="38"/>
  <c r="BJ43" i="38"/>
  <c r="AP43" i="38"/>
  <c r="BA43" i="38"/>
  <c r="BB43" i="38"/>
  <c r="BO43" i="38"/>
  <c r="BC43" i="38"/>
  <c r="BK43" i="38"/>
  <c r="BL43" i="38"/>
  <c r="BM43" i="38"/>
  <c r="BN43" i="38"/>
  <c r="BD43" i="38"/>
  <c r="BF43" i="38"/>
  <c r="BH43" i="38"/>
  <c r="BI43" i="38"/>
  <c r="BT43" i="38"/>
  <c r="BZ43" i="38"/>
  <c r="CC43" i="38"/>
  <c r="BS43" i="38"/>
  <c r="BV43" i="38"/>
  <c r="BY43" i="38"/>
  <c r="CF43" i="38"/>
  <c r="BG43" i="38"/>
  <c r="BP43" i="38"/>
  <c r="BR43" i="38"/>
  <c r="BX43" i="38"/>
  <c r="CB43" i="38"/>
  <c r="CE43" i="38"/>
  <c r="CH43" i="38"/>
  <c r="BW43" i="38"/>
  <c r="CD43" i="38"/>
  <c r="CG43" i="38"/>
  <c r="CM43" i="38"/>
  <c r="CP43" i="38"/>
  <c r="CV43" i="38"/>
  <c r="BU43" i="38"/>
  <c r="CL43" i="38"/>
  <c r="CO43" i="38"/>
  <c r="CS43" i="38"/>
  <c r="CU43" i="38"/>
  <c r="BQ43" i="38"/>
  <c r="CI43" i="38"/>
  <c r="CK43" i="38"/>
  <c r="CR43" i="38"/>
  <c r="CX43" i="38"/>
  <c r="CT43" i="38"/>
  <c r="CW43" i="38"/>
  <c r="CA43" i="38"/>
  <c r="CN43" i="38"/>
  <c r="CJ43" i="38"/>
  <c r="CQ43" i="38"/>
  <c r="DB43" i="38"/>
  <c r="DK43" i="38"/>
  <c r="DC43" i="38"/>
  <c r="DJ43" i="38"/>
  <c r="DE43" i="38"/>
  <c r="CY43" i="38"/>
  <c r="CZ43" i="38"/>
  <c r="DL43" i="38"/>
  <c r="DF43" i="38"/>
  <c r="DG43" i="38"/>
  <c r="DD43" i="38"/>
  <c r="DI43" i="38"/>
  <c r="DA43" i="38"/>
  <c r="DH43" i="38"/>
  <c r="CY108" i="38"/>
  <c r="DE108" i="38"/>
  <c r="DJ108" i="38"/>
  <c r="DG108" i="38"/>
  <c r="DL108" i="38"/>
  <c r="DB108" i="38"/>
  <c r="CZ108" i="38"/>
  <c r="DF108" i="38"/>
  <c r="DD108" i="38"/>
  <c r="DC108" i="38"/>
  <c r="DK108" i="38"/>
  <c r="DA108" i="38"/>
  <c r="DI108" i="38"/>
  <c r="DH108" i="38"/>
  <c r="DA138" i="38"/>
  <c r="DG138" i="38"/>
  <c r="DJ138" i="38"/>
  <c r="DH138" i="38"/>
  <c r="DE138" i="38"/>
  <c r="DC138" i="38"/>
  <c r="DB138" i="38"/>
  <c r="CZ138" i="38"/>
  <c r="DL138" i="38"/>
  <c r="DK138" i="38"/>
  <c r="DF138" i="38"/>
  <c r="DI138" i="38"/>
  <c r="CY138" i="38"/>
  <c r="DD138" i="38"/>
  <c r="CT173" i="38"/>
  <c r="J173" i="38"/>
  <c r="CD173" i="38"/>
  <c r="AP173" i="38"/>
  <c r="CK173" i="38"/>
  <c r="CE173" i="38"/>
  <c r="BP173" i="38"/>
  <c r="U173" i="38"/>
  <c r="CJ173" i="38"/>
  <c r="DA173" i="38"/>
  <c r="CL173" i="38"/>
  <c r="CI173" i="38"/>
  <c r="BZ173" i="38"/>
  <c r="X173" i="38"/>
  <c r="AI173" i="38"/>
  <c r="AA173" i="38"/>
  <c r="BU173" i="38"/>
  <c r="BS173" i="38"/>
  <c r="BF173" i="38"/>
  <c r="AS173" i="38"/>
  <c r="DI173" i="38"/>
  <c r="AC173" i="38"/>
  <c r="P173" i="38"/>
  <c r="BX173" i="38"/>
  <c r="DB173" i="38"/>
  <c r="CS173" i="38"/>
  <c r="DC173" i="38"/>
  <c r="AV173" i="38"/>
  <c r="AX173" i="38"/>
  <c r="BN173" i="38"/>
  <c r="DK173" i="38"/>
  <c r="Z173" i="38"/>
  <c r="DF173" i="38"/>
  <c r="CX173" i="38"/>
  <c r="BB173" i="38"/>
  <c r="BW173" i="38"/>
  <c r="BM173" i="38"/>
  <c r="AN173" i="38"/>
  <c r="W173" i="38"/>
  <c r="BD173" i="38"/>
  <c r="AJ173" i="38"/>
  <c r="M173" i="38"/>
  <c r="Y173" i="38"/>
  <c r="CB173" i="38"/>
  <c r="BT173" i="38"/>
  <c r="BL173" i="38"/>
  <c r="AB173" i="38"/>
  <c r="DJ173" i="38"/>
  <c r="CN173" i="38"/>
  <c r="AF173" i="38"/>
  <c r="AL173" i="38"/>
  <c r="CP173" i="38"/>
  <c r="CC173" i="38"/>
  <c r="AG173" i="38"/>
  <c r="I173" i="38"/>
  <c r="BG173" i="38"/>
  <c r="BC173" i="38"/>
  <c r="AQ173" i="38"/>
  <c r="DE173" i="38"/>
  <c r="CV173" i="38"/>
  <c r="BA173" i="38"/>
  <c r="BJ173" i="38"/>
  <c r="AT173" i="38"/>
  <c r="S173" i="38"/>
  <c r="BH173" i="38"/>
  <c r="BK173" i="38"/>
  <c r="CQ173" i="38"/>
  <c r="BR173" i="38"/>
  <c r="CM173" i="38"/>
  <c r="AK173" i="38"/>
  <c r="AU173" i="38"/>
  <c r="R173" i="38"/>
  <c r="CY173" i="38"/>
  <c r="AO173" i="38"/>
  <c r="T173" i="38"/>
  <c r="CA173" i="38"/>
  <c r="AE173" i="38"/>
  <c r="CR173" i="38"/>
  <c r="BV173" i="38"/>
  <c r="CO173" i="38"/>
  <c r="CZ173" i="38"/>
  <c r="AR173" i="38"/>
  <c r="AW173" i="38"/>
  <c r="DG173" i="38"/>
  <c r="CF173" i="38"/>
  <c r="CH173" i="38"/>
  <c r="L173" i="38"/>
  <c r="CG173" i="38"/>
  <c r="CU173" i="38"/>
  <c r="N173" i="38"/>
  <c r="V173" i="38"/>
  <c r="AZ173" i="38"/>
  <c r="BI173" i="38"/>
  <c r="AM173" i="38"/>
  <c r="AH173" i="38"/>
  <c r="BE173" i="38"/>
  <c r="DL173" i="38"/>
  <c r="Q173" i="38"/>
  <c r="BY173" i="38"/>
  <c r="CW173" i="38"/>
  <c r="O173" i="38"/>
  <c r="DH173" i="38"/>
  <c r="BO173" i="38"/>
  <c r="AY173" i="38"/>
  <c r="K173" i="38"/>
  <c r="DD173" i="38"/>
  <c r="BQ173" i="38"/>
  <c r="AD173" i="38"/>
  <c r="G170" i="38"/>
  <c r="DK266" i="38"/>
  <c r="DI266" i="38"/>
  <c r="DG266" i="38"/>
  <c r="DE266" i="38"/>
  <c r="DC266" i="38"/>
  <c r="DA266" i="38"/>
  <c r="CY266" i="38"/>
  <c r="DL266" i="38"/>
  <c r="DJ266" i="38"/>
  <c r="DH266" i="38"/>
  <c r="DF266" i="38"/>
  <c r="DD266" i="38"/>
  <c r="DB266" i="38"/>
  <c r="CZ266" i="38"/>
  <c r="DK109" i="38"/>
  <c r="DG109" i="38"/>
  <c r="DA109" i="38"/>
  <c r="DH109" i="38"/>
  <c r="DD109" i="38"/>
  <c r="DF109" i="38"/>
  <c r="DB109" i="38"/>
  <c r="CY109" i="38"/>
  <c r="DL109" i="38"/>
  <c r="DE109" i="38"/>
  <c r="DC109" i="38"/>
  <c r="CZ109" i="38"/>
  <c r="DI109" i="38"/>
  <c r="DJ109" i="38"/>
  <c r="G164" i="38"/>
  <c r="G186" i="38"/>
  <c r="CM175" i="38"/>
  <c r="BX175" i="38"/>
  <c r="S175" i="38"/>
  <c r="N175" i="38"/>
  <c r="AN175" i="38"/>
  <c r="DG175" i="38"/>
  <c r="BB175" i="38"/>
  <c r="BV175" i="38"/>
  <c r="BA175" i="38"/>
  <c r="BQ175" i="38"/>
  <c r="M175" i="38"/>
  <c r="CH175" i="38"/>
  <c r="CL175" i="38"/>
  <c r="CJ175" i="38"/>
  <c r="CP175" i="38"/>
  <c r="CS175" i="38"/>
  <c r="CD175" i="38"/>
  <c r="BR175" i="38"/>
  <c r="BC175" i="38"/>
  <c r="R175" i="38"/>
  <c r="AE175" i="38"/>
  <c r="CW175" i="38"/>
  <c r="AP175" i="38"/>
  <c r="BZ175" i="38"/>
  <c r="CA175" i="38"/>
  <c r="DI175" i="38"/>
  <c r="BL175" i="38"/>
  <c r="AV175" i="38"/>
  <c r="CO175" i="38"/>
  <c r="Z175" i="38"/>
  <c r="BF175" i="38"/>
  <c r="AO175" i="38"/>
  <c r="AU175" i="38"/>
  <c r="CN175" i="38"/>
  <c r="K175" i="38"/>
  <c r="DB175" i="38"/>
  <c r="X175" i="38"/>
  <c r="BM175" i="38"/>
  <c r="DD175" i="38"/>
  <c r="BJ175" i="38"/>
  <c r="CQ175" i="38"/>
  <c r="AI175" i="38"/>
  <c r="BY175" i="38"/>
  <c r="BD175" i="38"/>
  <c r="AD175" i="38"/>
  <c r="AT175" i="38"/>
  <c r="DF175" i="38"/>
  <c r="BH175" i="38"/>
  <c r="DE175" i="38"/>
  <c r="BE175" i="38"/>
  <c r="CK175" i="38"/>
  <c r="AK175" i="38"/>
  <c r="U175" i="38"/>
  <c r="DK175" i="38"/>
  <c r="CB175" i="38"/>
  <c r="AH175" i="38"/>
  <c r="CU175" i="38"/>
  <c r="W175" i="38"/>
  <c r="BI175" i="38"/>
  <c r="CG175" i="38"/>
  <c r="BW175" i="38"/>
  <c r="AJ175" i="38"/>
  <c r="AG175" i="38"/>
  <c r="I175" i="38"/>
  <c r="V175" i="38"/>
  <c r="AQ175" i="38"/>
  <c r="CX175" i="38"/>
  <c r="BN175" i="38"/>
  <c r="CF175" i="38"/>
  <c r="CT175" i="38"/>
  <c r="BP175" i="38"/>
  <c r="CZ175" i="38"/>
  <c r="CE175" i="38"/>
  <c r="CV175" i="38"/>
  <c r="Y175" i="38"/>
  <c r="AM175" i="38"/>
  <c r="CY175" i="38"/>
  <c r="CR175" i="38"/>
  <c r="AX175" i="38"/>
  <c r="DJ175" i="38"/>
  <c r="AS175" i="38"/>
  <c r="AR175" i="38"/>
  <c r="AZ175" i="38"/>
  <c r="O175" i="38"/>
  <c r="DC175" i="38"/>
  <c r="BU175" i="38"/>
  <c r="DH175" i="38"/>
  <c r="AA175" i="38"/>
  <c r="BK175" i="38"/>
  <c r="J175" i="38"/>
  <c r="AL175" i="38"/>
  <c r="DL175" i="38"/>
  <c r="AW175" i="38"/>
  <c r="BG175" i="38"/>
  <c r="AF175" i="38"/>
  <c r="Q175" i="38"/>
  <c r="CI175" i="38"/>
  <c r="T175" i="38"/>
  <c r="AC175" i="38"/>
  <c r="BS175" i="38"/>
  <c r="BO175" i="38"/>
  <c r="CC175" i="38"/>
  <c r="AY175" i="38"/>
  <c r="DA175" i="38"/>
  <c r="L175" i="38"/>
  <c r="AB175" i="38"/>
  <c r="BT175" i="38"/>
  <c r="P175" i="38"/>
  <c r="DL269" i="38"/>
  <c r="DJ269" i="38"/>
  <c r="DH269" i="38"/>
  <c r="DF269" i="38"/>
  <c r="DD269" i="38"/>
  <c r="DB269" i="38"/>
  <c r="CZ269" i="38"/>
  <c r="DI269" i="38"/>
  <c r="DA269" i="38"/>
  <c r="DG269" i="38"/>
  <c r="CY269" i="38"/>
  <c r="DE269" i="38"/>
  <c r="DC269" i="38"/>
  <c r="DK269" i="38"/>
  <c r="AC171" i="38"/>
  <c r="AA171" i="38"/>
  <c r="BK171" i="38"/>
  <c r="AY171" i="38"/>
  <c r="DK171" i="38"/>
  <c r="BU171" i="38"/>
  <c r="AN171" i="38"/>
  <c r="O171" i="38"/>
  <c r="BC171" i="38"/>
  <c r="CV171" i="38"/>
  <c r="CK171" i="38"/>
  <c r="AQ171" i="38"/>
  <c r="DH171" i="38"/>
  <c r="CD171" i="38"/>
  <c r="BY171" i="38"/>
  <c r="AB171" i="38"/>
  <c r="CQ171" i="38"/>
  <c r="BM171" i="38"/>
  <c r="AK171" i="38"/>
  <c r="BB171" i="38"/>
  <c r="DB171" i="38"/>
  <c r="AS171" i="38"/>
  <c r="CN171" i="38"/>
  <c r="CH171" i="38"/>
  <c r="BG171" i="38"/>
  <c r="M171" i="38"/>
  <c r="AI171" i="38"/>
  <c r="BX171" i="38"/>
  <c r="CC171" i="38"/>
  <c r="BO171" i="38"/>
  <c r="DG171" i="38"/>
  <c r="X171" i="38"/>
  <c r="W171" i="38"/>
  <c r="BP171" i="38"/>
  <c r="BA171" i="38"/>
  <c r="CY171" i="38"/>
  <c r="BW171" i="38"/>
  <c r="CP171" i="38"/>
  <c r="AT171" i="38"/>
  <c r="BZ171" i="38"/>
  <c r="Y171" i="38"/>
  <c r="AP171" i="38"/>
  <c r="CI171" i="38"/>
  <c r="BD171" i="38"/>
  <c r="CS171" i="38"/>
  <c r="DD171" i="38"/>
  <c r="AM171" i="38"/>
  <c r="AE171" i="38"/>
  <c r="CA171" i="38"/>
  <c r="CE171" i="38"/>
  <c r="BQ171" i="38"/>
  <c r="DI171" i="38"/>
  <c r="CW171" i="38"/>
  <c r="AG171" i="38"/>
  <c r="AX171" i="38"/>
  <c r="CB171" i="38"/>
  <c r="DF171" i="38"/>
  <c r="AH171" i="38"/>
  <c r="CF171" i="38"/>
  <c r="AL171" i="38"/>
  <c r="AW171" i="38"/>
  <c r="CG171" i="38"/>
  <c r="J171" i="38"/>
  <c r="AF171" i="38"/>
  <c r="U171" i="38"/>
  <c r="AJ171" i="38"/>
  <c r="S171" i="38"/>
  <c r="AZ171" i="38"/>
  <c r="CT171" i="38"/>
  <c r="CJ171" i="38"/>
  <c r="AO171" i="38"/>
  <c r="DE171" i="38"/>
  <c r="T171" i="38"/>
  <c r="AR171" i="38"/>
  <c r="CL171" i="38"/>
  <c r="BE171" i="38"/>
  <c r="CU171" i="38"/>
  <c r="DJ171" i="38"/>
  <c r="BJ171" i="38"/>
  <c r="P171" i="38"/>
  <c r="BI171" i="38"/>
  <c r="V171" i="38"/>
  <c r="CR171" i="38"/>
  <c r="CO171" i="38"/>
  <c r="BH171" i="38"/>
  <c r="N171" i="38"/>
  <c r="BN171" i="38"/>
  <c r="CM171" i="38"/>
  <c r="DA171" i="38"/>
  <c r="DL171" i="38"/>
  <c r="R171" i="38"/>
  <c r="CX171" i="38"/>
  <c r="BF171" i="38"/>
  <c r="L171" i="38"/>
  <c r="BR171" i="38"/>
  <c r="DC171" i="38"/>
  <c r="BS171" i="38"/>
  <c r="BV171" i="38"/>
  <c r="CZ171" i="38"/>
  <c r="Q171" i="38"/>
  <c r="BL171" i="38"/>
  <c r="AU171" i="38"/>
  <c r="AV171" i="38"/>
  <c r="K171" i="38"/>
  <c r="BT171" i="38"/>
  <c r="Z171" i="38"/>
  <c r="AD171" i="38"/>
  <c r="CY187" i="38"/>
  <c r="DF187" i="38"/>
  <c r="DI187" i="38"/>
  <c r="DJ187" i="38"/>
  <c r="DL187" i="38"/>
  <c r="DE187" i="38"/>
  <c r="DH187" i="38"/>
  <c r="DG187" i="38"/>
  <c r="DA187" i="38"/>
  <c r="DC187" i="38"/>
  <c r="DD187" i="38"/>
  <c r="DK187" i="38"/>
  <c r="DB187" i="38"/>
  <c r="CZ187" i="38"/>
  <c r="G18" i="38"/>
  <c r="AP40" i="38"/>
  <c r="AQ40" i="38"/>
  <c r="AR40" i="38"/>
  <c r="AS40" i="38"/>
  <c r="AX40" i="38"/>
  <c r="AZ40" i="38"/>
  <c r="BA40" i="38"/>
  <c r="AO40" i="38"/>
  <c r="BB40" i="38"/>
  <c r="BC40" i="38"/>
  <c r="BD40" i="38"/>
  <c r="BF40" i="38"/>
  <c r="BH40" i="38"/>
  <c r="BG40" i="38"/>
  <c r="BI40" i="38"/>
  <c r="AT40" i="38"/>
  <c r="BE40" i="38"/>
  <c r="AW40" i="38"/>
  <c r="BP40" i="38"/>
  <c r="AV40" i="38"/>
  <c r="AY40" i="38"/>
  <c r="BN40" i="38"/>
  <c r="BJ40" i="38"/>
  <c r="BR40" i="38"/>
  <c r="BX40" i="38"/>
  <c r="CB40" i="38"/>
  <c r="CE40" i="38"/>
  <c r="BK40" i="38"/>
  <c r="BM40" i="38"/>
  <c r="BO40" i="38"/>
  <c r="BQ40" i="38"/>
  <c r="BT40" i="38"/>
  <c r="BU40" i="38"/>
  <c r="BW40" i="38"/>
  <c r="BZ40" i="38"/>
  <c r="CA40" i="38"/>
  <c r="CD40" i="38"/>
  <c r="CC40" i="38"/>
  <c r="CF40" i="38"/>
  <c r="CG40" i="38"/>
  <c r="CI40" i="38"/>
  <c r="CK40" i="38"/>
  <c r="BS40" i="38"/>
  <c r="CJ40" i="38"/>
  <c r="CN40" i="38"/>
  <c r="CQ40" i="38"/>
  <c r="CT40" i="38"/>
  <c r="CW40" i="38"/>
  <c r="AU40" i="38"/>
  <c r="BV40" i="38"/>
  <c r="CH40" i="38"/>
  <c r="CL40" i="38"/>
  <c r="CM40" i="38"/>
  <c r="CP40" i="38"/>
  <c r="CV40" i="38"/>
  <c r="CR40" i="38"/>
  <c r="CU40" i="38"/>
  <c r="CS40" i="38"/>
  <c r="CX40" i="38"/>
  <c r="CO40" i="38"/>
  <c r="BY40" i="38"/>
  <c r="BL40" i="38"/>
  <c r="DJ40" i="38"/>
  <c r="CZ40" i="38"/>
  <c r="DK40" i="38"/>
  <c r="DC40" i="38"/>
  <c r="DL40" i="38"/>
  <c r="DA40" i="38"/>
  <c r="DD40" i="38"/>
  <c r="DH40" i="38"/>
  <c r="DF40" i="38"/>
  <c r="DI40" i="38"/>
  <c r="DG40" i="38"/>
  <c r="DB40" i="38"/>
  <c r="DE40" i="38"/>
  <c r="CY40" i="38"/>
  <c r="G156" i="38"/>
  <c r="G168" i="38"/>
  <c r="DK270" i="38"/>
  <c r="DI270" i="38"/>
  <c r="DG270" i="38"/>
  <c r="DE270" i="38"/>
  <c r="DC270" i="38"/>
  <c r="DA270" i="38"/>
  <c r="CY270" i="38"/>
  <c r="DL270" i="38"/>
  <c r="DJ270" i="38"/>
  <c r="DH270" i="38"/>
  <c r="DF270" i="38"/>
  <c r="DD270" i="38"/>
  <c r="DB270" i="38"/>
  <c r="CZ270" i="38"/>
  <c r="AO240" i="38"/>
  <c r="AU240" i="38"/>
  <c r="AW240" i="38"/>
  <c r="AS240" i="38"/>
  <c r="AP240" i="38"/>
  <c r="AX240" i="38"/>
  <c r="BA240" i="38"/>
  <c r="AQ240" i="38"/>
  <c r="BB240" i="38"/>
  <c r="BD240" i="38"/>
  <c r="BF240" i="38"/>
  <c r="BH240" i="38"/>
  <c r="AR240" i="38"/>
  <c r="BC240" i="38"/>
  <c r="BN240" i="38"/>
  <c r="BO240" i="38"/>
  <c r="AT240" i="38"/>
  <c r="BE240" i="38"/>
  <c r="BI240" i="38"/>
  <c r="AZ240" i="38"/>
  <c r="BG240" i="38"/>
  <c r="BJ240" i="38"/>
  <c r="BK240" i="38"/>
  <c r="BL240" i="38"/>
  <c r="BM240" i="38"/>
  <c r="BQ240" i="38"/>
  <c r="BW240" i="38"/>
  <c r="AV240" i="38"/>
  <c r="AY240" i="38"/>
  <c r="BS240" i="38"/>
  <c r="BY240" i="38"/>
  <c r="CC240" i="38"/>
  <c r="CI240" i="38"/>
  <c r="BP240" i="38"/>
  <c r="BR240" i="38"/>
  <c r="BV240" i="38"/>
  <c r="BX240" i="38"/>
  <c r="CE240" i="38"/>
  <c r="BT240" i="38"/>
  <c r="CA240" i="38"/>
  <c r="CL240" i="38"/>
  <c r="CM240" i="38"/>
  <c r="CN240" i="38"/>
  <c r="CP240" i="38"/>
  <c r="CT240" i="38"/>
  <c r="CV240" i="38"/>
  <c r="CD240" i="38"/>
  <c r="CH240" i="38"/>
  <c r="CR240" i="38"/>
  <c r="CS240" i="38"/>
  <c r="CX240" i="38"/>
  <c r="BU240" i="38"/>
  <c r="BZ240" i="38"/>
  <c r="CB240" i="38"/>
  <c r="CF240" i="38"/>
  <c r="CG240" i="38"/>
  <c r="CK240" i="38"/>
  <c r="CO240" i="38"/>
  <c r="CU240" i="38"/>
  <c r="CJ240" i="38"/>
  <c r="CQ240" i="38"/>
  <c r="CW240" i="38"/>
  <c r="DF240" i="38"/>
  <c r="DE240" i="38"/>
  <c r="DH240" i="38"/>
  <c r="DJ240" i="38"/>
  <c r="DI240" i="38"/>
  <c r="DK240" i="38"/>
  <c r="DB240" i="38"/>
  <c r="DC240" i="38"/>
  <c r="CZ240" i="38"/>
  <c r="DG240" i="38"/>
  <c r="CY240" i="38"/>
  <c r="DA240" i="38"/>
  <c r="DL240" i="38"/>
  <c r="DD240" i="38"/>
  <c r="AO195" i="38"/>
  <c r="AQ195" i="38"/>
  <c r="AR195" i="38"/>
  <c r="AU195" i="38"/>
  <c r="AV195" i="38"/>
  <c r="BB195" i="38"/>
  <c r="BF195" i="38"/>
  <c r="BI195" i="38"/>
  <c r="BL195" i="38"/>
  <c r="BM195" i="38"/>
  <c r="BN195" i="38"/>
  <c r="BO195" i="38"/>
  <c r="BQ195" i="38"/>
  <c r="BR195" i="38"/>
  <c r="BV195" i="38"/>
  <c r="CE195" i="38"/>
  <c r="CF195" i="38"/>
  <c r="CG195" i="38"/>
  <c r="CN195" i="38"/>
  <c r="CU195" i="38"/>
  <c r="CV195" i="38"/>
  <c r="DK195" i="38"/>
  <c r="DG195" i="38"/>
  <c r="DC195" i="38"/>
  <c r="CY195" i="38"/>
  <c r="AX195" i="38"/>
  <c r="BE195" i="38"/>
  <c r="BY195" i="38"/>
  <c r="BZ195" i="38"/>
  <c r="CA195" i="38"/>
  <c r="CC195" i="38"/>
  <c r="CD195" i="38"/>
  <c r="CH195" i="38"/>
  <c r="CQ195" i="38"/>
  <c r="CR195" i="38"/>
  <c r="CS195" i="38"/>
  <c r="DL195" i="38"/>
  <c r="DH195" i="38"/>
  <c r="DD195" i="38"/>
  <c r="CZ195" i="38"/>
  <c r="AP195" i="38"/>
  <c r="AT195" i="38"/>
  <c r="AW195" i="38"/>
  <c r="BA195" i="38"/>
  <c r="BC195" i="38"/>
  <c r="BD195" i="38"/>
  <c r="BG195" i="38"/>
  <c r="BH195" i="38"/>
  <c r="BK195" i="38"/>
  <c r="BP195" i="38"/>
  <c r="BW195" i="38"/>
  <c r="BX195" i="38"/>
  <c r="CK195" i="38"/>
  <c r="CL195" i="38"/>
  <c r="CM195" i="38"/>
  <c r="CO195" i="38"/>
  <c r="CP195" i="38"/>
  <c r="CT195" i="38"/>
  <c r="DI195" i="38"/>
  <c r="DE195" i="38"/>
  <c r="DA195" i="38"/>
  <c r="DF195" i="38"/>
  <c r="AS195" i="38"/>
  <c r="BJ195" i="38"/>
  <c r="BS195" i="38"/>
  <c r="BT195" i="38"/>
  <c r="BU195" i="38"/>
  <c r="CI195" i="38"/>
  <c r="CJ195" i="38"/>
  <c r="CW195" i="38"/>
  <c r="CX195" i="38"/>
  <c r="DB195" i="38"/>
  <c r="DJ195" i="38"/>
  <c r="AY195" i="38"/>
  <c r="AZ195" i="38"/>
  <c r="CB195" i="38"/>
  <c r="BT196" i="38"/>
  <c r="BZ196" i="38"/>
  <c r="CB196" i="38"/>
  <c r="CD196" i="38"/>
  <c r="CH196" i="38"/>
  <c r="CJ196" i="38"/>
  <c r="DJ196" i="38"/>
  <c r="DB196" i="38"/>
  <c r="BL196" i="38"/>
  <c r="CF196" i="38"/>
  <c r="CL196" i="38"/>
  <c r="CN196" i="38"/>
  <c r="CP196" i="38"/>
  <c r="CT196" i="38"/>
  <c r="CV196" i="38"/>
  <c r="DL196" i="38"/>
  <c r="DI196" i="38"/>
  <c r="DG196" i="38"/>
  <c r="CR196" i="38"/>
  <c r="CX196" i="38"/>
  <c r="DF196" i="38"/>
  <c r="DH196" i="38"/>
  <c r="DD196" i="38"/>
  <c r="BR196" i="38"/>
  <c r="DK196" i="38"/>
  <c r="DC196" i="38"/>
  <c r="DA196" i="38"/>
  <c r="CY196" i="38"/>
  <c r="BP196" i="38"/>
  <c r="BX196" i="38"/>
  <c r="BN196" i="38"/>
  <c r="BV196" i="38"/>
  <c r="DE196" i="38"/>
  <c r="CZ196" i="38"/>
  <c r="BL200" i="38"/>
  <c r="CF200" i="38"/>
  <c r="CL200" i="38"/>
  <c r="CN200" i="38"/>
  <c r="CP200" i="38"/>
  <c r="CT200" i="38"/>
  <c r="CV200" i="38"/>
  <c r="DJ200" i="38"/>
  <c r="DB200" i="38"/>
  <c r="CR200" i="38"/>
  <c r="CX200" i="38"/>
  <c r="DL200" i="38"/>
  <c r="DI200" i="38"/>
  <c r="DG200" i="38"/>
  <c r="BN200" i="38"/>
  <c r="BP200" i="38"/>
  <c r="BR200" i="38"/>
  <c r="BV200" i="38"/>
  <c r="BX200" i="38"/>
  <c r="DF200" i="38"/>
  <c r="BZ200" i="38"/>
  <c r="DH200" i="38"/>
  <c r="DD200" i="38"/>
  <c r="DK200" i="38"/>
  <c r="DC200" i="38"/>
  <c r="DA200" i="38"/>
  <c r="CY200" i="38"/>
  <c r="CD200" i="38"/>
  <c r="CJ200" i="38"/>
  <c r="BT200" i="38"/>
  <c r="CB200" i="38"/>
  <c r="CH200" i="38"/>
  <c r="DE200" i="38"/>
  <c r="CZ200" i="38"/>
  <c r="AZ203" i="38"/>
  <c r="BE203" i="38"/>
  <c r="BJ203" i="38"/>
  <c r="BO203" i="38"/>
  <c r="CE203" i="38"/>
  <c r="CK203" i="38"/>
  <c r="CO203" i="38"/>
  <c r="CR203" i="38"/>
  <c r="CU203" i="38"/>
  <c r="CX203" i="38"/>
  <c r="AR203" i="38"/>
  <c r="AV203" i="38"/>
  <c r="AW203" i="38"/>
  <c r="BA203" i="38"/>
  <c r="BB203" i="38"/>
  <c r="BC203" i="38"/>
  <c r="BF203" i="38"/>
  <c r="BG203" i="38"/>
  <c r="BN203" i="38"/>
  <c r="BP203" i="38"/>
  <c r="BR203" i="38"/>
  <c r="BU203" i="38"/>
  <c r="BV203" i="38"/>
  <c r="BX203" i="38"/>
  <c r="CA203" i="38"/>
  <c r="CQ203" i="38"/>
  <c r="CW203" i="38"/>
  <c r="AS203" i="38"/>
  <c r="AX203" i="38"/>
  <c r="AY203" i="38"/>
  <c r="BK203" i="38"/>
  <c r="BM203" i="38"/>
  <c r="BQ203" i="38"/>
  <c r="BT203" i="38"/>
  <c r="BW203" i="38"/>
  <c r="BZ203" i="38"/>
  <c r="CB203" i="38"/>
  <c r="CD203" i="38"/>
  <c r="CG203" i="38"/>
  <c r="CH203" i="38"/>
  <c r="CJ203" i="38"/>
  <c r="CM203" i="38"/>
  <c r="AQ203" i="38"/>
  <c r="AT203" i="38"/>
  <c r="BL203" i="38"/>
  <c r="CC203" i="38"/>
  <c r="AP203" i="38"/>
  <c r="BI203" i="38"/>
  <c r="CL203" i="38"/>
  <c r="DG203" i="38"/>
  <c r="CY203" i="38"/>
  <c r="AO203" i="38"/>
  <c r="BH203" i="38"/>
  <c r="BS203" i="38"/>
  <c r="BY203" i="38"/>
  <c r="CI203" i="38"/>
  <c r="CN203" i="38"/>
  <c r="CT203" i="38"/>
  <c r="DJ203" i="38"/>
  <c r="DI203" i="38"/>
  <c r="DH203" i="38"/>
  <c r="DB203" i="38"/>
  <c r="DA203" i="38"/>
  <c r="CZ203" i="38"/>
  <c r="AU203" i="38"/>
  <c r="BD203" i="38"/>
  <c r="CF203" i="38"/>
  <c r="CP203" i="38"/>
  <c r="CS203" i="38"/>
  <c r="CV203" i="38"/>
  <c r="DK203" i="38"/>
  <c r="DC203" i="38"/>
  <c r="DE203" i="38"/>
  <c r="DL203" i="38"/>
  <c r="DF203" i="38"/>
  <c r="DD203" i="38"/>
  <c r="AS201" i="38"/>
  <c r="AX201" i="38"/>
  <c r="AY201" i="38"/>
  <c r="BK201" i="38"/>
  <c r="BM201" i="38"/>
  <c r="BQ201" i="38"/>
  <c r="BT201" i="38"/>
  <c r="BW201" i="38"/>
  <c r="BZ201" i="38"/>
  <c r="CB201" i="38"/>
  <c r="CD201" i="38"/>
  <c r="CG201" i="38"/>
  <c r="CH201" i="38"/>
  <c r="CJ201" i="38"/>
  <c r="CM201" i="38"/>
  <c r="AO201" i="38"/>
  <c r="AP201" i="38"/>
  <c r="AQ201" i="38"/>
  <c r="AT201" i="38"/>
  <c r="AU201" i="38"/>
  <c r="BD201" i="38"/>
  <c r="BH201" i="38"/>
  <c r="BI201" i="38"/>
  <c r="BL201" i="38"/>
  <c r="BS201" i="38"/>
  <c r="BY201" i="38"/>
  <c r="CC201" i="38"/>
  <c r="CF201" i="38"/>
  <c r="CI201" i="38"/>
  <c r="CL201" i="38"/>
  <c r="CN201" i="38"/>
  <c r="CP201" i="38"/>
  <c r="CS201" i="38"/>
  <c r="CT201" i="38"/>
  <c r="CV201" i="38"/>
  <c r="AZ201" i="38"/>
  <c r="BE201" i="38"/>
  <c r="BJ201" i="38"/>
  <c r="BO201" i="38"/>
  <c r="CE201" i="38"/>
  <c r="CK201" i="38"/>
  <c r="CO201" i="38"/>
  <c r="CR201" i="38"/>
  <c r="CU201" i="38"/>
  <c r="CX201" i="38"/>
  <c r="AR201" i="38"/>
  <c r="BG201" i="38"/>
  <c r="BR201" i="38"/>
  <c r="BU201" i="38"/>
  <c r="BX201" i="38"/>
  <c r="CA201" i="38"/>
  <c r="BC201" i="38"/>
  <c r="BF201" i="38"/>
  <c r="DK201" i="38"/>
  <c r="DC201" i="38"/>
  <c r="AW201" i="38"/>
  <c r="BB201" i="38"/>
  <c r="BN201" i="38"/>
  <c r="DL201" i="38"/>
  <c r="DF201" i="38"/>
  <c r="DE201" i="38"/>
  <c r="DD201" i="38"/>
  <c r="AV201" i="38"/>
  <c r="BA201" i="38"/>
  <c r="BP201" i="38"/>
  <c r="BV201" i="38"/>
  <c r="CQ201" i="38"/>
  <c r="CW201" i="38"/>
  <c r="DG201" i="38"/>
  <c r="CY201" i="38"/>
  <c r="DA201" i="38"/>
  <c r="DH201" i="38"/>
  <c r="DB201" i="38"/>
  <c r="DI201" i="38"/>
  <c r="DJ201" i="38"/>
  <c r="CZ201" i="38"/>
  <c r="CH177" i="38"/>
  <c r="BC177" i="38"/>
  <c r="BL177" i="38"/>
  <c r="AR177" i="38"/>
  <c r="CN177" i="38"/>
  <c r="DI177" i="38"/>
  <c r="R177" i="38"/>
  <c r="X177" i="38"/>
  <c r="CP177" i="38"/>
  <c r="AH177" i="38"/>
  <c r="W177" i="38"/>
  <c r="CT177" i="38"/>
  <c r="N177" i="38"/>
  <c r="CW177" i="38"/>
  <c r="BQ177" i="38"/>
  <c r="BH177" i="38"/>
  <c r="CR177" i="38"/>
  <c r="CY177" i="38"/>
  <c r="AJ177" i="38"/>
  <c r="DE177" i="38"/>
  <c r="CF177" i="38"/>
  <c r="CA177" i="38"/>
  <c r="DA177" i="38"/>
  <c r="DF177" i="38"/>
  <c r="Z177" i="38"/>
  <c r="Q177" i="38"/>
  <c r="CL177" i="38"/>
  <c r="BY177" i="38"/>
  <c r="AB177" i="38"/>
  <c r="BF177" i="38"/>
  <c r="CQ177" i="38"/>
  <c r="BN177" i="38"/>
  <c r="T177" i="38"/>
  <c r="AV177" i="38"/>
  <c r="CS177" i="38"/>
  <c r="BK177" i="38"/>
  <c r="AF177" i="38"/>
  <c r="AM177" i="38"/>
  <c r="BB177" i="38"/>
  <c r="BS177" i="38"/>
  <c r="J177" i="38"/>
  <c r="BD177" i="38"/>
  <c r="Y177" i="38"/>
  <c r="DH177" i="38"/>
  <c r="AX177" i="38"/>
  <c r="AA177" i="38"/>
  <c r="CC177" i="38"/>
  <c r="M177" i="38"/>
  <c r="CM177" i="38"/>
  <c r="CX177" i="38"/>
  <c r="DD177" i="38"/>
  <c r="BX177" i="38"/>
  <c r="AC177" i="38"/>
  <c r="AO177" i="38"/>
  <c r="AW177" i="38"/>
  <c r="AI177" i="38"/>
  <c r="BA177" i="38"/>
  <c r="BP177" i="38"/>
  <c r="DK177" i="38"/>
  <c r="AL177" i="38"/>
  <c r="BM177" i="38"/>
  <c r="CI177" i="38"/>
  <c r="AK177" i="38"/>
  <c r="L177" i="38"/>
  <c r="DG177" i="38"/>
  <c r="V177" i="38"/>
  <c r="AP177" i="38"/>
  <c r="CB177" i="38"/>
  <c r="DL177" i="38"/>
  <c r="DC177" i="38"/>
  <c r="BZ177" i="38"/>
  <c r="DB177" i="38"/>
  <c r="AD177" i="38"/>
  <c r="BG177" i="38"/>
  <c r="K177" i="38"/>
  <c r="BW177" i="38"/>
  <c r="CO177" i="38"/>
  <c r="BR177" i="38"/>
  <c r="CJ177" i="38"/>
  <c r="I177" i="38"/>
  <c r="P177" i="38"/>
  <c r="DJ177" i="38"/>
  <c r="AS177" i="38"/>
  <c r="CK177" i="38"/>
  <c r="AU177" i="38"/>
  <c r="S177" i="38"/>
  <c r="CV177" i="38"/>
  <c r="BJ177" i="38"/>
  <c r="AG177" i="38"/>
  <c r="AQ177" i="38"/>
  <c r="CU177" i="38"/>
  <c r="AT177" i="38"/>
  <c r="AN177" i="38"/>
  <c r="CE177" i="38"/>
  <c r="AZ177" i="38"/>
  <c r="O177" i="38"/>
  <c r="BO177" i="38"/>
  <c r="BI177" i="38"/>
  <c r="CG177" i="38"/>
  <c r="BU177" i="38"/>
  <c r="CD177" i="38"/>
  <c r="AY177" i="38"/>
  <c r="BE177" i="38"/>
  <c r="U177" i="38"/>
  <c r="BV177" i="38"/>
  <c r="CZ177" i="38"/>
  <c r="BT177" i="38"/>
  <c r="AE177" i="38"/>
  <c r="G177" i="38"/>
  <c r="AS64" i="38"/>
  <c r="AU64" i="38"/>
  <c r="AY64" i="38"/>
  <c r="BA64" i="38"/>
  <c r="BF64" i="38"/>
  <c r="BH64" i="38"/>
  <c r="BJ64" i="38"/>
  <c r="BO64" i="38"/>
  <c r="BP64" i="38"/>
  <c r="BQ64" i="38"/>
  <c r="BZ64" i="38"/>
  <c r="CD64" i="38"/>
  <c r="CE64" i="38"/>
  <c r="CG64" i="38"/>
  <c r="CR64" i="38"/>
  <c r="CT64" i="38"/>
  <c r="CU64" i="38"/>
  <c r="AP64" i="38"/>
  <c r="AR64" i="38"/>
  <c r="AW64" i="38"/>
  <c r="BE64" i="38"/>
  <c r="BG64" i="38"/>
  <c r="BX64" i="38"/>
  <c r="BY64" i="38"/>
  <c r="CA64" i="38"/>
  <c r="CB64" i="38"/>
  <c r="CC64" i="38"/>
  <c r="CL64" i="38"/>
  <c r="CP64" i="38"/>
  <c r="CQ64" i="38"/>
  <c r="CS64" i="38"/>
  <c r="AQ64" i="38"/>
  <c r="BB64" i="38"/>
  <c r="BD64" i="38"/>
  <c r="BI64" i="38"/>
  <c r="BK64" i="38"/>
  <c r="BL64" i="38"/>
  <c r="BT64" i="38"/>
  <c r="BV64" i="38"/>
  <c r="BW64" i="38"/>
  <c r="CJ64" i="38"/>
  <c r="CK64" i="38"/>
  <c r="CM64" i="38"/>
  <c r="CN64" i="38"/>
  <c r="CO64" i="38"/>
  <c r="CX64" i="38"/>
  <c r="AT64" i="38"/>
  <c r="AZ64" i="38"/>
  <c r="BR64" i="38"/>
  <c r="BS64" i="38"/>
  <c r="CH64" i="38"/>
  <c r="CI64" i="38"/>
  <c r="CV64" i="38"/>
  <c r="CW64" i="38"/>
  <c r="DC64" i="38"/>
  <c r="DH64" i="38"/>
  <c r="DG64" i="38"/>
  <c r="DJ64" i="38"/>
  <c r="DF64" i="38"/>
  <c r="AO64" i="38"/>
  <c r="AX64" i="38"/>
  <c r="CF64" i="38"/>
  <c r="DL64" i="38"/>
  <c r="DE64" i="38"/>
  <c r="DI64" i="38"/>
  <c r="BC64" i="38"/>
  <c r="DB64" i="38"/>
  <c r="DA64" i="38"/>
  <c r="CY64" i="38"/>
  <c r="DD64" i="38"/>
  <c r="DK64" i="38"/>
  <c r="CZ64" i="38"/>
  <c r="AV64" i="38"/>
  <c r="BM64" i="38"/>
  <c r="BN64" i="38"/>
  <c r="BU64" i="38"/>
  <c r="DL158" i="38"/>
  <c r="DI158" i="38"/>
  <c r="DF158" i="38"/>
  <c r="CZ158" i="38"/>
  <c r="DH158" i="38"/>
  <c r="DC158" i="38"/>
  <c r="DB158" i="38"/>
  <c r="CY158" i="38"/>
  <c r="DE158" i="38"/>
  <c r="DA158" i="38"/>
  <c r="DK158" i="38"/>
  <c r="DG158" i="38"/>
  <c r="DD158" i="38"/>
  <c r="DJ158" i="38"/>
  <c r="DL94" i="38"/>
  <c r="DK94" i="38"/>
  <c r="DJ94" i="38"/>
  <c r="DI94" i="38"/>
  <c r="DH94" i="38"/>
  <c r="DG94" i="38"/>
  <c r="DF94" i="38"/>
  <c r="DE94" i="38"/>
  <c r="DD94" i="38"/>
  <c r="DC94" i="38"/>
  <c r="DB94" i="38"/>
  <c r="DA94" i="38"/>
  <c r="CZ94" i="38"/>
  <c r="CY94" i="38"/>
  <c r="CA210" i="38"/>
  <c r="BK210" i="38"/>
  <c r="BJ210" i="38"/>
  <c r="AT210" i="38"/>
  <c r="AP127" i="38"/>
  <c r="G278" i="38"/>
  <c r="CO210" i="38"/>
  <c r="CG210" i="38"/>
  <c r="BY210" i="38"/>
  <c r="BI210" i="38"/>
  <c r="BA210" i="38"/>
  <c r="AZ210" i="38"/>
  <c r="AR210" i="38"/>
  <c r="BM127" i="38"/>
  <c r="AO127" i="38"/>
  <c r="AR49" i="38"/>
  <c r="AS49" i="38"/>
  <c r="AT49" i="38"/>
  <c r="BD49" i="38"/>
  <c r="BE49" i="38"/>
  <c r="BF49" i="38"/>
  <c r="BM49" i="38"/>
  <c r="BN49" i="38"/>
  <c r="BO49" i="38"/>
  <c r="BS49" i="38"/>
  <c r="BT49" i="38"/>
  <c r="BU49" i="38"/>
  <c r="BY49" i="38"/>
  <c r="BZ49" i="38"/>
  <c r="CA49" i="38"/>
  <c r="CE49" i="38"/>
  <c r="CF49" i="38"/>
  <c r="CG49" i="38"/>
  <c r="CK49" i="38"/>
  <c r="CL49" i="38"/>
  <c r="CM49" i="38"/>
  <c r="CQ49" i="38"/>
  <c r="CR49" i="38"/>
  <c r="CS49" i="38"/>
  <c r="CW49" i="38"/>
  <c r="CX49" i="38"/>
  <c r="AU49" i="38"/>
  <c r="AV49" i="38"/>
  <c r="AW49" i="38"/>
  <c r="BG49" i="38"/>
  <c r="BH49" i="38"/>
  <c r="BI49" i="38"/>
  <c r="AX49" i="38"/>
  <c r="AY49" i="38"/>
  <c r="AZ49" i="38"/>
  <c r="BJ49" i="38"/>
  <c r="BK49" i="38"/>
  <c r="BL49" i="38"/>
  <c r="BP49" i="38"/>
  <c r="BQ49" i="38"/>
  <c r="BR49" i="38"/>
  <c r="BV49" i="38"/>
  <c r="BW49" i="38"/>
  <c r="BX49" i="38"/>
  <c r="CB49" i="38"/>
  <c r="CC49" i="38"/>
  <c r="CD49" i="38"/>
  <c r="CH49" i="38"/>
  <c r="CI49" i="38"/>
  <c r="CJ49" i="38"/>
  <c r="CN49" i="38"/>
  <c r="CO49" i="38"/>
  <c r="CP49" i="38"/>
  <c r="CT49" i="38"/>
  <c r="CU49" i="38"/>
  <c r="CV49" i="38"/>
  <c r="AQ49" i="38"/>
  <c r="BC49" i="38"/>
  <c r="AP49" i="38"/>
  <c r="BB49" i="38"/>
  <c r="DL49" i="38"/>
  <c r="DH49" i="38"/>
  <c r="DD49" i="38"/>
  <c r="CZ49" i="38"/>
  <c r="AO49" i="38"/>
  <c r="DI49" i="38"/>
  <c r="DE49" i="38"/>
  <c r="DA49" i="38"/>
  <c r="BA49" i="38"/>
  <c r="DJ49" i="38"/>
  <c r="DF49" i="38"/>
  <c r="DB49" i="38"/>
  <c r="DK49" i="38"/>
  <c r="DC49" i="38"/>
  <c r="DG49" i="38"/>
  <c r="CY49" i="38"/>
  <c r="DG112" i="38"/>
  <c r="DH157" i="38"/>
  <c r="DC157" i="38"/>
  <c r="DK157" i="38"/>
  <c r="DE157" i="38"/>
  <c r="DB157" i="38"/>
  <c r="CY157" i="38"/>
  <c r="DA157" i="38"/>
  <c r="CZ157" i="38"/>
  <c r="DG157" i="38"/>
  <c r="DF157" i="38"/>
  <c r="DD157" i="38"/>
  <c r="DL157" i="38"/>
  <c r="DJ157" i="38"/>
  <c r="DI157" i="38"/>
  <c r="J12" i="29"/>
  <c r="K12" i="29"/>
  <c r="I11" i="29"/>
  <c r="DI260" i="38"/>
  <c r="DE260" i="38"/>
  <c r="DA260" i="38"/>
  <c r="DL260" i="38"/>
  <c r="DH260" i="38"/>
  <c r="DD260" i="38"/>
  <c r="CZ260" i="38"/>
  <c r="DK260" i="38"/>
  <c r="DG260" i="38"/>
  <c r="DC260" i="38"/>
  <c r="CY260" i="38"/>
  <c r="DB260" i="38"/>
  <c r="DF260" i="38"/>
  <c r="DJ260" i="38"/>
  <c r="K11" i="26"/>
  <c r="L12" i="26"/>
  <c r="DC118" i="38"/>
  <c r="CI210" i="38"/>
  <c r="BC210" i="38"/>
  <c r="CX127" i="38"/>
  <c r="G279" i="38"/>
  <c r="BB52" i="38"/>
  <c r="CU210" i="38"/>
  <c r="CM210" i="38"/>
  <c r="CE210" i="38"/>
  <c r="BW210" i="38"/>
  <c r="BO210" i="38"/>
  <c r="BG210" i="38"/>
  <c r="AY210" i="38"/>
  <c r="AQ210" i="38"/>
  <c r="BF210" i="38"/>
  <c r="AX210" i="38"/>
  <c r="AP210" i="38"/>
  <c r="CZ118" i="38"/>
  <c r="CQ127" i="38"/>
  <c r="CH127" i="38"/>
  <c r="BN127" i="38"/>
  <c r="AW127" i="38"/>
  <c r="AS25" i="38"/>
  <c r="AV25" i="38"/>
  <c r="AT25" i="38"/>
  <c r="BO25" i="38"/>
  <c r="CA25" i="38"/>
  <c r="CM25" i="38"/>
  <c r="AU25" i="38"/>
  <c r="BN25" i="38"/>
  <c r="CL25" i="38"/>
  <c r="AZ25" i="38"/>
  <c r="BR25" i="38"/>
  <c r="CD25" i="38"/>
  <c r="CP25" i="38"/>
  <c r="BA25" i="38"/>
  <c r="CY25" i="38"/>
  <c r="CI25" i="38"/>
  <c r="DF25" i="38"/>
  <c r="DI25" i="38"/>
  <c r="DL25" i="38"/>
  <c r="AR27" i="38"/>
  <c r="AT27" i="38"/>
  <c r="AX27" i="38"/>
  <c r="AZ27" i="38"/>
  <c r="BD27" i="38"/>
  <c r="BF27" i="38"/>
  <c r="BJ27" i="38"/>
  <c r="AO27" i="38"/>
  <c r="AQ27" i="38"/>
  <c r="AU27" i="38"/>
  <c r="AW27" i="38"/>
  <c r="BA27" i="38"/>
  <c r="BC27" i="38"/>
  <c r="BG27" i="38"/>
  <c r="BI27" i="38"/>
  <c r="AP27" i="38"/>
  <c r="BB27" i="38"/>
  <c r="BK27" i="38"/>
  <c r="BQ27" i="38"/>
  <c r="BW27" i="38"/>
  <c r="CC27" i="38"/>
  <c r="CI27" i="38"/>
  <c r="CO27" i="38"/>
  <c r="CU27" i="38"/>
  <c r="AS27" i="38"/>
  <c r="BE27" i="38"/>
  <c r="BM27" i="38"/>
  <c r="BO27" i="38"/>
  <c r="BS27" i="38"/>
  <c r="BU27" i="38"/>
  <c r="BY27" i="38"/>
  <c r="CA27" i="38"/>
  <c r="CE27" i="38"/>
  <c r="CG27" i="38"/>
  <c r="CK27" i="38"/>
  <c r="CM27" i="38"/>
  <c r="CQ27" i="38"/>
  <c r="CS27" i="38"/>
  <c r="CW27" i="38"/>
  <c r="AV27" i="38"/>
  <c r="BH27" i="38"/>
  <c r="BN27" i="38"/>
  <c r="BT27" i="38"/>
  <c r="BZ27" i="38"/>
  <c r="CF27" i="38"/>
  <c r="CL27" i="38"/>
  <c r="CR27" i="38"/>
  <c r="CX27" i="38"/>
  <c r="BR27" i="38"/>
  <c r="BX27" i="38"/>
  <c r="CD27" i="38"/>
  <c r="CJ27" i="38"/>
  <c r="CP27" i="38"/>
  <c r="CV27" i="38"/>
  <c r="DL27" i="38"/>
  <c r="DH27" i="38"/>
  <c r="DD27" i="38"/>
  <c r="CZ27" i="38"/>
  <c r="BP27" i="38"/>
  <c r="BV27" i="38"/>
  <c r="CB27" i="38"/>
  <c r="CH27" i="38"/>
  <c r="CN27" i="38"/>
  <c r="CT27" i="38"/>
  <c r="DK27" i="38"/>
  <c r="DG27" i="38"/>
  <c r="DC27" i="38"/>
  <c r="CY27" i="38"/>
  <c r="AY27" i="38"/>
  <c r="DJ27" i="38"/>
  <c r="DI27" i="38"/>
  <c r="DB27" i="38"/>
  <c r="DA27" i="38"/>
  <c r="BL27" i="38"/>
  <c r="DE27" i="38"/>
  <c r="DF27" i="38"/>
  <c r="G157" i="38"/>
  <c r="G159" i="38"/>
  <c r="DA118" i="38"/>
  <c r="CQ210" i="38"/>
  <c r="BS210" i="38"/>
  <c r="AU210" i="38"/>
  <c r="BB210" i="38"/>
  <c r="CM127" i="38"/>
  <c r="DG118" i="38"/>
  <c r="AZ52" i="38"/>
  <c r="CS210" i="38"/>
  <c r="CK210" i="38"/>
  <c r="CC210" i="38"/>
  <c r="BU210" i="38"/>
  <c r="BM210" i="38"/>
  <c r="BE210" i="38"/>
  <c r="AW210" i="38"/>
  <c r="AO210" i="38"/>
  <c r="BD210" i="38"/>
  <c r="AV210" i="38"/>
  <c r="AW194" i="38"/>
  <c r="AR194" i="38"/>
  <c r="DD118" i="38"/>
  <c r="CC127" i="38"/>
  <c r="CP127" i="38"/>
  <c r="BR127" i="38"/>
  <c r="BB127" i="38"/>
  <c r="AU127" i="38"/>
  <c r="AO48" i="38"/>
  <c r="AP48" i="38"/>
  <c r="AQ48" i="38"/>
  <c r="AU48" i="38"/>
  <c r="AV48" i="38"/>
  <c r="AW48" i="38"/>
  <c r="BA48" i="38"/>
  <c r="BB48" i="38"/>
  <c r="BC48" i="38"/>
  <c r="BG48" i="38"/>
  <c r="BH48" i="38"/>
  <c r="BI48" i="38"/>
  <c r="AR48" i="38"/>
  <c r="AS48" i="38"/>
  <c r="AT48" i="38"/>
  <c r="AX48" i="38"/>
  <c r="AY48" i="38"/>
  <c r="AZ48" i="38"/>
  <c r="BD48" i="38"/>
  <c r="BE48" i="38"/>
  <c r="BF48" i="38"/>
  <c r="BJ48" i="38"/>
  <c r="BK48" i="38"/>
  <c r="BL48" i="38"/>
  <c r="BP48" i="38"/>
  <c r="BQ48" i="38"/>
  <c r="BR48" i="38"/>
  <c r="BV48" i="38"/>
  <c r="BW48" i="38"/>
  <c r="BX48" i="38"/>
  <c r="CB48" i="38"/>
  <c r="CC48" i="38"/>
  <c r="CD48" i="38"/>
  <c r="CH48" i="38"/>
  <c r="CI48" i="38"/>
  <c r="CJ48" i="38"/>
  <c r="CN48" i="38"/>
  <c r="CO48" i="38"/>
  <c r="CP48" i="38"/>
  <c r="CT48" i="38"/>
  <c r="CU48" i="38"/>
  <c r="CV48" i="38"/>
  <c r="BM48" i="38"/>
  <c r="BO48" i="38"/>
  <c r="BU48" i="38"/>
  <c r="CA48" i="38"/>
  <c r="CG48" i="38"/>
  <c r="CM48" i="38"/>
  <c r="CS48" i="38"/>
  <c r="BS48" i="38"/>
  <c r="BY48" i="38"/>
  <c r="CE48" i="38"/>
  <c r="CK48" i="38"/>
  <c r="CQ48" i="38"/>
  <c r="CW48" i="38"/>
  <c r="DI48" i="38"/>
  <c r="DE48" i="38"/>
  <c r="DA48" i="38"/>
  <c r="DJ48" i="38"/>
  <c r="DF48" i="38"/>
  <c r="DB48" i="38"/>
  <c r="BN48" i="38"/>
  <c r="BT48" i="38"/>
  <c r="BZ48" i="38"/>
  <c r="CF48" i="38"/>
  <c r="CL48" i="38"/>
  <c r="CR48" i="38"/>
  <c r="CX48" i="38"/>
  <c r="DK48" i="38"/>
  <c r="DG48" i="38"/>
  <c r="DC48" i="38"/>
  <c r="CY48" i="38"/>
  <c r="DH48" i="38"/>
  <c r="CZ48" i="38"/>
  <c r="DL48" i="38"/>
  <c r="DD48" i="38"/>
  <c r="DL92" i="38"/>
  <c r="DH92" i="38"/>
  <c r="DD92" i="38"/>
  <c r="CZ92" i="38"/>
  <c r="DI92" i="38"/>
  <c r="DE92" i="38"/>
  <c r="DA92" i="38"/>
  <c r="DJ92" i="38"/>
  <c r="DF92" i="38"/>
  <c r="DB92" i="38"/>
  <c r="DG92" i="38"/>
  <c r="CY92" i="38"/>
  <c r="DK92" i="38"/>
  <c r="DC92" i="38"/>
  <c r="DJ112" i="38"/>
  <c r="DF118" i="38"/>
  <c r="G158" i="38"/>
  <c r="DJ159" i="38"/>
  <c r="DG159" i="38"/>
  <c r="DD159" i="38"/>
  <c r="DA159" i="38"/>
  <c r="DL159" i="38"/>
  <c r="DI159" i="38"/>
  <c r="DF159" i="38"/>
  <c r="CZ159" i="38"/>
  <c r="DH159" i="38"/>
  <c r="DC159" i="38"/>
  <c r="DB159" i="38"/>
  <c r="CY159" i="38"/>
  <c r="DE159" i="38"/>
  <c r="DK159" i="38"/>
  <c r="DK118" i="38"/>
  <c r="DJ261" i="38"/>
  <c r="DF261" i="38"/>
  <c r="DB261" i="38"/>
  <c r="DI261" i="38"/>
  <c r="DE261" i="38"/>
  <c r="DA261" i="38"/>
  <c r="DL261" i="38"/>
  <c r="DH261" i="38"/>
  <c r="DD261" i="38"/>
  <c r="CZ261" i="38"/>
  <c r="CY261" i="38"/>
  <c r="DC261" i="38"/>
  <c r="DG261" i="38"/>
  <c r="DK261" i="38"/>
  <c r="AX194" i="38"/>
  <c r="BH52" i="38"/>
  <c r="AR52" i="38"/>
  <c r="AS172" i="38"/>
  <c r="CW194" i="38"/>
  <c r="BM194" i="38"/>
  <c r="BE127" i="38"/>
  <c r="BQ194" i="38"/>
  <c r="AZ127" i="38"/>
  <c r="CS127" i="38"/>
  <c r="BI127" i="38"/>
  <c r="CC172" i="38"/>
  <c r="BF127" i="38"/>
  <c r="BC127" i="38"/>
  <c r="CJ127" i="38"/>
  <c r="CZ25" i="38"/>
  <c r="CC25" i="38"/>
  <c r="AO25" i="38"/>
  <c r="BP25" i="38"/>
  <c r="BI25" i="38"/>
  <c r="BY25" i="38"/>
  <c r="BL127" i="38"/>
  <c r="CO127" i="38"/>
  <c r="CR127" i="38"/>
  <c r="BE52" i="38"/>
  <c r="AX52" i="38"/>
  <c r="AR127" i="38"/>
  <c r="CW210" i="38"/>
  <c r="BQ210" i="38"/>
  <c r="BH210" i="38"/>
  <c r="BH127" i="38"/>
  <c r="BX127" i="38"/>
  <c r="AX127" i="38"/>
  <c r="BY127" i="38"/>
  <c r="BK25" i="38"/>
  <c r="DJ25" i="38"/>
  <c r="CB25" i="38"/>
  <c r="CF25" i="38"/>
  <c r="CF23" i="38"/>
  <c r="AR25" i="38"/>
  <c r="BQ127" i="38"/>
  <c r="BB194" i="38"/>
  <c r="CD127" i="38"/>
  <c r="BI52" i="38"/>
  <c r="DD25" i="38"/>
  <c r="DD23" i="38"/>
  <c r="AQ25" i="38"/>
  <c r="DG25" i="38"/>
  <c r="CJ25" i="38"/>
  <c r="CX25" i="38"/>
  <c r="CX23" i="38"/>
  <c r="CS25" i="38"/>
  <c r="BU25" i="38"/>
  <c r="BH25" i="38"/>
  <c r="CI127" i="38"/>
  <c r="CN127" i="38"/>
  <c r="AS52" i="38"/>
  <c r="AS210" i="38"/>
  <c r="BK127" i="38"/>
  <c r="BJ52" i="38"/>
  <c r="AY52" i="38"/>
  <c r="BC25" i="38"/>
  <c r="DC25" i="38"/>
  <c r="CN25" i="38"/>
  <c r="AX25" i="38"/>
  <c r="CW25" i="38"/>
  <c r="CK25" i="38"/>
  <c r="BM25" i="38"/>
  <c r="AP25" i="38"/>
  <c r="CA127" i="38"/>
  <c r="AZ194" i="38"/>
  <c r="AS127" i="38"/>
  <c r="AV127" i="38"/>
  <c r="AW52" i="38"/>
  <c r="BZ127" i="38"/>
  <c r="DA25" i="38"/>
  <c r="CU25" i="38"/>
  <c r="BW25" i="38"/>
  <c r="BW23" i="38"/>
  <c r="CV25" i="38"/>
  <c r="BX25" i="38"/>
  <c r="BL25" i="38"/>
  <c r="BZ25" i="38"/>
  <c r="BZ23" i="38"/>
  <c r="BG25" i="38"/>
  <c r="CG25" i="38"/>
  <c r="BF25" i="38"/>
  <c r="BE25" i="38"/>
  <c r="BE23" i="38"/>
  <c r="CT127" i="38"/>
  <c r="BT127" i="38"/>
  <c r="CF127" i="38"/>
  <c r="BU127" i="38"/>
  <c r="BD52" i="38"/>
  <c r="BP127" i="38"/>
  <c r="CA194" i="38"/>
  <c r="CA193" i="38"/>
  <c r="AU52" i="38"/>
  <c r="DE25" i="38"/>
  <c r="DH25" i="38"/>
  <c r="DB25" i="38"/>
  <c r="CO25" i="38"/>
  <c r="BQ25" i="38"/>
  <c r="DK25" i="38"/>
  <c r="CT25" i="38"/>
  <c r="CH25" i="38"/>
  <c r="BV25" i="38"/>
  <c r="BJ25" i="38"/>
  <c r="CR25" i="38"/>
  <c r="BT25" i="38"/>
  <c r="AW25" i="38"/>
  <c r="CQ25" i="38"/>
  <c r="CE25" i="38"/>
  <c r="BS25" i="38"/>
  <c r="BD25" i="38"/>
  <c r="BB25" i="38"/>
  <c r="BB23" i="38"/>
  <c r="CL127" i="38"/>
  <c r="BV127" i="38"/>
  <c r="AQ127" i="38"/>
  <c r="CU127" i="38"/>
  <c r="CW127" i="38"/>
  <c r="BS127" i="38"/>
  <c r="BA127" i="38"/>
  <c r="CE172" i="38"/>
  <c r="AQ172" i="38"/>
  <c r="CX172" i="38"/>
  <c r="BC172" i="38"/>
  <c r="BF165" i="38"/>
  <c r="CL161" i="38"/>
  <c r="CN172" i="38"/>
  <c r="AB161" i="38"/>
  <c r="DC161" i="38"/>
  <c r="BG127" i="38"/>
  <c r="CK127" i="38"/>
  <c r="BJ194" i="38"/>
  <c r="BO127" i="38"/>
  <c r="AT127" i="38"/>
  <c r="BJ127" i="38"/>
  <c r="CV127" i="38"/>
  <c r="CG127" i="38"/>
  <c r="BP194" i="38"/>
  <c r="BD127" i="38"/>
  <c r="AY127" i="38"/>
  <c r="CB127" i="38"/>
  <c r="CE127" i="38"/>
  <c r="BW127" i="38"/>
  <c r="CV172" i="38"/>
  <c r="AJ172" i="38"/>
  <c r="AS180" i="38"/>
  <c r="BB165" i="38"/>
  <c r="AP161" i="38"/>
  <c r="CP161" i="38"/>
  <c r="CZ172" i="38"/>
  <c r="AY172" i="38"/>
  <c r="BI172" i="38"/>
  <c r="S172" i="38"/>
  <c r="DJ172" i="38"/>
  <c r="BR172" i="38"/>
  <c r="BG172" i="38"/>
  <c r="DC172" i="38"/>
  <c r="V172" i="38"/>
  <c r="CI172" i="38"/>
  <c r="BP172" i="38"/>
  <c r="AO172" i="38"/>
  <c r="AA172" i="38"/>
  <c r="BD172" i="38"/>
  <c r="AM172" i="38"/>
  <c r="AV172" i="38"/>
  <c r="BF172" i="38"/>
  <c r="Q172" i="38"/>
  <c r="CA172" i="38"/>
  <c r="CY172" i="38"/>
  <c r="CW172" i="38"/>
  <c r="AH172" i="38"/>
  <c r="DI172" i="38"/>
  <c r="DF184" i="38"/>
  <c r="DF180" i="38"/>
  <c r="AD165" i="38"/>
  <c r="BY161" i="38"/>
  <c r="DL161" i="38"/>
  <c r="DI161" i="38"/>
  <c r="CO172" i="38"/>
  <c r="BM172" i="38"/>
  <c r="CY184" i="38"/>
  <c r="CY180" i="38"/>
  <c r="BE194" i="38"/>
  <c r="BU194" i="38"/>
  <c r="AT194" i="38"/>
  <c r="AT52" i="38"/>
  <c r="AN172" i="38"/>
  <c r="AG172" i="38"/>
  <c r="AC172" i="38"/>
  <c r="AX172" i="38"/>
  <c r="AF172" i="38"/>
  <c r="CF172" i="38"/>
  <c r="CR172" i="38"/>
  <c r="CP172" i="38"/>
  <c r="CM194" i="38"/>
  <c r="BU172" i="38"/>
  <c r="CK172" i="38"/>
  <c r="CB172" i="38"/>
  <c r="BX172" i="38"/>
  <c r="M172" i="38"/>
  <c r="DH172" i="38"/>
  <c r="DF172" i="38"/>
  <c r="X172" i="38"/>
  <c r="DL184" i="38"/>
  <c r="N165" i="38"/>
  <c r="CC194" i="38"/>
  <c r="BG194" i="38"/>
  <c r="CG194" i="38"/>
  <c r="BT172" i="38"/>
  <c r="BE172" i="38"/>
  <c r="AZ172" i="38"/>
  <c r="K172" i="38"/>
  <c r="AP172" i="38"/>
  <c r="DD172" i="38"/>
  <c r="BL172" i="38"/>
  <c r="BS165" i="38"/>
  <c r="BV194" i="38"/>
  <c r="BI194" i="38"/>
  <c r="BI193" i="38"/>
  <c r="CS194" i="38"/>
  <c r="CQ194" i="38"/>
  <c r="BF52" i="38"/>
  <c r="BW194" i="38"/>
  <c r="BN194" i="38"/>
  <c r="AP52" i="38"/>
  <c r="CN194" i="38"/>
  <c r="BX194" i="38"/>
  <c r="AS194" i="38"/>
  <c r="CI194" i="38"/>
  <c r="CG172" i="38"/>
  <c r="CU172" i="38"/>
  <c r="CJ172" i="38"/>
  <c r="BZ172" i="38"/>
  <c r="AK172" i="38"/>
  <c r="DK172" i="38"/>
  <c r="AW172" i="38"/>
  <c r="Y172" i="38"/>
  <c r="BB172" i="38"/>
  <c r="CS172" i="38"/>
  <c r="CQ172" i="38"/>
  <c r="CL172" i="38"/>
  <c r="DA172" i="38"/>
  <c r="BQ172" i="38"/>
  <c r="W172" i="38"/>
  <c r="R172" i="38"/>
  <c r="Z165" i="38"/>
  <c r="L165" i="38"/>
  <c r="DD111" i="38"/>
  <c r="CB194" i="38"/>
  <c r="BH194" i="38"/>
  <c r="AU194" i="38"/>
  <c r="BO194" i="38"/>
  <c r="BO193" i="38"/>
  <c r="CE194" i="38"/>
  <c r="CU194" i="38"/>
  <c r="AV194" i="38"/>
  <c r="AV193" i="38"/>
  <c r="BA194" i="38"/>
  <c r="BY194" i="38"/>
  <c r="CO194" i="38"/>
  <c r="CO193" i="38"/>
  <c r="BV172" i="38"/>
  <c r="CD172" i="38"/>
  <c r="BO172" i="38"/>
  <c r="AU172" i="38"/>
  <c r="P172" i="38"/>
  <c r="AD172" i="38"/>
  <c r="DL172" i="38"/>
  <c r="DG172" i="38"/>
  <c r="BA172" i="38"/>
  <c r="CM172" i="38"/>
  <c r="J172" i="38"/>
  <c r="T172" i="38"/>
  <c r="AB172" i="38"/>
  <c r="Z172" i="38"/>
  <c r="N172" i="38"/>
  <c r="CH172" i="38"/>
  <c r="BF194" i="38"/>
  <c r="AE172" i="38"/>
  <c r="U172" i="38"/>
  <c r="O172" i="38"/>
  <c r="AT172" i="38"/>
  <c r="BJ172" i="38"/>
  <c r="I172" i="38"/>
  <c r="BW172" i="38"/>
  <c r="DB172" i="38"/>
  <c r="L172" i="38"/>
  <c r="AL172" i="38"/>
  <c r="AI172" i="38"/>
  <c r="BS172" i="38"/>
  <c r="BK172" i="38"/>
  <c r="BN172" i="38"/>
  <c r="BY172" i="38"/>
  <c r="DE172" i="38"/>
  <c r="BH172" i="38"/>
  <c r="CT172" i="38"/>
  <c r="AR172" i="38"/>
  <c r="BD23" i="38"/>
  <c r="AQ23" i="38"/>
  <c r="BC194" i="38"/>
  <c r="BS194" i="38"/>
  <c r="CF194" i="38"/>
  <c r="CJ194" i="38"/>
  <c r="CJ193" i="38"/>
  <c r="CK194" i="38"/>
  <c r="CK193" i="38"/>
  <c r="BC23" i="38"/>
  <c r="CH194" i="38"/>
  <c r="BK194" i="38"/>
  <c r="AO194" i="38"/>
  <c r="AP194" i="38"/>
  <c r="CV194" i="38"/>
  <c r="CV193" i="38"/>
  <c r="BD194" i="38"/>
  <c r="AQ194" i="38"/>
  <c r="BI23" i="38"/>
  <c r="DF331" i="38"/>
  <c r="DJ331" i="38"/>
  <c r="DB331" i="38"/>
  <c r="DC331" i="38"/>
  <c r="DL331" i="38"/>
  <c r="DK331" i="38"/>
  <c r="DD331" i="38"/>
  <c r="DG331" i="38"/>
  <c r="DA331" i="38"/>
  <c r="CY331" i="38"/>
  <c r="DH331" i="38"/>
  <c r="DI331" i="38"/>
  <c r="DE331" i="38"/>
  <c r="CZ331" i="38"/>
  <c r="J180" i="38"/>
  <c r="DA52" i="38"/>
  <c r="DC52" i="38"/>
  <c r="DF52" i="38"/>
  <c r="CM52" i="38"/>
  <c r="CT52" i="38"/>
  <c r="CF52" i="38"/>
  <c r="CR52" i="38"/>
  <c r="CS52" i="38"/>
  <c r="CD52" i="38"/>
  <c r="BQ52" i="38"/>
  <c r="BX52" i="38"/>
  <c r="BV52" i="38"/>
  <c r="BA52" i="38"/>
  <c r="BK52" i="38"/>
  <c r="DI323" i="38"/>
  <c r="DA323" i="38"/>
  <c r="DE323" i="38"/>
  <c r="DJ323" i="38"/>
  <c r="DF323" i="38"/>
  <c r="CY323" i="38"/>
  <c r="CZ323" i="38"/>
  <c r="DG323" i="38"/>
  <c r="DB323" i="38"/>
  <c r="DK323" i="38"/>
  <c r="DL323" i="38"/>
  <c r="DH323" i="38"/>
  <c r="DC323" i="38"/>
  <c r="DD323" i="38"/>
  <c r="DA165" i="38"/>
  <c r="CZ102" i="38"/>
  <c r="DD102" i="38"/>
  <c r="DA102" i="38"/>
  <c r="CY102" i="38"/>
  <c r="DC264" i="38"/>
  <c r="CY264" i="38"/>
  <c r="DD264" i="38"/>
  <c r="DL264" i="38"/>
  <c r="CX264" i="38"/>
  <c r="CO264" i="38"/>
  <c r="CJ264" i="38"/>
  <c r="BM264" i="38"/>
  <c r="CD264" i="38"/>
  <c r="CB264" i="38"/>
  <c r="BU264" i="38"/>
  <c r="CE264" i="38"/>
  <c r="BO264" i="38"/>
  <c r="BD264" i="38"/>
  <c r="BL264" i="38"/>
  <c r="BE264" i="38"/>
  <c r="AU264" i="38"/>
  <c r="AY264" i="38"/>
  <c r="AQ264" i="38"/>
  <c r="DI35" i="38"/>
  <c r="DJ35" i="38"/>
  <c r="CZ35" i="38"/>
  <c r="CO35" i="38"/>
  <c r="CV35" i="38"/>
  <c r="CD35" i="38"/>
  <c r="CB35" i="38"/>
  <c r="BK35" i="38"/>
  <c r="BJ35" i="38"/>
  <c r="BC35" i="38"/>
  <c r="AS35" i="38"/>
  <c r="AP35" i="38"/>
  <c r="DJ102" i="38"/>
  <c r="CY17" i="38"/>
  <c r="BJ17" i="38"/>
  <c r="DA225" i="38"/>
  <c r="CL225" i="38"/>
  <c r="BL225" i="38"/>
  <c r="BN225" i="38"/>
  <c r="DE328" i="38"/>
  <c r="DA328" i="38"/>
  <c r="DI328" i="38"/>
  <c r="DG328" i="38"/>
  <c r="DJ328" i="38"/>
  <c r="DC328" i="38"/>
  <c r="DD328" i="38"/>
  <c r="DL328" i="38"/>
  <c r="DF328" i="38"/>
  <c r="CY328" i="38"/>
  <c r="CZ328" i="38"/>
  <c r="DB328" i="38"/>
  <c r="DK328" i="38"/>
  <c r="DH328" i="38"/>
  <c r="BD35" i="38"/>
  <c r="AW35" i="38"/>
  <c r="BG35" i="38"/>
  <c r="AT35" i="38"/>
  <c r="DA184" i="38"/>
  <c r="DK184" i="38"/>
  <c r="DK180" i="38"/>
  <c r="DG184" i="38"/>
  <c r="DG180" i="38"/>
  <c r="CI180" i="38"/>
  <c r="BW180" i="38"/>
  <c r="BS180" i="38"/>
  <c r="AR180" i="38"/>
  <c r="AQ180" i="38"/>
  <c r="AI180" i="38"/>
  <c r="Z180" i="38"/>
  <c r="R180" i="38"/>
  <c r="CZ17" i="38"/>
  <c r="DA17" i="38"/>
  <c r="CG17" i="38"/>
  <c r="CM17" i="38"/>
  <c r="CE17" i="38"/>
  <c r="BY17" i="38"/>
  <c r="BL17" i="38"/>
  <c r="DB127" i="38"/>
  <c r="DK127" i="38"/>
  <c r="DD127" i="38"/>
  <c r="DL127" i="38"/>
  <c r="DG165" i="38"/>
  <c r="DG35" i="38"/>
  <c r="CA35" i="38"/>
  <c r="CS35" i="38"/>
  <c r="CE35" i="38"/>
  <c r="BY35" i="38"/>
  <c r="CY210" i="38"/>
  <c r="DH210" i="38"/>
  <c r="DE210" i="38"/>
  <c r="DD210" i="38"/>
  <c r="CT210" i="38"/>
  <c r="CJ210" i="38"/>
  <c r="CB210" i="38"/>
  <c r="BV210" i="38"/>
  <c r="BL210" i="38"/>
  <c r="DC225" i="38"/>
  <c r="DK225" i="38"/>
  <c r="DF225" i="38"/>
  <c r="DB225" i="38"/>
  <c r="CF225" i="38"/>
  <c r="CN225" i="38"/>
  <c r="CJ225" i="38"/>
  <c r="BY225" i="38"/>
  <c r="CO225" i="38"/>
  <c r="CG225" i="38"/>
  <c r="BW225" i="38"/>
  <c r="CA225" i="38"/>
  <c r="BR225" i="38"/>
  <c r="CE225" i="38"/>
  <c r="BK225" i="38"/>
  <c r="AW225" i="38"/>
  <c r="BD225" i="38"/>
  <c r="AT225" i="38"/>
  <c r="AS225" i="38"/>
  <c r="X165" i="38"/>
  <c r="BN165" i="38"/>
  <c r="AW165" i="38"/>
  <c r="AF165" i="38"/>
  <c r="DJ52" i="38"/>
  <c r="DC17" i="38"/>
  <c r="DF17" i="38"/>
  <c r="CC17" i="38"/>
  <c r="CN17" i="38"/>
  <c r="DG17" i="38"/>
  <c r="BP17" i="38"/>
  <c r="BW17" i="38"/>
  <c r="BT17" i="38"/>
  <c r="BV17" i="38"/>
  <c r="BB17" i="38"/>
  <c r="BD17" i="38"/>
  <c r="AS17" i="38"/>
  <c r="CM180" i="38"/>
  <c r="BM180" i="38"/>
  <c r="AX180" i="38"/>
  <c r="AD161" i="38"/>
  <c r="N161" i="38"/>
  <c r="BH161" i="38"/>
  <c r="CJ161" i="38"/>
  <c r="AL161" i="38"/>
  <c r="CF25" i="81"/>
  <c r="CU25" i="81"/>
  <c r="CV25" i="81"/>
  <c r="BV25" i="81"/>
  <c r="CR25" i="81"/>
  <c r="CC25" i="81"/>
  <c r="BT25" i="81"/>
  <c r="BW25" i="81"/>
  <c r="BM25" i="81"/>
  <c r="AZ25" i="81"/>
  <c r="BJ25" i="81"/>
  <c r="BF25" i="81"/>
  <c r="BE25" i="81"/>
  <c r="AU25" i="81"/>
  <c r="AW25" i="81"/>
  <c r="AN25" i="81"/>
  <c r="BY165" i="38"/>
  <c r="DB52" i="38"/>
  <c r="CL52" i="38"/>
  <c r="AG180" i="38"/>
  <c r="BG161" i="38"/>
  <c r="DG161" i="38"/>
  <c r="CS161" i="38"/>
  <c r="AS161" i="38"/>
  <c r="BW161" i="38"/>
  <c r="CM161" i="38"/>
  <c r="CZ161" i="38"/>
  <c r="AX161" i="38"/>
  <c r="BV161" i="38"/>
  <c r="CY161" i="38"/>
  <c r="AR161" i="38"/>
  <c r="CF161" i="38"/>
  <c r="BU161" i="38"/>
  <c r="DH161" i="38"/>
  <c r="CC161" i="38"/>
  <c r="DD161" i="38"/>
  <c r="Q161" i="38"/>
  <c r="BD161" i="38"/>
  <c r="W161" i="38"/>
  <c r="U165" i="38"/>
  <c r="BK165" i="38"/>
  <c r="AJ165" i="38"/>
  <c r="J165" i="38"/>
  <c r="CF165" i="38"/>
  <c r="BW165" i="38"/>
  <c r="AG165" i="38"/>
  <c r="AT165" i="38"/>
  <c r="CE165" i="38"/>
  <c r="CH165" i="38"/>
  <c r="AS165" i="38"/>
  <c r="Q165" i="38"/>
  <c r="CM165" i="38"/>
  <c r="CG165" i="38"/>
  <c r="BA165" i="38"/>
  <c r="DI165" i="38"/>
  <c r="CC165" i="38"/>
  <c r="CX165" i="38"/>
  <c r="CY35" i="38"/>
  <c r="DG330" i="38"/>
  <c r="CY330" i="38"/>
  <c r="DK330" i="38"/>
  <c r="DC330" i="38"/>
  <c r="CZ330" i="38"/>
  <c r="DF330" i="38"/>
  <c r="DL330" i="38"/>
  <c r="DI330" i="38"/>
  <c r="DJ330" i="38"/>
  <c r="DH330" i="38"/>
  <c r="DE330" i="38"/>
  <c r="DD330" i="38"/>
  <c r="DA330" i="38"/>
  <c r="DB330" i="38"/>
  <c r="DG327" i="38"/>
  <c r="DB327" i="38"/>
  <c r="DC327" i="38"/>
  <c r="DH327" i="38"/>
  <c r="DI327" i="38"/>
  <c r="DF327" i="38"/>
  <c r="CZ327" i="38"/>
  <c r="DA327" i="38"/>
  <c r="CY327" i="38"/>
  <c r="DD327" i="38"/>
  <c r="DE327" i="38"/>
  <c r="DJ327" i="38"/>
  <c r="DK327" i="38"/>
  <c r="DL327" i="38"/>
  <c r="DK52" i="38"/>
  <c r="DG52" i="38"/>
  <c r="DD52" i="38"/>
  <c r="CZ52" i="38"/>
  <c r="CC52" i="38"/>
  <c r="CQ52" i="38"/>
  <c r="BZ52" i="38"/>
  <c r="CK52" i="38"/>
  <c r="CO52" i="38"/>
  <c r="CA52" i="38"/>
  <c r="CH52" i="38"/>
  <c r="BR52" i="38"/>
  <c r="BS52" i="38"/>
  <c r="AQ52" i="38"/>
  <c r="BR165" i="38"/>
  <c r="CZ184" i="38"/>
  <c r="CZ180" i="38"/>
  <c r="DF102" i="38"/>
  <c r="DI102" i="38"/>
  <c r="DH102" i="38"/>
  <c r="DK264" i="38"/>
  <c r="DG264" i="38"/>
  <c r="DF264" i="38"/>
  <c r="CR264" i="38"/>
  <c r="CS264" i="38"/>
  <c r="CN264" i="38"/>
  <c r="CW264" i="38"/>
  <c r="CK264" i="38"/>
  <c r="CI264" i="38"/>
  <c r="CA264" i="38"/>
  <c r="BT264" i="38"/>
  <c r="BW264" i="38"/>
  <c r="BN264" i="38"/>
  <c r="BK264" i="38"/>
  <c r="BJ264" i="38"/>
  <c r="AZ264" i="38"/>
  <c r="BA264" i="38"/>
  <c r="AV264" i="38"/>
  <c r="AP264" i="38"/>
  <c r="DC35" i="38"/>
  <c r="DA35" i="38"/>
  <c r="DL35" i="38"/>
  <c r="CX35" i="38"/>
  <c r="CP35" i="38"/>
  <c r="CN35" i="38"/>
  <c r="CH35" i="38"/>
  <c r="CF35" i="38"/>
  <c r="BT35" i="38"/>
  <c r="BX35" i="38"/>
  <c r="BN35" i="38"/>
  <c r="BH35" i="38"/>
  <c r="BB35" i="38"/>
  <c r="BA35" i="38"/>
  <c r="AO35" i="38"/>
  <c r="BI17" i="38"/>
  <c r="AZ17" i="38"/>
  <c r="CX225" i="38"/>
  <c r="AR35" i="38"/>
  <c r="DB184" i="38"/>
  <c r="DE184" i="38"/>
  <c r="DE180" i="38"/>
  <c r="DJ184" i="38"/>
  <c r="DJ180" i="38"/>
  <c r="CN180" i="38"/>
  <c r="CD180" i="38"/>
  <c r="CE180" i="38"/>
  <c r="BF180" i="38"/>
  <c r="BA180" i="38"/>
  <c r="AH180" i="38"/>
  <c r="AO180" i="38"/>
  <c r="M180" i="38"/>
  <c r="CW17" i="38"/>
  <c r="CQ17" i="38"/>
  <c r="BU17" i="38"/>
  <c r="DE17" i="38"/>
  <c r="BK17" i="38"/>
  <c r="BO17" i="38"/>
  <c r="AY17" i="38"/>
  <c r="CZ127" i="38"/>
  <c r="DC127" i="38"/>
  <c r="DG127" i="38"/>
  <c r="DH127" i="38"/>
  <c r="CZ165" i="38"/>
  <c r="CK35" i="38"/>
  <c r="DC210" i="38"/>
  <c r="DA210" i="38"/>
  <c r="DK210" i="38"/>
  <c r="CR210" i="38"/>
  <c r="CP210" i="38"/>
  <c r="CF210" i="38"/>
  <c r="BZ210" i="38"/>
  <c r="BR210" i="38"/>
  <c r="DI225" i="38"/>
  <c r="DL225" i="38"/>
  <c r="DD225" i="38"/>
  <c r="DE225" i="38"/>
  <c r="CV225" i="38"/>
  <c r="CW225" i="38"/>
  <c r="CK225" i="38"/>
  <c r="CD225" i="38"/>
  <c r="BT225" i="38"/>
  <c r="BX225" i="38"/>
  <c r="BP225" i="38"/>
  <c r="BE225" i="38"/>
  <c r="BI225" i="38"/>
  <c r="AU225" i="38"/>
  <c r="BB225" i="38"/>
  <c r="AR225" i="38"/>
  <c r="AQ225" i="38"/>
  <c r="BO165" i="38"/>
  <c r="CX17" i="38"/>
  <c r="CR17" i="38"/>
  <c r="CL17" i="38"/>
  <c r="DJ17" i="38"/>
  <c r="CU17" i="38"/>
  <c r="CF17" i="38"/>
  <c r="CB17" i="38"/>
  <c r="BR17" i="38"/>
  <c r="BC17" i="38"/>
  <c r="AR17" i="38"/>
  <c r="AP17" i="38"/>
  <c r="AQ17" i="38"/>
  <c r="BT180" i="38"/>
  <c r="CR180" i="38"/>
  <c r="CL180" i="38"/>
  <c r="BO180" i="38"/>
  <c r="AW180" i="38"/>
  <c r="AB180" i="38"/>
  <c r="S180" i="38"/>
  <c r="I180" i="38"/>
  <c r="K180" i="38"/>
  <c r="BR161" i="38"/>
  <c r="DB161" i="38"/>
  <c r="CN161" i="38"/>
  <c r="AI161" i="38"/>
  <c r="BX161" i="38"/>
  <c r="CO25" i="81"/>
  <c r="CM25" i="81"/>
  <c r="CP25" i="81"/>
  <c r="CT25" i="81"/>
  <c r="CQ25" i="81"/>
  <c r="CA25" i="81"/>
  <c r="BS25" i="81"/>
  <c r="BU25" i="81"/>
  <c r="CB25" i="81"/>
  <c r="BD25" i="81"/>
  <c r="BI25" i="81"/>
  <c r="BB25" i="81"/>
  <c r="BC25" i="81"/>
  <c r="AS25" i="81"/>
  <c r="AP25" i="81"/>
  <c r="AM25" i="81"/>
  <c r="DC165" i="38"/>
  <c r="CJ165" i="38"/>
  <c r="U180" i="38"/>
  <c r="AP180" i="38"/>
  <c r="CH180" i="38"/>
  <c r="CQ180" i="38"/>
  <c r="BB180" i="38"/>
  <c r="N180" i="38"/>
  <c r="BJ180" i="38"/>
  <c r="R161" i="38"/>
  <c r="DA161" i="38"/>
  <c r="BT161" i="38"/>
  <c r="AE161" i="38"/>
  <c r="BQ161" i="38"/>
  <c r="AA161" i="38"/>
  <c r="M161" i="38"/>
  <c r="BZ161" i="38"/>
  <c r="BK161" i="38"/>
  <c r="CU161" i="38"/>
  <c r="AT161" i="38"/>
  <c r="U161" i="38"/>
  <c r="BA161" i="38"/>
  <c r="J161" i="38"/>
  <c r="BS161" i="38"/>
  <c r="BJ161" i="38"/>
  <c r="CB161" i="38"/>
  <c r="AM161" i="38"/>
  <c r="BN161" i="38"/>
  <c r="BO161" i="38"/>
  <c r="AK161" i="38"/>
  <c r="BG165" i="38"/>
  <c r="CV165" i="38"/>
  <c r="DJ165" i="38"/>
  <c r="AY165" i="38"/>
  <c r="CA165" i="38"/>
  <c r="BQ165" i="38"/>
  <c r="DB165" i="38"/>
  <c r="Y165" i="38"/>
  <c r="AN165" i="38"/>
  <c r="AR165" i="38"/>
  <c r="AV165" i="38"/>
  <c r="DL165" i="38"/>
  <c r="AO165" i="38"/>
  <c r="CP165" i="38"/>
  <c r="CI165" i="38"/>
  <c r="AK165" i="38"/>
  <c r="AO23" i="38"/>
  <c r="DE52" i="38"/>
  <c r="DL52" i="38"/>
  <c r="CP52" i="38"/>
  <c r="CV52" i="38"/>
  <c r="CN52" i="38"/>
  <c r="BP52" i="38"/>
  <c r="CG52" i="38"/>
  <c r="BW52" i="38"/>
  <c r="CE52" i="38"/>
  <c r="BO52" i="38"/>
  <c r="BM52" i="38"/>
  <c r="BG52" i="38"/>
  <c r="DK165" i="38"/>
  <c r="BP165" i="38"/>
  <c r="DK102" i="38"/>
  <c r="DC102" i="38"/>
  <c r="DA264" i="38"/>
  <c r="DE264" i="38"/>
  <c r="CZ264" i="38"/>
  <c r="DH264" i="38"/>
  <c r="CV264" i="38"/>
  <c r="CU264" i="38"/>
  <c r="CM264" i="38"/>
  <c r="CQ264" i="38"/>
  <c r="CG264" i="38"/>
  <c r="CH264" i="38"/>
  <c r="BZ264" i="38"/>
  <c r="BR264" i="38"/>
  <c r="BV264" i="38"/>
  <c r="BH264" i="38"/>
  <c r="BC264" i="38"/>
  <c r="BI264" i="38"/>
  <c r="AX264" i="38"/>
  <c r="AS264" i="38"/>
  <c r="AT264" i="38"/>
  <c r="DK326" i="38"/>
  <c r="DC326" i="38"/>
  <c r="DG326" i="38"/>
  <c r="CY326" i="38"/>
  <c r="DL326" i="38"/>
  <c r="DH326" i="38"/>
  <c r="DI326" i="38"/>
  <c r="DJ326" i="38"/>
  <c r="DD326" i="38"/>
  <c r="DE326" i="38"/>
  <c r="DF326" i="38"/>
  <c r="CZ326" i="38"/>
  <c r="DA326" i="38"/>
  <c r="DB326" i="38"/>
  <c r="DF35" i="38"/>
  <c r="DD35" i="38"/>
  <c r="DK35" i="38"/>
  <c r="CJ35" i="38"/>
  <c r="CC35" i="38"/>
  <c r="BZ35" i="38"/>
  <c r="BQ35" i="38"/>
  <c r="BR35" i="38"/>
  <c r="BE35" i="38"/>
  <c r="AY35" i="38"/>
  <c r="AZ35" i="38"/>
  <c r="DI332" i="38"/>
  <c r="DA332" i="38"/>
  <c r="DE332" i="38"/>
  <c r="DH332" i="38"/>
  <c r="DJ332" i="38"/>
  <c r="DC332" i="38"/>
  <c r="DD332" i="38"/>
  <c r="DB332" i="38"/>
  <c r="DK332" i="38"/>
  <c r="DL332" i="38"/>
  <c r="DF332" i="38"/>
  <c r="CY332" i="38"/>
  <c r="CZ332" i="38"/>
  <c r="DG332" i="38"/>
  <c r="DK17" i="38"/>
  <c r="BG17" i="38"/>
  <c r="AX17" i="38"/>
  <c r="DC184" i="38"/>
  <c r="DC180" i="38"/>
  <c r="DD184" i="38"/>
  <c r="DD180" i="38"/>
  <c r="DI184" i="38"/>
  <c r="DI180" i="38"/>
  <c r="CV180" i="38"/>
  <c r="CJ180" i="38"/>
  <c r="CC180" i="38"/>
  <c r="CB180" i="38"/>
  <c r="BQ180" i="38"/>
  <c r="BY180" i="38"/>
  <c r="BL180" i="38"/>
  <c r="BC180" i="38"/>
  <c r="AY180" i="38"/>
  <c r="AV180" i="38"/>
  <c r="AM180" i="38"/>
  <c r="AL180" i="38"/>
  <c r="AK180" i="38"/>
  <c r="T180" i="38"/>
  <c r="P180" i="38"/>
  <c r="L180" i="38"/>
  <c r="DD17" i="38"/>
  <c r="CA17" i="38"/>
  <c r="BS17" i="38"/>
  <c r="BH17" i="38"/>
  <c r="AV17" i="38"/>
  <c r="DA127" i="38"/>
  <c r="DJ127" i="38"/>
  <c r="DI127" i="38"/>
  <c r="AA165" i="38"/>
  <c r="DK324" i="38"/>
  <c r="DE324" i="38"/>
  <c r="DC324" i="38"/>
  <c r="DL324" i="38"/>
  <c r="DJ324" i="38"/>
  <c r="DD324" i="38"/>
  <c r="DB324" i="38"/>
  <c r="DI324" i="38"/>
  <c r="DG324" i="38"/>
  <c r="DA324" i="38"/>
  <c r="CY324" i="38"/>
  <c r="DH324" i="38"/>
  <c r="CZ324" i="38"/>
  <c r="DF324" i="38"/>
  <c r="CW35" i="38"/>
  <c r="CG35" i="38"/>
  <c r="CM35" i="38"/>
  <c r="BU35" i="38"/>
  <c r="BS35" i="38"/>
  <c r="DG210" i="38"/>
  <c r="CZ210" i="38"/>
  <c r="DL210" i="38"/>
  <c r="CX210" i="38"/>
  <c r="CN210" i="38"/>
  <c r="CH210" i="38"/>
  <c r="BT210" i="38"/>
  <c r="BP210" i="38"/>
  <c r="DH225" i="38"/>
  <c r="DG225" i="38"/>
  <c r="CZ225" i="38"/>
  <c r="CP225" i="38"/>
  <c r="BS225" i="38"/>
  <c r="BJ225" i="38"/>
  <c r="CQ225" i="38"/>
  <c r="CU225" i="38"/>
  <c r="CC225" i="38"/>
  <c r="CB225" i="38"/>
  <c r="BQ225" i="38"/>
  <c r="BV225" i="38"/>
  <c r="BO225" i="38"/>
  <c r="BG225" i="38"/>
  <c r="BH225" i="38"/>
  <c r="AY225" i="38"/>
  <c r="AZ225" i="38"/>
  <c r="AP225" i="38"/>
  <c r="DH165" i="38"/>
  <c r="CO165" i="38"/>
  <c r="DL17" i="38"/>
  <c r="CP17" i="38"/>
  <c r="CV17" i="38"/>
  <c r="CT17" i="38"/>
  <c r="CJ17" i="38"/>
  <c r="CD17" i="38"/>
  <c r="BQ17" i="38"/>
  <c r="BZ17" i="38"/>
  <c r="BA17" i="38"/>
  <c r="AT17" i="38"/>
  <c r="AO17" i="38"/>
  <c r="CW180" i="38"/>
  <c r="CK180" i="38"/>
  <c r="BZ180" i="38"/>
  <c r="CG180" i="38"/>
  <c r="BI180" i="38"/>
  <c r="BN180" i="38"/>
  <c r="AN180" i="38"/>
  <c r="Y180" i="38"/>
  <c r="AE180" i="38"/>
  <c r="CT161" i="38"/>
  <c r="CO161" i="38"/>
  <c r="CS25" i="81"/>
  <c r="CK25" i="81"/>
  <c r="CI25" i="81"/>
  <c r="CN25" i="81"/>
  <c r="BP25" i="81"/>
  <c r="BZ25" i="81"/>
  <c r="BN25" i="81"/>
  <c r="BQ25" i="81"/>
  <c r="BX25" i="81"/>
  <c r="BL25" i="81"/>
  <c r="BG25" i="81"/>
  <c r="AV25" i="81"/>
  <c r="BA25" i="81"/>
  <c r="AQ25" i="81"/>
  <c r="AR25" i="81"/>
  <c r="X180" i="38"/>
  <c r="DL180" i="38"/>
  <c r="DA180" i="38"/>
  <c r="CP180" i="38"/>
  <c r="CA180" i="38"/>
  <c r="BH180" i="38"/>
  <c r="BK180" i="38"/>
  <c r="AU161" i="38"/>
  <c r="O161" i="38"/>
  <c r="CV161" i="38"/>
  <c r="AN161" i="38"/>
  <c r="BC161" i="38"/>
  <c r="K161" i="38"/>
  <c r="BI161" i="38"/>
  <c r="AQ161" i="38"/>
  <c r="AW161" i="38"/>
  <c r="CG161" i="38"/>
  <c r="AC161" i="38"/>
  <c r="BE161" i="38"/>
  <c r="X161" i="38"/>
  <c r="AO161" i="38"/>
  <c r="CI161" i="38"/>
  <c r="CX161" i="38"/>
  <c r="DF161" i="38"/>
  <c r="P161" i="38"/>
  <c r="L161" i="38"/>
  <c r="DF165" i="38"/>
  <c r="S165" i="38"/>
  <c r="CB165" i="38"/>
  <c r="CS165" i="38"/>
  <c r="M165" i="38"/>
  <c r="CW165" i="38"/>
  <c r="AP165" i="38"/>
  <c r="BI165" i="38"/>
  <c r="AH165" i="38"/>
  <c r="BD165" i="38"/>
  <c r="BL165" i="38"/>
  <c r="BU165" i="38"/>
  <c r="AM165" i="38"/>
  <c r="AZ165" i="38"/>
  <c r="W165" i="38"/>
  <c r="AI165" i="38"/>
  <c r="CK165" i="38"/>
  <c r="AX165" i="38"/>
  <c r="BE180" i="38"/>
  <c r="AA180" i="38"/>
  <c r="DI52" i="38"/>
  <c r="CY52" i="38"/>
  <c r="DH52" i="38"/>
  <c r="CI52" i="38"/>
  <c r="CW52" i="38"/>
  <c r="CJ52" i="38"/>
  <c r="CX52" i="38"/>
  <c r="CU52" i="38"/>
  <c r="BT52" i="38"/>
  <c r="BU52" i="38"/>
  <c r="CB52" i="38"/>
  <c r="BY52" i="38"/>
  <c r="BL52" i="38"/>
  <c r="BC52" i="38"/>
  <c r="AV52" i="38"/>
  <c r="AO52" i="38"/>
  <c r="CT165" i="38"/>
  <c r="DD165" i="38"/>
  <c r="BJ165" i="38"/>
  <c r="AB165" i="38"/>
  <c r="CD165" i="38"/>
  <c r="DL102" i="38"/>
  <c r="DG102" i="38"/>
  <c r="DE102" i="38"/>
  <c r="DB102" i="38"/>
  <c r="DI264" i="38"/>
  <c r="CP264" i="38"/>
  <c r="DB264" i="38"/>
  <c r="DJ264" i="38"/>
  <c r="BS264" i="38"/>
  <c r="CT264" i="38"/>
  <c r="CL264" i="38"/>
  <c r="BY264" i="38"/>
  <c r="CF264" i="38"/>
  <c r="CC264" i="38"/>
  <c r="BX264" i="38"/>
  <c r="BP264" i="38"/>
  <c r="BQ264" i="38"/>
  <c r="BF264" i="38"/>
  <c r="BB264" i="38"/>
  <c r="BG264" i="38"/>
  <c r="AW264" i="38"/>
  <c r="AR264" i="38"/>
  <c r="AO264" i="38"/>
  <c r="DE35" i="38"/>
  <c r="DB35" i="38"/>
  <c r="DH35" i="38"/>
  <c r="CR35" i="38"/>
  <c r="CU35" i="38"/>
  <c r="CL35" i="38"/>
  <c r="CT35" i="38"/>
  <c r="BV35" i="38"/>
  <c r="CI35" i="38"/>
  <c r="BL35" i="38"/>
  <c r="BW35" i="38"/>
  <c r="BP35" i="38"/>
  <c r="AV35" i="38"/>
  <c r="AX35" i="38"/>
  <c r="AQ35" i="38"/>
  <c r="AW17" i="38"/>
  <c r="AU17" i="38"/>
  <c r="CR225" i="38"/>
  <c r="AU35" i="38"/>
  <c r="BF35" i="38"/>
  <c r="BI35" i="38"/>
  <c r="DH184" i="38"/>
  <c r="DH180" i="38"/>
  <c r="CU180" i="38"/>
  <c r="CO180" i="38"/>
  <c r="CT180" i="38"/>
  <c r="BD180" i="38"/>
  <c r="BX180" i="38"/>
  <c r="BP180" i="38"/>
  <c r="BV180" i="38"/>
  <c r="AT180" i="38"/>
  <c r="AJ180" i="38"/>
  <c r="V180" i="38"/>
  <c r="DI17" i="38"/>
  <c r="CK17" i="38"/>
  <c r="CS17" i="38"/>
  <c r="BM17" i="38"/>
  <c r="DE127" i="38"/>
  <c r="DF127" i="38"/>
  <c r="CY127" i="38"/>
  <c r="DI329" i="38"/>
  <c r="DH329" i="38"/>
  <c r="DG329" i="38"/>
  <c r="DF329" i="38"/>
  <c r="DA329" i="38"/>
  <c r="CZ329" i="38"/>
  <c r="CY329" i="38"/>
  <c r="DL329" i="38"/>
  <c r="DK329" i="38"/>
  <c r="DJ329" i="38"/>
  <c r="DE329" i="38"/>
  <c r="DD329" i="38"/>
  <c r="DC329" i="38"/>
  <c r="DB329" i="38"/>
  <c r="CQ35" i="38"/>
  <c r="BM35" i="38"/>
  <c r="BO35" i="38"/>
  <c r="DF210" i="38"/>
  <c r="DB210" i="38"/>
  <c r="DJ210" i="38"/>
  <c r="DI210" i="38"/>
  <c r="CV210" i="38"/>
  <c r="CL210" i="38"/>
  <c r="CD210" i="38"/>
  <c r="BX210" i="38"/>
  <c r="BN210" i="38"/>
  <c r="CY225" i="38"/>
  <c r="DJ225" i="38"/>
  <c r="CT225" i="38"/>
  <c r="CS225" i="38"/>
  <c r="CM225" i="38"/>
  <c r="CI225" i="38"/>
  <c r="CH225" i="38"/>
  <c r="BZ225" i="38"/>
  <c r="BA225" i="38"/>
  <c r="BU225" i="38"/>
  <c r="BM225" i="38"/>
  <c r="BC225" i="38"/>
  <c r="BF225" i="38"/>
  <c r="AV225" i="38"/>
  <c r="AX225" i="38"/>
  <c r="AO225" i="38"/>
  <c r="O165" i="38"/>
  <c r="BX165" i="38"/>
  <c r="DB17" i="38"/>
  <c r="CI17" i="38"/>
  <c r="DH17" i="38"/>
  <c r="CO17" i="38"/>
  <c r="CH17" i="38"/>
  <c r="BX17" i="38"/>
  <c r="BN17" i="38"/>
  <c r="BF17" i="38"/>
  <c r="BE17" i="38"/>
  <c r="CX180" i="38"/>
  <c r="CF180" i="38"/>
  <c r="BG180" i="38"/>
  <c r="AZ180" i="38"/>
  <c r="AU180" i="38"/>
  <c r="Q180" i="38"/>
  <c r="W180" i="38"/>
  <c r="AF180" i="38"/>
  <c r="AC180" i="38"/>
  <c r="O180" i="38"/>
  <c r="CD161" i="38"/>
  <c r="CR161" i="38"/>
  <c r="AY161" i="38"/>
  <c r="BP161" i="38"/>
  <c r="CL25" i="81"/>
  <c r="CE25" i="81"/>
  <c r="CH25" i="81"/>
  <c r="CJ25" i="81"/>
  <c r="CG25" i="81"/>
  <c r="BY25" i="81"/>
  <c r="CD25" i="81"/>
  <c r="BO25" i="81"/>
  <c r="BR25" i="81"/>
  <c r="BK25" i="81"/>
  <c r="BH25" i="81"/>
  <c r="AT25" i="81"/>
  <c r="AX25" i="81"/>
  <c r="AY25" i="81"/>
  <c r="AO25" i="81"/>
  <c r="CR165" i="38"/>
  <c r="AU165" i="38"/>
  <c r="BH165" i="38"/>
  <c r="BN52" i="38"/>
  <c r="DB180" i="38"/>
  <c r="BR180" i="38"/>
  <c r="BU180" i="38"/>
  <c r="CS180" i="38"/>
  <c r="AD180" i="38"/>
  <c r="CQ161" i="38"/>
  <c r="BF161" i="38"/>
  <c r="S161" i="38"/>
  <c r="DK161" i="38"/>
  <c r="BM161" i="38"/>
  <c r="AV161" i="38"/>
  <c r="BL161" i="38"/>
  <c r="AF161" i="38"/>
  <c r="AJ161" i="38"/>
  <c r="AG161" i="38"/>
  <c r="CA161" i="38"/>
  <c r="DE161" i="38"/>
  <c r="AH161" i="38"/>
  <c r="CW161" i="38"/>
  <c r="V161" i="38"/>
  <c r="AZ161" i="38"/>
  <c r="Z161" i="38"/>
  <c r="CK161" i="38"/>
  <c r="Y161" i="38"/>
  <c r="CL165" i="38"/>
  <c r="AQ165" i="38"/>
  <c r="BT165" i="38"/>
  <c r="BV165" i="38"/>
  <c r="P165" i="38"/>
  <c r="CY165" i="38"/>
  <c r="R165" i="38"/>
  <c r="T165" i="38"/>
  <c r="CN165" i="38"/>
  <c r="AC165" i="38"/>
  <c r="BC165" i="38"/>
  <c r="CQ165" i="38"/>
  <c r="V165" i="38"/>
  <c r="CU165" i="38"/>
  <c r="AE165" i="38"/>
  <c r="BM165" i="38"/>
  <c r="BE165" i="38"/>
  <c r="K165" i="38"/>
  <c r="BZ165" i="38"/>
  <c r="DE165" i="38"/>
  <c r="AL165" i="38"/>
  <c r="DL320" i="38"/>
  <c r="DJ320" i="38"/>
  <c r="DI320" i="38"/>
  <c r="DD320" i="38"/>
  <c r="DB320" i="38"/>
  <c r="DA320" i="38"/>
  <c r="DG320" i="38"/>
  <c r="CY320" i="38"/>
  <c r="DH320" i="38"/>
  <c r="DF320" i="38"/>
  <c r="DE320" i="38"/>
  <c r="CZ320" i="38"/>
  <c r="DK320" i="38"/>
  <c r="DC320" i="38"/>
  <c r="AY194" i="38"/>
  <c r="DA194" i="38"/>
  <c r="DD194" i="38"/>
  <c r="CR194" i="38"/>
  <c r="CL194" i="38"/>
  <c r="DJ194" i="38"/>
  <c r="CZ194" i="38"/>
  <c r="DC194" i="38"/>
  <c r="DH194" i="38"/>
  <c r="DG194" i="38"/>
  <c r="CT194" i="38"/>
  <c r="BZ194" i="38"/>
  <c r="DE194" i="38"/>
  <c r="DK194" i="38"/>
  <c r="DF194" i="38"/>
  <c r="DI194" i="38"/>
  <c r="CP194" i="38"/>
  <c r="BL194" i="38"/>
  <c r="BT194" i="38"/>
  <c r="CY194" i="38"/>
  <c r="BR194" i="38"/>
  <c r="CX194" i="38"/>
  <c r="DL194" i="38"/>
  <c r="DB194" i="38"/>
  <c r="CD194" i="38"/>
  <c r="AO189" i="38"/>
  <c r="DG154" i="38"/>
  <c r="DG152" i="38"/>
  <c r="DE154" i="38"/>
  <c r="DE152" i="38"/>
  <c r="DF90" i="38"/>
  <c r="BH46" i="38"/>
  <c r="AT193" i="38"/>
  <c r="DE23" i="38"/>
  <c r="CO23" i="38"/>
  <c r="CH23" i="38"/>
  <c r="BS23" i="38"/>
  <c r="CF193" i="38"/>
  <c r="BG258" i="38"/>
  <c r="DK336" i="38"/>
  <c r="DK335" i="38"/>
  <c r="DK258" i="38"/>
  <c r="BP258" i="38"/>
  <c r="BN258" i="38"/>
  <c r="BM258" i="38"/>
  <c r="AL189" i="38"/>
  <c r="BQ193" i="38"/>
  <c r="BB193" i="38"/>
  <c r="BQ46" i="38"/>
  <c r="AT23" i="38"/>
  <c r="BC193" i="38"/>
  <c r="BS193" i="38"/>
  <c r="CQ193" i="38"/>
  <c r="DA111" i="38"/>
  <c r="DL23" i="38"/>
  <c r="DI23" i="38"/>
  <c r="DF23" i="38"/>
  <c r="CI23" i="38"/>
  <c r="CY23" i="38"/>
  <c r="CP23" i="38"/>
  <c r="CD23" i="38"/>
  <c r="BR23" i="38"/>
  <c r="CL23" i="38"/>
  <c r="BN23" i="38"/>
  <c r="CM23" i="38"/>
  <c r="CA23" i="38"/>
  <c r="BO23" i="38"/>
  <c r="AV23" i="38"/>
  <c r="AS23" i="38"/>
  <c r="AX193" i="38"/>
  <c r="BN193" i="38"/>
  <c r="AU23" i="38"/>
  <c r="AW258" i="38"/>
  <c r="DF258" i="38"/>
  <c r="DF335" i="38"/>
  <c r="DF336" i="38"/>
  <c r="CI258" i="38"/>
  <c r="CY336" i="38"/>
  <c r="CY258" i="38"/>
  <c r="CY335" i="38"/>
  <c r="CV258" i="38"/>
  <c r="CJ258" i="38"/>
  <c r="BX258" i="38"/>
  <c r="BL258" i="38"/>
  <c r="AR258" i="38"/>
  <c r="DL335" i="38"/>
  <c r="DL336" i="38"/>
  <c r="DL258" i="38"/>
  <c r="CF258" i="38"/>
  <c r="BC258" i="38"/>
  <c r="DA258" i="38"/>
  <c r="DA336" i="38"/>
  <c r="DA335" i="38"/>
  <c r="CS258" i="38"/>
  <c r="CG258" i="38"/>
  <c r="BU258" i="38"/>
  <c r="BJ258" i="38"/>
  <c r="BB258" i="38"/>
  <c r="BE258" i="38"/>
  <c r="Z189" i="38"/>
  <c r="CZ154" i="38"/>
  <c r="CZ152" i="38"/>
  <c r="DK154" i="38"/>
  <c r="DK152" i="38"/>
  <c r="CN193" i="38"/>
  <c r="BX193" i="38"/>
  <c r="AZ23" i="38"/>
  <c r="BA23" i="38"/>
  <c r="CR46" i="38"/>
  <c r="CI46" i="38"/>
  <c r="BC22" i="38"/>
  <c r="DH23" i="38"/>
  <c r="BT23" i="38"/>
  <c r="CE23" i="38"/>
  <c r="CU193" i="38"/>
  <c r="DJ335" i="38"/>
  <c r="DJ258" i="38"/>
  <c r="DJ336" i="38"/>
  <c r="BQ258" i="38"/>
  <c r="CB258" i="38"/>
  <c r="DH335" i="38"/>
  <c r="DH336" i="38"/>
  <c r="DH258" i="38"/>
  <c r="AO258" i="38"/>
  <c r="CK258" i="38"/>
  <c r="BK258" i="38"/>
  <c r="DL321" i="38"/>
  <c r="DH321" i="38"/>
  <c r="DD321" i="38"/>
  <c r="CZ321" i="38"/>
  <c r="DI321" i="38"/>
  <c r="DE321" i="38"/>
  <c r="DA321" i="38"/>
  <c r="DJ321" i="38"/>
  <c r="DF321" i="38"/>
  <c r="DB321" i="38"/>
  <c r="DK321" i="38"/>
  <c r="DG321" i="38"/>
  <c r="DC321" i="38"/>
  <c r="CY321" i="38"/>
  <c r="BB189" i="38"/>
  <c r="AS193" i="38"/>
  <c r="CW193" i="38"/>
  <c r="DJ90" i="38"/>
  <c r="DI90" i="38"/>
  <c r="DL90" i="38"/>
  <c r="AS46" i="38"/>
  <c r="AP46" i="38"/>
  <c r="CH193" i="38"/>
  <c r="AR193" i="38"/>
  <c r="DJ111" i="38"/>
  <c r="DG90" i="38"/>
  <c r="CZ90" i="38"/>
  <c r="CF46" i="38"/>
  <c r="CU46" i="38"/>
  <c r="BW46" i="38"/>
  <c r="AY46" i="38"/>
  <c r="AV46" i="38"/>
  <c r="CB193" i="38"/>
  <c r="BF23" i="38"/>
  <c r="BK23" i="38"/>
  <c r="CZ23" i="38"/>
  <c r="DJ23" i="38"/>
  <c r="CC23" i="38"/>
  <c r="DC23" i="38"/>
  <c r="CN23" i="38"/>
  <c r="CB23" i="38"/>
  <c r="BP23" i="38"/>
  <c r="CW23" i="38"/>
  <c r="CK23" i="38"/>
  <c r="BY23" i="38"/>
  <c r="AP23" i="38"/>
  <c r="BW193" i="38"/>
  <c r="CM193" i="38"/>
  <c r="BG23" i="38"/>
  <c r="AU258" i="38"/>
  <c r="DB335" i="38"/>
  <c r="DB258" i="38"/>
  <c r="DB336" i="38"/>
  <c r="CC258" i="38"/>
  <c r="DC336" i="38"/>
  <c r="DC335" i="38"/>
  <c r="DC258" i="38"/>
  <c r="CT258" i="38"/>
  <c r="CH258" i="38"/>
  <c r="BV258" i="38"/>
  <c r="BF258" i="38"/>
  <c r="CZ335" i="38"/>
  <c r="CZ336" i="38"/>
  <c r="CZ258" i="38"/>
  <c r="CX258" i="38"/>
  <c r="BZ258" i="38"/>
  <c r="BA258" i="38"/>
  <c r="DE336" i="38"/>
  <c r="DE258" i="38"/>
  <c r="DE335" i="38"/>
  <c r="CQ258" i="38"/>
  <c r="CE258" i="38"/>
  <c r="BS258" i="38"/>
  <c r="AZ258" i="38"/>
  <c r="AV258" i="38"/>
  <c r="AY258" i="38"/>
  <c r="L12" i="29"/>
  <c r="K11" i="29"/>
  <c r="I12" i="81"/>
  <c r="I11" i="81"/>
  <c r="K12" i="38"/>
  <c r="K11" i="38"/>
  <c r="DI154" i="38"/>
  <c r="DI152" i="38"/>
  <c r="DD154" i="38"/>
  <c r="DD152" i="38"/>
  <c r="DA154" i="38"/>
  <c r="DA152" i="38"/>
  <c r="CY154" i="38"/>
  <c r="CY152" i="38"/>
  <c r="AR189" i="38"/>
  <c r="DC154" i="38"/>
  <c r="DC152" i="38"/>
  <c r="AZ193" i="38"/>
  <c r="BA193" i="38"/>
  <c r="BY193" i="38"/>
  <c r="AR23" i="38"/>
  <c r="DK90" i="38"/>
  <c r="DE90" i="38"/>
  <c r="DH90" i="38"/>
  <c r="BT46" i="38"/>
  <c r="DJ46" i="38"/>
  <c r="BK46" i="38"/>
  <c r="DB23" i="38"/>
  <c r="BQ23" i="38"/>
  <c r="CT23" i="38"/>
  <c r="BV23" i="38"/>
  <c r="CR23" i="38"/>
  <c r="CQ23" i="38"/>
  <c r="AY23" i="38"/>
  <c r="CE193" i="38"/>
  <c r="AO22" i="38"/>
  <c r="L11" i="26"/>
  <c r="M12" i="26"/>
  <c r="CO258" i="38"/>
  <c r="CN258" i="38"/>
  <c r="AT258" i="38"/>
  <c r="CL258" i="38"/>
  <c r="CW258" i="38"/>
  <c r="BY258" i="38"/>
  <c r="BH258" i="38"/>
  <c r="DL154" i="38"/>
  <c r="DL152" i="38"/>
  <c r="CG193" i="38"/>
  <c r="CY90" i="38"/>
  <c r="DG46" i="38"/>
  <c r="CL46" i="38"/>
  <c r="BN46" i="38"/>
  <c r="DA46" i="38"/>
  <c r="CO46" i="38"/>
  <c r="AW193" i="38"/>
  <c r="BU193" i="38"/>
  <c r="DK322" i="38"/>
  <c r="DG322" i="38"/>
  <c r="DC322" i="38"/>
  <c r="CY322" i="38"/>
  <c r="DL322" i="38"/>
  <c r="DH322" i="38"/>
  <c r="DD322" i="38"/>
  <c r="CZ322" i="38"/>
  <c r="DI322" i="38"/>
  <c r="DE322" i="38"/>
  <c r="DA322" i="38"/>
  <c r="DJ322" i="38"/>
  <c r="DF322" i="38"/>
  <c r="DB322" i="38"/>
  <c r="DC90" i="38"/>
  <c r="DB90" i="38"/>
  <c r="DA90" i="38"/>
  <c r="DD90" i="38"/>
  <c r="DD46" i="38"/>
  <c r="CX46" i="38"/>
  <c r="BZ46" i="38"/>
  <c r="CC46" i="38"/>
  <c r="BE46" i="38"/>
  <c r="BB46" i="38"/>
  <c r="BM193" i="38"/>
  <c r="CC193" i="38"/>
  <c r="CS193" i="38"/>
  <c r="BJ193" i="38"/>
  <c r="BK193" i="38"/>
  <c r="DA23" i="38"/>
  <c r="CU23" i="38"/>
  <c r="DG23" i="38"/>
  <c r="CV23" i="38"/>
  <c r="CJ23" i="38"/>
  <c r="BX23" i="38"/>
  <c r="BL23" i="38"/>
  <c r="CS23" i="38"/>
  <c r="CG23" i="38"/>
  <c r="BU23" i="38"/>
  <c r="BH23" i="38"/>
  <c r="AO193" i="38"/>
  <c r="BV193" i="38"/>
  <c r="AU193" i="38"/>
  <c r="AP193" i="38"/>
  <c r="AX23" i="38"/>
  <c r="BI258" i="38"/>
  <c r="CU258" i="38"/>
  <c r="BW258" i="38"/>
  <c r="DG336" i="38"/>
  <c r="DG258" i="38"/>
  <c r="DG335" i="38"/>
  <c r="CP258" i="38"/>
  <c r="CD258" i="38"/>
  <c r="BR258" i="38"/>
  <c r="BD258" i="38"/>
  <c r="DD335" i="38"/>
  <c r="DD336" i="38"/>
  <c r="DD258" i="38"/>
  <c r="CR258" i="38"/>
  <c r="BT258" i="38"/>
  <c r="AQ258" i="38"/>
  <c r="DI258" i="38"/>
  <c r="DI336" i="38"/>
  <c r="DI335" i="38"/>
  <c r="CM258" i="38"/>
  <c r="CA258" i="38"/>
  <c r="BO258" i="38"/>
  <c r="AX258" i="38"/>
  <c r="AP258" i="38"/>
  <c r="AS258" i="38"/>
  <c r="H12" i="81"/>
  <c r="H11" i="81"/>
  <c r="J12" i="38"/>
  <c r="J11" i="38"/>
  <c r="J11" i="29"/>
  <c r="DJ154" i="38"/>
  <c r="DJ152" i="38"/>
  <c r="DF154" i="38"/>
  <c r="DF152" i="38"/>
  <c r="CO189" i="38"/>
  <c r="BJ189" i="38"/>
  <c r="DB154" i="38"/>
  <c r="DB152" i="38"/>
  <c r="DH154" i="38"/>
  <c r="DH152" i="38"/>
  <c r="DG111" i="38"/>
  <c r="AW23" i="38"/>
  <c r="DI193" i="38"/>
  <c r="DL193" i="38"/>
  <c r="CJ189" i="38"/>
  <c r="AD189" i="38"/>
  <c r="DD193" i="38"/>
  <c r="BK189" i="38"/>
  <c r="DB189" i="38"/>
  <c r="CC189" i="38"/>
  <c r="AQ22" i="38"/>
  <c r="BJ23" i="38"/>
  <c r="BJ22" i="38"/>
  <c r="BF193" i="38"/>
  <c r="BM23" i="38"/>
  <c r="BM22" i="38"/>
  <c r="BP193" i="38"/>
  <c r="L189" i="38"/>
  <c r="DK23" i="38"/>
  <c r="DK22" i="38"/>
  <c r="CE189" i="38"/>
  <c r="CI193" i="38"/>
  <c r="BH189" i="38"/>
  <c r="AG189" i="38"/>
  <c r="BG193" i="38"/>
  <c r="BE193" i="38"/>
  <c r="X189" i="38"/>
  <c r="BA189" i="38"/>
  <c r="CL189" i="38"/>
  <c r="CH189" i="38"/>
  <c r="BD22" i="38"/>
  <c r="CD189" i="38"/>
  <c r="CP189" i="38"/>
  <c r="AA189" i="38"/>
  <c r="AK189" i="38"/>
  <c r="DJ189" i="38"/>
  <c r="BH193" i="38"/>
  <c r="AB189" i="38"/>
  <c r="BS189" i="38"/>
  <c r="DA189" i="38"/>
  <c r="N189" i="38"/>
  <c r="BC189" i="38"/>
  <c r="BQ189" i="38"/>
  <c r="DK189" i="38"/>
  <c r="AP189" i="38"/>
  <c r="DG189" i="38"/>
  <c r="CZ189" i="38"/>
  <c r="CQ189" i="38"/>
  <c r="BV189" i="38"/>
  <c r="U189" i="38"/>
  <c r="BW189" i="38"/>
  <c r="AI189" i="38"/>
  <c r="AS189" i="38"/>
  <c r="BF189" i="38"/>
  <c r="BY189" i="38"/>
  <c r="M189" i="38"/>
  <c r="P189" i="38"/>
  <c r="DF189" i="38"/>
  <c r="CM189" i="38"/>
  <c r="DL189" i="38"/>
  <c r="CY189" i="38"/>
  <c r="AT189" i="38"/>
  <c r="AE189" i="38"/>
  <c r="BU189" i="38"/>
  <c r="BT189" i="38"/>
  <c r="BR189" i="38"/>
  <c r="CU189" i="38"/>
  <c r="DC189" i="38"/>
  <c r="V189" i="38"/>
  <c r="CS189" i="38"/>
  <c r="Y189" i="38"/>
  <c r="CR189" i="38"/>
  <c r="BN189" i="38"/>
  <c r="CA189" i="38"/>
  <c r="AX189" i="38"/>
  <c r="AQ189" i="38"/>
  <c r="BD189" i="38"/>
  <c r="DD189" i="38"/>
  <c r="AW189" i="38"/>
  <c r="BE189" i="38"/>
  <c r="CX189" i="38"/>
  <c r="AM189" i="38"/>
  <c r="CK325" i="38"/>
  <c r="DF325" i="38"/>
  <c r="CQ325" i="38"/>
  <c r="DD325" i="38"/>
  <c r="BB325" i="38"/>
  <c r="CM325" i="38"/>
  <c r="BY325" i="38"/>
  <c r="BD193" i="38"/>
  <c r="AQ193" i="38"/>
  <c r="DB325" i="38"/>
  <c r="CZ325" i="38"/>
  <c r="AO325" i="38"/>
  <c r="BF325" i="38"/>
  <c r="DJ325" i="38"/>
  <c r="CI325" i="38"/>
  <c r="BJ325" i="38"/>
  <c r="CP325" i="38"/>
  <c r="BV325" i="38"/>
  <c r="DK325" i="38"/>
  <c r="CY325" i="38"/>
  <c r="BL325" i="38"/>
  <c r="BP325" i="38"/>
  <c r="M264" i="38"/>
  <c r="S264" i="38"/>
  <c r="U264" i="38"/>
  <c r="N264" i="38"/>
  <c r="Q264" i="38"/>
  <c r="AE264" i="38"/>
  <c r="AK264" i="38"/>
  <c r="Z264" i="38"/>
  <c r="CB189" i="38"/>
  <c r="BG189" i="38"/>
  <c r="BO189" i="38"/>
  <c r="AH189" i="38"/>
  <c r="W189" i="38"/>
  <c r="DI189" i="38"/>
  <c r="Q189" i="38"/>
  <c r="BM189" i="38"/>
  <c r="CW189" i="38"/>
  <c r="AN189" i="38"/>
  <c r="S189" i="38"/>
  <c r="AC189" i="38"/>
  <c r="BI22" i="38"/>
  <c r="AZ189" i="38"/>
  <c r="CI189" i="38"/>
  <c r="DH193" i="38"/>
  <c r="BM325" i="38"/>
  <c r="DA325" i="38"/>
  <c r="BW325" i="38"/>
  <c r="CL325" i="38"/>
  <c r="CE325" i="38"/>
  <c r="CO325" i="38"/>
  <c r="AZ325" i="38"/>
  <c r="CR325" i="38"/>
  <c r="CU325" i="38"/>
  <c r="CF325" i="38"/>
  <c r="CA325" i="38"/>
  <c r="BK325" i="38"/>
  <c r="AX325" i="38"/>
  <c r="DL325" i="38"/>
  <c r="DG325" i="38"/>
  <c r="CD325" i="38"/>
  <c r="BR325" i="38"/>
  <c r="CB325" i="38"/>
  <c r="CV325" i="38"/>
  <c r="W264" i="38"/>
  <c r="AG264" i="38"/>
  <c r="X264" i="38"/>
  <c r="P264" i="38"/>
  <c r="AA264" i="38"/>
  <c r="AL264" i="38"/>
  <c r="AI264" i="38"/>
  <c r="K264" i="38"/>
  <c r="CV189" i="38"/>
  <c r="DH189" i="38"/>
  <c r="AV189" i="38"/>
  <c r="R189" i="38"/>
  <c r="T189" i="38"/>
  <c r="CN189" i="38"/>
  <c r="BI189" i="38"/>
  <c r="CK189" i="38"/>
  <c r="BP189" i="38"/>
  <c r="AU189" i="38"/>
  <c r="AJ189" i="38"/>
  <c r="DA193" i="38"/>
  <c r="CC325" i="38"/>
  <c r="CS325" i="38"/>
  <c r="AQ325" i="38"/>
  <c r="BN325" i="38"/>
  <c r="BS325" i="38"/>
  <c r="BQ325" i="38"/>
  <c r="BZ325" i="38"/>
  <c r="BT325" i="38"/>
  <c r="BC325" i="38"/>
  <c r="BE325" i="38"/>
  <c r="BO325" i="38"/>
  <c r="BI325" i="38"/>
  <c r="CX325" i="38"/>
  <c r="BG325" i="38"/>
  <c r="DC325" i="38"/>
  <c r="CT325" i="38"/>
  <c r="CH325" i="38"/>
  <c r="AV325" i="38"/>
  <c r="CJ325" i="38"/>
  <c r="O264" i="38"/>
  <c r="J264" i="38"/>
  <c r="AM264" i="38"/>
  <c r="AJ264" i="38"/>
  <c r="Y264" i="38"/>
  <c r="AB264" i="38"/>
  <c r="AF264" i="38"/>
  <c r="AF189" i="38"/>
  <c r="BZ189" i="38"/>
  <c r="O189" i="38"/>
  <c r="CG189" i="38"/>
  <c r="BX189" i="38"/>
  <c r="CF189" i="38"/>
  <c r="BL189" i="38"/>
  <c r="CT189" i="38"/>
  <c r="DE189" i="38"/>
  <c r="CZ193" i="38"/>
  <c r="AS325" i="38"/>
  <c r="AU325" i="38"/>
  <c r="BU325" i="38"/>
  <c r="AR325" i="38"/>
  <c r="DE325" i="38"/>
  <c r="AP325" i="38"/>
  <c r="BA325" i="38"/>
  <c r="AY325" i="38"/>
  <c r="CG325" i="38"/>
  <c r="BD325" i="38"/>
  <c r="DI325" i="38"/>
  <c r="DH325" i="38"/>
  <c r="AW325" i="38"/>
  <c r="CW325" i="38"/>
  <c r="AT325" i="38"/>
  <c r="BH325" i="38"/>
  <c r="BX325" i="38"/>
  <c r="CN325" i="38"/>
  <c r="T264" i="38"/>
  <c r="R264" i="38"/>
  <c r="AD264" i="38"/>
  <c r="V264" i="38"/>
  <c r="L264" i="38"/>
  <c r="AH264" i="38"/>
  <c r="AN264" i="38"/>
  <c r="AC264" i="38"/>
  <c r="AY193" i="38"/>
  <c r="DB193" i="38"/>
  <c r="CX193" i="38"/>
  <c r="CY193" i="38"/>
  <c r="BL193" i="38"/>
  <c r="DK193" i="38"/>
  <c r="DJ193" i="38"/>
  <c r="CR193" i="38"/>
  <c r="BZ193" i="38"/>
  <c r="DG193" i="38"/>
  <c r="DC193" i="38"/>
  <c r="DE193" i="38"/>
  <c r="CD193" i="38"/>
  <c r="BR193" i="38"/>
  <c r="BT193" i="38"/>
  <c r="CP193" i="38"/>
  <c r="DF193" i="38"/>
  <c r="CL193" i="38"/>
  <c r="CT193" i="38"/>
  <c r="K189" i="38"/>
  <c r="DD337" i="38"/>
  <c r="CS22" i="38"/>
  <c r="BN45" i="38"/>
  <c r="BV22" i="38"/>
  <c r="CE257" i="38"/>
  <c r="CH257" i="38"/>
  <c r="AU257" i="38"/>
  <c r="DC22" i="38"/>
  <c r="AV45" i="38"/>
  <c r="CJ319" i="38"/>
  <c r="CY344" i="38"/>
  <c r="CY319" i="38"/>
  <c r="CY318" i="38"/>
  <c r="CY343" i="38"/>
  <c r="AS319" i="38"/>
  <c r="BZ319" i="38"/>
  <c r="CK319" i="38"/>
  <c r="BM319" i="38"/>
  <c r="CO319" i="38"/>
  <c r="CO318" i="38"/>
  <c r="BG319" i="38"/>
  <c r="BG318" i="38"/>
  <c r="BF319" i="38"/>
  <c r="DH337" i="38"/>
  <c r="CE22" i="38"/>
  <c r="CR45" i="38"/>
  <c r="Z258" i="38"/>
  <c r="AI258" i="38"/>
  <c r="L258" i="38"/>
  <c r="AA258" i="38"/>
  <c r="AT22" i="38"/>
  <c r="BB22" i="38"/>
  <c r="DI257" i="38"/>
  <c r="BE22" i="38"/>
  <c r="CX22" i="38"/>
  <c r="BX22" i="38"/>
  <c r="CV22" i="38"/>
  <c r="BW22" i="38"/>
  <c r="DA22" i="38"/>
  <c r="BZ45" i="38"/>
  <c r="DD45" i="38"/>
  <c r="DA89" i="38"/>
  <c r="BY257" i="38"/>
  <c r="CL257" i="38"/>
  <c r="AT257" i="38"/>
  <c r="CN257" i="38"/>
  <c r="AY22" i="38"/>
  <c r="BK45" i="38"/>
  <c r="BT45" i="38"/>
  <c r="DH89" i="38"/>
  <c r="AR22" i="38"/>
  <c r="L11" i="29"/>
  <c r="L12" i="38"/>
  <c r="L11" i="38"/>
  <c r="J12" i="81"/>
  <c r="J11" i="81"/>
  <c r="M12" i="29"/>
  <c r="CX257" i="38"/>
  <c r="CZ337" i="38"/>
  <c r="DB337" i="38"/>
  <c r="BG22" i="38"/>
  <c r="CF22" i="38"/>
  <c r="CB22" i="38"/>
  <c r="DJ22" i="38"/>
  <c r="BK22" i="38"/>
  <c r="BW45" i="38"/>
  <c r="CU45" i="38"/>
  <c r="CF45" i="38"/>
  <c r="CD319" i="38"/>
  <c r="CD318" i="38"/>
  <c r="DC319" i="38"/>
  <c r="DC344" i="38"/>
  <c r="DC343" i="38"/>
  <c r="CT319" i="38"/>
  <c r="BV319" i="38"/>
  <c r="BV318" i="38"/>
  <c r="DB343" i="38"/>
  <c r="DB319" i="38"/>
  <c r="DB318" i="38"/>
  <c r="DB344" i="38"/>
  <c r="CR319" i="38"/>
  <c r="CR318" i="38"/>
  <c r="BT319" i="38"/>
  <c r="DA344" i="38"/>
  <c r="DA319" i="38"/>
  <c r="DA318" i="38"/>
  <c r="DA343" i="38"/>
  <c r="DA345" i="38"/>
  <c r="CS319" i="38"/>
  <c r="CS318" i="38"/>
  <c r="CG319" i="38"/>
  <c r="CG318" i="38"/>
  <c r="BU319" i="38"/>
  <c r="BK319" i="38"/>
  <c r="DH319" i="38"/>
  <c r="DH343" i="38"/>
  <c r="DH344" i="38"/>
  <c r="CI319" i="38"/>
  <c r="BH319" i="38"/>
  <c r="BH318" i="38"/>
  <c r="BC319" i="38"/>
  <c r="AQ319" i="38"/>
  <c r="AQ318" i="38"/>
  <c r="BD319" i="38"/>
  <c r="BD318" i="38"/>
  <c r="AR319" i="38"/>
  <c r="AN258" i="38"/>
  <c r="AE258" i="38"/>
  <c r="AK258" i="38"/>
  <c r="V258" i="38"/>
  <c r="AD258" i="38"/>
  <c r="Y258" i="38"/>
  <c r="M258" i="38"/>
  <c r="U258" i="38"/>
  <c r="BA22" i="38"/>
  <c r="J189" i="38"/>
  <c r="BU257" i="38"/>
  <c r="CG257" i="38"/>
  <c r="CS257" i="38"/>
  <c r="DA257" i="38"/>
  <c r="AS22" i="38"/>
  <c r="BO22" i="38"/>
  <c r="CM22" i="38"/>
  <c r="CL22" i="38"/>
  <c r="CD22" i="38"/>
  <c r="DF22" i="38"/>
  <c r="DL22" i="38"/>
  <c r="DK337" i="38"/>
  <c r="CH22" i="38"/>
  <c r="DE22" i="38"/>
  <c r="CA257" i="38"/>
  <c r="DG257" i="38"/>
  <c r="BE45" i="38"/>
  <c r="DG45" i="38"/>
  <c r="M11" i="26"/>
  <c r="N12" i="26"/>
  <c r="BQ22" i="38"/>
  <c r="DK89" i="38"/>
  <c r="BA257" i="38"/>
  <c r="BZ257" i="38"/>
  <c r="CZ257" i="38"/>
  <c r="BF257" i="38"/>
  <c r="CT257" i="38"/>
  <c r="DB257" i="38"/>
  <c r="CK22" i="38"/>
  <c r="DG89" i="38"/>
  <c r="AS45" i="38"/>
  <c r="DI89" i="38"/>
  <c r="CB319" i="38"/>
  <c r="CB318" i="38"/>
  <c r="AP319" i="38"/>
  <c r="AP318" i="38"/>
  <c r="BQ319" i="38"/>
  <c r="BQ318" i="38"/>
  <c r="AO257" i="38"/>
  <c r="DJ337" i="38"/>
  <c r="AC258" i="38"/>
  <c r="AJ258" i="38"/>
  <c r="Q258" i="38"/>
  <c r="DF257" i="38"/>
  <c r="DF89" i="38"/>
  <c r="AS257" i="38"/>
  <c r="BO257" i="38"/>
  <c r="BW257" i="38"/>
  <c r="CU257" i="38"/>
  <c r="DG22" i="38"/>
  <c r="BB45" i="38"/>
  <c r="CC45" i="38"/>
  <c r="DA45" i="38"/>
  <c r="CL45" i="38"/>
  <c r="CY89" i="38"/>
  <c r="BH257" i="38"/>
  <c r="CW257" i="38"/>
  <c r="CO257" i="38"/>
  <c r="CR22" i="38"/>
  <c r="CT22" i="38"/>
  <c r="DB22" i="38"/>
  <c r="DE89" i="38"/>
  <c r="AV257" i="38"/>
  <c r="BS257" i="38"/>
  <c r="CQ257" i="38"/>
  <c r="DC337" i="38"/>
  <c r="AP22" i="38"/>
  <c r="BY22" i="38"/>
  <c r="CW22" i="38"/>
  <c r="CZ22" i="38"/>
  <c r="BF22" i="38"/>
  <c r="AY45" i="38"/>
  <c r="CZ89" i="38"/>
  <c r="AP45" i="38"/>
  <c r="DL89" i="38"/>
  <c r="DJ89" i="38"/>
  <c r="CV319" i="38"/>
  <c r="BX319" i="38"/>
  <c r="BX318" i="38"/>
  <c r="DG344" i="38"/>
  <c r="DG319" i="38"/>
  <c r="DG318" i="38"/>
  <c r="DG343" i="38"/>
  <c r="CN319" i="38"/>
  <c r="BP319" i="38"/>
  <c r="BP318" i="38"/>
  <c r="DF343" i="38"/>
  <c r="DF319" i="38"/>
  <c r="DF318" i="38"/>
  <c r="DF344" i="38"/>
  <c r="CL319" i="38"/>
  <c r="BN319" i="38"/>
  <c r="DE344" i="38"/>
  <c r="DE319" i="38"/>
  <c r="DE318" i="38"/>
  <c r="DE343" i="38"/>
  <c r="DE345" i="38"/>
  <c r="CQ319" i="38"/>
  <c r="CQ318" i="38"/>
  <c r="CE319" i="38"/>
  <c r="BS319" i="38"/>
  <c r="AY319" i="38"/>
  <c r="DL344" i="38"/>
  <c r="DL343" i="38"/>
  <c r="DL319" i="38"/>
  <c r="DL318" i="38"/>
  <c r="CC319" i="38"/>
  <c r="AV319" i="38"/>
  <c r="AV318" i="38"/>
  <c r="BA319" i="38"/>
  <c r="AO319" i="38"/>
  <c r="AO318" i="38"/>
  <c r="AZ319" i="38"/>
  <c r="AZ318" i="38"/>
  <c r="BK257" i="38"/>
  <c r="CK257" i="38"/>
  <c r="DH22" i="38"/>
  <c r="CI45" i="38"/>
  <c r="AF258" i="38"/>
  <c r="AB258" i="38"/>
  <c r="AH258" i="38"/>
  <c r="P258" i="38"/>
  <c r="X258" i="38"/>
  <c r="W258" i="38"/>
  <c r="AM258" i="38"/>
  <c r="O258" i="38"/>
  <c r="BE257" i="38"/>
  <c r="CF257" i="38"/>
  <c r="DL257" i="38"/>
  <c r="DF337" i="38"/>
  <c r="AV22" i="38"/>
  <c r="CA22" i="38"/>
  <c r="BQ45" i="38"/>
  <c r="BM257" i="38"/>
  <c r="BS22" i="38"/>
  <c r="BI257" i="38"/>
  <c r="BU22" i="38"/>
  <c r="DC89" i="38"/>
  <c r="BV257" i="38"/>
  <c r="CC257" i="38"/>
  <c r="BL319" i="38"/>
  <c r="CX319" i="38"/>
  <c r="CW319" i="38"/>
  <c r="CW318" i="38"/>
  <c r="BY319" i="38"/>
  <c r="BY318" i="38"/>
  <c r="DD344" i="38"/>
  <c r="DD319" i="38"/>
  <c r="DD343" i="38"/>
  <c r="AU319" i="38"/>
  <c r="AU318" i="38"/>
  <c r="AT319" i="38"/>
  <c r="DL337" i="38"/>
  <c r="CY257" i="38"/>
  <c r="AU22" i="38"/>
  <c r="CY22" i="38"/>
  <c r="BN257" i="38"/>
  <c r="BH45" i="38"/>
  <c r="AW22" i="38"/>
  <c r="AP257" i="38"/>
  <c r="AX257" i="38"/>
  <c r="CM257" i="38"/>
  <c r="DI337" i="38"/>
  <c r="AQ257" i="38"/>
  <c r="BT257" i="38"/>
  <c r="CR257" i="38"/>
  <c r="DD257" i="38"/>
  <c r="BD257" i="38"/>
  <c r="BR257" i="38"/>
  <c r="CD257" i="38"/>
  <c r="CP257" i="38"/>
  <c r="DG337" i="38"/>
  <c r="AX22" i="38"/>
  <c r="BH22" i="38"/>
  <c r="CG22" i="38"/>
  <c r="BZ22" i="38"/>
  <c r="BL22" i="38"/>
  <c r="CJ22" i="38"/>
  <c r="CU22" i="38"/>
  <c r="DD22" i="38"/>
  <c r="CX45" i="38"/>
  <c r="DD89" i="38"/>
  <c r="DB89" i="38"/>
  <c r="CO45" i="38"/>
  <c r="I190" i="38"/>
  <c r="CQ22" i="38"/>
  <c r="DJ45" i="38"/>
  <c r="AY257" i="38"/>
  <c r="AZ257" i="38"/>
  <c r="DE337" i="38"/>
  <c r="DE257" i="38"/>
  <c r="DC257" i="38"/>
  <c r="BP22" i="38"/>
  <c r="CN22" i="38"/>
  <c r="CC22" i="38"/>
  <c r="CP319" i="38"/>
  <c r="BR319" i="38"/>
  <c r="DK319" i="38"/>
  <c r="DK344" i="38"/>
  <c r="DK343" i="38"/>
  <c r="CH319" i="38"/>
  <c r="BE319" i="38"/>
  <c r="BE318" i="38"/>
  <c r="DJ343" i="38"/>
  <c r="DJ319" i="38"/>
  <c r="DJ318" i="38"/>
  <c r="DJ344" i="38"/>
  <c r="CF319" i="38"/>
  <c r="CF318" i="38"/>
  <c r="BB319" i="38"/>
  <c r="DI344" i="38"/>
  <c r="DI319" i="38"/>
  <c r="DI343" i="38"/>
  <c r="DI345" i="38"/>
  <c r="CM319" i="38"/>
  <c r="CA319" i="38"/>
  <c r="CA318" i="38"/>
  <c r="BO319" i="38"/>
  <c r="BO318" i="38"/>
  <c r="CZ319" i="38"/>
  <c r="CZ343" i="38"/>
  <c r="CZ344" i="38"/>
  <c r="CU319" i="38"/>
  <c r="BW319" i="38"/>
  <c r="BW318" i="38"/>
  <c r="BI319" i="38"/>
  <c r="AW319" i="38"/>
  <c r="BJ319" i="38"/>
  <c r="BJ318" i="38"/>
  <c r="AX319" i="38"/>
  <c r="DH257" i="38"/>
  <c r="CB257" i="38"/>
  <c r="BQ257" i="38"/>
  <c r="DJ257" i="38"/>
  <c r="BT22" i="38"/>
  <c r="J258" i="38"/>
  <c r="T258" i="38"/>
  <c r="K258" i="38"/>
  <c r="AL258" i="38"/>
  <c r="N258" i="38"/>
  <c r="R258" i="38"/>
  <c r="S258" i="38"/>
  <c r="AG258" i="38"/>
  <c r="AZ22" i="38"/>
  <c r="AY189" i="38"/>
  <c r="BB257" i="38"/>
  <c r="BJ257" i="38"/>
  <c r="DA337" i="38"/>
  <c r="BC257" i="38"/>
  <c r="AR257" i="38"/>
  <c r="BL257" i="38"/>
  <c r="BX257" i="38"/>
  <c r="CJ257" i="38"/>
  <c r="CV257" i="38"/>
  <c r="CY337" i="38"/>
  <c r="CI257" i="38"/>
  <c r="AW257" i="38"/>
  <c r="BN22" i="38"/>
  <c r="BR22" i="38"/>
  <c r="CP22" i="38"/>
  <c r="CI22" i="38"/>
  <c r="DI22" i="38"/>
  <c r="BP257" i="38"/>
  <c r="DK257" i="38"/>
  <c r="BG257" i="38"/>
  <c r="CO22" i="38"/>
  <c r="CM318" i="38"/>
  <c r="BR318" i="38"/>
  <c r="BA318" i="38"/>
  <c r="BU318" i="38"/>
  <c r="AT318" i="38"/>
  <c r="CN318" i="38"/>
  <c r="CJ318" i="38"/>
  <c r="DI318" i="38"/>
  <c r="BF318" i="38"/>
  <c r="CZ318" i="38"/>
  <c r="DD318" i="38"/>
  <c r="CX318" i="38"/>
  <c r="CV318" i="38"/>
  <c r="CI318" i="38"/>
  <c r="AW318" i="38"/>
  <c r="CH318" i="38"/>
  <c r="CC318" i="38"/>
  <c r="BC318" i="38"/>
  <c r="BK318" i="38"/>
  <c r="DK318" i="38"/>
  <c r="BS318" i="38"/>
  <c r="CL318" i="38"/>
  <c r="AS318" i="38"/>
  <c r="CU318" i="38"/>
  <c r="AY318" i="38"/>
  <c r="BT318" i="38"/>
  <c r="BI318" i="38"/>
  <c r="BB318" i="38"/>
  <c r="BL318" i="38"/>
  <c r="AR318" i="38"/>
  <c r="CT318" i="38"/>
  <c r="CK318" i="38"/>
  <c r="AX318" i="38"/>
  <c r="CP318" i="38"/>
  <c r="CE318" i="38"/>
  <c r="BN318" i="38"/>
  <c r="DH318" i="38"/>
  <c r="BM318" i="38"/>
  <c r="DC318" i="38"/>
  <c r="DJ345" i="38"/>
  <c r="DJ347" i="38"/>
  <c r="DJ351" i="38"/>
  <c r="CP349" i="38"/>
  <c r="BZ318" i="38"/>
  <c r="P325" i="38"/>
  <c r="AK325" i="38"/>
  <c r="AH325" i="38"/>
  <c r="Y325" i="38"/>
  <c r="W325" i="38"/>
  <c r="AA325" i="38"/>
  <c r="U325" i="38"/>
  <c r="J325" i="38"/>
  <c r="V325" i="38"/>
  <c r="T325" i="38"/>
  <c r="Z325" i="38"/>
  <c r="AN325" i="38"/>
  <c r="CI349" i="38"/>
  <c r="BU349" i="38"/>
  <c r="DA347" i="38"/>
  <c r="DA349" i="38"/>
  <c r="CD350" i="38"/>
  <c r="CY345" i="38"/>
  <c r="CY347" i="38"/>
  <c r="CY350" i="38"/>
  <c r="AL325" i="38"/>
  <c r="K325" i="38"/>
  <c r="AI325" i="38"/>
  <c r="Q325" i="38"/>
  <c r="N325" i="38"/>
  <c r="AB325" i="38"/>
  <c r="L325" i="38"/>
  <c r="DL345" i="38"/>
  <c r="DL347" i="38"/>
  <c r="AR350" i="38"/>
  <c r="AF325" i="38"/>
  <c r="X325" i="38"/>
  <c r="AC325" i="38"/>
  <c r="R325" i="38"/>
  <c r="AE325" i="38"/>
  <c r="S325" i="38"/>
  <c r="AJ325" i="38"/>
  <c r="AD325" i="38"/>
  <c r="AG325" i="38"/>
  <c r="M325" i="38"/>
  <c r="AM325" i="38"/>
  <c r="O325" i="38"/>
  <c r="AJ257" i="38"/>
  <c r="BD349" i="38"/>
  <c r="DA351" i="38"/>
  <c r="DA350" i="38"/>
  <c r="M319" i="38"/>
  <c r="T319" i="38"/>
  <c r="T318" i="38"/>
  <c r="BI349" i="38"/>
  <c r="BI350" i="38"/>
  <c r="AD257" i="38"/>
  <c r="J257" i="38"/>
  <c r="CA349" i="38"/>
  <c r="CA350" i="38"/>
  <c r="O257" i="38"/>
  <c r="Q257" i="38"/>
  <c r="Y319" i="38"/>
  <c r="L319" i="38"/>
  <c r="CK350" i="38"/>
  <c r="CY351" i="38"/>
  <c r="R257" i="38"/>
  <c r="AL257" i="38"/>
  <c r="DG345" i="38"/>
  <c r="DG347" i="38"/>
  <c r="AC257" i="38"/>
  <c r="AK257" i="38"/>
  <c r="AE257" i="38"/>
  <c r="DC345" i="38"/>
  <c r="DC347" i="38"/>
  <c r="AI257" i="38"/>
  <c r="J319" i="38"/>
  <c r="AI319" i="38"/>
  <c r="AA319" i="38"/>
  <c r="AB319" i="38"/>
  <c r="AB318" i="38"/>
  <c r="N257" i="38"/>
  <c r="T257" i="38"/>
  <c r="CZ345" i="38"/>
  <c r="CZ347" i="38"/>
  <c r="DK345" i="38"/>
  <c r="DK347" i="38"/>
  <c r="AM257" i="38"/>
  <c r="X257" i="38"/>
  <c r="AH257" i="38"/>
  <c r="DF345" i="38"/>
  <c r="DF347" i="38"/>
  <c r="O12" i="26"/>
  <c r="N11" i="26"/>
  <c r="M257" i="38"/>
  <c r="Y257" i="38"/>
  <c r="V257" i="38"/>
  <c r="AN257" i="38"/>
  <c r="AA257" i="38"/>
  <c r="AM319" i="38"/>
  <c r="AM318" i="38"/>
  <c r="X319" i="38"/>
  <c r="AE319" i="38"/>
  <c r="S319" i="38"/>
  <c r="U319" i="38"/>
  <c r="AL319" i="38"/>
  <c r="AL318" i="38"/>
  <c r="Z319" i="38"/>
  <c r="Z318" i="38"/>
  <c r="N319" i="38"/>
  <c r="N318" i="38"/>
  <c r="K257" i="38"/>
  <c r="DJ348" i="38"/>
  <c r="E16" i="32"/>
  <c r="BY350" i="38"/>
  <c r="CN350" i="38"/>
  <c r="CN349" i="38"/>
  <c r="BU350" i="38"/>
  <c r="AG319" i="38"/>
  <c r="AK319" i="38"/>
  <c r="AK318" i="38"/>
  <c r="AF319" i="38"/>
  <c r="S257" i="38"/>
  <c r="DI347" i="38"/>
  <c r="J190" i="38"/>
  <c r="K190" i="38"/>
  <c r="L190" i="38"/>
  <c r="M190" i="38"/>
  <c r="N190" i="38"/>
  <c r="O190" i="38"/>
  <c r="P190" i="38"/>
  <c r="Q190" i="38"/>
  <c r="R190" i="38"/>
  <c r="S190" i="38"/>
  <c r="T190" i="38"/>
  <c r="U190" i="38"/>
  <c r="V190" i="38"/>
  <c r="W190" i="38"/>
  <c r="X190" i="38"/>
  <c r="Y190" i="38"/>
  <c r="Z190" i="38"/>
  <c r="AA190" i="38"/>
  <c r="AB190" i="38"/>
  <c r="AC190" i="38"/>
  <c r="AD190" i="38"/>
  <c r="AE190" i="38"/>
  <c r="AF190" i="38"/>
  <c r="AG190" i="38"/>
  <c r="AH190" i="38"/>
  <c r="AI190" i="38"/>
  <c r="AJ190" i="38"/>
  <c r="AK190" i="38"/>
  <c r="AL190" i="38"/>
  <c r="AM190" i="38"/>
  <c r="AN190" i="38"/>
  <c r="AO190" i="38"/>
  <c r="AB257" i="38"/>
  <c r="U257" i="38"/>
  <c r="AD319" i="38"/>
  <c r="W319" i="38"/>
  <c r="AN319" i="38"/>
  <c r="P319" i="38"/>
  <c r="P318" i="38"/>
  <c r="AG257" i="38"/>
  <c r="B128" i="38"/>
  <c r="DD345" i="38"/>
  <c r="DD347" i="38"/>
  <c r="W257" i="38"/>
  <c r="P257" i="38"/>
  <c r="AF257" i="38"/>
  <c r="AV349" i="38"/>
  <c r="AV350" i="38"/>
  <c r="DE347" i="38"/>
  <c r="DH345" i="38"/>
  <c r="DH347" i="38"/>
  <c r="DB345" i="38"/>
  <c r="DB347" i="38"/>
  <c r="M11" i="29"/>
  <c r="N12" i="29"/>
  <c r="K12" i="81"/>
  <c r="K11" i="81"/>
  <c r="M12" i="38"/>
  <c r="M11" i="38"/>
  <c r="L257" i="38"/>
  <c r="AJ319" i="38"/>
  <c r="AJ318" i="38"/>
  <c r="R319" i="38"/>
  <c r="R318" i="38"/>
  <c r="AC319" i="38"/>
  <c r="AC318" i="38"/>
  <c r="Q319" i="38"/>
  <c r="O319" i="38"/>
  <c r="AH319" i="38"/>
  <c r="AH318" i="38"/>
  <c r="V319" i="38"/>
  <c r="K319" i="38"/>
  <c r="K318" i="38"/>
  <c r="Z257" i="38"/>
  <c r="AP190" i="38"/>
  <c r="CD349" i="38"/>
  <c r="CD339" i="38"/>
  <c r="CB24" i="81"/>
  <c r="X318" i="38"/>
  <c r="CY349" i="38"/>
  <c r="CY339" i="38"/>
  <c r="M318" i="38"/>
  <c r="DA348" i="38"/>
  <c r="DA338" i="38"/>
  <c r="CI350" i="38"/>
  <c r="BD350" i="38"/>
  <c r="CY348" i="38"/>
  <c r="CY338" i="38"/>
  <c r="BY349" i="38"/>
  <c r="Q318" i="38"/>
  <c r="J318" i="38"/>
  <c r="AZ350" i="38"/>
  <c r="AZ349" i="38"/>
  <c r="AZ339" i="38"/>
  <c r="AX24" i="81"/>
  <c r="AY350" i="38"/>
  <c r="DJ350" i="38"/>
  <c r="AE318" i="38"/>
  <c r="Y318" i="38"/>
  <c r="DJ349" i="38"/>
  <c r="DJ339" i="38"/>
  <c r="DJ338" i="38"/>
  <c r="DJ340" i="38"/>
  <c r="AA318" i="38"/>
  <c r="AI318" i="38"/>
  <c r="AF318" i="38"/>
  <c r="BR350" i="38"/>
  <c r="V318" i="38"/>
  <c r="AD318" i="38"/>
  <c r="BH350" i="38"/>
  <c r="CP350" i="38"/>
  <c r="CP339" i="38"/>
  <c r="CN24" i="81"/>
  <c r="O318" i="38"/>
  <c r="W318" i="38"/>
  <c r="AR349" i="38"/>
  <c r="AY349" i="38"/>
  <c r="AY339" i="38"/>
  <c r="AW24" i="81"/>
  <c r="CK349" i="38"/>
  <c r="CK339" i="38"/>
  <c r="CI24" i="81"/>
  <c r="BH349" i="38"/>
  <c r="BH339" i="38"/>
  <c r="BF24" i="81"/>
  <c r="BR349" i="38"/>
  <c r="AG318" i="38"/>
  <c r="L318" i="38"/>
  <c r="DA339" i="38"/>
  <c r="AN318" i="38"/>
  <c r="U318" i="38"/>
  <c r="S318" i="38"/>
  <c r="AR339" i="38"/>
  <c r="AP24" i="81"/>
  <c r="F30" i="32"/>
  <c r="F31" i="32"/>
  <c r="BQ349" i="38"/>
  <c r="BQ350" i="38"/>
  <c r="AO349" i="38"/>
  <c r="AO350" i="38"/>
  <c r="CE349" i="38"/>
  <c r="CE350" i="38"/>
  <c r="AX349" i="38"/>
  <c r="AX350" i="38"/>
  <c r="BJ349" i="38"/>
  <c r="BJ350" i="38"/>
  <c r="CO349" i="38"/>
  <c r="CO350" i="38"/>
  <c r="CR350" i="38"/>
  <c r="CR349" i="38"/>
  <c r="BX350" i="38"/>
  <c r="BX349" i="38"/>
  <c r="CL350" i="38"/>
  <c r="CL349" i="38"/>
  <c r="CX350" i="38"/>
  <c r="CX349" i="38"/>
  <c r="DK350" i="38"/>
  <c r="DK348" i="38"/>
  <c r="DK351" i="38"/>
  <c r="DK349" i="38"/>
  <c r="BP350" i="38"/>
  <c r="BP349" i="38"/>
  <c r="BK349" i="38"/>
  <c r="BK350" i="38"/>
  <c r="BL350" i="38"/>
  <c r="BL349" i="38"/>
  <c r="AT349" i="38"/>
  <c r="AT350" i="38"/>
  <c r="BO349" i="38"/>
  <c r="BO350" i="38"/>
  <c r="DD348" i="38"/>
  <c r="DD351" i="38"/>
  <c r="DD349" i="38"/>
  <c r="DD350" i="38"/>
  <c r="CM349" i="38"/>
  <c r="CM350" i="38"/>
  <c r="N12" i="38"/>
  <c r="N11" i="38"/>
  <c r="O12" i="29"/>
  <c r="N11" i="29"/>
  <c r="L12" i="81"/>
  <c r="L11" i="81"/>
  <c r="BT350" i="38"/>
  <c r="BT349" i="38"/>
  <c r="AQ349" i="38"/>
  <c r="AQ350" i="38"/>
  <c r="CF350" i="38"/>
  <c r="CF349" i="38"/>
  <c r="CJ350" i="38"/>
  <c r="CJ349" i="38"/>
  <c r="BU339" i="38"/>
  <c r="BS24" i="81"/>
  <c r="BY339" i="38"/>
  <c r="BW24" i="81"/>
  <c r="AO46" i="38"/>
  <c r="AS349" i="38"/>
  <c r="AS350" i="38"/>
  <c r="O11" i="26"/>
  <c r="P12" i="26"/>
  <c r="CC349" i="38"/>
  <c r="CC350" i="38"/>
  <c r="BE349" i="38"/>
  <c r="BE350" i="38"/>
  <c r="CZ348" i="38"/>
  <c r="CZ351" i="38"/>
  <c r="CZ349" i="38"/>
  <c r="CZ350" i="38"/>
  <c r="AW349" i="38"/>
  <c r="AW350" i="38"/>
  <c r="DC350" i="38"/>
  <c r="DC348" i="38"/>
  <c r="DC351" i="38"/>
  <c r="DC349" i="38"/>
  <c r="CQ349" i="38"/>
  <c r="CQ350" i="38"/>
  <c r="BR339" i="38"/>
  <c r="BP24" i="81"/>
  <c r="BB349" i="38"/>
  <c r="BB350" i="38"/>
  <c r="CI339" i="38"/>
  <c r="CG24" i="81"/>
  <c r="BV350" i="38"/>
  <c r="BV349" i="38"/>
  <c r="DE351" i="38"/>
  <c r="DE349" i="38"/>
  <c r="DE350" i="38"/>
  <c r="DE348" i="38"/>
  <c r="CH350" i="38"/>
  <c r="CH349" i="38"/>
  <c r="BW349" i="38"/>
  <c r="BW350" i="38"/>
  <c r="DI351" i="38"/>
  <c r="DI349" i="38"/>
  <c r="DI350" i="38"/>
  <c r="DI348" i="38"/>
  <c r="AP349" i="38"/>
  <c r="AP350" i="38"/>
  <c r="DF349" i="38"/>
  <c r="DF350" i="38"/>
  <c r="DF348" i="38"/>
  <c r="DF351" i="38"/>
  <c r="DG350" i="38"/>
  <c r="DG348" i="38"/>
  <c r="DG349" i="38"/>
  <c r="DG351" i="38"/>
  <c r="AU349" i="38"/>
  <c r="AU350" i="38"/>
  <c r="BZ350" i="38"/>
  <c r="BZ349" i="38"/>
  <c r="DB349" i="38"/>
  <c r="DB350" i="38"/>
  <c r="DB348" i="38"/>
  <c r="DB351" i="38"/>
  <c r="BC349" i="38"/>
  <c r="BC350" i="38"/>
  <c r="CW349" i="38"/>
  <c r="CW350" i="38"/>
  <c r="CG349" i="38"/>
  <c r="CG350" i="38"/>
  <c r="DH348" i="38"/>
  <c r="DH351" i="38"/>
  <c r="DH349" i="38"/>
  <c r="DH350" i="38"/>
  <c r="BN350" i="38"/>
  <c r="BN349" i="38"/>
  <c r="BS349" i="38"/>
  <c r="BS350" i="38"/>
  <c r="AV339" i="38"/>
  <c r="AT24" i="81"/>
  <c r="BA349" i="38"/>
  <c r="BA350" i="38"/>
  <c r="BG349" i="38"/>
  <c r="BG350" i="38"/>
  <c r="CV350" i="38"/>
  <c r="CV349" i="38"/>
  <c r="CN339" i="38"/>
  <c r="CL24" i="81"/>
  <c r="BF349" i="38"/>
  <c r="BF350" i="38"/>
  <c r="CT350" i="38"/>
  <c r="CT349" i="38"/>
  <c r="CS349" i="38"/>
  <c r="CS350" i="38"/>
  <c r="CB350" i="38"/>
  <c r="CB349" i="38"/>
  <c r="CU349" i="38"/>
  <c r="CU350" i="38"/>
  <c r="BM349" i="38"/>
  <c r="BM350" i="38"/>
  <c r="DL348" i="38"/>
  <c r="DL351" i="38"/>
  <c r="DL349" i="38"/>
  <c r="DL350" i="38"/>
  <c r="CA339" i="38"/>
  <c r="BY24" i="81"/>
  <c r="BI339" i="38"/>
  <c r="BG24" i="81"/>
  <c r="BD339" i="38"/>
  <c r="BB24" i="81"/>
  <c r="G19" i="81"/>
  <c r="AQ190" i="38"/>
  <c r="AR340" i="38"/>
  <c r="DA340" i="38"/>
  <c r="DE338" i="38"/>
  <c r="CV339" i="38"/>
  <c r="CT24" i="81"/>
  <c r="BG339" i="38"/>
  <c r="BE24" i="81"/>
  <c r="CO339" i="38"/>
  <c r="CM24" i="81"/>
  <c r="DI339" i="38"/>
  <c r="CS339" i="38"/>
  <c r="CQ24" i="81"/>
  <c r="CU339" i="38"/>
  <c r="CS24" i="81"/>
  <c r="CT339" i="38"/>
  <c r="CR24" i="81"/>
  <c r="AU339" i="38"/>
  <c r="AS24" i="81"/>
  <c r="CY340" i="38"/>
  <c r="CZ338" i="38"/>
  <c r="CC339" i="38"/>
  <c r="CA24" i="81"/>
  <c r="AT339" i="38"/>
  <c r="AR24" i="81"/>
  <c r="BH340" i="38"/>
  <c r="BJ339" i="38"/>
  <c r="BH24" i="81"/>
  <c r="DH338" i="38"/>
  <c r="BW339" i="38"/>
  <c r="BU24" i="81"/>
  <c r="CM339" i="38"/>
  <c r="CK24" i="81"/>
  <c r="BF339" i="38"/>
  <c r="BD24" i="81"/>
  <c r="BB339" i="38"/>
  <c r="AZ24" i="81"/>
  <c r="DK338" i="38"/>
  <c r="AO339" i="38"/>
  <c r="AM24" i="81"/>
  <c r="BQ339" i="38"/>
  <c r="BO24" i="81"/>
  <c r="CB339" i="38"/>
  <c r="BZ24" i="81"/>
  <c r="BS339" i="38"/>
  <c r="BQ24" i="81"/>
  <c r="DB339" i="38"/>
  <c r="DG338" i="38"/>
  <c r="DC338" i="38"/>
  <c r="BP339" i="38"/>
  <c r="BN24" i="81"/>
  <c r="CX339" i="38"/>
  <c r="CV24" i="81"/>
  <c r="CL339" i="38"/>
  <c r="CJ24" i="81"/>
  <c r="BX339" i="38"/>
  <c r="BV24" i="81"/>
  <c r="BY340" i="38"/>
  <c r="X340" i="38"/>
  <c r="DL338" i="38"/>
  <c r="DF339" i="38"/>
  <c r="AQ339" i="38"/>
  <c r="AO24" i="81"/>
  <c r="BK339" i="38"/>
  <c r="BI24" i="81"/>
  <c r="AX339" i="38"/>
  <c r="AV24" i="81"/>
  <c r="F36" i="32"/>
  <c r="F37" i="32"/>
  <c r="CT340" i="38"/>
  <c r="X146" i="38"/>
  <c r="U146" i="38"/>
  <c r="AR46" i="38"/>
  <c r="DH339" i="38"/>
  <c r="AP339" i="38"/>
  <c r="AN24" i="81"/>
  <c r="DE339" i="38"/>
  <c r="BI340" i="38"/>
  <c r="CK340" i="38"/>
  <c r="CZ339" i="38"/>
  <c r="AO45" i="38"/>
  <c r="AY340" i="38"/>
  <c r="DD338" i="38"/>
  <c r="BD340" i="38"/>
  <c r="DK339" i="38"/>
  <c r="Q146" i="38"/>
  <c r="L146" i="38"/>
  <c r="R146" i="38"/>
  <c r="DL339" i="38"/>
  <c r="BM339" i="38"/>
  <c r="BK24" i="81"/>
  <c r="BN339" i="38"/>
  <c r="BL24" i="81"/>
  <c r="DB338" i="38"/>
  <c r="DB340" i="38"/>
  <c r="DF338" i="38"/>
  <c r="T146" i="38"/>
  <c r="N146" i="38"/>
  <c r="DI338" i="38"/>
  <c r="CH339" i="38"/>
  <c r="CF24" i="81"/>
  <c r="CA340" i="38"/>
  <c r="CQ339" i="38"/>
  <c r="CO24" i="81"/>
  <c r="DC339" i="38"/>
  <c r="DC340" i="38"/>
  <c r="AW339" i="38"/>
  <c r="AU24" i="81"/>
  <c r="BE339" i="38"/>
  <c r="BC24" i="81"/>
  <c r="AS339" i="38"/>
  <c r="AQ24" i="81"/>
  <c r="CN340" i="38"/>
  <c r="CD340" i="38"/>
  <c r="CJ339" i="38"/>
  <c r="CH24" i="81"/>
  <c r="O12" i="38"/>
  <c r="O11" i="38"/>
  <c r="P12" i="29"/>
  <c r="M12" i="81"/>
  <c r="M11" i="81"/>
  <c r="O11" i="29"/>
  <c r="BO339" i="38"/>
  <c r="BM24" i="81"/>
  <c r="P146" i="38"/>
  <c r="AQ340" i="38"/>
  <c r="M146" i="38"/>
  <c r="CI340" i="38"/>
  <c r="CP340" i="38"/>
  <c r="BA339" i="38"/>
  <c r="AY24" i="81"/>
  <c r="CG339" i="38"/>
  <c r="CE24" i="81"/>
  <c r="CW339" i="38"/>
  <c r="CU24" i="81"/>
  <c r="BC339" i="38"/>
  <c r="BA24" i="81"/>
  <c r="BZ339" i="38"/>
  <c r="BX24" i="81"/>
  <c r="DG339" i="38"/>
  <c r="DG340" i="38"/>
  <c r="J146" i="38"/>
  <c r="BV339" i="38"/>
  <c r="BT24" i="81"/>
  <c r="Q12" i="26"/>
  <c r="P11" i="26"/>
  <c r="S146" i="38"/>
  <c r="K146" i="38"/>
  <c r="CF339" i="38"/>
  <c r="CD24" i="81"/>
  <c r="BT339" i="38"/>
  <c r="BR24" i="81"/>
  <c r="DD339" i="38"/>
  <c r="BL339" i="38"/>
  <c r="BJ24" i="81"/>
  <c r="O146" i="38"/>
  <c r="AV340" i="38"/>
  <c r="BR340" i="38"/>
  <c r="CR339" i="38"/>
  <c r="CP24" i="81"/>
  <c r="CE339" i="38"/>
  <c r="CC24" i="81"/>
  <c r="AO18" i="81"/>
  <c r="AS18" i="81"/>
  <c r="AW18" i="81"/>
  <c r="BA18" i="81"/>
  <c r="BE18" i="81"/>
  <c r="BI18" i="81"/>
  <c r="BM18" i="81"/>
  <c r="BQ18" i="81"/>
  <c r="BU18" i="81"/>
  <c r="AM18" i="81"/>
  <c r="AN18" i="81"/>
  <c r="BB18" i="81"/>
  <c r="BC18" i="81"/>
  <c r="BD18" i="81"/>
  <c r="BR18" i="81"/>
  <c r="BS18" i="81"/>
  <c r="BT18" i="81"/>
  <c r="BW18" i="81"/>
  <c r="CA18" i="81"/>
  <c r="CE18" i="81"/>
  <c r="CI18" i="81"/>
  <c r="AQ18" i="81"/>
  <c r="AT18" i="81"/>
  <c r="BH18" i="81"/>
  <c r="BK18" i="81"/>
  <c r="BN18" i="81"/>
  <c r="CF18" i="81"/>
  <c r="CG18" i="81"/>
  <c r="CH18" i="81"/>
  <c r="CN18" i="81"/>
  <c r="CR18" i="81"/>
  <c r="CV18" i="81"/>
  <c r="H18" i="81"/>
  <c r="AP18" i="81"/>
  <c r="AZ18" i="81"/>
  <c r="BG18" i="81"/>
  <c r="BJ18" i="81"/>
  <c r="CB18" i="81"/>
  <c r="CC18" i="81"/>
  <c r="CD18" i="81"/>
  <c r="CO18" i="81"/>
  <c r="CS18" i="81"/>
  <c r="AV18" i="81"/>
  <c r="AY18" i="81"/>
  <c r="BF18" i="81"/>
  <c r="BP18" i="81"/>
  <c r="BX18" i="81"/>
  <c r="BY18" i="81"/>
  <c r="BZ18" i="81"/>
  <c r="CP18" i="81"/>
  <c r="CT18" i="81"/>
  <c r="I18" i="81"/>
  <c r="AR18" i="81"/>
  <c r="AX18" i="81"/>
  <c r="BO18" i="81"/>
  <c r="CL18" i="81"/>
  <c r="BV18" i="81"/>
  <c r="CM18" i="81"/>
  <c r="AU18" i="81"/>
  <c r="BL18" i="81"/>
  <c r="CJ18" i="81"/>
  <c r="CQ18" i="81"/>
  <c r="CK18" i="81"/>
  <c r="CU18" i="81"/>
  <c r="AH340" i="38"/>
  <c r="AR190" i="38"/>
  <c r="AZ340" i="38"/>
  <c r="Q340" i="38"/>
  <c r="W146" i="38"/>
  <c r="DI340" i="38"/>
  <c r="BB340" i="38"/>
  <c r="CZ340" i="38"/>
  <c r="DH340" i="38"/>
  <c r="F42" i="32"/>
  <c r="F43" i="32"/>
  <c r="DF340" i="38"/>
  <c r="BW340" i="38"/>
  <c r="CU340" i="38"/>
  <c r="DL340" i="38"/>
  <c r="CL340" i="38"/>
  <c r="DK340" i="38"/>
  <c r="CX340" i="38"/>
  <c r="BS340" i="38"/>
  <c r="AT340" i="38"/>
  <c r="BU340" i="38"/>
  <c r="DE340" i="38"/>
  <c r="BQ340" i="38"/>
  <c r="AX340" i="38"/>
  <c r="AJ340" i="38"/>
  <c r="CB340" i="38"/>
  <c r="BE340" i="38"/>
  <c r="BG340" i="38"/>
  <c r="AD340" i="38"/>
  <c r="BC340" i="38"/>
  <c r="BA340" i="38"/>
  <c r="AR45" i="38"/>
  <c r="AO340" i="38"/>
  <c r="R12" i="26"/>
  <c r="Q11" i="26"/>
  <c r="BF340" i="38"/>
  <c r="BM340" i="38"/>
  <c r="CE340" i="38"/>
  <c r="BJ340" i="38"/>
  <c r="BV340" i="38"/>
  <c r="CW340" i="38"/>
  <c r="DD340" i="38"/>
  <c r="AW340" i="38"/>
  <c r="AU46" i="38"/>
  <c r="J147" i="38"/>
  <c r="AP340" i="38"/>
  <c r="BZ340" i="38"/>
  <c r="CF340" i="38"/>
  <c r="BX340" i="38"/>
  <c r="AA340" i="38"/>
  <c r="CM340" i="38"/>
  <c r="AS340" i="38"/>
  <c r="AU340" i="38"/>
  <c r="CS340" i="38"/>
  <c r="BK340" i="38"/>
  <c r="CG340" i="38"/>
  <c r="CR340" i="38"/>
  <c r="AM340" i="38"/>
  <c r="BO340" i="38"/>
  <c r="P340" i="38"/>
  <c r="CJ340" i="38"/>
  <c r="CH340" i="38"/>
  <c r="BN340" i="38"/>
  <c r="CC340" i="38"/>
  <c r="AF340" i="38"/>
  <c r="BP340" i="38"/>
  <c r="V146" i="38"/>
  <c r="CV340" i="38"/>
  <c r="BT340" i="38"/>
  <c r="CO340" i="38"/>
  <c r="BL340" i="38"/>
  <c r="Q12" i="29"/>
  <c r="P12" i="38"/>
  <c r="P11" i="38"/>
  <c r="P11" i="29"/>
  <c r="N12" i="81"/>
  <c r="N11" i="81"/>
  <c r="CQ340" i="38"/>
  <c r="AS190" i="38"/>
  <c r="S340" i="38"/>
  <c r="N340" i="38"/>
  <c r="M340" i="38"/>
  <c r="L340" i="38"/>
  <c r="AK340" i="38"/>
  <c r="AA146" i="38"/>
  <c r="J340" i="38"/>
  <c r="O12" i="81"/>
  <c r="O11" i="81"/>
  <c r="Q12" i="38"/>
  <c r="Q11" i="38"/>
  <c r="Q11" i="29"/>
  <c r="R12" i="29"/>
  <c r="K340" i="38"/>
  <c r="R340" i="38"/>
  <c r="AI340" i="38"/>
  <c r="K147" i="38"/>
  <c r="AU45" i="38"/>
  <c r="V340" i="38"/>
  <c r="AG340" i="38"/>
  <c r="Z146" i="38"/>
  <c r="AL340" i="38"/>
  <c r="AC340" i="38"/>
  <c r="Y340" i="38"/>
  <c r="AE340" i="38"/>
  <c r="AX46" i="38"/>
  <c r="AN340" i="38"/>
  <c r="O340" i="38"/>
  <c r="S12" i="26"/>
  <c r="R11" i="26"/>
  <c r="U340" i="38"/>
  <c r="Y146" i="38"/>
  <c r="W340" i="38"/>
  <c r="Z340" i="38"/>
  <c r="T340" i="38"/>
  <c r="AB340" i="38"/>
  <c r="AT190" i="38"/>
  <c r="AB146" i="38"/>
  <c r="AD146" i="38"/>
  <c r="AX45" i="38"/>
  <c r="AC146" i="38"/>
  <c r="T12" i="26"/>
  <c r="S11" i="26"/>
  <c r="BA46" i="38"/>
  <c r="L147" i="38"/>
  <c r="R12" i="38"/>
  <c r="R11" i="38"/>
  <c r="S12" i="29"/>
  <c r="R11" i="29"/>
  <c r="P12" i="81"/>
  <c r="P11" i="81"/>
  <c r="AU190" i="38"/>
  <c r="AE146" i="38"/>
  <c r="AG146" i="38"/>
  <c r="H29" i="81"/>
  <c r="H30" i="81"/>
  <c r="T12" i="29"/>
  <c r="S11" i="29"/>
  <c r="Q12" i="81"/>
  <c r="Q11" i="81"/>
  <c r="S12" i="38"/>
  <c r="S11" i="38"/>
  <c r="BA45" i="38"/>
  <c r="AQ46" i="38"/>
  <c r="T11" i="26"/>
  <c r="U12" i="26"/>
  <c r="M147" i="38"/>
  <c r="BD46" i="38"/>
  <c r="AF146" i="38"/>
  <c r="AV190" i="38"/>
  <c r="AO60" i="38"/>
  <c r="AJ146" i="38"/>
  <c r="AP145" i="38"/>
  <c r="AP60" i="38"/>
  <c r="AI146" i="38"/>
  <c r="H37" i="81"/>
  <c r="H45" i="81"/>
  <c r="N147" i="38"/>
  <c r="AH146" i="38"/>
  <c r="BD45" i="38"/>
  <c r="V12" i="26"/>
  <c r="U11" i="26"/>
  <c r="R12" i="81"/>
  <c r="R11" i="81"/>
  <c r="T11" i="29"/>
  <c r="U12" i="29"/>
  <c r="T12" i="38"/>
  <c r="T11" i="38"/>
  <c r="AQ45" i="38"/>
  <c r="I29" i="81"/>
  <c r="I30" i="81"/>
  <c r="BG46" i="38"/>
  <c r="AT46" i="38"/>
  <c r="AW190" i="38"/>
  <c r="AS60" i="38"/>
  <c r="AN21" i="81"/>
  <c r="AO86" i="38"/>
  <c r="AM146" i="38"/>
  <c r="AS145" i="38"/>
  <c r="AK146" i="38"/>
  <c r="AP86" i="38"/>
  <c r="AR60" i="38"/>
  <c r="AO145" i="38"/>
  <c r="AL146" i="38"/>
  <c r="BG45" i="38"/>
  <c r="V12" i="29"/>
  <c r="S12" i="81"/>
  <c r="S11" i="81"/>
  <c r="U12" i="38"/>
  <c r="U11" i="38"/>
  <c r="U11" i="29"/>
  <c r="AQ60" i="38"/>
  <c r="AT45" i="38"/>
  <c r="BJ46" i="38"/>
  <c r="O147" i="38"/>
  <c r="AW46" i="38"/>
  <c r="I45" i="81"/>
  <c r="I37" i="81"/>
  <c r="W12" i="26"/>
  <c r="V11" i="26"/>
  <c r="AX190" i="38"/>
  <c r="AQ21" i="81"/>
  <c r="AU60" i="38"/>
  <c r="AV145" i="38"/>
  <c r="AP146" i="38"/>
  <c r="AN22" i="81"/>
  <c r="AM22" i="81"/>
  <c r="AS86" i="38"/>
  <c r="AR86" i="38"/>
  <c r="AV60" i="38"/>
  <c r="BM46" i="38"/>
  <c r="AM21" i="81"/>
  <c r="AO146" i="38"/>
  <c r="AN146" i="38"/>
  <c r="AW45" i="38"/>
  <c r="P147" i="38"/>
  <c r="BJ45" i="38"/>
  <c r="X12" i="26"/>
  <c r="W11" i="26"/>
  <c r="V12" i="38"/>
  <c r="V11" i="38"/>
  <c r="T12" i="81"/>
  <c r="T11" i="81"/>
  <c r="V11" i="29"/>
  <c r="W12" i="29"/>
  <c r="AR145" i="38"/>
  <c r="AZ46" i="38"/>
  <c r="J45" i="81"/>
  <c r="J37" i="81"/>
  <c r="AQ86" i="38"/>
  <c r="AQ145" i="38"/>
  <c r="AT60" i="38"/>
  <c r="AY190" i="38"/>
  <c r="AM28" i="81"/>
  <c r="AN28" i="81"/>
  <c r="AY60" i="38"/>
  <c r="AP22" i="81"/>
  <c r="AT21" i="81"/>
  <c r="AX60" i="38"/>
  <c r="AS146" i="38"/>
  <c r="AQ22" i="81"/>
  <c r="AY145" i="38"/>
  <c r="AV86" i="38"/>
  <c r="AU86" i="38"/>
  <c r="AT86" i="38"/>
  <c r="AR22" i="81"/>
  <c r="K45" i="81"/>
  <c r="K37" i="81"/>
  <c r="AT145" i="38"/>
  <c r="BP46" i="38"/>
  <c r="AO21" i="81"/>
  <c r="AW60" i="38"/>
  <c r="BC46" i="38"/>
  <c r="AP21" i="81"/>
  <c r="AR146" i="38"/>
  <c r="X11" i="26"/>
  <c r="Y12" i="26"/>
  <c r="AU145" i="38"/>
  <c r="W12" i="38"/>
  <c r="W11" i="38"/>
  <c r="X12" i="29"/>
  <c r="U12" i="81"/>
  <c r="U11" i="81"/>
  <c r="W11" i="29"/>
  <c r="AQ146" i="38"/>
  <c r="AO22" i="81"/>
  <c r="AZ45" i="38"/>
  <c r="Q147" i="38"/>
  <c r="BM45" i="38"/>
  <c r="AZ190" i="38"/>
  <c r="AT146" i="38"/>
  <c r="AS22" i="81"/>
  <c r="AT22" i="81"/>
  <c r="AV146" i="38"/>
  <c r="AW21" i="81"/>
  <c r="BA60" i="38"/>
  <c r="BB60" i="38"/>
  <c r="BB145" i="38"/>
  <c r="AX86" i="38"/>
  <c r="AY86" i="38"/>
  <c r="AO28" i="81"/>
  <c r="AP28" i="81"/>
  <c r="AQ28" i="81"/>
  <c r="AR28" i="81"/>
  <c r="AS28" i="81"/>
  <c r="Y11" i="26"/>
  <c r="Z12" i="26"/>
  <c r="AS21" i="81"/>
  <c r="AU146" i="38"/>
  <c r="BS46" i="38"/>
  <c r="L37" i="81"/>
  <c r="L45" i="81"/>
  <c r="R147" i="38"/>
  <c r="AW86" i="38"/>
  <c r="BF46" i="38"/>
  <c r="AZ60" i="38"/>
  <c r="BP45" i="38"/>
  <c r="AW145" i="38"/>
  <c r="X12" i="38"/>
  <c r="X11" i="38"/>
  <c r="X11" i="29"/>
  <c r="Y12" i="29"/>
  <c r="V12" i="81"/>
  <c r="V11" i="81"/>
  <c r="BC45" i="38"/>
  <c r="AX145" i="38"/>
  <c r="AR21" i="81"/>
  <c r="BA190" i="38"/>
  <c r="AZ86" i="38"/>
  <c r="AX22" i="81"/>
  <c r="AT28" i="81"/>
  <c r="BE145" i="38"/>
  <c r="AV22" i="81"/>
  <c r="BD60" i="38"/>
  <c r="BB86" i="38"/>
  <c r="AW22" i="81"/>
  <c r="AY146" i="38"/>
  <c r="AZ21" i="81"/>
  <c r="BE60" i="38"/>
  <c r="BA86" i="38"/>
  <c r="AU21" i="81"/>
  <c r="Z12" i="29"/>
  <c r="Y11" i="29"/>
  <c r="W12" i="81"/>
  <c r="W11" i="81"/>
  <c r="Y12" i="38"/>
  <c r="Y11" i="38"/>
  <c r="BA145" i="38"/>
  <c r="BC60" i="38"/>
  <c r="BF45" i="38"/>
  <c r="BV46" i="38"/>
  <c r="AV21" i="81"/>
  <c r="AX146" i="38"/>
  <c r="BS45" i="38"/>
  <c r="BI46" i="38"/>
  <c r="AZ145" i="38"/>
  <c r="AU22" i="81"/>
  <c r="AW146" i="38"/>
  <c r="M45" i="81"/>
  <c r="M37" i="81"/>
  <c r="S147" i="38"/>
  <c r="Z11" i="26"/>
  <c r="AA12" i="26"/>
  <c r="BB190" i="38"/>
  <c r="AZ146" i="38"/>
  <c r="BH60" i="38"/>
  <c r="BD86" i="38"/>
  <c r="BH145" i="38"/>
  <c r="AY22" i="81"/>
  <c r="BB146" i="38"/>
  <c r="AZ22" i="81"/>
  <c r="BG60" i="38"/>
  <c r="BE86" i="38"/>
  <c r="BC21" i="81"/>
  <c r="T147" i="38"/>
  <c r="BC86" i="38"/>
  <c r="AB12" i="26"/>
  <c r="AA11" i="26"/>
  <c r="AU28" i="81"/>
  <c r="AV28" i="81"/>
  <c r="AW28" i="81"/>
  <c r="AX28" i="81"/>
  <c r="BI45" i="38"/>
  <c r="BC145" i="38"/>
  <c r="BV45" i="38"/>
  <c r="BF60" i="38"/>
  <c r="AY21" i="81"/>
  <c r="BA146" i="38"/>
  <c r="AA12" i="29"/>
  <c r="Z12" i="38"/>
  <c r="Z11" i="38"/>
  <c r="Z11" i="29"/>
  <c r="X12" i="81"/>
  <c r="X11" i="81"/>
  <c r="BY46" i="38"/>
  <c r="BD145" i="38"/>
  <c r="N37" i="81"/>
  <c r="N45" i="81"/>
  <c r="AX21" i="81"/>
  <c r="BL46" i="38"/>
  <c r="BC190" i="38"/>
  <c r="AY28" i="81"/>
  <c r="AZ28" i="81"/>
  <c r="BJ60" i="38"/>
  <c r="BB22" i="81"/>
  <c r="BF21" i="81"/>
  <c r="BG86" i="38"/>
  <c r="BK145" i="38"/>
  <c r="BH86" i="38"/>
  <c r="BC22" i="81"/>
  <c r="BE146" i="38"/>
  <c r="BK60" i="38"/>
  <c r="BO46" i="38"/>
  <c r="O37" i="81"/>
  <c r="O45" i="81"/>
  <c r="BF145" i="38"/>
  <c r="BL45" i="38"/>
  <c r="BB21" i="81"/>
  <c r="BD146" i="38"/>
  <c r="BY45" i="38"/>
  <c r="AB12" i="29"/>
  <c r="Y12" i="81"/>
  <c r="Y11" i="81"/>
  <c r="AA11" i="29"/>
  <c r="AA12" i="38"/>
  <c r="AA11" i="38"/>
  <c r="BI60" i="38"/>
  <c r="AB11" i="26"/>
  <c r="AC12" i="26"/>
  <c r="BG145" i="38"/>
  <c r="BC146" i="38"/>
  <c r="BA22" i="81"/>
  <c r="BF86" i="38"/>
  <c r="CB46" i="38"/>
  <c r="BA21" i="81"/>
  <c r="U147" i="38"/>
  <c r="BD190" i="38"/>
  <c r="BA28" i="81"/>
  <c r="BB28" i="81"/>
  <c r="BC28" i="81"/>
  <c r="BK86" i="38"/>
  <c r="BH146" i="38"/>
  <c r="BF22" i="81"/>
  <c r="BM60" i="38"/>
  <c r="BN60" i="38"/>
  <c r="BE22" i="81"/>
  <c r="BI21" i="81"/>
  <c r="BJ86" i="38"/>
  <c r="BN145" i="38"/>
  <c r="BI86" i="38"/>
  <c r="BG22" i="81"/>
  <c r="BR46" i="38"/>
  <c r="P45" i="81"/>
  <c r="P37" i="81"/>
  <c r="CB45" i="38"/>
  <c r="BI145" i="38"/>
  <c r="BI146" i="38"/>
  <c r="BL60" i="38"/>
  <c r="Z12" i="81"/>
  <c r="Z11" i="81"/>
  <c r="AB12" i="38"/>
  <c r="AB11" i="38"/>
  <c r="AB11" i="29"/>
  <c r="AC12" i="29"/>
  <c r="V147" i="38"/>
  <c r="CE46" i="38"/>
  <c r="BD21" i="81"/>
  <c r="BF146" i="38"/>
  <c r="BD22" i="81"/>
  <c r="AD12" i="26"/>
  <c r="AC11" i="26"/>
  <c r="BE21" i="81"/>
  <c r="BG146" i="38"/>
  <c r="BJ145" i="38"/>
  <c r="BO45" i="38"/>
  <c r="BE190" i="38"/>
  <c r="BL86" i="38"/>
  <c r="BJ22" i="81"/>
  <c r="BQ145" i="38"/>
  <c r="BH22" i="81"/>
  <c r="BK146" i="38"/>
  <c r="BI22" i="81"/>
  <c r="BP60" i="38"/>
  <c r="BN86" i="38"/>
  <c r="BL21" i="81"/>
  <c r="BQ60" i="38"/>
  <c r="BM86" i="38"/>
  <c r="BL145" i="38"/>
  <c r="BR45" i="38"/>
  <c r="AE12" i="26"/>
  <c r="AD11" i="26"/>
  <c r="W147" i="38"/>
  <c r="BG21" i="81"/>
  <c r="BM145" i="38"/>
  <c r="CH46" i="38"/>
  <c r="BH21" i="81"/>
  <c r="BJ146" i="38"/>
  <c r="Q37" i="81"/>
  <c r="Q45" i="81"/>
  <c r="BD28" i="81"/>
  <c r="BE28" i="81"/>
  <c r="BF28" i="81"/>
  <c r="BG28" i="81"/>
  <c r="CE45" i="38"/>
  <c r="AC12" i="38"/>
  <c r="AC11" i="38"/>
  <c r="AA12" i="81"/>
  <c r="AA11" i="81"/>
  <c r="AC11" i="29"/>
  <c r="AD12" i="29"/>
  <c r="BO60" i="38"/>
  <c r="BU46" i="38"/>
  <c r="BF190" i="38"/>
  <c r="BL146" i="38"/>
  <c r="BH28" i="81"/>
  <c r="BI28" i="81"/>
  <c r="BJ28" i="81"/>
  <c r="BT60" i="38"/>
  <c r="BP86" i="38"/>
  <c r="BO21" i="81"/>
  <c r="BK22" i="81"/>
  <c r="BL22" i="81"/>
  <c r="BN146" i="38"/>
  <c r="BT145" i="38"/>
  <c r="BS60" i="38"/>
  <c r="BQ86" i="38"/>
  <c r="AD11" i="29"/>
  <c r="AD12" i="38"/>
  <c r="AD11" i="38"/>
  <c r="AB12" i="81"/>
  <c r="AB11" i="81"/>
  <c r="AE12" i="29"/>
  <c r="CK46" i="38"/>
  <c r="BU45" i="38"/>
  <c r="BP145" i="38"/>
  <c r="BO86" i="38"/>
  <c r="CH45" i="38"/>
  <c r="BX46" i="38"/>
  <c r="BR60" i="38"/>
  <c r="R37" i="81"/>
  <c r="R45" i="81"/>
  <c r="BK21" i="81"/>
  <c r="BM146" i="38"/>
  <c r="X147" i="38"/>
  <c r="AE11" i="26"/>
  <c r="AF12" i="26"/>
  <c r="BO145" i="38"/>
  <c r="BJ21" i="81"/>
  <c r="BG190" i="38"/>
  <c r="BK28" i="81"/>
  <c r="BL28" i="81"/>
  <c r="BS86" i="38"/>
  <c r="BT86" i="38"/>
  <c r="BW60" i="38"/>
  <c r="BQ146" i="38"/>
  <c r="BO22" i="81"/>
  <c r="BV60" i="38"/>
  <c r="BR21" i="81"/>
  <c r="BN22" i="81"/>
  <c r="BW145" i="38"/>
  <c r="BR86" i="38"/>
  <c r="BP22" i="81"/>
  <c r="CA46" i="38"/>
  <c r="AG12" i="26"/>
  <c r="AF11" i="26"/>
  <c r="BX45" i="38"/>
  <c r="BS145" i="38"/>
  <c r="BN21" i="81"/>
  <c r="BP146" i="38"/>
  <c r="AE12" i="38"/>
  <c r="AE11" i="38"/>
  <c r="AF12" i="29"/>
  <c r="AC12" i="81"/>
  <c r="AC11" i="81"/>
  <c r="AE11" i="29"/>
  <c r="CK45" i="38"/>
  <c r="S37" i="81"/>
  <c r="S45" i="81"/>
  <c r="BM22" i="81"/>
  <c r="BO146" i="38"/>
  <c r="BR145" i="38"/>
  <c r="BM21" i="81"/>
  <c r="Y147" i="38"/>
  <c r="BU60" i="38"/>
  <c r="CN46" i="38"/>
  <c r="BH190" i="38"/>
  <c r="BR146" i="38"/>
  <c r="BZ60" i="38"/>
  <c r="BQ22" i="81"/>
  <c r="BV86" i="38"/>
  <c r="BU21" i="81"/>
  <c r="BZ145" i="38"/>
  <c r="BY60" i="38"/>
  <c r="BW86" i="38"/>
  <c r="BT146" i="38"/>
  <c r="BR22" i="81"/>
  <c r="BQ21" i="81"/>
  <c r="BS146" i="38"/>
  <c r="AG11" i="26"/>
  <c r="AH12" i="26"/>
  <c r="CN45" i="38"/>
  <c r="CQ46" i="38"/>
  <c r="AD12" i="81"/>
  <c r="AD11" i="81"/>
  <c r="AF11" i="29"/>
  <c r="AF12" i="38"/>
  <c r="AF11" i="38"/>
  <c r="AG12" i="29"/>
  <c r="BX60" i="38"/>
  <c r="BU145" i="38"/>
  <c r="BU86" i="38"/>
  <c r="T45" i="81"/>
  <c r="T37" i="81"/>
  <c r="BV145" i="38"/>
  <c r="CA45" i="38"/>
  <c r="Z147" i="38"/>
  <c r="BP21" i="81"/>
  <c r="BM28" i="81"/>
  <c r="BN28" i="81"/>
  <c r="BO28" i="81"/>
  <c r="BP28" i="81"/>
  <c r="BX86" i="38"/>
  <c r="CD46" i="38"/>
  <c r="BI190" i="38"/>
  <c r="BQ28" i="81"/>
  <c r="BR28" i="81"/>
  <c r="BY86" i="38"/>
  <c r="BT22" i="81"/>
  <c r="BX21" i="81"/>
  <c r="BU22" i="81"/>
  <c r="BW146" i="38"/>
  <c r="CB60" i="38"/>
  <c r="CC145" i="38"/>
  <c r="BZ86" i="38"/>
  <c r="CC60" i="38"/>
  <c r="AA147" i="38"/>
  <c r="AG11" i="29"/>
  <c r="AH12" i="29"/>
  <c r="AG12" i="38"/>
  <c r="AG11" i="38"/>
  <c r="AE12" i="81"/>
  <c r="AE11" i="81"/>
  <c r="CQ45" i="38"/>
  <c r="CA60" i="38"/>
  <c r="CT46" i="38"/>
  <c r="CD45" i="38"/>
  <c r="BV22" i="81"/>
  <c r="BY145" i="38"/>
  <c r="BX145" i="38"/>
  <c r="BX146" i="38"/>
  <c r="BT21" i="81"/>
  <c r="BV146" i="38"/>
  <c r="BS22" i="81"/>
  <c r="BS28" i="81"/>
  <c r="BU146" i="38"/>
  <c r="CG46" i="38"/>
  <c r="U45" i="81"/>
  <c r="U37" i="81"/>
  <c r="BS21" i="81"/>
  <c r="AI12" i="26"/>
  <c r="AH11" i="26"/>
  <c r="BJ190" i="38"/>
  <c r="CA86" i="38"/>
  <c r="BT28" i="81"/>
  <c r="BU28" i="81"/>
  <c r="BV28" i="81"/>
  <c r="CF145" i="38"/>
  <c r="CE60" i="38"/>
  <c r="BX22" i="81"/>
  <c r="BZ146" i="38"/>
  <c r="BW22" i="81"/>
  <c r="CC86" i="38"/>
  <c r="CB86" i="38"/>
  <c r="CF60" i="38"/>
  <c r="CA21" i="81"/>
  <c r="CG45" i="38"/>
  <c r="CW46" i="38"/>
  <c r="CD60" i="38"/>
  <c r="AF12" i="81"/>
  <c r="AF11" i="81"/>
  <c r="AH12" i="38"/>
  <c r="AH11" i="38"/>
  <c r="AH11" i="29"/>
  <c r="AI12" i="29"/>
  <c r="AJ12" i="26"/>
  <c r="AI11" i="26"/>
  <c r="CJ46" i="38"/>
  <c r="BV21" i="81"/>
  <c r="CT45" i="38"/>
  <c r="AB147" i="38"/>
  <c r="CB145" i="38"/>
  <c r="BW21" i="81"/>
  <c r="BY146" i="38"/>
  <c r="V45" i="81"/>
  <c r="V37" i="81"/>
  <c r="BY22" i="81"/>
  <c r="CA145" i="38"/>
  <c r="CA146" i="38"/>
  <c r="BK190" i="38"/>
  <c r="BW28" i="81"/>
  <c r="BX28" i="81"/>
  <c r="BY28" i="81"/>
  <c r="CI60" i="38"/>
  <c r="CH60" i="38"/>
  <c r="CD21" i="81"/>
  <c r="BZ22" i="81"/>
  <c r="CE86" i="38"/>
  <c r="CI145" i="38"/>
  <c r="CF86" i="38"/>
  <c r="CC146" i="38"/>
  <c r="CA22" i="81"/>
  <c r="CW45" i="38"/>
  <c r="BZ21" i="81"/>
  <c r="CB146" i="38"/>
  <c r="W37" i="81"/>
  <c r="W45" i="81"/>
  <c r="AJ12" i="29"/>
  <c r="AI11" i="29"/>
  <c r="AI12" i="38"/>
  <c r="AI11" i="38"/>
  <c r="AG12" i="81"/>
  <c r="AG11" i="81"/>
  <c r="CE145" i="38"/>
  <c r="CD145" i="38"/>
  <c r="AJ11" i="26"/>
  <c r="AK12" i="26"/>
  <c r="CG60" i="38"/>
  <c r="AC147" i="38"/>
  <c r="CJ45" i="38"/>
  <c r="BY21" i="81"/>
  <c r="CD86" i="38"/>
  <c r="CM46" i="38"/>
  <c r="CZ46" i="38"/>
  <c r="BL190" i="38"/>
  <c r="BZ28" i="81"/>
  <c r="CA28" i="81"/>
  <c r="CD22" i="81"/>
  <c r="CF146" i="38"/>
  <c r="CC22" i="81"/>
  <c r="CK60" i="38"/>
  <c r="CL60" i="38"/>
  <c r="CG21" i="81"/>
  <c r="CI86" i="38"/>
  <c r="CL145" i="38"/>
  <c r="CH86" i="38"/>
  <c r="CG86" i="38"/>
  <c r="AL12" i="26"/>
  <c r="AK11" i="26"/>
  <c r="X37" i="81"/>
  <c r="X45" i="81"/>
  <c r="CB21" i="81"/>
  <c r="CG145" i="38"/>
  <c r="CH145" i="38"/>
  <c r="CM45" i="38"/>
  <c r="CB22" i="81"/>
  <c r="CD146" i="38"/>
  <c r="AD147" i="38"/>
  <c r="CP46" i="38"/>
  <c r="DC46" i="38"/>
  <c r="CJ60" i="38"/>
  <c r="CZ45" i="38"/>
  <c r="CC21" i="81"/>
  <c r="CE146" i="38"/>
  <c r="AK12" i="29"/>
  <c r="AH12" i="81"/>
  <c r="AH11" i="81"/>
  <c r="AJ12" i="38"/>
  <c r="AJ11" i="38"/>
  <c r="AJ11" i="29"/>
  <c r="BM190" i="38"/>
  <c r="CO145" i="38"/>
  <c r="CJ21" i="81"/>
  <c r="CO60" i="38"/>
  <c r="CF22" i="81"/>
  <c r="CK86" i="38"/>
  <c r="CN60" i="38"/>
  <c r="CG22" i="81"/>
  <c r="CI146" i="38"/>
  <c r="CL86" i="38"/>
  <c r="CJ86" i="38"/>
  <c r="CH22" i="81"/>
  <c r="CF21" i="81"/>
  <c r="CH146" i="38"/>
  <c r="AK11" i="29"/>
  <c r="AK12" i="38"/>
  <c r="AK11" i="38"/>
  <c r="AI12" i="81"/>
  <c r="AI11" i="81"/>
  <c r="AL12" i="29"/>
  <c r="AE147" i="38"/>
  <c r="CB28" i="81"/>
  <c r="CC28" i="81"/>
  <c r="CD28" i="81"/>
  <c r="AM12" i="26"/>
  <c r="AL11" i="26"/>
  <c r="DC45" i="38"/>
  <c r="CJ145" i="38"/>
  <c r="CE22" i="81"/>
  <c r="CG146" i="38"/>
  <c r="CK145" i="38"/>
  <c r="CP45" i="38"/>
  <c r="Y37" i="81"/>
  <c r="Y45" i="81"/>
  <c r="CM60" i="38"/>
  <c r="DF46" i="38"/>
  <c r="CS46" i="38"/>
  <c r="CE21" i="81"/>
  <c r="BN190" i="38"/>
  <c r="CR60" i="38"/>
  <c r="CN86" i="38"/>
  <c r="CI22" i="81"/>
  <c r="CM21" i="81"/>
  <c r="CL146" i="38"/>
  <c r="CJ22" i="81"/>
  <c r="CQ60" i="38"/>
  <c r="CO86" i="38"/>
  <c r="CR145" i="38"/>
  <c r="CV46" i="38"/>
  <c r="DF45" i="38"/>
  <c r="CM145" i="38"/>
  <c r="CH21" i="81"/>
  <c r="CJ146" i="38"/>
  <c r="CI21" i="81"/>
  <c r="CK146" i="38"/>
  <c r="CN145" i="38"/>
  <c r="AN12" i="26"/>
  <c r="AM11" i="26"/>
  <c r="CE28" i="81"/>
  <c r="CF28" i="81"/>
  <c r="CG28" i="81"/>
  <c r="CH28" i="81"/>
  <c r="AF147" i="38"/>
  <c r="DL46" i="38"/>
  <c r="DI46" i="38"/>
  <c r="CS45" i="38"/>
  <c r="CP60" i="38"/>
  <c r="Z37" i="81"/>
  <c r="Z45" i="81"/>
  <c r="CM86" i="38"/>
  <c r="AL11" i="29"/>
  <c r="AM12" i="29"/>
  <c r="AL12" i="38"/>
  <c r="AL11" i="38"/>
  <c r="AJ12" i="81"/>
  <c r="AJ11" i="81"/>
  <c r="BO190" i="38"/>
  <c r="CI28" i="81"/>
  <c r="CJ28" i="81"/>
  <c r="CP21" i="81"/>
  <c r="CU145" i="38"/>
  <c r="CQ86" i="38"/>
  <c r="CR86" i="38"/>
  <c r="CM22" i="81"/>
  <c r="CO146" i="38"/>
  <c r="CT60" i="38"/>
  <c r="CL22" i="81"/>
  <c r="CU60" i="38"/>
  <c r="CP86" i="38"/>
  <c r="CN22" i="81"/>
  <c r="CQ145" i="38"/>
  <c r="CV45" i="38"/>
  <c r="CK22" i="81"/>
  <c r="CM146" i="38"/>
  <c r="CP145" i="38"/>
  <c r="AM12" i="38"/>
  <c r="AM11" i="38"/>
  <c r="AK12" i="81"/>
  <c r="AK11" i="81"/>
  <c r="AN12" i="29"/>
  <c r="AM11" i="29"/>
  <c r="DI45" i="38"/>
  <c r="AN11" i="26"/>
  <c r="AO12" i="26"/>
  <c r="CK21" i="81"/>
  <c r="CS60" i="38"/>
  <c r="DL45" i="38"/>
  <c r="AG147" i="38"/>
  <c r="CL21" i="81"/>
  <c r="CN146" i="38"/>
  <c r="CY46" i="38"/>
  <c r="BP190" i="38"/>
  <c r="CK28" i="81"/>
  <c r="CL28" i="81"/>
  <c r="CM28" i="81"/>
  <c r="CN28" i="81"/>
  <c r="CP146" i="38"/>
  <c r="CO22" i="81"/>
  <c r="CT86" i="38"/>
  <c r="CU86" i="38"/>
  <c r="CP22" i="81"/>
  <c r="CR146" i="38"/>
  <c r="CS21" i="81"/>
  <c r="CX60" i="38"/>
  <c r="CW60" i="38"/>
  <c r="CX145" i="38"/>
  <c r="DB46" i="38"/>
  <c r="CY112" i="38"/>
  <c r="CZ112" i="38"/>
  <c r="CO21" i="81"/>
  <c r="CQ146" i="38"/>
  <c r="CY45" i="38"/>
  <c r="AH147" i="38"/>
  <c r="CS86" i="38"/>
  <c r="CV60" i="38"/>
  <c r="AO11" i="26"/>
  <c r="AP12" i="26"/>
  <c r="AL12" i="81"/>
  <c r="AL11" i="81"/>
  <c r="AO12" i="29"/>
  <c r="AN11" i="29"/>
  <c r="AN12" i="38"/>
  <c r="AN11" i="38"/>
  <c r="CT145" i="38"/>
  <c r="CN21" i="81"/>
  <c r="AB45" i="81"/>
  <c r="AB37" i="81"/>
  <c r="CS145" i="38"/>
  <c r="AA45" i="81"/>
  <c r="AA37" i="81"/>
  <c r="BQ190" i="38"/>
  <c r="CO28" i="81"/>
  <c r="CP28" i="81"/>
  <c r="CX86" i="38"/>
  <c r="CW86" i="38"/>
  <c r="DA60" i="38"/>
  <c r="CR22" i="81"/>
  <c r="CV21" i="81"/>
  <c r="CZ60" i="38"/>
  <c r="CU146" i="38"/>
  <c r="CS22" i="81"/>
  <c r="DA145" i="38"/>
  <c r="CV86" i="38"/>
  <c r="CW145" i="38"/>
  <c r="CV145" i="38"/>
  <c r="AQ12" i="26"/>
  <c r="AP11" i="26"/>
  <c r="CQ22" i="81"/>
  <c r="CS146" i="38"/>
  <c r="AI147" i="38"/>
  <c r="CZ111" i="38"/>
  <c r="CT22" i="81"/>
  <c r="CV146" i="38"/>
  <c r="CR21" i="81"/>
  <c r="CT146" i="38"/>
  <c r="AO12" i="38"/>
  <c r="AO11" i="38"/>
  <c r="AM12" i="81"/>
  <c r="AM11" i="81"/>
  <c r="AO11" i="29"/>
  <c r="AP12" i="29"/>
  <c r="DB112" i="38"/>
  <c r="DB45" i="38"/>
  <c r="DC112" i="38"/>
  <c r="CQ21" i="81"/>
  <c r="CY60" i="38"/>
  <c r="AC37" i="81"/>
  <c r="AC45" i="81"/>
  <c r="CY111" i="38"/>
  <c r="DE46" i="38"/>
  <c r="BR190" i="38"/>
  <c r="DD145" i="38"/>
  <c r="CU22" i="81"/>
  <c r="DA86" i="38"/>
  <c r="CZ86" i="38"/>
  <c r="DD60" i="38"/>
  <c r="CX146" i="38"/>
  <c r="CV22" i="81"/>
  <c r="DC60" i="38"/>
  <c r="CY86" i="38"/>
  <c r="DE45" i="38"/>
  <c r="DC111" i="38"/>
  <c r="DB111" i="38"/>
  <c r="CT21" i="81"/>
  <c r="CU21" i="81"/>
  <c r="CW146" i="38"/>
  <c r="DF112" i="38"/>
  <c r="DH46" i="38"/>
  <c r="DK46" i="38"/>
  <c r="DE112" i="38"/>
  <c r="AD45" i="81"/>
  <c r="AD37" i="81"/>
  <c r="AP12" i="38"/>
  <c r="AP11" i="38"/>
  <c r="AN12" i="81"/>
  <c r="AN11" i="81"/>
  <c r="AQ12" i="29"/>
  <c r="AP11" i="29"/>
  <c r="CZ145" i="38"/>
  <c r="AJ147" i="38"/>
  <c r="CQ28" i="81"/>
  <c r="CR28" i="81"/>
  <c r="CS28" i="81"/>
  <c r="CT28" i="81"/>
  <c r="CU28" i="81"/>
  <c r="CV28" i="81"/>
  <c r="AQ11" i="26"/>
  <c r="AR12" i="26"/>
  <c r="CY145" i="38"/>
  <c r="DB60" i="38"/>
  <c r="BS190" i="38"/>
  <c r="DD86" i="38"/>
  <c r="DG60" i="38"/>
  <c r="DG145" i="38"/>
  <c r="DC86" i="38"/>
  <c r="DA146" i="38"/>
  <c r="DF60" i="38"/>
  <c r="DB86" i="38"/>
  <c r="DE60" i="38"/>
  <c r="DH112" i="38"/>
  <c r="DK112" i="38"/>
  <c r="AK147" i="38"/>
  <c r="DK45" i="38"/>
  <c r="DF111" i="38"/>
  <c r="CY146" i="38"/>
  <c r="CZ146" i="38"/>
  <c r="AQ12" i="38"/>
  <c r="AQ11" i="38"/>
  <c r="AQ11" i="29"/>
  <c r="AO12" i="81"/>
  <c r="AO11" i="81"/>
  <c r="AR12" i="29"/>
  <c r="DH45" i="38"/>
  <c r="DL112" i="38"/>
  <c r="DI112" i="38"/>
  <c r="DC145" i="38"/>
  <c r="AS12" i="26"/>
  <c r="AR11" i="26"/>
  <c r="DE111" i="38"/>
  <c r="DB145" i="38"/>
  <c r="BT190" i="38"/>
  <c r="DB146" i="38"/>
  <c r="DI60" i="38"/>
  <c r="DJ145" i="38"/>
  <c r="DF86" i="38"/>
  <c r="DG86" i="38"/>
  <c r="DD146" i="38"/>
  <c r="DJ60" i="38"/>
  <c r="DK111" i="38"/>
  <c r="DF145" i="38"/>
  <c r="DH111" i="38"/>
  <c r="DC146" i="38"/>
  <c r="AS11" i="26"/>
  <c r="AT12" i="26"/>
  <c r="DI111" i="38"/>
  <c r="AS12" i="29"/>
  <c r="AR12" i="38"/>
  <c r="AR11" i="38"/>
  <c r="AP12" i="81"/>
  <c r="AP11" i="81"/>
  <c r="AR11" i="29"/>
  <c r="AL147" i="38"/>
  <c r="DH60" i="38"/>
  <c r="DE86" i="38"/>
  <c r="DE145" i="38"/>
  <c r="AE37" i="81"/>
  <c r="AE45" i="81"/>
  <c r="DL111" i="38"/>
  <c r="AF45" i="81"/>
  <c r="AF37" i="81"/>
  <c r="BU190" i="38"/>
  <c r="DL60" i="38"/>
  <c r="DJ86" i="38"/>
  <c r="DG146" i="38"/>
  <c r="DI86" i="38"/>
  <c r="DF146" i="38"/>
  <c r="DK60" i="38"/>
  <c r="AQ12" i="81"/>
  <c r="AQ11" i="81"/>
  <c r="AT12" i="29"/>
  <c r="AS11" i="29"/>
  <c r="AS12" i="38"/>
  <c r="AS11" i="38"/>
  <c r="DH86" i="38"/>
  <c r="DH145" i="38"/>
  <c r="DK145" i="38"/>
  <c r="DE146" i="38"/>
  <c r="DL145" i="38"/>
  <c r="AM147" i="38"/>
  <c r="DI145" i="38"/>
  <c r="AT11" i="26"/>
  <c r="AU12" i="26"/>
  <c r="BV190" i="38"/>
  <c r="DL86" i="38"/>
  <c r="DJ146" i="38"/>
  <c r="DH146" i="38"/>
  <c r="DK86" i="38"/>
  <c r="AN147" i="38"/>
  <c r="AG37" i="81"/>
  <c r="AG45" i="81"/>
  <c r="AT11" i="29"/>
  <c r="AR12" i="81"/>
  <c r="AR11" i="81"/>
  <c r="AU12" i="29"/>
  <c r="AT12" i="38"/>
  <c r="AT11" i="38"/>
  <c r="AV12" i="26"/>
  <c r="AU11" i="26"/>
  <c r="DI146" i="38"/>
  <c r="AH37" i="81"/>
  <c r="AH45" i="81"/>
  <c r="BW190" i="38"/>
  <c r="DL146" i="38"/>
  <c r="AO147" i="38"/>
  <c r="AW12" i="26"/>
  <c r="AV11" i="26"/>
  <c r="AV12" i="29"/>
  <c r="AS12" i="81"/>
  <c r="AS11" i="81"/>
  <c r="AU11" i="29"/>
  <c r="AU12" i="38"/>
  <c r="AU11" i="38"/>
  <c r="DK146" i="38"/>
  <c r="AI37" i="81"/>
  <c r="AI45" i="81"/>
  <c r="BX190" i="38"/>
  <c r="AJ37" i="81"/>
  <c r="AJ45" i="81"/>
  <c r="AW12" i="29"/>
  <c r="AT12" i="81"/>
  <c r="AT11" i="81"/>
  <c r="AV12" i="38"/>
  <c r="AV11" i="38"/>
  <c r="AV11" i="29"/>
  <c r="AX12" i="26"/>
  <c r="AW11" i="26"/>
  <c r="AP147" i="38"/>
  <c r="BY190" i="38"/>
  <c r="AY12" i="26"/>
  <c r="AX11" i="26"/>
  <c r="AQ147" i="38"/>
  <c r="AM27" i="81"/>
  <c r="AK45" i="81"/>
  <c r="AK37" i="81"/>
  <c r="AU12" i="81"/>
  <c r="AU11" i="81"/>
  <c r="AW12" i="38"/>
  <c r="AW11" i="38"/>
  <c r="AX12" i="29"/>
  <c r="AW11" i="29"/>
  <c r="BZ190" i="38"/>
  <c r="AX11" i="29"/>
  <c r="AX12" i="38"/>
  <c r="AX11" i="38"/>
  <c r="AV12" i="81"/>
  <c r="AV11" i="81"/>
  <c r="AY12" i="29"/>
  <c r="G35" i="81"/>
  <c r="AM29" i="81"/>
  <c r="AM30" i="81"/>
  <c r="AN27" i="81"/>
  <c r="AR147" i="38"/>
  <c r="AZ12" i="26"/>
  <c r="AY11" i="26"/>
  <c r="CA190" i="38"/>
  <c r="AN29" i="81"/>
  <c r="AN30" i="81"/>
  <c r="AO27" i="81"/>
  <c r="AM37" i="81"/>
  <c r="AM45" i="81"/>
  <c r="AL45" i="81"/>
  <c r="AL37" i="81"/>
  <c r="G33" i="81"/>
  <c r="G34" i="81"/>
  <c r="AS147" i="38"/>
  <c r="AY11" i="29"/>
  <c r="AW12" i="81"/>
  <c r="AW11" i="81"/>
  <c r="AY12" i="38"/>
  <c r="AY11" i="38"/>
  <c r="AZ12" i="29"/>
  <c r="AZ11" i="26"/>
  <c r="BA12" i="26"/>
  <c r="CB190" i="38"/>
  <c r="G39" i="81"/>
  <c r="G37" i="81"/>
  <c r="G38" i="81"/>
  <c r="AP27" i="81"/>
  <c r="AO29" i="81"/>
  <c r="AO30" i="81"/>
  <c r="BA12" i="29"/>
  <c r="AX12" i="81"/>
  <c r="AX11" i="81"/>
  <c r="AZ12" i="38"/>
  <c r="AZ11" i="38"/>
  <c r="AZ11" i="29"/>
  <c r="AT147" i="38"/>
  <c r="AN45" i="81"/>
  <c r="AN37" i="81"/>
  <c r="BB12" i="26"/>
  <c r="BA11" i="26"/>
  <c r="CC190" i="38"/>
  <c r="AU147" i="38"/>
  <c r="AO45" i="81"/>
  <c r="AO37" i="81"/>
  <c r="BB11" i="26"/>
  <c r="BC12" i="26"/>
  <c r="AQ27" i="81"/>
  <c r="AP29" i="81"/>
  <c r="AP30" i="81"/>
  <c r="BA12" i="38"/>
  <c r="BA11" i="38"/>
  <c r="AY12" i="81"/>
  <c r="AY11" i="81"/>
  <c r="BB12" i="29"/>
  <c r="BA11" i="29"/>
  <c r="CD190" i="38"/>
  <c r="AV147" i="38"/>
  <c r="BC11" i="26"/>
  <c r="BD12" i="26"/>
  <c r="AP37" i="81"/>
  <c r="AP45" i="81"/>
  <c r="BB12" i="38"/>
  <c r="BB11" i="38"/>
  <c r="BC12" i="29"/>
  <c r="AZ12" i="81"/>
  <c r="AZ11" i="81"/>
  <c r="BB11" i="29"/>
  <c r="AR27" i="81"/>
  <c r="AQ29" i="81"/>
  <c r="AQ30" i="81"/>
  <c r="CE190" i="38"/>
  <c r="BA12" i="81"/>
  <c r="BA11" i="81"/>
  <c r="BC11" i="29"/>
  <c r="BC12" i="38"/>
  <c r="BC11" i="38"/>
  <c r="BD12" i="29"/>
  <c r="AR29" i="81"/>
  <c r="AR30" i="81"/>
  <c r="AS27" i="81"/>
  <c r="AW147" i="38"/>
  <c r="BD11" i="26"/>
  <c r="BE12" i="26"/>
  <c r="AQ37" i="81"/>
  <c r="AQ45" i="81"/>
  <c r="CF190" i="38"/>
  <c r="AX147" i="38"/>
  <c r="AS29" i="81"/>
  <c r="AS30" i="81"/>
  <c r="AT27" i="81"/>
  <c r="BE12" i="29"/>
  <c r="BB12" i="81"/>
  <c r="BB11" i="81"/>
  <c r="BD11" i="29"/>
  <c r="BD12" i="38"/>
  <c r="BD11" i="38"/>
  <c r="BE11" i="26"/>
  <c r="BF12" i="26"/>
  <c r="AR45" i="81"/>
  <c r="AR37" i="81"/>
  <c r="CG190" i="38"/>
  <c r="BG12" i="26"/>
  <c r="BF11" i="26"/>
  <c r="AU27" i="81"/>
  <c r="AT29" i="81"/>
  <c r="AT30" i="81"/>
  <c r="AY147" i="38"/>
  <c r="BE12" i="38"/>
  <c r="BE11" i="38"/>
  <c r="BE11" i="29"/>
  <c r="BC12" i="81"/>
  <c r="BC11" i="81"/>
  <c r="BF12" i="29"/>
  <c r="AS37" i="81"/>
  <c r="AS45" i="81"/>
  <c r="CH190" i="38"/>
  <c r="AV27" i="81"/>
  <c r="AU29" i="81"/>
  <c r="AU30" i="81"/>
  <c r="BF11" i="29"/>
  <c r="BD12" i="81"/>
  <c r="BD11" i="81"/>
  <c r="BF12" i="38"/>
  <c r="BF11" i="38"/>
  <c r="BG12" i="29"/>
  <c r="AT37" i="81"/>
  <c r="AT45" i="81"/>
  <c r="AZ147" i="38"/>
  <c r="BG11" i="26"/>
  <c r="BH12" i="26"/>
  <c r="CI190" i="38"/>
  <c r="AV29" i="81"/>
  <c r="AV30" i="81"/>
  <c r="AW27" i="81"/>
  <c r="BH11" i="26"/>
  <c r="BI12" i="26"/>
  <c r="AU37" i="81"/>
  <c r="AU45" i="81"/>
  <c r="BG11" i="29"/>
  <c r="BG12" i="38"/>
  <c r="BG11" i="38"/>
  <c r="BH12" i="29"/>
  <c r="BE12" i="81"/>
  <c r="BE11" i="81"/>
  <c r="BA147" i="38"/>
  <c r="CJ190" i="38"/>
  <c r="BJ12" i="26"/>
  <c r="BI11" i="26"/>
  <c r="BH12" i="38"/>
  <c r="BH11" i="38"/>
  <c r="BF12" i="81"/>
  <c r="BF11" i="81"/>
  <c r="BI12" i="29"/>
  <c r="BH11" i="29"/>
  <c r="BB147" i="38"/>
  <c r="AW29" i="81"/>
  <c r="AW30" i="81"/>
  <c r="AX27" i="81"/>
  <c r="AV45" i="81"/>
  <c r="AV37" i="81"/>
  <c r="CK190" i="38"/>
  <c r="BI12" i="38"/>
  <c r="BI11" i="38"/>
  <c r="BI11" i="29"/>
  <c r="BJ12" i="29"/>
  <c r="BG12" i="81"/>
  <c r="BG11" i="81"/>
  <c r="BC147" i="38"/>
  <c r="BK12" i="26"/>
  <c r="BJ11" i="26"/>
  <c r="AW45" i="81"/>
  <c r="AW37" i="81"/>
  <c r="AX29" i="81"/>
  <c r="AX30" i="81"/>
  <c r="AY27" i="81"/>
  <c r="CL190" i="38"/>
  <c r="BD147" i="38"/>
  <c r="BH12" i="81"/>
  <c r="BH11" i="81"/>
  <c r="BK12" i="29"/>
  <c r="BJ11" i="29"/>
  <c r="BJ12" i="38"/>
  <c r="BJ11" i="38"/>
  <c r="AY29" i="81"/>
  <c r="AY30" i="81"/>
  <c r="AZ27" i="81"/>
  <c r="AX37" i="81"/>
  <c r="AX45" i="81"/>
  <c r="BL12" i="26"/>
  <c r="BK11" i="26"/>
  <c r="CM190" i="38"/>
  <c r="BE147" i="38"/>
  <c r="AZ29" i="81"/>
  <c r="AZ30" i="81"/>
  <c r="BA27" i="81"/>
  <c r="BL12" i="29"/>
  <c r="BK11" i="29"/>
  <c r="BK12" i="38"/>
  <c r="BK11" i="38"/>
  <c r="BI12" i="81"/>
  <c r="BI11" i="81"/>
  <c r="BL11" i="26"/>
  <c r="BM12" i="26"/>
  <c r="AY45" i="81"/>
  <c r="AY37" i="81"/>
  <c r="CN190" i="38"/>
  <c r="BM11" i="26"/>
  <c r="BN12" i="26"/>
  <c r="BF147" i="38"/>
  <c r="AZ37" i="81"/>
  <c r="AZ45" i="81"/>
  <c r="BL12" i="38"/>
  <c r="BL11" i="38"/>
  <c r="BM12" i="29"/>
  <c r="BJ12" i="81"/>
  <c r="BJ11" i="81"/>
  <c r="BL11" i="29"/>
  <c r="BA29" i="81"/>
  <c r="BA30" i="81"/>
  <c r="BB27" i="81"/>
  <c r="CO190" i="38"/>
  <c r="BG147" i="38"/>
  <c r="BB29" i="81"/>
  <c r="BB30" i="81"/>
  <c r="BC27" i="81"/>
  <c r="BM11" i="29"/>
  <c r="BK12" i="81"/>
  <c r="BK11" i="81"/>
  <c r="BM12" i="38"/>
  <c r="BM11" i="38"/>
  <c r="BN12" i="29"/>
  <c r="BO12" i="26"/>
  <c r="BN11" i="26"/>
  <c r="BA45" i="81"/>
  <c r="BA37" i="81"/>
  <c r="CP190" i="38"/>
  <c r="BD27" i="81"/>
  <c r="BC29" i="81"/>
  <c r="BC30" i="81"/>
  <c r="BB45" i="81"/>
  <c r="BB37" i="81"/>
  <c r="BH147" i="38"/>
  <c r="BN12" i="38"/>
  <c r="BN11" i="38"/>
  <c r="BN11" i="29"/>
  <c r="BL12" i="81"/>
  <c r="BL11" i="81"/>
  <c r="BO12" i="29"/>
  <c r="BP12" i="26"/>
  <c r="BO11" i="26"/>
  <c r="CQ190" i="38"/>
  <c r="BC37" i="81"/>
  <c r="BC45" i="81"/>
  <c r="BD29" i="81"/>
  <c r="BD30" i="81"/>
  <c r="BE27" i="81"/>
  <c r="BO11" i="29"/>
  <c r="BO12" i="38"/>
  <c r="BO11" i="38"/>
  <c r="BP12" i="29"/>
  <c r="BM12" i="81"/>
  <c r="BM11" i="81"/>
  <c r="BI147" i="38"/>
  <c r="BP11" i="26"/>
  <c r="BQ12" i="26"/>
  <c r="CR190" i="38"/>
  <c r="BD45" i="81"/>
  <c r="BD37" i="81"/>
  <c r="BF27" i="81"/>
  <c r="BE29" i="81"/>
  <c r="BE30" i="81"/>
  <c r="BQ11" i="26"/>
  <c r="BR12" i="26"/>
  <c r="BJ147" i="38"/>
  <c r="BP12" i="38"/>
  <c r="BP11" i="38"/>
  <c r="BN12" i="81"/>
  <c r="BN11" i="81"/>
  <c r="BQ12" i="29"/>
  <c r="BP11" i="29"/>
  <c r="CS190" i="38"/>
  <c r="BR11" i="26"/>
  <c r="BS12" i="26"/>
  <c r="BE37" i="81"/>
  <c r="BE45" i="81"/>
  <c r="BR12" i="29"/>
  <c r="BO12" i="81"/>
  <c r="BO11" i="81"/>
  <c r="BQ12" i="38"/>
  <c r="BQ11" i="38"/>
  <c r="BQ11" i="29"/>
  <c r="BK147" i="38"/>
  <c r="BG27" i="81"/>
  <c r="BF29" i="81"/>
  <c r="BF30" i="81"/>
  <c r="CT190" i="38"/>
  <c r="BS12" i="29"/>
  <c r="BP12" i="81"/>
  <c r="BP11" i="81"/>
  <c r="BR12" i="38"/>
  <c r="BR11" i="38"/>
  <c r="BR11" i="29"/>
  <c r="BT12" i="26"/>
  <c r="BS11" i="26"/>
  <c r="BF37" i="81"/>
  <c r="BF45" i="81"/>
  <c r="BG29" i="81"/>
  <c r="BG30" i="81"/>
  <c r="BH27" i="81"/>
  <c r="BL147" i="38"/>
  <c r="CU190" i="38"/>
  <c r="BH29" i="81"/>
  <c r="BH30" i="81"/>
  <c r="BI27" i="81"/>
  <c r="BQ12" i="81"/>
  <c r="BQ11" i="81"/>
  <c r="BS12" i="38"/>
  <c r="BS11" i="38"/>
  <c r="BS11" i="29"/>
  <c r="BT12" i="29"/>
  <c r="BG37" i="81"/>
  <c r="BG45" i="81"/>
  <c r="BT11" i="26"/>
  <c r="BU12" i="26"/>
  <c r="BM147" i="38"/>
  <c r="CV190" i="38"/>
  <c r="BN147" i="38"/>
  <c r="BU12" i="29"/>
  <c r="BT11" i="29"/>
  <c r="BR12" i="81"/>
  <c r="BR11" i="81"/>
  <c r="BT12" i="38"/>
  <c r="BT11" i="38"/>
  <c r="BI29" i="81"/>
  <c r="BI30" i="81"/>
  <c r="BJ27" i="81"/>
  <c r="BU11" i="26"/>
  <c r="BV12" i="26"/>
  <c r="BH37" i="81"/>
  <c r="BH45" i="81"/>
  <c r="CW190" i="38"/>
  <c r="BV11" i="26"/>
  <c r="BW12" i="26"/>
  <c r="BK27" i="81"/>
  <c r="BJ29" i="81"/>
  <c r="BJ30" i="81"/>
  <c r="BO147" i="38"/>
  <c r="BI37" i="81"/>
  <c r="BI45" i="81"/>
  <c r="BV12" i="29"/>
  <c r="BU12" i="38"/>
  <c r="BU11" i="38"/>
  <c r="BU11" i="29"/>
  <c r="BS12" i="81"/>
  <c r="BS11" i="81"/>
  <c r="CX190" i="38"/>
  <c r="BV12" i="38"/>
  <c r="BV11" i="38"/>
  <c r="BT12" i="81"/>
  <c r="BT11" i="81"/>
  <c r="BV11" i="29"/>
  <c r="BW12" i="29"/>
  <c r="BK29" i="81"/>
  <c r="BK30" i="81"/>
  <c r="BL27" i="81"/>
  <c r="BJ37" i="81"/>
  <c r="BJ45" i="81"/>
  <c r="BW11" i="26"/>
  <c r="BX12" i="26"/>
  <c r="BP147" i="38"/>
  <c r="CY190" i="38"/>
  <c r="CZ190" i="38"/>
  <c r="DA190" i="38"/>
  <c r="DB190" i="38"/>
  <c r="DC190" i="38"/>
  <c r="DD190" i="38"/>
  <c r="DE190" i="38"/>
  <c r="DF190" i="38"/>
  <c r="DG190" i="38"/>
  <c r="DH190" i="38"/>
  <c r="DI190" i="38"/>
  <c r="DJ190" i="38"/>
  <c r="DK190" i="38"/>
  <c r="DL190" i="38"/>
  <c r="BM27" i="81"/>
  <c r="BL29" i="81"/>
  <c r="BL30" i="81"/>
  <c r="BQ147" i="38"/>
  <c r="BY12" i="26"/>
  <c r="BX11" i="26"/>
  <c r="BK37" i="81"/>
  <c r="BK45" i="81"/>
  <c r="BU12" i="81"/>
  <c r="BU11" i="81"/>
  <c r="BW12" i="38"/>
  <c r="BW11" i="38"/>
  <c r="BX12" i="29"/>
  <c r="BW11" i="29"/>
  <c r="BX11" i="29"/>
  <c r="BY12" i="29"/>
  <c r="BV12" i="81"/>
  <c r="BV11" i="81"/>
  <c r="BX12" i="38"/>
  <c r="BX11" i="38"/>
  <c r="BY11" i="26"/>
  <c r="BZ12" i="26"/>
  <c r="BR147" i="38"/>
  <c r="BL45" i="81"/>
  <c r="BL37" i="81"/>
  <c r="BM29" i="81"/>
  <c r="BM30" i="81"/>
  <c r="BN27" i="81"/>
  <c r="BO27" i="81"/>
  <c r="BN29" i="81"/>
  <c r="BN30" i="81"/>
  <c r="BM45" i="81"/>
  <c r="BM37" i="81"/>
  <c r="BS147" i="38"/>
  <c r="BY12" i="38"/>
  <c r="BY11" i="38"/>
  <c r="BW12" i="81"/>
  <c r="BW11" i="81"/>
  <c r="BZ12" i="29"/>
  <c r="BY11" i="29"/>
  <c r="BZ11" i="26"/>
  <c r="CA12" i="26"/>
  <c r="CB12" i="26"/>
  <c r="CA11" i="26"/>
  <c r="BZ12" i="38"/>
  <c r="BZ11" i="38"/>
  <c r="BX12" i="81"/>
  <c r="BX11" i="81"/>
  <c r="CA12" i="29"/>
  <c r="BZ11" i="29"/>
  <c r="BT147" i="38"/>
  <c r="BN37" i="81"/>
  <c r="BN45" i="81"/>
  <c r="BP27" i="81"/>
  <c r="BO29" i="81"/>
  <c r="BO30" i="81"/>
  <c r="BU147" i="38"/>
  <c r="BO37" i="81"/>
  <c r="BO45" i="81"/>
  <c r="BY12" i="81"/>
  <c r="BY11" i="81"/>
  <c r="CB12" i="29"/>
  <c r="CA12" i="38"/>
  <c r="CA11" i="38"/>
  <c r="CA11" i="29"/>
  <c r="BQ27" i="81"/>
  <c r="BP29" i="81"/>
  <c r="BP30" i="81"/>
  <c r="CB11" i="26"/>
  <c r="CC12" i="26"/>
  <c r="CC11" i="26"/>
  <c r="CD12" i="26"/>
  <c r="BP37" i="81"/>
  <c r="BP45" i="81"/>
  <c r="CC12" i="29"/>
  <c r="CB11" i="29"/>
  <c r="CB12" i="38"/>
  <c r="CB11" i="38"/>
  <c r="BZ12" i="81"/>
  <c r="BZ11" i="81"/>
  <c r="BV147" i="38"/>
  <c r="BR27" i="81"/>
  <c r="BQ29" i="81"/>
  <c r="BQ30" i="81"/>
  <c r="BR29" i="81"/>
  <c r="BR30" i="81"/>
  <c r="BS27" i="81"/>
  <c r="BW147" i="38"/>
  <c r="BQ37" i="81"/>
  <c r="BQ45" i="81"/>
  <c r="CD11" i="26"/>
  <c r="CE12" i="26"/>
  <c r="CC12" i="38"/>
  <c r="CC11" i="38"/>
  <c r="CD12" i="29"/>
  <c r="CA12" i="81"/>
  <c r="CA11" i="81"/>
  <c r="CC11" i="29"/>
  <c r="CE11" i="26"/>
  <c r="CF12" i="26"/>
  <c r="BT27" i="81"/>
  <c r="BS29" i="81"/>
  <c r="BS30" i="81"/>
  <c r="CE12" i="29"/>
  <c r="CB12" i="81"/>
  <c r="CB11" i="81"/>
  <c r="CD12" i="38"/>
  <c r="CD11" i="38"/>
  <c r="CD11" i="29"/>
  <c r="BX147" i="38"/>
  <c r="BR37" i="81"/>
  <c r="BR45" i="81"/>
  <c r="CE12" i="38"/>
  <c r="CE11" i="38"/>
  <c r="CE11" i="29"/>
  <c r="CF12" i="29"/>
  <c r="CC12" i="81"/>
  <c r="CC11" i="81"/>
  <c r="CG12" i="26"/>
  <c r="CF11" i="26"/>
  <c r="BY147" i="38"/>
  <c r="BU27" i="81"/>
  <c r="BT29" i="81"/>
  <c r="BT30" i="81"/>
  <c r="BS37" i="81"/>
  <c r="BS45" i="81"/>
  <c r="BZ147" i="38"/>
  <c r="CF12" i="38"/>
  <c r="CF11" i="38"/>
  <c r="CG12" i="29"/>
  <c r="CF11" i="29"/>
  <c r="CD12" i="81"/>
  <c r="CD11" i="81"/>
  <c r="BT45" i="81"/>
  <c r="BT37" i="81"/>
  <c r="BV27" i="81"/>
  <c r="BU29" i="81"/>
  <c r="BU30" i="81"/>
  <c r="CH12" i="26"/>
  <c r="CG11" i="26"/>
  <c r="BV29" i="81"/>
  <c r="BV30" i="81"/>
  <c r="BW27" i="81"/>
  <c r="CH12" i="29"/>
  <c r="CG12" i="38"/>
  <c r="CG11" i="38"/>
  <c r="CG11" i="29"/>
  <c r="CE12" i="81"/>
  <c r="CE11" i="81"/>
  <c r="BU37" i="81"/>
  <c r="BU45" i="81"/>
  <c r="CA147" i="38"/>
  <c r="CI12" i="26"/>
  <c r="CH11" i="26"/>
  <c r="CJ12" i="26"/>
  <c r="CI11" i="26"/>
  <c r="CB147" i="38"/>
  <c r="CF12" i="81"/>
  <c r="CF11" i="81"/>
  <c r="CH12" i="38"/>
  <c r="CH11" i="38"/>
  <c r="CI12" i="29"/>
  <c r="CH11" i="29"/>
  <c r="BW29" i="81"/>
  <c r="BW30" i="81"/>
  <c r="BX27" i="81"/>
  <c r="BV37" i="81"/>
  <c r="BV45" i="81"/>
  <c r="BX29" i="81"/>
  <c r="BX30" i="81"/>
  <c r="BY27" i="81"/>
  <c r="BW37" i="81"/>
  <c r="BW45" i="81"/>
  <c r="CI12" i="38"/>
  <c r="CI11" i="38"/>
  <c r="CI11" i="29"/>
  <c r="CG12" i="81"/>
  <c r="CG11" i="81"/>
  <c r="CJ12" i="29"/>
  <c r="CJ11" i="26"/>
  <c r="CK12" i="26"/>
  <c r="CC147" i="38"/>
  <c r="CK11" i="26"/>
  <c r="CL12" i="26"/>
  <c r="CH12" i="81"/>
  <c r="CH11" i="81"/>
  <c r="CJ11" i="29"/>
  <c r="CJ12" i="38"/>
  <c r="CJ11" i="38"/>
  <c r="CK12" i="29"/>
  <c r="BX45" i="81"/>
  <c r="BX37" i="81"/>
  <c r="BY29" i="81"/>
  <c r="BY30" i="81"/>
  <c r="BZ27" i="81"/>
  <c r="CD147" i="38"/>
  <c r="CE147" i="38"/>
  <c r="CL11" i="26"/>
  <c r="CM12" i="26"/>
  <c r="BY37" i="81"/>
  <c r="BY45" i="81"/>
  <c r="CA27" i="81"/>
  <c r="BZ29" i="81"/>
  <c r="BZ30" i="81"/>
  <c r="CK11" i="29"/>
  <c r="CK12" i="38"/>
  <c r="CK11" i="38"/>
  <c r="CI12" i="81"/>
  <c r="CI11" i="81"/>
  <c r="CL12" i="29"/>
  <c r="BZ37" i="81"/>
  <c r="BZ45" i="81"/>
  <c r="CF147" i="38"/>
  <c r="CM12" i="29"/>
  <c r="CJ12" i="81"/>
  <c r="CJ11" i="81"/>
  <c r="CL11" i="29"/>
  <c r="CL12" i="38"/>
  <c r="CL11" i="38"/>
  <c r="CM11" i="26"/>
  <c r="CN12" i="26"/>
  <c r="CA29" i="81"/>
  <c r="CA30" i="81"/>
  <c r="CB27" i="81"/>
  <c r="CO12" i="26"/>
  <c r="CN11" i="26"/>
  <c r="CB29" i="81"/>
  <c r="CB30" i="81"/>
  <c r="CC27" i="81"/>
  <c r="CA37" i="81"/>
  <c r="CA45" i="81"/>
  <c r="CM12" i="38"/>
  <c r="CM11" i="38"/>
  <c r="CN12" i="29"/>
  <c r="CK12" i="81"/>
  <c r="CK11" i="81"/>
  <c r="CM11" i="29"/>
  <c r="CG147" i="38"/>
  <c r="CL12" i="81"/>
  <c r="CL11" i="81"/>
  <c r="CN11" i="29"/>
  <c r="CN12" i="38"/>
  <c r="CN11" i="38"/>
  <c r="CO12" i="29"/>
  <c r="CD27" i="81"/>
  <c r="CC29" i="81"/>
  <c r="CC30" i="81"/>
  <c r="CB37" i="81"/>
  <c r="CB45" i="81"/>
  <c r="CH147" i="38"/>
  <c r="CP12" i="26"/>
  <c r="CO11" i="26"/>
  <c r="CD29" i="81"/>
  <c r="CD30" i="81"/>
  <c r="CE27" i="81"/>
  <c r="CC45" i="81"/>
  <c r="CC37" i="81"/>
  <c r="CI147" i="38"/>
  <c r="CP11" i="26"/>
  <c r="CQ12" i="26"/>
  <c r="CP12" i="29"/>
  <c r="CO11" i="29"/>
  <c r="CM12" i="81"/>
  <c r="CM11" i="81"/>
  <c r="CO12" i="38"/>
  <c r="CO11" i="38"/>
  <c r="CN12" i="81"/>
  <c r="CN11" i="81"/>
  <c r="CP12" i="38"/>
  <c r="CP11" i="38"/>
  <c r="CQ12" i="29"/>
  <c r="CP11" i="29"/>
  <c r="CQ11" i="26"/>
  <c r="CR12" i="26"/>
  <c r="CF27" i="81"/>
  <c r="CE29" i="81"/>
  <c r="CE30" i="81"/>
  <c r="CJ147" i="38"/>
  <c r="CD45" i="81"/>
  <c r="CD37" i="81"/>
  <c r="CK147" i="38"/>
  <c r="CF29" i="81"/>
  <c r="CF30" i="81"/>
  <c r="CG27" i="81"/>
  <c r="CQ11" i="29"/>
  <c r="CO12" i="81"/>
  <c r="CO11" i="81"/>
  <c r="CQ12" i="38"/>
  <c r="CQ11" i="38"/>
  <c r="CR12" i="29"/>
  <c r="CE37" i="81"/>
  <c r="CE45" i="81"/>
  <c r="CS12" i="26"/>
  <c r="CR11" i="26"/>
  <c r="CS12" i="29"/>
  <c r="CP12" i="81"/>
  <c r="CP11" i="81"/>
  <c r="CR11" i="29"/>
  <c r="CR12" i="38"/>
  <c r="CR11" i="38"/>
  <c r="CF45" i="81"/>
  <c r="CF37" i="81"/>
  <c r="CH27" i="81"/>
  <c r="CG29" i="81"/>
  <c r="CG30" i="81"/>
  <c r="CT12" i="26"/>
  <c r="CS11" i="26"/>
  <c r="CL147" i="38"/>
  <c r="CG37" i="81"/>
  <c r="CG45" i="81"/>
  <c r="CM147" i="38"/>
  <c r="CT11" i="26"/>
  <c r="CU12" i="26"/>
  <c r="CI27" i="81"/>
  <c r="CH29" i="81"/>
  <c r="CH30" i="81"/>
  <c r="CS12" i="38"/>
  <c r="CS11" i="38"/>
  <c r="CS11" i="29"/>
  <c r="CT12" i="29"/>
  <c r="CQ12" i="81"/>
  <c r="CQ11" i="81"/>
  <c r="CU11" i="26"/>
  <c r="CV12" i="26"/>
  <c r="CR12" i="81"/>
  <c r="CR11" i="81"/>
  <c r="CU12" i="29"/>
  <c r="CT11" i="29"/>
  <c r="CT12" i="38"/>
  <c r="CT11" i="38"/>
  <c r="CH45" i="81"/>
  <c r="CH37" i="81"/>
  <c r="CN147" i="38"/>
  <c r="CJ27" i="81"/>
  <c r="CI29" i="81"/>
  <c r="CI30" i="81"/>
  <c r="CK27" i="81"/>
  <c r="CJ29" i="81"/>
  <c r="CJ30" i="81"/>
  <c r="CI45" i="81"/>
  <c r="CI37" i="81"/>
  <c r="CO147" i="38"/>
  <c r="CV11" i="26"/>
  <c r="CW12" i="26"/>
  <c r="CW11" i="26"/>
  <c r="CV12" i="29"/>
  <c r="CS12" i="81"/>
  <c r="CS11" i="81"/>
  <c r="CU11" i="29"/>
  <c r="CU12" i="38"/>
  <c r="CU11" i="38"/>
  <c r="CJ37" i="81"/>
  <c r="CJ45" i="81"/>
  <c r="CW12" i="29"/>
  <c r="CV12" i="38"/>
  <c r="CV11" i="38"/>
  <c r="CT12" i="81"/>
  <c r="CT11" i="81"/>
  <c r="CV11" i="29"/>
  <c r="CL27" i="81"/>
  <c r="CK29" i="81"/>
  <c r="CK30" i="81"/>
  <c r="CP147" i="38"/>
  <c r="CU12" i="81"/>
  <c r="CU11" i="81"/>
  <c r="CX12" i="29"/>
  <c r="CW12" i="38"/>
  <c r="CW11" i="38"/>
  <c r="CW11" i="29"/>
  <c r="CQ147" i="38"/>
  <c r="CK37" i="81"/>
  <c r="CK45" i="81"/>
  <c r="CM27" i="81"/>
  <c r="CL29" i="81"/>
  <c r="CX11" i="29"/>
  <c r="CX12" i="38"/>
  <c r="CX11" i="38"/>
  <c r="CV12" i="81"/>
  <c r="CV11" i="81"/>
  <c r="CL30" i="81"/>
  <c r="CN27" i="81"/>
  <c r="CM29" i="81"/>
  <c r="CM30" i="81"/>
  <c r="CR147" i="38"/>
  <c r="CS147" i="38"/>
  <c r="CM45" i="81"/>
  <c r="CM37" i="81"/>
  <c r="CO27" i="81"/>
  <c r="CN29" i="81"/>
  <c r="CN30" i="81"/>
  <c r="CL45" i="81"/>
  <c r="CL37" i="81"/>
  <c r="CO29" i="81"/>
  <c r="CO30" i="81"/>
  <c r="CP27" i="81"/>
  <c r="CT147" i="38"/>
  <c r="CN37" i="81"/>
  <c r="CN45" i="81"/>
  <c r="CU147" i="38"/>
  <c r="CQ27" i="81"/>
  <c r="CP29" i="81"/>
  <c r="CP30" i="81"/>
  <c r="CO45" i="81"/>
  <c r="CO37" i="81"/>
  <c r="CV147" i="38"/>
  <c r="CP45" i="81"/>
  <c r="CP37" i="81"/>
  <c r="CQ29" i="81"/>
  <c r="CQ30" i="81"/>
  <c r="CR27" i="81"/>
  <c r="CS27" i="81"/>
  <c r="CR29" i="81"/>
  <c r="CR30" i="81"/>
  <c r="CQ45" i="81"/>
  <c r="CQ37" i="81"/>
  <c r="CW147" i="38"/>
  <c r="CR45" i="81"/>
  <c r="CR37" i="81"/>
  <c r="CS29" i="81"/>
  <c r="CS30" i="81"/>
  <c r="CT27" i="81"/>
  <c r="CX147" i="38"/>
  <c r="CS37" i="81"/>
  <c r="CS45" i="81"/>
  <c r="CT29" i="81"/>
  <c r="CT30" i="81"/>
  <c r="CU27" i="81"/>
  <c r="CY147" i="38"/>
  <c r="CT37" i="81"/>
  <c r="CT45" i="81"/>
  <c r="CU29" i="81"/>
  <c r="CU30" i="81"/>
  <c r="CV27" i="81"/>
  <c r="CV29" i="81"/>
  <c r="CZ147" i="38"/>
  <c r="CV30" i="81"/>
  <c r="G44" i="81"/>
  <c r="CU45" i="81"/>
  <c r="CU37" i="81"/>
  <c r="DA147" i="38"/>
  <c r="DB147" i="38"/>
  <c r="CV45" i="81"/>
  <c r="CV37" i="81"/>
  <c r="G42" i="81"/>
  <c r="G43" i="81"/>
  <c r="G45" i="81"/>
  <c r="G46" i="81"/>
  <c r="G47" i="81"/>
  <c r="DC147" i="38"/>
  <c r="DD147" i="38"/>
  <c r="DE147" i="38"/>
  <c r="DF147" i="38"/>
  <c r="DG147" i="38"/>
  <c r="DH147" i="38"/>
  <c r="DI147" i="38"/>
  <c r="DJ147" i="38"/>
  <c r="DK147" i="38"/>
  <c r="DL147" i="38"/>
</calcChain>
</file>

<file path=xl/sharedStrings.xml><?xml version="1.0" encoding="utf-8"?>
<sst xmlns="http://schemas.openxmlformats.org/spreadsheetml/2006/main" count="6011" uniqueCount="1191">
  <si>
    <t>Day 1</t>
  </si>
  <si>
    <t>Day 2</t>
  </si>
  <si>
    <t>Day 3</t>
  </si>
  <si>
    <t>Day 4</t>
  </si>
  <si>
    <t>Day 5</t>
  </si>
  <si>
    <t>Day 6</t>
  </si>
  <si>
    <t>Day 7</t>
  </si>
  <si>
    <t>Code</t>
  </si>
  <si>
    <t>ID</t>
  </si>
  <si>
    <t>Item</t>
  </si>
  <si>
    <t>010</t>
  </si>
  <si>
    <t>020</t>
  </si>
  <si>
    <t>030</t>
  </si>
  <si>
    <t>040</t>
  </si>
  <si>
    <t>050</t>
  </si>
  <si>
    <t>060</t>
  </si>
  <si>
    <t>070</t>
  </si>
  <si>
    <t>080</t>
  </si>
  <si>
    <t>090</t>
  </si>
  <si>
    <t>100</t>
  </si>
  <si>
    <t>110</t>
  </si>
  <si>
    <t>120</t>
  </si>
  <si>
    <t>130</t>
  </si>
  <si>
    <t>140</t>
  </si>
  <si>
    <t>150</t>
  </si>
  <si>
    <t>160</t>
  </si>
  <si>
    <t>170</t>
  </si>
  <si>
    <t>180</t>
  </si>
  <si>
    <t>190</t>
  </si>
  <si>
    <t>200</t>
  </si>
  <si>
    <t>210</t>
  </si>
  <si>
    <t>220</t>
  </si>
  <si>
    <t>1</t>
  </si>
  <si>
    <t>OUTFLOWS</t>
  </si>
  <si>
    <t>LCR weight</t>
  </si>
  <si>
    <t>Initial stock</t>
  </si>
  <si>
    <t>Overnight</t>
  </si>
  <si>
    <t>Greater than overnight up to 2 days</t>
  </si>
  <si>
    <t>Greater than 2 days up to 3 days</t>
  </si>
  <si>
    <t>Greater than 3 days up to 4 days</t>
  </si>
  <si>
    <t>Greater than 4 days up to 5 days</t>
  </si>
  <si>
    <t>Greater than 5 days up to 6 days</t>
  </si>
  <si>
    <t>Greater than 6 days up to 7 days</t>
  </si>
  <si>
    <t>Greater than 7 days up to 2 weeks</t>
  </si>
  <si>
    <t>Greater than 2 weeks up to 3 weeks</t>
  </si>
  <si>
    <t>Greater than 5 weeks up to 2 months</t>
  </si>
  <si>
    <t>Greater than 2 months up to 3 months</t>
  </si>
  <si>
    <t>Greater than 3 months up to 4 months</t>
  </si>
  <si>
    <t>Greater than 4 months up to 5 months</t>
  </si>
  <si>
    <t>Greater than 5 months up to 6 months</t>
  </si>
  <si>
    <t>Greater than 6 months up to 9 months</t>
  </si>
  <si>
    <t>Greater than 9 months up to 12 months</t>
  </si>
  <si>
    <t>Greater than 12 months up to 2 years</t>
  </si>
  <si>
    <t>Greater than 2 years up to 5 years</t>
  </si>
  <si>
    <t xml:space="preserve">Greater than 5 years </t>
  </si>
  <si>
    <t>1.1</t>
  </si>
  <si>
    <t>Liabilities resulting from securities issued (if not treated as retail deposits)</t>
  </si>
  <si>
    <t>1.1.1</t>
  </si>
  <si>
    <t xml:space="preserve">unsecured bonds due </t>
  </si>
  <si>
    <t>1.1.2</t>
  </si>
  <si>
    <t>regulated covered bonds</t>
  </si>
  <si>
    <t>1.1.3</t>
  </si>
  <si>
    <t>securitisations due</t>
  </si>
  <si>
    <t>1.1.4</t>
  </si>
  <si>
    <t>other</t>
  </si>
  <si>
    <t>1.2</t>
  </si>
  <si>
    <t>1.2.1</t>
  </si>
  <si>
    <t>Level 1 tradable assets</t>
  </si>
  <si>
    <t>1.2.1.1</t>
  </si>
  <si>
    <t>Level 1 excluding covered bonds</t>
  </si>
  <si>
    <t>1.2.1.1.1</t>
  </si>
  <si>
    <t>Level 1 central bank</t>
  </si>
  <si>
    <t>1.2.1.1.2</t>
  </si>
  <si>
    <t>Level 1 (CQS 1)</t>
  </si>
  <si>
    <t>1.2.1.1.3</t>
  </si>
  <si>
    <t>Level 1 (CQS2, CQS3)</t>
  </si>
  <si>
    <t>1.2.1.1.4</t>
  </si>
  <si>
    <t>Level 1 (CQS4+)</t>
  </si>
  <si>
    <t>1.2.1.2</t>
  </si>
  <si>
    <t>Level 1 covered bonds (CQS1)</t>
  </si>
  <si>
    <t>1.2.2</t>
  </si>
  <si>
    <t>Level 2A tradable assets</t>
  </si>
  <si>
    <t>1.2.2.1</t>
  </si>
  <si>
    <t>Level 2A corporate bonds (CQS1)</t>
  </si>
  <si>
    <t>1.2.2.2</t>
  </si>
  <si>
    <t>Level 2A covered bonds (CQS1, CQS2)</t>
  </si>
  <si>
    <t>1.2.2.3</t>
  </si>
  <si>
    <t>Level 2A public sector (CQS1, CQS2)</t>
  </si>
  <si>
    <t>1.2.3</t>
  </si>
  <si>
    <t>Level 2B tradable assets</t>
  </si>
  <si>
    <t>1.2.3.1</t>
  </si>
  <si>
    <t>Level 2B ABS (CQS1)</t>
  </si>
  <si>
    <t>1.2.3.2</t>
  </si>
  <si>
    <t>Level 2B covered bonds (CQS1-6)</t>
  </si>
  <si>
    <t>1.2.3.3</t>
  </si>
  <si>
    <t>Level 2B: corporate bonds (CQ1-3)</t>
  </si>
  <si>
    <t>1.2.3.4</t>
  </si>
  <si>
    <t xml:space="preserve">Level 2B shares </t>
  </si>
  <si>
    <t>230</t>
  </si>
  <si>
    <t>1.2.3.5</t>
  </si>
  <si>
    <t>Level 2B public sector (CQS 3-5)</t>
  </si>
  <si>
    <t>240</t>
  </si>
  <si>
    <t>1.2.4</t>
  </si>
  <si>
    <t>other tradable assets</t>
  </si>
  <si>
    <t>250</t>
  </si>
  <si>
    <t>1.2.5</t>
  </si>
  <si>
    <t>other assets</t>
  </si>
  <si>
    <t>260</t>
  </si>
  <si>
    <t>1.3</t>
  </si>
  <si>
    <t>Liabilities not reported in 1.2, resulting from deposits received (excluding deposits received as collateral)</t>
  </si>
  <si>
    <t>270</t>
  </si>
  <si>
    <t>1.3.1</t>
  </si>
  <si>
    <t>280</t>
  </si>
  <si>
    <t>1.3.2</t>
  </si>
  <si>
    <t>290</t>
  </si>
  <si>
    <t>1.3.3</t>
  </si>
  <si>
    <t>300</t>
  </si>
  <si>
    <t>1.3.4</t>
  </si>
  <si>
    <t>310</t>
  </si>
  <si>
    <t>1.3.5</t>
  </si>
  <si>
    <t>320</t>
  </si>
  <si>
    <t>1.3.6</t>
  </si>
  <si>
    <t>330</t>
  </si>
  <si>
    <t>1.3.7</t>
  </si>
  <si>
    <t>340</t>
  </si>
  <si>
    <t>1.3.8</t>
  </si>
  <si>
    <t>350</t>
  </si>
  <si>
    <t>1.4</t>
  </si>
  <si>
    <t>FX-swaps maturing</t>
  </si>
  <si>
    <t>360</t>
  </si>
  <si>
    <t>1.5</t>
  </si>
  <si>
    <t>Derivatives amount payables other than those reported in 1.4</t>
  </si>
  <si>
    <t>370</t>
  </si>
  <si>
    <t>1.6</t>
  </si>
  <si>
    <t xml:space="preserve">Other outflows </t>
  </si>
  <si>
    <t>380</t>
  </si>
  <si>
    <t>1.7</t>
  </si>
  <si>
    <t>Total outflows</t>
  </si>
  <si>
    <t>INFLOWS</t>
  </si>
  <si>
    <t>390</t>
  </si>
  <si>
    <t>2.1</t>
  </si>
  <si>
    <t>Monies due from secured lending and capital market driven transactions collateralised by:</t>
  </si>
  <si>
    <t>400</t>
  </si>
  <si>
    <t>2.1.1</t>
  </si>
  <si>
    <t>410</t>
  </si>
  <si>
    <t>2.1.1.1</t>
  </si>
  <si>
    <t>420</t>
  </si>
  <si>
    <t>2.1.1.1.1</t>
  </si>
  <si>
    <t>430</t>
  </si>
  <si>
    <t>2.1.1.1.2</t>
  </si>
  <si>
    <t>440</t>
  </si>
  <si>
    <t>2.1.1.1.3</t>
  </si>
  <si>
    <t>450</t>
  </si>
  <si>
    <t>2.1.1.1.4</t>
  </si>
  <si>
    <t>460</t>
  </si>
  <si>
    <t>2.1.1.2</t>
  </si>
  <si>
    <t>470</t>
  </si>
  <si>
    <t>2.1.2</t>
  </si>
  <si>
    <t>480</t>
  </si>
  <si>
    <t>2.1.2.1</t>
  </si>
  <si>
    <t>490</t>
  </si>
  <si>
    <t>2.1.2.2</t>
  </si>
  <si>
    <t>500</t>
  </si>
  <si>
    <t>2.1.2.3</t>
  </si>
  <si>
    <t>510</t>
  </si>
  <si>
    <t>2.1.3</t>
  </si>
  <si>
    <t>520</t>
  </si>
  <si>
    <t>2.1.3.1</t>
  </si>
  <si>
    <t>530</t>
  </si>
  <si>
    <t>2.1.3.2</t>
  </si>
  <si>
    <t>540</t>
  </si>
  <si>
    <t>2.1.3.3</t>
  </si>
  <si>
    <t>550</t>
  </si>
  <si>
    <t>2.1.3.4</t>
  </si>
  <si>
    <t>560</t>
  </si>
  <si>
    <t>2.1.3.5</t>
  </si>
  <si>
    <t>570</t>
  </si>
  <si>
    <t>2.1.4</t>
  </si>
  <si>
    <t>580</t>
  </si>
  <si>
    <t>2.1.5</t>
  </si>
  <si>
    <t>590</t>
  </si>
  <si>
    <t>2.2</t>
  </si>
  <si>
    <t>600</t>
  </si>
  <si>
    <t>2.2.1</t>
  </si>
  <si>
    <t>610</t>
  </si>
  <si>
    <t>2.2.2</t>
  </si>
  <si>
    <t>620</t>
  </si>
  <si>
    <t>2.2.3</t>
  </si>
  <si>
    <t>630</t>
  </si>
  <si>
    <t>2.2.4</t>
  </si>
  <si>
    <t>640</t>
  </si>
  <si>
    <t>2.2.5</t>
  </si>
  <si>
    <t>650</t>
  </si>
  <si>
    <t>2.2.6</t>
  </si>
  <si>
    <t>660</t>
  </si>
  <si>
    <t>2.3</t>
  </si>
  <si>
    <t>670</t>
  </si>
  <si>
    <t>2.4</t>
  </si>
  <si>
    <t>Derivatives amount receivables other than those reported in 2.3</t>
  </si>
  <si>
    <t>680</t>
  </si>
  <si>
    <t>2.5</t>
  </si>
  <si>
    <t xml:space="preserve">Paper in own portfolio maturing </t>
  </si>
  <si>
    <t>690</t>
  </si>
  <si>
    <t>2.6</t>
  </si>
  <si>
    <t>Other inflows</t>
  </si>
  <si>
    <t>700</t>
  </si>
  <si>
    <t>2.7</t>
  </si>
  <si>
    <t>Total inflows</t>
  </si>
  <si>
    <t>710</t>
  </si>
  <si>
    <t>2.8</t>
  </si>
  <si>
    <t>Net funding gap</t>
  </si>
  <si>
    <t>720</t>
  </si>
  <si>
    <t>2.9</t>
  </si>
  <si>
    <t>Cumulated net funding gap</t>
  </si>
  <si>
    <t>COUNTERBALANCING CAPACITY</t>
  </si>
  <si>
    <t>730</t>
  </si>
  <si>
    <t>3.1</t>
  </si>
  <si>
    <t>740</t>
  </si>
  <si>
    <t>3.2</t>
  </si>
  <si>
    <t>Withdrawable central bank reserves</t>
  </si>
  <si>
    <t>750</t>
  </si>
  <si>
    <t>3.3</t>
  </si>
  <si>
    <t>760</t>
  </si>
  <si>
    <t>3.3.1</t>
  </si>
  <si>
    <t>770</t>
  </si>
  <si>
    <t>3.3.1.1</t>
  </si>
  <si>
    <t>780</t>
  </si>
  <si>
    <t>3.3.1.2</t>
  </si>
  <si>
    <t>790</t>
  </si>
  <si>
    <t>3.3.1.3</t>
  </si>
  <si>
    <t>800</t>
  </si>
  <si>
    <t>3.3.1.4</t>
  </si>
  <si>
    <t>810</t>
  </si>
  <si>
    <t>3.3.2</t>
  </si>
  <si>
    <t>820</t>
  </si>
  <si>
    <t>3.4</t>
  </si>
  <si>
    <t>830</t>
  </si>
  <si>
    <t>3.4.1</t>
  </si>
  <si>
    <t>840</t>
  </si>
  <si>
    <t>3.4.3</t>
  </si>
  <si>
    <t>Level 2A covered bonds (CQS 1, CQS2)</t>
  </si>
  <si>
    <t>850</t>
  </si>
  <si>
    <t>3.4.4</t>
  </si>
  <si>
    <t>860</t>
  </si>
  <si>
    <t>3.5</t>
  </si>
  <si>
    <t>870</t>
  </si>
  <si>
    <t>3.5.1</t>
  </si>
  <si>
    <t>880</t>
  </si>
  <si>
    <t>3.5.2</t>
  </si>
  <si>
    <t>890</t>
  </si>
  <si>
    <t>3.5.3</t>
  </si>
  <si>
    <t>Level 2B corporate bonds (CQ1-3)</t>
  </si>
  <si>
    <t>900</t>
  </si>
  <si>
    <t>3.5.4</t>
  </si>
  <si>
    <t>910</t>
  </si>
  <si>
    <t>3.5.5</t>
  </si>
  <si>
    <t>Deposits by / Liquidity funding available to network member with/from central institution</t>
  </si>
  <si>
    <t>920</t>
  </si>
  <si>
    <t>3.6</t>
  </si>
  <si>
    <t>930</t>
  </si>
  <si>
    <t>3.6.1</t>
  </si>
  <si>
    <t>940</t>
  </si>
  <si>
    <t>3.6.2</t>
  </si>
  <si>
    <t>950</t>
  </si>
  <si>
    <t>3.6.3</t>
  </si>
  <si>
    <t>960</t>
  </si>
  <si>
    <t>3.6.4</t>
  </si>
  <si>
    <t>covered bonds</t>
  </si>
  <si>
    <t>970</t>
  </si>
  <si>
    <t>3.6.5</t>
  </si>
  <si>
    <t>ABS</t>
  </si>
  <si>
    <t>980</t>
  </si>
  <si>
    <t>3.6.6</t>
  </si>
  <si>
    <t>990</t>
  </si>
  <si>
    <t>3.7</t>
  </si>
  <si>
    <t>1000</t>
  </si>
  <si>
    <t>3.8</t>
  </si>
  <si>
    <t>1010</t>
  </si>
  <si>
    <t>3.8.1</t>
  </si>
  <si>
    <t xml:space="preserve">Level 1 facilities </t>
  </si>
  <si>
    <t>1020</t>
  </si>
  <si>
    <t>3.8.2</t>
  </si>
  <si>
    <t>Level 2B restricted use facilities</t>
  </si>
  <si>
    <t>1030</t>
  </si>
  <si>
    <t>3.8.3</t>
  </si>
  <si>
    <t>Level 2B IPS facilities</t>
  </si>
  <si>
    <t>1040</t>
  </si>
  <si>
    <t>3.8.4</t>
  </si>
  <si>
    <t>1050</t>
  </si>
  <si>
    <t>3.8.4.1</t>
  </si>
  <si>
    <t>from intragroup counterparties</t>
  </si>
  <si>
    <t>1060</t>
  </si>
  <si>
    <t>3.8.4.2</t>
  </si>
  <si>
    <t>from other counterparties</t>
  </si>
  <si>
    <t>1070</t>
  </si>
  <si>
    <t>3.9</t>
  </si>
  <si>
    <t>Net change of Counterbalancing Capacity</t>
  </si>
  <si>
    <t>3.10</t>
  </si>
  <si>
    <t>Cumulated Counterbalancing Capacity</t>
  </si>
  <si>
    <t>CONTINGENCIES</t>
  </si>
  <si>
    <t>1090</t>
  </si>
  <si>
    <t>4.1</t>
  </si>
  <si>
    <t xml:space="preserve">Outflows from committed facilities </t>
  </si>
  <si>
    <t>1100</t>
  </si>
  <si>
    <t>4.1.1</t>
  </si>
  <si>
    <t>Committed credit facilities</t>
  </si>
  <si>
    <t>1110</t>
  </si>
  <si>
    <t>4.1.1.1</t>
  </si>
  <si>
    <t>considered as Level 2B by the receiver</t>
  </si>
  <si>
    <t>1120</t>
  </si>
  <si>
    <t>4.1.1.2</t>
  </si>
  <si>
    <t>1130</t>
  </si>
  <si>
    <t>4.1.2</t>
  </si>
  <si>
    <t>Liquidity facilities</t>
  </si>
  <si>
    <t>Other products and services (Article 23 items)</t>
  </si>
  <si>
    <t>other off-balance sheet and contingent funding obligations</t>
  </si>
  <si>
    <t>undrawn loans and advances to wholesale counterparties</t>
  </si>
  <si>
    <t>mortgages that have been agreed but not yet drawn down</t>
  </si>
  <si>
    <t>credit cards</t>
  </si>
  <si>
    <t>overdrafts</t>
  </si>
  <si>
    <t>planned outflows related to renewal or extension of new retail or wholesale loans</t>
  </si>
  <si>
    <t>other (planned outflows related to renewal or extension of new retail or wholesale loans)</t>
  </si>
  <si>
    <t>planned derivatives payables (Art.23)</t>
  </si>
  <si>
    <t>trade finance off-balance sheet related products</t>
  </si>
  <si>
    <t>Outflows due to downgrade triggers</t>
  </si>
  <si>
    <t>LCR "impact of an adverse market scenario on derivatives, financing transactions and other contracts"</t>
  </si>
  <si>
    <t>Collateral other than Level 1 assets collateral posted for derivatives</t>
  </si>
  <si>
    <t>Level 1 EHQ Covered Bonds assets collateral posted for derivatives</t>
  </si>
  <si>
    <t>Short positions not covered by collateralised SFT</t>
  </si>
  <si>
    <t>MEMORANDUM ITEMS</t>
  </si>
  <si>
    <t>1200</t>
  </si>
  <si>
    <t>10</t>
  </si>
  <si>
    <t>Intragroup or IPS outflows (excluding FX)</t>
  </si>
  <si>
    <t>1210</t>
  </si>
  <si>
    <t>11</t>
  </si>
  <si>
    <t>Intragroup or IPS inflows (excluding FX and maturing securities)</t>
  </si>
  <si>
    <t>1220</t>
  </si>
  <si>
    <t>12</t>
  </si>
  <si>
    <t>Intragroup or IPS inflows from maturing securities</t>
  </si>
  <si>
    <t>1230</t>
  </si>
  <si>
    <t>13</t>
  </si>
  <si>
    <t>HQLA central bank eligible</t>
  </si>
  <si>
    <t>1240</t>
  </si>
  <si>
    <t>14</t>
  </si>
  <si>
    <t>non-HQLA central bank eligible</t>
  </si>
  <si>
    <t>1270</t>
  </si>
  <si>
    <t>17</t>
  </si>
  <si>
    <t>Behavioural outflows from deposits</t>
  </si>
  <si>
    <t>1280</t>
  </si>
  <si>
    <t>18</t>
  </si>
  <si>
    <t>Behavioural inflows from loans and advances</t>
  </si>
  <si>
    <t>1290</t>
  </si>
  <si>
    <t>19</t>
  </si>
  <si>
    <t>Behavioural draw-downs of committed facilities</t>
  </si>
  <si>
    <t>Derivatives initial margin given (CCPs and Exchanges)</t>
  </si>
  <si>
    <t>Derivatives initial margin given (Other)</t>
  </si>
  <si>
    <t>Derivatives variation margin given</t>
  </si>
  <si>
    <t>Derivatives initial margin received (CCPs and Exchanges)</t>
  </si>
  <si>
    <t>Derivatives initial margin received (Other)</t>
  </si>
  <si>
    <t>Derivatives variation margin received</t>
  </si>
  <si>
    <t>Non-margined derivatives: out-of-the-money MTM exposure</t>
  </si>
  <si>
    <t>Non-margined derivatives: in-the-money MTM exposure</t>
  </si>
  <si>
    <t>Non-derivatives initial margin given (CCPs and Exchanges) e.g. LCH repoclear, etc</t>
  </si>
  <si>
    <t>Outflows which can be met by posting securities (Total)</t>
  </si>
  <si>
    <t>Monetisation Actions:</t>
  </si>
  <si>
    <t>Level 1 Tradable assets</t>
  </si>
  <si>
    <t>Level 2A Tradable Assets</t>
  </si>
  <si>
    <t>Level 2B Tradable Assets</t>
  </si>
  <si>
    <t>Cumulated Liquidity Resources Post Firm Actions:</t>
  </si>
  <si>
    <t>Total HQLA</t>
  </si>
  <si>
    <t>Cash</t>
  </si>
  <si>
    <t>Total Usable Liquidity Resources</t>
  </si>
  <si>
    <t>Of which: open</t>
  </si>
  <si>
    <t>Day 8</t>
  </si>
  <si>
    <t>Day 9</t>
  </si>
  <si>
    <t>Day 10</t>
  </si>
  <si>
    <t>Day 11</t>
  </si>
  <si>
    <t>Day 12</t>
  </si>
  <si>
    <t>Day 13</t>
  </si>
  <si>
    <t>Day 14</t>
  </si>
  <si>
    <t>Day 15</t>
  </si>
  <si>
    <t>Day 16</t>
  </si>
  <si>
    <t>Day 17</t>
  </si>
  <si>
    <t>Day 18</t>
  </si>
  <si>
    <t>Day 19</t>
  </si>
  <si>
    <t>Day 20</t>
  </si>
  <si>
    <t>Day 21</t>
  </si>
  <si>
    <t>Day 22</t>
  </si>
  <si>
    <t>Day 23</t>
  </si>
  <si>
    <t>Day 24</t>
  </si>
  <si>
    <t>Day 25</t>
  </si>
  <si>
    <t>Day 26</t>
  </si>
  <si>
    <t>Day 27</t>
  </si>
  <si>
    <t>Day 28</t>
  </si>
  <si>
    <t>Day 29</t>
  </si>
  <si>
    <t>Day 30</t>
  </si>
  <si>
    <t>Day 31</t>
  </si>
  <si>
    <t>Day 32</t>
  </si>
  <si>
    <t>Day 33</t>
  </si>
  <si>
    <t>Day 34</t>
  </si>
  <si>
    <t>Day 35</t>
  </si>
  <si>
    <t>Day 36</t>
  </si>
  <si>
    <t>Day 37</t>
  </si>
  <si>
    <t>Day 38</t>
  </si>
  <si>
    <t>Day 39</t>
  </si>
  <si>
    <t>Day 40</t>
  </si>
  <si>
    <t>Day 41</t>
  </si>
  <si>
    <t>Day 42</t>
  </si>
  <si>
    <t>Day 43</t>
  </si>
  <si>
    <t>Day 44</t>
  </si>
  <si>
    <t>Day 45</t>
  </si>
  <si>
    <t>Day 46</t>
  </si>
  <si>
    <t>Day 47</t>
  </si>
  <si>
    <t>Day 48</t>
  </si>
  <si>
    <t>Day 49</t>
  </si>
  <si>
    <t>Day 50</t>
  </si>
  <si>
    <t>Day 51</t>
  </si>
  <si>
    <t>Day 52</t>
  </si>
  <si>
    <t>Day 53</t>
  </si>
  <si>
    <t>Day 54</t>
  </si>
  <si>
    <t>Day 55</t>
  </si>
  <si>
    <t>Day 56</t>
  </si>
  <si>
    <t>Day 57</t>
  </si>
  <si>
    <t>Day 58</t>
  </si>
  <si>
    <t>Day 59</t>
  </si>
  <si>
    <t>Day 60</t>
  </si>
  <si>
    <t>Day 61</t>
  </si>
  <si>
    <t>Day 62</t>
  </si>
  <si>
    <t>Day 63</t>
  </si>
  <si>
    <t>Day 64</t>
  </si>
  <si>
    <t>Day 65</t>
  </si>
  <si>
    <t>Day 66</t>
  </si>
  <si>
    <t>Day 67</t>
  </si>
  <si>
    <t>Day 68</t>
  </si>
  <si>
    <t>Day 69</t>
  </si>
  <si>
    <t>Day 70</t>
  </si>
  <si>
    <t>Day 71</t>
  </si>
  <si>
    <t>Day 72</t>
  </si>
  <si>
    <t>Day 73</t>
  </si>
  <si>
    <t>Day 74</t>
  </si>
  <si>
    <t>Day 75</t>
  </si>
  <si>
    <t>Day 76</t>
  </si>
  <si>
    <t>Day 77</t>
  </si>
  <si>
    <t>Day 78</t>
  </si>
  <si>
    <t>Day 79</t>
  </si>
  <si>
    <t>Day 80</t>
  </si>
  <si>
    <t>Day 81</t>
  </si>
  <si>
    <t>Day 82</t>
  </si>
  <si>
    <t>Day 83</t>
  </si>
  <si>
    <t>Day 84</t>
  </si>
  <si>
    <t>Day 85</t>
  </si>
  <si>
    <t>Day 86</t>
  </si>
  <si>
    <t>Day 87</t>
  </si>
  <si>
    <t>Day 88</t>
  </si>
  <si>
    <t>Day 89</t>
  </si>
  <si>
    <t>Day 90</t>
  </si>
  <si>
    <t>Day 91</t>
  </si>
  <si>
    <t>Day 92</t>
  </si>
  <si>
    <t>6010</t>
  </si>
  <si>
    <t>6020</t>
  </si>
  <si>
    <t>6030</t>
  </si>
  <si>
    <t>6040</t>
  </si>
  <si>
    <t>6050</t>
  </si>
  <si>
    <t>6060</t>
  </si>
  <si>
    <t>6070</t>
  </si>
  <si>
    <t>6080</t>
  </si>
  <si>
    <t>6090</t>
  </si>
  <si>
    <t>7000</t>
  </si>
  <si>
    <t>7010</t>
  </si>
  <si>
    <t>7020</t>
  </si>
  <si>
    <t>7030</t>
  </si>
  <si>
    <t>7040</t>
  </si>
  <si>
    <t>7050</t>
  </si>
  <si>
    <t>7060</t>
  </si>
  <si>
    <t>7070</t>
  </si>
  <si>
    <t>7080</t>
  </si>
  <si>
    <t>7090</t>
  </si>
  <si>
    <t>7100</t>
  </si>
  <si>
    <t>7110</t>
  </si>
  <si>
    <t>7120</t>
  </si>
  <si>
    <t>7130</t>
  </si>
  <si>
    <t>7140</t>
  </si>
  <si>
    <t>7150</t>
  </si>
  <si>
    <t>7160</t>
  </si>
  <si>
    <t>7170</t>
  </si>
  <si>
    <t>7180</t>
  </si>
  <si>
    <t>7190</t>
  </si>
  <si>
    <t>7200</t>
  </si>
  <si>
    <t>7210</t>
  </si>
  <si>
    <t>7220</t>
  </si>
  <si>
    <t>7230</t>
  </si>
  <si>
    <t>7240</t>
  </si>
  <si>
    <t>7250</t>
  </si>
  <si>
    <t>7260</t>
  </si>
  <si>
    <t>7270</t>
  </si>
  <si>
    <t>7280</t>
  </si>
  <si>
    <t>7290</t>
  </si>
  <si>
    <t>7300</t>
  </si>
  <si>
    <t>7310</t>
  </si>
  <si>
    <t>7320</t>
  </si>
  <si>
    <t>7330</t>
  </si>
  <si>
    <t>7340</t>
  </si>
  <si>
    <t>7350</t>
  </si>
  <si>
    <t>7360</t>
  </si>
  <si>
    <t>7370</t>
  </si>
  <si>
    <t>7380</t>
  </si>
  <si>
    <t>7390</t>
  </si>
  <si>
    <t>7400</t>
  </si>
  <si>
    <t>7410</t>
  </si>
  <si>
    <t>7420</t>
  </si>
  <si>
    <t>7430</t>
  </si>
  <si>
    <t>7440</t>
  </si>
  <si>
    <t>7450</t>
  </si>
  <si>
    <t>7460</t>
  </si>
  <si>
    <t>7470</t>
  </si>
  <si>
    <t>7480</t>
  </si>
  <si>
    <t>7490</t>
  </si>
  <si>
    <t>7500</t>
  </si>
  <si>
    <t>7510</t>
  </si>
  <si>
    <t>7520</t>
  </si>
  <si>
    <t>7530</t>
  </si>
  <si>
    <t>7540</t>
  </si>
  <si>
    <t>7550</t>
  </si>
  <si>
    <t>7560</t>
  </si>
  <si>
    <t>7570</t>
  </si>
  <si>
    <t>7580</t>
  </si>
  <si>
    <t>7590</t>
  </si>
  <si>
    <t>7600</t>
  </si>
  <si>
    <t>7610</t>
  </si>
  <si>
    <t>7620</t>
  </si>
  <si>
    <t>7630</t>
  </si>
  <si>
    <t>7640</t>
  </si>
  <si>
    <t>7650</t>
  </si>
  <si>
    <t>7660</t>
  </si>
  <si>
    <t>7670</t>
  </si>
  <si>
    <t>7680</t>
  </si>
  <si>
    <t>7690</t>
  </si>
  <si>
    <t>7700</t>
  </si>
  <si>
    <t>7710</t>
  </si>
  <si>
    <t>7720</t>
  </si>
  <si>
    <t>7730</t>
  </si>
  <si>
    <t>7740</t>
  </si>
  <si>
    <t>7750</t>
  </si>
  <si>
    <t>7760</t>
  </si>
  <si>
    <t>6000</t>
  </si>
  <si>
    <t>Liabilities resulting from secured lending and capital market driven transactions collateralised by:</t>
  </si>
  <si>
    <t>Of which (from all of 1.2 above): liabilities resulting from secured lending and capital market driven transactions where the counterparty is a central bank  collateralised by:</t>
  </si>
  <si>
    <t>Stable retail deposits (3% &amp; 5% category)</t>
  </si>
  <si>
    <t xml:space="preserve">  Of which: derogated stable retail deposits (3% category)</t>
  </si>
  <si>
    <t>Other retail deposits  (multiple categories)</t>
  </si>
  <si>
    <t xml:space="preserve">  Of which: other (10% category)</t>
  </si>
  <si>
    <t xml:space="preserve">    Of which: not covered by DGS</t>
  </si>
  <si>
    <t xml:space="preserve">  Of which: higher outflow retail: category 1 (10-15% category)</t>
  </si>
  <si>
    <t xml:space="preserve">  Of which: higher outflow retail: category 2 (15-20% category)</t>
  </si>
  <si>
    <t xml:space="preserve">  Of which: deposits in third countries where a higher outflow is applied </t>
  </si>
  <si>
    <t xml:space="preserve">  Of which: deposits where the payout has been agreed (100% category)</t>
  </si>
  <si>
    <t>Operational deposits</t>
  </si>
  <si>
    <t xml:space="preserve">Non-operational deposits from credit institutions </t>
  </si>
  <si>
    <t>Non-operational deposits from other financial customers</t>
  </si>
  <si>
    <t xml:space="preserve">Non-operational deposits from central banks </t>
  </si>
  <si>
    <t>Non-operational deposits from non-financial corporates</t>
  </si>
  <si>
    <t>Non-operational deposits from other counterparties</t>
  </si>
  <si>
    <t xml:space="preserve">   Of which: covered by DGS</t>
  </si>
  <si>
    <t>6100</t>
  </si>
  <si>
    <t>6110</t>
  </si>
  <si>
    <t>6120</t>
  </si>
  <si>
    <t>6130</t>
  </si>
  <si>
    <t>6140</t>
  </si>
  <si>
    <t>6150</t>
  </si>
  <si>
    <t>6160</t>
  </si>
  <si>
    <t>6170</t>
  </si>
  <si>
    <t>6180</t>
  </si>
  <si>
    <t>6190</t>
  </si>
  <si>
    <t>6200</t>
  </si>
  <si>
    <t>6210</t>
  </si>
  <si>
    <t>6220</t>
  </si>
  <si>
    <t>6230</t>
  </si>
  <si>
    <t>6240</t>
  </si>
  <si>
    <t>6250</t>
  </si>
  <si>
    <t>6260</t>
  </si>
  <si>
    <t>6270</t>
  </si>
  <si>
    <t>6280</t>
  </si>
  <si>
    <t>6290</t>
  </si>
  <si>
    <t>6300</t>
  </si>
  <si>
    <t>6310</t>
  </si>
  <si>
    <t>6320</t>
  </si>
  <si>
    <t>6330</t>
  </si>
  <si>
    <t>6340</t>
  </si>
  <si>
    <t>6350</t>
  </si>
  <si>
    <t>6360</t>
  </si>
  <si>
    <t>6370</t>
  </si>
  <si>
    <t>6380</t>
  </si>
  <si>
    <t>6390</t>
  </si>
  <si>
    <t>6400</t>
  </si>
  <si>
    <t>6410</t>
  </si>
  <si>
    <t>6420</t>
  </si>
  <si>
    <t>6430</t>
  </si>
  <si>
    <t>6440</t>
  </si>
  <si>
    <t>Monies due not reported in 2.1 resulting from loans and advances granted to</t>
  </si>
  <si>
    <t>Retail customers</t>
  </si>
  <si>
    <t>6450</t>
  </si>
  <si>
    <t xml:space="preserve">  Of which: not corresponding to principal repayment (i.e. interest)</t>
  </si>
  <si>
    <t>Non-financial corporates</t>
  </si>
  <si>
    <t>6460</t>
  </si>
  <si>
    <t>Credit institutions</t>
  </si>
  <si>
    <t>6470</t>
  </si>
  <si>
    <t xml:space="preserve">  Of which: is being classified by the counterparty as operational deposits</t>
  </si>
  <si>
    <t>Other financial customers</t>
  </si>
  <si>
    <t>6480</t>
  </si>
  <si>
    <t>Central banks</t>
  </si>
  <si>
    <t>Other counterparties</t>
  </si>
  <si>
    <t>Coins and bank notes</t>
  </si>
  <si>
    <t>6490</t>
  </si>
  <si>
    <t>Level 2A assets included due to Alternative Liquidity Approaches</t>
  </si>
  <si>
    <t>6500</t>
  </si>
  <si>
    <t>Other tradable assets</t>
  </si>
  <si>
    <t>Central government (CQS1)</t>
  </si>
  <si>
    <t>Central government (CQS 2 &amp; 3)</t>
  </si>
  <si>
    <t xml:space="preserve">Shares </t>
  </si>
  <si>
    <t>Non tradable assets eligible for central banks</t>
  </si>
  <si>
    <t>Undrawn committed facilities received</t>
  </si>
  <si>
    <t>Other facilities</t>
  </si>
  <si>
    <t>6510</t>
  </si>
  <si>
    <t>Of which: reported as LCR inflows from undrawn credit or liquidity facilities provided by members of a group or an institutional protection scheme where the competent authorities have granted permission to apply a higher inflow rate</t>
  </si>
  <si>
    <t>6520</t>
  </si>
  <si>
    <t>Of which: from central banks reported as LCR inflows from undrawn credit or liquidity facilities and any other commitments provided by central banks provided that there is no double counting with liquid assets</t>
  </si>
  <si>
    <t>6530</t>
  </si>
  <si>
    <t xml:space="preserve">of which: Retail customers, or to credit institutions for funding promotional loans of retail customers </t>
  </si>
  <si>
    <t>6540</t>
  </si>
  <si>
    <t>of which: Non-financial customers other than retail customers, or to credit institutions for funding promotional loans of non-financial customers</t>
  </si>
  <si>
    <t>6550</t>
  </si>
  <si>
    <t>6560</t>
  </si>
  <si>
    <t>of which: Other financial customers</t>
  </si>
  <si>
    <t>6570</t>
  </si>
  <si>
    <t>6580</t>
  </si>
  <si>
    <t>6590</t>
  </si>
  <si>
    <t>6600</t>
  </si>
  <si>
    <t>6610</t>
  </si>
  <si>
    <t>6620</t>
  </si>
  <si>
    <t>6630</t>
  </si>
  <si>
    <t>6640</t>
  </si>
  <si>
    <t>6650</t>
  </si>
  <si>
    <t>6660</t>
  </si>
  <si>
    <t>6670</t>
  </si>
  <si>
    <t>6680</t>
  </si>
  <si>
    <t>6690</t>
  </si>
  <si>
    <t>6700</t>
  </si>
  <si>
    <t>6710</t>
  </si>
  <si>
    <t>6720</t>
  </si>
  <si>
    <t>6730</t>
  </si>
  <si>
    <t>6740</t>
  </si>
  <si>
    <t>6750</t>
  </si>
  <si>
    <t>6760</t>
  </si>
  <si>
    <t>6770</t>
  </si>
  <si>
    <t>6780</t>
  </si>
  <si>
    <t>6790</t>
  </si>
  <si>
    <t>6800</t>
  </si>
  <si>
    <t>6810</t>
  </si>
  <si>
    <t>1 notch</t>
  </si>
  <si>
    <t>6820</t>
  </si>
  <si>
    <t>2 notch</t>
  </si>
  <si>
    <t>6830</t>
  </si>
  <si>
    <t>3 notch</t>
  </si>
  <si>
    <t>6840</t>
  </si>
  <si>
    <t>4 notch</t>
  </si>
  <si>
    <t>6850</t>
  </si>
  <si>
    <t>5 notch</t>
  </si>
  <si>
    <t>6860</t>
  </si>
  <si>
    <t>6 notch</t>
  </si>
  <si>
    <t>6870</t>
  </si>
  <si>
    <t>7 notch</t>
  </si>
  <si>
    <t>6880</t>
  </si>
  <si>
    <t>8 notch</t>
  </si>
  <si>
    <t>6890</t>
  </si>
  <si>
    <t>6900</t>
  </si>
  <si>
    <t>6910</t>
  </si>
  <si>
    <t>6920</t>
  </si>
  <si>
    <t>6930</t>
  </si>
  <si>
    <t>Callable excess collateral</t>
  </si>
  <si>
    <t>6940</t>
  </si>
  <si>
    <t>Due collateral</t>
  </si>
  <si>
    <t>6950</t>
  </si>
  <si>
    <t>6960</t>
  </si>
  <si>
    <t>Assets borrowed on an unsecured basis</t>
  </si>
  <si>
    <t>6970</t>
  </si>
  <si>
    <t>Internal netting of client´s positions</t>
  </si>
  <si>
    <t>6980</t>
  </si>
  <si>
    <t>Of which: unsecured</t>
  </si>
  <si>
    <t>6990</t>
  </si>
  <si>
    <t>Of which: repo involving Level 1 HQLA collateral</t>
  </si>
  <si>
    <t>Of which: reverse repo involving Level 1 HQLA collateral</t>
  </si>
  <si>
    <t>Of which: CQS 1</t>
  </si>
  <si>
    <t>Other assets</t>
  </si>
  <si>
    <t>Overnight (Day 1 of stress)</t>
  </si>
  <si>
    <t>1140</t>
  </si>
  <si>
    <t>4.2</t>
  </si>
  <si>
    <t>PRA110: Cash flow mismatch</t>
  </si>
  <si>
    <t>Of which: counterparty is central govt, PSE&lt;=RW20%, MDB</t>
  </si>
  <si>
    <t xml:space="preserve">   Of which: maintained in the context of IPS or a cooperative network and treated as liquid assets for the depositing credit institution</t>
  </si>
  <si>
    <t xml:space="preserve">  Of which: transaction is a margin loan</t>
  </si>
  <si>
    <t>Of which: considered as Level 2B by the receiver</t>
  </si>
  <si>
    <t>Of which: to retail customers, or to credit institutions for funding promotional loans of retail customers</t>
  </si>
  <si>
    <t>Of which: to non-financial customers other than retail customers, or to credit institutions for funding promotional loans of non-financial customers</t>
  </si>
  <si>
    <t>Of which: to personal investment companies</t>
  </si>
  <si>
    <t>Of which: to SSPEs to purchase assets other than securities from non-financial customers</t>
  </si>
  <si>
    <t>Of which: to SSPEs - other</t>
  </si>
  <si>
    <t>Of which: to credit institutions not for funding promotional loans</t>
  </si>
  <si>
    <t>Of which: to other financial customers</t>
  </si>
  <si>
    <t>Liquid asset collateral exchangeable for non-liquid asset collateral</t>
  </si>
  <si>
    <t>Total currencies</t>
  </si>
  <si>
    <t xml:space="preserve">Of which: CQS1 </t>
  </si>
  <si>
    <t>Row</t>
  </si>
  <si>
    <t>2</t>
  </si>
  <si>
    <t>3</t>
  </si>
  <si>
    <t>4</t>
  </si>
  <si>
    <t>5</t>
  </si>
  <si>
    <t>6</t>
  </si>
  <si>
    <t>7</t>
  </si>
  <si>
    <t>8</t>
  </si>
  <si>
    <t>9</t>
  </si>
  <si>
    <t>15</t>
  </si>
  <si>
    <t>CALCULATIONS</t>
  </si>
  <si>
    <t>Numerator, denominator, ratio</t>
  </si>
  <si>
    <t>Liquidity buffer</t>
  </si>
  <si>
    <t>Net liquidity outflow</t>
  </si>
  <si>
    <t>Liquidity coverage ratio (%)</t>
  </si>
  <si>
    <t>Numerator calculations</t>
  </si>
  <si>
    <t xml:space="preserve">L1 excl. EHQCB liquidity buffer (value according to Article 9): unadjusted </t>
  </si>
  <si>
    <t xml:space="preserve">L1 excl. EHQCB "adjusted amount before cap application" </t>
  </si>
  <si>
    <t>L1 EHQCB value according to Article 9: unadjusted</t>
  </si>
  <si>
    <t xml:space="preserve">L1 EHQCB "adjusted amount before cap application" </t>
  </si>
  <si>
    <t xml:space="preserve">L1 EHQCB "adjusted amount after cap application" </t>
  </si>
  <si>
    <t>L1 EHQCB "excess liquid assets amount"</t>
  </si>
  <si>
    <t>16</t>
  </si>
  <si>
    <t>L2A according to Article 9: unadjusted</t>
  </si>
  <si>
    <t xml:space="preserve">L2A "adjusted amount before cap application" </t>
  </si>
  <si>
    <t>20</t>
  </si>
  <si>
    <t xml:space="preserve">L2A  "adjusted amount after cap application" </t>
  </si>
  <si>
    <t>21</t>
  </si>
  <si>
    <t>L2A "excess liquid assets amount"</t>
  </si>
  <si>
    <t>22</t>
  </si>
  <si>
    <t>L2B according to Article 9: unadjusted</t>
  </si>
  <si>
    <t>23</t>
  </si>
  <si>
    <t>24</t>
  </si>
  <si>
    <t>25</t>
  </si>
  <si>
    <t>L2B "adjusted amount before cap application"</t>
  </si>
  <si>
    <t>26</t>
  </si>
  <si>
    <t xml:space="preserve">L2B  "adjusted amount after cap application" </t>
  </si>
  <si>
    <t>27</t>
  </si>
  <si>
    <t>L2B "excess liquid assets amount"</t>
  </si>
  <si>
    <t>28</t>
  </si>
  <si>
    <t xml:space="preserve">Excess liquid asset amount </t>
  </si>
  <si>
    <t>29</t>
  </si>
  <si>
    <t>Notes</t>
  </si>
  <si>
    <t>Open</t>
  </si>
  <si>
    <t>O/N</t>
  </si>
  <si>
    <t>Pillar 2 add-on</t>
  </si>
  <si>
    <t>Net liquidity position on expected day of default</t>
  </si>
  <si>
    <t>Greater than 3 weeks up to 30 days</t>
  </si>
  <si>
    <t>Greater than 30 days up to 5 weeks</t>
  </si>
  <si>
    <t>1.2.4.60</t>
  </si>
  <si>
    <t>1.2.5.60</t>
  </si>
  <si>
    <t>1.2.60</t>
  </si>
  <si>
    <t>1.2.60.1</t>
  </si>
  <si>
    <t>1.2.60.1.1</t>
  </si>
  <si>
    <t>1.2.60.1.1.1</t>
  </si>
  <si>
    <t>1.2.60.1.2</t>
  </si>
  <si>
    <t>1.2.60.2</t>
  </si>
  <si>
    <t>1.2.60.3</t>
  </si>
  <si>
    <t>1.2.60.3.1</t>
  </si>
  <si>
    <t>1.2.60.3.2</t>
  </si>
  <si>
    <t>1.2.60.3.3</t>
  </si>
  <si>
    <t>1.2.60.3.4</t>
  </si>
  <si>
    <t>1.2.60.3.5</t>
  </si>
  <si>
    <t>1.2.60.4</t>
  </si>
  <si>
    <t>1.2.60.5</t>
  </si>
  <si>
    <t>1.3.1.60</t>
  </si>
  <si>
    <t>1.3.2.60</t>
  </si>
  <si>
    <t>1.3.2.60.1</t>
  </si>
  <si>
    <t>1.3.2.61</t>
  </si>
  <si>
    <t>1.3.2.61.1</t>
  </si>
  <si>
    <t>1.3.2.62</t>
  </si>
  <si>
    <t>1.3.2.62.1</t>
  </si>
  <si>
    <t>1.3.2.63</t>
  </si>
  <si>
    <t>1.3.2.63.1</t>
  </si>
  <si>
    <t>1.3.2.64</t>
  </si>
  <si>
    <t>1.3.3.60</t>
  </si>
  <si>
    <t>1.3.3.61</t>
  </si>
  <si>
    <t>1.3.8.60</t>
  </si>
  <si>
    <t>2.1.4.60</t>
  </si>
  <si>
    <t>2.1.60</t>
  </si>
  <si>
    <t>2.1.60.1</t>
  </si>
  <si>
    <t>2.1.60.1.1</t>
  </si>
  <si>
    <t>2.1.60.1.1.1</t>
  </si>
  <si>
    <t>2.1.60.1.2</t>
  </si>
  <si>
    <t>2.1.60.2</t>
  </si>
  <si>
    <t>2.1.60.3</t>
  </si>
  <si>
    <t>2.1.60.3.1</t>
  </si>
  <si>
    <t>2.1.60.3.2</t>
  </si>
  <si>
    <t>2.1.60.3.3</t>
  </si>
  <si>
    <t>2.1.60.3.4</t>
  </si>
  <si>
    <t>2.1.60.3.5</t>
  </si>
  <si>
    <t>2.1.60.4</t>
  </si>
  <si>
    <t>2.1.60.4.1</t>
  </si>
  <si>
    <t>2.1.60.5</t>
  </si>
  <si>
    <t>2.2.1.60</t>
  </si>
  <si>
    <t>2.2.2.60</t>
  </si>
  <si>
    <t>2.2.3.60</t>
  </si>
  <si>
    <t>2.2.4.60</t>
  </si>
  <si>
    <t>3.3.1.60</t>
  </si>
  <si>
    <t>3.5.60</t>
  </si>
  <si>
    <t>3.8.4.1.60</t>
  </si>
  <si>
    <t>3.8.4.2.60</t>
  </si>
  <si>
    <t>4.1.1.2.60</t>
  </si>
  <si>
    <t>4.1.1.2.61</t>
  </si>
  <si>
    <t>4.1.1.2.62</t>
  </si>
  <si>
    <t>4.1.1.2.63</t>
  </si>
  <si>
    <t>4.1.2.60</t>
  </si>
  <si>
    <t>4.1.2.61</t>
  </si>
  <si>
    <t>4.1.2.62</t>
  </si>
  <si>
    <t>4.1.2.63</t>
  </si>
  <si>
    <t>4.1.2.64</t>
  </si>
  <si>
    <t>4.1.2.65</t>
  </si>
  <si>
    <t>4.1.2.66</t>
  </si>
  <si>
    <t>4.60</t>
  </si>
  <si>
    <t>4.60.1</t>
  </si>
  <si>
    <t>4.60.2</t>
  </si>
  <si>
    <t>4.60.3</t>
  </si>
  <si>
    <t>4.60.4</t>
  </si>
  <si>
    <t>4.60.5</t>
  </si>
  <si>
    <t>4.60.6</t>
  </si>
  <si>
    <t>4.60.6.1</t>
  </si>
  <si>
    <t>  the excess of funding to non-financial customers</t>
  </si>
  <si>
    <t>4.60.6.1.1</t>
  </si>
  <si>
    <t>   the excess of funding to retail customers</t>
  </si>
  <si>
    <t>4.60.6.1.2</t>
  </si>
  <si>
    <t xml:space="preserve">   the excess of funding to non financial corporates </t>
  </si>
  <si>
    <t>4.60.6.1.3</t>
  </si>
  <si>
    <t>   the excess of funding to sovereigns, MLDBs and PSEs</t>
  </si>
  <si>
    <t>4.60.6.1.4</t>
  </si>
  <si>
    <t>   the excess of funding to other legal entities</t>
  </si>
  <si>
    <t>4.60.6.2</t>
  </si>
  <si>
    <t>4.60.7</t>
  </si>
  <si>
    <t>4.60.8</t>
  </si>
  <si>
    <t>4.2.60</t>
  </si>
  <si>
    <t>4.2.61</t>
  </si>
  <si>
    <t>4.2.62</t>
  </si>
  <si>
    <t>4.2.63</t>
  </si>
  <si>
    <t>4.2.64</t>
  </si>
  <si>
    <t>4.2.65</t>
  </si>
  <si>
    <t>4.2.66</t>
  </si>
  <si>
    <t>4.2.67</t>
  </si>
  <si>
    <t>4.61</t>
  </si>
  <si>
    <t>4.62</t>
  </si>
  <si>
    <t>4.63</t>
  </si>
  <si>
    <t>4.64</t>
  </si>
  <si>
    <t>4.65</t>
  </si>
  <si>
    <t>4.66</t>
  </si>
  <si>
    <t>4.67</t>
  </si>
  <si>
    <t>4.68</t>
  </si>
  <si>
    <t>4.69</t>
  </si>
  <si>
    <t>10.60</t>
  </si>
  <si>
    <t>10.61</t>
  </si>
  <si>
    <t>11.60</t>
  </si>
  <si>
    <t>11.61</t>
  </si>
  <si>
    <t>60</t>
  </si>
  <si>
    <t xml:space="preserve">Collateral swap flows: </t>
  </si>
  <si>
    <t>60.1</t>
  </si>
  <si>
    <t xml:space="preserve">Level 1 tradable assets </t>
  </si>
  <si>
    <t>60.1.1</t>
  </si>
  <si>
    <t>60.1.1.1</t>
  </si>
  <si>
    <t>60.1.2</t>
  </si>
  <si>
    <t>60.2</t>
  </si>
  <si>
    <t>60.3</t>
  </si>
  <si>
    <t>60.3.1</t>
  </si>
  <si>
    <t>60.3.2</t>
  </si>
  <si>
    <t>60.3.3</t>
  </si>
  <si>
    <t>60.3.4</t>
  </si>
  <si>
    <t>60.3.5</t>
  </si>
  <si>
    <t>60.4</t>
  </si>
  <si>
    <t>60.5</t>
  </si>
  <si>
    <t>61</t>
  </si>
  <si>
    <t>62</t>
  </si>
  <si>
    <t>63</t>
  </si>
  <si>
    <t>64</t>
  </si>
  <si>
    <t>65</t>
  </si>
  <si>
    <t>66</t>
  </si>
  <si>
    <t>67</t>
  </si>
  <si>
    <t>68</t>
  </si>
  <si>
    <t>69</t>
  </si>
  <si>
    <t>70</t>
  </si>
  <si>
    <t>71</t>
  </si>
  <si>
    <t>HQLA Securities monetised via outright sale</t>
  </si>
  <si>
    <t>71.1</t>
  </si>
  <si>
    <t>71.2</t>
  </si>
  <si>
    <t>71.3</t>
  </si>
  <si>
    <t>72</t>
  </si>
  <si>
    <t>HQLA Securities monetised via new secured financing transactions</t>
  </si>
  <si>
    <t>72.1</t>
  </si>
  <si>
    <t>72.2</t>
  </si>
  <si>
    <t>72.3</t>
  </si>
  <si>
    <t>73</t>
  </si>
  <si>
    <t xml:space="preserve">Cash flows from HQLA monetisation actions </t>
  </si>
  <si>
    <t>73.1</t>
  </si>
  <si>
    <t>73.2</t>
  </si>
  <si>
    <t>73.3</t>
  </si>
  <si>
    <t>74</t>
  </si>
  <si>
    <t>74.1</t>
  </si>
  <si>
    <t>74.2</t>
  </si>
  <si>
    <t>74.3</t>
  </si>
  <si>
    <t>74.4</t>
  </si>
  <si>
    <t>75</t>
  </si>
  <si>
    <t>76</t>
  </si>
  <si>
    <t>LCR weight - open column only</t>
  </si>
  <si>
    <t>FIRM</t>
  </si>
  <si>
    <t>Weight - open</t>
  </si>
  <si>
    <t>Weight - term</t>
  </si>
  <si>
    <t>020 minus 6010</t>
  </si>
  <si>
    <r>
      <t xml:space="preserve">Liabilities resulting from secured lending and capital market driven transactions </t>
    </r>
    <r>
      <rPr>
        <b/>
        <sz val="10"/>
        <color rgb="FFFF0000"/>
        <rFont val="Verdana"/>
        <family val="2"/>
      </rPr>
      <t>where the counterparty is NOT a central bank</t>
    </r>
    <r>
      <rPr>
        <b/>
        <sz val="10"/>
        <rFont val="Verdana"/>
        <family val="2"/>
      </rPr>
      <t xml:space="preserve"> collateralised by:</t>
    </r>
  </si>
  <si>
    <r>
      <rPr>
        <strike/>
        <sz val="10"/>
        <color rgb="FFFF0000"/>
        <rFont val="Verdana"/>
        <family val="2"/>
      </rPr>
      <t>Of which (from all of 1.2 above):</t>
    </r>
    <r>
      <rPr>
        <sz val="10"/>
        <rFont val="Verdana"/>
        <family val="2"/>
      </rPr>
      <t xml:space="preserve"> liabilities resulting from secured lending and capital market driven transactions where the counterparty is a central bank  collateralised by:</t>
    </r>
  </si>
  <si>
    <r>
      <t>Stable retail deposits (</t>
    </r>
    <r>
      <rPr>
        <strike/>
        <sz val="10"/>
        <color rgb="FFFF0000"/>
        <rFont val="Verdana"/>
        <family val="2"/>
      </rPr>
      <t xml:space="preserve">3% &amp; </t>
    </r>
    <r>
      <rPr>
        <sz val="10"/>
        <rFont val="Verdana"/>
        <family val="2"/>
      </rPr>
      <t>5% category)</t>
    </r>
  </si>
  <si>
    <r>
      <t xml:space="preserve">  </t>
    </r>
    <r>
      <rPr>
        <strike/>
        <sz val="10"/>
        <color rgb="FFFF0000"/>
        <rFont val="Verdana"/>
        <family val="2"/>
      </rPr>
      <t xml:space="preserve">Of which: </t>
    </r>
    <r>
      <rPr>
        <sz val="10"/>
        <rFont val="Verdana"/>
        <family val="2"/>
      </rPr>
      <t>higher outflow retail: category 1 (10-15% category)</t>
    </r>
    <r>
      <rPr>
        <sz val="10"/>
        <color rgb="FFFF0000"/>
        <rFont val="Verdana"/>
        <family val="2"/>
      </rPr>
      <t>: covered by DGS</t>
    </r>
  </si>
  <si>
    <r>
      <t xml:space="preserve">  </t>
    </r>
    <r>
      <rPr>
        <strike/>
        <sz val="10"/>
        <color rgb="FFFF0000"/>
        <rFont val="Verdana"/>
        <family val="2"/>
      </rPr>
      <t xml:space="preserve">Of which: </t>
    </r>
    <r>
      <rPr>
        <sz val="10"/>
        <rFont val="Verdana"/>
        <family val="2"/>
      </rPr>
      <t>higher outflow retail: category 2 (15-20% category)</t>
    </r>
    <r>
      <rPr>
        <sz val="10"/>
        <color rgb="FFFF0000"/>
        <rFont val="Verdana"/>
        <family val="2"/>
      </rPr>
      <t>: covered by DGS</t>
    </r>
  </si>
  <si>
    <r>
      <t xml:space="preserve">  </t>
    </r>
    <r>
      <rPr>
        <sz val="10"/>
        <color rgb="FFFF0000"/>
        <rFont val="Verdana"/>
        <family val="2"/>
      </rPr>
      <t xml:space="preserve"> </t>
    </r>
    <r>
      <rPr>
        <strike/>
        <sz val="10"/>
        <color rgb="FFFF0000"/>
        <rFont val="Verdana"/>
        <family val="2"/>
      </rPr>
      <t xml:space="preserve"> Of which: </t>
    </r>
    <r>
      <rPr>
        <sz val="10"/>
        <color rgb="FFFF0000"/>
        <rFont val="Verdana"/>
        <family val="2"/>
      </rPr>
      <t xml:space="preserve">Higher outflow retail deposits (15-20% category): </t>
    </r>
    <r>
      <rPr>
        <sz val="10"/>
        <rFont val="Verdana"/>
        <family val="2"/>
      </rPr>
      <t>not covered by DGS</t>
    </r>
  </si>
  <si>
    <r>
      <rPr>
        <strike/>
        <sz val="10"/>
        <color rgb="FFFF0000"/>
        <rFont val="Verdana"/>
        <family val="2"/>
      </rPr>
      <t xml:space="preserve">Of which (from all of 2.1 above): </t>
    </r>
    <r>
      <rPr>
        <sz val="10"/>
        <rFont val="Verdana"/>
        <family val="2"/>
      </rPr>
      <t xml:space="preserve">monies due from secured lending and capital market driven transactions </t>
    </r>
    <r>
      <rPr>
        <u/>
        <sz val="10"/>
        <rFont val="Verdana"/>
        <family val="2"/>
      </rPr>
      <t>where the reverse repo is covering a short position</t>
    </r>
    <r>
      <rPr>
        <sz val="10"/>
        <rFont val="Verdana"/>
        <family val="2"/>
      </rPr>
      <t xml:space="preserve"> collateralised by</t>
    </r>
  </si>
  <si>
    <r>
      <t>Retail customers</t>
    </r>
    <r>
      <rPr>
        <sz val="10"/>
        <color rgb="FFFF0000"/>
        <rFont val="Verdana"/>
        <family val="2"/>
      </rPr>
      <t xml:space="preserve"> principal repayment</t>
    </r>
  </si>
  <si>
    <r>
      <t xml:space="preserve">Non-financial corporates </t>
    </r>
    <r>
      <rPr>
        <sz val="10"/>
        <color rgb="FFFF0000"/>
        <rFont val="Verdana"/>
        <family val="2"/>
      </rPr>
      <t>principal repayment</t>
    </r>
  </si>
  <si>
    <r>
      <t xml:space="preserve">  </t>
    </r>
    <r>
      <rPr>
        <strike/>
        <sz val="10"/>
        <color rgb="FFFF0000"/>
        <rFont val="Verdana"/>
        <family val="2"/>
      </rPr>
      <t xml:space="preserve">Of which: </t>
    </r>
    <r>
      <rPr>
        <sz val="10"/>
        <color rgb="FFFF0000"/>
        <rFont val="Verdana"/>
        <family val="2"/>
      </rPr>
      <t xml:space="preserve">non-financial corporates </t>
    </r>
    <r>
      <rPr>
        <sz val="10"/>
        <rFont val="Verdana"/>
        <family val="2"/>
      </rPr>
      <t>not corresponding to principal repayment (i.e. interest)</t>
    </r>
  </si>
  <si>
    <r>
      <t xml:space="preserve">Credit institutions </t>
    </r>
    <r>
      <rPr>
        <sz val="10"/>
        <color rgb="FFFF0000"/>
        <rFont val="Verdana"/>
        <family val="2"/>
      </rPr>
      <t>non-operational</t>
    </r>
  </si>
  <si>
    <r>
      <t xml:space="preserve">Other financial customers </t>
    </r>
    <r>
      <rPr>
        <sz val="10"/>
        <color rgb="FFFF0000"/>
        <rFont val="Verdana"/>
        <family val="2"/>
      </rPr>
      <t>non-operational</t>
    </r>
  </si>
  <si>
    <r>
      <rPr>
        <sz val="10"/>
        <color rgb="FFFF0000"/>
        <rFont val="Verdana"/>
        <family val="2"/>
      </rPr>
      <t xml:space="preserve"> </t>
    </r>
    <r>
      <rPr>
        <strike/>
        <sz val="10"/>
        <color rgb="FFFF0000"/>
        <rFont val="Verdana"/>
        <family val="2"/>
      </rPr>
      <t xml:space="preserve"> Of which: is </t>
    </r>
    <r>
      <rPr>
        <sz val="10"/>
        <color rgb="FFFF0000"/>
        <rFont val="Verdana"/>
        <family val="2"/>
      </rPr>
      <t>other financial</t>
    </r>
    <r>
      <rPr>
        <sz val="10"/>
        <rFont val="Verdana"/>
        <family val="2"/>
      </rPr>
      <t xml:space="preserve"> being classified by the counterparty as operational deposits</t>
    </r>
  </si>
  <si>
    <t>Gross Inflow cumulative (uncapped)</t>
  </si>
  <si>
    <t>DATE</t>
  </si>
  <si>
    <t>DAY</t>
  </si>
  <si>
    <t>Survival days (calendar days)</t>
  </si>
  <si>
    <t>Overnight (excl. open)</t>
  </si>
  <si>
    <t>Net flow cumulative</t>
  </si>
  <si>
    <t>Gross Outflow cumulative (-'ve = outflow)</t>
  </si>
  <si>
    <t>Cumulative liquidity position (HQLA plus inflows minus outflows minus P2)</t>
  </si>
  <si>
    <t>Overnight (incl. open)</t>
  </si>
  <si>
    <t>Fail date</t>
  </si>
  <si>
    <t>Granular LCR Stress</t>
  </si>
  <si>
    <t>Combined Benchmark Stress</t>
  </si>
  <si>
    <t>Initial Stock</t>
  </si>
  <si>
    <r>
      <rPr>
        <strike/>
        <sz val="10"/>
        <color rgb="FFFF0000"/>
        <rFont val="Verdana"/>
        <family val="2"/>
      </rPr>
      <t xml:space="preserve">of which: </t>
    </r>
    <r>
      <rPr>
        <sz val="10"/>
        <rFont val="Verdana"/>
        <family val="2"/>
      </rPr>
      <t xml:space="preserve">Retail customers, or to credit institutions for funding promotional loans of retail customers </t>
    </r>
  </si>
  <si>
    <r>
      <rPr>
        <strike/>
        <sz val="10"/>
        <color rgb="FFFF0000"/>
        <rFont val="Verdana"/>
        <family val="2"/>
      </rPr>
      <t>Of which:</t>
    </r>
    <r>
      <rPr>
        <sz val="10"/>
        <color rgb="FFFF0000"/>
        <rFont val="Verdana"/>
        <family val="2"/>
      </rPr>
      <t xml:space="preserve"> </t>
    </r>
    <r>
      <rPr>
        <sz val="10"/>
        <rFont val="Verdana"/>
        <family val="2"/>
      </rPr>
      <t>considered as Level 2B by the receiver</t>
    </r>
  </si>
  <si>
    <r>
      <rPr>
        <sz val="10"/>
        <color rgb="FFFF0000"/>
        <rFont val="Verdana"/>
        <family val="2"/>
      </rPr>
      <t xml:space="preserve">   </t>
    </r>
    <r>
      <rPr>
        <strike/>
        <sz val="10"/>
        <color rgb="FFFF0000"/>
        <rFont val="Verdana"/>
        <family val="2"/>
      </rPr>
      <t xml:space="preserve">Of which: </t>
    </r>
    <r>
      <rPr>
        <sz val="10"/>
        <rFont val="Verdana"/>
        <family val="2"/>
      </rPr>
      <t>maintained in the context of IPS or a cooperative network and treated as liquid assets for the depositing credit institution</t>
    </r>
  </si>
  <si>
    <r>
      <t xml:space="preserve">Operational deposits </t>
    </r>
    <r>
      <rPr>
        <sz val="10"/>
        <color rgb="FFFF0000"/>
        <rFont val="Verdana"/>
        <family val="2"/>
      </rPr>
      <t>(open and o/n NOT covered by DGS and NOT IPS/network)</t>
    </r>
  </si>
  <si>
    <r>
      <t>other tradable assets</t>
    </r>
    <r>
      <rPr>
        <sz val="10"/>
        <color rgb="FFFF0000"/>
        <rFont val="Verdana"/>
        <family val="2"/>
      </rPr>
      <t xml:space="preserve"> excluding margin loans</t>
    </r>
  </si>
  <si>
    <r>
      <rPr>
        <strike/>
        <sz val="10"/>
        <color rgb="FFFF0000"/>
        <rFont val="Verdana"/>
        <family val="2"/>
      </rPr>
      <t xml:space="preserve">Of which: </t>
    </r>
    <r>
      <rPr>
        <sz val="10"/>
        <rFont val="Verdana"/>
        <family val="2"/>
      </rPr>
      <t>reported as LCR inflows from undrawn credit or liquidity facilities provided by members of a group or an institutional protection scheme where the competent authorities have granted permission to apply a higher inflow rate</t>
    </r>
  </si>
  <si>
    <r>
      <rPr>
        <strike/>
        <sz val="10"/>
        <color rgb="FFFF0000"/>
        <rFont val="Verdana"/>
        <family val="2"/>
      </rPr>
      <t xml:space="preserve">of which: </t>
    </r>
    <r>
      <rPr>
        <sz val="10"/>
        <rFont val="Verdana"/>
        <family val="2"/>
      </rPr>
      <t>Non-financial customers other than retail customers, or to credit institutions for funding promotional loans of non-financial customers</t>
    </r>
  </si>
  <si>
    <r>
      <rPr>
        <strike/>
        <sz val="10"/>
        <color rgb="FFFF0000"/>
        <rFont val="Verdana"/>
        <family val="2"/>
      </rPr>
      <t xml:space="preserve">of which: </t>
    </r>
    <r>
      <rPr>
        <sz val="10"/>
        <rFont val="Verdana"/>
        <family val="2"/>
      </rPr>
      <t>Other financial customers</t>
    </r>
  </si>
  <si>
    <r>
      <rPr>
        <sz val="10"/>
        <color rgb="FFFF0000"/>
        <rFont val="Verdana"/>
        <family val="2"/>
      </rPr>
      <t>residual</t>
    </r>
    <r>
      <rPr>
        <sz val="10"/>
        <rFont val="Verdana"/>
        <family val="2"/>
      </rPr>
      <t xml:space="preserve"> other</t>
    </r>
    <r>
      <rPr>
        <sz val="10"/>
        <color rgb="FFFF0000"/>
        <rFont val="Verdana"/>
        <family val="2"/>
      </rPr>
      <t xml:space="preserve"> (i.e. not specified below)</t>
    </r>
  </si>
  <si>
    <r>
      <rPr>
        <strike/>
        <sz val="10"/>
        <color rgb="FFFF0000"/>
        <rFont val="Verdana"/>
        <family val="2"/>
      </rPr>
      <t xml:space="preserve">Of which: </t>
    </r>
    <r>
      <rPr>
        <sz val="10"/>
        <rFont val="Verdana"/>
        <family val="2"/>
      </rPr>
      <t>to retail customers, or to credit institutions for funding promotional loans of retail customers</t>
    </r>
  </si>
  <si>
    <r>
      <rPr>
        <strike/>
        <sz val="10"/>
        <color rgb="FFFF0000"/>
        <rFont val="Verdana"/>
        <family val="2"/>
      </rPr>
      <t xml:space="preserve">Of which: </t>
    </r>
    <r>
      <rPr>
        <sz val="10"/>
        <rFont val="Verdana"/>
        <family val="2"/>
      </rPr>
      <t>to non-financial customers other than retail customers, or to credit institutions for funding promotional loans of non-financial customers</t>
    </r>
  </si>
  <si>
    <r>
      <rPr>
        <strike/>
        <sz val="10"/>
        <color rgb="FFFF0000"/>
        <rFont val="Verdana"/>
        <family val="2"/>
      </rPr>
      <t xml:space="preserve">Of which: </t>
    </r>
    <r>
      <rPr>
        <sz val="10"/>
        <rFont val="Verdana"/>
        <family val="2"/>
      </rPr>
      <t>to personal investment companies</t>
    </r>
  </si>
  <si>
    <r>
      <rPr>
        <strike/>
        <sz val="10"/>
        <color rgb="FFFF0000"/>
        <rFont val="Verdana"/>
        <family val="2"/>
      </rPr>
      <t xml:space="preserve">Of which: </t>
    </r>
    <r>
      <rPr>
        <sz val="10"/>
        <rFont val="Verdana"/>
        <family val="2"/>
      </rPr>
      <t>to SSPEs to purchase assets other than securities from non-financial customers</t>
    </r>
  </si>
  <si>
    <r>
      <rPr>
        <strike/>
        <sz val="10"/>
        <color rgb="FFFF0000"/>
        <rFont val="Verdana"/>
        <family val="2"/>
      </rPr>
      <t xml:space="preserve">Of which: </t>
    </r>
    <r>
      <rPr>
        <sz val="10"/>
        <rFont val="Verdana"/>
        <family val="2"/>
      </rPr>
      <t>to SSPEs - other</t>
    </r>
  </si>
  <si>
    <r>
      <rPr>
        <strike/>
        <sz val="10"/>
        <color rgb="FFFF0000"/>
        <rFont val="Verdana"/>
        <family val="2"/>
      </rPr>
      <t xml:space="preserve">Of which: </t>
    </r>
    <r>
      <rPr>
        <sz val="10"/>
        <rFont val="Verdana"/>
        <family val="2"/>
      </rPr>
      <t>to credit institutions not for funding promotional loans</t>
    </r>
  </si>
  <si>
    <r>
      <rPr>
        <strike/>
        <sz val="10"/>
        <color rgb="FFFF0000"/>
        <rFont val="Verdana"/>
        <family val="2"/>
      </rPr>
      <t xml:space="preserve">Of which: </t>
    </r>
    <r>
      <rPr>
        <sz val="10"/>
        <rFont val="Verdana"/>
        <family val="2"/>
      </rPr>
      <t>to other financial customers</t>
    </r>
  </si>
  <si>
    <r>
      <rPr>
        <strike/>
        <sz val="10"/>
        <color rgb="FFFF0000"/>
        <rFont val="Verdana"/>
        <family val="2"/>
      </rPr>
      <t xml:space="preserve">Of which: </t>
    </r>
    <r>
      <rPr>
        <sz val="10"/>
        <rFont val="Verdana"/>
        <family val="2"/>
      </rPr>
      <t>unsecured</t>
    </r>
  </si>
  <si>
    <r>
      <rPr>
        <strike/>
        <sz val="10"/>
        <color rgb="FFFF0000"/>
        <rFont val="Verdana"/>
        <family val="2"/>
      </rPr>
      <t xml:space="preserve">Of which: </t>
    </r>
    <r>
      <rPr>
        <sz val="10"/>
        <rFont val="Verdana"/>
        <family val="2"/>
      </rPr>
      <t>repo involving Level 1 HQLA collateral</t>
    </r>
  </si>
  <si>
    <r>
      <rPr>
        <b/>
        <sz val="10"/>
        <color rgb="FFFF0000"/>
        <rFont val="Verdana"/>
        <family val="2"/>
      </rPr>
      <t xml:space="preserve">Residual (i.e. not specified below) </t>
    </r>
    <r>
      <rPr>
        <b/>
        <sz val="10"/>
        <rFont val="Verdana"/>
        <family val="2"/>
      </rPr>
      <t xml:space="preserve">Intragroup or IPS </t>
    </r>
    <r>
      <rPr>
        <b/>
        <u/>
        <sz val="10"/>
        <rFont val="Verdana"/>
        <family val="2"/>
      </rPr>
      <t>out</t>
    </r>
    <r>
      <rPr>
        <b/>
        <sz val="10"/>
        <rFont val="Verdana"/>
        <family val="2"/>
      </rPr>
      <t>flows (excluding FX)</t>
    </r>
  </si>
  <si>
    <r>
      <rPr>
        <b/>
        <sz val="10"/>
        <color rgb="FFFF0000"/>
        <rFont val="Verdana"/>
        <family val="2"/>
      </rPr>
      <t>Residual (i.e. not specified below)</t>
    </r>
    <r>
      <rPr>
        <b/>
        <sz val="10"/>
        <rFont val="Verdana"/>
        <family val="2"/>
      </rPr>
      <t xml:space="preserve"> Intragroup or IPS </t>
    </r>
    <r>
      <rPr>
        <b/>
        <u/>
        <sz val="10"/>
        <rFont val="Verdana"/>
        <family val="2"/>
      </rPr>
      <t>in</t>
    </r>
    <r>
      <rPr>
        <b/>
        <sz val="10"/>
        <rFont val="Verdana"/>
        <family val="2"/>
      </rPr>
      <t>flows (excluding FX and maturing securities)</t>
    </r>
  </si>
  <si>
    <r>
      <rPr>
        <strike/>
        <sz val="10"/>
        <color rgb="FFFF0000"/>
        <rFont val="Verdana"/>
        <family val="2"/>
      </rPr>
      <t xml:space="preserve">Of which: </t>
    </r>
    <r>
      <rPr>
        <sz val="10"/>
        <rFont val="Verdana"/>
        <family val="2"/>
      </rPr>
      <t>reverse repo involving Level 1 HQLA collateral</t>
    </r>
  </si>
  <si>
    <t>Day</t>
  </si>
  <si>
    <t>STANDARD MIN</t>
  </si>
  <si>
    <t>STANDARD MAX</t>
  </si>
  <si>
    <t>Level 2B corporate bonds (CQS1-3)</t>
  </si>
  <si>
    <t>Level 2B: corporate bonds (CQS1-3)</t>
  </si>
  <si>
    <r>
      <t xml:space="preserve">Total </t>
    </r>
    <r>
      <rPr>
        <b/>
        <sz val="10"/>
        <color rgb="FFFF0000"/>
        <rFont val="Verdana"/>
        <family val="2"/>
      </rPr>
      <t>Section 2</t>
    </r>
    <r>
      <rPr>
        <b/>
        <sz val="10"/>
        <rFont val="Verdana"/>
        <family val="2"/>
      </rPr>
      <t xml:space="preserve"> inflows</t>
    </r>
  </si>
  <si>
    <r>
      <t xml:space="preserve">Net funding gap </t>
    </r>
    <r>
      <rPr>
        <b/>
        <sz val="10"/>
        <color rgb="FFFF0000"/>
        <rFont val="Verdana"/>
        <family val="2"/>
      </rPr>
      <t>(Sections 1 &amp; 2)</t>
    </r>
  </si>
  <si>
    <r>
      <rPr>
        <strike/>
        <sz val="10"/>
        <color rgb="FFFF0000"/>
        <rFont val="Verdana"/>
        <family val="2"/>
      </rPr>
      <t>Of which:</t>
    </r>
    <r>
      <rPr>
        <sz val="10"/>
        <rFont val="Verdana"/>
        <family val="2"/>
      </rPr>
      <t xml:space="preserve"> from central banks reported as LCR inflows from undrawn credit or liquidity facilities and any other commitments provided by central banks provided that there is no double counting with liquid assets</t>
    </r>
  </si>
  <si>
    <t>Gross* collateral swap inflows</t>
  </si>
  <si>
    <t>Gross* collateral swap outflows</t>
  </si>
  <si>
    <t>Tenorisation</t>
  </si>
  <si>
    <t>Net FX flow (-'ve = outflow)</t>
  </si>
  <si>
    <t>No composition cap</t>
  </si>
  <si>
    <t>After application of composition cap</t>
  </si>
  <si>
    <t>FIRM or Default value where FIRM is blank</t>
  </si>
  <si>
    <t>Peak cumulative net outflow (inside 30 days) no inflow cap (-'ve = outflow) [flows only, i.e. without HQLA]</t>
  </si>
  <si>
    <t>(Calendar) Day of worst net liquidity position (low-point) inside 30 days</t>
  </si>
  <si>
    <t>Worst net liquidity position (inside 30 days) [flows + HQLA] +'ve = surplus</t>
  </si>
  <si>
    <t>Units</t>
  </si>
  <si>
    <t xml:space="preserve"> 'k</t>
  </si>
  <si>
    <t xml:space="preserve"> 'm</t>
  </si>
  <si>
    <t xml:space="preserve"> 'bn</t>
  </si>
  <si>
    <t>GBP</t>
  </si>
  <si>
    <t>Date</t>
  </si>
  <si>
    <t>For information only: Additional assets which meet the individual HQLA criteria but have been excluded by the composition caps</t>
  </si>
  <si>
    <t>The "Metrics" sheet is sensitive to the LCR weights used in the calculations.  Therefore the reported LCR weights undergo some validation in the  "LCR Weights" sheet to prevent errorenous or blank weights from distorting the metrics</t>
  </si>
  <si>
    <r>
      <t xml:space="preserve">Liquidity facilities </t>
    </r>
    <r>
      <rPr>
        <sz val="10"/>
        <color rgb="FFFF0000"/>
        <rFont val="Verdana"/>
        <family val="2"/>
      </rPr>
      <t>residual other (i.e. not specified below)</t>
    </r>
  </si>
  <si>
    <r>
      <t xml:space="preserve">Total </t>
    </r>
    <r>
      <rPr>
        <b/>
        <sz val="10"/>
        <rFont val="Verdana"/>
        <family val="2"/>
      </rPr>
      <t>outflows</t>
    </r>
  </si>
  <si>
    <t>Weight term</t>
  </si>
  <si>
    <t>HQLA (starting position composition caps apply)</t>
  </si>
  <si>
    <t>EXPECTED WEIGHT / Std weight for NDM assets</t>
  </si>
  <si>
    <t>WEIGHT IF RANGE CRITERIA ENFORCED</t>
  </si>
  <si>
    <t>Granular LCR / Combined Benchmark</t>
  </si>
  <si>
    <t>Gross Inflow (excl. FX, Collateral swaps, CB reserves) (uncapped)</t>
  </si>
  <si>
    <t>Gross Outflow (excl. FX, Collateral swaps) (-'ve = outflow)</t>
  </si>
  <si>
    <t>Peak cumulative net outflow (inside 92 days) no inflow cap (-'ve = outflow) [flows only, i.e. without HQLA]</t>
  </si>
  <si>
    <t>Worst net liquidity position (inside 92 days) [flows + HQLA] +'ve = surplus</t>
  </si>
  <si>
    <t>(Calendar) Day of worst net liquidity position (low-point) inside 92 days</t>
  </si>
  <si>
    <t>1 = Tenorised across 30 days</t>
  </si>
  <si>
    <t>HQLA Profile</t>
  </si>
  <si>
    <t>The "HQLA Profile" sheet applies the LCR composition cap to initial stock of HQLA</t>
  </si>
  <si>
    <t>This tool is provided to firms on a ‘for information’ basis. The materials must not be used to submit regulatory returns required by our rules</t>
  </si>
  <si>
    <t>Australian Dollar</t>
  </si>
  <si>
    <t>Canadian Dollar</t>
  </si>
  <si>
    <t>Danish Krone</t>
  </si>
  <si>
    <t>Euro</t>
  </si>
  <si>
    <t>Hong Kong Dollar</t>
  </si>
  <si>
    <t>Kuwaiti Dinar</t>
  </si>
  <si>
    <t>New Zealand Dollar</t>
  </si>
  <si>
    <t>Norwegian Krone</t>
  </si>
  <si>
    <t>Pound Sterling</t>
  </si>
  <si>
    <t>Rand</t>
  </si>
  <si>
    <t>Russian Ruble</t>
  </si>
  <si>
    <t>Singapore Dollar</t>
  </si>
  <si>
    <t>Swedish Krona</t>
  </si>
  <si>
    <t>Swiss Franc</t>
  </si>
  <si>
    <t>Turkish Lira</t>
  </si>
  <si>
    <t>UAE Dirham</t>
  </si>
  <si>
    <t>US Dollar</t>
  </si>
  <si>
    <t>Won</t>
  </si>
  <si>
    <t>Yen</t>
  </si>
  <si>
    <t>Yuan Renminbi</t>
  </si>
  <si>
    <t>AUD</t>
  </si>
  <si>
    <t>NOK</t>
  </si>
  <si>
    <t>USD</t>
  </si>
  <si>
    <t>CAD</t>
  </si>
  <si>
    <t>DKK</t>
  </si>
  <si>
    <t>EUR</t>
  </si>
  <si>
    <t>HKD</t>
  </si>
  <si>
    <t>KWD</t>
  </si>
  <si>
    <t>NZD</t>
  </si>
  <si>
    <t>ZAR</t>
  </si>
  <si>
    <t>RUB</t>
  </si>
  <si>
    <t>SGD</t>
  </si>
  <si>
    <t>SEK</t>
  </si>
  <si>
    <t>CHF</t>
  </si>
  <si>
    <t>TRY</t>
  </si>
  <si>
    <t>AED</t>
  </si>
  <si>
    <t>KRW</t>
  </si>
  <si>
    <t>JPY</t>
  </si>
  <si>
    <t>CNY</t>
  </si>
  <si>
    <t>PRA template version control</t>
  </si>
  <si>
    <t>unconsolidated</t>
  </si>
  <si>
    <t>liquidity consolidation</t>
  </si>
  <si>
    <t>domestic liquidity sub group</t>
  </si>
  <si>
    <t>Prudential Sub-consolidation group</t>
  </si>
  <si>
    <t>Firm Name</t>
  </si>
  <si>
    <r>
      <t xml:space="preserve">Currency of Denomination </t>
    </r>
    <r>
      <rPr>
        <sz val="11"/>
        <color theme="1"/>
        <rFont val="Arial"/>
        <family val="2"/>
      </rPr>
      <t>(select from list)</t>
    </r>
  </si>
  <si>
    <t>LCR Weights</t>
  </si>
  <si>
    <t>Base Data</t>
  </si>
  <si>
    <t>LCR &amp; Benchmark weighted</t>
  </si>
  <si>
    <t>Metrics</t>
  </si>
  <si>
    <t>Actuals</t>
  </si>
  <si>
    <t>Thousands</t>
  </si>
  <si>
    <t>Millions</t>
  </si>
  <si>
    <t>Billions</t>
  </si>
  <si>
    <t xml:space="preserve"> </t>
  </si>
  <si>
    <t>This tool is provided to firms on a ‘for information’ basis.</t>
  </si>
  <si>
    <t>The materials must not be used to submit regulatory returns required by our rules.</t>
  </si>
  <si>
    <t>Input sheets are this one (header information above) and sheet "PRA110" to which the other sheets link</t>
  </si>
  <si>
    <t>- "Base Data" sheet has different row and column names in certain places due to separating of the totals from the 'of which'  figures to create isolated figures (to which the weights can subsequently be applied)</t>
  </si>
  <si>
    <t>"Base Data" sheet flips the reported  positive signage for outflows into negatives so that the signage on "Base data" figures indicates the flow direction.</t>
  </si>
  <si>
    <t>"LCR Weights" sheet validation legend for conditional formatting of column G</t>
  </si>
  <si>
    <t>The weight in the PRA110 for this particular row is empty, but there are flows reported within the 30-day horizon</t>
  </si>
  <si>
    <t>The weight in this row is derived using weights and flows from related row(s). At least one of these related rows have been highlighted dark orange (see above)</t>
  </si>
  <si>
    <t>The (derived) weight for this (unblended) row is either below 0 or above 1, ie not within the range of possible weights</t>
  </si>
  <si>
    <t>The (derived) weight for this (unblended) row is less prudent than described in the LCR Delegated Act, eg the weight is above the maximum weight for inflows or lower than the minimum weight for outflows</t>
  </si>
  <si>
    <t>The (derived) weight for this (unblended) row is more prudent than described in the LCR Delegated Act, eg the weight is below the minimum weight for inflows or above than the maximum weight for outflows</t>
  </si>
  <si>
    <t>Red text indicates that this is different to PRA110:</t>
  </si>
  <si>
    <t>- additional information, such as dates and days displayed above the columns or currency information</t>
  </si>
  <si>
    <r>
      <t>Reporting Currency</t>
    </r>
    <r>
      <rPr>
        <sz val="11"/>
        <color theme="1"/>
        <rFont val="Arial"/>
        <family val="2"/>
      </rPr>
      <t xml:space="preserve"> (select from list)</t>
    </r>
  </si>
  <si>
    <r>
      <t xml:space="preserve">Firm Reference Number </t>
    </r>
    <r>
      <rPr>
        <i/>
        <sz val="12"/>
        <color theme="1"/>
        <rFont val="Arial"/>
        <family val="2"/>
      </rPr>
      <t>(FRN)</t>
    </r>
  </si>
  <si>
    <r>
      <t>Basis of Reporting</t>
    </r>
    <r>
      <rPr>
        <sz val="11"/>
        <color theme="1"/>
        <rFont val="Arial"/>
        <family val="2"/>
      </rPr>
      <t xml:space="preserve"> </t>
    </r>
    <r>
      <rPr>
        <i/>
        <sz val="11"/>
        <color theme="1"/>
        <rFont val="Arial"/>
        <family val="2"/>
      </rPr>
      <t>(select from list)</t>
    </r>
  </si>
  <si>
    <t>Reporting Period End Date</t>
  </si>
  <si>
    <t>L1 excl. EHQCB collateral 30 day outflows</t>
  </si>
  <si>
    <t>L1 excl. EHQCB collateral 30 day inflows</t>
  </si>
  <si>
    <t>L1 EHQCB collateral 30 day outflows</t>
  </si>
  <si>
    <t>L1 EHQCB collateral 30 day inflows</t>
  </si>
  <si>
    <t>L2A collateral 30 day outflows</t>
  </si>
  <si>
    <t>L2A collateral 30 day inflows</t>
  </si>
  <si>
    <t>L2B collateral 30 day outflows</t>
  </si>
  <si>
    <t>L2B collateral 30 day inflows</t>
  </si>
  <si>
    <t>Secured cash 30 day ouflows</t>
  </si>
  <si>
    <t>Secured cash 30 day inflows</t>
  </si>
  <si>
    <t xml:space="preserve">Certain flows are behaviouralised during the calculations, as indicated by a "1" marker next to affected rows in the "LCR Weights" sheet. These rows highlighted green in the sheet "LCR &amp; Benchmark weighted" </t>
  </si>
  <si>
    <t>Comments</t>
  </si>
  <si>
    <t>Using "cash-leg" weights</t>
  </si>
  <si>
    <t>Using "collateral" weights</t>
  </si>
  <si>
    <t>Net</t>
  </si>
  <si>
    <t>Adjusted net</t>
  </si>
  <si>
    <t>Adjusted gross* collateral swap inflows</t>
  </si>
  <si>
    <t>Adjusted gross* collateral swap outflows</t>
  </si>
  <si>
    <r>
      <t xml:space="preserve">Monies due from secured lending and capital market driven transactions </t>
    </r>
    <r>
      <rPr>
        <b/>
        <sz val="10"/>
        <color rgb="FFFF0000"/>
        <rFont val="Verdana"/>
        <family val="2"/>
      </rPr>
      <t xml:space="preserve">not covering shorts, or reverse repos covering shorts where the recognition of an inflow has been adjusted to match the availability of the collateral, </t>
    </r>
    <r>
      <rPr>
        <b/>
        <sz val="10"/>
        <rFont val="Verdana"/>
        <family val="2"/>
      </rPr>
      <t>collateralised by:</t>
    </r>
  </si>
  <si>
    <r>
      <t xml:space="preserve">Central banks </t>
    </r>
    <r>
      <rPr>
        <sz val="10"/>
        <color rgb="FFFF0000"/>
        <rFont val="Verdana"/>
        <family val="2"/>
      </rPr>
      <t>excluding inflows from withdrawable central bank reserves</t>
    </r>
  </si>
  <si>
    <t>Tabs</t>
  </si>
  <si>
    <t>Topic</t>
  </si>
  <si>
    <t>PRA template version</t>
  </si>
  <si>
    <t>Publication Date</t>
  </si>
  <si>
    <t>Summary of key revisions</t>
  </si>
  <si>
    <t>Intermediate calculations</t>
  </si>
  <si>
    <t>Difference in net figure for the two different approaches</t>
  </si>
  <si>
    <t>Adjustment to gross inflows</t>
  </si>
  <si>
    <t>Adjustment to gross outflows</t>
  </si>
  <si>
    <t>Total currency</t>
  </si>
  <si>
    <t>Of which (from all of 2.1 above): monies due from secured lending and capital market driven transactions where the reverse repo is covering a short position collateralised by</t>
  </si>
  <si>
    <t>1.2.1.60</t>
  </si>
  <si>
    <t>Of which: UK central or regional government, local authority or public sector entity assets</t>
  </si>
  <si>
    <t>1.2.60.1.60</t>
  </si>
  <si>
    <t>1.3.7.60</t>
  </si>
  <si>
    <t>2.1.1.60</t>
  </si>
  <si>
    <t>2.1.60.1.60</t>
  </si>
  <si>
    <t>2.5.60</t>
  </si>
  <si>
    <t>Of which: HQLA</t>
  </si>
  <si>
    <t>2.5.60.1</t>
  </si>
  <si>
    <t>2.5.60.2</t>
  </si>
  <si>
    <t>Of which: Level 1 CQS1 excluding covered bonds</t>
  </si>
  <si>
    <t>3.3.60</t>
  </si>
  <si>
    <t>4.1.2.67</t>
  </si>
  <si>
    <t>77</t>
  </si>
  <si>
    <t>Holdings of derivatives collateral received: Level 1 excluding covered bonds</t>
  </si>
  <si>
    <t>77.1</t>
  </si>
  <si>
    <t>77.2</t>
  </si>
  <si>
    <t>78</t>
  </si>
  <si>
    <t>Holdings of derivatives collateral received: Level 1 covered bonds</t>
  </si>
  <si>
    <t>79</t>
  </si>
  <si>
    <t>Holdings of derivatives collateral received: Level 2A</t>
  </si>
  <si>
    <t>80</t>
  </si>
  <si>
    <t>Holdings of derivatives collateral received: Level 2B</t>
  </si>
  <si>
    <t>60.1.60</t>
  </si>
  <si>
    <r>
      <rPr>
        <strike/>
        <sz val="11"/>
        <color rgb="FFFF0000"/>
        <rFont val="Verdana"/>
        <family val="2"/>
      </rPr>
      <t xml:space="preserve">Of which: </t>
    </r>
    <r>
      <rPr>
        <sz val="11"/>
        <rFont val="Verdana"/>
        <family val="2"/>
      </rPr>
      <t>UK central or regional government, local authority or public sector entity assets</t>
    </r>
  </si>
  <si>
    <t>CQS of UK central or regional government, local authority or public sector entity assets</t>
  </si>
  <si>
    <t>CQS level</t>
  </si>
  <si>
    <r>
      <t xml:space="preserve">Non-operational deposits from </t>
    </r>
    <r>
      <rPr>
        <sz val="10"/>
        <rFont val="Verdana"/>
        <family val="2"/>
      </rPr>
      <t xml:space="preserve">other counterparties </t>
    </r>
    <r>
      <rPr>
        <sz val="10"/>
        <color rgb="FFFF0000"/>
        <rFont val="Verdana"/>
        <family val="2"/>
      </rPr>
      <t>NOT covered by DGS</t>
    </r>
  </si>
  <si>
    <r>
      <t xml:space="preserve">Non-operational deposits from non-financial corporates </t>
    </r>
    <r>
      <rPr>
        <sz val="10"/>
        <color rgb="FFFF0000"/>
        <rFont val="Verdana"/>
        <family val="2"/>
      </rPr>
      <t>NOT covered by DGS</t>
    </r>
  </si>
  <si>
    <r>
      <rPr>
        <strike/>
        <sz val="10"/>
        <color rgb="FFFF0000"/>
        <rFont val="Verdana"/>
        <family val="2"/>
      </rPr>
      <t>Of which:</t>
    </r>
    <r>
      <rPr>
        <sz val="10"/>
        <rFont val="Verdana"/>
        <family val="2"/>
      </rPr>
      <t xml:space="preserve"> UK central or regional government, local authority or public sector entity assets</t>
    </r>
  </si>
  <si>
    <r>
      <rPr>
        <strike/>
        <sz val="10"/>
        <color rgb="FFFF0000"/>
        <rFont val="Verdana"/>
        <family val="2"/>
      </rPr>
      <t xml:space="preserve">Of which: </t>
    </r>
    <r>
      <rPr>
        <sz val="10"/>
        <rFont val="Verdana"/>
        <family val="2"/>
      </rPr>
      <t>UK central or regional government, local authority or public sector entity assets</t>
    </r>
  </si>
  <si>
    <r>
      <t xml:space="preserve">Paper in own portfolio maturing </t>
    </r>
    <r>
      <rPr>
        <b/>
        <sz val="10"/>
        <color rgb="FFFF0000"/>
        <rFont val="Verdana"/>
        <family val="2"/>
      </rPr>
      <t>non-HQLA</t>
    </r>
  </si>
  <si>
    <r>
      <rPr>
        <strike/>
        <sz val="10"/>
        <color rgb="FFFF0000"/>
        <rFont val="Verdana"/>
        <family val="2"/>
      </rPr>
      <t xml:space="preserve">Of which: </t>
    </r>
    <r>
      <rPr>
        <sz val="10"/>
        <color rgb="FFFF0000"/>
        <rFont val="Verdana"/>
        <family val="2"/>
      </rPr>
      <t xml:space="preserve">Holdings of derivatives collateral received: </t>
    </r>
    <r>
      <rPr>
        <sz val="10"/>
        <rFont val="Verdana"/>
        <family val="2"/>
      </rPr>
      <t>UK central or regional government, local authority or public sector entity assets</t>
    </r>
  </si>
  <si>
    <r>
      <t>of which: Credit institutions not for funding promotional loans</t>
    </r>
    <r>
      <rPr>
        <i/>
        <sz val="10"/>
        <rFont val="Verdana"/>
        <family val="2"/>
      </rPr>
      <t xml:space="preserve">; </t>
    </r>
    <r>
      <rPr>
        <sz val="10"/>
        <rFont val="Verdana"/>
        <family val="2"/>
      </rPr>
      <t xml:space="preserve">or regulated financial institutions other than credit institutions </t>
    </r>
  </si>
  <si>
    <r>
      <rPr>
        <strike/>
        <sz val="10"/>
        <color rgb="FFFF0000"/>
        <rFont val="Verdana"/>
        <family val="2"/>
      </rPr>
      <t xml:space="preserve">of which: </t>
    </r>
    <r>
      <rPr>
        <sz val="10"/>
        <rFont val="Verdana"/>
        <family val="2"/>
      </rPr>
      <t xml:space="preserve">Credit institutions not for funding promotional loans;  or regulated financial institutions other than credit institutions </t>
    </r>
  </si>
  <si>
    <r>
      <rPr>
        <strike/>
        <sz val="10"/>
        <color theme="0" tint="-0.34998626667073579"/>
        <rFont val="Verdana"/>
        <family val="2"/>
      </rPr>
      <t xml:space="preserve">Of which: </t>
    </r>
    <r>
      <rPr>
        <sz val="10"/>
        <color theme="0" tint="-0.34998626667073579"/>
        <rFont val="Verdana"/>
        <family val="2"/>
      </rPr>
      <t>UK central or regional government, local authority or public sector entity assets</t>
    </r>
  </si>
  <si>
    <t>v02.01</t>
  </si>
  <si>
    <r>
      <t>from intragroup counterparties</t>
    </r>
    <r>
      <rPr>
        <sz val="10"/>
        <color rgb="FFFF0000"/>
        <rFont val="Verdana"/>
        <family val="2"/>
      </rPr>
      <t xml:space="preserve"> excluding facilities reported as LCR inflows at higher inflow rate</t>
    </r>
  </si>
  <si>
    <r>
      <t xml:space="preserve">from other counterparties </t>
    </r>
    <r>
      <rPr>
        <sz val="10"/>
        <color rgb="FFFF0000"/>
        <rFont val="Verdana"/>
        <family val="2"/>
      </rPr>
      <t>excluding facilities from central banks reported as LCR inflows</t>
    </r>
  </si>
  <si>
    <t>PRA110-LMM v02.01</t>
  </si>
  <si>
    <t>PRA110, Base Data, LCR Weights, LCR &amp; Benchmark weighted, Header &amp; Notes, Admin</t>
  </si>
  <si>
    <t>Template changes effective January 2020</t>
  </si>
  <si>
    <t>Worst net liquidity position (inside 15 days) [flows + HQLA] +'ve = surplus</t>
  </si>
  <si>
    <r>
      <rPr>
        <sz val="11"/>
        <color rgb="FFFF0000"/>
        <rFont val="Verdana"/>
        <family val="2"/>
      </rPr>
      <t xml:space="preserve">Non UK, </t>
    </r>
    <r>
      <rPr>
        <sz val="11"/>
        <rFont val="Verdana"/>
        <family val="2"/>
      </rPr>
      <t xml:space="preserve">Level 1 (CQS 1) </t>
    </r>
    <r>
      <rPr>
        <sz val="11"/>
        <color rgb="FFFF0000"/>
        <rFont val="Verdana"/>
        <family val="2"/>
      </rPr>
      <t>(excluding covered bonds)</t>
    </r>
  </si>
  <si>
    <r>
      <rPr>
        <strike/>
        <sz val="11"/>
        <color rgb="FFFF0000"/>
        <rFont val="Verdana"/>
        <family val="2"/>
      </rPr>
      <t>Of which:</t>
    </r>
    <r>
      <rPr>
        <sz val="11"/>
        <color rgb="FFFF0000"/>
        <rFont val="Verdana"/>
        <family val="2"/>
      </rPr>
      <t xml:space="preserve"> </t>
    </r>
    <r>
      <rPr>
        <sz val="11"/>
        <rFont val="Verdana"/>
        <family val="2"/>
      </rPr>
      <t>UK central or regional government, local authority or public sector entity assets</t>
    </r>
  </si>
  <si>
    <r>
      <rPr>
        <strike/>
        <sz val="10"/>
        <color rgb="FFFF0000"/>
        <rFont val="Verdana"/>
        <family val="2"/>
      </rPr>
      <t>Of which:</t>
    </r>
    <r>
      <rPr>
        <sz val="10"/>
        <color rgb="FFFF0000"/>
        <rFont val="Verdana"/>
        <family val="2"/>
      </rPr>
      <t xml:space="preserve"> Non UK, Level 1 </t>
    </r>
    <r>
      <rPr>
        <sz val="10"/>
        <rFont val="Verdana"/>
        <family val="2"/>
      </rPr>
      <t>CQS1</t>
    </r>
    <r>
      <rPr>
        <sz val="10"/>
        <color rgb="FFFF0000"/>
        <rFont val="Verdana"/>
        <family val="2"/>
      </rPr>
      <t xml:space="preserve"> </t>
    </r>
    <r>
      <rPr>
        <sz val="9"/>
        <color rgb="FFFF0000"/>
        <rFont val="Verdana"/>
        <family val="2"/>
      </rPr>
      <t>(excluding covered bonds)</t>
    </r>
  </si>
  <si>
    <r>
      <rPr>
        <sz val="11"/>
        <color rgb="FFFF0000"/>
        <rFont val="Verdana"/>
        <family val="2"/>
      </rPr>
      <t xml:space="preserve">Non UK, </t>
    </r>
    <r>
      <rPr>
        <sz val="11"/>
        <rFont val="Verdana"/>
        <family val="2"/>
      </rPr>
      <t xml:space="preserve">Level 1 </t>
    </r>
    <r>
      <rPr>
        <sz val="11"/>
        <color rgb="FFFF0000"/>
        <rFont val="Verdana"/>
        <family val="2"/>
      </rPr>
      <t>non-CQS1</t>
    </r>
    <r>
      <rPr>
        <sz val="11"/>
        <rFont val="Verdana"/>
        <family val="2"/>
      </rPr>
      <t xml:space="preserve"> </t>
    </r>
    <r>
      <rPr>
        <sz val="9"/>
        <rFont val="Verdana"/>
        <family val="2"/>
      </rPr>
      <t>excluding covered bonds</t>
    </r>
  </si>
  <si>
    <r>
      <t xml:space="preserve">Non UK, </t>
    </r>
    <r>
      <rPr>
        <sz val="11"/>
        <rFont val="Verdana"/>
        <family val="2"/>
      </rPr>
      <t xml:space="preserve">Level 1 </t>
    </r>
    <r>
      <rPr>
        <sz val="11"/>
        <color rgb="FFFF0000"/>
        <rFont val="Verdana"/>
        <family val="2"/>
      </rPr>
      <t>non-CQS 1</t>
    </r>
    <r>
      <rPr>
        <sz val="11"/>
        <rFont val="Verdana"/>
        <family val="2"/>
      </rPr>
      <t xml:space="preserve"> excluding covered bonds</t>
    </r>
  </si>
  <si>
    <r>
      <rPr>
        <strike/>
        <sz val="10"/>
        <color rgb="FFFF0000"/>
        <rFont val="Verdana"/>
        <family val="2"/>
      </rPr>
      <t>Of which:</t>
    </r>
    <r>
      <rPr>
        <sz val="10"/>
        <rFont val="Verdana"/>
        <family val="2"/>
      </rPr>
      <t xml:space="preserve"> </t>
    </r>
    <r>
      <rPr>
        <sz val="10"/>
        <color rgb="FFFF0000"/>
        <rFont val="Verdana"/>
        <family val="2"/>
      </rPr>
      <t xml:space="preserve">other </t>
    </r>
    <r>
      <rPr>
        <sz val="10"/>
        <rFont val="Verdana"/>
        <family val="2"/>
      </rPr>
      <t xml:space="preserve">HQLA </t>
    </r>
    <r>
      <rPr>
        <sz val="10"/>
        <color rgb="FFFF0000"/>
        <rFont val="Verdana"/>
        <family val="2"/>
      </rPr>
      <t>not specified below</t>
    </r>
  </si>
  <si>
    <r>
      <rPr>
        <strike/>
        <sz val="10"/>
        <color rgb="FFFF0000"/>
        <rFont val="Verdana"/>
        <family val="2"/>
      </rPr>
      <t>Of which:</t>
    </r>
    <r>
      <rPr>
        <sz val="10"/>
        <color rgb="FFFF0000"/>
        <rFont val="Verdana"/>
        <family val="2"/>
      </rPr>
      <t xml:space="preserve"> Non UK, </t>
    </r>
    <r>
      <rPr>
        <sz val="10"/>
        <rFont val="Verdana"/>
        <family val="2"/>
      </rPr>
      <t>Level 1 CQS1 excluding covered bonds</t>
    </r>
  </si>
  <si>
    <r>
      <rPr>
        <sz val="10"/>
        <color rgb="FFFF0000"/>
        <rFont val="Verdana"/>
        <family val="2"/>
      </rPr>
      <t xml:space="preserve">   </t>
    </r>
    <r>
      <rPr>
        <strike/>
        <sz val="10"/>
        <color rgb="FFFF0000"/>
        <rFont val="Verdana"/>
        <family val="2"/>
      </rPr>
      <t xml:space="preserve">Of which: </t>
    </r>
    <r>
      <rPr>
        <sz val="10"/>
        <rFont val="Verdana"/>
        <family val="2"/>
      </rPr>
      <t>covered by DGS</t>
    </r>
  </si>
  <si>
    <r>
      <rPr>
        <sz val="10"/>
        <color rgb="FFFF0000"/>
        <rFont val="Verdana"/>
        <family val="2"/>
      </rPr>
      <t xml:space="preserve">  </t>
    </r>
    <r>
      <rPr>
        <strike/>
        <sz val="10"/>
        <color rgb="FFFF0000"/>
        <rFont val="Verdana"/>
        <family val="2"/>
      </rPr>
      <t xml:space="preserve">Of which: </t>
    </r>
    <r>
      <rPr>
        <sz val="10"/>
        <rFont val="Verdana"/>
        <family val="2"/>
      </rPr>
      <t>deposits where the payout has been agreed (100% category)</t>
    </r>
  </si>
  <si>
    <r>
      <rPr>
        <sz val="10"/>
        <color rgb="FFFF0000"/>
        <rFont val="Verdana"/>
        <family val="2"/>
      </rPr>
      <t xml:space="preserve">   </t>
    </r>
    <r>
      <rPr>
        <strike/>
        <sz val="10"/>
        <color rgb="FFFF0000"/>
        <rFont val="Verdana"/>
        <family val="2"/>
      </rPr>
      <t>Of which:</t>
    </r>
    <r>
      <rPr>
        <sz val="10"/>
        <color rgb="FFFF0000"/>
        <rFont val="Verdana"/>
        <family val="2"/>
      </rPr>
      <t xml:space="preserve"> Non-operational deposits from non-financial corporates </t>
    </r>
    <r>
      <rPr>
        <sz val="10"/>
        <rFont val="Verdana"/>
        <family val="2"/>
      </rPr>
      <t>covered by DGS</t>
    </r>
  </si>
  <si>
    <r>
      <rPr>
        <sz val="10"/>
        <color rgb="FFFF0000"/>
        <rFont val="Verdana"/>
        <family val="2"/>
      </rPr>
      <t xml:space="preserve">   </t>
    </r>
    <r>
      <rPr>
        <strike/>
        <sz val="10"/>
        <color rgb="FFFF0000"/>
        <rFont val="Verdana"/>
        <family val="2"/>
      </rPr>
      <t>Of which:</t>
    </r>
    <r>
      <rPr>
        <sz val="10"/>
        <color rgb="FFFF0000"/>
        <rFont val="Verdana"/>
        <family val="2"/>
      </rPr>
      <t xml:space="preserve"> Non-operational deposits from other counterparties </t>
    </r>
    <r>
      <rPr>
        <sz val="10"/>
        <rFont val="Verdana"/>
        <family val="2"/>
      </rPr>
      <t>covered by DGS</t>
    </r>
  </si>
  <si>
    <r>
      <rPr>
        <sz val="10"/>
        <color rgb="FFFF0000"/>
        <rFont val="Verdana"/>
        <family val="2"/>
      </rPr>
      <t xml:space="preserve">  </t>
    </r>
    <r>
      <rPr>
        <strike/>
        <sz val="10"/>
        <color rgb="FFFF0000"/>
        <rFont val="Verdana"/>
        <family val="2"/>
      </rPr>
      <t xml:space="preserve">Of which: </t>
    </r>
    <r>
      <rPr>
        <sz val="10"/>
        <rFont val="Verdana"/>
        <family val="2"/>
      </rPr>
      <t xml:space="preserve">deposits in third countries where a higher outflow is applied </t>
    </r>
    <r>
      <rPr>
        <sz val="10"/>
        <color rgb="FFFF0000"/>
        <rFont val="Verdana"/>
        <family val="2"/>
      </rPr>
      <t>: covered by DGS</t>
    </r>
  </si>
  <si>
    <r>
      <t xml:space="preserve">   </t>
    </r>
    <r>
      <rPr>
        <sz val="10"/>
        <color rgb="FFFF0000"/>
        <rFont val="Verdana"/>
        <family val="2"/>
      </rPr>
      <t xml:space="preserve"> </t>
    </r>
    <r>
      <rPr>
        <strike/>
        <sz val="10"/>
        <color rgb="FFFF0000"/>
        <rFont val="Verdana"/>
        <family val="2"/>
      </rPr>
      <t xml:space="preserve">Of which </t>
    </r>
    <r>
      <rPr>
        <sz val="10"/>
        <color rgb="FFFF0000"/>
        <rFont val="Verdana"/>
        <family val="2"/>
      </rPr>
      <t>third country retail deposits</t>
    </r>
    <r>
      <rPr>
        <sz val="10"/>
        <rFont val="Verdana"/>
        <family val="2"/>
      </rPr>
      <t>: not covered by DGS</t>
    </r>
  </si>
  <si>
    <r>
      <t xml:space="preserve">  </t>
    </r>
    <r>
      <rPr>
        <sz val="10"/>
        <color rgb="FFFF0000"/>
        <rFont val="Verdana"/>
        <family val="2"/>
      </rPr>
      <t xml:space="preserve">  </t>
    </r>
    <r>
      <rPr>
        <strike/>
        <sz val="10"/>
        <color rgb="FFFF0000"/>
        <rFont val="Verdana"/>
        <family val="2"/>
      </rPr>
      <t xml:space="preserve">Of which: </t>
    </r>
    <r>
      <rPr>
        <sz val="10"/>
        <color rgb="FFFF0000"/>
        <rFont val="Verdana"/>
        <family val="2"/>
      </rPr>
      <t xml:space="preserve">Higher outflow retail deposits (10-15% category): </t>
    </r>
    <r>
      <rPr>
        <sz val="10"/>
        <rFont val="Verdana"/>
        <family val="2"/>
      </rPr>
      <t>not covered by DGS</t>
    </r>
  </si>
  <si>
    <r>
      <t xml:space="preserve"> </t>
    </r>
    <r>
      <rPr>
        <sz val="10"/>
        <color rgb="FFFF0000"/>
        <rFont val="Verdana"/>
        <family val="2"/>
      </rPr>
      <t xml:space="preserve"> </t>
    </r>
    <r>
      <rPr>
        <strike/>
        <sz val="10"/>
        <color rgb="FFFF0000"/>
        <rFont val="Verdana"/>
        <family val="2"/>
      </rPr>
      <t xml:space="preserve">Of which: </t>
    </r>
    <r>
      <rPr>
        <sz val="10"/>
        <rFont val="Verdana"/>
        <family val="2"/>
      </rPr>
      <t xml:space="preserve">other </t>
    </r>
    <r>
      <rPr>
        <sz val="10"/>
        <color rgb="FFFF0000"/>
        <rFont val="Verdana"/>
        <family val="2"/>
      </rPr>
      <t xml:space="preserve">retail deposits </t>
    </r>
    <r>
      <rPr>
        <sz val="10"/>
        <rFont val="Verdana"/>
        <family val="2"/>
      </rPr>
      <t>(10% category)</t>
    </r>
    <r>
      <rPr>
        <sz val="10"/>
        <color rgb="FFFF0000"/>
        <rFont val="Verdana"/>
        <family val="2"/>
      </rPr>
      <t>: covered by DGS</t>
    </r>
  </si>
  <si>
    <r>
      <rPr>
        <sz val="10"/>
        <color rgb="FFFF0000"/>
        <rFont val="Verdana"/>
        <family val="2"/>
      </rPr>
      <t xml:space="preserve">  </t>
    </r>
    <r>
      <rPr>
        <strike/>
        <sz val="10"/>
        <color rgb="FFFF0000"/>
        <rFont val="Verdana"/>
        <family val="2"/>
      </rPr>
      <t xml:space="preserve">Of which: </t>
    </r>
    <r>
      <rPr>
        <sz val="10"/>
        <rFont val="Verdana"/>
        <family val="2"/>
      </rPr>
      <t>derogated stable retail deposits (3% category)</t>
    </r>
  </si>
  <si>
    <r>
      <t xml:space="preserve">  </t>
    </r>
    <r>
      <rPr>
        <sz val="10"/>
        <color rgb="FFFF0000"/>
        <rFont val="Verdana"/>
        <family val="2"/>
      </rPr>
      <t xml:space="preserve">  </t>
    </r>
    <r>
      <rPr>
        <strike/>
        <sz val="10"/>
        <color rgb="FFFF0000"/>
        <rFont val="Verdana"/>
        <family val="2"/>
      </rPr>
      <t xml:space="preserve">Of which: </t>
    </r>
    <r>
      <rPr>
        <sz val="10"/>
        <color rgb="FFFF0000"/>
        <rFont val="Verdana"/>
        <family val="2"/>
      </rPr>
      <t xml:space="preserve">Other retail deposits (10% category): </t>
    </r>
    <r>
      <rPr>
        <sz val="10"/>
        <rFont val="Verdana"/>
        <family val="2"/>
      </rPr>
      <t>not covered by DGS</t>
    </r>
  </si>
  <si>
    <r>
      <rPr>
        <sz val="10"/>
        <color rgb="FFFF0000"/>
        <rFont val="Verdana"/>
        <family val="2"/>
      </rPr>
      <t xml:space="preserve">  </t>
    </r>
    <r>
      <rPr>
        <strike/>
        <sz val="10"/>
        <color rgb="FFFF0000"/>
        <rFont val="Verdana"/>
        <family val="2"/>
      </rPr>
      <t xml:space="preserve">Of which: </t>
    </r>
    <r>
      <rPr>
        <sz val="10"/>
        <rFont val="Verdana"/>
        <family val="2"/>
      </rPr>
      <t>transaction is a margin loan</t>
    </r>
  </si>
  <si>
    <r>
      <rPr>
        <sz val="10"/>
        <color rgb="FFFF0000"/>
        <rFont val="Verdana"/>
        <family val="2"/>
      </rPr>
      <t xml:space="preserve">  </t>
    </r>
    <r>
      <rPr>
        <strike/>
        <sz val="10"/>
        <color rgb="FFFF0000"/>
        <rFont val="Verdana"/>
        <family val="2"/>
      </rPr>
      <t xml:space="preserve">Of which: </t>
    </r>
    <r>
      <rPr>
        <sz val="10"/>
        <color rgb="FFFF0000"/>
        <rFont val="Verdana"/>
        <family val="2"/>
      </rPr>
      <t xml:space="preserve">retail customers </t>
    </r>
    <r>
      <rPr>
        <sz val="10"/>
        <rFont val="Verdana"/>
        <family val="2"/>
      </rPr>
      <t>not corresponding to principal repayment (i.e. interest)</t>
    </r>
  </si>
  <si>
    <r>
      <rPr>
        <sz val="10"/>
        <color rgb="FFFF0000"/>
        <rFont val="Verdana"/>
        <family val="2"/>
      </rPr>
      <t xml:space="preserve">  </t>
    </r>
    <r>
      <rPr>
        <strike/>
        <sz val="10"/>
        <color rgb="FFFF0000"/>
        <rFont val="Verdana"/>
        <family val="2"/>
      </rPr>
      <t xml:space="preserve">Of which: is </t>
    </r>
    <r>
      <rPr>
        <sz val="10"/>
        <color rgb="FFFF0000"/>
        <rFont val="Verdana"/>
        <family val="2"/>
      </rPr>
      <t xml:space="preserve">credit institutions </t>
    </r>
    <r>
      <rPr>
        <sz val="10"/>
        <rFont val="Verdana"/>
        <family val="2"/>
      </rPr>
      <t>being classified by the counterparty as operational deposits</t>
    </r>
  </si>
  <si>
    <r>
      <t xml:space="preserve">Holdings of derivatives collateral received: </t>
    </r>
    <r>
      <rPr>
        <sz val="10"/>
        <color rgb="FFFF0000"/>
        <rFont val="Verdana"/>
        <family val="2"/>
      </rPr>
      <t>Non UK,</t>
    </r>
    <r>
      <rPr>
        <sz val="10"/>
        <rFont val="Verdana"/>
        <family val="2"/>
      </rPr>
      <t xml:space="preserve"> Level 1</t>
    </r>
    <r>
      <rPr>
        <sz val="10"/>
        <color rgb="FFFF0000"/>
        <rFont val="Verdana"/>
        <family val="2"/>
      </rPr>
      <t xml:space="preserve"> non-CQS1</t>
    </r>
    <r>
      <rPr>
        <sz val="10"/>
        <rFont val="Verdana"/>
        <family val="2"/>
      </rPr>
      <t xml:space="preserve"> excluding covered bonds</t>
    </r>
  </si>
  <si>
    <r>
      <rPr>
        <strike/>
        <sz val="10"/>
        <color rgb="FFFF0000"/>
        <rFont val="Verdana"/>
        <family val="2"/>
      </rPr>
      <t xml:space="preserve">Of which: </t>
    </r>
    <r>
      <rPr>
        <sz val="10"/>
        <color rgb="FFFF0000"/>
        <rFont val="Verdana"/>
        <family val="2"/>
      </rPr>
      <t xml:space="preserve">Holdings of derivatives collateral received: Non UK, Level 1 </t>
    </r>
    <r>
      <rPr>
        <sz val="10"/>
        <rFont val="Verdana"/>
        <family val="2"/>
      </rPr>
      <t xml:space="preserve">CQS1 </t>
    </r>
    <r>
      <rPr>
        <sz val="10"/>
        <color rgb="FFFF0000"/>
        <rFont val="Verdana"/>
        <family val="2"/>
      </rPr>
      <t>(excluding covered bonds)</t>
    </r>
  </si>
  <si>
    <r>
      <rPr>
        <sz val="10"/>
        <color rgb="FFFF0000"/>
        <rFont val="Verdana"/>
        <family val="2"/>
      </rPr>
      <t xml:space="preserve">Non UK, </t>
    </r>
    <r>
      <rPr>
        <sz val="10"/>
        <rFont val="Verdana"/>
        <family val="2"/>
      </rPr>
      <t xml:space="preserve">Level 1 (CQS 1) </t>
    </r>
    <r>
      <rPr>
        <sz val="10"/>
        <color rgb="FFFF0000"/>
        <rFont val="Verdana"/>
        <family val="2"/>
      </rPr>
      <t>(excluding covered bonds)</t>
    </r>
  </si>
  <si>
    <r>
      <rPr>
        <sz val="10"/>
        <color rgb="FFFF0000"/>
        <rFont val="Verdana"/>
        <family val="2"/>
      </rPr>
      <t xml:space="preserve">Non UK, </t>
    </r>
    <r>
      <rPr>
        <sz val="10"/>
        <rFont val="Verdana"/>
        <family val="2"/>
      </rPr>
      <t xml:space="preserve">Level 1 (CQS2, CQS3) </t>
    </r>
    <r>
      <rPr>
        <sz val="10"/>
        <color rgb="FFFF0000"/>
        <rFont val="Verdana"/>
        <family val="2"/>
      </rPr>
      <t xml:space="preserve">(excluding covered bonds) </t>
    </r>
  </si>
  <si>
    <r>
      <rPr>
        <sz val="10"/>
        <color rgb="FFFF0000"/>
        <rFont val="Verdana"/>
        <family val="2"/>
      </rPr>
      <t xml:space="preserve">Non UK, </t>
    </r>
    <r>
      <rPr>
        <sz val="10"/>
        <rFont val="Verdana"/>
        <family val="2"/>
      </rPr>
      <t xml:space="preserve">Level 1 (CQS4+) </t>
    </r>
    <r>
      <rPr>
        <sz val="10"/>
        <color rgb="FFFF0000"/>
        <rFont val="Verdana"/>
        <family val="2"/>
      </rPr>
      <t>(excluding covered bonds)</t>
    </r>
  </si>
  <si>
    <t>Non UK, Level 1 non-CQS1 excluding covered bonds</t>
  </si>
  <si>
    <r>
      <rPr>
        <strike/>
        <sz val="10"/>
        <color theme="0" tint="-0.34998626667073579"/>
        <rFont val="Verdana"/>
        <family val="2"/>
      </rPr>
      <t xml:space="preserve">Of which: </t>
    </r>
    <r>
      <rPr>
        <sz val="10"/>
        <color theme="0" tint="-0.34998626667073579"/>
        <rFont val="Verdana"/>
        <family val="2"/>
      </rPr>
      <t>Non UK, Level 1 CQS1 (excluding covered bonds)</t>
    </r>
  </si>
  <si>
    <t>Weight range enforced</t>
  </si>
  <si>
    <t>Reported weights</t>
  </si>
  <si>
    <t>A ‘Weight range enforced’ / ‘Reported weights’ drop down is available at the top of the Metrics tab. If ‘Reported weights’ is selected the metrics are calculated using the LCR weights derived from firms’ reporting. If ‘Weight range enforced’ is selected, the range criteria in the LCR Weights tab are enforced and firms' reported weights are overriden if outside the specified range for the purposes of calculating the metrics displayed in the Metrics tab.</t>
  </si>
  <si>
    <t>Publication date: 3 October 2019</t>
  </si>
  <si>
    <r>
      <t xml:space="preserve">Non UK, </t>
    </r>
    <r>
      <rPr>
        <sz val="10"/>
        <rFont val="Verdana"/>
        <family val="2"/>
      </rPr>
      <t xml:space="preserve">Level 1 </t>
    </r>
    <r>
      <rPr>
        <sz val="10"/>
        <color rgb="FFFF0000"/>
        <rFont val="Verdana"/>
        <family val="2"/>
      </rPr>
      <t>non-CQS 1</t>
    </r>
    <r>
      <rPr>
        <sz val="10"/>
        <rFont val="Verdana"/>
        <family val="2"/>
      </rPr>
      <t xml:space="preserve"> excluding covered bonds</t>
    </r>
  </si>
  <si>
    <r>
      <rPr>
        <strike/>
        <sz val="10"/>
        <color rgb="FFFF0000"/>
        <rFont val="Verdana"/>
        <family val="2"/>
      </rPr>
      <t>Of which:</t>
    </r>
    <r>
      <rPr>
        <sz val="10"/>
        <color rgb="FFFF0000"/>
        <rFont val="Verdana"/>
        <family val="2"/>
      </rPr>
      <t xml:space="preserve"> </t>
    </r>
    <r>
      <rPr>
        <sz val="10"/>
        <rFont val="Verdana"/>
        <family val="2"/>
      </rPr>
      <t>UK central or regional government, local authority or public sector entity assets</t>
    </r>
  </si>
  <si>
    <r>
      <rPr>
        <sz val="10"/>
        <color rgb="FFFF0000"/>
        <rFont val="Verdana"/>
        <family val="2"/>
      </rPr>
      <t xml:space="preserve">Non UK, </t>
    </r>
    <r>
      <rPr>
        <sz val="10"/>
        <rFont val="Verdana"/>
        <family val="2"/>
      </rPr>
      <t xml:space="preserve">Level 1 </t>
    </r>
    <r>
      <rPr>
        <sz val="10"/>
        <color rgb="FFFF0000"/>
        <rFont val="Verdana"/>
        <family val="2"/>
      </rPr>
      <t>non-CQS1</t>
    </r>
    <r>
      <rPr>
        <sz val="10"/>
        <rFont val="Verdana"/>
        <family val="2"/>
      </rPr>
      <t xml:space="preserve"> excluding covered bonds</t>
    </r>
  </si>
  <si>
    <r>
      <rPr>
        <strike/>
        <sz val="10"/>
        <color rgb="FFFF0000"/>
        <rFont val="Verdana"/>
        <family val="2"/>
      </rPr>
      <t>Of which:</t>
    </r>
    <r>
      <rPr>
        <sz val="10"/>
        <color rgb="FFFF0000"/>
        <rFont val="Verdana"/>
        <family val="2"/>
      </rPr>
      <t xml:space="preserve"> Non UK, Level 1 </t>
    </r>
    <r>
      <rPr>
        <sz val="10"/>
        <rFont val="Verdana"/>
        <family val="2"/>
      </rPr>
      <t>CQS1</t>
    </r>
    <r>
      <rPr>
        <sz val="10"/>
        <color rgb="FFFF0000"/>
        <rFont val="Verdana"/>
        <family val="2"/>
      </rPr>
      <t xml:space="preserve"> (excluding covered bonds)</t>
    </r>
  </si>
  <si>
    <r>
      <t xml:space="preserve">Non-operational deposits from other counterparties </t>
    </r>
    <r>
      <rPr>
        <sz val="10"/>
        <color rgb="FFFF0000"/>
        <rFont val="Verdana"/>
        <family val="2"/>
      </rPr>
      <t>NOT covered by DGS</t>
    </r>
  </si>
  <si>
    <t>This LMM tool is based on the PRA110 template effective from 1 January 2020, as set out in Supervisoy Statement 34/15 'Guidelines for completing regulatory reports'.</t>
  </si>
  <si>
    <t xml:space="preserve">PRA110 template amended to reflect changes effective January 2020 and consequential changes to formulae. Underlying logic based on PRA110-LMM v01.03 also published 3 October 2019. Includes option to view metrics based on 'Weight range enforced' logic applied to LCR weights.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</si>
</sst>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164" formatCode="_(* #,##0.00_);_(* \(#,##0.00\);_(* &quot;-&quot;??_);_(@_)"/>
    <numFmt numFmtId="165" formatCode="_(* #,##0_);_(* \(#,##0\);_(* &quot;-&quot;_);_(@_)"/>
    <numFmt numFmtId="166" formatCode="&quot;$&quot;#,##0_);[Red]\(&quot;$&quot;#,##0\)"/>
    <numFmt numFmtId="167" formatCode="&quot;$&quot;#,##0.00_);[Red]\(&quot;$&quot;#,##0.00\)"/>
    <numFmt numFmtId="168" formatCode="&quot;$&quot;#,##0.00_);\(&quot;$&quot;#,##0.00\)"/>
    <numFmt numFmtId="169" formatCode="_(&quot;$&quot;* #,##0_);_(&quot;$&quot;* \(#,##0\);_(&quot;$&quot;* &quot;-&quot;_);_(@_)"/>
    <numFmt numFmtId="170" formatCode="0.0%;\(0.0%\)"/>
    <numFmt numFmtId="171" formatCode="0.000%"/>
    <numFmt numFmtId="172" formatCode="dd\ mmmyy"/>
    <numFmt numFmtId="173" formatCode="dd\ mmmyy\ hh:mm"/>
    <numFmt numFmtId="174" formatCode="_-* #,##0\ _€_-;\-* #,##0\ _€_-;_-* &quot;-&quot;\ _€_-;_-@_-"/>
    <numFmt numFmtId="175" formatCode="_-* #,##0.00\ _€_-;\-* #,##0.00\ _€_-;_-* &quot;-&quot;??\ _€_-;_-@_-"/>
    <numFmt numFmtId="176" formatCode="_-* #,##0\ &quot;€&quot;_-;\-* #,##0\ &quot;€&quot;_-;_-* &quot;-&quot;\ &quot;€&quot;_-;_-@_-"/>
    <numFmt numFmtId="177" formatCode="_-* #,##0.00\ &quot;€&quot;_-;\-* #,##0.00\ &quot;€&quot;_-;_-* &quot;-&quot;??\ &quot;€&quot;_-;_-@_-"/>
    <numFmt numFmtId="178" formatCode="0%;\(0%\)"/>
    <numFmt numFmtId="179" formatCode="#,##0_);\(#,##0_)"/>
    <numFmt numFmtId="180" formatCode="d/m"/>
    <numFmt numFmtId="181" formatCode="#,##0_ ;[Red]\-#,##0\ "/>
    <numFmt numFmtId="182" formatCode="0.0"/>
    <numFmt numFmtId="183" formatCode="_-* #,##0_-;\-* #,##0_-;_-* &quot;-&quot;??_-;_-@_-"/>
    <numFmt numFmtId="184" formatCode="dd/mm/yy;@"/>
    <numFmt numFmtId="185" formatCode="_-* #,##0.00\ _z_ł_-;\-* #,##0.00\ _z_ł_-;_-* &quot;-&quot;??\ _z_ł_-;_-@_-"/>
    <numFmt numFmtId="186" formatCode="mmmm\ dd\,\ yyyy"/>
    <numFmt numFmtId="187" formatCode="#,##0.0000_);[Red]\(#,##0.0000\)"/>
    <numFmt numFmtId="188" formatCode="_-&quot;$&quot;* #,##0_-;\-&quot;$&quot;* #,##0_-;_-&quot;$&quot;* &quot;-&quot;_-;_-@_-"/>
    <numFmt numFmtId="189" formatCode="_-&quot;$&quot;* #,##0.00_-;\-&quot;$&quot;* #,##0.00_-;_-&quot;$&quot;* &quot;-&quot;??_-;_-@_-"/>
    <numFmt numFmtId="190" formatCode="_-[$€-2]* #,##0.00_-;\-[$€-2]* #,##0.00_-;_-[$€-2]* &quot;-&quot;??_-"/>
    <numFmt numFmtId="191" formatCode="#,##0.000_ ;[Red]\-#,##0.000\ "/>
    <numFmt numFmtId="192" formatCode="_(* #,##0.0000_);_(* \(#,##0.0000\);_(* &quot;-&quot;??_);_(@_)"/>
    <numFmt numFmtId="193" formatCode="#,##0;[Red]\ \(#,##0\)"/>
  </numFmts>
  <fonts count="144">
    <font>
      <sz val="11"/>
      <color theme="1"/>
      <name val="Calibri"/>
      <family val="2"/>
      <scheme val="minor"/>
    </font>
    <font>
      <sz val="11"/>
      <color theme="1"/>
      <name val="Calibri"/>
      <family val="2"/>
      <scheme val="minor"/>
    </font>
    <font>
      <sz val="11"/>
      <color indexed="8"/>
      <name val="Calibri"/>
      <family val="2"/>
    </font>
    <font>
      <sz val="11"/>
      <name val="Verdana"/>
      <family val="2"/>
    </font>
    <font>
      <sz val="8"/>
      <name val="Arial"/>
      <family val="2"/>
    </font>
    <font>
      <sz val="10"/>
      <name val="Arial"/>
      <family val="2"/>
    </font>
    <font>
      <sz val="8"/>
      <name val="Verdana"/>
      <family val="2"/>
    </font>
    <font>
      <b/>
      <sz val="18"/>
      <name val="Verdana"/>
      <family val="2"/>
    </font>
    <font>
      <b/>
      <sz val="11"/>
      <name val="Verdana"/>
      <family val="2"/>
    </font>
    <font>
      <b/>
      <sz val="11"/>
      <color rgb="FFFF0000"/>
      <name val="Verdana"/>
      <family val="2"/>
      <charset val="238"/>
    </font>
    <font>
      <sz val="8"/>
      <color rgb="FFFF0000"/>
      <name val="Verdana"/>
      <family val="2"/>
    </font>
    <font>
      <b/>
      <sz val="14"/>
      <name val="Verdana"/>
      <family val="2"/>
    </font>
    <font>
      <sz val="9"/>
      <name val="Verdana"/>
      <family val="2"/>
    </font>
    <font>
      <b/>
      <sz val="8"/>
      <name val="Verdana"/>
      <family val="2"/>
    </font>
    <font>
      <b/>
      <sz val="10"/>
      <name val="Verdana"/>
      <family val="2"/>
    </font>
    <font>
      <b/>
      <sz val="10"/>
      <color theme="1"/>
      <name val="Verdana"/>
      <family val="2"/>
      <charset val="238"/>
    </font>
    <font>
      <sz val="10"/>
      <name val="Verdana"/>
      <family val="2"/>
    </font>
    <font>
      <sz val="10"/>
      <color rgb="FFFF0000"/>
      <name val="Verdana"/>
      <family val="2"/>
    </font>
    <font>
      <sz val="10"/>
      <color theme="0" tint="-0.34998626667073579"/>
      <name val="Verdana"/>
      <family val="2"/>
    </font>
    <font>
      <b/>
      <sz val="10"/>
      <name val="Verdana"/>
      <family val="2"/>
      <charset val="238"/>
    </font>
    <font>
      <b/>
      <sz val="14"/>
      <name val="Verdana"/>
      <family val="2"/>
      <charset val="238"/>
    </font>
    <font>
      <i/>
      <sz val="8"/>
      <name val="Verdana"/>
      <family val="2"/>
    </font>
    <font>
      <sz val="11"/>
      <color theme="0" tint="-0.34998626667073579"/>
      <name val="Verdana"/>
      <family val="2"/>
    </font>
    <font>
      <sz val="8"/>
      <color theme="0" tint="-0.34998626667073579"/>
      <name val="Verdana"/>
      <family val="2"/>
    </font>
    <font>
      <sz val="10"/>
      <color rgb="FFFF00FF"/>
      <name val="Verdana"/>
      <family val="2"/>
    </font>
    <font>
      <sz val="11"/>
      <color indexed="9"/>
      <name val="Calibri"/>
      <family val="2"/>
    </font>
    <font>
      <sz val="9"/>
      <name val="Tahoma"/>
      <family val="2"/>
    </font>
    <font>
      <sz val="11"/>
      <color indexed="20"/>
      <name val="Calibri"/>
      <family val="2"/>
    </font>
    <font>
      <b/>
      <sz val="12"/>
      <color indexed="61"/>
      <name val="Tahoma"/>
      <family val="2"/>
    </font>
    <font>
      <sz val="11"/>
      <name val="Times New Roman"/>
      <family val="1"/>
    </font>
    <font>
      <b/>
      <sz val="9"/>
      <color indexed="12"/>
      <name val="Tahoma"/>
      <family val="2"/>
    </font>
    <font>
      <b/>
      <sz val="11"/>
      <color indexed="52"/>
      <name val="Calibri"/>
      <family val="2"/>
    </font>
    <font>
      <b/>
      <sz val="11"/>
      <color indexed="9"/>
      <name val="Calibri"/>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8"/>
      <name val="Arial"/>
      <family val="2"/>
    </font>
    <font>
      <i/>
      <sz val="11"/>
      <color indexed="23"/>
      <name val="Calibri"/>
      <family val="2"/>
    </font>
    <font>
      <b/>
      <sz val="10"/>
      <name val="Times"/>
      <family val="1"/>
    </font>
    <font>
      <sz val="11"/>
      <color indexed="17"/>
      <name val="Calibri"/>
      <family val="2"/>
    </font>
    <font>
      <b/>
      <sz val="9"/>
      <color indexed="42"/>
      <name val="Tahoma"/>
      <family val="2"/>
    </font>
    <font>
      <b/>
      <sz val="12"/>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9"/>
      <color indexed="63"/>
      <name val="Tahoma"/>
      <family val="2"/>
    </font>
    <font>
      <sz val="11"/>
      <color indexed="52"/>
      <name val="Calibri"/>
      <family val="2"/>
    </font>
    <font>
      <b/>
      <sz val="12"/>
      <color indexed="20"/>
      <name val="Tahoma"/>
      <family val="2"/>
    </font>
    <font>
      <sz val="10"/>
      <name val="MS Sans Serif"/>
      <family val="2"/>
    </font>
    <font>
      <sz val="11"/>
      <color indexed="60"/>
      <name val="Calibri"/>
      <family val="2"/>
    </font>
    <font>
      <sz val="10"/>
      <name val="Arial"/>
      <family val="2"/>
      <charset val="238"/>
    </font>
    <font>
      <b/>
      <sz val="11"/>
      <color indexed="63"/>
      <name val="Calibri"/>
      <family val="2"/>
    </font>
    <font>
      <b/>
      <sz val="18"/>
      <color indexed="56"/>
      <name val="Cambria"/>
      <family val="2"/>
    </font>
    <font>
      <b/>
      <sz val="17"/>
      <name val="Helvetica"/>
      <family val="2"/>
    </font>
    <font>
      <b/>
      <sz val="11"/>
      <color indexed="23"/>
      <name val="Helvetica"/>
      <family val="2"/>
    </font>
    <font>
      <b/>
      <sz val="8"/>
      <color indexed="9"/>
      <name val="Arial"/>
      <family val="2"/>
    </font>
    <font>
      <b/>
      <sz val="11"/>
      <color indexed="8"/>
      <name val="Calibri"/>
      <family val="2"/>
    </font>
    <font>
      <sz val="10"/>
      <color indexed="22"/>
      <name val="Arial"/>
      <family val="2"/>
    </font>
    <font>
      <sz val="11"/>
      <color indexed="10"/>
      <name val="Calibri"/>
      <family val="2"/>
    </font>
    <font>
      <sz val="11"/>
      <name val="Calibri"/>
      <family val="2"/>
      <scheme val="minor"/>
    </font>
    <font>
      <sz val="11"/>
      <color rgb="FFFF0000"/>
      <name val="Verdana"/>
      <family val="2"/>
    </font>
    <font>
      <b/>
      <sz val="11"/>
      <name val="Arial"/>
      <family val="2"/>
    </font>
    <font>
      <b/>
      <sz val="8"/>
      <color rgb="FFFF0000"/>
      <name val="Verdana"/>
      <family val="2"/>
    </font>
    <font>
      <sz val="9"/>
      <color rgb="FFFF0000"/>
      <name val="Verdana"/>
      <family val="2"/>
    </font>
    <font>
      <b/>
      <sz val="10"/>
      <color rgb="FFFF0000"/>
      <name val="Verdana"/>
      <family val="2"/>
    </font>
    <font>
      <b/>
      <sz val="11"/>
      <name val="Calibri"/>
      <family val="2"/>
      <scheme val="minor"/>
    </font>
    <font>
      <b/>
      <sz val="11"/>
      <name val="Verdana"/>
      <family val="2"/>
      <charset val="238"/>
    </font>
    <font>
      <u/>
      <sz val="10"/>
      <name val="Verdana"/>
      <family val="2"/>
    </font>
    <font>
      <b/>
      <sz val="12"/>
      <name val="Verdana"/>
      <family val="2"/>
    </font>
    <font>
      <sz val="11"/>
      <color indexed="8"/>
      <name val="Verdana"/>
      <family val="2"/>
    </font>
    <font>
      <sz val="11"/>
      <color theme="1"/>
      <name val="Verdana"/>
      <family val="2"/>
    </font>
    <font>
      <sz val="10"/>
      <color theme="1"/>
      <name val="Verdana"/>
      <family val="2"/>
    </font>
    <font>
      <b/>
      <sz val="10"/>
      <name val="Arial"/>
      <family val="2"/>
    </font>
    <font>
      <b/>
      <u/>
      <sz val="10"/>
      <name val="Verdana"/>
      <family val="2"/>
    </font>
    <font>
      <sz val="10"/>
      <color theme="0" tint="-0.499984740745262"/>
      <name val="Verdana"/>
      <family val="2"/>
    </font>
    <font>
      <strike/>
      <sz val="10"/>
      <color rgb="FFFF0000"/>
      <name val="Verdana"/>
      <family val="2"/>
    </font>
    <font>
      <b/>
      <sz val="10"/>
      <color theme="0" tint="-0.34998626667073579"/>
      <name val="Verdana"/>
      <family val="2"/>
    </font>
    <font>
      <u/>
      <sz val="11"/>
      <color theme="10"/>
      <name val="Calibri"/>
      <family val="2"/>
      <charset val="238"/>
      <scheme val="minor"/>
    </font>
    <font>
      <sz val="11"/>
      <color indexed="8"/>
      <name val="Calibri"/>
      <family val="2"/>
      <scheme val="minor"/>
    </font>
    <font>
      <sz val="11"/>
      <color theme="1"/>
      <name val="Calibri"/>
      <family val="2"/>
      <charset val="238"/>
      <scheme val="minor"/>
    </font>
    <font>
      <b/>
      <sz val="13"/>
      <color theme="3"/>
      <name val="Calibri"/>
      <family val="2"/>
      <scheme val="minor"/>
    </font>
    <font>
      <b/>
      <sz val="11"/>
      <color theme="3"/>
      <name val="Calibri"/>
      <family val="2"/>
      <scheme val="minor"/>
    </font>
    <font>
      <sz val="11"/>
      <color theme="1"/>
      <name val="Arial"/>
      <family val="2"/>
    </font>
    <font>
      <b/>
      <sz val="12"/>
      <color theme="1"/>
      <name val="Arial"/>
      <family val="2"/>
    </font>
    <font>
      <sz val="10"/>
      <color theme="1"/>
      <name val="Arial"/>
      <family val="2"/>
    </font>
    <font>
      <sz val="8"/>
      <name val="Barclays Sans"/>
      <family val="2"/>
    </font>
    <font>
      <sz val="12"/>
      <name val="Helv"/>
    </font>
    <font>
      <u/>
      <sz val="10"/>
      <name val="Times New Roman"/>
      <family val="1"/>
    </font>
    <font>
      <sz val="10"/>
      <name val="MS Serif"/>
      <family val="1"/>
    </font>
    <font>
      <sz val="8"/>
      <color indexed="18"/>
      <name val="Arial"/>
      <family val="2"/>
    </font>
    <font>
      <sz val="10"/>
      <color indexed="12"/>
      <name val="Arial"/>
      <family val="2"/>
    </font>
    <font>
      <sz val="10"/>
      <color indexed="16"/>
      <name val="MS Serif"/>
      <family val="1"/>
    </font>
    <font>
      <b/>
      <sz val="9.5"/>
      <color indexed="10"/>
      <name val="Arial"/>
      <family val="2"/>
    </font>
    <font>
      <b/>
      <sz val="8"/>
      <color indexed="16"/>
      <name val="Arial"/>
      <family val="2"/>
    </font>
    <font>
      <sz val="8"/>
      <color indexed="16"/>
      <name val="Arial"/>
      <family val="2"/>
    </font>
    <font>
      <sz val="9"/>
      <color indexed="16"/>
      <name val="Arial"/>
      <family val="2"/>
    </font>
    <font>
      <sz val="9"/>
      <color rgb="FF006100"/>
      <name val="Arial"/>
      <family val="2"/>
    </font>
    <font>
      <b/>
      <sz val="20"/>
      <name val="Arial"/>
      <family val="2"/>
    </font>
    <font>
      <u/>
      <sz val="10"/>
      <color indexed="12"/>
      <name val="Arial"/>
      <family val="2"/>
    </font>
    <font>
      <u/>
      <sz val="7.7"/>
      <color indexed="12"/>
      <name val="Calibri"/>
      <family val="2"/>
    </font>
    <font>
      <u/>
      <sz val="11"/>
      <color theme="10"/>
      <name val="Calibri"/>
      <family val="2"/>
    </font>
    <font>
      <u/>
      <sz val="10"/>
      <color theme="10"/>
      <name val="Arial"/>
      <family val="2"/>
    </font>
    <font>
      <sz val="8"/>
      <color indexed="8"/>
      <name val="Arial"/>
      <family val="2"/>
    </font>
    <font>
      <sz val="9"/>
      <color rgb="FF9C6500"/>
      <name val="Arial"/>
      <family val="2"/>
    </font>
    <font>
      <sz val="9"/>
      <color theme="1"/>
      <name val="Arial"/>
      <family val="2"/>
    </font>
    <font>
      <sz val="10"/>
      <color theme="1"/>
      <name val="Gill Sans MT"/>
      <family val="2"/>
    </font>
    <font>
      <b/>
      <sz val="10"/>
      <name val="MS Sans Serif"/>
      <family val="2"/>
    </font>
    <font>
      <sz val="8"/>
      <color indexed="17"/>
      <name val="Arial"/>
      <family val="2"/>
    </font>
    <font>
      <b/>
      <sz val="8"/>
      <color indexed="17"/>
      <name val="Arial"/>
      <family val="2"/>
    </font>
    <font>
      <b/>
      <sz val="8"/>
      <color indexed="17"/>
      <name val="Wingdings"/>
      <charset val="2"/>
    </font>
    <font>
      <sz val="10"/>
      <color indexed="17"/>
      <name val="Arial"/>
      <family val="2"/>
    </font>
    <font>
      <sz val="9"/>
      <color indexed="17"/>
      <name val="Arial"/>
      <family val="2"/>
    </font>
    <font>
      <sz val="8"/>
      <name val="Helv"/>
    </font>
    <font>
      <b/>
      <sz val="8"/>
      <color indexed="8"/>
      <name val="Helv"/>
    </font>
    <font>
      <sz val="10"/>
      <color theme="0" tint="-0.249977111117893"/>
      <name val="Verdana"/>
      <family val="2"/>
    </font>
    <font>
      <b/>
      <sz val="10"/>
      <color theme="0" tint="-0.14999847407452621"/>
      <name val="Verdana"/>
      <family val="2"/>
    </font>
    <font>
      <sz val="8"/>
      <color theme="1"/>
      <name val="Verdana"/>
      <family val="2"/>
    </font>
    <font>
      <sz val="11"/>
      <color theme="0" tint="-0.249977111117893"/>
      <name val="Verdana"/>
      <family val="2"/>
    </font>
    <font>
      <b/>
      <sz val="11"/>
      <color theme="0" tint="-0.249977111117893"/>
      <name val="Verdana"/>
      <family val="2"/>
    </font>
    <font>
      <b/>
      <sz val="11"/>
      <color indexed="8"/>
      <name val="Verdana"/>
      <family val="2"/>
    </font>
    <font>
      <sz val="12"/>
      <color theme="1"/>
      <name val="Arial"/>
      <family val="2"/>
    </font>
    <font>
      <i/>
      <sz val="12"/>
      <color theme="1"/>
      <name val="Arial"/>
      <family val="2"/>
    </font>
    <font>
      <sz val="12"/>
      <color theme="0"/>
      <name val="Arial"/>
      <family val="2"/>
    </font>
    <font>
      <b/>
      <u/>
      <sz val="10"/>
      <color theme="1"/>
      <name val="Arial"/>
      <family val="2"/>
    </font>
    <font>
      <sz val="12"/>
      <color theme="1"/>
      <name val="Calibri"/>
      <family val="2"/>
      <scheme val="minor"/>
    </font>
    <font>
      <i/>
      <sz val="11"/>
      <color theme="1"/>
      <name val="Arial"/>
      <family val="2"/>
    </font>
    <font>
      <b/>
      <sz val="20"/>
      <name val="Verdana"/>
      <family val="2"/>
    </font>
    <font>
      <b/>
      <sz val="11"/>
      <color rgb="FFFF0000"/>
      <name val="Verdana"/>
      <family val="2"/>
    </font>
    <font>
      <b/>
      <sz val="9"/>
      <name val="Verdana"/>
      <family val="2"/>
    </font>
    <font>
      <i/>
      <sz val="10"/>
      <name val="Verdana"/>
      <family val="2"/>
    </font>
    <font>
      <b/>
      <sz val="14"/>
      <color rgb="FFFF0000"/>
      <name val="Calibri"/>
      <family val="2"/>
      <scheme val="minor"/>
    </font>
    <font>
      <b/>
      <u/>
      <sz val="11"/>
      <color theme="1"/>
      <name val="Calibri"/>
      <family val="2"/>
      <scheme val="minor"/>
    </font>
    <font>
      <b/>
      <sz val="11"/>
      <color theme="1"/>
      <name val="Calibri"/>
      <family val="2"/>
      <scheme val="minor"/>
    </font>
    <font>
      <strike/>
      <sz val="10"/>
      <color theme="0" tint="-0.34998626667073579"/>
      <name val="Verdana"/>
      <family val="2"/>
    </font>
    <font>
      <sz val="11"/>
      <color theme="0" tint="-0.34998626667073579"/>
      <name val="Calibri"/>
      <family val="2"/>
      <scheme val="minor"/>
    </font>
    <font>
      <b/>
      <u/>
      <sz val="11"/>
      <color theme="0" tint="-0.34998626667073579"/>
      <name val="Calibri"/>
      <family val="2"/>
      <scheme val="minor"/>
    </font>
    <font>
      <u/>
      <sz val="8"/>
      <name val="Verdana"/>
      <family val="2"/>
    </font>
    <font>
      <strike/>
      <sz val="11"/>
      <color rgb="FFFF0000"/>
      <name val="Verdana"/>
      <family val="2"/>
    </font>
    <font>
      <strike/>
      <sz val="8"/>
      <name val="Verdana"/>
      <family val="2"/>
    </font>
    <font>
      <sz val="11"/>
      <color rgb="FFFF0000"/>
      <name val="Calibri"/>
      <family val="2"/>
      <scheme val="minor"/>
    </font>
  </fonts>
  <fills count="6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22"/>
      </patternFill>
    </fill>
    <fill>
      <patternFill patternType="solid">
        <fgColor indexed="55"/>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lightGray">
        <fgColor indexed="11"/>
        <bgColor indexed="9"/>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15"/>
      </patternFill>
    </fill>
    <fill>
      <patternFill patternType="solid">
        <fgColor rgb="FFD8D8D8"/>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1" tint="0.34998626667073579"/>
        <bgColor indexed="64"/>
      </patternFill>
    </fill>
    <fill>
      <patternFill patternType="solid">
        <fgColor rgb="FFEAEAEA"/>
        <bgColor indexed="64"/>
      </patternFill>
    </fill>
    <fill>
      <patternFill patternType="solid">
        <fgColor theme="0" tint="-0.249977111117893"/>
        <bgColor indexed="64"/>
      </patternFill>
    </fill>
    <fill>
      <patternFill patternType="solid">
        <fgColor rgb="FFC6EFCE"/>
      </patternFill>
    </fill>
    <fill>
      <patternFill patternType="solid">
        <fgColor rgb="FFFFEB9C"/>
      </patternFill>
    </fill>
    <fill>
      <patternFill patternType="solid">
        <fgColor rgb="FFCCFFCC"/>
        <bgColor indexed="64"/>
      </patternFill>
    </fill>
    <fill>
      <patternFill patternType="solid">
        <fgColor rgb="FF99FF99"/>
        <bgColor indexed="64"/>
      </patternFill>
    </fill>
    <fill>
      <patternFill patternType="solid">
        <fgColor rgb="FFFFFF66"/>
        <bgColor indexed="64"/>
      </patternFill>
    </fill>
    <fill>
      <patternFill patternType="solid">
        <fgColor rgb="FFDDDDDD"/>
        <bgColor indexed="64"/>
      </patternFill>
    </fill>
    <fill>
      <patternFill patternType="solid">
        <fgColor rgb="FFFFFFCC"/>
        <bgColor indexed="64"/>
      </patternFill>
    </fill>
    <fill>
      <patternFill patternType="solid">
        <fgColor indexed="26"/>
        <bgColor indexed="64"/>
      </patternFill>
    </fill>
    <fill>
      <patternFill patternType="solid">
        <fgColor indexed="13"/>
        <bgColor indexed="64"/>
      </patternFill>
    </fill>
    <fill>
      <patternFill patternType="solid">
        <fgColor theme="7" tint="0.39994506668294322"/>
        <bgColor indexed="64"/>
      </patternFill>
    </fill>
    <fill>
      <patternFill patternType="solid">
        <fgColor rgb="FFFFCC99"/>
        <bgColor indexed="64"/>
      </patternFill>
    </fill>
    <fill>
      <patternFill patternType="solid">
        <fgColor rgb="FFFFCCFF"/>
        <bgColor indexed="64"/>
      </patternFill>
    </fill>
    <fill>
      <patternFill patternType="mediumGray">
        <fgColor indexed="22"/>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9" tint="-0.249977111117893"/>
        <bgColor indexed="64"/>
      </patternFill>
    </fill>
  </fills>
  <borders count="197">
    <border>
      <left/>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style="thin">
        <color indexed="64"/>
      </left>
      <right style="dashed">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style="dashed">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ashed">
        <color indexed="64"/>
      </right>
      <top style="hair">
        <color indexed="64"/>
      </top>
      <bottom style="thin">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indexed="64"/>
      </left>
      <right style="dashed">
        <color indexed="64"/>
      </right>
      <top/>
      <bottom style="hair">
        <color indexed="64"/>
      </bottom>
      <diagonal/>
    </border>
    <border>
      <left style="thin">
        <color indexed="64"/>
      </left>
      <right style="dashed">
        <color indexed="64"/>
      </right>
      <top/>
      <bottom/>
      <diagonal/>
    </border>
    <border>
      <left/>
      <right style="hair">
        <color indexed="64"/>
      </right>
      <top style="thin">
        <color indexed="64"/>
      </top>
      <bottom style="hair">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dotted">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dashed">
        <color indexed="64"/>
      </right>
      <top style="hair">
        <color indexed="64"/>
      </top>
      <bottom style="hair">
        <color indexed="64"/>
      </bottom>
      <diagonal/>
    </border>
    <border>
      <left/>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dashed">
        <color indexed="64"/>
      </right>
      <top style="hair">
        <color indexed="64"/>
      </top>
      <bottom/>
      <diagonal/>
    </border>
    <border>
      <left style="hair">
        <color indexed="64"/>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dashed">
        <color indexed="64"/>
      </right>
      <top style="hair">
        <color indexed="64"/>
      </top>
      <bottom style="medium">
        <color indexed="64"/>
      </bottom>
      <diagonal/>
    </border>
    <border>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tted">
        <color indexed="64"/>
      </left>
      <right style="hair">
        <color indexed="64"/>
      </right>
      <top style="thin">
        <color indexed="64"/>
      </top>
      <bottom style="hair">
        <color indexed="64"/>
      </bottom>
      <diagonal/>
    </border>
    <border>
      <left style="dotted">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bottom style="hair">
        <color indexed="64"/>
      </bottom>
      <diagonal/>
    </border>
    <border>
      <left/>
      <right/>
      <top style="medium">
        <color indexed="64"/>
      </top>
      <bottom/>
      <diagonal/>
    </border>
    <border>
      <left style="medium">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top style="hair">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style="thin">
        <color indexed="64"/>
      </right>
      <top style="thin">
        <color indexed="64"/>
      </top>
      <bottom style="mediumDashed">
        <color indexed="64"/>
      </bottom>
      <diagonal/>
    </border>
    <border>
      <left style="thin">
        <color indexed="64"/>
      </left>
      <right style="thin">
        <color indexed="64"/>
      </right>
      <top style="mediumDashed">
        <color indexed="64"/>
      </top>
      <bottom style="mediumDashed">
        <color indexed="64"/>
      </bottom>
      <diagonal/>
    </border>
    <border>
      <left style="thin">
        <color indexed="64"/>
      </left>
      <right style="thin">
        <color indexed="64"/>
      </right>
      <top/>
      <bottom style="hair">
        <color indexed="64"/>
      </bottom>
      <diagonal/>
    </border>
    <border>
      <left/>
      <right/>
      <top/>
      <bottom style="medium">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dotted">
        <color auto="1"/>
      </bottom>
      <diagonal/>
    </border>
    <border>
      <left/>
      <right style="dashed">
        <color indexed="64"/>
      </right>
      <top/>
      <bottom style="hair">
        <color indexed="64"/>
      </bottom>
      <diagonal/>
    </border>
    <border>
      <left/>
      <right style="dashed">
        <color indexed="64"/>
      </right>
      <top style="hair">
        <color indexed="64"/>
      </top>
      <bottom style="thin">
        <color indexed="64"/>
      </bottom>
      <diagonal/>
    </border>
    <border>
      <left/>
      <right style="dashed">
        <color indexed="64"/>
      </right>
      <top style="thin">
        <color indexed="64"/>
      </top>
      <bottom style="hair">
        <color indexed="64"/>
      </bottom>
      <diagonal/>
    </border>
    <border>
      <left/>
      <right style="dashed">
        <color indexed="64"/>
      </right>
      <top/>
      <bottom/>
      <diagonal/>
    </border>
    <border>
      <left/>
      <right style="dotted">
        <color indexed="64"/>
      </right>
      <top style="hair">
        <color indexed="64"/>
      </top>
      <bottom style="hair">
        <color indexed="64"/>
      </bottom>
      <diagonal/>
    </border>
    <border>
      <left/>
      <right style="dashed">
        <color indexed="64"/>
      </right>
      <top style="hair">
        <color indexed="64"/>
      </top>
      <bottom/>
      <diagonal/>
    </border>
    <border>
      <left/>
      <right style="dashed">
        <color indexed="64"/>
      </right>
      <top style="hair">
        <color indexed="64"/>
      </top>
      <bottom style="medium">
        <color indexed="64"/>
      </bottom>
      <diagonal/>
    </border>
    <border>
      <left/>
      <right style="dotted">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thin">
        <color indexed="64"/>
      </top>
      <bottom style="hair">
        <color indexed="64"/>
      </bottom>
      <diagonal/>
    </border>
    <border>
      <left/>
      <right/>
      <top/>
      <bottom style="thick">
        <color theme="4" tint="0.499984740745262"/>
      </bottom>
      <diagonal/>
    </border>
    <border>
      <left/>
      <right/>
      <top/>
      <bottom style="medium">
        <color theme="4" tint="0.39997558519241921"/>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right/>
      <top/>
      <bottom style="thin">
        <color indexed="22"/>
      </bottom>
      <diagonal/>
    </border>
    <border>
      <left style="dashed">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dashed">
        <color indexed="64"/>
      </right>
      <top style="hair">
        <color indexed="64"/>
      </top>
      <bottom style="thin">
        <color indexed="64"/>
      </bottom>
      <diagonal/>
    </border>
    <border>
      <left style="dashed">
        <color indexed="64"/>
      </left>
      <right style="dashed">
        <color indexed="64"/>
      </right>
      <top style="thin">
        <color indexed="64"/>
      </top>
      <bottom style="hair">
        <color indexed="64"/>
      </bottom>
      <diagonal/>
    </border>
    <border>
      <left style="dashed">
        <color indexed="64"/>
      </left>
      <right style="dashed">
        <color indexed="64"/>
      </right>
      <top style="hair">
        <color indexed="64"/>
      </top>
      <bottom style="hair">
        <color indexed="64"/>
      </bottom>
      <diagonal/>
    </border>
    <border>
      <left style="dashed">
        <color indexed="64"/>
      </left>
      <right style="dashed">
        <color indexed="64"/>
      </right>
      <top style="hair">
        <color indexed="64"/>
      </top>
      <bottom style="thin">
        <color indexed="64"/>
      </bottom>
      <diagonal/>
    </border>
    <border>
      <left style="dashed">
        <color indexed="64"/>
      </left>
      <right style="hair">
        <color indexed="64"/>
      </right>
      <top style="hair">
        <color indexed="64"/>
      </top>
      <bottom style="medium">
        <color indexed="64"/>
      </bottom>
      <diagonal/>
    </border>
    <border>
      <left style="thin">
        <color indexed="64"/>
      </left>
      <right/>
      <top style="thin">
        <color indexed="64"/>
      </top>
      <bottom style="hair">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thin">
        <color indexed="64"/>
      </right>
      <top style="hair">
        <color indexed="64"/>
      </top>
      <bottom/>
      <diagonal/>
    </border>
    <border>
      <left/>
      <right style="medium">
        <color indexed="64"/>
      </right>
      <top style="thin">
        <color indexed="64"/>
      </top>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style="thin">
        <color theme="0" tint="-0.34998626667073579"/>
      </left>
      <right style="thin">
        <color theme="0" tint="-0.34998626667073579"/>
      </right>
      <top/>
      <bottom/>
      <diagonal/>
    </border>
    <border>
      <left/>
      <right style="dotted">
        <color indexed="64"/>
      </right>
      <top style="hair">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dotted">
        <color indexed="64"/>
      </left>
      <right style="hair">
        <color indexed="64"/>
      </right>
      <top style="hair">
        <color indexed="64"/>
      </top>
      <bottom style="medium">
        <color indexed="64"/>
      </bottom>
      <diagonal/>
    </border>
    <border>
      <left style="hair">
        <color indexed="64"/>
      </left>
      <right/>
      <top/>
      <bottom style="hair">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style="dotted">
        <color indexed="64"/>
      </right>
      <top style="medium">
        <color indexed="64"/>
      </top>
      <bottom style="medium">
        <color indexed="64"/>
      </bottom>
      <diagonal/>
    </border>
    <border>
      <left style="thin">
        <color indexed="64"/>
      </left>
      <right style="dotted">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dotted">
        <color indexed="64"/>
      </left>
      <right style="hair">
        <color indexed="64"/>
      </right>
      <top style="hair">
        <color indexed="64"/>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thin">
        <color indexed="64"/>
      </bottom>
      <diagonal/>
    </border>
    <border>
      <left style="thin">
        <color indexed="64"/>
      </left>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style="hair">
        <color indexed="64"/>
      </right>
      <top/>
      <bottom/>
      <diagonal/>
    </border>
    <border>
      <left style="hair">
        <color indexed="64"/>
      </left>
      <right style="medium">
        <color indexed="64"/>
      </right>
      <top/>
      <bottom/>
      <diagonal/>
    </border>
    <border>
      <left style="thin">
        <color indexed="64"/>
      </left>
      <right style="dotted">
        <color indexed="64"/>
      </right>
      <top style="hair">
        <color indexed="64"/>
      </top>
      <bottom/>
      <diagonal/>
    </border>
    <border>
      <left style="dashed">
        <color indexed="64"/>
      </left>
      <right style="hair">
        <color indexed="64"/>
      </right>
      <top style="hair">
        <color indexed="64"/>
      </top>
      <bottom style="hair">
        <color indexed="64"/>
      </bottom>
      <diagonal/>
    </border>
    <border>
      <left style="hair">
        <color indexed="64"/>
      </left>
      <right style="dashed">
        <color indexed="64"/>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bottom/>
      <diagonal/>
    </border>
    <border>
      <left/>
      <right style="hair">
        <color indexed="64"/>
      </right>
      <top/>
      <bottom/>
      <diagonal/>
    </border>
    <border>
      <left/>
      <right style="medium">
        <color indexed="64"/>
      </right>
      <top/>
      <bottom style="hair">
        <color indexed="64"/>
      </bottom>
      <diagonal/>
    </border>
    <border>
      <left style="hair">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thin">
        <color indexed="64"/>
      </right>
      <top style="hair">
        <color indexed="64"/>
      </top>
      <bottom/>
      <diagonal/>
    </border>
    <border>
      <left/>
      <right style="medium">
        <color indexed="64"/>
      </right>
      <top style="hair">
        <color indexed="64"/>
      </top>
      <bottom/>
      <diagonal/>
    </border>
    <border>
      <left style="dashed">
        <color indexed="64"/>
      </left>
      <right style="dashed">
        <color indexed="64"/>
      </right>
      <top style="hair">
        <color indexed="64"/>
      </top>
      <bottom/>
      <diagonal/>
    </border>
    <border>
      <left style="dashed">
        <color indexed="64"/>
      </left>
      <right style="dashed">
        <color indexed="64"/>
      </right>
      <top/>
      <bottom style="hair">
        <color indexed="64"/>
      </bottom>
      <diagonal/>
    </border>
    <border>
      <left style="hair">
        <color indexed="64"/>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thin">
        <color auto="1"/>
      </left>
      <right style="thin">
        <color auto="1"/>
      </right>
      <top style="mediumDashed">
        <color auto="1"/>
      </top>
      <bottom style="thin">
        <color auto="1"/>
      </bottom>
      <diagonal/>
    </border>
    <border>
      <left/>
      <right style="thick">
        <color auto="1"/>
      </right>
      <top style="hair">
        <color indexed="64"/>
      </top>
      <bottom style="hair">
        <color auto="1"/>
      </bottom>
      <diagonal/>
    </border>
    <border>
      <left style="thin">
        <color indexed="64"/>
      </left>
      <right/>
      <top/>
      <bottom style="hair">
        <color indexed="64"/>
      </bottom>
      <diagonal/>
    </border>
    <border>
      <left style="dotted">
        <color auto="1"/>
      </left>
      <right style="hair">
        <color indexed="64"/>
      </right>
      <top/>
      <bottom style="hair">
        <color auto="1"/>
      </bottom>
      <diagonal/>
    </border>
  </borders>
  <cellStyleXfs count="1384">
    <xf numFmtId="0" fontId="0" fillId="0" borderId="0"/>
    <xf numFmtId="0" fontId="2" fillId="0" borderId="0"/>
    <xf numFmtId="0" fontId="5" fillId="0" borderId="0"/>
    <xf numFmtId="0" fontId="1" fillId="0" borderId="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5" fillId="16"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3" borderId="0" applyNumberFormat="0" applyBorder="0" applyAlignment="0" applyProtection="0"/>
    <xf numFmtId="166"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9" fontId="5" fillId="0" borderId="0" applyFont="0" applyFill="0" applyBorder="0" applyAlignment="0" applyProtection="0"/>
    <xf numFmtId="0" fontId="26" fillId="24" borderId="0"/>
    <xf numFmtId="0" fontId="27" fillId="7" borderId="0" applyNumberFormat="0" applyBorder="0" applyAlignment="0" applyProtection="0"/>
    <xf numFmtId="0" fontId="28" fillId="25" borderId="0">
      <alignment vertical="center"/>
    </xf>
    <xf numFmtId="0" fontId="29" fillId="0" borderId="0"/>
    <xf numFmtId="0" fontId="30" fillId="26" borderId="0"/>
    <xf numFmtId="0" fontId="5" fillId="0" borderId="0" applyFill="0" applyBorder="0" applyAlignment="0"/>
    <xf numFmtId="0" fontId="5" fillId="0" borderId="0" applyFill="0" applyBorder="0" applyAlignment="0"/>
    <xf numFmtId="0" fontId="5" fillId="0" borderId="0" applyFill="0" applyBorder="0" applyAlignment="0"/>
    <xf numFmtId="17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171" fontId="30" fillId="26" borderId="0"/>
    <xf numFmtId="0" fontId="30" fillId="26" borderId="0"/>
    <xf numFmtId="0" fontId="31" fillId="27" borderId="55" applyNumberFormat="0" applyAlignment="0" applyProtection="0"/>
    <xf numFmtId="0" fontId="5" fillId="0" borderId="0" applyFill="0" applyBorder="0" applyAlignment="0"/>
    <xf numFmtId="0" fontId="32" fillId="28" borderId="56" applyNumberFormat="0" applyAlignment="0" applyProtection="0"/>
    <xf numFmtId="0" fontId="5" fillId="0" borderId="0" applyFont="0" applyFill="0" applyBorder="0" applyAlignment="0" applyProtection="0"/>
    <xf numFmtId="164" fontId="2" fillId="0" borderId="0" applyFont="0" applyFill="0" applyBorder="0" applyAlignment="0" applyProtection="0"/>
    <xf numFmtId="165" fontId="5" fillId="0" borderId="0" applyFont="0" applyFill="0" applyBorder="0" applyAlignment="0" applyProtection="0"/>
    <xf numFmtId="0" fontId="5" fillId="0" borderId="0" applyFont="0" applyFill="0" applyBorder="0" applyAlignment="0" applyProtection="0"/>
    <xf numFmtId="14" fontId="5" fillId="0" borderId="0"/>
    <xf numFmtId="0" fontId="33" fillId="26" borderId="57">
      <alignment horizontal="left"/>
    </xf>
    <xf numFmtId="15" fontId="34" fillId="24" borderId="0">
      <alignment horizontal="right"/>
    </xf>
    <xf numFmtId="0" fontId="35" fillId="29" borderId="0" applyNumberFormat="0" applyBorder="0" applyAlignment="0">
      <alignment horizontal="center"/>
    </xf>
    <xf numFmtId="0" fontId="36" fillId="30" borderId="0" applyNumberFormat="0" applyBorder="0" applyAlignment="0"/>
    <xf numFmtId="0" fontId="37" fillId="30" borderId="0">
      <alignment horizontal="centerContinuous"/>
    </xf>
    <xf numFmtId="0" fontId="38" fillId="31" borderId="58">
      <alignment horizontal="center"/>
      <protection locked="0"/>
    </xf>
    <xf numFmtId="172" fontId="26" fillId="0" borderId="0" applyFont="0" applyFill="0" applyBorder="0" applyAlignment="0" applyProtection="0"/>
    <xf numFmtId="14" fontId="39" fillId="0" borderId="0" applyFill="0" applyBorder="0" applyAlignment="0"/>
    <xf numFmtId="173" fontId="33" fillId="26" borderId="0" applyFont="0" applyFill="0" applyBorder="0" applyAlignment="0" applyProtection="0">
      <alignment vertical="center"/>
    </xf>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40" fillId="0" borderId="0" applyNumberFormat="0" applyFill="0" applyBorder="0" applyAlignment="0" applyProtection="0"/>
    <xf numFmtId="0" fontId="41" fillId="0" borderId="0"/>
    <xf numFmtId="0" fontId="42" fillId="8" borderId="0" applyNumberFormat="0" applyBorder="0" applyAlignment="0" applyProtection="0"/>
    <xf numFmtId="0" fontId="43" fillId="32" borderId="0"/>
    <xf numFmtId="0" fontId="44" fillId="0" borderId="1" applyNumberFormat="0" applyAlignment="0" applyProtection="0">
      <alignment horizontal="left" vertical="center"/>
    </xf>
    <xf numFmtId="0" fontId="44" fillId="0" borderId="59">
      <alignment horizontal="left" vertical="center"/>
    </xf>
    <xf numFmtId="0" fontId="45" fillId="0" borderId="60" applyNumberFormat="0" applyFill="0" applyAlignment="0" applyProtection="0"/>
    <xf numFmtId="0" fontId="46" fillId="0" borderId="61" applyNumberFormat="0" applyFill="0" applyAlignment="0" applyProtection="0"/>
    <xf numFmtId="0" fontId="47" fillId="0" borderId="62" applyNumberFormat="0" applyFill="0" applyAlignment="0" applyProtection="0"/>
    <xf numFmtId="0" fontId="47" fillId="0" borderId="0" applyNumberFormat="0" applyFill="0" applyBorder="0" applyAlignment="0" applyProtection="0"/>
    <xf numFmtId="0" fontId="48" fillId="11" borderId="55" applyNumberFormat="0" applyAlignment="0" applyProtection="0"/>
    <xf numFmtId="0" fontId="49" fillId="24" borderId="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0" fillId="0" borderId="63" applyNumberFormat="0" applyFill="0" applyAlignment="0" applyProtection="0"/>
    <xf numFmtId="0" fontId="51" fillId="33" borderId="64">
      <protection locked="0"/>
    </xf>
    <xf numFmtId="174" fontId="5" fillId="0" borderId="0" applyFont="0" applyFill="0" applyBorder="0" applyAlignment="0" applyProtection="0"/>
    <xf numFmtId="175" fontId="5" fillId="0" borderId="0" applyFont="0" applyFill="0" applyBorder="0" applyAlignment="0" applyProtection="0"/>
    <xf numFmtId="10" fontId="52" fillId="34" borderId="65" applyBorder="0">
      <alignment horizontal="center"/>
      <protection locked="0"/>
    </xf>
    <xf numFmtId="176" fontId="5" fillId="0" borderId="0" applyFont="0" applyFill="0" applyBorder="0" applyAlignment="0" applyProtection="0"/>
    <xf numFmtId="177" fontId="5" fillId="0" borderId="0" applyFont="0" applyFill="0" applyBorder="0" applyAlignment="0" applyProtection="0"/>
    <xf numFmtId="0" fontId="53" fillId="35" borderId="0" applyNumberFormat="0" applyBorder="0" applyAlignment="0" applyProtection="0"/>
    <xf numFmtId="0" fontId="49" fillId="24" borderId="0"/>
    <xf numFmtId="0" fontId="5" fillId="0" borderId="0"/>
    <xf numFmtId="0" fontId="1" fillId="0" borderId="0"/>
    <xf numFmtId="0" fontId="54" fillId="0" borderId="0"/>
    <xf numFmtId="0" fontId="2" fillId="36" borderId="66" applyNumberFormat="0" applyFont="0" applyAlignment="0" applyProtection="0"/>
    <xf numFmtId="0" fontId="55" fillId="27" borderId="67" applyNumberFormat="0" applyAlignment="0" applyProtection="0"/>
    <xf numFmtId="0" fontId="5" fillId="0" borderId="0" applyFont="0" applyFill="0" applyBorder="0" applyAlignment="0" applyProtection="0"/>
    <xf numFmtId="178" fontId="5" fillId="0" borderId="0" applyFont="0" applyFill="0" applyBorder="0" applyAlignment="0" applyProtection="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33" fillId="24" borderId="0"/>
    <xf numFmtId="0" fontId="33" fillId="26" borderId="0"/>
    <xf numFmtId="0" fontId="30" fillId="37" borderId="0"/>
    <xf numFmtId="0" fontId="33" fillId="26" borderId="0"/>
    <xf numFmtId="0" fontId="26" fillId="26" borderId="0"/>
    <xf numFmtId="0" fontId="5" fillId="0" borderId="0"/>
    <xf numFmtId="0" fontId="33" fillId="26" borderId="0"/>
    <xf numFmtId="49" fontId="39" fillId="0" borderId="0" applyFill="0" applyBorder="0" applyAlignment="0"/>
    <xf numFmtId="0" fontId="39" fillId="0" borderId="0" applyFill="0" applyBorder="0" applyAlignment="0"/>
    <xf numFmtId="179" fontId="5" fillId="0" borderId="0" applyFill="0" applyBorder="0" applyAlignment="0"/>
    <xf numFmtId="180" fontId="29" fillId="0" borderId="0"/>
    <xf numFmtId="0" fontId="56" fillId="0" borderId="0" applyNumberFormat="0" applyFill="0" applyBorder="0" applyAlignment="0" applyProtection="0"/>
    <xf numFmtId="0" fontId="57" fillId="38" borderId="0">
      <alignment horizontal="centerContinuous"/>
    </xf>
    <xf numFmtId="0" fontId="58" fillId="27" borderId="0" applyNumberFormat="0" applyBorder="0" applyAlignment="0">
      <alignment horizontal="center"/>
    </xf>
    <xf numFmtId="0" fontId="59" fillId="32" borderId="0" applyBorder="0"/>
    <xf numFmtId="0" fontId="60" fillId="0" borderId="68" applyNumberFormat="0" applyFill="0" applyAlignment="0" applyProtection="0"/>
    <xf numFmtId="0" fontId="61" fillId="24" borderId="0" applyNumberFormat="0" applyFont="0" applyBorder="0" applyAlignment="0" applyProtection="0">
      <alignment horizontal="left"/>
    </xf>
    <xf numFmtId="0" fontId="62" fillId="0" borderId="0" applyNumberFormat="0" applyFill="0" applyBorder="0" applyAlignment="0" applyProtection="0"/>
    <xf numFmtId="0" fontId="76" fillId="5" borderId="84" applyFont="0" applyBorder="0">
      <alignment horizontal="center" wrapText="1"/>
    </xf>
    <xf numFmtId="164" fontId="1" fillId="0" borderId="0" applyFont="0" applyFill="0" applyBorder="0" applyAlignment="0" applyProtection="0"/>
    <xf numFmtId="0" fontId="81" fillId="0" borderId="0" applyNumberFormat="0" applyFill="0" applyBorder="0" applyAlignment="0" applyProtection="0"/>
    <xf numFmtId="0" fontId="1" fillId="0" borderId="0"/>
    <xf numFmtId="0" fontId="5" fillId="0" borderId="0"/>
    <xf numFmtId="0" fontId="82" fillId="0" borderId="0"/>
    <xf numFmtId="185" fontId="2" fillId="0" borderId="0" applyFont="0" applyFill="0" applyBorder="0" applyAlignment="0" applyProtection="0"/>
    <xf numFmtId="0" fontId="83" fillId="0" borderId="0"/>
    <xf numFmtId="0" fontId="83" fillId="0" borderId="0"/>
    <xf numFmtId="164" fontId="1" fillId="0" borderId="0" applyFont="0" applyFill="0" applyBorder="0" applyAlignment="0" applyProtection="0"/>
    <xf numFmtId="0" fontId="5" fillId="0" borderId="0"/>
    <xf numFmtId="164" fontId="1" fillId="0" borderId="0" applyFont="0" applyFill="0" applyBorder="0" applyAlignment="0" applyProtection="0"/>
    <xf numFmtId="0" fontId="5" fillId="0" borderId="0">
      <alignment vertical="center"/>
    </xf>
    <xf numFmtId="0" fontId="89" fillId="5" borderId="0" applyNumberFormat="0" applyFill="0" applyBorder="0" applyAlignment="0" applyProtection="0">
      <alignment vertical="top"/>
    </xf>
    <xf numFmtId="0" fontId="90" fillId="0" borderId="0" applyFill="0" applyBorder="0" applyAlignment="0"/>
    <xf numFmtId="0" fontId="5" fillId="0" borderId="0" applyFill="0" applyBorder="0" applyAlignment="0"/>
    <xf numFmtId="0" fontId="31" fillId="27" borderId="55" applyNumberFormat="0" applyAlignment="0" applyProtection="0"/>
    <xf numFmtId="0" fontId="31" fillId="27" borderId="55" applyNumberFormat="0" applyAlignment="0" applyProtection="0"/>
    <xf numFmtId="186" fontId="91" fillId="0" borderId="5" applyFill="0" applyBorder="0" applyAlignment="0" applyProtection="0">
      <alignment horizontal="centerContinuous"/>
    </xf>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92" fillId="0" borderId="0" applyNumberFormat="0" applyAlignment="0">
      <alignment horizontal="left"/>
    </xf>
    <xf numFmtId="0" fontId="33" fillId="26" borderId="57">
      <alignment horizontal="left"/>
    </xf>
    <xf numFmtId="0" fontId="33" fillId="26" borderId="57">
      <alignment horizontal="left"/>
    </xf>
    <xf numFmtId="0" fontId="38" fillId="31" borderId="58">
      <alignment horizontal="center"/>
      <protection locked="0"/>
    </xf>
    <xf numFmtId="0" fontId="38" fillId="31" borderId="58">
      <alignment horizontal="center"/>
      <protection locked="0"/>
    </xf>
    <xf numFmtId="3" fontId="93" fillId="0" borderId="0" applyNumberFormat="0" applyBorder="0">
      <protection locked="0"/>
    </xf>
    <xf numFmtId="0" fontId="94" fillId="0" borderId="0"/>
    <xf numFmtId="0" fontId="34" fillId="0" borderId="0" applyNumberFormat="0">
      <alignment vertical="top" wrapText="1"/>
      <protection locked="0"/>
    </xf>
    <xf numFmtId="0" fontId="95" fillId="0" borderId="0" applyNumberFormat="0" applyAlignment="0">
      <alignment horizontal="left"/>
    </xf>
    <xf numFmtId="9" fontId="96" fillId="0" borderId="2" applyNumberFormat="0" applyBorder="0" applyAlignment="0">
      <protection locked="0"/>
    </xf>
    <xf numFmtId="9" fontId="96" fillId="0" borderId="2" applyNumberFormat="0" applyBorder="0" applyAlignment="0">
      <protection locked="0"/>
    </xf>
    <xf numFmtId="9" fontId="96" fillId="0" borderId="2" applyNumberFormat="0" applyBorder="0" applyAlignment="0">
      <protection locked="0"/>
    </xf>
    <xf numFmtId="9" fontId="96" fillId="0" borderId="2" applyNumberFormat="0" applyBorder="0" applyAlignment="0">
      <protection locked="0"/>
    </xf>
    <xf numFmtId="9" fontId="96" fillId="0" borderId="2" applyNumberFormat="0" applyBorder="0" applyAlignment="0">
      <protection locked="0"/>
    </xf>
    <xf numFmtId="9" fontId="96" fillId="0" borderId="2" applyNumberFormat="0" applyBorder="0" applyAlignment="0">
      <protection locked="0"/>
    </xf>
    <xf numFmtId="38" fontId="88" fillId="47" borderId="14">
      <alignment horizontal="right" vertical="center"/>
    </xf>
    <xf numFmtId="38" fontId="88" fillId="48" borderId="14">
      <alignment horizontal="right" vertical="center"/>
    </xf>
    <xf numFmtId="187" fontId="97" fillId="0" borderId="0" applyNumberFormat="0" applyBorder="0"/>
    <xf numFmtId="3" fontId="98" fillId="0" borderId="3" applyNumberFormat="0" applyBorder="0"/>
    <xf numFmtId="187" fontId="97" fillId="0" borderId="0" applyNumberFormat="0" applyBorder="0"/>
    <xf numFmtId="0" fontId="99" fillId="0" borderId="0" applyNumberFormat="0"/>
    <xf numFmtId="0" fontId="100" fillId="45" borderId="0" applyNumberFormat="0" applyBorder="0" applyAlignment="0" applyProtection="0"/>
    <xf numFmtId="0" fontId="42" fillId="8" borderId="0" applyNumberFormat="0" applyBorder="0" applyAlignment="0" applyProtection="0"/>
    <xf numFmtId="38" fontId="4" fillId="24" borderId="0" applyNumberFormat="0" applyBorder="0" applyAlignment="0" applyProtection="0"/>
    <xf numFmtId="0" fontId="5" fillId="24" borderId="2" applyNumberFormat="0" applyFont="0" applyBorder="0" applyProtection="0">
      <alignment horizontal="center" vertical="center"/>
    </xf>
    <xf numFmtId="0" fontId="5" fillId="24" borderId="2" applyNumberFormat="0" applyFont="0" applyBorder="0" applyProtection="0">
      <alignment horizontal="center" vertical="center"/>
    </xf>
    <xf numFmtId="0" fontId="5" fillId="24" borderId="2" applyNumberFormat="0" applyFont="0" applyBorder="0" applyProtection="0">
      <alignment horizontal="center" vertical="center"/>
    </xf>
    <xf numFmtId="0" fontId="5" fillId="24" borderId="2" applyNumberFormat="0" applyFont="0" applyBorder="0" applyProtection="0">
      <alignment horizontal="center" vertical="center"/>
    </xf>
    <xf numFmtId="0" fontId="5" fillId="24" borderId="2" applyNumberFormat="0" applyFont="0" applyBorder="0">
      <alignment horizontal="center" vertical="center"/>
    </xf>
    <xf numFmtId="0" fontId="5" fillId="24" borderId="2" applyNumberFormat="0" applyFont="0" applyBorder="0">
      <alignment horizontal="center" vertical="center"/>
    </xf>
    <xf numFmtId="0" fontId="5" fillId="24" borderId="2" applyNumberFormat="0" applyFont="0" applyBorder="0">
      <alignment horizontal="center" vertical="center"/>
    </xf>
    <xf numFmtId="0" fontId="5" fillId="24" borderId="2" applyNumberFormat="0" applyFont="0" applyBorder="0" applyProtection="0">
      <alignment horizontal="center" vertical="center"/>
    </xf>
    <xf numFmtId="0" fontId="44" fillId="0" borderId="59">
      <alignment horizontal="left" vertical="center"/>
    </xf>
    <xf numFmtId="0" fontId="44" fillId="0" borderId="59">
      <alignment horizontal="left" vertical="center"/>
    </xf>
    <xf numFmtId="0" fontId="44" fillId="0" borderId="59">
      <alignment horizontal="left" vertical="center"/>
    </xf>
    <xf numFmtId="0" fontId="44" fillId="0" borderId="59">
      <alignment horizontal="left" vertical="center"/>
    </xf>
    <xf numFmtId="0" fontId="44" fillId="0" borderId="59">
      <alignment horizontal="left" vertical="center"/>
    </xf>
    <xf numFmtId="0" fontId="52" fillId="27" borderId="2">
      <alignment horizontal="center"/>
    </xf>
    <xf numFmtId="0" fontId="45" fillId="0" borderId="60" applyNumberFormat="0" applyFill="0" applyAlignment="0" applyProtection="0"/>
    <xf numFmtId="0" fontId="101" fillId="5" borderId="93" applyNumberFormat="0" applyFill="0" applyBorder="0" applyAlignment="0" applyProtection="0">
      <alignment horizontal="left"/>
    </xf>
    <xf numFmtId="0" fontId="84" fillId="0" borderId="120" applyNumberFormat="0" applyFill="0" applyAlignment="0" applyProtection="0"/>
    <xf numFmtId="0" fontId="84" fillId="0" borderId="120" applyNumberFormat="0" applyFill="0" applyAlignment="0" applyProtection="0"/>
    <xf numFmtId="0" fontId="46" fillId="0" borderId="61" applyNumberFormat="0" applyFill="0" applyAlignment="0" applyProtection="0"/>
    <xf numFmtId="0" fontId="44" fillId="0" borderId="0" applyNumberFormat="0" applyFill="0" applyBorder="0" applyAlignment="0" applyProtection="0"/>
    <xf numFmtId="0" fontId="85" fillId="0" borderId="121" applyNumberFormat="0" applyFill="0" applyAlignment="0" applyProtection="0"/>
    <xf numFmtId="0" fontId="47" fillId="0" borderId="62" applyNumberFormat="0" applyFill="0" applyAlignment="0" applyProtection="0"/>
    <xf numFmtId="0" fontId="52" fillId="27" borderId="2">
      <alignment horizontal="center"/>
    </xf>
    <xf numFmtId="0" fontId="52" fillId="27" borderId="2">
      <alignment horizontal="center"/>
    </xf>
    <xf numFmtId="0" fontId="52" fillId="27" borderId="2">
      <alignment horizontal="center"/>
    </xf>
    <xf numFmtId="0" fontId="52" fillId="27" borderId="2">
      <alignment horizontal="center"/>
    </xf>
    <xf numFmtId="0" fontId="52" fillId="27" borderId="2">
      <alignment horizontal="center"/>
    </xf>
    <xf numFmtId="0" fontId="76" fillId="5" borderId="84" applyFont="0" applyBorder="0">
      <alignment horizontal="center" wrapText="1"/>
    </xf>
    <xf numFmtId="0" fontId="76" fillId="5" borderId="84" applyFont="0" applyBorder="0">
      <alignment horizontal="center" wrapText="1"/>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5" fillId="0" borderId="0" applyNumberFormat="0" applyFill="0" applyBorder="0" applyAlignment="0" applyProtection="0"/>
    <xf numFmtId="38" fontId="88" fillId="49" borderId="14">
      <alignment horizontal="right" vertical="center"/>
    </xf>
    <xf numFmtId="38" fontId="88" fillId="50" borderId="14">
      <alignment horizontal="right" vertical="center"/>
    </xf>
    <xf numFmtId="38" fontId="88" fillId="51" borderId="14">
      <alignment horizontal="right" vertical="center"/>
    </xf>
    <xf numFmtId="10" fontId="4" fillId="52" borderId="2" applyNumberFormat="0" applyBorder="0" applyAlignment="0" applyProtection="0"/>
    <xf numFmtId="10" fontId="4" fillId="52" borderId="2" applyNumberFormat="0" applyBorder="0" applyAlignment="0" applyProtection="0"/>
    <xf numFmtId="10" fontId="4" fillId="52" borderId="2" applyNumberFormat="0" applyBorder="0" applyAlignment="0" applyProtection="0"/>
    <xf numFmtId="10" fontId="4" fillId="52" borderId="2" applyNumberFormat="0" applyBorder="0" applyAlignment="0" applyProtection="0"/>
    <xf numFmtId="10" fontId="4" fillId="52" borderId="2" applyNumberFormat="0" applyBorder="0" applyAlignment="0" applyProtection="0"/>
    <xf numFmtId="10" fontId="4" fillId="52" borderId="2" applyNumberFormat="0" applyBorder="0" applyAlignment="0" applyProtection="0"/>
    <xf numFmtId="0" fontId="48" fillId="11" borderId="55" applyNumberFormat="0" applyAlignment="0" applyProtection="0"/>
    <xf numFmtId="0" fontId="48" fillId="11" borderId="55" applyNumberFormat="0" applyAlignment="0" applyProtection="0"/>
    <xf numFmtId="3" fontId="5" fillId="53" borderId="2" applyFont="0">
      <alignment horizontal="right" vertical="center"/>
      <protection locked="0"/>
    </xf>
    <xf numFmtId="3" fontId="5" fillId="53" borderId="2" applyFont="0">
      <alignment horizontal="right" vertical="center"/>
      <protection locked="0"/>
    </xf>
    <xf numFmtId="3" fontId="5" fillId="53" borderId="2" applyFont="0">
      <alignment horizontal="right" vertical="center"/>
      <protection locked="0"/>
    </xf>
    <xf numFmtId="38" fontId="106" fillId="27" borderId="93" applyNumberFormat="0" applyBorder="0" applyAlignment="0">
      <alignment horizontal="right"/>
    </xf>
    <xf numFmtId="0" fontId="4" fillId="24" borderId="83">
      <alignment horizontal="center"/>
    </xf>
    <xf numFmtId="0" fontId="4" fillId="24" borderId="83">
      <alignment horizontal="center"/>
    </xf>
    <xf numFmtId="39" fontId="106" fillId="0" borderId="0" applyNumberFormat="0" applyFill="0">
      <alignment vertical="top"/>
    </xf>
    <xf numFmtId="165" fontId="5" fillId="0" borderId="0" applyNumberFormat="0" applyFill="0" applyBorder="0" applyAlignment="0" applyProtection="0"/>
    <xf numFmtId="164" fontId="5" fillId="0" borderId="0" applyNumberFormat="0" applyFill="0" applyBorder="0" applyAlignment="0" applyProtection="0"/>
    <xf numFmtId="10" fontId="52" fillId="34" borderId="65" applyBorder="0">
      <alignment horizontal="center"/>
      <protection locked="0"/>
    </xf>
    <xf numFmtId="10" fontId="52" fillId="34" borderId="65" applyBorder="0">
      <alignment horizontal="center"/>
      <protection locked="0"/>
    </xf>
    <xf numFmtId="188" fontId="5" fillId="0" borderId="0" applyNumberFormat="0" applyFill="0" applyBorder="0" applyAlignment="0" applyProtection="0"/>
    <xf numFmtId="189" fontId="5" fillId="0" borderId="0" applyNumberFormat="0" applyFill="0" applyBorder="0" applyAlignment="0" applyProtection="0"/>
    <xf numFmtId="0" fontId="107" fillId="46" borderId="0" applyNumberFormat="0" applyBorder="0" applyAlignment="0" applyProtection="0"/>
    <xf numFmtId="0" fontId="53" fillId="35" borderId="0" applyNumberFormat="0" applyBorder="0" applyAlignment="0" applyProtection="0"/>
    <xf numFmtId="0" fontId="99" fillId="0" borderId="0"/>
    <xf numFmtId="0" fontId="5" fillId="0" borderId="0"/>
    <xf numFmtId="190" fontId="1" fillId="0" borderId="0"/>
    <xf numFmtId="190" fontId="1" fillId="0" borderId="0"/>
    <xf numFmtId="0" fontId="5" fillId="0" borderId="0">
      <alignment vertical="center"/>
    </xf>
    <xf numFmtId="0" fontId="1" fillId="0" borderId="0"/>
    <xf numFmtId="0" fontId="5" fillId="0" borderId="0"/>
    <xf numFmtId="0" fontId="1" fillId="0" borderId="0"/>
    <xf numFmtId="0" fontId="5" fillId="0" borderId="0">
      <alignment horizontal="left" wrapText="1"/>
    </xf>
    <xf numFmtId="0" fontId="88" fillId="0" borderId="0"/>
    <xf numFmtId="0" fontId="5" fillId="0" borderId="0">
      <alignment horizontal="left" wrapText="1"/>
    </xf>
    <xf numFmtId="0" fontId="5" fillId="0" borderId="0">
      <alignment horizontal="left" wrapText="1"/>
    </xf>
    <xf numFmtId="0" fontId="1" fillId="0" borderId="0"/>
    <xf numFmtId="0" fontId="1" fillId="0" borderId="0"/>
    <xf numFmtId="0" fontId="5" fillId="0" borderId="0"/>
    <xf numFmtId="0" fontId="108" fillId="0" borderId="0"/>
    <xf numFmtId="0" fontId="108" fillId="0" borderId="0"/>
    <xf numFmtId="0" fontId="108" fillId="0" borderId="0"/>
    <xf numFmtId="0" fontId="5" fillId="0" borderId="0"/>
    <xf numFmtId="0" fontId="108" fillId="0" borderId="0"/>
    <xf numFmtId="0" fontId="109" fillId="0" borderId="0"/>
    <xf numFmtId="0" fontId="88" fillId="0" borderId="0"/>
    <xf numFmtId="0" fontId="109" fillId="0" borderId="0"/>
    <xf numFmtId="0" fontId="5" fillId="0" borderId="0"/>
    <xf numFmtId="0" fontId="1" fillId="0" borderId="0"/>
    <xf numFmtId="0" fontId="109" fillId="0" borderId="0"/>
    <xf numFmtId="0" fontId="109" fillId="0" borderId="0"/>
    <xf numFmtId="0" fontId="109" fillId="0" borderId="0"/>
    <xf numFmtId="0" fontId="1" fillId="0" borderId="0"/>
    <xf numFmtId="0" fontId="1" fillId="0" borderId="0"/>
    <xf numFmtId="0" fontId="5" fillId="0" borderId="0">
      <alignment horizontal="left" wrapText="1"/>
    </xf>
    <xf numFmtId="0" fontId="5" fillId="0" borderId="0">
      <alignment horizontal="left" wrapText="1"/>
    </xf>
    <xf numFmtId="0" fontId="108" fillId="0" borderId="0"/>
    <xf numFmtId="0" fontId="108" fillId="0" borderId="0"/>
    <xf numFmtId="0" fontId="2" fillId="36" borderId="66" applyNumberFormat="0" applyFont="0" applyAlignment="0" applyProtection="0"/>
    <xf numFmtId="0" fontId="2" fillId="36" borderId="66" applyNumberFormat="0" applyFont="0" applyAlignment="0" applyProtection="0"/>
    <xf numFmtId="38" fontId="88" fillId="54" borderId="14">
      <alignment horizontal="right" vertical="center"/>
    </xf>
    <xf numFmtId="38" fontId="88" fillId="55" borderId="14">
      <alignment horizontal="right" vertical="center"/>
    </xf>
    <xf numFmtId="38" fontId="88" fillId="56" borderId="14">
      <alignment horizontal="right" vertical="center"/>
    </xf>
    <xf numFmtId="3" fontId="5" fillId="37" borderId="2" applyFont="0">
      <alignment horizontal="right" vertical="center"/>
      <protection locked="0"/>
    </xf>
    <xf numFmtId="3" fontId="5" fillId="37" borderId="2" applyFont="0">
      <alignment horizontal="right" vertical="center"/>
      <protection locked="0"/>
    </xf>
    <xf numFmtId="3" fontId="5" fillId="37" borderId="2" applyFont="0">
      <alignment horizontal="right" vertical="center"/>
      <protection locked="0"/>
    </xf>
    <xf numFmtId="0" fontId="55" fillId="27" borderId="67" applyNumberFormat="0" applyAlignment="0" applyProtection="0"/>
    <xf numFmtId="0" fontId="55" fillId="27" borderId="67" applyNumberFormat="0" applyAlignment="0" applyProtection="0"/>
    <xf numFmtId="10"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9" fillId="0" borderId="0" applyFont="0" applyFill="0" applyBorder="0" applyAlignment="0" applyProtection="0"/>
    <xf numFmtId="9" fontId="5" fillId="0" borderId="0" applyFont="0" applyFill="0" applyBorder="0" applyAlignment="0" applyProtection="0"/>
    <xf numFmtId="9" fontId="8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8"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NumberFormat="0" applyFill="0" applyBorder="0" applyAlignment="0" applyProtection="0"/>
    <xf numFmtId="0" fontId="52" fillId="0" borderId="0" applyNumberFormat="0" applyFont="0" applyFill="0" applyBorder="0" applyAlignment="0" applyProtection="0">
      <alignment horizontal="left"/>
    </xf>
    <xf numFmtId="15" fontId="52" fillId="0" borderId="0" applyFont="0" applyFill="0" applyBorder="0" applyAlignment="0" applyProtection="0"/>
    <xf numFmtId="4" fontId="52" fillId="0" borderId="0" applyFont="0" applyFill="0" applyBorder="0" applyAlignment="0" applyProtection="0"/>
    <xf numFmtId="0" fontId="110" fillId="0" borderId="102">
      <alignment horizontal="center"/>
    </xf>
    <xf numFmtId="3" fontId="52" fillId="0" borderId="0" applyFont="0" applyFill="0" applyBorder="0" applyAlignment="0" applyProtection="0"/>
    <xf numFmtId="0" fontId="52" fillId="57" borderId="0" applyNumberFormat="0" applyFont="0" applyBorder="0" applyAlignment="0" applyProtection="0"/>
    <xf numFmtId="3" fontId="111" fillId="0" borderId="0" applyNumberFormat="0" applyBorder="0">
      <protection locked="0"/>
    </xf>
    <xf numFmtId="40" fontId="112" fillId="0" borderId="0" applyNumberFormat="0" applyBorder="0">
      <protection locked="0"/>
    </xf>
    <xf numFmtId="0" fontId="113" fillId="0" borderId="0" applyNumberFormat="0" applyBorder="0">
      <protection locked="0"/>
    </xf>
    <xf numFmtId="0" fontId="111" fillId="0" borderId="0" applyNumberFormat="0"/>
    <xf numFmtId="14" fontId="114" fillId="0" borderId="131" applyNumberFormat="0">
      <alignment vertical="top"/>
    </xf>
    <xf numFmtId="0" fontId="115" fillId="0" borderId="0" applyNumberFormat="0" applyBorder="0">
      <alignment vertical="top" wrapText="1"/>
    </xf>
    <xf numFmtId="14" fontId="116" fillId="0" borderId="0" applyNumberFormat="0" applyFill="0" applyBorder="0" applyAlignment="0" applyProtection="0">
      <alignment horizontal="left"/>
    </xf>
    <xf numFmtId="3" fontId="5" fillId="5" borderId="2" applyFont="0">
      <alignment horizontal="right" vertical="center"/>
    </xf>
    <xf numFmtId="3" fontId="5" fillId="5" borderId="2" applyFont="0">
      <alignment horizontal="right" vertical="center"/>
    </xf>
    <xf numFmtId="3" fontId="5" fillId="5" borderId="2" applyFont="0">
      <alignment horizontal="right" vertical="center"/>
    </xf>
    <xf numFmtId="0" fontId="5" fillId="0" borderId="0"/>
    <xf numFmtId="0" fontId="5" fillId="0" borderId="0"/>
    <xf numFmtId="0" fontId="5" fillId="0" borderId="0"/>
    <xf numFmtId="0" fontId="5" fillId="0" borderId="0">
      <alignment horizontal="left" wrapText="1"/>
    </xf>
    <xf numFmtId="0" fontId="5" fillId="0" borderId="0"/>
    <xf numFmtId="0" fontId="5" fillId="0" borderId="0">
      <alignment horizontal="left" wrapText="1"/>
    </xf>
    <xf numFmtId="0" fontId="39" fillId="0" borderId="0" applyNumberFormat="0" applyBorder="0" applyAlignment="0"/>
    <xf numFmtId="40" fontId="117" fillId="0" borderId="0" applyBorder="0">
      <alignment horizontal="right"/>
    </xf>
    <xf numFmtId="0" fontId="45" fillId="0" borderId="60" applyNumberFormat="0" applyFill="0" applyAlignment="0" applyProtection="0"/>
    <xf numFmtId="0" fontId="60" fillId="0" borderId="68" applyNumberFormat="0" applyFill="0" applyAlignment="0" applyProtection="0"/>
    <xf numFmtId="0" fontId="60" fillId="0" borderId="68"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38" fontId="88" fillId="47" borderId="14">
      <alignment horizontal="right" vertical="center"/>
    </xf>
    <xf numFmtId="38" fontId="88" fillId="48" borderId="14">
      <alignment horizontal="right" vertical="center"/>
    </xf>
    <xf numFmtId="38" fontId="88" fillId="49" borderId="14">
      <alignment horizontal="right" vertical="center"/>
    </xf>
    <xf numFmtId="38" fontId="88" fillId="50" borderId="14">
      <alignment horizontal="right" vertical="center"/>
    </xf>
    <xf numFmtId="38" fontId="88" fillId="51" borderId="14">
      <alignment horizontal="right" vertical="center"/>
    </xf>
    <xf numFmtId="164" fontId="1" fillId="0" borderId="0" applyFont="0" applyFill="0" applyBorder="0" applyAlignment="0" applyProtection="0"/>
    <xf numFmtId="0" fontId="88" fillId="0" borderId="0"/>
    <xf numFmtId="164" fontId="1" fillId="0" borderId="0" applyFont="0" applyFill="0" applyBorder="0" applyAlignment="0" applyProtection="0"/>
    <xf numFmtId="0" fontId="88" fillId="0" borderId="0"/>
    <xf numFmtId="38" fontId="88" fillId="54" borderId="14">
      <alignment horizontal="right" vertical="center"/>
    </xf>
    <xf numFmtId="38" fontId="88" fillId="55" borderId="14">
      <alignment horizontal="right" vertical="center"/>
    </xf>
    <xf numFmtId="38" fontId="88" fillId="56" borderId="14">
      <alignment horizontal="right" vertical="center"/>
    </xf>
    <xf numFmtId="9" fontId="88" fillId="0" borderId="0" applyFont="0" applyFill="0" applyBorder="0" applyAlignment="0" applyProtection="0"/>
    <xf numFmtId="9"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8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cellStyleXfs>
  <cellXfs count="1418">
    <xf numFmtId="0" fontId="0" fillId="0" borderId="0" xfId="0"/>
    <xf numFmtId="0" fontId="0" fillId="0" borderId="0" xfId="0"/>
    <xf numFmtId="0" fontId="0" fillId="0" borderId="0" xfId="0" applyProtection="1"/>
    <xf numFmtId="0" fontId="87" fillId="0" borderId="85" xfId="0" applyFont="1" applyBorder="1" applyAlignment="1" applyProtection="1">
      <alignment horizontal="center" vertical="center"/>
    </xf>
    <xf numFmtId="0" fontId="124" fillId="0" borderId="76" xfId="0" applyFont="1" applyBorder="1" applyAlignment="1" applyProtection="1">
      <alignment vertical="center"/>
    </xf>
    <xf numFmtId="0" fontId="124" fillId="0" borderId="122" xfId="0" applyFont="1" applyBorder="1" applyAlignment="1" applyProtection="1">
      <alignment vertical="center"/>
    </xf>
    <xf numFmtId="0" fontId="87" fillId="0" borderId="88" xfId="0" applyFont="1" applyBorder="1" applyAlignment="1" applyProtection="1">
      <alignment horizontal="center" vertical="center"/>
    </xf>
    <xf numFmtId="0" fontId="124" fillId="0" borderId="0" xfId="0" applyFont="1" applyBorder="1" applyAlignment="1" applyProtection="1">
      <alignment vertical="center"/>
    </xf>
    <xf numFmtId="0" fontId="124" fillId="0" borderId="123" xfId="0" applyFont="1" applyBorder="1" applyAlignment="1" applyProtection="1">
      <alignment vertical="center"/>
    </xf>
    <xf numFmtId="49" fontId="124" fillId="0" borderId="0" xfId="0" applyNumberFormat="1" applyFont="1" applyBorder="1" applyAlignment="1" applyProtection="1">
      <alignment vertical="center"/>
    </xf>
    <xf numFmtId="49" fontId="124" fillId="0" borderId="2" xfId="0" applyNumberFormat="1" applyFont="1" applyFill="1" applyBorder="1" applyAlignment="1" applyProtection="1">
      <alignment horizontal="left" vertical="center" indent="1"/>
      <protection locked="0"/>
    </xf>
    <xf numFmtId="14" fontId="124" fillId="0" borderId="2" xfId="0" applyNumberFormat="1" applyFont="1" applyFill="1" applyBorder="1" applyAlignment="1" applyProtection="1">
      <alignment horizontal="left" vertical="center" indent="1"/>
      <protection locked="0"/>
    </xf>
    <xf numFmtId="0" fontId="87" fillId="0" borderId="125" xfId="0" applyFont="1" applyBorder="1" applyAlignment="1" applyProtection="1">
      <alignment horizontal="center" vertical="center"/>
    </xf>
    <xf numFmtId="0" fontId="124" fillId="0" borderId="102" xfId="0" applyFont="1" applyBorder="1" applyAlignment="1" applyProtection="1">
      <alignment vertical="center"/>
    </xf>
    <xf numFmtId="49" fontId="126" fillId="0" borderId="102" xfId="0" applyNumberFormat="1" applyFont="1" applyBorder="1" applyAlignment="1" applyProtection="1">
      <alignment vertical="center"/>
    </xf>
    <xf numFmtId="0" fontId="124" fillId="0" borderId="124" xfId="0" applyFont="1" applyBorder="1" applyAlignment="1" applyProtection="1">
      <alignment vertical="center"/>
    </xf>
    <xf numFmtId="0" fontId="87" fillId="0" borderId="0" xfId="0" applyFont="1" applyBorder="1" applyAlignment="1" applyProtection="1">
      <alignment horizontal="center" vertical="center"/>
    </xf>
    <xf numFmtId="0" fontId="127" fillId="0" borderId="0" xfId="0" applyFont="1" applyBorder="1" applyAlignment="1" applyProtection="1">
      <alignment horizontal="left" vertical="center"/>
    </xf>
    <xf numFmtId="0" fontId="128" fillId="0" borderId="0" xfId="0" applyFont="1" applyProtection="1"/>
    <xf numFmtId="49" fontId="16" fillId="0" borderId="151" xfId="0" quotePrefix="1" applyNumberFormat="1" applyFont="1" applyBorder="1"/>
    <xf numFmtId="0" fontId="16" fillId="0" borderId="151" xfId="0" applyFont="1" applyBorder="1"/>
    <xf numFmtId="0" fontId="16" fillId="0" borderId="140" xfId="0" applyFont="1" applyBorder="1"/>
    <xf numFmtId="49" fontId="0" fillId="0" borderId="65" xfId="0" applyNumberFormat="1" applyFill="1" applyBorder="1" applyAlignment="1" applyProtection="1">
      <alignment vertical="top" wrapText="1"/>
      <protection locked="0"/>
    </xf>
    <xf numFmtId="49" fontId="0" fillId="0" borderId="32" xfId="0" applyNumberFormat="1" applyFill="1" applyBorder="1" applyAlignment="1" applyProtection="1">
      <alignment vertical="top" wrapText="1"/>
      <protection locked="0"/>
    </xf>
    <xf numFmtId="49" fontId="0" fillId="0" borderId="93" xfId="0" applyNumberFormat="1" applyFill="1" applyBorder="1" applyAlignment="1" applyProtection="1">
      <alignment vertical="top" wrapText="1"/>
      <protection locked="0"/>
    </xf>
    <xf numFmtId="49" fontId="0" fillId="0" borderId="0" xfId="0" applyNumberFormat="1" applyFill="1" applyBorder="1" applyAlignment="1" applyProtection="1">
      <alignment vertical="top" wrapText="1"/>
      <protection locked="0"/>
    </xf>
    <xf numFmtId="49" fontId="0" fillId="0" borderId="72" xfId="0" applyNumberFormat="1" applyFill="1" applyBorder="1" applyAlignment="1" applyProtection="1">
      <alignment vertical="top" wrapText="1"/>
      <protection locked="0"/>
    </xf>
    <xf numFmtId="49" fontId="0" fillId="0" borderId="5" xfId="0" applyNumberFormat="1" applyFill="1" applyBorder="1" applyAlignment="1" applyProtection="1">
      <alignment vertical="top" wrapText="1"/>
      <protection locked="0"/>
    </xf>
    <xf numFmtId="49" fontId="0" fillId="0" borderId="0" xfId="0" applyNumberFormat="1" applyFill="1" applyBorder="1" applyAlignment="1" applyProtection="1">
      <alignment vertical="top"/>
      <protection locked="0"/>
    </xf>
    <xf numFmtId="2" fontId="6" fillId="0" borderId="0" xfId="2" applyNumberFormat="1" applyFont="1" applyBorder="1" applyAlignment="1" applyProtection="1">
      <alignment horizontal="center" vertical="center"/>
    </xf>
    <xf numFmtId="2" fontId="6" fillId="2" borderId="106" xfId="2" applyNumberFormat="1" applyFont="1" applyFill="1" applyBorder="1" applyAlignment="1" applyProtection="1">
      <alignment horizontal="center" vertical="center"/>
    </xf>
    <xf numFmtId="181" fontId="16" fillId="2" borderId="14" xfId="2" applyNumberFormat="1" applyFont="1" applyFill="1" applyBorder="1" applyAlignment="1" applyProtection="1"/>
    <xf numFmtId="181" fontId="16" fillId="2" borderId="12" xfId="2" applyNumberFormat="1" applyFont="1" applyFill="1" applyBorder="1" applyAlignment="1" applyProtection="1"/>
    <xf numFmtId="181" fontId="16" fillId="2" borderId="15" xfId="2" applyNumberFormat="1" applyFont="1" applyFill="1" applyBorder="1" applyAlignment="1" applyProtection="1"/>
    <xf numFmtId="38" fontId="16" fillId="0" borderId="113" xfId="2" applyNumberFormat="1" applyFont="1" applyBorder="1" applyAlignment="1" applyProtection="1">
      <alignment vertical="center"/>
    </xf>
    <xf numFmtId="38" fontId="14" fillId="0" borderId="45" xfId="2" applyNumberFormat="1" applyFont="1" applyBorder="1" applyAlignment="1" applyProtection="1">
      <alignment vertical="center"/>
    </xf>
    <xf numFmtId="38" fontId="16" fillId="2" borderId="22" xfId="2" applyNumberFormat="1" applyFont="1" applyFill="1" applyBorder="1" applyAlignment="1" applyProtection="1"/>
    <xf numFmtId="38" fontId="16" fillId="2" borderId="23" xfId="2" applyNumberFormat="1" applyFont="1" applyFill="1" applyBorder="1" applyAlignment="1" applyProtection="1"/>
    <xf numFmtId="38" fontId="16" fillId="2" borderId="14" xfId="2" applyNumberFormat="1" applyFont="1" applyFill="1" applyBorder="1" applyAlignment="1" applyProtection="1"/>
    <xf numFmtId="38" fontId="16" fillId="2" borderId="16" xfId="2" applyNumberFormat="1" applyFont="1" applyFill="1" applyBorder="1" applyAlignment="1" applyProtection="1"/>
    <xf numFmtId="38" fontId="16" fillId="2" borderId="50" xfId="2" applyNumberFormat="1" applyFont="1" applyFill="1" applyBorder="1" applyAlignment="1" applyProtection="1"/>
    <xf numFmtId="38" fontId="16" fillId="2" borderId="15" xfId="2" applyNumberFormat="1" applyFont="1" applyFill="1" applyBorder="1" applyAlignment="1" applyProtection="1"/>
    <xf numFmtId="38" fontId="16" fillId="2" borderId="145" xfId="2" applyNumberFormat="1" applyFont="1" applyFill="1" applyBorder="1" applyAlignment="1" applyProtection="1"/>
    <xf numFmtId="38" fontId="16" fillId="0" borderId="16" xfId="2" applyNumberFormat="1" applyFont="1" applyBorder="1" applyAlignment="1" applyProtection="1"/>
    <xf numFmtId="38" fontId="16" fillId="0" borderId="46" xfId="2" applyNumberFormat="1" applyFont="1" applyBorder="1" applyAlignment="1" applyProtection="1"/>
    <xf numFmtId="38" fontId="16" fillId="0" borderId="47" xfId="2" applyNumberFormat="1" applyFont="1" applyBorder="1" applyAlignment="1" applyProtection="1"/>
    <xf numFmtId="181" fontId="16" fillId="2" borderId="30" xfId="2" applyNumberFormat="1" applyFont="1" applyFill="1" applyBorder="1" applyAlignment="1" applyProtection="1">
      <alignment vertical="center"/>
    </xf>
    <xf numFmtId="38" fontId="16" fillId="2" borderId="24" xfId="2" applyNumberFormat="1" applyFont="1" applyFill="1" applyBorder="1" applyAlignment="1" applyProtection="1"/>
    <xf numFmtId="181" fontId="14" fillId="0" borderId="45" xfId="2" applyNumberFormat="1" applyFont="1" applyBorder="1" applyAlignment="1" applyProtection="1"/>
    <xf numFmtId="181" fontId="14" fillId="0" borderId="47" xfId="2" applyNumberFormat="1" applyFont="1" applyBorder="1" applyAlignment="1" applyProtection="1"/>
    <xf numFmtId="0" fontId="3" fillId="0" borderId="0" xfId="1" applyFont="1" applyAlignment="1" applyProtection="1">
      <alignment vertical="center"/>
    </xf>
    <xf numFmtId="0" fontId="8" fillId="0" borderId="0" xfId="1" applyFont="1" applyFill="1" applyBorder="1" applyAlignment="1" applyProtection="1">
      <alignment textRotation="90"/>
    </xf>
    <xf numFmtId="0" fontId="6" fillId="0" borderId="0" xfId="2" applyFont="1" applyFill="1" applyAlignment="1" applyProtection="1">
      <alignment vertical="center"/>
    </xf>
    <xf numFmtId="0" fontId="7" fillId="0" borderId="0" xfId="2" applyFont="1" applyFill="1" applyBorder="1" applyAlignment="1" applyProtection="1">
      <alignment horizontal="left" vertical="center"/>
    </xf>
    <xf numFmtId="0" fontId="65" fillId="0" borderId="0" xfId="2" applyFont="1" applyFill="1" applyBorder="1" applyAlignment="1" applyProtection="1">
      <alignment horizontal="left" vertical="center"/>
    </xf>
    <xf numFmtId="0" fontId="7" fillId="0" borderId="0" xfId="2" applyFont="1" applyFill="1" applyBorder="1" applyAlignment="1" applyProtection="1">
      <alignment horizontal="left" vertical="center" indent="2"/>
    </xf>
    <xf numFmtId="0" fontId="6" fillId="0" borderId="0" xfId="2" applyFont="1" applyFill="1" applyProtection="1"/>
    <xf numFmtId="0" fontId="7" fillId="0" borderId="0" xfId="2" applyFont="1" applyFill="1" applyBorder="1" applyAlignment="1" applyProtection="1">
      <alignment horizontal="center" vertical="center"/>
    </xf>
    <xf numFmtId="0" fontId="13" fillId="0" borderId="0" xfId="1" applyFont="1" applyFill="1" applyBorder="1" applyAlignment="1" applyProtection="1">
      <alignment vertical="top" wrapText="1"/>
    </xf>
    <xf numFmtId="0" fontId="6" fillId="0" borderId="0" xfId="2" applyFont="1" applyFill="1" applyBorder="1" applyProtection="1"/>
    <xf numFmtId="0" fontId="3" fillId="0" borderId="0" xfId="1" applyFont="1" applyAlignment="1" applyProtection="1">
      <alignment horizontal="center" vertical="center"/>
    </xf>
    <xf numFmtId="0" fontId="72" fillId="39" borderId="2" xfId="0" applyFont="1" applyFill="1" applyBorder="1" applyAlignment="1" applyProtection="1">
      <alignment horizontal="center" vertical="center" wrapText="1"/>
    </xf>
    <xf numFmtId="1" fontId="8" fillId="0" borderId="0" xfId="2" applyNumberFormat="1" applyFont="1" applyFill="1" applyBorder="1" applyAlignment="1" applyProtection="1">
      <alignment horizontal="center" vertical="center"/>
    </xf>
    <xf numFmtId="0" fontId="130" fillId="0" borderId="0" xfId="2" applyFont="1" applyFill="1" applyBorder="1" applyAlignment="1" applyProtection="1">
      <alignment horizontal="left" vertical="center"/>
    </xf>
    <xf numFmtId="0" fontId="13" fillId="0" borderId="0" xfId="2" applyFont="1" applyFill="1" applyBorder="1" applyAlignment="1" applyProtection="1">
      <alignment horizontal="left" vertical="center" indent="2"/>
    </xf>
    <xf numFmtId="0" fontId="3" fillId="0" borderId="0" xfId="1" applyFont="1" applyFill="1" applyAlignment="1" applyProtection="1">
      <alignment horizontal="center" vertical="center"/>
    </xf>
    <xf numFmtId="0" fontId="72" fillId="0" borderId="0" xfId="0" applyFont="1" applyFill="1" applyBorder="1" applyAlignment="1" applyProtection="1">
      <alignment horizontal="center" vertical="center" wrapText="1"/>
    </xf>
    <xf numFmtId="0" fontId="68" fillId="0" borderId="0" xfId="1" applyFont="1" applyFill="1" applyBorder="1" applyAlignment="1" applyProtection="1">
      <alignment horizontal="center" vertical="center" wrapText="1"/>
    </xf>
    <xf numFmtId="0" fontId="66" fillId="0" borderId="0" xfId="2" applyFont="1" applyFill="1" applyAlignment="1" applyProtection="1">
      <alignment horizontal="center"/>
    </xf>
    <xf numFmtId="0" fontId="67" fillId="0" borderId="0" xfId="2" applyFont="1" applyFill="1" applyAlignment="1" applyProtection="1">
      <alignment horizontal="center"/>
    </xf>
    <xf numFmtId="2" fontId="131" fillId="0" borderId="0" xfId="2" applyNumberFormat="1" applyFont="1" applyFill="1" applyAlignment="1" applyProtection="1">
      <alignment horizontal="center"/>
    </xf>
    <xf numFmtId="184" fontId="67" fillId="0" borderId="0" xfId="2" applyNumberFormat="1" applyFont="1" applyFill="1" applyAlignment="1" applyProtection="1">
      <alignment horizontal="center"/>
    </xf>
    <xf numFmtId="0" fontId="6" fillId="0" borderId="0" xfId="2" applyFont="1" applyProtection="1"/>
    <xf numFmtId="0" fontId="3" fillId="0" borderId="0" xfId="1" applyFont="1" applyFill="1" applyAlignment="1" applyProtection="1">
      <alignment vertical="center"/>
    </xf>
    <xf numFmtId="0" fontId="6" fillId="0" borderId="0" xfId="2" applyFont="1" applyAlignment="1" applyProtection="1">
      <alignment vertical="center"/>
    </xf>
    <xf numFmtId="0" fontId="132" fillId="3" borderId="19" xfId="1" applyFont="1" applyFill="1" applyBorder="1" applyAlignment="1" applyProtection="1">
      <alignment horizontal="left" vertical="top" wrapText="1"/>
    </xf>
    <xf numFmtId="0" fontId="14" fillId="3" borderId="2" xfId="1" applyFont="1" applyFill="1" applyBorder="1" applyAlignment="1" applyProtection="1">
      <alignment horizontal="left" vertical="top" wrapText="1"/>
    </xf>
    <xf numFmtId="0" fontId="14" fillId="3" borderId="2" xfId="1" applyFont="1" applyFill="1" applyBorder="1" applyAlignment="1" applyProtection="1">
      <alignment horizontal="center" vertical="top" wrapText="1"/>
    </xf>
    <xf numFmtId="49" fontId="12" fillId="3" borderId="2" xfId="1" applyNumberFormat="1" applyFont="1" applyFill="1" applyBorder="1" applyAlignment="1" applyProtection="1">
      <alignment horizontal="center" vertical="center" wrapText="1"/>
    </xf>
    <xf numFmtId="49" fontId="12" fillId="3" borderId="7" xfId="1" applyNumberFormat="1" applyFont="1" applyFill="1" applyBorder="1" applyAlignment="1" applyProtection="1">
      <alignment horizontal="center" vertical="center" wrapText="1"/>
    </xf>
    <xf numFmtId="49" fontId="13" fillId="3" borderId="6" xfId="2" applyNumberFormat="1" applyFont="1" applyFill="1" applyBorder="1" applyAlignment="1" applyProtection="1">
      <alignment vertical="center" wrapText="1"/>
    </xf>
    <xf numFmtId="49" fontId="14" fillId="3" borderId="2" xfId="2" applyNumberFormat="1" applyFont="1" applyFill="1" applyBorder="1" applyAlignment="1" applyProtection="1">
      <alignment horizontal="left" vertical="center"/>
    </xf>
    <xf numFmtId="49" fontId="11" fillId="3" borderId="19" xfId="1" applyNumberFormat="1" applyFont="1" applyFill="1" applyBorder="1" applyAlignment="1" applyProtection="1">
      <alignment horizontal="left" vertical="center" wrapText="1"/>
    </xf>
    <xf numFmtId="0" fontId="6" fillId="0" borderId="0" xfId="2" applyFont="1" applyBorder="1" applyAlignment="1" applyProtection="1">
      <alignment vertical="center"/>
    </xf>
    <xf numFmtId="49" fontId="6" fillId="2" borderId="6" xfId="2" applyNumberFormat="1" applyFont="1" applyFill="1" applyBorder="1" applyAlignment="1" applyProtection="1">
      <alignment vertical="center"/>
    </xf>
    <xf numFmtId="49" fontId="14" fillId="0" borderId="8" xfId="2" applyNumberFormat="1" applyFont="1" applyBorder="1" applyAlignment="1" applyProtection="1">
      <alignment horizontal="left" vertical="center"/>
    </xf>
    <xf numFmtId="0" fontId="14" fillId="2" borderId="2" xfId="2" applyFont="1" applyFill="1" applyBorder="1" applyAlignment="1" applyProtection="1">
      <alignment vertical="center" wrapText="1"/>
    </xf>
    <xf numFmtId="49" fontId="16" fillId="0" borderId="8" xfId="2" applyNumberFormat="1" applyFont="1" applyBorder="1" applyAlignment="1" applyProtection="1">
      <alignment horizontal="left" vertical="center"/>
    </xf>
    <xf numFmtId="0" fontId="16" fillId="2" borderId="2" xfId="2" applyFont="1" applyFill="1" applyBorder="1" applyAlignment="1" applyProtection="1">
      <alignment horizontal="left" vertical="center" wrapText="1"/>
    </xf>
    <xf numFmtId="49" fontId="14" fillId="2" borderId="8" xfId="2" applyNumberFormat="1" applyFont="1" applyFill="1" applyBorder="1" applyAlignment="1" applyProtection="1">
      <alignment horizontal="left" vertical="center"/>
    </xf>
    <xf numFmtId="49" fontId="16" fillId="2" borderId="8" xfId="2" applyNumberFormat="1" applyFont="1" applyFill="1" applyBorder="1" applyAlignment="1" applyProtection="1">
      <alignment horizontal="left" vertical="center"/>
    </xf>
    <xf numFmtId="0" fontId="3" fillId="2" borderId="2" xfId="3" applyFont="1" applyFill="1" applyBorder="1" applyAlignment="1" applyProtection="1">
      <alignment horizontal="left" vertical="center" wrapText="1"/>
    </xf>
    <xf numFmtId="0" fontId="16" fillId="2" borderId="2" xfId="3" applyFont="1" applyFill="1" applyBorder="1" applyAlignment="1" applyProtection="1">
      <alignment horizontal="left" vertical="center" wrapText="1"/>
    </xf>
    <xf numFmtId="0" fontId="16" fillId="2" borderId="2" xfId="2" applyFont="1" applyFill="1" applyBorder="1" applyAlignment="1" applyProtection="1">
      <alignment horizontal="left" vertical="center"/>
    </xf>
    <xf numFmtId="0" fontId="14" fillId="0" borderId="2" xfId="2" applyFont="1" applyFill="1" applyBorder="1" applyAlignment="1" applyProtection="1">
      <alignment vertical="center" wrapText="1"/>
    </xf>
    <xf numFmtId="49" fontId="14" fillId="0" borderId="2" xfId="2" applyNumberFormat="1" applyFont="1" applyBorder="1" applyAlignment="1" applyProtection="1">
      <alignment horizontal="left" vertical="center"/>
    </xf>
    <xf numFmtId="181" fontId="16" fillId="0" borderId="14" xfId="2" applyNumberFormat="1" applyFont="1" applyFill="1" applyBorder="1" applyAlignment="1" applyProtection="1"/>
    <xf numFmtId="0" fontId="14" fillId="2" borderId="2" xfId="3" applyFont="1" applyFill="1" applyBorder="1" applyAlignment="1" applyProtection="1">
      <alignment vertical="center"/>
    </xf>
    <xf numFmtId="181" fontId="16" fillId="4" borderId="16" xfId="2" applyNumberFormat="1" applyFont="1" applyFill="1" applyBorder="1" applyAlignment="1" applyProtection="1"/>
    <xf numFmtId="181" fontId="16" fillId="4" borderId="14" xfId="2" applyNumberFormat="1" applyFont="1" applyFill="1" applyBorder="1" applyAlignment="1" applyProtection="1"/>
    <xf numFmtId="181" fontId="16" fillId="4" borderId="15" xfId="2" applyNumberFormat="1" applyFont="1" applyFill="1" applyBorder="1" applyAlignment="1" applyProtection="1"/>
    <xf numFmtId="0" fontId="16" fillId="0" borderId="0" xfId="2" applyFont="1" applyBorder="1" applyAlignment="1" applyProtection="1">
      <alignment vertical="center"/>
    </xf>
    <xf numFmtId="181" fontId="16" fillId="0" borderId="16" xfId="2" applyNumberFormat="1" applyFont="1" applyFill="1" applyBorder="1" applyAlignment="1" applyProtection="1"/>
    <xf numFmtId="0" fontId="8" fillId="2" borderId="2" xfId="3" applyFont="1" applyFill="1" applyBorder="1" applyAlignment="1" applyProtection="1">
      <alignment vertical="center" wrapText="1"/>
    </xf>
    <xf numFmtId="0" fontId="16" fillId="0" borderId="2" xfId="3" applyFont="1" applyFill="1" applyBorder="1" applyAlignment="1" applyProtection="1">
      <alignment horizontal="left" vertical="center" wrapText="1"/>
    </xf>
    <xf numFmtId="0" fontId="8" fillId="2" borderId="2" xfId="3" applyFont="1" applyFill="1" applyBorder="1" applyAlignment="1" applyProtection="1">
      <alignment horizontal="left" vertical="center" wrapText="1"/>
    </xf>
    <xf numFmtId="0" fontId="8" fillId="2" borderId="2" xfId="3" applyFont="1" applyFill="1" applyBorder="1" applyAlignment="1" applyProtection="1">
      <alignment vertical="center"/>
    </xf>
    <xf numFmtId="0" fontId="14" fillId="2" borderId="2" xfId="3" applyFont="1" applyFill="1" applyBorder="1" applyAlignment="1" applyProtection="1">
      <alignment vertical="center" wrapText="1"/>
    </xf>
    <xf numFmtId="0" fontId="21" fillId="0" borderId="0" xfId="2" applyFont="1" applyBorder="1" applyAlignment="1" applyProtection="1">
      <alignment vertical="center"/>
    </xf>
    <xf numFmtId="0" fontId="21" fillId="0" borderId="0" xfId="2" applyFont="1" applyAlignment="1" applyProtection="1">
      <alignment vertical="center"/>
    </xf>
    <xf numFmtId="0" fontId="16" fillId="0" borderId="0" xfId="2" applyFont="1" applyProtection="1"/>
    <xf numFmtId="49" fontId="6" fillId="2" borderId="28" xfId="2" applyNumberFormat="1" applyFont="1" applyFill="1" applyBorder="1" applyAlignment="1" applyProtection="1">
      <alignment vertical="center"/>
    </xf>
    <xf numFmtId="49" fontId="16" fillId="0" borderId="29" xfId="2" applyNumberFormat="1" applyFont="1" applyBorder="1" applyAlignment="1" applyProtection="1">
      <alignment horizontal="left" vertical="center"/>
    </xf>
    <xf numFmtId="49" fontId="16" fillId="0" borderId="29" xfId="2" applyNumberFormat="1" applyFont="1" applyFill="1" applyBorder="1" applyAlignment="1" applyProtection="1">
      <alignment horizontal="left" vertical="center"/>
    </xf>
    <xf numFmtId="0" fontId="16" fillId="2" borderId="2" xfId="2" applyFont="1" applyFill="1" applyBorder="1" applyAlignment="1" applyProtection="1">
      <alignment vertical="center" wrapText="1"/>
    </xf>
    <xf numFmtId="49" fontId="6" fillId="0" borderId="28" xfId="2" applyNumberFormat="1" applyFont="1" applyFill="1" applyBorder="1" applyAlignment="1" applyProtection="1">
      <alignment vertical="center"/>
    </xf>
    <xf numFmtId="0" fontId="16" fillId="0" borderId="2" xfId="2" applyFont="1" applyFill="1" applyBorder="1" applyAlignment="1" applyProtection="1">
      <alignment horizontal="left" vertical="center" wrapText="1"/>
    </xf>
    <xf numFmtId="181" fontId="16" fillId="4" borderId="30" xfId="2" applyNumberFormat="1" applyFont="1" applyFill="1" applyBorder="1" applyAlignment="1" applyProtection="1"/>
    <xf numFmtId="49" fontId="14" fillId="0" borderId="29" xfId="2" applyNumberFormat="1" applyFont="1" applyBorder="1" applyAlignment="1" applyProtection="1">
      <alignment horizontal="left" vertical="center"/>
    </xf>
    <xf numFmtId="0" fontId="14" fillId="2" borderId="17" xfId="3" applyFont="1" applyFill="1" applyBorder="1" applyAlignment="1" applyProtection="1">
      <alignment vertical="center"/>
    </xf>
    <xf numFmtId="49" fontId="16" fillId="0" borderId="32" xfId="2" applyNumberFormat="1" applyFont="1" applyFill="1" applyBorder="1" applyAlignment="1" applyProtection="1">
      <alignment horizontal="left" vertical="center"/>
    </xf>
    <xf numFmtId="0" fontId="16" fillId="2" borderId="17" xfId="3" applyFont="1" applyFill="1" applyBorder="1" applyAlignment="1" applyProtection="1">
      <alignment horizontal="left" vertical="center"/>
    </xf>
    <xf numFmtId="49" fontId="16" fillId="0" borderId="32" xfId="2" applyNumberFormat="1" applyFont="1" applyBorder="1" applyAlignment="1" applyProtection="1">
      <alignment horizontal="left" vertical="center"/>
    </xf>
    <xf numFmtId="0" fontId="16" fillId="2" borderId="2" xfId="3" applyFont="1" applyFill="1" applyBorder="1" applyAlignment="1" applyProtection="1">
      <alignment vertical="center" wrapText="1"/>
    </xf>
    <xf numFmtId="0" fontId="16" fillId="2" borderId="17" xfId="3" applyFont="1" applyFill="1" applyBorder="1" applyAlignment="1" applyProtection="1">
      <alignment vertical="center" wrapText="1"/>
    </xf>
    <xf numFmtId="0" fontId="22" fillId="0" borderId="0" xfId="1" applyFont="1" applyAlignment="1" applyProtection="1">
      <alignment vertical="center"/>
    </xf>
    <xf numFmtId="0" fontId="22" fillId="0" borderId="0" xfId="1" applyFont="1" applyFill="1" applyAlignment="1" applyProtection="1">
      <alignment vertical="center"/>
    </xf>
    <xf numFmtId="49" fontId="16" fillId="2" borderId="29" xfId="0" applyNumberFormat="1" applyFont="1" applyFill="1" applyBorder="1" applyAlignment="1" applyProtection="1">
      <alignment horizontal="left" vertical="center"/>
    </xf>
    <xf numFmtId="0" fontId="16" fillId="2" borderId="2" xfId="3" applyFont="1" applyFill="1" applyBorder="1" applyAlignment="1" applyProtection="1">
      <alignment vertical="center"/>
    </xf>
    <xf numFmtId="181" fontId="16" fillId="4" borderId="33" xfId="2" applyNumberFormat="1" applyFont="1" applyFill="1" applyBorder="1" applyAlignment="1" applyProtection="1"/>
    <xf numFmtId="0" fontId="18" fillId="0" borderId="0" xfId="2" applyFont="1" applyProtection="1"/>
    <xf numFmtId="49" fontId="14" fillId="0" borderId="8" xfId="0" applyNumberFormat="1" applyFont="1" applyBorder="1" applyAlignment="1" applyProtection="1">
      <alignment horizontal="left" vertical="center"/>
    </xf>
    <xf numFmtId="49" fontId="16" fillId="0" borderId="8" xfId="0" applyNumberFormat="1" applyFont="1" applyBorder="1" applyAlignment="1" applyProtection="1">
      <alignment horizontal="left" vertical="center"/>
    </xf>
    <xf numFmtId="0" fontId="16" fillId="2" borderId="2" xfId="3" applyFont="1" applyFill="1" applyBorder="1" applyAlignment="1" applyProtection="1">
      <alignment horizontal="left" vertical="center"/>
    </xf>
    <xf numFmtId="49" fontId="14" fillId="2" borderId="8" xfId="0" applyNumberFormat="1" applyFont="1" applyFill="1" applyBorder="1" applyAlignment="1" applyProtection="1">
      <alignment horizontal="left" vertical="center"/>
    </xf>
    <xf numFmtId="49" fontId="16" fillId="2" borderId="8" xfId="0" applyNumberFormat="1" applyFont="1" applyFill="1" applyBorder="1" applyAlignment="1" applyProtection="1">
      <alignment horizontal="left" vertical="center"/>
    </xf>
    <xf numFmtId="0" fontId="14" fillId="0" borderId="2" xfId="0" applyFont="1" applyFill="1" applyBorder="1" applyAlignment="1" applyProtection="1">
      <alignment vertical="center"/>
    </xf>
    <xf numFmtId="49" fontId="14" fillId="2" borderId="29" xfId="0" applyNumberFormat="1" applyFont="1" applyFill="1" applyBorder="1" applyAlignment="1" applyProtection="1">
      <alignment horizontal="left" vertical="center"/>
    </xf>
    <xf numFmtId="0" fontId="14" fillId="2" borderId="17" xfId="0" applyFont="1" applyFill="1" applyBorder="1" applyAlignment="1" applyProtection="1">
      <alignment vertical="center"/>
    </xf>
    <xf numFmtId="0" fontId="14" fillId="2" borderId="2" xfId="0" applyFont="1" applyFill="1" applyBorder="1" applyAlignment="1" applyProtection="1">
      <alignment vertical="center"/>
    </xf>
    <xf numFmtId="49" fontId="6" fillId="0" borderId="6" xfId="2" applyNumberFormat="1" applyFont="1" applyFill="1" applyBorder="1" applyAlignment="1" applyProtection="1">
      <alignment vertical="center"/>
    </xf>
    <xf numFmtId="49" fontId="16" fillId="0" borderId="29" xfId="0" applyNumberFormat="1" applyFont="1" applyFill="1" applyBorder="1" applyAlignment="1" applyProtection="1">
      <alignment horizontal="left" vertical="center"/>
    </xf>
    <xf numFmtId="0" fontId="16" fillId="0" borderId="2" xfId="3" applyFont="1" applyFill="1" applyBorder="1" applyAlignment="1" applyProtection="1">
      <alignment vertical="center" wrapText="1"/>
    </xf>
    <xf numFmtId="49" fontId="16" fillId="0" borderId="8" xfId="2" applyNumberFormat="1" applyFont="1" applyFill="1" applyBorder="1" applyAlignment="1" applyProtection="1">
      <alignment horizontal="left" vertical="center"/>
    </xf>
    <xf numFmtId="0" fontId="3" fillId="0" borderId="2" xfId="3" applyFont="1" applyFill="1" applyBorder="1" applyAlignment="1" applyProtection="1">
      <alignment horizontal="left" vertical="center" wrapText="1"/>
    </xf>
    <xf numFmtId="0" fontId="16" fillId="0" borderId="2" xfId="2" applyFont="1" applyFill="1" applyBorder="1" applyAlignment="1" applyProtection="1">
      <alignment horizontal="left" vertical="center"/>
    </xf>
    <xf numFmtId="0" fontId="16" fillId="2" borderId="17" xfId="3" applyFont="1" applyFill="1" applyBorder="1" applyAlignment="1" applyProtection="1">
      <alignment vertical="center"/>
    </xf>
    <xf numFmtId="49" fontId="6" fillId="2" borderId="41" xfId="2" applyNumberFormat="1" applyFont="1" applyFill="1" applyBorder="1" applyAlignment="1" applyProtection="1">
      <alignment vertical="center"/>
    </xf>
    <xf numFmtId="49" fontId="16" fillId="2" borderId="4" xfId="2" applyNumberFormat="1" applyFont="1" applyFill="1" applyBorder="1" applyAlignment="1" applyProtection="1">
      <alignment horizontal="left" vertical="center"/>
    </xf>
    <xf numFmtId="0" fontId="16" fillId="2" borderId="20" xfId="2" applyFont="1" applyFill="1" applyBorder="1" applyAlignment="1" applyProtection="1">
      <alignment vertical="center"/>
    </xf>
    <xf numFmtId="0" fontId="16" fillId="0" borderId="0" xfId="2" applyFont="1" applyAlignment="1" applyProtection="1">
      <alignment vertical="center"/>
    </xf>
    <xf numFmtId="181" fontId="16" fillId="0" borderId="0" xfId="2" applyNumberFormat="1" applyFont="1" applyProtection="1"/>
    <xf numFmtId="0" fontId="16" fillId="0" borderId="17" xfId="3" applyFont="1" applyFill="1" applyBorder="1" applyAlignment="1" applyProtection="1">
      <alignment vertical="center"/>
    </xf>
    <xf numFmtId="181" fontId="16" fillId="4" borderId="9" xfId="2" applyNumberFormat="1" applyFont="1" applyFill="1" applyBorder="1" applyAlignment="1" applyProtection="1">
      <alignment horizontal="center"/>
    </xf>
    <xf numFmtId="0" fontId="8" fillId="0" borderId="0" xfId="1" applyFont="1" applyAlignment="1" applyProtection="1">
      <alignment vertical="center"/>
    </xf>
    <xf numFmtId="0" fontId="8" fillId="0" borderId="0" xfId="1" applyFont="1" applyFill="1" applyAlignment="1" applyProtection="1">
      <alignment vertical="center"/>
    </xf>
    <xf numFmtId="0" fontId="14" fillId="0" borderId="0" xfId="2" applyFont="1" applyAlignment="1" applyProtection="1">
      <alignment vertical="center"/>
    </xf>
    <xf numFmtId="0" fontId="16" fillId="0" borderId="17" xfId="3" applyFont="1" applyFill="1" applyBorder="1" applyAlignment="1" applyProtection="1">
      <alignment horizontal="left" vertical="center"/>
    </xf>
    <xf numFmtId="49" fontId="6" fillId="0" borderId="41" xfId="2" applyNumberFormat="1" applyFont="1" applyFill="1" applyBorder="1" applyAlignment="1" applyProtection="1">
      <alignment vertical="center"/>
    </xf>
    <xf numFmtId="49" fontId="16" fillId="0" borderId="20" xfId="2" applyNumberFormat="1" applyFont="1" applyFill="1" applyBorder="1" applyAlignment="1" applyProtection="1">
      <alignment horizontal="left" vertical="center"/>
    </xf>
    <xf numFmtId="0" fontId="16" fillId="0" borderId="20" xfId="3" applyFont="1" applyFill="1" applyBorder="1" applyAlignment="1" applyProtection="1">
      <alignment horizontal="left" vertical="center"/>
    </xf>
    <xf numFmtId="49" fontId="16" fillId="0" borderId="19" xfId="2" applyNumberFormat="1" applyFont="1" applyBorder="1" applyAlignment="1" applyProtection="1">
      <alignment horizontal="left" vertical="center"/>
    </xf>
    <xf numFmtId="0" fontId="16" fillId="0" borderId="3" xfId="2" applyFont="1" applyBorder="1" applyAlignment="1" applyProtection="1">
      <alignment horizontal="left" vertical="center"/>
    </xf>
    <xf numFmtId="49" fontId="16" fillId="0" borderId="2" xfId="2" applyNumberFormat="1" applyFont="1" applyBorder="1" applyAlignment="1" applyProtection="1">
      <alignment horizontal="left" vertical="center"/>
    </xf>
    <xf numFmtId="38" fontId="14" fillId="0" borderId="47" xfId="2" applyNumberFormat="1" applyFont="1" applyFill="1" applyBorder="1" applyAlignment="1" applyProtection="1"/>
    <xf numFmtId="0" fontId="0" fillId="0" borderId="0" xfId="0" applyAlignment="1" applyProtection="1">
      <alignment vertical="center"/>
    </xf>
    <xf numFmtId="49" fontId="6" fillId="0" borderId="126" xfId="2" applyNumberFormat="1" applyFont="1" applyFill="1" applyBorder="1" applyAlignment="1" applyProtection="1">
      <alignment horizontal="left" vertical="center"/>
    </xf>
    <xf numFmtId="49" fontId="16" fillId="0" borderId="129" xfId="2" applyNumberFormat="1" applyFont="1" applyFill="1" applyBorder="1" applyAlignment="1" applyProtection="1">
      <alignment horizontal="left" vertical="center"/>
    </xf>
    <xf numFmtId="0" fontId="16" fillId="0" borderId="0" xfId="2" applyFont="1" applyAlignment="1" applyProtection="1">
      <alignment horizontal="center"/>
    </xf>
    <xf numFmtId="0" fontId="63" fillId="0" borderId="0" xfId="0" applyFont="1" applyAlignment="1" applyProtection="1">
      <alignment vertical="center"/>
    </xf>
    <xf numFmtId="181" fontId="0" fillId="0" borderId="0" xfId="0" applyNumberFormat="1" applyProtection="1"/>
    <xf numFmtId="181" fontId="14" fillId="3" borderId="19" xfId="1" applyNumberFormat="1" applyFont="1" applyFill="1" applyBorder="1" applyAlignment="1" applyProtection="1">
      <alignment horizontal="left" vertical="top" wrapText="1"/>
      <protection locked="0"/>
    </xf>
    <xf numFmtId="181" fontId="14" fillId="3" borderId="2" xfId="1" applyNumberFormat="1" applyFont="1" applyFill="1" applyBorder="1" applyAlignment="1" applyProtection="1">
      <alignment horizontal="left" vertical="top" wrapText="1"/>
      <protection locked="0"/>
    </xf>
    <xf numFmtId="181" fontId="14" fillId="3" borderId="2" xfId="1" applyNumberFormat="1" applyFont="1" applyFill="1" applyBorder="1" applyAlignment="1" applyProtection="1">
      <alignment horizontal="center" vertical="top" wrapText="1"/>
      <protection locked="0"/>
    </xf>
    <xf numFmtId="0" fontId="3" fillId="0" borderId="0" xfId="1" applyFont="1" applyFill="1" applyBorder="1" applyAlignment="1" applyProtection="1">
      <alignment vertical="center"/>
    </xf>
    <xf numFmtId="0" fontId="7" fillId="0" borderId="0" xfId="2" applyFont="1" applyBorder="1" applyAlignment="1" applyProtection="1">
      <alignment horizontal="center" vertical="center"/>
    </xf>
    <xf numFmtId="0" fontId="7" fillId="0" borderId="0" xfId="2" applyFont="1" applyBorder="1" applyAlignment="1" applyProtection="1">
      <alignment horizontal="center"/>
    </xf>
    <xf numFmtId="0" fontId="6" fillId="0" borderId="0" xfId="2" applyFont="1" applyAlignment="1" applyProtection="1">
      <alignment horizontal="center"/>
    </xf>
    <xf numFmtId="182" fontId="8" fillId="0" borderId="0" xfId="2" applyNumberFormat="1" applyFont="1" applyFill="1" applyBorder="1" applyAlignment="1" applyProtection="1">
      <alignment horizontal="center" vertical="center"/>
    </xf>
    <xf numFmtId="0" fontId="6" fillId="0" borderId="0" xfId="2" applyFont="1" applyFill="1" applyAlignment="1" applyProtection="1">
      <alignment horizontal="center"/>
    </xf>
    <xf numFmtId="0" fontId="8" fillId="0" borderId="0" xfId="2" applyFont="1" applyFill="1" applyBorder="1" applyAlignment="1" applyProtection="1">
      <alignment horizontal="left" vertical="center"/>
    </xf>
    <xf numFmtId="0" fontId="65" fillId="0" borderId="0" xfId="2" applyFont="1" applyFill="1" applyBorder="1" applyAlignment="1" applyProtection="1">
      <alignment horizontal="left" vertical="center" indent="2"/>
    </xf>
    <xf numFmtId="0" fontId="13" fillId="0" borderId="0" xfId="1" applyFont="1" applyFill="1" applyBorder="1" applyAlignment="1" applyProtection="1">
      <alignment horizontal="center" vertical="top" wrapText="1"/>
    </xf>
    <xf numFmtId="0" fontId="8" fillId="2" borderId="0" xfId="2" applyFont="1" applyFill="1" applyBorder="1" applyAlignment="1" applyProtection="1">
      <alignment horizontal="right" vertical="center" indent="1"/>
    </xf>
    <xf numFmtId="0" fontId="8" fillId="2" borderId="3" xfId="2" applyFont="1" applyFill="1" applyBorder="1" applyAlignment="1" applyProtection="1">
      <alignment horizontal="right" vertical="center"/>
    </xf>
    <xf numFmtId="0" fontId="69" fillId="2" borderId="0" xfId="0" applyFont="1" applyFill="1" applyBorder="1" applyAlignment="1" applyProtection="1">
      <alignment horizontal="center" vertical="center"/>
    </xf>
    <xf numFmtId="0" fontId="7" fillId="2" borderId="0" xfId="2" applyFont="1" applyFill="1" applyBorder="1" applyAlignment="1" applyProtection="1">
      <alignment horizontal="left" vertical="center"/>
    </xf>
    <xf numFmtId="0" fontId="7" fillId="2" borderId="0" xfId="2" applyFont="1" applyFill="1" applyBorder="1" applyAlignment="1" applyProtection="1">
      <alignment horizontal="center" vertical="center"/>
    </xf>
    <xf numFmtId="0" fontId="6" fillId="2" borderId="0" xfId="2" applyFont="1" applyFill="1" applyAlignment="1" applyProtection="1">
      <alignment horizontal="center"/>
    </xf>
    <xf numFmtId="0" fontId="8" fillId="0" borderId="0" xfId="2" applyFont="1" applyFill="1" applyBorder="1" applyAlignment="1" applyProtection="1">
      <alignment horizontal="right" vertical="center" indent="1"/>
    </xf>
    <xf numFmtId="0" fontId="8" fillId="0" borderId="0" xfId="2" applyFont="1" applyFill="1" applyBorder="1" applyAlignment="1" applyProtection="1">
      <alignment horizontal="right" vertical="center"/>
    </xf>
    <xf numFmtId="0" fontId="69" fillId="0" borderId="0" xfId="0" applyFont="1" applyFill="1" applyBorder="1" applyAlignment="1" applyProtection="1">
      <alignment horizontal="center" vertical="center"/>
    </xf>
    <xf numFmtId="0" fontId="68" fillId="0" borderId="0" xfId="1" applyFont="1" applyFill="1" applyBorder="1" applyAlignment="1" applyProtection="1">
      <alignment horizontal="right" vertical="center" wrapText="1"/>
    </xf>
    <xf numFmtId="0" fontId="10" fillId="0" borderId="0" xfId="2" applyFont="1" applyFill="1" applyAlignment="1" applyProtection="1">
      <alignment horizontal="center"/>
    </xf>
    <xf numFmtId="0" fontId="70" fillId="0" borderId="0" xfId="2" applyFont="1" applyBorder="1" applyAlignment="1" applyProtection="1">
      <alignment horizontal="center"/>
    </xf>
    <xf numFmtId="184" fontId="10" fillId="0" borderId="0" xfId="2" applyNumberFormat="1" applyFont="1" applyFill="1" applyAlignment="1" applyProtection="1">
      <alignment horizontal="center"/>
    </xf>
    <xf numFmtId="0" fontId="6" fillId="0" borderId="0" xfId="2" applyFont="1" applyAlignment="1" applyProtection="1">
      <alignment horizontal="center" vertical="center"/>
    </xf>
    <xf numFmtId="49" fontId="16" fillId="3" borderId="2" xfId="1" applyNumberFormat="1" applyFont="1" applyFill="1" applyBorder="1" applyAlignment="1" applyProtection="1">
      <alignment horizontal="center" vertical="center" wrapText="1"/>
    </xf>
    <xf numFmtId="49" fontId="67" fillId="3" borderId="2" xfId="1" applyNumberFormat="1" applyFont="1" applyFill="1" applyBorder="1" applyAlignment="1" applyProtection="1">
      <alignment horizontal="center" vertical="center" wrapText="1"/>
    </xf>
    <xf numFmtId="0" fontId="6" fillId="0" borderId="0" xfId="2" applyFont="1" applyFill="1" applyBorder="1" applyAlignment="1" applyProtection="1">
      <alignment horizontal="center"/>
    </xf>
    <xf numFmtId="49" fontId="11" fillId="3" borderId="72" xfId="1" applyNumberFormat="1" applyFont="1" applyFill="1" applyBorder="1" applyAlignment="1" applyProtection="1">
      <alignment horizontal="left" vertical="center" wrapText="1"/>
    </xf>
    <xf numFmtId="0" fontId="16" fillId="4" borderId="118" xfId="2" applyFont="1" applyFill="1" applyBorder="1" applyAlignment="1" applyProtection="1"/>
    <xf numFmtId="0" fontId="16" fillId="4" borderId="94" xfId="2" applyFont="1" applyFill="1" applyBorder="1" applyAlignment="1" applyProtection="1"/>
    <xf numFmtId="38" fontId="16" fillId="4" borderId="109" xfId="2" applyNumberFormat="1" applyFont="1" applyFill="1" applyBorder="1" applyAlignment="1" applyProtection="1"/>
    <xf numFmtId="0" fontId="16" fillId="4" borderId="32" xfId="2" applyFont="1" applyFill="1" applyBorder="1" applyAlignment="1" applyProtection="1"/>
    <xf numFmtId="0" fontId="16" fillId="4" borderId="142" xfId="2" applyFont="1" applyFill="1" applyBorder="1" applyAlignment="1" applyProtection="1"/>
    <xf numFmtId="0" fontId="6" fillId="0" borderId="0" xfId="2" applyFont="1" applyBorder="1" applyAlignment="1" applyProtection="1">
      <alignment horizontal="center" vertical="center"/>
    </xf>
    <xf numFmtId="38" fontId="6" fillId="0" borderId="0" xfId="2" applyNumberFormat="1" applyFont="1" applyFill="1" applyBorder="1" applyAlignment="1" applyProtection="1">
      <alignment horizontal="center"/>
    </xf>
    <xf numFmtId="0" fontId="14" fillId="2" borderId="84" xfId="2" applyFont="1" applyFill="1" applyBorder="1" applyAlignment="1" applyProtection="1">
      <alignment vertical="center" wrapText="1"/>
    </xf>
    <xf numFmtId="0" fontId="18" fillId="4" borderId="117" xfId="2" applyFont="1" applyFill="1" applyBorder="1" applyAlignment="1" applyProtection="1"/>
    <xf numFmtId="38" fontId="16" fillId="4" borderId="23" xfId="2" applyNumberFormat="1" applyFont="1" applyFill="1" applyBorder="1" applyAlignment="1" applyProtection="1"/>
    <xf numFmtId="0" fontId="16" fillId="2" borderId="84" xfId="2" applyFont="1" applyFill="1" applyBorder="1" applyAlignment="1" applyProtection="1">
      <alignment horizontal="left" vertical="center" wrapText="1"/>
    </xf>
    <xf numFmtId="38" fontId="16" fillId="4" borderId="33" xfId="2" applyNumberFormat="1" applyFont="1" applyFill="1" applyBorder="1" applyAlignment="1" applyProtection="1"/>
    <xf numFmtId="38" fontId="16" fillId="4" borderId="14" xfId="2" applyNumberFormat="1" applyFont="1" applyFill="1" applyBorder="1" applyAlignment="1" applyProtection="1"/>
    <xf numFmtId="38" fontId="13" fillId="0" borderId="0" xfId="2" applyNumberFormat="1" applyFont="1" applyFill="1" applyBorder="1" applyAlignment="1" applyProtection="1">
      <alignment horizontal="center" vertical="center"/>
    </xf>
    <xf numFmtId="0" fontId="14" fillId="2" borderId="72" xfId="2" applyFont="1" applyFill="1" applyBorder="1" applyAlignment="1" applyProtection="1">
      <alignment vertical="center" wrapText="1"/>
    </xf>
    <xf numFmtId="38" fontId="23" fillId="0" borderId="0" xfId="2" applyNumberFormat="1" applyFont="1" applyFill="1" applyBorder="1" applyAlignment="1" applyProtection="1">
      <alignment horizontal="center"/>
    </xf>
    <xf numFmtId="0" fontId="23" fillId="0" borderId="0" xfId="1" applyFont="1" applyFill="1" applyBorder="1" applyAlignment="1" applyProtection="1">
      <alignment vertical="center"/>
    </xf>
    <xf numFmtId="49" fontId="23" fillId="2" borderId="6" xfId="2" applyNumberFormat="1" applyFont="1" applyFill="1" applyBorder="1" applyAlignment="1" applyProtection="1">
      <alignment vertical="center"/>
    </xf>
    <xf numFmtId="49" fontId="23" fillId="2" borderId="8" xfId="2" applyNumberFormat="1" applyFont="1" applyFill="1" applyBorder="1" applyAlignment="1" applyProtection="1">
      <alignment horizontal="left" vertical="center"/>
    </xf>
    <xf numFmtId="0" fontId="3" fillId="2" borderId="84" xfId="3" applyFont="1" applyFill="1" applyBorder="1" applyAlignment="1" applyProtection="1">
      <alignment horizontal="left" vertical="center" wrapText="1"/>
    </xf>
    <xf numFmtId="38" fontId="18" fillId="4" borderId="33" xfId="2" applyNumberFormat="1" applyFont="1" applyFill="1" applyBorder="1" applyAlignment="1" applyProtection="1"/>
    <xf numFmtId="0" fontId="23" fillId="0" borderId="0" xfId="2" applyFont="1" applyBorder="1" applyAlignment="1" applyProtection="1">
      <alignment horizontal="center" vertical="center"/>
    </xf>
    <xf numFmtId="0" fontId="3" fillId="0" borderId="84" xfId="3" applyFont="1" applyFill="1" applyBorder="1" applyAlignment="1" applyProtection="1">
      <alignment horizontal="left" vertical="center" wrapText="1"/>
    </xf>
    <xf numFmtId="0" fontId="16" fillId="0" borderId="84" xfId="3" applyFont="1" applyFill="1" applyBorder="1" applyAlignment="1" applyProtection="1">
      <alignment horizontal="left" vertical="center" wrapText="1"/>
    </xf>
    <xf numFmtId="38" fontId="18" fillId="2" borderId="16" xfId="2" applyNumberFormat="1" applyFont="1" applyFill="1" applyBorder="1" applyAlignment="1" applyProtection="1"/>
    <xf numFmtId="38" fontId="18" fillId="2" borderId="14" xfId="2" applyNumberFormat="1" applyFont="1" applyFill="1" applyBorder="1" applyAlignment="1" applyProtection="1"/>
    <xf numFmtId="38" fontId="18" fillId="2" borderId="15" xfId="2" applyNumberFormat="1" applyFont="1" applyFill="1" applyBorder="1" applyAlignment="1" applyProtection="1"/>
    <xf numFmtId="38" fontId="16" fillId="0" borderId="0" xfId="2" applyNumberFormat="1" applyFont="1" applyFill="1" applyBorder="1" applyAlignment="1" applyProtection="1">
      <alignment horizontal="center" vertical="center"/>
    </xf>
    <xf numFmtId="38" fontId="18" fillId="0" borderId="14" xfId="2" applyNumberFormat="1" applyFont="1" applyBorder="1" applyAlignment="1" applyProtection="1"/>
    <xf numFmtId="38" fontId="18" fillId="0" borderId="15" xfId="2" applyNumberFormat="1" applyFont="1" applyBorder="1" applyAlignment="1" applyProtection="1"/>
    <xf numFmtId="0" fontId="16" fillId="2" borderId="84" xfId="3" applyFont="1" applyFill="1" applyBorder="1" applyAlignment="1" applyProtection="1">
      <alignment horizontal="left" vertical="center" wrapText="1"/>
    </xf>
    <xf numFmtId="0" fontId="23" fillId="2" borderId="2" xfId="3" applyFont="1" applyFill="1" applyBorder="1" applyAlignment="1" applyProtection="1">
      <alignment horizontal="left" vertical="center" wrapText="1"/>
    </xf>
    <xf numFmtId="0" fontId="16" fillId="2" borderId="72" xfId="2" applyFont="1" applyFill="1" applyBorder="1" applyAlignment="1" applyProtection="1">
      <alignment horizontal="left" vertical="center" wrapText="1"/>
    </xf>
    <xf numFmtId="0" fontId="16" fillId="2" borderId="84" xfId="2" applyFont="1" applyFill="1" applyBorder="1" applyAlignment="1" applyProtection="1">
      <alignment horizontal="left" vertical="center"/>
    </xf>
    <xf numFmtId="0" fontId="14" fillId="0" borderId="72" xfId="2" applyFont="1" applyFill="1" applyBorder="1" applyAlignment="1" applyProtection="1">
      <alignment vertical="center" wrapText="1"/>
    </xf>
    <xf numFmtId="38" fontId="16" fillId="4" borderId="15" xfId="2" applyNumberFormat="1" applyFont="1" applyFill="1" applyBorder="1" applyAlignment="1" applyProtection="1"/>
    <xf numFmtId="0" fontId="80" fillId="4" borderId="117" xfId="2" applyFont="1" applyFill="1" applyBorder="1" applyAlignment="1" applyProtection="1">
      <alignment wrapText="1"/>
    </xf>
    <xf numFmtId="38" fontId="16" fillId="4" borderId="110" xfId="2" applyNumberFormat="1" applyFont="1" applyFill="1" applyBorder="1" applyAlignment="1" applyProtection="1"/>
    <xf numFmtId="38" fontId="16" fillId="2" borderId="132" xfId="2" applyNumberFormat="1" applyFont="1" applyFill="1" applyBorder="1" applyAlignment="1" applyProtection="1"/>
    <xf numFmtId="38" fontId="16" fillId="2" borderId="51" xfId="2" applyNumberFormat="1" applyFont="1" applyFill="1" applyBorder="1" applyAlignment="1" applyProtection="1"/>
    <xf numFmtId="38" fontId="14" fillId="3" borderId="2" xfId="1" applyNumberFormat="1" applyFont="1" applyFill="1" applyBorder="1" applyAlignment="1" applyProtection="1">
      <alignment horizontal="center" vertical="top" wrapText="1"/>
    </xf>
    <xf numFmtId="38" fontId="16" fillId="4" borderId="111" xfId="2" applyNumberFormat="1" applyFont="1" applyFill="1" applyBorder="1" applyAlignment="1" applyProtection="1"/>
    <xf numFmtId="38" fontId="16" fillId="0" borderId="16" xfId="2" applyNumberFormat="1" applyFont="1" applyFill="1" applyBorder="1" applyAlignment="1" applyProtection="1"/>
    <xf numFmtId="38" fontId="16" fillId="0" borderId="14" xfId="2" applyNumberFormat="1" applyFont="1" applyFill="1" applyBorder="1" applyAlignment="1" applyProtection="1"/>
    <xf numFmtId="38" fontId="16" fillId="4" borderId="112" xfId="2" applyNumberFormat="1" applyFont="1" applyFill="1" applyBorder="1" applyAlignment="1" applyProtection="1">
      <alignment vertical="center"/>
    </xf>
    <xf numFmtId="0" fontId="14" fillId="0" borderId="84" xfId="2" applyFont="1" applyFill="1" applyBorder="1" applyAlignment="1" applyProtection="1">
      <alignment vertical="center" wrapText="1"/>
    </xf>
    <xf numFmtId="38" fontId="6" fillId="0" borderId="0" xfId="2" applyNumberFormat="1" applyFont="1" applyFill="1" applyBorder="1" applyAlignment="1" applyProtection="1">
      <alignment vertical="center" wrapText="1"/>
    </xf>
    <xf numFmtId="38" fontId="6" fillId="0" borderId="123" xfId="2" applyNumberFormat="1" applyFont="1" applyFill="1" applyBorder="1" applyAlignment="1" applyProtection="1">
      <alignment vertical="center" wrapText="1"/>
    </xf>
    <xf numFmtId="38" fontId="13" fillId="0" borderId="0" xfId="2" applyNumberFormat="1" applyFont="1" applyFill="1" applyBorder="1" applyAlignment="1" applyProtection="1">
      <alignment horizontal="left" vertical="center"/>
    </xf>
    <xf numFmtId="38" fontId="6" fillId="0" borderId="0" xfId="2" applyNumberFormat="1" applyFont="1" applyFill="1" applyBorder="1" applyAlignment="1" applyProtection="1">
      <alignment horizontal="left"/>
    </xf>
    <xf numFmtId="0" fontId="18" fillId="4" borderId="95" xfId="2" applyFont="1" applyFill="1" applyBorder="1" applyAlignment="1" applyProtection="1"/>
    <xf numFmtId="0" fontId="16" fillId="4" borderId="104" xfId="2" applyFont="1" applyFill="1" applyBorder="1" applyAlignment="1" applyProtection="1"/>
    <xf numFmtId="38" fontId="16" fillId="0" borderId="0" xfId="2" applyNumberFormat="1" applyFont="1" applyFill="1" applyBorder="1" applyAlignment="1" applyProtection="1">
      <alignment horizontal="center"/>
    </xf>
    <xf numFmtId="0" fontId="14" fillId="2" borderId="84" xfId="3" applyFont="1" applyFill="1" applyBorder="1" applyAlignment="1" applyProtection="1">
      <alignment vertical="center"/>
    </xf>
    <xf numFmtId="38" fontId="16" fillId="4" borderId="16" xfId="2" applyNumberFormat="1" applyFont="1" applyFill="1" applyBorder="1" applyAlignment="1" applyProtection="1"/>
    <xf numFmtId="0" fontId="16" fillId="0" borderId="0" xfId="2" applyFont="1" applyBorder="1" applyAlignment="1" applyProtection="1">
      <alignment horizontal="center" vertical="center"/>
    </xf>
    <xf numFmtId="0" fontId="8" fillId="2" borderId="84" xfId="3" applyFont="1" applyFill="1" applyBorder="1" applyAlignment="1" applyProtection="1">
      <alignment vertical="center" wrapText="1"/>
    </xf>
    <xf numFmtId="0" fontId="8" fillId="2" borderId="84" xfId="3" applyFont="1" applyFill="1" applyBorder="1" applyAlignment="1" applyProtection="1">
      <alignment horizontal="left" vertical="center" wrapText="1"/>
    </xf>
    <xf numFmtId="0" fontId="8" fillId="2" borderId="84" xfId="3" applyFont="1" applyFill="1" applyBorder="1" applyAlignment="1" applyProtection="1">
      <alignment vertical="center"/>
    </xf>
    <xf numFmtId="0" fontId="14" fillId="2" borderId="84" xfId="3" applyFont="1" applyFill="1" applyBorder="1" applyAlignment="1" applyProtection="1">
      <alignment vertical="center" wrapText="1"/>
    </xf>
    <xf numFmtId="0" fontId="14" fillId="2" borderId="82" xfId="3" applyFont="1" applyFill="1" applyBorder="1" applyAlignment="1" applyProtection="1">
      <alignment vertical="center" wrapText="1"/>
    </xf>
    <xf numFmtId="38" fontId="6" fillId="0" borderId="0" xfId="2" applyNumberFormat="1" applyFont="1" applyFill="1" applyBorder="1" applyAlignment="1" applyProtection="1">
      <alignment horizontal="center" vertical="center"/>
    </xf>
    <xf numFmtId="38" fontId="16" fillId="2" borderId="16" xfId="2" applyNumberFormat="1" applyFont="1" applyFill="1" applyBorder="1" applyAlignment="1" applyProtection="1">
      <alignment vertical="center"/>
    </xf>
    <xf numFmtId="38" fontId="16" fillId="2" borderId="145" xfId="2" applyNumberFormat="1" applyFont="1" applyFill="1" applyBorder="1" applyAlignment="1" applyProtection="1">
      <alignment vertical="center"/>
    </xf>
    <xf numFmtId="38" fontId="21" fillId="0" borderId="0" xfId="2" applyNumberFormat="1" applyFont="1" applyFill="1" applyBorder="1" applyAlignment="1" applyProtection="1">
      <alignment horizontal="center" vertical="center"/>
    </xf>
    <xf numFmtId="38" fontId="133" fillId="4" borderId="33" xfId="2" applyNumberFormat="1" applyFont="1" applyFill="1" applyBorder="1" applyAlignment="1" applyProtection="1">
      <alignment vertical="center"/>
    </xf>
    <xf numFmtId="0" fontId="21" fillId="0" borderId="0" xfId="2" applyFont="1" applyBorder="1" applyAlignment="1" applyProtection="1">
      <alignment horizontal="center" vertical="center"/>
    </xf>
    <xf numFmtId="38" fontId="21" fillId="0" borderId="0" xfId="2" applyNumberFormat="1" applyFont="1" applyFill="1" applyBorder="1" applyAlignment="1" applyProtection="1">
      <alignment vertical="center"/>
    </xf>
    <xf numFmtId="0" fontId="21" fillId="0" borderId="0" xfId="2" applyFont="1" applyAlignment="1" applyProtection="1">
      <alignment horizontal="center" vertical="center"/>
    </xf>
    <xf numFmtId="38" fontId="133" fillId="4" borderId="33" xfId="2" applyNumberFormat="1" applyFont="1" applyFill="1" applyBorder="1" applyAlignment="1" applyProtection="1">
      <alignment vertical="center" wrapText="1"/>
    </xf>
    <xf numFmtId="38" fontId="16" fillId="2" borderId="106" xfId="2" applyNumberFormat="1" applyFont="1" applyFill="1" applyBorder="1" applyAlignment="1" applyProtection="1">
      <alignment vertical="center"/>
    </xf>
    <xf numFmtId="0" fontId="0" fillId="0" borderId="0" xfId="0" applyAlignment="1" applyProtection="1">
      <alignment horizontal="center"/>
    </xf>
    <xf numFmtId="0" fontId="16" fillId="2" borderId="84" xfId="2" applyFont="1" applyFill="1" applyBorder="1" applyAlignment="1" applyProtection="1">
      <alignment vertical="center" wrapText="1"/>
    </xf>
    <xf numFmtId="38" fontId="16" fillId="0" borderId="33" xfId="2" applyNumberFormat="1" applyFont="1" applyFill="1" applyBorder="1" applyAlignment="1" applyProtection="1"/>
    <xf numFmtId="0" fontId="16" fillId="0" borderId="84" xfId="2" applyFont="1" applyFill="1" applyBorder="1" applyAlignment="1" applyProtection="1">
      <alignment horizontal="left" vertical="center" wrapText="1"/>
    </xf>
    <xf numFmtId="181" fontId="16" fillId="0" borderId="0" xfId="2" applyNumberFormat="1" applyFont="1" applyFill="1" applyBorder="1" applyAlignment="1" applyProtection="1"/>
    <xf numFmtId="0" fontId="14" fillId="2" borderId="65" xfId="3" applyFont="1" applyFill="1" applyBorder="1" applyAlignment="1" applyProtection="1">
      <alignment vertical="center"/>
    </xf>
    <xf numFmtId="0" fontId="16" fillId="2" borderId="65" xfId="3" applyFont="1" applyFill="1" applyBorder="1" applyAlignment="1" applyProtection="1">
      <alignment horizontal="left" vertical="center"/>
    </xf>
    <xf numFmtId="0" fontId="16" fillId="2" borderId="84" xfId="3" applyFont="1" applyFill="1" applyBorder="1" applyAlignment="1" applyProtection="1">
      <alignment vertical="center" wrapText="1"/>
    </xf>
    <xf numFmtId="0" fontId="16" fillId="2" borderId="65" xfId="3" applyFont="1" applyFill="1" applyBorder="1" applyAlignment="1" applyProtection="1">
      <alignment vertical="center" wrapText="1"/>
    </xf>
    <xf numFmtId="38" fontId="16" fillId="0" borderId="145" xfId="2" applyNumberFormat="1" applyFont="1" applyFill="1" applyBorder="1" applyAlignment="1" applyProtection="1"/>
    <xf numFmtId="0" fontId="22" fillId="0" borderId="0" xfId="1" applyFont="1" applyFill="1" applyBorder="1" applyAlignment="1" applyProtection="1">
      <alignment vertical="center"/>
    </xf>
    <xf numFmtId="0" fontId="16" fillId="2" borderId="84" xfId="3" applyFont="1" applyFill="1" applyBorder="1" applyAlignment="1" applyProtection="1">
      <alignment vertical="center"/>
    </xf>
    <xf numFmtId="0" fontId="18" fillId="0" borderId="0" xfId="2" applyFont="1" applyAlignment="1" applyProtection="1">
      <alignment horizontal="center"/>
    </xf>
    <xf numFmtId="38" fontId="16" fillId="4" borderId="21" xfId="2" applyNumberFormat="1" applyFont="1" applyFill="1" applyBorder="1" applyAlignment="1" applyProtection="1"/>
    <xf numFmtId="38" fontId="16" fillId="0" borderId="50" xfId="2" applyNumberFormat="1" applyFont="1" applyFill="1" applyBorder="1" applyAlignment="1" applyProtection="1"/>
    <xf numFmtId="38" fontId="16" fillId="0" borderId="51" xfId="2" applyNumberFormat="1" applyFont="1" applyFill="1" applyBorder="1" applyAlignment="1" applyProtection="1"/>
    <xf numFmtId="0" fontId="16" fillId="2" borderId="84" xfId="3" applyFont="1" applyFill="1" applyBorder="1" applyAlignment="1" applyProtection="1">
      <alignment horizontal="left" vertical="center"/>
    </xf>
    <xf numFmtId="0" fontId="14" fillId="0" borderId="84" xfId="0" applyFont="1" applyFill="1" applyBorder="1" applyAlignment="1" applyProtection="1">
      <alignment vertical="center"/>
    </xf>
    <xf numFmtId="38" fontId="16" fillId="2" borderId="33" xfId="2" applyNumberFormat="1" applyFont="1" applyFill="1" applyBorder="1" applyAlignment="1" applyProtection="1">
      <alignment vertical="center" wrapText="1"/>
    </xf>
    <xf numFmtId="0" fontId="14" fillId="2" borderId="65" xfId="0" applyFont="1" applyFill="1" applyBorder="1" applyAlignment="1" applyProtection="1">
      <alignment vertical="center"/>
    </xf>
    <xf numFmtId="0" fontId="14" fillId="2" borderId="84" xfId="0" applyFont="1" applyFill="1" applyBorder="1" applyAlignment="1" applyProtection="1">
      <alignment vertical="center"/>
    </xf>
    <xf numFmtId="0" fontId="16" fillId="0" borderId="84" xfId="3" applyFont="1" applyFill="1" applyBorder="1" applyAlignment="1" applyProtection="1">
      <alignment vertical="center" wrapText="1"/>
    </xf>
    <xf numFmtId="38" fontId="16" fillId="4" borderId="114" xfId="2" applyNumberFormat="1" applyFont="1" applyFill="1" applyBorder="1" applyAlignment="1" applyProtection="1"/>
    <xf numFmtId="38" fontId="13" fillId="0" borderId="0" xfId="2" applyNumberFormat="1" applyFont="1" applyFill="1" applyBorder="1" applyAlignment="1" applyProtection="1">
      <alignment horizontal="center"/>
    </xf>
    <xf numFmtId="0" fontId="16" fillId="0" borderId="84" xfId="2" applyFont="1" applyFill="1" applyBorder="1" applyAlignment="1" applyProtection="1">
      <alignment horizontal="left" vertical="center"/>
    </xf>
    <xf numFmtId="0" fontId="16" fillId="2" borderId="65" xfId="3" applyFont="1" applyFill="1" applyBorder="1" applyAlignment="1" applyProtection="1">
      <alignment vertical="center"/>
    </xf>
    <xf numFmtId="38" fontId="18" fillId="0" borderId="0" xfId="2" applyNumberFormat="1" applyFont="1" applyFill="1" applyBorder="1" applyAlignment="1" applyProtection="1">
      <alignment horizontal="center"/>
    </xf>
    <xf numFmtId="0" fontId="16" fillId="2" borderId="82" xfId="2" applyFont="1" applyFill="1" applyBorder="1" applyAlignment="1" applyProtection="1">
      <alignment vertical="center"/>
    </xf>
    <xf numFmtId="0" fontId="18" fillId="4" borderId="87" xfId="2" applyFont="1" applyFill="1" applyBorder="1" applyAlignment="1" applyProtection="1"/>
    <xf numFmtId="0" fontId="16" fillId="4" borderId="97" xfId="2" applyFont="1" applyFill="1" applyBorder="1" applyAlignment="1" applyProtection="1"/>
    <xf numFmtId="38" fontId="18" fillId="4" borderId="115" xfId="2" applyNumberFormat="1" applyFont="1" applyFill="1" applyBorder="1" applyAlignment="1" applyProtection="1"/>
    <xf numFmtId="38" fontId="16" fillId="4" borderId="45" xfId="2" applyNumberFormat="1" applyFont="1" applyFill="1" applyBorder="1" applyAlignment="1" applyProtection="1"/>
    <xf numFmtId="38" fontId="16" fillId="0" borderId="0" xfId="2" applyNumberFormat="1" applyFont="1" applyAlignment="1" applyProtection="1">
      <alignment horizontal="center"/>
    </xf>
    <xf numFmtId="38" fontId="14" fillId="0" borderId="0" xfId="1" applyNumberFormat="1" applyFont="1" applyFill="1" applyBorder="1" applyAlignment="1" applyProtection="1">
      <alignment vertical="top" wrapText="1"/>
    </xf>
    <xf numFmtId="0" fontId="16" fillId="0" borderId="65" xfId="3" applyFont="1" applyFill="1" applyBorder="1" applyAlignment="1" applyProtection="1">
      <alignment vertical="center"/>
    </xf>
    <xf numFmtId="0" fontId="16" fillId="4" borderId="118" xfId="2" applyFont="1" applyFill="1" applyBorder="1" applyAlignment="1" applyProtection="1">
      <alignment horizontal="center"/>
    </xf>
    <xf numFmtId="0" fontId="16" fillId="4" borderId="94" xfId="2" applyFont="1" applyFill="1" applyBorder="1" applyAlignment="1" applyProtection="1">
      <alignment horizontal="center"/>
    </xf>
    <xf numFmtId="38" fontId="16" fillId="4" borderId="111" xfId="2" applyNumberFormat="1" applyFont="1" applyFill="1" applyBorder="1" applyAlignment="1" applyProtection="1">
      <alignment horizontal="center" vertical="center"/>
    </xf>
    <xf numFmtId="38" fontId="16" fillId="4" borderId="9" xfId="2" applyNumberFormat="1" applyFont="1" applyFill="1" applyBorder="1" applyAlignment="1" applyProtection="1">
      <alignment horizontal="center"/>
    </xf>
    <xf numFmtId="0" fontId="16" fillId="0" borderId="0" xfId="2" applyFont="1" applyAlignment="1" applyProtection="1">
      <alignment horizontal="center" vertical="center"/>
    </xf>
    <xf numFmtId="0" fontId="16" fillId="4" borderId="117" xfId="2" applyFont="1" applyFill="1" applyBorder="1" applyAlignment="1" applyProtection="1">
      <alignment horizontal="center"/>
    </xf>
    <xf numFmtId="0" fontId="16" fillId="4" borderId="49" xfId="2" applyFont="1" applyFill="1" applyBorder="1" applyAlignment="1" applyProtection="1">
      <alignment horizontal="center"/>
    </xf>
    <xf numFmtId="38" fontId="16" fillId="4" borderId="109" xfId="2" applyNumberFormat="1" applyFont="1" applyFill="1" applyBorder="1" applyAlignment="1" applyProtection="1">
      <alignment horizontal="center" vertical="center"/>
    </xf>
    <xf numFmtId="38" fontId="16" fillId="4" borderId="16" xfId="2" applyNumberFormat="1" applyFont="1" applyFill="1" applyBorder="1" applyAlignment="1" applyProtection="1">
      <alignment horizontal="center" vertical="center"/>
    </xf>
    <xf numFmtId="38" fontId="16" fillId="0" borderId="16" xfId="2" applyNumberFormat="1" applyFont="1" applyBorder="1" applyAlignment="1" applyProtection="1">
      <alignment vertical="center"/>
    </xf>
    <xf numFmtId="38" fontId="16" fillId="0" borderId="145" xfId="2" applyNumberFormat="1" applyFont="1" applyBorder="1" applyAlignment="1" applyProtection="1">
      <alignment vertical="center"/>
    </xf>
    <xf numFmtId="38" fontId="16" fillId="4" borderId="33" xfId="2" applyNumberFormat="1" applyFont="1" applyFill="1" applyBorder="1" applyAlignment="1" applyProtection="1">
      <alignment horizontal="center" vertical="center"/>
    </xf>
    <xf numFmtId="0" fontId="8" fillId="0" borderId="0" xfId="1" applyFont="1" applyFill="1" applyBorder="1" applyAlignment="1" applyProtection="1">
      <alignment vertical="center"/>
    </xf>
    <xf numFmtId="38" fontId="16" fillId="4" borderId="9" xfId="2" applyNumberFormat="1" applyFont="1" applyFill="1" applyBorder="1" applyAlignment="1" applyProtection="1"/>
    <xf numFmtId="0" fontId="14" fillId="0" borderId="0" xfId="2" applyFont="1" applyAlignment="1" applyProtection="1">
      <alignment horizontal="center" vertical="center"/>
    </xf>
    <xf numFmtId="0" fontId="16" fillId="0" borderId="65" xfId="3" applyFont="1" applyFill="1" applyBorder="1" applyAlignment="1" applyProtection="1">
      <alignment horizontal="left" vertical="center"/>
    </xf>
    <xf numFmtId="0" fontId="16" fillId="0" borderId="82" xfId="3" applyFont="1" applyFill="1" applyBorder="1" applyAlignment="1" applyProtection="1">
      <alignment horizontal="left" vertical="center"/>
    </xf>
    <xf numFmtId="0" fontId="16" fillId="4" borderId="87" xfId="2" applyFont="1" applyFill="1" applyBorder="1" applyAlignment="1" applyProtection="1">
      <alignment horizontal="center"/>
    </xf>
    <xf numFmtId="0" fontId="16" fillId="4" borderId="97" xfId="2" applyFont="1" applyFill="1" applyBorder="1" applyAlignment="1" applyProtection="1">
      <alignment horizontal="center"/>
    </xf>
    <xf numFmtId="38" fontId="16" fillId="4" borderId="115" xfId="2" applyNumberFormat="1" applyFont="1" applyFill="1" applyBorder="1" applyAlignment="1" applyProtection="1">
      <alignment horizontal="center" vertical="center"/>
    </xf>
    <xf numFmtId="38" fontId="16" fillId="4" borderId="98" xfId="2" applyNumberFormat="1" applyFont="1" applyFill="1" applyBorder="1" applyAlignment="1" applyProtection="1">
      <alignment horizontal="center" vertical="center"/>
    </xf>
    <xf numFmtId="38" fontId="16" fillId="0" borderId="45" xfId="2" applyNumberFormat="1" applyFont="1" applyBorder="1" applyAlignment="1" applyProtection="1">
      <alignment vertical="center"/>
    </xf>
    <xf numFmtId="38" fontId="16" fillId="0" borderId="98" xfId="2" applyNumberFormat="1" applyFont="1" applyBorder="1" applyAlignment="1" applyProtection="1">
      <alignment vertical="center"/>
    </xf>
    <xf numFmtId="38" fontId="16" fillId="0" borderId="150" xfId="2" applyNumberFormat="1" applyFont="1" applyBorder="1" applyAlignment="1" applyProtection="1">
      <alignment vertical="center"/>
    </xf>
    <xf numFmtId="38" fontId="16" fillId="0" borderId="0" xfId="2" applyNumberFormat="1" applyFont="1" applyAlignment="1" applyProtection="1">
      <alignment horizontal="center" vertical="center"/>
    </xf>
    <xf numFmtId="0" fontId="16" fillId="0" borderId="0" xfId="2" applyFont="1" applyBorder="1" applyAlignment="1" applyProtection="1">
      <alignment horizontal="left" vertical="center"/>
    </xf>
    <xf numFmtId="38" fontId="14" fillId="2" borderId="116" xfId="2" applyNumberFormat="1" applyFont="1" applyFill="1" applyBorder="1" applyAlignment="1" applyProtection="1">
      <alignment vertical="center"/>
    </xf>
    <xf numFmtId="38" fontId="14" fillId="4" borderId="53" xfId="2" applyNumberFormat="1" applyFont="1" applyFill="1" applyBorder="1" applyAlignment="1" applyProtection="1">
      <alignment vertical="center"/>
    </xf>
    <xf numFmtId="38" fontId="14" fillId="2" borderId="11" xfId="2" applyNumberFormat="1" applyFont="1" applyFill="1" applyBorder="1" applyAlignment="1" applyProtection="1">
      <alignment vertical="center"/>
    </xf>
    <xf numFmtId="38" fontId="14" fillId="2" borderId="12" xfId="2" applyNumberFormat="1" applyFont="1" applyFill="1" applyBorder="1" applyAlignment="1" applyProtection="1">
      <alignment vertical="center"/>
    </xf>
    <xf numFmtId="38" fontId="16" fillId="4" borderId="54" xfId="2" applyNumberFormat="1" applyFont="1" applyFill="1" applyBorder="1" applyAlignment="1" applyProtection="1">
      <alignment vertical="center"/>
    </xf>
    <xf numFmtId="38" fontId="16" fillId="2" borderId="14" xfId="2" applyNumberFormat="1" applyFont="1" applyFill="1" applyBorder="1" applyAlignment="1" applyProtection="1">
      <alignment vertical="center"/>
    </xf>
    <xf numFmtId="38" fontId="16" fillId="2" borderId="15" xfId="2" applyNumberFormat="1" applyFont="1" applyFill="1" applyBorder="1" applyAlignment="1" applyProtection="1">
      <alignment vertical="center"/>
    </xf>
    <xf numFmtId="38" fontId="14" fillId="4" borderId="152" xfId="2" applyNumberFormat="1" applyFont="1" applyFill="1" applyBorder="1" applyAlignment="1" applyProtection="1">
      <alignment vertical="center"/>
    </xf>
    <xf numFmtId="38" fontId="14" fillId="4" borderId="160" xfId="2" applyNumberFormat="1" applyFont="1" applyFill="1" applyBorder="1" applyAlignment="1" applyProtection="1">
      <alignment vertical="center"/>
    </xf>
    <xf numFmtId="0" fontId="0" fillId="0" borderId="0" xfId="0" applyFill="1" applyBorder="1" applyProtection="1"/>
    <xf numFmtId="0" fontId="3" fillId="0" borderId="0" xfId="0" applyFont="1" applyProtection="1"/>
    <xf numFmtId="0" fontId="3" fillId="0" borderId="0" xfId="0" applyFont="1" applyAlignment="1" applyProtection="1">
      <alignment vertical="center"/>
    </xf>
    <xf numFmtId="0" fontId="16" fillId="0" borderId="0" xfId="0" applyFont="1" applyBorder="1" applyProtection="1"/>
    <xf numFmtId="38" fontId="75" fillId="0" borderId="0" xfId="0" applyNumberFormat="1" applyFont="1" applyAlignment="1" applyProtection="1"/>
    <xf numFmtId="38" fontId="75" fillId="0" borderId="0" xfId="0" applyNumberFormat="1" applyFont="1" applyBorder="1" applyAlignment="1" applyProtection="1"/>
    <xf numFmtId="49" fontId="16" fillId="0" borderId="127" xfId="2" applyNumberFormat="1" applyFont="1" applyFill="1" applyBorder="1" applyAlignment="1" applyProtection="1">
      <alignment horizontal="left" vertical="center"/>
    </xf>
    <xf numFmtId="0" fontId="16" fillId="4" borderId="162" xfId="2" applyFont="1" applyFill="1" applyBorder="1" applyAlignment="1" applyProtection="1">
      <alignment horizontal="center"/>
    </xf>
    <xf numFmtId="0" fontId="16" fillId="4" borderId="163" xfId="2" applyFont="1" applyFill="1" applyBorder="1" applyAlignment="1" applyProtection="1">
      <alignment horizontal="center"/>
    </xf>
    <xf numFmtId="38" fontId="14" fillId="4" borderId="164" xfId="2" applyNumberFormat="1" applyFont="1" applyFill="1" applyBorder="1" applyAlignment="1" applyProtection="1">
      <alignment vertical="center"/>
    </xf>
    <xf numFmtId="38" fontId="16" fillId="0" borderId="153" xfId="2" applyNumberFormat="1" applyFont="1" applyBorder="1" applyAlignment="1" applyProtection="1">
      <alignment vertical="center"/>
    </xf>
    <xf numFmtId="38" fontId="16" fillId="0" borderId="154" xfId="2" applyNumberFormat="1" applyFont="1" applyBorder="1" applyAlignment="1" applyProtection="1">
      <alignment vertical="center"/>
    </xf>
    <xf numFmtId="38" fontId="16" fillId="0" borderId="155" xfId="2" applyNumberFormat="1" applyFont="1" applyBorder="1" applyAlignment="1" applyProtection="1">
      <alignment vertical="center"/>
    </xf>
    <xf numFmtId="49" fontId="6" fillId="0" borderId="0" xfId="2" applyNumberFormat="1" applyFont="1" applyFill="1" applyBorder="1" applyAlignment="1" applyProtection="1">
      <alignment horizontal="left"/>
    </xf>
    <xf numFmtId="49" fontId="16" fillId="0" borderId="0" xfId="2" applyNumberFormat="1" applyFont="1" applyFill="1" applyBorder="1" applyAlignment="1" applyProtection="1">
      <alignment horizontal="left" vertical="center"/>
    </xf>
    <xf numFmtId="38" fontId="6" fillId="0" borderId="0" xfId="2" applyNumberFormat="1" applyFont="1" applyBorder="1" applyAlignment="1" applyProtection="1">
      <alignment horizontal="center" vertical="center"/>
    </xf>
    <xf numFmtId="0" fontId="0" fillId="0" borderId="0" xfId="0" applyBorder="1" applyProtection="1"/>
    <xf numFmtId="0" fontId="14" fillId="0" borderId="0" xfId="2" applyFont="1" applyProtection="1"/>
    <xf numFmtId="0" fontId="63" fillId="0" borderId="0" xfId="0" applyFont="1" applyProtection="1"/>
    <xf numFmtId="0" fontId="6" fillId="0" borderId="0" xfId="2" applyFont="1" applyAlignment="1" applyProtection="1">
      <alignment horizontal="left"/>
    </xf>
    <xf numFmtId="0" fontId="8" fillId="0" borderId="0" xfId="1" applyFont="1" applyFill="1" applyAlignment="1" applyProtection="1">
      <alignment textRotation="90"/>
    </xf>
    <xf numFmtId="0" fontId="6" fillId="0" borderId="0" xfId="2" applyFont="1" applyFill="1" applyAlignment="1" applyProtection="1">
      <alignment horizontal="left"/>
    </xf>
    <xf numFmtId="0" fontId="8" fillId="0" borderId="3" xfId="2" applyFont="1" applyFill="1" applyBorder="1" applyAlignment="1" applyProtection="1">
      <alignment horizontal="right" vertical="center" indent="1"/>
    </xf>
    <xf numFmtId="2" fontId="9" fillId="0" borderId="0" xfId="2" applyNumberFormat="1" applyFont="1" applyFill="1" applyBorder="1" applyAlignment="1" applyProtection="1">
      <alignment horizontal="center"/>
    </xf>
    <xf numFmtId="0" fontId="70" fillId="0" borderId="0" xfId="2" applyFont="1" applyFill="1" applyBorder="1" applyAlignment="1" applyProtection="1">
      <alignment horizontal="center" vertical="center"/>
    </xf>
    <xf numFmtId="0" fontId="70" fillId="0" borderId="102" xfId="2" applyFont="1" applyFill="1" applyBorder="1" applyAlignment="1" applyProtection="1">
      <alignment vertical="center"/>
    </xf>
    <xf numFmtId="0" fontId="9" fillId="0" borderId="0" xfId="2" applyFont="1" applyFill="1" applyBorder="1" applyAlignment="1" applyProtection="1">
      <alignment horizontal="center" vertical="center"/>
    </xf>
    <xf numFmtId="0" fontId="14" fillId="42" borderId="74" xfId="1" applyFont="1" applyFill="1" applyBorder="1" applyAlignment="1" applyProtection="1">
      <alignment horizontal="center" vertical="center" wrapText="1"/>
    </xf>
    <xf numFmtId="0" fontId="14" fillId="42" borderId="19" xfId="1" applyFont="1" applyFill="1" applyBorder="1" applyAlignment="1" applyProtection="1">
      <alignment horizontal="center" vertical="center" wrapText="1"/>
    </xf>
    <xf numFmtId="2" fontId="12" fillId="3" borderId="8" xfId="1" applyNumberFormat="1" applyFont="1" applyFill="1" applyBorder="1" applyAlignment="1" applyProtection="1">
      <alignment horizontal="center" vertical="center" wrapText="1"/>
    </xf>
    <xf numFmtId="2" fontId="12" fillId="3" borderId="2" xfId="1" applyNumberFormat="1" applyFont="1" applyFill="1" applyBorder="1" applyAlignment="1" applyProtection="1">
      <alignment horizontal="center" vertical="center" wrapText="1"/>
    </xf>
    <xf numFmtId="2" fontId="12" fillId="3" borderId="0" xfId="1" applyNumberFormat="1" applyFont="1" applyFill="1" applyBorder="1" applyAlignment="1" applyProtection="1">
      <alignment horizontal="center" vertical="center" wrapText="1"/>
    </xf>
    <xf numFmtId="2" fontId="12" fillId="42" borderId="0" xfId="1" applyNumberFormat="1" applyFont="1" applyFill="1" applyBorder="1" applyAlignment="1" applyProtection="1">
      <alignment horizontal="center" vertical="center" wrapText="1"/>
    </xf>
    <xf numFmtId="1" fontId="6" fillId="0" borderId="123" xfId="2" applyNumberFormat="1" applyFont="1" applyBorder="1" applyAlignment="1" applyProtection="1">
      <alignment horizontal="center" vertical="center"/>
    </xf>
    <xf numFmtId="2" fontId="6" fillId="4" borderId="32" xfId="2" applyNumberFormat="1" applyFont="1" applyFill="1" applyBorder="1" applyAlignment="1" applyProtection="1">
      <alignment horizontal="center" vertical="center"/>
    </xf>
    <xf numFmtId="2" fontId="6" fillId="4" borderId="65" xfId="2" applyNumberFormat="1" applyFont="1" applyFill="1" applyBorder="1" applyAlignment="1" applyProtection="1">
      <alignment horizontal="center" vertical="center"/>
    </xf>
    <xf numFmtId="2" fontId="6" fillId="42" borderId="0" xfId="2" applyNumberFormat="1" applyFont="1" applyFill="1" applyBorder="1" applyAlignment="1" applyProtection="1">
      <alignment horizontal="center" vertical="center"/>
    </xf>
    <xf numFmtId="1" fontId="6" fillId="4" borderId="69" xfId="2" applyNumberFormat="1" applyFont="1" applyFill="1" applyBorder="1" applyAlignment="1" applyProtection="1">
      <alignment horizontal="center" vertical="center"/>
    </xf>
    <xf numFmtId="0" fontId="23" fillId="4" borderId="49" xfId="2" applyFont="1" applyFill="1" applyBorder="1" applyAlignment="1" applyProtection="1">
      <alignment horizontal="center" vertical="center"/>
    </xf>
    <xf numFmtId="1" fontId="23" fillId="4" borderId="147" xfId="2" applyNumberFormat="1" applyFont="1" applyFill="1" applyBorder="1" applyAlignment="1" applyProtection="1">
      <alignment horizontal="center" vertical="center"/>
    </xf>
    <xf numFmtId="2" fontId="6" fillId="0" borderId="49" xfId="2" applyNumberFormat="1" applyFont="1" applyFill="1" applyBorder="1" applyAlignment="1" applyProtection="1">
      <alignment horizontal="center" vertical="center"/>
    </xf>
    <xf numFmtId="2" fontId="6" fillId="0" borderId="106" xfId="2" applyNumberFormat="1" applyFont="1" applyFill="1" applyBorder="1" applyAlignment="1" applyProtection="1">
      <alignment horizontal="center" vertical="center"/>
    </xf>
    <xf numFmtId="2" fontId="6" fillId="40" borderId="106" xfId="2" applyNumberFormat="1" applyFont="1" applyFill="1" applyBorder="1" applyAlignment="1" applyProtection="1">
      <alignment horizontal="center" vertical="center"/>
    </xf>
    <xf numFmtId="2" fontId="6" fillId="2" borderId="105" xfId="2" applyNumberFormat="1" applyFont="1" applyFill="1" applyBorder="1" applyAlignment="1" applyProtection="1">
      <alignment horizontal="center" vertical="center"/>
    </xf>
    <xf numFmtId="0" fontId="6" fillId="0" borderId="0" xfId="1" applyFont="1" applyAlignment="1" applyProtection="1">
      <alignment vertical="center"/>
    </xf>
    <xf numFmtId="0" fontId="14" fillId="2" borderId="19" xfId="2" applyFont="1" applyFill="1" applyBorder="1" applyAlignment="1" applyProtection="1">
      <alignment vertical="center" wrapText="1"/>
    </xf>
    <xf numFmtId="2" fontId="23" fillId="4" borderId="49" xfId="2" applyNumberFormat="1" applyFont="1" applyFill="1" applyBorder="1" applyAlignment="1" applyProtection="1">
      <alignment horizontal="center" vertical="center"/>
    </xf>
    <xf numFmtId="0" fontId="23" fillId="0" borderId="0" xfId="1" applyFont="1" applyFill="1" applyAlignment="1" applyProtection="1">
      <alignment vertical="center"/>
    </xf>
    <xf numFmtId="1" fontId="6" fillId="0" borderId="146" xfId="2" applyNumberFormat="1" applyFont="1" applyFill="1" applyBorder="1" applyAlignment="1" applyProtection="1">
      <alignment horizontal="center" vertical="center"/>
    </xf>
    <xf numFmtId="49" fontId="16" fillId="2" borderId="2" xfId="2" applyNumberFormat="1" applyFont="1" applyFill="1" applyBorder="1" applyAlignment="1" applyProtection="1">
      <alignment horizontal="left" vertical="center"/>
    </xf>
    <xf numFmtId="0" fontId="16" fillId="2" borderId="2" xfId="3" applyFont="1" applyFill="1" applyBorder="1" applyAlignment="1" applyProtection="1">
      <alignment horizontal="left" vertical="center" wrapText="1" indent="1"/>
    </xf>
    <xf numFmtId="0" fontId="23" fillId="0" borderId="0" xfId="1" applyFont="1" applyAlignment="1" applyProtection="1">
      <alignment vertical="center"/>
    </xf>
    <xf numFmtId="2" fontId="6" fillId="0" borderId="105" xfId="2" applyNumberFormat="1" applyFont="1" applyFill="1" applyBorder="1" applyAlignment="1" applyProtection="1">
      <alignment horizontal="center" vertical="center"/>
    </xf>
    <xf numFmtId="2" fontId="6" fillId="40" borderId="105" xfId="2" applyNumberFormat="1" applyFont="1" applyFill="1" applyBorder="1" applyAlignment="1" applyProtection="1">
      <alignment horizontal="center" vertical="center"/>
    </xf>
    <xf numFmtId="2" fontId="15" fillId="42" borderId="0" xfId="2" applyNumberFormat="1" applyFont="1" applyFill="1" applyBorder="1" applyAlignment="1" applyProtection="1">
      <alignment horizontal="center" vertical="center" wrapText="1"/>
    </xf>
    <xf numFmtId="2" fontId="14" fillId="3" borderId="17" xfId="1" applyNumberFormat="1" applyFont="1" applyFill="1" applyBorder="1" applyAlignment="1" applyProtection="1">
      <alignment horizontal="center" vertical="center" wrapText="1"/>
    </xf>
    <xf numFmtId="2" fontId="14" fillId="3" borderId="29" xfId="1" applyNumberFormat="1" applyFont="1" applyFill="1" applyBorder="1" applyAlignment="1" applyProtection="1">
      <alignment horizontal="center" vertical="center" wrapText="1"/>
    </xf>
    <xf numFmtId="2" fontId="14" fillId="42" borderId="0" xfId="1" applyNumberFormat="1" applyFont="1" applyFill="1" applyBorder="1" applyAlignment="1" applyProtection="1">
      <alignment horizontal="center" vertical="center" wrapText="1"/>
    </xf>
    <xf numFmtId="1" fontId="14" fillId="3" borderId="69" xfId="1" applyNumberFormat="1" applyFont="1" applyFill="1" applyBorder="1" applyAlignment="1" applyProtection="1">
      <alignment horizontal="center" vertical="center" wrapText="1"/>
    </xf>
    <xf numFmtId="2" fontId="14" fillId="3" borderId="19" xfId="1" applyNumberFormat="1" applyFont="1" applyFill="1" applyBorder="1" applyAlignment="1" applyProtection="1">
      <alignment horizontal="center" vertical="center" wrapText="1"/>
    </xf>
    <xf numFmtId="2" fontId="14" fillId="3" borderId="48" xfId="1" applyNumberFormat="1" applyFont="1" applyFill="1" applyBorder="1" applyAlignment="1" applyProtection="1">
      <alignment horizontal="center" vertical="center" wrapText="1"/>
    </xf>
    <xf numFmtId="1" fontId="14" fillId="3" borderId="70" xfId="1" applyNumberFormat="1" applyFont="1" applyFill="1" applyBorder="1" applyAlignment="1" applyProtection="1">
      <alignment horizontal="center" vertical="center" wrapText="1"/>
    </xf>
    <xf numFmtId="1" fontId="6" fillId="4" borderId="147" xfId="2" applyNumberFormat="1" applyFont="1" applyFill="1" applyBorder="1" applyAlignment="1" applyProtection="1">
      <alignment horizontal="center" vertical="center"/>
    </xf>
    <xf numFmtId="2" fontId="6" fillId="40" borderId="84" xfId="2" applyNumberFormat="1" applyFont="1" applyFill="1" applyBorder="1" applyAlignment="1" applyProtection="1">
      <alignment horizontal="center" vertical="center"/>
    </xf>
    <xf numFmtId="2" fontId="16" fillId="0" borderId="0" xfId="2" applyNumberFormat="1" applyFont="1" applyBorder="1" applyAlignment="1" applyProtection="1">
      <alignment horizontal="center" vertical="center"/>
    </xf>
    <xf numFmtId="2" fontId="21" fillId="0" borderId="0" xfId="2" applyNumberFormat="1" applyFont="1" applyBorder="1" applyAlignment="1" applyProtection="1">
      <alignment horizontal="center" vertical="center"/>
    </xf>
    <xf numFmtId="2" fontId="0" fillId="0" borderId="0" xfId="0" applyNumberFormat="1" applyBorder="1" applyAlignment="1" applyProtection="1">
      <alignment horizontal="center"/>
    </xf>
    <xf numFmtId="0" fontId="16" fillId="2" borderId="17" xfId="3" applyFont="1" applyFill="1" applyBorder="1" applyAlignment="1" applyProtection="1">
      <alignment horizontal="left" vertical="center" indent="1"/>
    </xf>
    <xf numFmtId="2" fontId="6" fillId="40" borderId="31" xfId="2" applyNumberFormat="1" applyFont="1" applyFill="1" applyBorder="1" applyAlignment="1" applyProtection="1">
      <alignment horizontal="center" vertical="center"/>
    </xf>
    <xf numFmtId="2" fontId="6" fillId="2" borderId="31" xfId="2" applyNumberFormat="1" applyFont="1" applyFill="1" applyBorder="1" applyAlignment="1" applyProtection="1">
      <alignment horizontal="center" vertical="center"/>
    </xf>
    <xf numFmtId="2" fontId="6" fillId="40" borderId="38" xfId="2" applyNumberFormat="1" applyFont="1" applyFill="1" applyBorder="1" applyAlignment="1" applyProtection="1">
      <alignment horizontal="center" vertical="center"/>
    </xf>
    <xf numFmtId="2" fontId="6" fillId="2" borderId="38" xfId="2" applyNumberFormat="1" applyFont="1" applyFill="1" applyBorder="1" applyAlignment="1" applyProtection="1">
      <alignment horizontal="center" vertical="center"/>
    </xf>
    <xf numFmtId="2" fontId="18" fillId="0" borderId="0" xfId="2" applyNumberFormat="1" applyFont="1" applyBorder="1" applyAlignment="1" applyProtection="1">
      <alignment horizontal="center"/>
    </xf>
    <xf numFmtId="0" fontId="16" fillId="2" borderId="2" xfId="2" applyFont="1" applyFill="1" applyBorder="1" applyAlignment="1" applyProtection="1">
      <alignment vertical="center"/>
    </xf>
    <xf numFmtId="1" fontId="23" fillId="4" borderId="148" xfId="2" applyNumberFormat="1" applyFont="1" applyFill="1" applyBorder="1" applyAlignment="1" applyProtection="1">
      <alignment horizontal="center" vertical="center"/>
    </xf>
    <xf numFmtId="0" fontId="16" fillId="0" borderId="88" xfId="2" applyFont="1" applyBorder="1" applyProtection="1"/>
    <xf numFmtId="0" fontId="16" fillId="0" borderId="0" xfId="2" applyFont="1" applyBorder="1" applyProtection="1"/>
    <xf numFmtId="2" fontId="24" fillId="0" borderId="3" xfId="2" applyNumberFormat="1" applyFont="1" applyBorder="1" applyAlignment="1" applyProtection="1">
      <alignment horizontal="center" vertical="center"/>
    </xf>
    <xf numFmtId="2" fontId="24" fillId="42" borderId="0" xfId="2" applyNumberFormat="1" applyFont="1" applyFill="1" applyBorder="1" applyAlignment="1" applyProtection="1">
      <alignment horizontal="center" vertical="center"/>
    </xf>
    <xf numFmtId="1" fontId="24" fillId="0" borderId="92" xfId="2" applyNumberFormat="1" applyFont="1" applyBorder="1" applyAlignment="1" applyProtection="1">
      <alignment horizontal="center" vertical="center"/>
    </xf>
    <xf numFmtId="0" fontId="16" fillId="0" borderId="88" xfId="2" applyFont="1" applyFill="1" applyBorder="1" applyProtection="1"/>
    <xf numFmtId="0" fontId="16" fillId="0" borderId="0" xfId="2" applyFont="1" applyFill="1" applyBorder="1" applyProtection="1"/>
    <xf numFmtId="2" fontId="17" fillId="0" borderId="3" xfId="2" applyNumberFormat="1" applyFont="1" applyBorder="1" applyAlignment="1" applyProtection="1">
      <alignment horizontal="center" vertical="center"/>
    </xf>
    <xf numFmtId="2" fontId="17" fillId="42" borderId="0" xfId="2" applyNumberFormat="1" applyFont="1" applyFill="1" applyBorder="1" applyAlignment="1" applyProtection="1">
      <alignment horizontal="center" vertical="center"/>
    </xf>
    <xf numFmtId="1" fontId="17" fillId="0" borderId="92" xfId="2" applyNumberFormat="1" applyFont="1" applyBorder="1" applyAlignment="1" applyProtection="1">
      <alignment horizontal="center" vertical="center"/>
    </xf>
    <xf numFmtId="49" fontId="16" fillId="0" borderId="32" xfId="2" applyNumberFormat="1" applyFont="1" applyBorder="1" applyAlignment="1" applyProtection="1">
      <alignment horizontal="left"/>
    </xf>
    <xf numFmtId="2" fontId="6" fillId="4" borderId="106" xfId="2" applyNumberFormat="1" applyFont="1" applyFill="1" applyBorder="1" applyAlignment="1" applyProtection="1">
      <alignment horizontal="center" vertical="center"/>
    </xf>
    <xf numFmtId="1" fontId="6" fillId="0" borderId="147" xfId="2" applyNumberFormat="1" applyFont="1" applyFill="1" applyBorder="1" applyAlignment="1" applyProtection="1">
      <alignment horizontal="center" vertical="center"/>
    </xf>
    <xf numFmtId="49" fontId="16" fillId="0" borderId="32" xfId="2" applyNumberFormat="1" applyFont="1" applyFill="1" applyBorder="1" applyAlignment="1" applyProtection="1">
      <alignment horizontal="left"/>
    </xf>
    <xf numFmtId="49" fontId="16" fillId="0" borderId="2" xfId="2" applyNumberFormat="1" applyFont="1" applyFill="1" applyBorder="1" applyAlignment="1" applyProtection="1">
      <alignment horizontal="left"/>
    </xf>
    <xf numFmtId="0" fontId="16" fillId="0" borderId="88" xfId="2" applyFont="1" applyBorder="1" applyAlignment="1" applyProtection="1">
      <alignment vertical="center"/>
    </xf>
    <xf numFmtId="0" fontId="16" fillId="0" borderId="3" xfId="2" applyFont="1" applyBorder="1" applyAlignment="1" applyProtection="1">
      <alignment vertical="center"/>
    </xf>
    <xf numFmtId="2" fontId="16" fillId="0" borderId="3" xfId="2" applyNumberFormat="1" applyFont="1" applyBorder="1" applyAlignment="1" applyProtection="1">
      <alignment horizontal="center" vertical="center"/>
    </xf>
    <xf numFmtId="2" fontId="16" fillId="42" borderId="0" xfId="2" applyNumberFormat="1" applyFont="1" applyFill="1" applyBorder="1" applyAlignment="1" applyProtection="1">
      <alignment horizontal="center" vertical="center"/>
    </xf>
    <xf numFmtId="1" fontId="16" fillId="0" borderId="92" xfId="2" applyNumberFormat="1" applyFont="1" applyBorder="1" applyAlignment="1" applyProtection="1">
      <alignment horizontal="center" vertical="center"/>
    </xf>
    <xf numFmtId="49" fontId="16" fillId="2" borderId="8" xfId="2" applyNumberFormat="1" applyFont="1" applyFill="1" applyBorder="1" applyAlignment="1" applyProtection="1">
      <alignment horizontal="left"/>
    </xf>
    <xf numFmtId="0" fontId="0" fillId="0" borderId="0" xfId="0" applyFill="1" applyProtection="1"/>
    <xf numFmtId="0" fontId="63" fillId="0" borderId="88" xfId="0" applyFont="1" applyBorder="1" applyProtection="1"/>
    <xf numFmtId="0" fontId="63" fillId="0" borderId="0" xfId="0" applyFont="1" applyBorder="1" applyProtection="1"/>
    <xf numFmtId="0" fontId="63" fillId="0" borderId="3" xfId="0" applyFont="1" applyBorder="1" applyProtection="1"/>
    <xf numFmtId="2" fontId="0" fillId="0" borderId="0" xfId="0" applyNumberFormat="1" applyBorder="1" applyAlignment="1" applyProtection="1">
      <alignment horizontal="center" vertical="center"/>
    </xf>
    <xf numFmtId="2" fontId="0" fillId="0" borderId="81" xfId="0" applyNumberFormat="1" applyBorder="1" applyAlignment="1" applyProtection="1">
      <alignment horizontal="center" vertical="center"/>
    </xf>
    <xf numFmtId="2" fontId="0" fillId="42" borderId="0" xfId="0" applyNumberFormat="1" applyFill="1" applyBorder="1" applyAlignment="1" applyProtection="1">
      <alignment horizontal="center" vertical="center"/>
    </xf>
    <xf numFmtId="49" fontId="6" fillId="0" borderId="41" xfId="2" applyNumberFormat="1" applyFont="1" applyFill="1" applyBorder="1" applyAlignment="1" applyProtection="1">
      <alignment horizontal="left"/>
    </xf>
    <xf numFmtId="49" fontId="16" fillId="0" borderId="20" xfId="2" applyNumberFormat="1" applyFont="1" applyFill="1" applyBorder="1" applyAlignment="1" applyProtection="1">
      <alignment horizontal="left"/>
    </xf>
    <xf numFmtId="2" fontId="6" fillId="4" borderId="4" xfId="2" applyNumberFormat="1" applyFont="1" applyFill="1" applyBorder="1" applyAlignment="1" applyProtection="1">
      <alignment horizontal="center" vertical="center"/>
    </xf>
    <xf numFmtId="2" fontId="6" fillId="0" borderId="86" xfId="2" applyNumberFormat="1" applyFont="1" applyFill="1" applyBorder="1" applyAlignment="1" applyProtection="1">
      <alignment horizontal="center" vertical="center"/>
    </xf>
    <xf numFmtId="2" fontId="6" fillId="4" borderId="86" xfId="2" applyNumberFormat="1" applyFont="1" applyFill="1" applyBorder="1" applyAlignment="1" applyProtection="1">
      <alignment horizontal="center" vertical="center"/>
    </xf>
    <xf numFmtId="2" fontId="6" fillId="2" borderId="130" xfId="2" applyNumberFormat="1" applyFont="1" applyFill="1" applyBorder="1" applyAlignment="1" applyProtection="1">
      <alignment horizontal="center" vertical="center"/>
    </xf>
    <xf numFmtId="2" fontId="6" fillId="42" borderId="102" xfId="2" applyNumberFormat="1" applyFont="1" applyFill="1" applyBorder="1" applyAlignment="1" applyProtection="1">
      <alignment horizontal="center" vertical="center"/>
    </xf>
    <xf numFmtId="1" fontId="6" fillId="0" borderId="148" xfId="2" applyNumberFormat="1" applyFont="1" applyFill="1" applyBorder="1" applyAlignment="1" applyProtection="1">
      <alignment horizontal="center" vertical="center"/>
    </xf>
    <xf numFmtId="164" fontId="16" fillId="0" borderId="0" xfId="2" applyNumberFormat="1" applyFont="1" applyAlignment="1" applyProtection="1">
      <alignment vertical="center"/>
    </xf>
    <xf numFmtId="164" fontId="16" fillId="0" borderId="0" xfId="2" applyNumberFormat="1" applyFont="1" applyAlignment="1" applyProtection="1">
      <alignment horizontal="center" vertical="center"/>
    </xf>
    <xf numFmtId="164" fontId="0" fillId="0" borderId="0" xfId="0" applyNumberFormat="1" applyAlignment="1" applyProtection="1">
      <alignment horizontal="center"/>
    </xf>
    <xf numFmtId="0" fontId="16" fillId="0" borderId="0" xfId="2" applyFont="1" applyAlignment="1" applyProtection="1">
      <alignment horizontal="left"/>
    </xf>
    <xf numFmtId="164" fontId="16" fillId="0" borderId="0" xfId="2" applyNumberFormat="1" applyFont="1" applyProtection="1"/>
    <xf numFmtId="164" fontId="14" fillId="0" borderId="0" xfId="2" applyNumberFormat="1" applyFont="1" applyAlignment="1" applyProtection="1">
      <alignment vertical="center"/>
    </xf>
    <xf numFmtId="164" fontId="0" fillId="0" borderId="0" xfId="0" applyNumberFormat="1" applyAlignment="1" applyProtection="1">
      <alignment vertical="center"/>
    </xf>
    <xf numFmtId="0" fontId="0" fillId="0" borderId="0" xfId="0" applyAlignment="1" applyProtection="1">
      <alignment horizontal="left"/>
    </xf>
    <xf numFmtId="164" fontId="63" fillId="0" borderId="0" xfId="0" applyNumberFormat="1" applyFont="1" applyAlignment="1" applyProtection="1">
      <alignment vertical="center"/>
    </xf>
    <xf numFmtId="49" fontId="73" fillId="0" borderId="0" xfId="1" applyNumberFormat="1" applyFont="1" applyFill="1" applyAlignment="1" applyProtection="1">
      <alignment horizontal="center" vertical="center"/>
    </xf>
    <xf numFmtId="0" fontId="73" fillId="0" borderId="0" xfId="1" applyFont="1" applyAlignment="1" applyProtection="1">
      <alignment horizontal="center" vertical="center"/>
    </xf>
    <xf numFmtId="0" fontId="73" fillId="0" borderId="0" xfId="1" applyFont="1" applyAlignment="1" applyProtection="1">
      <alignment vertical="center"/>
    </xf>
    <xf numFmtId="49" fontId="73" fillId="0" borderId="0" xfId="1" applyNumberFormat="1" applyFont="1" applyAlignment="1" applyProtection="1">
      <alignment horizontal="center" vertical="center"/>
    </xf>
    <xf numFmtId="0" fontId="74" fillId="2" borderId="0" xfId="0" applyFont="1" applyFill="1" applyBorder="1" applyAlignment="1" applyProtection="1">
      <alignment horizontal="left" vertical="center" wrapText="1" indent="3"/>
    </xf>
    <xf numFmtId="0" fontId="130" fillId="0" borderId="0" xfId="2" applyFont="1" applyFill="1" applyBorder="1" applyAlignment="1" applyProtection="1">
      <alignment horizontal="left" vertical="center" indent="10"/>
    </xf>
    <xf numFmtId="0" fontId="73" fillId="0" borderId="0" xfId="1" applyFont="1" applyFill="1" applyBorder="1" applyAlignment="1" applyProtection="1">
      <alignment vertical="center"/>
    </xf>
    <xf numFmtId="0" fontId="74" fillId="0" borderId="0" xfId="0" applyFont="1" applyFill="1" applyBorder="1" applyAlignment="1" applyProtection="1">
      <alignment horizontal="left" vertical="center" wrapText="1" indent="3"/>
    </xf>
    <xf numFmtId="0" fontId="74" fillId="0" borderId="0" xfId="0" applyFont="1" applyFill="1" applyBorder="1" applyAlignment="1" applyProtection="1">
      <alignment horizontal="center" vertical="center" wrapText="1"/>
    </xf>
    <xf numFmtId="2" fontId="131" fillId="0" borderId="0" xfId="0" applyNumberFormat="1" applyFont="1" applyFill="1" applyBorder="1" applyAlignment="1" applyProtection="1">
      <alignment horizontal="center" wrapText="1"/>
    </xf>
    <xf numFmtId="0" fontId="73" fillId="3" borderId="84" xfId="1" applyFont="1" applyFill="1" applyBorder="1" applyAlignment="1" applyProtection="1">
      <alignment vertical="center"/>
    </xf>
    <xf numFmtId="0" fontId="73" fillId="3" borderId="59" xfId="1" applyFont="1" applyFill="1" applyBorder="1" applyAlignment="1" applyProtection="1">
      <alignment vertical="center"/>
    </xf>
    <xf numFmtId="0" fontId="73" fillId="3" borderId="8" xfId="1" applyFont="1" applyFill="1" applyBorder="1" applyAlignment="1" applyProtection="1">
      <alignment vertical="center"/>
    </xf>
    <xf numFmtId="0" fontId="123" fillId="3" borderId="8" xfId="1" applyFont="1" applyFill="1" applyBorder="1" applyAlignment="1" applyProtection="1">
      <alignment horizontal="center" vertical="center" wrapText="1"/>
    </xf>
    <xf numFmtId="0" fontId="73" fillId="2" borderId="0" xfId="1" applyFont="1" applyFill="1" applyBorder="1" applyAlignment="1" applyProtection="1">
      <alignment vertical="center"/>
    </xf>
    <xf numFmtId="49" fontId="8" fillId="3" borderId="20" xfId="1" applyNumberFormat="1" applyFont="1" applyFill="1" applyBorder="1" applyAlignment="1" applyProtection="1">
      <alignment horizontal="center" vertical="center" wrapText="1"/>
    </xf>
    <xf numFmtId="0" fontId="8" fillId="3" borderId="20" xfId="1" applyFont="1" applyFill="1" applyBorder="1" applyAlignment="1" applyProtection="1">
      <alignment horizontal="center" vertical="center" wrapText="1"/>
    </xf>
    <xf numFmtId="0" fontId="8" fillId="3" borderId="4" xfId="1" applyFont="1" applyFill="1" applyBorder="1" applyAlignment="1" applyProtection="1">
      <alignment horizontal="center" vertical="center" wrapText="1"/>
    </xf>
    <xf numFmtId="49" fontId="16" fillId="3" borderId="2" xfId="1" applyNumberFormat="1" applyFont="1" applyFill="1" applyBorder="1" applyAlignment="1" applyProtection="1">
      <alignment horizontal="left" vertical="center" wrapText="1"/>
    </xf>
    <xf numFmtId="0" fontId="8" fillId="0" borderId="19" xfId="1" applyFont="1" applyFill="1" applyBorder="1" applyAlignment="1" applyProtection="1">
      <alignment horizontal="left" vertical="center" wrapText="1"/>
    </xf>
    <xf numFmtId="181" fontId="8" fillId="0" borderId="19" xfId="1" applyNumberFormat="1" applyFont="1" applyFill="1" applyBorder="1" applyAlignment="1" applyProtection="1">
      <alignment horizontal="center" vertical="center" wrapText="1"/>
    </xf>
    <xf numFmtId="0" fontId="121" fillId="2" borderId="0" xfId="1" applyFont="1" applyFill="1" applyBorder="1" applyAlignment="1" applyProtection="1">
      <alignment vertical="center"/>
    </xf>
    <xf numFmtId="49" fontId="118" fillId="3" borderId="2" xfId="1" applyNumberFormat="1" applyFont="1" applyFill="1" applyBorder="1" applyAlignment="1" applyProtection="1">
      <alignment horizontal="left" vertical="center" wrapText="1"/>
    </xf>
    <xf numFmtId="0" fontId="122" fillId="0" borderId="2" xfId="1" applyFont="1" applyFill="1" applyBorder="1" applyAlignment="1" applyProtection="1">
      <alignment horizontal="left" vertical="center" wrapText="1"/>
    </xf>
    <xf numFmtId="181" fontId="122" fillId="0" borderId="2" xfId="1" applyNumberFormat="1" applyFont="1" applyFill="1" applyBorder="1" applyAlignment="1" applyProtection="1">
      <alignment horizontal="center" vertical="center" wrapText="1"/>
    </xf>
    <xf numFmtId="49" fontId="118" fillId="3" borderId="20" xfId="1" applyNumberFormat="1" applyFont="1" applyFill="1" applyBorder="1" applyAlignment="1" applyProtection="1">
      <alignment horizontal="left" vertical="center" wrapText="1"/>
    </xf>
    <xf numFmtId="0" fontId="122" fillId="0" borderId="20" xfId="1" applyFont="1" applyFill="1" applyBorder="1" applyAlignment="1" applyProtection="1">
      <alignment horizontal="left" vertical="center" wrapText="1"/>
    </xf>
    <xf numFmtId="181" fontId="122" fillId="0" borderId="20" xfId="1" applyNumberFormat="1" applyFont="1" applyFill="1" applyBorder="1" applyAlignment="1" applyProtection="1">
      <alignment horizontal="center" vertical="center" wrapText="1"/>
    </xf>
    <xf numFmtId="0" fontId="3" fillId="0" borderId="19" xfId="1" applyFont="1" applyFill="1" applyBorder="1" applyAlignment="1" applyProtection="1">
      <alignment horizontal="left" vertical="center" wrapText="1"/>
    </xf>
    <xf numFmtId="181" fontId="16" fillId="0" borderId="19" xfId="1" applyNumberFormat="1" applyFont="1" applyFill="1" applyBorder="1" applyAlignment="1" applyProtection="1">
      <alignment horizontal="center" vertical="center" wrapText="1"/>
    </xf>
    <xf numFmtId="181" fontId="16" fillId="0" borderId="2" xfId="1" applyNumberFormat="1" applyFont="1" applyFill="1" applyBorder="1" applyAlignment="1" applyProtection="1">
      <alignment horizontal="center" vertical="center" wrapText="1"/>
    </xf>
    <xf numFmtId="49" fontId="16" fillId="3" borderId="99" xfId="1" applyNumberFormat="1" applyFont="1" applyFill="1" applyBorder="1" applyAlignment="1" applyProtection="1">
      <alignment horizontal="left" vertical="center" wrapText="1"/>
    </xf>
    <xf numFmtId="0" fontId="3" fillId="0" borderId="99" xfId="1" applyFont="1" applyFill="1" applyBorder="1" applyAlignment="1" applyProtection="1">
      <alignment horizontal="left" vertical="center" wrapText="1"/>
    </xf>
    <xf numFmtId="181" fontId="16" fillId="0" borderId="99" xfId="1" applyNumberFormat="1" applyFont="1" applyFill="1" applyBorder="1" applyAlignment="1" applyProtection="1">
      <alignment horizontal="center" vertical="center" wrapText="1"/>
    </xf>
    <xf numFmtId="49" fontId="16" fillId="3" borderId="19" xfId="1" applyNumberFormat="1" applyFont="1" applyFill="1" applyBorder="1" applyAlignment="1" applyProtection="1">
      <alignment horizontal="left" vertical="center" wrapText="1"/>
    </xf>
    <xf numFmtId="49" fontId="16" fillId="3" borderId="17" xfId="1" applyNumberFormat="1" applyFont="1" applyFill="1" applyBorder="1" applyAlignment="1" applyProtection="1">
      <alignment horizontal="left" vertical="center" wrapText="1"/>
    </xf>
    <xf numFmtId="0" fontId="3" fillId="0" borderId="17" xfId="1" applyFont="1" applyFill="1" applyBorder="1" applyAlignment="1" applyProtection="1">
      <alignment horizontal="left" vertical="center" wrapText="1"/>
    </xf>
    <xf numFmtId="181" fontId="16" fillId="0" borderId="17" xfId="1" applyNumberFormat="1" applyFont="1" applyFill="1" applyBorder="1" applyAlignment="1" applyProtection="1">
      <alignment horizontal="center" vertical="center" wrapText="1"/>
    </xf>
    <xf numFmtId="0" fontId="3" fillId="2" borderId="99" xfId="1" applyFont="1" applyFill="1" applyBorder="1" applyAlignment="1" applyProtection="1">
      <alignment horizontal="left" vertical="center" wrapText="1"/>
    </xf>
    <xf numFmtId="181" fontId="16" fillId="2" borderId="99" xfId="1" applyNumberFormat="1" applyFont="1" applyFill="1" applyBorder="1" applyAlignment="1" applyProtection="1">
      <alignment horizontal="center" vertical="center" wrapText="1"/>
    </xf>
    <xf numFmtId="0" fontId="3" fillId="0" borderId="2" xfId="1" applyFont="1" applyFill="1" applyBorder="1" applyAlignment="1" applyProtection="1">
      <alignment horizontal="left" vertical="center" wrapText="1"/>
    </xf>
    <xf numFmtId="49" fontId="16" fillId="3" borderId="100" xfId="1" applyNumberFormat="1" applyFont="1" applyFill="1" applyBorder="1" applyAlignment="1" applyProtection="1">
      <alignment horizontal="left" vertical="center" wrapText="1"/>
    </xf>
    <xf numFmtId="0" fontId="3" fillId="2" borderId="100" xfId="1" applyFont="1" applyFill="1" applyBorder="1" applyAlignment="1" applyProtection="1">
      <alignment horizontal="left" vertical="center" wrapText="1"/>
    </xf>
    <xf numFmtId="181" fontId="16" fillId="2" borderId="100" xfId="1" applyNumberFormat="1" applyFont="1" applyFill="1" applyBorder="1" applyAlignment="1" applyProtection="1">
      <alignment horizontal="center" vertical="center" wrapText="1"/>
    </xf>
    <xf numFmtId="181" fontId="16" fillId="0" borderId="100" xfId="1" applyNumberFormat="1" applyFont="1" applyFill="1" applyBorder="1" applyAlignment="1" applyProtection="1">
      <alignment horizontal="center" vertical="center" wrapText="1"/>
    </xf>
    <xf numFmtId="181" fontId="14" fillId="0" borderId="19" xfId="1" applyNumberFormat="1" applyFont="1" applyFill="1" applyBorder="1" applyAlignment="1" applyProtection="1">
      <alignment horizontal="center" vertical="center" wrapText="1"/>
    </xf>
    <xf numFmtId="0" fontId="8" fillId="2" borderId="0" xfId="2" applyFont="1" applyFill="1" applyBorder="1" applyAlignment="1" applyProtection="1">
      <alignment horizontal="right" vertical="center"/>
    </xf>
    <xf numFmtId="2" fontId="9" fillId="0" borderId="0" xfId="2" applyNumberFormat="1" applyFont="1" applyBorder="1" applyAlignment="1" applyProtection="1">
      <alignment horizontal="center"/>
    </xf>
    <xf numFmtId="0" fontId="13" fillId="3" borderId="2" xfId="1" applyFont="1" applyFill="1" applyBorder="1" applyAlignment="1" applyProtection="1">
      <alignment horizontal="center" vertical="top" wrapText="1"/>
    </xf>
    <xf numFmtId="0" fontId="6" fillId="0" borderId="0" xfId="2" applyFont="1" applyFill="1" applyBorder="1" applyAlignment="1" applyProtection="1">
      <alignment horizontal="left"/>
    </xf>
    <xf numFmtId="0" fontId="16" fillId="4" borderId="118" xfId="2" applyFont="1" applyFill="1" applyBorder="1" applyProtection="1"/>
    <xf numFmtId="0" fontId="16" fillId="4" borderId="11" xfId="2" applyFont="1" applyFill="1" applyBorder="1" applyProtection="1"/>
    <xf numFmtId="181" fontId="16" fillId="4" borderId="32" xfId="2" applyNumberFormat="1" applyFont="1" applyFill="1" applyBorder="1" applyAlignment="1" applyProtection="1">
      <alignment horizontal="center"/>
    </xf>
    <xf numFmtId="181" fontId="16" fillId="4" borderId="142" xfId="2" applyNumberFormat="1" applyFont="1" applyFill="1" applyBorder="1" applyAlignment="1" applyProtection="1">
      <alignment horizontal="center"/>
    </xf>
    <xf numFmtId="181" fontId="16" fillId="4" borderId="109" xfId="2" applyNumberFormat="1" applyFont="1" applyFill="1" applyBorder="1" applyAlignment="1" applyProtection="1">
      <alignment horizontal="center"/>
    </xf>
    <xf numFmtId="181" fontId="16" fillId="4" borderId="23" xfId="2" applyNumberFormat="1" applyFont="1" applyFill="1" applyBorder="1" applyAlignment="1" applyProtection="1"/>
    <xf numFmtId="181" fontId="16" fillId="4" borderId="33" xfId="2" applyNumberFormat="1" applyFont="1" applyFill="1" applyBorder="1" applyAlignment="1" applyProtection="1">
      <alignment horizontal="center"/>
    </xf>
    <xf numFmtId="181" fontId="16" fillId="2" borderId="145" xfId="2" applyNumberFormat="1" applyFont="1" applyFill="1" applyBorder="1" applyAlignment="1" applyProtection="1"/>
    <xf numFmtId="181" fontId="18" fillId="4" borderId="33" xfId="2" applyNumberFormat="1" applyFont="1" applyFill="1" applyBorder="1" applyAlignment="1" applyProtection="1">
      <alignment horizontal="center"/>
    </xf>
    <xf numFmtId="181" fontId="16" fillId="43" borderId="16" xfId="2" applyNumberFormat="1" applyFont="1" applyFill="1" applyBorder="1" applyAlignment="1" applyProtection="1"/>
    <xf numFmtId="181" fontId="16" fillId="43" borderId="14" xfId="2" applyNumberFormat="1" applyFont="1" applyFill="1" applyBorder="1" applyAlignment="1" applyProtection="1"/>
    <xf numFmtId="181" fontId="16" fillId="43" borderId="15" xfId="2" applyNumberFormat="1" applyFont="1" applyFill="1" applyBorder="1" applyAlignment="1" applyProtection="1"/>
    <xf numFmtId="181" fontId="16" fillId="4" borderId="33" xfId="2" applyNumberFormat="1" applyFont="1" applyFill="1" applyBorder="1" applyAlignment="1" applyProtection="1">
      <alignment horizontal="center" vertical="center"/>
    </xf>
    <xf numFmtId="181" fontId="16" fillId="40" borderId="16" xfId="2" applyNumberFormat="1" applyFont="1" applyFill="1" applyBorder="1" applyAlignment="1" applyProtection="1"/>
    <xf numFmtId="181" fontId="16" fillId="40" borderId="14" xfId="2" applyNumberFormat="1" applyFont="1" applyFill="1" applyBorder="1" applyAlignment="1" applyProtection="1"/>
    <xf numFmtId="181" fontId="16" fillId="40" borderId="15" xfId="2" applyNumberFormat="1" applyFont="1" applyFill="1" applyBorder="1" applyAlignment="1" applyProtection="1"/>
    <xf numFmtId="2" fontId="16" fillId="40" borderId="117" xfId="2" applyNumberFormat="1" applyFont="1" applyFill="1" applyBorder="1" applyAlignment="1" applyProtection="1">
      <alignment horizontal="center"/>
    </xf>
    <xf numFmtId="181" fontId="16" fillId="44" borderId="14" xfId="2" applyNumberFormat="1" applyFont="1" applyFill="1" applyBorder="1" applyAlignment="1" applyProtection="1"/>
    <xf numFmtId="2" fontId="16" fillId="40" borderId="95" xfId="2" applyNumberFormat="1" applyFont="1" applyFill="1" applyBorder="1" applyAlignment="1" applyProtection="1">
      <alignment horizontal="center"/>
    </xf>
    <xf numFmtId="181" fontId="16" fillId="4" borderId="110" xfId="2" applyNumberFormat="1" applyFont="1" applyFill="1" applyBorder="1" applyAlignment="1" applyProtection="1">
      <alignment horizontal="center"/>
    </xf>
    <xf numFmtId="181" fontId="16" fillId="2" borderId="50" xfId="2" applyNumberFormat="1" applyFont="1" applyFill="1" applyBorder="1" applyAlignment="1" applyProtection="1"/>
    <xf numFmtId="181" fontId="16" fillId="2" borderId="149" xfId="2" applyNumberFormat="1" applyFont="1" applyFill="1" applyBorder="1" applyAlignment="1" applyProtection="1"/>
    <xf numFmtId="181" fontId="16" fillId="4" borderId="111" xfId="2" applyNumberFormat="1" applyFont="1" applyFill="1" applyBorder="1" applyAlignment="1" applyProtection="1">
      <alignment horizontal="center"/>
    </xf>
    <xf numFmtId="181" fontId="16" fillId="43" borderId="145" xfId="2" applyNumberFormat="1" applyFont="1" applyFill="1" applyBorder="1" applyAlignment="1" applyProtection="1"/>
    <xf numFmtId="181" fontId="16" fillId="4" borderId="112" xfId="2" applyNumberFormat="1" applyFont="1" applyFill="1" applyBorder="1" applyAlignment="1" applyProtection="1">
      <alignment horizontal="center" vertical="center"/>
    </xf>
    <xf numFmtId="2" fontId="16" fillId="0" borderId="95" xfId="2" applyNumberFormat="1" applyFont="1" applyFill="1" applyBorder="1" applyAlignment="1" applyProtection="1">
      <alignment horizontal="center"/>
    </xf>
    <xf numFmtId="2" fontId="16" fillId="0" borderId="118" xfId="2" applyNumberFormat="1" applyFont="1" applyFill="1" applyBorder="1" applyAlignment="1" applyProtection="1">
      <alignment horizontal="center"/>
    </xf>
    <xf numFmtId="181" fontId="16" fillId="2" borderId="135" xfId="2" applyNumberFormat="1" applyFont="1" applyFill="1" applyBorder="1" applyAlignment="1" applyProtection="1"/>
    <xf numFmtId="181" fontId="16" fillId="2" borderId="136" xfId="2" applyNumberFormat="1" applyFont="1" applyFill="1" applyBorder="1" applyAlignment="1" applyProtection="1"/>
    <xf numFmtId="181" fontId="16" fillId="0" borderId="136" xfId="2" applyNumberFormat="1" applyFont="1" applyFill="1" applyBorder="1" applyAlignment="1" applyProtection="1"/>
    <xf numFmtId="181" fontId="16" fillId="0" borderId="145" xfId="2" applyNumberFormat="1" applyFont="1" applyFill="1" applyBorder="1" applyAlignment="1" applyProtection="1"/>
    <xf numFmtId="181" fontId="133" fillId="4" borderId="33" xfId="2" applyNumberFormat="1" applyFont="1" applyFill="1" applyBorder="1" applyAlignment="1" applyProtection="1">
      <alignment vertical="center"/>
    </xf>
    <xf numFmtId="181" fontId="16" fillId="0" borderId="137" xfId="2" applyNumberFormat="1" applyFont="1" applyFill="1" applyBorder="1" applyAlignment="1" applyProtection="1"/>
    <xf numFmtId="181" fontId="16" fillId="0" borderId="132" xfId="2" applyNumberFormat="1" applyFont="1" applyFill="1" applyBorder="1" applyAlignment="1" applyProtection="1"/>
    <xf numFmtId="181" fontId="16" fillId="0" borderId="50" xfId="2" applyNumberFormat="1" applyFont="1" applyFill="1" applyBorder="1" applyAlignment="1" applyProtection="1"/>
    <xf numFmtId="181" fontId="16" fillId="0" borderId="149" xfId="2" applyNumberFormat="1" applyFont="1" applyFill="1" applyBorder="1" applyAlignment="1" applyProtection="1"/>
    <xf numFmtId="181" fontId="133" fillId="4" borderId="33" xfId="2" applyNumberFormat="1" applyFont="1" applyFill="1" applyBorder="1" applyAlignment="1" applyProtection="1">
      <alignment vertical="center" wrapText="1"/>
    </xf>
    <xf numFmtId="165" fontId="16" fillId="4" borderId="16" xfId="2" applyNumberFormat="1" applyFont="1" applyFill="1" applyBorder="1" applyAlignment="1" applyProtection="1"/>
    <xf numFmtId="181" fontId="16" fillId="4" borderId="134" xfId="2" applyNumberFormat="1" applyFont="1" applyFill="1" applyBorder="1" applyAlignment="1" applyProtection="1"/>
    <xf numFmtId="181" fontId="16" fillId="4" borderId="114" xfId="2" applyNumberFormat="1" applyFont="1" applyFill="1" applyBorder="1" applyAlignment="1" applyProtection="1"/>
    <xf numFmtId="181" fontId="18" fillId="4" borderId="115" xfId="2" applyNumberFormat="1" applyFont="1" applyFill="1" applyBorder="1" applyAlignment="1" applyProtection="1"/>
    <xf numFmtId="181" fontId="16" fillId="4" borderId="138" xfId="2" applyNumberFormat="1" applyFont="1" applyFill="1" applyBorder="1" applyAlignment="1" applyProtection="1"/>
    <xf numFmtId="181" fontId="16" fillId="2" borderId="98" xfId="2" applyNumberFormat="1" applyFont="1" applyFill="1" applyBorder="1" applyAlignment="1" applyProtection="1"/>
    <xf numFmtId="181" fontId="16" fillId="2" borderId="150" xfId="2" applyNumberFormat="1" applyFont="1" applyFill="1" applyBorder="1" applyAlignment="1" applyProtection="1"/>
    <xf numFmtId="181" fontId="16" fillId="0" borderId="0" xfId="2" applyNumberFormat="1" applyFont="1" applyAlignment="1" applyProtection="1">
      <alignment horizontal="center"/>
    </xf>
    <xf numFmtId="181" fontId="16" fillId="4" borderId="111" xfId="2" applyNumberFormat="1" applyFont="1" applyFill="1" applyBorder="1" applyAlignment="1" applyProtection="1">
      <alignment horizontal="center" vertical="center"/>
    </xf>
    <xf numFmtId="181" fontId="16" fillId="4" borderId="16" xfId="2" applyNumberFormat="1" applyFont="1" applyFill="1" applyBorder="1" applyAlignment="1" applyProtection="1">
      <alignment horizontal="center" vertical="center"/>
    </xf>
    <xf numFmtId="181" fontId="16" fillId="0" borderId="16" xfId="2" applyNumberFormat="1" applyFont="1" applyBorder="1" applyAlignment="1" applyProtection="1">
      <alignment vertical="center"/>
    </xf>
    <xf numFmtId="181" fontId="16" fillId="0" borderId="145" xfId="2" applyNumberFormat="1" applyFont="1" applyBorder="1" applyAlignment="1" applyProtection="1">
      <alignment vertical="center"/>
    </xf>
    <xf numFmtId="181" fontId="16" fillId="4" borderId="115" xfId="2" applyNumberFormat="1" applyFont="1" applyFill="1" applyBorder="1" applyAlignment="1" applyProtection="1">
      <alignment horizontal="center" vertical="center"/>
    </xf>
    <xf numFmtId="181" fontId="16" fillId="4" borderId="98" xfId="2" applyNumberFormat="1" applyFont="1" applyFill="1" applyBorder="1" applyAlignment="1" applyProtection="1">
      <alignment horizontal="center" vertical="center"/>
    </xf>
    <xf numFmtId="181" fontId="16" fillId="0" borderId="98" xfId="2" applyNumberFormat="1" applyFont="1" applyBorder="1" applyAlignment="1" applyProtection="1">
      <alignment vertical="center"/>
    </xf>
    <xf numFmtId="181" fontId="16" fillId="0" borderId="150" xfId="2" applyNumberFormat="1" applyFont="1" applyBorder="1" applyAlignment="1" applyProtection="1">
      <alignment vertical="center"/>
    </xf>
    <xf numFmtId="181" fontId="16" fillId="0" borderId="0" xfId="2" applyNumberFormat="1" applyFont="1" applyAlignment="1" applyProtection="1">
      <alignment horizontal="center" vertical="center"/>
    </xf>
    <xf numFmtId="181" fontId="16" fillId="0" borderId="0" xfId="2" applyNumberFormat="1" applyFont="1" applyBorder="1" applyAlignment="1" applyProtection="1">
      <alignment horizontal="center" vertical="center"/>
    </xf>
    <xf numFmtId="2" fontId="16" fillId="4" borderId="118" xfId="2" applyNumberFormat="1" applyFont="1" applyFill="1" applyBorder="1" applyAlignment="1" applyProtection="1">
      <alignment horizontal="center"/>
    </xf>
    <xf numFmtId="2" fontId="16" fillId="4" borderId="94" xfId="2" applyNumberFormat="1" applyFont="1" applyFill="1" applyBorder="1" applyAlignment="1" applyProtection="1">
      <alignment horizontal="center"/>
    </xf>
    <xf numFmtId="181" fontId="14" fillId="2" borderId="165" xfId="2" applyNumberFormat="1" applyFont="1" applyFill="1" applyBorder="1" applyAlignment="1" applyProtection="1">
      <alignment vertical="center"/>
    </xf>
    <xf numFmtId="181" fontId="14" fillId="4" borderId="53" xfId="2" applyNumberFormat="1" applyFont="1" applyFill="1" applyBorder="1" applyAlignment="1" applyProtection="1">
      <alignment vertical="center"/>
    </xf>
    <xf numFmtId="181" fontId="14" fillId="2" borderId="11" xfId="2" applyNumberFormat="1" applyFont="1" applyFill="1" applyBorder="1" applyAlignment="1" applyProtection="1"/>
    <xf numFmtId="181" fontId="14" fillId="2" borderId="12" xfId="2" applyNumberFormat="1" applyFont="1" applyFill="1" applyBorder="1" applyAlignment="1" applyProtection="1"/>
    <xf numFmtId="2" fontId="16" fillId="4" borderId="49" xfId="2" applyNumberFormat="1" applyFont="1" applyFill="1" applyBorder="1" applyAlignment="1" applyProtection="1">
      <alignment horizontal="center"/>
    </xf>
    <xf numFmtId="181" fontId="16" fillId="4" borderId="54" xfId="2" applyNumberFormat="1" applyFont="1" applyFill="1" applyBorder="1" applyAlignment="1" applyProtection="1">
      <alignment vertical="center"/>
    </xf>
    <xf numFmtId="2" fontId="16" fillId="4" borderId="97" xfId="2" applyNumberFormat="1" applyFont="1" applyFill="1" applyBorder="1" applyAlignment="1" applyProtection="1">
      <alignment horizontal="center"/>
    </xf>
    <xf numFmtId="181" fontId="16" fillId="4" borderId="152" xfId="2" applyNumberFormat="1" applyFont="1" applyFill="1" applyBorder="1" applyAlignment="1" applyProtection="1">
      <alignment vertical="center"/>
    </xf>
    <xf numFmtId="181" fontId="16" fillId="4" borderId="160" xfId="2" applyNumberFormat="1" applyFont="1" applyFill="1" applyBorder="1" applyAlignment="1" applyProtection="1">
      <alignment vertical="center"/>
    </xf>
    <xf numFmtId="2" fontId="16" fillId="0" borderId="5" xfId="0" applyNumberFormat="1" applyFont="1" applyBorder="1" applyProtection="1"/>
    <xf numFmtId="181" fontId="75" fillId="0" borderId="5" xfId="0" applyNumberFormat="1" applyFont="1" applyBorder="1" applyAlignment="1" applyProtection="1"/>
    <xf numFmtId="181" fontId="16" fillId="4" borderId="48" xfId="2" applyNumberFormat="1" applyFont="1" applyFill="1" applyBorder="1" applyAlignment="1" applyProtection="1">
      <alignment vertical="center"/>
    </xf>
    <xf numFmtId="181" fontId="16" fillId="0" borderId="103" xfId="2" applyNumberFormat="1" applyFont="1" applyBorder="1" applyAlignment="1" applyProtection="1">
      <alignment vertical="center"/>
    </xf>
    <xf numFmtId="181" fontId="16" fillId="0" borderId="166" xfId="2" applyNumberFormat="1" applyFont="1" applyBorder="1" applyAlignment="1" applyProtection="1">
      <alignment vertical="center"/>
    </xf>
    <xf numFmtId="49" fontId="16" fillId="0" borderId="0" xfId="2" applyNumberFormat="1" applyFont="1" applyFill="1" applyBorder="1" applyAlignment="1" applyProtection="1">
      <alignment horizontal="left"/>
    </xf>
    <xf numFmtId="0" fontId="75" fillId="0" borderId="0" xfId="0" applyFont="1" applyProtection="1"/>
    <xf numFmtId="0" fontId="16" fillId="0" borderId="0" xfId="0" applyFont="1" applyProtection="1"/>
    <xf numFmtId="0" fontId="75" fillId="0" borderId="0" xfId="0" applyFont="1" applyAlignment="1" applyProtection="1">
      <alignment horizontal="center"/>
    </xf>
    <xf numFmtId="0" fontId="16" fillId="0" borderId="0" xfId="2" applyFont="1" applyFill="1" applyProtection="1"/>
    <xf numFmtId="184" fontId="16" fillId="0" borderId="0" xfId="2" applyNumberFormat="1" applyFont="1" applyFill="1" applyAlignment="1" applyProtection="1">
      <alignment horizontal="center"/>
    </xf>
    <xf numFmtId="0" fontId="18" fillId="3" borderId="0" xfId="2" applyFont="1" applyFill="1" applyProtection="1"/>
    <xf numFmtId="0" fontId="75" fillId="0" borderId="5" xfId="0" applyFont="1" applyBorder="1" applyProtection="1"/>
    <xf numFmtId="0" fontId="16" fillId="0" borderId="5" xfId="0" applyFont="1" applyBorder="1" applyProtection="1"/>
    <xf numFmtId="0" fontId="14" fillId="0" borderId="5" xfId="2" applyFont="1" applyBorder="1" applyProtection="1"/>
    <xf numFmtId="0" fontId="14" fillId="3" borderId="5" xfId="2" applyFont="1" applyFill="1" applyBorder="1" applyProtection="1"/>
    <xf numFmtId="0" fontId="75" fillId="3" borderId="5" xfId="0" applyFont="1" applyFill="1" applyBorder="1" applyProtection="1"/>
    <xf numFmtId="181" fontId="75" fillId="0" borderId="5" xfId="126" applyNumberFormat="1" applyFont="1" applyFill="1" applyBorder="1" applyAlignment="1" applyProtection="1">
      <alignment horizontal="center" vertical="center"/>
    </xf>
    <xf numFmtId="183" fontId="75" fillId="0" borderId="5" xfId="126" applyNumberFormat="1" applyFont="1" applyBorder="1" applyAlignment="1" applyProtection="1">
      <alignment horizontal="center" vertical="center"/>
    </xf>
    <xf numFmtId="0" fontId="16" fillId="3" borderId="0" xfId="2" applyFont="1" applyFill="1" applyProtection="1"/>
    <xf numFmtId="0" fontId="75" fillId="3" borderId="0" xfId="0" applyFont="1" applyFill="1" applyProtection="1"/>
    <xf numFmtId="181" fontId="75" fillId="0" borderId="0" xfId="126" applyNumberFormat="1" applyFont="1" applyAlignment="1" applyProtection="1">
      <alignment horizontal="center" vertical="center"/>
    </xf>
    <xf numFmtId="181" fontId="18" fillId="3" borderId="0" xfId="126" applyNumberFormat="1" applyFont="1" applyFill="1" applyAlignment="1" applyProtection="1">
      <alignment horizontal="center" vertical="center"/>
    </xf>
    <xf numFmtId="181" fontId="18" fillId="43" borderId="0" xfId="126" applyNumberFormat="1" applyFont="1" applyFill="1" applyAlignment="1" applyProtection="1">
      <alignment horizontal="center" vertical="center"/>
    </xf>
    <xf numFmtId="181" fontId="75" fillId="3" borderId="0" xfId="126" applyNumberFormat="1" applyFont="1" applyFill="1" applyAlignment="1" applyProtection="1">
      <alignment horizontal="center" vertical="center"/>
    </xf>
    <xf numFmtId="181" fontId="120" fillId="3" borderId="0" xfId="126" applyNumberFormat="1" applyFont="1" applyFill="1" applyAlignment="1" applyProtection="1">
      <alignment horizontal="center" vertical="center"/>
    </xf>
    <xf numFmtId="0" fontId="16" fillId="0" borderId="0" xfId="2" applyFont="1" applyAlignment="1" applyProtection="1">
      <alignment wrapText="1"/>
    </xf>
    <xf numFmtId="181" fontId="16" fillId="0" borderId="0" xfId="126" applyNumberFormat="1" applyFont="1" applyAlignment="1" applyProtection="1">
      <alignment horizontal="center" vertical="center"/>
    </xf>
    <xf numFmtId="181" fontId="75" fillId="43" borderId="0" xfId="126" applyNumberFormat="1" applyFont="1" applyFill="1" applyAlignment="1" applyProtection="1">
      <alignment horizontal="center" vertical="center"/>
    </xf>
    <xf numFmtId="181" fontId="75" fillId="40" borderId="0" xfId="126" applyNumberFormat="1" applyFont="1" applyFill="1" applyAlignment="1" applyProtection="1">
      <alignment horizontal="center" vertical="center"/>
    </xf>
    <xf numFmtId="181" fontId="75" fillId="0" borderId="0" xfId="126" applyNumberFormat="1" applyFont="1" applyFill="1" applyAlignment="1" applyProtection="1">
      <alignment horizontal="center" vertical="center"/>
    </xf>
    <xf numFmtId="0" fontId="16" fillId="3" borderId="5" xfId="2" applyFont="1" applyFill="1" applyBorder="1" applyProtection="1"/>
    <xf numFmtId="181" fontId="75" fillId="3" borderId="5" xfId="126" applyNumberFormat="1" applyFont="1" applyFill="1" applyBorder="1" applyAlignment="1" applyProtection="1">
      <alignment horizontal="center" vertical="center"/>
    </xf>
    <xf numFmtId="181" fontId="75" fillId="0" borderId="5" xfId="126" applyNumberFormat="1" applyFont="1" applyBorder="1" applyAlignment="1" applyProtection="1">
      <alignment horizontal="center" vertical="center"/>
    </xf>
    <xf numFmtId="181" fontId="75" fillId="43" borderId="5" xfId="126" applyNumberFormat="1" applyFont="1" applyFill="1" applyBorder="1" applyAlignment="1" applyProtection="1">
      <alignment horizontal="center" vertical="center"/>
    </xf>
    <xf numFmtId="181" fontId="120" fillId="3" borderId="5" xfId="126" applyNumberFormat="1" applyFont="1" applyFill="1" applyBorder="1" applyAlignment="1" applyProtection="1">
      <alignment horizontal="center" vertical="center"/>
    </xf>
    <xf numFmtId="0" fontId="16" fillId="0" borderId="0" xfId="0" applyFont="1" applyFill="1" applyProtection="1"/>
    <xf numFmtId="0" fontId="16" fillId="3" borderId="0" xfId="0" applyFont="1" applyFill="1" applyProtection="1"/>
    <xf numFmtId="0" fontId="75" fillId="0" borderId="108" xfId="0" applyFont="1" applyBorder="1" applyProtection="1"/>
    <xf numFmtId="0" fontId="16" fillId="0" borderId="108" xfId="0" applyFont="1" applyBorder="1" applyProtection="1"/>
    <xf numFmtId="0" fontId="16" fillId="0" borderId="108" xfId="0" applyFont="1" applyBorder="1" applyAlignment="1" applyProtection="1">
      <alignment wrapText="1"/>
    </xf>
    <xf numFmtId="0" fontId="16" fillId="3" borderId="108" xfId="0" applyFont="1" applyFill="1" applyBorder="1" applyProtection="1"/>
    <xf numFmtId="0" fontId="75" fillId="3" borderId="108" xfId="0" applyFont="1" applyFill="1" applyBorder="1" applyProtection="1"/>
    <xf numFmtId="181" fontId="75" fillId="0" borderId="108" xfId="126" applyNumberFormat="1" applyFont="1" applyBorder="1" applyAlignment="1" applyProtection="1">
      <alignment horizontal="center" vertical="center"/>
    </xf>
    <xf numFmtId="0" fontId="78" fillId="3" borderId="0" xfId="2" applyFont="1" applyFill="1" applyProtection="1"/>
    <xf numFmtId="0" fontId="78" fillId="3" borderId="0" xfId="0" applyFont="1" applyFill="1" applyProtection="1"/>
    <xf numFmtId="183" fontId="18" fillId="43" borderId="0" xfId="126" applyNumberFormat="1" applyFont="1" applyFill="1" applyAlignment="1" applyProtection="1">
      <alignment horizontal="center" vertical="center"/>
    </xf>
    <xf numFmtId="183" fontId="75" fillId="3" borderId="0" xfId="126" applyNumberFormat="1" applyFont="1" applyFill="1" applyAlignment="1" applyProtection="1">
      <alignment horizontal="center" vertical="center"/>
    </xf>
    <xf numFmtId="183" fontId="75" fillId="3" borderId="0" xfId="126" applyNumberFormat="1" applyFont="1" applyFill="1" applyAlignment="1" applyProtection="1">
      <alignment vertical="center"/>
    </xf>
    <xf numFmtId="0" fontId="75" fillId="0" borderId="5" xfId="0" applyFont="1" applyBorder="1" applyAlignment="1" applyProtection="1">
      <alignment vertical="center"/>
    </xf>
    <xf numFmtId="0" fontId="75" fillId="3" borderId="5" xfId="0" applyFont="1" applyFill="1" applyBorder="1" applyAlignment="1" applyProtection="1">
      <alignment vertical="center"/>
    </xf>
    <xf numFmtId="183" fontId="75" fillId="3" borderId="5" xfId="126" applyNumberFormat="1" applyFont="1" applyFill="1" applyBorder="1" applyAlignment="1" applyProtection="1">
      <alignment horizontal="center" vertical="center"/>
    </xf>
    <xf numFmtId="0" fontId="75" fillId="3" borderId="0" xfId="0" applyFont="1" applyFill="1" applyAlignment="1" applyProtection="1">
      <alignment vertical="center"/>
    </xf>
    <xf numFmtId="183" fontId="75" fillId="0" borderId="0" xfId="126" applyNumberFormat="1" applyFont="1" applyAlignment="1" applyProtection="1">
      <alignment horizontal="center" vertical="center"/>
    </xf>
    <xf numFmtId="0" fontId="16" fillId="0" borderId="108" xfId="0" applyFont="1" applyFill="1" applyBorder="1" applyProtection="1"/>
    <xf numFmtId="0" fontId="75" fillId="0" borderId="0" xfId="0" applyFont="1" applyProtection="1">
      <protection locked="0"/>
    </xf>
    <xf numFmtId="0" fontId="16" fillId="0" borderId="0" xfId="0" applyFont="1" applyProtection="1">
      <protection locked="0"/>
    </xf>
    <xf numFmtId="0" fontId="75" fillId="0" borderId="0" xfId="0" applyFont="1" applyAlignment="1" applyProtection="1">
      <alignment horizontal="center"/>
      <protection locked="0"/>
    </xf>
    <xf numFmtId="0" fontId="75" fillId="0" borderId="0" xfId="0" applyFont="1" applyBorder="1" applyAlignment="1" applyProtection="1">
      <alignment horizontal="center"/>
      <protection locked="0"/>
    </xf>
    <xf numFmtId="0" fontId="18" fillId="0" borderId="0" xfId="0" applyFont="1" applyBorder="1" applyAlignment="1" applyProtection="1">
      <alignment horizontal="center"/>
      <protection locked="0"/>
    </xf>
    <xf numFmtId="0" fontId="75" fillId="0" borderId="0" xfId="0" applyFont="1" applyBorder="1" applyProtection="1">
      <protection locked="0"/>
    </xf>
    <xf numFmtId="0" fontId="134" fillId="0" borderId="0" xfId="0" applyFont="1" applyProtection="1"/>
    <xf numFmtId="49" fontId="0" fillId="59" borderId="0" xfId="0" applyNumberFormat="1" applyFill="1" applyBorder="1" applyAlignment="1" applyProtection="1">
      <alignment vertical="top" wrapText="1"/>
      <protection locked="0"/>
    </xf>
    <xf numFmtId="49" fontId="0" fillId="58" borderId="0" xfId="0" applyNumberFormat="1" applyFill="1" applyBorder="1" applyAlignment="1" applyProtection="1">
      <alignment vertical="top" wrapText="1"/>
      <protection locked="0"/>
    </xf>
    <xf numFmtId="49" fontId="0" fillId="61" borderId="0" xfId="0" applyNumberFormat="1" applyFill="1" applyBorder="1" applyAlignment="1" applyProtection="1">
      <alignment vertical="top" wrapText="1"/>
      <protection locked="0"/>
    </xf>
    <xf numFmtId="49" fontId="135" fillId="0" borderId="0" xfId="0" applyNumberFormat="1" applyFont="1" applyFill="1" applyBorder="1" applyAlignment="1" applyProtection="1">
      <alignment vertical="top"/>
      <protection locked="0"/>
    </xf>
    <xf numFmtId="49" fontId="0" fillId="41" borderId="0" xfId="0" applyNumberFormat="1" applyFill="1" applyBorder="1" applyAlignment="1" applyProtection="1">
      <alignment vertical="top" wrapText="1"/>
      <protection locked="0"/>
    </xf>
    <xf numFmtId="49" fontId="0" fillId="60" borderId="0" xfId="0" applyNumberFormat="1" applyFill="1" applyBorder="1" applyAlignment="1" applyProtection="1">
      <alignment vertical="top" wrapText="1"/>
      <protection locked="0"/>
    </xf>
    <xf numFmtId="0" fontId="121" fillId="0" borderId="19" xfId="1" applyFont="1" applyFill="1" applyBorder="1" applyAlignment="1" applyProtection="1">
      <alignment horizontal="left" vertical="center" wrapText="1"/>
    </xf>
    <xf numFmtId="49" fontId="0" fillId="0" borderId="0" xfId="0" applyNumberFormat="1" applyFill="1" applyBorder="1" applyAlignment="1" applyProtection="1">
      <alignment horizontal="left" vertical="top" indent="1"/>
      <protection locked="0"/>
    </xf>
    <xf numFmtId="0" fontId="0" fillId="0" borderId="3" xfId="0" applyBorder="1" applyProtection="1"/>
    <xf numFmtId="0" fontId="0" fillId="0" borderId="32" xfId="0" applyBorder="1" applyProtection="1"/>
    <xf numFmtId="0" fontId="0" fillId="0" borderId="29" xfId="0" applyBorder="1" applyProtection="1"/>
    <xf numFmtId="0" fontId="0" fillId="0" borderId="5" xfId="0" applyBorder="1" applyProtection="1"/>
    <xf numFmtId="0" fontId="0" fillId="0" borderId="48" xfId="0" applyBorder="1" applyProtection="1"/>
    <xf numFmtId="2" fontId="14" fillId="3" borderId="17" xfId="1" applyNumberFormat="1" applyFont="1" applyFill="1" applyBorder="1" applyAlignment="1" applyProtection="1">
      <alignment horizontal="center" vertical="center" wrapText="1"/>
    </xf>
    <xf numFmtId="2" fontId="14" fillId="3" borderId="19" xfId="1" applyNumberFormat="1" applyFont="1" applyFill="1" applyBorder="1" applyAlignment="1" applyProtection="1">
      <alignment horizontal="center" vertical="center" wrapText="1"/>
    </xf>
    <xf numFmtId="0" fontId="16" fillId="0" borderId="17" xfId="3" applyFont="1" applyFill="1" applyBorder="1" applyAlignment="1" applyProtection="1">
      <alignment horizontal="left" vertical="center" indent="1"/>
    </xf>
    <xf numFmtId="0" fontId="16" fillId="0" borderId="2" xfId="3" applyFont="1" applyFill="1" applyBorder="1" applyAlignment="1" applyProtection="1">
      <alignment horizontal="left" vertical="center" indent="1"/>
    </xf>
    <xf numFmtId="0" fontId="121" fillId="0" borderId="17" xfId="1" applyFont="1" applyFill="1" applyBorder="1" applyAlignment="1" applyProtection="1">
      <alignment vertical="center" wrapText="1"/>
    </xf>
    <xf numFmtId="181" fontId="16" fillId="0" borderId="17" xfId="1" applyNumberFormat="1" applyFont="1" applyFill="1" applyBorder="1" applyAlignment="1" applyProtection="1">
      <alignment vertical="center" wrapText="1"/>
    </xf>
    <xf numFmtId="0" fontId="121" fillId="0" borderId="2" xfId="1" applyFont="1" applyFill="1" applyBorder="1" applyAlignment="1" applyProtection="1">
      <alignment vertical="center" wrapText="1"/>
    </xf>
    <xf numFmtId="181" fontId="16" fillId="0" borderId="2" xfId="1" applyNumberFormat="1" applyFont="1" applyFill="1" applyBorder="1" applyAlignment="1" applyProtection="1">
      <alignment vertical="center" wrapText="1"/>
    </xf>
    <xf numFmtId="2" fontId="6" fillId="4" borderId="144" xfId="2" applyNumberFormat="1" applyFont="1" applyFill="1" applyBorder="1" applyAlignment="1" applyProtection="1">
      <alignment horizontal="center" vertical="center"/>
    </xf>
    <xf numFmtId="2" fontId="6" fillId="0" borderId="102" xfId="2" applyNumberFormat="1" applyFont="1" applyBorder="1" applyAlignment="1" applyProtection="1">
      <alignment horizontal="center" vertical="center"/>
    </xf>
    <xf numFmtId="38" fontId="18" fillId="0" borderId="16" xfId="2" applyNumberFormat="1" applyFont="1" applyFill="1" applyBorder="1" applyAlignment="1" applyProtection="1"/>
    <xf numFmtId="38" fontId="18" fillId="0" borderId="14" xfId="2" applyNumberFormat="1" applyFont="1" applyFill="1" applyBorder="1" applyAlignment="1" applyProtection="1"/>
    <xf numFmtId="38" fontId="16" fillId="0" borderId="22" xfId="2" applyNumberFormat="1" applyFont="1" applyFill="1" applyBorder="1" applyAlignment="1" applyProtection="1"/>
    <xf numFmtId="38" fontId="16" fillId="0" borderId="23" xfId="2" applyNumberFormat="1" applyFont="1" applyFill="1" applyBorder="1" applyAlignment="1" applyProtection="1"/>
    <xf numFmtId="0" fontId="63" fillId="0" borderId="34" xfId="0" applyFont="1" applyBorder="1" applyProtection="1"/>
    <xf numFmtId="0" fontId="63" fillId="0" borderId="75" xfId="0" applyFont="1" applyBorder="1" applyProtection="1"/>
    <xf numFmtId="49" fontId="23" fillId="0" borderId="6" xfId="2" applyNumberFormat="1" applyFont="1" applyFill="1" applyBorder="1" applyAlignment="1" applyProtection="1">
      <alignment vertical="center"/>
    </xf>
    <xf numFmtId="49" fontId="18" fillId="0" borderId="29" xfId="0" applyNumberFormat="1" applyFont="1" applyFill="1" applyBorder="1" applyAlignment="1" applyProtection="1">
      <alignment horizontal="left" vertical="center"/>
    </xf>
    <xf numFmtId="0" fontId="18" fillId="0" borderId="84" xfId="3" applyFont="1" applyFill="1" applyBorder="1" applyAlignment="1" applyProtection="1">
      <alignment vertical="center" wrapText="1"/>
    </xf>
    <xf numFmtId="2" fontId="18" fillId="0" borderId="117" xfId="2" applyNumberFormat="1" applyFont="1" applyFill="1" applyBorder="1" applyAlignment="1" applyProtection="1">
      <alignment horizontal="center"/>
    </xf>
    <xf numFmtId="181" fontId="18" fillId="4" borderId="114" xfId="2" applyNumberFormat="1" applyFont="1" applyFill="1" applyBorder="1" applyAlignment="1" applyProtection="1"/>
    <xf numFmtId="181" fontId="18" fillId="2" borderId="16" xfId="2" applyNumberFormat="1" applyFont="1" applyFill="1" applyBorder="1" applyAlignment="1" applyProtection="1"/>
    <xf numFmtId="181" fontId="18" fillId="2" borderId="15" xfId="2" applyNumberFormat="1" applyFont="1" applyFill="1" applyBorder="1" applyAlignment="1" applyProtection="1"/>
    <xf numFmtId="49" fontId="18" fillId="0" borderId="8" xfId="2" applyNumberFormat="1" applyFont="1" applyFill="1" applyBorder="1" applyAlignment="1" applyProtection="1">
      <alignment horizontal="left" vertical="center"/>
    </xf>
    <xf numFmtId="181" fontId="18" fillId="4" borderId="33" xfId="2" applyNumberFormat="1" applyFont="1" applyFill="1" applyBorder="1" applyAlignment="1" applyProtection="1"/>
    <xf numFmtId="181" fontId="18" fillId="2" borderId="14" xfId="2" applyNumberFormat="1" applyFont="1" applyFill="1" applyBorder="1" applyAlignment="1" applyProtection="1"/>
    <xf numFmtId="49" fontId="23" fillId="0" borderId="0" xfId="2" applyNumberFormat="1" applyFont="1" applyFill="1" applyBorder="1" applyAlignment="1" applyProtection="1">
      <alignment vertical="center"/>
    </xf>
    <xf numFmtId="49" fontId="18" fillId="0" borderId="0" xfId="2" applyNumberFormat="1" applyFont="1" applyFill="1" applyBorder="1" applyAlignment="1" applyProtection="1">
      <alignment horizontal="left" vertical="center"/>
    </xf>
    <xf numFmtId="0" fontId="18" fillId="0" borderId="0" xfId="3" applyFont="1" applyFill="1" applyBorder="1" applyAlignment="1" applyProtection="1">
      <alignment horizontal="left" vertical="center" wrapText="1" indent="1"/>
    </xf>
    <xf numFmtId="2" fontId="18" fillId="0" borderId="0" xfId="2" applyNumberFormat="1" applyFont="1" applyFill="1" applyBorder="1" applyAlignment="1" applyProtection="1">
      <alignment horizontal="center"/>
    </xf>
    <xf numFmtId="181" fontId="18" fillId="0" borderId="0" xfId="2" applyNumberFormat="1" applyFont="1" applyFill="1" applyBorder="1" applyAlignment="1" applyProtection="1"/>
    <xf numFmtId="181" fontId="18" fillId="2" borderId="0" xfId="2" applyNumberFormat="1" applyFont="1" applyFill="1" applyBorder="1" applyAlignment="1" applyProtection="1"/>
    <xf numFmtId="0" fontId="138" fillId="0" borderId="0" xfId="0" applyFont="1" applyProtection="1"/>
    <xf numFmtId="0" fontId="138" fillId="0" borderId="0" xfId="0" applyFont="1" applyAlignment="1" applyProtection="1">
      <alignment vertical="center"/>
    </xf>
    <xf numFmtId="0" fontId="138" fillId="0" borderId="0" xfId="0" applyFont="1" applyAlignment="1" applyProtection="1">
      <alignment horizontal="center"/>
    </xf>
    <xf numFmtId="0" fontId="18" fillId="0" borderId="0" xfId="0" applyFont="1" applyProtection="1"/>
    <xf numFmtId="0" fontId="18" fillId="3" borderId="0" xfId="0" applyFont="1" applyFill="1" applyProtection="1"/>
    <xf numFmtId="181" fontId="18" fillId="0" borderId="0" xfId="126" applyNumberFormat="1" applyFont="1" applyAlignment="1" applyProtection="1">
      <alignment horizontal="center" vertical="center"/>
    </xf>
    <xf numFmtId="181" fontId="138" fillId="0" borderId="0" xfId="0" applyNumberFormat="1" applyFont="1" applyAlignment="1" applyProtection="1">
      <alignment horizontal="center"/>
    </xf>
    <xf numFmtId="181" fontId="138" fillId="51" borderId="0" xfId="0" applyNumberFormat="1" applyFont="1" applyFill="1" applyAlignment="1" applyProtection="1">
      <alignment horizontal="center"/>
    </xf>
    <xf numFmtId="0" fontId="63" fillId="0" borderId="34" xfId="0" applyFont="1" applyBorder="1" applyAlignment="1" applyProtection="1">
      <alignment horizontal="center"/>
    </xf>
    <xf numFmtId="181" fontId="69" fillId="0" borderId="34" xfId="0" applyNumberFormat="1" applyFont="1" applyBorder="1" applyAlignment="1" applyProtection="1">
      <alignment horizontal="center"/>
    </xf>
    <xf numFmtId="0" fontId="63" fillId="0" borderId="0" xfId="0" applyFont="1" applyAlignment="1" applyProtection="1">
      <alignment horizontal="center"/>
    </xf>
    <xf numFmtId="0" fontId="63" fillId="0" borderId="75" xfId="0" applyFont="1" applyBorder="1" applyAlignment="1" applyProtection="1">
      <alignment horizontal="center"/>
    </xf>
    <xf numFmtId="181" fontId="69" fillId="0" borderId="75" xfId="0" applyNumberFormat="1" applyFont="1" applyBorder="1" applyAlignment="1" applyProtection="1">
      <alignment horizontal="center"/>
    </xf>
    <xf numFmtId="191" fontId="138" fillId="0" borderId="0" xfId="0" applyNumberFormat="1" applyFont="1" applyAlignment="1" applyProtection="1">
      <alignment horizontal="center"/>
    </xf>
    <xf numFmtId="0" fontId="18" fillId="0" borderId="0" xfId="0" applyFont="1" applyAlignment="1" applyProtection="1">
      <alignment vertical="center"/>
    </xf>
    <xf numFmtId="0" fontId="14" fillId="0" borderId="37" xfId="0" applyFont="1" applyBorder="1" applyAlignment="1" applyProtection="1">
      <alignment vertical="center"/>
    </xf>
    <xf numFmtId="0" fontId="16" fillId="0" borderId="34" xfId="0" applyFont="1" applyBorder="1" applyAlignment="1" applyProtection="1">
      <alignment vertical="center"/>
    </xf>
    <xf numFmtId="0" fontId="14" fillId="0" borderId="161" xfId="0" applyFont="1" applyBorder="1" applyAlignment="1" applyProtection="1">
      <alignment vertical="center"/>
    </xf>
    <xf numFmtId="0" fontId="16" fillId="0" borderId="75" xfId="0" applyFont="1" applyBorder="1" applyAlignment="1" applyProtection="1">
      <alignment vertical="center"/>
    </xf>
    <xf numFmtId="0" fontId="0" fillId="2" borderId="0" xfId="0" applyFill="1"/>
    <xf numFmtId="0" fontId="0" fillId="2" borderId="0" xfId="0" applyFill="1" applyAlignment="1">
      <alignment vertical="center"/>
    </xf>
    <xf numFmtId="0" fontId="0" fillId="2" borderId="0" xfId="0" applyFill="1" applyAlignment="1">
      <alignment vertical="center" wrapText="1"/>
    </xf>
    <xf numFmtId="0" fontId="136" fillId="2" borderId="2" xfId="0" applyFont="1" applyFill="1" applyBorder="1"/>
    <xf numFmtId="0" fontId="0" fillId="2" borderId="2" xfId="0" applyFill="1" applyBorder="1" applyAlignment="1">
      <alignment vertical="center"/>
    </xf>
    <xf numFmtId="0" fontId="135" fillId="2" borderId="0" xfId="0" applyFont="1" applyFill="1"/>
    <xf numFmtId="0" fontId="139" fillId="0" borderId="0" xfId="0" applyFont="1" applyAlignment="1" applyProtection="1">
      <alignment vertical="center"/>
    </xf>
    <xf numFmtId="0" fontId="16" fillId="0" borderId="0" xfId="0" applyFont="1" applyAlignment="1" applyProtection="1">
      <alignment vertical="center"/>
    </xf>
    <xf numFmtId="49" fontId="124" fillId="3" borderId="2" xfId="0" applyNumberFormat="1" applyFont="1" applyFill="1" applyBorder="1" applyAlignment="1" applyProtection="1">
      <alignment horizontal="left" vertical="center" indent="1"/>
    </xf>
    <xf numFmtId="47" fontId="124" fillId="0" borderId="2" xfId="0" applyNumberFormat="1" applyFont="1" applyFill="1" applyBorder="1" applyAlignment="1" applyProtection="1">
      <alignment horizontal="left" vertical="center" indent="1"/>
      <protection locked="0"/>
    </xf>
    <xf numFmtId="0" fontId="124" fillId="0" borderId="2" xfId="0" applyNumberFormat="1" applyFont="1" applyFill="1" applyBorder="1" applyAlignment="1" applyProtection="1">
      <alignment horizontal="left" vertical="center" indent="1"/>
      <protection locked="0"/>
    </xf>
    <xf numFmtId="0" fontId="16" fillId="0" borderId="0" xfId="2" applyFont="1" applyFill="1" applyBorder="1" applyAlignment="1" applyProtection="1">
      <alignment horizontal="center" vertical="center"/>
    </xf>
    <xf numFmtId="0" fontId="3" fillId="0" borderId="0" xfId="1" applyFont="1" applyFill="1" applyAlignment="1" applyProtection="1">
      <alignment horizontal="center"/>
    </xf>
    <xf numFmtId="0" fontId="16" fillId="0" borderId="0" xfId="2" applyFont="1" applyFill="1" applyAlignment="1" applyProtection="1"/>
    <xf numFmtId="0" fontId="16" fillId="0" borderId="0" xfId="2" applyFont="1" applyFill="1" applyBorder="1" applyAlignment="1" applyProtection="1"/>
    <xf numFmtId="0" fontId="17" fillId="0" borderId="0" xfId="1" applyFont="1" applyFill="1" applyAlignment="1">
      <alignment vertical="center"/>
    </xf>
    <xf numFmtId="0" fontId="14" fillId="39" borderId="2" xfId="0" applyFont="1" applyFill="1" applyBorder="1" applyAlignment="1">
      <alignment horizontal="center" vertical="center" wrapText="1"/>
    </xf>
    <xf numFmtId="0" fontId="14" fillId="0" borderId="0" xfId="2" applyFont="1" applyFill="1" applyBorder="1" applyAlignment="1">
      <alignment horizontal="center" vertical="center"/>
    </xf>
    <xf numFmtId="0" fontId="75" fillId="51" borderId="2" xfId="0" applyFont="1" applyFill="1" applyBorder="1" applyAlignment="1" applyProtection="1">
      <alignment horizontal="center" vertical="center"/>
      <protection locked="0"/>
    </xf>
    <xf numFmtId="0" fontId="16" fillId="0" borderId="0" xfId="2" applyFont="1" applyFill="1" applyAlignment="1">
      <alignment horizontal="center"/>
    </xf>
    <xf numFmtId="0" fontId="14" fillId="0" borderId="0" xfId="0" applyFont="1" applyFill="1" applyBorder="1" applyAlignment="1">
      <alignment horizontal="center" vertical="center" wrapText="1"/>
    </xf>
    <xf numFmtId="0" fontId="16" fillId="0" borderId="0" xfId="1" applyFont="1" applyFill="1" applyAlignment="1">
      <alignment vertical="center"/>
    </xf>
    <xf numFmtId="0" fontId="14" fillId="0" borderId="0" xfId="2" applyFont="1" applyFill="1" applyBorder="1" applyAlignment="1">
      <alignment horizontal="right"/>
    </xf>
    <xf numFmtId="184" fontId="16" fillId="41" borderId="0" xfId="2" applyNumberFormat="1" applyFont="1" applyFill="1" applyAlignment="1">
      <alignment horizontal="center"/>
    </xf>
    <xf numFmtId="184" fontId="16" fillId="0" borderId="0" xfId="2" applyNumberFormat="1" applyFont="1" applyFill="1" applyAlignment="1">
      <alignment horizontal="center"/>
    </xf>
    <xf numFmtId="0" fontId="14" fillId="3" borderId="76" xfId="1" applyFont="1" applyFill="1" applyBorder="1" applyAlignment="1">
      <alignment vertical="center" wrapText="1"/>
    </xf>
    <xf numFmtId="0" fontId="14" fillId="3" borderId="74" xfId="1" applyFont="1" applyFill="1" applyBorder="1" applyAlignment="1">
      <alignment horizontal="center" vertical="top" wrapText="1"/>
    </xf>
    <xf numFmtId="0" fontId="16" fillId="0" borderId="0" xfId="2" applyFont="1" applyAlignment="1">
      <alignment horizontal="center" vertical="center"/>
    </xf>
    <xf numFmtId="0" fontId="14" fillId="3" borderId="0" xfId="1" applyFont="1" applyFill="1" applyBorder="1" applyAlignment="1">
      <alignment horizontal="right" vertical="center" wrapText="1"/>
    </xf>
    <xf numFmtId="0" fontId="119" fillId="3" borderId="19" xfId="1" applyFont="1" applyFill="1" applyBorder="1" applyAlignment="1">
      <alignment horizontal="center" vertical="top" wrapText="1"/>
    </xf>
    <xf numFmtId="0" fontId="14" fillId="3" borderId="2" xfId="1" applyFont="1" applyFill="1" applyBorder="1" applyAlignment="1">
      <alignment horizontal="center" vertical="top" wrapText="1"/>
    </xf>
    <xf numFmtId="49" fontId="16" fillId="3" borderId="8" xfId="1" applyNumberFormat="1" applyFont="1" applyFill="1" applyBorder="1" applyAlignment="1">
      <alignment horizontal="center" vertical="center" wrapText="1"/>
    </xf>
    <xf numFmtId="49" fontId="16" fillId="3" borderId="2" xfId="1" applyNumberFormat="1" applyFont="1" applyFill="1" applyBorder="1" applyAlignment="1">
      <alignment horizontal="center" vertical="center" wrapText="1"/>
    </xf>
    <xf numFmtId="49" fontId="6" fillId="3" borderId="2" xfId="1" applyNumberFormat="1" applyFont="1" applyFill="1" applyBorder="1" applyAlignment="1">
      <alignment horizontal="center" vertical="center" wrapText="1"/>
    </xf>
    <xf numFmtId="49" fontId="16" fillId="3" borderId="7" xfId="1" applyNumberFormat="1" applyFont="1" applyFill="1" applyBorder="1" applyAlignment="1">
      <alignment horizontal="center" vertical="center" wrapText="1"/>
    </xf>
    <xf numFmtId="0" fontId="18" fillId="0" borderId="0" xfId="1" applyFont="1" applyAlignment="1">
      <alignment vertical="center"/>
    </xf>
    <xf numFmtId="0" fontId="18" fillId="0" borderId="0" xfId="1" applyFont="1" applyFill="1" applyAlignment="1">
      <alignment vertical="center"/>
    </xf>
    <xf numFmtId="0" fontId="18" fillId="0" borderId="0" xfId="2" applyFont="1" applyFill="1" applyBorder="1"/>
    <xf numFmtId="183" fontId="18" fillId="0" borderId="0" xfId="126" applyNumberFormat="1" applyFont="1" applyFill="1" applyAlignment="1">
      <alignment horizontal="center" vertical="center"/>
    </xf>
    <xf numFmtId="183" fontId="18" fillId="0" borderId="0" xfId="126" applyNumberFormat="1" applyFont="1" applyAlignment="1">
      <alignment horizontal="center" vertical="center"/>
    </xf>
    <xf numFmtId="0" fontId="18" fillId="0" borderId="0" xfId="0" applyFont="1" applyAlignment="1">
      <alignment horizontal="center"/>
    </xf>
    <xf numFmtId="0" fontId="18" fillId="0" borderId="0" xfId="2" applyFont="1" applyAlignment="1">
      <alignment horizontal="center"/>
    </xf>
    <xf numFmtId="0" fontId="16" fillId="0" borderId="0" xfId="2" applyFont="1"/>
    <xf numFmtId="0" fontId="75" fillId="0" borderId="0" xfId="0" applyFont="1"/>
    <xf numFmtId="0" fontId="75" fillId="0" borderId="0" xfId="0" applyFont="1" applyAlignment="1">
      <alignment horizontal="center"/>
    </xf>
    <xf numFmtId="0" fontId="16" fillId="0" borderId="0" xfId="0" applyFont="1"/>
    <xf numFmtId="49" fontId="6" fillId="2" borderId="6" xfId="2" applyNumberFormat="1" applyFont="1" applyFill="1" applyBorder="1" applyAlignment="1">
      <alignment vertical="center"/>
    </xf>
    <xf numFmtId="49" fontId="16" fillId="0" borderId="32" xfId="2" applyNumberFormat="1" applyFont="1" applyBorder="1" applyAlignment="1">
      <alignment horizontal="left"/>
    </xf>
    <xf numFmtId="49" fontId="6" fillId="0" borderId="6" xfId="2" applyNumberFormat="1" applyFont="1" applyFill="1" applyBorder="1" applyAlignment="1">
      <alignment vertical="center"/>
    </xf>
    <xf numFmtId="0" fontId="16" fillId="0" borderId="0" xfId="2" applyFont="1" applyAlignment="1">
      <alignment vertical="center"/>
    </xf>
    <xf numFmtId="0" fontId="63" fillId="0" borderId="0" xfId="0" applyFont="1"/>
    <xf numFmtId="0" fontId="0" fillId="0" borderId="0" xfId="0"/>
    <xf numFmtId="0" fontId="0" fillId="0" borderId="0" xfId="0" applyProtection="1"/>
    <xf numFmtId="2" fontId="6" fillId="0" borderId="0" xfId="2" applyNumberFormat="1" applyFont="1" applyBorder="1" applyAlignment="1" applyProtection="1">
      <alignment horizontal="center" vertical="center"/>
    </xf>
    <xf numFmtId="181" fontId="16" fillId="2" borderId="16" xfId="2" applyNumberFormat="1" applyFont="1" applyFill="1" applyBorder="1" applyAlignment="1" applyProtection="1"/>
    <xf numFmtId="0" fontId="6" fillId="0" borderId="0" xfId="2" applyFont="1" applyFill="1" applyProtection="1"/>
    <xf numFmtId="0" fontId="7" fillId="0" borderId="0" xfId="2" applyFont="1" applyFill="1" applyBorder="1" applyAlignment="1" applyProtection="1">
      <alignment horizontal="center" vertical="center"/>
    </xf>
    <xf numFmtId="0" fontId="6" fillId="0" borderId="0" xfId="2" applyFont="1" applyProtection="1"/>
    <xf numFmtId="0" fontId="10" fillId="0" borderId="0" xfId="2" applyFont="1" applyFill="1" applyAlignment="1" applyProtection="1">
      <alignment horizontal="center"/>
    </xf>
    <xf numFmtId="0" fontId="16" fillId="4" borderId="94" xfId="2" applyFont="1" applyFill="1" applyBorder="1" applyAlignment="1" applyProtection="1"/>
    <xf numFmtId="38" fontId="16" fillId="4" borderId="109" xfId="2" applyNumberFormat="1" applyFont="1" applyFill="1" applyBorder="1" applyAlignment="1" applyProtection="1"/>
    <xf numFmtId="0" fontId="18" fillId="4" borderId="117" xfId="2" applyFont="1" applyFill="1" applyBorder="1" applyAlignment="1" applyProtection="1"/>
    <xf numFmtId="38" fontId="16" fillId="4" borderId="33" xfId="2" applyNumberFormat="1" applyFont="1" applyFill="1" applyBorder="1" applyAlignment="1" applyProtection="1"/>
    <xf numFmtId="0" fontId="6" fillId="0" borderId="0" xfId="2" applyFont="1" applyAlignment="1" applyProtection="1">
      <alignment horizontal="left" vertical="center"/>
    </xf>
    <xf numFmtId="2" fontId="6" fillId="0" borderId="0" xfId="2" applyNumberFormat="1" applyFont="1" applyAlignment="1" applyProtection="1">
      <alignment horizontal="left" vertical="center"/>
    </xf>
    <xf numFmtId="2" fontId="6" fillId="0" borderId="0" xfId="2" applyNumberFormat="1" applyFont="1" applyBorder="1" applyAlignment="1" applyProtection="1">
      <alignment horizontal="left" vertical="center"/>
    </xf>
    <xf numFmtId="2" fontId="16" fillId="0" borderId="0" xfId="2" applyNumberFormat="1" applyFont="1" applyBorder="1" applyAlignment="1" applyProtection="1">
      <alignment horizontal="left" vertical="center"/>
    </xf>
    <xf numFmtId="2" fontId="21" fillId="0" borderId="0" xfId="2" applyNumberFormat="1" applyFont="1" applyBorder="1" applyAlignment="1" applyProtection="1">
      <alignment horizontal="left" vertical="center"/>
    </xf>
    <xf numFmtId="2" fontId="21" fillId="0" borderId="0" xfId="2" applyNumberFormat="1" applyFont="1" applyAlignment="1" applyProtection="1">
      <alignment horizontal="left" vertical="center"/>
    </xf>
    <xf numFmtId="2" fontId="16" fillId="0" borderId="0" xfId="2" applyNumberFormat="1" applyFont="1" applyAlignment="1" applyProtection="1">
      <alignment horizontal="left"/>
    </xf>
    <xf numFmtId="2" fontId="18" fillId="0" borderId="0" xfId="2" applyNumberFormat="1" applyFont="1" applyAlignment="1" applyProtection="1">
      <alignment horizontal="left"/>
    </xf>
    <xf numFmtId="2" fontId="16" fillId="0" borderId="0" xfId="2" applyNumberFormat="1" applyFont="1" applyAlignment="1" applyProtection="1">
      <alignment horizontal="left" vertical="center"/>
    </xf>
    <xf numFmtId="2" fontId="14" fillId="0" borderId="0" xfId="2" applyNumberFormat="1" applyFont="1" applyAlignment="1" applyProtection="1">
      <alignment horizontal="left" vertical="center"/>
    </xf>
    <xf numFmtId="2" fontId="0" fillId="0" borderId="0" xfId="0" applyNumberFormat="1" applyAlignment="1" applyProtection="1">
      <alignment horizontal="left"/>
    </xf>
    <xf numFmtId="0" fontId="0" fillId="0" borderId="0" xfId="0"/>
    <xf numFmtId="0" fontId="63" fillId="0" borderId="0" xfId="0" applyFont="1" applyProtection="1"/>
    <xf numFmtId="2" fontId="6" fillId="42" borderId="0" xfId="2" applyNumberFormat="1" applyFont="1" applyFill="1" applyBorder="1" applyAlignment="1" applyProtection="1">
      <alignment horizontal="center" vertical="center"/>
    </xf>
    <xf numFmtId="2" fontId="16" fillId="0" borderId="0" xfId="2" applyNumberFormat="1" applyFont="1" applyBorder="1" applyAlignment="1" applyProtection="1">
      <alignment horizontal="center" vertical="center"/>
    </xf>
    <xf numFmtId="2" fontId="6" fillId="0" borderId="0" xfId="2" applyNumberFormat="1" applyFont="1" applyBorder="1" applyAlignment="1" applyProtection="1">
      <alignment horizontal="center" vertical="center"/>
    </xf>
    <xf numFmtId="0" fontId="7" fillId="0" borderId="0" xfId="2" applyFont="1" applyFill="1" applyBorder="1" applyAlignment="1" applyProtection="1">
      <alignment horizontal="center" vertical="center"/>
    </xf>
    <xf numFmtId="0" fontId="10" fillId="0" borderId="0" xfId="2" applyFont="1" applyFill="1" applyAlignment="1" applyProtection="1">
      <alignment horizontal="center"/>
    </xf>
    <xf numFmtId="2" fontId="6" fillId="0" borderId="0" xfId="2" applyNumberFormat="1" applyFont="1" applyBorder="1" applyAlignment="1" applyProtection="1">
      <alignment horizontal="left" vertical="center"/>
    </xf>
    <xf numFmtId="2" fontId="6" fillId="0" borderId="106" xfId="2" applyNumberFormat="1" applyFont="1" applyFill="1" applyBorder="1" applyAlignment="1" applyProtection="1">
      <alignment horizontal="center" vertical="center"/>
    </xf>
    <xf numFmtId="2" fontId="16" fillId="43" borderId="14" xfId="2" applyNumberFormat="1" applyFont="1" applyFill="1" applyBorder="1" applyAlignment="1" applyProtection="1">
      <alignment horizontal="center"/>
    </xf>
    <xf numFmtId="2" fontId="16" fillId="4" borderId="117" xfId="2" applyNumberFormat="1" applyFont="1" applyFill="1" applyBorder="1" applyAlignment="1" applyProtection="1">
      <alignment horizontal="center"/>
    </xf>
    <xf numFmtId="2" fontId="16" fillId="4" borderId="14" xfId="2" applyNumberFormat="1" applyFont="1" applyFill="1" applyBorder="1" applyAlignment="1" applyProtection="1">
      <alignment horizontal="center"/>
    </xf>
    <xf numFmtId="2" fontId="16" fillId="4" borderId="87" xfId="2" applyNumberFormat="1" applyFont="1" applyFill="1" applyBorder="1" applyAlignment="1" applyProtection="1">
      <alignment horizontal="center"/>
    </xf>
    <xf numFmtId="2" fontId="16" fillId="4" borderId="45" xfId="2" applyNumberFormat="1" applyFont="1" applyFill="1" applyBorder="1" applyAlignment="1" applyProtection="1">
      <alignment horizontal="center"/>
    </xf>
    <xf numFmtId="49" fontId="14" fillId="0" borderId="8" xfId="2" applyNumberFormat="1" applyFont="1" applyBorder="1" applyAlignment="1" applyProtection="1">
      <alignment horizontal="left" vertical="center"/>
    </xf>
    <xf numFmtId="49" fontId="16" fillId="0" borderId="8" xfId="2" applyNumberFormat="1" applyFont="1" applyBorder="1" applyAlignment="1" applyProtection="1">
      <alignment horizontal="left" vertical="center"/>
    </xf>
    <xf numFmtId="0" fontId="0" fillId="0" borderId="0" xfId="0" applyProtection="1"/>
    <xf numFmtId="49" fontId="6" fillId="2" borderId="6" xfId="2" applyNumberFormat="1" applyFont="1" applyFill="1" applyBorder="1" applyAlignment="1" applyProtection="1">
      <alignment vertical="center"/>
    </xf>
    <xf numFmtId="0" fontId="14" fillId="2" borderId="2" xfId="2" applyFont="1" applyFill="1" applyBorder="1" applyAlignment="1" applyProtection="1">
      <alignment vertical="center" wrapText="1"/>
    </xf>
    <xf numFmtId="49" fontId="14" fillId="2" borderId="8" xfId="2" applyNumberFormat="1" applyFont="1" applyFill="1" applyBorder="1" applyAlignment="1" applyProtection="1">
      <alignment horizontal="left" vertical="center"/>
    </xf>
    <xf numFmtId="49" fontId="16" fillId="2" borderId="8" xfId="2" applyNumberFormat="1" applyFont="1" applyFill="1" applyBorder="1" applyAlignment="1" applyProtection="1">
      <alignment horizontal="left" vertical="center"/>
    </xf>
    <xf numFmtId="0" fontId="16" fillId="2" borderId="2" xfId="3" applyFont="1" applyFill="1" applyBorder="1" applyAlignment="1" applyProtection="1">
      <alignment horizontal="left" vertical="center" wrapText="1"/>
    </xf>
    <xf numFmtId="181" fontId="14" fillId="3" borderId="2" xfId="1" applyNumberFormat="1" applyFont="1" applyFill="1" applyBorder="1" applyAlignment="1" applyProtection="1">
      <alignment horizontal="center" vertical="top" wrapText="1"/>
    </xf>
    <xf numFmtId="0" fontId="16" fillId="0" borderId="0" xfId="2" applyFont="1" applyAlignment="1" applyProtection="1">
      <alignment horizontal="center"/>
    </xf>
    <xf numFmtId="0" fontId="63" fillId="0" borderId="0" xfId="0" applyFont="1" applyAlignment="1" applyProtection="1">
      <alignment vertical="center"/>
    </xf>
    <xf numFmtId="0" fontId="23" fillId="2" borderId="84" xfId="3" applyFont="1" applyFill="1" applyBorder="1" applyAlignment="1" applyProtection="1">
      <alignment horizontal="left" vertical="center" wrapText="1"/>
    </xf>
    <xf numFmtId="0" fontId="0" fillId="0" borderId="0" xfId="0" applyAlignment="1" applyProtection="1">
      <alignment horizontal="center"/>
    </xf>
    <xf numFmtId="0" fontId="3" fillId="0" borderId="0" xfId="0" applyFont="1" applyProtection="1"/>
    <xf numFmtId="0" fontId="3" fillId="0" borderId="0" xfId="0" applyFont="1" applyAlignment="1" applyProtection="1">
      <alignment vertical="center"/>
    </xf>
    <xf numFmtId="49" fontId="16" fillId="0" borderId="0" xfId="2" applyNumberFormat="1" applyFont="1" applyFill="1" applyBorder="1" applyAlignment="1" applyProtection="1">
      <alignment horizontal="left" vertical="center"/>
    </xf>
    <xf numFmtId="0" fontId="16" fillId="2" borderId="2" xfId="2" applyFont="1" applyFill="1" applyBorder="1" applyAlignment="1" applyProtection="1">
      <alignment horizontal="left" vertical="center" wrapText="1" indent="1"/>
    </xf>
    <xf numFmtId="49" fontId="16" fillId="2" borderId="2" xfId="2" applyNumberFormat="1" applyFont="1" applyFill="1" applyBorder="1" applyAlignment="1" applyProtection="1">
      <alignment horizontal="left" vertical="center"/>
    </xf>
    <xf numFmtId="2" fontId="16" fillId="43" borderId="117" xfId="2" applyNumberFormat="1" applyFont="1" applyFill="1" applyBorder="1" applyAlignment="1" applyProtection="1">
      <alignment horizontal="center"/>
    </xf>
    <xf numFmtId="2" fontId="16" fillId="0" borderId="117" xfId="2" applyNumberFormat="1" applyFont="1" applyFill="1" applyBorder="1" applyAlignment="1" applyProtection="1">
      <alignment horizontal="center"/>
    </xf>
    <xf numFmtId="181" fontId="16" fillId="4" borderId="111" xfId="2" applyNumberFormat="1" applyFont="1" applyFill="1" applyBorder="1" applyAlignment="1" applyProtection="1"/>
    <xf numFmtId="2" fontId="16" fillId="43" borderId="23" xfId="2" applyNumberFormat="1" applyFont="1" applyFill="1" applyBorder="1" applyAlignment="1" applyProtection="1">
      <alignment horizontal="center"/>
    </xf>
    <xf numFmtId="49" fontId="6" fillId="0" borderId="0" xfId="2" applyNumberFormat="1" applyFont="1" applyFill="1" applyBorder="1" applyAlignment="1" applyProtection="1">
      <alignment horizontal="left" vertical="center"/>
    </xf>
    <xf numFmtId="0" fontId="23" fillId="2" borderId="2" xfId="3" applyFont="1" applyFill="1" applyBorder="1" applyAlignment="1" applyProtection="1">
      <alignment vertical="center" wrapText="1"/>
    </xf>
    <xf numFmtId="0" fontId="14" fillId="0" borderId="5" xfId="2" applyFont="1" applyBorder="1" applyProtection="1"/>
    <xf numFmtId="0" fontId="16" fillId="0" borderId="108" xfId="0" applyFont="1" applyBorder="1" applyAlignment="1" applyProtection="1">
      <alignment wrapText="1"/>
    </xf>
    <xf numFmtId="0" fontId="16" fillId="0" borderId="0" xfId="2" applyFont="1" applyProtection="1"/>
    <xf numFmtId="0" fontId="16" fillId="0" borderId="0" xfId="0" applyFont="1" applyProtection="1"/>
    <xf numFmtId="192" fontId="6" fillId="0" borderId="49" xfId="126" applyNumberFormat="1" applyFont="1" applyFill="1" applyBorder="1" applyAlignment="1" applyProtection="1">
      <alignment horizontal="center" vertical="center"/>
    </xf>
    <xf numFmtId="0" fontId="78" fillId="0" borderId="0" xfId="2" applyFont="1" applyFill="1" applyProtection="1"/>
    <xf numFmtId="0" fontId="78" fillId="0" borderId="0" xfId="0" applyFont="1" applyAlignment="1" applyProtection="1">
      <alignment vertical="center"/>
    </xf>
    <xf numFmtId="38" fontId="14" fillId="3" borderId="17" xfId="1" applyNumberFormat="1" applyFont="1" applyFill="1" applyBorder="1" applyAlignment="1" applyProtection="1">
      <alignment horizontal="center" vertical="top" wrapText="1"/>
    </xf>
    <xf numFmtId="49" fontId="140" fillId="0" borderId="6" xfId="2" applyNumberFormat="1" applyFont="1" applyFill="1" applyBorder="1" applyAlignment="1">
      <alignment vertical="center"/>
    </xf>
    <xf numFmtId="0" fontId="6" fillId="2" borderId="9" xfId="2" applyFont="1" applyFill="1" applyBorder="1" applyAlignment="1">
      <alignment horizontal="center"/>
    </xf>
    <xf numFmtId="0" fontId="6" fillId="4" borderId="13" xfId="2" applyFont="1" applyFill="1" applyBorder="1"/>
    <xf numFmtId="49" fontId="140" fillId="2" borderId="6" xfId="2" applyNumberFormat="1" applyFont="1" applyFill="1" applyBorder="1" applyAlignment="1">
      <alignment vertical="center"/>
    </xf>
    <xf numFmtId="49" fontId="16" fillId="2" borderId="59" xfId="2" applyNumberFormat="1" applyFont="1" applyFill="1" applyBorder="1" applyAlignment="1" applyProtection="1">
      <alignment horizontal="left" vertical="center"/>
    </xf>
    <xf numFmtId="0" fontId="16" fillId="2" borderId="18" xfId="3" applyFont="1" applyFill="1" applyBorder="1" applyAlignment="1" applyProtection="1">
      <alignment vertical="center"/>
    </xf>
    <xf numFmtId="49" fontId="16" fillId="0" borderId="59" xfId="2" applyNumberFormat="1" applyFont="1" applyFill="1" applyBorder="1" applyAlignment="1">
      <alignment horizontal="left" vertical="center"/>
    </xf>
    <xf numFmtId="0" fontId="6" fillId="4" borderId="65" xfId="2" applyFont="1" applyFill="1" applyBorder="1"/>
    <xf numFmtId="0" fontId="6" fillId="4" borderId="32" xfId="2" applyFont="1" applyFill="1" applyBorder="1"/>
    <xf numFmtId="0" fontId="6" fillId="4" borderId="168" xfId="2" applyFont="1" applyFill="1" applyBorder="1"/>
    <xf numFmtId="0" fontId="6" fillId="2" borderId="75" xfId="2" applyFont="1" applyFill="1" applyBorder="1" applyAlignment="1">
      <alignment horizontal="center"/>
    </xf>
    <xf numFmtId="0" fontId="6" fillId="4" borderId="25" xfId="2" applyFont="1" applyFill="1" applyBorder="1"/>
    <xf numFmtId="0" fontId="6" fillId="4" borderId="23" xfId="2" applyFont="1" applyFill="1" applyBorder="1"/>
    <xf numFmtId="0" fontId="6" fillId="2" borderId="23" xfId="2" applyFont="1" applyFill="1" applyBorder="1"/>
    <xf numFmtId="0" fontId="6" fillId="5" borderId="23" xfId="2" applyFont="1" applyFill="1" applyBorder="1"/>
    <xf numFmtId="0" fontId="6" fillId="5" borderId="24" xfId="2" applyFont="1" applyFill="1" applyBorder="1"/>
    <xf numFmtId="0" fontId="6" fillId="2" borderId="9" xfId="2" applyFont="1" applyFill="1" applyBorder="1"/>
    <xf numFmtId="0" fontId="6" fillId="4" borderId="14" xfId="2" applyFont="1" applyFill="1" applyBorder="1"/>
    <xf numFmtId="0" fontId="6" fillId="2" borderId="14" xfId="2" applyFont="1" applyFill="1" applyBorder="1"/>
    <xf numFmtId="0" fontId="16" fillId="2" borderId="14" xfId="2" applyFont="1" applyFill="1" applyBorder="1" applyAlignment="1">
      <alignment horizontal="center" vertical="center"/>
    </xf>
    <xf numFmtId="0" fontId="6" fillId="5" borderId="14" xfId="2" applyFont="1" applyFill="1" applyBorder="1"/>
    <xf numFmtId="0" fontId="6" fillId="5" borderId="15" xfId="2" applyFont="1" applyFill="1" applyBorder="1"/>
    <xf numFmtId="0" fontId="6" fillId="2" borderId="16" xfId="2" applyFont="1" applyFill="1" applyBorder="1"/>
    <xf numFmtId="0" fontId="6" fillId="0" borderId="14" xfId="2" applyFont="1" applyBorder="1"/>
    <xf numFmtId="0" fontId="6" fillId="0" borderId="15" xfId="2" applyFont="1" applyBorder="1"/>
    <xf numFmtId="0" fontId="16" fillId="4" borderId="13" xfId="2" applyFont="1" applyFill="1" applyBorder="1" applyAlignment="1">
      <alignment vertical="center"/>
    </xf>
    <xf numFmtId="0" fontId="6" fillId="0" borderId="14" xfId="2" applyFont="1" applyFill="1" applyBorder="1"/>
    <xf numFmtId="0" fontId="6" fillId="0" borderId="15" xfId="2" applyFont="1" applyFill="1" applyBorder="1"/>
    <xf numFmtId="0" fontId="6" fillId="2" borderId="35" xfId="2" applyFont="1" applyFill="1" applyBorder="1"/>
    <xf numFmtId="0" fontId="6" fillId="5" borderId="35" xfId="2" applyFont="1" applyFill="1" applyBorder="1"/>
    <xf numFmtId="0" fontId="6" fillId="5" borderId="173" xfId="2" applyFont="1" applyFill="1" applyBorder="1"/>
    <xf numFmtId="0" fontId="6" fillId="2" borderId="40" xfId="2" applyFont="1" applyFill="1" applyBorder="1"/>
    <xf numFmtId="0" fontId="6" fillId="2" borderId="174" xfId="2" applyFont="1" applyFill="1" applyBorder="1"/>
    <xf numFmtId="0" fontId="6" fillId="5" borderId="174" xfId="2" applyFont="1" applyFill="1" applyBorder="1"/>
    <xf numFmtId="0" fontId="6" fillId="5" borderId="175" xfId="2" applyFont="1" applyFill="1" applyBorder="1"/>
    <xf numFmtId="0" fontId="6" fillId="0" borderId="23" xfId="2" applyFont="1" applyFill="1" applyBorder="1"/>
    <xf numFmtId="0" fontId="6" fillId="5" borderId="40" xfId="2" applyFont="1" applyFill="1" applyBorder="1"/>
    <xf numFmtId="0" fontId="6" fillId="4" borderId="21" xfId="2" applyFont="1" applyFill="1" applyBorder="1"/>
    <xf numFmtId="0" fontId="6" fillId="0" borderId="16" xfId="2" applyFont="1" applyBorder="1"/>
    <xf numFmtId="0" fontId="6" fillId="4" borderId="10" xfId="2" applyFont="1" applyFill="1" applyBorder="1"/>
    <xf numFmtId="0" fontId="6" fillId="2" borderId="22" xfId="2" applyFont="1" applyFill="1" applyBorder="1"/>
    <xf numFmtId="0" fontId="142" fillId="2" borderId="14" xfId="2" applyFont="1" applyFill="1" applyBorder="1"/>
    <xf numFmtId="0" fontId="16" fillId="4" borderId="26" xfId="2" applyFont="1" applyFill="1" applyBorder="1" applyAlignment="1">
      <alignment vertical="center"/>
    </xf>
    <xf numFmtId="0" fontId="16" fillId="2" borderId="14" xfId="2" applyFont="1" applyFill="1" applyBorder="1"/>
    <xf numFmtId="0" fontId="16" fillId="0" borderId="14" xfId="2" applyFont="1" applyBorder="1"/>
    <xf numFmtId="0" fontId="16" fillId="0" borderId="15" xfId="2" applyFont="1" applyBorder="1"/>
    <xf numFmtId="193" fontId="16" fillId="0" borderId="10" xfId="2" applyNumberFormat="1" applyFont="1" applyFill="1" applyBorder="1"/>
    <xf numFmtId="193" fontId="16" fillId="4" borderId="16" xfId="2" applyNumberFormat="1" applyFont="1" applyFill="1" applyBorder="1"/>
    <xf numFmtId="193" fontId="16" fillId="4" borderId="14" xfId="2" applyNumberFormat="1" applyFont="1" applyFill="1" applyBorder="1"/>
    <xf numFmtId="193" fontId="16" fillId="4" borderId="15" xfId="2" applyNumberFormat="1" applyFont="1" applyFill="1" applyBorder="1"/>
    <xf numFmtId="193" fontId="16" fillId="0" borderId="13" xfId="2" applyNumberFormat="1" applyFont="1" applyFill="1" applyBorder="1"/>
    <xf numFmtId="193" fontId="16" fillId="0" borderId="16" xfId="2" applyNumberFormat="1" applyFont="1" applyFill="1" applyBorder="1"/>
    <xf numFmtId="193" fontId="16" fillId="2" borderId="16" xfId="2" applyNumberFormat="1" applyFont="1" applyFill="1" applyBorder="1"/>
    <xf numFmtId="193" fontId="16" fillId="2" borderId="14" xfId="2" applyNumberFormat="1" applyFont="1" applyFill="1" applyBorder="1"/>
    <xf numFmtId="193" fontId="16" fillId="0" borderId="14" xfId="2" applyNumberFormat="1" applyFont="1" applyFill="1" applyBorder="1"/>
    <xf numFmtId="193" fontId="16" fillId="0" borderId="15" xfId="2" applyNumberFormat="1" applyFont="1" applyFill="1" applyBorder="1"/>
    <xf numFmtId="193" fontId="16" fillId="2" borderId="14" xfId="2" applyNumberFormat="1" applyFont="1" applyFill="1" applyBorder="1" applyAlignment="1">
      <alignment horizontal="center" vertical="center"/>
    </xf>
    <xf numFmtId="193" fontId="16" fillId="0" borderId="13" xfId="2" applyNumberFormat="1" applyFont="1" applyFill="1" applyBorder="1" applyAlignment="1">
      <alignment horizontal="right"/>
    </xf>
    <xf numFmtId="193" fontId="16" fillId="2" borderId="16" xfId="2" applyNumberFormat="1" applyFont="1" applyFill="1" applyBorder="1" applyAlignment="1">
      <alignment horizontal="right"/>
    </xf>
    <xf numFmtId="193" fontId="16" fillId="2" borderId="14" xfId="2" applyNumberFormat="1" applyFont="1" applyFill="1" applyBorder="1" applyAlignment="1">
      <alignment horizontal="right"/>
    </xf>
    <xf numFmtId="193" fontId="16" fillId="0" borderId="13" xfId="2" applyNumberFormat="1" applyFont="1" applyFill="1" applyBorder="1" applyAlignment="1">
      <alignment horizontal="right" vertical="center" wrapText="1"/>
    </xf>
    <xf numFmtId="193" fontId="16" fillId="2" borderId="14" xfId="2" applyNumberFormat="1" applyFont="1" applyFill="1" applyBorder="1" applyAlignment="1">
      <alignment horizontal="right" vertical="center" wrapText="1"/>
    </xf>
    <xf numFmtId="193" fontId="133" fillId="2" borderId="14" xfId="2" applyNumberFormat="1" applyFont="1" applyFill="1" applyBorder="1" applyAlignment="1">
      <alignment horizontal="center" vertical="center" wrapText="1"/>
    </xf>
    <xf numFmtId="193" fontId="16" fillId="5" borderId="14" xfId="2" applyNumberFormat="1" applyFont="1" applyFill="1" applyBorder="1"/>
    <xf numFmtId="193" fontId="16" fillId="5" borderId="15" xfId="2" applyNumberFormat="1" applyFont="1" applyFill="1" applyBorder="1"/>
    <xf numFmtId="193" fontId="16" fillId="2" borderId="14" xfId="2" applyNumberFormat="1" applyFont="1" applyFill="1" applyBorder="1" applyAlignment="1">
      <alignment horizontal="right" vertical="center"/>
    </xf>
    <xf numFmtId="193" fontId="16" fillId="0" borderId="14" xfId="2" applyNumberFormat="1" applyFont="1" applyBorder="1"/>
    <xf numFmtId="193" fontId="16" fillId="0" borderId="15" xfId="2" applyNumberFormat="1" applyFont="1" applyBorder="1"/>
    <xf numFmtId="193" fontId="16" fillId="4" borderId="13" xfId="2" applyNumberFormat="1" applyFont="1" applyFill="1" applyBorder="1" applyAlignment="1">
      <alignment horizontal="right"/>
    </xf>
    <xf numFmtId="193" fontId="16" fillId="5" borderId="16" xfId="2" applyNumberFormat="1" applyFont="1" applyFill="1" applyBorder="1" applyAlignment="1">
      <alignment horizontal="right" vertical="center" wrapText="1"/>
    </xf>
    <xf numFmtId="193" fontId="16" fillId="5" borderId="14" xfId="2" applyNumberFormat="1" applyFont="1" applyFill="1" applyBorder="1" applyAlignment="1">
      <alignment horizontal="right" vertical="center" wrapText="1"/>
    </xf>
    <xf numFmtId="193" fontId="16" fillId="0" borderId="21" xfId="2" applyNumberFormat="1" applyFont="1" applyFill="1" applyBorder="1" applyAlignment="1">
      <alignment horizontal="right"/>
    </xf>
    <xf numFmtId="0" fontId="6" fillId="4" borderId="10" xfId="2" applyNumberFormat="1" applyFont="1" applyFill="1" applyBorder="1"/>
    <xf numFmtId="0" fontId="6" fillId="2" borderId="27" xfId="2" applyNumberFormat="1" applyFont="1" applyFill="1" applyBorder="1"/>
    <xf numFmtId="0" fontId="6" fillId="2" borderId="11" xfId="2" applyNumberFormat="1" applyFont="1" applyFill="1" applyBorder="1"/>
    <xf numFmtId="0" fontId="6" fillId="2" borderId="12" xfId="2" applyNumberFormat="1" applyFont="1" applyFill="1" applyBorder="1"/>
    <xf numFmtId="0" fontId="21" fillId="4" borderId="13" xfId="2" applyFont="1" applyFill="1" applyBorder="1" applyAlignment="1">
      <alignment vertical="center"/>
    </xf>
    <xf numFmtId="0" fontId="6" fillId="2" borderId="16" xfId="2" applyFont="1" applyFill="1" applyBorder="1" applyAlignment="1">
      <alignment vertical="center"/>
    </xf>
    <xf numFmtId="0" fontId="6" fillId="2" borderId="14" xfId="2" applyFont="1" applyFill="1" applyBorder="1" applyAlignment="1">
      <alignment vertical="center"/>
    </xf>
    <xf numFmtId="0" fontId="21" fillId="2" borderId="14" xfId="2" applyFont="1" applyFill="1" applyBorder="1" applyAlignment="1">
      <alignment vertical="center"/>
    </xf>
    <xf numFmtId="0" fontId="21" fillId="2" borderId="15" xfId="2" applyFont="1" applyFill="1" applyBorder="1" applyAlignment="1">
      <alignment vertical="center"/>
    </xf>
    <xf numFmtId="0" fontId="21" fillId="4" borderId="13" xfId="2" applyFont="1" applyFill="1" applyBorder="1" applyAlignment="1">
      <alignment vertical="center" wrapText="1"/>
    </xf>
    <xf numFmtId="0" fontId="6" fillId="2" borderId="16" xfId="2" applyFont="1" applyFill="1" applyBorder="1" applyAlignment="1">
      <alignment vertical="center" wrapText="1"/>
    </xf>
    <xf numFmtId="0" fontId="6" fillId="2" borderId="14" xfId="2" applyFont="1" applyFill="1" applyBorder="1" applyAlignment="1">
      <alignment vertical="center" wrapText="1"/>
    </xf>
    <xf numFmtId="0" fontId="21" fillId="2" borderId="14" xfId="2" applyFont="1" applyFill="1" applyBorder="1" applyAlignment="1">
      <alignment vertical="center" wrapText="1"/>
    </xf>
    <xf numFmtId="0" fontId="16" fillId="4" borderId="13" xfId="2" applyFont="1" applyFill="1" applyBorder="1" applyAlignment="1"/>
    <xf numFmtId="0" fontId="16" fillId="2" borderId="16" xfId="2" applyFont="1" applyFill="1" applyBorder="1" applyAlignment="1"/>
    <xf numFmtId="0" fontId="16" fillId="2" borderId="14" xfId="2" applyFont="1" applyFill="1" applyBorder="1" applyAlignment="1"/>
    <xf numFmtId="0" fontId="16" fillId="2" borderId="15" xfId="2" applyFont="1" applyFill="1" applyBorder="1"/>
    <xf numFmtId="0" fontId="16" fillId="4" borderId="39" xfId="2" applyFont="1" applyFill="1" applyBorder="1" applyAlignment="1"/>
    <xf numFmtId="0" fontId="16" fillId="2" borderId="36" xfId="2" applyFont="1" applyFill="1" applyBorder="1" applyAlignment="1"/>
    <xf numFmtId="0" fontId="16" fillId="2" borderId="35" xfId="2" applyFont="1" applyFill="1" applyBorder="1" applyAlignment="1"/>
    <xf numFmtId="0" fontId="16" fillId="2" borderId="35" xfId="2" applyFont="1" applyFill="1" applyBorder="1"/>
    <xf numFmtId="0" fontId="16" fillId="2" borderId="173" xfId="2" applyFont="1" applyFill="1" applyBorder="1"/>
    <xf numFmtId="0" fontId="16" fillId="0" borderId="25" xfId="2" applyFont="1" applyFill="1" applyBorder="1" applyAlignment="1"/>
    <xf numFmtId="0" fontId="16" fillId="4" borderId="22" xfId="2" applyFont="1" applyFill="1" applyBorder="1" applyAlignment="1"/>
    <xf numFmtId="0" fontId="16" fillId="4" borderId="23" xfId="2" applyFont="1" applyFill="1" applyBorder="1" applyAlignment="1"/>
    <xf numFmtId="0" fontId="16" fillId="0" borderId="13" xfId="2" applyFont="1" applyFill="1" applyBorder="1" applyAlignment="1"/>
    <xf numFmtId="0" fontId="16" fillId="4" borderId="16" xfId="2" applyFont="1" applyFill="1" applyBorder="1" applyAlignment="1"/>
    <xf numFmtId="0" fontId="16" fillId="4" borderId="14" xfId="2" applyFont="1" applyFill="1" applyBorder="1" applyAlignment="1"/>
    <xf numFmtId="0" fontId="16" fillId="0" borderId="30" xfId="2" applyFont="1" applyFill="1" applyBorder="1" applyAlignment="1"/>
    <xf numFmtId="0" fontId="6" fillId="2" borderId="31" xfId="2" applyFont="1" applyFill="1" applyBorder="1" applyAlignment="1">
      <alignment horizontal="center"/>
    </xf>
    <xf numFmtId="0" fontId="16" fillId="4" borderId="30" xfId="2" applyFont="1" applyFill="1" applyBorder="1" applyAlignment="1"/>
    <xf numFmtId="0" fontId="16" fillId="0" borderId="176" xfId="2" applyFont="1" applyFill="1" applyBorder="1" applyAlignment="1"/>
    <xf numFmtId="3" fontId="16" fillId="2" borderId="14" xfId="2" applyNumberFormat="1" applyFont="1" applyFill="1" applyBorder="1" applyAlignment="1">
      <alignment horizontal="center" vertical="center"/>
    </xf>
    <xf numFmtId="0" fontId="16" fillId="0" borderId="33" xfId="2" applyFont="1" applyFill="1" applyBorder="1" applyAlignment="1"/>
    <xf numFmtId="0" fontId="16" fillId="4" borderId="33" xfId="2" applyFont="1" applyFill="1" applyBorder="1" applyAlignment="1"/>
    <xf numFmtId="0" fontId="16" fillId="0" borderId="34" xfId="2" applyFont="1" applyBorder="1" applyAlignment="1"/>
    <xf numFmtId="0" fontId="16" fillId="0" borderId="35" xfId="2" applyFont="1" applyBorder="1" applyAlignment="1"/>
    <xf numFmtId="0" fontId="16" fillId="0" borderId="36" xfId="2" applyFont="1" applyBorder="1" applyAlignment="1"/>
    <xf numFmtId="0" fontId="16" fillId="0" borderId="35" xfId="2" applyFont="1" applyBorder="1"/>
    <xf numFmtId="0" fontId="16" fillId="2" borderId="37" xfId="2" applyFont="1" applyFill="1" applyBorder="1"/>
    <xf numFmtId="0" fontId="6" fillId="2" borderId="38" xfId="2" applyFont="1" applyFill="1" applyBorder="1" applyAlignment="1">
      <alignment horizontal="center"/>
    </xf>
    <xf numFmtId="0" fontId="16" fillId="4" borderId="10" xfId="2" applyFont="1" applyFill="1" applyBorder="1" applyAlignment="1"/>
    <xf numFmtId="0" fontId="16" fillId="0" borderId="16" xfId="2" applyFont="1" applyBorder="1" applyAlignment="1"/>
    <xf numFmtId="0" fontId="16" fillId="0" borderId="14" xfId="2" applyFont="1" applyBorder="1" applyAlignment="1"/>
    <xf numFmtId="0" fontId="16" fillId="2" borderId="14" xfId="2" applyNumberFormat="1" applyFont="1" applyFill="1" applyBorder="1" applyAlignment="1">
      <alignment horizontal="center" vertical="center"/>
    </xf>
    <xf numFmtId="0" fontId="16" fillId="0" borderId="13" xfId="2" applyFont="1" applyBorder="1" applyAlignment="1"/>
    <xf numFmtId="0" fontId="16" fillId="2" borderId="16" xfId="2" applyFont="1" applyFill="1" applyBorder="1" applyAlignment="1">
      <alignment horizontal="center" vertical="center"/>
    </xf>
    <xf numFmtId="0" fontId="16" fillId="4" borderId="36" xfId="2" applyFont="1" applyFill="1" applyBorder="1" applyAlignment="1"/>
    <xf numFmtId="0" fontId="16" fillId="0" borderId="172" xfId="2" applyFont="1" applyFill="1" applyBorder="1" applyAlignment="1"/>
    <xf numFmtId="0" fontId="16" fillId="4" borderId="177" xfId="2" applyFont="1" applyFill="1" applyBorder="1" applyAlignment="1"/>
    <xf numFmtId="0" fontId="6" fillId="2" borderId="42" xfId="2" applyFont="1" applyFill="1" applyBorder="1" applyAlignment="1">
      <alignment horizontal="center"/>
    </xf>
    <xf numFmtId="0" fontId="16" fillId="0" borderId="44" xfId="2" applyFont="1" applyBorder="1" applyAlignment="1"/>
    <xf numFmtId="0" fontId="16" fillId="4" borderId="45" xfId="2" applyFont="1" applyFill="1" applyBorder="1" applyAlignment="1"/>
    <xf numFmtId="0" fontId="16" fillId="0" borderId="46" xfId="2" applyFont="1" applyBorder="1" applyAlignment="1"/>
    <xf numFmtId="0" fontId="24" fillId="0" borderId="0" xfId="2" applyFont="1" applyAlignment="1">
      <alignment horizontal="center"/>
    </xf>
    <xf numFmtId="0" fontId="17" fillId="0" borderId="0" xfId="2" applyFont="1" applyAlignment="1">
      <alignment horizontal="center"/>
    </xf>
    <xf numFmtId="0" fontId="6" fillId="4" borderId="9" xfId="2" applyFont="1" applyFill="1" applyBorder="1" applyAlignment="1">
      <alignment horizontal="center"/>
    </xf>
    <xf numFmtId="0" fontId="6" fillId="4" borderId="139" xfId="2" applyNumberFormat="1" applyFont="1" applyFill="1" applyBorder="1" applyAlignment="1">
      <alignment horizontal="right" vertical="center"/>
    </xf>
    <xf numFmtId="0" fontId="6" fillId="4" borderId="25" xfId="2" applyNumberFormat="1" applyFont="1" applyFill="1" applyBorder="1" applyAlignment="1">
      <alignment horizontal="right" vertical="center"/>
    </xf>
    <xf numFmtId="193" fontId="6" fillId="0" borderId="22" xfId="2" applyNumberFormat="1" applyFont="1" applyBorder="1" applyAlignment="1">
      <alignment horizontal="right" vertical="center"/>
    </xf>
    <xf numFmtId="193" fontId="6" fillId="4" borderId="22" xfId="2" applyNumberFormat="1" applyFont="1" applyFill="1" applyBorder="1" applyAlignment="1">
      <alignment horizontal="right" vertical="center"/>
    </xf>
    <xf numFmtId="193" fontId="6" fillId="2" borderId="23" xfId="2" applyNumberFormat="1" applyFont="1" applyFill="1" applyBorder="1" applyAlignment="1">
      <alignment horizontal="right" vertical="center"/>
    </xf>
    <xf numFmtId="0" fontId="6" fillId="2" borderId="23" xfId="2" applyFont="1" applyFill="1" applyBorder="1" applyAlignment="1">
      <alignment horizontal="right" vertical="center"/>
    </xf>
    <xf numFmtId="0" fontId="16" fillId="2" borderId="23" xfId="2" applyNumberFormat="1" applyFont="1" applyFill="1" applyBorder="1" applyAlignment="1">
      <alignment horizontal="right" vertical="center"/>
    </xf>
    <xf numFmtId="0" fontId="6" fillId="0" borderId="24" xfId="2" applyFont="1" applyFill="1" applyBorder="1"/>
    <xf numFmtId="0" fontId="6" fillId="4" borderId="13" xfId="2" applyFont="1" applyFill="1" applyBorder="1" applyAlignment="1">
      <alignment horizontal="right" vertical="center"/>
    </xf>
    <xf numFmtId="193" fontId="6" fillId="4" borderId="16" xfId="2" applyNumberFormat="1" applyFont="1" applyFill="1" applyBorder="1" applyAlignment="1">
      <alignment horizontal="right" vertical="center"/>
    </xf>
    <xf numFmtId="193" fontId="6" fillId="2" borderId="14" xfId="2" applyNumberFormat="1" applyFont="1" applyFill="1" applyBorder="1" applyAlignment="1">
      <alignment horizontal="right" vertical="center"/>
    </xf>
    <xf numFmtId="0" fontId="16" fillId="2" borderId="14" xfId="2" applyFont="1" applyFill="1" applyBorder="1" applyAlignment="1">
      <alignment horizontal="right" vertical="center"/>
    </xf>
    <xf numFmtId="0" fontId="6" fillId="2" borderId="14" xfId="2" applyFont="1" applyFill="1" applyBorder="1" applyAlignment="1">
      <alignment horizontal="right" vertical="center"/>
    </xf>
    <xf numFmtId="0" fontId="6" fillId="4" borderId="172" xfId="2" applyFont="1" applyFill="1" applyBorder="1" applyAlignment="1">
      <alignment horizontal="right" vertical="center"/>
    </xf>
    <xf numFmtId="0" fontId="6" fillId="4" borderId="81" xfId="2" applyFont="1" applyFill="1" applyBorder="1" applyAlignment="1">
      <alignment horizontal="center"/>
    </xf>
    <xf numFmtId="0" fontId="6" fillId="4" borderId="21" xfId="2" applyFont="1" applyFill="1" applyBorder="1" applyAlignment="1">
      <alignment horizontal="right" vertical="center"/>
    </xf>
    <xf numFmtId="193" fontId="6" fillId="0" borderId="50" xfId="2" applyNumberFormat="1" applyFont="1" applyBorder="1" applyAlignment="1">
      <alignment horizontal="right" vertical="center"/>
    </xf>
    <xf numFmtId="193" fontId="6" fillId="4" borderId="50" xfId="2" applyNumberFormat="1" applyFont="1" applyFill="1" applyBorder="1" applyAlignment="1">
      <alignment horizontal="right" vertical="center"/>
    </xf>
    <xf numFmtId="193" fontId="6" fillId="2" borderId="51" xfId="2" applyNumberFormat="1" applyFont="1" applyFill="1" applyBorder="1" applyAlignment="1">
      <alignment horizontal="right" vertical="center"/>
    </xf>
    <xf numFmtId="0" fontId="16" fillId="2" borderId="51" xfId="2" applyFont="1" applyFill="1" applyBorder="1" applyAlignment="1">
      <alignment horizontal="right" vertical="center"/>
    </xf>
    <xf numFmtId="0" fontId="6" fillId="2" borderId="51" xfId="2" applyFont="1" applyFill="1" applyBorder="1" applyAlignment="1">
      <alignment horizontal="right" vertical="center"/>
    </xf>
    <xf numFmtId="0" fontId="6" fillId="4" borderId="31" xfId="2" applyFont="1" applyFill="1" applyBorder="1" applyAlignment="1">
      <alignment horizontal="center"/>
    </xf>
    <xf numFmtId="0" fontId="6" fillId="2" borderId="11" xfId="2" applyNumberFormat="1" applyFont="1" applyFill="1" applyBorder="1" applyAlignment="1">
      <alignment vertical="center"/>
    </xf>
    <xf numFmtId="0" fontId="6" fillId="0" borderId="30" xfId="2" applyFont="1" applyBorder="1" applyAlignment="1">
      <alignment vertical="center"/>
    </xf>
    <xf numFmtId="0" fontId="6" fillId="0" borderId="54" xfId="2" applyFont="1" applyBorder="1" applyAlignment="1">
      <alignment vertical="center"/>
    </xf>
    <xf numFmtId="0" fontId="6" fillId="4" borderId="16" xfId="2" applyFont="1" applyFill="1" applyBorder="1" applyAlignment="1">
      <alignment vertical="center"/>
    </xf>
    <xf numFmtId="1" fontId="6" fillId="2" borderId="14" xfId="2" applyNumberFormat="1" applyFont="1" applyFill="1" applyBorder="1" applyAlignment="1">
      <alignment vertical="center"/>
    </xf>
    <xf numFmtId="0" fontId="6" fillId="4" borderId="38" xfId="2" applyFont="1" applyFill="1" applyBorder="1" applyAlignment="1">
      <alignment horizontal="center"/>
    </xf>
    <xf numFmtId="0" fontId="6" fillId="4" borderId="179" xfId="2" applyFont="1" applyFill="1" applyBorder="1" applyAlignment="1">
      <alignment vertical="center"/>
    </xf>
    <xf numFmtId="0" fontId="6" fillId="0" borderId="167" xfId="2" applyFont="1" applyBorder="1" applyAlignment="1">
      <alignment vertical="center"/>
    </xf>
    <xf numFmtId="0" fontId="6" fillId="4" borderId="50" xfId="2" applyFont="1" applyFill="1" applyBorder="1" applyAlignment="1">
      <alignment vertical="center"/>
    </xf>
    <xf numFmtId="1" fontId="6" fillId="0" borderId="51" xfId="2" applyNumberFormat="1" applyFont="1" applyBorder="1" applyAlignment="1">
      <alignment vertical="center"/>
    </xf>
    <xf numFmtId="0" fontId="6" fillId="4" borderId="2" xfId="2" applyFont="1" applyFill="1" applyBorder="1" applyAlignment="1">
      <alignment horizontal="center"/>
    </xf>
    <xf numFmtId="0" fontId="6" fillId="4" borderId="2" xfId="2" applyFont="1" applyFill="1" applyBorder="1" applyAlignment="1">
      <alignment vertical="center"/>
    </xf>
    <xf numFmtId="0" fontId="6" fillId="0" borderId="103" xfId="2" applyFont="1" applyBorder="1" applyAlignment="1">
      <alignment vertical="center"/>
    </xf>
    <xf numFmtId="1" fontId="6" fillId="0" borderId="171" xfId="2" applyNumberFormat="1" applyFont="1" applyBorder="1" applyAlignment="1">
      <alignment vertical="center"/>
    </xf>
    <xf numFmtId="1" fontId="6" fillId="0" borderId="166" xfId="2" applyNumberFormat="1" applyFont="1" applyBorder="1" applyAlignment="1">
      <alignment vertical="center"/>
    </xf>
    <xf numFmtId="49" fontId="16" fillId="2" borderId="29" xfId="2" applyNumberFormat="1" applyFont="1" applyFill="1" applyBorder="1" applyAlignment="1" applyProtection="1">
      <alignment horizontal="left" vertical="center"/>
    </xf>
    <xf numFmtId="0" fontId="3" fillId="2" borderId="17" xfId="3" applyFont="1" applyFill="1" applyBorder="1" applyAlignment="1" applyProtection="1">
      <alignment horizontal="left" vertical="center" wrapText="1"/>
    </xf>
    <xf numFmtId="49" fontId="6" fillId="2" borderId="71" xfId="2" applyNumberFormat="1" applyFont="1" applyFill="1" applyBorder="1" applyAlignment="1" applyProtection="1">
      <alignment vertical="center"/>
    </xf>
    <xf numFmtId="49" fontId="16" fillId="2" borderId="48" xfId="2" applyNumberFormat="1" applyFont="1" applyFill="1" applyBorder="1" applyAlignment="1" applyProtection="1">
      <alignment horizontal="left" vertical="center"/>
    </xf>
    <xf numFmtId="0" fontId="3" fillId="2" borderId="19" xfId="3" applyFont="1" applyFill="1" applyBorder="1" applyAlignment="1" applyProtection="1">
      <alignment horizontal="left" vertical="center" wrapText="1"/>
    </xf>
    <xf numFmtId="0" fontId="14" fillId="2" borderId="17" xfId="2" applyFont="1" applyFill="1" applyBorder="1" applyAlignment="1" applyProtection="1">
      <alignment vertical="center" wrapText="1"/>
    </xf>
    <xf numFmtId="49" fontId="14" fillId="0" borderId="48" xfId="2" applyNumberFormat="1" applyFont="1" applyBorder="1" applyAlignment="1" applyProtection="1">
      <alignment horizontal="left" vertical="center"/>
    </xf>
    <xf numFmtId="0" fontId="8" fillId="2" borderId="17" xfId="3" applyFont="1" applyFill="1" applyBorder="1" applyAlignment="1" applyProtection="1">
      <alignment vertical="center" wrapText="1"/>
    </xf>
    <xf numFmtId="49" fontId="16" fillId="0" borderId="59" xfId="2" applyNumberFormat="1" applyFont="1" applyBorder="1" applyAlignment="1" applyProtection="1">
      <alignment horizontal="left" vertical="center"/>
    </xf>
    <xf numFmtId="0" fontId="16" fillId="2" borderId="17" xfId="3" applyFont="1" applyFill="1" applyBorder="1" applyAlignment="1" applyProtection="1">
      <alignment horizontal="left" vertical="center" wrapText="1"/>
    </xf>
    <xf numFmtId="0" fontId="16" fillId="2" borderId="19" xfId="3" applyFont="1" applyFill="1" applyBorder="1" applyAlignment="1" applyProtection="1">
      <alignment horizontal="left" vertical="center" wrapText="1"/>
    </xf>
    <xf numFmtId="0" fontId="18" fillId="4" borderId="16" xfId="2" applyFont="1" applyFill="1" applyBorder="1" applyAlignment="1" applyProtection="1"/>
    <xf numFmtId="49" fontId="14" fillId="0" borderId="59" xfId="2" applyNumberFormat="1" applyFont="1" applyBorder="1" applyAlignment="1" applyProtection="1">
      <alignment horizontal="left" vertical="center"/>
    </xf>
    <xf numFmtId="0" fontId="16" fillId="4" borderId="161" xfId="2" applyFont="1" applyFill="1" applyBorder="1" applyAlignment="1" applyProtection="1"/>
    <xf numFmtId="38" fontId="16" fillId="2" borderId="36" xfId="2" applyNumberFormat="1" applyFont="1" applyFill="1" applyBorder="1" applyAlignment="1" applyProtection="1"/>
    <xf numFmtId="49" fontId="71" fillId="0" borderId="59" xfId="2" applyNumberFormat="1" applyFont="1" applyBorder="1" applyAlignment="1">
      <alignment horizontal="left" vertical="center"/>
    </xf>
    <xf numFmtId="49" fontId="16" fillId="0" borderId="59" xfId="2" applyNumberFormat="1" applyFont="1" applyBorder="1" applyAlignment="1">
      <alignment horizontal="left" vertical="center"/>
    </xf>
    <xf numFmtId="0" fontId="14" fillId="2" borderId="65" xfId="2" applyFont="1" applyFill="1" applyBorder="1" applyAlignment="1" applyProtection="1">
      <alignment vertical="center" wrapText="1"/>
    </xf>
    <xf numFmtId="0" fontId="18" fillId="4" borderId="180" xfId="2" applyFont="1" applyFill="1" applyBorder="1" applyAlignment="1" applyProtection="1"/>
    <xf numFmtId="0" fontId="16" fillId="4" borderId="181" xfId="2" applyFont="1" applyFill="1" applyBorder="1" applyAlignment="1" applyProtection="1"/>
    <xf numFmtId="38" fontId="16" fillId="2" borderId="35" xfId="2" applyNumberFormat="1" applyFont="1" applyFill="1" applyBorder="1" applyAlignment="1" applyProtection="1"/>
    <xf numFmtId="38" fontId="16" fillId="2" borderId="173" xfId="2" applyNumberFormat="1" applyFont="1" applyFill="1" applyBorder="1" applyAlignment="1" applyProtection="1"/>
    <xf numFmtId="0" fontId="3" fillId="2" borderId="65" xfId="3" applyFont="1" applyFill="1" applyBorder="1" applyAlignment="1" applyProtection="1">
      <alignment horizontal="left" vertical="center" wrapText="1"/>
    </xf>
    <xf numFmtId="0" fontId="3" fillId="2" borderId="72" xfId="3" applyFont="1" applyFill="1" applyBorder="1" applyAlignment="1" applyProtection="1">
      <alignment horizontal="left" vertical="center" wrapText="1"/>
    </xf>
    <xf numFmtId="38" fontId="16" fillId="4" borderId="75" xfId="2" applyNumberFormat="1" applyFont="1" applyFill="1" applyBorder="1" applyAlignment="1" applyProtection="1"/>
    <xf numFmtId="38" fontId="16" fillId="0" borderId="182" xfId="2" applyNumberFormat="1" applyFont="1" applyFill="1" applyBorder="1" applyAlignment="1" applyProtection="1"/>
    <xf numFmtId="38" fontId="16" fillId="0" borderId="174" xfId="2" applyNumberFormat="1" applyFont="1" applyFill="1" applyBorder="1" applyAlignment="1" applyProtection="1"/>
    <xf numFmtId="38" fontId="16" fillId="2" borderId="174" xfId="2" applyNumberFormat="1" applyFont="1" applyFill="1" applyBorder="1" applyAlignment="1" applyProtection="1"/>
    <xf numFmtId="38" fontId="16" fillId="2" borderId="175" xfId="2" applyNumberFormat="1" applyFont="1" applyFill="1" applyBorder="1" applyAlignment="1" applyProtection="1"/>
    <xf numFmtId="0" fontId="23" fillId="2" borderId="72" xfId="3" applyFont="1" applyFill="1" applyBorder="1" applyAlignment="1" applyProtection="1">
      <alignment horizontal="left" vertical="center" wrapText="1"/>
    </xf>
    <xf numFmtId="49" fontId="16" fillId="2" borderId="59" xfId="2" applyNumberFormat="1" applyFont="1" applyFill="1" applyBorder="1" applyAlignment="1">
      <alignment horizontal="left" vertical="center"/>
    </xf>
    <xf numFmtId="49" fontId="23" fillId="2" borderId="59" xfId="2" applyNumberFormat="1" applyFont="1" applyFill="1" applyBorder="1" applyAlignment="1" applyProtection="1">
      <alignment horizontal="left" vertical="center"/>
    </xf>
    <xf numFmtId="38" fontId="16" fillId="0" borderId="22" xfId="2" applyNumberFormat="1" applyFont="1" applyBorder="1" applyAlignment="1" applyProtection="1">
      <alignment vertical="center"/>
    </xf>
    <xf numFmtId="38" fontId="16" fillId="0" borderId="183" xfId="2" applyNumberFormat="1" applyFont="1" applyBorder="1" applyAlignment="1" applyProtection="1">
      <alignment vertical="center"/>
    </xf>
    <xf numFmtId="38" fontId="16" fillId="0" borderId="109" xfId="2" applyNumberFormat="1" applyFont="1" applyFill="1" applyBorder="1" applyAlignment="1" applyProtection="1"/>
    <xf numFmtId="49" fontId="23" fillId="2" borderId="28" xfId="2" applyNumberFormat="1" applyFont="1" applyFill="1" applyBorder="1" applyAlignment="1" applyProtection="1">
      <alignment vertical="center"/>
    </xf>
    <xf numFmtId="2" fontId="23" fillId="4" borderId="184" xfId="2" applyNumberFormat="1" applyFont="1" applyFill="1" applyBorder="1" applyAlignment="1" applyProtection="1">
      <alignment horizontal="center" vertical="center"/>
    </xf>
    <xf numFmtId="1" fontId="23" fillId="4" borderId="185" xfId="2" applyNumberFormat="1" applyFont="1" applyFill="1" applyBorder="1" applyAlignment="1" applyProtection="1">
      <alignment horizontal="center" vertical="center"/>
    </xf>
    <xf numFmtId="0" fontId="3" fillId="0" borderId="72" xfId="3" applyFont="1" applyFill="1" applyBorder="1" applyAlignment="1" applyProtection="1">
      <alignment horizontal="left" vertical="center" wrapText="1"/>
    </xf>
    <xf numFmtId="2" fontId="6" fillId="0" borderId="186" xfId="2" applyNumberFormat="1" applyFont="1" applyFill="1" applyBorder="1" applyAlignment="1" applyProtection="1">
      <alignment horizontal="center" vertical="center"/>
    </xf>
    <xf numFmtId="2" fontId="6" fillId="40" borderId="186" xfId="2" applyNumberFormat="1" applyFont="1" applyFill="1" applyBorder="1" applyAlignment="1" applyProtection="1">
      <alignment horizontal="center" vertical="center"/>
    </xf>
    <xf numFmtId="2" fontId="6" fillId="2" borderId="3" xfId="2" applyNumberFormat="1" applyFont="1" applyFill="1" applyBorder="1" applyAlignment="1" applyProtection="1">
      <alignment horizontal="center" vertical="center"/>
    </xf>
    <xf numFmtId="2" fontId="6" fillId="2" borderId="186" xfId="2" applyNumberFormat="1" applyFont="1" applyFill="1" applyBorder="1" applyAlignment="1" applyProtection="1">
      <alignment horizontal="center" vertical="center"/>
    </xf>
    <xf numFmtId="1" fontId="6" fillId="0" borderId="92" xfId="2" applyNumberFormat="1" applyFont="1" applyFill="1" applyBorder="1" applyAlignment="1" applyProtection="1">
      <alignment horizontal="center" vertical="center"/>
    </xf>
    <xf numFmtId="0" fontId="16" fillId="2" borderId="93" xfId="3" applyFont="1" applyFill="1" applyBorder="1" applyAlignment="1" applyProtection="1">
      <alignment vertical="center"/>
    </xf>
    <xf numFmtId="2" fontId="16" fillId="43" borderId="180" xfId="2" applyNumberFormat="1" applyFont="1" applyFill="1" applyBorder="1" applyAlignment="1" applyProtection="1">
      <alignment horizontal="center"/>
    </xf>
    <xf numFmtId="181" fontId="16" fillId="2" borderId="36" xfId="2" applyNumberFormat="1" applyFont="1" applyFill="1" applyBorder="1" applyAlignment="1" applyProtection="1"/>
    <xf numFmtId="181" fontId="16" fillId="2" borderId="187" xfId="2" applyNumberFormat="1" applyFont="1" applyFill="1" applyBorder="1" applyAlignment="1" applyProtection="1"/>
    <xf numFmtId="181" fontId="16" fillId="2" borderId="22" xfId="2" applyNumberFormat="1" applyFont="1" applyFill="1" applyBorder="1" applyAlignment="1" applyProtection="1"/>
    <xf numFmtId="181" fontId="16" fillId="2" borderId="23" xfId="2" applyNumberFormat="1" applyFont="1" applyFill="1" applyBorder="1" applyAlignment="1" applyProtection="1"/>
    <xf numFmtId="0" fontId="8" fillId="2" borderId="65" xfId="3" applyFont="1" applyFill="1" applyBorder="1" applyAlignment="1" applyProtection="1">
      <alignment vertical="center" wrapText="1"/>
    </xf>
    <xf numFmtId="181" fontId="16" fillId="2" borderId="188" xfId="2" applyNumberFormat="1" applyFont="1" applyFill="1" applyBorder="1" applyAlignment="1" applyProtection="1"/>
    <xf numFmtId="181" fontId="16" fillId="2" borderId="189" xfId="2" applyNumberFormat="1" applyFont="1" applyFill="1" applyBorder="1" applyAlignment="1" applyProtection="1"/>
    <xf numFmtId="181" fontId="16" fillId="2" borderId="183" xfId="2" applyNumberFormat="1" applyFont="1" applyFill="1" applyBorder="1" applyAlignment="1" applyProtection="1"/>
    <xf numFmtId="0" fontId="22" fillId="0" borderId="84" xfId="3" applyFont="1" applyFill="1" applyBorder="1" applyAlignment="1" applyProtection="1">
      <alignment horizontal="left" vertical="center" wrapText="1"/>
    </xf>
    <xf numFmtId="49" fontId="23" fillId="0" borderId="6" xfId="2" applyNumberFormat="1" applyFont="1" applyFill="1" applyBorder="1" applyAlignment="1">
      <alignment vertical="center"/>
    </xf>
    <xf numFmtId="0" fontId="18" fillId="0" borderId="84" xfId="3" applyFont="1" applyFill="1" applyBorder="1" applyAlignment="1" applyProtection="1">
      <alignment horizontal="left" vertical="center" wrapText="1"/>
    </xf>
    <xf numFmtId="0" fontId="18" fillId="0" borderId="84" xfId="2" applyFont="1" applyFill="1" applyBorder="1" applyAlignment="1" applyProtection="1">
      <alignment horizontal="left" vertical="center"/>
    </xf>
    <xf numFmtId="15" fontId="0" fillId="2" borderId="2" xfId="0" applyNumberFormat="1" applyFill="1" applyBorder="1" applyAlignment="1">
      <alignment vertical="center" wrapText="1"/>
    </xf>
    <xf numFmtId="49" fontId="16" fillId="0" borderId="0" xfId="0" quotePrefix="1" applyNumberFormat="1" applyFont="1" applyBorder="1"/>
    <xf numFmtId="0" fontId="0" fillId="2" borderId="3" xfId="0" applyFill="1" applyBorder="1" applyProtection="1"/>
    <xf numFmtId="0" fontId="0" fillId="2" borderId="0" xfId="0" applyFill="1" applyProtection="1"/>
    <xf numFmtId="0" fontId="16" fillId="0" borderId="0" xfId="0" applyFont="1" applyBorder="1"/>
    <xf numFmtId="49" fontId="0" fillId="2" borderId="0" xfId="0" applyNumberFormat="1" applyFill="1" applyBorder="1" applyAlignment="1" applyProtection="1">
      <alignment horizontal="left" vertical="top" wrapText="1"/>
      <protection locked="0"/>
    </xf>
    <xf numFmtId="49" fontId="0" fillId="2" borderId="93" xfId="0" applyNumberFormat="1" applyFill="1" applyBorder="1" applyAlignment="1" applyProtection="1">
      <alignment vertical="top" wrapText="1"/>
      <protection locked="0"/>
    </xf>
    <xf numFmtId="0" fontId="0" fillId="0" borderId="0" xfId="0"/>
    <xf numFmtId="0" fontId="3" fillId="0" borderId="72" xfId="1" applyFont="1" applyFill="1" applyBorder="1" applyAlignment="1" applyProtection="1">
      <alignment horizontal="left" vertical="center" wrapText="1"/>
    </xf>
    <xf numFmtId="181" fontId="16" fillId="0" borderId="48" xfId="1" applyNumberFormat="1" applyFont="1" applyFill="1" applyBorder="1" applyAlignment="1" applyProtection="1">
      <alignment horizontal="center" vertical="center" wrapText="1"/>
    </xf>
    <xf numFmtId="181" fontId="16" fillId="0" borderId="19" xfId="1" applyNumberFormat="1" applyFont="1" applyFill="1" applyBorder="1" applyAlignment="1" applyProtection="1">
      <alignment vertical="center" wrapText="1"/>
    </xf>
    <xf numFmtId="0" fontId="16" fillId="0" borderId="0" xfId="1" applyFont="1" applyFill="1" applyBorder="1" applyAlignment="1">
      <alignment vertical="center"/>
    </xf>
    <xf numFmtId="2" fontId="68" fillId="3" borderId="48" xfId="2" applyNumberFormat="1" applyFont="1" applyFill="1" applyBorder="1" applyAlignment="1" applyProtection="1">
      <alignment horizontal="left"/>
    </xf>
    <xf numFmtId="0" fontId="16" fillId="0" borderId="0" xfId="0" applyFont="1"/>
    <xf numFmtId="2" fontId="18" fillId="0" borderId="0" xfId="2" applyNumberFormat="1" applyFont="1" applyFill="1"/>
    <xf numFmtId="2" fontId="18" fillId="0" borderId="0" xfId="2" applyNumberFormat="1" applyFont="1" applyFill="1" applyAlignment="1">
      <alignment horizontal="center"/>
    </xf>
    <xf numFmtId="0" fontId="68" fillId="0" borderId="0" xfId="2" applyFont="1" applyFill="1" applyBorder="1" applyAlignment="1">
      <alignment horizontal="center"/>
    </xf>
    <xf numFmtId="0" fontId="75" fillId="0" borderId="0" xfId="0" applyFont="1"/>
    <xf numFmtId="49" fontId="16" fillId="3" borderId="3" xfId="1" applyNumberFormat="1" applyFont="1" applyFill="1" applyBorder="1" applyAlignment="1">
      <alignment horizontal="center" vertical="center" wrapText="1"/>
    </xf>
    <xf numFmtId="2" fontId="6" fillId="3" borderId="0" xfId="2" applyNumberFormat="1" applyFont="1" applyFill="1"/>
    <xf numFmtId="0" fontId="14" fillId="0" borderId="0" xfId="2" applyFont="1" applyFill="1" applyBorder="1" applyAlignment="1">
      <alignment horizontal="center"/>
    </xf>
    <xf numFmtId="0" fontId="14" fillId="0" borderId="0" xfId="2" applyFont="1" applyFill="1" applyAlignment="1">
      <alignment horizontal="center"/>
    </xf>
    <xf numFmtId="0" fontId="14" fillId="0" borderId="0" xfId="2" applyFont="1" applyFill="1" applyBorder="1" applyAlignment="1">
      <alignment horizontal="center" vertical="center"/>
    </xf>
    <xf numFmtId="0" fontId="6" fillId="2" borderId="34" xfId="2" applyFont="1" applyFill="1" applyBorder="1" applyAlignment="1">
      <alignment horizontal="center"/>
    </xf>
    <xf numFmtId="0" fontId="6" fillId="4" borderId="39" xfId="2" applyFont="1" applyFill="1" applyBorder="1"/>
    <xf numFmtId="0" fontId="6" fillId="2" borderId="36" xfId="2" applyFont="1" applyFill="1" applyBorder="1"/>
    <xf numFmtId="0" fontId="6" fillId="0" borderId="35" xfId="2" applyFont="1" applyFill="1" applyBorder="1"/>
    <xf numFmtId="0" fontId="6" fillId="0" borderId="173" xfId="2" applyFont="1" applyFill="1" applyBorder="1"/>
    <xf numFmtId="0" fontId="23" fillId="2" borderId="84" xfId="3" applyFont="1" applyFill="1" applyBorder="1" applyAlignment="1" applyProtection="1">
      <alignment vertical="center" wrapText="1"/>
    </xf>
    <xf numFmtId="0" fontId="16" fillId="2" borderId="65" xfId="2" applyFont="1" applyFill="1" applyBorder="1" applyAlignment="1" applyProtection="1">
      <alignment horizontal="left" vertical="center" wrapText="1"/>
    </xf>
    <xf numFmtId="0" fontId="18" fillId="4" borderId="22" xfId="2" applyFont="1" applyFill="1" applyBorder="1" applyAlignment="1" applyProtection="1"/>
    <xf numFmtId="181" fontId="14" fillId="3" borderId="19" xfId="1" applyNumberFormat="1" applyFont="1" applyFill="1" applyBorder="1" applyAlignment="1" applyProtection="1">
      <alignment horizontal="left" vertical="top" wrapText="1"/>
      <protection locked="0"/>
    </xf>
    <xf numFmtId="0" fontId="6" fillId="2" borderId="75" xfId="2" applyFont="1" applyFill="1" applyBorder="1"/>
    <xf numFmtId="0" fontId="16" fillId="2" borderId="0" xfId="2" applyFont="1" applyFill="1" applyBorder="1" applyAlignment="1">
      <alignment horizontal="center" vertical="center" wrapText="1"/>
    </xf>
    <xf numFmtId="0" fontId="16" fillId="0" borderId="16" xfId="2" applyFont="1" applyFill="1" applyBorder="1" applyAlignment="1"/>
    <xf numFmtId="0" fontId="16" fillId="0" borderId="14" xfId="2" applyFont="1" applyFill="1" applyBorder="1" applyAlignment="1"/>
    <xf numFmtId="0" fontId="6" fillId="2" borderId="23" xfId="2" applyNumberFormat="1" applyFont="1" applyFill="1" applyBorder="1"/>
    <xf numFmtId="0" fontId="6" fillId="2" borderId="24" xfId="2" applyNumberFormat="1" applyFont="1" applyFill="1" applyBorder="1"/>
    <xf numFmtId="0" fontId="16" fillId="2" borderId="15" xfId="2" applyNumberFormat="1" applyFont="1" applyFill="1" applyBorder="1" applyAlignment="1">
      <alignment horizontal="center" vertical="center"/>
    </xf>
    <xf numFmtId="0" fontId="16" fillId="2" borderId="15" xfId="2" applyFont="1" applyFill="1" applyBorder="1" applyAlignment="1">
      <alignment horizontal="center" vertical="center"/>
    </xf>
    <xf numFmtId="0" fontId="16" fillId="2" borderId="13" xfId="2" applyNumberFormat="1" applyFont="1" applyFill="1" applyBorder="1" applyAlignment="1">
      <alignment horizontal="center" vertical="center" wrapText="1"/>
    </xf>
    <xf numFmtId="0" fontId="21" fillId="2" borderId="15" xfId="2" applyFont="1" applyFill="1" applyBorder="1" applyAlignment="1">
      <alignment vertical="center" wrapText="1"/>
    </xf>
    <xf numFmtId="0" fontId="16" fillId="2" borderId="15" xfId="2" applyFont="1" applyFill="1" applyBorder="1" applyAlignment="1"/>
    <xf numFmtId="0" fontId="16" fillId="4" borderId="43" xfId="2" applyFont="1" applyFill="1" applyBorder="1" applyAlignment="1"/>
    <xf numFmtId="0" fontId="16" fillId="0" borderId="45" xfId="2" applyFont="1" applyBorder="1" applyAlignment="1"/>
    <xf numFmtId="0" fontId="16" fillId="0" borderId="45" xfId="2" applyFont="1" applyBorder="1"/>
    <xf numFmtId="0" fontId="16" fillId="2" borderId="45" xfId="2" applyFont="1" applyFill="1" applyBorder="1"/>
    <xf numFmtId="0" fontId="16" fillId="2" borderId="47" xfId="2" applyFont="1" applyFill="1" applyBorder="1"/>
    <xf numFmtId="0" fontId="6" fillId="4" borderId="9" xfId="2" applyFont="1" applyFill="1" applyBorder="1" applyAlignment="1">
      <alignment horizontal="right" vertical="center"/>
    </xf>
    <xf numFmtId="0" fontId="63" fillId="0" borderId="59" xfId="0" applyFont="1" applyBorder="1"/>
    <xf numFmtId="0" fontId="6" fillId="2" borderId="165" xfId="2" applyNumberFormat="1" applyFont="1" applyFill="1" applyBorder="1" applyAlignment="1">
      <alignment vertical="center"/>
    </xf>
    <xf numFmtId="0" fontId="6" fillId="2" borderId="53" xfId="2" applyNumberFormat="1" applyFont="1" applyFill="1" applyBorder="1" applyAlignment="1">
      <alignment vertical="center"/>
    </xf>
    <xf numFmtId="49" fontId="6" fillId="0" borderId="2" xfId="2" applyNumberFormat="1" applyFont="1" applyFill="1" applyBorder="1" applyAlignment="1">
      <alignment vertical="center"/>
    </xf>
    <xf numFmtId="49" fontId="16" fillId="0" borderId="2" xfId="2" applyNumberFormat="1" applyFont="1" applyFill="1" applyBorder="1" applyAlignment="1">
      <alignment horizontal="left" vertical="center"/>
    </xf>
    <xf numFmtId="0" fontId="16" fillId="0" borderId="2" xfId="2" applyFont="1" applyFill="1" applyBorder="1" applyAlignment="1">
      <alignment horizontal="left" vertical="center" wrapText="1" indent="2"/>
    </xf>
    <xf numFmtId="0" fontId="16" fillId="2" borderId="17" xfId="2" applyFont="1" applyFill="1" applyBorder="1" applyAlignment="1" applyProtection="1">
      <alignment horizontal="left" vertical="center" wrapText="1"/>
    </xf>
    <xf numFmtId="0" fontId="16" fillId="2" borderId="19" xfId="2" applyFont="1" applyFill="1" applyBorder="1" applyAlignment="1" applyProtection="1">
      <alignment horizontal="left" vertical="center" wrapText="1"/>
    </xf>
    <xf numFmtId="49" fontId="16" fillId="0" borderId="2" xfId="2" applyNumberFormat="1" applyFont="1" applyBorder="1" applyAlignment="1">
      <alignment horizontal="left" vertical="center"/>
    </xf>
    <xf numFmtId="0" fontId="16" fillId="2" borderId="2" xfId="2" applyFont="1" applyFill="1" applyBorder="1" applyAlignment="1">
      <alignment horizontal="left" vertical="center" wrapText="1" indent="1"/>
    </xf>
    <xf numFmtId="0" fontId="16" fillId="2" borderId="2" xfId="2" applyFont="1" applyFill="1" applyBorder="1" applyAlignment="1">
      <alignment horizontal="left" vertical="center" wrapText="1" indent="2"/>
    </xf>
    <xf numFmtId="0" fontId="16" fillId="0" borderId="2" xfId="2" applyFont="1" applyFill="1" applyBorder="1" applyAlignment="1">
      <alignment horizontal="left" vertical="center" wrapText="1" indent="1"/>
    </xf>
    <xf numFmtId="0" fontId="16" fillId="2" borderId="2" xfId="3" applyFont="1" applyFill="1" applyBorder="1" applyAlignment="1">
      <alignment horizontal="left" vertical="center" wrapText="1" indent="3"/>
    </xf>
    <xf numFmtId="0" fontId="16" fillId="4" borderId="24" xfId="2" applyFont="1" applyFill="1" applyBorder="1" applyAlignment="1"/>
    <xf numFmtId="0" fontId="16" fillId="4" borderId="15" xfId="2" applyFont="1" applyFill="1" applyBorder="1" applyAlignment="1"/>
    <xf numFmtId="0" fontId="3" fillId="0" borderId="17" xfId="3" applyFont="1" applyFill="1" applyBorder="1" applyAlignment="1" applyProtection="1">
      <alignment horizontal="left" vertical="center" wrapText="1"/>
    </xf>
    <xf numFmtId="0" fontId="3" fillId="0" borderId="19" xfId="3" applyFont="1" applyFill="1" applyBorder="1" applyAlignment="1" applyProtection="1">
      <alignment horizontal="left" vertical="center" wrapText="1"/>
    </xf>
    <xf numFmtId="0" fontId="16" fillId="2" borderId="2" xfId="3" applyFont="1" applyFill="1" applyBorder="1" applyAlignment="1">
      <alignment vertical="center"/>
    </xf>
    <xf numFmtId="0" fontId="16" fillId="2" borderId="2" xfId="3" applyFont="1" applyFill="1" applyBorder="1" applyAlignment="1">
      <alignment horizontal="left" vertical="center" indent="1"/>
    </xf>
    <xf numFmtId="193" fontId="6" fillId="0" borderId="27" xfId="2" applyNumberFormat="1" applyFont="1" applyBorder="1" applyAlignment="1">
      <alignment horizontal="right" vertical="center"/>
    </xf>
    <xf numFmtId="181" fontId="14" fillId="3" borderId="17" xfId="1" applyNumberFormat="1" applyFont="1" applyFill="1" applyBorder="1" applyAlignment="1" applyProtection="1">
      <alignment horizontal="center" vertical="top" wrapText="1"/>
      <protection locked="0"/>
    </xf>
    <xf numFmtId="193" fontId="6" fillId="0" borderId="12" xfId="2" applyNumberFormat="1" applyFont="1" applyBorder="1" applyAlignment="1">
      <alignment horizontal="right" vertical="center"/>
    </xf>
    <xf numFmtId="0" fontId="16" fillId="2" borderId="190" xfId="2" applyFont="1" applyFill="1" applyBorder="1" applyAlignment="1">
      <alignment horizontal="right" vertical="center"/>
    </xf>
    <xf numFmtId="0" fontId="6" fillId="4" borderId="144" xfId="2" applyFont="1" applyFill="1" applyBorder="1" applyAlignment="1">
      <alignment horizontal="center"/>
    </xf>
    <xf numFmtId="0" fontId="64" fillId="0" borderId="2" xfId="3" applyFont="1" applyFill="1" applyBorder="1" applyAlignment="1" applyProtection="1">
      <alignment horizontal="left" vertical="center" wrapText="1"/>
    </xf>
    <xf numFmtId="0" fontId="3" fillId="2" borderId="2" xfId="2" applyFont="1" applyFill="1" applyBorder="1" applyAlignment="1" applyProtection="1">
      <alignment horizontal="left" vertical="center" wrapText="1"/>
    </xf>
    <xf numFmtId="0" fontId="18" fillId="4" borderId="36" xfId="2" applyFont="1" applyFill="1" applyBorder="1" applyAlignment="1" applyProtection="1"/>
    <xf numFmtId="0" fontId="16" fillId="2" borderId="65" xfId="3" applyFont="1" applyFill="1" applyBorder="1" applyAlignment="1" applyProtection="1">
      <alignment horizontal="left" vertical="center" wrapText="1"/>
    </xf>
    <xf numFmtId="0" fontId="17" fillId="0" borderId="2" xfId="3" applyFont="1" applyFill="1" applyBorder="1" applyAlignment="1" applyProtection="1">
      <alignment horizontal="left" vertical="center" wrapText="1"/>
    </xf>
    <xf numFmtId="0" fontId="18" fillId="2" borderId="2" xfId="3" applyFont="1" applyFill="1" applyBorder="1" applyAlignment="1" applyProtection="1">
      <alignment horizontal="left" vertical="center" wrapText="1"/>
    </xf>
    <xf numFmtId="0" fontId="18" fillId="2" borderId="72" xfId="3" applyFont="1" applyFill="1" applyBorder="1" applyAlignment="1" applyProtection="1">
      <alignment horizontal="left" vertical="center" wrapText="1"/>
    </xf>
    <xf numFmtId="0" fontId="18" fillId="2" borderId="84" xfId="3" applyFont="1" applyFill="1" applyBorder="1" applyAlignment="1" applyProtection="1">
      <alignment horizontal="left" vertical="center" wrapText="1"/>
    </xf>
    <xf numFmtId="0" fontId="16" fillId="2" borderId="72" xfId="3" applyFont="1" applyFill="1" applyBorder="1" applyAlignment="1" applyProtection="1">
      <alignment horizontal="left" vertical="center" wrapText="1"/>
    </xf>
    <xf numFmtId="0" fontId="14" fillId="2" borderId="65" xfId="3" applyFont="1" applyFill="1" applyBorder="1" applyAlignment="1" applyProtection="1">
      <alignment vertical="center" wrapText="1"/>
    </xf>
    <xf numFmtId="0" fontId="14" fillId="2" borderId="84" xfId="3" applyFont="1" applyFill="1" applyBorder="1" applyAlignment="1" applyProtection="1">
      <alignment horizontal="left" vertical="center" wrapText="1"/>
    </xf>
    <xf numFmtId="0" fontId="16" fillId="0" borderId="2" xfId="2" applyFont="1" applyFill="1" applyBorder="1" applyAlignment="1">
      <alignment horizontal="left" vertical="center" wrapText="1" indent="3"/>
    </xf>
    <xf numFmtId="49" fontId="16" fillId="0" borderId="59" xfId="2" applyNumberFormat="1" applyFont="1" applyFill="1" applyBorder="1" applyAlignment="1" applyProtection="1">
      <alignment horizontal="left" vertical="center"/>
    </xf>
    <xf numFmtId="0" fontId="3" fillId="0" borderId="65" xfId="3" applyFont="1" applyFill="1" applyBorder="1" applyAlignment="1" applyProtection="1">
      <alignment horizontal="left" vertical="center" wrapText="1"/>
    </xf>
    <xf numFmtId="38" fontId="16" fillId="0" borderId="27" xfId="2" applyNumberFormat="1" applyFont="1" applyBorder="1" applyAlignment="1" applyProtection="1">
      <alignment vertical="center"/>
    </xf>
    <xf numFmtId="38" fontId="16" fillId="0" borderId="191" xfId="2" applyNumberFormat="1" applyFont="1" applyBorder="1" applyAlignment="1" applyProtection="1">
      <alignment vertical="center"/>
    </xf>
    <xf numFmtId="49" fontId="14" fillId="2" borderId="59" xfId="2" applyNumberFormat="1" applyFont="1" applyFill="1" applyBorder="1" applyAlignment="1" applyProtection="1">
      <alignment horizontal="left" vertical="center"/>
    </xf>
    <xf numFmtId="49" fontId="23" fillId="2" borderId="32" xfId="2" applyNumberFormat="1" applyFont="1" applyFill="1" applyBorder="1" applyAlignment="1" applyProtection="1">
      <alignment horizontal="left" vertical="center"/>
    </xf>
    <xf numFmtId="49" fontId="16" fillId="2" borderId="84" xfId="2" applyNumberFormat="1" applyFont="1" applyFill="1" applyBorder="1" applyAlignment="1" applyProtection="1">
      <alignment horizontal="left" vertical="center"/>
    </xf>
    <xf numFmtId="0" fontId="23" fillId="4" borderId="106" xfId="2" applyFont="1" applyFill="1" applyBorder="1" applyAlignment="1" applyProtection="1">
      <alignment horizontal="center" vertical="center"/>
    </xf>
    <xf numFmtId="2" fontId="23" fillId="4" borderId="106" xfId="2" applyNumberFormat="1" applyFont="1" applyFill="1" applyBorder="1" applyAlignment="1" applyProtection="1">
      <alignment horizontal="center" vertical="center"/>
    </xf>
    <xf numFmtId="2" fontId="23" fillId="4" borderId="186" xfId="2" applyNumberFormat="1" applyFont="1" applyFill="1" applyBorder="1" applyAlignment="1" applyProtection="1">
      <alignment horizontal="center" vertical="center"/>
    </xf>
    <xf numFmtId="0" fontId="14" fillId="2" borderId="192" xfId="2" applyFont="1" applyFill="1" applyBorder="1" applyAlignment="1" applyProtection="1">
      <alignment vertical="center" wrapText="1"/>
    </xf>
    <xf numFmtId="0" fontId="16" fillId="2" borderId="192" xfId="2" applyFont="1" applyFill="1" applyBorder="1" applyAlignment="1" applyProtection="1">
      <alignment horizontal="left" vertical="center" wrapText="1"/>
    </xf>
    <xf numFmtId="0" fontId="3" fillId="2" borderId="192" xfId="3" applyFont="1" applyFill="1" applyBorder="1" applyAlignment="1" applyProtection="1">
      <alignment horizontal="left" vertical="center" wrapText="1"/>
    </xf>
    <xf numFmtId="0" fontId="64" fillId="0" borderId="192" xfId="3" applyFont="1" applyFill="1" applyBorder="1" applyAlignment="1" applyProtection="1">
      <alignment horizontal="left" vertical="center" wrapText="1"/>
    </xf>
    <xf numFmtId="0" fontId="23" fillId="2" borderId="192" xfId="3" applyFont="1" applyFill="1" applyBorder="1" applyAlignment="1" applyProtection="1">
      <alignment horizontal="left" vertical="center" wrapText="1"/>
    </xf>
    <xf numFmtId="0" fontId="3" fillId="2" borderId="192" xfId="2" applyFont="1" applyFill="1" applyBorder="1" applyAlignment="1" applyProtection="1">
      <alignment horizontal="left" vertical="center" wrapText="1"/>
    </xf>
    <xf numFmtId="0" fontId="16" fillId="2" borderId="192" xfId="3" applyFont="1" applyFill="1" applyBorder="1" applyAlignment="1" applyProtection="1">
      <alignment horizontal="left" vertical="center" wrapText="1"/>
    </xf>
    <xf numFmtId="0" fontId="3" fillId="0" borderId="192" xfId="3" applyFont="1" applyFill="1" applyBorder="1" applyAlignment="1" applyProtection="1">
      <alignment horizontal="left" vertical="center" wrapText="1"/>
    </xf>
    <xf numFmtId="0" fontId="16" fillId="2" borderId="192" xfId="2" applyFont="1" applyFill="1" applyBorder="1" applyAlignment="1" applyProtection="1">
      <alignment horizontal="left" vertical="center"/>
    </xf>
    <xf numFmtId="0" fontId="14" fillId="0" borderId="192" xfId="2" applyFont="1" applyFill="1" applyBorder="1" applyAlignment="1" applyProtection="1">
      <alignment vertical="center" wrapText="1"/>
    </xf>
    <xf numFmtId="0" fontId="16" fillId="2" borderId="192" xfId="2" applyFont="1" applyFill="1" applyBorder="1" applyAlignment="1" applyProtection="1">
      <alignment horizontal="left" vertical="center" wrapText="1" indent="1"/>
    </xf>
    <xf numFmtId="2" fontId="6" fillId="44" borderId="105" xfId="2" applyNumberFormat="1" applyFont="1" applyFill="1" applyBorder="1" applyAlignment="1" applyProtection="1">
      <alignment horizontal="center" vertical="center"/>
    </xf>
    <xf numFmtId="2" fontId="6" fillId="44" borderId="106" xfId="2" applyNumberFormat="1" applyFont="1" applyFill="1" applyBorder="1" applyAlignment="1" applyProtection="1">
      <alignment horizontal="center" vertical="center"/>
    </xf>
    <xf numFmtId="0" fontId="16" fillId="0" borderId="192" xfId="2" applyFont="1" applyFill="1" applyBorder="1" applyAlignment="1">
      <alignment horizontal="left" vertical="center" wrapText="1" indent="2"/>
    </xf>
    <xf numFmtId="0" fontId="16" fillId="0" borderId="192" xfId="2" applyFont="1" applyFill="1" applyBorder="1" applyAlignment="1">
      <alignment horizontal="left" vertical="center" wrapText="1" indent="3"/>
    </xf>
    <xf numFmtId="0" fontId="16" fillId="2" borderId="192" xfId="2" applyFont="1" applyFill="1" applyBorder="1" applyAlignment="1">
      <alignment horizontal="left" vertical="center" wrapText="1" indent="1"/>
    </xf>
    <xf numFmtId="0" fontId="16" fillId="2" borderId="192" xfId="2" applyFont="1" applyFill="1" applyBorder="1" applyAlignment="1">
      <alignment horizontal="left" vertical="center" wrapText="1" indent="2"/>
    </xf>
    <xf numFmtId="0" fontId="16" fillId="0" borderId="192" xfId="2" applyFont="1" applyFill="1" applyBorder="1" applyAlignment="1">
      <alignment horizontal="left" vertical="center" wrapText="1" indent="1"/>
    </xf>
    <xf numFmtId="0" fontId="16" fillId="2" borderId="192" xfId="3" applyFont="1" applyFill="1" applyBorder="1" applyAlignment="1">
      <alignment vertical="center"/>
    </xf>
    <xf numFmtId="0" fontId="3" fillId="2" borderId="72" xfId="1" applyFont="1" applyFill="1" applyBorder="1" applyAlignment="1" applyProtection="1">
      <alignment horizontal="left" vertical="center" wrapText="1"/>
    </xf>
    <xf numFmtId="181" fontId="16" fillId="0" borderId="18" xfId="1" applyNumberFormat="1" applyFont="1" applyFill="1" applyBorder="1" applyAlignment="1" applyProtection="1">
      <alignment vertical="center" wrapText="1"/>
    </xf>
    <xf numFmtId="181" fontId="16" fillId="0" borderId="193" xfId="1" applyNumberFormat="1" applyFont="1" applyFill="1" applyBorder="1" applyAlignment="1" applyProtection="1">
      <alignment horizontal="center" vertical="center" wrapText="1"/>
    </xf>
    <xf numFmtId="2" fontId="16" fillId="0" borderId="16" xfId="2" applyNumberFormat="1" applyFont="1" applyFill="1" applyBorder="1" applyAlignment="1" applyProtection="1">
      <alignment horizontal="center"/>
    </xf>
    <xf numFmtId="2" fontId="16" fillId="43" borderId="16" xfId="2" applyNumberFormat="1" applyFont="1" applyFill="1" applyBorder="1" applyAlignment="1" applyProtection="1">
      <alignment horizontal="center"/>
    </xf>
    <xf numFmtId="2" fontId="16" fillId="0" borderId="22" xfId="2" applyNumberFormat="1" applyFont="1" applyFill="1" applyBorder="1" applyAlignment="1" applyProtection="1">
      <alignment horizontal="center"/>
    </xf>
    <xf numFmtId="2" fontId="16" fillId="0" borderId="180" xfId="2" applyNumberFormat="1" applyFont="1" applyFill="1" applyBorder="1" applyAlignment="1" applyProtection="1">
      <alignment horizontal="center"/>
    </xf>
    <xf numFmtId="2" fontId="16" fillId="0" borderId="2" xfId="2" applyNumberFormat="1" applyFont="1" applyFill="1" applyBorder="1" applyAlignment="1" applyProtection="1">
      <alignment horizontal="center"/>
    </xf>
    <xf numFmtId="2" fontId="16" fillId="40" borderId="16" xfId="2" applyNumberFormat="1" applyFont="1" applyFill="1" applyBorder="1" applyAlignment="1" applyProtection="1">
      <alignment horizontal="center"/>
    </xf>
    <xf numFmtId="181" fontId="16" fillId="2" borderId="35" xfId="2" applyNumberFormat="1" applyFont="1" applyFill="1" applyBorder="1" applyAlignment="1" applyProtection="1"/>
    <xf numFmtId="181" fontId="16" fillId="2" borderId="177" xfId="2" applyNumberFormat="1" applyFont="1" applyFill="1" applyBorder="1" applyAlignment="1" applyProtection="1"/>
    <xf numFmtId="2" fontId="16" fillId="43" borderId="36" xfId="2" applyNumberFormat="1" applyFont="1" applyFill="1" applyBorder="1" applyAlignment="1" applyProtection="1">
      <alignment horizontal="center"/>
    </xf>
    <xf numFmtId="2" fontId="16" fillId="43" borderId="22" xfId="2" applyNumberFormat="1" applyFont="1" applyFill="1" applyBorder="1" applyAlignment="1" applyProtection="1">
      <alignment horizontal="center"/>
    </xf>
    <xf numFmtId="181" fontId="16" fillId="2" borderId="194" xfId="2" applyNumberFormat="1" applyFont="1" applyFill="1" applyBorder="1" applyAlignment="1" applyProtection="1"/>
    <xf numFmtId="2" fontId="16" fillId="43" borderId="195" xfId="2" applyNumberFormat="1" applyFont="1" applyFill="1" applyBorder="1" applyAlignment="1" applyProtection="1">
      <alignment horizontal="center"/>
    </xf>
    <xf numFmtId="181" fontId="16" fillId="2" borderId="33" xfId="2" applyNumberFormat="1" applyFont="1" applyFill="1" applyBorder="1" applyAlignment="1" applyProtection="1"/>
    <xf numFmtId="2" fontId="16" fillId="0" borderId="144" xfId="2" applyNumberFormat="1" applyFont="1" applyFill="1" applyBorder="1" applyAlignment="1" applyProtection="1">
      <alignment horizontal="center"/>
    </xf>
    <xf numFmtId="2" fontId="16" fillId="0" borderId="31" xfId="2" applyNumberFormat="1" applyFont="1" applyFill="1" applyBorder="1" applyAlignment="1" applyProtection="1">
      <alignment horizontal="center"/>
    </xf>
    <xf numFmtId="2" fontId="16" fillId="43" borderId="31" xfId="2" applyNumberFormat="1" applyFont="1" applyFill="1" applyBorder="1" applyAlignment="1" applyProtection="1">
      <alignment horizontal="center"/>
    </xf>
    <xf numFmtId="2" fontId="16" fillId="43" borderId="141" xfId="2" applyNumberFormat="1" applyFont="1" applyFill="1" applyBorder="1" applyAlignment="1" applyProtection="1">
      <alignment horizontal="center"/>
    </xf>
    <xf numFmtId="2" fontId="16" fillId="0" borderId="101" xfId="2" applyNumberFormat="1" applyFont="1" applyFill="1" applyBorder="1" applyAlignment="1" applyProtection="1">
      <alignment horizontal="center"/>
    </xf>
    <xf numFmtId="2" fontId="16" fillId="0" borderId="42" xfId="2" applyNumberFormat="1" applyFont="1" applyFill="1" applyBorder="1" applyAlignment="1" applyProtection="1">
      <alignment horizontal="center"/>
    </xf>
    <xf numFmtId="181" fontId="16" fillId="2" borderId="30" xfId="2" applyNumberFormat="1" applyFont="1" applyFill="1" applyBorder="1" applyAlignment="1" applyProtection="1"/>
    <xf numFmtId="49" fontId="18" fillId="0" borderId="59" xfId="2" applyNumberFormat="1" applyFont="1" applyFill="1" applyBorder="1" applyAlignment="1">
      <alignment horizontal="left" vertical="center"/>
    </xf>
    <xf numFmtId="49" fontId="18" fillId="0" borderId="59" xfId="2" applyNumberFormat="1" applyFont="1" applyFill="1" applyBorder="1" applyAlignment="1" applyProtection="1">
      <alignment horizontal="left" vertical="center"/>
    </xf>
    <xf numFmtId="0" fontId="22" fillId="0" borderId="65" xfId="3" applyFont="1" applyFill="1" applyBorder="1" applyAlignment="1" applyProtection="1">
      <alignment horizontal="left" vertical="center" wrapText="1"/>
    </xf>
    <xf numFmtId="0" fontId="22" fillId="0" borderId="72" xfId="3" applyFont="1" applyFill="1" applyBorder="1" applyAlignment="1" applyProtection="1">
      <alignment horizontal="left" vertical="center" wrapText="1"/>
    </xf>
    <xf numFmtId="2" fontId="18" fillId="0" borderId="31" xfId="2" applyNumberFormat="1" applyFont="1" applyFill="1" applyBorder="1" applyAlignment="1" applyProtection="1">
      <alignment horizontal="center"/>
    </xf>
    <xf numFmtId="181" fontId="18" fillId="4" borderId="178" xfId="2" applyNumberFormat="1" applyFont="1" applyFill="1" applyBorder="1" applyAlignment="1" applyProtection="1"/>
    <xf numFmtId="181" fontId="18" fillId="0" borderId="0" xfId="126" applyNumberFormat="1" applyFont="1" applyBorder="1" applyAlignment="1" applyProtection="1">
      <alignment horizontal="center" vertical="center"/>
    </xf>
    <xf numFmtId="0" fontId="0" fillId="0" borderId="0" xfId="0" applyAlignment="1">
      <alignment wrapText="1"/>
    </xf>
    <xf numFmtId="38" fontId="18" fillId="4" borderId="9" xfId="2" applyNumberFormat="1" applyFont="1" applyFill="1" applyBorder="1" applyAlignment="1" applyProtection="1"/>
    <xf numFmtId="38" fontId="16" fillId="0" borderId="36" xfId="2" applyNumberFormat="1" applyFont="1" applyFill="1" applyBorder="1" applyAlignment="1" applyProtection="1"/>
    <xf numFmtId="38" fontId="16" fillId="0" borderId="35" xfId="2" applyNumberFormat="1" applyFont="1" applyFill="1" applyBorder="1" applyAlignment="1" applyProtection="1"/>
    <xf numFmtId="38" fontId="18" fillId="0" borderId="22" xfId="2" applyNumberFormat="1" applyFont="1" applyFill="1" applyBorder="1" applyAlignment="1" applyProtection="1"/>
    <xf numFmtId="38" fontId="18" fillId="0" borderId="23" xfId="2" applyNumberFormat="1" applyFont="1" applyFill="1" applyBorder="1" applyAlignment="1" applyProtection="1"/>
    <xf numFmtId="38" fontId="18" fillId="2" borderId="23" xfId="2" applyNumberFormat="1" applyFont="1" applyFill="1" applyBorder="1" applyAlignment="1" applyProtection="1"/>
    <xf numFmtId="38" fontId="18" fillId="2" borderId="24" xfId="2" applyNumberFormat="1" applyFont="1" applyFill="1" applyBorder="1" applyAlignment="1" applyProtection="1"/>
    <xf numFmtId="38" fontId="18" fillId="2" borderId="54" xfId="2" applyNumberFormat="1" applyFont="1" applyFill="1" applyBorder="1" applyAlignment="1" applyProtection="1"/>
    <xf numFmtId="38" fontId="16" fillId="0" borderId="196" xfId="2" applyNumberFormat="1" applyFont="1" applyFill="1" applyBorder="1" applyAlignment="1" applyProtection="1"/>
    <xf numFmtId="38" fontId="16" fillId="0" borderId="54" xfId="2" applyNumberFormat="1" applyFont="1" applyFill="1" applyBorder="1" applyAlignment="1" applyProtection="1"/>
    <xf numFmtId="38" fontId="16" fillId="0" borderId="15" xfId="2" applyNumberFormat="1" applyFont="1" applyBorder="1" applyAlignment="1" applyProtection="1"/>
    <xf numFmtId="2" fontId="6" fillId="0" borderId="9" xfId="2" applyNumberFormat="1" applyFont="1" applyFill="1" applyBorder="1" applyAlignment="1" applyProtection="1">
      <alignment horizontal="center" vertical="center"/>
    </xf>
    <xf numFmtId="2" fontId="6" fillId="0" borderId="31" xfId="2" applyNumberFormat="1" applyFont="1" applyFill="1" applyBorder="1" applyAlignment="1" applyProtection="1">
      <alignment horizontal="center" vertical="center"/>
    </xf>
    <xf numFmtId="2" fontId="23" fillId="4" borderId="94" xfId="2" applyNumberFormat="1" applyFont="1" applyFill="1" applyBorder="1" applyAlignment="1" applyProtection="1">
      <alignment horizontal="center" vertical="center"/>
    </xf>
    <xf numFmtId="2" fontId="23" fillId="4" borderId="105" xfId="2" applyNumberFormat="1" applyFont="1" applyFill="1" applyBorder="1" applyAlignment="1" applyProtection="1">
      <alignment horizontal="center" vertical="center"/>
    </xf>
    <xf numFmtId="2" fontId="6" fillId="0" borderId="31" xfId="2" applyNumberFormat="1" applyFont="1" applyBorder="1" applyAlignment="1" applyProtection="1">
      <alignment horizontal="center" vertical="center"/>
    </xf>
    <xf numFmtId="2" fontId="6" fillId="0" borderId="96" xfId="2" applyNumberFormat="1" applyFont="1" applyFill="1" applyBorder="1" applyAlignment="1" applyProtection="1">
      <alignment horizontal="center" vertical="center"/>
    </xf>
    <xf numFmtId="2" fontId="6" fillId="0" borderId="52" xfId="2" applyNumberFormat="1" applyFont="1" applyFill="1" applyBorder="1" applyAlignment="1" applyProtection="1">
      <alignment horizontal="center" vertical="center"/>
    </xf>
    <xf numFmtId="1" fontId="23" fillId="4" borderId="31" xfId="2" applyNumberFormat="1" applyFont="1" applyFill="1" applyBorder="1" applyAlignment="1" applyProtection="1">
      <alignment horizontal="center" vertical="center"/>
    </xf>
    <xf numFmtId="2" fontId="6" fillId="0" borderId="18" xfId="2" applyNumberFormat="1" applyFont="1" applyBorder="1" applyAlignment="1" applyProtection="1">
      <alignment horizontal="center" vertical="center"/>
    </xf>
    <xf numFmtId="0" fontId="13" fillId="0" borderId="0" xfId="2" applyFont="1" applyFill="1" applyBorder="1" applyAlignment="1" applyProtection="1">
      <alignment horizontal="center" vertical="center"/>
    </xf>
    <xf numFmtId="0" fontId="13" fillId="0" borderId="0" xfId="2" applyFont="1" applyAlignment="1" applyProtection="1">
      <alignment horizontal="center" vertical="center"/>
    </xf>
    <xf numFmtId="0" fontId="6" fillId="0" borderId="0" xfId="0" applyFont="1" applyAlignment="1" applyProtection="1">
      <alignment horizontal="center"/>
    </xf>
    <xf numFmtId="181" fontId="18" fillId="4" borderId="9" xfId="2" applyNumberFormat="1" applyFont="1" applyFill="1" applyBorder="1" applyAlignment="1" applyProtection="1">
      <alignment horizontal="center"/>
    </xf>
    <xf numFmtId="181" fontId="16" fillId="2" borderId="54" xfId="2" applyNumberFormat="1" applyFont="1" applyFill="1" applyBorder="1" applyAlignment="1" applyProtection="1"/>
    <xf numFmtId="181" fontId="16" fillId="2" borderId="173" xfId="2" applyNumberFormat="1" applyFont="1" applyFill="1" applyBorder="1" applyAlignment="1" applyProtection="1"/>
    <xf numFmtId="181" fontId="16" fillId="2" borderId="24" xfId="2" applyNumberFormat="1" applyFont="1" applyFill="1" applyBorder="1" applyAlignment="1" applyProtection="1"/>
    <xf numFmtId="0" fontId="6" fillId="4" borderId="15" xfId="2" applyFont="1" applyFill="1" applyBorder="1"/>
    <xf numFmtId="49" fontId="143" fillId="0" borderId="0" xfId="0" applyNumberFormat="1" applyFont="1" applyFill="1" applyBorder="1" applyAlignment="1" applyProtection="1">
      <alignment vertical="top"/>
      <protection locked="0"/>
    </xf>
    <xf numFmtId="15" fontId="0" fillId="0" borderId="2" xfId="0" applyNumberFormat="1" applyFill="1" applyBorder="1" applyAlignment="1">
      <alignment vertical="center"/>
    </xf>
    <xf numFmtId="49" fontId="0" fillId="2" borderId="0" xfId="0" applyNumberFormat="1" applyFill="1" applyBorder="1" applyAlignment="1" applyProtection="1">
      <alignment horizontal="left" vertical="top" wrapText="1"/>
      <protection locked="0"/>
    </xf>
    <xf numFmtId="0" fontId="14" fillId="3" borderId="74" xfId="1" applyFont="1" applyFill="1" applyBorder="1" applyAlignment="1">
      <alignment horizontal="center" vertical="top" wrapText="1"/>
    </xf>
    <xf numFmtId="0" fontId="14" fillId="3" borderId="19" xfId="1" applyFont="1" applyFill="1" applyBorder="1" applyAlignment="1">
      <alignment horizontal="center" vertical="top" wrapText="1"/>
    </xf>
    <xf numFmtId="0" fontId="14" fillId="3" borderId="80" xfId="1" applyFont="1" applyFill="1" applyBorder="1" applyAlignment="1">
      <alignment horizontal="center" vertical="top" wrapText="1"/>
    </xf>
    <xf numFmtId="0" fontId="14" fillId="3" borderId="70" xfId="1" applyFont="1" applyFill="1" applyBorder="1" applyAlignment="1">
      <alignment horizontal="center" vertical="top" wrapText="1"/>
    </xf>
    <xf numFmtId="0" fontId="17" fillId="3" borderId="78" xfId="1" applyFont="1" applyFill="1" applyBorder="1" applyAlignment="1">
      <alignment horizontal="left" wrapText="1"/>
    </xf>
    <xf numFmtId="0" fontId="17" fillId="3" borderId="79" xfId="1" applyFont="1" applyFill="1" applyBorder="1" applyAlignment="1">
      <alignment horizontal="left" wrapText="1"/>
    </xf>
    <xf numFmtId="0" fontId="17" fillId="3" borderId="93" xfId="1" applyFont="1" applyFill="1" applyBorder="1" applyAlignment="1">
      <alignment horizontal="left" wrapText="1"/>
    </xf>
    <xf numFmtId="0" fontId="17" fillId="3" borderId="3" xfId="1" applyFont="1" applyFill="1" applyBorder="1" applyAlignment="1">
      <alignment horizontal="left" wrapText="1"/>
    </xf>
    <xf numFmtId="0" fontId="14" fillId="3" borderId="76" xfId="1" applyFont="1" applyFill="1" applyBorder="1" applyAlignment="1">
      <alignment horizontal="center" vertical="top" wrapText="1"/>
    </xf>
    <xf numFmtId="0" fontId="14" fillId="3" borderId="79" xfId="1" applyFont="1" applyFill="1" applyBorder="1" applyAlignment="1">
      <alignment horizontal="center" vertical="top" wrapText="1"/>
    </xf>
    <xf numFmtId="0" fontId="14" fillId="3" borderId="74" xfId="1" applyFont="1" applyFill="1" applyBorder="1" applyAlignment="1" applyProtection="1">
      <alignment horizontal="left" vertical="top" wrapText="1"/>
    </xf>
    <xf numFmtId="0" fontId="14" fillId="3" borderId="19" xfId="1" applyFont="1" applyFill="1" applyBorder="1" applyAlignment="1" applyProtection="1">
      <alignment horizontal="left" vertical="top" wrapText="1"/>
    </xf>
    <xf numFmtId="0" fontId="14" fillId="3" borderId="80" xfId="1" applyFont="1" applyFill="1" applyBorder="1" applyAlignment="1" applyProtection="1">
      <alignment horizontal="left" vertical="top" wrapText="1"/>
    </xf>
    <xf numFmtId="0" fontId="14" fillId="3" borderId="70" xfId="1" applyFont="1" applyFill="1" applyBorder="1" applyAlignment="1" applyProtection="1">
      <alignment horizontal="left" vertical="top" wrapText="1"/>
    </xf>
    <xf numFmtId="0" fontId="8" fillId="3" borderId="73" xfId="1" applyFont="1" applyFill="1" applyBorder="1" applyAlignment="1" applyProtection="1">
      <alignment horizontal="center" vertical="center" wrapText="1"/>
    </xf>
    <xf numFmtId="0" fontId="8" fillId="3" borderId="77" xfId="1" applyFont="1" applyFill="1" applyBorder="1" applyAlignment="1" applyProtection="1">
      <alignment horizontal="center" vertical="center" wrapText="1"/>
    </xf>
    <xf numFmtId="0" fontId="63" fillId="0" borderId="71" xfId="0" applyFont="1" applyBorder="1" applyAlignment="1" applyProtection="1">
      <alignment horizontal="center" vertical="center" wrapText="1"/>
    </xf>
    <xf numFmtId="181" fontId="14" fillId="3" borderId="17" xfId="1" applyNumberFormat="1" applyFont="1" applyFill="1" applyBorder="1" applyAlignment="1" applyProtection="1">
      <alignment horizontal="left" vertical="top" wrapText="1"/>
      <protection locked="0"/>
    </xf>
    <xf numFmtId="181" fontId="14" fillId="3" borderId="19" xfId="1" applyNumberFormat="1" applyFont="1" applyFill="1" applyBorder="1" applyAlignment="1" applyProtection="1">
      <alignment horizontal="left" vertical="top" wrapText="1"/>
      <protection locked="0"/>
    </xf>
    <xf numFmtId="181" fontId="14" fillId="3" borderId="69" xfId="1" applyNumberFormat="1" applyFont="1" applyFill="1" applyBorder="1" applyAlignment="1" applyProtection="1">
      <alignment horizontal="left" vertical="top" wrapText="1"/>
      <protection locked="0"/>
    </xf>
    <xf numFmtId="181" fontId="14" fillId="3" borderId="70" xfId="1" applyNumberFormat="1" applyFont="1" applyFill="1" applyBorder="1" applyAlignment="1" applyProtection="1">
      <alignment horizontal="left" vertical="top" wrapText="1"/>
      <protection locked="0"/>
    </xf>
    <xf numFmtId="181" fontId="14" fillId="3" borderId="74" xfId="1" applyNumberFormat="1" applyFont="1" applyFill="1" applyBorder="1" applyAlignment="1" applyProtection="1">
      <alignment horizontal="left" vertical="top" wrapText="1"/>
      <protection locked="0"/>
    </xf>
    <xf numFmtId="49" fontId="13" fillId="3" borderId="77" xfId="2" applyNumberFormat="1" applyFont="1" applyFill="1" applyBorder="1" applyAlignment="1" applyProtection="1">
      <alignment vertical="center" wrapText="1"/>
    </xf>
    <xf numFmtId="49" fontId="63" fillId="0" borderId="71" xfId="0" applyNumberFormat="1" applyFont="1" applyBorder="1" applyAlignment="1" applyProtection="1">
      <alignment vertical="center" wrapText="1"/>
    </xf>
    <xf numFmtId="49" fontId="14" fillId="3" borderId="18" xfId="2" applyNumberFormat="1" applyFont="1" applyFill="1" applyBorder="1" applyAlignment="1" applyProtection="1">
      <alignment horizontal="left" vertical="center" wrapText="1"/>
    </xf>
    <xf numFmtId="0" fontId="63" fillId="0" borderId="19" xfId="0" applyFont="1" applyBorder="1" applyAlignment="1" applyProtection="1">
      <alignment horizontal="left" vertical="center" wrapText="1"/>
    </xf>
    <xf numFmtId="49" fontId="11" fillId="3" borderId="18" xfId="1" applyNumberFormat="1" applyFont="1" applyFill="1" applyBorder="1" applyAlignment="1" applyProtection="1">
      <alignment horizontal="left" vertical="center" wrapText="1"/>
    </xf>
    <xf numFmtId="0" fontId="19" fillId="3" borderId="18" xfId="1" applyFont="1" applyFill="1" applyBorder="1" applyAlignment="1" applyProtection="1">
      <alignment horizontal="left" vertical="center" wrapText="1"/>
    </xf>
    <xf numFmtId="0" fontId="20" fillId="3" borderId="18" xfId="1" applyFont="1" applyFill="1" applyBorder="1" applyAlignment="1" applyProtection="1">
      <alignment horizontal="left" vertical="center" wrapText="1"/>
    </xf>
    <xf numFmtId="49" fontId="14" fillId="3" borderId="19" xfId="2" applyNumberFormat="1" applyFont="1" applyFill="1" applyBorder="1" applyAlignment="1" applyProtection="1">
      <alignment horizontal="left" vertical="center" wrapText="1"/>
    </xf>
    <xf numFmtId="0" fontId="20" fillId="3" borderId="65" xfId="1" applyFont="1" applyFill="1" applyBorder="1" applyAlignment="1" applyProtection="1">
      <alignment horizontal="left" vertical="center" wrapText="1" indent="1"/>
    </xf>
    <xf numFmtId="0" fontId="20" fillId="3" borderId="29" xfId="1" applyFont="1" applyFill="1" applyBorder="1" applyAlignment="1" applyProtection="1">
      <alignment horizontal="left" vertical="center" wrapText="1" indent="1"/>
    </xf>
    <xf numFmtId="0" fontId="63" fillId="0" borderId="72" xfId="0" applyFont="1" applyBorder="1" applyAlignment="1" applyProtection="1">
      <alignment horizontal="left" vertical="center" wrapText="1" indent="1"/>
    </xf>
    <xf numFmtId="0" fontId="63" fillId="0" borderId="48" xfId="0" applyFont="1" applyBorder="1" applyAlignment="1" applyProtection="1">
      <alignment horizontal="left" vertical="center" wrapText="1" indent="1"/>
    </xf>
    <xf numFmtId="0" fontId="13" fillId="3" borderId="73" xfId="2" applyFont="1" applyFill="1" applyBorder="1" applyAlignment="1" applyProtection="1">
      <alignment vertical="center" wrapText="1"/>
    </xf>
    <xf numFmtId="0" fontId="63" fillId="0" borderId="71" xfId="0" applyFont="1" applyBorder="1" applyAlignment="1" applyProtection="1">
      <alignment vertical="center" wrapText="1"/>
    </xf>
    <xf numFmtId="0" fontId="11" fillId="3" borderId="78" xfId="1" applyFont="1" applyFill="1" applyBorder="1" applyAlignment="1" applyProtection="1">
      <alignment horizontal="left" vertical="center" wrapText="1" indent="1"/>
    </xf>
    <xf numFmtId="0" fontId="11" fillId="3" borderId="79" xfId="1" applyFont="1" applyFill="1" applyBorder="1" applyAlignment="1" applyProtection="1">
      <alignment horizontal="left" vertical="center" wrapText="1" indent="1"/>
    </xf>
    <xf numFmtId="0" fontId="14" fillId="3" borderId="17" xfId="1" applyFont="1" applyFill="1" applyBorder="1" applyAlignment="1">
      <alignment horizontal="left" vertical="top" wrapText="1"/>
    </xf>
    <xf numFmtId="0" fontId="14" fillId="3" borderId="19" xfId="1" applyFont="1" applyFill="1" applyBorder="1" applyAlignment="1">
      <alignment horizontal="left" vertical="top" wrapText="1"/>
    </xf>
    <xf numFmtId="181" fontId="14" fillId="3" borderId="65" xfId="1" applyNumberFormat="1" applyFont="1" applyFill="1" applyBorder="1" applyAlignment="1" applyProtection="1">
      <alignment horizontal="left" vertical="top" wrapText="1"/>
      <protection locked="0"/>
    </xf>
    <xf numFmtId="181" fontId="14" fillId="3" borderId="29" xfId="1" applyNumberFormat="1" applyFont="1" applyFill="1" applyBorder="1" applyAlignment="1" applyProtection="1">
      <alignment horizontal="left" vertical="top" wrapText="1"/>
      <protection locked="0"/>
    </xf>
    <xf numFmtId="181" fontId="14" fillId="3" borderId="32" xfId="1" applyNumberFormat="1" applyFont="1" applyFill="1" applyBorder="1" applyAlignment="1" applyProtection="1">
      <alignment horizontal="left" vertical="top" wrapText="1"/>
      <protection locked="0"/>
    </xf>
    <xf numFmtId="181" fontId="14" fillId="3" borderId="18" xfId="1" applyNumberFormat="1" applyFont="1" applyFill="1" applyBorder="1" applyAlignment="1" applyProtection="1">
      <alignment horizontal="left" vertical="top" wrapText="1"/>
      <protection locked="0"/>
    </xf>
    <xf numFmtId="0" fontId="13" fillId="3" borderId="76" xfId="1" applyFont="1" applyFill="1" applyBorder="1" applyAlignment="1" applyProtection="1">
      <alignment horizontal="left" vertical="top" wrapText="1"/>
    </xf>
    <xf numFmtId="0" fontId="13" fillId="3" borderId="79" xfId="1" applyFont="1" applyFill="1" applyBorder="1" applyAlignment="1" applyProtection="1">
      <alignment horizontal="left" vertical="top" wrapText="1"/>
    </xf>
    <xf numFmtId="0" fontId="8" fillId="3" borderId="74" xfId="1" applyFont="1" applyFill="1" applyBorder="1" applyAlignment="1" applyProtection="1">
      <alignment horizontal="center" vertical="center" wrapText="1"/>
    </xf>
    <xf numFmtId="0" fontId="8" fillId="3" borderId="18" xfId="1" applyFont="1" applyFill="1" applyBorder="1" applyAlignment="1" applyProtection="1">
      <alignment horizontal="center" vertical="center" wrapText="1"/>
    </xf>
    <xf numFmtId="0" fontId="63" fillId="0" borderId="19" xfId="0" applyFont="1" applyBorder="1" applyAlignment="1" applyProtection="1">
      <alignment horizontal="center" vertical="center" wrapText="1"/>
    </xf>
    <xf numFmtId="0" fontId="14" fillId="3" borderId="78" xfId="1" applyFont="1" applyFill="1" applyBorder="1" applyAlignment="1" applyProtection="1">
      <alignment horizontal="left" vertical="top" wrapText="1"/>
    </xf>
    <xf numFmtId="0" fontId="14" fillId="3" borderId="79" xfId="1" applyFont="1" applyFill="1" applyBorder="1" applyAlignment="1" applyProtection="1">
      <alignment horizontal="left" vertical="top" wrapText="1"/>
    </xf>
    <xf numFmtId="181" fontId="14" fillId="3" borderId="92" xfId="1" applyNumberFormat="1" applyFont="1" applyFill="1" applyBorder="1" applyAlignment="1" applyProtection="1">
      <alignment horizontal="left" vertical="top" wrapText="1"/>
      <protection locked="0"/>
    </xf>
    <xf numFmtId="2" fontId="14" fillId="3" borderId="17" xfId="1" applyNumberFormat="1" applyFont="1" applyFill="1" applyBorder="1" applyAlignment="1" applyProtection="1">
      <alignment horizontal="left" vertical="top" wrapText="1"/>
      <protection locked="0"/>
    </xf>
    <xf numFmtId="2" fontId="14" fillId="3" borderId="19" xfId="1" applyNumberFormat="1" applyFont="1" applyFill="1" applyBorder="1" applyAlignment="1" applyProtection="1">
      <alignment horizontal="left" vertical="top" wrapText="1"/>
      <protection locked="0"/>
    </xf>
    <xf numFmtId="0" fontId="14" fillId="3" borderId="32" xfId="1" applyFont="1" applyFill="1" applyBorder="1" applyAlignment="1">
      <alignment horizontal="center" vertical="center" wrapText="1"/>
    </xf>
    <xf numFmtId="0" fontId="63" fillId="0" borderId="0" xfId="0" applyFont="1" applyBorder="1" applyAlignment="1">
      <alignment horizontal="center" vertical="center" wrapText="1"/>
    </xf>
    <xf numFmtId="0" fontId="13" fillId="3" borderId="17" xfId="1" applyFont="1" applyFill="1" applyBorder="1" applyAlignment="1">
      <alignment horizontal="left" vertical="top" wrapText="1"/>
    </xf>
    <xf numFmtId="0" fontId="13" fillId="3" borderId="19" xfId="1" applyFont="1" applyFill="1" applyBorder="1" applyAlignment="1">
      <alignment horizontal="left" vertical="top" wrapText="1"/>
    </xf>
    <xf numFmtId="38" fontId="14" fillId="3" borderId="74" xfId="1" applyNumberFormat="1" applyFont="1" applyFill="1" applyBorder="1" applyAlignment="1" applyProtection="1">
      <alignment horizontal="center" vertical="top" wrapText="1"/>
    </xf>
    <xf numFmtId="38" fontId="14" fillId="3" borderId="18" xfId="1" applyNumberFormat="1" applyFont="1" applyFill="1" applyBorder="1" applyAlignment="1" applyProtection="1">
      <alignment horizontal="center" vertical="top" wrapText="1"/>
    </xf>
    <xf numFmtId="38" fontId="14" fillId="3" borderId="32" xfId="1" applyNumberFormat="1" applyFont="1" applyFill="1" applyBorder="1" applyAlignment="1" applyProtection="1">
      <alignment horizontal="center" vertical="top" wrapText="1"/>
    </xf>
    <xf numFmtId="38" fontId="14" fillId="3" borderId="29" xfId="1" applyNumberFormat="1" applyFont="1" applyFill="1" applyBorder="1" applyAlignment="1" applyProtection="1">
      <alignment horizontal="center" vertical="top" wrapText="1"/>
    </xf>
    <xf numFmtId="38" fontId="14" fillId="3" borderId="19" xfId="1" applyNumberFormat="1" applyFont="1" applyFill="1" applyBorder="1" applyAlignment="1" applyProtection="1">
      <alignment horizontal="center" vertical="top" wrapText="1"/>
    </xf>
    <xf numFmtId="38" fontId="14" fillId="3" borderId="76" xfId="1" applyNumberFormat="1" applyFont="1" applyFill="1" applyBorder="1" applyAlignment="1" applyProtection="1">
      <alignment horizontal="center" vertical="top" wrapText="1"/>
    </xf>
    <xf numFmtId="38" fontId="14" fillId="3" borderId="79" xfId="1" applyNumberFormat="1" applyFont="1" applyFill="1" applyBorder="1" applyAlignment="1" applyProtection="1">
      <alignment horizontal="center" vertical="top" wrapText="1"/>
    </xf>
    <xf numFmtId="0" fontId="80" fillId="44" borderId="101" xfId="1" applyFont="1" applyFill="1" applyBorder="1" applyAlignment="1" applyProtection="1">
      <alignment horizontal="left" vertical="top" wrapText="1"/>
    </xf>
    <xf numFmtId="0" fontId="80" fillId="44" borderId="38" xfId="1" applyFont="1" applyFill="1" applyBorder="1" applyAlignment="1" applyProtection="1">
      <alignment horizontal="left" vertical="top" wrapText="1"/>
    </xf>
    <xf numFmtId="0" fontId="80" fillId="44" borderId="144" xfId="1" applyFont="1" applyFill="1" applyBorder="1" applyAlignment="1" applyProtection="1">
      <alignment horizontal="left" vertical="top" wrapText="1"/>
    </xf>
    <xf numFmtId="0" fontId="80" fillId="44" borderId="139" xfId="1" applyFont="1" applyFill="1" applyBorder="1" applyAlignment="1" applyProtection="1">
      <alignment horizontal="left" vertical="top" wrapText="1"/>
    </xf>
    <xf numFmtId="0" fontId="80" fillId="44" borderId="143" xfId="1" applyFont="1" applyFill="1" applyBorder="1" applyAlignment="1" applyProtection="1">
      <alignment horizontal="left" vertical="top" wrapText="1"/>
    </xf>
    <xf numFmtId="0" fontId="14" fillId="44" borderId="156" xfId="1" applyFont="1" applyFill="1" applyBorder="1" applyAlignment="1" applyProtection="1">
      <alignment horizontal="left" vertical="top" wrapText="1"/>
    </xf>
    <xf numFmtId="0" fontId="14" fillId="44" borderId="133" xfId="1" applyFont="1" applyFill="1" applyBorder="1" applyAlignment="1" applyProtection="1">
      <alignment horizontal="left" vertical="top" wrapText="1"/>
    </xf>
    <xf numFmtId="0" fontId="14" fillId="3" borderId="158" xfId="1" applyFont="1" applyFill="1" applyBorder="1" applyAlignment="1" applyProtection="1">
      <alignment horizontal="left" vertical="top" wrapText="1"/>
    </xf>
    <xf numFmtId="0" fontId="14" fillId="3" borderId="95" xfId="1" applyFont="1" applyFill="1" applyBorder="1" applyAlignment="1" applyProtection="1">
      <alignment horizontal="left" vertical="top" wrapText="1"/>
    </xf>
    <xf numFmtId="0" fontId="68" fillId="3" borderId="74" xfId="1" applyFont="1" applyFill="1" applyBorder="1" applyAlignment="1" applyProtection="1">
      <alignment horizontal="center" vertical="top" wrapText="1"/>
    </xf>
    <xf numFmtId="0" fontId="68" fillId="3" borderId="19" xfId="1" applyFont="1" applyFill="1" applyBorder="1" applyAlignment="1" applyProtection="1">
      <alignment horizontal="center" vertical="top" wrapText="1"/>
    </xf>
    <xf numFmtId="38" fontId="68" fillId="3" borderId="74" xfId="1" applyNumberFormat="1" applyFont="1" applyFill="1" applyBorder="1" applyAlignment="1" applyProtection="1">
      <alignment horizontal="center" vertical="top" wrapText="1"/>
    </xf>
    <xf numFmtId="38" fontId="68" fillId="3" borderId="19" xfId="1" applyNumberFormat="1" applyFont="1" applyFill="1" applyBorder="1" applyAlignment="1" applyProtection="1">
      <alignment horizontal="center" vertical="top" wrapText="1"/>
    </xf>
    <xf numFmtId="38" fontId="68" fillId="3" borderId="76" xfId="1" applyNumberFormat="1" applyFont="1" applyFill="1" applyBorder="1" applyAlignment="1" applyProtection="1">
      <alignment horizontal="center" vertical="center" wrapText="1"/>
    </xf>
    <xf numFmtId="38" fontId="17" fillId="0" borderId="5" xfId="0" applyNumberFormat="1" applyFont="1" applyBorder="1" applyAlignment="1" applyProtection="1">
      <alignment horizontal="center" vertical="center" wrapText="1"/>
    </xf>
    <xf numFmtId="38" fontId="68" fillId="3" borderId="18" xfId="1" applyNumberFormat="1" applyFont="1" applyFill="1" applyBorder="1" applyAlignment="1" applyProtection="1">
      <alignment horizontal="center" vertical="top" wrapText="1"/>
    </xf>
    <xf numFmtId="38" fontId="14" fillId="3" borderId="17" xfId="1" applyNumberFormat="1" applyFont="1" applyFill="1" applyBorder="1" applyAlignment="1" applyProtection="1">
      <alignment horizontal="center" vertical="top" wrapText="1"/>
    </xf>
    <xf numFmtId="38" fontId="14" fillId="3" borderId="80" xfId="1" applyNumberFormat="1" applyFont="1" applyFill="1" applyBorder="1" applyAlignment="1" applyProtection="1">
      <alignment horizontal="center" vertical="top" wrapText="1"/>
    </xf>
    <xf numFmtId="38" fontId="14" fillId="3" borderId="92" xfId="1" applyNumberFormat="1" applyFont="1" applyFill="1" applyBorder="1" applyAlignment="1" applyProtection="1">
      <alignment horizontal="center" vertical="top" wrapText="1"/>
    </xf>
    <xf numFmtId="0" fontId="3" fillId="0" borderId="71" xfId="0" applyFont="1" applyBorder="1" applyAlignment="1" applyProtection="1">
      <alignment vertical="center" wrapText="1"/>
    </xf>
    <xf numFmtId="0" fontId="11" fillId="3" borderId="76" xfId="1" applyFont="1" applyFill="1" applyBorder="1" applyAlignment="1" applyProtection="1">
      <alignment horizontal="left" vertical="center" wrapText="1" indent="1"/>
    </xf>
    <xf numFmtId="0" fontId="3" fillId="0" borderId="72" xfId="0" applyFont="1" applyBorder="1" applyAlignment="1" applyProtection="1">
      <alignment horizontal="left" vertical="center" wrapText="1" indent="1"/>
    </xf>
    <xf numFmtId="0" fontId="3" fillId="0" borderId="5" xfId="0" applyFont="1" applyBorder="1" applyAlignment="1" applyProtection="1">
      <alignment horizontal="left" vertical="center" wrapText="1" indent="1"/>
    </xf>
    <xf numFmtId="0" fontId="14" fillId="3" borderId="159" xfId="1" applyFont="1" applyFill="1" applyBorder="1" applyAlignment="1" applyProtection="1">
      <alignment horizontal="left" vertical="top" wrapText="1"/>
    </xf>
    <xf numFmtId="0" fontId="14" fillId="3" borderId="52" xfId="1" applyFont="1" applyFill="1" applyBorder="1" applyAlignment="1" applyProtection="1">
      <alignment horizontal="left" vertical="top" wrapText="1"/>
    </xf>
    <xf numFmtId="38" fontId="14" fillId="3" borderId="48" xfId="1" applyNumberFormat="1" applyFont="1" applyFill="1" applyBorder="1" applyAlignment="1" applyProtection="1">
      <alignment horizontal="center" vertical="top" wrapText="1"/>
    </xf>
    <xf numFmtId="38" fontId="14" fillId="3" borderId="70" xfId="1" applyNumberFormat="1" applyFont="1" applyFill="1" applyBorder="1" applyAlignment="1" applyProtection="1">
      <alignment horizontal="center" vertical="top" wrapText="1"/>
    </xf>
    <xf numFmtId="38" fontId="14" fillId="3" borderId="69" xfId="1" applyNumberFormat="1" applyFont="1" applyFill="1" applyBorder="1" applyAlignment="1" applyProtection="1">
      <alignment horizontal="center" vertical="top" wrapText="1"/>
    </xf>
    <xf numFmtId="0" fontId="13" fillId="3" borderId="71" xfId="2" applyFont="1" applyFill="1" applyBorder="1" applyAlignment="1" applyProtection="1">
      <alignment vertical="center" wrapText="1"/>
    </xf>
    <xf numFmtId="0" fontId="14" fillId="44" borderId="157" xfId="1" applyFont="1" applyFill="1" applyBorder="1" applyAlignment="1" applyProtection="1">
      <alignment horizontal="left" vertical="top" wrapText="1"/>
    </xf>
    <xf numFmtId="0" fontId="14" fillId="44" borderId="104" xfId="1" applyFont="1" applyFill="1" applyBorder="1" applyAlignment="1" applyProtection="1">
      <alignment horizontal="left" vertical="top" wrapText="1"/>
    </xf>
    <xf numFmtId="38" fontId="14" fillId="3" borderId="74" xfId="1" applyNumberFormat="1" applyFont="1" applyFill="1" applyBorder="1" applyAlignment="1" applyProtection="1">
      <alignment horizontal="center" vertical="center" wrapText="1"/>
    </xf>
    <xf numFmtId="38" fontId="16" fillId="0" borderId="19" xfId="0" applyNumberFormat="1" applyFont="1" applyBorder="1" applyAlignment="1" applyProtection="1">
      <alignment horizontal="center" vertical="center" wrapText="1"/>
    </xf>
    <xf numFmtId="38" fontId="17" fillId="0" borderId="0" xfId="0" applyNumberFormat="1" applyFont="1" applyBorder="1" applyAlignment="1" applyProtection="1">
      <alignment horizontal="center" vertical="center" wrapText="1"/>
    </xf>
    <xf numFmtId="49" fontId="3" fillId="0" borderId="71" xfId="0" applyNumberFormat="1" applyFont="1" applyBorder="1" applyAlignment="1" applyProtection="1">
      <alignment vertical="center" wrapText="1"/>
    </xf>
    <xf numFmtId="0" fontId="11" fillId="3" borderId="65" xfId="1" applyFont="1" applyFill="1" applyBorder="1" applyAlignment="1" applyProtection="1">
      <alignment horizontal="left" vertical="center" wrapText="1" indent="1"/>
    </xf>
    <xf numFmtId="0" fontId="11" fillId="3" borderId="32" xfId="1" applyFont="1" applyFill="1" applyBorder="1" applyAlignment="1" applyProtection="1">
      <alignment horizontal="left" vertical="center" wrapText="1" indent="1"/>
    </xf>
    <xf numFmtId="38" fontId="14" fillId="3" borderId="3" xfId="1" applyNumberFormat="1" applyFont="1" applyFill="1" applyBorder="1" applyAlignment="1" applyProtection="1">
      <alignment horizontal="center" vertical="top" wrapText="1"/>
    </xf>
    <xf numFmtId="49" fontId="13" fillId="3" borderId="73" xfId="2" applyNumberFormat="1" applyFont="1" applyFill="1" applyBorder="1" applyAlignment="1" applyProtection="1">
      <alignment vertical="center" wrapText="1"/>
    </xf>
    <xf numFmtId="49" fontId="13" fillId="3" borderId="71" xfId="2" applyNumberFormat="1" applyFont="1" applyFill="1" applyBorder="1" applyAlignment="1" applyProtection="1">
      <alignment vertical="center" wrapText="1"/>
    </xf>
    <xf numFmtId="0" fontId="14" fillId="3" borderId="74" xfId="1" applyFont="1" applyFill="1" applyBorder="1" applyAlignment="1" applyProtection="1">
      <alignment horizontal="left" vertical="center" wrapText="1"/>
    </xf>
    <xf numFmtId="0" fontId="14" fillId="3" borderId="19" xfId="1" applyFont="1" applyFill="1" applyBorder="1" applyAlignment="1" applyProtection="1">
      <alignment horizontal="left" vertical="center" wrapText="1"/>
    </xf>
    <xf numFmtId="0" fontId="11" fillId="3" borderId="78" xfId="1" applyFont="1" applyFill="1" applyBorder="1" applyAlignment="1" applyProtection="1">
      <alignment horizontal="left" vertical="center" wrapText="1"/>
    </xf>
    <xf numFmtId="0" fontId="3" fillId="0" borderId="72" xfId="0" applyFont="1" applyBorder="1" applyAlignment="1" applyProtection="1">
      <alignment horizontal="left" vertical="center" wrapText="1"/>
    </xf>
    <xf numFmtId="0" fontId="80" fillId="44" borderId="119" xfId="1" applyFont="1" applyFill="1" applyBorder="1" applyAlignment="1" applyProtection="1">
      <alignment horizontal="left" vertical="top" wrapText="1"/>
    </xf>
    <xf numFmtId="0" fontId="80" fillId="44" borderId="107" xfId="1" applyFont="1" applyFill="1" applyBorder="1" applyAlignment="1" applyProtection="1">
      <alignment horizontal="left" vertical="top" wrapText="1"/>
    </xf>
    <xf numFmtId="49" fontId="11" fillId="3" borderId="93" xfId="1" applyNumberFormat="1" applyFont="1" applyFill="1" applyBorder="1" applyAlignment="1" applyProtection="1">
      <alignment horizontal="left" vertical="center" wrapText="1"/>
    </xf>
    <xf numFmtId="0" fontId="80" fillId="44" borderId="105" xfId="1" applyFont="1" applyFill="1" applyBorder="1" applyAlignment="1" applyProtection="1">
      <alignment horizontal="left" vertical="top" wrapText="1"/>
    </xf>
    <xf numFmtId="0" fontId="14" fillId="3" borderId="74" xfId="1" applyFont="1" applyFill="1" applyBorder="1" applyAlignment="1" applyProtection="1">
      <alignment horizontal="center" vertical="top" wrapText="1"/>
    </xf>
    <xf numFmtId="0" fontId="14" fillId="3" borderId="19" xfId="1" applyFont="1" applyFill="1" applyBorder="1" applyAlignment="1" applyProtection="1">
      <alignment horizontal="center" vertical="top" wrapText="1"/>
    </xf>
    <xf numFmtId="0" fontId="14" fillId="3" borderId="80" xfId="1" applyFont="1" applyFill="1" applyBorder="1" applyAlignment="1" applyProtection="1">
      <alignment horizontal="center" vertical="top" wrapText="1"/>
    </xf>
    <xf numFmtId="0" fontId="14" fillId="3" borderId="70" xfId="1" applyFont="1" applyFill="1" applyBorder="1" applyAlignment="1" applyProtection="1">
      <alignment horizontal="center" vertical="top" wrapText="1"/>
    </xf>
    <xf numFmtId="0" fontId="14" fillId="3" borderId="76" xfId="1" applyFont="1" applyFill="1" applyBorder="1" applyAlignment="1" applyProtection="1">
      <alignment horizontal="center" vertical="top" wrapText="1"/>
    </xf>
    <xf numFmtId="0" fontId="14" fillId="3" borderId="79" xfId="1" applyFont="1" applyFill="1" applyBorder="1" applyAlignment="1" applyProtection="1">
      <alignment horizontal="center" vertical="top" wrapText="1"/>
    </xf>
    <xf numFmtId="0" fontId="3" fillId="0" borderId="19" xfId="0" applyFont="1" applyBorder="1" applyAlignment="1" applyProtection="1">
      <alignment horizontal="center" vertical="center" wrapText="1"/>
    </xf>
    <xf numFmtId="0" fontId="80" fillId="3" borderId="74" xfId="1" applyFont="1" applyFill="1" applyBorder="1" applyAlignment="1" applyProtection="1">
      <alignment horizontal="center" vertical="top" wrapText="1"/>
    </xf>
    <xf numFmtId="0" fontId="80" fillId="3" borderId="19" xfId="1" applyFont="1" applyFill="1" applyBorder="1" applyAlignment="1" applyProtection="1">
      <alignment horizontal="center" vertical="top" wrapText="1"/>
    </xf>
    <xf numFmtId="38" fontId="14" fillId="0" borderId="0" xfId="1" applyNumberFormat="1" applyFont="1" applyFill="1" applyBorder="1" applyAlignment="1" applyProtection="1">
      <alignment horizontal="center" vertical="top" wrapText="1"/>
    </xf>
    <xf numFmtId="38" fontId="66" fillId="0" borderId="0" xfId="1" applyNumberFormat="1" applyFont="1" applyFill="1" applyBorder="1" applyAlignment="1" applyProtection="1">
      <alignment horizontal="center" vertical="top" wrapText="1"/>
    </xf>
    <xf numFmtId="0" fontId="3" fillId="0" borderId="71" xfId="0" applyFont="1" applyBorder="1" applyAlignment="1" applyProtection="1">
      <alignment horizontal="center" vertical="center" wrapText="1"/>
    </xf>
    <xf numFmtId="2" fontId="14" fillId="3" borderId="17" xfId="1" applyNumberFormat="1" applyFont="1" applyFill="1" applyBorder="1" applyAlignment="1" applyProtection="1">
      <alignment horizontal="center" vertical="center" wrapText="1"/>
    </xf>
    <xf numFmtId="2" fontId="14" fillId="3" borderId="19" xfId="1" applyNumberFormat="1" applyFont="1" applyFill="1" applyBorder="1" applyAlignment="1" applyProtection="1">
      <alignment horizontal="center" vertical="center" wrapText="1"/>
    </xf>
    <xf numFmtId="1" fontId="14" fillId="3" borderId="80" xfId="1" applyNumberFormat="1" applyFont="1" applyFill="1" applyBorder="1" applyAlignment="1" applyProtection="1">
      <alignment horizontal="center" vertical="center" wrapText="1"/>
    </xf>
    <xf numFmtId="1" fontId="14" fillId="3" borderId="70" xfId="1" applyNumberFormat="1" applyFont="1" applyFill="1" applyBorder="1" applyAlignment="1" applyProtection="1">
      <alignment horizontal="center" vertical="center" wrapText="1"/>
    </xf>
    <xf numFmtId="1" fontId="14" fillId="3" borderId="69" xfId="1" applyNumberFormat="1" applyFont="1" applyFill="1" applyBorder="1" applyAlignment="1" applyProtection="1">
      <alignment horizontal="center" vertical="center" wrapText="1"/>
    </xf>
    <xf numFmtId="0" fontId="14" fillId="3" borderId="74" xfId="1" applyFont="1" applyFill="1" applyBorder="1" applyAlignment="1" applyProtection="1">
      <alignment horizontal="center" vertical="center" wrapText="1"/>
    </xf>
    <xf numFmtId="0" fontId="14" fillId="3" borderId="19" xfId="1" applyFont="1" applyFill="1" applyBorder="1" applyAlignment="1" applyProtection="1">
      <alignment horizontal="center" vertical="center" wrapText="1"/>
    </xf>
    <xf numFmtId="0" fontId="13" fillId="3" borderId="28" xfId="2" applyFont="1" applyFill="1" applyBorder="1" applyAlignment="1" applyProtection="1">
      <alignment vertical="center" wrapText="1"/>
    </xf>
    <xf numFmtId="0" fontId="11" fillId="3" borderId="29" xfId="1" applyFont="1" applyFill="1" applyBorder="1" applyAlignment="1" applyProtection="1">
      <alignment horizontal="left" vertical="center" wrapText="1" indent="1"/>
    </xf>
    <xf numFmtId="0" fontId="11" fillId="3" borderId="0" xfId="1" applyFont="1" applyFill="1" applyBorder="1" applyAlignment="1" applyProtection="1">
      <alignment horizontal="left" vertical="center" wrapText="1" indent="1"/>
    </xf>
    <xf numFmtId="0" fontId="63" fillId="0" borderId="5" xfId="0" applyFont="1" applyBorder="1" applyAlignment="1" applyProtection="1">
      <alignment horizontal="left" vertical="center" wrapText="1" indent="1"/>
    </xf>
    <xf numFmtId="0" fontId="19" fillId="3" borderId="18" xfId="1" applyFont="1" applyFill="1" applyBorder="1" applyAlignment="1" applyProtection="1">
      <alignment horizontal="left" vertical="center" wrapText="1" indent="1"/>
    </xf>
    <xf numFmtId="0" fontId="63" fillId="0" borderId="19" xfId="0" applyFont="1" applyBorder="1" applyAlignment="1" applyProtection="1">
      <alignment horizontal="left" vertical="center" wrapText="1" indent="1"/>
    </xf>
    <xf numFmtId="0" fontId="20" fillId="3" borderId="18" xfId="1" applyFont="1" applyFill="1" applyBorder="1" applyAlignment="1" applyProtection="1">
      <alignment horizontal="left" vertical="center" wrapText="1" indent="1"/>
    </xf>
    <xf numFmtId="0" fontId="14" fillId="3" borderId="79" xfId="1" applyFont="1" applyFill="1" applyBorder="1" applyAlignment="1" applyProtection="1">
      <alignment horizontal="center" vertical="center" wrapText="1"/>
    </xf>
    <xf numFmtId="0" fontId="14" fillId="3" borderId="48" xfId="1" applyFont="1" applyFill="1" applyBorder="1" applyAlignment="1" applyProtection="1">
      <alignment horizontal="center" vertical="center" wrapText="1"/>
    </xf>
    <xf numFmtId="0" fontId="8" fillId="3" borderId="127" xfId="1" applyFont="1" applyFill="1" applyBorder="1" applyAlignment="1" applyProtection="1">
      <alignment horizontal="left" vertical="center" wrapText="1"/>
    </xf>
    <xf numFmtId="0" fontId="8" fillId="3" borderId="1" xfId="1" applyFont="1" applyFill="1" applyBorder="1" applyAlignment="1" applyProtection="1">
      <alignment horizontal="left" vertical="center" wrapText="1"/>
    </xf>
    <xf numFmtId="0" fontId="8" fillId="3" borderId="128" xfId="1" applyFont="1" applyFill="1" applyBorder="1" applyAlignment="1" applyProtection="1">
      <alignment horizontal="left" vertical="center" wrapText="1"/>
    </xf>
    <xf numFmtId="0" fontId="8" fillId="3" borderId="72" xfId="1" applyFont="1" applyFill="1" applyBorder="1" applyAlignment="1" applyProtection="1">
      <alignment horizontal="left" vertical="center" wrapText="1"/>
    </xf>
    <xf numFmtId="0" fontId="8" fillId="3" borderId="5" xfId="1" applyFont="1" applyFill="1" applyBorder="1" applyAlignment="1" applyProtection="1">
      <alignment horizontal="left" vertical="center" wrapText="1"/>
    </xf>
    <xf numFmtId="0" fontId="8" fillId="3" borderId="48" xfId="1" applyFont="1" applyFill="1" applyBorder="1" applyAlignment="1" applyProtection="1">
      <alignment horizontal="left" vertical="center" wrapText="1"/>
    </xf>
    <xf numFmtId="0" fontId="8" fillId="3" borderId="89" xfId="1" applyFont="1" applyFill="1" applyBorder="1" applyAlignment="1" applyProtection="1">
      <alignment horizontal="left" vertical="center" wrapText="1"/>
    </xf>
    <xf numFmtId="0" fontId="8" fillId="3" borderId="90" xfId="1" applyFont="1" applyFill="1" applyBorder="1" applyAlignment="1" applyProtection="1">
      <alignment horizontal="left" vertical="center" wrapText="1"/>
    </xf>
    <xf numFmtId="0" fontId="8" fillId="3" borderId="76" xfId="1" applyFont="1" applyFill="1" applyBorder="1" applyAlignment="1" applyProtection="1">
      <alignment horizontal="left" vertical="center" wrapText="1"/>
    </xf>
    <xf numFmtId="0" fontId="8" fillId="3" borderId="91" xfId="1" applyFont="1" applyFill="1" applyBorder="1" applyAlignment="1" applyProtection="1">
      <alignment horizontal="left" vertical="center" wrapText="1"/>
    </xf>
    <xf numFmtId="181" fontId="14" fillId="3" borderId="76" xfId="1" applyNumberFormat="1" applyFont="1" applyFill="1" applyBorder="1" applyAlignment="1" applyProtection="1">
      <alignment horizontal="center" vertical="top" wrapText="1"/>
    </xf>
    <xf numFmtId="181" fontId="14" fillId="3" borderId="79" xfId="1" applyNumberFormat="1" applyFont="1" applyFill="1" applyBorder="1" applyAlignment="1" applyProtection="1">
      <alignment horizontal="center" vertical="top" wrapText="1"/>
    </xf>
    <xf numFmtId="181" fontId="14" fillId="3" borderId="74" xfId="1" applyNumberFormat="1" applyFont="1" applyFill="1" applyBorder="1" applyAlignment="1" applyProtection="1">
      <alignment horizontal="center" vertical="top" wrapText="1"/>
    </xf>
    <xf numFmtId="181" fontId="14" fillId="3" borderId="19" xfId="1" applyNumberFormat="1" applyFont="1" applyFill="1" applyBorder="1" applyAlignment="1" applyProtection="1">
      <alignment horizontal="center" vertical="top" wrapText="1"/>
    </xf>
    <xf numFmtId="181" fontId="14" fillId="3" borderId="80" xfId="1" applyNumberFormat="1" applyFont="1" applyFill="1" applyBorder="1" applyAlignment="1" applyProtection="1">
      <alignment horizontal="center" vertical="top" wrapText="1"/>
    </xf>
    <xf numFmtId="181" fontId="14" fillId="3" borderId="70" xfId="1" applyNumberFormat="1" applyFont="1" applyFill="1" applyBorder="1" applyAlignment="1" applyProtection="1">
      <alignment horizontal="center" vertical="top" wrapText="1"/>
    </xf>
    <xf numFmtId="2" fontId="14" fillId="3" borderId="158" xfId="1" applyNumberFormat="1" applyFont="1" applyFill="1" applyBorder="1" applyAlignment="1" applyProtection="1">
      <alignment horizontal="left" vertical="top" wrapText="1"/>
    </xf>
    <xf numFmtId="2" fontId="14" fillId="3" borderId="95" xfId="1" applyNumberFormat="1" applyFont="1" applyFill="1" applyBorder="1" applyAlignment="1" applyProtection="1">
      <alignment horizontal="left" vertical="top" wrapText="1"/>
    </xf>
    <xf numFmtId="2" fontId="14" fillId="3" borderId="159" xfId="1" applyNumberFormat="1" applyFont="1" applyFill="1" applyBorder="1" applyAlignment="1" applyProtection="1">
      <alignment horizontal="left" vertical="top" wrapText="1"/>
    </xf>
    <xf numFmtId="2" fontId="14" fillId="3" borderId="52" xfId="1" applyNumberFormat="1" applyFont="1" applyFill="1" applyBorder="1" applyAlignment="1" applyProtection="1">
      <alignment horizontal="left" vertical="top" wrapText="1"/>
    </xf>
    <xf numFmtId="181" fontId="14" fillId="3" borderId="48" xfId="1" applyNumberFormat="1" applyFont="1" applyFill="1" applyBorder="1" applyAlignment="1" applyProtection="1">
      <alignment horizontal="center" vertical="top" wrapText="1"/>
    </xf>
    <xf numFmtId="181" fontId="68" fillId="3" borderId="74" xfId="1" applyNumberFormat="1" applyFont="1" applyFill="1" applyBorder="1" applyAlignment="1" applyProtection="1">
      <alignment horizontal="center" vertical="top" wrapText="1"/>
    </xf>
    <xf numFmtId="181" fontId="68" fillId="3" borderId="19" xfId="1" applyNumberFormat="1" applyFont="1" applyFill="1" applyBorder="1" applyAlignment="1" applyProtection="1">
      <alignment horizontal="center" vertical="top" wrapText="1"/>
    </xf>
    <xf numFmtId="181" fontId="14" fillId="3" borderId="17" xfId="1" applyNumberFormat="1" applyFont="1" applyFill="1" applyBorder="1" applyAlignment="1" applyProtection="1">
      <alignment horizontal="center" vertical="top" wrapText="1"/>
    </xf>
    <xf numFmtId="181" fontId="14" fillId="3" borderId="69" xfId="1" applyNumberFormat="1" applyFont="1" applyFill="1" applyBorder="1" applyAlignment="1" applyProtection="1">
      <alignment horizontal="center" vertical="top" wrapText="1"/>
    </xf>
    <xf numFmtId="181" fontId="14" fillId="3" borderId="74" xfId="1" applyNumberFormat="1" applyFont="1" applyFill="1" applyBorder="1" applyAlignment="1" applyProtection="1">
      <alignment horizontal="center" vertical="center" wrapText="1"/>
    </xf>
    <xf numFmtId="181" fontId="16" fillId="0" borderId="19" xfId="0" applyNumberFormat="1" applyFont="1" applyBorder="1" applyAlignment="1" applyProtection="1">
      <alignment horizontal="center" vertical="center" wrapText="1"/>
    </xf>
    <xf numFmtId="181" fontId="14" fillId="3" borderId="32" xfId="1" applyNumberFormat="1" applyFont="1" applyFill="1" applyBorder="1" applyAlignment="1" applyProtection="1">
      <alignment horizontal="center" vertical="top" wrapText="1"/>
    </xf>
    <xf numFmtId="181" fontId="14" fillId="3" borderId="29" xfId="1" applyNumberFormat="1" applyFont="1" applyFill="1" applyBorder="1" applyAlignment="1" applyProtection="1">
      <alignment horizontal="center" vertical="top" wrapText="1"/>
    </xf>
    <xf numFmtId="181" fontId="68" fillId="3" borderId="18" xfId="1" applyNumberFormat="1" applyFont="1" applyFill="1" applyBorder="1" applyAlignment="1" applyProtection="1">
      <alignment horizontal="center" vertical="top" wrapText="1"/>
    </xf>
    <xf numFmtId="0" fontId="14" fillId="44" borderId="18" xfId="1" applyFont="1" applyFill="1" applyBorder="1" applyAlignment="1" applyProtection="1">
      <alignment horizontal="center" vertical="top" wrapText="1"/>
    </xf>
    <xf numFmtId="0" fontId="14" fillId="44" borderId="19" xfId="1" applyFont="1" applyFill="1" applyBorder="1" applyAlignment="1" applyProtection="1">
      <alignment horizontal="center" vertical="top" wrapText="1"/>
    </xf>
    <xf numFmtId="2" fontId="14" fillId="44" borderId="96" xfId="1" applyNumberFormat="1" applyFont="1" applyFill="1" applyBorder="1" applyAlignment="1" applyProtection="1">
      <alignment horizontal="left" vertical="top" wrapText="1"/>
    </xf>
    <xf numFmtId="2" fontId="14" fillId="44" borderId="52" xfId="1" applyNumberFormat="1" applyFont="1" applyFill="1" applyBorder="1" applyAlignment="1" applyProtection="1">
      <alignment horizontal="left" vertical="top" wrapText="1"/>
    </xf>
    <xf numFmtId="181" fontId="68" fillId="3" borderId="141" xfId="1" applyNumberFormat="1" applyFont="1" applyFill="1" applyBorder="1" applyAlignment="1" applyProtection="1">
      <alignment horizontal="center" vertical="top" wrapText="1"/>
    </xf>
    <xf numFmtId="2" fontId="14" fillId="44" borderId="169" xfId="1" applyNumberFormat="1" applyFont="1" applyFill="1" applyBorder="1" applyAlignment="1" applyProtection="1">
      <alignment horizontal="left" vertical="top" wrapText="1"/>
    </xf>
    <xf numFmtId="2" fontId="14" fillId="44" borderId="133" xfId="1" applyNumberFormat="1" applyFont="1" applyFill="1" applyBorder="1" applyAlignment="1" applyProtection="1">
      <alignment horizontal="left" vertical="top" wrapText="1"/>
    </xf>
    <xf numFmtId="2" fontId="14" fillId="44" borderId="170" xfId="1" applyNumberFormat="1" applyFont="1" applyFill="1" applyBorder="1" applyAlignment="1" applyProtection="1">
      <alignment horizontal="left" vertical="top" wrapText="1"/>
    </xf>
    <xf numFmtId="2" fontId="14" fillId="44" borderId="104" xfId="1" applyNumberFormat="1" applyFont="1" applyFill="1" applyBorder="1" applyAlignment="1" applyProtection="1">
      <alignment horizontal="left" vertical="top" wrapText="1"/>
    </xf>
    <xf numFmtId="181" fontId="14" fillId="3" borderId="3" xfId="1" applyNumberFormat="1" applyFont="1" applyFill="1" applyBorder="1" applyAlignment="1" applyProtection="1">
      <alignment horizontal="center" vertical="top" wrapText="1"/>
    </xf>
    <xf numFmtId="181" fontId="14" fillId="3" borderId="18" xfId="1" applyNumberFormat="1" applyFont="1" applyFill="1" applyBorder="1" applyAlignment="1" applyProtection="1">
      <alignment horizontal="center" vertical="top" wrapText="1"/>
    </xf>
    <xf numFmtId="0" fontId="13" fillId="3" borderId="74" xfId="1" applyFont="1" applyFill="1" applyBorder="1" applyAlignment="1" applyProtection="1">
      <alignment horizontal="center" vertical="top" wrapText="1"/>
    </xf>
    <xf numFmtId="0" fontId="13" fillId="3" borderId="19" xfId="1" applyFont="1" applyFill="1" applyBorder="1" applyAlignment="1" applyProtection="1">
      <alignment horizontal="center" vertical="top" wrapText="1"/>
    </xf>
    <xf numFmtId="0" fontId="13" fillId="3" borderId="80" xfId="1" applyFont="1" applyFill="1" applyBorder="1" applyAlignment="1" applyProtection="1">
      <alignment horizontal="center" vertical="top" wrapText="1"/>
    </xf>
    <xf numFmtId="0" fontId="13" fillId="3" borderId="70" xfId="1" applyFont="1" applyFill="1" applyBorder="1" applyAlignment="1" applyProtection="1">
      <alignment horizontal="center" vertical="top" wrapText="1"/>
    </xf>
    <xf numFmtId="0" fontId="13" fillId="3" borderId="76" xfId="1" applyFont="1" applyFill="1" applyBorder="1" applyAlignment="1" applyProtection="1">
      <alignment horizontal="center" vertical="top" wrapText="1"/>
    </xf>
    <xf numFmtId="0" fontId="13" fillId="3" borderId="79" xfId="1" applyFont="1" applyFill="1" applyBorder="1" applyAlignment="1" applyProtection="1">
      <alignment horizontal="center" vertical="top" wrapText="1"/>
    </xf>
    <xf numFmtId="2" fontId="14" fillId="44" borderId="118" xfId="1" applyNumberFormat="1" applyFont="1" applyFill="1" applyBorder="1" applyAlignment="1" applyProtection="1">
      <alignment horizontal="left" vertical="top" wrapText="1"/>
    </xf>
    <xf numFmtId="2" fontId="14" fillId="44" borderId="95" xfId="1" applyNumberFormat="1" applyFont="1" applyFill="1" applyBorder="1" applyAlignment="1" applyProtection="1">
      <alignment horizontal="left" vertical="top" wrapText="1"/>
    </xf>
    <xf numFmtId="0" fontId="14" fillId="3" borderId="18" xfId="1" applyFont="1" applyFill="1" applyBorder="1" applyAlignment="1" applyProtection="1">
      <alignment horizontal="center" vertical="top" wrapText="1"/>
    </xf>
    <xf numFmtId="181" fontId="68" fillId="3" borderId="17" xfId="1" applyNumberFormat="1" applyFont="1" applyFill="1" applyBorder="1" applyAlignment="1" applyProtection="1">
      <alignment horizontal="center" vertical="top" wrapText="1"/>
    </xf>
    <xf numFmtId="0" fontId="66" fillId="3" borderId="74" xfId="1" applyFont="1" applyFill="1" applyBorder="1" applyAlignment="1" applyProtection="1">
      <alignment horizontal="center" vertical="top" wrapText="1"/>
    </xf>
    <xf numFmtId="0" fontId="66" fillId="3" borderId="19" xfId="1" applyFont="1" applyFill="1" applyBorder="1" applyAlignment="1" applyProtection="1">
      <alignment horizontal="center" vertical="top" wrapText="1"/>
    </xf>
  </cellXfs>
  <cellStyles count="1384">
    <cellStyle name="=C:\WINNT35\SYSTEM32\COMMAND.COM" xfId="137"/>
    <cellStyle name="20% - Accent1 2" xfId="4"/>
    <cellStyle name="20% - Accent2 2" xfId="5"/>
    <cellStyle name="20% - Accent3 2" xfId="6"/>
    <cellStyle name="20% - Accent4 2" xfId="7"/>
    <cellStyle name="20% - Accent5 2" xfId="8"/>
    <cellStyle name="20% - Accent6 2" xfId="9"/>
    <cellStyle name="40% - Accent1 2" xfId="10"/>
    <cellStyle name="40% - Accent2 2" xfId="11"/>
    <cellStyle name="40% - Accent3 2" xfId="12"/>
    <cellStyle name="40% - Accent4 2" xfId="13"/>
    <cellStyle name="40% - Accent5 2" xfId="14"/>
    <cellStyle name="40% - Accent6 2" xfId="15"/>
    <cellStyle name="60% - Accent1 2" xfId="16"/>
    <cellStyle name="60% - Accent2 2" xfId="17"/>
    <cellStyle name="60% - Accent3 2" xfId="18"/>
    <cellStyle name="60% - Accent4 2" xfId="19"/>
    <cellStyle name="60% - Accent5 2" xfId="20"/>
    <cellStyle name="60% - Accent6 2" xfId="21"/>
    <cellStyle name="Accent1 2" xfId="22"/>
    <cellStyle name="Accent2 2" xfId="23"/>
    <cellStyle name="Accent3 2" xfId="24"/>
    <cellStyle name="Accent4 2" xfId="25"/>
    <cellStyle name="Accent5 2" xfId="26"/>
    <cellStyle name="Accent6 2" xfId="27"/>
    <cellStyle name="ÅëÈ­ [0]_´ë¿ìÃâÇÏ¿äÃ» " xfId="28"/>
    <cellStyle name="ÅëÈ­_´ë¿ìÃâÇÏ¿äÃ» " xfId="29"/>
    <cellStyle name="ÄÞ¸¶ [0]_´ë¿ìÃâÇÏ¿äÃ» " xfId="30"/>
    <cellStyle name="ÄÞ¸¶_´ë¿ìÃâÇÏ¿äÃ» " xfId="31"/>
    <cellStyle name="background" xfId="32"/>
    <cellStyle name="Bad 2" xfId="33"/>
    <cellStyle name="banner" xfId="34"/>
    <cellStyle name="BPM_Normal 2" xfId="138"/>
    <cellStyle name="Ç¥ÁØ_´ë¿ìÃâÇÏ¿äÃ» " xfId="35"/>
    <cellStyle name="calc" xfId="36"/>
    <cellStyle name="Calc Currency (0)" xfId="37"/>
    <cellStyle name="Calc Currency (0) 2" xfId="139"/>
    <cellStyle name="Calc Currency (0) 3" xfId="140"/>
    <cellStyle name="Calc Currency (2)" xfId="38"/>
    <cellStyle name="Calc Percent (0)" xfId="39"/>
    <cellStyle name="Calc Percent (1)" xfId="40"/>
    <cellStyle name="Calc Percent (2)" xfId="41"/>
    <cellStyle name="Calc Units (0)" xfId="42"/>
    <cellStyle name="Calc Units (1)" xfId="43"/>
    <cellStyle name="Calc Units (2)" xfId="44"/>
    <cellStyle name="calc_AdTermStructure" xfId="45"/>
    <cellStyle name="calculated" xfId="46"/>
    <cellStyle name="Calculation 2" xfId="47"/>
    <cellStyle name="Calculation 2 2" xfId="141"/>
    <cellStyle name="Calculation 2 3" xfId="142"/>
    <cellStyle name="CalcҐCurrency (0)_laroux" xfId="48"/>
    <cellStyle name="Check Cell 2" xfId="49"/>
    <cellStyle name="Column Heads" xfId="143"/>
    <cellStyle name="Comma" xfId="126" builtinId="3"/>
    <cellStyle name="Comma [00]" xfId="50"/>
    <cellStyle name="Comma 10" xfId="134"/>
    <cellStyle name="Comma 10 2" xfId="362"/>
    <cellStyle name="Comma 10 2 2" xfId="468"/>
    <cellStyle name="Comma 10 2 2 2" xfId="781"/>
    <cellStyle name="Comma 10 2 2 2 2" xfId="1286"/>
    <cellStyle name="Comma 10 2 2 3" xfId="986"/>
    <cellStyle name="Comma 10 2 3" xfId="675"/>
    <cellStyle name="Comma 10 2 3 2" xfId="1180"/>
    <cellStyle name="Comma 10 2 4" xfId="568"/>
    <cellStyle name="Comma 10 2 4 2" xfId="1085"/>
    <cellStyle name="Comma 10 2 5" xfId="880"/>
    <cellStyle name="Comma 10 3" xfId="412"/>
    <cellStyle name="Comma 10 3 2" xfId="725"/>
    <cellStyle name="Comma 10 3 2 2" xfId="1230"/>
    <cellStyle name="Comma 10 3 3" xfId="930"/>
    <cellStyle name="Comma 10 4" xfId="615"/>
    <cellStyle name="Comma 10 4 2" xfId="1132"/>
    <cellStyle name="Comma 10 5" xfId="521"/>
    <cellStyle name="Comma 10 5 2" xfId="1039"/>
    <cellStyle name="Comma 10 6" xfId="834"/>
    <cellStyle name="Comma 10 7" xfId="1339"/>
    <cellStyle name="Comma 11" xfId="347"/>
    <cellStyle name="Comma 11 2" xfId="393"/>
    <cellStyle name="Comma 11 2 2" xfId="499"/>
    <cellStyle name="Comma 11 2 2 2" xfId="812"/>
    <cellStyle name="Comma 11 2 2 2 2" xfId="1317"/>
    <cellStyle name="Comma 11 2 2 3" xfId="1017"/>
    <cellStyle name="Comma 11 2 3" xfId="706"/>
    <cellStyle name="Comma 11 2 3 2" xfId="1211"/>
    <cellStyle name="Comma 11 2 4" xfId="599"/>
    <cellStyle name="Comma 11 2 4 2" xfId="1116"/>
    <cellStyle name="Comma 11 2 5" xfId="911"/>
    <cellStyle name="Comma 11 3" xfId="453"/>
    <cellStyle name="Comma 11 3 2" xfId="766"/>
    <cellStyle name="Comma 11 3 2 2" xfId="1271"/>
    <cellStyle name="Comma 11 3 3" xfId="971"/>
    <cellStyle name="Comma 11 4" xfId="660"/>
    <cellStyle name="Comma 11 4 2" xfId="1165"/>
    <cellStyle name="Comma 11 5" xfId="553"/>
    <cellStyle name="Comma 11 5 2" xfId="1070"/>
    <cellStyle name="Comma 11 6" xfId="865"/>
    <cellStyle name="Comma 11 7" xfId="1371"/>
    <cellStyle name="Comma 12" xfId="346"/>
    <cellStyle name="Comma 12 2" xfId="392"/>
    <cellStyle name="Comma 12 2 2" xfId="498"/>
    <cellStyle name="Comma 12 2 2 2" xfId="811"/>
    <cellStyle name="Comma 12 2 2 2 2" xfId="1316"/>
    <cellStyle name="Comma 12 2 2 3" xfId="1016"/>
    <cellStyle name="Comma 12 2 3" xfId="705"/>
    <cellStyle name="Comma 12 2 3 2" xfId="1210"/>
    <cellStyle name="Comma 12 2 4" xfId="598"/>
    <cellStyle name="Comma 12 2 4 2" xfId="1115"/>
    <cellStyle name="Comma 12 2 5" xfId="910"/>
    <cellStyle name="Comma 12 3" xfId="452"/>
    <cellStyle name="Comma 12 3 2" xfId="765"/>
    <cellStyle name="Comma 12 3 2 2" xfId="1270"/>
    <cellStyle name="Comma 12 3 3" xfId="970"/>
    <cellStyle name="Comma 12 4" xfId="659"/>
    <cellStyle name="Comma 12 4 2" xfId="1164"/>
    <cellStyle name="Comma 12 5" xfId="552"/>
    <cellStyle name="Comma 12 5 2" xfId="1069"/>
    <cellStyle name="Comma 12 6" xfId="864"/>
    <cellStyle name="Comma 12 7" xfId="1370"/>
    <cellStyle name="Comma 13" xfId="361"/>
    <cellStyle name="Comma 13 2" xfId="467"/>
    <cellStyle name="Comma 13 2 2" xfId="780"/>
    <cellStyle name="Comma 13 2 2 2" xfId="1285"/>
    <cellStyle name="Comma 13 2 3" xfId="985"/>
    <cellStyle name="Comma 13 3" xfId="674"/>
    <cellStyle name="Comma 13 3 2" xfId="1179"/>
    <cellStyle name="Comma 13 4" xfId="567"/>
    <cellStyle name="Comma 13 4 2" xfId="1084"/>
    <cellStyle name="Comma 13 5" xfId="879"/>
    <cellStyle name="Comma 14" xfId="411"/>
    <cellStyle name="Comma 14 2" xfId="724"/>
    <cellStyle name="Comma 14 2 2" xfId="1229"/>
    <cellStyle name="Comma 14 3" xfId="929"/>
    <cellStyle name="Comma 15" xfId="446"/>
    <cellStyle name="Comma 15 2" xfId="759"/>
    <cellStyle name="Comma 15 2 2" xfId="1264"/>
    <cellStyle name="Comma 15 3" xfId="964"/>
    <cellStyle name="Comma 16" xfId="407"/>
    <cellStyle name="Comma 16 2" xfId="720"/>
    <cellStyle name="Comma 16 2 2" xfId="1225"/>
    <cellStyle name="Comma 16 3" xfId="925"/>
    <cellStyle name="Comma 17" xfId="414"/>
    <cellStyle name="Comma 17 2" xfId="727"/>
    <cellStyle name="Comma 17 2 2" xfId="1232"/>
    <cellStyle name="Comma 17 3" xfId="932"/>
    <cellStyle name="Comma 18" xfId="444"/>
    <cellStyle name="Comma 18 2" xfId="757"/>
    <cellStyle name="Comma 18 2 2" xfId="1262"/>
    <cellStyle name="Comma 18 3" xfId="962"/>
    <cellStyle name="Comma 19" xfId="518"/>
    <cellStyle name="Comma 19 2" xfId="831"/>
    <cellStyle name="Comma 19 2 2" xfId="1336"/>
    <cellStyle name="Comma 19 3" xfId="1036"/>
    <cellStyle name="Comma 2" xfId="51"/>
    <cellStyle name="Comma 2 10" xfId="613"/>
    <cellStyle name="Comma 2 10 2" xfId="1130"/>
    <cellStyle name="Comma 2 11" xfId="519"/>
    <cellStyle name="Comma 2 11 2" xfId="1037"/>
    <cellStyle name="Comma 2 12" xfId="832"/>
    <cellStyle name="Comma 2 13" xfId="1337"/>
    <cellStyle name="Comma 2 2" xfId="131"/>
    <cellStyle name="Comma 2 2 2" xfId="144"/>
    <cellStyle name="Comma 2 2 2 2" xfId="348"/>
    <cellStyle name="Comma 2 2 2 2 2" xfId="394"/>
    <cellStyle name="Comma 2 2 2 2 2 2" xfId="500"/>
    <cellStyle name="Comma 2 2 2 2 2 2 2" xfId="813"/>
    <cellStyle name="Comma 2 2 2 2 2 2 2 2" xfId="1318"/>
    <cellStyle name="Comma 2 2 2 2 2 2 3" xfId="1018"/>
    <cellStyle name="Comma 2 2 2 2 2 3" xfId="707"/>
    <cellStyle name="Comma 2 2 2 2 2 3 2" xfId="1212"/>
    <cellStyle name="Comma 2 2 2 2 2 4" xfId="600"/>
    <cellStyle name="Comma 2 2 2 2 2 4 2" xfId="1117"/>
    <cellStyle name="Comma 2 2 2 2 2 5" xfId="912"/>
    <cellStyle name="Comma 2 2 2 2 3" xfId="454"/>
    <cellStyle name="Comma 2 2 2 2 3 2" xfId="767"/>
    <cellStyle name="Comma 2 2 2 2 3 2 2" xfId="1272"/>
    <cellStyle name="Comma 2 2 2 2 3 3" xfId="972"/>
    <cellStyle name="Comma 2 2 2 2 4" xfId="661"/>
    <cellStyle name="Comma 2 2 2 2 4 2" xfId="1166"/>
    <cellStyle name="Comma 2 2 2 2 5" xfId="554"/>
    <cellStyle name="Comma 2 2 2 2 5 2" xfId="1071"/>
    <cellStyle name="Comma 2 2 2 2 6" xfId="866"/>
    <cellStyle name="Comma 2 2 2 2 7" xfId="1372"/>
    <cellStyle name="Comma 2 2 2 3" xfId="364"/>
    <cellStyle name="Comma 2 2 2 3 2" xfId="470"/>
    <cellStyle name="Comma 2 2 2 3 2 2" xfId="783"/>
    <cellStyle name="Comma 2 2 2 3 2 2 2" xfId="1288"/>
    <cellStyle name="Comma 2 2 2 3 2 3" xfId="988"/>
    <cellStyle name="Comma 2 2 2 3 3" xfId="677"/>
    <cellStyle name="Comma 2 2 2 3 3 2" xfId="1182"/>
    <cellStyle name="Comma 2 2 2 3 4" xfId="570"/>
    <cellStyle name="Comma 2 2 2 3 4 2" xfId="1087"/>
    <cellStyle name="Comma 2 2 2 3 5" xfId="882"/>
    <cellStyle name="Comma 2 2 2 4" xfId="415"/>
    <cellStyle name="Comma 2 2 2 4 2" xfId="728"/>
    <cellStyle name="Comma 2 2 2 4 2 2" xfId="1233"/>
    <cellStyle name="Comma 2 2 2 4 3" xfId="933"/>
    <cellStyle name="Comma 2 2 2 5" xfId="617"/>
    <cellStyle name="Comma 2 2 2 5 2" xfId="1134"/>
    <cellStyle name="Comma 2 2 2 6" xfId="523"/>
    <cellStyle name="Comma 2 2 2 6 2" xfId="1041"/>
    <cellStyle name="Comma 2 2 2 7" xfId="836"/>
    <cellStyle name="Comma 2 2 2 8" xfId="1341"/>
    <cellStyle name="Comma 2 3" xfId="145"/>
    <cellStyle name="Comma 2 3 2" xfId="365"/>
    <cellStyle name="Comma 2 3 2 2" xfId="471"/>
    <cellStyle name="Comma 2 3 2 2 2" xfId="784"/>
    <cellStyle name="Comma 2 3 2 2 2 2" xfId="1289"/>
    <cellStyle name="Comma 2 3 2 2 3" xfId="989"/>
    <cellStyle name="Comma 2 3 2 3" xfId="678"/>
    <cellStyle name="Comma 2 3 2 3 2" xfId="1183"/>
    <cellStyle name="Comma 2 3 2 4" xfId="571"/>
    <cellStyle name="Comma 2 3 2 4 2" xfId="1088"/>
    <cellStyle name="Comma 2 3 2 5" xfId="883"/>
    <cellStyle name="Comma 2 3 3" xfId="416"/>
    <cellStyle name="Comma 2 3 3 2" xfId="729"/>
    <cellStyle name="Comma 2 3 3 2 2" xfId="1234"/>
    <cellStyle name="Comma 2 3 3 3" xfId="934"/>
    <cellStyle name="Comma 2 3 4" xfId="618"/>
    <cellStyle name="Comma 2 3 4 2" xfId="1135"/>
    <cellStyle name="Comma 2 3 5" xfId="524"/>
    <cellStyle name="Comma 2 3 5 2" xfId="1042"/>
    <cellStyle name="Comma 2 3 6" xfId="837"/>
    <cellStyle name="Comma 2 3 7" xfId="1342"/>
    <cellStyle name="Comma 2 4" xfId="146"/>
    <cellStyle name="Comma 2 4 2" xfId="147"/>
    <cellStyle name="Comma 2 4 2 2" xfId="349"/>
    <cellStyle name="Comma 2 4 2 2 2" xfId="395"/>
    <cellStyle name="Comma 2 4 2 2 2 2" xfId="501"/>
    <cellStyle name="Comma 2 4 2 2 2 2 2" xfId="814"/>
    <cellStyle name="Comma 2 4 2 2 2 2 2 2" xfId="1319"/>
    <cellStyle name="Comma 2 4 2 2 2 2 3" xfId="1019"/>
    <cellStyle name="Comma 2 4 2 2 2 3" xfId="708"/>
    <cellStyle name="Comma 2 4 2 2 2 3 2" xfId="1213"/>
    <cellStyle name="Comma 2 4 2 2 2 4" xfId="601"/>
    <cellStyle name="Comma 2 4 2 2 2 4 2" xfId="1118"/>
    <cellStyle name="Comma 2 4 2 2 2 5" xfId="913"/>
    <cellStyle name="Comma 2 4 2 2 3" xfId="455"/>
    <cellStyle name="Comma 2 4 2 2 3 2" xfId="768"/>
    <cellStyle name="Comma 2 4 2 2 3 2 2" xfId="1273"/>
    <cellStyle name="Comma 2 4 2 2 3 3" xfId="973"/>
    <cellStyle name="Comma 2 4 2 2 4" xfId="662"/>
    <cellStyle name="Comma 2 4 2 2 4 2" xfId="1167"/>
    <cellStyle name="Comma 2 4 2 2 5" xfId="555"/>
    <cellStyle name="Comma 2 4 2 2 5 2" xfId="1072"/>
    <cellStyle name="Comma 2 4 2 2 6" xfId="867"/>
    <cellStyle name="Comma 2 4 2 2 7" xfId="1373"/>
    <cellStyle name="Comma 2 4 2 3" xfId="367"/>
    <cellStyle name="Comma 2 4 2 3 2" xfId="473"/>
    <cellStyle name="Comma 2 4 2 3 2 2" xfId="786"/>
    <cellStyle name="Comma 2 4 2 3 2 2 2" xfId="1291"/>
    <cellStyle name="Comma 2 4 2 3 2 3" xfId="991"/>
    <cellStyle name="Comma 2 4 2 3 3" xfId="680"/>
    <cellStyle name="Comma 2 4 2 3 3 2" xfId="1185"/>
    <cellStyle name="Comma 2 4 2 3 4" xfId="573"/>
    <cellStyle name="Comma 2 4 2 3 4 2" xfId="1090"/>
    <cellStyle name="Comma 2 4 2 3 5" xfId="885"/>
    <cellStyle name="Comma 2 4 2 4" xfId="418"/>
    <cellStyle name="Comma 2 4 2 4 2" xfId="731"/>
    <cellStyle name="Comma 2 4 2 4 2 2" xfId="1236"/>
    <cellStyle name="Comma 2 4 2 4 3" xfId="936"/>
    <cellStyle name="Comma 2 4 2 5" xfId="620"/>
    <cellStyle name="Comma 2 4 2 5 2" xfId="1137"/>
    <cellStyle name="Comma 2 4 2 6" xfId="526"/>
    <cellStyle name="Comma 2 4 2 6 2" xfId="1044"/>
    <cellStyle name="Comma 2 4 2 7" xfId="839"/>
    <cellStyle name="Comma 2 4 2 8" xfId="1344"/>
    <cellStyle name="Comma 2 4 3" xfId="366"/>
    <cellStyle name="Comma 2 4 3 2" xfId="472"/>
    <cellStyle name="Comma 2 4 3 2 2" xfId="785"/>
    <cellStyle name="Comma 2 4 3 2 2 2" xfId="1290"/>
    <cellStyle name="Comma 2 4 3 2 3" xfId="990"/>
    <cellStyle name="Comma 2 4 3 3" xfId="679"/>
    <cellStyle name="Comma 2 4 3 3 2" xfId="1184"/>
    <cellStyle name="Comma 2 4 3 4" xfId="572"/>
    <cellStyle name="Comma 2 4 3 4 2" xfId="1089"/>
    <cellStyle name="Comma 2 4 3 5" xfId="884"/>
    <cellStyle name="Comma 2 4 4" xfId="417"/>
    <cellStyle name="Comma 2 4 4 2" xfId="730"/>
    <cellStyle name="Comma 2 4 4 2 2" xfId="1235"/>
    <cellStyle name="Comma 2 4 4 3" xfId="935"/>
    <cellStyle name="Comma 2 4 5" xfId="619"/>
    <cellStyle name="Comma 2 4 5 2" xfId="1136"/>
    <cellStyle name="Comma 2 4 6" xfId="525"/>
    <cellStyle name="Comma 2 4 6 2" xfId="1043"/>
    <cellStyle name="Comma 2 4 7" xfId="838"/>
    <cellStyle name="Comma 2 4 8" xfId="1343"/>
    <cellStyle name="Comma 2 5" xfId="136"/>
    <cellStyle name="Comma 2 5 2" xfId="363"/>
    <cellStyle name="Comma 2 5 2 2" xfId="469"/>
    <cellStyle name="Comma 2 5 2 2 2" xfId="782"/>
    <cellStyle name="Comma 2 5 2 2 2 2" xfId="1287"/>
    <cellStyle name="Comma 2 5 2 2 3" xfId="987"/>
    <cellStyle name="Comma 2 5 2 3" xfId="676"/>
    <cellStyle name="Comma 2 5 2 3 2" xfId="1181"/>
    <cellStyle name="Comma 2 5 2 4" xfId="569"/>
    <cellStyle name="Comma 2 5 2 4 2" xfId="1086"/>
    <cellStyle name="Comma 2 5 2 5" xfId="881"/>
    <cellStyle name="Comma 2 5 3" xfId="413"/>
    <cellStyle name="Comma 2 5 3 2" xfId="726"/>
    <cellStyle name="Comma 2 5 3 2 2" xfId="1231"/>
    <cellStyle name="Comma 2 5 3 3" xfId="931"/>
    <cellStyle name="Comma 2 5 4" xfId="616"/>
    <cellStyle name="Comma 2 5 4 2" xfId="1133"/>
    <cellStyle name="Comma 2 5 5" xfId="522"/>
    <cellStyle name="Comma 2 5 5 2" xfId="1040"/>
    <cellStyle name="Comma 2 5 6" xfId="835"/>
    <cellStyle name="Comma 2 5 7" xfId="1340"/>
    <cellStyle name="Comma 2 6" xfId="148"/>
    <cellStyle name="Comma 2 6 2" xfId="368"/>
    <cellStyle name="Comma 2 6 2 2" xfId="474"/>
    <cellStyle name="Comma 2 6 2 2 2" xfId="787"/>
    <cellStyle name="Comma 2 6 2 2 2 2" xfId="1292"/>
    <cellStyle name="Comma 2 6 2 2 3" xfId="992"/>
    <cellStyle name="Comma 2 6 2 3" xfId="681"/>
    <cellStyle name="Comma 2 6 2 3 2" xfId="1186"/>
    <cellStyle name="Comma 2 6 2 4" xfId="574"/>
    <cellStyle name="Comma 2 6 2 4 2" xfId="1091"/>
    <cellStyle name="Comma 2 6 2 5" xfId="886"/>
    <cellStyle name="Comma 2 6 3" xfId="419"/>
    <cellStyle name="Comma 2 6 3 2" xfId="732"/>
    <cellStyle name="Comma 2 6 3 2 2" xfId="1237"/>
    <cellStyle name="Comma 2 6 3 3" xfId="937"/>
    <cellStyle name="Comma 2 6 4" xfId="621"/>
    <cellStyle name="Comma 2 6 4 2" xfId="1138"/>
    <cellStyle name="Comma 2 6 5" xfId="527"/>
    <cellStyle name="Comma 2 6 5 2" xfId="1045"/>
    <cellStyle name="Comma 2 6 6" xfId="840"/>
    <cellStyle name="Comma 2 6 7" xfId="1345"/>
    <cellStyle name="Comma 2 7" xfId="149"/>
    <cellStyle name="Comma 2 7 2" xfId="369"/>
    <cellStyle name="Comma 2 7 2 2" xfId="475"/>
    <cellStyle name="Comma 2 7 2 2 2" xfId="788"/>
    <cellStyle name="Comma 2 7 2 2 2 2" xfId="1293"/>
    <cellStyle name="Comma 2 7 2 2 3" xfId="993"/>
    <cellStyle name="Comma 2 7 2 3" xfId="682"/>
    <cellStyle name="Comma 2 7 2 3 2" xfId="1187"/>
    <cellStyle name="Comma 2 7 2 4" xfId="575"/>
    <cellStyle name="Comma 2 7 2 4 2" xfId="1092"/>
    <cellStyle name="Comma 2 7 2 5" xfId="887"/>
    <cellStyle name="Comma 2 7 3" xfId="420"/>
    <cellStyle name="Comma 2 7 3 2" xfId="733"/>
    <cellStyle name="Comma 2 7 3 2 2" xfId="1238"/>
    <cellStyle name="Comma 2 7 3 3" xfId="938"/>
    <cellStyle name="Comma 2 7 4" xfId="622"/>
    <cellStyle name="Comma 2 7 4 2" xfId="1139"/>
    <cellStyle name="Comma 2 7 5" xfId="528"/>
    <cellStyle name="Comma 2 7 5 2" xfId="1046"/>
    <cellStyle name="Comma 2 7 6" xfId="841"/>
    <cellStyle name="Comma 2 7 7" xfId="1346"/>
    <cellStyle name="Comma 2 8" xfId="360"/>
    <cellStyle name="Comma 2 8 2" xfId="466"/>
    <cellStyle name="Comma 2 8 2 2" xfId="779"/>
    <cellStyle name="Comma 2 8 2 2 2" xfId="1284"/>
    <cellStyle name="Comma 2 8 2 3" xfId="984"/>
    <cellStyle name="Comma 2 8 3" xfId="673"/>
    <cellStyle name="Comma 2 8 3 2" xfId="1178"/>
    <cellStyle name="Comma 2 8 4" xfId="566"/>
    <cellStyle name="Comma 2 8 4 2" xfId="1083"/>
    <cellStyle name="Comma 2 8 5" xfId="878"/>
    <cellStyle name="Comma 2 9" xfId="406"/>
    <cellStyle name="Comma 2 9 2" xfId="719"/>
    <cellStyle name="Comma 2 9 2 2" xfId="1224"/>
    <cellStyle name="Comma 2 9 3" xfId="924"/>
    <cellStyle name="Comma 20" xfId="410"/>
    <cellStyle name="Comma 20 2" xfId="723"/>
    <cellStyle name="Comma 20 2 2" xfId="1228"/>
    <cellStyle name="Comma 20 3" xfId="928"/>
    <cellStyle name="Comma 21" xfId="409"/>
    <cellStyle name="Comma 21 2" xfId="722"/>
    <cellStyle name="Comma 21 2 2" xfId="1227"/>
    <cellStyle name="Comma 21 3" xfId="927"/>
    <cellStyle name="Comma 22" xfId="516"/>
    <cellStyle name="Comma 22 2" xfId="829"/>
    <cellStyle name="Comma 22 2 2" xfId="1334"/>
    <cellStyle name="Comma 22 3" xfId="1034"/>
    <cellStyle name="Comma 23" xfId="517"/>
    <cellStyle name="Comma 23 2" xfId="830"/>
    <cellStyle name="Comma 23 2 2" xfId="1335"/>
    <cellStyle name="Comma 23 3" xfId="1035"/>
    <cellStyle name="Comma 24" xfId="448"/>
    <cellStyle name="Comma 24 2" xfId="761"/>
    <cellStyle name="Comma 24 2 2" xfId="1266"/>
    <cellStyle name="Comma 24 3" xfId="966"/>
    <cellStyle name="Comma 25" xfId="408"/>
    <cellStyle name="Comma 25 2" xfId="721"/>
    <cellStyle name="Comma 25 2 2" xfId="1226"/>
    <cellStyle name="Comma 25 3" xfId="926"/>
    <cellStyle name="Comma 26" xfId="445"/>
    <cellStyle name="Comma 26 2" xfId="758"/>
    <cellStyle name="Comma 26 2 2" xfId="1263"/>
    <cellStyle name="Comma 26 3" xfId="963"/>
    <cellStyle name="Comma 27" xfId="513"/>
    <cellStyle name="Comma 27 2" xfId="826"/>
    <cellStyle name="Comma 27 2 2" xfId="1331"/>
    <cellStyle name="Comma 27 3" xfId="1031"/>
    <cellStyle name="Comma 28" xfId="447"/>
    <cellStyle name="Comma 28 2" xfId="760"/>
    <cellStyle name="Comma 28 2 2" xfId="1265"/>
    <cellStyle name="Comma 28 3" xfId="965"/>
    <cellStyle name="Comma 29" xfId="449"/>
    <cellStyle name="Comma 29 2" xfId="762"/>
    <cellStyle name="Comma 29 2 2" xfId="1267"/>
    <cellStyle name="Comma 29 3" xfId="967"/>
    <cellStyle name="Comma 3" xfId="150"/>
    <cellStyle name="Comma 3 2" xfId="370"/>
    <cellStyle name="Comma 3 2 2" xfId="476"/>
    <cellStyle name="Comma 3 2 2 2" xfId="789"/>
    <cellStyle name="Comma 3 2 2 2 2" xfId="1294"/>
    <cellStyle name="Comma 3 2 2 3" xfId="994"/>
    <cellStyle name="Comma 3 2 3" xfId="683"/>
    <cellStyle name="Comma 3 2 3 2" xfId="1188"/>
    <cellStyle name="Comma 3 2 4" xfId="576"/>
    <cellStyle name="Comma 3 2 4 2" xfId="1093"/>
    <cellStyle name="Comma 3 2 5" xfId="888"/>
    <cellStyle name="Comma 3 3" xfId="421"/>
    <cellStyle name="Comma 3 3 2" xfId="734"/>
    <cellStyle name="Comma 3 3 2 2" xfId="1239"/>
    <cellStyle name="Comma 3 3 3" xfId="939"/>
    <cellStyle name="Comma 3 4" xfId="623"/>
    <cellStyle name="Comma 3 4 2" xfId="1140"/>
    <cellStyle name="Comma 3 5" xfId="529"/>
    <cellStyle name="Comma 3 5 2" xfId="1047"/>
    <cellStyle name="Comma 3 6" xfId="842"/>
    <cellStyle name="Comma 3 7" xfId="1347"/>
    <cellStyle name="Comma 30" xfId="515"/>
    <cellStyle name="Comma 30 2" xfId="828"/>
    <cellStyle name="Comma 30 2 2" xfId="1333"/>
    <cellStyle name="Comma 30 3" xfId="1033"/>
    <cellStyle name="Comma 31" xfId="450"/>
    <cellStyle name="Comma 31 2" xfId="763"/>
    <cellStyle name="Comma 31 2 2" xfId="1268"/>
    <cellStyle name="Comma 31 3" xfId="968"/>
    <cellStyle name="Comma 32" xfId="443"/>
    <cellStyle name="Comma 32 2" xfId="756"/>
    <cellStyle name="Comma 32 2 2" xfId="1261"/>
    <cellStyle name="Comma 32 3" xfId="961"/>
    <cellStyle name="Comma 33" xfId="451"/>
    <cellStyle name="Comma 33 2" xfId="764"/>
    <cellStyle name="Comma 33 2 2" xfId="1269"/>
    <cellStyle name="Comma 33 3" xfId="969"/>
    <cellStyle name="Comma 34" xfId="512"/>
    <cellStyle name="Comma 34 2" xfId="825"/>
    <cellStyle name="Comma 34 2 2" xfId="1330"/>
    <cellStyle name="Comma 34 3" xfId="1030"/>
    <cellStyle name="Comma 35" xfId="514"/>
    <cellStyle name="Comma 35 2" xfId="827"/>
    <cellStyle name="Comma 35 2 2" xfId="1332"/>
    <cellStyle name="Comma 35 3" xfId="1032"/>
    <cellStyle name="Comma 36" xfId="614"/>
    <cellStyle name="Comma 36 2" xfId="1131"/>
    <cellStyle name="Comma 37" xfId="650"/>
    <cellStyle name="Comma 37 2" xfId="1162"/>
    <cellStyle name="Comma 38" xfId="652"/>
    <cellStyle name="Comma 38 2" xfId="1163"/>
    <cellStyle name="Comma 39" xfId="612"/>
    <cellStyle name="Comma 39 2" xfId="1129"/>
    <cellStyle name="Comma 4" xfId="151"/>
    <cellStyle name="Comma 4 10" xfId="1348"/>
    <cellStyle name="Comma 4 2" xfId="152"/>
    <cellStyle name="Comma 4 2 2" xfId="372"/>
    <cellStyle name="Comma 4 2 2 2" xfId="478"/>
    <cellStyle name="Comma 4 2 2 2 2" xfId="791"/>
    <cellStyle name="Comma 4 2 2 2 2 2" xfId="1296"/>
    <cellStyle name="Comma 4 2 2 2 3" xfId="996"/>
    <cellStyle name="Comma 4 2 2 3" xfId="685"/>
    <cellStyle name="Comma 4 2 2 3 2" xfId="1190"/>
    <cellStyle name="Comma 4 2 2 4" xfId="578"/>
    <cellStyle name="Comma 4 2 2 4 2" xfId="1095"/>
    <cellStyle name="Comma 4 2 2 5" xfId="890"/>
    <cellStyle name="Comma 4 2 3" xfId="423"/>
    <cellStyle name="Comma 4 2 3 2" xfId="736"/>
    <cellStyle name="Comma 4 2 3 2 2" xfId="1241"/>
    <cellStyle name="Comma 4 2 3 3" xfId="941"/>
    <cellStyle name="Comma 4 2 4" xfId="625"/>
    <cellStyle name="Comma 4 2 4 2" xfId="1142"/>
    <cellStyle name="Comma 4 2 5" xfId="531"/>
    <cellStyle name="Comma 4 2 5 2" xfId="1049"/>
    <cellStyle name="Comma 4 2 6" xfId="844"/>
    <cellStyle name="Comma 4 2 7" xfId="1349"/>
    <cellStyle name="Comma 4 3" xfId="153"/>
    <cellStyle name="Comma 4 3 2" xfId="154"/>
    <cellStyle name="Comma 4 3 2 2" xfId="350"/>
    <cellStyle name="Comma 4 3 2 2 2" xfId="396"/>
    <cellStyle name="Comma 4 3 2 2 2 2" xfId="502"/>
    <cellStyle name="Comma 4 3 2 2 2 2 2" xfId="815"/>
    <cellStyle name="Comma 4 3 2 2 2 2 2 2" xfId="1320"/>
    <cellStyle name="Comma 4 3 2 2 2 2 3" xfId="1020"/>
    <cellStyle name="Comma 4 3 2 2 2 3" xfId="709"/>
    <cellStyle name="Comma 4 3 2 2 2 3 2" xfId="1214"/>
    <cellStyle name="Comma 4 3 2 2 2 4" xfId="602"/>
    <cellStyle name="Comma 4 3 2 2 2 4 2" xfId="1119"/>
    <cellStyle name="Comma 4 3 2 2 2 5" xfId="914"/>
    <cellStyle name="Comma 4 3 2 2 3" xfId="456"/>
    <cellStyle name="Comma 4 3 2 2 3 2" xfId="769"/>
    <cellStyle name="Comma 4 3 2 2 3 2 2" xfId="1274"/>
    <cellStyle name="Comma 4 3 2 2 3 3" xfId="974"/>
    <cellStyle name="Comma 4 3 2 2 4" xfId="663"/>
    <cellStyle name="Comma 4 3 2 2 4 2" xfId="1168"/>
    <cellStyle name="Comma 4 3 2 2 5" xfId="556"/>
    <cellStyle name="Comma 4 3 2 2 5 2" xfId="1073"/>
    <cellStyle name="Comma 4 3 2 2 6" xfId="868"/>
    <cellStyle name="Comma 4 3 2 2 7" xfId="1374"/>
    <cellStyle name="Comma 4 3 2 3" xfId="374"/>
    <cellStyle name="Comma 4 3 2 3 2" xfId="480"/>
    <cellStyle name="Comma 4 3 2 3 2 2" xfId="793"/>
    <cellStyle name="Comma 4 3 2 3 2 2 2" xfId="1298"/>
    <cellStyle name="Comma 4 3 2 3 2 3" xfId="998"/>
    <cellStyle name="Comma 4 3 2 3 3" xfId="687"/>
    <cellStyle name="Comma 4 3 2 3 3 2" xfId="1192"/>
    <cellStyle name="Comma 4 3 2 3 4" xfId="580"/>
    <cellStyle name="Comma 4 3 2 3 4 2" xfId="1097"/>
    <cellStyle name="Comma 4 3 2 3 5" xfId="892"/>
    <cellStyle name="Comma 4 3 2 4" xfId="425"/>
    <cellStyle name="Comma 4 3 2 4 2" xfId="738"/>
    <cellStyle name="Comma 4 3 2 4 2 2" xfId="1243"/>
    <cellStyle name="Comma 4 3 2 4 3" xfId="943"/>
    <cellStyle name="Comma 4 3 2 5" xfId="627"/>
    <cellStyle name="Comma 4 3 2 5 2" xfId="1144"/>
    <cellStyle name="Comma 4 3 2 6" xfId="533"/>
    <cellStyle name="Comma 4 3 2 6 2" xfId="1051"/>
    <cellStyle name="Comma 4 3 2 7" xfId="846"/>
    <cellStyle name="Comma 4 3 2 8" xfId="1351"/>
    <cellStyle name="Comma 4 3 3" xfId="373"/>
    <cellStyle name="Comma 4 3 3 2" xfId="479"/>
    <cellStyle name="Comma 4 3 3 2 2" xfId="792"/>
    <cellStyle name="Comma 4 3 3 2 2 2" xfId="1297"/>
    <cellStyle name="Comma 4 3 3 2 3" xfId="997"/>
    <cellStyle name="Comma 4 3 3 3" xfId="686"/>
    <cellStyle name="Comma 4 3 3 3 2" xfId="1191"/>
    <cellStyle name="Comma 4 3 3 4" xfId="579"/>
    <cellStyle name="Comma 4 3 3 4 2" xfId="1096"/>
    <cellStyle name="Comma 4 3 3 5" xfId="891"/>
    <cellStyle name="Comma 4 3 4" xfId="424"/>
    <cellStyle name="Comma 4 3 4 2" xfId="737"/>
    <cellStyle name="Comma 4 3 4 2 2" xfId="1242"/>
    <cellStyle name="Comma 4 3 4 3" xfId="942"/>
    <cellStyle name="Comma 4 3 5" xfId="626"/>
    <cellStyle name="Comma 4 3 5 2" xfId="1143"/>
    <cellStyle name="Comma 4 3 6" xfId="532"/>
    <cellStyle name="Comma 4 3 6 2" xfId="1050"/>
    <cellStyle name="Comma 4 3 7" xfId="845"/>
    <cellStyle name="Comma 4 3 8" xfId="1350"/>
    <cellStyle name="Comma 4 4" xfId="155"/>
    <cellStyle name="Comma 4 4 2" xfId="351"/>
    <cellStyle name="Comma 4 4 2 2" xfId="397"/>
    <cellStyle name="Comma 4 4 2 2 2" xfId="503"/>
    <cellStyle name="Comma 4 4 2 2 2 2" xfId="816"/>
    <cellStyle name="Comma 4 4 2 2 2 2 2" xfId="1321"/>
    <cellStyle name="Comma 4 4 2 2 2 3" xfId="1021"/>
    <cellStyle name="Comma 4 4 2 2 3" xfId="710"/>
    <cellStyle name="Comma 4 4 2 2 3 2" xfId="1215"/>
    <cellStyle name="Comma 4 4 2 2 4" xfId="603"/>
    <cellStyle name="Comma 4 4 2 2 4 2" xfId="1120"/>
    <cellStyle name="Comma 4 4 2 2 5" xfId="915"/>
    <cellStyle name="Comma 4 4 2 3" xfId="457"/>
    <cellStyle name="Comma 4 4 2 3 2" xfId="770"/>
    <cellStyle name="Comma 4 4 2 3 2 2" xfId="1275"/>
    <cellStyle name="Comma 4 4 2 3 3" xfId="975"/>
    <cellStyle name="Comma 4 4 2 4" xfId="664"/>
    <cellStyle name="Comma 4 4 2 4 2" xfId="1169"/>
    <cellStyle name="Comma 4 4 2 5" xfId="557"/>
    <cellStyle name="Comma 4 4 2 5 2" xfId="1074"/>
    <cellStyle name="Comma 4 4 2 6" xfId="869"/>
    <cellStyle name="Comma 4 4 2 7" xfId="1375"/>
    <cellStyle name="Comma 4 4 3" xfId="375"/>
    <cellStyle name="Comma 4 4 3 2" xfId="481"/>
    <cellStyle name="Comma 4 4 3 2 2" xfId="794"/>
    <cellStyle name="Comma 4 4 3 2 2 2" xfId="1299"/>
    <cellStyle name="Comma 4 4 3 2 3" xfId="999"/>
    <cellStyle name="Comma 4 4 3 3" xfId="688"/>
    <cellStyle name="Comma 4 4 3 3 2" xfId="1193"/>
    <cellStyle name="Comma 4 4 3 4" xfId="581"/>
    <cellStyle name="Comma 4 4 3 4 2" xfId="1098"/>
    <cellStyle name="Comma 4 4 3 5" xfId="893"/>
    <cellStyle name="Comma 4 4 4" xfId="426"/>
    <cellStyle name="Comma 4 4 4 2" xfId="739"/>
    <cellStyle name="Comma 4 4 4 2 2" xfId="1244"/>
    <cellStyle name="Comma 4 4 4 3" xfId="944"/>
    <cellStyle name="Comma 4 4 5" xfId="628"/>
    <cellStyle name="Comma 4 4 5 2" xfId="1145"/>
    <cellStyle name="Comma 4 4 6" xfId="534"/>
    <cellStyle name="Comma 4 4 6 2" xfId="1052"/>
    <cellStyle name="Comma 4 4 7" xfId="847"/>
    <cellStyle name="Comma 4 4 8" xfId="1352"/>
    <cellStyle name="Comma 4 5" xfId="371"/>
    <cellStyle name="Comma 4 5 2" xfId="477"/>
    <cellStyle name="Comma 4 5 2 2" xfId="790"/>
    <cellStyle name="Comma 4 5 2 2 2" xfId="1295"/>
    <cellStyle name="Comma 4 5 2 3" xfId="995"/>
    <cellStyle name="Comma 4 5 3" xfId="684"/>
    <cellStyle name="Comma 4 5 3 2" xfId="1189"/>
    <cellStyle name="Comma 4 5 4" xfId="577"/>
    <cellStyle name="Comma 4 5 4 2" xfId="1094"/>
    <cellStyle name="Comma 4 5 5" xfId="889"/>
    <cellStyle name="Comma 4 6" xfId="422"/>
    <cellStyle name="Comma 4 6 2" xfId="735"/>
    <cellStyle name="Comma 4 6 2 2" xfId="1240"/>
    <cellStyle name="Comma 4 6 3" xfId="940"/>
    <cellStyle name="Comma 4 7" xfId="624"/>
    <cellStyle name="Comma 4 7 2" xfId="1141"/>
    <cellStyle name="Comma 4 8" xfId="530"/>
    <cellStyle name="Comma 4 8 2" xfId="1048"/>
    <cellStyle name="Comma 4 9" xfId="843"/>
    <cellStyle name="Comma 40" xfId="520"/>
    <cellStyle name="Comma 40 2" xfId="1038"/>
    <cellStyle name="Comma 41" xfId="833"/>
    <cellStyle name="Comma 42" xfId="551"/>
    <cellStyle name="Comma 43" xfId="1338"/>
    <cellStyle name="Comma 44" xfId="1369"/>
    <cellStyle name="Comma 5" xfId="156"/>
    <cellStyle name="Comma 5 10" xfId="1353"/>
    <cellStyle name="Comma 5 2" xfId="157"/>
    <cellStyle name="Comma 5 2 2" xfId="158"/>
    <cellStyle name="Comma 5 2 2 2" xfId="352"/>
    <cellStyle name="Comma 5 2 2 2 2" xfId="398"/>
    <cellStyle name="Comma 5 2 2 2 2 2" xfId="504"/>
    <cellStyle name="Comma 5 2 2 2 2 2 2" xfId="817"/>
    <cellStyle name="Comma 5 2 2 2 2 2 2 2" xfId="1322"/>
    <cellStyle name="Comma 5 2 2 2 2 2 3" xfId="1022"/>
    <cellStyle name="Comma 5 2 2 2 2 3" xfId="711"/>
    <cellStyle name="Comma 5 2 2 2 2 3 2" xfId="1216"/>
    <cellStyle name="Comma 5 2 2 2 2 4" xfId="604"/>
    <cellStyle name="Comma 5 2 2 2 2 4 2" xfId="1121"/>
    <cellStyle name="Comma 5 2 2 2 2 5" xfId="916"/>
    <cellStyle name="Comma 5 2 2 2 3" xfId="458"/>
    <cellStyle name="Comma 5 2 2 2 3 2" xfId="771"/>
    <cellStyle name="Comma 5 2 2 2 3 2 2" xfId="1276"/>
    <cellStyle name="Comma 5 2 2 2 3 3" xfId="976"/>
    <cellStyle name="Comma 5 2 2 2 4" xfId="665"/>
    <cellStyle name="Comma 5 2 2 2 4 2" xfId="1170"/>
    <cellStyle name="Comma 5 2 2 2 5" xfId="558"/>
    <cellStyle name="Comma 5 2 2 2 5 2" xfId="1075"/>
    <cellStyle name="Comma 5 2 2 2 6" xfId="870"/>
    <cellStyle name="Comma 5 2 2 2 7" xfId="1376"/>
    <cellStyle name="Comma 5 2 2 3" xfId="378"/>
    <cellStyle name="Comma 5 2 2 3 2" xfId="484"/>
    <cellStyle name="Comma 5 2 2 3 2 2" xfId="797"/>
    <cellStyle name="Comma 5 2 2 3 2 2 2" xfId="1302"/>
    <cellStyle name="Comma 5 2 2 3 2 3" xfId="1002"/>
    <cellStyle name="Comma 5 2 2 3 3" xfId="691"/>
    <cellStyle name="Comma 5 2 2 3 3 2" xfId="1196"/>
    <cellStyle name="Comma 5 2 2 3 4" xfId="584"/>
    <cellStyle name="Comma 5 2 2 3 4 2" xfId="1101"/>
    <cellStyle name="Comma 5 2 2 3 5" xfId="896"/>
    <cellStyle name="Comma 5 2 2 4" xfId="429"/>
    <cellStyle name="Comma 5 2 2 4 2" xfId="742"/>
    <cellStyle name="Comma 5 2 2 4 2 2" xfId="1247"/>
    <cellStyle name="Comma 5 2 2 4 3" xfId="947"/>
    <cellStyle name="Comma 5 2 2 5" xfId="631"/>
    <cellStyle name="Comma 5 2 2 5 2" xfId="1148"/>
    <cellStyle name="Comma 5 2 2 6" xfId="537"/>
    <cellStyle name="Comma 5 2 2 6 2" xfId="1055"/>
    <cellStyle name="Comma 5 2 2 7" xfId="850"/>
    <cellStyle name="Comma 5 2 2 8" xfId="1355"/>
    <cellStyle name="Comma 5 2 3" xfId="377"/>
    <cellStyle name="Comma 5 2 3 2" xfId="483"/>
    <cellStyle name="Comma 5 2 3 2 2" xfId="796"/>
    <cellStyle name="Comma 5 2 3 2 2 2" xfId="1301"/>
    <cellStyle name="Comma 5 2 3 2 3" xfId="1001"/>
    <cellStyle name="Comma 5 2 3 3" xfId="690"/>
    <cellStyle name="Comma 5 2 3 3 2" xfId="1195"/>
    <cellStyle name="Comma 5 2 3 4" xfId="583"/>
    <cellStyle name="Comma 5 2 3 4 2" xfId="1100"/>
    <cellStyle name="Comma 5 2 3 5" xfId="895"/>
    <cellStyle name="Comma 5 2 4" xfId="428"/>
    <cellStyle name="Comma 5 2 4 2" xfId="741"/>
    <cellStyle name="Comma 5 2 4 2 2" xfId="1246"/>
    <cellStyle name="Comma 5 2 4 3" xfId="946"/>
    <cellStyle name="Comma 5 2 5" xfId="630"/>
    <cellStyle name="Comma 5 2 5 2" xfId="1147"/>
    <cellStyle name="Comma 5 2 6" xfId="536"/>
    <cellStyle name="Comma 5 2 6 2" xfId="1054"/>
    <cellStyle name="Comma 5 2 7" xfId="849"/>
    <cellStyle name="Comma 5 2 8" xfId="1354"/>
    <cellStyle name="Comma 5 3" xfId="159"/>
    <cellStyle name="Comma 5 3 2" xfId="160"/>
    <cellStyle name="Comma 5 3 2 2" xfId="353"/>
    <cellStyle name="Comma 5 3 2 2 2" xfId="399"/>
    <cellStyle name="Comma 5 3 2 2 2 2" xfId="505"/>
    <cellStyle name="Comma 5 3 2 2 2 2 2" xfId="818"/>
    <cellStyle name="Comma 5 3 2 2 2 2 2 2" xfId="1323"/>
    <cellStyle name="Comma 5 3 2 2 2 2 3" xfId="1023"/>
    <cellStyle name="Comma 5 3 2 2 2 3" xfId="712"/>
    <cellStyle name="Comma 5 3 2 2 2 3 2" xfId="1217"/>
    <cellStyle name="Comma 5 3 2 2 2 4" xfId="605"/>
    <cellStyle name="Comma 5 3 2 2 2 4 2" xfId="1122"/>
    <cellStyle name="Comma 5 3 2 2 2 5" xfId="917"/>
    <cellStyle name="Comma 5 3 2 2 3" xfId="459"/>
    <cellStyle name="Comma 5 3 2 2 3 2" xfId="772"/>
    <cellStyle name="Comma 5 3 2 2 3 2 2" xfId="1277"/>
    <cellStyle name="Comma 5 3 2 2 3 3" xfId="977"/>
    <cellStyle name="Comma 5 3 2 2 4" xfId="666"/>
    <cellStyle name="Comma 5 3 2 2 4 2" xfId="1171"/>
    <cellStyle name="Comma 5 3 2 2 5" xfId="559"/>
    <cellStyle name="Comma 5 3 2 2 5 2" xfId="1076"/>
    <cellStyle name="Comma 5 3 2 2 6" xfId="871"/>
    <cellStyle name="Comma 5 3 2 2 7" xfId="1377"/>
    <cellStyle name="Comma 5 3 2 3" xfId="380"/>
    <cellStyle name="Comma 5 3 2 3 2" xfId="486"/>
    <cellStyle name="Comma 5 3 2 3 2 2" xfId="799"/>
    <cellStyle name="Comma 5 3 2 3 2 2 2" xfId="1304"/>
    <cellStyle name="Comma 5 3 2 3 2 3" xfId="1004"/>
    <cellStyle name="Comma 5 3 2 3 3" xfId="693"/>
    <cellStyle name="Comma 5 3 2 3 3 2" xfId="1198"/>
    <cellStyle name="Comma 5 3 2 3 4" xfId="586"/>
    <cellStyle name="Comma 5 3 2 3 4 2" xfId="1103"/>
    <cellStyle name="Comma 5 3 2 3 5" xfId="898"/>
    <cellStyle name="Comma 5 3 2 4" xfId="431"/>
    <cellStyle name="Comma 5 3 2 4 2" xfId="744"/>
    <cellStyle name="Comma 5 3 2 4 2 2" xfId="1249"/>
    <cellStyle name="Comma 5 3 2 4 3" xfId="949"/>
    <cellStyle name="Comma 5 3 2 5" xfId="633"/>
    <cellStyle name="Comma 5 3 2 5 2" xfId="1150"/>
    <cellStyle name="Comma 5 3 2 6" xfId="539"/>
    <cellStyle name="Comma 5 3 2 6 2" xfId="1057"/>
    <cellStyle name="Comma 5 3 2 7" xfId="852"/>
    <cellStyle name="Comma 5 3 2 8" xfId="1357"/>
    <cellStyle name="Comma 5 3 3" xfId="379"/>
    <cellStyle name="Comma 5 3 3 2" xfId="485"/>
    <cellStyle name="Comma 5 3 3 2 2" xfId="798"/>
    <cellStyle name="Comma 5 3 3 2 2 2" xfId="1303"/>
    <cellStyle name="Comma 5 3 3 2 3" xfId="1003"/>
    <cellStyle name="Comma 5 3 3 3" xfId="692"/>
    <cellStyle name="Comma 5 3 3 3 2" xfId="1197"/>
    <cellStyle name="Comma 5 3 3 4" xfId="585"/>
    <cellStyle name="Comma 5 3 3 4 2" xfId="1102"/>
    <cellStyle name="Comma 5 3 3 5" xfId="897"/>
    <cellStyle name="Comma 5 3 4" xfId="430"/>
    <cellStyle name="Comma 5 3 4 2" xfId="743"/>
    <cellStyle name="Comma 5 3 4 2 2" xfId="1248"/>
    <cellStyle name="Comma 5 3 4 3" xfId="948"/>
    <cellStyle name="Comma 5 3 5" xfId="632"/>
    <cellStyle name="Comma 5 3 5 2" xfId="1149"/>
    <cellStyle name="Comma 5 3 6" xfId="538"/>
    <cellStyle name="Comma 5 3 6 2" xfId="1056"/>
    <cellStyle name="Comma 5 3 7" xfId="851"/>
    <cellStyle name="Comma 5 3 8" xfId="1356"/>
    <cellStyle name="Comma 5 4" xfId="161"/>
    <cellStyle name="Comma 5 4 2" xfId="354"/>
    <cellStyle name="Comma 5 4 2 2" xfId="400"/>
    <cellStyle name="Comma 5 4 2 2 2" xfId="506"/>
    <cellStyle name="Comma 5 4 2 2 2 2" xfId="819"/>
    <cellStyle name="Comma 5 4 2 2 2 2 2" xfId="1324"/>
    <cellStyle name="Comma 5 4 2 2 2 3" xfId="1024"/>
    <cellStyle name="Comma 5 4 2 2 3" xfId="713"/>
    <cellStyle name="Comma 5 4 2 2 3 2" xfId="1218"/>
    <cellStyle name="Comma 5 4 2 2 4" xfId="606"/>
    <cellStyle name="Comma 5 4 2 2 4 2" xfId="1123"/>
    <cellStyle name="Comma 5 4 2 2 5" xfId="918"/>
    <cellStyle name="Comma 5 4 2 3" xfId="460"/>
    <cellStyle name="Comma 5 4 2 3 2" xfId="773"/>
    <cellStyle name="Comma 5 4 2 3 2 2" xfId="1278"/>
    <cellStyle name="Comma 5 4 2 3 3" xfId="978"/>
    <cellStyle name="Comma 5 4 2 4" xfId="667"/>
    <cellStyle name="Comma 5 4 2 4 2" xfId="1172"/>
    <cellStyle name="Comma 5 4 2 5" xfId="560"/>
    <cellStyle name="Comma 5 4 2 5 2" xfId="1077"/>
    <cellStyle name="Comma 5 4 2 6" xfId="872"/>
    <cellStyle name="Comma 5 4 2 7" xfId="1378"/>
    <cellStyle name="Comma 5 4 3" xfId="381"/>
    <cellStyle name="Comma 5 4 3 2" xfId="487"/>
    <cellStyle name="Comma 5 4 3 2 2" xfId="800"/>
    <cellStyle name="Comma 5 4 3 2 2 2" xfId="1305"/>
    <cellStyle name="Comma 5 4 3 2 3" xfId="1005"/>
    <cellStyle name="Comma 5 4 3 3" xfId="694"/>
    <cellStyle name="Comma 5 4 3 3 2" xfId="1199"/>
    <cellStyle name="Comma 5 4 3 4" xfId="587"/>
    <cellStyle name="Comma 5 4 3 4 2" xfId="1104"/>
    <cellStyle name="Comma 5 4 3 5" xfId="899"/>
    <cellStyle name="Comma 5 4 4" xfId="432"/>
    <cellStyle name="Comma 5 4 4 2" xfId="745"/>
    <cellStyle name="Comma 5 4 4 2 2" xfId="1250"/>
    <cellStyle name="Comma 5 4 4 3" xfId="950"/>
    <cellStyle name="Comma 5 4 5" xfId="634"/>
    <cellStyle name="Comma 5 4 5 2" xfId="1151"/>
    <cellStyle name="Comma 5 4 6" xfId="540"/>
    <cellStyle name="Comma 5 4 6 2" xfId="1058"/>
    <cellStyle name="Comma 5 4 7" xfId="853"/>
    <cellStyle name="Comma 5 4 8" xfId="1358"/>
    <cellStyle name="Comma 5 5" xfId="376"/>
    <cellStyle name="Comma 5 5 2" xfId="482"/>
    <cellStyle name="Comma 5 5 2 2" xfId="795"/>
    <cellStyle name="Comma 5 5 2 2 2" xfId="1300"/>
    <cellStyle name="Comma 5 5 2 3" xfId="1000"/>
    <cellStyle name="Comma 5 5 3" xfId="689"/>
    <cellStyle name="Comma 5 5 3 2" xfId="1194"/>
    <cellStyle name="Comma 5 5 4" xfId="582"/>
    <cellStyle name="Comma 5 5 4 2" xfId="1099"/>
    <cellStyle name="Comma 5 5 5" xfId="894"/>
    <cellStyle name="Comma 5 6" xfId="427"/>
    <cellStyle name="Comma 5 6 2" xfId="740"/>
    <cellStyle name="Comma 5 6 2 2" xfId="1245"/>
    <cellStyle name="Comma 5 6 3" xfId="945"/>
    <cellStyle name="Comma 5 7" xfId="629"/>
    <cellStyle name="Comma 5 7 2" xfId="1146"/>
    <cellStyle name="Comma 5 8" xfId="535"/>
    <cellStyle name="Comma 5 8 2" xfId="1053"/>
    <cellStyle name="Comma 5 9" xfId="848"/>
    <cellStyle name="Comma 6" xfId="162"/>
    <cellStyle name="Comma 6 2" xfId="163"/>
    <cellStyle name="Comma 6 2 2" xfId="355"/>
    <cellStyle name="Comma 6 2 2 2" xfId="401"/>
    <cellStyle name="Comma 6 2 2 2 2" xfId="507"/>
    <cellStyle name="Comma 6 2 2 2 2 2" xfId="820"/>
    <cellStyle name="Comma 6 2 2 2 2 2 2" xfId="1325"/>
    <cellStyle name="Comma 6 2 2 2 2 3" xfId="1025"/>
    <cellStyle name="Comma 6 2 2 2 3" xfId="714"/>
    <cellStyle name="Comma 6 2 2 2 3 2" xfId="1219"/>
    <cellStyle name="Comma 6 2 2 2 4" xfId="607"/>
    <cellStyle name="Comma 6 2 2 2 4 2" xfId="1124"/>
    <cellStyle name="Comma 6 2 2 2 5" xfId="919"/>
    <cellStyle name="Comma 6 2 2 3" xfId="461"/>
    <cellStyle name="Comma 6 2 2 3 2" xfId="774"/>
    <cellStyle name="Comma 6 2 2 3 2 2" xfId="1279"/>
    <cellStyle name="Comma 6 2 2 3 3" xfId="979"/>
    <cellStyle name="Comma 6 2 2 4" xfId="668"/>
    <cellStyle name="Comma 6 2 2 4 2" xfId="1173"/>
    <cellStyle name="Comma 6 2 2 5" xfId="561"/>
    <cellStyle name="Comma 6 2 2 5 2" xfId="1078"/>
    <cellStyle name="Comma 6 2 2 6" xfId="873"/>
    <cellStyle name="Comma 6 2 2 7" xfId="1379"/>
    <cellStyle name="Comma 6 2 3" xfId="383"/>
    <cellStyle name="Comma 6 2 3 2" xfId="489"/>
    <cellStyle name="Comma 6 2 3 2 2" xfId="802"/>
    <cellStyle name="Comma 6 2 3 2 2 2" xfId="1307"/>
    <cellStyle name="Comma 6 2 3 2 3" xfId="1007"/>
    <cellStyle name="Comma 6 2 3 3" xfId="696"/>
    <cellStyle name="Comma 6 2 3 3 2" xfId="1201"/>
    <cellStyle name="Comma 6 2 3 4" xfId="589"/>
    <cellStyle name="Comma 6 2 3 4 2" xfId="1106"/>
    <cellStyle name="Comma 6 2 3 5" xfId="901"/>
    <cellStyle name="Comma 6 2 4" xfId="434"/>
    <cellStyle name="Comma 6 2 4 2" xfId="747"/>
    <cellStyle name="Comma 6 2 4 2 2" xfId="1252"/>
    <cellStyle name="Comma 6 2 4 3" xfId="952"/>
    <cellStyle name="Comma 6 2 5" xfId="636"/>
    <cellStyle name="Comma 6 2 5 2" xfId="1153"/>
    <cellStyle name="Comma 6 2 6" xfId="542"/>
    <cellStyle name="Comma 6 2 6 2" xfId="1060"/>
    <cellStyle name="Comma 6 2 7" xfId="855"/>
    <cellStyle name="Comma 6 2 8" xfId="1360"/>
    <cellStyle name="Comma 6 3" xfId="382"/>
    <cellStyle name="Comma 6 3 2" xfId="488"/>
    <cellStyle name="Comma 6 3 2 2" xfId="801"/>
    <cellStyle name="Comma 6 3 2 2 2" xfId="1306"/>
    <cellStyle name="Comma 6 3 2 3" xfId="1006"/>
    <cellStyle name="Comma 6 3 3" xfId="695"/>
    <cellStyle name="Comma 6 3 3 2" xfId="1200"/>
    <cellStyle name="Comma 6 3 4" xfId="588"/>
    <cellStyle name="Comma 6 3 4 2" xfId="1105"/>
    <cellStyle name="Comma 6 3 5" xfId="900"/>
    <cellStyle name="Comma 6 4" xfId="433"/>
    <cellStyle name="Comma 6 4 2" xfId="746"/>
    <cellStyle name="Comma 6 4 2 2" xfId="1251"/>
    <cellStyle name="Comma 6 4 3" xfId="951"/>
    <cellStyle name="Comma 6 5" xfId="635"/>
    <cellStyle name="Comma 6 5 2" xfId="1152"/>
    <cellStyle name="Comma 6 6" xfId="541"/>
    <cellStyle name="Comma 6 6 2" xfId="1059"/>
    <cellStyle name="Comma 6 7" xfId="854"/>
    <cellStyle name="Comma 6 8" xfId="1359"/>
    <cellStyle name="Comma 7" xfId="164"/>
    <cellStyle name="Comma 7 2" xfId="165"/>
    <cellStyle name="Comma 7 2 2" xfId="356"/>
    <cellStyle name="Comma 7 2 2 2" xfId="402"/>
    <cellStyle name="Comma 7 2 2 2 2" xfId="508"/>
    <cellStyle name="Comma 7 2 2 2 2 2" xfId="821"/>
    <cellStyle name="Comma 7 2 2 2 2 2 2" xfId="1326"/>
    <cellStyle name="Comma 7 2 2 2 2 3" xfId="1026"/>
    <cellStyle name="Comma 7 2 2 2 3" xfId="715"/>
    <cellStyle name="Comma 7 2 2 2 3 2" xfId="1220"/>
    <cellStyle name="Comma 7 2 2 2 4" xfId="608"/>
    <cellStyle name="Comma 7 2 2 2 4 2" xfId="1125"/>
    <cellStyle name="Comma 7 2 2 2 5" xfId="920"/>
    <cellStyle name="Comma 7 2 2 3" xfId="462"/>
    <cellStyle name="Comma 7 2 2 3 2" xfId="775"/>
    <cellStyle name="Comma 7 2 2 3 2 2" xfId="1280"/>
    <cellStyle name="Comma 7 2 2 3 3" xfId="980"/>
    <cellStyle name="Comma 7 2 2 4" xfId="669"/>
    <cellStyle name="Comma 7 2 2 4 2" xfId="1174"/>
    <cellStyle name="Comma 7 2 2 5" xfId="562"/>
    <cellStyle name="Comma 7 2 2 5 2" xfId="1079"/>
    <cellStyle name="Comma 7 2 2 6" xfId="874"/>
    <cellStyle name="Comma 7 2 2 7" xfId="1380"/>
    <cellStyle name="Comma 7 2 3" xfId="385"/>
    <cellStyle name="Comma 7 2 3 2" xfId="491"/>
    <cellStyle name="Comma 7 2 3 2 2" xfId="804"/>
    <cellStyle name="Comma 7 2 3 2 2 2" xfId="1309"/>
    <cellStyle name="Comma 7 2 3 2 3" xfId="1009"/>
    <cellStyle name="Comma 7 2 3 3" xfId="698"/>
    <cellStyle name="Comma 7 2 3 3 2" xfId="1203"/>
    <cellStyle name="Comma 7 2 3 4" xfId="591"/>
    <cellStyle name="Comma 7 2 3 4 2" xfId="1108"/>
    <cellStyle name="Comma 7 2 3 5" xfId="903"/>
    <cellStyle name="Comma 7 2 4" xfId="436"/>
    <cellStyle name="Comma 7 2 4 2" xfId="749"/>
    <cellStyle name="Comma 7 2 4 2 2" xfId="1254"/>
    <cellStyle name="Comma 7 2 4 3" xfId="954"/>
    <cellStyle name="Comma 7 2 5" xfId="638"/>
    <cellStyle name="Comma 7 2 5 2" xfId="1155"/>
    <cellStyle name="Comma 7 2 6" xfId="544"/>
    <cellStyle name="Comma 7 2 6 2" xfId="1062"/>
    <cellStyle name="Comma 7 2 7" xfId="857"/>
    <cellStyle name="Comma 7 2 8" xfId="1362"/>
    <cellStyle name="Comma 7 3" xfId="384"/>
    <cellStyle name="Comma 7 3 2" xfId="490"/>
    <cellStyle name="Comma 7 3 2 2" xfId="803"/>
    <cellStyle name="Comma 7 3 2 2 2" xfId="1308"/>
    <cellStyle name="Comma 7 3 2 3" xfId="1008"/>
    <cellStyle name="Comma 7 3 3" xfId="697"/>
    <cellStyle name="Comma 7 3 3 2" xfId="1202"/>
    <cellStyle name="Comma 7 3 4" xfId="590"/>
    <cellStyle name="Comma 7 3 4 2" xfId="1107"/>
    <cellStyle name="Comma 7 3 5" xfId="902"/>
    <cellStyle name="Comma 7 4" xfId="435"/>
    <cellStyle name="Comma 7 4 2" xfId="748"/>
    <cellStyle name="Comma 7 4 2 2" xfId="1253"/>
    <cellStyle name="Comma 7 4 3" xfId="953"/>
    <cellStyle name="Comma 7 5" xfId="637"/>
    <cellStyle name="Comma 7 5 2" xfId="1154"/>
    <cellStyle name="Comma 7 6" xfId="543"/>
    <cellStyle name="Comma 7 6 2" xfId="1061"/>
    <cellStyle name="Comma 7 7" xfId="856"/>
    <cellStyle name="Comma 7 8" xfId="1361"/>
    <cellStyle name="Comma 8" xfId="166"/>
    <cellStyle name="Comma 8 2" xfId="167"/>
    <cellStyle name="Comma 8 2 2" xfId="168"/>
    <cellStyle name="Comma 8 2 2 2" xfId="357"/>
    <cellStyle name="Comma 8 2 2 2 2" xfId="403"/>
    <cellStyle name="Comma 8 2 2 2 2 2" xfId="509"/>
    <cellStyle name="Comma 8 2 2 2 2 2 2" xfId="822"/>
    <cellStyle name="Comma 8 2 2 2 2 2 2 2" xfId="1327"/>
    <cellStyle name="Comma 8 2 2 2 2 2 3" xfId="1027"/>
    <cellStyle name="Comma 8 2 2 2 2 3" xfId="716"/>
    <cellStyle name="Comma 8 2 2 2 2 3 2" xfId="1221"/>
    <cellStyle name="Comma 8 2 2 2 2 4" xfId="609"/>
    <cellStyle name="Comma 8 2 2 2 2 4 2" xfId="1126"/>
    <cellStyle name="Comma 8 2 2 2 2 5" xfId="921"/>
    <cellStyle name="Comma 8 2 2 2 3" xfId="463"/>
    <cellStyle name="Comma 8 2 2 2 3 2" xfId="776"/>
    <cellStyle name="Comma 8 2 2 2 3 2 2" xfId="1281"/>
    <cellStyle name="Comma 8 2 2 2 3 3" xfId="981"/>
    <cellStyle name="Comma 8 2 2 2 4" xfId="670"/>
    <cellStyle name="Comma 8 2 2 2 4 2" xfId="1175"/>
    <cellStyle name="Comma 8 2 2 2 5" xfId="563"/>
    <cellStyle name="Comma 8 2 2 2 5 2" xfId="1080"/>
    <cellStyle name="Comma 8 2 2 2 6" xfId="875"/>
    <cellStyle name="Comma 8 2 2 2 7" xfId="1381"/>
    <cellStyle name="Comma 8 2 2 3" xfId="388"/>
    <cellStyle name="Comma 8 2 2 3 2" xfId="494"/>
    <cellStyle name="Comma 8 2 2 3 2 2" xfId="807"/>
    <cellStyle name="Comma 8 2 2 3 2 2 2" xfId="1312"/>
    <cellStyle name="Comma 8 2 2 3 2 3" xfId="1012"/>
    <cellStyle name="Comma 8 2 2 3 3" xfId="701"/>
    <cellStyle name="Comma 8 2 2 3 3 2" xfId="1206"/>
    <cellStyle name="Comma 8 2 2 3 4" xfId="594"/>
    <cellStyle name="Comma 8 2 2 3 4 2" xfId="1111"/>
    <cellStyle name="Comma 8 2 2 3 5" xfId="906"/>
    <cellStyle name="Comma 8 2 2 4" xfId="439"/>
    <cellStyle name="Comma 8 2 2 4 2" xfId="752"/>
    <cellStyle name="Comma 8 2 2 4 2 2" xfId="1257"/>
    <cellStyle name="Comma 8 2 2 4 3" xfId="957"/>
    <cellStyle name="Comma 8 2 2 5" xfId="641"/>
    <cellStyle name="Comma 8 2 2 5 2" xfId="1158"/>
    <cellStyle name="Comma 8 2 2 6" xfId="547"/>
    <cellStyle name="Comma 8 2 2 6 2" xfId="1065"/>
    <cellStyle name="Comma 8 2 2 7" xfId="860"/>
    <cellStyle name="Comma 8 2 2 8" xfId="1365"/>
    <cellStyle name="Comma 8 2 3" xfId="387"/>
    <cellStyle name="Comma 8 2 3 2" xfId="493"/>
    <cellStyle name="Comma 8 2 3 2 2" xfId="806"/>
    <cellStyle name="Comma 8 2 3 2 2 2" xfId="1311"/>
    <cellStyle name="Comma 8 2 3 2 3" xfId="1011"/>
    <cellStyle name="Comma 8 2 3 3" xfId="700"/>
    <cellStyle name="Comma 8 2 3 3 2" xfId="1205"/>
    <cellStyle name="Comma 8 2 3 4" xfId="593"/>
    <cellStyle name="Comma 8 2 3 4 2" xfId="1110"/>
    <cellStyle name="Comma 8 2 3 5" xfId="905"/>
    <cellStyle name="Comma 8 2 4" xfId="438"/>
    <cellStyle name="Comma 8 2 4 2" xfId="751"/>
    <cellStyle name="Comma 8 2 4 2 2" xfId="1256"/>
    <cellStyle name="Comma 8 2 4 3" xfId="956"/>
    <cellStyle name="Comma 8 2 5" xfId="640"/>
    <cellStyle name="Comma 8 2 5 2" xfId="1157"/>
    <cellStyle name="Comma 8 2 6" xfId="546"/>
    <cellStyle name="Comma 8 2 6 2" xfId="1064"/>
    <cellStyle name="Comma 8 2 7" xfId="859"/>
    <cellStyle name="Comma 8 2 8" xfId="1364"/>
    <cellStyle name="Comma 8 3" xfId="169"/>
    <cellStyle name="Comma 8 3 2" xfId="358"/>
    <cellStyle name="Comma 8 3 2 2" xfId="404"/>
    <cellStyle name="Comma 8 3 2 2 2" xfId="510"/>
    <cellStyle name="Comma 8 3 2 2 2 2" xfId="823"/>
    <cellStyle name="Comma 8 3 2 2 2 2 2" xfId="1328"/>
    <cellStyle name="Comma 8 3 2 2 2 3" xfId="1028"/>
    <cellStyle name="Comma 8 3 2 2 3" xfId="717"/>
    <cellStyle name="Comma 8 3 2 2 3 2" xfId="1222"/>
    <cellStyle name="Comma 8 3 2 2 4" xfId="610"/>
    <cellStyle name="Comma 8 3 2 2 4 2" xfId="1127"/>
    <cellStyle name="Comma 8 3 2 2 5" xfId="922"/>
    <cellStyle name="Comma 8 3 2 3" xfId="464"/>
    <cellStyle name="Comma 8 3 2 3 2" xfId="777"/>
    <cellStyle name="Comma 8 3 2 3 2 2" xfId="1282"/>
    <cellStyle name="Comma 8 3 2 3 3" xfId="982"/>
    <cellStyle name="Comma 8 3 2 4" xfId="671"/>
    <cellStyle name="Comma 8 3 2 4 2" xfId="1176"/>
    <cellStyle name="Comma 8 3 2 5" xfId="564"/>
    <cellStyle name="Comma 8 3 2 5 2" xfId="1081"/>
    <cellStyle name="Comma 8 3 2 6" xfId="876"/>
    <cellStyle name="Comma 8 3 2 7" xfId="1382"/>
    <cellStyle name="Comma 8 3 3" xfId="389"/>
    <cellStyle name="Comma 8 3 3 2" xfId="495"/>
    <cellStyle name="Comma 8 3 3 2 2" xfId="808"/>
    <cellStyle name="Comma 8 3 3 2 2 2" xfId="1313"/>
    <cellStyle name="Comma 8 3 3 2 3" xfId="1013"/>
    <cellStyle name="Comma 8 3 3 3" xfId="702"/>
    <cellStyle name="Comma 8 3 3 3 2" xfId="1207"/>
    <cellStyle name="Comma 8 3 3 4" xfId="595"/>
    <cellStyle name="Comma 8 3 3 4 2" xfId="1112"/>
    <cellStyle name="Comma 8 3 3 5" xfId="907"/>
    <cellStyle name="Comma 8 3 4" xfId="440"/>
    <cellStyle name="Comma 8 3 4 2" xfId="753"/>
    <cellStyle name="Comma 8 3 4 2 2" xfId="1258"/>
    <cellStyle name="Comma 8 3 4 3" xfId="958"/>
    <cellStyle name="Comma 8 3 5" xfId="642"/>
    <cellStyle name="Comma 8 3 5 2" xfId="1159"/>
    <cellStyle name="Comma 8 3 6" xfId="548"/>
    <cellStyle name="Comma 8 3 6 2" xfId="1066"/>
    <cellStyle name="Comma 8 3 7" xfId="861"/>
    <cellStyle name="Comma 8 3 8" xfId="1366"/>
    <cellStyle name="Comma 8 4" xfId="386"/>
    <cellStyle name="Comma 8 4 2" xfId="492"/>
    <cellStyle name="Comma 8 4 2 2" xfId="805"/>
    <cellStyle name="Comma 8 4 2 2 2" xfId="1310"/>
    <cellStyle name="Comma 8 4 2 3" xfId="1010"/>
    <cellStyle name="Comma 8 4 3" xfId="699"/>
    <cellStyle name="Comma 8 4 3 2" xfId="1204"/>
    <cellStyle name="Comma 8 4 4" xfId="592"/>
    <cellStyle name="Comma 8 4 4 2" xfId="1109"/>
    <cellStyle name="Comma 8 4 5" xfId="904"/>
    <cellStyle name="Comma 8 5" xfId="437"/>
    <cellStyle name="Comma 8 5 2" xfId="750"/>
    <cellStyle name="Comma 8 5 2 2" xfId="1255"/>
    <cellStyle name="Comma 8 5 3" xfId="955"/>
    <cellStyle name="Comma 8 6" xfId="639"/>
    <cellStyle name="Comma 8 6 2" xfId="1156"/>
    <cellStyle name="Comma 8 7" xfId="545"/>
    <cellStyle name="Comma 8 7 2" xfId="1063"/>
    <cellStyle name="Comma 8 8" xfId="858"/>
    <cellStyle name="Comma 8 9" xfId="1363"/>
    <cellStyle name="Comma 9" xfId="170"/>
    <cellStyle name="Comma 9 2" xfId="171"/>
    <cellStyle name="Comma 9 2 2" xfId="359"/>
    <cellStyle name="Comma 9 2 2 2" xfId="405"/>
    <cellStyle name="Comma 9 2 2 2 2" xfId="511"/>
    <cellStyle name="Comma 9 2 2 2 2 2" xfId="824"/>
    <cellStyle name="Comma 9 2 2 2 2 2 2" xfId="1329"/>
    <cellStyle name="Comma 9 2 2 2 2 3" xfId="1029"/>
    <cellStyle name="Comma 9 2 2 2 3" xfId="718"/>
    <cellStyle name="Comma 9 2 2 2 3 2" xfId="1223"/>
    <cellStyle name="Comma 9 2 2 2 4" xfId="611"/>
    <cellStyle name="Comma 9 2 2 2 4 2" xfId="1128"/>
    <cellStyle name="Comma 9 2 2 2 5" xfId="923"/>
    <cellStyle name="Comma 9 2 2 3" xfId="465"/>
    <cellStyle name="Comma 9 2 2 3 2" xfId="778"/>
    <cellStyle name="Comma 9 2 2 3 2 2" xfId="1283"/>
    <cellStyle name="Comma 9 2 2 3 3" xfId="983"/>
    <cellStyle name="Comma 9 2 2 4" xfId="672"/>
    <cellStyle name="Comma 9 2 2 4 2" xfId="1177"/>
    <cellStyle name="Comma 9 2 2 5" xfId="565"/>
    <cellStyle name="Comma 9 2 2 5 2" xfId="1082"/>
    <cellStyle name="Comma 9 2 2 6" xfId="877"/>
    <cellStyle name="Comma 9 2 2 7" xfId="1383"/>
    <cellStyle name="Comma 9 2 3" xfId="391"/>
    <cellStyle name="Comma 9 2 3 2" xfId="497"/>
    <cellStyle name="Comma 9 2 3 2 2" xfId="810"/>
    <cellStyle name="Comma 9 2 3 2 2 2" xfId="1315"/>
    <cellStyle name="Comma 9 2 3 2 3" xfId="1015"/>
    <cellStyle name="Comma 9 2 3 3" xfId="704"/>
    <cellStyle name="Comma 9 2 3 3 2" xfId="1209"/>
    <cellStyle name="Comma 9 2 3 4" xfId="597"/>
    <cellStyle name="Comma 9 2 3 4 2" xfId="1114"/>
    <cellStyle name="Comma 9 2 3 5" xfId="909"/>
    <cellStyle name="Comma 9 2 4" xfId="442"/>
    <cellStyle name="Comma 9 2 4 2" xfId="755"/>
    <cellStyle name="Comma 9 2 4 2 2" xfId="1260"/>
    <cellStyle name="Comma 9 2 4 3" xfId="960"/>
    <cellStyle name="Comma 9 2 5" xfId="644"/>
    <cellStyle name="Comma 9 2 5 2" xfId="1161"/>
    <cellStyle name="Comma 9 2 6" xfId="550"/>
    <cellStyle name="Comma 9 2 6 2" xfId="1068"/>
    <cellStyle name="Comma 9 2 7" xfId="863"/>
    <cellStyle name="Comma 9 2 8" xfId="1368"/>
    <cellStyle name="Comma 9 3" xfId="390"/>
    <cellStyle name="Comma 9 3 2" xfId="496"/>
    <cellStyle name="Comma 9 3 2 2" xfId="809"/>
    <cellStyle name="Comma 9 3 2 2 2" xfId="1314"/>
    <cellStyle name="Comma 9 3 2 3" xfId="1014"/>
    <cellStyle name="Comma 9 3 3" xfId="703"/>
    <cellStyle name="Comma 9 3 3 2" xfId="1208"/>
    <cellStyle name="Comma 9 3 4" xfId="596"/>
    <cellStyle name="Comma 9 3 4 2" xfId="1113"/>
    <cellStyle name="Comma 9 3 5" xfId="908"/>
    <cellStyle name="Comma 9 4" xfId="441"/>
    <cellStyle name="Comma 9 4 2" xfId="754"/>
    <cellStyle name="Comma 9 4 2 2" xfId="1259"/>
    <cellStyle name="Comma 9 4 3" xfId="959"/>
    <cellStyle name="Comma 9 5" xfId="643"/>
    <cellStyle name="Comma 9 5 2" xfId="1160"/>
    <cellStyle name="Comma 9 6" xfId="549"/>
    <cellStyle name="Comma 9 6 2" xfId="1067"/>
    <cellStyle name="Comma 9 7" xfId="862"/>
    <cellStyle name="Comma 9 8" xfId="1367"/>
    <cellStyle name="Copied" xfId="172"/>
    <cellStyle name="Coᱠma [0]_Q2 FY96" xfId="52"/>
    <cellStyle name="Currency [00]" xfId="53"/>
    <cellStyle name="DAGS" xfId="54"/>
    <cellStyle name="data" xfId="55"/>
    <cellStyle name="data 2" xfId="173"/>
    <cellStyle name="data 3" xfId="174"/>
    <cellStyle name="Data1" xfId="56"/>
    <cellStyle name="Data2" xfId="57"/>
    <cellStyle name="Data3" xfId="58"/>
    <cellStyle name="Data4" xfId="59"/>
    <cellStyle name="Data5" xfId="60"/>
    <cellStyle name="Data5 2" xfId="175"/>
    <cellStyle name="Data5 3" xfId="176"/>
    <cellStyle name="date" xfId="61"/>
    <cellStyle name="Date Short" xfId="62"/>
    <cellStyle name="datetime" xfId="63"/>
    <cellStyle name="Enter Currency (0)" xfId="64"/>
    <cellStyle name="Enter Currency (2)" xfId="65"/>
    <cellStyle name="Enter Units (0)" xfId="66"/>
    <cellStyle name="Enter Units (1)" xfId="67"/>
    <cellStyle name="Enter Units (2)" xfId="68"/>
    <cellStyle name="Enterable Data" xfId="177"/>
    <cellStyle name="Enterable_Data" xfId="178"/>
    <cellStyle name="EnterableExceptions" xfId="179"/>
    <cellStyle name="Entered" xfId="180"/>
    <cellStyle name="Entries" xfId="181"/>
    <cellStyle name="Entries 2" xfId="182"/>
    <cellStyle name="Entries 2 2" xfId="183"/>
    <cellStyle name="Entries 2 3" xfId="184"/>
    <cellStyle name="Entries 3" xfId="185"/>
    <cellStyle name="Entries 4" xfId="186"/>
    <cellStyle name="Explanatory Text 2" xfId="69"/>
    <cellStyle name="ForecastIn3PlusNotGranularEssential" xfId="187"/>
    <cellStyle name="ForecastIn3PlusNotGranularEssential 2" xfId="645"/>
    <cellStyle name="ForecastsIn3PlusEssential" xfId="188"/>
    <cellStyle name="ForecastsIn3PlusEssential 2" xfId="646"/>
    <cellStyle name="Formula DaDa Bold" xfId="189"/>
    <cellStyle name="Formula Data" xfId="190"/>
    <cellStyle name="Formula Data Bold" xfId="191"/>
    <cellStyle name="Formula_G" xfId="192"/>
    <cellStyle name="Fyrirsögn" xfId="70"/>
    <cellStyle name="Good 2" xfId="71"/>
    <cellStyle name="Good 2 2" xfId="193"/>
    <cellStyle name="Good 2 3" xfId="194"/>
    <cellStyle name="Grey" xfId="195"/>
    <cellStyle name="greyed" xfId="196"/>
    <cellStyle name="greyed 2" xfId="197"/>
    <cellStyle name="greyed 2 2" xfId="198"/>
    <cellStyle name="greyed 2 3" xfId="199"/>
    <cellStyle name="greyed 3" xfId="200"/>
    <cellStyle name="greyed 3 2" xfId="201"/>
    <cellStyle name="greyed 4" xfId="202"/>
    <cellStyle name="greyed 5" xfId="203"/>
    <cellStyle name="Header" xfId="72"/>
    <cellStyle name="Header1" xfId="73"/>
    <cellStyle name="Header2" xfId="74"/>
    <cellStyle name="Header2 2" xfId="204"/>
    <cellStyle name="Header2 2 2" xfId="205"/>
    <cellStyle name="Header2 2 3" xfId="206"/>
    <cellStyle name="Header2 3" xfId="207"/>
    <cellStyle name="Header2 4" xfId="208"/>
    <cellStyle name="Heading" xfId="209"/>
    <cellStyle name="Heading 1 2" xfId="75"/>
    <cellStyle name="Heading 1 2 2" xfId="210"/>
    <cellStyle name="Heading 1 2 3" xfId="211"/>
    <cellStyle name="Heading 2 2" xfId="76"/>
    <cellStyle name="Heading 2 2 2" xfId="212"/>
    <cellStyle name="Heading 2 2 2 2" xfId="213"/>
    <cellStyle name="Heading 2 2 2 3" xfId="214"/>
    <cellStyle name="Heading 2 2 3" xfId="215"/>
    <cellStyle name="Heading 3 2" xfId="77"/>
    <cellStyle name="Heading 3 2 2" xfId="216"/>
    <cellStyle name="Heading 3 2 3" xfId="217"/>
    <cellStyle name="Heading 4 2" xfId="78"/>
    <cellStyle name="Heading 5" xfId="218"/>
    <cellStyle name="Heading 5 2" xfId="219"/>
    <cellStyle name="Heading 5 3" xfId="220"/>
    <cellStyle name="Heading 6" xfId="221"/>
    <cellStyle name="Heading 7" xfId="222"/>
    <cellStyle name="HeadingTable" xfId="125"/>
    <cellStyle name="HeadingTable 2" xfId="223"/>
    <cellStyle name="HeadingTable 3" xfId="224"/>
    <cellStyle name="Hyperlink 2" xfId="127"/>
    <cellStyle name="Hyperlink 2 2" xfId="225"/>
    <cellStyle name="Hyperlink 2 3" xfId="226"/>
    <cellStyle name="Hyperlink 3" xfId="227"/>
    <cellStyle name="Hyperlink 4" xfId="228"/>
    <cellStyle name="Hyperlink 5" xfId="229"/>
    <cellStyle name="In3PlusEssential" xfId="230"/>
    <cellStyle name="In3PlusEssential 2" xfId="647"/>
    <cellStyle name="In3PlusNotEssentialMayHelp" xfId="231"/>
    <cellStyle name="In3PlusNotEssentialMayHelp 2" xfId="648"/>
    <cellStyle name="In3PlusNotGranular" xfId="232"/>
    <cellStyle name="In3PlusNotGranular 2" xfId="649"/>
    <cellStyle name="Input [yellow]" xfId="233"/>
    <cellStyle name="Input [yellow] 2" xfId="234"/>
    <cellStyle name="Input [yellow] 2 2" xfId="235"/>
    <cellStyle name="Input [yellow] 2 3" xfId="236"/>
    <cellStyle name="Input [yellow] 3" xfId="237"/>
    <cellStyle name="Input [yellow] 4" xfId="238"/>
    <cellStyle name="Input 2" xfId="79"/>
    <cellStyle name="Input 2 2" xfId="239"/>
    <cellStyle name="Input 2 3" xfId="240"/>
    <cellStyle name="inputExposure" xfId="241"/>
    <cellStyle name="inputExposure 2" xfId="242"/>
    <cellStyle name="inputExposure 3" xfId="243"/>
    <cellStyle name="label" xfId="80"/>
    <cellStyle name="Labels" xfId="244"/>
    <cellStyle name="Link Currency (0)" xfId="81"/>
    <cellStyle name="Link Currency (2)" xfId="82"/>
    <cellStyle name="Link Units (0)" xfId="83"/>
    <cellStyle name="Link Units (1)" xfId="84"/>
    <cellStyle name="Link Units (2)" xfId="85"/>
    <cellStyle name="Linked Cell 2" xfId="86"/>
    <cellStyle name="LkupHdg" xfId="245"/>
    <cellStyle name="LkupHdg 2" xfId="246"/>
    <cellStyle name="main_input" xfId="87"/>
    <cellStyle name="MCIDColumns" xfId="247"/>
    <cellStyle name="Millares [0]_FAS91_Model_v4" xfId="248"/>
    <cellStyle name="Millares_comi0403" xfId="249"/>
    <cellStyle name="Milliers [0]_3A_NumeratorReport_Option1_040611" xfId="88"/>
    <cellStyle name="Milliers_3A_NumeratorReport_Option1_040611" xfId="89"/>
    <cellStyle name="Modifiable" xfId="90"/>
    <cellStyle name="Modifiable 2" xfId="250"/>
    <cellStyle name="Modifiable 3" xfId="251"/>
    <cellStyle name="Moneda [0]_FAS91_Model_v4" xfId="252"/>
    <cellStyle name="Moneda_FAS91_Model_v4" xfId="253"/>
    <cellStyle name="Monétaire [0]_3A_NumeratorReport_Option1_040611" xfId="91"/>
    <cellStyle name="Monétaire_3A_NumeratorReport_Option1_040611" xfId="92"/>
    <cellStyle name="Neutral 2" xfId="93"/>
    <cellStyle name="Neutral 2 2" xfId="254"/>
    <cellStyle name="Neutral 2 3" xfId="255"/>
    <cellStyle name="Next holiday" xfId="94"/>
    <cellStyle name="Non-Enterable_G" xfId="256"/>
    <cellStyle name="Normal" xfId="0" builtinId="0"/>
    <cellStyle name="Normal - Style1" xfId="257"/>
    <cellStyle name="Normal 13 2" xfId="258"/>
    <cellStyle name="Normal 18" xfId="259"/>
    <cellStyle name="Normal 2" xfId="95"/>
    <cellStyle name="Normal 2 2" xfId="260"/>
    <cellStyle name="Normal 2 2 2" xfId="2"/>
    <cellStyle name="Normal 2 2 2 2" xfId="129"/>
    <cellStyle name="Normal 2 2 2 3" xfId="261"/>
    <cellStyle name="Normal 2 2 2 4" xfId="135"/>
    <cellStyle name="Normal 2 2 2 5" xfId="262"/>
    <cellStyle name="Normal 2 2 3" xfId="263"/>
    <cellStyle name="Normal 2 3" xfId="264"/>
    <cellStyle name="Normal 3" xfId="96"/>
    <cellStyle name="Normal 3 2" xfId="265"/>
    <cellStyle name="Normal 3 2 2" xfId="651"/>
    <cellStyle name="Normal 3 3" xfId="266"/>
    <cellStyle name="Normal 3 4" xfId="267"/>
    <cellStyle name="Normal 3 5" xfId="268"/>
    <cellStyle name="Normal 34 2" xfId="269"/>
    <cellStyle name="Normal 4" xfId="270"/>
    <cellStyle name="Normal 4 2" xfId="271"/>
    <cellStyle name="Normal 4 2 2" xfId="272"/>
    <cellStyle name="Normal 4 2 3" xfId="273"/>
    <cellStyle name="Normal 4 3" xfId="274"/>
    <cellStyle name="Normal 4 4" xfId="275"/>
    <cellStyle name="Normal 49" xfId="276"/>
    <cellStyle name="Normal 5" xfId="277"/>
    <cellStyle name="Normal 5 2" xfId="653"/>
    <cellStyle name="Normal 50" xfId="278"/>
    <cellStyle name="Normal 51" xfId="279"/>
    <cellStyle name="Normal 52" xfId="280"/>
    <cellStyle name="Normal 53" xfId="281"/>
    <cellStyle name="Normal 54" xfId="282"/>
    <cellStyle name="Normal 55" xfId="283"/>
    <cellStyle name="Normal 6" xfId="284"/>
    <cellStyle name="Normal 7" xfId="285"/>
    <cellStyle name="Normal 8" xfId="286"/>
    <cellStyle name="Normal 8 2" xfId="287"/>
    <cellStyle name="Normal 9" xfId="288"/>
    <cellStyle name="Normal 9 2" xfId="289"/>
    <cellStyle name="Normal_Assets Final" xfId="1"/>
    <cellStyle name="Normální 2" xfId="3"/>
    <cellStyle name="Normální 3" xfId="97"/>
    <cellStyle name="Normalny 12" xfId="132"/>
    <cellStyle name="Normalny 12 2" xfId="133"/>
    <cellStyle name="Normalny 2 2 2 2" xfId="130"/>
    <cellStyle name="Normalny 4" xfId="128"/>
    <cellStyle name="Note 2" xfId="98"/>
    <cellStyle name="Note 2 2" xfId="290"/>
    <cellStyle name="Note 2 3" xfId="291"/>
    <cellStyle name="NotIn3PlusButCorepNotEssential" xfId="292"/>
    <cellStyle name="NotIn3PlusButCorepNotEssential 2" xfId="654"/>
    <cellStyle name="NotIn3PlusInCorepEssential" xfId="293"/>
    <cellStyle name="NotIn3PlusInCorepEssential 2" xfId="655"/>
    <cellStyle name="NotIn3PlusOrCorepEssential" xfId="294"/>
    <cellStyle name="NotIn3PlusOrCorepEssential 2" xfId="656"/>
    <cellStyle name="optionalExposure" xfId="295"/>
    <cellStyle name="optionalExposure 2" xfId="296"/>
    <cellStyle name="optionalExposure 3" xfId="297"/>
    <cellStyle name="Output 2" xfId="99"/>
    <cellStyle name="Output 2 2" xfId="298"/>
    <cellStyle name="Output 2 3" xfId="299"/>
    <cellStyle name="Percent [0]" xfId="100"/>
    <cellStyle name="Percent [00]" xfId="101"/>
    <cellStyle name="Percent [2]" xfId="300"/>
    <cellStyle name="Percent 2" xfId="301"/>
    <cellStyle name="Percent 2 2" xfId="302"/>
    <cellStyle name="Percent 2 2 2" xfId="303"/>
    <cellStyle name="Percent 2 2 3" xfId="304"/>
    <cellStyle name="Percent 2 3" xfId="305"/>
    <cellStyle name="Percent 2 8" xfId="306"/>
    <cellStyle name="Percent 3" xfId="307"/>
    <cellStyle name="Percent 3 2" xfId="308"/>
    <cellStyle name="Percent 3 2 2" xfId="657"/>
    <cellStyle name="Percent 3 3" xfId="309"/>
    <cellStyle name="Percent 4" xfId="310"/>
    <cellStyle name="Percent 5" xfId="311"/>
    <cellStyle name="Percent 5 2" xfId="658"/>
    <cellStyle name="Percent 6" xfId="312"/>
    <cellStyle name="Percent 7" xfId="313"/>
    <cellStyle name="Percent 7 2" xfId="314"/>
    <cellStyle name="Percent 8" xfId="315"/>
    <cellStyle name="Percent 8 2" xfId="316"/>
    <cellStyle name="Percent 9" xfId="317"/>
    <cellStyle name="Porcentual_FAS91_Model_v4" xfId="318"/>
    <cellStyle name="PrePop Currency (0)" xfId="102"/>
    <cellStyle name="PrePop Currency (2)" xfId="103"/>
    <cellStyle name="PrePop Units (0)" xfId="104"/>
    <cellStyle name="PrePop Units (1)" xfId="105"/>
    <cellStyle name="PrePop Units (2)" xfId="106"/>
    <cellStyle name="PSChar" xfId="319"/>
    <cellStyle name="PSDate" xfId="320"/>
    <cellStyle name="PSDec" xfId="321"/>
    <cellStyle name="PSHeading" xfId="322"/>
    <cellStyle name="PSInt" xfId="323"/>
    <cellStyle name="PSSpacer" xfId="324"/>
    <cellStyle name="Rates" xfId="107"/>
    <cellStyle name="realtime" xfId="108"/>
    <cellStyle name="result" xfId="109"/>
    <cellStyle name="Retrieved Data" xfId="325"/>
    <cellStyle name="Retrieved Data Bold" xfId="326"/>
    <cellStyle name="Retrieved Data Bold Wing" xfId="327"/>
    <cellStyle name="Retrieved_Data" xfId="328"/>
    <cellStyle name="RetrievedExceptions" xfId="329"/>
    <cellStyle name="RetrievedWrapped" xfId="330"/>
    <cellStyle name="RevList" xfId="331"/>
    <cellStyle name="rt" xfId="110"/>
    <cellStyle name="showExposure" xfId="332"/>
    <cellStyle name="showExposure 2" xfId="333"/>
    <cellStyle name="showExposure 3" xfId="334"/>
    <cellStyle name="Standard 3" xfId="335"/>
    <cellStyle name="static" xfId="111"/>
    <cellStyle name="Style 1" xfId="112"/>
    <cellStyle name="Style 1 2" xfId="336"/>
    <cellStyle name="Style 1 3" xfId="337"/>
    <cellStyle name="Style 1 4" xfId="338"/>
    <cellStyle name="Style 1 5" xfId="339"/>
    <cellStyle name="Style 1 6" xfId="340"/>
    <cellStyle name="STYLE1" xfId="341"/>
    <cellStyle name="Subtotal" xfId="342"/>
    <cellStyle name="text" xfId="113"/>
    <cellStyle name="Text Indent A" xfId="114"/>
    <cellStyle name="Text Indent B" xfId="115"/>
    <cellStyle name="Text Indent C" xfId="116"/>
    <cellStyle name="Tilbod" xfId="117"/>
    <cellStyle name="Title 2" xfId="118"/>
    <cellStyle name="TitreRub" xfId="119"/>
    <cellStyle name="TitreTab" xfId="120"/>
    <cellStyle name="Título 1" xfId="343"/>
    <cellStyle name="Topheader" xfId="121"/>
    <cellStyle name="Total 2" xfId="122"/>
    <cellStyle name="Total 2 2" xfId="344"/>
    <cellStyle name="Total 2 3" xfId="345"/>
    <cellStyle name="toto" xfId="123"/>
    <cellStyle name="Warning Text 2" xfId="124"/>
  </cellStyles>
  <dxfs count="41">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81" formatCode="#,##0_ ;[Red]\-#,##0\ "/>
      <fill>
        <patternFill>
          <bgColor theme="6" tint="0.59996337778862885"/>
        </patternFill>
      </fill>
    </dxf>
    <dxf>
      <numFmt numFmtId="181" formatCode="#,##0_ ;[Red]\-#,##0\ "/>
      <fill>
        <patternFill>
          <bgColor theme="6" tint="0.59996337778862885"/>
        </patternFill>
      </fill>
    </dxf>
    <dxf>
      <numFmt numFmtId="181" formatCode="#,##0_ ;[Red]\-#,##0\ "/>
      <fill>
        <patternFill>
          <bgColor theme="6" tint="0.59996337778862885"/>
        </patternFill>
      </fill>
    </dxf>
    <dxf>
      <numFmt numFmtId="165" formatCode="_(* #,##0_);_(* \(#,##0\);_(* &quot;-&quot;_);_(@_)"/>
      <fill>
        <patternFill>
          <bgColor theme="0" tint="-0.34998626667073579"/>
        </patternFill>
      </fill>
    </dxf>
    <dxf>
      <numFmt numFmtId="181" formatCode="#,##0_ ;[Red]\-#,##0\ "/>
      <fill>
        <patternFill>
          <bgColor theme="6" tint="0.59996337778862885"/>
        </patternFill>
      </fill>
    </dxf>
    <dxf>
      <numFmt numFmtId="165" formatCode="_(* #,##0_);_(* \(#,##0\);_(* &quot;-&quot;_);_(@_)"/>
      <fill>
        <patternFill>
          <bgColor theme="0" tint="-0.34998626667073579"/>
        </patternFill>
      </fill>
    </dxf>
    <dxf>
      <fill>
        <patternFill>
          <bgColor theme="0" tint="-0.14996795556505021"/>
        </patternFill>
      </fill>
    </dxf>
    <dxf>
      <fill>
        <patternFill>
          <bgColor theme="0" tint="-0.14996795556505021"/>
        </patternFill>
      </fill>
    </dxf>
    <dxf>
      <fill>
        <patternFill>
          <bgColor theme="9" tint="-0.24994659260841701"/>
        </patternFill>
      </fill>
    </dxf>
    <dxf>
      <fill>
        <patternFill>
          <bgColor theme="3" tint="0.79998168889431442"/>
        </patternFill>
      </fill>
    </dxf>
    <dxf>
      <font>
        <b val="0"/>
        <i val="0"/>
        <color auto="1"/>
      </font>
      <fill>
        <patternFill>
          <bgColor rgb="FFFFFF00"/>
        </patternFill>
      </fill>
      <border>
        <left/>
        <right/>
        <top/>
        <bottom/>
        <vertical/>
        <horizontal/>
      </border>
    </dxf>
    <dxf>
      <font>
        <b val="0"/>
        <i val="0"/>
        <color auto="1"/>
      </font>
      <fill>
        <patternFill>
          <bgColor rgb="FFFFFF00"/>
        </patternFill>
      </fill>
      <border>
        <left/>
        <right/>
        <top/>
        <bottom/>
        <vertical/>
        <horizontal/>
      </border>
    </dxf>
    <dxf>
      <fill>
        <patternFill>
          <bgColor theme="9" tint="0.79998168889431442"/>
        </patternFill>
      </fill>
    </dxf>
    <dxf>
      <fill>
        <patternFill>
          <bgColor theme="3" tint="0.79998168889431442"/>
        </patternFill>
      </fill>
    </dxf>
    <dxf>
      <fill>
        <patternFill>
          <bgColor theme="9" tint="0.79998168889431442"/>
        </patternFill>
      </fill>
    </dxf>
    <dxf>
      <font>
        <b val="0"/>
        <i val="0"/>
        <color auto="1"/>
      </font>
      <fill>
        <patternFill>
          <bgColor rgb="FFFFFF00"/>
        </patternFill>
      </fill>
      <border>
        <left/>
        <right/>
        <top/>
        <bottom/>
        <vertical/>
        <horizontal/>
      </border>
    </dxf>
    <dxf>
      <font>
        <b val="0"/>
        <i val="0"/>
        <color auto="1"/>
      </font>
      <fill>
        <patternFill>
          <bgColor rgb="FFFFFF00"/>
        </patternFill>
      </fill>
      <border>
        <left/>
        <right/>
        <top/>
        <bottom/>
        <vertical/>
        <horizontal/>
      </border>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ont>
        <b val="0"/>
        <i val="0"/>
        <color auto="1"/>
      </font>
      <fill>
        <patternFill>
          <bgColor theme="5" tint="0.59996337778862885"/>
        </patternFill>
      </fill>
      <border>
        <left/>
        <right/>
        <top/>
        <bottom/>
      </border>
    </dxf>
    <dxf>
      <font>
        <b val="0"/>
        <i val="0"/>
        <strike val="0"/>
        <color auto="1"/>
      </font>
      <fill>
        <patternFill>
          <bgColor theme="5" tint="0.59996337778862885"/>
        </patternFill>
      </fill>
      <border>
        <left/>
        <right/>
        <top/>
        <bottom/>
        <vertical/>
        <horizontal/>
      </border>
    </dxf>
    <dxf>
      <font>
        <b val="0"/>
        <i val="0"/>
        <color auto="1"/>
      </font>
      <fill>
        <patternFill>
          <bgColor theme="5" tint="0.59996337778862885"/>
        </patternFill>
      </fill>
      <border>
        <left/>
        <right/>
        <top/>
        <bottom/>
      </border>
    </dxf>
    <dxf>
      <fill>
        <patternFill>
          <bgColor theme="0" tint="-0.349986266670735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FFCC"/>
      <color rgb="FFFF0066"/>
      <color rgb="FF85279F"/>
      <color rgb="FFEAEAEA"/>
      <color rgb="FFFFFF99"/>
      <color rgb="FF0000FF"/>
      <color rgb="FF4D4D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12976</xdr:colOff>
      <xdr:row>3</xdr:row>
      <xdr:rowOff>91310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5738" y="0"/>
          <a:ext cx="3275288" cy="7294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481099</xdr:colOff>
      <xdr:row>15</xdr:row>
      <xdr:rowOff>0</xdr:rowOff>
    </xdr:from>
    <xdr:ext cx="184731" cy="264560"/>
    <xdr:sp macro="" textlink="">
      <xdr:nvSpPr>
        <xdr:cNvPr id="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2"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3"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4"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5"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6"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7"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8"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9"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0"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1" name="TextovéPole 1"/>
        <xdr:cNvSpPr txBox="1"/>
      </xdr:nvSpPr>
      <xdr:spPr>
        <a:xfrm>
          <a:off x="752562" y="20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3</xdr:col>
      <xdr:colOff>2815567</xdr:colOff>
      <xdr:row>7</xdr:row>
      <xdr:rowOff>73754</xdr:rowOff>
    </xdr:to>
    <xdr:pic>
      <xdr:nvPicPr>
        <xdr:cNvPr id="212" name="Picture 21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87030" cy="769079"/>
        </a:xfrm>
        <a:prstGeom prst="rect">
          <a:avLst/>
        </a:prstGeom>
      </xdr:spPr>
    </xdr:pic>
    <xdr:clientData/>
  </xdr:twoCellAnchor>
  <xdr:oneCellAnchor>
    <xdr:from>
      <xdr:col>3</xdr:col>
      <xdr:colOff>481099</xdr:colOff>
      <xdr:row>48</xdr:row>
      <xdr:rowOff>0</xdr:rowOff>
    </xdr:from>
    <xdr:ext cx="184731" cy="264560"/>
    <xdr:sp macro="" textlink="">
      <xdr:nvSpPr>
        <xdr:cNvPr id="21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1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1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1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1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1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1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2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2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2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2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2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2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2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2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2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2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3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3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3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3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3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3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3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3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3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3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4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4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4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4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4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4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4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4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4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4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5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5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5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5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5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5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5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5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5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5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6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6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6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6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6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6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6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6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6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6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7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7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7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7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7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7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7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7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7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7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8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8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8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8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8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8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8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8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8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8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9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9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9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9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9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9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9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9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9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29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0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0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0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0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0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0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0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0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0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0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1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1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1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1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1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1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1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1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1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1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2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2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2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2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2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2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2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2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2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2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3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3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3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3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3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3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3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3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3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3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4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4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4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4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4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4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4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4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4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4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5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5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5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5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5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5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5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5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5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5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6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6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6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6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6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6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6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6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6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6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7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7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7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7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7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7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7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7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7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7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8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8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8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8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8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8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8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8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8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8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9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9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9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9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9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9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9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9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9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39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0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0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0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0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0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0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0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0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0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0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1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11"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12"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13"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14"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15"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16"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17"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18"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19"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48</xdr:row>
      <xdr:rowOff>0</xdr:rowOff>
    </xdr:from>
    <xdr:ext cx="184731" cy="264560"/>
    <xdr:sp macro="" textlink="">
      <xdr:nvSpPr>
        <xdr:cNvPr id="420" name="TextovéPole 1"/>
        <xdr:cNvSpPr txBox="1"/>
      </xdr:nvSpPr>
      <xdr:spPr>
        <a:xfrm>
          <a:off x="752562" y="21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107</xdr:col>
      <xdr:colOff>19050</xdr:colOff>
      <xdr:row>97</xdr:row>
      <xdr:rowOff>0</xdr:rowOff>
    </xdr:from>
    <xdr:to>
      <xdr:col>107</xdr:col>
      <xdr:colOff>19050</xdr:colOff>
      <xdr:row>102</xdr:row>
      <xdr:rowOff>28575</xdr:rowOff>
    </xdr:to>
    <xdr:sp macro="" textlink="">
      <xdr:nvSpPr>
        <xdr:cNvPr id="2" name="Line 28"/>
        <xdr:cNvSpPr>
          <a:spLocks noChangeShapeType="1"/>
        </xdr:cNvSpPr>
      </xdr:nvSpPr>
      <xdr:spPr bwMode="auto">
        <a:xfrm>
          <a:off x="73733025" y="24460200"/>
          <a:ext cx="0" cy="14763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286</xdr:row>
      <xdr:rowOff>0</xdr:rowOff>
    </xdr:from>
    <xdr:ext cx="184731" cy="264560"/>
    <xdr:sp macro="" textlink="">
      <xdr:nvSpPr>
        <xdr:cNvPr id="3"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107</xdr:col>
      <xdr:colOff>19050</xdr:colOff>
      <xdr:row>116</xdr:row>
      <xdr:rowOff>0</xdr:rowOff>
    </xdr:from>
    <xdr:to>
      <xdr:col>107</xdr:col>
      <xdr:colOff>19050</xdr:colOff>
      <xdr:row>118</xdr:row>
      <xdr:rowOff>28575</xdr:rowOff>
    </xdr:to>
    <xdr:sp macro="" textlink="">
      <xdr:nvSpPr>
        <xdr:cNvPr id="4" name="Line 28"/>
        <xdr:cNvSpPr>
          <a:spLocks noChangeShapeType="1"/>
        </xdr:cNvSpPr>
      </xdr:nvSpPr>
      <xdr:spPr bwMode="auto">
        <a:xfrm>
          <a:off x="73733025" y="29346525"/>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286</xdr:row>
      <xdr:rowOff>0</xdr:rowOff>
    </xdr:from>
    <xdr:ext cx="184731" cy="264560"/>
    <xdr:sp macro="" textlink="">
      <xdr:nvSpPr>
        <xdr:cNvPr id="5"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6"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287</xdr:row>
      <xdr:rowOff>0</xdr:rowOff>
    </xdr:from>
    <xdr:ext cx="184731" cy="264560"/>
    <xdr:sp macro="" textlink="">
      <xdr:nvSpPr>
        <xdr:cNvPr id="7" name="TextovéPole 1"/>
        <xdr:cNvSpPr txBox="1"/>
      </xdr:nvSpPr>
      <xdr:spPr>
        <a:xfrm>
          <a:off x="2471824" y="7212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8"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9"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0"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849362</xdr:colOff>
      <xdr:row>4</xdr:row>
      <xdr:rowOff>233279</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194327" cy="758060"/>
        </a:xfrm>
        <a:prstGeom prst="rect">
          <a:avLst/>
        </a:prstGeom>
      </xdr:spPr>
    </xdr:pic>
    <xdr:clientData/>
  </xdr:twoCellAnchor>
  <xdr:twoCellAnchor>
    <xdr:from>
      <xdr:col>107</xdr:col>
      <xdr:colOff>19050</xdr:colOff>
      <xdr:row>97</xdr:row>
      <xdr:rowOff>0</xdr:rowOff>
    </xdr:from>
    <xdr:to>
      <xdr:col>107</xdr:col>
      <xdr:colOff>19050</xdr:colOff>
      <xdr:row>102</xdr:row>
      <xdr:rowOff>28575</xdr:rowOff>
    </xdr:to>
    <xdr:sp macro="" textlink="">
      <xdr:nvSpPr>
        <xdr:cNvPr id="12" name="Line 28"/>
        <xdr:cNvSpPr>
          <a:spLocks noChangeShapeType="1"/>
        </xdr:cNvSpPr>
      </xdr:nvSpPr>
      <xdr:spPr bwMode="auto">
        <a:xfrm>
          <a:off x="113366550" y="24374475"/>
          <a:ext cx="0" cy="14763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107</xdr:col>
      <xdr:colOff>19050</xdr:colOff>
      <xdr:row>116</xdr:row>
      <xdr:rowOff>0</xdr:rowOff>
    </xdr:from>
    <xdr:to>
      <xdr:col>107</xdr:col>
      <xdr:colOff>19050</xdr:colOff>
      <xdr:row>118</xdr:row>
      <xdr:rowOff>28575</xdr:rowOff>
    </xdr:to>
    <xdr:sp macro="" textlink="">
      <xdr:nvSpPr>
        <xdr:cNvPr id="13" name="Line 28"/>
        <xdr:cNvSpPr>
          <a:spLocks noChangeShapeType="1"/>
        </xdr:cNvSpPr>
      </xdr:nvSpPr>
      <xdr:spPr bwMode="auto">
        <a:xfrm>
          <a:off x="113366550" y="29260800"/>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107</xdr:col>
      <xdr:colOff>19050</xdr:colOff>
      <xdr:row>97</xdr:row>
      <xdr:rowOff>0</xdr:rowOff>
    </xdr:from>
    <xdr:to>
      <xdr:col>107</xdr:col>
      <xdr:colOff>19050</xdr:colOff>
      <xdr:row>102</xdr:row>
      <xdr:rowOff>28575</xdr:rowOff>
    </xdr:to>
    <xdr:sp macro="" textlink="">
      <xdr:nvSpPr>
        <xdr:cNvPr id="14" name="Line 28"/>
        <xdr:cNvSpPr>
          <a:spLocks noChangeShapeType="1"/>
        </xdr:cNvSpPr>
      </xdr:nvSpPr>
      <xdr:spPr bwMode="auto">
        <a:xfrm>
          <a:off x="80729138" y="27251025"/>
          <a:ext cx="0" cy="1500188"/>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107</xdr:col>
      <xdr:colOff>19050</xdr:colOff>
      <xdr:row>116</xdr:row>
      <xdr:rowOff>0</xdr:rowOff>
    </xdr:from>
    <xdr:to>
      <xdr:col>107</xdr:col>
      <xdr:colOff>19050</xdr:colOff>
      <xdr:row>118</xdr:row>
      <xdr:rowOff>28575</xdr:rowOff>
    </xdr:to>
    <xdr:sp macro="" textlink="">
      <xdr:nvSpPr>
        <xdr:cNvPr id="15" name="Line 28"/>
        <xdr:cNvSpPr>
          <a:spLocks noChangeShapeType="1"/>
        </xdr:cNvSpPr>
      </xdr:nvSpPr>
      <xdr:spPr bwMode="auto">
        <a:xfrm>
          <a:off x="80729138" y="32556450"/>
          <a:ext cx="0" cy="500063"/>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108</xdr:col>
      <xdr:colOff>19050</xdr:colOff>
      <xdr:row>97</xdr:row>
      <xdr:rowOff>0</xdr:rowOff>
    </xdr:from>
    <xdr:to>
      <xdr:col>108</xdr:col>
      <xdr:colOff>19050</xdr:colOff>
      <xdr:row>102</xdr:row>
      <xdr:rowOff>28575</xdr:rowOff>
    </xdr:to>
    <xdr:sp macro="" textlink="">
      <xdr:nvSpPr>
        <xdr:cNvPr id="2" name="Line 28"/>
        <xdr:cNvSpPr>
          <a:spLocks noChangeShapeType="1"/>
        </xdr:cNvSpPr>
      </xdr:nvSpPr>
      <xdr:spPr bwMode="auto">
        <a:xfrm>
          <a:off x="73733025" y="24469725"/>
          <a:ext cx="0" cy="14763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286</xdr:row>
      <xdr:rowOff>0</xdr:rowOff>
    </xdr:from>
    <xdr:ext cx="184731" cy="264560"/>
    <xdr:sp macro="" textlink="">
      <xdr:nvSpPr>
        <xdr:cNvPr id="3"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108</xdr:col>
      <xdr:colOff>19050</xdr:colOff>
      <xdr:row>116</xdr:row>
      <xdr:rowOff>0</xdr:rowOff>
    </xdr:from>
    <xdr:to>
      <xdr:col>108</xdr:col>
      <xdr:colOff>19050</xdr:colOff>
      <xdr:row>118</xdr:row>
      <xdr:rowOff>28575</xdr:rowOff>
    </xdr:to>
    <xdr:sp macro="" textlink="">
      <xdr:nvSpPr>
        <xdr:cNvPr id="4" name="Line 28"/>
        <xdr:cNvSpPr>
          <a:spLocks noChangeShapeType="1"/>
        </xdr:cNvSpPr>
      </xdr:nvSpPr>
      <xdr:spPr bwMode="auto">
        <a:xfrm>
          <a:off x="73733025" y="29356050"/>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286</xdr:row>
      <xdr:rowOff>0</xdr:rowOff>
    </xdr:from>
    <xdr:ext cx="184731" cy="264560"/>
    <xdr:sp macro="" textlink="">
      <xdr:nvSpPr>
        <xdr:cNvPr id="5"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6"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287</xdr:row>
      <xdr:rowOff>0</xdr:rowOff>
    </xdr:from>
    <xdr:ext cx="184731" cy="264560"/>
    <xdr:sp macro="" textlink="">
      <xdr:nvSpPr>
        <xdr:cNvPr id="7" name="TextovéPole 1"/>
        <xdr:cNvSpPr txBox="1"/>
      </xdr:nvSpPr>
      <xdr:spPr>
        <a:xfrm>
          <a:off x="2471824" y="7213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8"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9"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0"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1257576</xdr:colOff>
      <xdr:row>7</xdr:row>
      <xdr:rowOff>8760</xdr:rowOff>
    </xdr:to>
    <xdr:pic>
      <xdr:nvPicPr>
        <xdr:cNvPr id="13" name="Picture 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5</xdr:col>
      <xdr:colOff>481099</xdr:colOff>
      <xdr:row>286</xdr:row>
      <xdr:rowOff>0</xdr:rowOff>
    </xdr:from>
    <xdr:ext cx="184731" cy="264560"/>
    <xdr:sp macro="" textlink="">
      <xdr:nvSpPr>
        <xdr:cNvPr id="3"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6"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287</xdr:row>
      <xdr:rowOff>0</xdr:rowOff>
    </xdr:from>
    <xdr:ext cx="184731" cy="264560"/>
    <xdr:sp macro="" textlink="">
      <xdr:nvSpPr>
        <xdr:cNvPr id="7" name="TextovéPole 1"/>
        <xdr:cNvSpPr txBox="1"/>
      </xdr:nvSpPr>
      <xdr:spPr>
        <a:xfrm>
          <a:off x="2471824" y="688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8"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9"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0"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6"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7"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8"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287</xdr:row>
      <xdr:rowOff>0</xdr:rowOff>
    </xdr:from>
    <xdr:ext cx="184731" cy="264560"/>
    <xdr:sp macro="" textlink="">
      <xdr:nvSpPr>
        <xdr:cNvPr id="29" name="TextovéPole 1"/>
        <xdr:cNvSpPr txBox="1"/>
      </xdr:nvSpPr>
      <xdr:spPr>
        <a:xfrm>
          <a:off x="2833774" y="6704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0"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1"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2"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1244771</xdr:colOff>
      <xdr:row>7</xdr:row>
      <xdr:rowOff>8760</xdr:rowOff>
    </xdr:to>
    <xdr:pic>
      <xdr:nvPicPr>
        <xdr:cNvPr id="19" name="Picture 1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oneCellAnchor>
    <xdr:from>
      <xdr:col>5</xdr:col>
      <xdr:colOff>481099</xdr:colOff>
      <xdr:row>286</xdr:row>
      <xdr:rowOff>0</xdr:rowOff>
    </xdr:from>
    <xdr:ext cx="184731" cy="264560"/>
    <xdr:sp macro="" textlink="">
      <xdr:nvSpPr>
        <xdr:cNvPr id="17"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8"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0"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1"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2"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3"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4"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5"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3"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4"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5"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6"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1232176</xdr:colOff>
      <xdr:row>7</xdr:row>
      <xdr:rowOff>8760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108</xdr:col>
      <xdr:colOff>19050</xdr:colOff>
      <xdr:row>97</xdr:row>
      <xdr:rowOff>0</xdr:rowOff>
    </xdr:from>
    <xdr:to>
      <xdr:col>108</xdr:col>
      <xdr:colOff>19050</xdr:colOff>
      <xdr:row>102</xdr:row>
      <xdr:rowOff>28575</xdr:rowOff>
    </xdr:to>
    <xdr:sp macro="" textlink="">
      <xdr:nvSpPr>
        <xdr:cNvPr id="2" name="Line 28"/>
        <xdr:cNvSpPr>
          <a:spLocks noChangeShapeType="1"/>
        </xdr:cNvSpPr>
      </xdr:nvSpPr>
      <xdr:spPr bwMode="auto">
        <a:xfrm>
          <a:off x="74523600" y="22469475"/>
          <a:ext cx="0" cy="9525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286</xdr:row>
      <xdr:rowOff>0</xdr:rowOff>
    </xdr:from>
    <xdr:ext cx="184731" cy="264560"/>
    <xdr:sp macro="" textlink="">
      <xdr:nvSpPr>
        <xdr:cNvPr id="3"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108</xdr:col>
      <xdr:colOff>19050</xdr:colOff>
      <xdr:row>116</xdr:row>
      <xdr:rowOff>0</xdr:rowOff>
    </xdr:from>
    <xdr:to>
      <xdr:col>108</xdr:col>
      <xdr:colOff>19050</xdr:colOff>
      <xdr:row>118</xdr:row>
      <xdr:rowOff>28575</xdr:rowOff>
    </xdr:to>
    <xdr:sp macro="" textlink="">
      <xdr:nvSpPr>
        <xdr:cNvPr id="4" name="Line 28"/>
        <xdr:cNvSpPr>
          <a:spLocks noChangeShapeType="1"/>
        </xdr:cNvSpPr>
      </xdr:nvSpPr>
      <xdr:spPr bwMode="auto">
        <a:xfrm>
          <a:off x="74523600" y="26831925"/>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286</xdr:row>
      <xdr:rowOff>0</xdr:rowOff>
    </xdr:from>
    <xdr:ext cx="184731" cy="264560"/>
    <xdr:sp macro="" textlink="">
      <xdr:nvSpPr>
        <xdr:cNvPr id="5"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6"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287</xdr:row>
      <xdr:rowOff>0</xdr:rowOff>
    </xdr:from>
    <xdr:ext cx="184731" cy="264560"/>
    <xdr:sp macro="" textlink="">
      <xdr:nvSpPr>
        <xdr:cNvPr id="7" name="TextovéPole 1"/>
        <xdr:cNvSpPr txBox="1"/>
      </xdr:nvSpPr>
      <xdr:spPr>
        <a:xfrm>
          <a:off x="2471824" y="688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8"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9"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0"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2"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3"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4"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287</xdr:row>
      <xdr:rowOff>0</xdr:rowOff>
    </xdr:from>
    <xdr:ext cx="184731" cy="264560"/>
    <xdr:sp macro="" textlink="">
      <xdr:nvSpPr>
        <xdr:cNvPr id="15" name="TextovéPole 1"/>
        <xdr:cNvSpPr txBox="1"/>
      </xdr:nvSpPr>
      <xdr:spPr>
        <a:xfrm>
          <a:off x="2833774" y="6711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6"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7"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8"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19"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0"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1"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287</xdr:row>
      <xdr:rowOff>0</xdr:rowOff>
    </xdr:from>
    <xdr:ext cx="184731" cy="264560"/>
    <xdr:sp macro="" textlink="">
      <xdr:nvSpPr>
        <xdr:cNvPr id="22" name="TextovéPole 1"/>
        <xdr:cNvSpPr txBox="1"/>
      </xdr:nvSpPr>
      <xdr:spPr>
        <a:xfrm>
          <a:off x="2833774" y="6711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3"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4"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5"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1220837</xdr:colOff>
      <xdr:row>7</xdr:row>
      <xdr:rowOff>8760</xdr:rowOff>
    </xdr:to>
    <xdr:pic>
      <xdr:nvPicPr>
        <xdr:cNvPr id="26" name="Pictur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oneCellAnchor>
    <xdr:from>
      <xdr:col>5</xdr:col>
      <xdr:colOff>481099</xdr:colOff>
      <xdr:row>286</xdr:row>
      <xdr:rowOff>0</xdr:rowOff>
    </xdr:from>
    <xdr:ext cx="184731" cy="264560"/>
    <xdr:sp macro="" textlink="">
      <xdr:nvSpPr>
        <xdr:cNvPr id="27"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8"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29"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287</xdr:row>
      <xdr:rowOff>0</xdr:rowOff>
    </xdr:from>
    <xdr:ext cx="184731" cy="264560"/>
    <xdr:sp macro="" textlink="">
      <xdr:nvSpPr>
        <xdr:cNvPr id="30" name="TextovéPole 1"/>
        <xdr:cNvSpPr txBox="1"/>
      </xdr:nvSpPr>
      <xdr:spPr>
        <a:xfrm>
          <a:off x="2419437" y="744712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1"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2"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3" name="TextovéPole 1"/>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4"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5"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6"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7"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8"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39" name="TextovéPole 1"/>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0"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1"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2"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3"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4"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5"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6"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7"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8"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49"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0"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1"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2"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3"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4"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5"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6"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7"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8"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59"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60"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61"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62"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286</xdr:row>
      <xdr:rowOff>0</xdr:rowOff>
    </xdr:from>
    <xdr:ext cx="184731" cy="264560"/>
    <xdr:sp macro="" textlink="">
      <xdr:nvSpPr>
        <xdr:cNvPr id="63" name="TextovéPole 1"/>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3</xdr:col>
      <xdr:colOff>53317</xdr:colOff>
      <xdr:row>4</xdr:row>
      <xdr:rowOff>84027</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38100"/>
          <a:ext cx="3072742" cy="7698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1"/>
  </sheetPr>
  <dimension ref="B2:T47"/>
  <sheetViews>
    <sheetView showGridLines="0" tabSelected="1" zoomScale="60" zoomScaleNormal="60" workbookViewId="0"/>
  </sheetViews>
  <sheetFormatPr defaultColWidth="9.1328125" defaultRowHeight="14.25"/>
  <cols>
    <col min="1" max="1" width="2.59765625" style="2" customWidth="1"/>
    <col min="2" max="8" width="9.1328125" style="2"/>
    <col min="9" max="9" width="25.1328125" style="2" customWidth="1"/>
    <col min="10" max="10" width="47.86328125" style="2" customWidth="1"/>
    <col min="11" max="11" width="6.3984375" style="2" customWidth="1"/>
    <col min="12" max="16384" width="9.1328125" style="2"/>
  </cols>
  <sheetData>
    <row r="2" spans="2:11" ht="18">
      <c r="H2" s="639" t="s">
        <v>1062</v>
      </c>
    </row>
    <row r="3" spans="2:11" ht="18">
      <c r="H3" s="639" t="s">
        <v>1063</v>
      </c>
    </row>
    <row r="4" spans="2:11" ht="14.65" thickBot="1"/>
    <row r="5" spans="2:11" ht="15">
      <c r="B5" s="3"/>
      <c r="C5" s="4"/>
      <c r="D5" s="4"/>
      <c r="E5" s="4"/>
      <c r="F5" s="4"/>
      <c r="G5" s="4"/>
      <c r="H5" s="4"/>
      <c r="I5" s="4"/>
      <c r="J5" s="4"/>
      <c r="K5" s="5"/>
    </row>
    <row r="6" spans="2:11" ht="15">
      <c r="B6" s="6">
        <v>1</v>
      </c>
      <c r="C6" s="7" t="s">
        <v>1046</v>
      </c>
      <c r="D6" s="7"/>
      <c r="E6" s="7"/>
      <c r="F6" s="7"/>
      <c r="G6" s="7"/>
      <c r="H6" s="7"/>
      <c r="I6" s="7"/>
      <c r="J6" s="712" t="s">
        <v>1146</v>
      </c>
      <c r="K6" s="8"/>
    </row>
    <row r="7" spans="2:11" ht="15">
      <c r="B7" s="6"/>
      <c r="C7" s="7"/>
      <c r="D7" s="7"/>
      <c r="E7" s="7"/>
      <c r="F7" s="7"/>
      <c r="G7" s="7"/>
      <c r="H7" s="7"/>
      <c r="I7" s="7"/>
      <c r="J7" s="9"/>
      <c r="K7" s="8"/>
    </row>
    <row r="8" spans="2:11" ht="15.4">
      <c r="B8" s="6">
        <v>2</v>
      </c>
      <c r="C8" s="7" t="s">
        <v>1076</v>
      </c>
      <c r="D8" s="7"/>
      <c r="E8" s="7"/>
      <c r="F8" s="7"/>
      <c r="G8" s="7"/>
      <c r="H8" s="7"/>
      <c r="I8" s="7"/>
      <c r="J8" s="10"/>
      <c r="K8" s="8"/>
    </row>
    <row r="9" spans="2:11" ht="15">
      <c r="B9" s="6"/>
      <c r="C9" s="7"/>
      <c r="D9" s="7"/>
      <c r="E9" s="7"/>
      <c r="F9" s="7"/>
      <c r="G9" s="7"/>
      <c r="H9" s="7"/>
      <c r="I9" s="7"/>
      <c r="J9" s="7"/>
      <c r="K9" s="8"/>
    </row>
    <row r="10" spans="2:11" ht="15">
      <c r="B10" s="6">
        <v>3</v>
      </c>
      <c r="C10" s="7" t="s">
        <v>1051</v>
      </c>
      <c r="D10" s="7"/>
      <c r="E10" s="7"/>
      <c r="F10" s="7"/>
      <c r="H10" s="7"/>
      <c r="I10" s="7"/>
      <c r="J10" s="713"/>
      <c r="K10" s="8"/>
    </row>
    <row r="11" spans="2:11" ht="15">
      <c r="B11" s="6"/>
      <c r="C11" s="7"/>
      <c r="D11" s="7"/>
      <c r="E11" s="7"/>
      <c r="F11" s="7"/>
      <c r="G11" s="7"/>
      <c r="H11" s="7"/>
      <c r="I11" s="7"/>
      <c r="J11" s="7"/>
      <c r="K11" s="8"/>
    </row>
    <row r="12" spans="2:11" ht="15">
      <c r="B12" s="6">
        <v>4</v>
      </c>
      <c r="C12" s="7" t="s">
        <v>1077</v>
      </c>
      <c r="D12" s="7"/>
      <c r="E12" s="7"/>
      <c r="F12" s="7"/>
      <c r="G12" s="7"/>
      <c r="H12" s="7"/>
      <c r="I12" s="7"/>
      <c r="J12" s="10"/>
      <c r="K12" s="8"/>
    </row>
    <row r="13" spans="2:11" ht="15">
      <c r="B13" s="6"/>
      <c r="C13" s="7"/>
      <c r="D13" s="7"/>
      <c r="E13" s="7"/>
      <c r="F13" s="7"/>
      <c r="G13" s="7"/>
      <c r="H13" s="7"/>
      <c r="I13" s="7"/>
      <c r="J13" s="7"/>
      <c r="K13" s="8"/>
    </row>
    <row r="14" spans="2:11" ht="15">
      <c r="B14" s="6">
        <v>5</v>
      </c>
      <c r="C14" s="7" t="s">
        <v>1078</v>
      </c>
      <c r="D14" s="7"/>
      <c r="E14" s="7"/>
      <c r="F14" s="7"/>
      <c r="G14" s="7"/>
      <c r="H14" s="7"/>
      <c r="I14" s="7"/>
      <c r="J14" s="11"/>
      <c r="K14" s="8"/>
    </row>
    <row r="15" spans="2:11" ht="15">
      <c r="B15" s="6"/>
      <c r="C15" s="7"/>
      <c r="D15" s="7"/>
      <c r="E15" s="7"/>
      <c r="F15" s="7"/>
      <c r="G15" s="7"/>
      <c r="H15" s="7"/>
      <c r="I15" s="7"/>
      <c r="J15" s="9"/>
      <c r="K15" s="8"/>
    </row>
    <row r="16" spans="2:11" ht="15">
      <c r="B16" s="6">
        <v>6</v>
      </c>
      <c r="C16" s="7" t="s">
        <v>1052</v>
      </c>
      <c r="D16" s="7"/>
      <c r="E16" s="7"/>
      <c r="F16" s="7"/>
      <c r="G16" s="7"/>
      <c r="H16" s="7"/>
      <c r="I16" s="7"/>
      <c r="J16" s="11"/>
      <c r="K16" s="8"/>
    </row>
    <row r="17" spans="2:20" ht="15">
      <c r="B17" s="6"/>
      <c r="C17" s="7"/>
      <c r="D17" s="7"/>
      <c r="E17" s="7"/>
      <c r="F17" s="7"/>
      <c r="G17" s="7"/>
      <c r="H17" s="7"/>
      <c r="I17" s="7"/>
      <c r="J17" s="9"/>
      <c r="K17" s="8"/>
    </row>
    <row r="18" spans="2:20" ht="15">
      <c r="B18" s="6">
        <v>7</v>
      </c>
      <c r="C18" s="7" t="s">
        <v>1075</v>
      </c>
      <c r="D18" s="7"/>
      <c r="E18" s="7"/>
      <c r="F18" s="7"/>
      <c r="G18" s="7"/>
      <c r="H18" s="7"/>
      <c r="I18" s="7"/>
      <c r="J18" s="714"/>
      <c r="K18" s="8"/>
    </row>
    <row r="19" spans="2:20" ht="15">
      <c r="B19" s="6"/>
      <c r="C19" s="7"/>
      <c r="D19" s="7"/>
      <c r="E19" s="7"/>
      <c r="F19" s="7"/>
      <c r="G19" s="7"/>
      <c r="H19" s="7"/>
      <c r="I19" s="7"/>
      <c r="J19" s="9"/>
      <c r="K19" s="8"/>
    </row>
    <row r="20" spans="2:20" ht="15">
      <c r="B20" s="6">
        <v>8</v>
      </c>
      <c r="C20" s="7" t="s">
        <v>983</v>
      </c>
      <c r="D20" s="7"/>
      <c r="E20" s="7"/>
      <c r="F20" s="7"/>
      <c r="G20" s="7"/>
      <c r="H20" s="7"/>
      <c r="I20" s="7"/>
      <c r="J20" s="10"/>
      <c r="K20" s="8"/>
    </row>
    <row r="21" spans="2:20" ht="15.4" thickBot="1">
      <c r="B21" s="12"/>
      <c r="C21" s="13"/>
      <c r="D21" s="13"/>
      <c r="E21" s="13"/>
      <c r="F21" s="13"/>
      <c r="G21" s="13"/>
      <c r="H21" s="13"/>
      <c r="I21" s="13"/>
      <c r="J21" s="14"/>
      <c r="K21" s="15"/>
    </row>
    <row r="22" spans="2:20" ht="15">
      <c r="B22" s="16"/>
      <c r="C22" s="7"/>
      <c r="D22" s="7"/>
      <c r="E22" s="7"/>
      <c r="F22" s="7"/>
      <c r="G22" s="7"/>
      <c r="H22" s="7"/>
      <c r="I22" s="7"/>
      <c r="J22" s="7"/>
      <c r="K22" s="7"/>
    </row>
    <row r="23" spans="2:20" ht="15">
      <c r="B23" s="17" t="s">
        <v>753</v>
      </c>
      <c r="C23" s="7"/>
      <c r="D23" s="7"/>
      <c r="E23" s="7"/>
      <c r="F23" s="7"/>
      <c r="G23" s="7"/>
      <c r="H23" s="7"/>
      <c r="I23" s="7"/>
      <c r="J23" s="7"/>
      <c r="K23" s="7"/>
    </row>
    <row r="24" spans="2:20" ht="9.75" customHeight="1">
      <c r="B24" s="18"/>
      <c r="C24" s="18"/>
      <c r="D24" s="18"/>
      <c r="E24" s="18"/>
      <c r="F24" s="18"/>
      <c r="G24" s="18"/>
      <c r="H24" s="18"/>
      <c r="I24" s="18"/>
      <c r="J24" s="18"/>
      <c r="K24" s="18"/>
    </row>
    <row r="25" spans="2:20">
      <c r="B25" s="22"/>
      <c r="C25" s="23"/>
      <c r="D25" s="23"/>
      <c r="E25" s="23"/>
      <c r="F25" s="23"/>
      <c r="G25" s="23"/>
      <c r="H25" s="23"/>
      <c r="I25" s="23"/>
      <c r="J25" s="23"/>
      <c r="K25" s="23"/>
      <c r="L25" s="649"/>
      <c r="M25" s="649"/>
      <c r="N25" s="649"/>
      <c r="O25" s="649"/>
      <c r="P25" s="649"/>
      <c r="Q25" s="649"/>
      <c r="R25" s="649"/>
      <c r="S25" s="649"/>
      <c r="T25" s="650"/>
    </row>
    <row r="26" spans="2:20">
      <c r="B26" s="24"/>
      <c r="C26" s="28" t="s">
        <v>1183</v>
      </c>
      <c r="D26" s="25"/>
      <c r="E26" s="438"/>
      <c r="F26" s="25"/>
      <c r="G26" s="25"/>
      <c r="H26" s="25"/>
      <c r="I26" s="25"/>
      <c r="J26" s="25"/>
      <c r="K26" s="25"/>
      <c r="L26" s="358"/>
      <c r="M26" s="358"/>
      <c r="N26" s="358"/>
      <c r="O26" s="358"/>
      <c r="P26" s="358"/>
      <c r="Q26" s="358"/>
      <c r="R26" s="358"/>
      <c r="S26" s="358"/>
      <c r="T26" s="648"/>
    </row>
    <row r="27" spans="2:20">
      <c r="B27" s="24"/>
      <c r="C27" s="1221" t="s">
        <v>1189</v>
      </c>
      <c r="D27" s="25"/>
      <c r="E27" s="438"/>
      <c r="F27" s="25"/>
      <c r="G27" s="25"/>
      <c r="H27" s="25"/>
      <c r="I27" s="25"/>
      <c r="J27" s="25"/>
      <c r="K27" s="25"/>
      <c r="L27" s="342"/>
      <c r="M27" s="342"/>
      <c r="N27" s="342"/>
      <c r="O27" s="358"/>
      <c r="P27" s="358"/>
      <c r="Q27" s="358"/>
      <c r="R27" s="358"/>
      <c r="S27" s="358"/>
      <c r="T27" s="648"/>
    </row>
    <row r="28" spans="2:20">
      <c r="B28" s="24"/>
      <c r="C28" s="28" t="s">
        <v>1064</v>
      </c>
      <c r="D28" s="25"/>
      <c r="E28" s="25"/>
      <c r="F28" s="25"/>
      <c r="G28" s="25"/>
      <c r="H28" s="25"/>
      <c r="I28" s="25"/>
      <c r="J28" s="25"/>
      <c r="K28" s="25"/>
      <c r="L28" s="358"/>
      <c r="M28" s="358"/>
      <c r="N28" s="358"/>
      <c r="O28" s="358"/>
      <c r="P28" s="358"/>
      <c r="Q28" s="358"/>
      <c r="R28" s="358"/>
      <c r="S28" s="358"/>
      <c r="T28" s="648"/>
    </row>
    <row r="29" spans="2:20">
      <c r="B29" s="24"/>
      <c r="C29" s="28" t="s">
        <v>1073</v>
      </c>
      <c r="D29" s="25"/>
      <c r="E29" s="25"/>
      <c r="F29" s="25"/>
      <c r="G29" s="25"/>
      <c r="H29" s="25"/>
      <c r="I29" s="25"/>
      <c r="J29" s="25"/>
      <c r="K29" s="25"/>
      <c r="L29" s="358"/>
      <c r="M29" s="358"/>
      <c r="N29" s="358"/>
      <c r="O29" s="358"/>
      <c r="P29" s="358"/>
      <c r="Q29" s="358"/>
      <c r="R29" s="358"/>
      <c r="S29" s="358"/>
      <c r="T29" s="648"/>
    </row>
    <row r="30" spans="2:20">
      <c r="B30" s="24"/>
      <c r="C30" s="647" t="s">
        <v>1074</v>
      </c>
      <c r="D30" s="25"/>
      <c r="E30" s="25"/>
      <c r="F30" s="25"/>
      <c r="G30" s="25"/>
      <c r="H30" s="25"/>
      <c r="I30" s="25"/>
      <c r="J30" s="25"/>
      <c r="K30" s="25"/>
      <c r="L30" s="358"/>
      <c r="M30" s="358"/>
      <c r="N30" s="358"/>
      <c r="O30" s="358"/>
      <c r="P30" s="358"/>
      <c r="Q30" s="358"/>
      <c r="R30" s="358"/>
      <c r="S30" s="358"/>
      <c r="T30" s="648"/>
    </row>
    <row r="31" spans="2:20">
      <c r="B31" s="24"/>
      <c r="C31" s="647" t="s">
        <v>1065</v>
      </c>
      <c r="D31" s="25"/>
      <c r="E31" s="25"/>
      <c r="F31" s="25"/>
      <c r="G31" s="25"/>
      <c r="H31" s="25"/>
      <c r="I31" s="25"/>
      <c r="J31" s="25"/>
      <c r="K31" s="25"/>
      <c r="L31" s="358"/>
      <c r="M31" s="358"/>
      <c r="N31" s="358"/>
      <c r="O31" s="358"/>
      <c r="P31" s="358"/>
      <c r="Q31" s="358"/>
      <c r="R31" s="358"/>
      <c r="S31" s="358"/>
      <c r="T31" s="648"/>
    </row>
    <row r="32" spans="2:20">
      <c r="B32" s="24"/>
      <c r="C32" s="28" t="s">
        <v>1066</v>
      </c>
      <c r="D32" s="25"/>
      <c r="E32" s="25"/>
      <c r="F32" s="25"/>
      <c r="G32" s="25"/>
      <c r="H32" s="25"/>
      <c r="I32" s="25"/>
      <c r="J32" s="25"/>
      <c r="K32" s="25"/>
      <c r="L32" s="358"/>
      <c r="M32" s="358"/>
      <c r="N32" s="358"/>
      <c r="O32" s="358"/>
      <c r="P32" s="358"/>
      <c r="Q32" s="358"/>
      <c r="R32" s="358"/>
      <c r="S32" s="358"/>
      <c r="T32" s="648"/>
    </row>
    <row r="33" spans="2:20">
      <c r="B33" s="24"/>
      <c r="C33" s="28" t="s">
        <v>990</v>
      </c>
      <c r="D33" s="25"/>
      <c r="E33" s="25"/>
      <c r="F33" s="25"/>
      <c r="G33" s="25"/>
      <c r="H33" s="25"/>
      <c r="I33" s="25"/>
      <c r="J33" s="25"/>
      <c r="K33" s="25"/>
      <c r="L33" s="358"/>
      <c r="M33" s="358"/>
      <c r="N33" s="358"/>
      <c r="O33" s="358"/>
      <c r="P33" s="358"/>
      <c r="Q33" s="358"/>
      <c r="R33" s="358"/>
      <c r="S33" s="358"/>
      <c r="T33" s="648"/>
    </row>
    <row r="34" spans="2:20">
      <c r="B34" s="24"/>
      <c r="C34" s="28" t="s">
        <v>1089</v>
      </c>
      <c r="D34" s="25"/>
      <c r="E34" s="25"/>
      <c r="F34" s="25"/>
      <c r="G34" s="25"/>
      <c r="H34" s="25"/>
      <c r="I34" s="25"/>
      <c r="J34" s="25"/>
      <c r="K34" s="25"/>
      <c r="L34" s="358"/>
      <c r="M34" s="358"/>
      <c r="N34" s="358"/>
      <c r="O34" s="358"/>
      <c r="P34" s="358"/>
      <c r="Q34" s="358"/>
      <c r="R34" s="358"/>
      <c r="S34" s="358"/>
      <c r="T34" s="648"/>
    </row>
    <row r="35" spans="2:20">
      <c r="B35" s="24"/>
      <c r="C35" s="28" t="s">
        <v>1005</v>
      </c>
      <c r="D35" s="25"/>
      <c r="E35" s="25"/>
      <c r="F35" s="25"/>
      <c r="G35" s="25"/>
      <c r="H35" s="25"/>
      <c r="I35" s="25"/>
      <c r="J35" s="25"/>
      <c r="K35" s="25"/>
      <c r="L35" s="358"/>
      <c r="M35" s="358"/>
      <c r="N35" s="358"/>
      <c r="O35" s="358"/>
      <c r="P35" s="358"/>
      <c r="Q35" s="358"/>
      <c r="R35" s="358"/>
      <c r="S35" s="358"/>
      <c r="T35" s="648"/>
    </row>
    <row r="36" spans="2:20" s="794" customFormat="1" ht="14.25" customHeight="1">
      <c r="B36" s="24"/>
      <c r="C36" s="28" t="s">
        <v>1006</v>
      </c>
      <c r="D36" s="25"/>
      <c r="E36" s="25"/>
      <c r="F36" s="25"/>
      <c r="G36" s="25"/>
      <c r="H36" s="25"/>
      <c r="I36" s="25"/>
      <c r="J36" s="25"/>
      <c r="K36" s="25"/>
      <c r="L36" s="358"/>
      <c r="M36" s="358"/>
      <c r="N36" s="358"/>
      <c r="O36" s="358"/>
      <c r="P36" s="358"/>
      <c r="Q36" s="358"/>
      <c r="R36" s="358"/>
      <c r="S36" s="358"/>
      <c r="T36" s="648"/>
    </row>
    <row r="37" spans="2:20" ht="14.25" customHeight="1">
      <c r="B37" s="24"/>
      <c r="C37" s="1223" t="s">
        <v>1182</v>
      </c>
      <c r="D37" s="1223"/>
      <c r="E37" s="1223"/>
      <c r="F37" s="1223"/>
      <c r="G37" s="1223"/>
      <c r="H37" s="1223"/>
      <c r="I37" s="1223"/>
      <c r="J37" s="1223"/>
      <c r="K37" s="1223"/>
      <c r="L37" s="1223"/>
      <c r="M37" s="1223"/>
      <c r="N37" s="1223"/>
      <c r="O37" s="1223"/>
      <c r="P37" s="1223"/>
      <c r="Q37" s="1223"/>
      <c r="R37" s="1223"/>
      <c r="S37" s="1223"/>
      <c r="T37" s="648"/>
    </row>
    <row r="38" spans="2:20" s="1051" customFormat="1">
      <c r="B38" s="24"/>
      <c r="C38" s="1223"/>
      <c r="D38" s="1223"/>
      <c r="E38" s="1223"/>
      <c r="F38" s="1223"/>
      <c r="G38" s="1223"/>
      <c r="H38" s="1223"/>
      <c r="I38" s="1223"/>
      <c r="J38" s="1223"/>
      <c r="K38" s="1223"/>
      <c r="L38" s="1223"/>
      <c r="M38" s="1223"/>
      <c r="N38" s="1223"/>
      <c r="O38" s="1223"/>
      <c r="P38" s="1223"/>
      <c r="Q38" s="1223"/>
      <c r="R38" s="1223"/>
      <c r="S38" s="1223"/>
      <c r="T38" s="648"/>
    </row>
    <row r="39" spans="2:20">
      <c r="B39" s="1054"/>
      <c r="C39" s="1053"/>
      <c r="D39" s="1053"/>
      <c r="E39" s="1053"/>
      <c r="F39" s="1053"/>
      <c r="G39" s="1053"/>
      <c r="H39" s="1053"/>
      <c r="I39" s="1053"/>
      <c r="J39" s="1053"/>
      <c r="K39" s="1053"/>
      <c r="L39" s="1053"/>
      <c r="M39" s="1053"/>
      <c r="N39" s="1053"/>
      <c r="O39" s="1053"/>
      <c r="P39" s="1053"/>
      <c r="Q39" s="1053"/>
      <c r="R39" s="1053"/>
      <c r="S39" s="1053"/>
      <c r="T39" s="1050"/>
    </row>
    <row r="40" spans="2:20">
      <c r="B40" s="24"/>
      <c r="C40" s="643" t="s">
        <v>1067</v>
      </c>
      <c r="D40" s="25"/>
      <c r="E40" s="25"/>
      <c r="F40" s="25"/>
      <c r="G40" s="25"/>
      <c r="H40" s="25"/>
      <c r="I40" s="25"/>
      <c r="J40" s="25"/>
      <c r="K40" s="25"/>
      <c r="L40" s="358"/>
      <c r="M40" s="358"/>
      <c r="N40" s="358"/>
      <c r="O40" s="358"/>
      <c r="P40" s="358"/>
      <c r="Q40" s="358"/>
      <c r="R40" s="358"/>
      <c r="S40" s="358"/>
      <c r="T40" s="648"/>
    </row>
    <row r="41" spans="2:20">
      <c r="B41" s="24"/>
      <c r="C41" s="642"/>
      <c r="D41" s="28" t="s">
        <v>1068</v>
      </c>
      <c r="E41" s="25"/>
      <c r="F41" s="25"/>
      <c r="G41" s="25"/>
      <c r="H41" s="25"/>
      <c r="I41" s="25"/>
      <c r="J41" s="25"/>
      <c r="K41" s="25"/>
      <c r="L41" s="358"/>
      <c r="M41" s="358"/>
      <c r="N41" s="358"/>
      <c r="O41" s="358"/>
      <c r="P41" s="358"/>
      <c r="Q41" s="358"/>
      <c r="R41" s="358"/>
      <c r="S41" s="358"/>
      <c r="T41" s="648"/>
    </row>
    <row r="42" spans="2:20">
      <c r="B42" s="24"/>
      <c r="C42" s="641"/>
      <c r="D42" s="28" t="s">
        <v>1069</v>
      </c>
      <c r="E42" s="25"/>
      <c r="F42" s="25"/>
      <c r="G42" s="25"/>
      <c r="H42" s="25"/>
      <c r="I42" s="25"/>
      <c r="J42" s="25"/>
      <c r="K42" s="25"/>
      <c r="L42" s="358"/>
      <c r="M42" s="358"/>
      <c r="N42" s="358"/>
      <c r="O42" s="358"/>
      <c r="P42" s="358"/>
      <c r="Q42" s="358"/>
      <c r="R42" s="358"/>
      <c r="S42" s="358"/>
      <c r="T42" s="648"/>
    </row>
    <row r="43" spans="2:20">
      <c r="B43" s="24"/>
      <c r="C43" s="644"/>
      <c r="D43" s="28" t="s">
        <v>1070</v>
      </c>
      <c r="E43" s="25"/>
      <c r="F43" s="25"/>
      <c r="G43" s="25"/>
      <c r="H43" s="25"/>
      <c r="I43" s="25"/>
      <c r="J43" s="25"/>
      <c r="K43" s="25"/>
      <c r="L43" s="358"/>
      <c r="M43" s="358"/>
      <c r="N43" s="358"/>
      <c r="O43" s="358"/>
      <c r="P43" s="358"/>
      <c r="Q43" s="358"/>
      <c r="R43" s="358"/>
      <c r="S43" s="358"/>
      <c r="T43" s="648"/>
    </row>
    <row r="44" spans="2:20">
      <c r="B44" s="24"/>
      <c r="C44" s="645"/>
      <c r="D44" s="28" t="s">
        <v>1071</v>
      </c>
      <c r="E44" s="25"/>
      <c r="F44" s="25"/>
      <c r="G44" s="25"/>
      <c r="H44" s="25"/>
      <c r="I44" s="25"/>
      <c r="J44" s="25"/>
      <c r="K44" s="25"/>
      <c r="L44" s="358"/>
      <c r="M44" s="358"/>
      <c r="N44" s="358"/>
      <c r="O44" s="358"/>
      <c r="P44" s="358"/>
      <c r="Q44" s="358"/>
      <c r="R44" s="358"/>
      <c r="S44" s="358"/>
      <c r="T44" s="648"/>
    </row>
    <row r="45" spans="2:20">
      <c r="B45" s="24"/>
      <c r="C45" s="640"/>
      <c r="D45" s="28" t="s">
        <v>1072</v>
      </c>
      <c r="E45" s="25"/>
      <c r="F45" s="25"/>
      <c r="G45" s="25"/>
      <c r="H45" s="25"/>
      <c r="I45" s="25"/>
      <c r="J45" s="25"/>
      <c r="K45" s="25"/>
      <c r="L45" s="358"/>
      <c r="M45" s="358"/>
      <c r="N45" s="358"/>
      <c r="O45" s="358"/>
      <c r="P45" s="358"/>
      <c r="Q45" s="358"/>
      <c r="R45" s="358"/>
      <c r="S45" s="358"/>
      <c r="T45" s="648"/>
    </row>
    <row r="46" spans="2:20">
      <c r="B46" s="24"/>
      <c r="C46" s="25"/>
      <c r="D46" s="25"/>
      <c r="E46" s="25"/>
      <c r="F46" s="25"/>
      <c r="G46" s="25"/>
      <c r="H46" s="25"/>
      <c r="I46" s="25"/>
      <c r="J46" s="25"/>
      <c r="K46" s="25"/>
      <c r="L46" s="358"/>
      <c r="M46" s="358"/>
      <c r="N46" s="358"/>
      <c r="O46" s="358"/>
      <c r="P46" s="358"/>
      <c r="Q46" s="358"/>
      <c r="R46" s="358"/>
      <c r="S46" s="358"/>
      <c r="T46" s="648"/>
    </row>
    <row r="47" spans="2:20">
      <c r="B47" s="26"/>
      <c r="C47" s="27"/>
      <c r="D47" s="27"/>
      <c r="E47" s="27"/>
      <c r="F47" s="27"/>
      <c r="G47" s="27"/>
      <c r="H47" s="27"/>
      <c r="I47" s="27"/>
      <c r="J47" s="27"/>
      <c r="K47" s="27"/>
      <c r="L47" s="651"/>
      <c r="M47" s="651"/>
      <c r="N47" s="651"/>
      <c r="O47" s="651"/>
      <c r="P47" s="651"/>
      <c r="Q47" s="651"/>
      <c r="R47" s="651"/>
      <c r="S47" s="651"/>
      <c r="T47" s="652"/>
    </row>
  </sheetData>
  <sheetProtection selectLockedCells="1"/>
  <mergeCells count="1">
    <mergeCell ref="C37:S38"/>
  </mergeCells>
  <dataValidations count="3">
    <dataValidation type="list" allowBlank="1" showInputMessage="1" showErrorMessage="1" sqref="J20">
      <formula1>Units</formula1>
    </dataValidation>
    <dataValidation type="list" allowBlank="1" showInputMessage="1" showErrorMessage="1" sqref="J16">
      <formula1>CurrDenom</formula1>
    </dataValidation>
    <dataValidation type="list" allowBlank="1" showInputMessage="1" showErrorMessage="1" sqref="J12">
      <formula1>RepBasis</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sheetPr>
  <dimension ref="A1:I30"/>
  <sheetViews>
    <sheetView workbookViewId="0"/>
  </sheetViews>
  <sheetFormatPr defaultRowHeight="14.25"/>
  <cols>
    <col min="1" max="1" width="16.265625" bestFit="1" customWidth="1"/>
    <col min="3" max="4" width="9.265625" style="1" customWidth="1"/>
    <col min="5" max="5" width="23.1328125" bestFit="1" customWidth="1"/>
    <col min="8" max="8" width="9.06640625" style="1055"/>
  </cols>
  <sheetData>
    <row r="1" spans="1:9">
      <c r="A1" s="754" t="s">
        <v>709</v>
      </c>
      <c r="B1" t="s">
        <v>1108</v>
      </c>
      <c r="C1" s="755"/>
      <c r="E1" s="1" t="s">
        <v>1047</v>
      </c>
      <c r="F1" t="s">
        <v>1057</v>
      </c>
      <c r="G1" t="s">
        <v>1061</v>
      </c>
      <c r="I1" s="1055" t="s">
        <v>1180</v>
      </c>
    </row>
    <row r="2" spans="1:9">
      <c r="A2" s="1" t="s">
        <v>1007</v>
      </c>
      <c r="B2" t="s">
        <v>1027</v>
      </c>
      <c r="C2" s="778"/>
      <c r="E2" s="1" t="s">
        <v>1048</v>
      </c>
      <c r="F2" t="s">
        <v>1058</v>
      </c>
      <c r="G2" s="19" t="s">
        <v>984</v>
      </c>
      <c r="H2" s="1049"/>
      <c r="I2" s="1055" t="s">
        <v>1181</v>
      </c>
    </row>
    <row r="3" spans="1:9">
      <c r="A3" s="1" t="s">
        <v>1008</v>
      </c>
      <c r="B3" t="s">
        <v>1030</v>
      </c>
      <c r="C3" s="778"/>
      <c r="E3" s="1" t="s">
        <v>1049</v>
      </c>
      <c r="F3" t="s">
        <v>1059</v>
      </c>
      <c r="G3" s="20" t="s">
        <v>985</v>
      </c>
      <c r="H3" s="1052"/>
    </row>
    <row r="4" spans="1:9">
      <c r="A4" s="1" t="s">
        <v>1009</v>
      </c>
      <c r="B4" t="s">
        <v>1031</v>
      </c>
      <c r="C4" s="778"/>
      <c r="E4" t="s">
        <v>1050</v>
      </c>
      <c r="F4" t="s">
        <v>1060</v>
      </c>
      <c r="G4" s="21" t="s">
        <v>986</v>
      </c>
      <c r="H4" s="1052"/>
    </row>
    <row r="5" spans="1:9">
      <c r="A5" s="1" t="s">
        <v>1010</v>
      </c>
      <c r="B5" t="s">
        <v>1032</v>
      </c>
      <c r="C5" s="778"/>
    </row>
    <row r="6" spans="1:9">
      <c r="A6" s="1" t="s">
        <v>1011</v>
      </c>
      <c r="B6" t="s">
        <v>1033</v>
      </c>
      <c r="C6" s="778"/>
    </row>
    <row r="7" spans="1:9">
      <c r="A7" s="1" t="s">
        <v>1012</v>
      </c>
      <c r="B7" t="s">
        <v>1034</v>
      </c>
      <c r="C7" s="778"/>
    </row>
    <row r="8" spans="1:9">
      <c r="A8" s="1" t="s">
        <v>1013</v>
      </c>
      <c r="B8" t="s">
        <v>1035</v>
      </c>
      <c r="C8" s="778"/>
    </row>
    <row r="9" spans="1:9">
      <c r="A9" s="1" t="s">
        <v>1014</v>
      </c>
      <c r="B9" t="s">
        <v>1028</v>
      </c>
      <c r="C9" s="778"/>
    </row>
    <row r="10" spans="1:9">
      <c r="A10" s="1" t="s">
        <v>1015</v>
      </c>
      <c r="B10" t="s">
        <v>987</v>
      </c>
      <c r="C10" s="778"/>
    </row>
    <row r="11" spans="1:9">
      <c r="A11" s="1" t="s">
        <v>1016</v>
      </c>
      <c r="B11" t="s">
        <v>1036</v>
      </c>
      <c r="C11" s="778"/>
    </row>
    <row r="12" spans="1:9">
      <c r="A12" s="1" t="s">
        <v>1017</v>
      </c>
      <c r="B12" t="s">
        <v>1037</v>
      </c>
      <c r="C12" s="778"/>
    </row>
    <row r="13" spans="1:9">
      <c r="A13" s="1" t="s">
        <v>1018</v>
      </c>
      <c r="B13" t="s">
        <v>1038</v>
      </c>
      <c r="C13" s="778"/>
    </row>
    <row r="14" spans="1:9">
      <c r="A14" s="1" t="s">
        <v>1019</v>
      </c>
      <c r="B14" t="s">
        <v>1039</v>
      </c>
      <c r="C14" s="778"/>
    </row>
    <row r="15" spans="1:9">
      <c r="A15" s="1" t="s">
        <v>1020</v>
      </c>
      <c r="B15" t="s">
        <v>1040</v>
      </c>
      <c r="C15" s="778"/>
    </row>
    <row r="16" spans="1:9">
      <c r="A16" s="1" t="s">
        <v>1021</v>
      </c>
      <c r="B16" t="s">
        <v>1041</v>
      </c>
      <c r="C16" s="778"/>
    </row>
    <row r="17" spans="1:3">
      <c r="A17" s="1" t="s">
        <v>1022</v>
      </c>
      <c r="B17" t="s">
        <v>1042</v>
      </c>
      <c r="C17" s="778"/>
    </row>
    <row r="18" spans="1:3">
      <c r="A18" s="1" t="s">
        <v>1023</v>
      </c>
      <c r="B18" t="s">
        <v>1029</v>
      </c>
      <c r="C18" s="778"/>
    </row>
    <row r="19" spans="1:3">
      <c r="A19" s="1" t="s">
        <v>1024</v>
      </c>
      <c r="B19" t="s">
        <v>1043</v>
      </c>
      <c r="C19" s="778"/>
    </row>
    <row r="20" spans="1:3">
      <c r="A20" s="1" t="s">
        <v>1025</v>
      </c>
      <c r="B20" t="s">
        <v>1044</v>
      </c>
      <c r="C20" s="778"/>
    </row>
    <row r="21" spans="1:3">
      <c r="A21" s="1" t="s">
        <v>1026</v>
      </c>
      <c r="B21" t="s">
        <v>1045</v>
      </c>
      <c r="C21" s="778"/>
    </row>
    <row r="28" spans="1:3">
      <c r="A28" s="1055"/>
      <c r="B28" s="1055"/>
    </row>
    <row r="29" spans="1:3">
      <c r="A29" s="1055"/>
      <c r="B29" s="1055" t="s">
        <v>1136</v>
      </c>
    </row>
    <row r="30" spans="1:3" ht="71.25">
      <c r="A30" s="1192" t="s">
        <v>1135</v>
      </c>
      <c r="B30" s="1055">
        <v>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WZR48"/>
  <sheetViews>
    <sheetView showGridLines="0" zoomScale="50" zoomScaleNormal="50" workbookViewId="0">
      <pane xSplit="4" ySplit="15" topLeftCell="E16" activePane="bottomRight" state="frozen"/>
      <selection pane="topRight"/>
      <selection pane="bottomLeft"/>
      <selection pane="bottomRight"/>
    </sheetView>
  </sheetViews>
  <sheetFormatPr defaultColWidth="11.3984375" defaultRowHeight="12.4"/>
  <cols>
    <col min="1" max="3" width="1.265625" style="747" customWidth="1"/>
    <col min="4" max="4" width="80.73046875" style="749" customWidth="1"/>
    <col min="5" max="5" width="2.265625" style="1061" customWidth="1"/>
    <col min="6" max="6" width="2.265625" style="1065" customWidth="1"/>
    <col min="7" max="7" width="19.86328125" style="748" bestFit="1" customWidth="1"/>
    <col min="8" max="8" width="18.265625" style="748" bestFit="1" customWidth="1"/>
    <col min="9" max="9" width="21.46484375" style="748" customWidth="1"/>
    <col min="10" max="10" width="20.73046875" style="748" bestFit="1" customWidth="1"/>
    <col min="11" max="114" width="18.3984375" style="748" customWidth="1"/>
    <col min="115" max="255" width="11.3984375" style="748"/>
    <col min="256" max="256" width="2.73046875" style="748" customWidth="1"/>
    <col min="257" max="257" width="7" style="748" customWidth="1"/>
    <col min="258" max="258" width="9.73046875" style="748" bestFit="1" customWidth="1"/>
    <col min="259" max="259" width="76" style="748" customWidth="1"/>
    <col min="260" max="260" width="14.265625" style="748" customWidth="1"/>
    <col min="261" max="269" width="11.265625" style="748" customWidth="1"/>
    <col min="270" max="276" width="9.73046875" style="748" customWidth="1"/>
    <col min="277" max="277" width="11.265625" style="748" customWidth="1"/>
    <col min="278" max="284" width="9.73046875" style="748" customWidth="1"/>
    <col min="285" max="285" width="11.265625" style="748" customWidth="1"/>
    <col min="286" max="292" width="9.73046875" style="748" customWidth="1"/>
    <col min="293" max="293" width="11.265625" style="748" customWidth="1"/>
    <col min="294" max="300" width="9.73046875" style="748" customWidth="1"/>
    <col min="301" max="301" width="11.265625" style="748" customWidth="1"/>
    <col min="302" max="328" width="9.73046875" style="748" customWidth="1"/>
    <col min="329" max="329" width="11.265625" style="748" customWidth="1"/>
    <col min="330" max="362" width="9.73046875" style="748" customWidth="1"/>
    <col min="363" max="370" width="11.265625" style="748" customWidth="1"/>
    <col min="371" max="511" width="11.3984375" style="748"/>
    <col min="512" max="512" width="2.73046875" style="748" customWidth="1"/>
    <col min="513" max="513" width="7" style="748" customWidth="1"/>
    <col min="514" max="514" width="9.73046875" style="748" bestFit="1" customWidth="1"/>
    <col min="515" max="515" width="76" style="748" customWidth="1"/>
    <col min="516" max="516" width="14.265625" style="748" customWidth="1"/>
    <col min="517" max="525" width="11.265625" style="748" customWidth="1"/>
    <col min="526" max="532" width="9.73046875" style="748" customWidth="1"/>
    <col min="533" max="533" width="11.265625" style="748" customWidth="1"/>
    <col min="534" max="540" width="9.73046875" style="748" customWidth="1"/>
    <col min="541" max="541" width="11.265625" style="748" customWidth="1"/>
    <col min="542" max="548" width="9.73046875" style="748" customWidth="1"/>
    <col min="549" max="549" width="11.265625" style="748" customWidth="1"/>
    <col min="550" max="556" width="9.73046875" style="748" customWidth="1"/>
    <col min="557" max="557" width="11.265625" style="748" customWidth="1"/>
    <col min="558" max="584" width="9.73046875" style="748" customWidth="1"/>
    <col min="585" max="585" width="11.265625" style="748" customWidth="1"/>
    <col min="586" max="618" width="9.73046875" style="748" customWidth="1"/>
    <col min="619" max="626" width="11.265625" style="748" customWidth="1"/>
    <col min="627" max="767" width="11.3984375" style="748"/>
    <col min="768" max="768" width="2.73046875" style="748" customWidth="1"/>
    <col min="769" max="769" width="7" style="748" customWidth="1"/>
    <col min="770" max="770" width="9.73046875" style="748" bestFit="1" customWidth="1"/>
    <col min="771" max="771" width="76" style="748" customWidth="1"/>
    <col min="772" max="772" width="14.265625" style="748" customWidth="1"/>
    <col min="773" max="781" width="11.265625" style="748" customWidth="1"/>
    <col min="782" max="788" width="9.73046875" style="748" customWidth="1"/>
    <col min="789" max="789" width="11.265625" style="748" customWidth="1"/>
    <col min="790" max="796" width="9.73046875" style="748" customWidth="1"/>
    <col min="797" max="797" width="11.265625" style="748" customWidth="1"/>
    <col min="798" max="804" width="9.73046875" style="748" customWidth="1"/>
    <col min="805" max="805" width="11.265625" style="748" customWidth="1"/>
    <col min="806" max="812" width="9.73046875" style="748" customWidth="1"/>
    <col min="813" max="813" width="11.265625" style="748" customWidth="1"/>
    <col min="814" max="840" width="9.73046875" style="748" customWidth="1"/>
    <col min="841" max="841" width="11.265625" style="748" customWidth="1"/>
    <col min="842" max="874" width="9.73046875" style="748" customWidth="1"/>
    <col min="875" max="882" width="11.265625" style="748" customWidth="1"/>
    <col min="883" max="1023" width="11.3984375" style="748"/>
    <col min="1024" max="1024" width="2.73046875" style="748" customWidth="1"/>
    <col min="1025" max="1025" width="7" style="748" customWidth="1"/>
    <col min="1026" max="1026" width="9.73046875" style="748" bestFit="1" customWidth="1"/>
    <col min="1027" max="1027" width="76" style="748" customWidth="1"/>
    <col min="1028" max="1028" width="14.265625" style="748" customWidth="1"/>
    <col min="1029" max="1037" width="11.265625" style="748" customWidth="1"/>
    <col min="1038" max="1044" width="9.73046875" style="748" customWidth="1"/>
    <col min="1045" max="1045" width="11.265625" style="748" customWidth="1"/>
    <col min="1046" max="1052" width="9.73046875" style="748" customWidth="1"/>
    <col min="1053" max="1053" width="11.265625" style="748" customWidth="1"/>
    <col min="1054" max="1060" width="9.73046875" style="748" customWidth="1"/>
    <col min="1061" max="1061" width="11.265625" style="748" customWidth="1"/>
    <col min="1062" max="1068" width="9.73046875" style="748" customWidth="1"/>
    <col min="1069" max="1069" width="11.265625" style="748" customWidth="1"/>
    <col min="1070" max="1096" width="9.73046875" style="748" customWidth="1"/>
    <col min="1097" max="1097" width="11.265625" style="748" customWidth="1"/>
    <col min="1098" max="1130" width="9.73046875" style="748" customWidth="1"/>
    <col min="1131" max="1138" width="11.265625" style="748" customWidth="1"/>
    <col min="1139" max="1279" width="11.3984375" style="748"/>
    <col min="1280" max="1280" width="2.73046875" style="748" customWidth="1"/>
    <col min="1281" max="1281" width="7" style="748" customWidth="1"/>
    <col min="1282" max="1282" width="9.73046875" style="748" bestFit="1" customWidth="1"/>
    <col min="1283" max="1283" width="76" style="748" customWidth="1"/>
    <col min="1284" max="1284" width="14.265625" style="748" customWidth="1"/>
    <col min="1285" max="1293" width="11.265625" style="748" customWidth="1"/>
    <col min="1294" max="1300" width="9.73046875" style="748" customWidth="1"/>
    <col min="1301" max="1301" width="11.265625" style="748" customWidth="1"/>
    <col min="1302" max="1308" width="9.73046875" style="748" customWidth="1"/>
    <col min="1309" max="1309" width="11.265625" style="748" customWidth="1"/>
    <col min="1310" max="1316" width="9.73046875" style="748" customWidth="1"/>
    <col min="1317" max="1317" width="11.265625" style="748" customWidth="1"/>
    <col min="1318" max="1324" width="9.73046875" style="748" customWidth="1"/>
    <col min="1325" max="1325" width="11.265625" style="748" customWidth="1"/>
    <col min="1326" max="1352" width="9.73046875" style="748" customWidth="1"/>
    <col min="1353" max="1353" width="11.265625" style="748" customWidth="1"/>
    <col min="1354" max="1386" width="9.73046875" style="748" customWidth="1"/>
    <col min="1387" max="1394" width="11.265625" style="748" customWidth="1"/>
    <col min="1395" max="1535" width="11.3984375" style="748"/>
    <col min="1536" max="1536" width="2.73046875" style="748" customWidth="1"/>
    <col min="1537" max="1537" width="7" style="748" customWidth="1"/>
    <col min="1538" max="1538" width="9.73046875" style="748" bestFit="1" customWidth="1"/>
    <col min="1539" max="1539" width="76" style="748" customWidth="1"/>
    <col min="1540" max="1540" width="14.265625" style="748" customWidth="1"/>
    <col min="1541" max="1549" width="11.265625" style="748" customWidth="1"/>
    <col min="1550" max="1556" width="9.73046875" style="748" customWidth="1"/>
    <col min="1557" max="1557" width="11.265625" style="748" customWidth="1"/>
    <col min="1558" max="1564" width="9.73046875" style="748" customWidth="1"/>
    <col min="1565" max="1565" width="11.265625" style="748" customWidth="1"/>
    <col min="1566" max="1572" width="9.73046875" style="748" customWidth="1"/>
    <col min="1573" max="1573" width="11.265625" style="748" customWidth="1"/>
    <col min="1574" max="1580" width="9.73046875" style="748" customWidth="1"/>
    <col min="1581" max="1581" width="11.265625" style="748" customWidth="1"/>
    <col min="1582" max="1608" width="9.73046875" style="748" customWidth="1"/>
    <col min="1609" max="1609" width="11.265625" style="748" customWidth="1"/>
    <col min="1610" max="1642" width="9.73046875" style="748" customWidth="1"/>
    <col min="1643" max="1650" width="11.265625" style="748" customWidth="1"/>
    <col min="1651" max="1791" width="11.3984375" style="748"/>
    <col min="1792" max="1792" width="2.73046875" style="748" customWidth="1"/>
    <col min="1793" max="1793" width="7" style="748" customWidth="1"/>
    <col min="1794" max="1794" width="9.73046875" style="748" bestFit="1" customWidth="1"/>
    <col min="1795" max="1795" width="76" style="748" customWidth="1"/>
    <col min="1796" max="1796" width="14.265625" style="748" customWidth="1"/>
    <col min="1797" max="1805" width="11.265625" style="748" customWidth="1"/>
    <col min="1806" max="1812" width="9.73046875" style="748" customWidth="1"/>
    <col min="1813" max="1813" width="11.265625" style="748" customWidth="1"/>
    <col min="1814" max="1820" width="9.73046875" style="748" customWidth="1"/>
    <col min="1821" max="1821" width="11.265625" style="748" customWidth="1"/>
    <col min="1822" max="1828" width="9.73046875" style="748" customWidth="1"/>
    <col min="1829" max="1829" width="11.265625" style="748" customWidth="1"/>
    <col min="1830" max="1836" width="9.73046875" style="748" customWidth="1"/>
    <col min="1837" max="1837" width="11.265625" style="748" customWidth="1"/>
    <col min="1838" max="1864" width="9.73046875" style="748" customWidth="1"/>
    <col min="1865" max="1865" width="11.265625" style="748" customWidth="1"/>
    <col min="1866" max="1898" width="9.73046875" style="748" customWidth="1"/>
    <col min="1899" max="1906" width="11.265625" style="748" customWidth="1"/>
    <col min="1907" max="2047" width="11.3984375" style="748"/>
    <col min="2048" max="2048" width="2.73046875" style="748" customWidth="1"/>
    <col min="2049" max="2049" width="7" style="748" customWidth="1"/>
    <col min="2050" max="2050" width="9.73046875" style="748" bestFit="1" customWidth="1"/>
    <col min="2051" max="2051" width="76" style="748" customWidth="1"/>
    <col min="2052" max="2052" width="14.265625" style="748" customWidth="1"/>
    <col min="2053" max="2061" width="11.265625" style="748" customWidth="1"/>
    <col min="2062" max="2068" width="9.73046875" style="748" customWidth="1"/>
    <col min="2069" max="2069" width="11.265625" style="748" customWidth="1"/>
    <col min="2070" max="2076" width="9.73046875" style="748" customWidth="1"/>
    <col min="2077" max="2077" width="11.265625" style="748" customWidth="1"/>
    <col min="2078" max="2084" width="9.73046875" style="748" customWidth="1"/>
    <col min="2085" max="2085" width="11.265625" style="748" customWidth="1"/>
    <col min="2086" max="2092" width="9.73046875" style="748" customWidth="1"/>
    <col min="2093" max="2093" width="11.265625" style="748" customWidth="1"/>
    <col min="2094" max="2120" width="9.73046875" style="748" customWidth="1"/>
    <col min="2121" max="2121" width="11.265625" style="748" customWidth="1"/>
    <col min="2122" max="2154" width="9.73046875" style="748" customWidth="1"/>
    <col min="2155" max="2162" width="11.265625" style="748" customWidth="1"/>
    <col min="2163" max="2303" width="11.3984375" style="748"/>
    <col min="2304" max="2304" width="2.73046875" style="748" customWidth="1"/>
    <col min="2305" max="2305" width="7" style="748" customWidth="1"/>
    <col min="2306" max="2306" width="9.73046875" style="748" bestFit="1" customWidth="1"/>
    <col min="2307" max="2307" width="76" style="748" customWidth="1"/>
    <col min="2308" max="2308" width="14.265625" style="748" customWidth="1"/>
    <col min="2309" max="2317" width="11.265625" style="748" customWidth="1"/>
    <col min="2318" max="2324" width="9.73046875" style="748" customWidth="1"/>
    <col min="2325" max="2325" width="11.265625" style="748" customWidth="1"/>
    <col min="2326" max="2332" width="9.73046875" style="748" customWidth="1"/>
    <col min="2333" max="2333" width="11.265625" style="748" customWidth="1"/>
    <col min="2334" max="2340" width="9.73046875" style="748" customWidth="1"/>
    <col min="2341" max="2341" width="11.265625" style="748" customWidth="1"/>
    <col min="2342" max="2348" width="9.73046875" style="748" customWidth="1"/>
    <col min="2349" max="2349" width="11.265625" style="748" customWidth="1"/>
    <col min="2350" max="2376" width="9.73046875" style="748" customWidth="1"/>
    <col min="2377" max="2377" width="11.265625" style="748" customWidth="1"/>
    <col min="2378" max="2410" width="9.73046875" style="748" customWidth="1"/>
    <col min="2411" max="2418" width="11.265625" style="748" customWidth="1"/>
    <col min="2419" max="2559" width="11.3984375" style="748"/>
    <col min="2560" max="2560" width="2.73046875" style="748" customWidth="1"/>
    <col min="2561" max="2561" width="7" style="748" customWidth="1"/>
    <col min="2562" max="2562" width="9.73046875" style="748" bestFit="1" customWidth="1"/>
    <col min="2563" max="2563" width="76" style="748" customWidth="1"/>
    <col min="2564" max="2564" width="14.265625" style="748" customWidth="1"/>
    <col min="2565" max="2573" width="11.265625" style="748" customWidth="1"/>
    <col min="2574" max="2580" width="9.73046875" style="748" customWidth="1"/>
    <col min="2581" max="2581" width="11.265625" style="748" customWidth="1"/>
    <col min="2582" max="2588" width="9.73046875" style="748" customWidth="1"/>
    <col min="2589" max="2589" width="11.265625" style="748" customWidth="1"/>
    <col min="2590" max="2596" width="9.73046875" style="748" customWidth="1"/>
    <col min="2597" max="2597" width="11.265625" style="748" customWidth="1"/>
    <col min="2598" max="2604" width="9.73046875" style="748" customWidth="1"/>
    <col min="2605" max="2605" width="11.265625" style="748" customWidth="1"/>
    <col min="2606" max="2632" width="9.73046875" style="748" customWidth="1"/>
    <col min="2633" max="2633" width="11.265625" style="748" customWidth="1"/>
    <col min="2634" max="2666" width="9.73046875" style="748" customWidth="1"/>
    <col min="2667" max="2674" width="11.265625" style="748" customWidth="1"/>
    <col min="2675" max="2815" width="11.3984375" style="748"/>
    <col min="2816" max="2816" width="2.73046875" style="748" customWidth="1"/>
    <col min="2817" max="2817" width="7" style="748" customWidth="1"/>
    <col min="2818" max="2818" width="9.73046875" style="748" bestFit="1" customWidth="1"/>
    <col min="2819" max="2819" width="76" style="748" customWidth="1"/>
    <col min="2820" max="2820" width="14.265625" style="748" customWidth="1"/>
    <col min="2821" max="2829" width="11.265625" style="748" customWidth="1"/>
    <col min="2830" max="2836" width="9.73046875" style="748" customWidth="1"/>
    <col min="2837" max="2837" width="11.265625" style="748" customWidth="1"/>
    <col min="2838" max="2844" width="9.73046875" style="748" customWidth="1"/>
    <col min="2845" max="2845" width="11.265625" style="748" customWidth="1"/>
    <col min="2846" max="2852" width="9.73046875" style="748" customWidth="1"/>
    <col min="2853" max="2853" width="11.265625" style="748" customWidth="1"/>
    <col min="2854" max="2860" width="9.73046875" style="748" customWidth="1"/>
    <col min="2861" max="2861" width="11.265625" style="748" customWidth="1"/>
    <col min="2862" max="2888" width="9.73046875" style="748" customWidth="1"/>
    <col min="2889" max="2889" width="11.265625" style="748" customWidth="1"/>
    <col min="2890" max="2922" width="9.73046875" style="748" customWidth="1"/>
    <col min="2923" max="2930" width="11.265625" style="748" customWidth="1"/>
    <col min="2931" max="3071" width="11.3984375" style="748"/>
    <col min="3072" max="3072" width="2.73046875" style="748" customWidth="1"/>
    <col min="3073" max="3073" width="7" style="748" customWidth="1"/>
    <col min="3074" max="3074" width="9.73046875" style="748" bestFit="1" customWidth="1"/>
    <col min="3075" max="3075" width="76" style="748" customWidth="1"/>
    <col min="3076" max="3076" width="14.265625" style="748" customWidth="1"/>
    <col min="3077" max="3085" width="11.265625" style="748" customWidth="1"/>
    <col min="3086" max="3092" width="9.73046875" style="748" customWidth="1"/>
    <col min="3093" max="3093" width="11.265625" style="748" customWidth="1"/>
    <col min="3094" max="3100" width="9.73046875" style="748" customWidth="1"/>
    <col min="3101" max="3101" width="11.265625" style="748" customWidth="1"/>
    <col min="3102" max="3108" width="9.73046875" style="748" customWidth="1"/>
    <col min="3109" max="3109" width="11.265625" style="748" customWidth="1"/>
    <col min="3110" max="3116" width="9.73046875" style="748" customWidth="1"/>
    <col min="3117" max="3117" width="11.265625" style="748" customWidth="1"/>
    <col min="3118" max="3144" width="9.73046875" style="748" customWidth="1"/>
    <col min="3145" max="3145" width="11.265625" style="748" customWidth="1"/>
    <col min="3146" max="3178" width="9.73046875" style="748" customWidth="1"/>
    <col min="3179" max="3186" width="11.265625" style="748" customWidth="1"/>
    <col min="3187" max="3327" width="11.3984375" style="748"/>
    <col min="3328" max="3328" width="2.73046875" style="748" customWidth="1"/>
    <col min="3329" max="3329" width="7" style="748" customWidth="1"/>
    <col min="3330" max="3330" width="9.73046875" style="748" bestFit="1" customWidth="1"/>
    <col min="3331" max="3331" width="76" style="748" customWidth="1"/>
    <col min="3332" max="3332" width="14.265625" style="748" customWidth="1"/>
    <col min="3333" max="3341" width="11.265625" style="748" customWidth="1"/>
    <col min="3342" max="3348" width="9.73046875" style="748" customWidth="1"/>
    <col min="3349" max="3349" width="11.265625" style="748" customWidth="1"/>
    <col min="3350" max="3356" width="9.73046875" style="748" customWidth="1"/>
    <col min="3357" max="3357" width="11.265625" style="748" customWidth="1"/>
    <col min="3358" max="3364" width="9.73046875" style="748" customWidth="1"/>
    <col min="3365" max="3365" width="11.265625" style="748" customWidth="1"/>
    <col min="3366" max="3372" width="9.73046875" style="748" customWidth="1"/>
    <col min="3373" max="3373" width="11.265625" style="748" customWidth="1"/>
    <col min="3374" max="3400" width="9.73046875" style="748" customWidth="1"/>
    <col min="3401" max="3401" width="11.265625" style="748" customWidth="1"/>
    <col min="3402" max="3434" width="9.73046875" style="748" customWidth="1"/>
    <col min="3435" max="3442" width="11.265625" style="748" customWidth="1"/>
    <col min="3443" max="3583" width="11.3984375" style="748"/>
    <col min="3584" max="3584" width="2.73046875" style="748" customWidth="1"/>
    <col min="3585" max="3585" width="7" style="748" customWidth="1"/>
    <col min="3586" max="3586" width="9.73046875" style="748" bestFit="1" customWidth="1"/>
    <col min="3587" max="3587" width="76" style="748" customWidth="1"/>
    <col min="3588" max="3588" width="14.265625" style="748" customWidth="1"/>
    <col min="3589" max="3597" width="11.265625" style="748" customWidth="1"/>
    <col min="3598" max="3604" width="9.73046875" style="748" customWidth="1"/>
    <col min="3605" max="3605" width="11.265625" style="748" customWidth="1"/>
    <col min="3606" max="3612" width="9.73046875" style="748" customWidth="1"/>
    <col min="3613" max="3613" width="11.265625" style="748" customWidth="1"/>
    <col min="3614" max="3620" width="9.73046875" style="748" customWidth="1"/>
    <col min="3621" max="3621" width="11.265625" style="748" customWidth="1"/>
    <col min="3622" max="3628" width="9.73046875" style="748" customWidth="1"/>
    <col min="3629" max="3629" width="11.265625" style="748" customWidth="1"/>
    <col min="3630" max="3656" width="9.73046875" style="748" customWidth="1"/>
    <col min="3657" max="3657" width="11.265625" style="748" customWidth="1"/>
    <col min="3658" max="3690" width="9.73046875" style="748" customWidth="1"/>
    <col min="3691" max="3698" width="11.265625" style="748" customWidth="1"/>
    <col min="3699" max="3839" width="11.3984375" style="748"/>
    <col min="3840" max="3840" width="2.73046875" style="748" customWidth="1"/>
    <col min="3841" max="3841" width="7" style="748" customWidth="1"/>
    <col min="3842" max="3842" width="9.73046875" style="748" bestFit="1" customWidth="1"/>
    <col min="3843" max="3843" width="76" style="748" customWidth="1"/>
    <col min="3844" max="3844" width="14.265625" style="748" customWidth="1"/>
    <col min="3845" max="3853" width="11.265625" style="748" customWidth="1"/>
    <col min="3854" max="3860" width="9.73046875" style="748" customWidth="1"/>
    <col min="3861" max="3861" width="11.265625" style="748" customWidth="1"/>
    <col min="3862" max="3868" width="9.73046875" style="748" customWidth="1"/>
    <col min="3869" max="3869" width="11.265625" style="748" customWidth="1"/>
    <col min="3870" max="3876" width="9.73046875" style="748" customWidth="1"/>
    <col min="3877" max="3877" width="11.265625" style="748" customWidth="1"/>
    <col min="3878" max="3884" width="9.73046875" style="748" customWidth="1"/>
    <col min="3885" max="3885" width="11.265625" style="748" customWidth="1"/>
    <col min="3886" max="3912" width="9.73046875" style="748" customWidth="1"/>
    <col min="3913" max="3913" width="11.265625" style="748" customWidth="1"/>
    <col min="3914" max="3946" width="9.73046875" style="748" customWidth="1"/>
    <col min="3947" max="3954" width="11.265625" style="748" customWidth="1"/>
    <col min="3955" max="4095" width="11.3984375" style="748"/>
    <col min="4096" max="4096" width="2.73046875" style="748" customWidth="1"/>
    <col min="4097" max="4097" width="7" style="748" customWidth="1"/>
    <col min="4098" max="4098" width="9.73046875" style="748" bestFit="1" customWidth="1"/>
    <col min="4099" max="4099" width="76" style="748" customWidth="1"/>
    <col min="4100" max="4100" width="14.265625" style="748" customWidth="1"/>
    <col min="4101" max="4109" width="11.265625" style="748" customWidth="1"/>
    <col min="4110" max="4116" width="9.73046875" style="748" customWidth="1"/>
    <col min="4117" max="4117" width="11.265625" style="748" customWidth="1"/>
    <col min="4118" max="4124" width="9.73046875" style="748" customWidth="1"/>
    <col min="4125" max="4125" width="11.265625" style="748" customWidth="1"/>
    <col min="4126" max="4132" width="9.73046875" style="748" customWidth="1"/>
    <col min="4133" max="4133" width="11.265625" style="748" customWidth="1"/>
    <col min="4134" max="4140" width="9.73046875" style="748" customWidth="1"/>
    <col min="4141" max="4141" width="11.265625" style="748" customWidth="1"/>
    <col min="4142" max="4168" width="9.73046875" style="748" customWidth="1"/>
    <col min="4169" max="4169" width="11.265625" style="748" customWidth="1"/>
    <col min="4170" max="4202" width="9.73046875" style="748" customWidth="1"/>
    <col min="4203" max="4210" width="11.265625" style="748" customWidth="1"/>
    <col min="4211" max="4351" width="11.3984375" style="748"/>
    <col min="4352" max="4352" width="2.73046875" style="748" customWidth="1"/>
    <col min="4353" max="4353" width="7" style="748" customWidth="1"/>
    <col min="4354" max="4354" width="9.73046875" style="748" bestFit="1" customWidth="1"/>
    <col min="4355" max="4355" width="76" style="748" customWidth="1"/>
    <col min="4356" max="4356" width="14.265625" style="748" customWidth="1"/>
    <col min="4357" max="4365" width="11.265625" style="748" customWidth="1"/>
    <col min="4366" max="4372" width="9.73046875" style="748" customWidth="1"/>
    <col min="4373" max="4373" width="11.265625" style="748" customWidth="1"/>
    <col min="4374" max="4380" width="9.73046875" style="748" customWidth="1"/>
    <col min="4381" max="4381" width="11.265625" style="748" customWidth="1"/>
    <col min="4382" max="4388" width="9.73046875" style="748" customWidth="1"/>
    <col min="4389" max="4389" width="11.265625" style="748" customWidth="1"/>
    <col min="4390" max="4396" width="9.73046875" style="748" customWidth="1"/>
    <col min="4397" max="4397" width="11.265625" style="748" customWidth="1"/>
    <col min="4398" max="4424" width="9.73046875" style="748" customWidth="1"/>
    <col min="4425" max="4425" width="11.265625" style="748" customWidth="1"/>
    <col min="4426" max="4458" width="9.73046875" style="748" customWidth="1"/>
    <col min="4459" max="4466" width="11.265625" style="748" customWidth="1"/>
    <col min="4467" max="4607" width="11.3984375" style="748"/>
    <col min="4608" max="4608" width="2.73046875" style="748" customWidth="1"/>
    <col min="4609" max="4609" width="7" style="748" customWidth="1"/>
    <col min="4610" max="4610" width="9.73046875" style="748" bestFit="1" customWidth="1"/>
    <col min="4611" max="4611" width="76" style="748" customWidth="1"/>
    <col min="4612" max="4612" width="14.265625" style="748" customWidth="1"/>
    <col min="4613" max="4621" width="11.265625" style="748" customWidth="1"/>
    <col min="4622" max="4628" width="9.73046875" style="748" customWidth="1"/>
    <col min="4629" max="4629" width="11.265625" style="748" customWidth="1"/>
    <col min="4630" max="4636" width="9.73046875" style="748" customWidth="1"/>
    <col min="4637" max="4637" width="11.265625" style="748" customWidth="1"/>
    <col min="4638" max="4644" width="9.73046875" style="748" customWidth="1"/>
    <col min="4645" max="4645" width="11.265625" style="748" customWidth="1"/>
    <col min="4646" max="4652" width="9.73046875" style="748" customWidth="1"/>
    <col min="4653" max="4653" width="11.265625" style="748" customWidth="1"/>
    <col min="4654" max="4680" width="9.73046875" style="748" customWidth="1"/>
    <col min="4681" max="4681" width="11.265625" style="748" customWidth="1"/>
    <col min="4682" max="4714" width="9.73046875" style="748" customWidth="1"/>
    <col min="4715" max="4722" width="11.265625" style="748" customWidth="1"/>
    <col min="4723" max="4863" width="11.3984375" style="748"/>
    <col min="4864" max="4864" width="2.73046875" style="748" customWidth="1"/>
    <col min="4865" max="4865" width="7" style="748" customWidth="1"/>
    <col min="4866" max="4866" width="9.73046875" style="748" bestFit="1" customWidth="1"/>
    <col min="4867" max="4867" width="76" style="748" customWidth="1"/>
    <col min="4868" max="4868" width="14.265625" style="748" customWidth="1"/>
    <col min="4869" max="4877" width="11.265625" style="748" customWidth="1"/>
    <col min="4878" max="4884" width="9.73046875" style="748" customWidth="1"/>
    <col min="4885" max="4885" width="11.265625" style="748" customWidth="1"/>
    <col min="4886" max="4892" width="9.73046875" style="748" customWidth="1"/>
    <col min="4893" max="4893" width="11.265625" style="748" customWidth="1"/>
    <col min="4894" max="4900" width="9.73046875" style="748" customWidth="1"/>
    <col min="4901" max="4901" width="11.265625" style="748" customWidth="1"/>
    <col min="4902" max="4908" width="9.73046875" style="748" customWidth="1"/>
    <col min="4909" max="4909" width="11.265625" style="748" customWidth="1"/>
    <col min="4910" max="4936" width="9.73046875" style="748" customWidth="1"/>
    <col min="4937" max="4937" width="11.265625" style="748" customWidth="1"/>
    <col min="4938" max="4970" width="9.73046875" style="748" customWidth="1"/>
    <col min="4971" max="4978" width="11.265625" style="748" customWidth="1"/>
    <col min="4979" max="5119" width="11.3984375" style="748"/>
    <col min="5120" max="5120" width="2.73046875" style="748" customWidth="1"/>
    <col min="5121" max="5121" width="7" style="748" customWidth="1"/>
    <col min="5122" max="5122" width="9.73046875" style="748" bestFit="1" customWidth="1"/>
    <col min="5123" max="5123" width="76" style="748" customWidth="1"/>
    <col min="5124" max="5124" width="14.265625" style="748" customWidth="1"/>
    <col min="5125" max="5133" width="11.265625" style="748" customWidth="1"/>
    <col min="5134" max="5140" width="9.73046875" style="748" customWidth="1"/>
    <col min="5141" max="5141" width="11.265625" style="748" customWidth="1"/>
    <col min="5142" max="5148" width="9.73046875" style="748" customWidth="1"/>
    <col min="5149" max="5149" width="11.265625" style="748" customWidth="1"/>
    <col min="5150" max="5156" width="9.73046875" style="748" customWidth="1"/>
    <col min="5157" max="5157" width="11.265625" style="748" customWidth="1"/>
    <col min="5158" max="5164" width="9.73046875" style="748" customWidth="1"/>
    <col min="5165" max="5165" width="11.265625" style="748" customWidth="1"/>
    <col min="5166" max="5192" width="9.73046875" style="748" customWidth="1"/>
    <col min="5193" max="5193" width="11.265625" style="748" customWidth="1"/>
    <col min="5194" max="5226" width="9.73046875" style="748" customWidth="1"/>
    <col min="5227" max="5234" width="11.265625" style="748" customWidth="1"/>
    <col min="5235" max="5375" width="11.3984375" style="748"/>
    <col min="5376" max="5376" width="2.73046875" style="748" customWidth="1"/>
    <col min="5377" max="5377" width="7" style="748" customWidth="1"/>
    <col min="5378" max="5378" width="9.73046875" style="748" bestFit="1" customWidth="1"/>
    <col min="5379" max="5379" width="76" style="748" customWidth="1"/>
    <col min="5380" max="5380" width="14.265625" style="748" customWidth="1"/>
    <col min="5381" max="5389" width="11.265625" style="748" customWidth="1"/>
    <col min="5390" max="5396" width="9.73046875" style="748" customWidth="1"/>
    <col min="5397" max="5397" width="11.265625" style="748" customWidth="1"/>
    <col min="5398" max="5404" width="9.73046875" style="748" customWidth="1"/>
    <col min="5405" max="5405" width="11.265625" style="748" customWidth="1"/>
    <col min="5406" max="5412" width="9.73046875" style="748" customWidth="1"/>
    <col min="5413" max="5413" width="11.265625" style="748" customWidth="1"/>
    <col min="5414" max="5420" width="9.73046875" style="748" customWidth="1"/>
    <col min="5421" max="5421" width="11.265625" style="748" customWidth="1"/>
    <col min="5422" max="5448" width="9.73046875" style="748" customWidth="1"/>
    <col min="5449" max="5449" width="11.265625" style="748" customWidth="1"/>
    <col min="5450" max="5482" width="9.73046875" style="748" customWidth="1"/>
    <col min="5483" max="5490" width="11.265625" style="748" customWidth="1"/>
    <col min="5491" max="5631" width="11.3984375" style="748"/>
    <col min="5632" max="5632" width="2.73046875" style="748" customWidth="1"/>
    <col min="5633" max="5633" width="7" style="748" customWidth="1"/>
    <col min="5634" max="5634" width="9.73046875" style="748" bestFit="1" customWidth="1"/>
    <col min="5635" max="5635" width="76" style="748" customWidth="1"/>
    <col min="5636" max="5636" width="14.265625" style="748" customWidth="1"/>
    <col min="5637" max="5645" width="11.265625" style="748" customWidth="1"/>
    <col min="5646" max="5652" width="9.73046875" style="748" customWidth="1"/>
    <col min="5653" max="5653" width="11.265625" style="748" customWidth="1"/>
    <col min="5654" max="5660" width="9.73046875" style="748" customWidth="1"/>
    <col min="5661" max="5661" width="11.265625" style="748" customWidth="1"/>
    <col min="5662" max="5668" width="9.73046875" style="748" customWidth="1"/>
    <col min="5669" max="5669" width="11.265625" style="748" customWidth="1"/>
    <col min="5670" max="5676" width="9.73046875" style="748" customWidth="1"/>
    <col min="5677" max="5677" width="11.265625" style="748" customWidth="1"/>
    <col min="5678" max="5704" width="9.73046875" style="748" customWidth="1"/>
    <col min="5705" max="5705" width="11.265625" style="748" customWidth="1"/>
    <col min="5706" max="5738" width="9.73046875" style="748" customWidth="1"/>
    <col min="5739" max="5746" width="11.265625" style="748" customWidth="1"/>
    <col min="5747" max="5887" width="11.3984375" style="748"/>
    <col min="5888" max="5888" width="2.73046875" style="748" customWidth="1"/>
    <col min="5889" max="5889" width="7" style="748" customWidth="1"/>
    <col min="5890" max="5890" width="9.73046875" style="748" bestFit="1" customWidth="1"/>
    <col min="5891" max="5891" width="76" style="748" customWidth="1"/>
    <col min="5892" max="5892" width="14.265625" style="748" customWidth="1"/>
    <col min="5893" max="5901" width="11.265625" style="748" customWidth="1"/>
    <col min="5902" max="5908" width="9.73046875" style="748" customWidth="1"/>
    <col min="5909" max="5909" width="11.265625" style="748" customWidth="1"/>
    <col min="5910" max="5916" width="9.73046875" style="748" customWidth="1"/>
    <col min="5917" max="5917" width="11.265625" style="748" customWidth="1"/>
    <col min="5918" max="5924" width="9.73046875" style="748" customWidth="1"/>
    <col min="5925" max="5925" width="11.265625" style="748" customWidth="1"/>
    <col min="5926" max="5932" width="9.73046875" style="748" customWidth="1"/>
    <col min="5933" max="5933" width="11.265625" style="748" customWidth="1"/>
    <col min="5934" max="5960" width="9.73046875" style="748" customWidth="1"/>
    <col min="5961" max="5961" width="11.265625" style="748" customWidth="1"/>
    <col min="5962" max="5994" width="9.73046875" style="748" customWidth="1"/>
    <col min="5995" max="6002" width="11.265625" style="748" customWidth="1"/>
    <col min="6003" max="6143" width="11.3984375" style="748"/>
    <col min="6144" max="6144" width="2.73046875" style="748" customWidth="1"/>
    <col min="6145" max="6145" width="7" style="748" customWidth="1"/>
    <col min="6146" max="6146" width="9.73046875" style="748" bestFit="1" customWidth="1"/>
    <col min="6147" max="6147" width="76" style="748" customWidth="1"/>
    <col min="6148" max="6148" width="14.265625" style="748" customWidth="1"/>
    <col min="6149" max="6157" width="11.265625" style="748" customWidth="1"/>
    <col min="6158" max="6164" width="9.73046875" style="748" customWidth="1"/>
    <col min="6165" max="6165" width="11.265625" style="748" customWidth="1"/>
    <col min="6166" max="6172" width="9.73046875" style="748" customWidth="1"/>
    <col min="6173" max="6173" width="11.265625" style="748" customWidth="1"/>
    <col min="6174" max="6180" width="9.73046875" style="748" customWidth="1"/>
    <col min="6181" max="6181" width="11.265625" style="748" customWidth="1"/>
    <col min="6182" max="6188" width="9.73046875" style="748" customWidth="1"/>
    <col min="6189" max="6189" width="11.265625" style="748" customWidth="1"/>
    <col min="6190" max="6216" width="9.73046875" style="748" customWidth="1"/>
    <col min="6217" max="6217" width="11.265625" style="748" customWidth="1"/>
    <col min="6218" max="6250" width="9.73046875" style="748" customWidth="1"/>
    <col min="6251" max="6258" width="11.265625" style="748" customWidth="1"/>
    <col min="6259" max="6399" width="11.3984375" style="748"/>
    <col min="6400" max="6400" width="2.73046875" style="748" customWidth="1"/>
    <col min="6401" max="6401" width="7" style="748" customWidth="1"/>
    <col min="6402" max="6402" width="9.73046875" style="748" bestFit="1" customWidth="1"/>
    <col min="6403" max="6403" width="76" style="748" customWidth="1"/>
    <col min="6404" max="6404" width="14.265625" style="748" customWidth="1"/>
    <col min="6405" max="6413" width="11.265625" style="748" customWidth="1"/>
    <col min="6414" max="6420" width="9.73046875" style="748" customWidth="1"/>
    <col min="6421" max="6421" width="11.265625" style="748" customWidth="1"/>
    <col min="6422" max="6428" width="9.73046875" style="748" customWidth="1"/>
    <col min="6429" max="6429" width="11.265625" style="748" customWidth="1"/>
    <col min="6430" max="6436" width="9.73046875" style="748" customWidth="1"/>
    <col min="6437" max="6437" width="11.265625" style="748" customWidth="1"/>
    <col min="6438" max="6444" width="9.73046875" style="748" customWidth="1"/>
    <col min="6445" max="6445" width="11.265625" style="748" customWidth="1"/>
    <col min="6446" max="6472" width="9.73046875" style="748" customWidth="1"/>
    <col min="6473" max="6473" width="11.265625" style="748" customWidth="1"/>
    <col min="6474" max="6506" width="9.73046875" style="748" customWidth="1"/>
    <col min="6507" max="6514" width="11.265625" style="748" customWidth="1"/>
    <col min="6515" max="6655" width="11.3984375" style="748"/>
    <col min="6656" max="6656" width="2.73046875" style="748" customWidth="1"/>
    <col min="6657" max="6657" width="7" style="748" customWidth="1"/>
    <col min="6658" max="6658" width="9.73046875" style="748" bestFit="1" customWidth="1"/>
    <col min="6659" max="6659" width="76" style="748" customWidth="1"/>
    <col min="6660" max="6660" width="14.265625" style="748" customWidth="1"/>
    <col min="6661" max="6669" width="11.265625" style="748" customWidth="1"/>
    <col min="6670" max="6676" width="9.73046875" style="748" customWidth="1"/>
    <col min="6677" max="6677" width="11.265625" style="748" customWidth="1"/>
    <col min="6678" max="6684" width="9.73046875" style="748" customWidth="1"/>
    <col min="6685" max="6685" width="11.265625" style="748" customWidth="1"/>
    <col min="6686" max="6692" width="9.73046875" style="748" customWidth="1"/>
    <col min="6693" max="6693" width="11.265625" style="748" customWidth="1"/>
    <col min="6694" max="6700" width="9.73046875" style="748" customWidth="1"/>
    <col min="6701" max="6701" width="11.265625" style="748" customWidth="1"/>
    <col min="6702" max="6728" width="9.73046875" style="748" customWidth="1"/>
    <col min="6729" max="6729" width="11.265625" style="748" customWidth="1"/>
    <col min="6730" max="6762" width="9.73046875" style="748" customWidth="1"/>
    <col min="6763" max="6770" width="11.265625" style="748" customWidth="1"/>
    <col min="6771" max="6911" width="11.3984375" style="748"/>
    <col min="6912" max="6912" width="2.73046875" style="748" customWidth="1"/>
    <col min="6913" max="6913" width="7" style="748" customWidth="1"/>
    <col min="6914" max="6914" width="9.73046875" style="748" bestFit="1" customWidth="1"/>
    <col min="6915" max="6915" width="76" style="748" customWidth="1"/>
    <col min="6916" max="6916" width="14.265625" style="748" customWidth="1"/>
    <col min="6917" max="6925" width="11.265625" style="748" customWidth="1"/>
    <col min="6926" max="6932" width="9.73046875" style="748" customWidth="1"/>
    <col min="6933" max="6933" width="11.265625" style="748" customWidth="1"/>
    <col min="6934" max="6940" width="9.73046875" style="748" customWidth="1"/>
    <col min="6941" max="6941" width="11.265625" style="748" customWidth="1"/>
    <col min="6942" max="6948" width="9.73046875" style="748" customWidth="1"/>
    <col min="6949" max="6949" width="11.265625" style="748" customWidth="1"/>
    <col min="6950" max="6956" width="9.73046875" style="748" customWidth="1"/>
    <col min="6957" max="6957" width="11.265625" style="748" customWidth="1"/>
    <col min="6958" max="6984" width="9.73046875" style="748" customWidth="1"/>
    <col min="6985" max="6985" width="11.265625" style="748" customWidth="1"/>
    <col min="6986" max="7018" width="9.73046875" style="748" customWidth="1"/>
    <col min="7019" max="7026" width="11.265625" style="748" customWidth="1"/>
    <col min="7027" max="7167" width="11.3984375" style="748"/>
    <col min="7168" max="7168" width="2.73046875" style="748" customWidth="1"/>
    <col min="7169" max="7169" width="7" style="748" customWidth="1"/>
    <col min="7170" max="7170" width="9.73046875" style="748" bestFit="1" customWidth="1"/>
    <col min="7171" max="7171" width="76" style="748" customWidth="1"/>
    <col min="7172" max="7172" width="14.265625" style="748" customWidth="1"/>
    <col min="7173" max="7181" width="11.265625" style="748" customWidth="1"/>
    <col min="7182" max="7188" width="9.73046875" style="748" customWidth="1"/>
    <col min="7189" max="7189" width="11.265625" style="748" customWidth="1"/>
    <col min="7190" max="7196" width="9.73046875" style="748" customWidth="1"/>
    <col min="7197" max="7197" width="11.265625" style="748" customWidth="1"/>
    <col min="7198" max="7204" width="9.73046875" style="748" customWidth="1"/>
    <col min="7205" max="7205" width="11.265625" style="748" customWidth="1"/>
    <col min="7206" max="7212" width="9.73046875" style="748" customWidth="1"/>
    <col min="7213" max="7213" width="11.265625" style="748" customWidth="1"/>
    <col min="7214" max="7240" width="9.73046875" style="748" customWidth="1"/>
    <col min="7241" max="7241" width="11.265625" style="748" customWidth="1"/>
    <col min="7242" max="7274" width="9.73046875" style="748" customWidth="1"/>
    <col min="7275" max="7282" width="11.265625" style="748" customWidth="1"/>
    <col min="7283" max="7423" width="11.3984375" style="748"/>
    <col min="7424" max="7424" width="2.73046875" style="748" customWidth="1"/>
    <col min="7425" max="7425" width="7" style="748" customWidth="1"/>
    <col min="7426" max="7426" width="9.73046875" style="748" bestFit="1" customWidth="1"/>
    <col min="7427" max="7427" width="76" style="748" customWidth="1"/>
    <col min="7428" max="7428" width="14.265625" style="748" customWidth="1"/>
    <col min="7429" max="7437" width="11.265625" style="748" customWidth="1"/>
    <col min="7438" max="7444" width="9.73046875" style="748" customWidth="1"/>
    <col min="7445" max="7445" width="11.265625" style="748" customWidth="1"/>
    <col min="7446" max="7452" width="9.73046875" style="748" customWidth="1"/>
    <col min="7453" max="7453" width="11.265625" style="748" customWidth="1"/>
    <col min="7454" max="7460" width="9.73046875" style="748" customWidth="1"/>
    <col min="7461" max="7461" width="11.265625" style="748" customWidth="1"/>
    <col min="7462" max="7468" width="9.73046875" style="748" customWidth="1"/>
    <col min="7469" max="7469" width="11.265625" style="748" customWidth="1"/>
    <col min="7470" max="7496" width="9.73046875" style="748" customWidth="1"/>
    <col min="7497" max="7497" width="11.265625" style="748" customWidth="1"/>
    <col min="7498" max="7530" width="9.73046875" style="748" customWidth="1"/>
    <col min="7531" max="7538" width="11.265625" style="748" customWidth="1"/>
    <col min="7539" max="7679" width="11.3984375" style="748"/>
    <col min="7680" max="7680" width="2.73046875" style="748" customWidth="1"/>
    <col min="7681" max="7681" width="7" style="748" customWidth="1"/>
    <col min="7682" max="7682" width="9.73046875" style="748" bestFit="1" customWidth="1"/>
    <col min="7683" max="7683" width="76" style="748" customWidth="1"/>
    <col min="7684" max="7684" width="14.265625" style="748" customWidth="1"/>
    <col min="7685" max="7693" width="11.265625" style="748" customWidth="1"/>
    <col min="7694" max="7700" width="9.73046875" style="748" customWidth="1"/>
    <col min="7701" max="7701" width="11.265625" style="748" customWidth="1"/>
    <col min="7702" max="7708" width="9.73046875" style="748" customWidth="1"/>
    <col min="7709" max="7709" width="11.265625" style="748" customWidth="1"/>
    <col min="7710" max="7716" width="9.73046875" style="748" customWidth="1"/>
    <col min="7717" max="7717" width="11.265625" style="748" customWidth="1"/>
    <col min="7718" max="7724" width="9.73046875" style="748" customWidth="1"/>
    <col min="7725" max="7725" width="11.265625" style="748" customWidth="1"/>
    <col min="7726" max="7752" width="9.73046875" style="748" customWidth="1"/>
    <col min="7753" max="7753" width="11.265625" style="748" customWidth="1"/>
    <col min="7754" max="7786" width="9.73046875" style="748" customWidth="1"/>
    <col min="7787" max="7794" width="11.265625" style="748" customWidth="1"/>
    <col min="7795" max="7935" width="11.3984375" style="748"/>
    <col min="7936" max="7936" width="2.73046875" style="748" customWidth="1"/>
    <col min="7937" max="7937" width="7" style="748" customWidth="1"/>
    <col min="7938" max="7938" width="9.73046875" style="748" bestFit="1" customWidth="1"/>
    <col min="7939" max="7939" width="76" style="748" customWidth="1"/>
    <col min="7940" max="7940" width="14.265625" style="748" customWidth="1"/>
    <col min="7941" max="7949" width="11.265625" style="748" customWidth="1"/>
    <col min="7950" max="7956" width="9.73046875" style="748" customWidth="1"/>
    <col min="7957" max="7957" width="11.265625" style="748" customWidth="1"/>
    <col min="7958" max="7964" width="9.73046875" style="748" customWidth="1"/>
    <col min="7965" max="7965" width="11.265625" style="748" customWidth="1"/>
    <col min="7966" max="7972" width="9.73046875" style="748" customWidth="1"/>
    <col min="7973" max="7973" width="11.265625" style="748" customWidth="1"/>
    <col min="7974" max="7980" width="9.73046875" style="748" customWidth="1"/>
    <col min="7981" max="7981" width="11.265625" style="748" customWidth="1"/>
    <col min="7982" max="8008" width="9.73046875" style="748" customWidth="1"/>
    <col min="8009" max="8009" width="11.265625" style="748" customWidth="1"/>
    <col min="8010" max="8042" width="9.73046875" style="748" customWidth="1"/>
    <col min="8043" max="8050" width="11.265625" style="748" customWidth="1"/>
    <col min="8051" max="8191" width="11.3984375" style="748"/>
    <col min="8192" max="8192" width="2.73046875" style="748" customWidth="1"/>
    <col min="8193" max="8193" width="7" style="748" customWidth="1"/>
    <col min="8194" max="8194" width="9.73046875" style="748" bestFit="1" customWidth="1"/>
    <col min="8195" max="8195" width="76" style="748" customWidth="1"/>
    <col min="8196" max="8196" width="14.265625" style="748" customWidth="1"/>
    <col min="8197" max="8205" width="11.265625" style="748" customWidth="1"/>
    <col min="8206" max="8212" width="9.73046875" style="748" customWidth="1"/>
    <col min="8213" max="8213" width="11.265625" style="748" customWidth="1"/>
    <col min="8214" max="8220" width="9.73046875" style="748" customWidth="1"/>
    <col min="8221" max="8221" width="11.265625" style="748" customWidth="1"/>
    <col min="8222" max="8228" width="9.73046875" style="748" customWidth="1"/>
    <col min="8229" max="8229" width="11.265625" style="748" customWidth="1"/>
    <col min="8230" max="8236" width="9.73046875" style="748" customWidth="1"/>
    <col min="8237" max="8237" width="11.265625" style="748" customWidth="1"/>
    <col min="8238" max="8264" width="9.73046875" style="748" customWidth="1"/>
    <col min="8265" max="8265" width="11.265625" style="748" customWidth="1"/>
    <col min="8266" max="8298" width="9.73046875" style="748" customWidth="1"/>
    <col min="8299" max="8306" width="11.265625" style="748" customWidth="1"/>
    <col min="8307" max="8447" width="11.3984375" style="748"/>
    <col min="8448" max="8448" width="2.73046875" style="748" customWidth="1"/>
    <col min="8449" max="8449" width="7" style="748" customWidth="1"/>
    <col min="8450" max="8450" width="9.73046875" style="748" bestFit="1" customWidth="1"/>
    <col min="8451" max="8451" width="76" style="748" customWidth="1"/>
    <col min="8452" max="8452" width="14.265625" style="748" customWidth="1"/>
    <col min="8453" max="8461" width="11.265625" style="748" customWidth="1"/>
    <col min="8462" max="8468" width="9.73046875" style="748" customWidth="1"/>
    <col min="8469" max="8469" width="11.265625" style="748" customWidth="1"/>
    <col min="8470" max="8476" width="9.73046875" style="748" customWidth="1"/>
    <col min="8477" max="8477" width="11.265625" style="748" customWidth="1"/>
    <col min="8478" max="8484" width="9.73046875" style="748" customWidth="1"/>
    <col min="8485" max="8485" width="11.265625" style="748" customWidth="1"/>
    <col min="8486" max="8492" width="9.73046875" style="748" customWidth="1"/>
    <col min="8493" max="8493" width="11.265625" style="748" customWidth="1"/>
    <col min="8494" max="8520" width="9.73046875" style="748" customWidth="1"/>
    <col min="8521" max="8521" width="11.265625" style="748" customWidth="1"/>
    <col min="8522" max="8554" width="9.73046875" style="748" customWidth="1"/>
    <col min="8555" max="8562" width="11.265625" style="748" customWidth="1"/>
    <col min="8563" max="8703" width="11.3984375" style="748"/>
    <col min="8704" max="8704" width="2.73046875" style="748" customWidth="1"/>
    <col min="8705" max="8705" width="7" style="748" customWidth="1"/>
    <col min="8706" max="8706" width="9.73046875" style="748" bestFit="1" customWidth="1"/>
    <col min="8707" max="8707" width="76" style="748" customWidth="1"/>
    <col min="8708" max="8708" width="14.265625" style="748" customWidth="1"/>
    <col min="8709" max="8717" width="11.265625" style="748" customWidth="1"/>
    <col min="8718" max="8724" width="9.73046875" style="748" customWidth="1"/>
    <col min="8725" max="8725" width="11.265625" style="748" customWidth="1"/>
    <col min="8726" max="8732" width="9.73046875" style="748" customWidth="1"/>
    <col min="8733" max="8733" width="11.265625" style="748" customWidth="1"/>
    <col min="8734" max="8740" width="9.73046875" style="748" customWidth="1"/>
    <col min="8741" max="8741" width="11.265625" style="748" customWidth="1"/>
    <col min="8742" max="8748" width="9.73046875" style="748" customWidth="1"/>
    <col min="8749" max="8749" width="11.265625" style="748" customWidth="1"/>
    <col min="8750" max="8776" width="9.73046875" style="748" customWidth="1"/>
    <col min="8777" max="8777" width="11.265625" style="748" customWidth="1"/>
    <col min="8778" max="8810" width="9.73046875" style="748" customWidth="1"/>
    <col min="8811" max="8818" width="11.265625" style="748" customWidth="1"/>
    <col min="8819" max="8959" width="11.3984375" style="748"/>
    <col min="8960" max="8960" width="2.73046875" style="748" customWidth="1"/>
    <col min="8961" max="8961" width="7" style="748" customWidth="1"/>
    <col min="8962" max="8962" width="9.73046875" style="748" bestFit="1" customWidth="1"/>
    <col min="8963" max="8963" width="76" style="748" customWidth="1"/>
    <col min="8964" max="8964" width="14.265625" style="748" customWidth="1"/>
    <col min="8965" max="8973" width="11.265625" style="748" customWidth="1"/>
    <col min="8974" max="8980" width="9.73046875" style="748" customWidth="1"/>
    <col min="8981" max="8981" width="11.265625" style="748" customWidth="1"/>
    <col min="8982" max="8988" width="9.73046875" style="748" customWidth="1"/>
    <col min="8989" max="8989" width="11.265625" style="748" customWidth="1"/>
    <col min="8990" max="8996" width="9.73046875" style="748" customWidth="1"/>
    <col min="8997" max="8997" width="11.265625" style="748" customWidth="1"/>
    <col min="8998" max="9004" width="9.73046875" style="748" customWidth="1"/>
    <col min="9005" max="9005" width="11.265625" style="748" customWidth="1"/>
    <col min="9006" max="9032" width="9.73046875" style="748" customWidth="1"/>
    <col min="9033" max="9033" width="11.265625" style="748" customWidth="1"/>
    <col min="9034" max="9066" width="9.73046875" style="748" customWidth="1"/>
    <col min="9067" max="9074" width="11.265625" style="748" customWidth="1"/>
    <col min="9075" max="9215" width="11.3984375" style="748"/>
    <col min="9216" max="9216" width="2.73046875" style="748" customWidth="1"/>
    <col min="9217" max="9217" width="7" style="748" customWidth="1"/>
    <col min="9218" max="9218" width="9.73046875" style="748" bestFit="1" customWidth="1"/>
    <col min="9219" max="9219" width="76" style="748" customWidth="1"/>
    <col min="9220" max="9220" width="14.265625" style="748" customWidth="1"/>
    <col min="9221" max="9229" width="11.265625" style="748" customWidth="1"/>
    <col min="9230" max="9236" width="9.73046875" style="748" customWidth="1"/>
    <col min="9237" max="9237" width="11.265625" style="748" customWidth="1"/>
    <col min="9238" max="9244" width="9.73046875" style="748" customWidth="1"/>
    <col min="9245" max="9245" width="11.265625" style="748" customWidth="1"/>
    <col min="9246" max="9252" width="9.73046875" style="748" customWidth="1"/>
    <col min="9253" max="9253" width="11.265625" style="748" customWidth="1"/>
    <col min="9254" max="9260" width="9.73046875" style="748" customWidth="1"/>
    <col min="9261" max="9261" width="11.265625" style="748" customWidth="1"/>
    <col min="9262" max="9288" width="9.73046875" style="748" customWidth="1"/>
    <col min="9289" max="9289" width="11.265625" style="748" customWidth="1"/>
    <col min="9290" max="9322" width="9.73046875" style="748" customWidth="1"/>
    <col min="9323" max="9330" width="11.265625" style="748" customWidth="1"/>
    <col min="9331" max="9471" width="11.3984375" style="748"/>
    <col min="9472" max="9472" width="2.73046875" style="748" customWidth="1"/>
    <col min="9473" max="9473" width="7" style="748" customWidth="1"/>
    <col min="9474" max="9474" width="9.73046875" style="748" bestFit="1" customWidth="1"/>
    <col min="9475" max="9475" width="76" style="748" customWidth="1"/>
    <col min="9476" max="9476" width="14.265625" style="748" customWidth="1"/>
    <col min="9477" max="9485" width="11.265625" style="748" customWidth="1"/>
    <col min="9486" max="9492" width="9.73046875" style="748" customWidth="1"/>
    <col min="9493" max="9493" width="11.265625" style="748" customWidth="1"/>
    <col min="9494" max="9500" width="9.73046875" style="748" customWidth="1"/>
    <col min="9501" max="9501" width="11.265625" style="748" customWidth="1"/>
    <col min="9502" max="9508" width="9.73046875" style="748" customWidth="1"/>
    <col min="9509" max="9509" width="11.265625" style="748" customWidth="1"/>
    <col min="9510" max="9516" width="9.73046875" style="748" customWidth="1"/>
    <col min="9517" max="9517" width="11.265625" style="748" customWidth="1"/>
    <col min="9518" max="9544" width="9.73046875" style="748" customWidth="1"/>
    <col min="9545" max="9545" width="11.265625" style="748" customWidth="1"/>
    <col min="9546" max="9578" width="9.73046875" style="748" customWidth="1"/>
    <col min="9579" max="9586" width="11.265625" style="748" customWidth="1"/>
    <col min="9587" max="9727" width="11.3984375" style="748"/>
    <col min="9728" max="9728" width="2.73046875" style="748" customWidth="1"/>
    <col min="9729" max="9729" width="7" style="748" customWidth="1"/>
    <col min="9730" max="9730" width="9.73046875" style="748" bestFit="1" customWidth="1"/>
    <col min="9731" max="9731" width="76" style="748" customWidth="1"/>
    <col min="9732" max="9732" width="14.265625" style="748" customWidth="1"/>
    <col min="9733" max="9741" width="11.265625" style="748" customWidth="1"/>
    <col min="9742" max="9748" width="9.73046875" style="748" customWidth="1"/>
    <col min="9749" max="9749" width="11.265625" style="748" customWidth="1"/>
    <col min="9750" max="9756" width="9.73046875" style="748" customWidth="1"/>
    <col min="9757" max="9757" width="11.265625" style="748" customWidth="1"/>
    <col min="9758" max="9764" width="9.73046875" style="748" customWidth="1"/>
    <col min="9765" max="9765" width="11.265625" style="748" customWidth="1"/>
    <col min="9766" max="9772" width="9.73046875" style="748" customWidth="1"/>
    <col min="9773" max="9773" width="11.265625" style="748" customWidth="1"/>
    <col min="9774" max="9800" width="9.73046875" style="748" customWidth="1"/>
    <col min="9801" max="9801" width="11.265625" style="748" customWidth="1"/>
    <col min="9802" max="9834" width="9.73046875" style="748" customWidth="1"/>
    <col min="9835" max="9842" width="11.265625" style="748" customWidth="1"/>
    <col min="9843" max="9983" width="11.3984375" style="748"/>
    <col min="9984" max="9984" width="2.73046875" style="748" customWidth="1"/>
    <col min="9985" max="9985" width="7" style="748" customWidth="1"/>
    <col min="9986" max="9986" width="9.73046875" style="748" bestFit="1" customWidth="1"/>
    <col min="9987" max="9987" width="76" style="748" customWidth="1"/>
    <col min="9988" max="9988" width="14.265625" style="748" customWidth="1"/>
    <col min="9989" max="9997" width="11.265625" style="748" customWidth="1"/>
    <col min="9998" max="10004" width="9.73046875" style="748" customWidth="1"/>
    <col min="10005" max="10005" width="11.265625" style="748" customWidth="1"/>
    <col min="10006" max="10012" width="9.73046875" style="748" customWidth="1"/>
    <col min="10013" max="10013" width="11.265625" style="748" customWidth="1"/>
    <col min="10014" max="10020" width="9.73046875" style="748" customWidth="1"/>
    <col min="10021" max="10021" width="11.265625" style="748" customWidth="1"/>
    <col min="10022" max="10028" width="9.73046875" style="748" customWidth="1"/>
    <col min="10029" max="10029" width="11.265625" style="748" customWidth="1"/>
    <col min="10030" max="10056" width="9.73046875" style="748" customWidth="1"/>
    <col min="10057" max="10057" width="11.265625" style="748" customWidth="1"/>
    <col min="10058" max="10090" width="9.73046875" style="748" customWidth="1"/>
    <col min="10091" max="10098" width="11.265625" style="748" customWidth="1"/>
    <col min="10099" max="10239" width="11.3984375" style="748"/>
    <col min="10240" max="10240" width="2.73046875" style="748" customWidth="1"/>
    <col min="10241" max="10241" width="7" style="748" customWidth="1"/>
    <col min="10242" max="10242" width="9.73046875" style="748" bestFit="1" customWidth="1"/>
    <col min="10243" max="10243" width="76" style="748" customWidth="1"/>
    <col min="10244" max="10244" width="14.265625" style="748" customWidth="1"/>
    <col min="10245" max="10253" width="11.265625" style="748" customWidth="1"/>
    <col min="10254" max="10260" width="9.73046875" style="748" customWidth="1"/>
    <col min="10261" max="10261" width="11.265625" style="748" customWidth="1"/>
    <col min="10262" max="10268" width="9.73046875" style="748" customWidth="1"/>
    <col min="10269" max="10269" width="11.265625" style="748" customWidth="1"/>
    <col min="10270" max="10276" width="9.73046875" style="748" customWidth="1"/>
    <col min="10277" max="10277" width="11.265625" style="748" customWidth="1"/>
    <col min="10278" max="10284" width="9.73046875" style="748" customWidth="1"/>
    <col min="10285" max="10285" width="11.265625" style="748" customWidth="1"/>
    <col min="10286" max="10312" width="9.73046875" style="748" customWidth="1"/>
    <col min="10313" max="10313" width="11.265625" style="748" customWidth="1"/>
    <col min="10314" max="10346" width="9.73046875" style="748" customWidth="1"/>
    <col min="10347" max="10354" width="11.265625" style="748" customWidth="1"/>
    <col min="10355" max="10495" width="11.3984375" style="748"/>
    <col min="10496" max="10496" width="2.73046875" style="748" customWidth="1"/>
    <col min="10497" max="10497" width="7" style="748" customWidth="1"/>
    <col min="10498" max="10498" width="9.73046875" style="748" bestFit="1" customWidth="1"/>
    <col min="10499" max="10499" width="76" style="748" customWidth="1"/>
    <col min="10500" max="10500" width="14.265625" style="748" customWidth="1"/>
    <col min="10501" max="10509" width="11.265625" style="748" customWidth="1"/>
    <col min="10510" max="10516" width="9.73046875" style="748" customWidth="1"/>
    <col min="10517" max="10517" width="11.265625" style="748" customWidth="1"/>
    <col min="10518" max="10524" width="9.73046875" style="748" customWidth="1"/>
    <col min="10525" max="10525" width="11.265625" style="748" customWidth="1"/>
    <col min="10526" max="10532" width="9.73046875" style="748" customWidth="1"/>
    <col min="10533" max="10533" width="11.265625" style="748" customWidth="1"/>
    <col min="10534" max="10540" width="9.73046875" style="748" customWidth="1"/>
    <col min="10541" max="10541" width="11.265625" style="748" customWidth="1"/>
    <col min="10542" max="10568" width="9.73046875" style="748" customWidth="1"/>
    <col min="10569" max="10569" width="11.265625" style="748" customWidth="1"/>
    <col min="10570" max="10602" width="9.73046875" style="748" customWidth="1"/>
    <col min="10603" max="10610" width="11.265625" style="748" customWidth="1"/>
    <col min="10611" max="10751" width="11.3984375" style="748"/>
    <col min="10752" max="10752" width="2.73046875" style="748" customWidth="1"/>
    <col min="10753" max="10753" width="7" style="748" customWidth="1"/>
    <col min="10754" max="10754" width="9.73046875" style="748" bestFit="1" customWidth="1"/>
    <col min="10755" max="10755" width="76" style="748" customWidth="1"/>
    <col min="10756" max="10756" width="14.265625" style="748" customWidth="1"/>
    <col min="10757" max="10765" width="11.265625" style="748" customWidth="1"/>
    <col min="10766" max="10772" width="9.73046875" style="748" customWidth="1"/>
    <col min="10773" max="10773" width="11.265625" style="748" customWidth="1"/>
    <col min="10774" max="10780" width="9.73046875" style="748" customWidth="1"/>
    <col min="10781" max="10781" width="11.265625" style="748" customWidth="1"/>
    <col min="10782" max="10788" width="9.73046875" style="748" customWidth="1"/>
    <col min="10789" max="10789" width="11.265625" style="748" customWidth="1"/>
    <col min="10790" max="10796" width="9.73046875" style="748" customWidth="1"/>
    <col min="10797" max="10797" width="11.265625" style="748" customWidth="1"/>
    <col min="10798" max="10824" width="9.73046875" style="748" customWidth="1"/>
    <col min="10825" max="10825" width="11.265625" style="748" customWidth="1"/>
    <col min="10826" max="10858" width="9.73046875" style="748" customWidth="1"/>
    <col min="10859" max="10866" width="11.265625" style="748" customWidth="1"/>
    <col min="10867" max="11007" width="11.3984375" style="748"/>
    <col min="11008" max="11008" width="2.73046875" style="748" customWidth="1"/>
    <col min="11009" max="11009" width="7" style="748" customWidth="1"/>
    <col min="11010" max="11010" width="9.73046875" style="748" bestFit="1" customWidth="1"/>
    <col min="11011" max="11011" width="76" style="748" customWidth="1"/>
    <col min="11012" max="11012" width="14.265625" style="748" customWidth="1"/>
    <col min="11013" max="11021" width="11.265625" style="748" customWidth="1"/>
    <col min="11022" max="11028" width="9.73046875" style="748" customWidth="1"/>
    <col min="11029" max="11029" width="11.265625" style="748" customWidth="1"/>
    <col min="11030" max="11036" width="9.73046875" style="748" customWidth="1"/>
    <col min="11037" max="11037" width="11.265625" style="748" customWidth="1"/>
    <col min="11038" max="11044" width="9.73046875" style="748" customWidth="1"/>
    <col min="11045" max="11045" width="11.265625" style="748" customWidth="1"/>
    <col min="11046" max="11052" width="9.73046875" style="748" customWidth="1"/>
    <col min="11053" max="11053" width="11.265625" style="748" customWidth="1"/>
    <col min="11054" max="11080" width="9.73046875" style="748" customWidth="1"/>
    <col min="11081" max="11081" width="11.265625" style="748" customWidth="1"/>
    <col min="11082" max="11114" width="9.73046875" style="748" customWidth="1"/>
    <col min="11115" max="11122" width="11.265625" style="748" customWidth="1"/>
    <col min="11123" max="11263" width="11.3984375" style="748"/>
    <col min="11264" max="11264" width="2.73046875" style="748" customWidth="1"/>
    <col min="11265" max="11265" width="7" style="748" customWidth="1"/>
    <col min="11266" max="11266" width="9.73046875" style="748" bestFit="1" customWidth="1"/>
    <col min="11267" max="11267" width="76" style="748" customWidth="1"/>
    <col min="11268" max="11268" width="14.265625" style="748" customWidth="1"/>
    <col min="11269" max="11277" width="11.265625" style="748" customWidth="1"/>
    <col min="11278" max="11284" width="9.73046875" style="748" customWidth="1"/>
    <col min="11285" max="11285" width="11.265625" style="748" customWidth="1"/>
    <col min="11286" max="11292" width="9.73046875" style="748" customWidth="1"/>
    <col min="11293" max="11293" width="11.265625" style="748" customWidth="1"/>
    <col min="11294" max="11300" width="9.73046875" style="748" customWidth="1"/>
    <col min="11301" max="11301" width="11.265625" style="748" customWidth="1"/>
    <col min="11302" max="11308" width="9.73046875" style="748" customWidth="1"/>
    <col min="11309" max="11309" width="11.265625" style="748" customWidth="1"/>
    <col min="11310" max="11336" width="9.73046875" style="748" customWidth="1"/>
    <col min="11337" max="11337" width="11.265625" style="748" customWidth="1"/>
    <col min="11338" max="11370" width="9.73046875" style="748" customWidth="1"/>
    <col min="11371" max="11378" width="11.265625" style="748" customWidth="1"/>
    <col min="11379" max="11519" width="11.3984375" style="748"/>
    <col min="11520" max="11520" width="2.73046875" style="748" customWidth="1"/>
    <col min="11521" max="11521" width="7" style="748" customWidth="1"/>
    <col min="11522" max="11522" width="9.73046875" style="748" bestFit="1" customWidth="1"/>
    <col min="11523" max="11523" width="76" style="748" customWidth="1"/>
    <col min="11524" max="11524" width="14.265625" style="748" customWidth="1"/>
    <col min="11525" max="11533" width="11.265625" style="748" customWidth="1"/>
    <col min="11534" max="11540" width="9.73046875" style="748" customWidth="1"/>
    <col min="11541" max="11541" width="11.265625" style="748" customWidth="1"/>
    <col min="11542" max="11548" width="9.73046875" style="748" customWidth="1"/>
    <col min="11549" max="11549" width="11.265625" style="748" customWidth="1"/>
    <col min="11550" max="11556" width="9.73046875" style="748" customWidth="1"/>
    <col min="11557" max="11557" width="11.265625" style="748" customWidth="1"/>
    <col min="11558" max="11564" width="9.73046875" style="748" customWidth="1"/>
    <col min="11565" max="11565" width="11.265625" style="748" customWidth="1"/>
    <col min="11566" max="11592" width="9.73046875" style="748" customWidth="1"/>
    <col min="11593" max="11593" width="11.265625" style="748" customWidth="1"/>
    <col min="11594" max="11626" width="9.73046875" style="748" customWidth="1"/>
    <col min="11627" max="11634" width="11.265625" style="748" customWidth="1"/>
    <col min="11635" max="11775" width="11.3984375" style="748"/>
    <col min="11776" max="11776" width="2.73046875" style="748" customWidth="1"/>
    <col min="11777" max="11777" width="7" style="748" customWidth="1"/>
    <col min="11778" max="11778" width="9.73046875" style="748" bestFit="1" customWidth="1"/>
    <col min="11779" max="11779" width="76" style="748" customWidth="1"/>
    <col min="11780" max="11780" width="14.265625" style="748" customWidth="1"/>
    <col min="11781" max="11789" width="11.265625" style="748" customWidth="1"/>
    <col min="11790" max="11796" width="9.73046875" style="748" customWidth="1"/>
    <col min="11797" max="11797" width="11.265625" style="748" customWidth="1"/>
    <col min="11798" max="11804" width="9.73046875" style="748" customWidth="1"/>
    <col min="11805" max="11805" width="11.265625" style="748" customWidth="1"/>
    <col min="11806" max="11812" width="9.73046875" style="748" customWidth="1"/>
    <col min="11813" max="11813" width="11.265625" style="748" customWidth="1"/>
    <col min="11814" max="11820" width="9.73046875" style="748" customWidth="1"/>
    <col min="11821" max="11821" width="11.265625" style="748" customWidth="1"/>
    <col min="11822" max="11848" width="9.73046875" style="748" customWidth="1"/>
    <col min="11849" max="11849" width="11.265625" style="748" customWidth="1"/>
    <col min="11850" max="11882" width="9.73046875" style="748" customWidth="1"/>
    <col min="11883" max="11890" width="11.265625" style="748" customWidth="1"/>
    <col min="11891" max="12031" width="11.3984375" style="748"/>
    <col min="12032" max="12032" width="2.73046875" style="748" customWidth="1"/>
    <col min="12033" max="12033" width="7" style="748" customWidth="1"/>
    <col min="12034" max="12034" width="9.73046875" style="748" bestFit="1" customWidth="1"/>
    <col min="12035" max="12035" width="76" style="748" customWidth="1"/>
    <col min="12036" max="12036" width="14.265625" style="748" customWidth="1"/>
    <col min="12037" max="12045" width="11.265625" style="748" customWidth="1"/>
    <col min="12046" max="12052" width="9.73046875" style="748" customWidth="1"/>
    <col min="12053" max="12053" width="11.265625" style="748" customWidth="1"/>
    <col min="12054" max="12060" width="9.73046875" style="748" customWidth="1"/>
    <col min="12061" max="12061" width="11.265625" style="748" customWidth="1"/>
    <col min="12062" max="12068" width="9.73046875" style="748" customWidth="1"/>
    <col min="12069" max="12069" width="11.265625" style="748" customWidth="1"/>
    <col min="12070" max="12076" width="9.73046875" style="748" customWidth="1"/>
    <col min="12077" max="12077" width="11.265625" style="748" customWidth="1"/>
    <col min="12078" max="12104" width="9.73046875" style="748" customWidth="1"/>
    <col min="12105" max="12105" width="11.265625" style="748" customWidth="1"/>
    <col min="12106" max="12138" width="9.73046875" style="748" customWidth="1"/>
    <col min="12139" max="12146" width="11.265625" style="748" customWidth="1"/>
    <col min="12147" max="12287" width="11.3984375" style="748"/>
    <col min="12288" max="12288" width="2.73046875" style="748" customWidth="1"/>
    <col min="12289" max="12289" width="7" style="748" customWidth="1"/>
    <col min="12290" max="12290" width="9.73046875" style="748" bestFit="1" customWidth="1"/>
    <col min="12291" max="12291" width="76" style="748" customWidth="1"/>
    <col min="12292" max="12292" width="14.265625" style="748" customWidth="1"/>
    <col min="12293" max="12301" width="11.265625" style="748" customWidth="1"/>
    <col min="12302" max="12308" width="9.73046875" style="748" customWidth="1"/>
    <col min="12309" max="12309" width="11.265625" style="748" customWidth="1"/>
    <col min="12310" max="12316" width="9.73046875" style="748" customWidth="1"/>
    <col min="12317" max="12317" width="11.265625" style="748" customWidth="1"/>
    <col min="12318" max="12324" width="9.73046875" style="748" customWidth="1"/>
    <col min="12325" max="12325" width="11.265625" style="748" customWidth="1"/>
    <col min="12326" max="12332" width="9.73046875" style="748" customWidth="1"/>
    <col min="12333" max="12333" width="11.265625" style="748" customWidth="1"/>
    <col min="12334" max="12360" width="9.73046875" style="748" customWidth="1"/>
    <col min="12361" max="12361" width="11.265625" style="748" customWidth="1"/>
    <col min="12362" max="12394" width="9.73046875" style="748" customWidth="1"/>
    <col min="12395" max="12402" width="11.265625" style="748" customWidth="1"/>
    <col min="12403" max="12543" width="11.3984375" style="748"/>
    <col min="12544" max="12544" width="2.73046875" style="748" customWidth="1"/>
    <col min="12545" max="12545" width="7" style="748" customWidth="1"/>
    <col min="12546" max="12546" width="9.73046875" style="748" bestFit="1" customWidth="1"/>
    <col min="12547" max="12547" width="76" style="748" customWidth="1"/>
    <col min="12548" max="12548" width="14.265625" style="748" customWidth="1"/>
    <col min="12549" max="12557" width="11.265625" style="748" customWidth="1"/>
    <col min="12558" max="12564" width="9.73046875" style="748" customWidth="1"/>
    <col min="12565" max="12565" width="11.265625" style="748" customWidth="1"/>
    <col min="12566" max="12572" width="9.73046875" style="748" customWidth="1"/>
    <col min="12573" max="12573" width="11.265625" style="748" customWidth="1"/>
    <col min="12574" max="12580" width="9.73046875" style="748" customWidth="1"/>
    <col min="12581" max="12581" width="11.265625" style="748" customWidth="1"/>
    <col min="12582" max="12588" width="9.73046875" style="748" customWidth="1"/>
    <col min="12589" max="12589" width="11.265625" style="748" customWidth="1"/>
    <col min="12590" max="12616" width="9.73046875" style="748" customWidth="1"/>
    <col min="12617" max="12617" width="11.265625" style="748" customWidth="1"/>
    <col min="12618" max="12650" width="9.73046875" style="748" customWidth="1"/>
    <col min="12651" max="12658" width="11.265625" style="748" customWidth="1"/>
    <col min="12659" max="12799" width="11.3984375" style="748"/>
    <col min="12800" max="12800" width="2.73046875" style="748" customWidth="1"/>
    <col min="12801" max="12801" width="7" style="748" customWidth="1"/>
    <col min="12802" max="12802" width="9.73046875" style="748" bestFit="1" customWidth="1"/>
    <col min="12803" max="12803" width="76" style="748" customWidth="1"/>
    <col min="12804" max="12804" width="14.265625" style="748" customWidth="1"/>
    <col min="12805" max="12813" width="11.265625" style="748" customWidth="1"/>
    <col min="12814" max="12820" width="9.73046875" style="748" customWidth="1"/>
    <col min="12821" max="12821" width="11.265625" style="748" customWidth="1"/>
    <col min="12822" max="12828" width="9.73046875" style="748" customWidth="1"/>
    <col min="12829" max="12829" width="11.265625" style="748" customWidth="1"/>
    <col min="12830" max="12836" width="9.73046875" style="748" customWidth="1"/>
    <col min="12837" max="12837" width="11.265625" style="748" customWidth="1"/>
    <col min="12838" max="12844" width="9.73046875" style="748" customWidth="1"/>
    <col min="12845" max="12845" width="11.265625" style="748" customWidth="1"/>
    <col min="12846" max="12872" width="9.73046875" style="748" customWidth="1"/>
    <col min="12873" max="12873" width="11.265625" style="748" customWidth="1"/>
    <col min="12874" max="12906" width="9.73046875" style="748" customWidth="1"/>
    <col min="12907" max="12914" width="11.265625" style="748" customWidth="1"/>
    <col min="12915" max="13055" width="11.3984375" style="748"/>
    <col min="13056" max="13056" width="2.73046875" style="748" customWidth="1"/>
    <col min="13057" max="13057" width="7" style="748" customWidth="1"/>
    <col min="13058" max="13058" width="9.73046875" style="748" bestFit="1" customWidth="1"/>
    <col min="13059" max="13059" width="76" style="748" customWidth="1"/>
    <col min="13060" max="13060" width="14.265625" style="748" customWidth="1"/>
    <col min="13061" max="13069" width="11.265625" style="748" customWidth="1"/>
    <col min="13070" max="13076" width="9.73046875" style="748" customWidth="1"/>
    <col min="13077" max="13077" width="11.265625" style="748" customWidth="1"/>
    <col min="13078" max="13084" width="9.73046875" style="748" customWidth="1"/>
    <col min="13085" max="13085" width="11.265625" style="748" customWidth="1"/>
    <col min="13086" max="13092" width="9.73046875" style="748" customWidth="1"/>
    <col min="13093" max="13093" width="11.265625" style="748" customWidth="1"/>
    <col min="13094" max="13100" width="9.73046875" style="748" customWidth="1"/>
    <col min="13101" max="13101" width="11.265625" style="748" customWidth="1"/>
    <col min="13102" max="13128" width="9.73046875" style="748" customWidth="1"/>
    <col min="13129" max="13129" width="11.265625" style="748" customWidth="1"/>
    <col min="13130" max="13162" width="9.73046875" style="748" customWidth="1"/>
    <col min="13163" max="13170" width="11.265625" style="748" customWidth="1"/>
    <col min="13171" max="13311" width="11.3984375" style="748"/>
    <col min="13312" max="13312" width="2.73046875" style="748" customWidth="1"/>
    <col min="13313" max="13313" width="7" style="748" customWidth="1"/>
    <col min="13314" max="13314" width="9.73046875" style="748" bestFit="1" customWidth="1"/>
    <col min="13315" max="13315" width="76" style="748" customWidth="1"/>
    <col min="13316" max="13316" width="14.265625" style="748" customWidth="1"/>
    <col min="13317" max="13325" width="11.265625" style="748" customWidth="1"/>
    <col min="13326" max="13332" width="9.73046875" style="748" customWidth="1"/>
    <col min="13333" max="13333" width="11.265625" style="748" customWidth="1"/>
    <col min="13334" max="13340" width="9.73046875" style="748" customWidth="1"/>
    <col min="13341" max="13341" width="11.265625" style="748" customWidth="1"/>
    <col min="13342" max="13348" width="9.73046875" style="748" customWidth="1"/>
    <col min="13349" max="13349" width="11.265625" style="748" customWidth="1"/>
    <col min="13350" max="13356" width="9.73046875" style="748" customWidth="1"/>
    <col min="13357" max="13357" width="11.265625" style="748" customWidth="1"/>
    <col min="13358" max="13384" width="9.73046875" style="748" customWidth="1"/>
    <col min="13385" max="13385" width="11.265625" style="748" customWidth="1"/>
    <col min="13386" max="13418" width="9.73046875" style="748" customWidth="1"/>
    <col min="13419" max="13426" width="11.265625" style="748" customWidth="1"/>
    <col min="13427" max="13567" width="11.3984375" style="748"/>
    <col min="13568" max="13568" width="2.73046875" style="748" customWidth="1"/>
    <col min="13569" max="13569" width="7" style="748" customWidth="1"/>
    <col min="13570" max="13570" width="9.73046875" style="748" bestFit="1" customWidth="1"/>
    <col min="13571" max="13571" width="76" style="748" customWidth="1"/>
    <col min="13572" max="13572" width="14.265625" style="748" customWidth="1"/>
    <col min="13573" max="13581" width="11.265625" style="748" customWidth="1"/>
    <col min="13582" max="13588" width="9.73046875" style="748" customWidth="1"/>
    <col min="13589" max="13589" width="11.265625" style="748" customWidth="1"/>
    <col min="13590" max="13596" width="9.73046875" style="748" customWidth="1"/>
    <col min="13597" max="13597" width="11.265625" style="748" customWidth="1"/>
    <col min="13598" max="13604" width="9.73046875" style="748" customWidth="1"/>
    <col min="13605" max="13605" width="11.265625" style="748" customWidth="1"/>
    <col min="13606" max="13612" width="9.73046875" style="748" customWidth="1"/>
    <col min="13613" max="13613" width="11.265625" style="748" customWidth="1"/>
    <col min="13614" max="13640" width="9.73046875" style="748" customWidth="1"/>
    <col min="13641" max="13641" width="11.265625" style="748" customWidth="1"/>
    <col min="13642" max="13674" width="9.73046875" style="748" customWidth="1"/>
    <col min="13675" max="13682" width="11.265625" style="748" customWidth="1"/>
    <col min="13683" max="13823" width="11.3984375" style="748"/>
    <col min="13824" max="13824" width="2.73046875" style="748" customWidth="1"/>
    <col min="13825" max="13825" width="7" style="748" customWidth="1"/>
    <col min="13826" max="13826" width="9.73046875" style="748" bestFit="1" customWidth="1"/>
    <col min="13827" max="13827" width="76" style="748" customWidth="1"/>
    <col min="13828" max="13828" width="14.265625" style="748" customWidth="1"/>
    <col min="13829" max="13837" width="11.265625" style="748" customWidth="1"/>
    <col min="13838" max="13844" width="9.73046875" style="748" customWidth="1"/>
    <col min="13845" max="13845" width="11.265625" style="748" customWidth="1"/>
    <col min="13846" max="13852" width="9.73046875" style="748" customWidth="1"/>
    <col min="13853" max="13853" width="11.265625" style="748" customWidth="1"/>
    <col min="13854" max="13860" width="9.73046875" style="748" customWidth="1"/>
    <col min="13861" max="13861" width="11.265625" style="748" customWidth="1"/>
    <col min="13862" max="13868" width="9.73046875" style="748" customWidth="1"/>
    <col min="13869" max="13869" width="11.265625" style="748" customWidth="1"/>
    <col min="13870" max="13896" width="9.73046875" style="748" customWidth="1"/>
    <col min="13897" max="13897" width="11.265625" style="748" customWidth="1"/>
    <col min="13898" max="13930" width="9.73046875" style="748" customWidth="1"/>
    <col min="13931" max="13938" width="11.265625" style="748" customWidth="1"/>
    <col min="13939" max="14079" width="11.3984375" style="748"/>
    <col min="14080" max="14080" width="2.73046875" style="748" customWidth="1"/>
    <col min="14081" max="14081" width="7" style="748" customWidth="1"/>
    <col min="14082" max="14082" width="9.73046875" style="748" bestFit="1" customWidth="1"/>
    <col min="14083" max="14083" width="76" style="748" customWidth="1"/>
    <col min="14084" max="14084" width="14.265625" style="748" customWidth="1"/>
    <col min="14085" max="14093" width="11.265625" style="748" customWidth="1"/>
    <col min="14094" max="14100" width="9.73046875" style="748" customWidth="1"/>
    <col min="14101" max="14101" width="11.265625" style="748" customWidth="1"/>
    <col min="14102" max="14108" width="9.73046875" style="748" customWidth="1"/>
    <col min="14109" max="14109" width="11.265625" style="748" customWidth="1"/>
    <col min="14110" max="14116" width="9.73046875" style="748" customWidth="1"/>
    <col min="14117" max="14117" width="11.265625" style="748" customWidth="1"/>
    <col min="14118" max="14124" width="9.73046875" style="748" customWidth="1"/>
    <col min="14125" max="14125" width="11.265625" style="748" customWidth="1"/>
    <col min="14126" max="14152" width="9.73046875" style="748" customWidth="1"/>
    <col min="14153" max="14153" width="11.265625" style="748" customWidth="1"/>
    <col min="14154" max="14186" width="9.73046875" style="748" customWidth="1"/>
    <col min="14187" max="14194" width="11.265625" style="748" customWidth="1"/>
    <col min="14195" max="14335" width="11.3984375" style="748"/>
    <col min="14336" max="14336" width="2.73046875" style="748" customWidth="1"/>
    <col min="14337" max="14337" width="7" style="748" customWidth="1"/>
    <col min="14338" max="14338" width="9.73046875" style="748" bestFit="1" customWidth="1"/>
    <col min="14339" max="14339" width="76" style="748" customWidth="1"/>
    <col min="14340" max="14340" width="14.265625" style="748" customWidth="1"/>
    <col min="14341" max="14349" width="11.265625" style="748" customWidth="1"/>
    <col min="14350" max="14356" width="9.73046875" style="748" customWidth="1"/>
    <col min="14357" max="14357" width="11.265625" style="748" customWidth="1"/>
    <col min="14358" max="14364" width="9.73046875" style="748" customWidth="1"/>
    <col min="14365" max="14365" width="11.265625" style="748" customWidth="1"/>
    <col min="14366" max="14372" width="9.73046875" style="748" customWidth="1"/>
    <col min="14373" max="14373" width="11.265625" style="748" customWidth="1"/>
    <col min="14374" max="14380" width="9.73046875" style="748" customWidth="1"/>
    <col min="14381" max="14381" width="11.265625" style="748" customWidth="1"/>
    <col min="14382" max="14408" width="9.73046875" style="748" customWidth="1"/>
    <col min="14409" max="14409" width="11.265625" style="748" customWidth="1"/>
    <col min="14410" max="14442" width="9.73046875" style="748" customWidth="1"/>
    <col min="14443" max="14450" width="11.265625" style="748" customWidth="1"/>
    <col min="14451" max="14591" width="11.3984375" style="748"/>
    <col min="14592" max="14592" width="2.73046875" style="748" customWidth="1"/>
    <col min="14593" max="14593" width="7" style="748" customWidth="1"/>
    <col min="14594" max="14594" width="9.73046875" style="748" bestFit="1" customWidth="1"/>
    <col min="14595" max="14595" width="76" style="748" customWidth="1"/>
    <col min="14596" max="14596" width="14.265625" style="748" customWidth="1"/>
    <col min="14597" max="14605" width="11.265625" style="748" customWidth="1"/>
    <col min="14606" max="14612" width="9.73046875" style="748" customWidth="1"/>
    <col min="14613" max="14613" width="11.265625" style="748" customWidth="1"/>
    <col min="14614" max="14620" width="9.73046875" style="748" customWidth="1"/>
    <col min="14621" max="14621" width="11.265625" style="748" customWidth="1"/>
    <col min="14622" max="14628" width="9.73046875" style="748" customWidth="1"/>
    <col min="14629" max="14629" width="11.265625" style="748" customWidth="1"/>
    <col min="14630" max="14636" width="9.73046875" style="748" customWidth="1"/>
    <col min="14637" max="14637" width="11.265625" style="748" customWidth="1"/>
    <col min="14638" max="14664" width="9.73046875" style="748" customWidth="1"/>
    <col min="14665" max="14665" width="11.265625" style="748" customWidth="1"/>
    <col min="14666" max="14698" width="9.73046875" style="748" customWidth="1"/>
    <col min="14699" max="14706" width="11.265625" style="748" customWidth="1"/>
    <col min="14707" max="14847" width="11.3984375" style="748"/>
    <col min="14848" max="14848" width="2.73046875" style="748" customWidth="1"/>
    <col min="14849" max="14849" width="7" style="748" customWidth="1"/>
    <col min="14850" max="14850" width="9.73046875" style="748" bestFit="1" customWidth="1"/>
    <col min="14851" max="14851" width="76" style="748" customWidth="1"/>
    <col min="14852" max="14852" width="14.265625" style="748" customWidth="1"/>
    <col min="14853" max="14861" width="11.265625" style="748" customWidth="1"/>
    <col min="14862" max="14868" width="9.73046875" style="748" customWidth="1"/>
    <col min="14869" max="14869" width="11.265625" style="748" customWidth="1"/>
    <col min="14870" max="14876" width="9.73046875" style="748" customWidth="1"/>
    <col min="14877" max="14877" width="11.265625" style="748" customWidth="1"/>
    <col min="14878" max="14884" width="9.73046875" style="748" customWidth="1"/>
    <col min="14885" max="14885" width="11.265625" style="748" customWidth="1"/>
    <col min="14886" max="14892" width="9.73046875" style="748" customWidth="1"/>
    <col min="14893" max="14893" width="11.265625" style="748" customWidth="1"/>
    <col min="14894" max="14920" width="9.73046875" style="748" customWidth="1"/>
    <col min="14921" max="14921" width="11.265625" style="748" customWidth="1"/>
    <col min="14922" max="14954" width="9.73046875" style="748" customWidth="1"/>
    <col min="14955" max="14962" width="11.265625" style="748" customWidth="1"/>
    <col min="14963" max="15103" width="11.3984375" style="748"/>
    <col min="15104" max="15104" width="2.73046875" style="748" customWidth="1"/>
    <col min="15105" max="15105" width="7" style="748" customWidth="1"/>
    <col min="15106" max="15106" width="9.73046875" style="748" bestFit="1" customWidth="1"/>
    <col min="15107" max="15107" width="76" style="748" customWidth="1"/>
    <col min="15108" max="15108" width="14.265625" style="748" customWidth="1"/>
    <col min="15109" max="15117" width="11.265625" style="748" customWidth="1"/>
    <col min="15118" max="15124" width="9.73046875" style="748" customWidth="1"/>
    <col min="15125" max="15125" width="11.265625" style="748" customWidth="1"/>
    <col min="15126" max="15132" width="9.73046875" style="748" customWidth="1"/>
    <col min="15133" max="15133" width="11.265625" style="748" customWidth="1"/>
    <col min="15134" max="15140" width="9.73046875" style="748" customWidth="1"/>
    <col min="15141" max="15141" width="11.265625" style="748" customWidth="1"/>
    <col min="15142" max="15148" width="9.73046875" style="748" customWidth="1"/>
    <col min="15149" max="15149" width="11.265625" style="748" customWidth="1"/>
    <col min="15150" max="15176" width="9.73046875" style="748" customWidth="1"/>
    <col min="15177" max="15177" width="11.265625" style="748" customWidth="1"/>
    <col min="15178" max="15210" width="9.73046875" style="748" customWidth="1"/>
    <col min="15211" max="15218" width="11.265625" style="748" customWidth="1"/>
    <col min="15219" max="15359" width="11.3984375" style="748"/>
    <col min="15360" max="15360" width="2.73046875" style="748" customWidth="1"/>
    <col min="15361" max="15361" width="7" style="748" customWidth="1"/>
    <col min="15362" max="15362" width="9.73046875" style="748" bestFit="1" customWidth="1"/>
    <col min="15363" max="15363" width="76" style="748" customWidth="1"/>
    <col min="15364" max="15364" width="14.265625" style="748" customWidth="1"/>
    <col min="15365" max="15373" width="11.265625" style="748" customWidth="1"/>
    <col min="15374" max="15380" width="9.73046875" style="748" customWidth="1"/>
    <col min="15381" max="15381" width="11.265625" style="748" customWidth="1"/>
    <col min="15382" max="15388" width="9.73046875" style="748" customWidth="1"/>
    <col min="15389" max="15389" width="11.265625" style="748" customWidth="1"/>
    <col min="15390" max="15396" width="9.73046875" style="748" customWidth="1"/>
    <col min="15397" max="15397" width="11.265625" style="748" customWidth="1"/>
    <col min="15398" max="15404" width="9.73046875" style="748" customWidth="1"/>
    <col min="15405" max="15405" width="11.265625" style="748" customWidth="1"/>
    <col min="15406" max="15432" width="9.73046875" style="748" customWidth="1"/>
    <col min="15433" max="15433" width="11.265625" style="748" customWidth="1"/>
    <col min="15434" max="15466" width="9.73046875" style="748" customWidth="1"/>
    <col min="15467" max="15474" width="11.265625" style="748" customWidth="1"/>
    <col min="15475" max="15615" width="11.3984375" style="748"/>
    <col min="15616" max="15616" width="2.73046875" style="748" customWidth="1"/>
    <col min="15617" max="15617" width="7" style="748" customWidth="1"/>
    <col min="15618" max="15618" width="9.73046875" style="748" bestFit="1" customWidth="1"/>
    <col min="15619" max="15619" width="76" style="748" customWidth="1"/>
    <col min="15620" max="15620" width="14.265625" style="748" customWidth="1"/>
    <col min="15621" max="15629" width="11.265625" style="748" customWidth="1"/>
    <col min="15630" max="15636" width="9.73046875" style="748" customWidth="1"/>
    <col min="15637" max="15637" width="11.265625" style="748" customWidth="1"/>
    <col min="15638" max="15644" width="9.73046875" style="748" customWidth="1"/>
    <col min="15645" max="15645" width="11.265625" style="748" customWidth="1"/>
    <col min="15646" max="15652" width="9.73046875" style="748" customWidth="1"/>
    <col min="15653" max="15653" width="11.265625" style="748" customWidth="1"/>
    <col min="15654" max="15660" width="9.73046875" style="748" customWidth="1"/>
    <col min="15661" max="15661" width="11.265625" style="748" customWidth="1"/>
    <col min="15662" max="15688" width="9.73046875" style="748" customWidth="1"/>
    <col min="15689" max="15689" width="11.265625" style="748" customWidth="1"/>
    <col min="15690" max="15722" width="9.73046875" style="748" customWidth="1"/>
    <col min="15723" max="15730" width="11.265625" style="748" customWidth="1"/>
    <col min="15731" max="15871" width="11.3984375" style="748"/>
    <col min="15872" max="15872" width="2.73046875" style="748" customWidth="1"/>
    <col min="15873" max="15873" width="7" style="748" customWidth="1"/>
    <col min="15874" max="15874" width="9.73046875" style="748" bestFit="1" customWidth="1"/>
    <col min="15875" max="15875" width="76" style="748" customWidth="1"/>
    <col min="15876" max="15876" width="14.265625" style="748" customWidth="1"/>
    <col min="15877" max="15885" width="11.265625" style="748" customWidth="1"/>
    <col min="15886" max="15892" width="9.73046875" style="748" customWidth="1"/>
    <col min="15893" max="15893" width="11.265625" style="748" customWidth="1"/>
    <col min="15894" max="15900" width="9.73046875" style="748" customWidth="1"/>
    <col min="15901" max="15901" width="11.265625" style="748" customWidth="1"/>
    <col min="15902" max="15908" width="9.73046875" style="748" customWidth="1"/>
    <col min="15909" max="15909" width="11.265625" style="748" customWidth="1"/>
    <col min="15910" max="15916" width="9.73046875" style="748" customWidth="1"/>
    <col min="15917" max="15917" width="11.265625" style="748" customWidth="1"/>
    <col min="15918" max="15944" width="9.73046875" style="748" customWidth="1"/>
    <col min="15945" max="15945" width="11.265625" style="748" customWidth="1"/>
    <col min="15946" max="15978" width="9.73046875" style="748" customWidth="1"/>
    <col min="15979" max="15986" width="11.265625" style="748" customWidth="1"/>
    <col min="15987" max="16127" width="11.3984375" style="748"/>
    <col min="16128" max="16128" width="2.73046875" style="748" customWidth="1"/>
    <col min="16129" max="16129" width="7" style="748" customWidth="1"/>
    <col min="16130" max="16130" width="9.73046875" style="748" bestFit="1" customWidth="1"/>
    <col min="16131" max="16131" width="76" style="748" customWidth="1"/>
    <col min="16132" max="16132" width="14.265625" style="748" customWidth="1"/>
    <col min="16133" max="16141" width="11.265625" style="748" customWidth="1"/>
    <col min="16142" max="16148" width="9.73046875" style="748" customWidth="1"/>
    <col min="16149" max="16149" width="11.265625" style="748" customWidth="1"/>
    <col min="16150" max="16156" width="9.73046875" style="748" customWidth="1"/>
    <col min="16157" max="16157" width="11.265625" style="748" customWidth="1"/>
    <col min="16158" max="16164" width="9.73046875" style="748" customWidth="1"/>
    <col min="16165" max="16165" width="11.265625" style="748" customWidth="1"/>
    <col min="16166" max="16172" width="9.73046875" style="748" customWidth="1"/>
    <col min="16173" max="16173" width="11.265625" style="748" customWidth="1"/>
    <col min="16174" max="16200" width="9.73046875" style="748" customWidth="1"/>
    <col min="16201" max="16201" width="11.265625" style="748" customWidth="1"/>
    <col min="16202" max="16234" width="9.73046875" style="748" customWidth="1"/>
    <col min="16235" max="16242" width="11.265625" style="748" customWidth="1"/>
    <col min="16243" max="16384" width="11.3984375" style="748"/>
  </cols>
  <sheetData>
    <row r="1" spans="1:115" s="636" customFormat="1" ht="6" customHeight="1">
      <c r="A1" s="584"/>
      <c r="B1" s="585"/>
      <c r="C1" s="819"/>
      <c r="D1" s="584"/>
      <c r="E1" s="586"/>
      <c r="F1" s="586"/>
      <c r="G1" s="586"/>
      <c r="H1" s="586"/>
      <c r="I1" s="586"/>
      <c r="J1" s="586"/>
      <c r="K1" s="586"/>
      <c r="L1" s="586"/>
      <c r="M1" s="586"/>
      <c r="N1" s="586"/>
      <c r="O1" s="586"/>
      <c r="P1" s="586"/>
      <c r="Q1" s="586"/>
      <c r="R1" s="586"/>
      <c r="S1" s="586"/>
      <c r="T1" s="586"/>
      <c r="U1" s="586"/>
      <c r="V1" s="586"/>
      <c r="W1" s="586"/>
      <c r="X1" s="586"/>
      <c r="Y1" s="586"/>
      <c r="Z1" s="586"/>
      <c r="AA1" s="586"/>
      <c r="AB1" s="586"/>
      <c r="AC1" s="586"/>
      <c r="AD1" s="586"/>
      <c r="AE1" s="586"/>
      <c r="AF1" s="586"/>
      <c r="AG1" s="586"/>
      <c r="AH1" s="586"/>
      <c r="AI1" s="586"/>
      <c r="AJ1" s="586"/>
      <c r="AK1" s="586"/>
      <c r="AL1" s="586"/>
      <c r="AM1" s="586"/>
      <c r="AN1" s="586"/>
      <c r="AO1" s="586"/>
      <c r="AP1" s="586"/>
      <c r="AQ1" s="586"/>
      <c r="AR1" s="586"/>
      <c r="AS1" s="586"/>
      <c r="AT1" s="586"/>
      <c r="AU1" s="586"/>
      <c r="AV1" s="586"/>
      <c r="AW1" s="586"/>
      <c r="AX1" s="586"/>
      <c r="AY1" s="586"/>
      <c r="AZ1" s="586"/>
      <c r="BA1" s="586"/>
      <c r="BB1" s="586"/>
      <c r="BC1" s="586"/>
      <c r="BD1" s="586"/>
      <c r="BE1" s="586"/>
      <c r="BF1" s="586"/>
      <c r="BG1" s="586"/>
      <c r="BH1" s="586"/>
      <c r="BI1" s="586"/>
      <c r="BJ1" s="586"/>
      <c r="BK1" s="586"/>
      <c r="BL1" s="586"/>
      <c r="BM1" s="586"/>
      <c r="BN1" s="586"/>
      <c r="BO1" s="586"/>
      <c r="BP1" s="586"/>
      <c r="BQ1" s="586"/>
      <c r="BR1" s="586"/>
      <c r="BS1" s="586"/>
      <c r="BT1" s="586"/>
      <c r="BU1" s="586"/>
      <c r="BV1" s="586"/>
      <c r="BW1" s="586"/>
      <c r="BX1" s="586"/>
      <c r="BY1" s="586"/>
      <c r="BZ1" s="586"/>
      <c r="CA1" s="586"/>
      <c r="CB1" s="586"/>
      <c r="CC1" s="586"/>
      <c r="CD1" s="586"/>
      <c r="CE1" s="586"/>
      <c r="CF1" s="586"/>
      <c r="CG1" s="586"/>
      <c r="CH1" s="586"/>
      <c r="CI1" s="586"/>
      <c r="CJ1" s="586"/>
      <c r="CK1" s="586"/>
      <c r="CL1" s="586"/>
      <c r="CM1" s="586"/>
      <c r="CN1" s="586"/>
      <c r="CO1" s="586"/>
      <c r="CP1" s="586"/>
      <c r="CQ1" s="586"/>
      <c r="CR1" s="586"/>
      <c r="CS1" s="586"/>
      <c r="CT1" s="586"/>
      <c r="CU1" s="586"/>
      <c r="CV1" s="586"/>
      <c r="CW1" s="586"/>
      <c r="CX1" s="586"/>
      <c r="CY1" s="586"/>
      <c r="CZ1" s="586"/>
      <c r="DA1" s="586"/>
      <c r="DB1" s="586"/>
      <c r="DC1" s="586"/>
      <c r="DD1" s="586"/>
      <c r="DE1" s="586"/>
      <c r="DF1" s="586"/>
      <c r="DG1" s="586"/>
      <c r="DH1" s="586"/>
    </row>
    <row r="2" spans="1:115" s="636" customFormat="1" ht="6" customHeight="1">
      <c r="A2" s="584"/>
      <c r="B2" s="585"/>
      <c r="C2" s="819"/>
      <c r="D2" s="584"/>
      <c r="E2" s="586"/>
      <c r="F2" s="635"/>
      <c r="G2" s="635"/>
      <c r="H2" s="635"/>
      <c r="I2" s="635"/>
      <c r="J2" s="635"/>
      <c r="K2" s="635"/>
      <c r="L2" s="635"/>
      <c r="M2" s="635"/>
      <c r="N2" s="635"/>
      <c r="O2" s="635"/>
      <c r="P2" s="635"/>
      <c r="Q2" s="635"/>
      <c r="R2" s="635"/>
      <c r="S2" s="635"/>
      <c r="T2" s="635"/>
      <c r="U2" s="635"/>
      <c r="V2" s="635"/>
      <c r="W2" s="635"/>
      <c r="X2" s="635"/>
      <c r="Y2" s="635"/>
      <c r="Z2" s="635"/>
      <c r="AA2" s="635"/>
      <c r="AB2" s="635"/>
      <c r="AC2" s="635"/>
      <c r="AD2" s="635"/>
      <c r="AE2" s="635"/>
      <c r="AF2" s="635"/>
      <c r="AG2" s="635"/>
      <c r="AH2" s="635"/>
      <c r="AI2" s="635"/>
      <c r="AJ2" s="635"/>
      <c r="AK2" s="635"/>
      <c r="AL2" s="635"/>
      <c r="AM2" s="635"/>
      <c r="AN2" s="635"/>
      <c r="AO2" s="635"/>
      <c r="AP2" s="635"/>
      <c r="AQ2" s="635"/>
      <c r="AR2" s="635"/>
      <c r="AS2" s="635"/>
      <c r="AT2" s="635"/>
      <c r="AU2" s="635"/>
      <c r="AV2" s="635"/>
      <c r="AW2" s="635"/>
      <c r="AX2" s="635"/>
      <c r="AY2" s="635"/>
      <c r="AZ2" s="635"/>
      <c r="BA2" s="635"/>
      <c r="BB2" s="635"/>
      <c r="BC2" s="635"/>
      <c r="BD2" s="635"/>
      <c r="BE2" s="635"/>
      <c r="BF2" s="635"/>
      <c r="BG2" s="635"/>
      <c r="BH2" s="635"/>
      <c r="BI2" s="635"/>
      <c r="BJ2" s="635"/>
      <c r="BK2" s="635"/>
      <c r="BL2" s="635"/>
      <c r="BM2" s="635"/>
      <c r="BN2" s="635"/>
      <c r="BO2" s="635"/>
      <c r="BP2" s="635"/>
      <c r="BQ2" s="635"/>
      <c r="BR2" s="635"/>
      <c r="BS2" s="635"/>
      <c r="BT2" s="635"/>
      <c r="BU2" s="635"/>
      <c r="BV2" s="635"/>
      <c r="BW2" s="635"/>
      <c r="BX2" s="635"/>
      <c r="BY2" s="635"/>
      <c r="BZ2" s="635"/>
      <c r="CA2" s="635"/>
      <c r="CB2" s="635"/>
      <c r="CC2" s="635"/>
      <c r="CD2" s="635"/>
      <c r="CE2" s="635"/>
      <c r="CF2" s="635"/>
      <c r="CG2" s="635"/>
      <c r="CH2" s="635"/>
      <c r="CI2" s="635"/>
      <c r="CJ2" s="635"/>
      <c r="CK2" s="635"/>
      <c r="CL2" s="635"/>
      <c r="CM2" s="635"/>
      <c r="CN2" s="635"/>
      <c r="CO2" s="635"/>
      <c r="CP2" s="635"/>
      <c r="CQ2" s="635"/>
      <c r="CR2" s="635"/>
      <c r="CS2" s="635"/>
      <c r="CT2" s="635"/>
      <c r="CU2" s="635"/>
      <c r="CV2" s="635"/>
      <c r="CW2" s="635"/>
      <c r="CX2" s="635"/>
      <c r="CY2" s="635"/>
      <c r="CZ2" s="635"/>
      <c r="DA2" s="635"/>
      <c r="DB2" s="635"/>
      <c r="DC2" s="635"/>
      <c r="DD2" s="635"/>
      <c r="DE2" s="635"/>
      <c r="DF2" s="635"/>
      <c r="DG2" s="635"/>
      <c r="DH2" s="635"/>
    </row>
    <row r="3" spans="1:115" s="636" customFormat="1" ht="6" customHeight="1">
      <c r="A3" s="584"/>
      <c r="B3" s="585"/>
      <c r="C3" s="819"/>
      <c r="D3" s="584"/>
      <c r="E3" s="586"/>
      <c r="F3" s="635"/>
      <c r="G3" s="635"/>
      <c r="H3" s="635"/>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c r="AL3" s="635"/>
      <c r="AM3" s="635"/>
      <c r="AN3" s="635"/>
      <c r="AO3" s="635"/>
      <c r="AP3" s="635"/>
      <c r="AQ3" s="635"/>
      <c r="AR3" s="635"/>
      <c r="AS3" s="635"/>
      <c r="AT3" s="635"/>
      <c r="AU3" s="635"/>
      <c r="AV3" s="635"/>
      <c r="AW3" s="635"/>
      <c r="AX3" s="635"/>
      <c r="AY3" s="635"/>
      <c r="AZ3" s="635"/>
      <c r="BA3" s="635"/>
      <c r="BB3" s="635"/>
      <c r="BC3" s="635"/>
      <c r="BD3" s="635"/>
      <c r="BE3" s="635"/>
      <c r="BF3" s="635"/>
      <c r="BG3" s="635"/>
      <c r="BH3" s="635"/>
      <c r="BI3" s="635"/>
      <c r="BJ3" s="635"/>
      <c r="BK3" s="635"/>
      <c r="BL3" s="635"/>
      <c r="BM3" s="635"/>
      <c r="BN3" s="635"/>
      <c r="BO3" s="635"/>
      <c r="BP3" s="635"/>
      <c r="BQ3" s="635"/>
      <c r="BR3" s="635"/>
      <c r="BS3" s="635"/>
      <c r="BT3" s="635"/>
      <c r="BU3" s="635"/>
      <c r="BV3" s="635"/>
      <c r="BW3" s="635"/>
      <c r="BX3" s="635"/>
      <c r="BY3" s="635"/>
      <c r="BZ3" s="635"/>
      <c r="CA3" s="635"/>
      <c r="CB3" s="635"/>
      <c r="CC3" s="635"/>
      <c r="CD3" s="635"/>
      <c r="CE3" s="635"/>
      <c r="CF3" s="635"/>
      <c r="CG3" s="635"/>
      <c r="CH3" s="635"/>
      <c r="CI3" s="635"/>
      <c r="CJ3" s="635"/>
      <c r="CK3" s="635"/>
      <c r="CL3" s="635"/>
      <c r="CM3" s="635"/>
      <c r="CN3" s="635"/>
      <c r="CO3" s="635"/>
      <c r="CP3" s="635"/>
      <c r="CQ3" s="635"/>
      <c r="CR3" s="635"/>
      <c r="CS3" s="635"/>
      <c r="CT3" s="635"/>
      <c r="CU3" s="635"/>
      <c r="CV3" s="635"/>
      <c r="CW3" s="635"/>
      <c r="CX3" s="635"/>
      <c r="CY3" s="635"/>
      <c r="CZ3" s="635"/>
      <c r="DA3" s="635"/>
      <c r="DB3" s="635"/>
      <c r="DC3" s="635"/>
      <c r="DD3" s="635"/>
      <c r="DE3" s="635"/>
      <c r="DF3" s="635"/>
      <c r="DG3" s="635"/>
      <c r="DH3" s="635"/>
    </row>
    <row r="4" spans="1:115" s="636" customFormat="1" ht="6" customHeight="1">
      <c r="A4" s="584"/>
      <c r="B4" s="585"/>
      <c r="C4" s="819"/>
      <c r="D4" s="584"/>
      <c r="E4" s="586"/>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5"/>
      <c r="AY4" s="635"/>
      <c r="AZ4" s="635"/>
      <c r="BA4" s="635"/>
      <c r="BB4" s="635"/>
      <c r="BC4" s="635"/>
      <c r="BD4" s="635"/>
      <c r="BE4" s="635"/>
      <c r="BF4" s="635"/>
      <c r="BG4" s="635"/>
      <c r="BH4" s="635"/>
      <c r="BI4" s="635"/>
      <c r="BJ4" s="635"/>
      <c r="BK4" s="635"/>
      <c r="BL4" s="635"/>
      <c r="BM4" s="635"/>
      <c r="BN4" s="635"/>
      <c r="BO4" s="635"/>
      <c r="BP4" s="635"/>
      <c r="BQ4" s="635"/>
      <c r="BR4" s="635"/>
      <c r="BS4" s="635"/>
      <c r="BT4" s="635"/>
      <c r="BU4" s="635"/>
      <c r="BV4" s="635"/>
      <c r="BW4" s="635"/>
      <c r="BX4" s="635"/>
      <c r="BY4" s="635"/>
      <c r="BZ4" s="635"/>
      <c r="CA4" s="635"/>
      <c r="CB4" s="635"/>
      <c r="CC4" s="635"/>
      <c r="CD4" s="635"/>
      <c r="CE4" s="635"/>
      <c r="CF4" s="635"/>
      <c r="CG4" s="635"/>
      <c r="CH4" s="635"/>
      <c r="CI4" s="635"/>
      <c r="CJ4" s="635"/>
      <c r="CK4" s="635"/>
      <c r="CL4" s="635"/>
      <c r="CM4" s="635"/>
      <c r="CN4" s="635"/>
      <c r="CO4" s="635"/>
      <c r="CP4" s="635"/>
      <c r="CQ4" s="635"/>
      <c r="CR4" s="635"/>
      <c r="CS4" s="635"/>
      <c r="CT4" s="635"/>
      <c r="CU4" s="635"/>
      <c r="CV4" s="635"/>
      <c r="CW4" s="635"/>
      <c r="CX4" s="635"/>
      <c r="CY4" s="635"/>
      <c r="CZ4" s="635"/>
      <c r="DA4" s="635"/>
      <c r="DB4" s="635"/>
      <c r="DC4" s="635"/>
      <c r="DD4" s="635"/>
      <c r="DE4" s="635"/>
      <c r="DF4" s="635"/>
      <c r="DG4" s="635"/>
      <c r="DH4" s="635"/>
    </row>
    <row r="5" spans="1:115" s="636" customFormat="1" ht="6" customHeight="1">
      <c r="A5" s="584"/>
      <c r="B5" s="585"/>
      <c r="C5" s="819"/>
      <c r="D5" s="584"/>
      <c r="E5" s="586"/>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L5" s="635"/>
      <c r="AM5" s="635"/>
      <c r="AN5" s="635"/>
      <c r="AO5" s="635"/>
      <c r="AP5" s="635"/>
      <c r="AQ5" s="635"/>
      <c r="AR5" s="635"/>
      <c r="AS5" s="635"/>
      <c r="AT5" s="635"/>
      <c r="AU5" s="635"/>
      <c r="AV5" s="635"/>
      <c r="AW5" s="635"/>
      <c r="AX5" s="635"/>
      <c r="AY5" s="635"/>
      <c r="AZ5" s="635"/>
      <c r="BA5" s="635"/>
      <c r="BB5" s="635"/>
      <c r="BC5" s="635"/>
      <c r="BD5" s="635"/>
      <c r="BE5" s="635"/>
      <c r="BF5" s="635"/>
      <c r="BG5" s="635"/>
      <c r="BH5" s="635"/>
      <c r="BI5" s="635"/>
      <c r="BJ5" s="635"/>
      <c r="BK5" s="635"/>
      <c r="BL5" s="635"/>
      <c r="BM5" s="635"/>
      <c r="BN5" s="635"/>
      <c r="BO5" s="635"/>
      <c r="BP5" s="635"/>
      <c r="BQ5" s="635"/>
      <c r="BR5" s="635"/>
      <c r="BS5" s="635"/>
      <c r="BT5" s="635"/>
      <c r="BU5" s="635"/>
      <c r="BV5" s="635"/>
      <c r="BW5" s="635"/>
      <c r="BX5" s="635"/>
      <c r="BY5" s="635"/>
      <c r="BZ5" s="635"/>
      <c r="CA5" s="635"/>
      <c r="CB5" s="635"/>
      <c r="CC5" s="635"/>
      <c r="CD5" s="635"/>
      <c r="CE5" s="635"/>
      <c r="CF5" s="635"/>
      <c r="CG5" s="635"/>
      <c r="CH5" s="635"/>
      <c r="CI5" s="635"/>
      <c r="CJ5" s="635"/>
      <c r="CK5" s="635"/>
      <c r="CL5" s="635"/>
      <c r="CM5" s="635"/>
      <c r="CN5" s="635"/>
      <c r="CO5" s="635"/>
      <c r="CP5" s="635"/>
      <c r="CQ5" s="635"/>
      <c r="CR5" s="635"/>
      <c r="CS5" s="635"/>
      <c r="CT5" s="635"/>
      <c r="CU5" s="635"/>
      <c r="CV5" s="635"/>
      <c r="CW5" s="635"/>
      <c r="CX5" s="635"/>
      <c r="CY5" s="635"/>
      <c r="CZ5" s="635"/>
      <c r="DA5" s="635"/>
      <c r="DB5" s="635"/>
      <c r="DC5" s="635"/>
      <c r="DD5" s="635"/>
      <c r="DE5" s="635"/>
      <c r="DF5" s="635"/>
      <c r="DG5" s="635"/>
      <c r="DH5" s="635"/>
    </row>
    <row r="6" spans="1:115" s="636" customFormat="1">
      <c r="A6" s="584"/>
      <c r="B6" s="585"/>
      <c r="C6" s="819"/>
      <c r="D6" s="584"/>
      <c r="E6" s="586"/>
      <c r="F6" s="635"/>
      <c r="G6" s="635"/>
      <c r="H6" s="635"/>
      <c r="I6" s="635"/>
      <c r="K6" s="635"/>
      <c r="L6" s="635"/>
      <c r="M6" s="635"/>
      <c r="N6" s="635"/>
      <c r="O6" s="635"/>
      <c r="P6" s="635"/>
      <c r="Q6" s="635"/>
      <c r="R6" s="635"/>
      <c r="S6" s="635"/>
      <c r="T6" s="635"/>
      <c r="U6" s="635"/>
      <c r="V6" s="635"/>
      <c r="W6" s="635"/>
      <c r="X6" s="635"/>
      <c r="Y6" s="635"/>
      <c r="Z6" s="635"/>
      <c r="AA6" s="635"/>
      <c r="AB6" s="635"/>
      <c r="AC6" s="635"/>
      <c r="AD6" s="635"/>
      <c r="AE6" s="635"/>
      <c r="AF6" s="635"/>
      <c r="AG6" s="635"/>
      <c r="AH6" s="635"/>
      <c r="AI6" s="635"/>
      <c r="AJ6" s="635"/>
      <c r="AK6" s="635"/>
      <c r="AL6" s="635"/>
      <c r="AM6" s="635"/>
      <c r="AN6" s="635"/>
      <c r="AO6" s="635"/>
      <c r="AP6" s="635"/>
      <c r="AQ6" s="635"/>
      <c r="AR6" s="635"/>
      <c r="AS6" s="635"/>
      <c r="AT6" s="635"/>
      <c r="AU6" s="635"/>
      <c r="AV6" s="635"/>
      <c r="AW6" s="635"/>
      <c r="AX6" s="635"/>
      <c r="AY6" s="635"/>
      <c r="AZ6" s="635"/>
      <c r="BA6" s="635"/>
      <c r="BB6" s="635"/>
      <c r="BC6" s="635"/>
      <c r="BD6" s="635"/>
      <c r="BE6" s="635"/>
      <c r="BF6" s="635"/>
      <c r="BG6" s="635"/>
      <c r="BH6" s="635"/>
      <c r="BI6" s="635"/>
      <c r="BJ6" s="635"/>
      <c r="BK6" s="635"/>
      <c r="BL6" s="635"/>
      <c r="BM6" s="635"/>
      <c r="BN6" s="635"/>
      <c r="BO6" s="635"/>
      <c r="BP6" s="635"/>
      <c r="BQ6" s="635"/>
      <c r="BR6" s="635"/>
      <c r="BS6" s="635"/>
      <c r="BT6" s="635"/>
      <c r="BU6" s="635"/>
      <c r="BV6" s="635"/>
      <c r="BW6" s="635"/>
      <c r="BX6" s="635"/>
      <c r="BY6" s="635"/>
      <c r="BZ6" s="635"/>
      <c r="CA6" s="635"/>
      <c r="CB6" s="635"/>
      <c r="CC6" s="635"/>
      <c r="CD6" s="635"/>
      <c r="CE6" s="635"/>
      <c r="CF6" s="635"/>
      <c r="CG6" s="635"/>
      <c r="CH6" s="635"/>
      <c r="CI6" s="635"/>
      <c r="CJ6" s="635"/>
      <c r="CK6" s="635"/>
      <c r="CL6" s="635"/>
      <c r="CM6" s="635"/>
      <c r="CN6" s="635"/>
      <c r="CO6" s="635"/>
      <c r="CP6" s="635"/>
      <c r="CQ6" s="635"/>
      <c r="CR6" s="635"/>
      <c r="CS6" s="635"/>
      <c r="CT6" s="635"/>
      <c r="CU6" s="635"/>
      <c r="CV6" s="635"/>
      <c r="CW6" s="635"/>
      <c r="CX6" s="635"/>
      <c r="CY6" s="635"/>
      <c r="CZ6" s="635"/>
      <c r="DA6" s="635"/>
      <c r="DB6" s="635"/>
      <c r="DC6" s="635"/>
      <c r="DD6" s="635"/>
      <c r="DE6" s="635"/>
      <c r="DF6" s="635"/>
      <c r="DG6" s="635"/>
      <c r="DH6" s="635"/>
    </row>
    <row r="7" spans="1:115" s="636" customFormat="1">
      <c r="A7" s="584"/>
      <c r="B7" s="585"/>
      <c r="C7" s="819"/>
      <c r="D7" s="584"/>
      <c r="E7" s="586"/>
      <c r="F7" s="635"/>
      <c r="H7" s="635"/>
      <c r="I7" s="722" t="s">
        <v>1181</v>
      </c>
      <c r="K7" s="635"/>
      <c r="L7" s="635"/>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c r="BS7" s="635"/>
      <c r="BT7" s="635"/>
      <c r="BU7" s="635"/>
      <c r="BV7" s="635"/>
      <c r="BW7" s="635"/>
      <c r="BX7" s="635"/>
      <c r="BY7" s="635"/>
      <c r="BZ7" s="635"/>
      <c r="CA7" s="635"/>
      <c r="CB7" s="635"/>
      <c r="CC7" s="635"/>
      <c r="CD7" s="635"/>
      <c r="CE7" s="635"/>
      <c r="CF7" s="635"/>
      <c r="CG7" s="635"/>
      <c r="CH7" s="635"/>
      <c r="CI7" s="635"/>
      <c r="CJ7" s="635"/>
      <c r="CK7" s="635"/>
      <c r="CL7" s="635"/>
      <c r="CM7" s="635"/>
      <c r="CN7" s="635"/>
      <c r="CO7" s="635"/>
      <c r="CP7" s="635"/>
      <c r="CQ7" s="635"/>
      <c r="CR7" s="635"/>
      <c r="CS7" s="635"/>
      <c r="CT7" s="635"/>
      <c r="CU7" s="635"/>
      <c r="CV7" s="635"/>
      <c r="CW7" s="635"/>
      <c r="CX7" s="635"/>
      <c r="CY7" s="635"/>
      <c r="CZ7" s="635"/>
      <c r="DA7" s="635"/>
      <c r="DB7" s="635"/>
      <c r="DC7" s="635"/>
      <c r="DD7" s="635"/>
      <c r="DE7" s="635"/>
      <c r="DF7" s="635"/>
      <c r="DG7" s="635"/>
      <c r="DH7" s="635"/>
    </row>
    <row r="8" spans="1:115" s="636" customFormat="1" ht="6" customHeight="1">
      <c r="A8" s="584"/>
      <c r="B8" s="585"/>
      <c r="C8" s="819"/>
      <c r="D8" s="584"/>
      <c r="E8" s="586"/>
      <c r="F8" s="635"/>
      <c r="G8" s="635"/>
      <c r="H8" s="635"/>
      <c r="I8" s="635"/>
      <c r="J8" s="635"/>
      <c r="K8" s="635"/>
      <c r="L8" s="635"/>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c r="AS8" s="635"/>
      <c r="AT8" s="635"/>
      <c r="AU8" s="635"/>
      <c r="AV8" s="635"/>
      <c r="AW8" s="635"/>
      <c r="AX8" s="635"/>
      <c r="AY8" s="635"/>
      <c r="AZ8" s="635"/>
      <c r="BA8" s="635"/>
      <c r="BB8" s="635"/>
      <c r="BC8" s="635"/>
      <c r="BD8" s="635"/>
      <c r="BE8" s="635"/>
      <c r="BF8" s="635"/>
      <c r="BG8" s="635"/>
      <c r="BH8" s="635"/>
      <c r="BI8" s="635"/>
      <c r="BJ8" s="635"/>
      <c r="BK8" s="635"/>
      <c r="BL8" s="635"/>
      <c r="BM8" s="635"/>
      <c r="BN8" s="635"/>
      <c r="BO8" s="635"/>
      <c r="BP8" s="635"/>
      <c r="BQ8" s="635"/>
      <c r="BR8" s="635"/>
      <c r="BS8" s="635"/>
      <c r="BT8" s="635"/>
      <c r="BU8" s="635"/>
      <c r="BV8" s="635"/>
      <c r="BW8" s="635"/>
      <c r="BX8" s="635"/>
      <c r="BY8" s="635"/>
      <c r="BZ8" s="635"/>
      <c r="CA8" s="635"/>
      <c r="CB8" s="635"/>
      <c r="CC8" s="635"/>
      <c r="CD8" s="635"/>
      <c r="CE8" s="635"/>
      <c r="CF8" s="635"/>
      <c r="CG8" s="635"/>
      <c r="CH8" s="635"/>
      <c r="CI8" s="635"/>
      <c r="CJ8" s="635"/>
      <c r="CK8" s="635"/>
      <c r="CL8" s="635"/>
      <c r="CM8" s="635"/>
      <c r="CN8" s="635"/>
      <c r="CO8" s="635"/>
      <c r="CP8" s="635"/>
      <c r="CQ8" s="635"/>
      <c r="CR8" s="635"/>
      <c r="CS8" s="635"/>
      <c r="CT8" s="635"/>
      <c r="CU8" s="635"/>
      <c r="CV8" s="635"/>
      <c r="CW8" s="635"/>
      <c r="CX8" s="635"/>
      <c r="CY8" s="635"/>
      <c r="CZ8" s="635"/>
      <c r="DA8" s="635"/>
      <c r="DB8" s="635"/>
      <c r="DC8" s="635"/>
      <c r="DD8" s="635"/>
      <c r="DE8" s="635"/>
      <c r="DF8" s="635"/>
      <c r="DG8" s="635"/>
      <c r="DH8" s="635"/>
    </row>
    <row r="9" spans="1:115" s="723" customFormat="1" ht="19.899999999999999" customHeight="1">
      <c r="A9" s="719"/>
      <c r="B9" s="719"/>
      <c r="C9" s="719"/>
      <c r="D9" s="720" t="str">
        <f>'PRA110'!F9</f>
        <v xml:space="preserve"> -  : 00/01/1900</v>
      </c>
      <c r="E9" s="1064"/>
      <c r="F9" s="1070"/>
      <c r="G9" s="63" t="s">
        <v>1056</v>
      </c>
      <c r="H9" s="721"/>
      <c r="J9" s="636"/>
      <c r="K9" s="721"/>
      <c r="L9" s="721"/>
      <c r="M9" s="721"/>
      <c r="N9" s="721"/>
      <c r="O9" s="721"/>
      <c r="P9" s="721"/>
      <c r="Q9" s="721"/>
      <c r="R9" s="721"/>
      <c r="S9" s="721"/>
      <c r="T9" s="721"/>
      <c r="U9" s="721"/>
      <c r="V9" s="721"/>
      <c r="W9" s="721"/>
      <c r="X9" s="721"/>
      <c r="Y9" s="721"/>
      <c r="Z9" s="721"/>
      <c r="AA9" s="721"/>
      <c r="AB9" s="721"/>
      <c r="AC9" s="721"/>
      <c r="AD9" s="721"/>
      <c r="AE9" s="721"/>
      <c r="AF9" s="721"/>
      <c r="AG9" s="721"/>
      <c r="AH9" s="721"/>
      <c r="AI9" s="721"/>
      <c r="AJ9" s="721"/>
      <c r="AK9" s="721"/>
      <c r="AL9" s="721"/>
      <c r="AM9" s="721"/>
      <c r="AN9" s="721"/>
      <c r="AO9" s="721"/>
      <c r="AP9" s="721"/>
      <c r="AQ9" s="721"/>
      <c r="AR9" s="721"/>
      <c r="AS9" s="721"/>
      <c r="AT9" s="721"/>
      <c r="AU9" s="721"/>
      <c r="AV9" s="721"/>
      <c r="AW9" s="721"/>
      <c r="AX9" s="721"/>
      <c r="AY9" s="721"/>
      <c r="AZ9" s="721"/>
      <c r="BA9" s="721"/>
      <c r="BB9" s="721"/>
      <c r="BC9" s="721"/>
      <c r="BD9" s="721"/>
      <c r="BE9" s="721"/>
      <c r="BF9" s="721"/>
      <c r="BG9" s="721"/>
      <c r="BH9" s="721"/>
      <c r="BI9" s="721"/>
      <c r="BJ9" s="721"/>
      <c r="BK9" s="721"/>
      <c r="BL9" s="721"/>
      <c r="BM9" s="721"/>
      <c r="BN9" s="721"/>
      <c r="BO9" s="721"/>
      <c r="BS9" s="721"/>
      <c r="BT9" s="721"/>
      <c r="BU9" s="721"/>
      <c r="BV9" s="721"/>
      <c r="BW9" s="721"/>
      <c r="BX9" s="721"/>
      <c r="BY9" s="721"/>
      <c r="BZ9" s="721"/>
      <c r="CA9" s="721"/>
      <c r="CB9" s="721"/>
      <c r="CC9" s="721"/>
      <c r="CD9" s="721"/>
      <c r="CE9" s="721"/>
      <c r="CF9" s="721"/>
      <c r="CG9" s="721"/>
      <c r="CH9" s="721"/>
      <c r="CI9" s="721"/>
      <c r="CJ9" s="721"/>
      <c r="CK9" s="721"/>
      <c r="CL9" s="721"/>
      <c r="CM9" s="721"/>
      <c r="CN9" s="721"/>
      <c r="CO9" s="721"/>
      <c r="CP9" s="721"/>
      <c r="CQ9" s="721"/>
      <c r="CR9" s="721"/>
      <c r="CS9" s="721"/>
      <c r="CT9" s="721"/>
      <c r="CU9" s="721"/>
      <c r="CV9" s="721"/>
      <c r="CW9" s="721"/>
      <c r="CX9" s="721"/>
      <c r="CY9" s="721"/>
      <c r="CZ9" s="721"/>
      <c r="DA9" s="721"/>
      <c r="DB9" s="721"/>
      <c r="DC9" s="721"/>
      <c r="DD9" s="721"/>
      <c r="DE9" s="721"/>
      <c r="DF9" s="721"/>
      <c r="DG9" s="721"/>
      <c r="DH9" s="721"/>
      <c r="DI9" s="721"/>
      <c r="DJ9" s="721"/>
    </row>
    <row r="10" spans="1:115" s="723" customFormat="1" ht="10.5" customHeight="1">
      <c r="A10" s="719"/>
      <c r="B10" s="719"/>
      <c r="C10" s="719"/>
      <c r="D10" s="724"/>
      <c r="E10" s="1064"/>
      <c r="F10" s="1070"/>
      <c r="G10" s="63"/>
      <c r="H10" s="721"/>
      <c r="I10" s="721"/>
      <c r="J10" s="721"/>
      <c r="K10" s="721"/>
      <c r="L10" s="721"/>
      <c r="M10" s="721"/>
      <c r="N10" s="721"/>
      <c r="O10" s="721"/>
      <c r="P10" s="721"/>
      <c r="Q10" s="721"/>
      <c r="R10" s="721"/>
      <c r="S10" s="721"/>
      <c r="T10" s="721"/>
      <c r="U10" s="721"/>
      <c r="V10" s="721"/>
      <c r="W10" s="721"/>
      <c r="X10" s="721"/>
      <c r="Y10" s="721"/>
      <c r="Z10" s="721"/>
      <c r="AA10" s="721"/>
      <c r="AB10" s="721"/>
      <c r="AC10" s="721"/>
      <c r="AD10" s="721"/>
      <c r="AE10" s="721"/>
      <c r="AF10" s="721"/>
      <c r="AG10" s="721"/>
      <c r="AH10" s="721"/>
      <c r="AI10" s="721"/>
      <c r="AJ10" s="721"/>
      <c r="AK10" s="721"/>
      <c r="AL10" s="721"/>
      <c r="AM10" s="721"/>
      <c r="AN10" s="721"/>
      <c r="AO10" s="721"/>
      <c r="AP10" s="721"/>
      <c r="AQ10" s="721"/>
      <c r="AR10" s="721"/>
      <c r="AS10" s="721"/>
      <c r="AT10" s="721"/>
      <c r="AU10" s="721"/>
      <c r="AV10" s="721"/>
      <c r="AW10" s="721"/>
      <c r="AX10" s="721"/>
      <c r="AY10" s="721"/>
      <c r="AZ10" s="721"/>
      <c r="BA10" s="721"/>
      <c r="BB10" s="721"/>
      <c r="BC10" s="721"/>
      <c r="BD10" s="721"/>
      <c r="BE10" s="721"/>
      <c r="BF10" s="721"/>
      <c r="BG10" s="721"/>
      <c r="BH10" s="721"/>
      <c r="BI10" s="721"/>
      <c r="BJ10" s="721"/>
      <c r="BK10" s="721"/>
      <c r="BL10" s="721"/>
      <c r="BM10" s="721"/>
      <c r="BN10" s="721"/>
      <c r="BO10" s="721"/>
      <c r="BS10" s="721"/>
      <c r="BT10" s="721"/>
      <c r="BU10" s="721"/>
      <c r="BV10" s="721"/>
      <c r="BW10" s="721"/>
      <c r="BX10" s="721"/>
      <c r="BY10" s="721"/>
      <c r="BZ10" s="721"/>
      <c r="CA10" s="721"/>
      <c r="CB10" s="721"/>
      <c r="CC10" s="721"/>
      <c r="CD10" s="721"/>
      <c r="CE10" s="721"/>
      <c r="CF10" s="721"/>
      <c r="CG10" s="721"/>
      <c r="CH10" s="721"/>
      <c r="CI10" s="721"/>
      <c r="CJ10" s="721"/>
      <c r="CK10" s="721"/>
      <c r="CL10" s="721"/>
      <c r="CM10" s="721"/>
      <c r="CN10" s="721"/>
      <c r="CO10" s="721"/>
      <c r="CP10" s="721"/>
      <c r="CQ10" s="721"/>
      <c r="CR10" s="721"/>
      <c r="CS10" s="721"/>
      <c r="CT10" s="721"/>
      <c r="CU10" s="721"/>
      <c r="CV10" s="721"/>
      <c r="CW10" s="721"/>
      <c r="CX10" s="721"/>
      <c r="CY10" s="721"/>
      <c r="CZ10" s="721"/>
      <c r="DA10" s="721"/>
      <c r="DB10" s="721"/>
      <c r="DC10" s="721"/>
      <c r="DD10" s="721"/>
      <c r="DE10" s="721"/>
      <c r="DF10" s="721"/>
      <c r="DG10" s="721"/>
      <c r="DH10" s="721"/>
      <c r="DI10" s="721"/>
      <c r="DJ10" s="721"/>
    </row>
    <row r="11" spans="1:115" s="723" customFormat="1">
      <c r="A11" s="725"/>
      <c r="B11" s="725"/>
      <c r="C11" s="725"/>
      <c r="D11" s="726" t="s">
        <v>965</v>
      </c>
      <c r="E11" s="1068"/>
      <c r="F11" s="1069"/>
      <c r="G11" s="723" t="str">
        <f>TEXT(G12,"ddd")</f>
        <v>Sat</v>
      </c>
      <c r="H11" s="723" t="str">
        <f t="shared" ref="H11:BS11" si="0">TEXT(H12,"ddd")</f>
        <v>Sun</v>
      </c>
      <c r="I11" s="723" t="str">
        <f t="shared" si="0"/>
        <v>Sun</v>
      </c>
      <c r="J11" s="723" t="str">
        <f t="shared" si="0"/>
        <v>Mon</v>
      </c>
      <c r="K11" s="723" t="str">
        <f t="shared" si="0"/>
        <v>Tue</v>
      </c>
      <c r="L11" s="723" t="str">
        <f t="shared" si="0"/>
        <v>Wed</v>
      </c>
      <c r="M11" s="723" t="str">
        <f t="shared" si="0"/>
        <v>Thu</v>
      </c>
      <c r="N11" s="723" t="str">
        <f t="shared" si="0"/>
        <v>Fri</v>
      </c>
      <c r="O11" s="723" t="str">
        <f t="shared" si="0"/>
        <v>Sat</v>
      </c>
      <c r="P11" s="723" t="str">
        <f t="shared" si="0"/>
        <v>Sun</v>
      </c>
      <c r="Q11" s="723" t="str">
        <f t="shared" si="0"/>
        <v>Mon</v>
      </c>
      <c r="R11" s="723" t="str">
        <f t="shared" si="0"/>
        <v>Tue</v>
      </c>
      <c r="S11" s="723" t="str">
        <f t="shared" si="0"/>
        <v>Wed</v>
      </c>
      <c r="T11" s="723" t="str">
        <f t="shared" si="0"/>
        <v>Thu</v>
      </c>
      <c r="U11" s="723" t="str">
        <f t="shared" si="0"/>
        <v>Fri</v>
      </c>
      <c r="V11" s="723" t="str">
        <f t="shared" si="0"/>
        <v>Sat</v>
      </c>
      <c r="W11" s="723" t="str">
        <f t="shared" si="0"/>
        <v>Sun</v>
      </c>
      <c r="X11" s="723" t="str">
        <f t="shared" si="0"/>
        <v>Mon</v>
      </c>
      <c r="Y11" s="723" t="str">
        <f t="shared" si="0"/>
        <v>Tue</v>
      </c>
      <c r="Z11" s="723" t="str">
        <f t="shared" si="0"/>
        <v>Wed</v>
      </c>
      <c r="AA11" s="723" t="str">
        <f t="shared" si="0"/>
        <v>Thu</v>
      </c>
      <c r="AB11" s="723" t="str">
        <f t="shared" si="0"/>
        <v>Fri</v>
      </c>
      <c r="AC11" s="723" t="str">
        <f t="shared" si="0"/>
        <v>Sat</v>
      </c>
      <c r="AD11" s="723" t="str">
        <f t="shared" si="0"/>
        <v>Sun</v>
      </c>
      <c r="AE11" s="723" t="str">
        <f t="shared" si="0"/>
        <v>Mon</v>
      </c>
      <c r="AF11" s="723" t="str">
        <f t="shared" si="0"/>
        <v>Tue</v>
      </c>
      <c r="AG11" s="723" t="str">
        <f t="shared" si="0"/>
        <v>Wed</v>
      </c>
      <c r="AH11" s="723" t="str">
        <f t="shared" si="0"/>
        <v>Thu</v>
      </c>
      <c r="AI11" s="723" t="str">
        <f t="shared" si="0"/>
        <v>Fri</v>
      </c>
      <c r="AJ11" s="723" t="str">
        <f t="shared" si="0"/>
        <v>Sat</v>
      </c>
      <c r="AK11" s="723" t="str">
        <f t="shared" si="0"/>
        <v>Sun</v>
      </c>
      <c r="AL11" s="723" t="str">
        <f t="shared" si="0"/>
        <v>Mon</v>
      </c>
      <c r="AM11" s="723" t="str">
        <f t="shared" si="0"/>
        <v>Tue</v>
      </c>
      <c r="AN11" s="723" t="str">
        <f t="shared" si="0"/>
        <v>Wed</v>
      </c>
      <c r="AO11" s="723" t="str">
        <f t="shared" si="0"/>
        <v>Thu</v>
      </c>
      <c r="AP11" s="723" t="str">
        <f t="shared" si="0"/>
        <v>Fri</v>
      </c>
      <c r="AQ11" s="723" t="str">
        <f t="shared" si="0"/>
        <v>Sat</v>
      </c>
      <c r="AR11" s="723" t="str">
        <f t="shared" si="0"/>
        <v>Sun</v>
      </c>
      <c r="AS11" s="723" t="str">
        <f t="shared" si="0"/>
        <v>Mon</v>
      </c>
      <c r="AT11" s="723" t="str">
        <f t="shared" si="0"/>
        <v>Tue</v>
      </c>
      <c r="AU11" s="723" t="str">
        <f t="shared" si="0"/>
        <v>Wed</v>
      </c>
      <c r="AV11" s="723" t="str">
        <f t="shared" si="0"/>
        <v>Thu</v>
      </c>
      <c r="AW11" s="723" t="str">
        <f t="shared" si="0"/>
        <v>Fri</v>
      </c>
      <c r="AX11" s="723" t="str">
        <f t="shared" si="0"/>
        <v>Sat</v>
      </c>
      <c r="AY11" s="723" t="str">
        <f t="shared" si="0"/>
        <v>Sun</v>
      </c>
      <c r="AZ11" s="723" t="str">
        <f t="shared" si="0"/>
        <v>Mon</v>
      </c>
      <c r="BA11" s="723" t="str">
        <f t="shared" si="0"/>
        <v>Tue</v>
      </c>
      <c r="BB11" s="723" t="str">
        <f t="shared" si="0"/>
        <v>Wed</v>
      </c>
      <c r="BC11" s="723" t="str">
        <f t="shared" si="0"/>
        <v>Thu</v>
      </c>
      <c r="BD11" s="723" t="str">
        <f t="shared" si="0"/>
        <v>Fri</v>
      </c>
      <c r="BE11" s="723" t="str">
        <f t="shared" si="0"/>
        <v>Sat</v>
      </c>
      <c r="BF11" s="723" t="str">
        <f t="shared" si="0"/>
        <v>Sun</v>
      </c>
      <c r="BG11" s="723" t="str">
        <f t="shared" si="0"/>
        <v>Mon</v>
      </c>
      <c r="BH11" s="723" t="str">
        <f t="shared" si="0"/>
        <v>Tue</v>
      </c>
      <c r="BI11" s="723" t="str">
        <f t="shared" si="0"/>
        <v>Wed</v>
      </c>
      <c r="BJ11" s="723" t="str">
        <f t="shared" si="0"/>
        <v>Thu</v>
      </c>
      <c r="BK11" s="723" t="str">
        <f t="shared" si="0"/>
        <v>Fri</v>
      </c>
      <c r="BL11" s="723" t="str">
        <f t="shared" si="0"/>
        <v>Sat</v>
      </c>
      <c r="BM11" s="723" t="str">
        <f t="shared" si="0"/>
        <v>Sun</v>
      </c>
      <c r="BN11" s="723" t="str">
        <f t="shared" si="0"/>
        <v>Mon</v>
      </c>
      <c r="BO11" s="723" t="str">
        <f t="shared" si="0"/>
        <v>Tue</v>
      </c>
      <c r="BP11" s="723" t="str">
        <f t="shared" si="0"/>
        <v>Wed</v>
      </c>
      <c r="BQ11" s="723" t="str">
        <f t="shared" si="0"/>
        <v>Thu</v>
      </c>
      <c r="BR11" s="723" t="str">
        <f t="shared" si="0"/>
        <v>Fri</v>
      </c>
      <c r="BS11" s="723" t="str">
        <f t="shared" si="0"/>
        <v>Sat</v>
      </c>
      <c r="BT11" s="723" t="str">
        <f t="shared" ref="BT11:CV11" si="1">TEXT(BT12,"ddd")</f>
        <v>Sun</v>
      </c>
      <c r="BU11" s="723" t="str">
        <f t="shared" si="1"/>
        <v>Mon</v>
      </c>
      <c r="BV11" s="723" t="str">
        <f t="shared" si="1"/>
        <v>Tue</v>
      </c>
      <c r="BW11" s="723" t="str">
        <f t="shared" si="1"/>
        <v>Wed</v>
      </c>
      <c r="BX11" s="723" t="str">
        <f t="shared" si="1"/>
        <v>Thu</v>
      </c>
      <c r="BY11" s="723" t="str">
        <f t="shared" si="1"/>
        <v>Fri</v>
      </c>
      <c r="BZ11" s="723" t="str">
        <f t="shared" si="1"/>
        <v>Sat</v>
      </c>
      <c r="CA11" s="723" t="str">
        <f t="shared" si="1"/>
        <v>Sun</v>
      </c>
      <c r="CB11" s="723" t="str">
        <f t="shared" si="1"/>
        <v>Mon</v>
      </c>
      <c r="CC11" s="723" t="str">
        <f t="shared" si="1"/>
        <v>Tue</v>
      </c>
      <c r="CD11" s="723" t="str">
        <f t="shared" si="1"/>
        <v>Wed</v>
      </c>
      <c r="CE11" s="723" t="str">
        <f t="shared" si="1"/>
        <v>Thu</v>
      </c>
      <c r="CF11" s="723" t="str">
        <f t="shared" si="1"/>
        <v>Fri</v>
      </c>
      <c r="CG11" s="723" t="str">
        <f t="shared" si="1"/>
        <v>Sat</v>
      </c>
      <c r="CH11" s="723" t="str">
        <f t="shared" si="1"/>
        <v>Sun</v>
      </c>
      <c r="CI11" s="723" t="str">
        <f t="shared" si="1"/>
        <v>Mon</v>
      </c>
      <c r="CJ11" s="723" t="str">
        <f t="shared" si="1"/>
        <v>Tue</v>
      </c>
      <c r="CK11" s="723" t="str">
        <f t="shared" si="1"/>
        <v>Wed</v>
      </c>
      <c r="CL11" s="723" t="str">
        <f t="shared" si="1"/>
        <v>Thu</v>
      </c>
      <c r="CM11" s="723" t="str">
        <f t="shared" si="1"/>
        <v>Fri</v>
      </c>
      <c r="CN11" s="723" t="str">
        <f t="shared" si="1"/>
        <v>Sat</v>
      </c>
      <c r="CO11" s="723" t="str">
        <f t="shared" si="1"/>
        <v>Sun</v>
      </c>
      <c r="CP11" s="723" t="str">
        <f t="shared" si="1"/>
        <v>Mon</v>
      </c>
      <c r="CQ11" s="723" t="str">
        <f t="shared" si="1"/>
        <v>Tue</v>
      </c>
      <c r="CR11" s="723" t="str">
        <f t="shared" si="1"/>
        <v>Wed</v>
      </c>
      <c r="CS11" s="723" t="str">
        <f t="shared" si="1"/>
        <v>Thu</v>
      </c>
      <c r="CT11" s="723" t="str">
        <f t="shared" si="1"/>
        <v>Fri</v>
      </c>
      <c r="CU11" s="723" t="str">
        <f t="shared" si="1"/>
        <v>Sat</v>
      </c>
      <c r="CV11" s="723" t="str">
        <f t="shared" si="1"/>
        <v>Sun</v>
      </c>
    </row>
    <row r="12" spans="1:115" s="723" customFormat="1" ht="12.75" customHeight="1" thickBot="1">
      <c r="A12" s="725"/>
      <c r="B12" s="725"/>
      <c r="C12" s="725"/>
      <c r="D12" s="726" t="s">
        <v>988</v>
      </c>
      <c r="E12" s="1068"/>
      <c r="F12" s="1069"/>
      <c r="G12" s="727">
        <f>'Base Data'!I12</f>
        <v>0</v>
      </c>
      <c r="H12" s="728">
        <f>'Base Data'!J12</f>
        <v>1</v>
      </c>
      <c r="I12" s="728">
        <f>'Base Data'!K12</f>
        <v>1</v>
      </c>
      <c r="J12" s="728">
        <f>'Base Data'!L12</f>
        <v>2</v>
      </c>
      <c r="K12" s="728">
        <f>'Base Data'!M12</f>
        <v>3</v>
      </c>
      <c r="L12" s="728">
        <f>'Base Data'!N12</f>
        <v>4</v>
      </c>
      <c r="M12" s="728">
        <f>'Base Data'!O12</f>
        <v>5</v>
      </c>
      <c r="N12" s="728">
        <f>'Base Data'!P12</f>
        <v>6</v>
      </c>
      <c r="O12" s="728">
        <f>'Base Data'!Q12</f>
        <v>7</v>
      </c>
      <c r="P12" s="728">
        <f>'Base Data'!R12</f>
        <v>8</v>
      </c>
      <c r="Q12" s="728">
        <f>'Base Data'!S12</f>
        <v>9</v>
      </c>
      <c r="R12" s="728">
        <f>'Base Data'!T12</f>
        <v>10</v>
      </c>
      <c r="S12" s="728">
        <f>'Base Data'!U12</f>
        <v>11</v>
      </c>
      <c r="T12" s="728">
        <f>'Base Data'!V12</f>
        <v>12</v>
      </c>
      <c r="U12" s="728">
        <f>'Base Data'!W12</f>
        <v>13</v>
      </c>
      <c r="V12" s="728">
        <f>'Base Data'!X12</f>
        <v>14</v>
      </c>
      <c r="W12" s="728">
        <f>'Base Data'!Y12</f>
        <v>15</v>
      </c>
      <c r="X12" s="728">
        <f>'Base Data'!Z12</f>
        <v>16</v>
      </c>
      <c r="Y12" s="728">
        <f>'Base Data'!AA12</f>
        <v>17</v>
      </c>
      <c r="Z12" s="728">
        <f>'Base Data'!AB12</f>
        <v>18</v>
      </c>
      <c r="AA12" s="728">
        <f>'Base Data'!AC12</f>
        <v>19</v>
      </c>
      <c r="AB12" s="728">
        <f>'Base Data'!AD12</f>
        <v>20</v>
      </c>
      <c r="AC12" s="728">
        <f>'Base Data'!AE12</f>
        <v>21</v>
      </c>
      <c r="AD12" s="728">
        <f>'Base Data'!AF12</f>
        <v>22</v>
      </c>
      <c r="AE12" s="728">
        <f>'Base Data'!AG12</f>
        <v>23</v>
      </c>
      <c r="AF12" s="728">
        <f>'Base Data'!AH12</f>
        <v>24</v>
      </c>
      <c r="AG12" s="728">
        <f>'Base Data'!AI12</f>
        <v>25</v>
      </c>
      <c r="AH12" s="728">
        <f>'Base Data'!AJ12</f>
        <v>26</v>
      </c>
      <c r="AI12" s="728">
        <f>'Base Data'!AK12</f>
        <v>27</v>
      </c>
      <c r="AJ12" s="728">
        <f>'Base Data'!AL12</f>
        <v>28</v>
      </c>
      <c r="AK12" s="728">
        <f>'Base Data'!AM12</f>
        <v>29</v>
      </c>
      <c r="AL12" s="728">
        <f>'Base Data'!AN12</f>
        <v>30</v>
      </c>
      <c r="AM12" s="728">
        <f>'Base Data'!AO12</f>
        <v>31</v>
      </c>
      <c r="AN12" s="728">
        <f>'Base Data'!AP12</f>
        <v>32</v>
      </c>
      <c r="AO12" s="728">
        <f>'Base Data'!AQ12</f>
        <v>33</v>
      </c>
      <c r="AP12" s="728">
        <f>'Base Data'!AR12</f>
        <v>34</v>
      </c>
      <c r="AQ12" s="728">
        <f>'Base Data'!AS12</f>
        <v>35</v>
      </c>
      <c r="AR12" s="728">
        <f>'Base Data'!AT12</f>
        <v>36</v>
      </c>
      <c r="AS12" s="728">
        <f>'Base Data'!AU12</f>
        <v>37</v>
      </c>
      <c r="AT12" s="728">
        <f>'Base Data'!AV12</f>
        <v>38</v>
      </c>
      <c r="AU12" s="728">
        <f>'Base Data'!AW12</f>
        <v>39</v>
      </c>
      <c r="AV12" s="728">
        <f>'Base Data'!AX12</f>
        <v>40</v>
      </c>
      <c r="AW12" s="728">
        <f>'Base Data'!AY12</f>
        <v>41</v>
      </c>
      <c r="AX12" s="728">
        <f>'Base Data'!AZ12</f>
        <v>42</v>
      </c>
      <c r="AY12" s="728">
        <f>'Base Data'!BA12</f>
        <v>43</v>
      </c>
      <c r="AZ12" s="728">
        <f>'Base Data'!BB12</f>
        <v>44</v>
      </c>
      <c r="BA12" s="728">
        <f>'Base Data'!BC12</f>
        <v>45</v>
      </c>
      <c r="BB12" s="728">
        <f>'Base Data'!BD12</f>
        <v>46</v>
      </c>
      <c r="BC12" s="728">
        <f>'Base Data'!BE12</f>
        <v>47</v>
      </c>
      <c r="BD12" s="728">
        <f>'Base Data'!BF12</f>
        <v>48</v>
      </c>
      <c r="BE12" s="728">
        <f>'Base Data'!BG12</f>
        <v>49</v>
      </c>
      <c r="BF12" s="728">
        <f>'Base Data'!BH12</f>
        <v>50</v>
      </c>
      <c r="BG12" s="728">
        <f>'Base Data'!BI12</f>
        <v>51</v>
      </c>
      <c r="BH12" s="728">
        <f>'Base Data'!BJ12</f>
        <v>52</v>
      </c>
      <c r="BI12" s="728">
        <f>'Base Data'!BK12</f>
        <v>53</v>
      </c>
      <c r="BJ12" s="728">
        <f>'Base Data'!BL12</f>
        <v>54</v>
      </c>
      <c r="BK12" s="728">
        <f>'Base Data'!BM12</f>
        <v>55</v>
      </c>
      <c r="BL12" s="728">
        <f>'Base Data'!BN12</f>
        <v>56</v>
      </c>
      <c r="BM12" s="728">
        <f>'Base Data'!BO12</f>
        <v>57</v>
      </c>
      <c r="BN12" s="728">
        <f>'Base Data'!BP12</f>
        <v>58</v>
      </c>
      <c r="BO12" s="728">
        <f>'Base Data'!BQ12</f>
        <v>59</v>
      </c>
      <c r="BP12" s="728">
        <f>'Base Data'!BR12</f>
        <v>60</v>
      </c>
      <c r="BQ12" s="728">
        <f>'Base Data'!BS12</f>
        <v>61</v>
      </c>
      <c r="BR12" s="728">
        <f>'Base Data'!BT12</f>
        <v>62</v>
      </c>
      <c r="BS12" s="728">
        <f>'Base Data'!BU12</f>
        <v>63</v>
      </c>
      <c r="BT12" s="728">
        <f>'Base Data'!BV12</f>
        <v>64</v>
      </c>
      <c r="BU12" s="728">
        <f>'Base Data'!BW12</f>
        <v>65</v>
      </c>
      <c r="BV12" s="728">
        <f>'Base Data'!BX12</f>
        <v>66</v>
      </c>
      <c r="BW12" s="728">
        <f>'Base Data'!BY12</f>
        <v>67</v>
      </c>
      <c r="BX12" s="728">
        <f>'Base Data'!BZ12</f>
        <v>68</v>
      </c>
      <c r="BY12" s="728">
        <f>'Base Data'!CA12</f>
        <v>69</v>
      </c>
      <c r="BZ12" s="728">
        <f>'Base Data'!CB12</f>
        <v>70</v>
      </c>
      <c r="CA12" s="728">
        <f>'Base Data'!CC12</f>
        <v>71</v>
      </c>
      <c r="CB12" s="728">
        <f>'Base Data'!CD12</f>
        <v>72</v>
      </c>
      <c r="CC12" s="728">
        <f>'Base Data'!CE12</f>
        <v>73</v>
      </c>
      <c r="CD12" s="728">
        <f>'Base Data'!CF12</f>
        <v>74</v>
      </c>
      <c r="CE12" s="728">
        <f>'Base Data'!CG12</f>
        <v>75</v>
      </c>
      <c r="CF12" s="728">
        <f>'Base Data'!CH12</f>
        <v>76</v>
      </c>
      <c r="CG12" s="728">
        <f>'Base Data'!CI12</f>
        <v>77</v>
      </c>
      <c r="CH12" s="728">
        <f>'Base Data'!CJ12</f>
        <v>78</v>
      </c>
      <c r="CI12" s="728">
        <f>'Base Data'!CK12</f>
        <v>79</v>
      </c>
      <c r="CJ12" s="728">
        <f>'Base Data'!CL12</f>
        <v>80</v>
      </c>
      <c r="CK12" s="728">
        <f>'Base Data'!CM12</f>
        <v>81</v>
      </c>
      <c r="CL12" s="728">
        <f>'Base Data'!CN12</f>
        <v>82</v>
      </c>
      <c r="CM12" s="728">
        <f>'Base Data'!CO12</f>
        <v>83</v>
      </c>
      <c r="CN12" s="728">
        <f>'Base Data'!CP12</f>
        <v>84</v>
      </c>
      <c r="CO12" s="728">
        <f>'Base Data'!CQ12</f>
        <v>85</v>
      </c>
      <c r="CP12" s="728">
        <f>'Base Data'!CR12</f>
        <v>86</v>
      </c>
      <c r="CQ12" s="728">
        <f>'Base Data'!CS12</f>
        <v>87</v>
      </c>
      <c r="CR12" s="728">
        <f>'Base Data'!CT12</f>
        <v>88</v>
      </c>
      <c r="CS12" s="728">
        <f>'Base Data'!CU12</f>
        <v>89</v>
      </c>
      <c r="CT12" s="728">
        <f>'Base Data'!CV12</f>
        <v>90</v>
      </c>
      <c r="CU12" s="728">
        <f>'Base Data'!CW12</f>
        <v>91</v>
      </c>
      <c r="CV12" s="728">
        <f>'Base Data'!CX12</f>
        <v>92</v>
      </c>
    </row>
    <row r="13" spans="1:115" s="731" customFormat="1" ht="20.45" customHeight="1">
      <c r="A13" s="725"/>
      <c r="B13" s="725"/>
      <c r="C13" s="725"/>
      <c r="D13" s="729"/>
      <c r="E13" s="1228"/>
      <c r="F13" s="1229"/>
      <c r="G13" s="1224" t="s">
        <v>35</v>
      </c>
      <c r="H13" s="730" t="s">
        <v>754</v>
      </c>
      <c r="I13" s="730" t="s">
        <v>755</v>
      </c>
      <c r="J13" s="730" t="s">
        <v>1</v>
      </c>
      <c r="K13" s="730" t="s">
        <v>2</v>
      </c>
      <c r="L13" s="730" t="s">
        <v>3</v>
      </c>
      <c r="M13" s="730" t="s">
        <v>4</v>
      </c>
      <c r="N13" s="730" t="s">
        <v>5</v>
      </c>
      <c r="O13" s="730" t="s">
        <v>6</v>
      </c>
      <c r="P13" s="1232"/>
      <c r="Q13" s="1232"/>
      <c r="R13" s="1232"/>
      <c r="S13" s="1232"/>
      <c r="T13" s="1232"/>
      <c r="U13" s="1232"/>
      <c r="V13" s="1233"/>
      <c r="W13" s="1232"/>
      <c r="X13" s="1232"/>
      <c r="Y13" s="1232"/>
      <c r="Z13" s="1232"/>
      <c r="AA13" s="1232"/>
      <c r="AB13" s="1232"/>
      <c r="AC13" s="1233"/>
      <c r="AD13" s="1232"/>
      <c r="AE13" s="1232"/>
      <c r="AF13" s="1232"/>
      <c r="AG13" s="1232"/>
      <c r="AH13" s="1232"/>
      <c r="AI13" s="1232"/>
      <c r="AJ13" s="1233"/>
      <c r="AK13" s="1232"/>
      <c r="AL13" s="1232"/>
      <c r="AM13" s="1232"/>
      <c r="AN13" s="1232"/>
      <c r="AO13" s="1232"/>
      <c r="AP13" s="1232"/>
      <c r="AQ13" s="1233"/>
      <c r="AR13" s="1232"/>
      <c r="AS13" s="1232"/>
      <c r="AT13" s="1232"/>
      <c r="AU13" s="1232"/>
      <c r="AV13" s="1232"/>
      <c r="AW13" s="1232"/>
      <c r="AX13" s="1232"/>
      <c r="AY13" s="1232"/>
      <c r="AZ13" s="1232"/>
      <c r="BA13" s="1232"/>
      <c r="BB13" s="1232"/>
      <c r="BC13" s="1232"/>
      <c r="BD13" s="1232"/>
      <c r="BE13" s="1232"/>
      <c r="BF13" s="1232"/>
      <c r="BG13" s="1232"/>
      <c r="BH13" s="1232"/>
      <c r="BI13" s="1232"/>
      <c r="BJ13" s="1232"/>
      <c r="BK13" s="1232"/>
      <c r="BL13" s="1232"/>
      <c r="BM13" s="1232"/>
      <c r="BN13" s="1232"/>
      <c r="BO13" s="1232"/>
      <c r="BP13" s="1232"/>
      <c r="BQ13" s="1232"/>
      <c r="BR13" s="1233"/>
      <c r="BS13" s="1232"/>
      <c r="BT13" s="1232"/>
      <c r="BU13" s="1232"/>
      <c r="BV13" s="1232"/>
      <c r="BW13" s="1232"/>
      <c r="BX13" s="1232"/>
      <c r="BY13" s="1232"/>
      <c r="BZ13" s="1232"/>
      <c r="CA13" s="1232"/>
      <c r="CB13" s="1232"/>
      <c r="CC13" s="1232"/>
      <c r="CD13" s="1232"/>
      <c r="CE13" s="1232"/>
      <c r="CF13" s="1232"/>
      <c r="CG13" s="1232"/>
      <c r="CH13" s="1232"/>
      <c r="CI13" s="1232"/>
      <c r="CJ13" s="1232"/>
      <c r="CK13" s="1232"/>
      <c r="CL13" s="1232"/>
      <c r="CM13" s="1232"/>
      <c r="CN13" s="1232"/>
      <c r="CO13" s="1232"/>
      <c r="CP13" s="1232"/>
      <c r="CQ13" s="1232"/>
      <c r="CR13" s="1232"/>
      <c r="CS13" s="1232"/>
      <c r="CT13" s="1232"/>
      <c r="CU13" s="1232"/>
      <c r="CV13" s="1233"/>
      <c r="CW13" s="1224" t="s">
        <v>43</v>
      </c>
      <c r="CX13" s="1224" t="s">
        <v>44</v>
      </c>
      <c r="CY13" s="1224" t="s">
        <v>758</v>
      </c>
      <c r="CZ13" s="1224" t="s">
        <v>759</v>
      </c>
      <c r="DA13" s="1224" t="s">
        <v>45</v>
      </c>
      <c r="DB13" s="1224" t="s">
        <v>46</v>
      </c>
      <c r="DC13" s="1224" t="s">
        <v>47</v>
      </c>
      <c r="DD13" s="1224" t="s">
        <v>48</v>
      </c>
      <c r="DE13" s="1224" t="s">
        <v>49</v>
      </c>
      <c r="DF13" s="1224" t="s">
        <v>50</v>
      </c>
      <c r="DG13" s="1224" t="s">
        <v>51</v>
      </c>
      <c r="DH13" s="1224" t="s">
        <v>52</v>
      </c>
      <c r="DI13" s="1224" t="s">
        <v>53</v>
      </c>
      <c r="DJ13" s="1226" t="s">
        <v>54</v>
      </c>
    </row>
    <row r="14" spans="1:115" s="731" customFormat="1" ht="14.25" customHeight="1">
      <c r="A14" s="725"/>
      <c r="B14" s="725"/>
      <c r="C14" s="725"/>
      <c r="D14" s="732"/>
      <c r="E14" s="1230"/>
      <c r="F14" s="1231"/>
      <c r="G14" s="1225"/>
      <c r="H14" s="733" t="s">
        <v>0</v>
      </c>
      <c r="I14" s="733" t="s">
        <v>0</v>
      </c>
      <c r="J14" s="733" t="str">
        <f>J13</f>
        <v>Day 2</v>
      </c>
      <c r="K14" s="733" t="str">
        <f t="shared" ref="K14:O14" si="2">K13</f>
        <v>Day 3</v>
      </c>
      <c r="L14" s="733" t="str">
        <f t="shared" si="2"/>
        <v>Day 4</v>
      </c>
      <c r="M14" s="733" t="str">
        <f t="shared" si="2"/>
        <v>Day 5</v>
      </c>
      <c r="N14" s="733" t="str">
        <f t="shared" si="2"/>
        <v>Day 6</v>
      </c>
      <c r="O14" s="733" t="str">
        <f t="shared" si="2"/>
        <v>Day 7</v>
      </c>
      <c r="P14" s="734" t="s">
        <v>373</v>
      </c>
      <c r="Q14" s="734" t="s">
        <v>374</v>
      </c>
      <c r="R14" s="734" t="s">
        <v>375</v>
      </c>
      <c r="S14" s="734" t="s">
        <v>376</v>
      </c>
      <c r="T14" s="734" t="s">
        <v>377</v>
      </c>
      <c r="U14" s="734" t="s">
        <v>378</v>
      </c>
      <c r="V14" s="734" t="s">
        <v>379</v>
      </c>
      <c r="W14" s="734" t="s">
        <v>380</v>
      </c>
      <c r="X14" s="734" t="s">
        <v>381</v>
      </c>
      <c r="Y14" s="734" t="s">
        <v>382</v>
      </c>
      <c r="Z14" s="734" t="s">
        <v>383</v>
      </c>
      <c r="AA14" s="734" t="s">
        <v>384</v>
      </c>
      <c r="AB14" s="734" t="s">
        <v>385</v>
      </c>
      <c r="AC14" s="734" t="s">
        <v>386</v>
      </c>
      <c r="AD14" s="734" t="s">
        <v>387</v>
      </c>
      <c r="AE14" s="734" t="s">
        <v>388</v>
      </c>
      <c r="AF14" s="734" t="s">
        <v>389</v>
      </c>
      <c r="AG14" s="734" t="s">
        <v>390</v>
      </c>
      <c r="AH14" s="734" t="s">
        <v>391</v>
      </c>
      <c r="AI14" s="734" t="s">
        <v>392</v>
      </c>
      <c r="AJ14" s="734" t="s">
        <v>393</v>
      </c>
      <c r="AK14" s="734" t="s">
        <v>394</v>
      </c>
      <c r="AL14" s="734" t="s">
        <v>395</v>
      </c>
      <c r="AM14" s="734" t="s">
        <v>396</v>
      </c>
      <c r="AN14" s="734" t="s">
        <v>397</v>
      </c>
      <c r="AO14" s="734" t="s">
        <v>398</v>
      </c>
      <c r="AP14" s="734" t="s">
        <v>399</v>
      </c>
      <c r="AQ14" s="734" t="s">
        <v>400</v>
      </c>
      <c r="AR14" s="734" t="s">
        <v>401</v>
      </c>
      <c r="AS14" s="734" t="s">
        <v>402</v>
      </c>
      <c r="AT14" s="734" t="s">
        <v>403</v>
      </c>
      <c r="AU14" s="734" t="s">
        <v>404</v>
      </c>
      <c r="AV14" s="734" t="s">
        <v>405</v>
      </c>
      <c r="AW14" s="734" t="s">
        <v>406</v>
      </c>
      <c r="AX14" s="734" t="s">
        <v>407</v>
      </c>
      <c r="AY14" s="734" t="s">
        <v>408</v>
      </c>
      <c r="AZ14" s="734" t="s">
        <v>409</v>
      </c>
      <c r="BA14" s="734" t="s">
        <v>410</v>
      </c>
      <c r="BB14" s="734" t="s">
        <v>411</v>
      </c>
      <c r="BC14" s="734" t="s">
        <v>412</v>
      </c>
      <c r="BD14" s="734" t="s">
        <v>413</v>
      </c>
      <c r="BE14" s="734" t="s">
        <v>414</v>
      </c>
      <c r="BF14" s="734" t="s">
        <v>415</v>
      </c>
      <c r="BG14" s="734" t="s">
        <v>416</v>
      </c>
      <c r="BH14" s="734" t="s">
        <v>417</v>
      </c>
      <c r="BI14" s="734" t="s">
        <v>418</v>
      </c>
      <c r="BJ14" s="734" t="s">
        <v>419</v>
      </c>
      <c r="BK14" s="734" t="s">
        <v>420</v>
      </c>
      <c r="BL14" s="734" t="s">
        <v>421</v>
      </c>
      <c r="BM14" s="734" t="s">
        <v>422</v>
      </c>
      <c r="BN14" s="734" t="s">
        <v>423</v>
      </c>
      <c r="BO14" s="734" t="s">
        <v>424</v>
      </c>
      <c r="BP14" s="734" t="s">
        <v>425</v>
      </c>
      <c r="BQ14" s="734" t="s">
        <v>426</v>
      </c>
      <c r="BR14" s="734" t="s">
        <v>427</v>
      </c>
      <c r="BS14" s="734" t="s">
        <v>428</v>
      </c>
      <c r="BT14" s="734" t="s">
        <v>429</v>
      </c>
      <c r="BU14" s="734" t="s">
        <v>430</v>
      </c>
      <c r="BV14" s="734" t="s">
        <v>431</v>
      </c>
      <c r="BW14" s="734" t="s">
        <v>432</v>
      </c>
      <c r="BX14" s="734" t="s">
        <v>433</v>
      </c>
      <c r="BY14" s="734" t="s">
        <v>434</v>
      </c>
      <c r="BZ14" s="734" t="s">
        <v>435</v>
      </c>
      <c r="CA14" s="734" t="s">
        <v>436</v>
      </c>
      <c r="CB14" s="734" t="s">
        <v>437</v>
      </c>
      <c r="CC14" s="734" t="s">
        <v>438</v>
      </c>
      <c r="CD14" s="734" t="s">
        <v>439</v>
      </c>
      <c r="CE14" s="734" t="s">
        <v>440</v>
      </c>
      <c r="CF14" s="734" t="s">
        <v>441</v>
      </c>
      <c r="CG14" s="734" t="s">
        <v>442</v>
      </c>
      <c r="CH14" s="734" t="s">
        <v>443</v>
      </c>
      <c r="CI14" s="734" t="s">
        <v>444</v>
      </c>
      <c r="CJ14" s="734" t="s">
        <v>445</v>
      </c>
      <c r="CK14" s="734" t="s">
        <v>446</v>
      </c>
      <c r="CL14" s="734" t="s">
        <v>447</v>
      </c>
      <c r="CM14" s="734" t="s">
        <v>448</v>
      </c>
      <c r="CN14" s="734" t="s">
        <v>449</v>
      </c>
      <c r="CO14" s="734" t="s">
        <v>450</v>
      </c>
      <c r="CP14" s="734" t="s">
        <v>451</v>
      </c>
      <c r="CQ14" s="734" t="s">
        <v>452</v>
      </c>
      <c r="CR14" s="734" t="s">
        <v>453</v>
      </c>
      <c r="CS14" s="734" t="s">
        <v>454</v>
      </c>
      <c r="CT14" s="734" t="s">
        <v>455</v>
      </c>
      <c r="CU14" s="734" t="s">
        <v>456</v>
      </c>
      <c r="CV14" s="734" t="s">
        <v>457</v>
      </c>
      <c r="CW14" s="1225"/>
      <c r="CX14" s="1225"/>
      <c r="CY14" s="1225"/>
      <c r="CZ14" s="1225"/>
      <c r="DA14" s="1225"/>
      <c r="DB14" s="1225"/>
      <c r="DC14" s="1225"/>
      <c r="DD14" s="1225"/>
      <c r="DE14" s="1225"/>
      <c r="DF14" s="1225"/>
      <c r="DG14" s="1225"/>
      <c r="DH14" s="1225"/>
      <c r="DI14" s="1225"/>
      <c r="DJ14" s="1227"/>
    </row>
    <row r="15" spans="1:115" s="731" customFormat="1" ht="12.75" customHeight="1">
      <c r="A15" s="725"/>
      <c r="B15" s="725"/>
      <c r="C15" s="1059"/>
      <c r="D15" s="1060" t="str">
        <f>'PRA110'!F12</f>
        <v xml:space="preserve"> reported in </v>
      </c>
      <c r="E15" s="1067"/>
      <c r="F15" s="1066"/>
      <c r="G15" s="735" t="s">
        <v>10</v>
      </c>
      <c r="H15" s="736" t="s">
        <v>458</v>
      </c>
      <c r="I15" s="737" t="s">
        <v>917</v>
      </c>
      <c r="J15" s="736" t="s">
        <v>12</v>
      </c>
      <c r="K15" s="736" t="s">
        <v>13</v>
      </c>
      <c r="L15" s="736" t="s">
        <v>14</v>
      </c>
      <c r="M15" s="736" t="s">
        <v>15</v>
      </c>
      <c r="N15" s="736" t="s">
        <v>16</v>
      </c>
      <c r="O15" s="736" t="s">
        <v>17</v>
      </c>
      <c r="P15" s="736" t="s">
        <v>459</v>
      </c>
      <c r="Q15" s="736" t="s">
        <v>460</v>
      </c>
      <c r="R15" s="736" t="s">
        <v>461</v>
      </c>
      <c r="S15" s="736" t="s">
        <v>462</v>
      </c>
      <c r="T15" s="736" t="s">
        <v>463</v>
      </c>
      <c r="U15" s="736" t="s">
        <v>464</v>
      </c>
      <c r="V15" s="736" t="s">
        <v>465</v>
      </c>
      <c r="W15" s="736" t="s">
        <v>466</v>
      </c>
      <c r="X15" s="736" t="s">
        <v>467</v>
      </c>
      <c r="Y15" s="736" t="s">
        <v>468</v>
      </c>
      <c r="Z15" s="736" t="s">
        <v>469</v>
      </c>
      <c r="AA15" s="736" t="s">
        <v>470</v>
      </c>
      <c r="AB15" s="736" t="s">
        <v>471</v>
      </c>
      <c r="AC15" s="736" t="s">
        <v>472</v>
      </c>
      <c r="AD15" s="736" t="s">
        <v>473</v>
      </c>
      <c r="AE15" s="736" t="s">
        <v>474</v>
      </c>
      <c r="AF15" s="736" t="s">
        <v>475</v>
      </c>
      <c r="AG15" s="736" t="s">
        <v>476</v>
      </c>
      <c r="AH15" s="736" t="s">
        <v>477</v>
      </c>
      <c r="AI15" s="736" t="s">
        <v>478</v>
      </c>
      <c r="AJ15" s="736" t="s">
        <v>479</v>
      </c>
      <c r="AK15" s="736" t="s">
        <v>480</v>
      </c>
      <c r="AL15" s="736" t="s">
        <v>481</v>
      </c>
      <c r="AM15" s="736" t="s">
        <v>482</v>
      </c>
      <c r="AN15" s="736" t="s">
        <v>483</v>
      </c>
      <c r="AO15" s="736" t="s">
        <v>484</v>
      </c>
      <c r="AP15" s="736" t="s">
        <v>485</v>
      </c>
      <c r="AQ15" s="736" t="s">
        <v>486</v>
      </c>
      <c r="AR15" s="736" t="s">
        <v>487</v>
      </c>
      <c r="AS15" s="736" t="s">
        <v>488</v>
      </c>
      <c r="AT15" s="736" t="s">
        <v>489</v>
      </c>
      <c r="AU15" s="736" t="s">
        <v>490</v>
      </c>
      <c r="AV15" s="736" t="s">
        <v>491</v>
      </c>
      <c r="AW15" s="736" t="s">
        <v>492</v>
      </c>
      <c r="AX15" s="736" t="s">
        <v>493</v>
      </c>
      <c r="AY15" s="736" t="s">
        <v>494</v>
      </c>
      <c r="AZ15" s="736" t="s">
        <v>495</v>
      </c>
      <c r="BA15" s="736" t="s">
        <v>496</v>
      </c>
      <c r="BB15" s="736" t="s">
        <v>497</v>
      </c>
      <c r="BC15" s="736" t="s">
        <v>498</v>
      </c>
      <c r="BD15" s="736" t="s">
        <v>499</v>
      </c>
      <c r="BE15" s="736" t="s">
        <v>500</v>
      </c>
      <c r="BF15" s="736" t="s">
        <v>501</v>
      </c>
      <c r="BG15" s="736" t="s">
        <v>502</v>
      </c>
      <c r="BH15" s="736" t="s">
        <v>503</v>
      </c>
      <c r="BI15" s="736" t="s">
        <v>504</v>
      </c>
      <c r="BJ15" s="736" t="s">
        <v>505</v>
      </c>
      <c r="BK15" s="736" t="s">
        <v>506</v>
      </c>
      <c r="BL15" s="736" t="s">
        <v>507</v>
      </c>
      <c r="BM15" s="736" t="s">
        <v>508</v>
      </c>
      <c r="BN15" s="736" t="s">
        <v>509</v>
      </c>
      <c r="BO15" s="736" t="s">
        <v>510</v>
      </c>
      <c r="BP15" s="736" t="s">
        <v>511</v>
      </c>
      <c r="BQ15" s="736" t="s">
        <v>512</v>
      </c>
      <c r="BR15" s="736" t="s">
        <v>513</v>
      </c>
      <c r="BS15" s="736" t="s">
        <v>514</v>
      </c>
      <c r="BT15" s="736" t="s">
        <v>515</v>
      </c>
      <c r="BU15" s="736" t="s">
        <v>516</v>
      </c>
      <c r="BV15" s="736" t="s">
        <v>517</v>
      </c>
      <c r="BW15" s="736" t="s">
        <v>518</v>
      </c>
      <c r="BX15" s="736" t="s">
        <v>519</v>
      </c>
      <c r="BY15" s="736" t="s">
        <v>520</v>
      </c>
      <c r="BZ15" s="736" t="s">
        <v>521</v>
      </c>
      <c r="CA15" s="736" t="s">
        <v>522</v>
      </c>
      <c r="CB15" s="736" t="s">
        <v>523</v>
      </c>
      <c r="CC15" s="736" t="s">
        <v>524</v>
      </c>
      <c r="CD15" s="736" t="s">
        <v>525</v>
      </c>
      <c r="CE15" s="736" t="s">
        <v>526</v>
      </c>
      <c r="CF15" s="736" t="s">
        <v>527</v>
      </c>
      <c r="CG15" s="736" t="s">
        <v>528</v>
      </c>
      <c r="CH15" s="736" t="s">
        <v>529</v>
      </c>
      <c r="CI15" s="736" t="s">
        <v>530</v>
      </c>
      <c r="CJ15" s="736" t="s">
        <v>531</v>
      </c>
      <c r="CK15" s="736" t="s">
        <v>532</v>
      </c>
      <c r="CL15" s="736" t="s">
        <v>533</v>
      </c>
      <c r="CM15" s="736" t="s">
        <v>534</v>
      </c>
      <c r="CN15" s="736" t="s">
        <v>535</v>
      </c>
      <c r="CO15" s="736" t="s">
        <v>536</v>
      </c>
      <c r="CP15" s="736" t="s">
        <v>537</v>
      </c>
      <c r="CQ15" s="736" t="s">
        <v>538</v>
      </c>
      <c r="CR15" s="736" t="s">
        <v>539</v>
      </c>
      <c r="CS15" s="736" t="s">
        <v>540</v>
      </c>
      <c r="CT15" s="736" t="s">
        <v>541</v>
      </c>
      <c r="CU15" s="736" t="s">
        <v>542</v>
      </c>
      <c r="CV15" s="736" t="s">
        <v>543</v>
      </c>
      <c r="CW15" s="736" t="s">
        <v>18</v>
      </c>
      <c r="CX15" s="736" t="s">
        <v>19</v>
      </c>
      <c r="CY15" s="736" t="s">
        <v>20</v>
      </c>
      <c r="CZ15" s="736" t="s">
        <v>21</v>
      </c>
      <c r="DA15" s="736" t="s">
        <v>22</v>
      </c>
      <c r="DB15" s="736" t="s">
        <v>23</v>
      </c>
      <c r="DC15" s="736" t="s">
        <v>24</v>
      </c>
      <c r="DD15" s="736" t="s">
        <v>25</v>
      </c>
      <c r="DE15" s="736" t="s">
        <v>26</v>
      </c>
      <c r="DF15" s="736" t="s">
        <v>27</v>
      </c>
      <c r="DG15" s="736" t="s">
        <v>28</v>
      </c>
      <c r="DH15" s="736" t="s">
        <v>29</v>
      </c>
      <c r="DI15" s="736" t="s">
        <v>30</v>
      </c>
      <c r="DJ15" s="738" t="s">
        <v>31</v>
      </c>
    </row>
    <row r="16" spans="1:115" s="745" customFormat="1">
      <c r="A16" s="739"/>
      <c r="B16" s="740"/>
      <c r="C16" s="740"/>
      <c r="D16" s="741"/>
      <c r="E16" s="1062"/>
      <c r="F16" s="1063"/>
      <c r="G16" s="742"/>
      <c r="H16" s="743"/>
      <c r="I16" s="743"/>
      <c r="J16" s="743"/>
      <c r="K16" s="743"/>
      <c r="L16" s="743"/>
      <c r="M16" s="743"/>
      <c r="N16" s="743"/>
      <c r="O16" s="743"/>
      <c r="P16" s="743"/>
      <c r="Q16" s="743"/>
      <c r="R16" s="743"/>
      <c r="S16" s="743"/>
      <c r="T16" s="743"/>
      <c r="U16" s="743"/>
      <c r="V16" s="743"/>
      <c r="W16" s="743"/>
      <c r="X16" s="743"/>
      <c r="Y16" s="743"/>
      <c r="Z16" s="743"/>
      <c r="AA16" s="743"/>
      <c r="AB16" s="743"/>
      <c r="AC16" s="743"/>
      <c r="AD16" s="743"/>
      <c r="AE16" s="743"/>
      <c r="AF16" s="743"/>
      <c r="AG16" s="743"/>
      <c r="AH16" s="743"/>
      <c r="AI16" s="743"/>
      <c r="AJ16" s="743"/>
      <c r="AK16" s="743"/>
      <c r="AL16" s="743"/>
      <c r="AM16" s="743"/>
      <c r="AN16" s="743"/>
      <c r="AO16" s="743"/>
      <c r="AP16" s="743"/>
      <c r="AQ16" s="743"/>
      <c r="AR16" s="743"/>
      <c r="AS16" s="743"/>
      <c r="AT16" s="743"/>
      <c r="AU16" s="743"/>
      <c r="AV16" s="743"/>
      <c r="AW16" s="743"/>
      <c r="AX16" s="743"/>
      <c r="AY16" s="743"/>
      <c r="AZ16" s="743"/>
      <c r="BA16" s="743"/>
      <c r="BB16" s="743"/>
      <c r="BC16" s="743"/>
      <c r="BD16" s="743"/>
      <c r="BE16" s="743"/>
      <c r="BF16" s="743"/>
      <c r="BG16" s="743"/>
      <c r="BH16" s="743"/>
      <c r="BI16" s="743"/>
      <c r="BJ16" s="743"/>
      <c r="BK16" s="743"/>
      <c r="BL16" s="743"/>
      <c r="BM16" s="743"/>
      <c r="BN16" s="743"/>
      <c r="BO16" s="743"/>
      <c r="BP16" s="743"/>
      <c r="BQ16" s="743"/>
      <c r="BR16" s="743"/>
      <c r="BS16" s="743"/>
      <c r="BT16" s="743"/>
      <c r="BU16" s="743"/>
      <c r="BV16" s="743"/>
      <c r="BW16" s="743"/>
      <c r="BX16" s="743"/>
      <c r="BY16" s="743"/>
      <c r="BZ16" s="743"/>
      <c r="CA16" s="743"/>
      <c r="CB16" s="743"/>
      <c r="CC16" s="743"/>
      <c r="CD16" s="743"/>
      <c r="CE16" s="743"/>
      <c r="CF16" s="743"/>
      <c r="CG16" s="743"/>
      <c r="CH16" s="743"/>
      <c r="CI16" s="743"/>
      <c r="CJ16" s="743"/>
      <c r="CK16" s="743"/>
      <c r="CL16" s="743"/>
      <c r="CM16" s="743"/>
      <c r="CN16" s="743"/>
      <c r="CO16" s="743"/>
      <c r="CP16" s="743"/>
      <c r="CQ16" s="743"/>
      <c r="CR16" s="743"/>
      <c r="CS16" s="743"/>
      <c r="CT16" s="743"/>
      <c r="CU16" s="743"/>
      <c r="CV16" s="743"/>
      <c r="CW16" s="743"/>
      <c r="CX16" s="743"/>
      <c r="CY16" s="743"/>
      <c r="CZ16" s="743"/>
      <c r="DA16" s="743"/>
      <c r="DB16" s="743"/>
      <c r="DC16" s="743"/>
      <c r="DD16" s="743"/>
      <c r="DE16" s="743"/>
      <c r="DF16" s="743"/>
      <c r="DG16" s="743"/>
      <c r="DH16" s="743"/>
      <c r="DI16" s="743"/>
      <c r="DJ16" s="743"/>
      <c r="DK16" s="744"/>
    </row>
    <row r="17" spans="1:114" s="636" customFormat="1">
      <c r="A17" s="590"/>
      <c r="B17" s="591"/>
      <c r="C17" s="591"/>
      <c r="D17" s="816" t="s">
        <v>997</v>
      </c>
      <c r="E17" s="593"/>
      <c r="F17" s="594"/>
      <c r="G17" s="595"/>
      <c r="H17" s="596"/>
      <c r="I17" s="596"/>
      <c r="J17" s="596"/>
      <c r="K17" s="596"/>
      <c r="L17" s="596"/>
      <c r="M17" s="596"/>
      <c r="N17" s="596"/>
      <c r="O17" s="596"/>
      <c r="P17" s="596"/>
      <c r="Q17" s="596"/>
      <c r="R17" s="596"/>
      <c r="S17" s="596"/>
      <c r="T17" s="596"/>
      <c r="U17" s="596"/>
      <c r="V17" s="596"/>
      <c r="W17" s="596"/>
      <c r="X17" s="596"/>
      <c r="Y17" s="596"/>
      <c r="Z17" s="596"/>
      <c r="AA17" s="596"/>
      <c r="AB17" s="596"/>
      <c r="AC17" s="596"/>
      <c r="AD17" s="596"/>
      <c r="AE17" s="596"/>
      <c r="AF17" s="596"/>
      <c r="AG17" s="596"/>
      <c r="AH17" s="596"/>
      <c r="AI17" s="596"/>
      <c r="AJ17" s="596"/>
      <c r="AK17" s="596"/>
      <c r="AL17" s="596"/>
      <c r="AM17" s="596"/>
      <c r="AN17" s="596"/>
      <c r="AO17" s="596"/>
      <c r="AP17" s="596"/>
      <c r="AQ17" s="596"/>
      <c r="AR17" s="596"/>
      <c r="AS17" s="596"/>
      <c r="AT17" s="596"/>
      <c r="AU17" s="596"/>
      <c r="AV17" s="596"/>
      <c r="AW17" s="596"/>
      <c r="AX17" s="596"/>
      <c r="AY17" s="596"/>
      <c r="AZ17" s="596"/>
      <c r="BA17" s="596"/>
      <c r="BB17" s="596"/>
      <c r="BC17" s="596"/>
      <c r="BD17" s="596"/>
      <c r="BE17" s="596"/>
      <c r="BF17" s="596"/>
      <c r="BG17" s="596"/>
      <c r="BH17" s="596"/>
      <c r="BI17" s="596"/>
      <c r="BJ17" s="596"/>
      <c r="BK17" s="596"/>
      <c r="BL17" s="596"/>
      <c r="BM17" s="596"/>
      <c r="BN17" s="596"/>
      <c r="BO17" s="596"/>
      <c r="BP17" s="596"/>
      <c r="BQ17" s="596"/>
      <c r="BR17" s="596"/>
      <c r="BS17" s="596"/>
      <c r="BT17" s="596"/>
      <c r="BU17" s="596"/>
      <c r="BV17" s="596"/>
      <c r="BW17" s="596"/>
      <c r="BX17" s="596"/>
      <c r="BY17" s="596"/>
      <c r="BZ17" s="596"/>
      <c r="CA17" s="596"/>
      <c r="CB17" s="596"/>
      <c r="CC17" s="596"/>
      <c r="CD17" s="596"/>
      <c r="CE17" s="596"/>
      <c r="CF17" s="596"/>
      <c r="CG17" s="596"/>
      <c r="CH17" s="596"/>
      <c r="CI17" s="596"/>
      <c r="CJ17" s="596"/>
      <c r="CK17" s="596"/>
      <c r="CL17" s="596"/>
      <c r="CM17" s="596"/>
      <c r="CN17" s="596"/>
      <c r="CO17" s="596"/>
      <c r="CP17" s="596"/>
      <c r="CQ17" s="596"/>
      <c r="CR17" s="596"/>
      <c r="CS17" s="596"/>
      <c r="CT17" s="596"/>
      <c r="CU17" s="596"/>
      <c r="CV17" s="596"/>
      <c r="CW17" s="596"/>
      <c r="CX17" s="596"/>
      <c r="CY17" s="596"/>
      <c r="CZ17" s="596"/>
      <c r="DA17" s="596"/>
      <c r="DB17" s="596"/>
      <c r="DC17" s="596"/>
      <c r="DD17" s="596"/>
      <c r="DE17" s="596"/>
      <c r="DF17" s="596"/>
      <c r="DG17" s="596"/>
      <c r="DH17" s="596"/>
      <c r="DI17" s="596"/>
      <c r="DJ17" s="596"/>
    </row>
    <row r="18" spans="1:114" s="636" customFormat="1">
      <c r="A18" s="584"/>
      <c r="B18" s="585"/>
      <c r="C18" s="819"/>
      <c r="D18" s="423" t="s">
        <v>994</v>
      </c>
      <c r="E18" s="597"/>
      <c r="F18" s="598"/>
      <c r="G18" s="599">
        <f>'HQLA Profile'!$F16</f>
        <v>0</v>
      </c>
      <c r="H18" s="600">
        <f t="shared" ref="H18:AM18" si="3">$G18</f>
        <v>0</v>
      </c>
      <c r="I18" s="600">
        <f t="shared" si="3"/>
        <v>0</v>
      </c>
      <c r="J18" s="600">
        <f t="shared" si="3"/>
        <v>0</v>
      </c>
      <c r="K18" s="600">
        <f t="shared" si="3"/>
        <v>0</v>
      </c>
      <c r="L18" s="600">
        <f t="shared" si="3"/>
        <v>0</v>
      </c>
      <c r="M18" s="600">
        <f t="shared" si="3"/>
        <v>0</v>
      </c>
      <c r="N18" s="600">
        <f t="shared" si="3"/>
        <v>0</v>
      </c>
      <c r="O18" s="600">
        <f t="shared" si="3"/>
        <v>0</v>
      </c>
      <c r="P18" s="600">
        <f t="shared" si="3"/>
        <v>0</v>
      </c>
      <c r="Q18" s="600">
        <f t="shared" si="3"/>
        <v>0</v>
      </c>
      <c r="R18" s="600">
        <f t="shared" si="3"/>
        <v>0</v>
      </c>
      <c r="S18" s="600">
        <f t="shared" si="3"/>
        <v>0</v>
      </c>
      <c r="T18" s="600">
        <f t="shared" si="3"/>
        <v>0</v>
      </c>
      <c r="U18" s="600">
        <f t="shared" si="3"/>
        <v>0</v>
      </c>
      <c r="V18" s="600">
        <f t="shared" si="3"/>
        <v>0</v>
      </c>
      <c r="W18" s="600">
        <f t="shared" si="3"/>
        <v>0</v>
      </c>
      <c r="X18" s="600">
        <f t="shared" si="3"/>
        <v>0</v>
      </c>
      <c r="Y18" s="600">
        <f t="shared" si="3"/>
        <v>0</v>
      </c>
      <c r="Z18" s="600">
        <f t="shared" si="3"/>
        <v>0</v>
      </c>
      <c r="AA18" s="600">
        <f t="shared" si="3"/>
        <v>0</v>
      </c>
      <c r="AB18" s="600">
        <f t="shared" si="3"/>
        <v>0</v>
      </c>
      <c r="AC18" s="600">
        <f t="shared" si="3"/>
        <v>0</v>
      </c>
      <c r="AD18" s="600">
        <f t="shared" si="3"/>
        <v>0</v>
      </c>
      <c r="AE18" s="600">
        <f t="shared" si="3"/>
        <v>0</v>
      </c>
      <c r="AF18" s="600">
        <f t="shared" si="3"/>
        <v>0</v>
      </c>
      <c r="AG18" s="600">
        <f t="shared" si="3"/>
        <v>0</v>
      </c>
      <c r="AH18" s="600">
        <f t="shared" si="3"/>
        <v>0</v>
      </c>
      <c r="AI18" s="600">
        <f t="shared" si="3"/>
        <v>0</v>
      </c>
      <c r="AJ18" s="600">
        <f t="shared" si="3"/>
        <v>0</v>
      </c>
      <c r="AK18" s="600">
        <f t="shared" si="3"/>
        <v>0</v>
      </c>
      <c r="AL18" s="600">
        <f t="shared" si="3"/>
        <v>0</v>
      </c>
      <c r="AM18" s="601">
        <f t="shared" si="3"/>
        <v>0</v>
      </c>
      <c r="AN18" s="601">
        <f t="shared" ref="AN18:BS18" si="4">$G18</f>
        <v>0</v>
      </c>
      <c r="AO18" s="601">
        <f t="shared" si="4"/>
        <v>0</v>
      </c>
      <c r="AP18" s="601">
        <f t="shared" si="4"/>
        <v>0</v>
      </c>
      <c r="AQ18" s="601">
        <f t="shared" si="4"/>
        <v>0</v>
      </c>
      <c r="AR18" s="601">
        <f t="shared" si="4"/>
        <v>0</v>
      </c>
      <c r="AS18" s="601">
        <f t="shared" si="4"/>
        <v>0</v>
      </c>
      <c r="AT18" s="601">
        <f t="shared" si="4"/>
        <v>0</v>
      </c>
      <c r="AU18" s="601">
        <f t="shared" si="4"/>
        <v>0</v>
      </c>
      <c r="AV18" s="601">
        <f t="shared" si="4"/>
        <v>0</v>
      </c>
      <c r="AW18" s="601">
        <f t="shared" si="4"/>
        <v>0</v>
      </c>
      <c r="AX18" s="601">
        <f t="shared" si="4"/>
        <v>0</v>
      </c>
      <c r="AY18" s="601">
        <f t="shared" si="4"/>
        <v>0</v>
      </c>
      <c r="AZ18" s="601">
        <f t="shared" si="4"/>
        <v>0</v>
      </c>
      <c r="BA18" s="601">
        <f t="shared" si="4"/>
        <v>0</v>
      </c>
      <c r="BB18" s="601">
        <f t="shared" si="4"/>
        <v>0</v>
      </c>
      <c r="BC18" s="601">
        <f t="shared" si="4"/>
        <v>0</v>
      </c>
      <c r="BD18" s="601">
        <f t="shared" si="4"/>
        <v>0</v>
      </c>
      <c r="BE18" s="601">
        <f t="shared" si="4"/>
        <v>0</v>
      </c>
      <c r="BF18" s="601">
        <f t="shared" si="4"/>
        <v>0</v>
      </c>
      <c r="BG18" s="601">
        <f t="shared" si="4"/>
        <v>0</v>
      </c>
      <c r="BH18" s="601">
        <f t="shared" si="4"/>
        <v>0</v>
      </c>
      <c r="BI18" s="601">
        <f t="shared" si="4"/>
        <v>0</v>
      </c>
      <c r="BJ18" s="601">
        <f t="shared" si="4"/>
        <v>0</v>
      </c>
      <c r="BK18" s="601">
        <f t="shared" si="4"/>
        <v>0</v>
      </c>
      <c r="BL18" s="601">
        <f t="shared" si="4"/>
        <v>0</v>
      </c>
      <c r="BM18" s="601">
        <f t="shared" si="4"/>
        <v>0</v>
      </c>
      <c r="BN18" s="601">
        <f t="shared" si="4"/>
        <v>0</v>
      </c>
      <c r="BO18" s="601">
        <f t="shared" si="4"/>
        <v>0</v>
      </c>
      <c r="BP18" s="601">
        <f t="shared" si="4"/>
        <v>0</v>
      </c>
      <c r="BQ18" s="601">
        <f t="shared" si="4"/>
        <v>0</v>
      </c>
      <c r="BR18" s="601">
        <f t="shared" si="4"/>
        <v>0</v>
      </c>
      <c r="BS18" s="601">
        <f t="shared" si="4"/>
        <v>0</v>
      </c>
      <c r="BT18" s="601">
        <f t="shared" ref="BT18:CV18" si="5">$G18</f>
        <v>0</v>
      </c>
      <c r="BU18" s="601">
        <f t="shared" si="5"/>
        <v>0</v>
      </c>
      <c r="BV18" s="601">
        <f t="shared" si="5"/>
        <v>0</v>
      </c>
      <c r="BW18" s="601">
        <f t="shared" si="5"/>
        <v>0</v>
      </c>
      <c r="BX18" s="601">
        <f t="shared" si="5"/>
        <v>0</v>
      </c>
      <c r="BY18" s="601">
        <f t="shared" si="5"/>
        <v>0</v>
      </c>
      <c r="BZ18" s="601">
        <f t="shared" si="5"/>
        <v>0</v>
      </c>
      <c r="CA18" s="601">
        <f t="shared" si="5"/>
        <v>0</v>
      </c>
      <c r="CB18" s="601">
        <f t="shared" si="5"/>
        <v>0</v>
      </c>
      <c r="CC18" s="601">
        <f t="shared" si="5"/>
        <v>0</v>
      </c>
      <c r="CD18" s="601">
        <f t="shared" si="5"/>
        <v>0</v>
      </c>
      <c r="CE18" s="601">
        <f t="shared" si="5"/>
        <v>0</v>
      </c>
      <c r="CF18" s="601">
        <f t="shared" si="5"/>
        <v>0</v>
      </c>
      <c r="CG18" s="601">
        <f t="shared" si="5"/>
        <v>0</v>
      </c>
      <c r="CH18" s="601">
        <f t="shared" si="5"/>
        <v>0</v>
      </c>
      <c r="CI18" s="601">
        <f t="shared" si="5"/>
        <v>0</v>
      </c>
      <c r="CJ18" s="601">
        <f t="shared" si="5"/>
        <v>0</v>
      </c>
      <c r="CK18" s="601">
        <f t="shared" si="5"/>
        <v>0</v>
      </c>
      <c r="CL18" s="601">
        <f t="shared" si="5"/>
        <v>0</v>
      </c>
      <c r="CM18" s="601">
        <f t="shared" si="5"/>
        <v>0</v>
      </c>
      <c r="CN18" s="601">
        <f t="shared" si="5"/>
        <v>0</v>
      </c>
      <c r="CO18" s="601">
        <f t="shared" si="5"/>
        <v>0</v>
      </c>
      <c r="CP18" s="601">
        <f t="shared" si="5"/>
        <v>0</v>
      </c>
      <c r="CQ18" s="601">
        <f t="shared" si="5"/>
        <v>0</v>
      </c>
      <c r="CR18" s="601">
        <f t="shared" si="5"/>
        <v>0</v>
      </c>
      <c r="CS18" s="601">
        <f t="shared" si="5"/>
        <v>0</v>
      </c>
      <c r="CT18" s="601">
        <f t="shared" si="5"/>
        <v>0</v>
      </c>
      <c r="CU18" s="601">
        <f t="shared" si="5"/>
        <v>0</v>
      </c>
      <c r="CV18" s="601">
        <f t="shared" si="5"/>
        <v>0</v>
      </c>
      <c r="CW18" s="602"/>
      <c r="CX18" s="602"/>
      <c r="CY18" s="602"/>
      <c r="CZ18" s="602"/>
      <c r="DA18" s="602"/>
      <c r="DB18" s="602"/>
      <c r="DC18" s="602"/>
      <c r="DD18" s="603"/>
      <c r="DE18" s="603"/>
      <c r="DF18" s="603"/>
      <c r="DG18" s="603"/>
      <c r="DH18" s="603"/>
      <c r="DI18" s="603"/>
      <c r="DJ18" s="603"/>
    </row>
    <row r="19" spans="1:114" s="636" customFormat="1" ht="24.75">
      <c r="A19" s="584"/>
      <c r="B19" s="585"/>
      <c r="C19" s="819"/>
      <c r="D19" s="604" t="s">
        <v>989</v>
      </c>
      <c r="E19" s="597"/>
      <c r="F19" s="598"/>
      <c r="G19" s="605">
        <f>'HQLA Profile'!E16-'HQLA Profile'!F16</f>
        <v>0</v>
      </c>
      <c r="H19" s="602"/>
      <c r="I19" s="602"/>
      <c r="J19" s="602"/>
      <c r="K19" s="602"/>
      <c r="L19" s="602"/>
      <c r="M19" s="602"/>
      <c r="N19" s="602"/>
      <c r="O19" s="602"/>
      <c r="P19" s="602"/>
      <c r="Q19" s="602"/>
      <c r="R19" s="602"/>
      <c r="S19" s="602"/>
      <c r="T19" s="602"/>
      <c r="U19" s="602"/>
      <c r="V19" s="602"/>
      <c r="W19" s="602"/>
      <c r="X19" s="602"/>
      <c r="Y19" s="602"/>
      <c r="Z19" s="602"/>
      <c r="AA19" s="602"/>
      <c r="AB19" s="602"/>
      <c r="AC19" s="602"/>
      <c r="AD19" s="602"/>
      <c r="AE19" s="602"/>
      <c r="AF19" s="602"/>
      <c r="AG19" s="602"/>
      <c r="AH19" s="602"/>
      <c r="AI19" s="602"/>
      <c r="AJ19" s="602"/>
      <c r="AK19" s="602"/>
      <c r="AL19" s="602"/>
      <c r="AM19" s="602"/>
      <c r="AN19" s="602"/>
      <c r="AO19" s="602"/>
      <c r="AP19" s="602"/>
      <c r="AQ19" s="602"/>
      <c r="AR19" s="602"/>
      <c r="AS19" s="602"/>
      <c r="AT19" s="602"/>
      <c r="AU19" s="602"/>
      <c r="AV19" s="602"/>
      <c r="AW19" s="602"/>
      <c r="AX19" s="602"/>
      <c r="AY19" s="602"/>
      <c r="AZ19" s="602"/>
      <c r="BA19" s="602"/>
      <c r="BB19" s="602"/>
      <c r="BC19" s="602"/>
      <c r="BD19" s="602"/>
      <c r="BE19" s="602"/>
      <c r="BF19" s="602"/>
      <c r="BG19" s="602"/>
      <c r="BH19" s="602"/>
      <c r="BI19" s="602"/>
      <c r="BJ19" s="602"/>
      <c r="BK19" s="602"/>
      <c r="BL19" s="602"/>
      <c r="BM19" s="602"/>
      <c r="BN19" s="602"/>
      <c r="BO19" s="602"/>
      <c r="BP19" s="602"/>
      <c r="BQ19" s="602"/>
      <c r="BR19" s="602"/>
      <c r="BS19" s="602"/>
      <c r="BT19" s="602"/>
      <c r="BU19" s="602"/>
      <c r="BV19" s="602"/>
      <c r="BW19" s="602"/>
      <c r="BX19" s="602"/>
      <c r="BY19" s="602"/>
      <c r="BZ19" s="602"/>
      <c r="CA19" s="602"/>
      <c r="CB19" s="602"/>
      <c r="CC19" s="602"/>
      <c r="CD19" s="602"/>
      <c r="CE19" s="602"/>
      <c r="CF19" s="602"/>
      <c r="CG19" s="602"/>
      <c r="CH19" s="602"/>
      <c r="CI19" s="602"/>
      <c r="CJ19" s="602"/>
      <c r="CK19" s="602"/>
      <c r="CL19" s="602"/>
      <c r="CM19" s="602"/>
      <c r="CN19" s="602"/>
      <c r="CO19" s="602"/>
      <c r="CP19" s="602"/>
      <c r="CQ19" s="602"/>
      <c r="CR19" s="602"/>
      <c r="CS19" s="602"/>
      <c r="CT19" s="602"/>
      <c r="CU19" s="602"/>
      <c r="CV19" s="602"/>
      <c r="CW19" s="602"/>
      <c r="CX19" s="602"/>
      <c r="CY19" s="602"/>
      <c r="CZ19" s="602"/>
      <c r="DA19" s="602"/>
      <c r="DB19" s="602"/>
      <c r="DC19" s="602"/>
      <c r="DD19" s="603"/>
      <c r="DE19" s="603"/>
      <c r="DF19" s="603"/>
      <c r="DG19" s="603"/>
      <c r="DH19" s="603"/>
      <c r="DI19" s="603"/>
      <c r="DJ19" s="603"/>
    </row>
    <row r="20" spans="1:114" s="636" customFormat="1">
      <c r="A20" s="584"/>
      <c r="B20" s="585"/>
      <c r="C20" s="819"/>
      <c r="D20" s="602"/>
      <c r="E20" s="602"/>
      <c r="F20" s="602"/>
      <c r="G20" s="602"/>
      <c r="H20" s="602"/>
      <c r="I20" s="602"/>
      <c r="J20" s="602"/>
      <c r="K20" s="602"/>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602"/>
      <c r="AK20" s="602"/>
      <c r="AL20" s="602"/>
      <c r="AM20" s="602"/>
      <c r="AN20" s="602"/>
      <c r="AO20" s="602"/>
      <c r="AP20" s="602"/>
      <c r="AQ20" s="602"/>
      <c r="AR20" s="602"/>
      <c r="AS20" s="602"/>
      <c r="AT20" s="602"/>
      <c r="AU20" s="602"/>
      <c r="AV20" s="602"/>
      <c r="AW20" s="602"/>
      <c r="AX20" s="602"/>
      <c r="AY20" s="602"/>
      <c r="AZ20" s="602"/>
      <c r="BA20" s="602"/>
      <c r="BB20" s="602"/>
      <c r="BC20" s="602"/>
      <c r="BD20" s="602"/>
      <c r="BE20" s="602"/>
      <c r="BF20" s="602"/>
      <c r="BG20" s="602"/>
      <c r="BH20" s="602"/>
      <c r="BI20" s="602"/>
      <c r="BJ20" s="602"/>
      <c r="BK20" s="602"/>
      <c r="BL20" s="602"/>
      <c r="BM20" s="602"/>
      <c r="BN20" s="602"/>
      <c r="BO20" s="602"/>
      <c r="BP20" s="602"/>
      <c r="BQ20" s="602"/>
      <c r="BR20" s="602"/>
      <c r="BS20" s="602"/>
      <c r="BT20" s="602"/>
      <c r="BU20" s="602"/>
      <c r="BV20" s="602"/>
      <c r="BW20" s="602"/>
      <c r="BX20" s="602"/>
      <c r="BY20" s="602"/>
      <c r="BZ20" s="602"/>
      <c r="CA20" s="602"/>
      <c r="CB20" s="602"/>
      <c r="CC20" s="602"/>
      <c r="CD20" s="602"/>
      <c r="CE20" s="602"/>
      <c r="CF20" s="602"/>
      <c r="CG20" s="602"/>
      <c r="CH20" s="602"/>
      <c r="CI20" s="602"/>
      <c r="CJ20" s="602"/>
      <c r="CK20" s="602"/>
      <c r="CL20" s="602"/>
      <c r="CM20" s="602"/>
      <c r="CN20" s="602"/>
      <c r="CO20" s="602"/>
      <c r="CP20" s="602"/>
      <c r="CQ20" s="602"/>
      <c r="CR20" s="602"/>
      <c r="CS20" s="602"/>
      <c r="CT20" s="602"/>
      <c r="CU20" s="602"/>
      <c r="CV20" s="602"/>
      <c r="CW20" s="602"/>
      <c r="CX20" s="602"/>
      <c r="CY20" s="602"/>
      <c r="CZ20" s="602"/>
      <c r="DA20" s="602"/>
      <c r="DB20" s="602"/>
      <c r="DC20" s="602"/>
      <c r="DD20" s="603"/>
      <c r="DE20" s="603"/>
      <c r="DF20" s="603"/>
      <c r="DG20" s="603"/>
      <c r="DH20" s="603"/>
      <c r="DI20" s="603"/>
      <c r="DJ20" s="603"/>
    </row>
    <row r="21" spans="1:114" s="636" customFormat="1">
      <c r="A21" s="584"/>
      <c r="B21" s="585"/>
      <c r="C21" s="819"/>
      <c r="D21" s="110" t="s">
        <v>998</v>
      </c>
      <c r="E21" s="597"/>
      <c r="F21" s="598"/>
      <c r="G21" s="602"/>
      <c r="H21" s="599">
        <f>'LCR &amp; Benchmark weighted'!J145-'LCR &amp; Benchmark weighted'!J138+SUM('LCR &amp; Benchmark weighted'!I184:J184)</f>
        <v>0</v>
      </c>
      <c r="I21" s="599">
        <f>'LCR &amp; Benchmark weighted'!K145-'LCR &amp; Benchmark weighted'!K138+'LCR &amp; Benchmark weighted'!K184</f>
        <v>0</v>
      </c>
      <c r="J21" s="599">
        <f>'LCR &amp; Benchmark weighted'!L145-'LCR &amp; Benchmark weighted'!L138+'LCR &amp; Benchmark weighted'!L184</f>
        <v>0</v>
      </c>
      <c r="K21" s="599">
        <f>'LCR &amp; Benchmark weighted'!M145-'LCR &amp; Benchmark weighted'!M138+'LCR &amp; Benchmark weighted'!M184</f>
        <v>0</v>
      </c>
      <c r="L21" s="599">
        <f>'LCR &amp; Benchmark weighted'!N145-'LCR &amp; Benchmark weighted'!N138+'LCR &amp; Benchmark weighted'!N184</f>
        <v>0</v>
      </c>
      <c r="M21" s="599">
        <f>'LCR &amp; Benchmark weighted'!O145-'LCR &amp; Benchmark weighted'!O138+'LCR &amp; Benchmark weighted'!O184</f>
        <v>0</v>
      </c>
      <c r="N21" s="599">
        <f>'LCR &amp; Benchmark weighted'!P145-'LCR &amp; Benchmark weighted'!P138+'LCR &amp; Benchmark weighted'!P184</f>
        <v>0</v>
      </c>
      <c r="O21" s="599">
        <f>'LCR &amp; Benchmark weighted'!Q145-'LCR &amp; Benchmark weighted'!Q138+'LCR &amp; Benchmark weighted'!Q184</f>
        <v>0</v>
      </c>
      <c r="P21" s="599">
        <f>'LCR &amp; Benchmark weighted'!R145-'LCR &amp; Benchmark weighted'!R138+'LCR &amp; Benchmark weighted'!R184</f>
        <v>0</v>
      </c>
      <c r="Q21" s="599">
        <f>'LCR &amp; Benchmark weighted'!S145-'LCR &amp; Benchmark weighted'!S138+'LCR &amp; Benchmark weighted'!S184</f>
        <v>0</v>
      </c>
      <c r="R21" s="599">
        <f>'LCR &amp; Benchmark weighted'!T145-'LCR &amp; Benchmark weighted'!T138+'LCR &amp; Benchmark weighted'!T184</f>
        <v>0</v>
      </c>
      <c r="S21" s="599">
        <f>'LCR &amp; Benchmark weighted'!U145-'LCR &amp; Benchmark weighted'!U138+'LCR &amp; Benchmark weighted'!U184</f>
        <v>0</v>
      </c>
      <c r="T21" s="599">
        <f>'LCR &amp; Benchmark weighted'!V145-'LCR &amp; Benchmark weighted'!V138+'LCR &amp; Benchmark weighted'!V184</f>
        <v>0</v>
      </c>
      <c r="U21" s="599">
        <f>'LCR &amp; Benchmark weighted'!W145-'LCR &amp; Benchmark weighted'!W138+'LCR &amp; Benchmark weighted'!W184</f>
        <v>0</v>
      </c>
      <c r="V21" s="599">
        <f>'LCR &amp; Benchmark weighted'!X145-'LCR &amp; Benchmark weighted'!X138+'LCR &amp; Benchmark weighted'!X184</f>
        <v>0</v>
      </c>
      <c r="W21" s="599">
        <f>'LCR &amp; Benchmark weighted'!Y145-'LCR &amp; Benchmark weighted'!Y138+'LCR &amp; Benchmark weighted'!Y184</f>
        <v>0</v>
      </c>
      <c r="X21" s="599">
        <f>'LCR &amp; Benchmark weighted'!Z145-'LCR &amp; Benchmark weighted'!Z138+'LCR &amp; Benchmark weighted'!Z184</f>
        <v>0</v>
      </c>
      <c r="Y21" s="599">
        <f>'LCR &amp; Benchmark weighted'!AA145-'LCR &amp; Benchmark weighted'!AA138+'LCR &amp; Benchmark weighted'!AA184</f>
        <v>0</v>
      </c>
      <c r="Z21" s="599">
        <f>'LCR &amp; Benchmark weighted'!AB145-'LCR &amp; Benchmark weighted'!AB138+'LCR &amp; Benchmark weighted'!AB184</f>
        <v>0</v>
      </c>
      <c r="AA21" s="599">
        <f>'LCR &amp; Benchmark weighted'!AC145-'LCR &amp; Benchmark weighted'!AC138+'LCR &amp; Benchmark weighted'!AC184</f>
        <v>0</v>
      </c>
      <c r="AB21" s="599">
        <f>'LCR &amp; Benchmark weighted'!AD145-'LCR &amp; Benchmark weighted'!AD138+'LCR &amp; Benchmark weighted'!AD184</f>
        <v>0</v>
      </c>
      <c r="AC21" s="599">
        <f>'LCR &amp; Benchmark weighted'!AE145-'LCR &amp; Benchmark weighted'!AE138+'LCR &amp; Benchmark weighted'!AE184</f>
        <v>0</v>
      </c>
      <c r="AD21" s="599">
        <f>'LCR &amp; Benchmark weighted'!AF145-'LCR &amp; Benchmark weighted'!AF138+'LCR &amp; Benchmark weighted'!AF184</f>
        <v>0</v>
      </c>
      <c r="AE21" s="599">
        <f>'LCR &amp; Benchmark weighted'!AG145-'LCR &amp; Benchmark weighted'!AG138+'LCR &amp; Benchmark weighted'!AG184</f>
        <v>0</v>
      </c>
      <c r="AF21" s="599">
        <f>'LCR &amp; Benchmark weighted'!AH145-'LCR &amp; Benchmark weighted'!AH138+'LCR &amp; Benchmark weighted'!AH184</f>
        <v>0</v>
      </c>
      <c r="AG21" s="599">
        <f>'LCR &amp; Benchmark weighted'!AI145-'LCR &amp; Benchmark weighted'!AI138+'LCR &amp; Benchmark weighted'!AI184</f>
        <v>0</v>
      </c>
      <c r="AH21" s="599">
        <f>'LCR &amp; Benchmark weighted'!AJ145-'LCR &amp; Benchmark weighted'!AJ138+'LCR &amp; Benchmark weighted'!AJ184</f>
        <v>0</v>
      </c>
      <c r="AI21" s="599">
        <f>'LCR &amp; Benchmark weighted'!AK145-'LCR &amp; Benchmark weighted'!AK138+'LCR &amp; Benchmark weighted'!AK184</f>
        <v>0</v>
      </c>
      <c r="AJ21" s="599">
        <f>'LCR &amp; Benchmark weighted'!AL145-'LCR &amp; Benchmark weighted'!AL138+'LCR &amp; Benchmark weighted'!AL184</f>
        <v>0</v>
      </c>
      <c r="AK21" s="599">
        <f>'LCR &amp; Benchmark weighted'!AM145-'LCR &amp; Benchmark weighted'!AM138+'LCR &amp; Benchmark weighted'!AM184</f>
        <v>0</v>
      </c>
      <c r="AL21" s="599">
        <f>'LCR &amp; Benchmark weighted'!AN145-'LCR &amp; Benchmark weighted'!AN138+'LCR &amp; Benchmark weighted'!AN184</f>
        <v>0</v>
      </c>
      <c r="AM21" s="606">
        <f>'LCR &amp; Benchmark weighted'!AO145-'LCR &amp; Benchmark weighted'!AO138+'LCR &amp; Benchmark weighted'!AO184</f>
        <v>0</v>
      </c>
      <c r="AN21" s="606">
        <f>'LCR &amp; Benchmark weighted'!AP145-'LCR &amp; Benchmark weighted'!AP138+'LCR &amp; Benchmark weighted'!AP184</f>
        <v>0</v>
      </c>
      <c r="AO21" s="606">
        <f>'LCR &amp; Benchmark weighted'!AQ145-'LCR &amp; Benchmark weighted'!AQ138+'LCR &amp; Benchmark weighted'!AQ184</f>
        <v>0</v>
      </c>
      <c r="AP21" s="606">
        <f>'LCR &amp; Benchmark weighted'!AR145-'LCR &amp; Benchmark weighted'!AR138+'LCR &amp; Benchmark weighted'!AR184</f>
        <v>0</v>
      </c>
      <c r="AQ21" s="606">
        <f>'LCR &amp; Benchmark weighted'!AS145-'LCR &amp; Benchmark weighted'!AS138+'LCR &amp; Benchmark weighted'!AS184</f>
        <v>0</v>
      </c>
      <c r="AR21" s="606">
        <f>'LCR &amp; Benchmark weighted'!AT145-'LCR &amp; Benchmark weighted'!AT138+'LCR &amp; Benchmark weighted'!AT184</f>
        <v>0</v>
      </c>
      <c r="AS21" s="606">
        <f>'LCR &amp; Benchmark weighted'!AU145-'LCR &amp; Benchmark weighted'!AU138+'LCR &amp; Benchmark weighted'!AU184</f>
        <v>0</v>
      </c>
      <c r="AT21" s="606">
        <f>'LCR &amp; Benchmark weighted'!AV145-'LCR &amp; Benchmark weighted'!AV138+'LCR &amp; Benchmark weighted'!AV184</f>
        <v>0</v>
      </c>
      <c r="AU21" s="606">
        <f>'LCR &amp; Benchmark weighted'!AW145-'LCR &amp; Benchmark weighted'!AW138+'LCR &amp; Benchmark weighted'!AW184</f>
        <v>0</v>
      </c>
      <c r="AV21" s="606">
        <f>'LCR &amp; Benchmark weighted'!AX145-'LCR &amp; Benchmark weighted'!AX138+'LCR &amp; Benchmark weighted'!AX184</f>
        <v>0</v>
      </c>
      <c r="AW21" s="606">
        <f>'LCR &amp; Benchmark weighted'!AY145-'LCR &amp; Benchmark weighted'!AY138+'LCR &amp; Benchmark weighted'!AY184</f>
        <v>0</v>
      </c>
      <c r="AX21" s="606">
        <f>'LCR &amp; Benchmark weighted'!AZ145-'LCR &amp; Benchmark weighted'!AZ138+'LCR &amp; Benchmark weighted'!AZ184</f>
        <v>0</v>
      </c>
      <c r="AY21" s="606">
        <f>'LCR &amp; Benchmark weighted'!BA145-'LCR &amp; Benchmark weighted'!BA138+'LCR &amp; Benchmark weighted'!BA184</f>
        <v>0</v>
      </c>
      <c r="AZ21" s="606">
        <f>'LCR &amp; Benchmark weighted'!BB145-'LCR &amp; Benchmark weighted'!BB138+'LCR &amp; Benchmark weighted'!BB184</f>
        <v>0</v>
      </c>
      <c r="BA21" s="606">
        <f>'LCR &amp; Benchmark weighted'!BC145-'LCR &amp; Benchmark weighted'!BC138+'LCR &amp; Benchmark weighted'!BC184</f>
        <v>0</v>
      </c>
      <c r="BB21" s="606">
        <f>'LCR &amp; Benchmark weighted'!BD145-'LCR &amp; Benchmark weighted'!BD138+'LCR &amp; Benchmark weighted'!BD184</f>
        <v>0</v>
      </c>
      <c r="BC21" s="606">
        <f>'LCR &amp; Benchmark weighted'!BE145-'LCR &amp; Benchmark weighted'!BE138+'LCR &amp; Benchmark weighted'!BE184</f>
        <v>0</v>
      </c>
      <c r="BD21" s="606">
        <f>'LCR &amp; Benchmark weighted'!BF145-'LCR &amp; Benchmark weighted'!BF138+'LCR &amp; Benchmark weighted'!BF184</f>
        <v>0</v>
      </c>
      <c r="BE21" s="606">
        <f>'LCR &amp; Benchmark weighted'!BG145-'LCR &amp; Benchmark weighted'!BG138+'LCR &amp; Benchmark weighted'!BG184</f>
        <v>0</v>
      </c>
      <c r="BF21" s="606">
        <f>'LCR &amp; Benchmark weighted'!BH145-'LCR &amp; Benchmark weighted'!BH138+'LCR &amp; Benchmark weighted'!BH184</f>
        <v>0</v>
      </c>
      <c r="BG21" s="606">
        <f>'LCR &amp; Benchmark weighted'!BI145-'LCR &amp; Benchmark weighted'!BI138+'LCR &amp; Benchmark weighted'!BI184</f>
        <v>0</v>
      </c>
      <c r="BH21" s="606">
        <f>'LCR &amp; Benchmark weighted'!BJ145-'LCR &amp; Benchmark weighted'!BJ138+'LCR &amp; Benchmark weighted'!BJ184</f>
        <v>0</v>
      </c>
      <c r="BI21" s="606">
        <f>'LCR &amp; Benchmark weighted'!BK145-'LCR &amp; Benchmark weighted'!BK138+'LCR &amp; Benchmark weighted'!BK184</f>
        <v>0</v>
      </c>
      <c r="BJ21" s="606">
        <f>'LCR &amp; Benchmark weighted'!BL145-'LCR &amp; Benchmark weighted'!BL138+'LCR &amp; Benchmark weighted'!BL184</f>
        <v>0</v>
      </c>
      <c r="BK21" s="606">
        <f>'LCR &amp; Benchmark weighted'!BM145-'LCR &amp; Benchmark weighted'!BM138+'LCR &amp; Benchmark weighted'!BM184</f>
        <v>0</v>
      </c>
      <c r="BL21" s="606">
        <f>'LCR &amp; Benchmark weighted'!BN145-'LCR &amp; Benchmark weighted'!BN138+'LCR &amp; Benchmark weighted'!BN184</f>
        <v>0</v>
      </c>
      <c r="BM21" s="606">
        <f>'LCR &amp; Benchmark weighted'!BO145-'LCR &amp; Benchmark weighted'!BO138+'LCR &amp; Benchmark weighted'!BO184</f>
        <v>0</v>
      </c>
      <c r="BN21" s="606">
        <f>'LCR &amp; Benchmark weighted'!BP145-'LCR &amp; Benchmark weighted'!BP138+'LCR &amp; Benchmark weighted'!BP184</f>
        <v>0</v>
      </c>
      <c r="BO21" s="606">
        <f>'LCR &amp; Benchmark weighted'!BQ145-'LCR &amp; Benchmark weighted'!BQ138+'LCR &amp; Benchmark weighted'!BQ184</f>
        <v>0</v>
      </c>
      <c r="BP21" s="606">
        <f>'LCR &amp; Benchmark weighted'!BR145-'LCR &amp; Benchmark weighted'!BR138+'LCR &amp; Benchmark weighted'!BR184</f>
        <v>0</v>
      </c>
      <c r="BQ21" s="606">
        <f>'LCR &amp; Benchmark weighted'!BS145-'LCR &amp; Benchmark weighted'!BS138+'LCR &amp; Benchmark weighted'!BS184</f>
        <v>0</v>
      </c>
      <c r="BR21" s="606">
        <f>'LCR &amp; Benchmark weighted'!BT145-'LCR &amp; Benchmark weighted'!BT138+'LCR &amp; Benchmark weighted'!BT184</f>
        <v>0</v>
      </c>
      <c r="BS21" s="606">
        <f>'LCR &amp; Benchmark weighted'!BU145-'LCR &amp; Benchmark weighted'!BU138+'LCR &amp; Benchmark weighted'!BU184</f>
        <v>0</v>
      </c>
      <c r="BT21" s="606">
        <f>'LCR &amp; Benchmark weighted'!BV145-'LCR &amp; Benchmark weighted'!BV138+'LCR &amp; Benchmark weighted'!BV184</f>
        <v>0</v>
      </c>
      <c r="BU21" s="606">
        <f>'LCR &amp; Benchmark weighted'!BW145-'LCR &amp; Benchmark weighted'!BW138+'LCR &amp; Benchmark weighted'!BW184</f>
        <v>0</v>
      </c>
      <c r="BV21" s="606">
        <f>'LCR &amp; Benchmark weighted'!BX145-'LCR &amp; Benchmark weighted'!BX138+'LCR &amp; Benchmark weighted'!BX184</f>
        <v>0</v>
      </c>
      <c r="BW21" s="606">
        <f>'LCR &amp; Benchmark weighted'!BY145-'LCR &amp; Benchmark weighted'!BY138+'LCR &amp; Benchmark weighted'!BY184</f>
        <v>0</v>
      </c>
      <c r="BX21" s="606">
        <f>'LCR &amp; Benchmark weighted'!BZ145-'LCR &amp; Benchmark weighted'!BZ138+'LCR &amp; Benchmark weighted'!BZ184</f>
        <v>0</v>
      </c>
      <c r="BY21" s="606">
        <f>'LCR &amp; Benchmark weighted'!CA145-'LCR &amp; Benchmark weighted'!CA138+'LCR &amp; Benchmark weighted'!CA184</f>
        <v>0</v>
      </c>
      <c r="BZ21" s="606">
        <f>'LCR &amp; Benchmark weighted'!CB145-'LCR &amp; Benchmark weighted'!CB138+'LCR &amp; Benchmark weighted'!CB184</f>
        <v>0</v>
      </c>
      <c r="CA21" s="606">
        <f>'LCR &amp; Benchmark weighted'!CC145-'LCR &amp; Benchmark weighted'!CC138+'LCR &amp; Benchmark weighted'!CC184</f>
        <v>0</v>
      </c>
      <c r="CB21" s="606">
        <f>'LCR &amp; Benchmark weighted'!CD145-'LCR &amp; Benchmark weighted'!CD138+'LCR &amp; Benchmark weighted'!CD184</f>
        <v>0</v>
      </c>
      <c r="CC21" s="606">
        <f>'LCR &amp; Benchmark weighted'!CE145-'LCR &amp; Benchmark weighted'!CE138+'LCR &amp; Benchmark weighted'!CE184</f>
        <v>0</v>
      </c>
      <c r="CD21" s="606">
        <f>'LCR &amp; Benchmark weighted'!CF145-'LCR &amp; Benchmark weighted'!CF138+'LCR &amp; Benchmark weighted'!CF184</f>
        <v>0</v>
      </c>
      <c r="CE21" s="606">
        <f>'LCR &amp; Benchmark weighted'!CG145-'LCR &amp; Benchmark weighted'!CG138+'LCR &amp; Benchmark weighted'!CG184</f>
        <v>0</v>
      </c>
      <c r="CF21" s="606">
        <f>'LCR &amp; Benchmark weighted'!CH145-'LCR &amp; Benchmark weighted'!CH138+'LCR &amp; Benchmark weighted'!CH184</f>
        <v>0</v>
      </c>
      <c r="CG21" s="606">
        <f>'LCR &amp; Benchmark weighted'!CI145-'LCR &amp; Benchmark weighted'!CI138+'LCR &amp; Benchmark weighted'!CI184</f>
        <v>0</v>
      </c>
      <c r="CH21" s="606">
        <f>'LCR &amp; Benchmark weighted'!CJ145-'LCR &amp; Benchmark weighted'!CJ138+'LCR &amp; Benchmark weighted'!CJ184</f>
        <v>0</v>
      </c>
      <c r="CI21" s="606">
        <f>'LCR &amp; Benchmark weighted'!CK145-'LCR &amp; Benchmark weighted'!CK138+'LCR &amp; Benchmark weighted'!CK184</f>
        <v>0</v>
      </c>
      <c r="CJ21" s="606">
        <f>'LCR &amp; Benchmark weighted'!CL145-'LCR &amp; Benchmark weighted'!CL138+'LCR &amp; Benchmark weighted'!CL184</f>
        <v>0</v>
      </c>
      <c r="CK21" s="606">
        <f>'LCR &amp; Benchmark weighted'!CM145-'LCR &amp; Benchmark weighted'!CM138+'LCR &amp; Benchmark weighted'!CM184</f>
        <v>0</v>
      </c>
      <c r="CL21" s="606">
        <f>'LCR &amp; Benchmark weighted'!CN145-'LCR &amp; Benchmark weighted'!CN138+'LCR &amp; Benchmark weighted'!CN184</f>
        <v>0</v>
      </c>
      <c r="CM21" s="606">
        <f>'LCR &amp; Benchmark weighted'!CO145-'LCR &amp; Benchmark weighted'!CO138+'LCR &amp; Benchmark weighted'!CO184</f>
        <v>0</v>
      </c>
      <c r="CN21" s="606">
        <f>'LCR &amp; Benchmark weighted'!CP145-'LCR &amp; Benchmark weighted'!CP138+'LCR &amp; Benchmark weighted'!CP184</f>
        <v>0</v>
      </c>
      <c r="CO21" s="606">
        <f>'LCR &amp; Benchmark weighted'!CQ145-'LCR &amp; Benchmark weighted'!CQ138+'LCR &amp; Benchmark weighted'!CQ184</f>
        <v>0</v>
      </c>
      <c r="CP21" s="606">
        <f>'LCR &amp; Benchmark weighted'!CR145-'LCR &amp; Benchmark weighted'!CR138+'LCR &amp; Benchmark weighted'!CR184</f>
        <v>0</v>
      </c>
      <c r="CQ21" s="606">
        <f>'LCR &amp; Benchmark weighted'!CS145-'LCR &amp; Benchmark weighted'!CS138+'LCR &amp; Benchmark weighted'!CS184</f>
        <v>0</v>
      </c>
      <c r="CR21" s="606">
        <f>'LCR &amp; Benchmark weighted'!CT145-'LCR &amp; Benchmark weighted'!CT138+'LCR &amp; Benchmark weighted'!CT184</f>
        <v>0</v>
      </c>
      <c r="CS21" s="606">
        <f>'LCR &amp; Benchmark weighted'!CU145-'LCR &amp; Benchmark weighted'!CU138+'LCR &amp; Benchmark weighted'!CU184</f>
        <v>0</v>
      </c>
      <c r="CT21" s="606">
        <f>'LCR &amp; Benchmark weighted'!CV145-'LCR &amp; Benchmark weighted'!CV138+'LCR &amp; Benchmark weighted'!CV184</f>
        <v>0</v>
      </c>
      <c r="CU21" s="606">
        <f>'LCR &amp; Benchmark weighted'!CW145-'LCR &amp; Benchmark weighted'!CW138+'LCR &amp; Benchmark weighted'!CW184</f>
        <v>0</v>
      </c>
      <c r="CV21" s="606">
        <f>'LCR &amp; Benchmark weighted'!CX145-'LCR &amp; Benchmark weighted'!CX138+'LCR &amp; Benchmark weighted'!CX184</f>
        <v>0</v>
      </c>
      <c r="CW21" s="602"/>
      <c r="CX21" s="602"/>
      <c r="CY21" s="602"/>
      <c r="CZ21" s="602"/>
      <c r="DA21" s="602"/>
      <c r="DB21" s="602"/>
      <c r="DC21" s="602"/>
      <c r="DD21" s="603"/>
      <c r="DE21" s="603"/>
      <c r="DF21" s="603"/>
      <c r="DG21" s="603"/>
      <c r="DH21" s="603"/>
      <c r="DI21" s="603"/>
      <c r="DJ21" s="603"/>
    </row>
    <row r="22" spans="1:114" s="636" customFormat="1">
      <c r="A22" s="584"/>
      <c r="B22" s="585"/>
      <c r="C22" s="819"/>
      <c r="D22" s="110" t="s">
        <v>999</v>
      </c>
      <c r="E22" s="597"/>
      <c r="F22" s="598"/>
      <c r="G22" s="602"/>
      <c r="H22" s="599">
        <f>SUM('LCR &amp; Benchmark weighted'!J86,'LCR &amp; Benchmark weighted'!J193,'LCR &amp; Benchmark weighted'!J210,'LCR &amp; Benchmark weighted'!J225,'LCR &amp; Benchmark weighted'!J234:J242)-'LCR &amp; Benchmark weighted'!J83</f>
        <v>0</v>
      </c>
      <c r="I22" s="599">
        <f>SUM('LCR &amp; Benchmark weighted'!K86,'LCR &amp; Benchmark weighted'!K193, 'LCR &amp; Benchmark weighted'!K210,'LCR &amp; Benchmark weighted'!K225,'LCR &amp; Benchmark weighted'!K234:K242)-'LCR &amp; Benchmark weighted'!K83</f>
        <v>0</v>
      </c>
      <c r="J22" s="599">
        <f>SUM('LCR &amp; Benchmark weighted'!L86,'LCR &amp; Benchmark weighted'!L193, 'LCR &amp; Benchmark weighted'!L210,'LCR &amp; Benchmark weighted'!L225,'LCR &amp; Benchmark weighted'!L234:L242)-'LCR &amp; Benchmark weighted'!L83</f>
        <v>0</v>
      </c>
      <c r="K22" s="599">
        <f>SUM('LCR &amp; Benchmark weighted'!M86,'LCR &amp; Benchmark weighted'!M193, 'LCR &amp; Benchmark weighted'!M210,'LCR &amp; Benchmark weighted'!M225,'LCR &amp; Benchmark weighted'!M234:M242)-'LCR &amp; Benchmark weighted'!M83</f>
        <v>0</v>
      </c>
      <c r="L22" s="599">
        <f>SUM('LCR &amp; Benchmark weighted'!N86,'LCR &amp; Benchmark weighted'!N193, 'LCR &amp; Benchmark weighted'!N210,'LCR &amp; Benchmark weighted'!N225,'LCR &amp; Benchmark weighted'!N234:N242)-'LCR &amp; Benchmark weighted'!N83</f>
        <v>0</v>
      </c>
      <c r="M22" s="599">
        <f>SUM('LCR &amp; Benchmark weighted'!O86,'LCR &amp; Benchmark weighted'!O193, 'LCR &amp; Benchmark weighted'!O210,'LCR &amp; Benchmark weighted'!O225,'LCR &amp; Benchmark weighted'!O234:O242)-'LCR &amp; Benchmark weighted'!O83</f>
        <v>0</v>
      </c>
      <c r="N22" s="599">
        <f>SUM('LCR &amp; Benchmark weighted'!P86,'LCR &amp; Benchmark weighted'!P193, 'LCR &amp; Benchmark weighted'!P210,'LCR &amp; Benchmark weighted'!P225,'LCR &amp; Benchmark weighted'!P234:P242)-'LCR &amp; Benchmark weighted'!P83</f>
        <v>0</v>
      </c>
      <c r="O22" s="599">
        <f>SUM('LCR &amp; Benchmark weighted'!Q86,'LCR &amp; Benchmark weighted'!Q193, 'LCR &amp; Benchmark weighted'!Q210,'LCR &amp; Benchmark weighted'!Q225,'LCR &amp; Benchmark weighted'!Q234:Q242)-'LCR &amp; Benchmark weighted'!Q83</f>
        <v>0</v>
      </c>
      <c r="P22" s="599">
        <f>SUM('LCR &amp; Benchmark weighted'!R86,'LCR &amp; Benchmark weighted'!R193, 'LCR &amp; Benchmark weighted'!R210,'LCR &amp; Benchmark weighted'!R225,'LCR &amp; Benchmark weighted'!R234:R242)-'LCR &amp; Benchmark weighted'!R83</f>
        <v>0</v>
      </c>
      <c r="Q22" s="599">
        <f>SUM('LCR &amp; Benchmark weighted'!S86,'LCR &amp; Benchmark weighted'!S193, 'LCR &amp; Benchmark weighted'!S210,'LCR &amp; Benchmark weighted'!S225,'LCR &amp; Benchmark weighted'!S234:S242)-'LCR &amp; Benchmark weighted'!S83</f>
        <v>0</v>
      </c>
      <c r="R22" s="599">
        <f>SUM('LCR &amp; Benchmark weighted'!T86,'LCR &amp; Benchmark weighted'!T193, 'LCR &amp; Benchmark weighted'!T210,'LCR &amp; Benchmark weighted'!T225,'LCR &amp; Benchmark weighted'!T234:T242)-'LCR &amp; Benchmark weighted'!T83</f>
        <v>0</v>
      </c>
      <c r="S22" s="599">
        <f>SUM('LCR &amp; Benchmark weighted'!U86,'LCR &amp; Benchmark weighted'!U193, 'LCR &amp; Benchmark weighted'!U210,'LCR &amp; Benchmark weighted'!U225,'LCR &amp; Benchmark weighted'!U234:U242)-'LCR &amp; Benchmark weighted'!U83</f>
        <v>0</v>
      </c>
      <c r="T22" s="599">
        <f>SUM('LCR &amp; Benchmark weighted'!V86,'LCR &amp; Benchmark weighted'!V193, 'LCR &amp; Benchmark weighted'!V210,'LCR &amp; Benchmark weighted'!V225,'LCR &amp; Benchmark weighted'!V234:V242)-'LCR &amp; Benchmark weighted'!V83</f>
        <v>0</v>
      </c>
      <c r="U22" s="599">
        <f>SUM('LCR &amp; Benchmark weighted'!W86,'LCR &amp; Benchmark weighted'!W193, 'LCR &amp; Benchmark weighted'!W210,'LCR &amp; Benchmark weighted'!W225,'LCR &amp; Benchmark weighted'!W234:W242)-'LCR &amp; Benchmark weighted'!W83</f>
        <v>0</v>
      </c>
      <c r="V22" s="599">
        <f>SUM('LCR &amp; Benchmark weighted'!X86,'LCR &amp; Benchmark weighted'!X193, 'LCR &amp; Benchmark weighted'!X210,'LCR &amp; Benchmark weighted'!X225,'LCR &amp; Benchmark weighted'!X234:X242)-'LCR &amp; Benchmark weighted'!X83</f>
        <v>0</v>
      </c>
      <c r="W22" s="599">
        <f>SUM('LCR &amp; Benchmark weighted'!Y86,'LCR &amp; Benchmark weighted'!Y193, 'LCR &amp; Benchmark weighted'!Y210,'LCR &amp; Benchmark weighted'!Y225,'LCR &amp; Benchmark weighted'!Y234:Y242)-'LCR &amp; Benchmark weighted'!Y83</f>
        <v>0</v>
      </c>
      <c r="X22" s="599">
        <f>SUM('LCR &amp; Benchmark weighted'!Z86,'LCR &amp; Benchmark weighted'!Z193, 'LCR &amp; Benchmark weighted'!Z210,'LCR &amp; Benchmark weighted'!Z225,'LCR &amp; Benchmark weighted'!Z234:Z242)-'LCR &amp; Benchmark weighted'!Z83</f>
        <v>0</v>
      </c>
      <c r="Y22" s="599">
        <f>SUM('LCR &amp; Benchmark weighted'!AA86,'LCR &amp; Benchmark weighted'!AA193, 'LCR &amp; Benchmark weighted'!AA210,'LCR &amp; Benchmark weighted'!AA225,'LCR &amp; Benchmark weighted'!AA234:AA242)-'LCR &amp; Benchmark weighted'!AA83</f>
        <v>0</v>
      </c>
      <c r="Z22" s="599">
        <f>SUM('LCR &amp; Benchmark weighted'!AB86,'LCR &amp; Benchmark weighted'!AB193, 'LCR &amp; Benchmark weighted'!AB210,'LCR &amp; Benchmark weighted'!AB225,'LCR &amp; Benchmark weighted'!AB234:AB242)-'LCR &amp; Benchmark weighted'!AB83</f>
        <v>0</v>
      </c>
      <c r="AA22" s="599">
        <f>SUM('LCR &amp; Benchmark weighted'!AC86,'LCR &amp; Benchmark weighted'!AC193, 'LCR &amp; Benchmark weighted'!AC210,'LCR &amp; Benchmark weighted'!AC225,'LCR &amp; Benchmark weighted'!AC234:AC242)-'LCR &amp; Benchmark weighted'!AC83</f>
        <v>0</v>
      </c>
      <c r="AB22" s="599">
        <f>SUM('LCR &amp; Benchmark weighted'!AD86,'LCR &amp; Benchmark weighted'!AD193, 'LCR &amp; Benchmark weighted'!AD210,'LCR &amp; Benchmark weighted'!AD225,'LCR &amp; Benchmark weighted'!AD234:AD242)-'LCR &amp; Benchmark weighted'!AD83</f>
        <v>0</v>
      </c>
      <c r="AC22" s="599">
        <f>SUM('LCR &amp; Benchmark weighted'!AE86,'LCR &amp; Benchmark weighted'!AE193, 'LCR &amp; Benchmark weighted'!AE210,'LCR &amp; Benchmark weighted'!AE225,'LCR &amp; Benchmark weighted'!AE234:AE242)-'LCR &amp; Benchmark weighted'!AE83</f>
        <v>0</v>
      </c>
      <c r="AD22" s="599">
        <f>SUM('LCR &amp; Benchmark weighted'!AF86,'LCR &amp; Benchmark weighted'!AF193, 'LCR &amp; Benchmark weighted'!AF210,'LCR &amp; Benchmark weighted'!AF225,'LCR &amp; Benchmark weighted'!AF234:AF242)-'LCR &amp; Benchmark weighted'!AF83</f>
        <v>0</v>
      </c>
      <c r="AE22" s="599">
        <f>SUM('LCR &amp; Benchmark weighted'!AG86,'LCR &amp; Benchmark weighted'!AG193, 'LCR &amp; Benchmark weighted'!AG210,'LCR &amp; Benchmark weighted'!AG225,'LCR &amp; Benchmark weighted'!AG234:AG242)-'LCR &amp; Benchmark weighted'!AG83</f>
        <v>0</v>
      </c>
      <c r="AF22" s="599">
        <f>SUM('LCR &amp; Benchmark weighted'!AH86,'LCR &amp; Benchmark weighted'!AH193, 'LCR &amp; Benchmark weighted'!AH210,'LCR &amp; Benchmark weighted'!AH225,'LCR &amp; Benchmark weighted'!AH234:AH242)-'LCR &amp; Benchmark weighted'!AH83</f>
        <v>0</v>
      </c>
      <c r="AG22" s="599">
        <f>SUM('LCR &amp; Benchmark weighted'!AI86,'LCR &amp; Benchmark weighted'!AI193, 'LCR &amp; Benchmark weighted'!AI210,'LCR &amp; Benchmark weighted'!AI225,'LCR &amp; Benchmark weighted'!AI234:AI242)-'LCR &amp; Benchmark weighted'!AI83</f>
        <v>0</v>
      </c>
      <c r="AH22" s="599">
        <f>SUM('LCR &amp; Benchmark weighted'!AJ86,'LCR &amp; Benchmark weighted'!AJ193, 'LCR &amp; Benchmark weighted'!AJ210,'LCR &amp; Benchmark weighted'!AJ225,'LCR &amp; Benchmark weighted'!AJ234:AJ242)-'LCR &amp; Benchmark weighted'!AJ83</f>
        <v>0</v>
      </c>
      <c r="AI22" s="599">
        <f>SUM('LCR &amp; Benchmark weighted'!AK86,'LCR &amp; Benchmark weighted'!AK193, 'LCR &amp; Benchmark weighted'!AK210,'LCR &amp; Benchmark weighted'!AK225,'LCR &amp; Benchmark weighted'!AK234:AK242)-'LCR &amp; Benchmark weighted'!AK83</f>
        <v>0</v>
      </c>
      <c r="AJ22" s="599">
        <f>SUM('LCR &amp; Benchmark weighted'!AL86,'LCR &amp; Benchmark weighted'!AL193, 'LCR &amp; Benchmark weighted'!AL210,'LCR &amp; Benchmark weighted'!AL225,'LCR &amp; Benchmark weighted'!AL234:AL242)-'LCR &amp; Benchmark weighted'!AL83</f>
        <v>0</v>
      </c>
      <c r="AK22" s="599">
        <f>SUM('LCR &amp; Benchmark weighted'!AM86,'LCR &amp; Benchmark weighted'!AM193, 'LCR &amp; Benchmark weighted'!AM210,'LCR &amp; Benchmark weighted'!AM225,'LCR &amp; Benchmark weighted'!AM234:AM242)-'LCR &amp; Benchmark weighted'!AM83</f>
        <v>0</v>
      </c>
      <c r="AL22" s="599">
        <f>SUM('LCR &amp; Benchmark weighted'!AN86,'LCR &amp; Benchmark weighted'!AN193, 'LCR &amp; Benchmark weighted'!AN210,'LCR &amp; Benchmark weighted'!AN225,'LCR &amp; Benchmark weighted'!AN234:AN242)-'LCR &amp; Benchmark weighted'!AN83</f>
        <v>0</v>
      </c>
      <c r="AM22" s="606">
        <f>SUM('LCR &amp; Benchmark weighted'!AO86,'LCR &amp; Benchmark weighted'!AO193, 'LCR &amp; Benchmark weighted'!AO210,'LCR &amp; Benchmark weighted'!AO225,'LCR &amp; Benchmark weighted'!AO234:AO242)-'LCR &amp; Benchmark weighted'!AO83</f>
        <v>0</v>
      </c>
      <c r="AN22" s="606">
        <f>SUM('LCR &amp; Benchmark weighted'!AP86,'LCR &amp; Benchmark weighted'!AP193, 'LCR &amp; Benchmark weighted'!AP210,'LCR &amp; Benchmark weighted'!AP225,'LCR &amp; Benchmark weighted'!AP234:AP242)-'LCR &amp; Benchmark weighted'!AP83</f>
        <v>0</v>
      </c>
      <c r="AO22" s="606">
        <f>SUM('LCR &amp; Benchmark weighted'!AQ86,'LCR &amp; Benchmark weighted'!AQ193, 'LCR &amp; Benchmark weighted'!AQ210,'LCR &amp; Benchmark weighted'!AQ225,'LCR &amp; Benchmark weighted'!AQ234:AQ242)-'LCR &amp; Benchmark weighted'!AQ83</f>
        <v>0</v>
      </c>
      <c r="AP22" s="606">
        <f>SUM('LCR &amp; Benchmark weighted'!AR86,'LCR &amp; Benchmark weighted'!AR193, 'LCR &amp; Benchmark weighted'!AR210,'LCR &amp; Benchmark weighted'!AR225,'LCR &amp; Benchmark weighted'!AR234:AR242)-'LCR &amp; Benchmark weighted'!AR83</f>
        <v>0</v>
      </c>
      <c r="AQ22" s="606">
        <f>SUM('LCR &amp; Benchmark weighted'!AS86,'LCR &amp; Benchmark weighted'!AS193, 'LCR &amp; Benchmark weighted'!AS210,'LCR &amp; Benchmark weighted'!AS225,'LCR &amp; Benchmark weighted'!AS234:AS242)-'LCR &amp; Benchmark weighted'!AS83</f>
        <v>0</v>
      </c>
      <c r="AR22" s="606">
        <f>SUM('LCR &amp; Benchmark weighted'!AT86,'LCR &amp; Benchmark weighted'!AT193, 'LCR &amp; Benchmark weighted'!AT210,'LCR &amp; Benchmark weighted'!AT225,'LCR &amp; Benchmark weighted'!AT234:AT242)-'LCR &amp; Benchmark weighted'!AT83</f>
        <v>0</v>
      </c>
      <c r="AS22" s="606">
        <f>SUM('LCR &amp; Benchmark weighted'!AU86,'LCR &amp; Benchmark weighted'!AU193, 'LCR &amp; Benchmark weighted'!AU210,'LCR &amp; Benchmark weighted'!AU225,'LCR &amp; Benchmark weighted'!AU234:AU242)-'LCR &amp; Benchmark weighted'!AU83</f>
        <v>0</v>
      </c>
      <c r="AT22" s="606">
        <f>SUM('LCR &amp; Benchmark weighted'!AV86,'LCR &amp; Benchmark weighted'!AV193, 'LCR &amp; Benchmark weighted'!AV210,'LCR &amp; Benchmark weighted'!AV225,'LCR &amp; Benchmark weighted'!AV234:AV242)-'LCR &amp; Benchmark weighted'!AV83</f>
        <v>0</v>
      </c>
      <c r="AU22" s="606">
        <f>SUM('LCR &amp; Benchmark weighted'!AW86,'LCR &amp; Benchmark weighted'!AW193, 'LCR &amp; Benchmark weighted'!AW210,'LCR &amp; Benchmark weighted'!AW225,'LCR &amp; Benchmark weighted'!AW234:AW242)-'LCR &amp; Benchmark weighted'!AW83</f>
        <v>0</v>
      </c>
      <c r="AV22" s="606">
        <f>SUM('LCR &amp; Benchmark weighted'!AX86,'LCR &amp; Benchmark weighted'!AX193, 'LCR &amp; Benchmark weighted'!AX210,'LCR &amp; Benchmark weighted'!AX225,'LCR &amp; Benchmark weighted'!AX234:AX242)-'LCR &amp; Benchmark weighted'!AX83</f>
        <v>0</v>
      </c>
      <c r="AW22" s="606">
        <f>SUM('LCR &amp; Benchmark weighted'!AY86,'LCR &amp; Benchmark weighted'!AY193, 'LCR &amp; Benchmark weighted'!AY210,'LCR &amp; Benchmark weighted'!AY225,'LCR &amp; Benchmark weighted'!AY234:AY242)-'LCR &amp; Benchmark weighted'!AY83</f>
        <v>0</v>
      </c>
      <c r="AX22" s="606">
        <f>SUM('LCR &amp; Benchmark weighted'!AZ86,'LCR &amp; Benchmark weighted'!AZ193, 'LCR &amp; Benchmark weighted'!AZ210,'LCR &amp; Benchmark weighted'!AZ225,'LCR &amp; Benchmark weighted'!AZ234:AZ242)-'LCR &amp; Benchmark weighted'!AZ83</f>
        <v>0</v>
      </c>
      <c r="AY22" s="606">
        <f>SUM('LCR &amp; Benchmark weighted'!BA86,'LCR &amp; Benchmark weighted'!BA193, 'LCR &amp; Benchmark weighted'!BA210,'LCR &amp; Benchmark weighted'!BA225,'LCR &amp; Benchmark weighted'!BA234:BA242)-'LCR &amp; Benchmark weighted'!BA83</f>
        <v>0</v>
      </c>
      <c r="AZ22" s="606">
        <f>SUM('LCR &amp; Benchmark weighted'!BB86,'LCR &amp; Benchmark weighted'!BB193, 'LCR &amp; Benchmark weighted'!BB210,'LCR &amp; Benchmark weighted'!BB225,'LCR &amp; Benchmark weighted'!BB234:BB242)-'LCR &amp; Benchmark weighted'!BB83</f>
        <v>0</v>
      </c>
      <c r="BA22" s="606">
        <f>SUM('LCR &amp; Benchmark weighted'!BC86,'LCR &amp; Benchmark weighted'!BC193, 'LCR &amp; Benchmark weighted'!BC210,'LCR &amp; Benchmark weighted'!BC225,'LCR &amp; Benchmark weighted'!BC234:BC242)-'LCR &amp; Benchmark weighted'!BC83</f>
        <v>0</v>
      </c>
      <c r="BB22" s="606">
        <f>SUM('LCR &amp; Benchmark weighted'!BD86,'LCR &amp; Benchmark weighted'!BD193, 'LCR &amp; Benchmark weighted'!BD210,'LCR &amp; Benchmark weighted'!BD225,'LCR &amp; Benchmark weighted'!BD234:BD242)-'LCR &amp; Benchmark weighted'!BD83</f>
        <v>0</v>
      </c>
      <c r="BC22" s="606">
        <f>SUM('LCR &amp; Benchmark weighted'!BE86,'LCR &amp; Benchmark weighted'!BE193, 'LCR &amp; Benchmark weighted'!BE210,'LCR &amp; Benchmark weighted'!BE225,'LCR &amp; Benchmark weighted'!BE234:BE242)-'LCR &amp; Benchmark weighted'!BE83</f>
        <v>0</v>
      </c>
      <c r="BD22" s="606">
        <f>SUM('LCR &amp; Benchmark weighted'!BF86,'LCR &amp; Benchmark weighted'!BF193, 'LCR &amp; Benchmark weighted'!BF210,'LCR &amp; Benchmark weighted'!BF225,'LCR &amp; Benchmark weighted'!BF234:BF242)-'LCR &amp; Benchmark weighted'!BF83</f>
        <v>0</v>
      </c>
      <c r="BE22" s="606">
        <f>SUM('LCR &amp; Benchmark weighted'!BG86,'LCR &amp; Benchmark weighted'!BG193, 'LCR &amp; Benchmark weighted'!BG210,'LCR &amp; Benchmark weighted'!BG225,'LCR &amp; Benchmark weighted'!BG234:BG242)-'LCR &amp; Benchmark weighted'!BG83</f>
        <v>0</v>
      </c>
      <c r="BF22" s="606">
        <f>SUM('LCR &amp; Benchmark weighted'!BH86,'LCR &amp; Benchmark weighted'!BH193, 'LCR &amp; Benchmark weighted'!BH210,'LCR &amp; Benchmark weighted'!BH225,'LCR &amp; Benchmark weighted'!BH234:BH242)-'LCR &amp; Benchmark weighted'!BH83</f>
        <v>0</v>
      </c>
      <c r="BG22" s="606">
        <f>SUM('LCR &amp; Benchmark weighted'!BI86,'LCR &amp; Benchmark weighted'!BI193, 'LCR &amp; Benchmark weighted'!BI210,'LCR &amp; Benchmark weighted'!BI225,'LCR &amp; Benchmark weighted'!BI234:BI242)-'LCR &amp; Benchmark weighted'!BI83</f>
        <v>0</v>
      </c>
      <c r="BH22" s="606">
        <f>SUM('LCR &amp; Benchmark weighted'!BJ86,'LCR &amp; Benchmark weighted'!BJ193, 'LCR &amp; Benchmark weighted'!BJ210,'LCR &amp; Benchmark weighted'!BJ225,'LCR &amp; Benchmark weighted'!BJ234:BJ242)-'LCR &amp; Benchmark weighted'!BJ83</f>
        <v>0</v>
      </c>
      <c r="BI22" s="606">
        <f>SUM('LCR &amp; Benchmark weighted'!BK86,'LCR &amp; Benchmark weighted'!BK193, 'LCR &amp; Benchmark weighted'!BK210,'LCR &amp; Benchmark weighted'!BK225,'LCR &amp; Benchmark weighted'!BK234:BK242)-'LCR &amp; Benchmark weighted'!BK83</f>
        <v>0</v>
      </c>
      <c r="BJ22" s="606">
        <f>SUM('LCR &amp; Benchmark weighted'!BL86,'LCR &amp; Benchmark weighted'!BL193, 'LCR &amp; Benchmark weighted'!BL210,'LCR &amp; Benchmark weighted'!BL225,'LCR &amp; Benchmark weighted'!BL234:BL242)-'LCR &amp; Benchmark weighted'!BL83</f>
        <v>0</v>
      </c>
      <c r="BK22" s="606">
        <f>SUM('LCR &amp; Benchmark weighted'!BM86,'LCR &amp; Benchmark weighted'!BM193, 'LCR &amp; Benchmark weighted'!BM210,'LCR &amp; Benchmark weighted'!BM225,'LCR &amp; Benchmark weighted'!BM234:BM242)-'LCR &amp; Benchmark weighted'!BM83</f>
        <v>0</v>
      </c>
      <c r="BL22" s="606">
        <f>SUM('LCR &amp; Benchmark weighted'!BN86,'LCR &amp; Benchmark weighted'!BN193, 'LCR &amp; Benchmark weighted'!BN210,'LCR &amp; Benchmark weighted'!BN225,'LCR &amp; Benchmark weighted'!BN234:BN242)-'LCR &amp; Benchmark weighted'!BN83</f>
        <v>0</v>
      </c>
      <c r="BM22" s="606">
        <f>SUM('LCR &amp; Benchmark weighted'!BO86,'LCR &amp; Benchmark weighted'!BO193, 'LCR &amp; Benchmark weighted'!BO210,'LCR &amp; Benchmark weighted'!BO225,'LCR &amp; Benchmark weighted'!BO234:BO242)-'LCR &amp; Benchmark weighted'!BO83</f>
        <v>0</v>
      </c>
      <c r="BN22" s="606">
        <f>SUM('LCR &amp; Benchmark weighted'!BP86,'LCR &amp; Benchmark weighted'!BP193, 'LCR &amp; Benchmark weighted'!BP210,'LCR &amp; Benchmark weighted'!BP225,'LCR &amp; Benchmark weighted'!BP234:BP242)-'LCR &amp; Benchmark weighted'!BP83</f>
        <v>0</v>
      </c>
      <c r="BO22" s="606">
        <f>SUM('LCR &amp; Benchmark weighted'!BQ86,'LCR &amp; Benchmark weighted'!BQ193, 'LCR &amp; Benchmark weighted'!BQ210,'LCR &amp; Benchmark weighted'!BQ225,'LCR &amp; Benchmark weighted'!BQ234:BQ242)-'LCR &amp; Benchmark weighted'!BQ83</f>
        <v>0</v>
      </c>
      <c r="BP22" s="606">
        <f>SUM('LCR &amp; Benchmark weighted'!BR86,'LCR &amp; Benchmark weighted'!BR193, 'LCR &amp; Benchmark weighted'!BR210,'LCR &amp; Benchmark weighted'!BR225,'LCR &amp; Benchmark weighted'!BR234:BR242)-'LCR &amp; Benchmark weighted'!BR83</f>
        <v>0</v>
      </c>
      <c r="BQ22" s="606">
        <f>SUM('LCR &amp; Benchmark weighted'!BS86,'LCR &amp; Benchmark weighted'!BS193, 'LCR &amp; Benchmark weighted'!BS210,'LCR &amp; Benchmark weighted'!BS225,'LCR &amp; Benchmark weighted'!BS234:BS242)-'LCR &amp; Benchmark weighted'!BS83</f>
        <v>0</v>
      </c>
      <c r="BR22" s="606">
        <f>SUM('LCR &amp; Benchmark weighted'!BT86,'LCR &amp; Benchmark weighted'!BT193, 'LCR &amp; Benchmark weighted'!BT210,'LCR &amp; Benchmark weighted'!BT225,'LCR &amp; Benchmark weighted'!BT234:BT242)-'LCR &amp; Benchmark weighted'!BT83</f>
        <v>0</v>
      </c>
      <c r="BS22" s="606">
        <f>SUM('LCR &amp; Benchmark weighted'!BU86,'LCR &amp; Benchmark weighted'!BU193, 'LCR &amp; Benchmark weighted'!BU210,'LCR &amp; Benchmark weighted'!BU225,'LCR &amp; Benchmark weighted'!BU234:BU242)-'LCR &amp; Benchmark weighted'!BU83</f>
        <v>0</v>
      </c>
      <c r="BT22" s="606">
        <f>SUM('LCR &amp; Benchmark weighted'!BV86,'LCR &amp; Benchmark weighted'!BV193, 'LCR &amp; Benchmark weighted'!BV210,'LCR &amp; Benchmark weighted'!BV225,'LCR &amp; Benchmark weighted'!BV234:BV242)-'LCR &amp; Benchmark weighted'!BV83</f>
        <v>0</v>
      </c>
      <c r="BU22" s="606">
        <f>SUM('LCR &amp; Benchmark weighted'!BW86,'LCR &amp; Benchmark weighted'!BW193, 'LCR &amp; Benchmark weighted'!BW210,'LCR &amp; Benchmark weighted'!BW225,'LCR &amp; Benchmark weighted'!BW234:BW242)-'LCR &amp; Benchmark weighted'!BW83</f>
        <v>0</v>
      </c>
      <c r="BV22" s="606">
        <f>SUM('LCR &amp; Benchmark weighted'!BX86,'LCR &amp; Benchmark weighted'!BX193, 'LCR &amp; Benchmark weighted'!BX210,'LCR &amp; Benchmark weighted'!BX225,'LCR &amp; Benchmark weighted'!BX234:BX242)-'LCR &amp; Benchmark weighted'!BX83</f>
        <v>0</v>
      </c>
      <c r="BW22" s="606">
        <f>SUM('LCR &amp; Benchmark weighted'!BY86,'LCR &amp; Benchmark weighted'!BY193, 'LCR &amp; Benchmark weighted'!BY210,'LCR &amp; Benchmark weighted'!BY225,'LCR &amp; Benchmark weighted'!BY234:BY242)-'LCR &amp; Benchmark weighted'!BY83</f>
        <v>0</v>
      </c>
      <c r="BX22" s="606">
        <f>SUM('LCR &amp; Benchmark weighted'!BZ86,'LCR &amp; Benchmark weighted'!BZ193, 'LCR &amp; Benchmark weighted'!BZ210,'LCR &amp; Benchmark weighted'!BZ225,'LCR &amp; Benchmark weighted'!BZ234:BZ242)-'LCR &amp; Benchmark weighted'!BZ83</f>
        <v>0</v>
      </c>
      <c r="BY22" s="606">
        <f>SUM('LCR &amp; Benchmark weighted'!CA86,'LCR &amp; Benchmark weighted'!CA193, 'LCR &amp; Benchmark weighted'!CA210,'LCR &amp; Benchmark weighted'!CA225,'LCR &amp; Benchmark weighted'!CA234:CA242)-'LCR &amp; Benchmark weighted'!CA83</f>
        <v>0</v>
      </c>
      <c r="BZ22" s="606">
        <f>SUM('LCR &amp; Benchmark weighted'!CB86,'LCR &amp; Benchmark weighted'!CB193, 'LCR &amp; Benchmark weighted'!CB210,'LCR &amp; Benchmark weighted'!CB225,'LCR &amp; Benchmark weighted'!CB234:CB242)-'LCR &amp; Benchmark weighted'!CB83</f>
        <v>0</v>
      </c>
      <c r="CA22" s="606">
        <f>SUM('LCR &amp; Benchmark weighted'!CC86,'LCR &amp; Benchmark weighted'!CC193, 'LCR &amp; Benchmark weighted'!CC210,'LCR &amp; Benchmark weighted'!CC225,'LCR &amp; Benchmark weighted'!CC234:CC242)-'LCR &amp; Benchmark weighted'!CC83</f>
        <v>0</v>
      </c>
      <c r="CB22" s="606">
        <f>SUM('LCR &amp; Benchmark weighted'!CD86,'LCR &amp; Benchmark weighted'!CD193, 'LCR &amp; Benchmark weighted'!CD210,'LCR &amp; Benchmark weighted'!CD225,'LCR &amp; Benchmark weighted'!CD234:CD242)-'LCR &amp; Benchmark weighted'!CD83</f>
        <v>0</v>
      </c>
      <c r="CC22" s="606">
        <f>SUM('LCR &amp; Benchmark weighted'!CE86,'LCR &amp; Benchmark weighted'!CE193, 'LCR &amp; Benchmark weighted'!CE210,'LCR &amp; Benchmark weighted'!CE225,'LCR &amp; Benchmark weighted'!CE234:CE242)-'LCR &amp; Benchmark weighted'!CE83</f>
        <v>0</v>
      </c>
      <c r="CD22" s="606">
        <f>SUM('LCR &amp; Benchmark weighted'!CF86,'LCR &amp; Benchmark weighted'!CF193, 'LCR &amp; Benchmark weighted'!CF210,'LCR &amp; Benchmark weighted'!CF225,'LCR &amp; Benchmark weighted'!CF234:CF242)-'LCR &amp; Benchmark weighted'!CF83</f>
        <v>0</v>
      </c>
      <c r="CE22" s="606">
        <f>SUM('LCR &amp; Benchmark weighted'!CG86,'LCR &amp; Benchmark weighted'!CG193, 'LCR &amp; Benchmark weighted'!CG210,'LCR &amp; Benchmark weighted'!CG225,'LCR &amp; Benchmark weighted'!CG234:CG242)-'LCR &amp; Benchmark weighted'!CG83</f>
        <v>0</v>
      </c>
      <c r="CF22" s="606">
        <f>SUM('LCR &amp; Benchmark weighted'!CH86,'LCR &amp; Benchmark weighted'!CH193, 'LCR &amp; Benchmark weighted'!CH210,'LCR &amp; Benchmark weighted'!CH225,'LCR &amp; Benchmark weighted'!CH234:CH242)-'LCR &amp; Benchmark weighted'!CH83</f>
        <v>0</v>
      </c>
      <c r="CG22" s="606">
        <f>SUM('LCR &amp; Benchmark weighted'!CI86,'LCR &amp; Benchmark weighted'!CI193, 'LCR &amp; Benchmark weighted'!CI210,'LCR &amp; Benchmark weighted'!CI225,'LCR &amp; Benchmark weighted'!CI234:CI242)-'LCR &amp; Benchmark weighted'!CI83</f>
        <v>0</v>
      </c>
      <c r="CH22" s="606">
        <f>SUM('LCR &amp; Benchmark weighted'!CJ86,'LCR &amp; Benchmark weighted'!CJ193, 'LCR &amp; Benchmark weighted'!CJ210,'LCR &amp; Benchmark weighted'!CJ225,'LCR &amp; Benchmark weighted'!CJ234:CJ242)-'LCR &amp; Benchmark weighted'!CJ83</f>
        <v>0</v>
      </c>
      <c r="CI22" s="606">
        <f>SUM('LCR &amp; Benchmark weighted'!CK86,'LCR &amp; Benchmark weighted'!CK193, 'LCR &amp; Benchmark weighted'!CK210,'LCR &amp; Benchmark weighted'!CK225,'LCR &amp; Benchmark weighted'!CK234:CK242)-'LCR &amp; Benchmark weighted'!CK83</f>
        <v>0</v>
      </c>
      <c r="CJ22" s="606">
        <f>SUM('LCR &amp; Benchmark weighted'!CL86,'LCR &amp; Benchmark weighted'!CL193, 'LCR &amp; Benchmark weighted'!CL210,'LCR &amp; Benchmark weighted'!CL225,'LCR &amp; Benchmark weighted'!CL234:CL242)-'LCR &amp; Benchmark weighted'!CL83</f>
        <v>0</v>
      </c>
      <c r="CK22" s="606">
        <f>SUM('LCR &amp; Benchmark weighted'!CM86,'LCR &amp; Benchmark weighted'!CM193, 'LCR &amp; Benchmark weighted'!CM210,'LCR &amp; Benchmark weighted'!CM225,'LCR &amp; Benchmark weighted'!CM234:CM242)-'LCR &amp; Benchmark weighted'!CM83</f>
        <v>0</v>
      </c>
      <c r="CL22" s="606">
        <f>SUM('LCR &amp; Benchmark weighted'!CN86,'LCR &amp; Benchmark weighted'!CN193, 'LCR &amp; Benchmark weighted'!CN210,'LCR &amp; Benchmark weighted'!CN225,'LCR &amp; Benchmark weighted'!CN234:CN242)-'LCR &amp; Benchmark weighted'!CN83</f>
        <v>0</v>
      </c>
      <c r="CM22" s="606">
        <f>SUM('LCR &amp; Benchmark weighted'!CO86,'LCR &amp; Benchmark weighted'!CO193, 'LCR &amp; Benchmark weighted'!CO210,'LCR &amp; Benchmark weighted'!CO225,'LCR &amp; Benchmark weighted'!CO234:CO242)-'LCR &amp; Benchmark weighted'!CO83</f>
        <v>0</v>
      </c>
      <c r="CN22" s="606">
        <f>SUM('LCR &amp; Benchmark weighted'!CP86,'LCR &amp; Benchmark weighted'!CP193, 'LCR &amp; Benchmark weighted'!CP210,'LCR &amp; Benchmark weighted'!CP225,'LCR &amp; Benchmark weighted'!CP234:CP242)-'LCR &amp; Benchmark weighted'!CP83</f>
        <v>0</v>
      </c>
      <c r="CO22" s="606">
        <f>SUM('LCR &amp; Benchmark weighted'!CQ86,'LCR &amp; Benchmark weighted'!CQ193, 'LCR &amp; Benchmark weighted'!CQ210,'LCR &amp; Benchmark weighted'!CQ225,'LCR &amp; Benchmark weighted'!CQ234:CQ242)-'LCR &amp; Benchmark weighted'!CQ83</f>
        <v>0</v>
      </c>
      <c r="CP22" s="606">
        <f>SUM('LCR &amp; Benchmark weighted'!CR86,'LCR &amp; Benchmark weighted'!CR193, 'LCR &amp; Benchmark weighted'!CR210,'LCR &amp; Benchmark weighted'!CR225,'LCR &amp; Benchmark weighted'!CR234:CR242)-'LCR &amp; Benchmark weighted'!CR83</f>
        <v>0</v>
      </c>
      <c r="CQ22" s="606">
        <f>SUM('LCR &amp; Benchmark weighted'!CS86,'LCR &amp; Benchmark weighted'!CS193, 'LCR &amp; Benchmark weighted'!CS210,'LCR &amp; Benchmark weighted'!CS225,'LCR &amp; Benchmark weighted'!CS234:CS242)-'LCR &amp; Benchmark weighted'!CS83</f>
        <v>0</v>
      </c>
      <c r="CR22" s="606">
        <f>SUM('LCR &amp; Benchmark weighted'!CT86,'LCR &amp; Benchmark weighted'!CT193, 'LCR &amp; Benchmark weighted'!CT210,'LCR &amp; Benchmark weighted'!CT225,'LCR &amp; Benchmark weighted'!CT234:CT242)-'LCR &amp; Benchmark weighted'!CT83</f>
        <v>0</v>
      </c>
      <c r="CS22" s="606">
        <f>SUM('LCR &amp; Benchmark weighted'!CU86,'LCR &amp; Benchmark weighted'!CU193, 'LCR &amp; Benchmark weighted'!CU210,'LCR &amp; Benchmark weighted'!CU225,'LCR &amp; Benchmark weighted'!CU234:CU242)-'LCR &amp; Benchmark weighted'!CU83</f>
        <v>0</v>
      </c>
      <c r="CT22" s="606">
        <f>SUM('LCR &amp; Benchmark weighted'!CV86,'LCR &amp; Benchmark weighted'!CV193, 'LCR &amp; Benchmark weighted'!CV210,'LCR &amp; Benchmark weighted'!CV225,'LCR &amp; Benchmark weighted'!CV234:CV242)-'LCR &amp; Benchmark weighted'!CV83</f>
        <v>0</v>
      </c>
      <c r="CU22" s="606">
        <f>SUM('LCR &amp; Benchmark weighted'!CW86,'LCR &amp; Benchmark weighted'!CW193, 'LCR &amp; Benchmark weighted'!CW210,'LCR &amp; Benchmark weighted'!CW225,'LCR &amp; Benchmark weighted'!CW234:CW242)-'LCR &amp; Benchmark weighted'!CW83</f>
        <v>0</v>
      </c>
      <c r="CV22" s="606">
        <f>SUM('LCR &amp; Benchmark weighted'!CX86,'LCR &amp; Benchmark weighted'!CX193, 'LCR &amp; Benchmark weighted'!CX210,'LCR &amp; Benchmark weighted'!CX225,'LCR &amp; Benchmark weighted'!CX234:CX242)-'LCR &amp; Benchmark weighted'!CX83</f>
        <v>0</v>
      </c>
      <c r="CW22" s="602"/>
      <c r="CX22" s="602"/>
      <c r="CY22" s="602"/>
      <c r="CZ22" s="602"/>
      <c r="DA22" s="602"/>
      <c r="DB22" s="602"/>
      <c r="DC22" s="602"/>
      <c r="DD22" s="603"/>
      <c r="DE22" s="603"/>
      <c r="DF22" s="603"/>
      <c r="DG22" s="603"/>
      <c r="DH22" s="603"/>
      <c r="DI22" s="603"/>
      <c r="DJ22" s="603"/>
    </row>
    <row r="23" spans="1:114" s="636" customFormat="1">
      <c r="A23" s="584"/>
      <c r="B23" s="585"/>
      <c r="C23" s="819"/>
      <c r="D23" s="110" t="s">
        <v>973</v>
      </c>
      <c r="E23" s="597"/>
      <c r="F23" s="598"/>
      <c r="G23" s="602"/>
      <c r="H23" s="599">
        <f>'LCR &amp; Benchmark weighted'!J338</f>
        <v>0</v>
      </c>
      <c r="I23" s="599">
        <f>'LCR &amp; Benchmark weighted'!K338</f>
        <v>0</v>
      </c>
      <c r="J23" s="599">
        <f>'LCR &amp; Benchmark weighted'!L338</f>
        <v>0</v>
      </c>
      <c r="K23" s="599">
        <f>'LCR &amp; Benchmark weighted'!M338</f>
        <v>0</v>
      </c>
      <c r="L23" s="599">
        <f>'LCR &amp; Benchmark weighted'!N338</f>
        <v>0</v>
      </c>
      <c r="M23" s="599">
        <f>'LCR &amp; Benchmark weighted'!O338</f>
        <v>0</v>
      </c>
      <c r="N23" s="599">
        <f>'LCR &amp; Benchmark weighted'!P338</f>
        <v>0</v>
      </c>
      <c r="O23" s="599">
        <f>'LCR &amp; Benchmark weighted'!Q338</f>
        <v>0</v>
      </c>
      <c r="P23" s="599">
        <f>'LCR &amp; Benchmark weighted'!R338</f>
        <v>0</v>
      </c>
      <c r="Q23" s="599">
        <f>'LCR &amp; Benchmark weighted'!S338</f>
        <v>0</v>
      </c>
      <c r="R23" s="599">
        <f>'LCR &amp; Benchmark weighted'!T338</f>
        <v>0</v>
      </c>
      <c r="S23" s="599">
        <f>'LCR &amp; Benchmark weighted'!U338</f>
        <v>0</v>
      </c>
      <c r="T23" s="599">
        <f>'LCR &amp; Benchmark weighted'!V338</f>
        <v>0</v>
      </c>
      <c r="U23" s="599">
        <f>'LCR &amp; Benchmark weighted'!W338</f>
        <v>0</v>
      </c>
      <c r="V23" s="599">
        <f>'LCR &amp; Benchmark weighted'!X338</f>
        <v>0</v>
      </c>
      <c r="W23" s="599">
        <f>'LCR &amp; Benchmark weighted'!Y338</f>
        <v>0</v>
      </c>
      <c r="X23" s="599">
        <f>'LCR &amp; Benchmark weighted'!Z338</f>
        <v>0</v>
      </c>
      <c r="Y23" s="599">
        <f>'LCR &amp; Benchmark weighted'!AA338</f>
        <v>0</v>
      </c>
      <c r="Z23" s="599">
        <f>'LCR &amp; Benchmark weighted'!AB338</f>
        <v>0</v>
      </c>
      <c r="AA23" s="599">
        <f>'LCR &amp; Benchmark weighted'!AC338</f>
        <v>0</v>
      </c>
      <c r="AB23" s="599">
        <f>'LCR &amp; Benchmark weighted'!AD338</f>
        <v>0</v>
      </c>
      <c r="AC23" s="599">
        <f>'LCR &amp; Benchmark weighted'!AE338</f>
        <v>0</v>
      </c>
      <c r="AD23" s="599">
        <f>'LCR &amp; Benchmark weighted'!AF338</f>
        <v>0</v>
      </c>
      <c r="AE23" s="599">
        <f>'LCR &amp; Benchmark weighted'!AG338</f>
        <v>0</v>
      </c>
      <c r="AF23" s="599">
        <f>'LCR &amp; Benchmark weighted'!AH338</f>
        <v>0</v>
      </c>
      <c r="AG23" s="599">
        <f>'LCR &amp; Benchmark weighted'!AI338</f>
        <v>0</v>
      </c>
      <c r="AH23" s="599">
        <f>'LCR &amp; Benchmark weighted'!AJ338</f>
        <v>0</v>
      </c>
      <c r="AI23" s="599">
        <f>'LCR &amp; Benchmark weighted'!AK338</f>
        <v>0</v>
      </c>
      <c r="AJ23" s="599">
        <f>'LCR &amp; Benchmark weighted'!AL338</f>
        <v>0</v>
      </c>
      <c r="AK23" s="599">
        <f>'LCR &amp; Benchmark weighted'!AM338</f>
        <v>0</v>
      </c>
      <c r="AL23" s="599">
        <f>'LCR &amp; Benchmark weighted'!AN338</f>
        <v>0</v>
      </c>
      <c r="AM23" s="606">
        <f>'LCR &amp; Benchmark weighted'!AO338</f>
        <v>0</v>
      </c>
      <c r="AN23" s="606">
        <f>'LCR &amp; Benchmark weighted'!AP338</f>
        <v>0</v>
      </c>
      <c r="AO23" s="606">
        <f>'LCR &amp; Benchmark weighted'!AQ338</f>
        <v>0</v>
      </c>
      <c r="AP23" s="606">
        <f>'LCR &amp; Benchmark weighted'!AR338</f>
        <v>0</v>
      </c>
      <c r="AQ23" s="606">
        <f>'LCR &amp; Benchmark weighted'!AS338</f>
        <v>0</v>
      </c>
      <c r="AR23" s="606">
        <f>'LCR &amp; Benchmark weighted'!AT338</f>
        <v>0</v>
      </c>
      <c r="AS23" s="606">
        <f>'LCR &amp; Benchmark weighted'!AU338</f>
        <v>0</v>
      </c>
      <c r="AT23" s="606">
        <f>'LCR &amp; Benchmark weighted'!AV338</f>
        <v>0</v>
      </c>
      <c r="AU23" s="606">
        <f>'LCR &amp; Benchmark weighted'!AW338</f>
        <v>0</v>
      </c>
      <c r="AV23" s="606">
        <f>'LCR &amp; Benchmark weighted'!AX338</f>
        <v>0</v>
      </c>
      <c r="AW23" s="606">
        <f>'LCR &amp; Benchmark weighted'!AY338</f>
        <v>0</v>
      </c>
      <c r="AX23" s="606">
        <f>'LCR &amp; Benchmark weighted'!AZ338</f>
        <v>0</v>
      </c>
      <c r="AY23" s="606">
        <f>'LCR &amp; Benchmark weighted'!BA338</f>
        <v>0</v>
      </c>
      <c r="AZ23" s="606">
        <f>'LCR &amp; Benchmark weighted'!BB338</f>
        <v>0</v>
      </c>
      <c r="BA23" s="606">
        <f>'LCR &amp; Benchmark weighted'!BC338</f>
        <v>0</v>
      </c>
      <c r="BB23" s="606">
        <f>'LCR &amp; Benchmark weighted'!BD338</f>
        <v>0</v>
      </c>
      <c r="BC23" s="606">
        <f>'LCR &amp; Benchmark weighted'!BE338</f>
        <v>0</v>
      </c>
      <c r="BD23" s="606">
        <f>'LCR &amp; Benchmark weighted'!BF338</f>
        <v>0</v>
      </c>
      <c r="BE23" s="606">
        <f>'LCR &amp; Benchmark weighted'!BG338</f>
        <v>0</v>
      </c>
      <c r="BF23" s="606">
        <f>'LCR &amp; Benchmark weighted'!BH338</f>
        <v>0</v>
      </c>
      <c r="BG23" s="606">
        <f>'LCR &amp; Benchmark weighted'!BI338</f>
        <v>0</v>
      </c>
      <c r="BH23" s="606">
        <f>'LCR &amp; Benchmark weighted'!BJ338</f>
        <v>0</v>
      </c>
      <c r="BI23" s="606">
        <f>'LCR &amp; Benchmark weighted'!BK338</f>
        <v>0</v>
      </c>
      <c r="BJ23" s="606">
        <f>'LCR &amp; Benchmark weighted'!BL338</f>
        <v>0</v>
      </c>
      <c r="BK23" s="606">
        <f>'LCR &amp; Benchmark weighted'!BM338</f>
        <v>0</v>
      </c>
      <c r="BL23" s="606">
        <f>'LCR &amp; Benchmark weighted'!BN338</f>
        <v>0</v>
      </c>
      <c r="BM23" s="606">
        <f>'LCR &amp; Benchmark weighted'!BO338</f>
        <v>0</v>
      </c>
      <c r="BN23" s="606">
        <f>'LCR &amp; Benchmark weighted'!BP338</f>
        <v>0</v>
      </c>
      <c r="BO23" s="606">
        <f>'LCR &amp; Benchmark weighted'!BQ338</f>
        <v>0</v>
      </c>
      <c r="BP23" s="606">
        <f>'LCR &amp; Benchmark weighted'!BR338</f>
        <v>0</v>
      </c>
      <c r="BQ23" s="606">
        <f>'LCR &amp; Benchmark weighted'!BS338</f>
        <v>0</v>
      </c>
      <c r="BR23" s="606">
        <f>'LCR &amp; Benchmark weighted'!BT338</f>
        <v>0</v>
      </c>
      <c r="BS23" s="606">
        <f>'LCR &amp; Benchmark weighted'!BU338</f>
        <v>0</v>
      </c>
      <c r="BT23" s="606">
        <f>'LCR &amp; Benchmark weighted'!BV338</f>
        <v>0</v>
      </c>
      <c r="BU23" s="606">
        <f>'LCR &amp; Benchmark weighted'!BW338</f>
        <v>0</v>
      </c>
      <c r="BV23" s="606">
        <f>'LCR &amp; Benchmark weighted'!BX338</f>
        <v>0</v>
      </c>
      <c r="BW23" s="606">
        <f>'LCR &amp; Benchmark weighted'!BY338</f>
        <v>0</v>
      </c>
      <c r="BX23" s="606">
        <f>'LCR &amp; Benchmark weighted'!BZ338</f>
        <v>0</v>
      </c>
      <c r="BY23" s="606">
        <f>'LCR &amp; Benchmark weighted'!CA338</f>
        <v>0</v>
      </c>
      <c r="BZ23" s="606">
        <f>'LCR &amp; Benchmark weighted'!CB338</f>
        <v>0</v>
      </c>
      <c r="CA23" s="606">
        <f>'LCR &amp; Benchmark weighted'!CC338</f>
        <v>0</v>
      </c>
      <c r="CB23" s="606">
        <f>'LCR &amp; Benchmark weighted'!CD338</f>
        <v>0</v>
      </c>
      <c r="CC23" s="606">
        <f>'LCR &amp; Benchmark weighted'!CE338</f>
        <v>0</v>
      </c>
      <c r="CD23" s="606">
        <f>'LCR &amp; Benchmark weighted'!CF338</f>
        <v>0</v>
      </c>
      <c r="CE23" s="606">
        <f>'LCR &amp; Benchmark weighted'!CG338</f>
        <v>0</v>
      </c>
      <c r="CF23" s="606">
        <f>'LCR &amp; Benchmark weighted'!CH338</f>
        <v>0</v>
      </c>
      <c r="CG23" s="606">
        <f>'LCR &amp; Benchmark weighted'!CI338</f>
        <v>0</v>
      </c>
      <c r="CH23" s="606">
        <f>'LCR &amp; Benchmark weighted'!CJ338</f>
        <v>0</v>
      </c>
      <c r="CI23" s="606">
        <f>'LCR &amp; Benchmark weighted'!CK338</f>
        <v>0</v>
      </c>
      <c r="CJ23" s="606">
        <f>'LCR &amp; Benchmark weighted'!CL338</f>
        <v>0</v>
      </c>
      <c r="CK23" s="606">
        <f>'LCR &amp; Benchmark weighted'!CM338</f>
        <v>0</v>
      </c>
      <c r="CL23" s="606">
        <f>'LCR &amp; Benchmark weighted'!CN338</f>
        <v>0</v>
      </c>
      <c r="CM23" s="606">
        <f>'LCR &amp; Benchmark weighted'!CO338</f>
        <v>0</v>
      </c>
      <c r="CN23" s="606">
        <f>'LCR &amp; Benchmark weighted'!CP338</f>
        <v>0</v>
      </c>
      <c r="CO23" s="606">
        <f>'LCR &amp; Benchmark weighted'!CQ338</f>
        <v>0</v>
      </c>
      <c r="CP23" s="606">
        <f>'LCR &amp; Benchmark weighted'!CR338</f>
        <v>0</v>
      </c>
      <c r="CQ23" s="606">
        <f>'LCR &amp; Benchmark weighted'!CS338</f>
        <v>0</v>
      </c>
      <c r="CR23" s="606">
        <f>'LCR &amp; Benchmark weighted'!CT338</f>
        <v>0</v>
      </c>
      <c r="CS23" s="606">
        <f>'LCR &amp; Benchmark weighted'!CU338</f>
        <v>0</v>
      </c>
      <c r="CT23" s="606">
        <f>'LCR &amp; Benchmark weighted'!CV338</f>
        <v>0</v>
      </c>
      <c r="CU23" s="606">
        <f>'LCR &amp; Benchmark weighted'!CW338</f>
        <v>0</v>
      </c>
      <c r="CV23" s="606">
        <f>'LCR &amp; Benchmark weighted'!CX338</f>
        <v>0</v>
      </c>
      <c r="CW23" s="602"/>
      <c r="CX23" s="602"/>
      <c r="CY23" s="602"/>
      <c r="CZ23" s="602"/>
      <c r="DA23" s="602"/>
      <c r="DB23" s="602"/>
      <c r="DC23" s="602"/>
      <c r="DD23" s="603"/>
      <c r="DE23" s="603"/>
      <c r="DF23" s="603"/>
      <c r="DG23" s="603"/>
      <c r="DH23" s="603"/>
      <c r="DI23" s="603"/>
      <c r="DJ23" s="603"/>
    </row>
    <row r="24" spans="1:114" s="636" customFormat="1">
      <c r="A24" s="584"/>
      <c r="B24" s="585"/>
      <c r="C24" s="819"/>
      <c r="D24" s="110" t="s">
        <v>974</v>
      </c>
      <c r="E24" s="597"/>
      <c r="F24" s="598"/>
      <c r="G24" s="602"/>
      <c r="H24" s="599">
        <f>'LCR &amp; Benchmark weighted'!J339</f>
        <v>0</v>
      </c>
      <c r="I24" s="599">
        <f>'LCR &amp; Benchmark weighted'!K339</f>
        <v>0</v>
      </c>
      <c r="J24" s="599">
        <f>'LCR &amp; Benchmark weighted'!L339</f>
        <v>0</v>
      </c>
      <c r="K24" s="599">
        <f>'LCR &amp; Benchmark weighted'!M339</f>
        <v>0</v>
      </c>
      <c r="L24" s="599">
        <f>'LCR &amp; Benchmark weighted'!N339</f>
        <v>0</v>
      </c>
      <c r="M24" s="599">
        <f>'LCR &amp; Benchmark weighted'!O339</f>
        <v>0</v>
      </c>
      <c r="N24" s="599">
        <f>'LCR &amp; Benchmark weighted'!P339</f>
        <v>0</v>
      </c>
      <c r="O24" s="599">
        <f>'LCR &amp; Benchmark weighted'!Q339</f>
        <v>0</v>
      </c>
      <c r="P24" s="599">
        <f>'LCR &amp; Benchmark weighted'!R339</f>
        <v>0</v>
      </c>
      <c r="Q24" s="599">
        <f>'LCR &amp; Benchmark weighted'!S339</f>
        <v>0</v>
      </c>
      <c r="R24" s="599">
        <f>'LCR &amp; Benchmark weighted'!T339</f>
        <v>0</v>
      </c>
      <c r="S24" s="599">
        <f>'LCR &amp; Benchmark weighted'!U339</f>
        <v>0</v>
      </c>
      <c r="T24" s="599">
        <f>'LCR &amp; Benchmark weighted'!V339</f>
        <v>0</v>
      </c>
      <c r="U24" s="599">
        <f>'LCR &amp; Benchmark weighted'!W339</f>
        <v>0</v>
      </c>
      <c r="V24" s="599">
        <f>'LCR &amp; Benchmark weighted'!X339</f>
        <v>0</v>
      </c>
      <c r="W24" s="599">
        <f>'LCR &amp; Benchmark weighted'!Y339</f>
        <v>0</v>
      </c>
      <c r="X24" s="599">
        <f>'LCR &amp; Benchmark weighted'!Z339</f>
        <v>0</v>
      </c>
      <c r="Y24" s="599">
        <f>'LCR &amp; Benchmark weighted'!AA339</f>
        <v>0</v>
      </c>
      <c r="Z24" s="599">
        <f>'LCR &amp; Benchmark weighted'!AB339</f>
        <v>0</v>
      </c>
      <c r="AA24" s="599">
        <f>'LCR &amp; Benchmark weighted'!AC339</f>
        <v>0</v>
      </c>
      <c r="AB24" s="599">
        <f>'LCR &amp; Benchmark weighted'!AD339</f>
        <v>0</v>
      </c>
      <c r="AC24" s="599">
        <f>'LCR &amp; Benchmark weighted'!AE339</f>
        <v>0</v>
      </c>
      <c r="AD24" s="599">
        <f>'LCR &amp; Benchmark weighted'!AF339</f>
        <v>0</v>
      </c>
      <c r="AE24" s="599">
        <f>'LCR &amp; Benchmark weighted'!AG339</f>
        <v>0</v>
      </c>
      <c r="AF24" s="599">
        <f>'LCR &amp; Benchmark weighted'!AH339</f>
        <v>0</v>
      </c>
      <c r="AG24" s="599">
        <f>'LCR &amp; Benchmark weighted'!AI339</f>
        <v>0</v>
      </c>
      <c r="AH24" s="599">
        <f>'LCR &amp; Benchmark weighted'!AJ339</f>
        <v>0</v>
      </c>
      <c r="AI24" s="599">
        <f>'LCR &amp; Benchmark weighted'!AK339</f>
        <v>0</v>
      </c>
      <c r="AJ24" s="599">
        <f>'LCR &amp; Benchmark weighted'!AL339</f>
        <v>0</v>
      </c>
      <c r="AK24" s="599">
        <f>'LCR &amp; Benchmark weighted'!AM339</f>
        <v>0</v>
      </c>
      <c r="AL24" s="599">
        <f>'LCR &amp; Benchmark weighted'!AN339</f>
        <v>0</v>
      </c>
      <c r="AM24" s="606">
        <f>'LCR &amp; Benchmark weighted'!AO339</f>
        <v>0</v>
      </c>
      <c r="AN24" s="606">
        <f>'LCR &amp; Benchmark weighted'!AP339</f>
        <v>0</v>
      </c>
      <c r="AO24" s="606">
        <f>'LCR &amp; Benchmark weighted'!AQ339</f>
        <v>0</v>
      </c>
      <c r="AP24" s="606">
        <f>'LCR &amp; Benchmark weighted'!AR339</f>
        <v>0</v>
      </c>
      <c r="AQ24" s="606">
        <f>'LCR &amp; Benchmark weighted'!AS339</f>
        <v>0</v>
      </c>
      <c r="AR24" s="606">
        <f>'LCR &amp; Benchmark weighted'!AT339</f>
        <v>0</v>
      </c>
      <c r="AS24" s="606">
        <f>'LCR &amp; Benchmark weighted'!AU339</f>
        <v>0</v>
      </c>
      <c r="AT24" s="606">
        <f>'LCR &amp; Benchmark weighted'!AV339</f>
        <v>0</v>
      </c>
      <c r="AU24" s="606">
        <f>'LCR &amp; Benchmark weighted'!AW339</f>
        <v>0</v>
      </c>
      <c r="AV24" s="606">
        <f>'LCR &amp; Benchmark weighted'!AX339</f>
        <v>0</v>
      </c>
      <c r="AW24" s="606">
        <f>'LCR &amp; Benchmark weighted'!AY339</f>
        <v>0</v>
      </c>
      <c r="AX24" s="606">
        <f>'LCR &amp; Benchmark weighted'!AZ339</f>
        <v>0</v>
      </c>
      <c r="AY24" s="606">
        <f>'LCR &amp; Benchmark weighted'!BA339</f>
        <v>0</v>
      </c>
      <c r="AZ24" s="606">
        <f>'LCR &amp; Benchmark weighted'!BB339</f>
        <v>0</v>
      </c>
      <c r="BA24" s="606">
        <f>'LCR &amp; Benchmark weighted'!BC339</f>
        <v>0</v>
      </c>
      <c r="BB24" s="606">
        <f>'LCR &amp; Benchmark weighted'!BD339</f>
        <v>0</v>
      </c>
      <c r="BC24" s="606">
        <f>'LCR &amp; Benchmark weighted'!BE339</f>
        <v>0</v>
      </c>
      <c r="BD24" s="606">
        <f>'LCR &amp; Benchmark weighted'!BF339</f>
        <v>0</v>
      </c>
      <c r="BE24" s="606">
        <f>'LCR &amp; Benchmark weighted'!BG339</f>
        <v>0</v>
      </c>
      <c r="BF24" s="606">
        <f>'LCR &amp; Benchmark weighted'!BH339</f>
        <v>0</v>
      </c>
      <c r="BG24" s="606">
        <f>'LCR &amp; Benchmark weighted'!BI339</f>
        <v>0</v>
      </c>
      <c r="BH24" s="606">
        <f>'LCR &amp; Benchmark weighted'!BJ339</f>
        <v>0</v>
      </c>
      <c r="BI24" s="606">
        <f>'LCR &amp; Benchmark weighted'!BK339</f>
        <v>0</v>
      </c>
      <c r="BJ24" s="606">
        <f>'LCR &amp; Benchmark weighted'!BL339</f>
        <v>0</v>
      </c>
      <c r="BK24" s="606">
        <f>'LCR &amp; Benchmark weighted'!BM339</f>
        <v>0</v>
      </c>
      <c r="BL24" s="606">
        <f>'LCR &amp; Benchmark weighted'!BN339</f>
        <v>0</v>
      </c>
      <c r="BM24" s="606">
        <f>'LCR &amp; Benchmark weighted'!BO339</f>
        <v>0</v>
      </c>
      <c r="BN24" s="606">
        <f>'LCR &amp; Benchmark weighted'!BP339</f>
        <v>0</v>
      </c>
      <c r="BO24" s="606">
        <f>'LCR &amp; Benchmark weighted'!BQ339</f>
        <v>0</v>
      </c>
      <c r="BP24" s="606">
        <f>'LCR &amp; Benchmark weighted'!BR339</f>
        <v>0</v>
      </c>
      <c r="BQ24" s="606">
        <f>'LCR &amp; Benchmark weighted'!BS339</f>
        <v>0</v>
      </c>
      <c r="BR24" s="606">
        <f>'LCR &amp; Benchmark weighted'!BT339</f>
        <v>0</v>
      </c>
      <c r="BS24" s="606">
        <f>'LCR &amp; Benchmark weighted'!BU339</f>
        <v>0</v>
      </c>
      <c r="BT24" s="606">
        <f>'LCR &amp; Benchmark weighted'!BV339</f>
        <v>0</v>
      </c>
      <c r="BU24" s="606">
        <f>'LCR &amp; Benchmark weighted'!BW339</f>
        <v>0</v>
      </c>
      <c r="BV24" s="606">
        <f>'LCR &amp; Benchmark weighted'!BX339</f>
        <v>0</v>
      </c>
      <c r="BW24" s="606">
        <f>'LCR &amp; Benchmark weighted'!BY339</f>
        <v>0</v>
      </c>
      <c r="BX24" s="606">
        <f>'LCR &amp; Benchmark weighted'!BZ339</f>
        <v>0</v>
      </c>
      <c r="BY24" s="606">
        <f>'LCR &amp; Benchmark weighted'!CA339</f>
        <v>0</v>
      </c>
      <c r="BZ24" s="606">
        <f>'LCR &amp; Benchmark weighted'!CB339</f>
        <v>0</v>
      </c>
      <c r="CA24" s="606">
        <f>'LCR &amp; Benchmark weighted'!CC339</f>
        <v>0</v>
      </c>
      <c r="CB24" s="606">
        <f>'LCR &amp; Benchmark weighted'!CD339</f>
        <v>0</v>
      </c>
      <c r="CC24" s="606">
        <f>'LCR &amp; Benchmark weighted'!CE339</f>
        <v>0</v>
      </c>
      <c r="CD24" s="606">
        <f>'LCR &amp; Benchmark weighted'!CF339</f>
        <v>0</v>
      </c>
      <c r="CE24" s="606">
        <f>'LCR &amp; Benchmark weighted'!CG339</f>
        <v>0</v>
      </c>
      <c r="CF24" s="606">
        <f>'LCR &amp; Benchmark weighted'!CH339</f>
        <v>0</v>
      </c>
      <c r="CG24" s="606">
        <f>'LCR &amp; Benchmark weighted'!CI339</f>
        <v>0</v>
      </c>
      <c r="CH24" s="606">
        <f>'LCR &amp; Benchmark weighted'!CJ339</f>
        <v>0</v>
      </c>
      <c r="CI24" s="606">
        <f>'LCR &amp; Benchmark weighted'!CK339</f>
        <v>0</v>
      </c>
      <c r="CJ24" s="606">
        <f>'LCR &amp; Benchmark weighted'!CL339</f>
        <v>0</v>
      </c>
      <c r="CK24" s="606">
        <f>'LCR &amp; Benchmark weighted'!CM339</f>
        <v>0</v>
      </c>
      <c r="CL24" s="606">
        <f>'LCR &amp; Benchmark weighted'!CN339</f>
        <v>0</v>
      </c>
      <c r="CM24" s="606">
        <f>'LCR &amp; Benchmark weighted'!CO339</f>
        <v>0</v>
      </c>
      <c r="CN24" s="606">
        <f>'LCR &amp; Benchmark weighted'!CP339</f>
        <v>0</v>
      </c>
      <c r="CO24" s="606">
        <f>'LCR &amp; Benchmark weighted'!CQ339</f>
        <v>0</v>
      </c>
      <c r="CP24" s="606">
        <f>'LCR &amp; Benchmark weighted'!CR339</f>
        <v>0</v>
      </c>
      <c r="CQ24" s="606">
        <f>'LCR &amp; Benchmark weighted'!CS339</f>
        <v>0</v>
      </c>
      <c r="CR24" s="606">
        <f>'LCR &amp; Benchmark weighted'!CT339</f>
        <v>0</v>
      </c>
      <c r="CS24" s="606">
        <f>'LCR &amp; Benchmark weighted'!CU339</f>
        <v>0</v>
      </c>
      <c r="CT24" s="606">
        <f>'LCR &amp; Benchmark weighted'!CV339</f>
        <v>0</v>
      </c>
      <c r="CU24" s="606">
        <f>'LCR &amp; Benchmark weighted'!CW339</f>
        <v>0</v>
      </c>
      <c r="CV24" s="606">
        <f>'LCR &amp; Benchmark weighted'!CX339</f>
        <v>0</v>
      </c>
      <c r="CW24" s="602"/>
      <c r="CX24" s="602"/>
      <c r="CY24" s="602"/>
      <c r="CZ24" s="602"/>
      <c r="DA24" s="602"/>
      <c r="DB24" s="602"/>
      <c r="DC24" s="602"/>
      <c r="DD24" s="603"/>
      <c r="DE24" s="603"/>
      <c r="DF24" s="603"/>
      <c r="DG24" s="603"/>
      <c r="DH24" s="603"/>
      <c r="DI24" s="603"/>
      <c r="DJ24" s="603"/>
    </row>
    <row r="25" spans="1:114" s="636" customFormat="1">
      <c r="A25" s="584"/>
      <c r="B25" s="585"/>
      <c r="C25" s="819"/>
      <c r="D25" s="110" t="s">
        <v>976</v>
      </c>
      <c r="E25" s="597"/>
      <c r="F25" s="598"/>
      <c r="G25" s="602"/>
      <c r="H25" s="599">
        <f>'LCR &amp; Benchmark weighted'!J83+'LCR &amp; Benchmark weighted'!J138</f>
        <v>0</v>
      </c>
      <c r="I25" s="599">
        <f>'LCR &amp; Benchmark weighted'!K83+'LCR &amp; Benchmark weighted'!K138</f>
        <v>0</v>
      </c>
      <c r="J25" s="599">
        <f>'LCR &amp; Benchmark weighted'!L83+'LCR &amp; Benchmark weighted'!L138</f>
        <v>0</v>
      </c>
      <c r="K25" s="599">
        <f>'LCR &amp; Benchmark weighted'!M83+'LCR &amp; Benchmark weighted'!M138</f>
        <v>0</v>
      </c>
      <c r="L25" s="599">
        <f>'LCR &amp; Benchmark weighted'!N83+'LCR &amp; Benchmark weighted'!N138</f>
        <v>0</v>
      </c>
      <c r="M25" s="599">
        <f>'LCR &amp; Benchmark weighted'!O83+'LCR &amp; Benchmark weighted'!O138</f>
        <v>0</v>
      </c>
      <c r="N25" s="599">
        <f>'LCR &amp; Benchmark weighted'!P83+'LCR &amp; Benchmark weighted'!P138</f>
        <v>0</v>
      </c>
      <c r="O25" s="599">
        <f>'LCR &amp; Benchmark weighted'!Q83+'LCR &amp; Benchmark weighted'!Q138</f>
        <v>0</v>
      </c>
      <c r="P25" s="599">
        <f>'LCR &amp; Benchmark weighted'!R83+'LCR &amp; Benchmark weighted'!R138</f>
        <v>0</v>
      </c>
      <c r="Q25" s="599">
        <f>'LCR &amp; Benchmark weighted'!S83+'LCR &amp; Benchmark weighted'!S138</f>
        <v>0</v>
      </c>
      <c r="R25" s="599">
        <f>'LCR &amp; Benchmark weighted'!T83+'LCR &amp; Benchmark weighted'!T138</f>
        <v>0</v>
      </c>
      <c r="S25" s="599">
        <f>'LCR &amp; Benchmark weighted'!U83+'LCR &amp; Benchmark weighted'!U138</f>
        <v>0</v>
      </c>
      <c r="T25" s="599">
        <f>'LCR &amp; Benchmark weighted'!V83+'LCR &amp; Benchmark weighted'!V138</f>
        <v>0</v>
      </c>
      <c r="U25" s="599">
        <f>'LCR &amp; Benchmark weighted'!W83+'LCR &amp; Benchmark weighted'!W138</f>
        <v>0</v>
      </c>
      <c r="V25" s="599">
        <f>'LCR &amp; Benchmark weighted'!X83+'LCR &amp; Benchmark weighted'!X138</f>
        <v>0</v>
      </c>
      <c r="W25" s="599">
        <f>'LCR &amp; Benchmark weighted'!Y83+'LCR &amp; Benchmark weighted'!Y138</f>
        <v>0</v>
      </c>
      <c r="X25" s="599">
        <f>'LCR &amp; Benchmark weighted'!Z83+'LCR &amp; Benchmark weighted'!Z138</f>
        <v>0</v>
      </c>
      <c r="Y25" s="599">
        <f>'LCR &amp; Benchmark weighted'!AA83+'LCR &amp; Benchmark weighted'!AA138</f>
        <v>0</v>
      </c>
      <c r="Z25" s="599">
        <f>'LCR &amp; Benchmark weighted'!AB83+'LCR &amp; Benchmark weighted'!AB138</f>
        <v>0</v>
      </c>
      <c r="AA25" s="599">
        <f>'LCR &amp; Benchmark weighted'!AC83+'LCR &amp; Benchmark weighted'!AC138</f>
        <v>0</v>
      </c>
      <c r="AB25" s="599">
        <f>'LCR &amp; Benchmark weighted'!AD83+'LCR &amp; Benchmark weighted'!AD138</f>
        <v>0</v>
      </c>
      <c r="AC25" s="599">
        <f>'LCR &amp; Benchmark weighted'!AE83+'LCR &amp; Benchmark weighted'!AE138</f>
        <v>0</v>
      </c>
      <c r="AD25" s="599">
        <f>'LCR &amp; Benchmark weighted'!AF83+'LCR &amp; Benchmark weighted'!AF138</f>
        <v>0</v>
      </c>
      <c r="AE25" s="599">
        <f>'LCR &amp; Benchmark weighted'!AG83+'LCR &amp; Benchmark weighted'!AG138</f>
        <v>0</v>
      </c>
      <c r="AF25" s="599">
        <f>'LCR &amp; Benchmark weighted'!AH83+'LCR &amp; Benchmark weighted'!AH138</f>
        <v>0</v>
      </c>
      <c r="AG25" s="599">
        <f>'LCR &amp; Benchmark weighted'!AI83+'LCR &amp; Benchmark weighted'!AI138</f>
        <v>0</v>
      </c>
      <c r="AH25" s="599">
        <f>'LCR &amp; Benchmark weighted'!AJ83+'LCR &amp; Benchmark weighted'!AJ138</f>
        <v>0</v>
      </c>
      <c r="AI25" s="599">
        <f>'LCR &amp; Benchmark weighted'!AK83+'LCR &amp; Benchmark weighted'!AK138</f>
        <v>0</v>
      </c>
      <c r="AJ25" s="599">
        <f>'LCR &amp; Benchmark weighted'!AL83+'LCR &amp; Benchmark weighted'!AL138</f>
        <v>0</v>
      </c>
      <c r="AK25" s="599">
        <f>'LCR &amp; Benchmark weighted'!AM83+'LCR &amp; Benchmark weighted'!AM138</f>
        <v>0</v>
      </c>
      <c r="AL25" s="599">
        <f>'LCR &amp; Benchmark weighted'!AN83+'LCR &amp; Benchmark weighted'!AN138</f>
        <v>0</v>
      </c>
      <c r="AM25" s="606">
        <f>'LCR &amp; Benchmark weighted'!AO83+'LCR &amp; Benchmark weighted'!AO138</f>
        <v>0</v>
      </c>
      <c r="AN25" s="606">
        <f>'LCR &amp; Benchmark weighted'!AP83+'LCR &amp; Benchmark weighted'!AP138</f>
        <v>0</v>
      </c>
      <c r="AO25" s="606">
        <f>'LCR &amp; Benchmark weighted'!AQ83+'LCR &amp; Benchmark weighted'!AQ138</f>
        <v>0</v>
      </c>
      <c r="AP25" s="606">
        <f>'LCR &amp; Benchmark weighted'!AR83+'LCR &amp; Benchmark weighted'!AR138</f>
        <v>0</v>
      </c>
      <c r="AQ25" s="606">
        <f>'LCR &amp; Benchmark weighted'!AS83+'LCR &amp; Benchmark weighted'!AS138</f>
        <v>0</v>
      </c>
      <c r="AR25" s="606">
        <f>'LCR &amp; Benchmark weighted'!AT83+'LCR &amp; Benchmark weighted'!AT138</f>
        <v>0</v>
      </c>
      <c r="AS25" s="606">
        <f>'LCR &amp; Benchmark weighted'!AU83+'LCR &amp; Benchmark weighted'!AU138</f>
        <v>0</v>
      </c>
      <c r="AT25" s="606">
        <f>'LCR &amp; Benchmark weighted'!AV83+'LCR &amp; Benchmark weighted'!AV138</f>
        <v>0</v>
      </c>
      <c r="AU25" s="606">
        <f>'LCR &amp; Benchmark weighted'!AW83+'LCR &amp; Benchmark weighted'!AW138</f>
        <v>0</v>
      </c>
      <c r="AV25" s="606">
        <f>'LCR &amp; Benchmark weighted'!AX83+'LCR &amp; Benchmark weighted'!AX138</f>
        <v>0</v>
      </c>
      <c r="AW25" s="606">
        <f>'LCR &amp; Benchmark weighted'!AY83+'LCR &amp; Benchmark weighted'!AY138</f>
        <v>0</v>
      </c>
      <c r="AX25" s="606">
        <f>'LCR &amp; Benchmark weighted'!AZ83+'LCR &amp; Benchmark weighted'!AZ138</f>
        <v>0</v>
      </c>
      <c r="AY25" s="606">
        <f>'LCR &amp; Benchmark weighted'!BA83+'LCR &amp; Benchmark weighted'!BA138</f>
        <v>0</v>
      </c>
      <c r="AZ25" s="606">
        <f>'LCR &amp; Benchmark weighted'!BB83+'LCR &amp; Benchmark weighted'!BB138</f>
        <v>0</v>
      </c>
      <c r="BA25" s="606">
        <f>'LCR &amp; Benchmark weighted'!BC83+'LCR &amp; Benchmark weighted'!BC138</f>
        <v>0</v>
      </c>
      <c r="BB25" s="606">
        <f>'LCR &amp; Benchmark weighted'!BD83+'LCR &amp; Benchmark weighted'!BD138</f>
        <v>0</v>
      </c>
      <c r="BC25" s="606">
        <f>'LCR &amp; Benchmark weighted'!BE83+'LCR &amp; Benchmark weighted'!BE138</f>
        <v>0</v>
      </c>
      <c r="BD25" s="606">
        <f>'LCR &amp; Benchmark weighted'!BF83+'LCR &amp; Benchmark weighted'!BF138</f>
        <v>0</v>
      </c>
      <c r="BE25" s="606">
        <f>'LCR &amp; Benchmark weighted'!BG83+'LCR &amp; Benchmark weighted'!BG138</f>
        <v>0</v>
      </c>
      <c r="BF25" s="606">
        <f>'LCR &amp; Benchmark weighted'!BH83+'LCR &amp; Benchmark weighted'!BH138</f>
        <v>0</v>
      </c>
      <c r="BG25" s="606">
        <f>'LCR &amp; Benchmark weighted'!BI83+'LCR &amp; Benchmark weighted'!BI138</f>
        <v>0</v>
      </c>
      <c r="BH25" s="606">
        <f>'LCR &amp; Benchmark weighted'!BJ83+'LCR &amp; Benchmark weighted'!BJ138</f>
        <v>0</v>
      </c>
      <c r="BI25" s="606">
        <f>'LCR &amp; Benchmark weighted'!BK83+'LCR &amp; Benchmark weighted'!BK138</f>
        <v>0</v>
      </c>
      <c r="BJ25" s="606">
        <f>'LCR &amp; Benchmark weighted'!BL83+'LCR &amp; Benchmark weighted'!BL138</f>
        <v>0</v>
      </c>
      <c r="BK25" s="606">
        <f>'LCR &amp; Benchmark weighted'!BM83+'LCR &amp; Benchmark weighted'!BM138</f>
        <v>0</v>
      </c>
      <c r="BL25" s="606">
        <f>'LCR &amp; Benchmark weighted'!BN83+'LCR &amp; Benchmark weighted'!BN138</f>
        <v>0</v>
      </c>
      <c r="BM25" s="606">
        <f>'LCR &amp; Benchmark weighted'!BO83+'LCR &amp; Benchmark weighted'!BO138</f>
        <v>0</v>
      </c>
      <c r="BN25" s="606">
        <f>'LCR &amp; Benchmark weighted'!BP83+'LCR &amp; Benchmark weighted'!BP138</f>
        <v>0</v>
      </c>
      <c r="BO25" s="606">
        <f>'LCR &amp; Benchmark weighted'!BQ83+'LCR &amp; Benchmark weighted'!BQ138</f>
        <v>0</v>
      </c>
      <c r="BP25" s="606">
        <f>'LCR &amp; Benchmark weighted'!BR83+'LCR &amp; Benchmark weighted'!BR138</f>
        <v>0</v>
      </c>
      <c r="BQ25" s="606">
        <f>'LCR &amp; Benchmark weighted'!BS83+'LCR &amp; Benchmark weighted'!BS138</f>
        <v>0</v>
      </c>
      <c r="BR25" s="606">
        <f>'LCR &amp; Benchmark weighted'!BT83+'LCR &amp; Benchmark weighted'!BT138</f>
        <v>0</v>
      </c>
      <c r="BS25" s="606">
        <f>'LCR &amp; Benchmark weighted'!BU83+'LCR &amp; Benchmark weighted'!BU138</f>
        <v>0</v>
      </c>
      <c r="BT25" s="606">
        <f>'LCR &amp; Benchmark weighted'!BV83+'LCR &amp; Benchmark weighted'!BV138</f>
        <v>0</v>
      </c>
      <c r="BU25" s="606">
        <f>'LCR &amp; Benchmark weighted'!BW83+'LCR &amp; Benchmark weighted'!BW138</f>
        <v>0</v>
      </c>
      <c r="BV25" s="606">
        <f>'LCR &amp; Benchmark weighted'!BX83+'LCR &amp; Benchmark weighted'!BX138</f>
        <v>0</v>
      </c>
      <c r="BW25" s="606">
        <f>'LCR &amp; Benchmark weighted'!BY83+'LCR &amp; Benchmark weighted'!BY138</f>
        <v>0</v>
      </c>
      <c r="BX25" s="606">
        <f>'LCR &amp; Benchmark weighted'!BZ83+'LCR &amp; Benchmark weighted'!BZ138</f>
        <v>0</v>
      </c>
      <c r="BY25" s="606">
        <f>'LCR &amp; Benchmark weighted'!CA83+'LCR &amp; Benchmark weighted'!CA138</f>
        <v>0</v>
      </c>
      <c r="BZ25" s="606">
        <f>'LCR &amp; Benchmark weighted'!CB83+'LCR &amp; Benchmark weighted'!CB138</f>
        <v>0</v>
      </c>
      <c r="CA25" s="606">
        <f>'LCR &amp; Benchmark weighted'!CC83+'LCR &amp; Benchmark weighted'!CC138</f>
        <v>0</v>
      </c>
      <c r="CB25" s="606">
        <f>'LCR &amp; Benchmark weighted'!CD83+'LCR &amp; Benchmark weighted'!CD138</f>
        <v>0</v>
      </c>
      <c r="CC25" s="606">
        <f>'LCR &amp; Benchmark weighted'!CE83+'LCR &amp; Benchmark weighted'!CE138</f>
        <v>0</v>
      </c>
      <c r="CD25" s="606">
        <f>'LCR &amp; Benchmark weighted'!CF83+'LCR &amp; Benchmark weighted'!CF138</f>
        <v>0</v>
      </c>
      <c r="CE25" s="606">
        <f>'LCR &amp; Benchmark weighted'!CG83+'LCR &amp; Benchmark weighted'!CG138</f>
        <v>0</v>
      </c>
      <c r="CF25" s="606">
        <f>'LCR &amp; Benchmark weighted'!CH83+'LCR &amp; Benchmark weighted'!CH138</f>
        <v>0</v>
      </c>
      <c r="CG25" s="606">
        <f>'LCR &amp; Benchmark weighted'!CI83+'LCR &amp; Benchmark weighted'!CI138</f>
        <v>0</v>
      </c>
      <c r="CH25" s="606">
        <f>'LCR &amp; Benchmark weighted'!CJ83+'LCR &amp; Benchmark weighted'!CJ138</f>
        <v>0</v>
      </c>
      <c r="CI25" s="606">
        <f>'LCR &amp; Benchmark weighted'!CK83+'LCR &amp; Benchmark weighted'!CK138</f>
        <v>0</v>
      </c>
      <c r="CJ25" s="606">
        <f>'LCR &amp; Benchmark weighted'!CL83+'LCR &amp; Benchmark weighted'!CL138</f>
        <v>0</v>
      </c>
      <c r="CK25" s="606">
        <f>'LCR &amp; Benchmark weighted'!CM83+'LCR &amp; Benchmark weighted'!CM138</f>
        <v>0</v>
      </c>
      <c r="CL25" s="606">
        <f>'LCR &amp; Benchmark weighted'!CN83+'LCR &amp; Benchmark weighted'!CN138</f>
        <v>0</v>
      </c>
      <c r="CM25" s="606">
        <f>'LCR &amp; Benchmark weighted'!CO83+'LCR &amp; Benchmark weighted'!CO138</f>
        <v>0</v>
      </c>
      <c r="CN25" s="606">
        <f>'LCR &amp; Benchmark weighted'!CP83+'LCR &amp; Benchmark weighted'!CP138</f>
        <v>0</v>
      </c>
      <c r="CO25" s="606">
        <f>'LCR &amp; Benchmark weighted'!CQ83+'LCR &amp; Benchmark weighted'!CQ138</f>
        <v>0</v>
      </c>
      <c r="CP25" s="606">
        <f>'LCR &amp; Benchmark weighted'!CR83+'LCR &amp; Benchmark weighted'!CR138</f>
        <v>0</v>
      </c>
      <c r="CQ25" s="606">
        <f>'LCR &amp; Benchmark weighted'!CS83+'LCR &amp; Benchmark weighted'!CS138</f>
        <v>0</v>
      </c>
      <c r="CR25" s="606">
        <f>'LCR &amp; Benchmark weighted'!CT83+'LCR &amp; Benchmark weighted'!CT138</f>
        <v>0</v>
      </c>
      <c r="CS25" s="606">
        <f>'LCR &amp; Benchmark weighted'!CU83+'LCR &amp; Benchmark weighted'!CU138</f>
        <v>0</v>
      </c>
      <c r="CT25" s="606">
        <f>'LCR &amp; Benchmark weighted'!CV83+'LCR &amp; Benchmark weighted'!CV138</f>
        <v>0</v>
      </c>
      <c r="CU25" s="606">
        <f>'LCR &amp; Benchmark weighted'!CW83+'LCR &amp; Benchmark weighted'!CW138</f>
        <v>0</v>
      </c>
      <c r="CV25" s="606">
        <f>'LCR &amp; Benchmark weighted'!CX83+'LCR &amp; Benchmark weighted'!CX138</f>
        <v>0</v>
      </c>
      <c r="CW25" s="602"/>
      <c r="CX25" s="602"/>
      <c r="CY25" s="602"/>
      <c r="CZ25" s="602"/>
      <c r="DA25" s="602"/>
      <c r="DB25" s="602"/>
      <c r="DC25" s="602"/>
      <c r="DD25" s="603"/>
      <c r="DE25" s="603"/>
      <c r="DF25" s="603"/>
      <c r="DG25" s="603"/>
      <c r="DH25" s="603"/>
      <c r="DI25" s="603"/>
      <c r="DJ25" s="603"/>
    </row>
    <row r="26" spans="1:114" s="636" customFormat="1">
      <c r="A26" s="584"/>
      <c r="B26" s="585"/>
      <c r="C26" s="819"/>
      <c r="D26" s="587" t="s">
        <v>756</v>
      </c>
      <c r="E26" s="597"/>
      <c r="F26" s="598"/>
      <c r="G26" s="602"/>
      <c r="H26" s="599">
        <f>'LCR &amp; Benchmark weighted'!J315</f>
        <v>0</v>
      </c>
      <c r="I26" s="599">
        <f>'LCR &amp; Benchmark weighted'!K315</f>
        <v>0</v>
      </c>
      <c r="J26" s="599">
        <f>'LCR &amp; Benchmark weighted'!L315</f>
        <v>0</v>
      </c>
      <c r="K26" s="599">
        <f>'LCR &amp; Benchmark weighted'!M315</f>
        <v>0</v>
      </c>
      <c r="L26" s="599">
        <f>'LCR &amp; Benchmark weighted'!N315</f>
        <v>0</v>
      </c>
      <c r="M26" s="599">
        <f>'LCR &amp; Benchmark weighted'!O315</f>
        <v>0</v>
      </c>
      <c r="N26" s="599">
        <f>'LCR &amp; Benchmark weighted'!P315</f>
        <v>0</v>
      </c>
      <c r="O26" s="599">
        <f>'LCR &amp; Benchmark weighted'!Q315</f>
        <v>0</v>
      </c>
      <c r="P26" s="599">
        <f>'LCR &amp; Benchmark weighted'!R315</f>
        <v>0</v>
      </c>
      <c r="Q26" s="599">
        <f>'LCR &amp; Benchmark weighted'!S315</f>
        <v>0</v>
      </c>
      <c r="R26" s="599">
        <f>'LCR &amp; Benchmark weighted'!T315</f>
        <v>0</v>
      </c>
      <c r="S26" s="599">
        <f>'LCR &amp; Benchmark weighted'!U315</f>
        <v>0</v>
      </c>
      <c r="T26" s="599">
        <f>'LCR &amp; Benchmark weighted'!V315</f>
        <v>0</v>
      </c>
      <c r="U26" s="599">
        <f>'LCR &amp; Benchmark weighted'!W315</f>
        <v>0</v>
      </c>
      <c r="V26" s="599">
        <f>'LCR &amp; Benchmark weighted'!X315</f>
        <v>0</v>
      </c>
      <c r="W26" s="599">
        <f>'LCR &amp; Benchmark weighted'!Y315</f>
        <v>0</v>
      </c>
      <c r="X26" s="599">
        <f>'LCR &amp; Benchmark weighted'!Z315</f>
        <v>0</v>
      </c>
      <c r="Y26" s="599">
        <f>'LCR &amp; Benchmark weighted'!AA315</f>
        <v>0</v>
      </c>
      <c r="Z26" s="599">
        <f>'LCR &amp; Benchmark weighted'!AB315</f>
        <v>0</v>
      </c>
      <c r="AA26" s="599">
        <f>'LCR &amp; Benchmark weighted'!AC315</f>
        <v>0</v>
      </c>
      <c r="AB26" s="599">
        <f>'LCR &amp; Benchmark weighted'!AD315</f>
        <v>0</v>
      </c>
      <c r="AC26" s="599">
        <f>'LCR &amp; Benchmark weighted'!AE315</f>
        <v>0</v>
      </c>
      <c r="AD26" s="599">
        <f>'LCR &amp; Benchmark weighted'!AF315</f>
        <v>0</v>
      </c>
      <c r="AE26" s="599">
        <f>'LCR &amp; Benchmark weighted'!AG315</f>
        <v>0</v>
      </c>
      <c r="AF26" s="599">
        <f>'LCR &amp; Benchmark weighted'!AH315</f>
        <v>0</v>
      </c>
      <c r="AG26" s="599">
        <f>'LCR &amp; Benchmark weighted'!AI315</f>
        <v>0</v>
      </c>
      <c r="AH26" s="599">
        <f>'LCR &amp; Benchmark weighted'!AJ315</f>
        <v>0</v>
      </c>
      <c r="AI26" s="599">
        <f>'LCR &amp; Benchmark weighted'!AK315</f>
        <v>0</v>
      </c>
      <c r="AJ26" s="599">
        <f>'LCR &amp; Benchmark weighted'!AL315</f>
        <v>0</v>
      </c>
      <c r="AK26" s="599">
        <f>'LCR &amp; Benchmark weighted'!AM315</f>
        <v>0</v>
      </c>
      <c r="AL26" s="599">
        <f>'LCR &amp; Benchmark weighted'!AN315</f>
        <v>0</v>
      </c>
      <c r="AM26" s="601">
        <f>'LCR &amp; Benchmark weighted'!AO315</f>
        <v>0</v>
      </c>
      <c r="AN26" s="601">
        <f>'LCR &amp; Benchmark weighted'!AP315</f>
        <v>0</v>
      </c>
      <c r="AO26" s="601">
        <f>'LCR &amp; Benchmark weighted'!AQ315</f>
        <v>0</v>
      </c>
      <c r="AP26" s="601">
        <f>'LCR &amp; Benchmark weighted'!AR315</f>
        <v>0</v>
      </c>
      <c r="AQ26" s="601">
        <f>'LCR &amp; Benchmark weighted'!AS315</f>
        <v>0</v>
      </c>
      <c r="AR26" s="601">
        <f>'LCR &amp; Benchmark weighted'!AT315</f>
        <v>0</v>
      </c>
      <c r="AS26" s="601">
        <f>'LCR &amp; Benchmark weighted'!AU315</f>
        <v>0</v>
      </c>
      <c r="AT26" s="601">
        <f>'LCR &amp; Benchmark weighted'!AV315</f>
        <v>0</v>
      </c>
      <c r="AU26" s="601">
        <f>'LCR &amp; Benchmark weighted'!AW315</f>
        <v>0</v>
      </c>
      <c r="AV26" s="601">
        <f>'LCR &amp; Benchmark weighted'!AX315</f>
        <v>0</v>
      </c>
      <c r="AW26" s="601">
        <f>'LCR &amp; Benchmark weighted'!AY315</f>
        <v>0</v>
      </c>
      <c r="AX26" s="601">
        <f>'LCR &amp; Benchmark weighted'!AZ315</f>
        <v>0</v>
      </c>
      <c r="AY26" s="601">
        <f>'LCR &amp; Benchmark weighted'!BA315</f>
        <v>0</v>
      </c>
      <c r="AZ26" s="601">
        <f>'LCR &amp; Benchmark weighted'!BB315</f>
        <v>0</v>
      </c>
      <c r="BA26" s="601">
        <f>'LCR &amp; Benchmark weighted'!BC315</f>
        <v>0</v>
      </c>
      <c r="BB26" s="601">
        <f>'LCR &amp; Benchmark weighted'!BD315</f>
        <v>0</v>
      </c>
      <c r="BC26" s="601">
        <f>'LCR &amp; Benchmark weighted'!BE315</f>
        <v>0</v>
      </c>
      <c r="BD26" s="601">
        <f>'LCR &amp; Benchmark weighted'!BF315</f>
        <v>0</v>
      </c>
      <c r="BE26" s="601">
        <f>'LCR &amp; Benchmark weighted'!BG315</f>
        <v>0</v>
      </c>
      <c r="BF26" s="601">
        <f>'LCR &amp; Benchmark weighted'!BH315</f>
        <v>0</v>
      </c>
      <c r="BG26" s="601">
        <f>'LCR &amp; Benchmark weighted'!BI315</f>
        <v>0</v>
      </c>
      <c r="BH26" s="601">
        <f>'LCR &amp; Benchmark weighted'!BJ315</f>
        <v>0</v>
      </c>
      <c r="BI26" s="601">
        <f>'LCR &amp; Benchmark weighted'!BK315</f>
        <v>0</v>
      </c>
      <c r="BJ26" s="601">
        <f>'LCR &amp; Benchmark weighted'!BL315</f>
        <v>0</v>
      </c>
      <c r="BK26" s="601">
        <f>'LCR &amp; Benchmark weighted'!BM315</f>
        <v>0</v>
      </c>
      <c r="BL26" s="601">
        <f>'LCR &amp; Benchmark weighted'!BN315</f>
        <v>0</v>
      </c>
      <c r="BM26" s="601">
        <f>'LCR &amp; Benchmark weighted'!BO315</f>
        <v>0</v>
      </c>
      <c r="BN26" s="601">
        <f>'LCR &amp; Benchmark weighted'!BP315</f>
        <v>0</v>
      </c>
      <c r="BO26" s="601">
        <f>'LCR &amp; Benchmark weighted'!BQ315</f>
        <v>0</v>
      </c>
      <c r="BP26" s="601">
        <f>'LCR &amp; Benchmark weighted'!BR315</f>
        <v>0</v>
      </c>
      <c r="BQ26" s="601">
        <f>'LCR &amp; Benchmark weighted'!BS315</f>
        <v>0</v>
      </c>
      <c r="BR26" s="601">
        <f>'LCR &amp; Benchmark weighted'!BT315</f>
        <v>0</v>
      </c>
      <c r="BS26" s="601">
        <f>'LCR &amp; Benchmark weighted'!BU315</f>
        <v>0</v>
      </c>
      <c r="BT26" s="601">
        <f>'LCR &amp; Benchmark weighted'!BV315</f>
        <v>0</v>
      </c>
      <c r="BU26" s="601">
        <f>'LCR &amp; Benchmark weighted'!BW315</f>
        <v>0</v>
      </c>
      <c r="BV26" s="601">
        <f>'LCR &amp; Benchmark weighted'!BX315</f>
        <v>0</v>
      </c>
      <c r="BW26" s="601">
        <f>'LCR &amp; Benchmark weighted'!BY315</f>
        <v>0</v>
      </c>
      <c r="BX26" s="601">
        <f>'LCR &amp; Benchmark weighted'!BZ315</f>
        <v>0</v>
      </c>
      <c r="BY26" s="601">
        <f>'LCR &amp; Benchmark weighted'!CA315</f>
        <v>0</v>
      </c>
      <c r="BZ26" s="601">
        <f>'LCR &amp; Benchmark weighted'!CB315</f>
        <v>0</v>
      </c>
      <c r="CA26" s="601">
        <f>'LCR &amp; Benchmark weighted'!CC315</f>
        <v>0</v>
      </c>
      <c r="CB26" s="601">
        <f>'LCR &amp; Benchmark weighted'!CD315</f>
        <v>0</v>
      </c>
      <c r="CC26" s="601">
        <f>'LCR &amp; Benchmark weighted'!CE315</f>
        <v>0</v>
      </c>
      <c r="CD26" s="601">
        <f>'LCR &amp; Benchmark weighted'!CF315</f>
        <v>0</v>
      </c>
      <c r="CE26" s="601">
        <f>'LCR &amp; Benchmark weighted'!CG315</f>
        <v>0</v>
      </c>
      <c r="CF26" s="601">
        <f>'LCR &amp; Benchmark weighted'!CH315</f>
        <v>0</v>
      </c>
      <c r="CG26" s="601">
        <f>'LCR &amp; Benchmark weighted'!CI315</f>
        <v>0</v>
      </c>
      <c r="CH26" s="601">
        <f>'LCR &amp; Benchmark weighted'!CJ315</f>
        <v>0</v>
      </c>
      <c r="CI26" s="601">
        <f>'LCR &amp; Benchmark weighted'!CK315</f>
        <v>0</v>
      </c>
      <c r="CJ26" s="601">
        <f>'LCR &amp; Benchmark weighted'!CL315</f>
        <v>0</v>
      </c>
      <c r="CK26" s="601">
        <f>'LCR &amp; Benchmark weighted'!CM315</f>
        <v>0</v>
      </c>
      <c r="CL26" s="601">
        <f>'LCR &amp; Benchmark weighted'!CN315</f>
        <v>0</v>
      </c>
      <c r="CM26" s="601">
        <f>'LCR &amp; Benchmark weighted'!CO315</f>
        <v>0</v>
      </c>
      <c r="CN26" s="601">
        <f>'LCR &amp; Benchmark weighted'!CP315</f>
        <v>0</v>
      </c>
      <c r="CO26" s="601">
        <f>'LCR &amp; Benchmark weighted'!CQ315</f>
        <v>0</v>
      </c>
      <c r="CP26" s="601">
        <f>'LCR &amp; Benchmark weighted'!CR315</f>
        <v>0</v>
      </c>
      <c r="CQ26" s="601">
        <f>'LCR &amp; Benchmark weighted'!CS315</f>
        <v>0</v>
      </c>
      <c r="CR26" s="601">
        <f>'LCR &amp; Benchmark weighted'!CT315</f>
        <v>0</v>
      </c>
      <c r="CS26" s="601">
        <f>'LCR &amp; Benchmark weighted'!CU315</f>
        <v>0</v>
      </c>
      <c r="CT26" s="601">
        <f>'LCR &amp; Benchmark weighted'!CV315</f>
        <v>0</v>
      </c>
      <c r="CU26" s="601">
        <f>'LCR &amp; Benchmark weighted'!CW315</f>
        <v>0</v>
      </c>
      <c r="CV26" s="601">
        <f>'LCR &amp; Benchmark weighted'!CX315</f>
        <v>0</v>
      </c>
      <c r="CW26" s="602"/>
      <c r="CX26" s="602"/>
      <c r="CY26" s="602"/>
      <c r="CZ26" s="602"/>
      <c r="DA26" s="602"/>
      <c r="DB26" s="602"/>
      <c r="DC26" s="602"/>
      <c r="DD26" s="603"/>
      <c r="DE26" s="603"/>
      <c r="DF26" s="603"/>
      <c r="DG26" s="603"/>
      <c r="DH26" s="603"/>
      <c r="DI26" s="603"/>
      <c r="DJ26" s="603"/>
    </row>
    <row r="27" spans="1:114" s="636" customFormat="1">
      <c r="A27" s="584"/>
      <c r="B27" s="585"/>
      <c r="C27" s="819"/>
      <c r="D27" s="587" t="s">
        <v>931</v>
      </c>
      <c r="E27" s="597"/>
      <c r="F27" s="598"/>
      <c r="G27" s="602"/>
      <c r="H27" s="599">
        <f>IF(H25&gt;0,H21+H23+H25,H21+H23)</f>
        <v>0</v>
      </c>
      <c r="I27" s="599">
        <f t="shared" ref="I27:AN27" si="6">IF(I25&gt;0,I21+I23+I25,I21+I23)+H27</f>
        <v>0</v>
      </c>
      <c r="J27" s="599">
        <f t="shared" si="6"/>
        <v>0</v>
      </c>
      <c r="K27" s="599">
        <f t="shared" si="6"/>
        <v>0</v>
      </c>
      <c r="L27" s="599">
        <f t="shared" si="6"/>
        <v>0</v>
      </c>
      <c r="M27" s="599">
        <f t="shared" si="6"/>
        <v>0</v>
      </c>
      <c r="N27" s="599">
        <f t="shared" si="6"/>
        <v>0</v>
      </c>
      <c r="O27" s="599">
        <f t="shared" si="6"/>
        <v>0</v>
      </c>
      <c r="P27" s="599">
        <f t="shared" si="6"/>
        <v>0</v>
      </c>
      <c r="Q27" s="599">
        <f t="shared" si="6"/>
        <v>0</v>
      </c>
      <c r="R27" s="599">
        <f t="shared" si="6"/>
        <v>0</v>
      </c>
      <c r="S27" s="599">
        <f t="shared" si="6"/>
        <v>0</v>
      </c>
      <c r="T27" s="599">
        <f t="shared" si="6"/>
        <v>0</v>
      </c>
      <c r="U27" s="599">
        <f t="shared" si="6"/>
        <v>0</v>
      </c>
      <c r="V27" s="599">
        <f t="shared" si="6"/>
        <v>0</v>
      </c>
      <c r="W27" s="599">
        <f t="shared" si="6"/>
        <v>0</v>
      </c>
      <c r="X27" s="599">
        <f t="shared" si="6"/>
        <v>0</v>
      </c>
      <c r="Y27" s="599">
        <f t="shared" si="6"/>
        <v>0</v>
      </c>
      <c r="Z27" s="599">
        <f t="shared" si="6"/>
        <v>0</v>
      </c>
      <c r="AA27" s="599">
        <f t="shared" si="6"/>
        <v>0</v>
      </c>
      <c r="AB27" s="599">
        <f t="shared" si="6"/>
        <v>0</v>
      </c>
      <c r="AC27" s="599">
        <f t="shared" si="6"/>
        <v>0</v>
      </c>
      <c r="AD27" s="599">
        <f t="shared" si="6"/>
        <v>0</v>
      </c>
      <c r="AE27" s="599">
        <f t="shared" si="6"/>
        <v>0</v>
      </c>
      <c r="AF27" s="599">
        <f t="shared" si="6"/>
        <v>0</v>
      </c>
      <c r="AG27" s="599">
        <f t="shared" si="6"/>
        <v>0</v>
      </c>
      <c r="AH27" s="599">
        <f t="shared" si="6"/>
        <v>0</v>
      </c>
      <c r="AI27" s="599">
        <f t="shared" si="6"/>
        <v>0</v>
      </c>
      <c r="AJ27" s="599">
        <f t="shared" si="6"/>
        <v>0</v>
      </c>
      <c r="AK27" s="599">
        <f t="shared" si="6"/>
        <v>0</v>
      </c>
      <c r="AL27" s="599">
        <f t="shared" si="6"/>
        <v>0</v>
      </c>
      <c r="AM27" s="601">
        <f t="shared" si="6"/>
        <v>0</v>
      </c>
      <c r="AN27" s="601">
        <f t="shared" si="6"/>
        <v>0</v>
      </c>
      <c r="AO27" s="601">
        <f t="shared" ref="AO27:BT27" si="7">IF(AO25&gt;0,AO21+AO23+AO25,AO21+AO23)+AN27</f>
        <v>0</v>
      </c>
      <c r="AP27" s="601">
        <f t="shared" si="7"/>
        <v>0</v>
      </c>
      <c r="AQ27" s="601">
        <f t="shared" si="7"/>
        <v>0</v>
      </c>
      <c r="AR27" s="601">
        <f t="shared" si="7"/>
        <v>0</v>
      </c>
      <c r="AS27" s="601">
        <f t="shared" si="7"/>
        <v>0</v>
      </c>
      <c r="AT27" s="601">
        <f t="shared" si="7"/>
        <v>0</v>
      </c>
      <c r="AU27" s="601">
        <f t="shared" si="7"/>
        <v>0</v>
      </c>
      <c r="AV27" s="601">
        <f t="shared" si="7"/>
        <v>0</v>
      </c>
      <c r="AW27" s="601">
        <f t="shared" si="7"/>
        <v>0</v>
      </c>
      <c r="AX27" s="601">
        <f t="shared" si="7"/>
        <v>0</v>
      </c>
      <c r="AY27" s="601">
        <f t="shared" si="7"/>
        <v>0</v>
      </c>
      <c r="AZ27" s="601">
        <f t="shared" si="7"/>
        <v>0</v>
      </c>
      <c r="BA27" s="601">
        <f t="shared" si="7"/>
        <v>0</v>
      </c>
      <c r="BB27" s="601">
        <f t="shared" si="7"/>
        <v>0</v>
      </c>
      <c r="BC27" s="601">
        <f t="shared" si="7"/>
        <v>0</v>
      </c>
      <c r="BD27" s="601">
        <f t="shared" si="7"/>
        <v>0</v>
      </c>
      <c r="BE27" s="601">
        <f t="shared" si="7"/>
        <v>0</v>
      </c>
      <c r="BF27" s="601">
        <f t="shared" si="7"/>
        <v>0</v>
      </c>
      <c r="BG27" s="601">
        <f t="shared" si="7"/>
        <v>0</v>
      </c>
      <c r="BH27" s="601">
        <f t="shared" si="7"/>
        <v>0</v>
      </c>
      <c r="BI27" s="601">
        <f t="shared" si="7"/>
        <v>0</v>
      </c>
      <c r="BJ27" s="601">
        <f t="shared" si="7"/>
        <v>0</v>
      </c>
      <c r="BK27" s="601">
        <f t="shared" si="7"/>
        <v>0</v>
      </c>
      <c r="BL27" s="601">
        <f t="shared" si="7"/>
        <v>0</v>
      </c>
      <c r="BM27" s="601">
        <f t="shared" si="7"/>
        <v>0</v>
      </c>
      <c r="BN27" s="601">
        <f t="shared" si="7"/>
        <v>0</v>
      </c>
      <c r="BO27" s="601">
        <f t="shared" si="7"/>
        <v>0</v>
      </c>
      <c r="BP27" s="601">
        <f t="shared" si="7"/>
        <v>0</v>
      </c>
      <c r="BQ27" s="601">
        <f t="shared" si="7"/>
        <v>0</v>
      </c>
      <c r="BR27" s="601">
        <f t="shared" si="7"/>
        <v>0</v>
      </c>
      <c r="BS27" s="601">
        <f t="shared" si="7"/>
        <v>0</v>
      </c>
      <c r="BT27" s="601">
        <f t="shared" si="7"/>
        <v>0</v>
      </c>
      <c r="BU27" s="601">
        <f t="shared" ref="BU27:CV27" si="8">IF(BU25&gt;0,BU21+BU23+BU25,BU21+BU23)+BT27</f>
        <v>0</v>
      </c>
      <c r="BV27" s="601">
        <f t="shared" si="8"/>
        <v>0</v>
      </c>
      <c r="BW27" s="601">
        <f t="shared" si="8"/>
        <v>0</v>
      </c>
      <c r="BX27" s="601">
        <f t="shared" si="8"/>
        <v>0</v>
      </c>
      <c r="BY27" s="601">
        <f t="shared" si="8"/>
        <v>0</v>
      </c>
      <c r="BZ27" s="601">
        <f t="shared" si="8"/>
        <v>0</v>
      </c>
      <c r="CA27" s="601">
        <f t="shared" si="8"/>
        <v>0</v>
      </c>
      <c r="CB27" s="601">
        <f t="shared" si="8"/>
        <v>0</v>
      </c>
      <c r="CC27" s="601">
        <f t="shared" si="8"/>
        <v>0</v>
      </c>
      <c r="CD27" s="601">
        <f t="shared" si="8"/>
        <v>0</v>
      </c>
      <c r="CE27" s="601">
        <f t="shared" si="8"/>
        <v>0</v>
      </c>
      <c r="CF27" s="601">
        <f t="shared" si="8"/>
        <v>0</v>
      </c>
      <c r="CG27" s="601">
        <f t="shared" si="8"/>
        <v>0</v>
      </c>
      <c r="CH27" s="601">
        <f t="shared" si="8"/>
        <v>0</v>
      </c>
      <c r="CI27" s="601">
        <f t="shared" si="8"/>
        <v>0</v>
      </c>
      <c r="CJ27" s="601">
        <f t="shared" si="8"/>
        <v>0</v>
      </c>
      <c r="CK27" s="601">
        <f t="shared" si="8"/>
        <v>0</v>
      </c>
      <c r="CL27" s="601">
        <f t="shared" si="8"/>
        <v>0</v>
      </c>
      <c r="CM27" s="601">
        <f t="shared" si="8"/>
        <v>0</v>
      </c>
      <c r="CN27" s="601">
        <f t="shared" si="8"/>
        <v>0</v>
      </c>
      <c r="CO27" s="601">
        <f t="shared" si="8"/>
        <v>0</v>
      </c>
      <c r="CP27" s="601">
        <f t="shared" si="8"/>
        <v>0</v>
      </c>
      <c r="CQ27" s="601">
        <f t="shared" si="8"/>
        <v>0</v>
      </c>
      <c r="CR27" s="601">
        <f t="shared" si="8"/>
        <v>0</v>
      </c>
      <c r="CS27" s="601">
        <f t="shared" si="8"/>
        <v>0</v>
      </c>
      <c r="CT27" s="601">
        <f t="shared" si="8"/>
        <v>0</v>
      </c>
      <c r="CU27" s="601">
        <f t="shared" si="8"/>
        <v>0</v>
      </c>
      <c r="CV27" s="601">
        <f t="shared" si="8"/>
        <v>0</v>
      </c>
      <c r="CW27" s="602"/>
      <c r="CX27" s="602"/>
      <c r="CY27" s="602"/>
      <c r="CZ27" s="602"/>
      <c r="DA27" s="602"/>
      <c r="DB27" s="602"/>
      <c r="DC27" s="602"/>
      <c r="DD27" s="603"/>
      <c r="DE27" s="603"/>
      <c r="DF27" s="603"/>
      <c r="DG27" s="603"/>
      <c r="DH27" s="603"/>
      <c r="DI27" s="603"/>
      <c r="DJ27" s="603"/>
    </row>
    <row r="28" spans="1:114" s="636" customFormat="1">
      <c r="A28" s="584"/>
      <c r="B28" s="585"/>
      <c r="C28" s="819"/>
      <c r="D28" s="587" t="s">
        <v>937</v>
      </c>
      <c r="E28" s="597"/>
      <c r="F28" s="598"/>
      <c r="G28" s="602"/>
      <c r="H28" s="599">
        <f>IF(H25&lt;0,H22+H24+H25+H26,H22+H24+H26)</f>
        <v>0</v>
      </c>
      <c r="I28" s="599">
        <f t="shared" ref="I28:AN28" si="9">IF(I25&lt;0,I22+I24+I25+I26,I22+I24+I26)+H28</f>
        <v>0</v>
      </c>
      <c r="J28" s="599">
        <f t="shared" si="9"/>
        <v>0</v>
      </c>
      <c r="K28" s="599">
        <f t="shared" si="9"/>
        <v>0</v>
      </c>
      <c r="L28" s="599">
        <f t="shared" si="9"/>
        <v>0</v>
      </c>
      <c r="M28" s="599">
        <f t="shared" si="9"/>
        <v>0</v>
      </c>
      <c r="N28" s="599">
        <f t="shared" si="9"/>
        <v>0</v>
      </c>
      <c r="O28" s="599">
        <f t="shared" si="9"/>
        <v>0</v>
      </c>
      <c r="P28" s="599">
        <f t="shared" si="9"/>
        <v>0</v>
      </c>
      <c r="Q28" s="599">
        <f t="shared" si="9"/>
        <v>0</v>
      </c>
      <c r="R28" s="599">
        <f t="shared" si="9"/>
        <v>0</v>
      </c>
      <c r="S28" s="599">
        <f t="shared" si="9"/>
        <v>0</v>
      </c>
      <c r="T28" s="599">
        <f t="shared" si="9"/>
        <v>0</v>
      </c>
      <c r="U28" s="599">
        <f t="shared" si="9"/>
        <v>0</v>
      </c>
      <c r="V28" s="599">
        <f t="shared" si="9"/>
        <v>0</v>
      </c>
      <c r="W28" s="599">
        <f t="shared" si="9"/>
        <v>0</v>
      </c>
      <c r="X28" s="599">
        <f t="shared" si="9"/>
        <v>0</v>
      </c>
      <c r="Y28" s="599">
        <f t="shared" si="9"/>
        <v>0</v>
      </c>
      <c r="Z28" s="599">
        <f t="shared" si="9"/>
        <v>0</v>
      </c>
      <c r="AA28" s="599">
        <f t="shared" si="9"/>
        <v>0</v>
      </c>
      <c r="AB28" s="599">
        <f t="shared" si="9"/>
        <v>0</v>
      </c>
      <c r="AC28" s="599">
        <f t="shared" si="9"/>
        <v>0</v>
      </c>
      <c r="AD28" s="599">
        <f t="shared" si="9"/>
        <v>0</v>
      </c>
      <c r="AE28" s="599">
        <f t="shared" si="9"/>
        <v>0</v>
      </c>
      <c r="AF28" s="599">
        <f t="shared" si="9"/>
        <v>0</v>
      </c>
      <c r="AG28" s="599">
        <f t="shared" si="9"/>
        <v>0</v>
      </c>
      <c r="AH28" s="599">
        <f t="shared" si="9"/>
        <v>0</v>
      </c>
      <c r="AI28" s="599">
        <f t="shared" si="9"/>
        <v>0</v>
      </c>
      <c r="AJ28" s="599">
        <f t="shared" si="9"/>
        <v>0</v>
      </c>
      <c r="AK28" s="599">
        <f t="shared" si="9"/>
        <v>0</v>
      </c>
      <c r="AL28" s="599">
        <f t="shared" si="9"/>
        <v>0</v>
      </c>
      <c r="AM28" s="606">
        <f t="shared" si="9"/>
        <v>0</v>
      </c>
      <c r="AN28" s="606">
        <f t="shared" si="9"/>
        <v>0</v>
      </c>
      <c r="AO28" s="606">
        <f t="shared" ref="AO28:BT28" si="10">IF(AO25&lt;0,AO22+AO24+AO25+AO26,AO22+AO24+AO26)+AN28</f>
        <v>0</v>
      </c>
      <c r="AP28" s="606">
        <f t="shared" si="10"/>
        <v>0</v>
      </c>
      <c r="AQ28" s="606">
        <f t="shared" si="10"/>
        <v>0</v>
      </c>
      <c r="AR28" s="606">
        <f t="shared" si="10"/>
        <v>0</v>
      </c>
      <c r="AS28" s="606">
        <f t="shared" si="10"/>
        <v>0</v>
      </c>
      <c r="AT28" s="606">
        <f t="shared" si="10"/>
        <v>0</v>
      </c>
      <c r="AU28" s="606">
        <f t="shared" si="10"/>
        <v>0</v>
      </c>
      <c r="AV28" s="606">
        <f t="shared" si="10"/>
        <v>0</v>
      </c>
      <c r="AW28" s="606">
        <f t="shared" si="10"/>
        <v>0</v>
      </c>
      <c r="AX28" s="606">
        <f t="shared" si="10"/>
        <v>0</v>
      </c>
      <c r="AY28" s="606">
        <f t="shared" si="10"/>
        <v>0</v>
      </c>
      <c r="AZ28" s="606">
        <f t="shared" si="10"/>
        <v>0</v>
      </c>
      <c r="BA28" s="606">
        <f t="shared" si="10"/>
        <v>0</v>
      </c>
      <c r="BB28" s="606">
        <f t="shared" si="10"/>
        <v>0</v>
      </c>
      <c r="BC28" s="606">
        <f t="shared" si="10"/>
        <v>0</v>
      </c>
      <c r="BD28" s="606">
        <f t="shared" si="10"/>
        <v>0</v>
      </c>
      <c r="BE28" s="606">
        <f t="shared" si="10"/>
        <v>0</v>
      </c>
      <c r="BF28" s="606">
        <f t="shared" si="10"/>
        <v>0</v>
      </c>
      <c r="BG28" s="606">
        <f t="shared" si="10"/>
        <v>0</v>
      </c>
      <c r="BH28" s="606">
        <f t="shared" si="10"/>
        <v>0</v>
      </c>
      <c r="BI28" s="606">
        <f t="shared" si="10"/>
        <v>0</v>
      </c>
      <c r="BJ28" s="606">
        <f t="shared" si="10"/>
        <v>0</v>
      </c>
      <c r="BK28" s="606">
        <f t="shared" si="10"/>
        <v>0</v>
      </c>
      <c r="BL28" s="606">
        <f t="shared" si="10"/>
        <v>0</v>
      </c>
      <c r="BM28" s="606">
        <f t="shared" si="10"/>
        <v>0</v>
      </c>
      <c r="BN28" s="606">
        <f t="shared" si="10"/>
        <v>0</v>
      </c>
      <c r="BO28" s="606">
        <f t="shared" si="10"/>
        <v>0</v>
      </c>
      <c r="BP28" s="606">
        <f t="shared" si="10"/>
        <v>0</v>
      </c>
      <c r="BQ28" s="606">
        <f t="shared" si="10"/>
        <v>0</v>
      </c>
      <c r="BR28" s="606">
        <f t="shared" si="10"/>
        <v>0</v>
      </c>
      <c r="BS28" s="606">
        <f t="shared" si="10"/>
        <v>0</v>
      </c>
      <c r="BT28" s="606">
        <f t="shared" si="10"/>
        <v>0</v>
      </c>
      <c r="BU28" s="606">
        <f t="shared" ref="BU28:CV28" si="11">IF(BU25&lt;0,BU22+BU24+BU25+BU26,BU22+BU24+BU26)+BT28</f>
        <v>0</v>
      </c>
      <c r="BV28" s="606">
        <f t="shared" si="11"/>
        <v>0</v>
      </c>
      <c r="BW28" s="606">
        <f t="shared" si="11"/>
        <v>0</v>
      </c>
      <c r="BX28" s="606">
        <f t="shared" si="11"/>
        <v>0</v>
      </c>
      <c r="BY28" s="606">
        <f t="shared" si="11"/>
        <v>0</v>
      </c>
      <c r="BZ28" s="606">
        <f t="shared" si="11"/>
        <v>0</v>
      </c>
      <c r="CA28" s="606">
        <f t="shared" si="11"/>
        <v>0</v>
      </c>
      <c r="CB28" s="606">
        <f t="shared" si="11"/>
        <v>0</v>
      </c>
      <c r="CC28" s="606">
        <f t="shared" si="11"/>
        <v>0</v>
      </c>
      <c r="CD28" s="606">
        <f t="shared" si="11"/>
        <v>0</v>
      </c>
      <c r="CE28" s="606">
        <f t="shared" si="11"/>
        <v>0</v>
      </c>
      <c r="CF28" s="606">
        <f t="shared" si="11"/>
        <v>0</v>
      </c>
      <c r="CG28" s="606">
        <f t="shared" si="11"/>
        <v>0</v>
      </c>
      <c r="CH28" s="606">
        <f t="shared" si="11"/>
        <v>0</v>
      </c>
      <c r="CI28" s="606">
        <f t="shared" si="11"/>
        <v>0</v>
      </c>
      <c r="CJ28" s="606">
        <f t="shared" si="11"/>
        <v>0</v>
      </c>
      <c r="CK28" s="606">
        <f t="shared" si="11"/>
        <v>0</v>
      </c>
      <c r="CL28" s="606">
        <f t="shared" si="11"/>
        <v>0</v>
      </c>
      <c r="CM28" s="606">
        <f t="shared" si="11"/>
        <v>0</v>
      </c>
      <c r="CN28" s="606">
        <f t="shared" si="11"/>
        <v>0</v>
      </c>
      <c r="CO28" s="606">
        <f t="shared" si="11"/>
        <v>0</v>
      </c>
      <c r="CP28" s="606">
        <f t="shared" si="11"/>
        <v>0</v>
      </c>
      <c r="CQ28" s="606">
        <f t="shared" si="11"/>
        <v>0</v>
      </c>
      <c r="CR28" s="606">
        <f t="shared" si="11"/>
        <v>0</v>
      </c>
      <c r="CS28" s="606">
        <f t="shared" si="11"/>
        <v>0</v>
      </c>
      <c r="CT28" s="606">
        <f t="shared" si="11"/>
        <v>0</v>
      </c>
      <c r="CU28" s="606">
        <f t="shared" si="11"/>
        <v>0</v>
      </c>
      <c r="CV28" s="606">
        <f t="shared" si="11"/>
        <v>0</v>
      </c>
      <c r="CW28" s="602"/>
      <c r="CX28" s="602"/>
      <c r="CY28" s="602"/>
      <c r="CZ28" s="602"/>
      <c r="DA28" s="602"/>
      <c r="DB28" s="602"/>
      <c r="DC28" s="602"/>
      <c r="DD28" s="603"/>
      <c r="DE28" s="603"/>
      <c r="DF28" s="603"/>
      <c r="DG28" s="603"/>
      <c r="DH28" s="603"/>
      <c r="DI28" s="603"/>
      <c r="DJ28" s="603"/>
    </row>
    <row r="29" spans="1:114" s="636" customFormat="1">
      <c r="A29" s="584"/>
      <c r="B29" s="585"/>
      <c r="C29" s="819"/>
      <c r="D29" s="587" t="s">
        <v>936</v>
      </c>
      <c r="E29" s="597"/>
      <c r="F29" s="598"/>
      <c r="G29" s="602"/>
      <c r="H29" s="607">
        <f t="shared" ref="H29:AM29" si="12">SUM(H27:H28)</f>
        <v>0</v>
      </c>
      <c r="I29" s="599">
        <f t="shared" si="12"/>
        <v>0</v>
      </c>
      <c r="J29" s="599">
        <f t="shared" si="12"/>
        <v>0</v>
      </c>
      <c r="K29" s="599">
        <f t="shared" si="12"/>
        <v>0</v>
      </c>
      <c r="L29" s="599">
        <f t="shared" si="12"/>
        <v>0</v>
      </c>
      <c r="M29" s="599">
        <f t="shared" si="12"/>
        <v>0</v>
      </c>
      <c r="N29" s="599">
        <f t="shared" si="12"/>
        <v>0</v>
      </c>
      <c r="O29" s="599">
        <f t="shared" si="12"/>
        <v>0</v>
      </c>
      <c r="P29" s="599">
        <f t="shared" si="12"/>
        <v>0</v>
      </c>
      <c r="Q29" s="599">
        <f t="shared" si="12"/>
        <v>0</v>
      </c>
      <c r="R29" s="599">
        <f t="shared" si="12"/>
        <v>0</v>
      </c>
      <c r="S29" s="599">
        <f t="shared" si="12"/>
        <v>0</v>
      </c>
      <c r="T29" s="599">
        <f t="shared" si="12"/>
        <v>0</v>
      </c>
      <c r="U29" s="599">
        <f t="shared" si="12"/>
        <v>0</v>
      </c>
      <c r="V29" s="599">
        <f t="shared" si="12"/>
        <v>0</v>
      </c>
      <c r="W29" s="599">
        <f t="shared" si="12"/>
        <v>0</v>
      </c>
      <c r="X29" s="599">
        <f t="shared" si="12"/>
        <v>0</v>
      </c>
      <c r="Y29" s="599">
        <f t="shared" si="12"/>
        <v>0</v>
      </c>
      <c r="Z29" s="599">
        <f t="shared" si="12"/>
        <v>0</v>
      </c>
      <c r="AA29" s="599">
        <f t="shared" si="12"/>
        <v>0</v>
      </c>
      <c r="AB29" s="599">
        <f t="shared" si="12"/>
        <v>0</v>
      </c>
      <c r="AC29" s="599">
        <f t="shared" si="12"/>
        <v>0</v>
      </c>
      <c r="AD29" s="599">
        <f t="shared" si="12"/>
        <v>0</v>
      </c>
      <c r="AE29" s="599">
        <f t="shared" si="12"/>
        <v>0</v>
      </c>
      <c r="AF29" s="599">
        <f t="shared" si="12"/>
        <v>0</v>
      </c>
      <c r="AG29" s="599">
        <f t="shared" si="12"/>
        <v>0</v>
      </c>
      <c r="AH29" s="599">
        <f t="shared" si="12"/>
        <v>0</v>
      </c>
      <c r="AI29" s="599">
        <f t="shared" si="12"/>
        <v>0</v>
      </c>
      <c r="AJ29" s="599">
        <f t="shared" si="12"/>
        <v>0</v>
      </c>
      <c r="AK29" s="599">
        <f t="shared" si="12"/>
        <v>0</v>
      </c>
      <c r="AL29" s="599">
        <f t="shared" si="12"/>
        <v>0</v>
      </c>
      <c r="AM29" s="606">
        <f t="shared" si="12"/>
        <v>0</v>
      </c>
      <c r="AN29" s="606">
        <f t="shared" ref="AN29:BS29" si="13">SUM(AN27:AN28)</f>
        <v>0</v>
      </c>
      <c r="AO29" s="606">
        <f t="shared" si="13"/>
        <v>0</v>
      </c>
      <c r="AP29" s="606">
        <f t="shared" si="13"/>
        <v>0</v>
      </c>
      <c r="AQ29" s="606">
        <f t="shared" si="13"/>
        <v>0</v>
      </c>
      <c r="AR29" s="606">
        <f t="shared" si="13"/>
        <v>0</v>
      </c>
      <c r="AS29" s="606">
        <f t="shared" si="13"/>
        <v>0</v>
      </c>
      <c r="AT29" s="606">
        <f t="shared" si="13"/>
        <v>0</v>
      </c>
      <c r="AU29" s="606">
        <f t="shared" si="13"/>
        <v>0</v>
      </c>
      <c r="AV29" s="606">
        <f t="shared" si="13"/>
        <v>0</v>
      </c>
      <c r="AW29" s="606">
        <f t="shared" si="13"/>
        <v>0</v>
      </c>
      <c r="AX29" s="606">
        <f t="shared" si="13"/>
        <v>0</v>
      </c>
      <c r="AY29" s="606">
        <f t="shared" si="13"/>
        <v>0</v>
      </c>
      <c r="AZ29" s="606">
        <f t="shared" si="13"/>
        <v>0</v>
      </c>
      <c r="BA29" s="606">
        <f t="shared" si="13"/>
        <v>0</v>
      </c>
      <c r="BB29" s="606">
        <f t="shared" si="13"/>
        <v>0</v>
      </c>
      <c r="BC29" s="606">
        <f t="shared" si="13"/>
        <v>0</v>
      </c>
      <c r="BD29" s="606">
        <f t="shared" si="13"/>
        <v>0</v>
      </c>
      <c r="BE29" s="606">
        <f t="shared" si="13"/>
        <v>0</v>
      </c>
      <c r="BF29" s="606">
        <f t="shared" si="13"/>
        <v>0</v>
      </c>
      <c r="BG29" s="606">
        <f t="shared" si="13"/>
        <v>0</v>
      </c>
      <c r="BH29" s="606">
        <f t="shared" si="13"/>
        <v>0</v>
      </c>
      <c r="BI29" s="606">
        <f t="shared" si="13"/>
        <v>0</v>
      </c>
      <c r="BJ29" s="606">
        <f t="shared" si="13"/>
        <v>0</v>
      </c>
      <c r="BK29" s="606">
        <f t="shared" si="13"/>
        <v>0</v>
      </c>
      <c r="BL29" s="606">
        <f t="shared" si="13"/>
        <v>0</v>
      </c>
      <c r="BM29" s="606">
        <f t="shared" si="13"/>
        <v>0</v>
      </c>
      <c r="BN29" s="606">
        <f t="shared" si="13"/>
        <v>0</v>
      </c>
      <c r="BO29" s="606">
        <f t="shared" si="13"/>
        <v>0</v>
      </c>
      <c r="BP29" s="606">
        <f t="shared" si="13"/>
        <v>0</v>
      </c>
      <c r="BQ29" s="606">
        <f t="shared" si="13"/>
        <v>0</v>
      </c>
      <c r="BR29" s="606">
        <f t="shared" si="13"/>
        <v>0</v>
      </c>
      <c r="BS29" s="606">
        <f t="shared" si="13"/>
        <v>0</v>
      </c>
      <c r="BT29" s="606">
        <f t="shared" ref="BT29:CV29" si="14">SUM(BT27:BT28)</f>
        <v>0</v>
      </c>
      <c r="BU29" s="606">
        <f t="shared" si="14"/>
        <v>0</v>
      </c>
      <c r="BV29" s="606">
        <f t="shared" si="14"/>
        <v>0</v>
      </c>
      <c r="BW29" s="606">
        <f t="shared" si="14"/>
        <v>0</v>
      </c>
      <c r="BX29" s="606">
        <f t="shared" si="14"/>
        <v>0</v>
      </c>
      <c r="BY29" s="606">
        <f t="shared" si="14"/>
        <v>0</v>
      </c>
      <c r="BZ29" s="606">
        <f t="shared" si="14"/>
        <v>0</v>
      </c>
      <c r="CA29" s="606">
        <f t="shared" si="14"/>
        <v>0</v>
      </c>
      <c r="CB29" s="606">
        <f t="shared" si="14"/>
        <v>0</v>
      </c>
      <c r="CC29" s="606">
        <f t="shared" si="14"/>
        <v>0</v>
      </c>
      <c r="CD29" s="606">
        <f t="shared" si="14"/>
        <v>0</v>
      </c>
      <c r="CE29" s="606">
        <f t="shared" si="14"/>
        <v>0</v>
      </c>
      <c r="CF29" s="606">
        <f t="shared" si="14"/>
        <v>0</v>
      </c>
      <c r="CG29" s="606">
        <f t="shared" si="14"/>
        <v>0</v>
      </c>
      <c r="CH29" s="606">
        <f t="shared" si="14"/>
        <v>0</v>
      </c>
      <c r="CI29" s="606">
        <f t="shared" si="14"/>
        <v>0</v>
      </c>
      <c r="CJ29" s="606">
        <f t="shared" si="14"/>
        <v>0</v>
      </c>
      <c r="CK29" s="606">
        <f t="shared" si="14"/>
        <v>0</v>
      </c>
      <c r="CL29" s="606">
        <f t="shared" si="14"/>
        <v>0</v>
      </c>
      <c r="CM29" s="606">
        <f t="shared" si="14"/>
        <v>0</v>
      </c>
      <c r="CN29" s="606">
        <f t="shared" si="14"/>
        <v>0</v>
      </c>
      <c r="CO29" s="606">
        <f t="shared" si="14"/>
        <v>0</v>
      </c>
      <c r="CP29" s="606">
        <f t="shared" si="14"/>
        <v>0</v>
      </c>
      <c r="CQ29" s="606">
        <f t="shared" si="14"/>
        <v>0</v>
      </c>
      <c r="CR29" s="606">
        <f t="shared" si="14"/>
        <v>0</v>
      </c>
      <c r="CS29" s="606">
        <f t="shared" si="14"/>
        <v>0</v>
      </c>
      <c r="CT29" s="606">
        <f t="shared" si="14"/>
        <v>0</v>
      </c>
      <c r="CU29" s="606">
        <f t="shared" si="14"/>
        <v>0</v>
      </c>
      <c r="CV29" s="606">
        <f t="shared" si="14"/>
        <v>0</v>
      </c>
      <c r="CW29" s="602"/>
      <c r="CX29" s="602"/>
      <c r="CY29" s="602"/>
      <c r="CZ29" s="602"/>
      <c r="DA29" s="602"/>
      <c r="DB29" s="602"/>
      <c r="DC29" s="602"/>
      <c r="DD29" s="603"/>
      <c r="DE29" s="603"/>
      <c r="DF29" s="603"/>
      <c r="DG29" s="603"/>
      <c r="DH29" s="603"/>
      <c r="DI29" s="603"/>
      <c r="DJ29" s="603"/>
    </row>
    <row r="30" spans="1:114" s="636" customFormat="1">
      <c r="A30" s="584"/>
      <c r="B30" s="585"/>
      <c r="C30" s="819"/>
      <c r="D30" s="587" t="s">
        <v>938</v>
      </c>
      <c r="E30" s="597"/>
      <c r="F30" s="598"/>
      <c r="G30" s="602"/>
      <c r="H30" s="607">
        <f t="shared" ref="H30:AM30" si="15">H18+H29</f>
        <v>0</v>
      </c>
      <c r="I30" s="599">
        <f t="shared" si="15"/>
        <v>0</v>
      </c>
      <c r="J30" s="599">
        <f t="shared" si="15"/>
        <v>0</v>
      </c>
      <c r="K30" s="599">
        <f t="shared" si="15"/>
        <v>0</v>
      </c>
      <c r="L30" s="599">
        <f t="shared" si="15"/>
        <v>0</v>
      </c>
      <c r="M30" s="599">
        <f t="shared" si="15"/>
        <v>0</v>
      </c>
      <c r="N30" s="599">
        <f t="shared" si="15"/>
        <v>0</v>
      </c>
      <c r="O30" s="599">
        <f t="shared" si="15"/>
        <v>0</v>
      </c>
      <c r="P30" s="599">
        <f t="shared" si="15"/>
        <v>0</v>
      </c>
      <c r="Q30" s="599">
        <f t="shared" si="15"/>
        <v>0</v>
      </c>
      <c r="R30" s="599">
        <f t="shared" si="15"/>
        <v>0</v>
      </c>
      <c r="S30" s="599">
        <f t="shared" si="15"/>
        <v>0</v>
      </c>
      <c r="T30" s="599">
        <f t="shared" si="15"/>
        <v>0</v>
      </c>
      <c r="U30" s="599">
        <f t="shared" si="15"/>
        <v>0</v>
      </c>
      <c r="V30" s="599">
        <f t="shared" si="15"/>
        <v>0</v>
      </c>
      <c r="W30" s="599">
        <f t="shared" si="15"/>
        <v>0</v>
      </c>
      <c r="X30" s="599">
        <f t="shared" si="15"/>
        <v>0</v>
      </c>
      <c r="Y30" s="599">
        <f t="shared" si="15"/>
        <v>0</v>
      </c>
      <c r="Z30" s="599">
        <f t="shared" si="15"/>
        <v>0</v>
      </c>
      <c r="AA30" s="599">
        <f t="shared" si="15"/>
        <v>0</v>
      </c>
      <c r="AB30" s="599">
        <f t="shared" si="15"/>
        <v>0</v>
      </c>
      <c r="AC30" s="599">
        <f t="shared" si="15"/>
        <v>0</v>
      </c>
      <c r="AD30" s="599">
        <f t="shared" si="15"/>
        <v>0</v>
      </c>
      <c r="AE30" s="599">
        <f t="shared" si="15"/>
        <v>0</v>
      </c>
      <c r="AF30" s="599">
        <f t="shared" si="15"/>
        <v>0</v>
      </c>
      <c r="AG30" s="599">
        <f t="shared" si="15"/>
        <v>0</v>
      </c>
      <c r="AH30" s="599">
        <f t="shared" si="15"/>
        <v>0</v>
      </c>
      <c r="AI30" s="599">
        <f t="shared" si="15"/>
        <v>0</v>
      </c>
      <c r="AJ30" s="599">
        <f t="shared" si="15"/>
        <v>0</v>
      </c>
      <c r="AK30" s="599">
        <f t="shared" si="15"/>
        <v>0</v>
      </c>
      <c r="AL30" s="599">
        <f t="shared" si="15"/>
        <v>0</v>
      </c>
      <c r="AM30" s="606">
        <f t="shared" si="15"/>
        <v>0</v>
      </c>
      <c r="AN30" s="606">
        <f t="shared" ref="AN30:BS30" si="16">AN18+AN29</f>
        <v>0</v>
      </c>
      <c r="AO30" s="606">
        <f t="shared" si="16"/>
        <v>0</v>
      </c>
      <c r="AP30" s="606">
        <f t="shared" si="16"/>
        <v>0</v>
      </c>
      <c r="AQ30" s="606">
        <f t="shared" si="16"/>
        <v>0</v>
      </c>
      <c r="AR30" s="606">
        <f t="shared" si="16"/>
        <v>0</v>
      </c>
      <c r="AS30" s="606">
        <f t="shared" si="16"/>
        <v>0</v>
      </c>
      <c r="AT30" s="606">
        <f t="shared" si="16"/>
        <v>0</v>
      </c>
      <c r="AU30" s="606">
        <f t="shared" si="16"/>
        <v>0</v>
      </c>
      <c r="AV30" s="606">
        <f t="shared" si="16"/>
        <v>0</v>
      </c>
      <c r="AW30" s="606">
        <f t="shared" si="16"/>
        <v>0</v>
      </c>
      <c r="AX30" s="606">
        <f t="shared" si="16"/>
        <v>0</v>
      </c>
      <c r="AY30" s="606">
        <f t="shared" si="16"/>
        <v>0</v>
      </c>
      <c r="AZ30" s="606">
        <f t="shared" si="16"/>
        <v>0</v>
      </c>
      <c r="BA30" s="606">
        <f t="shared" si="16"/>
        <v>0</v>
      </c>
      <c r="BB30" s="606">
        <f t="shared" si="16"/>
        <v>0</v>
      </c>
      <c r="BC30" s="606">
        <f t="shared" si="16"/>
        <v>0</v>
      </c>
      <c r="BD30" s="606">
        <f t="shared" si="16"/>
        <v>0</v>
      </c>
      <c r="BE30" s="606">
        <f t="shared" si="16"/>
        <v>0</v>
      </c>
      <c r="BF30" s="606">
        <f t="shared" si="16"/>
        <v>0</v>
      </c>
      <c r="BG30" s="606">
        <f t="shared" si="16"/>
        <v>0</v>
      </c>
      <c r="BH30" s="606">
        <f t="shared" si="16"/>
        <v>0</v>
      </c>
      <c r="BI30" s="606">
        <f t="shared" si="16"/>
        <v>0</v>
      </c>
      <c r="BJ30" s="606">
        <f t="shared" si="16"/>
        <v>0</v>
      </c>
      <c r="BK30" s="606">
        <f t="shared" si="16"/>
        <v>0</v>
      </c>
      <c r="BL30" s="606">
        <f t="shared" si="16"/>
        <v>0</v>
      </c>
      <c r="BM30" s="606">
        <f t="shared" si="16"/>
        <v>0</v>
      </c>
      <c r="BN30" s="606">
        <f t="shared" si="16"/>
        <v>0</v>
      </c>
      <c r="BO30" s="606">
        <f t="shared" si="16"/>
        <v>0</v>
      </c>
      <c r="BP30" s="606">
        <f t="shared" si="16"/>
        <v>0</v>
      </c>
      <c r="BQ30" s="606">
        <f t="shared" si="16"/>
        <v>0</v>
      </c>
      <c r="BR30" s="606">
        <f t="shared" si="16"/>
        <v>0</v>
      </c>
      <c r="BS30" s="606">
        <f t="shared" si="16"/>
        <v>0</v>
      </c>
      <c r="BT30" s="606">
        <f t="shared" ref="BT30:CV30" si="17">BT18+BT29</f>
        <v>0</v>
      </c>
      <c r="BU30" s="606">
        <f t="shared" si="17"/>
        <v>0</v>
      </c>
      <c r="BV30" s="606">
        <f t="shared" si="17"/>
        <v>0</v>
      </c>
      <c r="BW30" s="606">
        <f t="shared" si="17"/>
        <v>0</v>
      </c>
      <c r="BX30" s="606">
        <f t="shared" si="17"/>
        <v>0</v>
      </c>
      <c r="BY30" s="606">
        <f t="shared" si="17"/>
        <v>0</v>
      </c>
      <c r="BZ30" s="606">
        <f t="shared" si="17"/>
        <v>0</v>
      </c>
      <c r="CA30" s="606">
        <f t="shared" si="17"/>
        <v>0</v>
      </c>
      <c r="CB30" s="606">
        <f t="shared" si="17"/>
        <v>0</v>
      </c>
      <c r="CC30" s="606">
        <f t="shared" si="17"/>
        <v>0</v>
      </c>
      <c r="CD30" s="606">
        <f t="shared" si="17"/>
        <v>0</v>
      </c>
      <c r="CE30" s="606">
        <f t="shared" si="17"/>
        <v>0</v>
      </c>
      <c r="CF30" s="606">
        <f t="shared" si="17"/>
        <v>0</v>
      </c>
      <c r="CG30" s="606">
        <f t="shared" si="17"/>
        <v>0</v>
      </c>
      <c r="CH30" s="606">
        <f t="shared" si="17"/>
        <v>0</v>
      </c>
      <c r="CI30" s="606">
        <f t="shared" si="17"/>
        <v>0</v>
      </c>
      <c r="CJ30" s="606">
        <f t="shared" si="17"/>
        <v>0</v>
      </c>
      <c r="CK30" s="606">
        <f t="shared" si="17"/>
        <v>0</v>
      </c>
      <c r="CL30" s="606">
        <f t="shared" si="17"/>
        <v>0</v>
      </c>
      <c r="CM30" s="606">
        <f t="shared" si="17"/>
        <v>0</v>
      </c>
      <c r="CN30" s="606">
        <f t="shared" si="17"/>
        <v>0</v>
      </c>
      <c r="CO30" s="606">
        <f t="shared" si="17"/>
        <v>0</v>
      </c>
      <c r="CP30" s="606">
        <f t="shared" si="17"/>
        <v>0</v>
      </c>
      <c r="CQ30" s="606">
        <f t="shared" si="17"/>
        <v>0</v>
      </c>
      <c r="CR30" s="606">
        <f t="shared" si="17"/>
        <v>0</v>
      </c>
      <c r="CS30" s="606">
        <f t="shared" si="17"/>
        <v>0</v>
      </c>
      <c r="CT30" s="606">
        <f t="shared" si="17"/>
        <v>0</v>
      </c>
      <c r="CU30" s="606">
        <f t="shared" si="17"/>
        <v>0</v>
      </c>
      <c r="CV30" s="606">
        <f t="shared" si="17"/>
        <v>0</v>
      </c>
      <c r="CW30" s="602"/>
      <c r="CX30" s="602"/>
      <c r="CY30" s="602"/>
      <c r="CZ30" s="602"/>
      <c r="DA30" s="602"/>
      <c r="DB30" s="602"/>
      <c r="DC30" s="602"/>
      <c r="DD30" s="603"/>
      <c r="DE30" s="603"/>
      <c r="DF30" s="603"/>
      <c r="DG30" s="603"/>
      <c r="DH30" s="603"/>
      <c r="DI30" s="603"/>
      <c r="DJ30" s="603"/>
    </row>
    <row r="31" spans="1:114" s="636" customFormat="1">
      <c r="A31" s="584"/>
      <c r="B31" s="585"/>
      <c r="C31" s="819"/>
      <c r="D31" s="821"/>
      <c r="E31" s="597"/>
      <c r="F31" s="598"/>
      <c r="G31" s="602"/>
      <c r="H31" s="608"/>
      <c r="I31" s="599"/>
      <c r="J31" s="599"/>
      <c r="K31" s="599"/>
      <c r="L31" s="599"/>
      <c r="M31" s="599"/>
      <c r="N31" s="599"/>
      <c r="O31" s="599"/>
      <c r="P31" s="599"/>
      <c r="Q31" s="599"/>
      <c r="R31" s="599"/>
      <c r="S31" s="599"/>
      <c r="T31" s="599"/>
      <c r="U31" s="599"/>
      <c r="V31" s="599"/>
      <c r="W31" s="599"/>
      <c r="X31" s="599"/>
      <c r="Y31" s="599"/>
      <c r="Z31" s="599"/>
      <c r="AA31" s="599"/>
      <c r="AB31" s="599"/>
      <c r="AC31" s="599"/>
      <c r="AD31" s="599"/>
      <c r="AE31" s="599"/>
      <c r="AF31" s="599"/>
      <c r="AG31" s="599"/>
      <c r="AH31" s="599"/>
      <c r="AI31" s="599"/>
      <c r="AJ31" s="599"/>
      <c r="AK31" s="599"/>
      <c r="AL31" s="599"/>
      <c r="AM31" s="606"/>
      <c r="AN31" s="606"/>
      <c r="AO31" s="606"/>
      <c r="AP31" s="606"/>
      <c r="AQ31" s="606"/>
      <c r="AR31" s="606"/>
      <c r="AS31" s="606"/>
      <c r="AT31" s="606"/>
      <c r="AU31" s="606"/>
      <c r="AV31" s="606"/>
      <c r="AW31" s="606"/>
      <c r="AX31" s="606"/>
      <c r="AY31" s="606"/>
      <c r="AZ31" s="606"/>
      <c r="BA31" s="606"/>
      <c r="BB31" s="606"/>
      <c r="BC31" s="606"/>
      <c r="BD31" s="606"/>
      <c r="BE31" s="606"/>
      <c r="BF31" s="606"/>
      <c r="BG31" s="606"/>
      <c r="BH31" s="606"/>
      <c r="BI31" s="606"/>
      <c r="BJ31" s="606"/>
      <c r="BK31" s="606"/>
      <c r="BL31" s="606"/>
      <c r="BM31" s="606"/>
      <c r="BN31" s="606"/>
      <c r="BO31" s="606"/>
      <c r="BP31" s="606"/>
      <c r="BQ31" s="606"/>
      <c r="BR31" s="606"/>
      <c r="BS31" s="606"/>
      <c r="BT31" s="606"/>
      <c r="BU31" s="606"/>
      <c r="BV31" s="606"/>
      <c r="BW31" s="606"/>
      <c r="BX31" s="606"/>
      <c r="BY31" s="606"/>
      <c r="BZ31" s="606"/>
      <c r="CA31" s="606"/>
      <c r="CB31" s="606"/>
      <c r="CC31" s="606"/>
      <c r="CD31" s="606"/>
      <c r="CE31" s="606"/>
      <c r="CF31" s="606"/>
      <c r="CG31" s="606"/>
      <c r="CH31" s="606"/>
      <c r="CI31" s="606"/>
      <c r="CJ31" s="606"/>
      <c r="CK31" s="606"/>
      <c r="CL31" s="606"/>
      <c r="CM31" s="606"/>
      <c r="CN31" s="606"/>
      <c r="CO31" s="606"/>
      <c r="CP31" s="606"/>
      <c r="CQ31" s="606"/>
      <c r="CR31" s="606"/>
      <c r="CS31" s="606"/>
      <c r="CT31" s="606"/>
      <c r="CU31" s="606"/>
      <c r="CV31" s="606"/>
      <c r="CW31" s="602"/>
      <c r="CX31" s="602"/>
      <c r="CY31" s="602"/>
      <c r="CZ31" s="602"/>
      <c r="DA31" s="602"/>
      <c r="DB31" s="602"/>
      <c r="DC31" s="602"/>
      <c r="DD31" s="603"/>
      <c r="DE31" s="603"/>
      <c r="DF31" s="603"/>
      <c r="DG31" s="603"/>
      <c r="DH31" s="603"/>
      <c r="DI31" s="603"/>
      <c r="DJ31" s="603"/>
    </row>
    <row r="32" spans="1:114" s="636" customFormat="1">
      <c r="A32" s="590"/>
      <c r="B32" s="591"/>
      <c r="C32" s="591"/>
      <c r="D32" s="592" t="s">
        <v>941</v>
      </c>
      <c r="E32" s="609"/>
      <c r="F32" s="594"/>
      <c r="G32" s="610"/>
      <c r="H32" s="595"/>
      <c r="I32" s="611"/>
      <c r="J32" s="611"/>
      <c r="K32" s="611"/>
      <c r="L32" s="611"/>
      <c r="M32" s="611"/>
      <c r="N32" s="611"/>
      <c r="O32" s="611"/>
      <c r="P32" s="611"/>
      <c r="Q32" s="611"/>
      <c r="R32" s="611"/>
      <c r="S32" s="611"/>
      <c r="T32" s="611"/>
      <c r="U32" s="611"/>
      <c r="V32" s="611"/>
      <c r="W32" s="611"/>
      <c r="X32" s="611"/>
      <c r="Y32" s="611"/>
      <c r="Z32" s="611"/>
      <c r="AA32" s="611"/>
      <c r="AB32" s="611"/>
      <c r="AC32" s="611"/>
      <c r="AD32" s="611"/>
      <c r="AE32" s="611"/>
      <c r="AF32" s="611"/>
      <c r="AG32" s="611"/>
      <c r="AH32" s="611"/>
      <c r="AI32" s="611"/>
      <c r="AJ32" s="611"/>
      <c r="AK32" s="611"/>
      <c r="AL32" s="611"/>
      <c r="AM32" s="612"/>
      <c r="AN32" s="612"/>
      <c r="AO32" s="612"/>
      <c r="AP32" s="612"/>
      <c r="AQ32" s="612"/>
      <c r="AR32" s="612"/>
      <c r="AS32" s="612"/>
      <c r="AT32" s="612"/>
      <c r="AU32" s="612"/>
      <c r="AV32" s="612"/>
      <c r="AW32" s="612"/>
      <c r="AX32" s="612"/>
      <c r="AY32" s="612"/>
      <c r="AZ32" s="612"/>
      <c r="BA32" s="612"/>
      <c r="BB32" s="612"/>
      <c r="BC32" s="612"/>
      <c r="BD32" s="612"/>
      <c r="BE32" s="612"/>
      <c r="BF32" s="612"/>
      <c r="BG32" s="612"/>
      <c r="BH32" s="612"/>
      <c r="BI32" s="612"/>
      <c r="BJ32" s="612"/>
      <c r="BK32" s="612"/>
      <c r="BL32" s="612"/>
      <c r="BM32" s="612"/>
      <c r="BN32" s="612"/>
      <c r="BO32" s="612"/>
      <c r="BP32" s="612"/>
      <c r="BQ32" s="612"/>
      <c r="BR32" s="612"/>
      <c r="BS32" s="612"/>
      <c r="BT32" s="612"/>
      <c r="BU32" s="612"/>
      <c r="BV32" s="612"/>
      <c r="BW32" s="612"/>
      <c r="BX32" s="612"/>
      <c r="BY32" s="612"/>
      <c r="BZ32" s="612"/>
      <c r="CA32" s="612"/>
      <c r="CB32" s="612"/>
      <c r="CC32" s="612"/>
      <c r="CD32" s="612"/>
      <c r="CE32" s="612"/>
      <c r="CF32" s="612"/>
      <c r="CG32" s="612"/>
      <c r="CH32" s="612"/>
      <c r="CI32" s="612"/>
      <c r="CJ32" s="612"/>
      <c r="CK32" s="612"/>
      <c r="CL32" s="612"/>
      <c r="CM32" s="612"/>
      <c r="CN32" s="612"/>
      <c r="CO32" s="612"/>
      <c r="CP32" s="612"/>
      <c r="CQ32" s="612"/>
      <c r="CR32" s="612"/>
      <c r="CS32" s="612"/>
      <c r="CT32" s="612"/>
      <c r="CU32" s="612"/>
      <c r="CV32" s="612"/>
      <c r="CW32" s="610"/>
      <c r="CX32" s="610"/>
      <c r="CY32" s="610"/>
      <c r="CZ32" s="610"/>
      <c r="DA32" s="610"/>
      <c r="DB32" s="610"/>
      <c r="DC32" s="610"/>
      <c r="DD32" s="613"/>
      <c r="DE32" s="613"/>
      <c r="DF32" s="613"/>
      <c r="DG32" s="613"/>
      <c r="DH32" s="613"/>
      <c r="DI32" s="613"/>
      <c r="DJ32" s="613"/>
    </row>
    <row r="33" spans="1:16242" s="636" customFormat="1">
      <c r="A33" s="584"/>
      <c r="B33" s="585"/>
      <c r="C33" s="819"/>
      <c r="D33" s="614" t="s">
        <v>982</v>
      </c>
      <c r="E33" s="615"/>
      <c r="F33" s="598"/>
      <c r="G33" s="599">
        <f>IF(Metrics!G$11="Fri",MIN(Metrics!K$30:AL$30),
IF(Metrics!G$11="Sat", MIN(Metrics!J$30:AL$30),
MIN(Metrics!I$30:AL$30)))</f>
        <v>0</v>
      </c>
      <c r="H33" s="602"/>
      <c r="I33" s="602"/>
      <c r="J33" s="602"/>
      <c r="K33" s="602"/>
      <c r="L33" s="602"/>
      <c r="M33" s="602"/>
      <c r="N33" s="602"/>
      <c r="O33" s="602"/>
      <c r="P33" s="602"/>
      <c r="Q33" s="602"/>
      <c r="R33" s="602"/>
      <c r="S33" s="602"/>
      <c r="T33" s="602"/>
      <c r="U33" s="602"/>
      <c r="V33" s="602"/>
      <c r="W33" s="602"/>
      <c r="X33" s="602"/>
      <c r="Y33" s="602"/>
      <c r="Z33" s="602"/>
      <c r="AA33" s="602"/>
      <c r="AB33" s="602"/>
      <c r="AC33" s="602"/>
      <c r="AD33" s="602"/>
      <c r="AE33" s="602"/>
      <c r="AF33" s="602"/>
      <c r="AG33" s="602"/>
      <c r="AH33" s="602"/>
      <c r="AI33" s="602"/>
      <c r="AJ33" s="602"/>
      <c r="AK33" s="602"/>
      <c r="AL33" s="602"/>
      <c r="AM33" s="602"/>
      <c r="AN33" s="602"/>
      <c r="AO33" s="602"/>
      <c r="AP33" s="602"/>
      <c r="AQ33" s="602"/>
      <c r="AR33" s="602"/>
      <c r="AS33" s="602"/>
      <c r="AT33" s="602"/>
      <c r="AU33" s="602"/>
      <c r="AV33" s="602"/>
      <c r="AW33" s="602"/>
      <c r="AX33" s="602"/>
      <c r="AY33" s="602"/>
      <c r="AZ33" s="602"/>
      <c r="BA33" s="602"/>
      <c r="BB33" s="602"/>
      <c r="BC33" s="602"/>
      <c r="BD33" s="602"/>
      <c r="BE33" s="602"/>
      <c r="BF33" s="602"/>
      <c r="BG33" s="602"/>
      <c r="BH33" s="602"/>
      <c r="BI33" s="602"/>
      <c r="BJ33" s="602"/>
      <c r="BK33" s="602"/>
      <c r="BL33" s="602"/>
      <c r="BM33" s="602"/>
      <c r="BN33" s="602"/>
      <c r="BO33" s="602"/>
      <c r="BP33" s="602"/>
      <c r="BQ33" s="602"/>
      <c r="BR33" s="602"/>
      <c r="BS33" s="602"/>
      <c r="BT33" s="602"/>
      <c r="BU33" s="602"/>
      <c r="BV33" s="602"/>
      <c r="BW33" s="602"/>
      <c r="BX33" s="602"/>
      <c r="BY33" s="602"/>
      <c r="BZ33" s="602"/>
      <c r="CA33" s="602"/>
      <c r="CB33" s="602"/>
      <c r="CC33" s="602"/>
      <c r="CD33" s="602"/>
      <c r="CE33" s="602"/>
      <c r="CF33" s="602"/>
      <c r="CG33" s="602"/>
      <c r="CH33" s="602"/>
      <c r="CI33" s="602"/>
      <c r="CJ33" s="602"/>
      <c r="CK33" s="602"/>
      <c r="CL33" s="602"/>
      <c r="CM33" s="602"/>
      <c r="CN33" s="602"/>
      <c r="CO33" s="602"/>
      <c r="CP33" s="602"/>
      <c r="CQ33" s="602"/>
      <c r="CR33" s="602"/>
      <c r="CS33" s="602"/>
      <c r="CT33" s="602"/>
      <c r="CU33" s="602"/>
      <c r="CV33" s="602"/>
      <c r="CW33" s="602"/>
      <c r="CX33" s="602"/>
      <c r="CY33" s="602"/>
      <c r="CZ33" s="602"/>
      <c r="DA33" s="602"/>
      <c r="DB33" s="602"/>
      <c r="DC33" s="602"/>
      <c r="DD33" s="603"/>
      <c r="DE33" s="603"/>
      <c r="DF33" s="603"/>
      <c r="DG33" s="603"/>
      <c r="DH33" s="603"/>
      <c r="DI33" s="603"/>
      <c r="DJ33" s="603"/>
    </row>
    <row r="34" spans="1:16242" s="636" customFormat="1">
      <c r="A34" s="584"/>
      <c r="B34" s="585"/>
      <c r="C34" s="819"/>
      <c r="D34" s="614" t="s">
        <v>981</v>
      </c>
      <c r="E34" s="615"/>
      <c r="F34" s="598"/>
      <c r="G34" s="599" t="str">
        <f>INDEX(Metrics!$I$14:$AL$14,1,MATCH(G33,Metrics!I30:AL30,0))</f>
        <v>Day 1</v>
      </c>
      <c r="H34" s="602"/>
      <c r="I34" s="602"/>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602"/>
      <c r="AO34" s="602"/>
      <c r="AP34" s="602"/>
      <c r="AQ34" s="602"/>
      <c r="AR34" s="602"/>
      <c r="AS34" s="602"/>
      <c r="AT34" s="602"/>
      <c r="AU34" s="602"/>
      <c r="AV34" s="602"/>
      <c r="AW34" s="602"/>
      <c r="AX34" s="602"/>
      <c r="AY34" s="602"/>
      <c r="AZ34" s="602"/>
      <c r="BA34" s="602"/>
      <c r="BB34" s="602"/>
      <c r="BC34" s="602"/>
      <c r="BD34" s="602"/>
      <c r="BE34" s="602"/>
      <c r="BF34" s="602"/>
      <c r="BG34" s="602"/>
      <c r="BH34" s="602"/>
      <c r="BI34" s="602"/>
      <c r="BJ34" s="602"/>
      <c r="BK34" s="602"/>
      <c r="BL34" s="602"/>
      <c r="BM34" s="602"/>
      <c r="BN34" s="602"/>
      <c r="BO34" s="602"/>
      <c r="BP34" s="602"/>
      <c r="BQ34" s="602"/>
      <c r="BR34" s="602"/>
      <c r="BS34" s="602"/>
      <c r="BT34" s="602"/>
      <c r="BU34" s="602"/>
      <c r="BV34" s="602"/>
      <c r="BW34" s="602"/>
      <c r="BX34" s="602"/>
      <c r="BY34" s="602"/>
      <c r="BZ34" s="602"/>
      <c r="CA34" s="602"/>
      <c r="CB34" s="602"/>
      <c r="CC34" s="602"/>
      <c r="CD34" s="602"/>
      <c r="CE34" s="602"/>
      <c r="CF34" s="602"/>
      <c r="CG34" s="602"/>
      <c r="CH34" s="602"/>
      <c r="CI34" s="602"/>
      <c r="CJ34" s="602"/>
      <c r="CK34" s="602"/>
      <c r="CL34" s="602"/>
      <c r="CM34" s="602"/>
      <c r="CN34" s="602"/>
      <c r="CO34" s="602"/>
      <c r="CP34" s="602"/>
      <c r="CQ34" s="602"/>
      <c r="CR34" s="602"/>
      <c r="CS34" s="602"/>
      <c r="CT34" s="602"/>
      <c r="CU34" s="602"/>
      <c r="CV34" s="602"/>
      <c r="CW34" s="602"/>
      <c r="CX34" s="602"/>
      <c r="CY34" s="602"/>
      <c r="CZ34" s="602"/>
      <c r="DA34" s="602"/>
      <c r="DB34" s="602"/>
      <c r="DC34" s="602"/>
      <c r="DD34" s="602"/>
      <c r="DE34" s="602"/>
      <c r="DF34" s="602"/>
      <c r="DG34" s="602"/>
      <c r="DH34" s="602"/>
      <c r="DI34" s="602"/>
      <c r="DJ34" s="602"/>
    </row>
    <row r="35" spans="1:16242" s="636" customFormat="1" ht="24.75">
      <c r="A35" s="616"/>
      <c r="B35" s="617"/>
      <c r="C35" s="617"/>
      <c r="D35" s="618" t="s">
        <v>980</v>
      </c>
      <c r="E35" s="619"/>
      <c r="F35" s="620"/>
      <c r="G35" s="621">
        <f>IF(Metrics!G$11="Fri",MIN(Metrics!K$29:AL$29),
IF(Metrics!G$11="Sat", MIN(Metrics!J$29:AL$29),
MIN(Metrics!I$29:AL$29)))</f>
        <v>0</v>
      </c>
      <c r="H35" s="602"/>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2"/>
      <c r="AF35" s="602"/>
      <c r="AG35" s="602"/>
      <c r="AH35" s="602"/>
      <c r="AI35" s="602"/>
      <c r="AJ35" s="602"/>
      <c r="AK35" s="602"/>
      <c r="AL35" s="602"/>
      <c r="AM35" s="602"/>
      <c r="AN35" s="602"/>
      <c r="AO35" s="602"/>
      <c r="AP35" s="602"/>
      <c r="AQ35" s="602"/>
      <c r="AR35" s="602"/>
      <c r="AS35" s="602"/>
      <c r="AT35" s="602"/>
      <c r="AU35" s="602"/>
      <c r="AV35" s="602"/>
      <c r="AW35" s="602"/>
      <c r="AX35" s="602"/>
      <c r="AY35" s="602"/>
      <c r="AZ35" s="602"/>
      <c r="BA35" s="602"/>
      <c r="BB35" s="602"/>
      <c r="BC35" s="602"/>
      <c r="BD35" s="602"/>
      <c r="BE35" s="602"/>
      <c r="BF35" s="602"/>
      <c r="BG35" s="602"/>
      <c r="BH35" s="602"/>
      <c r="BI35" s="602"/>
      <c r="BJ35" s="602"/>
      <c r="BK35" s="602"/>
      <c r="BL35" s="602"/>
      <c r="BM35" s="602"/>
      <c r="BN35" s="602"/>
      <c r="BO35" s="602"/>
      <c r="BP35" s="602"/>
      <c r="BQ35" s="602"/>
      <c r="BR35" s="602"/>
      <c r="BS35" s="602"/>
      <c r="BT35" s="602"/>
      <c r="BU35" s="602"/>
      <c r="BV35" s="602"/>
      <c r="BW35" s="602"/>
      <c r="BX35" s="602"/>
      <c r="BY35" s="602"/>
      <c r="BZ35" s="602"/>
      <c r="CA35" s="602"/>
      <c r="CB35" s="602"/>
      <c r="CC35" s="602"/>
      <c r="CD35" s="602"/>
      <c r="CE35" s="602"/>
      <c r="CF35" s="602"/>
      <c r="CG35" s="602"/>
      <c r="CH35" s="602"/>
      <c r="CI35" s="602"/>
      <c r="CJ35" s="602"/>
      <c r="CK35" s="602"/>
      <c r="CL35" s="602"/>
      <c r="CM35" s="602"/>
      <c r="CN35" s="602"/>
      <c r="CO35" s="602"/>
      <c r="CP35" s="602"/>
      <c r="CQ35" s="602"/>
      <c r="CR35" s="602"/>
      <c r="CS35" s="602"/>
      <c r="CT35" s="602"/>
      <c r="CU35" s="602"/>
      <c r="CV35" s="602"/>
      <c r="CW35" s="602"/>
      <c r="CX35" s="602"/>
      <c r="CY35" s="602"/>
      <c r="CZ35" s="602"/>
      <c r="DA35" s="602"/>
      <c r="DB35" s="602"/>
      <c r="DC35" s="602"/>
      <c r="DD35" s="602"/>
      <c r="DE35" s="602"/>
      <c r="DF35" s="602"/>
      <c r="DG35" s="602"/>
      <c r="DH35" s="602"/>
      <c r="DI35" s="602"/>
      <c r="DJ35" s="602"/>
    </row>
    <row r="36" spans="1:16242" s="636" customFormat="1">
      <c r="A36" s="616"/>
      <c r="B36" s="617"/>
      <c r="C36" s="617"/>
      <c r="D36" s="817" t="s">
        <v>1152</v>
      </c>
      <c r="E36" s="619"/>
      <c r="F36" s="620"/>
      <c r="G36" s="621">
        <f>IF(G$11="Fri",MIN(K$30:AL$30),
IF(G$11="Sat", MIN(J$30:AL$30),
MIN(I$30:AL$30)))</f>
        <v>0</v>
      </c>
      <c r="H36" s="602"/>
      <c r="I36" s="602"/>
      <c r="J36" s="602"/>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602"/>
      <c r="AO36" s="602"/>
      <c r="AP36" s="602"/>
      <c r="AQ36" s="602"/>
      <c r="AR36" s="602"/>
      <c r="AS36" s="602"/>
      <c r="AT36" s="602"/>
      <c r="AU36" s="602"/>
      <c r="AV36" s="602"/>
      <c r="AW36" s="602"/>
      <c r="AX36" s="602"/>
      <c r="AY36" s="602"/>
      <c r="AZ36" s="602"/>
      <c r="BA36" s="602"/>
      <c r="BB36" s="602"/>
      <c r="BC36" s="602"/>
      <c r="BD36" s="602"/>
      <c r="BE36" s="602"/>
      <c r="BF36" s="602"/>
      <c r="BG36" s="602"/>
      <c r="BH36" s="602"/>
      <c r="BI36" s="602"/>
      <c r="BJ36" s="602"/>
      <c r="BK36" s="602"/>
      <c r="BL36" s="602"/>
      <c r="BM36" s="602"/>
      <c r="BN36" s="602"/>
      <c r="BO36" s="602"/>
      <c r="BP36" s="602"/>
      <c r="BQ36" s="602"/>
      <c r="BR36" s="602"/>
      <c r="BS36" s="602"/>
      <c r="BT36" s="602"/>
      <c r="BU36" s="602"/>
      <c r="BV36" s="602"/>
      <c r="BW36" s="602"/>
      <c r="BX36" s="602"/>
      <c r="BY36" s="602"/>
      <c r="BZ36" s="602"/>
      <c r="CA36" s="602"/>
      <c r="CB36" s="602"/>
      <c r="CC36" s="602"/>
      <c r="CD36" s="602"/>
      <c r="CE36" s="602"/>
      <c r="CF36" s="602"/>
      <c r="CG36" s="602"/>
      <c r="CH36" s="602"/>
      <c r="CI36" s="602"/>
      <c r="CJ36" s="602"/>
      <c r="CK36" s="602"/>
      <c r="CL36" s="602"/>
      <c r="CM36" s="602"/>
      <c r="CN36" s="602"/>
      <c r="CO36" s="602"/>
      <c r="CP36" s="602"/>
      <c r="CQ36" s="602"/>
      <c r="CR36" s="602"/>
      <c r="CS36" s="602"/>
      <c r="CT36" s="602"/>
      <c r="CU36" s="602"/>
      <c r="CV36" s="602"/>
      <c r="CW36" s="602"/>
      <c r="CX36" s="602"/>
      <c r="CY36" s="602"/>
      <c r="CZ36" s="602"/>
      <c r="DA36" s="602"/>
      <c r="DB36" s="602"/>
      <c r="DC36" s="602"/>
      <c r="DD36" s="602"/>
      <c r="DE36" s="602"/>
      <c r="DF36" s="602"/>
      <c r="DG36" s="602"/>
      <c r="DH36" s="602"/>
      <c r="DI36" s="602"/>
      <c r="DJ36" s="602"/>
    </row>
    <row r="37" spans="1:16242" s="638" customFormat="1">
      <c r="A37" s="584"/>
      <c r="B37" s="585"/>
      <c r="C37" s="819"/>
      <c r="D37" s="585" t="s">
        <v>940</v>
      </c>
      <c r="E37" s="622"/>
      <c r="F37" s="623"/>
      <c r="G37" s="588" t="str">
        <f>IF(Metrics!G$11="Fri",
IF(SUM(Metrics!K$37:AL$37)&gt;0,INDEX(Metrics!K$12:AL$12,1,MATCH(1,Metrics!K$37:AL$37,0)),"Outside 30 days"),
IF(Metrics!G$11="Sat",
IF(SUM(Metrics!J$37:AL$37)&gt;0,INDEX(Metrics!J$12:AL$12,1,MATCH(1,Metrics!J$37:AL$37,0)),"Outside 30 days"),
IF(SUM(Metrics!I$37:AL$37)&gt;0,INDEX(Metrics!I$12:AL$12,1,MATCH(1,Metrics!I$37:AL$37,0)),"Outside 30 days")))</f>
        <v>Outside 30 days</v>
      </c>
      <c r="H37" s="624">
        <f>IF(Metrics!H30&gt;=0,0,1)</f>
        <v>0</v>
      </c>
      <c r="I37" s="624">
        <f>IF(Metrics!I30&gt;=0,0,1)</f>
        <v>0</v>
      </c>
      <c r="J37" s="624">
        <f>IF(Metrics!J30&gt;=0,0,1)</f>
        <v>0</v>
      </c>
      <c r="K37" s="624">
        <f>IF(Metrics!K30&gt;=0,0,1)</f>
        <v>0</v>
      </c>
      <c r="L37" s="624">
        <f>IF(Metrics!L30&gt;=0,0,1)</f>
        <v>0</v>
      </c>
      <c r="M37" s="624">
        <f>IF(Metrics!M30&gt;=0,0,1)</f>
        <v>0</v>
      </c>
      <c r="N37" s="624">
        <f>IF(Metrics!N30&gt;=0,0,1)</f>
        <v>0</v>
      </c>
      <c r="O37" s="624">
        <f>IF(Metrics!O30&gt;=0,0,1)</f>
        <v>0</v>
      </c>
      <c r="P37" s="624">
        <f>IF(Metrics!P30&gt;=0,0,1)</f>
        <v>0</v>
      </c>
      <c r="Q37" s="624">
        <f>IF(Metrics!Q30&gt;=0,0,1)</f>
        <v>0</v>
      </c>
      <c r="R37" s="624">
        <f>IF(Metrics!R30&gt;=0,0,1)</f>
        <v>0</v>
      </c>
      <c r="S37" s="624">
        <f>IF(Metrics!S30&gt;=0,0,1)</f>
        <v>0</v>
      </c>
      <c r="T37" s="624">
        <f>IF(Metrics!T30&gt;=0,0,1)</f>
        <v>0</v>
      </c>
      <c r="U37" s="624">
        <f>IF(Metrics!U30&gt;=0,0,1)</f>
        <v>0</v>
      </c>
      <c r="V37" s="624">
        <f>IF(Metrics!V30&gt;=0,0,1)</f>
        <v>0</v>
      </c>
      <c r="W37" s="624">
        <f>IF(Metrics!W30&gt;=0,0,1)</f>
        <v>0</v>
      </c>
      <c r="X37" s="624">
        <f>IF(Metrics!X30&gt;=0,0,1)</f>
        <v>0</v>
      </c>
      <c r="Y37" s="624">
        <f>IF(Metrics!Y30&gt;=0,0,1)</f>
        <v>0</v>
      </c>
      <c r="Z37" s="624">
        <f>IF(Metrics!Z30&gt;=0,0,1)</f>
        <v>0</v>
      </c>
      <c r="AA37" s="624">
        <f>IF(Metrics!AA30&gt;=0,0,1)</f>
        <v>0</v>
      </c>
      <c r="AB37" s="624">
        <f>IF(Metrics!AB30&gt;=0,0,1)</f>
        <v>0</v>
      </c>
      <c r="AC37" s="624">
        <f>IF(Metrics!AC30&gt;=0,0,1)</f>
        <v>0</v>
      </c>
      <c r="AD37" s="624">
        <f>IF(Metrics!AD30&gt;=0,0,1)</f>
        <v>0</v>
      </c>
      <c r="AE37" s="624">
        <f>IF(Metrics!AE30&gt;=0,0,1)</f>
        <v>0</v>
      </c>
      <c r="AF37" s="624">
        <f>IF(Metrics!AF30&gt;=0,0,1)</f>
        <v>0</v>
      </c>
      <c r="AG37" s="624">
        <f>IF(Metrics!AG30&gt;=0,0,1)</f>
        <v>0</v>
      </c>
      <c r="AH37" s="624">
        <f>IF(Metrics!AH30&gt;=0,0,1)</f>
        <v>0</v>
      </c>
      <c r="AI37" s="624">
        <f>IF(Metrics!AI30&gt;=0,0,1)</f>
        <v>0</v>
      </c>
      <c r="AJ37" s="624">
        <f>IF(Metrics!AJ30&gt;=0,0,1)</f>
        <v>0</v>
      </c>
      <c r="AK37" s="624">
        <f>IF(Metrics!AK30&gt;=0,0,1)</f>
        <v>0</v>
      </c>
      <c r="AL37" s="624">
        <f>IF(Metrics!AL30&gt;=0,0,1)</f>
        <v>0</v>
      </c>
      <c r="AM37" s="624">
        <f>IF(Metrics!AM30&gt;=0,0,1)</f>
        <v>0</v>
      </c>
      <c r="AN37" s="624">
        <f>IF(Metrics!AN30&gt;=0,0,1)</f>
        <v>0</v>
      </c>
      <c r="AO37" s="624">
        <f>IF(Metrics!AO30&gt;=0,0,1)</f>
        <v>0</v>
      </c>
      <c r="AP37" s="624">
        <f>IF(Metrics!AP30&gt;=0,0,1)</f>
        <v>0</v>
      </c>
      <c r="AQ37" s="624">
        <f>IF(Metrics!AQ30&gt;=0,0,1)</f>
        <v>0</v>
      </c>
      <c r="AR37" s="624">
        <f>IF(Metrics!AR30&gt;=0,0,1)</f>
        <v>0</v>
      </c>
      <c r="AS37" s="624">
        <f>IF(Metrics!AS30&gt;=0,0,1)</f>
        <v>0</v>
      </c>
      <c r="AT37" s="624">
        <f>IF(Metrics!AT30&gt;=0,0,1)</f>
        <v>0</v>
      </c>
      <c r="AU37" s="624">
        <f>IF(Metrics!AU30&gt;=0,0,1)</f>
        <v>0</v>
      </c>
      <c r="AV37" s="624">
        <f>IF(Metrics!AV30&gt;=0,0,1)</f>
        <v>0</v>
      </c>
      <c r="AW37" s="624">
        <f>IF(Metrics!AW30&gt;=0,0,1)</f>
        <v>0</v>
      </c>
      <c r="AX37" s="624">
        <f>IF(Metrics!AX30&gt;=0,0,1)</f>
        <v>0</v>
      </c>
      <c r="AY37" s="624">
        <f>IF(Metrics!AY30&gt;=0,0,1)</f>
        <v>0</v>
      </c>
      <c r="AZ37" s="624">
        <f>IF(Metrics!AZ30&gt;=0,0,1)</f>
        <v>0</v>
      </c>
      <c r="BA37" s="624">
        <f>IF(Metrics!BA30&gt;=0,0,1)</f>
        <v>0</v>
      </c>
      <c r="BB37" s="624">
        <f>IF(Metrics!BB30&gt;=0,0,1)</f>
        <v>0</v>
      </c>
      <c r="BC37" s="624">
        <f>IF(Metrics!BC30&gt;=0,0,1)</f>
        <v>0</v>
      </c>
      <c r="BD37" s="624">
        <f>IF(Metrics!BD30&gt;=0,0,1)</f>
        <v>0</v>
      </c>
      <c r="BE37" s="624">
        <f>IF(Metrics!BE30&gt;=0,0,1)</f>
        <v>0</v>
      </c>
      <c r="BF37" s="624">
        <f>IF(Metrics!BF30&gt;=0,0,1)</f>
        <v>0</v>
      </c>
      <c r="BG37" s="624">
        <f>IF(Metrics!BG30&gt;=0,0,1)</f>
        <v>0</v>
      </c>
      <c r="BH37" s="624">
        <f>IF(Metrics!BH30&gt;=0,0,1)</f>
        <v>0</v>
      </c>
      <c r="BI37" s="624">
        <f>IF(Metrics!BI30&gt;=0,0,1)</f>
        <v>0</v>
      </c>
      <c r="BJ37" s="624">
        <f>IF(Metrics!BJ30&gt;=0,0,1)</f>
        <v>0</v>
      </c>
      <c r="BK37" s="624">
        <f>IF(Metrics!BK30&gt;=0,0,1)</f>
        <v>0</v>
      </c>
      <c r="BL37" s="624">
        <f>IF(Metrics!BL30&gt;=0,0,1)</f>
        <v>0</v>
      </c>
      <c r="BM37" s="624">
        <f>IF(Metrics!BM30&gt;=0,0,1)</f>
        <v>0</v>
      </c>
      <c r="BN37" s="624">
        <f>IF(Metrics!BN30&gt;=0,0,1)</f>
        <v>0</v>
      </c>
      <c r="BO37" s="624">
        <f>IF(Metrics!BO30&gt;=0,0,1)</f>
        <v>0</v>
      </c>
      <c r="BP37" s="624">
        <f>IF(Metrics!BP30&gt;=0,0,1)</f>
        <v>0</v>
      </c>
      <c r="BQ37" s="624">
        <f>IF(Metrics!BQ30&gt;=0,0,1)</f>
        <v>0</v>
      </c>
      <c r="BR37" s="624">
        <f>IF(Metrics!BR30&gt;=0,0,1)</f>
        <v>0</v>
      </c>
      <c r="BS37" s="624">
        <f>IF(Metrics!BS30&gt;=0,0,1)</f>
        <v>0</v>
      </c>
      <c r="BT37" s="624">
        <f>IF(Metrics!BT30&gt;=0,0,1)</f>
        <v>0</v>
      </c>
      <c r="BU37" s="624">
        <f>IF(Metrics!BU30&gt;=0,0,1)</f>
        <v>0</v>
      </c>
      <c r="BV37" s="624">
        <f>IF(Metrics!BV30&gt;=0,0,1)</f>
        <v>0</v>
      </c>
      <c r="BW37" s="624">
        <f>IF(Metrics!BW30&gt;=0,0,1)</f>
        <v>0</v>
      </c>
      <c r="BX37" s="624">
        <f>IF(Metrics!BX30&gt;=0,0,1)</f>
        <v>0</v>
      </c>
      <c r="BY37" s="624">
        <f>IF(Metrics!BY30&gt;=0,0,1)</f>
        <v>0</v>
      </c>
      <c r="BZ37" s="624">
        <f>IF(Metrics!BZ30&gt;=0,0,1)</f>
        <v>0</v>
      </c>
      <c r="CA37" s="624">
        <f>IF(Metrics!CA30&gt;=0,0,1)</f>
        <v>0</v>
      </c>
      <c r="CB37" s="624">
        <f>IF(Metrics!CB30&gt;=0,0,1)</f>
        <v>0</v>
      </c>
      <c r="CC37" s="624">
        <f>IF(Metrics!CC30&gt;=0,0,1)</f>
        <v>0</v>
      </c>
      <c r="CD37" s="624">
        <f>IF(Metrics!CD30&gt;=0,0,1)</f>
        <v>0</v>
      </c>
      <c r="CE37" s="624">
        <f>IF(Metrics!CE30&gt;=0,0,1)</f>
        <v>0</v>
      </c>
      <c r="CF37" s="624">
        <f>IF(Metrics!CF30&gt;=0,0,1)</f>
        <v>0</v>
      </c>
      <c r="CG37" s="624">
        <f>IF(Metrics!CG30&gt;=0,0,1)</f>
        <v>0</v>
      </c>
      <c r="CH37" s="624">
        <f>IF(Metrics!CH30&gt;=0,0,1)</f>
        <v>0</v>
      </c>
      <c r="CI37" s="624">
        <f>IF(Metrics!CI30&gt;=0,0,1)</f>
        <v>0</v>
      </c>
      <c r="CJ37" s="624">
        <f>IF(Metrics!CJ30&gt;=0,0,1)</f>
        <v>0</v>
      </c>
      <c r="CK37" s="624">
        <f>IF(Metrics!CK30&gt;=0,0,1)</f>
        <v>0</v>
      </c>
      <c r="CL37" s="624">
        <f>IF(Metrics!CL30&gt;=0,0,1)</f>
        <v>0</v>
      </c>
      <c r="CM37" s="624">
        <f>IF(Metrics!CM30&gt;=0,0,1)</f>
        <v>0</v>
      </c>
      <c r="CN37" s="624">
        <f>IF(Metrics!CN30&gt;=0,0,1)</f>
        <v>0</v>
      </c>
      <c r="CO37" s="624">
        <f>IF(Metrics!CO30&gt;=0,0,1)</f>
        <v>0</v>
      </c>
      <c r="CP37" s="624">
        <f>IF(Metrics!CP30&gt;=0,0,1)</f>
        <v>0</v>
      </c>
      <c r="CQ37" s="624">
        <f>IF(Metrics!CQ30&gt;=0,0,1)</f>
        <v>0</v>
      </c>
      <c r="CR37" s="624">
        <f>IF(Metrics!CR30&gt;=0,0,1)</f>
        <v>0</v>
      </c>
      <c r="CS37" s="624">
        <f>IF(Metrics!CS30&gt;=0,0,1)</f>
        <v>0</v>
      </c>
      <c r="CT37" s="624">
        <f>IF(Metrics!CT30&gt;=0,0,1)</f>
        <v>0</v>
      </c>
      <c r="CU37" s="624">
        <f>IF(Metrics!CU30&gt;=0,0,1)</f>
        <v>0</v>
      </c>
      <c r="CV37" s="624">
        <f>IF(Metrics!CV30&gt;=0,0,1)</f>
        <v>0</v>
      </c>
      <c r="CW37" s="625"/>
      <c r="CX37" s="625"/>
      <c r="CY37" s="625"/>
      <c r="CZ37" s="625"/>
      <c r="DA37" s="625"/>
      <c r="DB37" s="625"/>
      <c r="DC37" s="625"/>
      <c r="DD37" s="625"/>
      <c r="DE37" s="625"/>
      <c r="DF37" s="625"/>
      <c r="DG37" s="625"/>
      <c r="DH37" s="625"/>
      <c r="DI37" s="625"/>
      <c r="DJ37" s="625"/>
      <c r="DK37" s="636"/>
      <c r="DL37" s="636"/>
      <c r="DM37" s="636"/>
      <c r="DN37" s="636"/>
      <c r="DO37" s="636"/>
      <c r="DP37" s="636"/>
      <c r="DQ37" s="636"/>
      <c r="DR37" s="636"/>
      <c r="DS37" s="636"/>
      <c r="DT37" s="636"/>
      <c r="DU37" s="636"/>
      <c r="DV37" s="636"/>
      <c r="DW37" s="636"/>
      <c r="DX37" s="636"/>
      <c r="DY37" s="636"/>
      <c r="DZ37" s="636"/>
      <c r="EA37" s="636"/>
      <c r="EB37" s="636"/>
      <c r="EC37" s="636"/>
      <c r="ED37" s="636"/>
      <c r="EE37" s="636"/>
      <c r="EF37" s="636"/>
      <c r="EG37" s="636"/>
      <c r="EH37" s="636"/>
      <c r="EI37" s="636"/>
      <c r="EJ37" s="636"/>
      <c r="EK37" s="636"/>
      <c r="EL37" s="636"/>
      <c r="EM37" s="636"/>
      <c r="EN37" s="636"/>
      <c r="EO37" s="636"/>
      <c r="EP37" s="636"/>
      <c r="EQ37" s="636"/>
      <c r="ER37" s="636"/>
      <c r="ES37" s="636"/>
      <c r="ET37" s="636"/>
      <c r="EU37" s="636"/>
      <c r="EV37" s="636"/>
      <c r="EW37" s="636"/>
      <c r="EX37" s="636"/>
      <c r="EY37" s="636"/>
      <c r="EZ37" s="636"/>
      <c r="FA37" s="636"/>
      <c r="FB37" s="636"/>
      <c r="FC37" s="636"/>
      <c r="FD37" s="636"/>
      <c r="FE37" s="636"/>
      <c r="FF37" s="636"/>
      <c r="FG37" s="636"/>
      <c r="FH37" s="636"/>
      <c r="FI37" s="636"/>
      <c r="FJ37" s="636"/>
      <c r="FK37" s="636"/>
      <c r="FL37" s="636"/>
      <c r="FM37" s="636"/>
      <c r="FN37" s="636"/>
      <c r="FO37" s="636"/>
      <c r="FP37" s="636"/>
      <c r="FQ37" s="636"/>
      <c r="FR37" s="636"/>
      <c r="FS37" s="636"/>
      <c r="FT37" s="636"/>
      <c r="FU37" s="636"/>
      <c r="FV37" s="636"/>
      <c r="FW37" s="636"/>
      <c r="FX37" s="636"/>
      <c r="FY37" s="636"/>
      <c r="FZ37" s="636"/>
      <c r="GA37" s="636"/>
      <c r="GB37" s="636"/>
      <c r="GC37" s="636"/>
      <c r="GD37" s="636"/>
      <c r="GE37" s="636"/>
      <c r="GF37" s="636"/>
      <c r="GG37" s="636"/>
      <c r="GH37" s="636"/>
      <c r="GI37" s="636"/>
      <c r="GJ37" s="636"/>
      <c r="GK37" s="636"/>
      <c r="GL37" s="636"/>
      <c r="GM37" s="636"/>
      <c r="GN37" s="636"/>
      <c r="GO37" s="636"/>
      <c r="GP37" s="636"/>
      <c r="GQ37" s="636"/>
      <c r="GR37" s="636"/>
      <c r="GS37" s="636"/>
      <c r="GT37" s="636"/>
      <c r="GU37" s="636"/>
      <c r="GV37" s="636"/>
      <c r="GW37" s="636"/>
      <c r="GX37" s="636"/>
      <c r="GY37" s="636"/>
      <c r="GZ37" s="636"/>
      <c r="HA37" s="636"/>
      <c r="HB37" s="636"/>
      <c r="HC37" s="636"/>
      <c r="HD37" s="636"/>
      <c r="HE37" s="636"/>
      <c r="HF37" s="636"/>
      <c r="HG37" s="636"/>
      <c r="HH37" s="636"/>
      <c r="HI37" s="636"/>
      <c r="HJ37" s="636"/>
      <c r="HK37" s="636"/>
      <c r="HL37" s="636"/>
      <c r="HM37" s="636"/>
      <c r="HN37" s="636"/>
      <c r="HO37" s="636"/>
      <c r="HP37" s="636"/>
      <c r="HQ37" s="636"/>
      <c r="HR37" s="636"/>
      <c r="HS37" s="636"/>
      <c r="HT37" s="636"/>
      <c r="HU37" s="636"/>
      <c r="HV37" s="636"/>
      <c r="HW37" s="636"/>
      <c r="HX37" s="636"/>
      <c r="HY37" s="636"/>
      <c r="HZ37" s="636"/>
      <c r="IA37" s="636"/>
      <c r="IB37" s="636"/>
      <c r="IC37" s="636"/>
      <c r="ID37" s="636"/>
      <c r="IE37" s="636"/>
      <c r="IF37" s="636"/>
      <c r="IG37" s="636"/>
      <c r="IH37" s="636"/>
      <c r="II37" s="636"/>
      <c r="IJ37" s="636"/>
      <c r="IK37" s="636"/>
      <c r="IL37" s="636"/>
      <c r="IM37" s="636"/>
      <c r="IN37" s="636"/>
      <c r="IO37" s="636"/>
      <c r="IP37" s="636"/>
      <c r="IQ37" s="636"/>
      <c r="IR37" s="636"/>
      <c r="IS37" s="636"/>
      <c r="IT37" s="636"/>
      <c r="IU37" s="636"/>
      <c r="IV37" s="636"/>
      <c r="IW37" s="636"/>
      <c r="IX37" s="636"/>
      <c r="IY37" s="636"/>
      <c r="IZ37" s="636"/>
      <c r="JA37" s="636"/>
      <c r="JB37" s="636"/>
      <c r="JC37" s="636"/>
      <c r="JD37" s="636"/>
      <c r="JE37" s="636"/>
      <c r="JF37" s="636"/>
      <c r="JG37" s="636"/>
      <c r="JH37" s="636"/>
      <c r="JI37" s="636"/>
      <c r="JJ37" s="636"/>
      <c r="JK37" s="636"/>
      <c r="JL37" s="636"/>
      <c r="JM37" s="636"/>
      <c r="JN37" s="636"/>
      <c r="JO37" s="636"/>
      <c r="JP37" s="636"/>
      <c r="JQ37" s="636"/>
      <c r="JR37" s="636"/>
      <c r="JS37" s="636"/>
      <c r="JT37" s="636"/>
      <c r="JU37" s="636"/>
      <c r="JV37" s="636"/>
      <c r="JW37" s="636"/>
      <c r="JX37" s="636"/>
      <c r="JY37" s="636"/>
      <c r="JZ37" s="636"/>
      <c r="KA37" s="636"/>
      <c r="KB37" s="636"/>
      <c r="KC37" s="636"/>
      <c r="KD37" s="636"/>
      <c r="KE37" s="636"/>
      <c r="KF37" s="636"/>
      <c r="KG37" s="636"/>
      <c r="KH37" s="636"/>
      <c r="KI37" s="636"/>
      <c r="KJ37" s="636"/>
      <c r="KK37" s="636"/>
      <c r="KL37" s="636"/>
      <c r="KM37" s="636"/>
      <c r="KN37" s="636"/>
      <c r="KO37" s="636"/>
      <c r="KP37" s="636"/>
      <c r="KQ37" s="636"/>
      <c r="KR37" s="636"/>
      <c r="KS37" s="636"/>
      <c r="KT37" s="636"/>
      <c r="KU37" s="636"/>
      <c r="KV37" s="636"/>
      <c r="KW37" s="636"/>
      <c r="KX37" s="636"/>
      <c r="KY37" s="636"/>
      <c r="KZ37" s="636"/>
      <c r="LA37" s="636"/>
      <c r="LB37" s="636"/>
      <c r="LC37" s="636"/>
      <c r="LD37" s="636"/>
      <c r="LE37" s="636"/>
      <c r="LF37" s="636"/>
      <c r="LG37" s="636"/>
      <c r="LH37" s="636"/>
      <c r="LI37" s="636"/>
      <c r="LJ37" s="636"/>
      <c r="LK37" s="636"/>
      <c r="LL37" s="636"/>
      <c r="LM37" s="636"/>
      <c r="LN37" s="636"/>
      <c r="LO37" s="636"/>
      <c r="LP37" s="636"/>
      <c r="LQ37" s="636"/>
      <c r="LR37" s="636"/>
      <c r="LS37" s="636"/>
      <c r="LT37" s="636"/>
      <c r="LU37" s="636"/>
      <c r="LV37" s="636"/>
      <c r="LW37" s="636"/>
      <c r="LX37" s="636"/>
      <c r="LY37" s="636"/>
      <c r="LZ37" s="636"/>
      <c r="MA37" s="636"/>
      <c r="MB37" s="636"/>
      <c r="MC37" s="636"/>
      <c r="MD37" s="636"/>
      <c r="ME37" s="636"/>
      <c r="MF37" s="636"/>
      <c r="MG37" s="636"/>
      <c r="MH37" s="636"/>
      <c r="MI37" s="636"/>
      <c r="MJ37" s="636"/>
      <c r="MK37" s="636"/>
      <c r="ML37" s="636"/>
      <c r="MM37" s="636"/>
      <c r="MN37" s="636"/>
      <c r="MO37" s="636"/>
      <c r="MP37" s="636"/>
      <c r="MQ37" s="636"/>
      <c r="MR37" s="636"/>
      <c r="MS37" s="636"/>
      <c r="MT37" s="636"/>
      <c r="MU37" s="636"/>
      <c r="MV37" s="636"/>
      <c r="MW37" s="636"/>
      <c r="MX37" s="636"/>
      <c r="MY37" s="636"/>
      <c r="MZ37" s="636"/>
      <c r="NA37" s="636"/>
      <c r="NB37" s="636"/>
      <c r="NC37" s="636"/>
      <c r="ND37" s="636"/>
      <c r="NE37" s="636"/>
      <c r="NF37" s="636"/>
      <c r="NG37" s="636"/>
      <c r="NH37" s="636"/>
      <c r="NI37" s="636"/>
      <c r="NJ37" s="636"/>
      <c r="NK37" s="636"/>
      <c r="NL37" s="636"/>
      <c r="NM37" s="636"/>
      <c r="NN37" s="636"/>
      <c r="NO37" s="636"/>
      <c r="NP37" s="636"/>
      <c r="NQ37" s="636"/>
      <c r="NR37" s="636"/>
      <c r="NS37" s="636"/>
      <c r="NT37" s="636"/>
      <c r="NU37" s="636"/>
      <c r="NV37" s="636"/>
      <c r="NW37" s="636"/>
      <c r="NX37" s="636"/>
      <c r="NY37" s="636"/>
      <c r="NZ37" s="636"/>
      <c r="OA37" s="636"/>
      <c r="OB37" s="636"/>
      <c r="OC37" s="636"/>
      <c r="OD37" s="636"/>
      <c r="OE37" s="636"/>
      <c r="OF37" s="636"/>
      <c r="OG37" s="636"/>
      <c r="OH37" s="636"/>
      <c r="OI37" s="636"/>
      <c r="OJ37" s="636"/>
      <c r="OK37" s="636"/>
      <c r="OL37" s="636"/>
      <c r="OM37" s="636"/>
      <c r="ON37" s="636"/>
      <c r="OO37" s="636"/>
      <c r="OP37" s="636"/>
      <c r="OQ37" s="636"/>
      <c r="OR37" s="636"/>
      <c r="OS37" s="636"/>
      <c r="OT37" s="636"/>
      <c r="OU37" s="636"/>
      <c r="OV37" s="636"/>
      <c r="OW37" s="636"/>
      <c r="OX37" s="636"/>
      <c r="OY37" s="636"/>
      <c r="OZ37" s="636"/>
      <c r="PA37" s="636"/>
      <c r="PB37" s="636"/>
      <c r="PC37" s="636"/>
      <c r="PD37" s="636"/>
      <c r="PE37" s="636"/>
      <c r="PF37" s="636"/>
      <c r="PG37" s="636"/>
      <c r="PH37" s="636"/>
      <c r="PI37" s="636"/>
      <c r="PJ37" s="636"/>
      <c r="PK37" s="636"/>
      <c r="PL37" s="636"/>
      <c r="PM37" s="636"/>
      <c r="PN37" s="636"/>
      <c r="PO37" s="636"/>
      <c r="PP37" s="636"/>
      <c r="PQ37" s="636"/>
      <c r="PR37" s="636"/>
      <c r="PS37" s="636"/>
      <c r="PT37" s="636"/>
      <c r="PU37" s="636"/>
      <c r="PV37" s="636"/>
      <c r="PW37" s="636"/>
      <c r="PX37" s="636"/>
      <c r="PY37" s="636"/>
      <c r="PZ37" s="636"/>
      <c r="QA37" s="636"/>
      <c r="QB37" s="636"/>
      <c r="QC37" s="636"/>
      <c r="QD37" s="636"/>
      <c r="QE37" s="636"/>
      <c r="QF37" s="636"/>
      <c r="QG37" s="636"/>
      <c r="QH37" s="636"/>
      <c r="QI37" s="636"/>
      <c r="QJ37" s="636"/>
      <c r="QK37" s="636"/>
      <c r="QL37" s="636"/>
      <c r="QM37" s="636"/>
      <c r="QN37" s="636"/>
      <c r="QO37" s="636"/>
      <c r="QP37" s="636"/>
      <c r="QQ37" s="636"/>
      <c r="QR37" s="636"/>
      <c r="QS37" s="636"/>
      <c r="QT37" s="636"/>
      <c r="QU37" s="636"/>
      <c r="QV37" s="636"/>
      <c r="QW37" s="636"/>
      <c r="QX37" s="636"/>
      <c r="QY37" s="636"/>
      <c r="QZ37" s="636"/>
      <c r="RA37" s="636"/>
      <c r="RB37" s="636"/>
      <c r="RC37" s="636"/>
      <c r="RD37" s="636"/>
      <c r="RE37" s="636"/>
      <c r="RF37" s="636"/>
      <c r="RG37" s="636"/>
      <c r="RH37" s="636"/>
      <c r="RI37" s="636"/>
      <c r="RJ37" s="636"/>
      <c r="RK37" s="636"/>
      <c r="RL37" s="636"/>
      <c r="RM37" s="636"/>
      <c r="RN37" s="636"/>
      <c r="RO37" s="636"/>
      <c r="RP37" s="636"/>
      <c r="RQ37" s="636"/>
      <c r="RR37" s="636"/>
      <c r="RS37" s="636"/>
      <c r="RT37" s="636"/>
      <c r="RU37" s="636"/>
      <c r="RV37" s="636"/>
      <c r="RW37" s="636"/>
      <c r="RX37" s="636"/>
      <c r="RY37" s="636"/>
      <c r="RZ37" s="636"/>
      <c r="SA37" s="636"/>
      <c r="SB37" s="636"/>
      <c r="SC37" s="636"/>
      <c r="SD37" s="636"/>
      <c r="SE37" s="636"/>
      <c r="SF37" s="636"/>
      <c r="SG37" s="636"/>
      <c r="SH37" s="636"/>
      <c r="SI37" s="636"/>
      <c r="SJ37" s="636"/>
      <c r="SK37" s="636"/>
      <c r="SL37" s="636"/>
      <c r="SM37" s="636"/>
      <c r="SN37" s="636"/>
      <c r="SO37" s="636"/>
      <c r="SP37" s="636"/>
      <c r="SQ37" s="636"/>
      <c r="SR37" s="636"/>
      <c r="SS37" s="636"/>
      <c r="ST37" s="636"/>
      <c r="SU37" s="636"/>
      <c r="SV37" s="636"/>
      <c r="SW37" s="636"/>
      <c r="SX37" s="636"/>
      <c r="SY37" s="636"/>
      <c r="SZ37" s="636"/>
      <c r="TA37" s="636"/>
      <c r="TB37" s="636"/>
      <c r="TC37" s="636"/>
      <c r="TD37" s="636"/>
      <c r="TE37" s="636"/>
      <c r="TF37" s="636"/>
      <c r="TG37" s="636"/>
      <c r="TH37" s="636"/>
      <c r="TI37" s="636"/>
      <c r="TJ37" s="636"/>
      <c r="TK37" s="636"/>
      <c r="TL37" s="636"/>
      <c r="TM37" s="636"/>
      <c r="TN37" s="636"/>
      <c r="TO37" s="636"/>
      <c r="TP37" s="636"/>
      <c r="TQ37" s="636"/>
      <c r="TR37" s="636"/>
      <c r="TS37" s="636"/>
      <c r="TT37" s="636"/>
      <c r="TU37" s="636"/>
      <c r="TV37" s="636"/>
      <c r="TW37" s="636"/>
      <c r="TX37" s="636"/>
      <c r="TY37" s="636"/>
      <c r="TZ37" s="636"/>
      <c r="UA37" s="636"/>
      <c r="UB37" s="636"/>
      <c r="UC37" s="636"/>
      <c r="UD37" s="636"/>
      <c r="UE37" s="636"/>
      <c r="UF37" s="636"/>
      <c r="UG37" s="636"/>
      <c r="UH37" s="636"/>
      <c r="UI37" s="636"/>
      <c r="UJ37" s="636"/>
      <c r="UK37" s="636"/>
      <c r="UL37" s="636"/>
      <c r="UM37" s="636"/>
      <c r="UN37" s="636"/>
      <c r="UO37" s="636"/>
      <c r="UP37" s="636"/>
      <c r="UQ37" s="636"/>
      <c r="UR37" s="636"/>
      <c r="US37" s="636"/>
      <c r="UT37" s="636"/>
      <c r="UU37" s="636"/>
      <c r="UV37" s="636"/>
      <c r="UW37" s="636"/>
      <c r="UX37" s="636"/>
      <c r="UY37" s="636"/>
      <c r="UZ37" s="636"/>
      <c r="VA37" s="636"/>
      <c r="VB37" s="636"/>
      <c r="VC37" s="636"/>
      <c r="VD37" s="636"/>
      <c r="VE37" s="636"/>
      <c r="VF37" s="636"/>
      <c r="VG37" s="636"/>
      <c r="VH37" s="636"/>
      <c r="VI37" s="636"/>
      <c r="VJ37" s="636"/>
      <c r="VK37" s="636"/>
      <c r="VL37" s="636"/>
      <c r="VM37" s="636"/>
      <c r="VN37" s="636"/>
      <c r="VO37" s="636"/>
      <c r="VP37" s="636"/>
      <c r="VQ37" s="636"/>
      <c r="VR37" s="636"/>
      <c r="VS37" s="636"/>
      <c r="VT37" s="636"/>
      <c r="VU37" s="636"/>
      <c r="VV37" s="636"/>
      <c r="VW37" s="636"/>
      <c r="VX37" s="636"/>
      <c r="VY37" s="636"/>
      <c r="VZ37" s="636"/>
      <c r="WA37" s="636"/>
      <c r="WB37" s="636"/>
      <c r="WC37" s="636"/>
      <c r="WD37" s="636"/>
      <c r="WE37" s="636"/>
      <c r="WF37" s="636"/>
      <c r="WG37" s="636"/>
      <c r="WH37" s="636"/>
      <c r="WI37" s="636"/>
      <c r="WJ37" s="636"/>
      <c r="WK37" s="636"/>
      <c r="WL37" s="636"/>
      <c r="WM37" s="636"/>
      <c r="WN37" s="636"/>
      <c r="WO37" s="636"/>
      <c r="WP37" s="636"/>
      <c r="WQ37" s="636"/>
      <c r="WR37" s="636"/>
      <c r="WS37" s="636"/>
      <c r="WT37" s="636"/>
      <c r="WU37" s="636"/>
      <c r="WV37" s="636"/>
      <c r="WW37" s="636"/>
      <c r="WX37" s="636"/>
      <c r="WY37" s="636"/>
      <c r="WZ37" s="636"/>
      <c r="XA37" s="636"/>
      <c r="XB37" s="636"/>
      <c r="XC37" s="636"/>
      <c r="XD37" s="636"/>
      <c r="XE37" s="636"/>
      <c r="XF37" s="636"/>
      <c r="XG37" s="636"/>
      <c r="XH37" s="636"/>
      <c r="XI37" s="636"/>
      <c r="XJ37" s="636"/>
      <c r="XK37" s="636"/>
      <c r="XL37" s="636"/>
      <c r="XM37" s="636"/>
      <c r="XN37" s="636"/>
      <c r="XO37" s="636"/>
      <c r="XP37" s="636"/>
      <c r="XQ37" s="636"/>
      <c r="XR37" s="636"/>
      <c r="XS37" s="636"/>
      <c r="XT37" s="636"/>
      <c r="XU37" s="636"/>
      <c r="XV37" s="636"/>
      <c r="XW37" s="636"/>
      <c r="XX37" s="636"/>
      <c r="XY37" s="636"/>
      <c r="XZ37" s="636"/>
      <c r="YA37" s="636"/>
      <c r="YB37" s="636"/>
      <c r="YC37" s="636"/>
      <c r="YD37" s="636"/>
      <c r="YE37" s="636"/>
      <c r="YF37" s="636"/>
      <c r="YG37" s="636"/>
      <c r="YH37" s="636"/>
      <c r="YI37" s="636"/>
      <c r="YJ37" s="636"/>
      <c r="YK37" s="636"/>
      <c r="YL37" s="636"/>
      <c r="YM37" s="636"/>
      <c r="YN37" s="636"/>
      <c r="YO37" s="636"/>
      <c r="YP37" s="636"/>
      <c r="YQ37" s="636"/>
      <c r="YR37" s="636"/>
      <c r="YS37" s="636"/>
      <c r="YT37" s="636"/>
      <c r="YU37" s="636"/>
      <c r="YV37" s="636"/>
      <c r="YW37" s="636"/>
      <c r="YX37" s="636"/>
      <c r="YY37" s="636"/>
      <c r="YZ37" s="636"/>
      <c r="ZA37" s="636"/>
      <c r="ZB37" s="636"/>
      <c r="ZC37" s="636"/>
      <c r="ZD37" s="636"/>
      <c r="ZE37" s="636"/>
      <c r="ZF37" s="636"/>
      <c r="ZG37" s="636"/>
      <c r="ZH37" s="636"/>
      <c r="ZI37" s="636"/>
      <c r="ZJ37" s="636"/>
      <c r="ZK37" s="636"/>
      <c r="ZL37" s="636"/>
      <c r="ZM37" s="636"/>
      <c r="ZN37" s="636"/>
      <c r="ZO37" s="636"/>
      <c r="ZP37" s="636"/>
      <c r="ZQ37" s="636"/>
      <c r="ZR37" s="636"/>
      <c r="ZS37" s="636"/>
      <c r="ZT37" s="636"/>
      <c r="ZU37" s="636"/>
      <c r="ZV37" s="636"/>
      <c r="ZW37" s="636"/>
      <c r="ZX37" s="636"/>
      <c r="ZY37" s="636"/>
      <c r="ZZ37" s="636"/>
      <c r="AAA37" s="636"/>
      <c r="AAB37" s="636"/>
      <c r="AAC37" s="636"/>
      <c r="AAD37" s="636"/>
      <c r="AAE37" s="636"/>
      <c r="AAF37" s="636"/>
      <c r="AAG37" s="636"/>
      <c r="AAH37" s="636"/>
      <c r="AAI37" s="636"/>
      <c r="AAJ37" s="636"/>
      <c r="AAK37" s="636"/>
      <c r="AAL37" s="636"/>
      <c r="AAM37" s="636"/>
      <c r="AAN37" s="636"/>
      <c r="AAO37" s="636"/>
      <c r="AAP37" s="636"/>
      <c r="AAQ37" s="636"/>
      <c r="AAR37" s="636"/>
      <c r="AAS37" s="636"/>
      <c r="AAT37" s="636"/>
      <c r="AAU37" s="636"/>
      <c r="AAV37" s="636"/>
      <c r="AAW37" s="636"/>
      <c r="AAX37" s="636"/>
      <c r="AAY37" s="636"/>
      <c r="AAZ37" s="636"/>
      <c r="ABA37" s="636"/>
      <c r="ABB37" s="636"/>
      <c r="ABC37" s="636"/>
      <c r="ABD37" s="636"/>
      <c r="ABE37" s="636"/>
      <c r="ABF37" s="636"/>
      <c r="ABG37" s="636"/>
      <c r="ABH37" s="636"/>
      <c r="ABI37" s="636"/>
      <c r="ABJ37" s="636"/>
      <c r="ABK37" s="636"/>
      <c r="ABL37" s="636"/>
      <c r="ABM37" s="636"/>
      <c r="ABN37" s="636"/>
      <c r="ABO37" s="636"/>
      <c r="ABP37" s="636"/>
      <c r="ABQ37" s="636"/>
      <c r="ABR37" s="636"/>
      <c r="ABS37" s="636"/>
      <c r="ABT37" s="636"/>
      <c r="ABU37" s="636"/>
      <c r="ABV37" s="636"/>
      <c r="ABW37" s="636"/>
      <c r="ABX37" s="636"/>
      <c r="ABY37" s="636"/>
      <c r="ABZ37" s="636"/>
      <c r="ACA37" s="636"/>
      <c r="ACB37" s="636"/>
      <c r="ACC37" s="636"/>
      <c r="ACD37" s="636"/>
      <c r="ACE37" s="636"/>
      <c r="ACF37" s="636"/>
      <c r="ACG37" s="636"/>
      <c r="ACH37" s="636"/>
      <c r="ACI37" s="636"/>
      <c r="ACJ37" s="636"/>
      <c r="ACK37" s="636"/>
      <c r="ACL37" s="636"/>
      <c r="ACM37" s="636"/>
      <c r="ACN37" s="636"/>
      <c r="ACO37" s="636"/>
      <c r="ACP37" s="636"/>
      <c r="ACQ37" s="636"/>
      <c r="ACR37" s="636"/>
      <c r="ACS37" s="636"/>
      <c r="ACT37" s="636"/>
      <c r="ACU37" s="636"/>
      <c r="ACV37" s="636"/>
      <c r="ACW37" s="636"/>
      <c r="ACX37" s="636"/>
      <c r="ACY37" s="636"/>
      <c r="ACZ37" s="636"/>
      <c r="ADA37" s="636"/>
      <c r="ADB37" s="636"/>
      <c r="ADC37" s="636"/>
      <c r="ADD37" s="636"/>
      <c r="ADE37" s="636"/>
      <c r="ADF37" s="636"/>
      <c r="ADG37" s="636"/>
      <c r="ADH37" s="636"/>
      <c r="ADI37" s="636"/>
      <c r="ADJ37" s="636"/>
      <c r="ADK37" s="636"/>
      <c r="ADL37" s="636"/>
      <c r="ADM37" s="636"/>
      <c r="ADN37" s="636"/>
      <c r="ADO37" s="636"/>
      <c r="ADP37" s="636"/>
      <c r="ADQ37" s="636"/>
      <c r="ADR37" s="636"/>
      <c r="ADS37" s="636"/>
      <c r="ADT37" s="636"/>
      <c r="ADU37" s="636"/>
      <c r="ADV37" s="636"/>
      <c r="ADW37" s="636"/>
      <c r="ADX37" s="636"/>
      <c r="ADY37" s="636"/>
      <c r="ADZ37" s="636"/>
      <c r="AEA37" s="636"/>
      <c r="AEB37" s="636"/>
      <c r="AEC37" s="636"/>
      <c r="AED37" s="636"/>
      <c r="AEE37" s="636"/>
      <c r="AEF37" s="636"/>
      <c r="AEG37" s="636"/>
      <c r="AEH37" s="636"/>
      <c r="AEI37" s="636"/>
      <c r="AEJ37" s="636"/>
      <c r="AEK37" s="636"/>
      <c r="AEL37" s="636"/>
      <c r="AEM37" s="636"/>
      <c r="AEN37" s="636"/>
      <c r="AEO37" s="636"/>
      <c r="AEP37" s="636"/>
      <c r="AEQ37" s="636"/>
      <c r="AER37" s="636"/>
      <c r="AES37" s="636"/>
      <c r="AET37" s="636"/>
      <c r="AEU37" s="636"/>
      <c r="AEV37" s="636"/>
      <c r="AEW37" s="636"/>
      <c r="AEX37" s="636"/>
      <c r="AEY37" s="636"/>
      <c r="AEZ37" s="636"/>
      <c r="AFA37" s="636"/>
      <c r="AFB37" s="636"/>
      <c r="AFC37" s="636"/>
      <c r="AFD37" s="636"/>
      <c r="AFE37" s="636"/>
      <c r="AFF37" s="636"/>
      <c r="AFG37" s="636"/>
      <c r="AFH37" s="636"/>
      <c r="AFI37" s="636"/>
      <c r="AFJ37" s="636"/>
      <c r="AFK37" s="636"/>
      <c r="AFL37" s="636"/>
      <c r="AFM37" s="636"/>
      <c r="AFN37" s="636"/>
      <c r="AFO37" s="636"/>
      <c r="AFP37" s="636"/>
      <c r="AFQ37" s="636"/>
      <c r="AFR37" s="636"/>
      <c r="AFS37" s="636"/>
      <c r="AFT37" s="636"/>
      <c r="AFU37" s="636"/>
      <c r="AFV37" s="636"/>
      <c r="AFW37" s="636"/>
      <c r="AFX37" s="636"/>
      <c r="AFY37" s="636"/>
      <c r="AFZ37" s="636"/>
      <c r="AGA37" s="636"/>
      <c r="AGB37" s="636"/>
      <c r="AGC37" s="636"/>
      <c r="AGD37" s="636"/>
      <c r="AGE37" s="636"/>
      <c r="AGF37" s="636"/>
      <c r="AGG37" s="636"/>
      <c r="AGH37" s="636"/>
      <c r="AGI37" s="636"/>
      <c r="AGJ37" s="636"/>
      <c r="AGK37" s="636"/>
      <c r="AGL37" s="636"/>
      <c r="AGM37" s="636"/>
      <c r="AGN37" s="636"/>
      <c r="AGO37" s="636"/>
      <c r="AGP37" s="636"/>
      <c r="AGQ37" s="636"/>
      <c r="AGR37" s="636"/>
      <c r="AGS37" s="636"/>
      <c r="AGT37" s="636"/>
      <c r="AGU37" s="636"/>
      <c r="AGV37" s="636"/>
      <c r="AGW37" s="636"/>
      <c r="AGX37" s="636"/>
      <c r="AGY37" s="636"/>
      <c r="AGZ37" s="636"/>
      <c r="AHA37" s="636"/>
      <c r="AHB37" s="636"/>
      <c r="AHC37" s="636"/>
      <c r="AHD37" s="636"/>
      <c r="AHE37" s="636"/>
      <c r="AHF37" s="636"/>
      <c r="AHG37" s="636"/>
      <c r="AHH37" s="636"/>
      <c r="AHI37" s="636"/>
      <c r="AHJ37" s="636"/>
      <c r="AHK37" s="636"/>
      <c r="AHL37" s="636"/>
      <c r="AHM37" s="636"/>
      <c r="AHN37" s="636"/>
      <c r="AHO37" s="636"/>
      <c r="AHP37" s="636"/>
      <c r="AHQ37" s="636"/>
      <c r="AHR37" s="636"/>
      <c r="AHS37" s="636"/>
      <c r="AHT37" s="636"/>
      <c r="AHU37" s="636"/>
      <c r="AHV37" s="636"/>
      <c r="AHW37" s="636"/>
      <c r="AHX37" s="636"/>
      <c r="AHY37" s="636"/>
      <c r="AHZ37" s="636"/>
      <c r="AIA37" s="636"/>
      <c r="AIB37" s="636"/>
      <c r="AIC37" s="636"/>
      <c r="AID37" s="636"/>
      <c r="AIE37" s="636"/>
      <c r="AIF37" s="636"/>
      <c r="AIG37" s="636"/>
      <c r="AIH37" s="636"/>
      <c r="AII37" s="636"/>
      <c r="AIJ37" s="636"/>
      <c r="AIK37" s="636"/>
      <c r="AIL37" s="636"/>
      <c r="AIM37" s="636"/>
      <c r="AIN37" s="636"/>
      <c r="AIO37" s="636"/>
      <c r="AIP37" s="636"/>
      <c r="AIQ37" s="636"/>
      <c r="AIR37" s="636"/>
      <c r="AIS37" s="636"/>
      <c r="AIT37" s="636"/>
      <c r="AIU37" s="636"/>
      <c r="AIV37" s="636"/>
      <c r="AIW37" s="636"/>
      <c r="AIX37" s="636"/>
      <c r="AIY37" s="636"/>
      <c r="AIZ37" s="636"/>
      <c r="AJA37" s="636"/>
      <c r="AJB37" s="636"/>
      <c r="AJC37" s="636"/>
      <c r="AJD37" s="636"/>
      <c r="AJE37" s="636"/>
      <c r="AJF37" s="636"/>
      <c r="AJG37" s="636"/>
      <c r="AJH37" s="636"/>
      <c r="AJI37" s="636"/>
      <c r="AJJ37" s="636"/>
      <c r="AJK37" s="636"/>
      <c r="AJL37" s="636"/>
      <c r="AJM37" s="636"/>
      <c r="AJN37" s="636"/>
      <c r="AJO37" s="636"/>
      <c r="AJP37" s="636"/>
      <c r="AJQ37" s="636"/>
      <c r="AJR37" s="636"/>
      <c r="AJS37" s="636"/>
      <c r="AJT37" s="636"/>
      <c r="AJU37" s="636"/>
      <c r="AJV37" s="636"/>
      <c r="AJW37" s="636"/>
      <c r="AJX37" s="636"/>
      <c r="AJY37" s="636"/>
      <c r="AJZ37" s="636"/>
      <c r="AKA37" s="636"/>
      <c r="AKB37" s="636"/>
      <c r="AKC37" s="636"/>
      <c r="AKD37" s="636"/>
      <c r="AKE37" s="636"/>
      <c r="AKF37" s="636"/>
      <c r="AKG37" s="636"/>
      <c r="AKH37" s="636"/>
      <c r="AKI37" s="636"/>
      <c r="AKJ37" s="636"/>
      <c r="AKK37" s="636"/>
      <c r="AKL37" s="636"/>
      <c r="AKM37" s="636"/>
      <c r="AKN37" s="636"/>
      <c r="AKO37" s="636"/>
      <c r="AKP37" s="636"/>
      <c r="AKQ37" s="636"/>
      <c r="AKR37" s="636"/>
      <c r="AKS37" s="636"/>
      <c r="AKT37" s="636"/>
      <c r="AKU37" s="636"/>
      <c r="AKV37" s="636"/>
      <c r="AKW37" s="636"/>
      <c r="AKX37" s="636"/>
      <c r="AKY37" s="636"/>
      <c r="AKZ37" s="636"/>
      <c r="ALA37" s="636"/>
      <c r="ALB37" s="636"/>
      <c r="ALC37" s="636"/>
      <c r="ALD37" s="636"/>
      <c r="ALE37" s="636"/>
      <c r="ALF37" s="636"/>
      <c r="ALG37" s="636"/>
      <c r="ALH37" s="636"/>
      <c r="ALI37" s="636"/>
      <c r="ALJ37" s="636"/>
      <c r="ALK37" s="636"/>
      <c r="ALL37" s="636"/>
      <c r="ALM37" s="636"/>
      <c r="ALN37" s="636"/>
      <c r="ALO37" s="636"/>
      <c r="ALP37" s="636"/>
      <c r="ALQ37" s="636"/>
      <c r="ALR37" s="636"/>
      <c r="ALS37" s="636"/>
      <c r="ALT37" s="636"/>
      <c r="ALU37" s="636"/>
      <c r="ALV37" s="636"/>
      <c r="ALW37" s="636"/>
      <c r="ALX37" s="636"/>
      <c r="ALY37" s="636"/>
      <c r="ALZ37" s="636"/>
      <c r="AMA37" s="636"/>
      <c r="AMB37" s="636"/>
      <c r="AMC37" s="636"/>
      <c r="AMD37" s="636"/>
      <c r="AME37" s="636"/>
      <c r="AMF37" s="636"/>
      <c r="AMG37" s="636"/>
      <c r="AMH37" s="636"/>
      <c r="AMI37" s="636"/>
      <c r="AMJ37" s="636"/>
      <c r="AMK37" s="636"/>
      <c r="AML37" s="636"/>
      <c r="AMM37" s="636"/>
      <c r="AMN37" s="636"/>
      <c r="AMO37" s="636"/>
      <c r="AMP37" s="636"/>
      <c r="AMQ37" s="636"/>
      <c r="AMR37" s="636"/>
      <c r="AMS37" s="636"/>
      <c r="AMT37" s="636"/>
      <c r="AMU37" s="636"/>
      <c r="AMV37" s="636"/>
      <c r="AMW37" s="636"/>
      <c r="AMX37" s="636"/>
      <c r="AMY37" s="636"/>
      <c r="AMZ37" s="636"/>
      <c r="ANA37" s="636"/>
      <c r="ANB37" s="636"/>
      <c r="ANC37" s="636"/>
      <c r="AND37" s="636"/>
      <c r="ANE37" s="636"/>
      <c r="ANF37" s="636"/>
      <c r="ANG37" s="636"/>
      <c r="ANH37" s="636"/>
      <c r="ANI37" s="636"/>
      <c r="ANJ37" s="636"/>
      <c r="ANK37" s="636"/>
      <c r="ANL37" s="636"/>
      <c r="ANM37" s="636"/>
      <c r="ANN37" s="636"/>
      <c r="ANO37" s="636"/>
      <c r="ANP37" s="636"/>
      <c r="ANQ37" s="636"/>
      <c r="ANR37" s="636"/>
      <c r="ANS37" s="636"/>
      <c r="ANT37" s="636"/>
      <c r="ANU37" s="636"/>
      <c r="ANV37" s="636"/>
      <c r="ANW37" s="636"/>
      <c r="ANX37" s="636"/>
      <c r="ANY37" s="636"/>
      <c r="ANZ37" s="636"/>
      <c r="AOA37" s="636"/>
      <c r="AOB37" s="636"/>
      <c r="AOC37" s="636"/>
      <c r="AOD37" s="636"/>
      <c r="AOE37" s="636"/>
      <c r="AOF37" s="636"/>
      <c r="AOG37" s="636"/>
      <c r="AOH37" s="636"/>
      <c r="AOI37" s="636"/>
      <c r="AOJ37" s="636"/>
      <c r="AOK37" s="636"/>
      <c r="AOL37" s="636"/>
      <c r="AOM37" s="636"/>
      <c r="AON37" s="636"/>
      <c r="AOO37" s="636"/>
      <c r="AOP37" s="636"/>
      <c r="AOQ37" s="636"/>
      <c r="AOR37" s="636"/>
      <c r="AOS37" s="636"/>
      <c r="AOT37" s="636"/>
      <c r="AOU37" s="636"/>
      <c r="AOV37" s="636"/>
      <c r="AOW37" s="636"/>
      <c r="AOX37" s="636"/>
      <c r="AOY37" s="636"/>
      <c r="AOZ37" s="636"/>
      <c r="APA37" s="636"/>
      <c r="APB37" s="636"/>
      <c r="APC37" s="636"/>
      <c r="APD37" s="636"/>
      <c r="APE37" s="636"/>
      <c r="APF37" s="636"/>
      <c r="APG37" s="636"/>
      <c r="APH37" s="636"/>
      <c r="API37" s="636"/>
      <c r="APJ37" s="636"/>
      <c r="APK37" s="636"/>
      <c r="APL37" s="636"/>
      <c r="APM37" s="636"/>
      <c r="APN37" s="636"/>
      <c r="APO37" s="636"/>
      <c r="APP37" s="636"/>
      <c r="APQ37" s="636"/>
      <c r="APR37" s="636"/>
      <c r="APS37" s="636"/>
      <c r="APT37" s="636"/>
      <c r="APU37" s="636"/>
      <c r="APV37" s="636"/>
      <c r="APW37" s="636"/>
      <c r="APX37" s="636"/>
      <c r="APY37" s="636"/>
      <c r="APZ37" s="636"/>
      <c r="AQA37" s="636"/>
      <c r="AQB37" s="636"/>
      <c r="AQC37" s="636"/>
      <c r="AQD37" s="636"/>
      <c r="AQE37" s="636"/>
      <c r="AQF37" s="636"/>
      <c r="AQG37" s="636"/>
      <c r="AQH37" s="636"/>
      <c r="AQI37" s="636"/>
      <c r="AQJ37" s="636"/>
      <c r="AQK37" s="636"/>
      <c r="AQL37" s="636"/>
      <c r="AQM37" s="636"/>
      <c r="AQN37" s="636"/>
      <c r="AQO37" s="636"/>
      <c r="AQP37" s="636"/>
      <c r="AQQ37" s="636"/>
      <c r="AQR37" s="636"/>
      <c r="AQS37" s="636"/>
      <c r="AQT37" s="636"/>
      <c r="AQU37" s="636"/>
      <c r="AQV37" s="636"/>
      <c r="AQW37" s="636"/>
      <c r="AQX37" s="636"/>
      <c r="AQY37" s="636"/>
      <c r="AQZ37" s="636"/>
      <c r="ARA37" s="636"/>
      <c r="ARB37" s="636"/>
      <c r="ARC37" s="636"/>
      <c r="ARD37" s="636"/>
      <c r="ARE37" s="636"/>
      <c r="ARF37" s="636"/>
      <c r="ARG37" s="636"/>
      <c r="ARH37" s="636"/>
      <c r="ARI37" s="636"/>
      <c r="ARJ37" s="636"/>
      <c r="ARK37" s="636"/>
      <c r="ARL37" s="636"/>
      <c r="ARM37" s="636"/>
      <c r="ARN37" s="636"/>
      <c r="ARO37" s="636"/>
      <c r="ARP37" s="636"/>
      <c r="ARQ37" s="636"/>
      <c r="ARR37" s="636"/>
      <c r="ARS37" s="636"/>
      <c r="ART37" s="636"/>
      <c r="ARU37" s="636"/>
      <c r="ARV37" s="636"/>
      <c r="ARW37" s="636"/>
      <c r="ARX37" s="636"/>
      <c r="ARY37" s="636"/>
      <c r="ARZ37" s="636"/>
      <c r="ASA37" s="636"/>
      <c r="ASB37" s="636"/>
      <c r="ASC37" s="636"/>
      <c r="ASD37" s="636"/>
      <c r="ASE37" s="636"/>
      <c r="ASF37" s="636"/>
      <c r="ASG37" s="636"/>
      <c r="ASH37" s="636"/>
      <c r="ASI37" s="636"/>
      <c r="ASJ37" s="636"/>
      <c r="ASK37" s="636"/>
      <c r="ASL37" s="636"/>
      <c r="ASM37" s="636"/>
      <c r="ASN37" s="636"/>
      <c r="ASO37" s="636"/>
      <c r="ASP37" s="636"/>
      <c r="ASQ37" s="636"/>
      <c r="ASR37" s="636"/>
      <c r="ASS37" s="636"/>
      <c r="AST37" s="636"/>
      <c r="ASU37" s="636"/>
      <c r="ASV37" s="636"/>
      <c r="ASW37" s="636"/>
      <c r="ASX37" s="636"/>
      <c r="ASY37" s="636"/>
      <c r="ASZ37" s="636"/>
      <c r="ATA37" s="636"/>
      <c r="ATB37" s="636"/>
      <c r="ATC37" s="636"/>
      <c r="ATD37" s="636"/>
      <c r="ATE37" s="636"/>
      <c r="ATF37" s="636"/>
      <c r="ATG37" s="636"/>
      <c r="ATH37" s="636"/>
      <c r="ATI37" s="636"/>
      <c r="ATJ37" s="636"/>
      <c r="ATK37" s="636"/>
      <c r="ATL37" s="636"/>
      <c r="ATM37" s="636"/>
      <c r="ATN37" s="636"/>
      <c r="ATO37" s="636"/>
      <c r="ATP37" s="636"/>
      <c r="ATQ37" s="636"/>
      <c r="ATR37" s="636"/>
      <c r="ATS37" s="636"/>
      <c r="ATT37" s="636"/>
      <c r="ATU37" s="636"/>
      <c r="ATV37" s="636"/>
      <c r="ATW37" s="636"/>
      <c r="ATX37" s="636"/>
      <c r="ATY37" s="636"/>
      <c r="ATZ37" s="636"/>
      <c r="AUA37" s="636"/>
      <c r="AUB37" s="636"/>
      <c r="AUC37" s="636"/>
      <c r="AUD37" s="636"/>
      <c r="AUE37" s="636"/>
      <c r="AUF37" s="636"/>
      <c r="AUG37" s="636"/>
      <c r="AUH37" s="636"/>
      <c r="AUI37" s="636"/>
      <c r="AUJ37" s="636"/>
      <c r="AUK37" s="636"/>
      <c r="AUL37" s="636"/>
      <c r="AUM37" s="636"/>
      <c r="AUN37" s="636"/>
      <c r="AUO37" s="636"/>
      <c r="AUP37" s="636"/>
      <c r="AUQ37" s="636"/>
      <c r="AUR37" s="636"/>
      <c r="AUS37" s="636"/>
      <c r="AUT37" s="636"/>
      <c r="AUU37" s="636"/>
      <c r="AUV37" s="636"/>
      <c r="AUW37" s="636"/>
      <c r="AUX37" s="636"/>
      <c r="AUY37" s="636"/>
      <c r="AUZ37" s="636"/>
      <c r="AVA37" s="636"/>
      <c r="AVB37" s="636"/>
      <c r="AVC37" s="636"/>
      <c r="AVD37" s="636"/>
      <c r="AVE37" s="636"/>
      <c r="AVF37" s="636"/>
      <c r="AVG37" s="636"/>
      <c r="AVH37" s="636"/>
      <c r="AVI37" s="636"/>
      <c r="AVJ37" s="636"/>
      <c r="AVK37" s="636"/>
      <c r="AVL37" s="636"/>
      <c r="AVM37" s="636"/>
      <c r="AVN37" s="636"/>
      <c r="AVO37" s="636"/>
      <c r="AVP37" s="636"/>
      <c r="AVQ37" s="636"/>
      <c r="AVR37" s="636"/>
      <c r="AVS37" s="636"/>
      <c r="AVT37" s="636"/>
      <c r="AVU37" s="636"/>
      <c r="AVV37" s="636"/>
      <c r="AVW37" s="636"/>
      <c r="AVX37" s="636"/>
      <c r="AVY37" s="636"/>
      <c r="AVZ37" s="636"/>
      <c r="AWA37" s="636"/>
      <c r="AWB37" s="636"/>
      <c r="AWC37" s="636"/>
      <c r="AWD37" s="636"/>
      <c r="AWE37" s="636"/>
      <c r="AWF37" s="636"/>
      <c r="AWG37" s="636"/>
      <c r="AWH37" s="636"/>
      <c r="AWI37" s="636"/>
      <c r="AWJ37" s="636"/>
      <c r="AWK37" s="636"/>
      <c r="AWL37" s="636"/>
      <c r="AWM37" s="636"/>
      <c r="AWN37" s="636"/>
      <c r="AWO37" s="636"/>
      <c r="AWP37" s="636"/>
      <c r="AWQ37" s="636"/>
      <c r="AWR37" s="636"/>
      <c r="AWS37" s="636"/>
      <c r="AWT37" s="636"/>
      <c r="AWU37" s="636"/>
      <c r="AWV37" s="636"/>
      <c r="AWW37" s="636"/>
      <c r="AWX37" s="636"/>
      <c r="AWY37" s="636"/>
      <c r="AWZ37" s="636"/>
      <c r="AXA37" s="636"/>
      <c r="AXB37" s="636"/>
      <c r="AXC37" s="636"/>
      <c r="AXD37" s="636"/>
      <c r="AXE37" s="636"/>
      <c r="AXF37" s="636"/>
      <c r="AXG37" s="636"/>
      <c r="AXH37" s="636"/>
      <c r="AXI37" s="636"/>
      <c r="AXJ37" s="636"/>
      <c r="AXK37" s="636"/>
      <c r="AXL37" s="636"/>
      <c r="AXM37" s="636"/>
      <c r="AXN37" s="636"/>
      <c r="AXO37" s="636"/>
      <c r="AXP37" s="636"/>
      <c r="AXQ37" s="636"/>
      <c r="AXR37" s="636"/>
      <c r="AXS37" s="636"/>
      <c r="AXT37" s="636"/>
      <c r="AXU37" s="636"/>
      <c r="AXV37" s="636"/>
      <c r="AXW37" s="636"/>
      <c r="AXX37" s="636"/>
      <c r="AXY37" s="636"/>
      <c r="AXZ37" s="636"/>
      <c r="AYA37" s="636"/>
      <c r="AYB37" s="636"/>
      <c r="AYC37" s="636"/>
      <c r="AYD37" s="636"/>
      <c r="AYE37" s="636"/>
      <c r="AYF37" s="636"/>
      <c r="AYG37" s="636"/>
      <c r="AYH37" s="636"/>
      <c r="AYI37" s="636"/>
      <c r="AYJ37" s="636"/>
      <c r="AYK37" s="636"/>
      <c r="AYL37" s="636"/>
      <c r="AYM37" s="636"/>
      <c r="AYN37" s="636"/>
      <c r="AYO37" s="636"/>
      <c r="AYP37" s="636"/>
      <c r="AYQ37" s="636"/>
      <c r="AYR37" s="636"/>
      <c r="AYS37" s="636"/>
      <c r="AYT37" s="636"/>
      <c r="AYU37" s="636"/>
      <c r="AYV37" s="636"/>
      <c r="AYW37" s="636"/>
      <c r="AYX37" s="636"/>
      <c r="AYY37" s="636"/>
      <c r="AYZ37" s="636"/>
      <c r="AZA37" s="636"/>
      <c r="AZB37" s="636"/>
      <c r="AZC37" s="636"/>
      <c r="AZD37" s="636"/>
      <c r="AZE37" s="636"/>
      <c r="AZF37" s="636"/>
      <c r="AZG37" s="636"/>
      <c r="AZH37" s="636"/>
      <c r="AZI37" s="636"/>
      <c r="AZJ37" s="636"/>
      <c r="AZK37" s="636"/>
      <c r="AZL37" s="636"/>
      <c r="AZM37" s="636"/>
      <c r="AZN37" s="636"/>
      <c r="AZO37" s="636"/>
      <c r="AZP37" s="636"/>
      <c r="AZQ37" s="636"/>
      <c r="AZR37" s="636"/>
      <c r="AZS37" s="636"/>
      <c r="AZT37" s="636"/>
      <c r="AZU37" s="636"/>
      <c r="AZV37" s="636"/>
      <c r="AZW37" s="636"/>
      <c r="AZX37" s="636"/>
      <c r="AZY37" s="636"/>
      <c r="AZZ37" s="636"/>
      <c r="BAA37" s="636"/>
      <c r="BAB37" s="636"/>
      <c r="BAC37" s="636"/>
      <c r="BAD37" s="636"/>
      <c r="BAE37" s="636"/>
      <c r="BAF37" s="636"/>
      <c r="BAG37" s="636"/>
      <c r="BAH37" s="636"/>
      <c r="BAI37" s="636"/>
      <c r="BAJ37" s="636"/>
      <c r="BAK37" s="636"/>
      <c r="BAL37" s="636"/>
      <c r="BAM37" s="636"/>
      <c r="BAN37" s="636"/>
      <c r="BAO37" s="636"/>
      <c r="BAP37" s="636"/>
      <c r="BAQ37" s="636"/>
      <c r="BAR37" s="636"/>
      <c r="BAS37" s="636"/>
      <c r="BAT37" s="636"/>
      <c r="BAU37" s="636"/>
      <c r="BAV37" s="636"/>
      <c r="BAW37" s="636"/>
      <c r="BAX37" s="636"/>
      <c r="BAY37" s="636"/>
      <c r="BAZ37" s="636"/>
      <c r="BBA37" s="636"/>
      <c r="BBB37" s="636"/>
      <c r="BBC37" s="636"/>
      <c r="BBD37" s="636"/>
      <c r="BBE37" s="636"/>
      <c r="BBF37" s="636"/>
      <c r="BBG37" s="636"/>
      <c r="BBH37" s="636"/>
      <c r="BBI37" s="636"/>
      <c r="BBJ37" s="636"/>
      <c r="BBK37" s="636"/>
      <c r="BBL37" s="636"/>
      <c r="BBM37" s="636"/>
      <c r="BBN37" s="636"/>
      <c r="BBO37" s="636"/>
      <c r="BBP37" s="636"/>
      <c r="BBQ37" s="636"/>
      <c r="BBR37" s="636"/>
      <c r="BBS37" s="636"/>
      <c r="BBT37" s="636"/>
      <c r="BBU37" s="636"/>
      <c r="BBV37" s="636"/>
      <c r="BBW37" s="636"/>
      <c r="BBX37" s="636"/>
      <c r="BBY37" s="636"/>
      <c r="BBZ37" s="636"/>
      <c r="BCA37" s="636"/>
      <c r="BCB37" s="636"/>
      <c r="BCC37" s="636"/>
      <c r="BCD37" s="636"/>
      <c r="BCE37" s="636"/>
      <c r="BCF37" s="636"/>
      <c r="BCG37" s="636"/>
      <c r="BCH37" s="636"/>
      <c r="BCI37" s="636"/>
      <c r="BCJ37" s="636"/>
      <c r="BCK37" s="636"/>
      <c r="BCL37" s="636"/>
      <c r="BCM37" s="636"/>
      <c r="BCN37" s="636"/>
      <c r="BCO37" s="636"/>
      <c r="BCP37" s="636"/>
      <c r="BCQ37" s="636"/>
      <c r="BCR37" s="636"/>
      <c r="BCS37" s="636"/>
      <c r="BCT37" s="636"/>
      <c r="BCU37" s="636"/>
      <c r="BCV37" s="636"/>
      <c r="BCW37" s="636"/>
      <c r="BCX37" s="636"/>
      <c r="BCY37" s="636"/>
      <c r="BCZ37" s="636"/>
      <c r="BDA37" s="636"/>
      <c r="BDB37" s="636"/>
      <c r="BDC37" s="636"/>
      <c r="BDD37" s="636"/>
      <c r="BDE37" s="636"/>
      <c r="BDF37" s="636"/>
      <c r="BDG37" s="636"/>
      <c r="BDH37" s="636"/>
      <c r="BDI37" s="636"/>
      <c r="BDJ37" s="636"/>
      <c r="BDK37" s="636"/>
      <c r="BDL37" s="636"/>
      <c r="BDM37" s="636"/>
      <c r="BDN37" s="636"/>
      <c r="BDO37" s="636"/>
      <c r="BDP37" s="636"/>
      <c r="BDQ37" s="636"/>
      <c r="BDR37" s="636"/>
      <c r="BDS37" s="636"/>
      <c r="BDT37" s="636"/>
      <c r="BDU37" s="636"/>
      <c r="BDV37" s="636"/>
      <c r="BDW37" s="636"/>
      <c r="BDX37" s="636"/>
      <c r="BDY37" s="636"/>
      <c r="BDZ37" s="636"/>
      <c r="BEA37" s="636"/>
      <c r="BEB37" s="636"/>
      <c r="BEC37" s="636"/>
      <c r="BED37" s="636"/>
      <c r="BEE37" s="636"/>
      <c r="BEF37" s="636"/>
      <c r="BEG37" s="636"/>
      <c r="BEH37" s="636"/>
      <c r="BEI37" s="636"/>
      <c r="BEJ37" s="636"/>
      <c r="BEK37" s="636"/>
      <c r="BEL37" s="636"/>
      <c r="BEM37" s="636"/>
      <c r="BEN37" s="636"/>
      <c r="BEO37" s="636"/>
      <c r="BEP37" s="636"/>
      <c r="BEQ37" s="636"/>
      <c r="BER37" s="636"/>
      <c r="BES37" s="636"/>
      <c r="BET37" s="636"/>
      <c r="BEU37" s="636"/>
      <c r="BEV37" s="636"/>
      <c r="BEW37" s="636"/>
      <c r="BEX37" s="636"/>
      <c r="BEY37" s="636"/>
      <c r="BEZ37" s="636"/>
      <c r="BFA37" s="636"/>
      <c r="BFB37" s="636"/>
      <c r="BFC37" s="636"/>
      <c r="BFD37" s="636"/>
      <c r="BFE37" s="636"/>
      <c r="BFF37" s="636"/>
      <c r="BFG37" s="636"/>
      <c r="BFH37" s="636"/>
      <c r="BFI37" s="636"/>
      <c r="BFJ37" s="636"/>
      <c r="BFK37" s="636"/>
      <c r="BFL37" s="636"/>
      <c r="BFM37" s="636"/>
      <c r="BFN37" s="636"/>
      <c r="BFO37" s="636"/>
      <c r="BFP37" s="636"/>
      <c r="BFQ37" s="636"/>
      <c r="BFR37" s="636"/>
      <c r="BFS37" s="636"/>
      <c r="BFT37" s="636"/>
      <c r="BFU37" s="636"/>
      <c r="BFV37" s="636"/>
      <c r="BFW37" s="636"/>
      <c r="BFX37" s="636"/>
      <c r="BFY37" s="636"/>
      <c r="BFZ37" s="636"/>
      <c r="BGA37" s="636"/>
      <c r="BGB37" s="636"/>
      <c r="BGC37" s="636"/>
      <c r="BGD37" s="636"/>
      <c r="BGE37" s="636"/>
      <c r="BGF37" s="636"/>
      <c r="BGG37" s="636"/>
      <c r="BGH37" s="636"/>
      <c r="BGI37" s="636"/>
      <c r="BGJ37" s="636"/>
      <c r="BGK37" s="636"/>
      <c r="BGL37" s="636"/>
      <c r="BGM37" s="636"/>
      <c r="BGN37" s="636"/>
      <c r="BGO37" s="636"/>
      <c r="BGP37" s="636"/>
      <c r="BGQ37" s="636"/>
      <c r="BGR37" s="636"/>
      <c r="BGS37" s="636"/>
      <c r="BGT37" s="636"/>
      <c r="BGU37" s="636"/>
      <c r="BGV37" s="636"/>
      <c r="BGW37" s="636"/>
      <c r="BGX37" s="636"/>
      <c r="BGY37" s="636"/>
      <c r="BGZ37" s="636"/>
      <c r="BHA37" s="636"/>
      <c r="BHB37" s="636"/>
      <c r="BHC37" s="636"/>
      <c r="BHD37" s="636"/>
      <c r="BHE37" s="636"/>
      <c r="BHF37" s="636"/>
      <c r="BHG37" s="636"/>
      <c r="BHH37" s="636"/>
      <c r="BHI37" s="636"/>
      <c r="BHJ37" s="636"/>
      <c r="BHK37" s="636"/>
      <c r="BHL37" s="636"/>
      <c r="BHM37" s="636"/>
      <c r="BHN37" s="636"/>
      <c r="BHO37" s="636"/>
      <c r="BHP37" s="636"/>
      <c r="BHQ37" s="636"/>
      <c r="BHR37" s="636"/>
      <c r="BHS37" s="636"/>
      <c r="BHT37" s="636"/>
      <c r="BHU37" s="636"/>
      <c r="BHV37" s="636"/>
      <c r="BHW37" s="636"/>
      <c r="BHX37" s="636"/>
      <c r="BHY37" s="636"/>
      <c r="BHZ37" s="636"/>
      <c r="BIA37" s="636"/>
      <c r="BIB37" s="636"/>
      <c r="BIC37" s="636"/>
      <c r="BID37" s="636"/>
      <c r="BIE37" s="636"/>
      <c r="BIF37" s="636"/>
      <c r="BIG37" s="636"/>
      <c r="BIH37" s="636"/>
      <c r="BII37" s="636"/>
      <c r="BIJ37" s="636"/>
      <c r="BIK37" s="636"/>
      <c r="BIL37" s="636"/>
      <c r="BIM37" s="636"/>
      <c r="BIN37" s="636"/>
      <c r="BIO37" s="636"/>
      <c r="BIP37" s="636"/>
      <c r="BIQ37" s="636"/>
      <c r="BIR37" s="636"/>
      <c r="BIS37" s="636"/>
      <c r="BIT37" s="636"/>
      <c r="BIU37" s="636"/>
      <c r="BIV37" s="636"/>
      <c r="BIW37" s="636"/>
      <c r="BIX37" s="636"/>
      <c r="BIY37" s="636"/>
      <c r="BIZ37" s="636"/>
      <c r="BJA37" s="636"/>
      <c r="BJB37" s="636"/>
      <c r="BJC37" s="636"/>
      <c r="BJD37" s="636"/>
      <c r="BJE37" s="636"/>
      <c r="BJF37" s="636"/>
      <c r="BJG37" s="636"/>
      <c r="BJH37" s="636"/>
      <c r="BJI37" s="636"/>
      <c r="BJJ37" s="636"/>
      <c r="BJK37" s="636"/>
      <c r="BJL37" s="636"/>
      <c r="BJM37" s="636"/>
      <c r="BJN37" s="636"/>
      <c r="BJO37" s="636"/>
      <c r="BJP37" s="636"/>
      <c r="BJQ37" s="636"/>
      <c r="BJR37" s="636"/>
      <c r="BJS37" s="636"/>
      <c r="BJT37" s="636"/>
      <c r="BJU37" s="636"/>
      <c r="BJV37" s="636"/>
      <c r="BJW37" s="636"/>
      <c r="BJX37" s="636"/>
      <c r="BJY37" s="636"/>
      <c r="BJZ37" s="636"/>
      <c r="BKA37" s="636"/>
      <c r="BKB37" s="636"/>
      <c r="BKC37" s="636"/>
      <c r="BKD37" s="636"/>
      <c r="BKE37" s="636"/>
      <c r="BKF37" s="636"/>
      <c r="BKG37" s="636"/>
      <c r="BKH37" s="636"/>
      <c r="BKI37" s="636"/>
      <c r="BKJ37" s="636"/>
      <c r="BKK37" s="636"/>
      <c r="BKL37" s="636"/>
      <c r="BKM37" s="636"/>
      <c r="BKN37" s="636"/>
      <c r="BKO37" s="636"/>
      <c r="BKP37" s="636"/>
      <c r="BKQ37" s="636"/>
      <c r="BKR37" s="636"/>
      <c r="BKS37" s="636"/>
      <c r="BKT37" s="636"/>
      <c r="BKU37" s="636"/>
      <c r="BKV37" s="636"/>
      <c r="BKW37" s="636"/>
      <c r="BKX37" s="636"/>
      <c r="BKY37" s="636"/>
      <c r="BKZ37" s="636"/>
      <c r="BLA37" s="636"/>
      <c r="BLB37" s="636"/>
      <c r="BLC37" s="636"/>
      <c r="BLD37" s="636"/>
      <c r="BLE37" s="636"/>
      <c r="BLF37" s="636"/>
      <c r="BLG37" s="636"/>
      <c r="BLH37" s="636"/>
      <c r="BLI37" s="636"/>
      <c r="BLJ37" s="636"/>
      <c r="BLK37" s="636"/>
      <c r="BLL37" s="636"/>
      <c r="BLM37" s="636"/>
      <c r="BLN37" s="636"/>
      <c r="BLO37" s="636"/>
      <c r="BLP37" s="636"/>
      <c r="BLQ37" s="636"/>
      <c r="BLR37" s="636"/>
      <c r="BLS37" s="636"/>
      <c r="BLT37" s="636"/>
      <c r="BLU37" s="636"/>
      <c r="BLV37" s="636"/>
      <c r="BLW37" s="636"/>
      <c r="BLX37" s="636"/>
      <c r="BLY37" s="636"/>
      <c r="BLZ37" s="636"/>
      <c r="BMA37" s="636"/>
      <c r="BMB37" s="636"/>
      <c r="BMC37" s="636"/>
      <c r="BMD37" s="636"/>
      <c r="BME37" s="636"/>
      <c r="BMF37" s="636"/>
      <c r="BMG37" s="636"/>
      <c r="BMH37" s="636"/>
      <c r="BMI37" s="636"/>
      <c r="BMJ37" s="636"/>
      <c r="BMK37" s="636"/>
      <c r="BML37" s="636"/>
      <c r="BMM37" s="636"/>
      <c r="BMN37" s="636"/>
      <c r="BMO37" s="636"/>
      <c r="BMP37" s="636"/>
      <c r="BMQ37" s="636"/>
      <c r="BMR37" s="636"/>
      <c r="BMS37" s="636"/>
      <c r="BMT37" s="636"/>
      <c r="BMU37" s="636"/>
      <c r="BMV37" s="636"/>
      <c r="BMW37" s="636"/>
      <c r="BMX37" s="636"/>
      <c r="BMY37" s="636"/>
      <c r="BMZ37" s="636"/>
      <c r="BNA37" s="636"/>
      <c r="BNB37" s="636"/>
      <c r="BNC37" s="636"/>
      <c r="BND37" s="636"/>
      <c r="BNE37" s="636"/>
      <c r="BNF37" s="636"/>
      <c r="BNG37" s="636"/>
      <c r="BNH37" s="636"/>
      <c r="BNI37" s="636"/>
      <c r="BNJ37" s="636"/>
      <c r="BNK37" s="636"/>
      <c r="BNL37" s="636"/>
      <c r="BNM37" s="636"/>
      <c r="BNN37" s="636"/>
      <c r="BNO37" s="636"/>
      <c r="BNP37" s="636"/>
      <c r="BNQ37" s="636"/>
      <c r="BNR37" s="636"/>
      <c r="BNS37" s="636"/>
      <c r="BNT37" s="636"/>
      <c r="BNU37" s="636"/>
      <c r="BNV37" s="636"/>
      <c r="BNW37" s="636"/>
      <c r="BNX37" s="636"/>
      <c r="BNY37" s="636"/>
      <c r="BNZ37" s="636"/>
      <c r="BOA37" s="636"/>
      <c r="BOB37" s="636"/>
      <c r="BOC37" s="636"/>
      <c r="BOD37" s="636"/>
      <c r="BOE37" s="636"/>
      <c r="BOF37" s="636"/>
      <c r="BOG37" s="636"/>
      <c r="BOH37" s="636"/>
      <c r="BOI37" s="636"/>
      <c r="BOJ37" s="636"/>
      <c r="BOK37" s="636"/>
      <c r="BOL37" s="636"/>
      <c r="BOM37" s="636"/>
      <c r="BON37" s="636"/>
      <c r="BOO37" s="636"/>
      <c r="BOP37" s="636"/>
      <c r="BOQ37" s="636"/>
      <c r="BOR37" s="636"/>
      <c r="BOS37" s="636"/>
      <c r="BOT37" s="636"/>
      <c r="BOU37" s="636"/>
      <c r="BOV37" s="636"/>
      <c r="BOW37" s="636"/>
      <c r="BOX37" s="636"/>
      <c r="BOY37" s="636"/>
      <c r="BOZ37" s="636"/>
      <c r="BPA37" s="636"/>
      <c r="BPB37" s="636"/>
      <c r="BPC37" s="636"/>
      <c r="BPD37" s="636"/>
      <c r="BPE37" s="636"/>
      <c r="BPF37" s="636"/>
      <c r="BPG37" s="636"/>
      <c r="BPH37" s="636"/>
      <c r="BPI37" s="636"/>
      <c r="BPJ37" s="636"/>
      <c r="BPK37" s="636"/>
      <c r="BPL37" s="636"/>
      <c r="BPM37" s="636"/>
      <c r="BPN37" s="636"/>
      <c r="BPO37" s="636"/>
      <c r="BPP37" s="636"/>
      <c r="BPQ37" s="636"/>
      <c r="BPR37" s="636"/>
      <c r="BPS37" s="636"/>
      <c r="BPT37" s="636"/>
      <c r="BPU37" s="636"/>
      <c r="BPV37" s="636"/>
      <c r="BPW37" s="636"/>
      <c r="BPX37" s="636"/>
      <c r="BPY37" s="636"/>
      <c r="BPZ37" s="636"/>
      <c r="BQA37" s="636"/>
      <c r="BQB37" s="636"/>
      <c r="BQC37" s="636"/>
      <c r="BQD37" s="636"/>
      <c r="BQE37" s="636"/>
      <c r="BQF37" s="636"/>
      <c r="BQG37" s="636"/>
      <c r="BQH37" s="636"/>
      <c r="BQI37" s="636"/>
      <c r="BQJ37" s="636"/>
      <c r="BQK37" s="636"/>
      <c r="BQL37" s="636"/>
      <c r="BQM37" s="636"/>
      <c r="BQN37" s="636"/>
      <c r="BQO37" s="636"/>
      <c r="BQP37" s="636"/>
      <c r="BQQ37" s="636"/>
      <c r="BQR37" s="636"/>
      <c r="BQS37" s="636"/>
      <c r="BQT37" s="636"/>
      <c r="BQU37" s="636"/>
      <c r="BQV37" s="636"/>
      <c r="BQW37" s="636"/>
      <c r="BQX37" s="636"/>
      <c r="BQY37" s="636"/>
      <c r="BQZ37" s="636"/>
      <c r="BRA37" s="636"/>
      <c r="BRB37" s="636"/>
      <c r="BRC37" s="636"/>
      <c r="BRD37" s="636"/>
      <c r="BRE37" s="636"/>
      <c r="BRF37" s="636"/>
      <c r="BRG37" s="636"/>
      <c r="BRH37" s="636"/>
      <c r="BRI37" s="636"/>
      <c r="BRJ37" s="636"/>
      <c r="BRK37" s="636"/>
      <c r="BRL37" s="636"/>
      <c r="BRM37" s="636"/>
      <c r="BRN37" s="636"/>
      <c r="BRO37" s="636"/>
      <c r="BRP37" s="636"/>
      <c r="BRQ37" s="636"/>
      <c r="BRR37" s="636"/>
      <c r="BRS37" s="636"/>
      <c r="BRT37" s="636"/>
      <c r="BRU37" s="636"/>
      <c r="BRV37" s="636"/>
      <c r="BRW37" s="636"/>
      <c r="BRX37" s="636"/>
      <c r="BRY37" s="636"/>
      <c r="BRZ37" s="636"/>
      <c r="BSA37" s="636"/>
      <c r="BSB37" s="636"/>
      <c r="BSC37" s="636"/>
      <c r="BSD37" s="636"/>
      <c r="BSE37" s="636"/>
      <c r="BSF37" s="636"/>
      <c r="BSG37" s="636"/>
      <c r="BSH37" s="636"/>
      <c r="BSI37" s="636"/>
      <c r="BSJ37" s="636"/>
      <c r="BSK37" s="636"/>
      <c r="BSL37" s="636"/>
      <c r="BSM37" s="636"/>
      <c r="BSN37" s="636"/>
      <c r="BSO37" s="636"/>
      <c r="BSP37" s="636"/>
      <c r="BSQ37" s="636"/>
      <c r="BSR37" s="636"/>
      <c r="BSS37" s="636"/>
      <c r="BST37" s="636"/>
      <c r="BSU37" s="636"/>
      <c r="BSV37" s="636"/>
      <c r="BSW37" s="636"/>
      <c r="BSX37" s="636"/>
      <c r="BSY37" s="636"/>
      <c r="BSZ37" s="636"/>
      <c r="BTA37" s="636"/>
      <c r="BTB37" s="636"/>
      <c r="BTC37" s="636"/>
      <c r="BTD37" s="636"/>
      <c r="BTE37" s="636"/>
      <c r="BTF37" s="636"/>
      <c r="BTG37" s="636"/>
      <c r="BTH37" s="636"/>
      <c r="BTI37" s="636"/>
      <c r="BTJ37" s="636"/>
      <c r="BTK37" s="636"/>
      <c r="BTL37" s="636"/>
      <c r="BTM37" s="636"/>
      <c r="BTN37" s="636"/>
      <c r="BTO37" s="636"/>
      <c r="BTP37" s="636"/>
      <c r="BTQ37" s="636"/>
      <c r="BTR37" s="636"/>
      <c r="BTS37" s="636"/>
      <c r="BTT37" s="636"/>
      <c r="BTU37" s="636"/>
      <c r="BTV37" s="636"/>
      <c r="BTW37" s="636"/>
      <c r="BTX37" s="636"/>
      <c r="BTY37" s="636"/>
      <c r="BTZ37" s="636"/>
      <c r="BUA37" s="636"/>
      <c r="BUB37" s="636"/>
      <c r="BUC37" s="636"/>
      <c r="BUD37" s="636"/>
      <c r="BUE37" s="636"/>
      <c r="BUF37" s="636"/>
      <c r="BUG37" s="636"/>
      <c r="BUH37" s="636"/>
      <c r="BUI37" s="636"/>
      <c r="BUJ37" s="636"/>
      <c r="BUK37" s="636"/>
      <c r="BUL37" s="636"/>
      <c r="BUM37" s="636"/>
      <c r="BUN37" s="636"/>
      <c r="BUO37" s="636"/>
      <c r="BUP37" s="636"/>
      <c r="BUQ37" s="636"/>
      <c r="BUR37" s="636"/>
      <c r="BUS37" s="636"/>
      <c r="BUT37" s="636"/>
      <c r="BUU37" s="636"/>
      <c r="BUV37" s="636"/>
      <c r="BUW37" s="636"/>
      <c r="BUX37" s="636"/>
      <c r="BUY37" s="636"/>
      <c r="BUZ37" s="636"/>
      <c r="BVA37" s="636"/>
      <c r="BVB37" s="636"/>
      <c r="BVC37" s="636"/>
      <c r="BVD37" s="636"/>
      <c r="BVE37" s="636"/>
      <c r="BVF37" s="636"/>
      <c r="BVG37" s="636"/>
      <c r="BVH37" s="636"/>
      <c r="BVI37" s="636"/>
      <c r="BVJ37" s="636"/>
      <c r="BVK37" s="636"/>
      <c r="BVL37" s="636"/>
      <c r="BVM37" s="636"/>
      <c r="BVN37" s="636"/>
      <c r="BVO37" s="636"/>
      <c r="BVP37" s="636"/>
      <c r="BVQ37" s="636"/>
      <c r="BVR37" s="636"/>
      <c r="BVS37" s="636"/>
      <c r="BVT37" s="636"/>
      <c r="BVU37" s="636"/>
      <c r="BVV37" s="636"/>
      <c r="BVW37" s="636"/>
      <c r="BVX37" s="636"/>
      <c r="BVY37" s="636"/>
      <c r="BVZ37" s="636"/>
      <c r="BWA37" s="636"/>
      <c r="BWB37" s="636"/>
      <c r="BWC37" s="636"/>
      <c r="BWD37" s="636"/>
      <c r="BWE37" s="636"/>
      <c r="BWF37" s="636"/>
      <c r="BWG37" s="636"/>
      <c r="BWH37" s="636"/>
      <c r="BWI37" s="636"/>
      <c r="BWJ37" s="636"/>
      <c r="BWK37" s="636"/>
      <c r="BWL37" s="636"/>
      <c r="BWM37" s="636"/>
      <c r="BWN37" s="636"/>
      <c r="BWO37" s="636"/>
      <c r="BWP37" s="636"/>
      <c r="BWQ37" s="636"/>
      <c r="BWR37" s="636"/>
      <c r="BWS37" s="636"/>
      <c r="BWT37" s="636"/>
      <c r="BWU37" s="636"/>
      <c r="BWV37" s="636"/>
      <c r="BWW37" s="636"/>
      <c r="BWX37" s="636"/>
      <c r="BWY37" s="636"/>
      <c r="BWZ37" s="636"/>
      <c r="BXA37" s="636"/>
      <c r="BXB37" s="636"/>
      <c r="BXC37" s="636"/>
      <c r="BXD37" s="636"/>
      <c r="BXE37" s="636"/>
      <c r="BXF37" s="636"/>
      <c r="BXG37" s="636"/>
      <c r="BXH37" s="636"/>
      <c r="BXI37" s="636"/>
      <c r="BXJ37" s="636"/>
      <c r="BXK37" s="636"/>
      <c r="BXL37" s="636"/>
      <c r="BXM37" s="636"/>
      <c r="BXN37" s="636"/>
      <c r="BXO37" s="636"/>
      <c r="BXP37" s="636"/>
      <c r="BXQ37" s="636"/>
      <c r="BXR37" s="636"/>
      <c r="BXS37" s="636"/>
      <c r="BXT37" s="636"/>
      <c r="BXU37" s="636"/>
      <c r="BXV37" s="636"/>
      <c r="BXW37" s="636"/>
      <c r="BXX37" s="636"/>
      <c r="BXY37" s="636"/>
      <c r="BXZ37" s="636"/>
      <c r="BYA37" s="636"/>
      <c r="BYB37" s="636"/>
      <c r="BYC37" s="636"/>
      <c r="BYD37" s="636"/>
      <c r="BYE37" s="636"/>
      <c r="BYF37" s="636"/>
      <c r="BYG37" s="636"/>
      <c r="BYH37" s="636"/>
      <c r="BYI37" s="636"/>
      <c r="BYJ37" s="636"/>
      <c r="BYK37" s="636"/>
      <c r="BYL37" s="636"/>
      <c r="BYM37" s="636"/>
      <c r="BYN37" s="636"/>
      <c r="BYO37" s="636"/>
      <c r="BYP37" s="636"/>
      <c r="BYQ37" s="636"/>
      <c r="BYR37" s="636"/>
      <c r="BYS37" s="636"/>
      <c r="BYT37" s="636"/>
      <c r="BYU37" s="636"/>
      <c r="BYV37" s="636"/>
      <c r="BYW37" s="636"/>
      <c r="BYX37" s="636"/>
      <c r="BYY37" s="636"/>
      <c r="BYZ37" s="636"/>
      <c r="BZA37" s="636"/>
      <c r="BZB37" s="636"/>
      <c r="BZC37" s="636"/>
      <c r="BZD37" s="636"/>
      <c r="BZE37" s="636"/>
      <c r="BZF37" s="636"/>
      <c r="BZG37" s="636"/>
      <c r="BZH37" s="636"/>
      <c r="BZI37" s="636"/>
      <c r="BZJ37" s="636"/>
      <c r="BZK37" s="636"/>
      <c r="BZL37" s="636"/>
      <c r="BZM37" s="636"/>
      <c r="BZN37" s="636"/>
      <c r="BZO37" s="636"/>
      <c r="BZP37" s="636"/>
      <c r="BZQ37" s="636"/>
      <c r="BZR37" s="636"/>
      <c r="BZS37" s="636"/>
      <c r="BZT37" s="636"/>
      <c r="BZU37" s="636"/>
      <c r="BZV37" s="636"/>
      <c r="BZW37" s="636"/>
      <c r="BZX37" s="636"/>
      <c r="BZY37" s="636"/>
      <c r="BZZ37" s="636"/>
      <c r="CAA37" s="636"/>
      <c r="CAB37" s="636"/>
      <c r="CAC37" s="636"/>
      <c r="CAD37" s="636"/>
      <c r="CAE37" s="636"/>
      <c r="CAF37" s="636"/>
      <c r="CAG37" s="636"/>
      <c r="CAH37" s="636"/>
      <c r="CAI37" s="636"/>
      <c r="CAJ37" s="636"/>
      <c r="CAK37" s="636"/>
      <c r="CAL37" s="636"/>
      <c r="CAM37" s="636"/>
      <c r="CAN37" s="636"/>
      <c r="CAO37" s="636"/>
      <c r="CAP37" s="636"/>
      <c r="CAQ37" s="636"/>
      <c r="CAR37" s="636"/>
      <c r="CAS37" s="636"/>
      <c r="CAT37" s="636"/>
      <c r="CAU37" s="636"/>
      <c r="CAV37" s="636"/>
      <c r="CAW37" s="636"/>
      <c r="CAX37" s="636"/>
      <c r="CAY37" s="636"/>
      <c r="CAZ37" s="636"/>
      <c r="CBA37" s="636"/>
      <c r="CBB37" s="636"/>
      <c r="CBC37" s="636"/>
      <c r="CBD37" s="636"/>
      <c r="CBE37" s="636"/>
      <c r="CBF37" s="636"/>
      <c r="CBG37" s="636"/>
      <c r="CBH37" s="636"/>
      <c r="CBI37" s="636"/>
      <c r="CBJ37" s="636"/>
      <c r="CBK37" s="636"/>
      <c r="CBL37" s="636"/>
      <c r="CBM37" s="636"/>
      <c r="CBN37" s="636"/>
      <c r="CBO37" s="636"/>
      <c r="CBP37" s="636"/>
      <c r="CBQ37" s="636"/>
      <c r="CBR37" s="636"/>
      <c r="CBS37" s="636"/>
      <c r="CBT37" s="636"/>
      <c r="CBU37" s="636"/>
      <c r="CBV37" s="636"/>
      <c r="CBW37" s="636"/>
      <c r="CBX37" s="636"/>
      <c r="CBY37" s="636"/>
      <c r="CBZ37" s="636"/>
      <c r="CCA37" s="636"/>
      <c r="CCB37" s="636"/>
      <c r="CCC37" s="636"/>
      <c r="CCD37" s="636"/>
      <c r="CCE37" s="636"/>
      <c r="CCF37" s="636"/>
      <c r="CCG37" s="636"/>
      <c r="CCH37" s="636"/>
      <c r="CCI37" s="636"/>
      <c r="CCJ37" s="636"/>
      <c r="CCK37" s="636"/>
      <c r="CCL37" s="636"/>
      <c r="CCM37" s="636"/>
      <c r="CCN37" s="636"/>
      <c r="CCO37" s="636"/>
      <c r="CCP37" s="636"/>
      <c r="CCQ37" s="636"/>
      <c r="CCR37" s="636"/>
      <c r="CCS37" s="636"/>
      <c r="CCT37" s="636"/>
      <c r="CCU37" s="636"/>
      <c r="CCV37" s="636"/>
      <c r="CCW37" s="636"/>
      <c r="CCX37" s="636"/>
      <c r="CCY37" s="636"/>
      <c r="CCZ37" s="636"/>
      <c r="CDA37" s="636"/>
      <c r="CDB37" s="636"/>
      <c r="CDC37" s="636"/>
      <c r="CDD37" s="636"/>
      <c r="CDE37" s="636"/>
      <c r="CDF37" s="636"/>
      <c r="CDG37" s="636"/>
      <c r="CDH37" s="636"/>
      <c r="CDI37" s="636"/>
      <c r="CDJ37" s="636"/>
      <c r="CDK37" s="636"/>
      <c r="CDL37" s="636"/>
      <c r="CDM37" s="636"/>
      <c r="CDN37" s="636"/>
      <c r="CDO37" s="636"/>
      <c r="CDP37" s="636"/>
      <c r="CDQ37" s="636"/>
      <c r="CDR37" s="636"/>
      <c r="CDS37" s="636"/>
      <c r="CDT37" s="636"/>
      <c r="CDU37" s="636"/>
      <c r="CDV37" s="636"/>
      <c r="CDW37" s="636"/>
      <c r="CDX37" s="636"/>
      <c r="CDY37" s="636"/>
      <c r="CDZ37" s="636"/>
      <c r="CEA37" s="636"/>
      <c r="CEB37" s="636"/>
      <c r="CEC37" s="636"/>
      <c r="CED37" s="636"/>
      <c r="CEE37" s="636"/>
      <c r="CEF37" s="636"/>
      <c r="CEG37" s="636"/>
      <c r="CEH37" s="636"/>
      <c r="CEI37" s="636"/>
      <c r="CEJ37" s="636"/>
      <c r="CEK37" s="636"/>
      <c r="CEL37" s="636"/>
      <c r="CEM37" s="636"/>
      <c r="CEN37" s="636"/>
      <c r="CEO37" s="636"/>
      <c r="CEP37" s="636"/>
      <c r="CEQ37" s="636"/>
      <c r="CER37" s="636"/>
      <c r="CES37" s="636"/>
      <c r="CET37" s="636"/>
      <c r="CEU37" s="636"/>
      <c r="CEV37" s="636"/>
      <c r="CEW37" s="636"/>
      <c r="CEX37" s="636"/>
      <c r="CEY37" s="636"/>
      <c r="CEZ37" s="636"/>
      <c r="CFA37" s="636"/>
      <c r="CFB37" s="636"/>
      <c r="CFC37" s="636"/>
      <c r="CFD37" s="636"/>
      <c r="CFE37" s="636"/>
      <c r="CFF37" s="636"/>
      <c r="CFG37" s="636"/>
      <c r="CFH37" s="636"/>
      <c r="CFI37" s="636"/>
      <c r="CFJ37" s="636"/>
      <c r="CFK37" s="636"/>
      <c r="CFL37" s="636"/>
      <c r="CFM37" s="636"/>
      <c r="CFN37" s="636"/>
      <c r="CFO37" s="636"/>
      <c r="CFP37" s="636"/>
      <c r="CFQ37" s="636"/>
      <c r="CFR37" s="636"/>
      <c r="CFS37" s="636"/>
      <c r="CFT37" s="636"/>
      <c r="CFU37" s="636"/>
      <c r="CFV37" s="636"/>
      <c r="CFW37" s="636"/>
      <c r="CFX37" s="636"/>
      <c r="CFY37" s="636"/>
      <c r="CFZ37" s="636"/>
      <c r="CGA37" s="636"/>
      <c r="CGB37" s="636"/>
      <c r="CGC37" s="636"/>
      <c r="CGD37" s="636"/>
      <c r="CGE37" s="636"/>
      <c r="CGF37" s="636"/>
      <c r="CGG37" s="636"/>
      <c r="CGH37" s="636"/>
      <c r="CGI37" s="636"/>
      <c r="CGJ37" s="636"/>
      <c r="CGK37" s="636"/>
      <c r="CGL37" s="636"/>
      <c r="CGM37" s="636"/>
      <c r="CGN37" s="636"/>
      <c r="CGO37" s="636"/>
      <c r="CGP37" s="636"/>
      <c r="CGQ37" s="636"/>
      <c r="CGR37" s="636"/>
      <c r="CGS37" s="636"/>
      <c r="CGT37" s="636"/>
      <c r="CGU37" s="636"/>
      <c r="CGV37" s="636"/>
      <c r="CGW37" s="636"/>
      <c r="CGX37" s="636"/>
      <c r="CGY37" s="636"/>
      <c r="CGZ37" s="636"/>
      <c r="CHA37" s="636"/>
      <c r="CHB37" s="636"/>
      <c r="CHC37" s="636"/>
      <c r="CHD37" s="636"/>
      <c r="CHE37" s="636"/>
      <c r="CHF37" s="636"/>
      <c r="CHG37" s="636"/>
      <c r="CHH37" s="636"/>
      <c r="CHI37" s="636"/>
      <c r="CHJ37" s="636"/>
      <c r="CHK37" s="636"/>
      <c r="CHL37" s="636"/>
      <c r="CHM37" s="636"/>
      <c r="CHN37" s="636"/>
      <c r="CHO37" s="636"/>
      <c r="CHP37" s="636"/>
      <c r="CHQ37" s="636"/>
      <c r="CHR37" s="636"/>
      <c r="CHS37" s="636"/>
      <c r="CHT37" s="636"/>
      <c r="CHU37" s="636"/>
      <c r="CHV37" s="636"/>
      <c r="CHW37" s="636"/>
      <c r="CHX37" s="636"/>
      <c r="CHY37" s="636"/>
      <c r="CHZ37" s="636"/>
      <c r="CIA37" s="636"/>
      <c r="CIB37" s="636"/>
      <c r="CIC37" s="636"/>
      <c r="CID37" s="636"/>
      <c r="CIE37" s="636"/>
      <c r="CIF37" s="636"/>
      <c r="CIG37" s="636"/>
      <c r="CIH37" s="636"/>
      <c r="CII37" s="636"/>
      <c r="CIJ37" s="636"/>
      <c r="CIK37" s="636"/>
      <c r="CIL37" s="636"/>
      <c r="CIM37" s="636"/>
      <c r="CIN37" s="636"/>
      <c r="CIO37" s="636"/>
      <c r="CIP37" s="636"/>
      <c r="CIQ37" s="636"/>
      <c r="CIR37" s="636"/>
      <c r="CIS37" s="636"/>
      <c r="CIT37" s="636"/>
      <c r="CIU37" s="636"/>
      <c r="CIV37" s="636"/>
      <c r="CIW37" s="636"/>
      <c r="CIX37" s="636"/>
      <c r="CIY37" s="636"/>
      <c r="CIZ37" s="636"/>
      <c r="CJA37" s="636"/>
      <c r="CJB37" s="636"/>
      <c r="CJC37" s="636"/>
      <c r="CJD37" s="636"/>
      <c r="CJE37" s="636"/>
      <c r="CJF37" s="636"/>
      <c r="CJG37" s="636"/>
      <c r="CJH37" s="636"/>
      <c r="CJI37" s="636"/>
      <c r="CJJ37" s="636"/>
      <c r="CJK37" s="636"/>
      <c r="CJL37" s="636"/>
      <c r="CJM37" s="636"/>
      <c r="CJN37" s="636"/>
      <c r="CJO37" s="636"/>
      <c r="CJP37" s="636"/>
      <c r="CJQ37" s="636"/>
      <c r="CJR37" s="636"/>
      <c r="CJS37" s="636"/>
      <c r="CJT37" s="636"/>
      <c r="CJU37" s="636"/>
      <c r="CJV37" s="636"/>
      <c r="CJW37" s="636"/>
      <c r="CJX37" s="636"/>
      <c r="CJY37" s="636"/>
      <c r="CJZ37" s="636"/>
      <c r="CKA37" s="636"/>
      <c r="CKB37" s="636"/>
      <c r="CKC37" s="636"/>
      <c r="CKD37" s="636"/>
      <c r="CKE37" s="636"/>
      <c r="CKF37" s="636"/>
      <c r="CKG37" s="636"/>
      <c r="CKH37" s="636"/>
      <c r="CKI37" s="636"/>
      <c r="CKJ37" s="636"/>
      <c r="CKK37" s="636"/>
      <c r="CKL37" s="636"/>
      <c r="CKM37" s="636"/>
      <c r="CKN37" s="636"/>
      <c r="CKO37" s="636"/>
      <c r="CKP37" s="636"/>
      <c r="CKQ37" s="636"/>
      <c r="CKR37" s="636"/>
      <c r="CKS37" s="636"/>
      <c r="CKT37" s="636"/>
      <c r="CKU37" s="636"/>
      <c r="CKV37" s="636"/>
      <c r="CKW37" s="636"/>
      <c r="CKX37" s="636"/>
      <c r="CKY37" s="636"/>
      <c r="CKZ37" s="636"/>
      <c r="CLA37" s="636"/>
      <c r="CLB37" s="636"/>
      <c r="CLC37" s="636"/>
      <c r="CLD37" s="636"/>
      <c r="CLE37" s="636"/>
      <c r="CLF37" s="636"/>
      <c r="CLG37" s="636"/>
      <c r="CLH37" s="636"/>
      <c r="CLI37" s="636"/>
      <c r="CLJ37" s="636"/>
      <c r="CLK37" s="636"/>
      <c r="CLL37" s="636"/>
      <c r="CLM37" s="636"/>
      <c r="CLN37" s="636"/>
      <c r="CLO37" s="636"/>
      <c r="CLP37" s="636"/>
      <c r="CLQ37" s="636"/>
      <c r="CLR37" s="636"/>
      <c r="CLS37" s="636"/>
      <c r="CLT37" s="636"/>
      <c r="CLU37" s="636"/>
      <c r="CLV37" s="636"/>
      <c r="CLW37" s="636"/>
      <c r="CLX37" s="636"/>
      <c r="CLY37" s="636"/>
      <c r="CLZ37" s="636"/>
      <c r="CMA37" s="636"/>
      <c r="CMB37" s="636"/>
      <c r="CMC37" s="636"/>
      <c r="CMD37" s="636"/>
      <c r="CME37" s="636"/>
      <c r="CMF37" s="636"/>
      <c r="CMG37" s="636"/>
      <c r="CMH37" s="636"/>
      <c r="CMI37" s="636"/>
      <c r="CMJ37" s="636"/>
      <c r="CMK37" s="636"/>
      <c r="CML37" s="636"/>
      <c r="CMM37" s="636"/>
      <c r="CMN37" s="636"/>
      <c r="CMO37" s="636"/>
      <c r="CMP37" s="636"/>
      <c r="CMQ37" s="636"/>
      <c r="CMR37" s="636"/>
      <c r="CMS37" s="636"/>
      <c r="CMT37" s="636"/>
      <c r="CMU37" s="636"/>
      <c r="CMV37" s="636"/>
      <c r="CMW37" s="636"/>
      <c r="CMX37" s="636"/>
      <c r="CMY37" s="636"/>
      <c r="CMZ37" s="636"/>
      <c r="CNA37" s="636"/>
      <c r="CNB37" s="636"/>
      <c r="CNC37" s="636"/>
      <c r="CND37" s="636"/>
      <c r="CNE37" s="636"/>
      <c r="CNF37" s="636"/>
      <c r="CNG37" s="636"/>
      <c r="CNH37" s="636"/>
      <c r="CNI37" s="636"/>
      <c r="CNJ37" s="636"/>
      <c r="CNK37" s="636"/>
      <c r="CNL37" s="636"/>
      <c r="CNM37" s="636"/>
      <c r="CNN37" s="636"/>
      <c r="CNO37" s="636"/>
      <c r="CNP37" s="636"/>
      <c r="CNQ37" s="636"/>
      <c r="CNR37" s="636"/>
      <c r="CNS37" s="636"/>
      <c r="CNT37" s="636"/>
      <c r="CNU37" s="636"/>
      <c r="CNV37" s="636"/>
      <c r="CNW37" s="636"/>
      <c r="CNX37" s="636"/>
      <c r="CNY37" s="636"/>
      <c r="CNZ37" s="636"/>
      <c r="COA37" s="636"/>
      <c r="COB37" s="636"/>
      <c r="COC37" s="636"/>
      <c r="COD37" s="636"/>
      <c r="COE37" s="636"/>
      <c r="COF37" s="636"/>
      <c r="COG37" s="636"/>
      <c r="COH37" s="636"/>
      <c r="COI37" s="636"/>
      <c r="COJ37" s="636"/>
      <c r="COK37" s="636"/>
      <c r="COL37" s="636"/>
      <c r="COM37" s="636"/>
      <c r="CON37" s="636"/>
      <c r="COO37" s="636"/>
      <c r="COP37" s="636"/>
      <c r="COQ37" s="636"/>
      <c r="COR37" s="636"/>
      <c r="COS37" s="636"/>
      <c r="COT37" s="636"/>
      <c r="COU37" s="636"/>
      <c r="COV37" s="636"/>
      <c r="COW37" s="636"/>
      <c r="COX37" s="636"/>
      <c r="COY37" s="636"/>
      <c r="COZ37" s="636"/>
      <c r="CPA37" s="636"/>
      <c r="CPB37" s="636"/>
      <c r="CPC37" s="636"/>
      <c r="CPD37" s="636"/>
      <c r="CPE37" s="636"/>
      <c r="CPF37" s="636"/>
      <c r="CPG37" s="636"/>
      <c r="CPH37" s="636"/>
      <c r="CPI37" s="636"/>
      <c r="CPJ37" s="636"/>
      <c r="CPK37" s="636"/>
      <c r="CPL37" s="636"/>
      <c r="CPM37" s="636"/>
      <c r="CPN37" s="636"/>
      <c r="CPO37" s="636"/>
      <c r="CPP37" s="636"/>
      <c r="CPQ37" s="636"/>
      <c r="CPR37" s="636"/>
      <c r="CPS37" s="636"/>
      <c r="CPT37" s="636"/>
      <c r="CPU37" s="636"/>
      <c r="CPV37" s="636"/>
      <c r="CPW37" s="636"/>
      <c r="CPX37" s="636"/>
      <c r="CPY37" s="636"/>
      <c r="CPZ37" s="636"/>
      <c r="CQA37" s="636"/>
      <c r="CQB37" s="636"/>
      <c r="CQC37" s="636"/>
      <c r="CQD37" s="636"/>
      <c r="CQE37" s="636"/>
      <c r="CQF37" s="636"/>
      <c r="CQG37" s="636"/>
      <c r="CQH37" s="636"/>
      <c r="CQI37" s="636"/>
      <c r="CQJ37" s="636"/>
      <c r="CQK37" s="636"/>
      <c r="CQL37" s="636"/>
      <c r="CQM37" s="636"/>
      <c r="CQN37" s="636"/>
      <c r="CQO37" s="636"/>
      <c r="CQP37" s="636"/>
      <c r="CQQ37" s="636"/>
      <c r="CQR37" s="636"/>
      <c r="CQS37" s="636"/>
      <c r="CQT37" s="636"/>
      <c r="CQU37" s="636"/>
      <c r="CQV37" s="636"/>
      <c r="CQW37" s="636"/>
      <c r="CQX37" s="636"/>
      <c r="CQY37" s="636"/>
      <c r="CQZ37" s="636"/>
      <c r="CRA37" s="636"/>
      <c r="CRB37" s="636"/>
      <c r="CRC37" s="636"/>
      <c r="CRD37" s="636"/>
      <c r="CRE37" s="636"/>
      <c r="CRF37" s="636"/>
      <c r="CRG37" s="636"/>
      <c r="CRH37" s="636"/>
      <c r="CRI37" s="636"/>
      <c r="CRJ37" s="636"/>
      <c r="CRK37" s="636"/>
      <c r="CRL37" s="636"/>
      <c r="CRM37" s="636"/>
      <c r="CRN37" s="636"/>
      <c r="CRO37" s="636"/>
      <c r="CRP37" s="636"/>
      <c r="CRQ37" s="636"/>
      <c r="CRR37" s="636"/>
      <c r="CRS37" s="636"/>
      <c r="CRT37" s="636"/>
      <c r="CRU37" s="636"/>
      <c r="CRV37" s="636"/>
      <c r="CRW37" s="636"/>
      <c r="CRX37" s="636"/>
      <c r="CRY37" s="636"/>
      <c r="CRZ37" s="636"/>
      <c r="CSA37" s="636"/>
      <c r="CSB37" s="636"/>
      <c r="CSC37" s="636"/>
      <c r="CSD37" s="636"/>
      <c r="CSE37" s="636"/>
      <c r="CSF37" s="636"/>
      <c r="CSG37" s="636"/>
      <c r="CSH37" s="636"/>
      <c r="CSI37" s="636"/>
      <c r="CSJ37" s="636"/>
      <c r="CSK37" s="636"/>
      <c r="CSL37" s="636"/>
      <c r="CSM37" s="636"/>
      <c r="CSN37" s="636"/>
      <c r="CSO37" s="636"/>
      <c r="CSP37" s="636"/>
      <c r="CSQ37" s="636"/>
      <c r="CSR37" s="636"/>
      <c r="CSS37" s="636"/>
      <c r="CST37" s="636"/>
      <c r="CSU37" s="636"/>
      <c r="CSV37" s="636"/>
      <c r="CSW37" s="636"/>
      <c r="CSX37" s="636"/>
      <c r="CSY37" s="636"/>
      <c r="CSZ37" s="636"/>
      <c r="CTA37" s="636"/>
      <c r="CTB37" s="636"/>
      <c r="CTC37" s="636"/>
      <c r="CTD37" s="636"/>
      <c r="CTE37" s="636"/>
      <c r="CTF37" s="636"/>
      <c r="CTG37" s="636"/>
      <c r="CTH37" s="636"/>
      <c r="CTI37" s="636"/>
      <c r="CTJ37" s="636"/>
      <c r="CTK37" s="636"/>
      <c r="CTL37" s="636"/>
      <c r="CTM37" s="636"/>
      <c r="CTN37" s="636"/>
      <c r="CTO37" s="636"/>
      <c r="CTP37" s="636"/>
      <c r="CTQ37" s="636"/>
      <c r="CTR37" s="636"/>
      <c r="CTS37" s="636"/>
      <c r="CTT37" s="636"/>
      <c r="CTU37" s="636"/>
      <c r="CTV37" s="636"/>
      <c r="CTW37" s="636"/>
      <c r="CTX37" s="636"/>
      <c r="CTY37" s="636"/>
      <c r="CTZ37" s="636"/>
      <c r="CUA37" s="636"/>
      <c r="CUB37" s="636"/>
      <c r="CUC37" s="636"/>
      <c r="CUD37" s="636"/>
      <c r="CUE37" s="636"/>
      <c r="CUF37" s="636"/>
      <c r="CUG37" s="636"/>
      <c r="CUH37" s="636"/>
      <c r="CUI37" s="636"/>
      <c r="CUJ37" s="636"/>
      <c r="CUK37" s="636"/>
      <c r="CUL37" s="636"/>
      <c r="CUM37" s="636"/>
      <c r="CUN37" s="636"/>
      <c r="CUO37" s="636"/>
      <c r="CUP37" s="636"/>
      <c r="CUQ37" s="636"/>
      <c r="CUR37" s="636"/>
      <c r="CUS37" s="636"/>
      <c r="CUT37" s="636"/>
      <c r="CUU37" s="636"/>
      <c r="CUV37" s="636"/>
      <c r="CUW37" s="636"/>
      <c r="CUX37" s="636"/>
      <c r="CUY37" s="636"/>
      <c r="CUZ37" s="636"/>
      <c r="CVA37" s="636"/>
      <c r="CVB37" s="636"/>
      <c r="CVC37" s="636"/>
      <c r="CVD37" s="636"/>
      <c r="CVE37" s="636"/>
      <c r="CVF37" s="636"/>
      <c r="CVG37" s="636"/>
      <c r="CVH37" s="636"/>
      <c r="CVI37" s="636"/>
      <c r="CVJ37" s="636"/>
      <c r="CVK37" s="636"/>
      <c r="CVL37" s="636"/>
      <c r="CVM37" s="636"/>
      <c r="CVN37" s="636"/>
      <c r="CVO37" s="636"/>
      <c r="CVP37" s="636"/>
      <c r="CVQ37" s="636"/>
      <c r="CVR37" s="636"/>
      <c r="CVS37" s="636"/>
      <c r="CVT37" s="636"/>
      <c r="CVU37" s="636"/>
      <c r="CVV37" s="636"/>
      <c r="CVW37" s="636"/>
      <c r="CVX37" s="636"/>
      <c r="CVY37" s="636"/>
      <c r="CVZ37" s="636"/>
      <c r="CWA37" s="636"/>
      <c r="CWB37" s="636"/>
      <c r="CWC37" s="636"/>
      <c r="CWD37" s="636"/>
      <c r="CWE37" s="636"/>
      <c r="CWF37" s="636"/>
      <c r="CWG37" s="636"/>
      <c r="CWH37" s="636"/>
      <c r="CWI37" s="636"/>
      <c r="CWJ37" s="636"/>
      <c r="CWK37" s="636"/>
      <c r="CWL37" s="636"/>
      <c r="CWM37" s="636"/>
      <c r="CWN37" s="636"/>
      <c r="CWO37" s="636"/>
      <c r="CWP37" s="636"/>
      <c r="CWQ37" s="636"/>
      <c r="CWR37" s="636"/>
      <c r="CWS37" s="636"/>
      <c r="CWT37" s="636"/>
      <c r="CWU37" s="636"/>
      <c r="CWV37" s="636"/>
      <c r="CWW37" s="636"/>
      <c r="CWX37" s="636"/>
      <c r="CWY37" s="636"/>
      <c r="CWZ37" s="636"/>
      <c r="CXA37" s="636"/>
      <c r="CXB37" s="636"/>
      <c r="CXC37" s="636"/>
      <c r="CXD37" s="636"/>
      <c r="CXE37" s="636"/>
      <c r="CXF37" s="636"/>
      <c r="CXG37" s="636"/>
      <c r="CXH37" s="636"/>
      <c r="CXI37" s="636"/>
      <c r="CXJ37" s="636"/>
      <c r="CXK37" s="636"/>
      <c r="CXL37" s="636"/>
      <c r="CXM37" s="636"/>
      <c r="CXN37" s="636"/>
      <c r="CXO37" s="636"/>
      <c r="CXP37" s="636"/>
      <c r="CXQ37" s="636"/>
      <c r="CXR37" s="636"/>
      <c r="CXS37" s="636"/>
      <c r="CXT37" s="636"/>
      <c r="CXU37" s="636"/>
      <c r="CXV37" s="636"/>
      <c r="CXW37" s="636"/>
      <c r="CXX37" s="636"/>
      <c r="CXY37" s="636"/>
      <c r="CXZ37" s="636"/>
      <c r="CYA37" s="636"/>
      <c r="CYB37" s="636"/>
      <c r="CYC37" s="636"/>
      <c r="CYD37" s="636"/>
      <c r="CYE37" s="636"/>
      <c r="CYF37" s="636"/>
      <c r="CYG37" s="636"/>
      <c r="CYH37" s="636"/>
      <c r="CYI37" s="636"/>
      <c r="CYJ37" s="636"/>
      <c r="CYK37" s="636"/>
      <c r="CYL37" s="636"/>
      <c r="CYM37" s="636"/>
      <c r="CYN37" s="636"/>
      <c r="CYO37" s="636"/>
      <c r="CYP37" s="636"/>
      <c r="CYQ37" s="636"/>
      <c r="CYR37" s="636"/>
      <c r="CYS37" s="636"/>
      <c r="CYT37" s="636"/>
      <c r="CYU37" s="636"/>
      <c r="CYV37" s="636"/>
      <c r="CYW37" s="636"/>
      <c r="CYX37" s="636"/>
      <c r="CYY37" s="636"/>
      <c r="CYZ37" s="636"/>
      <c r="CZA37" s="636"/>
      <c r="CZB37" s="636"/>
      <c r="CZC37" s="636"/>
      <c r="CZD37" s="636"/>
      <c r="CZE37" s="636"/>
      <c r="CZF37" s="636"/>
      <c r="CZG37" s="636"/>
      <c r="CZH37" s="636"/>
      <c r="CZI37" s="636"/>
      <c r="CZJ37" s="636"/>
      <c r="CZK37" s="636"/>
      <c r="CZL37" s="636"/>
      <c r="CZM37" s="636"/>
      <c r="CZN37" s="636"/>
      <c r="CZO37" s="636"/>
      <c r="CZP37" s="636"/>
      <c r="CZQ37" s="636"/>
      <c r="CZR37" s="636"/>
      <c r="CZS37" s="636"/>
      <c r="CZT37" s="636"/>
      <c r="CZU37" s="636"/>
      <c r="CZV37" s="636"/>
      <c r="CZW37" s="636"/>
      <c r="CZX37" s="636"/>
      <c r="CZY37" s="636"/>
      <c r="CZZ37" s="636"/>
      <c r="DAA37" s="636"/>
      <c r="DAB37" s="636"/>
      <c r="DAC37" s="636"/>
      <c r="DAD37" s="636"/>
      <c r="DAE37" s="636"/>
      <c r="DAF37" s="636"/>
      <c r="DAG37" s="636"/>
      <c r="DAH37" s="636"/>
      <c r="DAI37" s="636"/>
      <c r="DAJ37" s="636"/>
      <c r="DAK37" s="636"/>
      <c r="DAL37" s="636"/>
      <c r="DAM37" s="636"/>
      <c r="DAN37" s="636"/>
      <c r="DAO37" s="636"/>
      <c r="DAP37" s="636"/>
      <c r="DAQ37" s="636"/>
      <c r="DAR37" s="636"/>
      <c r="DAS37" s="636"/>
      <c r="DAT37" s="636"/>
      <c r="DAU37" s="636"/>
      <c r="DAV37" s="636"/>
      <c r="DAW37" s="636"/>
      <c r="DAX37" s="636"/>
      <c r="DAY37" s="636"/>
      <c r="DAZ37" s="636"/>
      <c r="DBA37" s="636"/>
      <c r="DBB37" s="636"/>
      <c r="DBC37" s="636"/>
      <c r="DBD37" s="636"/>
      <c r="DBE37" s="636"/>
      <c r="DBF37" s="636"/>
      <c r="DBG37" s="636"/>
      <c r="DBH37" s="636"/>
      <c r="DBI37" s="636"/>
      <c r="DBJ37" s="636"/>
      <c r="DBK37" s="636"/>
      <c r="DBL37" s="636"/>
      <c r="DBM37" s="636"/>
      <c r="DBN37" s="636"/>
      <c r="DBO37" s="636"/>
      <c r="DBP37" s="636"/>
      <c r="DBQ37" s="636"/>
      <c r="DBR37" s="636"/>
      <c r="DBS37" s="636"/>
      <c r="DBT37" s="636"/>
      <c r="DBU37" s="636"/>
      <c r="DBV37" s="636"/>
      <c r="DBW37" s="636"/>
      <c r="DBX37" s="636"/>
      <c r="DBY37" s="636"/>
      <c r="DBZ37" s="636"/>
      <c r="DCA37" s="636"/>
      <c r="DCB37" s="636"/>
      <c r="DCC37" s="636"/>
      <c r="DCD37" s="636"/>
      <c r="DCE37" s="636"/>
      <c r="DCF37" s="636"/>
      <c r="DCG37" s="636"/>
      <c r="DCH37" s="636"/>
      <c r="DCI37" s="636"/>
      <c r="DCJ37" s="636"/>
      <c r="DCK37" s="636"/>
      <c r="DCL37" s="636"/>
      <c r="DCM37" s="636"/>
      <c r="DCN37" s="636"/>
      <c r="DCO37" s="636"/>
      <c r="DCP37" s="636"/>
      <c r="DCQ37" s="636"/>
      <c r="DCR37" s="636"/>
      <c r="DCS37" s="636"/>
      <c r="DCT37" s="636"/>
      <c r="DCU37" s="636"/>
      <c r="DCV37" s="636"/>
      <c r="DCW37" s="636"/>
      <c r="DCX37" s="636"/>
      <c r="DCY37" s="636"/>
      <c r="DCZ37" s="636"/>
      <c r="DDA37" s="636"/>
      <c r="DDB37" s="636"/>
      <c r="DDC37" s="636"/>
      <c r="DDD37" s="636"/>
      <c r="DDE37" s="636"/>
      <c r="DDF37" s="636"/>
      <c r="DDG37" s="636"/>
      <c r="DDH37" s="636"/>
      <c r="DDI37" s="636"/>
      <c r="DDJ37" s="636"/>
      <c r="DDK37" s="636"/>
      <c r="DDL37" s="636"/>
      <c r="DDM37" s="636"/>
      <c r="DDN37" s="636"/>
      <c r="DDO37" s="636"/>
      <c r="DDP37" s="636"/>
      <c r="DDQ37" s="636"/>
      <c r="DDR37" s="636"/>
      <c r="DDS37" s="636"/>
      <c r="DDT37" s="636"/>
      <c r="DDU37" s="636"/>
      <c r="DDV37" s="636"/>
      <c r="DDW37" s="636"/>
      <c r="DDX37" s="636"/>
      <c r="DDY37" s="636"/>
      <c r="DDZ37" s="636"/>
      <c r="DEA37" s="636"/>
      <c r="DEB37" s="636"/>
      <c r="DEC37" s="636"/>
      <c r="DED37" s="636"/>
      <c r="DEE37" s="636"/>
      <c r="DEF37" s="636"/>
      <c r="DEG37" s="636"/>
      <c r="DEH37" s="636"/>
      <c r="DEI37" s="636"/>
      <c r="DEJ37" s="636"/>
      <c r="DEK37" s="636"/>
      <c r="DEL37" s="636"/>
      <c r="DEM37" s="636"/>
      <c r="DEN37" s="636"/>
      <c r="DEO37" s="636"/>
      <c r="DEP37" s="636"/>
      <c r="DEQ37" s="636"/>
      <c r="DER37" s="636"/>
      <c r="DES37" s="636"/>
      <c r="DET37" s="636"/>
      <c r="DEU37" s="636"/>
      <c r="DEV37" s="636"/>
      <c r="DEW37" s="636"/>
      <c r="DEX37" s="636"/>
      <c r="DEY37" s="636"/>
      <c r="DEZ37" s="636"/>
      <c r="DFA37" s="636"/>
      <c r="DFB37" s="636"/>
      <c r="DFC37" s="636"/>
      <c r="DFD37" s="636"/>
      <c r="DFE37" s="636"/>
      <c r="DFF37" s="636"/>
      <c r="DFG37" s="636"/>
      <c r="DFH37" s="636"/>
      <c r="DFI37" s="636"/>
      <c r="DFJ37" s="636"/>
      <c r="DFK37" s="636"/>
      <c r="DFL37" s="636"/>
      <c r="DFM37" s="636"/>
      <c r="DFN37" s="636"/>
      <c r="DFO37" s="636"/>
      <c r="DFP37" s="636"/>
      <c r="DFQ37" s="636"/>
      <c r="DFR37" s="636"/>
      <c r="DFS37" s="636"/>
      <c r="DFT37" s="636"/>
      <c r="DFU37" s="636"/>
      <c r="DFV37" s="636"/>
      <c r="DFW37" s="636"/>
      <c r="DFX37" s="636"/>
      <c r="DFY37" s="636"/>
      <c r="DFZ37" s="636"/>
      <c r="DGA37" s="636"/>
      <c r="DGB37" s="636"/>
      <c r="DGC37" s="636"/>
      <c r="DGD37" s="636"/>
      <c r="DGE37" s="636"/>
      <c r="DGF37" s="636"/>
      <c r="DGG37" s="636"/>
      <c r="DGH37" s="636"/>
      <c r="DGI37" s="636"/>
      <c r="DGJ37" s="636"/>
      <c r="DGK37" s="636"/>
      <c r="DGL37" s="636"/>
      <c r="DGM37" s="636"/>
      <c r="DGN37" s="636"/>
      <c r="DGO37" s="636"/>
      <c r="DGP37" s="636"/>
      <c r="DGQ37" s="636"/>
      <c r="DGR37" s="636"/>
      <c r="DGS37" s="636"/>
      <c r="DGT37" s="636"/>
      <c r="DGU37" s="636"/>
      <c r="DGV37" s="636"/>
      <c r="DGW37" s="636"/>
      <c r="DGX37" s="636"/>
      <c r="DGY37" s="636"/>
      <c r="DGZ37" s="636"/>
      <c r="DHA37" s="636"/>
      <c r="DHB37" s="636"/>
      <c r="DHC37" s="636"/>
      <c r="DHD37" s="636"/>
      <c r="DHE37" s="636"/>
      <c r="DHF37" s="636"/>
      <c r="DHG37" s="636"/>
      <c r="DHH37" s="636"/>
      <c r="DHI37" s="636"/>
      <c r="DHJ37" s="636"/>
      <c r="DHK37" s="636"/>
      <c r="DHL37" s="636"/>
      <c r="DHM37" s="636"/>
      <c r="DHN37" s="636"/>
      <c r="DHO37" s="636"/>
      <c r="DHP37" s="636"/>
      <c r="DHQ37" s="636"/>
      <c r="DHR37" s="636"/>
      <c r="DHS37" s="636"/>
      <c r="DHT37" s="636"/>
      <c r="DHU37" s="636"/>
      <c r="DHV37" s="636"/>
      <c r="DHW37" s="636"/>
      <c r="DHX37" s="636"/>
      <c r="DHY37" s="636"/>
      <c r="DHZ37" s="636"/>
      <c r="DIA37" s="636"/>
      <c r="DIB37" s="636"/>
      <c r="DIC37" s="636"/>
      <c r="DID37" s="636"/>
      <c r="DIE37" s="636"/>
      <c r="DIF37" s="636"/>
      <c r="DIG37" s="636"/>
      <c r="DIH37" s="636"/>
      <c r="DII37" s="636"/>
      <c r="DIJ37" s="636"/>
      <c r="DIK37" s="636"/>
      <c r="DIL37" s="636"/>
      <c r="DIM37" s="636"/>
      <c r="DIN37" s="636"/>
      <c r="DIO37" s="636"/>
      <c r="DIP37" s="636"/>
      <c r="DIQ37" s="636"/>
      <c r="DIR37" s="636"/>
      <c r="DIS37" s="636"/>
      <c r="DIT37" s="636"/>
      <c r="DIU37" s="636"/>
      <c r="DIV37" s="636"/>
      <c r="DIW37" s="636"/>
      <c r="DIX37" s="636"/>
      <c r="DIY37" s="636"/>
      <c r="DIZ37" s="636"/>
      <c r="DJA37" s="636"/>
      <c r="DJB37" s="636"/>
      <c r="DJC37" s="636"/>
      <c r="DJD37" s="636"/>
      <c r="DJE37" s="636"/>
      <c r="DJF37" s="636"/>
      <c r="DJG37" s="636"/>
      <c r="DJH37" s="636"/>
      <c r="DJI37" s="636"/>
      <c r="DJJ37" s="636"/>
      <c r="DJK37" s="636"/>
      <c r="DJL37" s="636"/>
      <c r="DJM37" s="636"/>
      <c r="DJN37" s="636"/>
      <c r="DJO37" s="636"/>
      <c r="DJP37" s="636"/>
      <c r="DJQ37" s="636"/>
      <c r="DJR37" s="636"/>
      <c r="DJS37" s="636"/>
      <c r="DJT37" s="636"/>
      <c r="DJU37" s="636"/>
      <c r="DJV37" s="636"/>
      <c r="DJW37" s="636"/>
      <c r="DJX37" s="636"/>
      <c r="DJY37" s="636"/>
      <c r="DJZ37" s="636"/>
      <c r="DKA37" s="636"/>
      <c r="DKB37" s="636"/>
      <c r="DKC37" s="636"/>
      <c r="DKD37" s="636"/>
      <c r="DKE37" s="636"/>
      <c r="DKF37" s="636"/>
      <c r="DKG37" s="636"/>
      <c r="DKH37" s="636"/>
      <c r="DKI37" s="636"/>
      <c r="DKJ37" s="636"/>
      <c r="DKK37" s="636"/>
      <c r="DKL37" s="636"/>
      <c r="DKM37" s="636"/>
      <c r="DKN37" s="636"/>
      <c r="DKO37" s="636"/>
      <c r="DKP37" s="636"/>
      <c r="DKQ37" s="636"/>
      <c r="DKR37" s="636"/>
      <c r="DKS37" s="636"/>
      <c r="DKT37" s="636"/>
      <c r="DKU37" s="636"/>
      <c r="DKV37" s="636"/>
      <c r="DKW37" s="636"/>
      <c r="DKX37" s="636"/>
      <c r="DKY37" s="636"/>
      <c r="DKZ37" s="636"/>
      <c r="DLA37" s="636"/>
      <c r="DLB37" s="636"/>
      <c r="DLC37" s="636"/>
      <c r="DLD37" s="636"/>
      <c r="DLE37" s="636"/>
      <c r="DLF37" s="636"/>
      <c r="DLG37" s="636"/>
      <c r="DLH37" s="636"/>
      <c r="DLI37" s="636"/>
      <c r="DLJ37" s="636"/>
      <c r="DLK37" s="636"/>
      <c r="DLL37" s="636"/>
      <c r="DLM37" s="636"/>
      <c r="DLN37" s="636"/>
      <c r="DLO37" s="636"/>
      <c r="DLP37" s="636"/>
      <c r="DLQ37" s="636"/>
      <c r="DLR37" s="636"/>
      <c r="DLS37" s="636"/>
      <c r="DLT37" s="636"/>
      <c r="DLU37" s="636"/>
      <c r="DLV37" s="636"/>
      <c r="DLW37" s="636"/>
      <c r="DLX37" s="636"/>
      <c r="DLY37" s="636"/>
      <c r="DLZ37" s="636"/>
      <c r="DMA37" s="636"/>
      <c r="DMB37" s="636"/>
      <c r="DMC37" s="636"/>
      <c r="DMD37" s="636"/>
      <c r="DME37" s="636"/>
      <c r="DMF37" s="636"/>
      <c r="DMG37" s="636"/>
      <c r="DMH37" s="636"/>
      <c r="DMI37" s="636"/>
      <c r="DMJ37" s="636"/>
      <c r="DMK37" s="636"/>
      <c r="DML37" s="636"/>
      <c r="DMM37" s="636"/>
      <c r="DMN37" s="636"/>
      <c r="DMO37" s="636"/>
      <c r="DMP37" s="636"/>
      <c r="DMQ37" s="636"/>
      <c r="DMR37" s="636"/>
      <c r="DMS37" s="636"/>
      <c r="DMT37" s="636"/>
      <c r="DMU37" s="636"/>
      <c r="DMV37" s="636"/>
      <c r="DMW37" s="636"/>
      <c r="DMX37" s="636"/>
      <c r="DMY37" s="636"/>
      <c r="DMZ37" s="636"/>
      <c r="DNA37" s="636"/>
      <c r="DNB37" s="636"/>
      <c r="DNC37" s="636"/>
      <c r="DND37" s="636"/>
      <c r="DNE37" s="636"/>
      <c r="DNF37" s="636"/>
      <c r="DNG37" s="636"/>
      <c r="DNH37" s="636"/>
      <c r="DNI37" s="636"/>
      <c r="DNJ37" s="636"/>
      <c r="DNK37" s="636"/>
      <c r="DNL37" s="636"/>
      <c r="DNM37" s="636"/>
      <c r="DNN37" s="636"/>
      <c r="DNO37" s="636"/>
      <c r="DNP37" s="636"/>
      <c r="DNQ37" s="636"/>
      <c r="DNR37" s="636"/>
      <c r="DNS37" s="636"/>
      <c r="DNT37" s="636"/>
      <c r="DNU37" s="636"/>
      <c r="DNV37" s="636"/>
      <c r="DNW37" s="636"/>
      <c r="DNX37" s="636"/>
      <c r="DNY37" s="636"/>
      <c r="DNZ37" s="636"/>
      <c r="DOA37" s="636"/>
      <c r="DOB37" s="636"/>
      <c r="DOC37" s="636"/>
      <c r="DOD37" s="636"/>
      <c r="DOE37" s="636"/>
      <c r="DOF37" s="636"/>
      <c r="DOG37" s="636"/>
      <c r="DOH37" s="636"/>
      <c r="DOI37" s="636"/>
      <c r="DOJ37" s="636"/>
      <c r="DOK37" s="636"/>
      <c r="DOL37" s="636"/>
      <c r="DOM37" s="636"/>
      <c r="DON37" s="636"/>
      <c r="DOO37" s="636"/>
      <c r="DOP37" s="636"/>
      <c r="DOQ37" s="636"/>
      <c r="DOR37" s="636"/>
      <c r="DOS37" s="636"/>
      <c r="DOT37" s="636"/>
      <c r="DOU37" s="636"/>
      <c r="DOV37" s="636"/>
      <c r="DOW37" s="636"/>
      <c r="DOX37" s="636"/>
      <c r="DOY37" s="636"/>
      <c r="DOZ37" s="636"/>
      <c r="DPA37" s="636"/>
      <c r="DPB37" s="636"/>
      <c r="DPC37" s="636"/>
      <c r="DPD37" s="636"/>
      <c r="DPE37" s="636"/>
      <c r="DPF37" s="636"/>
      <c r="DPG37" s="636"/>
      <c r="DPH37" s="636"/>
      <c r="DPI37" s="636"/>
      <c r="DPJ37" s="636"/>
      <c r="DPK37" s="636"/>
      <c r="DPL37" s="636"/>
      <c r="DPM37" s="636"/>
      <c r="DPN37" s="636"/>
      <c r="DPO37" s="636"/>
      <c r="DPP37" s="636"/>
      <c r="DPQ37" s="636"/>
      <c r="DPR37" s="636"/>
      <c r="DPS37" s="636"/>
      <c r="DPT37" s="636"/>
      <c r="DPU37" s="636"/>
      <c r="DPV37" s="636"/>
      <c r="DPW37" s="636"/>
      <c r="DPX37" s="636"/>
      <c r="DPY37" s="636"/>
      <c r="DPZ37" s="636"/>
      <c r="DQA37" s="636"/>
      <c r="DQB37" s="636"/>
      <c r="DQC37" s="636"/>
      <c r="DQD37" s="636"/>
      <c r="DQE37" s="636"/>
      <c r="DQF37" s="636"/>
      <c r="DQG37" s="636"/>
      <c r="DQH37" s="636"/>
      <c r="DQI37" s="636"/>
      <c r="DQJ37" s="636"/>
      <c r="DQK37" s="636"/>
      <c r="DQL37" s="636"/>
      <c r="DQM37" s="636"/>
      <c r="DQN37" s="636"/>
      <c r="DQO37" s="636"/>
      <c r="DQP37" s="636"/>
      <c r="DQQ37" s="636"/>
      <c r="DQR37" s="636"/>
      <c r="DQS37" s="636"/>
      <c r="DQT37" s="636"/>
      <c r="DQU37" s="636"/>
      <c r="DQV37" s="636"/>
      <c r="DQW37" s="636"/>
      <c r="DQX37" s="636"/>
      <c r="DQY37" s="636"/>
      <c r="DQZ37" s="636"/>
      <c r="DRA37" s="636"/>
      <c r="DRB37" s="636"/>
      <c r="DRC37" s="636"/>
      <c r="DRD37" s="636"/>
      <c r="DRE37" s="636"/>
      <c r="DRF37" s="636"/>
      <c r="DRG37" s="636"/>
      <c r="DRH37" s="636"/>
      <c r="DRI37" s="636"/>
      <c r="DRJ37" s="636"/>
      <c r="DRK37" s="636"/>
      <c r="DRL37" s="636"/>
      <c r="DRM37" s="636"/>
      <c r="DRN37" s="636"/>
      <c r="DRO37" s="636"/>
      <c r="DRP37" s="636"/>
      <c r="DRQ37" s="636"/>
      <c r="DRR37" s="636"/>
      <c r="DRS37" s="636"/>
      <c r="DRT37" s="636"/>
      <c r="DRU37" s="636"/>
      <c r="DRV37" s="636"/>
      <c r="DRW37" s="636"/>
      <c r="DRX37" s="636"/>
      <c r="DRY37" s="636"/>
      <c r="DRZ37" s="636"/>
      <c r="DSA37" s="636"/>
      <c r="DSB37" s="636"/>
      <c r="DSC37" s="636"/>
      <c r="DSD37" s="636"/>
      <c r="DSE37" s="636"/>
      <c r="DSF37" s="636"/>
      <c r="DSG37" s="636"/>
      <c r="DSH37" s="636"/>
      <c r="DSI37" s="636"/>
      <c r="DSJ37" s="636"/>
      <c r="DSK37" s="636"/>
      <c r="DSL37" s="636"/>
      <c r="DSM37" s="636"/>
      <c r="DSN37" s="636"/>
      <c r="DSO37" s="636"/>
      <c r="DSP37" s="636"/>
      <c r="DSQ37" s="636"/>
      <c r="DSR37" s="636"/>
      <c r="DSS37" s="636"/>
      <c r="DST37" s="636"/>
      <c r="DSU37" s="636"/>
      <c r="DSV37" s="636"/>
      <c r="DSW37" s="636"/>
      <c r="DSX37" s="636"/>
      <c r="DSY37" s="636"/>
      <c r="DSZ37" s="636"/>
      <c r="DTA37" s="636"/>
      <c r="DTB37" s="636"/>
      <c r="DTC37" s="636"/>
      <c r="DTD37" s="636"/>
      <c r="DTE37" s="636"/>
      <c r="DTF37" s="636"/>
      <c r="DTG37" s="636"/>
      <c r="DTH37" s="636"/>
      <c r="DTI37" s="636"/>
      <c r="DTJ37" s="636"/>
      <c r="DTK37" s="636"/>
      <c r="DTL37" s="636"/>
      <c r="DTM37" s="636"/>
      <c r="DTN37" s="636"/>
      <c r="DTO37" s="636"/>
      <c r="DTP37" s="636"/>
      <c r="DTQ37" s="636"/>
      <c r="DTR37" s="636"/>
      <c r="DTS37" s="636"/>
      <c r="DTT37" s="636"/>
      <c r="DTU37" s="636"/>
      <c r="DTV37" s="636"/>
      <c r="DTW37" s="636"/>
      <c r="DTX37" s="636"/>
      <c r="DTY37" s="636"/>
      <c r="DTZ37" s="636"/>
      <c r="DUA37" s="636"/>
      <c r="DUB37" s="636"/>
      <c r="DUC37" s="636"/>
      <c r="DUD37" s="636"/>
      <c r="DUE37" s="636"/>
      <c r="DUF37" s="636"/>
      <c r="DUG37" s="636"/>
      <c r="DUH37" s="636"/>
      <c r="DUI37" s="636"/>
      <c r="DUJ37" s="636"/>
      <c r="DUK37" s="636"/>
      <c r="DUL37" s="636"/>
      <c r="DUM37" s="636"/>
      <c r="DUN37" s="636"/>
      <c r="DUO37" s="636"/>
      <c r="DUP37" s="636"/>
      <c r="DUQ37" s="636"/>
      <c r="DUR37" s="636"/>
      <c r="DUS37" s="636"/>
      <c r="DUT37" s="636"/>
      <c r="DUU37" s="636"/>
      <c r="DUV37" s="636"/>
      <c r="DUW37" s="636"/>
      <c r="DUX37" s="636"/>
      <c r="DUY37" s="636"/>
      <c r="DUZ37" s="636"/>
      <c r="DVA37" s="636"/>
      <c r="DVB37" s="636"/>
      <c r="DVC37" s="636"/>
      <c r="DVD37" s="636"/>
      <c r="DVE37" s="636"/>
      <c r="DVF37" s="636"/>
      <c r="DVG37" s="636"/>
      <c r="DVH37" s="636"/>
      <c r="DVI37" s="636"/>
      <c r="DVJ37" s="636"/>
      <c r="DVK37" s="636"/>
      <c r="DVL37" s="636"/>
      <c r="DVM37" s="636"/>
      <c r="DVN37" s="636"/>
      <c r="DVO37" s="636"/>
      <c r="DVP37" s="636"/>
      <c r="DVQ37" s="636"/>
      <c r="DVR37" s="636"/>
      <c r="DVS37" s="636"/>
      <c r="DVT37" s="636"/>
      <c r="DVU37" s="636"/>
      <c r="DVV37" s="636"/>
      <c r="DVW37" s="636"/>
      <c r="DVX37" s="636"/>
      <c r="DVY37" s="636"/>
      <c r="DVZ37" s="636"/>
      <c r="DWA37" s="636"/>
      <c r="DWB37" s="636"/>
      <c r="DWC37" s="636"/>
      <c r="DWD37" s="636"/>
      <c r="DWE37" s="636"/>
      <c r="DWF37" s="636"/>
      <c r="DWG37" s="636"/>
      <c r="DWH37" s="636"/>
      <c r="DWI37" s="636"/>
      <c r="DWJ37" s="636"/>
      <c r="DWK37" s="636"/>
      <c r="DWL37" s="636"/>
      <c r="DWM37" s="636"/>
      <c r="DWN37" s="636"/>
      <c r="DWO37" s="636"/>
      <c r="DWP37" s="636"/>
      <c r="DWQ37" s="636"/>
      <c r="DWR37" s="636"/>
      <c r="DWS37" s="636"/>
      <c r="DWT37" s="636"/>
      <c r="DWU37" s="636"/>
      <c r="DWV37" s="636"/>
      <c r="DWW37" s="636"/>
      <c r="DWX37" s="636"/>
      <c r="DWY37" s="636"/>
      <c r="DWZ37" s="636"/>
      <c r="DXA37" s="636"/>
      <c r="DXB37" s="636"/>
      <c r="DXC37" s="636"/>
      <c r="DXD37" s="636"/>
      <c r="DXE37" s="636"/>
      <c r="DXF37" s="636"/>
      <c r="DXG37" s="636"/>
      <c r="DXH37" s="636"/>
      <c r="DXI37" s="636"/>
      <c r="DXJ37" s="636"/>
      <c r="DXK37" s="636"/>
      <c r="DXL37" s="636"/>
      <c r="DXM37" s="636"/>
      <c r="DXN37" s="636"/>
      <c r="DXO37" s="636"/>
      <c r="DXP37" s="636"/>
      <c r="DXQ37" s="636"/>
      <c r="DXR37" s="636"/>
      <c r="DXS37" s="636"/>
      <c r="DXT37" s="636"/>
      <c r="DXU37" s="636"/>
      <c r="DXV37" s="636"/>
      <c r="DXW37" s="636"/>
      <c r="DXX37" s="636"/>
      <c r="DXY37" s="636"/>
      <c r="DXZ37" s="636"/>
      <c r="DYA37" s="636"/>
      <c r="DYB37" s="636"/>
      <c r="DYC37" s="636"/>
      <c r="DYD37" s="636"/>
      <c r="DYE37" s="636"/>
      <c r="DYF37" s="636"/>
      <c r="DYG37" s="636"/>
      <c r="DYH37" s="636"/>
      <c r="DYI37" s="636"/>
      <c r="DYJ37" s="636"/>
      <c r="DYK37" s="636"/>
      <c r="DYL37" s="636"/>
      <c r="DYM37" s="636"/>
      <c r="DYN37" s="636"/>
      <c r="DYO37" s="636"/>
      <c r="DYP37" s="636"/>
      <c r="DYQ37" s="636"/>
      <c r="DYR37" s="636"/>
      <c r="DYS37" s="636"/>
      <c r="DYT37" s="636"/>
      <c r="DYU37" s="636"/>
      <c r="DYV37" s="636"/>
      <c r="DYW37" s="636"/>
      <c r="DYX37" s="636"/>
      <c r="DYY37" s="636"/>
      <c r="DYZ37" s="636"/>
      <c r="DZA37" s="636"/>
      <c r="DZB37" s="636"/>
      <c r="DZC37" s="636"/>
      <c r="DZD37" s="636"/>
      <c r="DZE37" s="636"/>
      <c r="DZF37" s="636"/>
      <c r="DZG37" s="636"/>
      <c r="DZH37" s="636"/>
      <c r="DZI37" s="636"/>
      <c r="DZJ37" s="636"/>
      <c r="DZK37" s="636"/>
      <c r="DZL37" s="636"/>
      <c r="DZM37" s="636"/>
      <c r="DZN37" s="636"/>
      <c r="DZO37" s="636"/>
      <c r="DZP37" s="636"/>
      <c r="DZQ37" s="636"/>
      <c r="DZR37" s="636"/>
      <c r="DZS37" s="636"/>
      <c r="DZT37" s="636"/>
      <c r="DZU37" s="636"/>
      <c r="DZV37" s="636"/>
      <c r="DZW37" s="636"/>
      <c r="DZX37" s="636"/>
      <c r="DZY37" s="636"/>
      <c r="DZZ37" s="636"/>
      <c r="EAA37" s="636"/>
      <c r="EAB37" s="636"/>
      <c r="EAC37" s="636"/>
      <c r="EAD37" s="636"/>
      <c r="EAE37" s="636"/>
      <c r="EAF37" s="636"/>
      <c r="EAG37" s="636"/>
      <c r="EAH37" s="636"/>
      <c r="EAI37" s="636"/>
      <c r="EAJ37" s="636"/>
      <c r="EAK37" s="636"/>
      <c r="EAL37" s="636"/>
      <c r="EAM37" s="636"/>
      <c r="EAN37" s="636"/>
      <c r="EAO37" s="636"/>
      <c r="EAP37" s="636"/>
      <c r="EAQ37" s="636"/>
      <c r="EAR37" s="636"/>
      <c r="EAS37" s="636"/>
      <c r="EAT37" s="636"/>
      <c r="EAU37" s="636"/>
      <c r="EAV37" s="636"/>
      <c r="EAW37" s="636"/>
      <c r="EAX37" s="636"/>
      <c r="EAY37" s="636"/>
      <c r="EAZ37" s="636"/>
      <c r="EBA37" s="636"/>
      <c r="EBB37" s="636"/>
      <c r="EBC37" s="636"/>
      <c r="EBD37" s="636"/>
      <c r="EBE37" s="636"/>
      <c r="EBF37" s="636"/>
      <c r="EBG37" s="636"/>
      <c r="EBH37" s="636"/>
      <c r="EBI37" s="636"/>
      <c r="EBJ37" s="636"/>
      <c r="EBK37" s="636"/>
      <c r="EBL37" s="636"/>
      <c r="EBM37" s="636"/>
      <c r="EBN37" s="636"/>
      <c r="EBO37" s="636"/>
      <c r="EBP37" s="636"/>
      <c r="EBQ37" s="636"/>
      <c r="EBR37" s="636"/>
      <c r="EBS37" s="636"/>
      <c r="EBT37" s="636"/>
      <c r="EBU37" s="636"/>
      <c r="EBV37" s="636"/>
      <c r="EBW37" s="636"/>
      <c r="EBX37" s="636"/>
      <c r="EBY37" s="636"/>
      <c r="EBZ37" s="636"/>
      <c r="ECA37" s="636"/>
      <c r="ECB37" s="636"/>
      <c r="ECC37" s="636"/>
      <c r="ECD37" s="636"/>
      <c r="ECE37" s="636"/>
      <c r="ECF37" s="636"/>
      <c r="ECG37" s="636"/>
      <c r="ECH37" s="636"/>
      <c r="ECI37" s="636"/>
      <c r="ECJ37" s="636"/>
      <c r="ECK37" s="636"/>
      <c r="ECL37" s="636"/>
      <c r="ECM37" s="636"/>
      <c r="ECN37" s="636"/>
      <c r="ECO37" s="636"/>
      <c r="ECP37" s="636"/>
      <c r="ECQ37" s="636"/>
      <c r="ECR37" s="636"/>
      <c r="ECS37" s="636"/>
      <c r="ECT37" s="636"/>
      <c r="ECU37" s="636"/>
      <c r="ECV37" s="636"/>
      <c r="ECW37" s="636"/>
      <c r="ECX37" s="636"/>
      <c r="ECY37" s="636"/>
      <c r="ECZ37" s="636"/>
      <c r="EDA37" s="636"/>
      <c r="EDB37" s="636"/>
      <c r="EDC37" s="636"/>
      <c r="EDD37" s="636"/>
      <c r="EDE37" s="636"/>
      <c r="EDF37" s="636"/>
      <c r="EDG37" s="636"/>
      <c r="EDH37" s="636"/>
      <c r="EDI37" s="636"/>
      <c r="EDJ37" s="636"/>
      <c r="EDK37" s="636"/>
      <c r="EDL37" s="636"/>
      <c r="EDM37" s="636"/>
      <c r="EDN37" s="636"/>
      <c r="EDO37" s="636"/>
      <c r="EDP37" s="636"/>
      <c r="EDQ37" s="636"/>
      <c r="EDR37" s="636"/>
      <c r="EDS37" s="636"/>
      <c r="EDT37" s="636"/>
      <c r="EDU37" s="636"/>
      <c r="EDV37" s="636"/>
      <c r="EDW37" s="636"/>
      <c r="EDX37" s="636"/>
      <c r="EDY37" s="636"/>
      <c r="EDZ37" s="636"/>
      <c r="EEA37" s="636"/>
      <c r="EEB37" s="636"/>
      <c r="EEC37" s="636"/>
      <c r="EED37" s="636"/>
      <c r="EEE37" s="636"/>
      <c r="EEF37" s="636"/>
      <c r="EEG37" s="636"/>
      <c r="EEH37" s="636"/>
      <c r="EEI37" s="636"/>
      <c r="EEJ37" s="636"/>
      <c r="EEK37" s="636"/>
      <c r="EEL37" s="636"/>
      <c r="EEM37" s="636"/>
      <c r="EEN37" s="636"/>
      <c r="EEO37" s="636"/>
      <c r="EEP37" s="636"/>
      <c r="EEQ37" s="636"/>
      <c r="EER37" s="636"/>
      <c r="EES37" s="636"/>
      <c r="EET37" s="636"/>
      <c r="EEU37" s="636"/>
      <c r="EEV37" s="636"/>
      <c r="EEW37" s="636"/>
      <c r="EEX37" s="636"/>
      <c r="EEY37" s="636"/>
      <c r="EEZ37" s="636"/>
      <c r="EFA37" s="636"/>
      <c r="EFB37" s="636"/>
      <c r="EFC37" s="636"/>
      <c r="EFD37" s="636"/>
      <c r="EFE37" s="636"/>
      <c r="EFF37" s="636"/>
      <c r="EFG37" s="636"/>
      <c r="EFH37" s="636"/>
      <c r="EFI37" s="636"/>
      <c r="EFJ37" s="636"/>
      <c r="EFK37" s="636"/>
      <c r="EFL37" s="636"/>
      <c r="EFM37" s="636"/>
      <c r="EFN37" s="636"/>
      <c r="EFO37" s="636"/>
      <c r="EFP37" s="636"/>
      <c r="EFQ37" s="636"/>
      <c r="EFR37" s="636"/>
      <c r="EFS37" s="636"/>
      <c r="EFT37" s="636"/>
      <c r="EFU37" s="636"/>
      <c r="EFV37" s="636"/>
      <c r="EFW37" s="636"/>
      <c r="EFX37" s="636"/>
      <c r="EFY37" s="636"/>
      <c r="EFZ37" s="636"/>
      <c r="EGA37" s="636"/>
      <c r="EGB37" s="636"/>
      <c r="EGC37" s="636"/>
      <c r="EGD37" s="636"/>
      <c r="EGE37" s="636"/>
      <c r="EGF37" s="636"/>
      <c r="EGG37" s="636"/>
      <c r="EGH37" s="636"/>
      <c r="EGI37" s="636"/>
      <c r="EGJ37" s="636"/>
      <c r="EGK37" s="636"/>
      <c r="EGL37" s="636"/>
      <c r="EGM37" s="636"/>
      <c r="EGN37" s="636"/>
      <c r="EGO37" s="636"/>
      <c r="EGP37" s="636"/>
      <c r="EGQ37" s="636"/>
      <c r="EGR37" s="636"/>
      <c r="EGS37" s="636"/>
      <c r="EGT37" s="636"/>
      <c r="EGU37" s="636"/>
      <c r="EGV37" s="636"/>
      <c r="EGW37" s="636"/>
      <c r="EGX37" s="636"/>
      <c r="EGY37" s="636"/>
      <c r="EGZ37" s="636"/>
      <c r="EHA37" s="636"/>
      <c r="EHB37" s="636"/>
      <c r="EHC37" s="636"/>
      <c r="EHD37" s="636"/>
      <c r="EHE37" s="636"/>
      <c r="EHF37" s="636"/>
      <c r="EHG37" s="636"/>
      <c r="EHH37" s="636"/>
      <c r="EHI37" s="636"/>
      <c r="EHJ37" s="636"/>
      <c r="EHK37" s="636"/>
      <c r="EHL37" s="636"/>
      <c r="EHM37" s="636"/>
      <c r="EHN37" s="636"/>
      <c r="EHO37" s="636"/>
      <c r="EHP37" s="636"/>
      <c r="EHQ37" s="636"/>
      <c r="EHR37" s="636"/>
      <c r="EHS37" s="636"/>
      <c r="EHT37" s="636"/>
      <c r="EHU37" s="636"/>
      <c r="EHV37" s="636"/>
      <c r="EHW37" s="636"/>
      <c r="EHX37" s="636"/>
      <c r="EHY37" s="636"/>
      <c r="EHZ37" s="636"/>
      <c r="EIA37" s="636"/>
      <c r="EIB37" s="636"/>
      <c r="EIC37" s="636"/>
      <c r="EID37" s="636"/>
      <c r="EIE37" s="636"/>
      <c r="EIF37" s="636"/>
      <c r="EIG37" s="636"/>
      <c r="EIH37" s="636"/>
      <c r="EII37" s="636"/>
      <c r="EIJ37" s="636"/>
      <c r="EIK37" s="636"/>
      <c r="EIL37" s="636"/>
      <c r="EIM37" s="636"/>
      <c r="EIN37" s="636"/>
      <c r="EIO37" s="636"/>
      <c r="EIP37" s="636"/>
      <c r="EIQ37" s="636"/>
      <c r="EIR37" s="636"/>
      <c r="EIS37" s="636"/>
      <c r="EIT37" s="636"/>
      <c r="EIU37" s="636"/>
      <c r="EIV37" s="636"/>
      <c r="EIW37" s="636"/>
      <c r="EIX37" s="636"/>
      <c r="EIY37" s="636"/>
      <c r="EIZ37" s="636"/>
      <c r="EJA37" s="636"/>
      <c r="EJB37" s="636"/>
      <c r="EJC37" s="636"/>
      <c r="EJD37" s="636"/>
      <c r="EJE37" s="636"/>
      <c r="EJF37" s="636"/>
      <c r="EJG37" s="636"/>
      <c r="EJH37" s="636"/>
      <c r="EJI37" s="636"/>
      <c r="EJJ37" s="636"/>
      <c r="EJK37" s="636"/>
      <c r="EJL37" s="636"/>
      <c r="EJM37" s="636"/>
      <c r="EJN37" s="636"/>
      <c r="EJO37" s="636"/>
      <c r="EJP37" s="636"/>
      <c r="EJQ37" s="636"/>
      <c r="EJR37" s="636"/>
      <c r="EJS37" s="636"/>
      <c r="EJT37" s="636"/>
      <c r="EJU37" s="636"/>
      <c r="EJV37" s="636"/>
      <c r="EJW37" s="636"/>
      <c r="EJX37" s="636"/>
      <c r="EJY37" s="636"/>
      <c r="EJZ37" s="636"/>
      <c r="EKA37" s="636"/>
      <c r="EKB37" s="636"/>
      <c r="EKC37" s="636"/>
      <c r="EKD37" s="636"/>
      <c r="EKE37" s="636"/>
      <c r="EKF37" s="636"/>
      <c r="EKG37" s="636"/>
      <c r="EKH37" s="636"/>
      <c r="EKI37" s="636"/>
      <c r="EKJ37" s="636"/>
      <c r="EKK37" s="636"/>
      <c r="EKL37" s="636"/>
      <c r="EKM37" s="636"/>
      <c r="EKN37" s="636"/>
      <c r="EKO37" s="636"/>
      <c r="EKP37" s="636"/>
      <c r="EKQ37" s="636"/>
      <c r="EKR37" s="636"/>
      <c r="EKS37" s="636"/>
      <c r="EKT37" s="636"/>
      <c r="EKU37" s="636"/>
      <c r="EKV37" s="636"/>
      <c r="EKW37" s="636"/>
      <c r="EKX37" s="636"/>
      <c r="EKY37" s="636"/>
      <c r="EKZ37" s="636"/>
      <c r="ELA37" s="636"/>
      <c r="ELB37" s="636"/>
      <c r="ELC37" s="636"/>
      <c r="ELD37" s="636"/>
      <c r="ELE37" s="636"/>
      <c r="ELF37" s="636"/>
      <c r="ELG37" s="636"/>
      <c r="ELH37" s="636"/>
      <c r="ELI37" s="636"/>
      <c r="ELJ37" s="636"/>
      <c r="ELK37" s="636"/>
      <c r="ELL37" s="636"/>
      <c r="ELM37" s="636"/>
      <c r="ELN37" s="636"/>
      <c r="ELO37" s="636"/>
      <c r="ELP37" s="636"/>
      <c r="ELQ37" s="636"/>
      <c r="ELR37" s="636"/>
      <c r="ELS37" s="636"/>
      <c r="ELT37" s="636"/>
      <c r="ELU37" s="636"/>
      <c r="ELV37" s="636"/>
      <c r="ELW37" s="636"/>
      <c r="ELX37" s="636"/>
      <c r="ELY37" s="636"/>
      <c r="ELZ37" s="636"/>
      <c r="EMA37" s="636"/>
      <c r="EMB37" s="636"/>
      <c r="EMC37" s="636"/>
      <c r="EMD37" s="636"/>
      <c r="EME37" s="636"/>
      <c r="EMF37" s="636"/>
      <c r="EMG37" s="636"/>
      <c r="EMH37" s="636"/>
      <c r="EMI37" s="636"/>
      <c r="EMJ37" s="636"/>
      <c r="EMK37" s="636"/>
      <c r="EML37" s="636"/>
      <c r="EMM37" s="636"/>
      <c r="EMN37" s="636"/>
      <c r="EMO37" s="636"/>
      <c r="EMP37" s="636"/>
      <c r="EMQ37" s="636"/>
      <c r="EMR37" s="636"/>
      <c r="EMS37" s="636"/>
      <c r="EMT37" s="636"/>
      <c r="EMU37" s="636"/>
      <c r="EMV37" s="636"/>
      <c r="EMW37" s="636"/>
      <c r="EMX37" s="636"/>
      <c r="EMY37" s="636"/>
      <c r="EMZ37" s="636"/>
      <c r="ENA37" s="636"/>
      <c r="ENB37" s="636"/>
      <c r="ENC37" s="636"/>
      <c r="END37" s="636"/>
      <c r="ENE37" s="636"/>
      <c r="ENF37" s="636"/>
      <c r="ENG37" s="636"/>
      <c r="ENH37" s="636"/>
      <c r="ENI37" s="636"/>
      <c r="ENJ37" s="636"/>
      <c r="ENK37" s="636"/>
      <c r="ENL37" s="636"/>
      <c r="ENM37" s="636"/>
      <c r="ENN37" s="636"/>
      <c r="ENO37" s="636"/>
      <c r="ENP37" s="636"/>
      <c r="ENQ37" s="636"/>
      <c r="ENR37" s="636"/>
      <c r="ENS37" s="636"/>
      <c r="ENT37" s="636"/>
      <c r="ENU37" s="636"/>
      <c r="ENV37" s="636"/>
      <c r="ENW37" s="636"/>
      <c r="ENX37" s="636"/>
      <c r="ENY37" s="636"/>
      <c r="ENZ37" s="636"/>
      <c r="EOA37" s="636"/>
      <c r="EOB37" s="636"/>
      <c r="EOC37" s="636"/>
      <c r="EOD37" s="636"/>
      <c r="EOE37" s="636"/>
      <c r="EOF37" s="636"/>
      <c r="EOG37" s="636"/>
      <c r="EOH37" s="636"/>
      <c r="EOI37" s="636"/>
      <c r="EOJ37" s="636"/>
      <c r="EOK37" s="636"/>
      <c r="EOL37" s="636"/>
      <c r="EOM37" s="636"/>
      <c r="EON37" s="636"/>
      <c r="EOO37" s="636"/>
      <c r="EOP37" s="636"/>
      <c r="EOQ37" s="636"/>
      <c r="EOR37" s="636"/>
      <c r="EOS37" s="636"/>
      <c r="EOT37" s="636"/>
      <c r="EOU37" s="636"/>
      <c r="EOV37" s="636"/>
      <c r="EOW37" s="636"/>
      <c r="EOX37" s="636"/>
      <c r="EOY37" s="636"/>
      <c r="EOZ37" s="636"/>
      <c r="EPA37" s="636"/>
      <c r="EPB37" s="636"/>
      <c r="EPC37" s="636"/>
      <c r="EPD37" s="636"/>
      <c r="EPE37" s="636"/>
      <c r="EPF37" s="636"/>
      <c r="EPG37" s="636"/>
      <c r="EPH37" s="636"/>
      <c r="EPI37" s="636"/>
      <c r="EPJ37" s="636"/>
      <c r="EPK37" s="636"/>
      <c r="EPL37" s="636"/>
      <c r="EPM37" s="636"/>
      <c r="EPN37" s="636"/>
      <c r="EPO37" s="636"/>
      <c r="EPP37" s="636"/>
      <c r="EPQ37" s="636"/>
      <c r="EPR37" s="636"/>
      <c r="EPS37" s="636"/>
      <c r="EPT37" s="636"/>
      <c r="EPU37" s="636"/>
      <c r="EPV37" s="636"/>
      <c r="EPW37" s="636"/>
      <c r="EPX37" s="636"/>
      <c r="EPY37" s="636"/>
      <c r="EPZ37" s="636"/>
      <c r="EQA37" s="636"/>
      <c r="EQB37" s="636"/>
      <c r="EQC37" s="636"/>
      <c r="EQD37" s="636"/>
      <c r="EQE37" s="636"/>
      <c r="EQF37" s="636"/>
      <c r="EQG37" s="636"/>
      <c r="EQH37" s="636"/>
      <c r="EQI37" s="636"/>
      <c r="EQJ37" s="636"/>
      <c r="EQK37" s="636"/>
      <c r="EQL37" s="636"/>
      <c r="EQM37" s="636"/>
      <c r="EQN37" s="636"/>
      <c r="EQO37" s="636"/>
      <c r="EQP37" s="636"/>
      <c r="EQQ37" s="636"/>
      <c r="EQR37" s="636"/>
      <c r="EQS37" s="636"/>
      <c r="EQT37" s="636"/>
      <c r="EQU37" s="636"/>
      <c r="EQV37" s="636"/>
      <c r="EQW37" s="636"/>
      <c r="EQX37" s="636"/>
      <c r="EQY37" s="636"/>
      <c r="EQZ37" s="636"/>
      <c r="ERA37" s="636"/>
      <c r="ERB37" s="636"/>
      <c r="ERC37" s="636"/>
      <c r="ERD37" s="636"/>
      <c r="ERE37" s="636"/>
      <c r="ERF37" s="636"/>
      <c r="ERG37" s="636"/>
      <c r="ERH37" s="636"/>
      <c r="ERI37" s="636"/>
      <c r="ERJ37" s="636"/>
      <c r="ERK37" s="636"/>
      <c r="ERL37" s="636"/>
      <c r="ERM37" s="636"/>
      <c r="ERN37" s="636"/>
      <c r="ERO37" s="636"/>
      <c r="ERP37" s="636"/>
      <c r="ERQ37" s="636"/>
      <c r="ERR37" s="636"/>
      <c r="ERS37" s="636"/>
      <c r="ERT37" s="636"/>
      <c r="ERU37" s="636"/>
      <c r="ERV37" s="636"/>
      <c r="ERW37" s="636"/>
      <c r="ERX37" s="636"/>
      <c r="ERY37" s="636"/>
      <c r="ERZ37" s="636"/>
      <c r="ESA37" s="636"/>
      <c r="ESB37" s="636"/>
      <c r="ESC37" s="636"/>
      <c r="ESD37" s="636"/>
      <c r="ESE37" s="636"/>
      <c r="ESF37" s="636"/>
      <c r="ESG37" s="636"/>
      <c r="ESH37" s="636"/>
      <c r="ESI37" s="636"/>
      <c r="ESJ37" s="636"/>
      <c r="ESK37" s="636"/>
      <c r="ESL37" s="636"/>
      <c r="ESM37" s="636"/>
      <c r="ESN37" s="636"/>
      <c r="ESO37" s="636"/>
      <c r="ESP37" s="636"/>
      <c r="ESQ37" s="636"/>
      <c r="ESR37" s="636"/>
      <c r="ESS37" s="636"/>
      <c r="EST37" s="636"/>
      <c r="ESU37" s="636"/>
      <c r="ESV37" s="636"/>
      <c r="ESW37" s="636"/>
      <c r="ESX37" s="636"/>
      <c r="ESY37" s="636"/>
      <c r="ESZ37" s="636"/>
      <c r="ETA37" s="636"/>
      <c r="ETB37" s="636"/>
      <c r="ETC37" s="636"/>
      <c r="ETD37" s="636"/>
      <c r="ETE37" s="636"/>
      <c r="ETF37" s="636"/>
      <c r="ETG37" s="636"/>
      <c r="ETH37" s="636"/>
      <c r="ETI37" s="636"/>
      <c r="ETJ37" s="636"/>
      <c r="ETK37" s="636"/>
      <c r="ETL37" s="636"/>
      <c r="ETM37" s="636"/>
      <c r="ETN37" s="636"/>
      <c r="ETO37" s="636"/>
      <c r="ETP37" s="636"/>
      <c r="ETQ37" s="636"/>
      <c r="ETR37" s="636"/>
      <c r="ETS37" s="636"/>
      <c r="ETT37" s="636"/>
      <c r="ETU37" s="636"/>
      <c r="ETV37" s="636"/>
      <c r="ETW37" s="636"/>
      <c r="ETX37" s="636"/>
      <c r="ETY37" s="636"/>
      <c r="ETZ37" s="636"/>
      <c r="EUA37" s="636"/>
      <c r="EUB37" s="636"/>
      <c r="EUC37" s="636"/>
      <c r="EUD37" s="636"/>
      <c r="EUE37" s="636"/>
      <c r="EUF37" s="636"/>
      <c r="EUG37" s="636"/>
      <c r="EUH37" s="636"/>
      <c r="EUI37" s="636"/>
      <c r="EUJ37" s="636"/>
      <c r="EUK37" s="636"/>
      <c r="EUL37" s="636"/>
      <c r="EUM37" s="636"/>
      <c r="EUN37" s="636"/>
      <c r="EUO37" s="636"/>
      <c r="EUP37" s="636"/>
      <c r="EUQ37" s="636"/>
      <c r="EUR37" s="636"/>
      <c r="EUS37" s="636"/>
      <c r="EUT37" s="636"/>
      <c r="EUU37" s="636"/>
      <c r="EUV37" s="636"/>
      <c r="EUW37" s="636"/>
      <c r="EUX37" s="636"/>
      <c r="EUY37" s="636"/>
      <c r="EUZ37" s="636"/>
      <c r="EVA37" s="636"/>
      <c r="EVB37" s="636"/>
      <c r="EVC37" s="636"/>
      <c r="EVD37" s="636"/>
      <c r="EVE37" s="636"/>
      <c r="EVF37" s="636"/>
      <c r="EVG37" s="636"/>
      <c r="EVH37" s="636"/>
      <c r="EVI37" s="636"/>
      <c r="EVJ37" s="636"/>
      <c r="EVK37" s="636"/>
      <c r="EVL37" s="636"/>
      <c r="EVM37" s="636"/>
      <c r="EVN37" s="636"/>
      <c r="EVO37" s="636"/>
      <c r="EVP37" s="636"/>
      <c r="EVQ37" s="636"/>
      <c r="EVR37" s="636"/>
      <c r="EVS37" s="636"/>
      <c r="EVT37" s="636"/>
      <c r="EVU37" s="636"/>
      <c r="EVV37" s="636"/>
      <c r="EVW37" s="636"/>
      <c r="EVX37" s="636"/>
      <c r="EVY37" s="636"/>
      <c r="EVZ37" s="636"/>
      <c r="EWA37" s="636"/>
      <c r="EWB37" s="636"/>
      <c r="EWC37" s="636"/>
      <c r="EWD37" s="636"/>
      <c r="EWE37" s="636"/>
      <c r="EWF37" s="636"/>
      <c r="EWG37" s="636"/>
      <c r="EWH37" s="636"/>
      <c r="EWI37" s="636"/>
      <c r="EWJ37" s="636"/>
      <c r="EWK37" s="636"/>
      <c r="EWL37" s="636"/>
      <c r="EWM37" s="636"/>
      <c r="EWN37" s="636"/>
      <c r="EWO37" s="636"/>
      <c r="EWP37" s="636"/>
      <c r="EWQ37" s="636"/>
      <c r="EWR37" s="636"/>
      <c r="EWS37" s="636"/>
      <c r="EWT37" s="636"/>
      <c r="EWU37" s="636"/>
      <c r="EWV37" s="636"/>
      <c r="EWW37" s="636"/>
      <c r="EWX37" s="636"/>
      <c r="EWY37" s="636"/>
      <c r="EWZ37" s="636"/>
      <c r="EXA37" s="636"/>
      <c r="EXB37" s="636"/>
      <c r="EXC37" s="636"/>
      <c r="EXD37" s="636"/>
      <c r="EXE37" s="636"/>
      <c r="EXF37" s="636"/>
      <c r="EXG37" s="636"/>
      <c r="EXH37" s="636"/>
      <c r="EXI37" s="636"/>
      <c r="EXJ37" s="636"/>
      <c r="EXK37" s="636"/>
      <c r="EXL37" s="636"/>
      <c r="EXM37" s="636"/>
      <c r="EXN37" s="636"/>
      <c r="EXO37" s="636"/>
      <c r="EXP37" s="636"/>
      <c r="EXQ37" s="636"/>
      <c r="EXR37" s="636"/>
      <c r="EXS37" s="636"/>
      <c r="EXT37" s="636"/>
      <c r="EXU37" s="636"/>
      <c r="EXV37" s="636"/>
      <c r="EXW37" s="636"/>
      <c r="EXX37" s="636"/>
      <c r="EXY37" s="636"/>
      <c r="EXZ37" s="636"/>
      <c r="EYA37" s="636"/>
      <c r="EYB37" s="636"/>
      <c r="EYC37" s="636"/>
      <c r="EYD37" s="636"/>
      <c r="EYE37" s="636"/>
      <c r="EYF37" s="636"/>
      <c r="EYG37" s="636"/>
      <c r="EYH37" s="636"/>
      <c r="EYI37" s="636"/>
      <c r="EYJ37" s="636"/>
      <c r="EYK37" s="636"/>
      <c r="EYL37" s="636"/>
      <c r="EYM37" s="636"/>
      <c r="EYN37" s="636"/>
      <c r="EYO37" s="636"/>
      <c r="EYP37" s="636"/>
      <c r="EYQ37" s="636"/>
      <c r="EYR37" s="636"/>
      <c r="EYS37" s="636"/>
      <c r="EYT37" s="636"/>
      <c r="EYU37" s="636"/>
      <c r="EYV37" s="636"/>
      <c r="EYW37" s="636"/>
      <c r="EYX37" s="636"/>
      <c r="EYY37" s="636"/>
      <c r="EYZ37" s="636"/>
      <c r="EZA37" s="636"/>
      <c r="EZB37" s="636"/>
      <c r="EZC37" s="636"/>
      <c r="EZD37" s="636"/>
      <c r="EZE37" s="636"/>
      <c r="EZF37" s="636"/>
      <c r="EZG37" s="636"/>
      <c r="EZH37" s="636"/>
      <c r="EZI37" s="636"/>
      <c r="EZJ37" s="636"/>
      <c r="EZK37" s="636"/>
      <c r="EZL37" s="636"/>
      <c r="EZM37" s="636"/>
      <c r="EZN37" s="636"/>
      <c r="EZO37" s="636"/>
      <c r="EZP37" s="636"/>
      <c r="EZQ37" s="636"/>
      <c r="EZR37" s="636"/>
      <c r="EZS37" s="636"/>
      <c r="EZT37" s="636"/>
      <c r="EZU37" s="636"/>
      <c r="EZV37" s="636"/>
      <c r="EZW37" s="636"/>
      <c r="EZX37" s="636"/>
      <c r="EZY37" s="636"/>
      <c r="EZZ37" s="636"/>
      <c r="FAA37" s="636"/>
      <c r="FAB37" s="636"/>
      <c r="FAC37" s="636"/>
      <c r="FAD37" s="636"/>
      <c r="FAE37" s="636"/>
      <c r="FAF37" s="636"/>
      <c r="FAG37" s="636"/>
      <c r="FAH37" s="636"/>
      <c r="FAI37" s="636"/>
      <c r="FAJ37" s="636"/>
      <c r="FAK37" s="636"/>
      <c r="FAL37" s="636"/>
      <c r="FAM37" s="636"/>
      <c r="FAN37" s="636"/>
      <c r="FAO37" s="636"/>
      <c r="FAP37" s="636"/>
      <c r="FAQ37" s="636"/>
      <c r="FAR37" s="636"/>
      <c r="FAS37" s="636"/>
      <c r="FAT37" s="636"/>
      <c r="FAU37" s="636"/>
      <c r="FAV37" s="636"/>
      <c r="FAW37" s="636"/>
      <c r="FAX37" s="636"/>
      <c r="FAY37" s="636"/>
      <c r="FAZ37" s="636"/>
      <c r="FBA37" s="636"/>
      <c r="FBB37" s="636"/>
      <c r="FBC37" s="636"/>
      <c r="FBD37" s="636"/>
      <c r="FBE37" s="636"/>
      <c r="FBF37" s="636"/>
      <c r="FBG37" s="636"/>
      <c r="FBH37" s="636"/>
      <c r="FBI37" s="636"/>
      <c r="FBJ37" s="636"/>
      <c r="FBK37" s="636"/>
      <c r="FBL37" s="636"/>
      <c r="FBM37" s="636"/>
      <c r="FBN37" s="636"/>
      <c r="FBO37" s="636"/>
      <c r="FBP37" s="636"/>
      <c r="FBQ37" s="636"/>
      <c r="FBR37" s="636"/>
      <c r="FBS37" s="636"/>
      <c r="FBT37" s="636"/>
      <c r="FBU37" s="636"/>
      <c r="FBV37" s="636"/>
      <c r="FBW37" s="636"/>
      <c r="FBX37" s="636"/>
      <c r="FBY37" s="636"/>
      <c r="FBZ37" s="636"/>
      <c r="FCA37" s="636"/>
      <c r="FCB37" s="636"/>
      <c r="FCC37" s="636"/>
      <c r="FCD37" s="636"/>
      <c r="FCE37" s="636"/>
      <c r="FCF37" s="636"/>
      <c r="FCG37" s="636"/>
      <c r="FCH37" s="636"/>
      <c r="FCI37" s="636"/>
      <c r="FCJ37" s="636"/>
      <c r="FCK37" s="636"/>
      <c r="FCL37" s="636"/>
      <c r="FCM37" s="636"/>
      <c r="FCN37" s="636"/>
      <c r="FCO37" s="636"/>
      <c r="FCP37" s="636"/>
      <c r="FCQ37" s="636"/>
      <c r="FCR37" s="636"/>
      <c r="FCS37" s="636"/>
      <c r="FCT37" s="636"/>
      <c r="FCU37" s="636"/>
      <c r="FCV37" s="636"/>
      <c r="FCW37" s="636"/>
      <c r="FCX37" s="636"/>
      <c r="FCY37" s="636"/>
      <c r="FCZ37" s="636"/>
      <c r="FDA37" s="636"/>
      <c r="FDB37" s="636"/>
      <c r="FDC37" s="636"/>
      <c r="FDD37" s="636"/>
      <c r="FDE37" s="636"/>
      <c r="FDF37" s="636"/>
      <c r="FDG37" s="636"/>
      <c r="FDH37" s="636"/>
      <c r="FDI37" s="636"/>
      <c r="FDJ37" s="636"/>
      <c r="FDK37" s="636"/>
      <c r="FDL37" s="636"/>
      <c r="FDM37" s="636"/>
      <c r="FDN37" s="636"/>
      <c r="FDO37" s="636"/>
      <c r="FDP37" s="636"/>
      <c r="FDQ37" s="636"/>
      <c r="FDR37" s="636"/>
      <c r="FDS37" s="636"/>
      <c r="FDT37" s="636"/>
      <c r="FDU37" s="636"/>
      <c r="FDV37" s="636"/>
      <c r="FDW37" s="636"/>
      <c r="FDX37" s="636"/>
      <c r="FDY37" s="636"/>
      <c r="FDZ37" s="636"/>
      <c r="FEA37" s="636"/>
      <c r="FEB37" s="636"/>
      <c r="FEC37" s="636"/>
      <c r="FED37" s="636"/>
      <c r="FEE37" s="636"/>
      <c r="FEF37" s="636"/>
      <c r="FEG37" s="636"/>
      <c r="FEH37" s="636"/>
      <c r="FEI37" s="636"/>
      <c r="FEJ37" s="636"/>
      <c r="FEK37" s="636"/>
      <c r="FEL37" s="636"/>
      <c r="FEM37" s="636"/>
      <c r="FEN37" s="636"/>
      <c r="FEO37" s="636"/>
      <c r="FEP37" s="636"/>
      <c r="FEQ37" s="636"/>
      <c r="FER37" s="636"/>
      <c r="FES37" s="636"/>
      <c r="FET37" s="636"/>
      <c r="FEU37" s="636"/>
      <c r="FEV37" s="636"/>
      <c r="FEW37" s="636"/>
      <c r="FEX37" s="636"/>
      <c r="FEY37" s="636"/>
      <c r="FEZ37" s="636"/>
      <c r="FFA37" s="636"/>
      <c r="FFB37" s="636"/>
      <c r="FFC37" s="636"/>
      <c r="FFD37" s="636"/>
      <c r="FFE37" s="636"/>
      <c r="FFF37" s="636"/>
      <c r="FFG37" s="636"/>
      <c r="FFH37" s="636"/>
      <c r="FFI37" s="636"/>
      <c r="FFJ37" s="636"/>
      <c r="FFK37" s="636"/>
      <c r="FFL37" s="636"/>
      <c r="FFM37" s="636"/>
      <c r="FFN37" s="636"/>
      <c r="FFO37" s="636"/>
      <c r="FFP37" s="636"/>
      <c r="FFQ37" s="636"/>
      <c r="FFR37" s="636"/>
      <c r="FFS37" s="636"/>
      <c r="FFT37" s="636"/>
      <c r="FFU37" s="636"/>
      <c r="FFV37" s="636"/>
      <c r="FFW37" s="636"/>
      <c r="FFX37" s="636"/>
      <c r="FFY37" s="636"/>
      <c r="FFZ37" s="636"/>
      <c r="FGA37" s="636"/>
      <c r="FGB37" s="636"/>
      <c r="FGC37" s="636"/>
      <c r="FGD37" s="636"/>
      <c r="FGE37" s="636"/>
      <c r="FGF37" s="636"/>
      <c r="FGG37" s="636"/>
      <c r="FGH37" s="636"/>
      <c r="FGI37" s="636"/>
      <c r="FGJ37" s="636"/>
      <c r="FGK37" s="636"/>
      <c r="FGL37" s="636"/>
      <c r="FGM37" s="636"/>
      <c r="FGN37" s="636"/>
      <c r="FGO37" s="636"/>
      <c r="FGP37" s="636"/>
      <c r="FGQ37" s="636"/>
      <c r="FGR37" s="636"/>
      <c r="FGS37" s="636"/>
      <c r="FGT37" s="636"/>
      <c r="FGU37" s="636"/>
      <c r="FGV37" s="636"/>
      <c r="FGW37" s="636"/>
      <c r="FGX37" s="636"/>
      <c r="FGY37" s="636"/>
      <c r="FGZ37" s="636"/>
      <c r="FHA37" s="636"/>
      <c r="FHB37" s="636"/>
      <c r="FHC37" s="636"/>
      <c r="FHD37" s="636"/>
      <c r="FHE37" s="636"/>
      <c r="FHF37" s="636"/>
      <c r="FHG37" s="636"/>
      <c r="FHH37" s="636"/>
      <c r="FHI37" s="636"/>
      <c r="FHJ37" s="636"/>
      <c r="FHK37" s="636"/>
      <c r="FHL37" s="636"/>
      <c r="FHM37" s="636"/>
      <c r="FHN37" s="636"/>
      <c r="FHO37" s="636"/>
      <c r="FHP37" s="636"/>
      <c r="FHQ37" s="636"/>
      <c r="FHR37" s="636"/>
      <c r="FHS37" s="636"/>
      <c r="FHT37" s="636"/>
      <c r="FHU37" s="636"/>
      <c r="FHV37" s="636"/>
      <c r="FHW37" s="636"/>
      <c r="FHX37" s="636"/>
      <c r="FHY37" s="636"/>
      <c r="FHZ37" s="636"/>
      <c r="FIA37" s="636"/>
      <c r="FIB37" s="636"/>
      <c r="FIC37" s="636"/>
      <c r="FID37" s="636"/>
      <c r="FIE37" s="636"/>
      <c r="FIF37" s="636"/>
      <c r="FIG37" s="636"/>
      <c r="FIH37" s="636"/>
      <c r="FII37" s="636"/>
      <c r="FIJ37" s="636"/>
      <c r="FIK37" s="636"/>
      <c r="FIL37" s="636"/>
      <c r="FIM37" s="636"/>
      <c r="FIN37" s="636"/>
      <c r="FIO37" s="636"/>
      <c r="FIP37" s="636"/>
      <c r="FIQ37" s="636"/>
      <c r="FIR37" s="636"/>
      <c r="FIS37" s="636"/>
      <c r="FIT37" s="636"/>
      <c r="FIU37" s="636"/>
      <c r="FIV37" s="636"/>
      <c r="FIW37" s="636"/>
      <c r="FIX37" s="636"/>
      <c r="FIY37" s="636"/>
      <c r="FIZ37" s="636"/>
      <c r="FJA37" s="636"/>
      <c r="FJB37" s="636"/>
      <c r="FJC37" s="636"/>
      <c r="FJD37" s="636"/>
      <c r="FJE37" s="636"/>
      <c r="FJF37" s="636"/>
      <c r="FJG37" s="636"/>
      <c r="FJH37" s="636"/>
      <c r="FJI37" s="636"/>
      <c r="FJJ37" s="636"/>
      <c r="FJK37" s="636"/>
      <c r="FJL37" s="636"/>
      <c r="FJM37" s="636"/>
      <c r="FJN37" s="636"/>
      <c r="FJO37" s="636"/>
      <c r="FJP37" s="636"/>
      <c r="FJQ37" s="636"/>
      <c r="FJR37" s="636"/>
      <c r="FJS37" s="636"/>
      <c r="FJT37" s="636"/>
      <c r="FJU37" s="636"/>
      <c r="FJV37" s="636"/>
      <c r="FJW37" s="636"/>
      <c r="FJX37" s="636"/>
      <c r="FJY37" s="636"/>
      <c r="FJZ37" s="636"/>
      <c r="FKA37" s="636"/>
      <c r="FKB37" s="636"/>
      <c r="FKC37" s="636"/>
      <c r="FKD37" s="636"/>
      <c r="FKE37" s="636"/>
      <c r="FKF37" s="636"/>
      <c r="FKG37" s="636"/>
      <c r="FKH37" s="636"/>
      <c r="FKI37" s="636"/>
      <c r="FKJ37" s="636"/>
      <c r="FKK37" s="636"/>
      <c r="FKL37" s="636"/>
      <c r="FKM37" s="636"/>
      <c r="FKN37" s="636"/>
      <c r="FKO37" s="636"/>
      <c r="FKP37" s="636"/>
      <c r="FKQ37" s="636"/>
      <c r="FKR37" s="636"/>
      <c r="FKS37" s="636"/>
      <c r="FKT37" s="636"/>
      <c r="FKU37" s="636"/>
      <c r="FKV37" s="636"/>
      <c r="FKW37" s="636"/>
      <c r="FKX37" s="636"/>
      <c r="FKY37" s="636"/>
      <c r="FKZ37" s="636"/>
      <c r="FLA37" s="636"/>
      <c r="FLB37" s="636"/>
      <c r="FLC37" s="636"/>
      <c r="FLD37" s="636"/>
      <c r="FLE37" s="636"/>
      <c r="FLF37" s="636"/>
      <c r="FLG37" s="636"/>
      <c r="FLH37" s="636"/>
      <c r="FLI37" s="636"/>
      <c r="FLJ37" s="636"/>
      <c r="FLK37" s="636"/>
      <c r="FLL37" s="636"/>
      <c r="FLM37" s="636"/>
      <c r="FLN37" s="636"/>
      <c r="FLO37" s="636"/>
      <c r="FLP37" s="636"/>
      <c r="FLQ37" s="636"/>
      <c r="FLR37" s="636"/>
      <c r="FLS37" s="636"/>
      <c r="FLT37" s="636"/>
      <c r="FLU37" s="636"/>
      <c r="FLV37" s="636"/>
      <c r="FLW37" s="636"/>
      <c r="FLX37" s="636"/>
      <c r="FLY37" s="636"/>
      <c r="FLZ37" s="636"/>
      <c r="FMA37" s="636"/>
      <c r="FMB37" s="636"/>
      <c r="FMC37" s="636"/>
      <c r="FMD37" s="636"/>
      <c r="FME37" s="636"/>
      <c r="FMF37" s="636"/>
      <c r="FMG37" s="636"/>
      <c r="FMH37" s="636"/>
      <c r="FMI37" s="636"/>
      <c r="FMJ37" s="636"/>
      <c r="FMK37" s="636"/>
      <c r="FML37" s="636"/>
      <c r="FMM37" s="636"/>
      <c r="FMN37" s="636"/>
      <c r="FMO37" s="636"/>
      <c r="FMP37" s="636"/>
      <c r="FMQ37" s="636"/>
      <c r="FMR37" s="636"/>
      <c r="FMS37" s="636"/>
      <c r="FMT37" s="636"/>
      <c r="FMU37" s="636"/>
      <c r="FMV37" s="636"/>
      <c r="FMW37" s="636"/>
      <c r="FMX37" s="636"/>
      <c r="FMY37" s="636"/>
      <c r="FMZ37" s="636"/>
      <c r="FNA37" s="636"/>
      <c r="FNB37" s="636"/>
      <c r="FNC37" s="636"/>
      <c r="FND37" s="636"/>
      <c r="FNE37" s="636"/>
      <c r="FNF37" s="636"/>
      <c r="FNG37" s="636"/>
      <c r="FNH37" s="636"/>
      <c r="FNI37" s="636"/>
      <c r="FNJ37" s="636"/>
      <c r="FNK37" s="636"/>
      <c r="FNL37" s="636"/>
      <c r="FNM37" s="636"/>
      <c r="FNN37" s="636"/>
      <c r="FNO37" s="636"/>
      <c r="FNP37" s="636"/>
      <c r="FNQ37" s="636"/>
      <c r="FNR37" s="636"/>
      <c r="FNS37" s="636"/>
      <c r="FNT37" s="636"/>
      <c r="FNU37" s="636"/>
      <c r="FNV37" s="636"/>
      <c r="FNW37" s="636"/>
      <c r="FNX37" s="636"/>
      <c r="FNY37" s="636"/>
      <c r="FNZ37" s="636"/>
      <c r="FOA37" s="636"/>
      <c r="FOB37" s="636"/>
      <c r="FOC37" s="636"/>
      <c r="FOD37" s="636"/>
      <c r="FOE37" s="636"/>
      <c r="FOF37" s="636"/>
      <c r="FOG37" s="636"/>
      <c r="FOH37" s="636"/>
      <c r="FOI37" s="636"/>
      <c r="FOJ37" s="636"/>
      <c r="FOK37" s="636"/>
      <c r="FOL37" s="636"/>
      <c r="FOM37" s="636"/>
      <c r="FON37" s="636"/>
      <c r="FOO37" s="636"/>
      <c r="FOP37" s="636"/>
      <c r="FOQ37" s="636"/>
      <c r="FOR37" s="636"/>
      <c r="FOS37" s="636"/>
      <c r="FOT37" s="636"/>
      <c r="FOU37" s="636"/>
      <c r="FOV37" s="636"/>
      <c r="FOW37" s="636"/>
      <c r="FOX37" s="636"/>
      <c r="FOY37" s="636"/>
      <c r="FOZ37" s="636"/>
      <c r="FPA37" s="636"/>
      <c r="FPB37" s="636"/>
      <c r="FPC37" s="636"/>
      <c r="FPD37" s="636"/>
      <c r="FPE37" s="636"/>
      <c r="FPF37" s="636"/>
      <c r="FPG37" s="636"/>
      <c r="FPH37" s="636"/>
      <c r="FPI37" s="636"/>
      <c r="FPJ37" s="636"/>
      <c r="FPK37" s="636"/>
      <c r="FPL37" s="636"/>
      <c r="FPM37" s="636"/>
      <c r="FPN37" s="636"/>
      <c r="FPO37" s="636"/>
      <c r="FPP37" s="636"/>
      <c r="FPQ37" s="636"/>
      <c r="FPR37" s="636"/>
      <c r="FPS37" s="636"/>
      <c r="FPT37" s="636"/>
      <c r="FPU37" s="636"/>
      <c r="FPV37" s="636"/>
      <c r="FPW37" s="636"/>
      <c r="FPX37" s="636"/>
      <c r="FPY37" s="636"/>
      <c r="FPZ37" s="636"/>
      <c r="FQA37" s="636"/>
      <c r="FQB37" s="636"/>
      <c r="FQC37" s="636"/>
      <c r="FQD37" s="636"/>
      <c r="FQE37" s="636"/>
      <c r="FQF37" s="636"/>
      <c r="FQG37" s="636"/>
      <c r="FQH37" s="636"/>
      <c r="FQI37" s="636"/>
      <c r="FQJ37" s="636"/>
      <c r="FQK37" s="636"/>
      <c r="FQL37" s="636"/>
      <c r="FQM37" s="636"/>
      <c r="FQN37" s="636"/>
      <c r="FQO37" s="636"/>
      <c r="FQP37" s="636"/>
      <c r="FQQ37" s="636"/>
      <c r="FQR37" s="636"/>
      <c r="FQS37" s="636"/>
      <c r="FQT37" s="636"/>
      <c r="FQU37" s="636"/>
      <c r="FQV37" s="636"/>
      <c r="FQW37" s="636"/>
      <c r="FQX37" s="636"/>
      <c r="FQY37" s="636"/>
      <c r="FQZ37" s="636"/>
      <c r="FRA37" s="636"/>
      <c r="FRB37" s="636"/>
      <c r="FRC37" s="636"/>
      <c r="FRD37" s="636"/>
      <c r="FRE37" s="636"/>
      <c r="FRF37" s="636"/>
      <c r="FRG37" s="636"/>
      <c r="FRH37" s="636"/>
      <c r="FRI37" s="636"/>
      <c r="FRJ37" s="636"/>
      <c r="FRK37" s="636"/>
      <c r="FRL37" s="636"/>
      <c r="FRM37" s="636"/>
      <c r="FRN37" s="636"/>
      <c r="FRO37" s="636"/>
      <c r="FRP37" s="636"/>
      <c r="FRQ37" s="636"/>
      <c r="FRR37" s="636"/>
      <c r="FRS37" s="636"/>
      <c r="FRT37" s="636"/>
      <c r="FRU37" s="636"/>
      <c r="FRV37" s="636"/>
      <c r="FRW37" s="636"/>
      <c r="FRX37" s="636"/>
      <c r="FRY37" s="636"/>
      <c r="FRZ37" s="636"/>
      <c r="FSA37" s="636"/>
      <c r="FSB37" s="636"/>
      <c r="FSC37" s="636"/>
      <c r="FSD37" s="636"/>
      <c r="FSE37" s="636"/>
      <c r="FSF37" s="636"/>
      <c r="FSG37" s="636"/>
      <c r="FSH37" s="636"/>
      <c r="FSI37" s="636"/>
      <c r="FSJ37" s="636"/>
      <c r="FSK37" s="636"/>
      <c r="FSL37" s="636"/>
      <c r="FSM37" s="636"/>
      <c r="FSN37" s="636"/>
      <c r="FSO37" s="636"/>
      <c r="FSP37" s="636"/>
      <c r="FSQ37" s="636"/>
      <c r="FSR37" s="636"/>
      <c r="FSS37" s="636"/>
      <c r="FST37" s="636"/>
      <c r="FSU37" s="636"/>
      <c r="FSV37" s="636"/>
      <c r="FSW37" s="636"/>
      <c r="FSX37" s="636"/>
      <c r="FSY37" s="636"/>
      <c r="FSZ37" s="636"/>
      <c r="FTA37" s="636"/>
      <c r="FTB37" s="636"/>
      <c r="FTC37" s="636"/>
      <c r="FTD37" s="636"/>
      <c r="FTE37" s="636"/>
      <c r="FTF37" s="636"/>
      <c r="FTG37" s="636"/>
      <c r="FTH37" s="636"/>
      <c r="FTI37" s="636"/>
      <c r="FTJ37" s="636"/>
      <c r="FTK37" s="636"/>
      <c r="FTL37" s="636"/>
      <c r="FTM37" s="636"/>
      <c r="FTN37" s="636"/>
      <c r="FTO37" s="636"/>
      <c r="FTP37" s="636"/>
      <c r="FTQ37" s="636"/>
      <c r="FTR37" s="636"/>
      <c r="FTS37" s="636"/>
      <c r="FTT37" s="636"/>
      <c r="FTU37" s="636"/>
      <c r="FTV37" s="636"/>
      <c r="FTW37" s="636"/>
      <c r="FTX37" s="636"/>
      <c r="FTY37" s="636"/>
      <c r="FTZ37" s="636"/>
      <c r="FUA37" s="636"/>
      <c r="FUB37" s="636"/>
      <c r="FUC37" s="636"/>
      <c r="FUD37" s="636"/>
      <c r="FUE37" s="636"/>
      <c r="FUF37" s="636"/>
      <c r="FUG37" s="636"/>
      <c r="FUH37" s="636"/>
      <c r="FUI37" s="636"/>
      <c r="FUJ37" s="636"/>
      <c r="FUK37" s="636"/>
      <c r="FUL37" s="636"/>
      <c r="FUM37" s="636"/>
      <c r="FUN37" s="636"/>
      <c r="FUO37" s="636"/>
      <c r="FUP37" s="636"/>
      <c r="FUQ37" s="636"/>
      <c r="FUR37" s="636"/>
      <c r="FUS37" s="636"/>
      <c r="FUT37" s="636"/>
      <c r="FUU37" s="636"/>
      <c r="FUV37" s="636"/>
      <c r="FUW37" s="636"/>
      <c r="FUX37" s="636"/>
      <c r="FUY37" s="636"/>
      <c r="FUZ37" s="636"/>
      <c r="FVA37" s="636"/>
      <c r="FVB37" s="636"/>
      <c r="FVC37" s="636"/>
      <c r="FVD37" s="636"/>
      <c r="FVE37" s="636"/>
      <c r="FVF37" s="636"/>
      <c r="FVG37" s="636"/>
      <c r="FVH37" s="636"/>
      <c r="FVI37" s="636"/>
      <c r="FVJ37" s="636"/>
      <c r="FVK37" s="636"/>
      <c r="FVL37" s="636"/>
      <c r="FVM37" s="636"/>
      <c r="FVN37" s="636"/>
      <c r="FVO37" s="636"/>
      <c r="FVP37" s="636"/>
      <c r="FVQ37" s="636"/>
      <c r="FVR37" s="636"/>
      <c r="FVS37" s="636"/>
      <c r="FVT37" s="636"/>
      <c r="FVU37" s="636"/>
      <c r="FVV37" s="636"/>
      <c r="FVW37" s="636"/>
      <c r="FVX37" s="636"/>
      <c r="FVY37" s="636"/>
      <c r="FVZ37" s="636"/>
      <c r="FWA37" s="636"/>
      <c r="FWB37" s="636"/>
      <c r="FWC37" s="636"/>
      <c r="FWD37" s="636"/>
      <c r="FWE37" s="636"/>
      <c r="FWF37" s="636"/>
      <c r="FWG37" s="636"/>
      <c r="FWH37" s="636"/>
      <c r="FWI37" s="636"/>
      <c r="FWJ37" s="636"/>
      <c r="FWK37" s="636"/>
      <c r="FWL37" s="636"/>
      <c r="FWM37" s="636"/>
      <c r="FWN37" s="636"/>
      <c r="FWO37" s="636"/>
      <c r="FWP37" s="636"/>
      <c r="FWQ37" s="636"/>
      <c r="FWR37" s="636"/>
      <c r="FWS37" s="636"/>
      <c r="FWT37" s="636"/>
      <c r="FWU37" s="636"/>
      <c r="FWV37" s="636"/>
      <c r="FWW37" s="636"/>
      <c r="FWX37" s="636"/>
      <c r="FWY37" s="636"/>
      <c r="FWZ37" s="636"/>
      <c r="FXA37" s="636"/>
      <c r="FXB37" s="636"/>
      <c r="FXC37" s="636"/>
      <c r="FXD37" s="636"/>
      <c r="FXE37" s="636"/>
      <c r="FXF37" s="636"/>
      <c r="FXG37" s="636"/>
      <c r="FXH37" s="636"/>
      <c r="FXI37" s="636"/>
      <c r="FXJ37" s="636"/>
      <c r="FXK37" s="636"/>
      <c r="FXL37" s="636"/>
      <c r="FXM37" s="636"/>
      <c r="FXN37" s="636"/>
      <c r="FXO37" s="636"/>
      <c r="FXP37" s="636"/>
      <c r="FXQ37" s="636"/>
      <c r="FXR37" s="636"/>
      <c r="FXS37" s="636"/>
      <c r="FXT37" s="636"/>
      <c r="FXU37" s="636"/>
      <c r="FXV37" s="636"/>
      <c r="FXW37" s="636"/>
      <c r="FXX37" s="636"/>
      <c r="FXY37" s="636"/>
      <c r="FXZ37" s="636"/>
      <c r="FYA37" s="636"/>
      <c r="FYB37" s="636"/>
      <c r="FYC37" s="636"/>
      <c r="FYD37" s="636"/>
      <c r="FYE37" s="636"/>
      <c r="FYF37" s="636"/>
      <c r="FYG37" s="636"/>
      <c r="FYH37" s="636"/>
      <c r="FYI37" s="636"/>
      <c r="FYJ37" s="636"/>
      <c r="FYK37" s="636"/>
      <c r="FYL37" s="636"/>
      <c r="FYM37" s="636"/>
      <c r="FYN37" s="636"/>
      <c r="FYO37" s="636"/>
      <c r="FYP37" s="636"/>
      <c r="FYQ37" s="636"/>
      <c r="FYR37" s="636"/>
      <c r="FYS37" s="636"/>
      <c r="FYT37" s="636"/>
      <c r="FYU37" s="636"/>
      <c r="FYV37" s="636"/>
      <c r="FYW37" s="636"/>
      <c r="FYX37" s="636"/>
      <c r="FYY37" s="636"/>
      <c r="FYZ37" s="636"/>
      <c r="FZA37" s="636"/>
      <c r="FZB37" s="636"/>
      <c r="FZC37" s="636"/>
      <c r="FZD37" s="636"/>
      <c r="FZE37" s="636"/>
      <c r="FZF37" s="636"/>
      <c r="FZG37" s="636"/>
      <c r="FZH37" s="636"/>
      <c r="FZI37" s="636"/>
      <c r="FZJ37" s="636"/>
      <c r="FZK37" s="636"/>
      <c r="FZL37" s="636"/>
      <c r="FZM37" s="636"/>
      <c r="FZN37" s="636"/>
      <c r="FZO37" s="636"/>
      <c r="FZP37" s="636"/>
      <c r="FZQ37" s="636"/>
      <c r="FZR37" s="636"/>
      <c r="FZS37" s="636"/>
      <c r="FZT37" s="636"/>
      <c r="FZU37" s="636"/>
      <c r="FZV37" s="636"/>
      <c r="FZW37" s="636"/>
      <c r="FZX37" s="636"/>
      <c r="FZY37" s="636"/>
      <c r="FZZ37" s="636"/>
      <c r="GAA37" s="636"/>
      <c r="GAB37" s="636"/>
      <c r="GAC37" s="636"/>
      <c r="GAD37" s="636"/>
      <c r="GAE37" s="636"/>
      <c r="GAF37" s="636"/>
      <c r="GAG37" s="636"/>
      <c r="GAH37" s="636"/>
      <c r="GAI37" s="636"/>
      <c r="GAJ37" s="636"/>
      <c r="GAK37" s="636"/>
      <c r="GAL37" s="636"/>
      <c r="GAM37" s="636"/>
      <c r="GAN37" s="636"/>
      <c r="GAO37" s="636"/>
      <c r="GAP37" s="636"/>
      <c r="GAQ37" s="636"/>
      <c r="GAR37" s="636"/>
      <c r="GAS37" s="636"/>
      <c r="GAT37" s="636"/>
      <c r="GAU37" s="636"/>
      <c r="GAV37" s="636"/>
      <c r="GAW37" s="636"/>
      <c r="GAX37" s="636"/>
      <c r="GAY37" s="636"/>
      <c r="GAZ37" s="636"/>
      <c r="GBA37" s="636"/>
      <c r="GBB37" s="636"/>
      <c r="GBC37" s="636"/>
      <c r="GBD37" s="636"/>
      <c r="GBE37" s="636"/>
      <c r="GBF37" s="636"/>
      <c r="GBG37" s="636"/>
      <c r="GBH37" s="636"/>
      <c r="GBI37" s="636"/>
      <c r="GBJ37" s="636"/>
      <c r="GBK37" s="636"/>
      <c r="GBL37" s="636"/>
      <c r="GBM37" s="636"/>
      <c r="GBN37" s="636"/>
      <c r="GBO37" s="636"/>
      <c r="GBP37" s="636"/>
      <c r="GBQ37" s="636"/>
      <c r="GBR37" s="636"/>
      <c r="GBS37" s="636"/>
      <c r="GBT37" s="636"/>
      <c r="GBU37" s="636"/>
      <c r="GBV37" s="636"/>
      <c r="GBW37" s="636"/>
      <c r="GBX37" s="636"/>
      <c r="GBY37" s="636"/>
      <c r="GBZ37" s="636"/>
      <c r="GCA37" s="636"/>
      <c r="GCB37" s="636"/>
      <c r="GCC37" s="636"/>
      <c r="GCD37" s="636"/>
      <c r="GCE37" s="636"/>
      <c r="GCF37" s="636"/>
      <c r="GCG37" s="636"/>
      <c r="GCH37" s="636"/>
      <c r="GCI37" s="636"/>
      <c r="GCJ37" s="636"/>
      <c r="GCK37" s="636"/>
      <c r="GCL37" s="636"/>
      <c r="GCM37" s="636"/>
      <c r="GCN37" s="636"/>
      <c r="GCO37" s="636"/>
      <c r="GCP37" s="636"/>
      <c r="GCQ37" s="636"/>
      <c r="GCR37" s="636"/>
      <c r="GCS37" s="636"/>
      <c r="GCT37" s="636"/>
      <c r="GCU37" s="636"/>
      <c r="GCV37" s="636"/>
      <c r="GCW37" s="636"/>
      <c r="GCX37" s="636"/>
      <c r="GCY37" s="636"/>
      <c r="GCZ37" s="636"/>
      <c r="GDA37" s="636"/>
      <c r="GDB37" s="636"/>
      <c r="GDC37" s="636"/>
      <c r="GDD37" s="636"/>
      <c r="GDE37" s="636"/>
      <c r="GDF37" s="636"/>
      <c r="GDG37" s="636"/>
      <c r="GDH37" s="636"/>
      <c r="GDI37" s="636"/>
      <c r="GDJ37" s="636"/>
      <c r="GDK37" s="636"/>
      <c r="GDL37" s="636"/>
      <c r="GDM37" s="636"/>
      <c r="GDN37" s="636"/>
      <c r="GDO37" s="636"/>
      <c r="GDP37" s="636"/>
      <c r="GDQ37" s="636"/>
      <c r="GDR37" s="636"/>
      <c r="GDS37" s="636"/>
      <c r="GDT37" s="636"/>
      <c r="GDU37" s="636"/>
      <c r="GDV37" s="636"/>
      <c r="GDW37" s="636"/>
      <c r="GDX37" s="636"/>
      <c r="GDY37" s="636"/>
      <c r="GDZ37" s="636"/>
      <c r="GEA37" s="636"/>
      <c r="GEB37" s="636"/>
      <c r="GEC37" s="636"/>
      <c r="GED37" s="636"/>
      <c r="GEE37" s="636"/>
      <c r="GEF37" s="636"/>
      <c r="GEG37" s="636"/>
      <c r="GEH37" s="636"/>
      <c r="GEI37" s="636"/>
      <c r="GEJ37" s="636"/>
      <c r="GEK37" s="636"/>
      <c r="GEL37" s="636"/>
      <c r="GEM37" s="636"/>
      <c r="GEN37" s="636"/>
      <c r="GEO37" s="636"/>
      <c r="GEP37" s="636"/>
      <c r="GEQ37" s="636"/>
      <c r="GER37" s="636"/>
      <c r="GES37" s="636"/>
      <c r="GET37" s="636"/>
      <c r="GEU37" s="636"/>
      <c r="GEV37" s="636"/>
      <c r="GEW37" s="636"/>
      <c r="GEX37" s="636"/>
      <c r="GEY37" s="636"/>
      <c r="GEZ37" s="636"/>
      <c r="GFA37" s="636"/>
      <c r="GFB37" s="636"/>
      <c r="GFC37" s="636"/>
      <c r="GFD37" s="636"/>
      <c r="GFE37" s="636"/>
      <c r="GFF37" s="636"/>
      <c r="GFG37" s="636"/>
      <c r="GFH37" s="636"/>
      <c r="GFI37" s="636"/>
      <c r="GFJ37" s="636"/>
      <c r="GFK37" s="636"/>
      <c r="GFL37" s="636"/>
      <c r="GFM37" s="636"/>
      <c r="GFN37" s="636"/>
      <c r="GFO37" s="636"/>
      <c r="GFP37" s="636"/>
      <c r="GFQ37" s="636"/>
      <c r="GFR37" s="636"/>
      <c r="GFS37" s="636"/>
      <c r="GFT37" s="636"/>
      <c r="GFU37" s="636"/>
      <c r="GFV37" s="636"/>
      <c r="GFW37" s="636"/>
      <c r="GFX37" s="636"/>
      <c r="GFY37" s="636"/>
      <c r="GFZ37" s="636"/>
      <c r="GGA37" s="636"/>
      <c r="GGB37" s="636"/>
      <c r="GGC37" s="636"/>
      <c r="GGD37" s="636"/>
      <c r="GGE37" s="636"/>
      <c r="GGF37" s="636"/>
      <c r="GGG37" s="636"/>
      <c r="GGH37" s="636"/>
      <c r="GGI37" s="636"/>
      <c r="GGJ37" s="636"/>
      <c r="GGK37" s="636"/>
      <c r="GGL37" s="636"/>
      <c r="GGM37" s="636"/>
      <c r="GGN37" s="636"/>
      <c r="GGO37" s="636"/>
      <c r="GGP37" s="636"/>
      <c r="GGQ37" s="636"/>
      <c r="GGR37" s="636"/>
      <c r="GGS37" s="636"/>
      <c r="GGT37" s="636"/>
      <c r="GGU37" s="636"/>
      <c r="GGV37" s="636"/>
      <c r="GGW37" s="636"/>
      <c r="GGX37" s="636"/>
      <c r="GGY37" s="636"/>
      <c r="GGZ37" s="636"/>
      <c r="GHA37" s="636"/>
      <c r="GHB37" s="636"/>
      <c r="GHC37" s="636"/>
      <c r="GHD37" s="636"/>
      <c r="GHE37" s="636"/>
      <c r="GHF37" s="636"/>
      <c r="GHG37" s="636"/>
      <c r="GHH37" s="636"/>
      <c r="GHI37" s="636"/>
      <c r="GHJ37" s="636"/>
      <c r="GHK37" s="636"/>
      <c r="GHL37" s="636"/>
      <c r="GHM37" s="636"/>
      <c r="GHN37" s="636"/>
      <c r="GHO37" s="636"/>
      <c r="GHP37" s="636"/>
      <c r="GHQ37" s="636"/>
      <c r="GHR37" s="636"/>
      <c r="GHS37" s="636"/>
      <c r="GHT37" s="636"/>
      <c r="GHU37" s="636"/>
      <c r="GHV37" s="636"/>
      <c r="GHW37" s="636"/>
      <c r="GHX37" s="636"/>
      <c r="GHY37" s="636"/>
      <c r="GHZ37" s="636"/>
      <c r="GIA37" s="636"/>
      <c r="GIB37" s="636"/>
      <c r="GIC37" s="636"/>
      <c r="GID37" s="636"/>
      <c r="GIE37" s="636"/>
      <c r="GIF37" s="636"/>
      <c r="GIG37" s="636"/>
      <c r="GIH37" s="636"/>
      <c r="GII37" s="636"/>
      <c r="GIJ37" s="636"/>
      <c r="GIK37" s="636"/>
      <c r="GIL37" s="636"/>
      <c r="GIM37" s="636"/>
      <c r="GIN37" s="636"/>
      <c r="GIO37" s="636"/>
      <c r="GIP37" s="636"/>
      <c r="GIQ37" s="636"/>
      <c r="GIR37" s="636"/>
      <c r="GIS37" s="636"/>
      <c r="GIT37" s="636"/>
      <c r="GIU37" s="636"/>
      <c r="GIV37" s="636"/>
      <c r="GIW37" s="636"/>
      <c r="GIX37" s="636"/>
      <c r="GIY37" s="636"/>
      <c r="GIZ37" s="636"/>
      <c r="GJA37" s="636"/>
      <c r="GJB37" s="636"/>
      <c r="GJC37" s="636"/>
      <c r="GJD37" s="636"/>
      <c r="GJE37" s="636"/>
      <c r="GJF37" s="636"/>
      <c r="GJG37" s="636"/>
      <c r="GJH37" s="636"/>
      <c r="GJI37" s="636"/>
      <c r="GJJ37" s="636"/>
      <c r="GJK37" s="636"/>
      <c r="GJL37" s="636"/>
      <c r="GJM37" s="636"/>
      <c r="GJN37" s="636"/>
      <c r="GJO37" s="636"/>
      <c r="GJP37" s="636"/>
      <c r="GJQ37" s="636"/>
      <c r="GJR37" s="636"/>
      <c r="GJS37" s="636"/>
      <c r="GJT37" s="636"/>
      <c r="GJU37" s="636"/>
      <c r="GJV37" s="636"/>
      <c r="GJW37" s="636"/>
      <c r="GJX37" s="636"/>
      <c r="GJY37" s="636"/>
      <c r="GJZ37" s="636"/>
      <c r="GKA37" s="636"/>
      <c r="GKB37" s="636"/>
      <c r="GKC37" s="636"/>
      <c r="GKD37" s="636"/>
      <c r="GKE37" s="636"/>
      <c r="GKF37" s="636"/>
      <c r="GKG37" s="636"/>
      <c r="GKH37" s="636"/>
      <c r="GKI37" s="636"/>
      <c r="GKJ37" s="636"/>
      <c r="GKK37" s="636"/>
      <c r="GKL37" s="636"/>
      <c r="GKM37" s="636"/>
      <c r="GKN37" s="636"/>
      <c r="GKO37" s="636"/>
      <c r="GKP37" s="636"/>
      <c r="GKQ37" s="636"/>
      <c r="GKR37" s="636"/>
      <c r="GKS37" s="636"/>
      <c r="GKT37" s="636"/>
      <c r="GKU37" s="636"/>
      <c r="GKV37" s="636"/>
      <c r="GKW37" s="636"/>
      <c r="GKX37" s="636"/>
      <c r="GKY37" s="636"/>
      <c r="GKZ37" s="636"/>
      <c r="GLA37" s="636"/>
      <c r="GLB37" s="636"/>
      <c r="GLC37" s="636"/>
      <c r="GLD37" s="636"/>
      <c r="GLE37" s="636"/>
      <c r="GLF37" s="636"/>
      <c r="GLG37" s="636"/>
      <c r="GLH37" s="636"/>
      <c r="GLI37" s="636"/>
      <c r="GLJ37" s="636"/>
      <c r="GLK37" s="636"/>
      <c r="GLL37" s="636"/>
      <c r="GLM37" s="636"/>
      <c r="GLN37" s="636"/>
      <c r="GLO37" s="636"/>
      <c r="GLP37" s="636"/>
      <c r="GLQ37" s="636"/>
      <c r="GLR37" s="636"/>
      <c r="GLS37" s="636"/>
      <c r="GLT37" s="636"/>
      <c r="GLU37" s="636"/>
      <c r="GLV37" s="636"/>
      <c r="GLW37" s="636"/>
      <c r="GLX37" s="636"/>
      <c r="GLY37" s="636"/>
      <c r="GLZ37" s="636"/>
      <c r="GMA37" s="636"/>
      <c r="GMB37" s="636"/>
      <c r="GMC37" s="636"/>
      <c r="GMD37" s="636"/>
      <c r="GME37" s="636"/>
      <c r="GMF37" s="636"/>
      <c r="GMG37" s="636"/>
      <c r="GMH37" s="636"/>
      <c r="GMI37" s="636"/>
      <c r="GMJ37" s="636"/>
      <c r="GMK37" s="636"/>
      <c r="GML37" s="636"/>
      <c r="GMM37" s="636"/>
      <c r="GMN37" s="636"/>
      <c r="GMO37" s="636"/>
      <c r="GMP37" s="636"/>
      <c r="GMQ37" s="636"/>
      <c r="GMR37" s="636"/>
      <c r="GMS37" s="636"/>
      <c r="GMT37" s="636"/>
      <c r="GMU37" s="636"/>
      <c r="GMV37" s="636"/>
      <c r="GMW37" s="636"/>
      <c r="GMX37" s="636"/>
      <c r="GMY37" s="636"/>
      <c r="GMZ37" s="636"/>
      <c r="GNA37" s="636"/>
      <c r="GNB37" s="636"/>
      <c r="GNC37" s="636"/>
      <c r="GND37" s="636"/>
      <c r="GNE37" s="636"/>
      <c r="GNF37" s="636"/>
      <c r="GNG37" s="636"/>
      <c r="GNH37" s="636"/>
      <c r="GNI37" s="636"/>
      <c r="GNJ37" s="636"/>
      <c r="GNK37" s="636"/>
      <c r="GNL37" s="636"/>
      <c r="GNM37" s="636"/>
      <c r="GNN37" s="636"/>
      <c r="GNO37" s="636"/>
      <c r="GNP37" s="636"/>
      <c r="GNQ37" s="636"/>
      <c r="GNR37" s="636"/>
      <c r="GNS37" s="636"/>
      <c r="GNT37" s="636"/>
      <c r="GNU37" s="636"/>
      <c r="GNV37" s="636"/>
      <c r="GNW37" s="636"/>
      <c r="GNX37" s="636"/>
      <c r="GNY37" s="636"/>
      <c r="GNZ37" s="636"/>
      <c r="GOA37" s="636"/>
      <c r="GOB37" s="636"/>
      <c r="GOC37" s="636"/>
      <c r="GOD37" s="636"/>
      <c r="GOE37" s="636"/>
      <c r="GOF37" s="636"/>
      <c r="GOG37" s="636"/>
      <c r="GOH37" s="636"/>
      <c r="GOI37" s="636"/>
      <c r="GOJ37" s="636"/>
      <c r="GOK37" s="636"/>
      <c r="GOL37" s="636"/>
      <c r="GOM37" s="636"/>
      <c r="GON37" s="636"/>
      <c r="GOO37" s="636"/>
      <c r="GOP37" s="636"/>
      <c r="GOQ37" s="636"/>
      <c r="GOR37" s="636"/>
      <c r="GOS37" s="636"/>
      <c r="GOT37" s="636"/>
      <c r="GOU37" s="636"/>
      <c r="GOV37" s="636"/>
      <c r="GOW37" s="636"/>
      <c r="GOX37" s="636"/>
      <c r="GOY37" s="636"/>
      <c r="GOZ37" s="636"/>
      <c r="GPA37" s="636"/>
      <c r="GPB37" s="636"/>
      <c r="GPC37" s="636"/>
      <c r="GPD37" s="636"/>
      <c r="GPE37" s="636"/>
      <c r="GPF37" s="636"/>
      <c r="GPG37" s="636"/>
      <c r="GPH37" s="636"/>
      <c r="GPI37" s="636"/>
      <c r="GPJ37" s="636"/>
      <c r="GPK37" s="636"/>
      <c r="GPL37" s="636"/>
      <c r="GPM37" s="636"/>
      <c r="GPN37" s="636"/>
      <c r="GPO37" s="636"/>
      <c r="GPP37" s="636"/>
      <c r="GPQ37" s="636"/>
      <c r="GPR37" s="636"/>
      <c r="GPS37" s="636"/>
      <c r="GPT37" s="636"/>
      <c r="GPU37" s="636"/>
      <c r="GPV37" s="636"/>
      <c r="GPW37" s="636"/>
      <c r="GPX37" s="636"/>
      <c r="GPY37" s="636"/>
      <c r="GPZ37" s="636"/>
      <c r="GQA37" s="636"/>
      <c r="GQB37" s="636"/>
      <c r="GQC37" s="636"/>
      <c r="GQD37" s="636"/>
      <c r="GQE37" s="636"/>
      <c r="GQF37" s="636"/>
      <c r="GQG37" s="636"/>
      <c r="GQH37" s="636"/>
      <c r="GQI37" s="636"/>
      <c r="GQJ37" s="636"/>
      <c r="GQK37" s="636"/>
      <c r="GQL37" s="636"/>
      <c r="GQM37" s="636"/>
      <c r="GQN37" s="636"/>
      <c r="GQO37" s="636"/>
      <c r="GQP37" s="636"/>
      <c r="GQQ37" s="636"/>
      <c r="GQR37" s="636"/>
      <c r="GQS37" s="636"/>
      <c r="GQT37" s="636"/>
      <c r="GQU37" s="636"/>
      <c r="GQV37" s="636"/>
      <c r="GQW37" s="636"/>
      <c r="GQX37" s="636"/>
      <c r="GQY37" s="636"/>
      <c r="GQZ37" s="636"/>
      <c r="GRA37" s="636"/>
      <c r="GRB37" s="636"/>
      <c r="GRC37" s="636"/>
      <c r="GRD37" s="636"/>
      <c r="GRE37" s="636"/>
      <c r="GRF37" s="636"/>
      <c r="GRG37" s="636"/>
      <c r="GRH37" s="636"/>
      <c r="GRI37" s="636"/>
      <c r="GRJ37" s="636"/>
      <c r="GRK37" s="636"/>
      <c r="GRL37" s="636"/>
      <c r="GRM37" s="636"/>
      <c r="GRN37" s="636"/>
      <c r="GRO37" s="636"/>
      <c r="GRP37" s="636"/>
      <c r="GRQ37" s="636"/>
      <c r="GRR37" s="636"/>
      <c r="GRS37" s="636"/>
      <c r="GRT37" s="636"/>
      <c r="GRU37" s="636"/>
      <c r="GRV37" s="636"/>
      <c r="GRW37" s="636"/>
      <c r="GRX37" s="636"/>
      <c r="GRY37" s="636"/>
      <c r="GRZ37" s="636"/>
      <c r="GSA37" s="636"/>
      <c r="GSB37" s="636"/>
      <c r="GSC37" s="636"/>
      <c r="GSD37" s="636"/>
      <c r="GSE37" s="636"/>
      <c r="GSF37" s="636"/>
      <c r="GSG37" s="636"/>
      <c r="GSH37" s="636"/>
      <c r="GSI37" s="636"/>
      <c r="GSJ37" s="636"/>
      <c r="GSK37" s="636"/>
      <c r="GSL37" s="636"/>
      <c r="GSM37" s="636"/>
      <c r="GSN37" s="636"/>
      <c r="GSO37" s="636"/>
      <c r="GSP37" s="636"/>
      <c r="GSQ37" s="636"/>
      <c r="GSR37" s="636"/>
      <c r="GSS37" s="636"/>
      <c r="GST37" s="636"/>
      <c r="GSU37" s="636"/>
      <c r="GSV37" s="636"/>
      <c r="GSW37" s="636"/>
      <c r="GSX37" s="636"/>
      <c r="GSY37" s="636"/>
      <c r="GSZ37" s="636"/>
      <c r="GTA37" s="636"/>
      <c r="GTB37" s="636"/>
      <c r="GTC37" s="636"/>
      <c r="GTD37" s="636"/>
      <c r="GTE37" s="636"/>
      <c r="GTF37" s="636"/>
      <c r="GTG37" s="636"/>
      <c r="GTH37" s="636"/>
      <c r="GTI37" s="636"/>
      <c r="GTJ37" s="636"/>
      <c r="GTK37" s="636"/>
      <c r="GTL37" s="636"/>
      <c r="GTM37" s="636"/>
      <c r="GTN37" s="636"/>
      <c r="GTO37" s="636"/>
      <c r="GTP37" s="636"/>
      <c r="GTQ37" s="636"/>
      <c r="GTR37" s="636"/>
      <c r="GTS37" s="636"/>
      <c r="GTT37" s="636"/>
      <c r="GTU37" s="636"/>
      <c r="GTV37" s="636"/>
      <c r="GTW37" s="636"/>
      <c r="GTX37" s="636"/>
      <c r="GTY37" s="636"/>
      <c r="GTZ37" s="636"/>
      <c r="GUA37" s="636"/>
      <c r="GUB37" s="636"/>
      <c r="GUC37" s="636"/>
      <c r="GUD37" s="636"/>
      <c r="GUE37" s="636"/>
      <c r="GUF37" s="636"/>
      <c r="GUG37" s="636"/>
      <c r="GUH37" s="636"/>
      <c r="GUI37" s="636"/>
      <c r="GUJ37" s="636"/>
      <c r="GUK37" s="636"/>
      <c r="GUL37" s="636"/>
      <c r="GUM37" s="636"/>
      <c r="GUN37" s="636"/>
      <c r="GUO37" s="636"/>
      <c r="GUP37" s="636"/>
      <c r="GUQ37" s="636"/>
      <c r="GUR37" s="636"/>
      <c r="GUS37" s="636"/>
      <c r="GUT37" s="636"/>
      <c r="GUU37" s="636"/>
      <c r="GUV37" s="636"/>
      <c r="GUW37" s="636"/>
      <c r="GUX37" s="636"/>
      <c r="GUY37" s="636"/>
      <c r="GUZ37" s="636"/>
      <c r="GVA37" s="636"/>
      <c r="GVB37" s="636"/>
      <c r="GVC37" s="636"/>
      <c r="GVD37" s="636"/>
      <c r="GVE37" s="636"/>
      <c r="GVF37" s="636"/>
      <c r="GVG37" s="636"/>
      <c r="GVH37" s="636"/>
      <c r="GVI37" s="636"/>
      <c r="GVJ37" s="636"/>
      <c r="GVK37" s="636"/>
      <c r="GVL37" s="636"/>
      <c r="GVM37" s="636"/>
      <c r="GVN37" s="636"/>
      <c r="GVO37" s="636"/>
      <c r="GVP37" s="636"/>
      <c r="GVQ37" s="636"/>
      <c r="GVR37" s="636"/>
      <c r="GVS37" s="636"/>
      <c r="GVT37" s="636"/>
      <c r="GVU37" s="636"/>
      <c r="GVV37" s="636"/>
      <c r="GVW37" s="636"/>
      <c r="GVX37" s="636"/>
      <c r="GVY37" s="636"/>
      <c r="GVZ37" s="636"/>
      <c r="GWA37" s="636"/>
      <c r="GWB37" s="636"/>
      <c r="GWC37" s="636"/>
      <c r="GWD37" s="636"/>
      <c r="GWE37" s="636"/>
      <c r="GWF37" s="636"/>
      <c r="GWG37" s="636"/>
      <c r="GWH37" s="636"/>
      <c r="GWI37" s="636"/>
      <c r="GWJ37" s="636"/>
      <c r="GWK37" s="636"/>
      <c r="GWL37" s="636"/>
      <c r="GWM37" s="636"/>
      <c r="GWN37" s="636"/>
      <c r="GWO37" s="636"/>
      <c r="GWP37" s="636"/>
      <c r="GWQ37" s="636"/>
      <c r="GWR37" s="636"/>
      <c r="GWS37" s="636"/>
      <c r="GWT37" s="636"/>
      <c r="GWU37" s="636"/>
      <c r="GWV37" s="636"/>
      <c r="GWW37" s="636"/>
      <c r="GWX37" s="636"/>
      <c r="GWY37" s="636"/>
      <c r="GWZ37" s="636"/>
      <c r="GXA37" s="636"/>
      <c r="GXB37" s="636"/>
      <c r="GXC37" s="636"/>
      <c r="GXD37" s="636"/>
      <c r="GXE37" s="636"/>
      <c r="GXF37" s="636"/>
      <c r="GXG37" s="636"/>
      <c r="GXH37" s="636"/>
      <c r="GXI37" s="636"/>
      <c r="GXJ37" s="636"/>
      <c r="GXK37" s="636"/>
      <c r="GXL37" s="636"/>
      <c r="GXM37" s="636"/>
      <c r="GXN37" s="636"/>
      <c r="GXO37" s="636"/>
      <c r="GXP37" s="636"/>
      <c r="GXQ37" s="636"/>
      <c r="GXR37" s="636"/>
      <c r="GXS37" s="636"/>
      <c r="GXT37" s="636"/>
      <c r="GXU37" s="636"/>
      <c r="GXV37" s="636"/>
      <c r="GXW37" s="636"/>
      <c r="GXX37" s="636"/>
      <c r="GXY37" s="636"/>
      <c r="GXZ37" s="636"/>
      <c r="GYA37" s="636"/>
      <c r="GYB37" s="636"/>
      <c r="GYC37" s="636"/>
      <c r="GYD37" s="636"/>
      <c r="GYE37" s="636"/>
      <c r="GYF37" s="636"/>
      <c r="GYG37" s="636"/>
      <c r="GYH37" s="636"/>
      <c r="GYI37" s="636"/>
      <c r="GYJ37" s="636"/>
      <c r="GYK37" s="636"/>
      <c r="GYL37" s="636"/>
      <c r="GYM37" s="636"/>
      <c r="GYN37" s="636"/>
      <c r="GYO37" s="636"/>
      <c r="GYP37" s="636"/>
      <c r="GYQ37" s="636"/>
      <c r="GYR37" s="636"/>
      <c r="GYS37" s="636"/>
      <c r="GYT37" s="636"/>
      <c r="GYU37" s="636"/>
      <c r="GYV37" s="636"/>
      <c r="GYW37" s="636"/>
      <c r="GYX37" s="636"/>
      <c r="GYY37" s="636"/>
      <c r="GYZ37" s="636"/>
      <c r="GZA37" s="636"/>
      <c r="GZB37" s="636"/>
      <c r="GZC37" s="636"/>
      <c r="GZD37" s="636"/>
      <c r="GZE37" s="636"/>
      <c r="GZF37" s="636"/>
      <c r="GZG37" s="636"/>
      <c r="GZH37" s="636"/>
      <c r="GZI37" s="636"/>
      <c r="GZJ37" s="636"/>
      <c r="GZK37" s="636"/>
      <c r="GZL37" s="636"/>
      <c r="GZM37" s="636"/>
      <c r="GZN37" s="636"/>
      <c r="GZO37" s="636"/>
      <c r="GZP37" s="636"/>
      <c r="GZQ37" s="636"/>
      <c r="GZR37" s="636"/>
      <c r="GZS37" s="636"/>
      <c r="GZT37" s="636"/>
      <c r="GZU37" s="636"/>
      <c r="GZV37" s="636"/>
      <c r="GZW37" s="636"/>
      <c r="GZX37" s="636"/>
      <c r="GZY37" s="636"/>
      <c r="GZZ37" s="636"/>
      <c r="HAA37" s="636"/>
      <c r="HAB37" s="636"/>
      <c r="HAC37" s="636"/>
      <c r="HAD37" s="636"/>
      <c r="HAE37" s="636"/>
      <c r="HAF37" s="636"/>
      <c r="HAG37" s="636"/>
      <c r="HAH37" s="636"/>
      <c r="HAI37" s="636"/>
      <c r="HAJ37" s="636"/>
      <c r="HAK37" s="636"/>
      <c r="HAL37" s="636"/>
      <c r="HAM37" s="636"/>
      <c r="HAN37" s="636"/>
      <c r="HAO37" s="636"/>
      <c r="HAP37" s="636"/>
      <c r="HAQ37" s="636"/>
      <c r="HAR37" s="636"/>
      <c r="HAS37" s="636"/>
      <c r="HAT37" s="636"/>
      <c r="HAU37" s="636"/>
      <c r="HAV37" s="636"/>
      <c r="HAW37" s="636"/>
      <c r="HAX37" s="636"/>
      <c r="HAY37" s="636"/>
      <c r="HAZ37" s="636"/>
      <c r="HBA37" s="636"/>
      <c r="HBB37" s="636"/>
      <c r="HBC37" s="636"/>
      <c r="HBD37" s="636"/>
      <c r="HBE37" s="636"/>
      <c r="HBF37" s="636"/>
      <c r="HBG37" s="636"/>
      <c r="HBH37" s="636"/>
      <c r="HBI37" s="636"/>
      <c r="HBJ37" s="636"/>
      <c r="HBK37" s="636"/>
      <c r="HBL37" s="636"/>
      <c r="HBM37" s="636"/>
      <c r="HBN37" s="636"/>
      <c r="HBO37" s="636"/>
      <c r="HBP37" s="636"/>
      <c r="HBQ37" s="636"/>
      <c r="HBR37" s="636"/>
      <c r="HBS37" s="636"/>
      <c r="HBT37" s="636"/>
      <c r="HBU37" s="636"/>
      <c r="HBV37" s="636"/>
      <c r="HBW37" s="636"/>
      <c r="HBX37" s="636"/>
      <c r="HBY37" s="636"/>
      <c r="HBZ37" s="636"/>
      <c r="HCA37" s="636"/>
      <c r="HCB37" s="636"/>
      <c r="HCC37" s="636"/>
      <c r="HCD37" s="636"/>
      <c r="HCE37" s="636"/>
      <c r="HCF37" s="636"/>
      <c r="HCG37" s="636"/>
      <c r="HCH37" s="636"/>
      <c r="HCI37" s="636"/>
      <c r="HCJ37" s="636"/>
      <c r="HCK37" s="636"/>
      <c r="HCL37" s="636"/>
      <c r="HCM37" s="636"/>
      <c r="HCN37" s="636"/>
      <c r="HCO37" s="636"/>
      <c r="HCP37" s="636"/>
      <c r="HCQ37" s="636"/>
      <c r="HCR37" s="636"/>
      <c r="HCS37" s="636"/>
      <c r="HCT37" s="636"/>
      <c r="HCU37" s="636"/>
      <c r="HCV37" s="636"/>
      <c r="HCW37" s="636"/>
      <c r="HCX37" s="636"/>
      <c r="HCY37" s="636"/>
      <c r="HCZ37" s="636"/>
      <c r="HDA37" s="636"/>
      <c r="HDB37" s="636"/>
      <c r="HDC37" s="636"/>
      <c r="HDD37" s="636"/>
      <c r="HDE37" s="636"/>
      <c r="HDF37" s="636"/>
      <c r="HDG37" s="636"/>
      <c r="HDH37" s="636"/>
      <c r="HDI37" s="636"/>
      <c r="HDJ37" s="636"/>
      <c r="HDK37" s="636"/>
      <c r="HDL37" s="636"/>
      <c r="HDM37" s="636"/>
      <c r="HDN37" s="636"/>
      <c r="HDO37" s="636"/>
      <c r="HDP37" s="636"/>
      <c r="HDQ37" s="636"/>
      <c r="HDR37" s="636"/>
      <c r="HDS37" s="636"/>
      <c r="HDT37" s="636"/>
      <c r="HDU37" s="636"/>
      <c r="HDV37" s="636"/>
      <c r="HDW37" s="636"/>
      <c r="HDX37" s="636"/>
      <c r="HDY37" s="636"/>
      <c r="HDZ37" s="636"/>
      <c r="HEA37" s="636"/>
      <c r="HEB37" s="636"/>
      <c r="HEC37" s="636"/>
      <c r="HED37" s="636"/>
      <c r="HEE37" s="636"/>
      <c r="HEF37" s="636"/>
      <c r="HEG37" s="636"/>
      <c r="HEH37" s="636"/>
      <c r="HEI37" s="636"/>
      <c r="HEJ37" s="636"/>
      <c r="HEK37" s="636"/>
      <c r="HEL37" s="636"/>
      <c r="HEM37" s="636"/>
      <c r="HEN37" s="636"/>
      <c r="HEO37" s="636"/>
      <c r="HEP37" s="636"/>
      <c r="HEQ37" s="636"/>
      <c r="HER37" s="636"/>
      <c r="HES37" s="636"/>
      <c r="HET37" s="636"/>
      <c r="HEU37" s="636"/>
      <c r="HEV37" s="636"/>
      <c r="HEW37" s="636"/>
      <c r="HEX37" s="636"/>
      <c r="HEY37" s="636"/>
      <c r="HEZ37" s="636"/>
      <c r="HFA37" s="636"/>
      <c r="HFB37" s="636"/>
      <c r="HFC37" s="636"/>
      <c r="HFD37" s="636"/>
      <c r="HFE37" s="636"/>
      <c r="HFF37" s="636"/>
      <c r="HFG37" s="636"/>
      <c r="HFH37" s="636"/>
      <c r="HFI37" s="636"/>
      <c r="HFJ37" s="636"/>
      <c r="HFK37" s="636"/>
      <c r="HFL37" s="636"/>
      <c r="HFM37" s="636"/>
      <c r="HFN37" s="636"/>
      <c r="HFO37" s="636"/>
      <c r="HFP37" s="636"/>
      <c r="HFQ37" s="636"/>
      <c r="HFR37" s="636"/>
      <c r="HFS37" s="636"/>
      <c r="HFT37" s="636"/>
      <c r="HFU37" s="636"/>
      <c r="HFV37" s="636"/>
      <c r="HFW37" s="636"/>
      <c r="HFX37" s="636"/>
      <c r="HFY37" s="636"/>
      <c r="HFZ37" s="636"/>
      <c r="HGA37" s="636"/>
      <c r="HGB37" s="636"/>
      <c r="HGC37" s="636"/>
      <c r="HGD37" s="636"/>
      <c r="HGE37" s="636"/>
      <c r="HGF37" s="636"/>
      <c r="HGG37" s="636"/>
      <c r="HGH37" s="636"/>
      <c r="HGI37" s="636"/>
      <c r="HGJ37" s="636"/>
      <c r="HGK37" s="636"/>
      <c r="HGL37" s="636"/>
      <c r="HGM37" s="636"/>
      <c r="HGN37" s="636"/>
      <c r="HGO37" s="636"/>
      <c r="HGP37" s="636"/>
      <c r="HGQ37" s="636"/>
      <c r="HGR37" s="636"/>
      <c r="HGS37" s="636"/>
      <c r="HGT37" s="636"/>
      <c r="HGU37" s="636"/>
      <c r="HGV37" s="636"/>
      <c r="HGW37" s="636"/>
      <c r="HGX37" s="636"/>
      <c r="HGY37" s="636"/>
      <c r="HGZ37" s="636"/>
      <c r="HHA37" s="636"/>
      <c r="HHB37" s="636"/>
      <c r="HHC37" s="636"/>
      <c r="HHD37" s="636"/>
      <c r="HHE37" s="636"/>
      <c r="HHF37" s="636"/>
      <c r="HHG37" s="636"/>
      <c r="HHH37" s="636"/>
      <c r="HHI37" s="636"/>
      <c r="HHJ37" s="636"/>
      <c r="HHK37" s="636"/>
      <c r="HHL37" s="636"/>
      <c r="HHM37" s="636"/>
      <c r="HHN37" s="636"/>
      <c r="HHO37" s="636"/>
      <c r="HHP37" s="636"/>
      <c r="HHQ37" s="636"/>
      <c r="HHR37" s="636"/>
      <c r="HHS37" s="636"/>
      <c r="HHT37" s="636"/>
      <c r="HHU37" s="636"/>
      <c r="HHV37" s="636"/>
      <c r="HHW37" s="636"/>
      <c r="HHX37" s="636"/>
      <c r="HHY37" s="636"/>
      <c r="HHZ37" s="636"/>
      <c r="HIA37" s="636"/>
      <c r="HIB37" s="636"/>
      <c r="HIC37" s="636"/>
      <c r="HID37" s="636"/>
      <c r="HIE37" s="636"/>
      <c r="HIF37" s="636"/>
      <c r="HIG37" s="636"/>
      <c r="HIH37" s="636"/>
      <c r="HII37" s="636"/>
      <c r="HIJ37" s="636"/>
      <c r="HIK37" s="636"/>
      <c r="HIL37" s="636"/>
      <c r="HIM37" s="636"/>
      <c r="HIN37" s="636"/>
      <c r="HIO37" s="636"/>
      <c r="HIP37" s="636"/>
      <c r="HIQ37" s="636"/>
      <c r="HIR37" s="636"/>
      <c r="HIS37" s="636"/>
      <c r="HIT37" s="636"/>
      <c r="HIU37" s="636"/>
      <c r="HIV37" s="636"/>
      <c r="HIW37" s="636"/>
      <c r="HIX37" s="636"/>
      <c r="HIY37" s="636"/>
      <c r="HIZ37" s="636"/>
      <c r="HJA37" s="636"/>
      <c r="HJB37" s="636"/>
      <c r="HJC37" s="636"/>
      <c r="HJD37" s="636"/>
      <c r="HJE37" s="636"/>
      <c r="HJF37" s="636"/>
      <c r="HJG37" s="636"/>
      <c r="HJH37" s="636"/>
      <c r="HJI37" s="636"/>
      <c r="HJJ37" s="636"/>
      <c r="HJK37" s="636"/>
      <c r="HJL37" s="636"/>
      <c r="HJM37" s="636"/>
      <c r="HJN37" s="636"/>
      <c r="HJO37" s="636"/>
      <c r="HJP37" s="636"/>
      <c r="HJQ37" s="636"/>
      <c r="HJR37" s="636"/>
      <c r="HJS37" s="636"/>
      <c r="HJT37" s="636"/>
      <c r="HJU37" s="636"/>
      <c r="HJV37" s="636"/>
      <c r="HJW37" s="636"/>
      <c r="HJX37" s="636"/>
      <c r="HJY37" s="636"/>
      <c r="HJZ37" s="636"/>
      <c r="HKA37" s="636"/>
      <c r="HKB37" s="636"/>
      <c r="HKC37" s="636"/>
      <c r="HKD37" s="636"/>
      <c r="HKE37" s="636"/>
      <c r="HKF37" s="636"/>
      <c r="HKG37" s="636"/>
      <c r="HKH37" s="636"/>
      <c r="HKI37" s="636"/>
      <c r="HKJ37" s="636"/>
      <c r="HKK37" s="636"/>
      <c r="HKL37" s="636"/>
      <c r="HKM37" s="636"/>
      <c r="HKN37" s="636"/>
      <c r="HKO37" s="636"/>
      <c r="HKP37" s="636"/>
      <c r="HKQ37" s="636"/>
      <c r="HKR37" s="636"/>
      <c r="HKS37" s="636"/>
      <c r="HKT37" s="636"/>
      <c r="HKU37" s="636"/>
      <c r="HKV37" s="636"/>
      <c r="HKW37" s="636"/>
      <c r="HKX37" s="636"/>
      <c r="HKY37" s="636"/>
      <c r="HKZ37" s="636"/>
      <c r="HLA37" s="636"/>
      <c r="HLB37" s="636"/>
      <c r="HLC37" s="636"/>
      <c r="HLD37" s="636"/>
      <c r="HLE37" s="636"/>
      <c r="HLF37" s="636"/>
      <c r="HLG37" s="636"/>
      <c r="HLH37" s="636"/>
      <c r="HLI37" s="636"/>
      <c r="HLJ37" s="636"/>
      <c r="HLK37" s="636"/>
      <c r="HLL37" s="636"/>
      <c r="HLM37" s="636"/>
      <c r="HLN37" s="636"/>
      <c r="HLO37" s="636"/>
      <c r="HLP37" s="636"/>
      <c r="HLQ37" s="636"/>
      <c r="HLR37" s="636"/>
      <c r="HLS37" s="636"/>
      <c r="HLT37" s="636"/>
      <c r="HLU37" s="636"/>
      <c r="HLV37" s="636"/>
      <c r="HLW37" s="636"/>
      <c r="HLX37" s="636"/>
      <c r="HLY37" s="636"/>
      <c r="HLZ37" s="636"/>
      <c r="HMA37" s="636"/>
      <c r="HMB37" s="636"/>
      <c r="HMC37" s="636"/>
      <c r="HMD37" s="636"/>
      <c r="HME37" s="636"/>
      <c r="HMF37" s="636"/>
      <c r="HMG37" s="636"/>
      <c r="HMH37" s="636"/>
      <c r="HMI37" s="636"/>
      <c r="HMJ37" s="636"/>
      <c r="HMK37" s="636"/>
      <c r="HML37" s="636"/>
      <c r="HMM37" s="636"/>
      <c r="HMN37" s="636"/>
      <c r="HMO37" s="636"/>
      <c r="HMP37" s="636"/>
      <c r="HMQ37" s="636"/>
      <c r="HMR37" s="636"/>
      <c r="HMS37" s="636"/>
      <c r="HMT37" s="636"/>
      <c r="HMU37" s="636"/>
      <c r="HMV37" s="636"/>
      <c r="HMW37" s="636"/>
      <c r="HMX37" s="636"/>
      <c r="HMY37" s="636"/>
      <c r="HMZ37" s="636"/>
      <c r="HNA37" s="636"/>
      <c r="HNB37" s="636"/>
      <c r="HNC37" s="636"/>
      <c r="HND37" s="636"/>
      <c r="HNE37" s="636"/>
      <c r="HNF37" s="636"/>
      <c r="HNG37" s="636"/>
      <c r="HNH37" s="636"/>
      <c r="HNI37" s="636"/>
      <c r="HNJ37" s="636"/>
      <c r="HNK37" s="636"/>
      <c r="HNL37" s="636"/>
      <c r="HNM37" s="636"/>
      <c r="HNN37" s="636"/>
      <c r="HNO37" s="636"/>
      <c r="HNP37" s="636"/>
      <c r="HNQ37" s="636"/>
      <c r="HNR37" s="636"/>
      <c r="HNS37" s="636"/>
      <c r="HNT37" s="636"/>
      <c r="HNU37" s="636"/>
      <c r="HNV37" s="636"/>
      <c r="HNW37" s="636"/>
      <c r="HNX37" s="636"/>
      <c r="HNY37" s="636"/>
      <c r="HNZ37" s="636"/>
      <c r="HOA37" s="636"/>
      <c r="HOB37" s="636"/>
      <c r="HOC37" s="636"/>
      <c r="HOD37" s="636"/>
      <c r="HOE37" s="636"/>
      <c r="HOF37" s="636"/>
      <c r="HOG37" s="636"/>
      <c r="HOH37" s="636"/>
      <c r="HOI37" s="636"/>
      <c r="HOJ37" s="636"/>
      <c r="HOK37" s="636"/>
      <c r="HOL37" s="636"/>
      <c r="HOM37" s="636"/>
      <c r="HON37" s="636"/>
      <c r="HOO37" s="636"/>
      <c r="HOP37" s="636"/>
      <c r="HOQ37" s="636"/>
      <c r="HOR37" s="636"/>
      <c r="HOS37" s="636"/>
      <c r="HOT37" s="636"/>
      <c r="HOU37" s="636"/>
      <c r="HOV37" s="636"/>
      <c r="HOW37" s="636"/>
      <c r="HOX37" s="636"/>
      <c r="HOY37" s="636"/>
      <c r="HOZ37" s="636"/>
      <c r="HPA37" s="636"/>
      <c r="HPB37" s="636"/>
      <c r="HPC37" s="636"/>
      <c r="HPD37" s="636"/>
      <c r="HPE37" s="636"/>
      <c r="HPF37" s="636"/>
      <c r="HPG37" s="636"/>
      <c r="HPH37" s="636"/>
      <c r="HPI37" s="636"/>
      <c r="HPJ37" s="636"/>
      <c r="HPK37" s="636"/>
      <c r="HPL37" s="636"/>
      <c r="HPM37" s="636"/>
      <c r="HPN37" s="636"/>
      <c r="HPO37" s="636"/>
      <c r="HPP37" s="636"/>
      <c r="HPQ37" s="636"/>
      <c r="HPR37" s="636"/>
      <c r="HPS37" s="636"/>
      <c r="HPT37" s="636"/>
      <c r="HPU37" s="636"/>
      <c r="HPV37" s="636"/>
      <c r="HPW37" s="636"/>
      <c r="HPX37" s="636"/>
      <c r="HPY37" s="636"/>
      <c r="HPZ37" s="636"/>
      <c r="HQA37" s="636"/>
      <c r="HQB37" s="636"/>
      <c r="HQC37" s="636"/>
      <c r="HQD37" s="636"/>
      <c r="HQE37" s="636"/>
      <c r="HQF37" s="636"/>
      <c r="HQG37" s="636"/>
      <c r="HQH37" s="636"/>
      <c r="HQI37" s="636"/>
      <c r="HQJ37" s="636"/>
      <c r="HQK37" s="636"/>
      <c r="HQL37" s="636"/>
      <c r="HQM37" s="636"/>
      <c r="HQN37" s="636"/>
      <c r="HQO37" s="636"/>
      <c r="HQP37" s="636"/>
      <c r="HQQ37" s="636"/>
      <c r="HQR37" s="636"/>
      <c r="HQS37" s="636"/>
      <c r="HQT37" s="636"/>
      <c r="HQU37" s="636"/>
      <c r="HQV37" s="636"/>
      <c r="HQW37" s="636"/>
      <c r="HQX37" s="636"/>
      <c r="HQY37" s="636"/>
      <c r="HQZ37" s="636"/>
      <c r="HRA37" s="636"/>
      <c r="HRB37" s="636"/>
      <c r="HRC37" s="636"/>
      <c r="HRD37" s="636"/>
      <c r="HRE37" s="636"/>
      <c r="HRF37" s="636"/>
      <c r="HRG37" s="636"/>
      <c r="HRH37" s="636"/>
      <c r="HRI37" s="636"/>
      <c r="HRJ37" s="636"/>
      <c r="HRK37" s="636"/>
      <c r="HRL37" s="636"/>
      <c r="HRM37" s="636"/>
      <c r="HRN37" s="636"/>
      <c r="HRO37" s="636"/>
      <c r="HRP37" s="636"/>
      <c r="HRQ37" s="636"/>
      <c r="HRR37" s="636"/>
      <c r="HRS37" s="636"/>
      <c r="HRT37" s="636"/>
      <c r="HRU37" s="636"/>
      <c r="HRV37" s="636"/>
      <c r="HRW37" s="636"/>
      <c r="HRX37" s="636"/>
      <c r="HRY37" s="636"/>
      <c r="HRZ37" s="636"/>
      <c r="HSA37" s="636"/>
      <c r="HSB37" s="636"/>
      <c r="HSC37" s="636"/>
      <c r="HSD37" s="636"/>
      <c r="HSE37" s="636"/>
      <c r="HSF37" s="636"/>
      <c r="HSG37" s="636"/>
      <c r="HSH37" s="636"/>
      <c r="HSI37" s="636"/>
      <c r="HSJ37" s="636"/>
      <c r="HSK37" s="636"/>
      <c r="HSL37" s="636"/>
      <c r="HSM37" s="636"/>
      <c r="HSN37" s="636"/>
      <c r="HSO37" s="636"/>
      <c r="HSP37" s="636"/>
      <c r="HSQ37" s="636"/>
      <c r="HSR37" s="636"/>
      <c r="HSS37" s="636"/>
      <c r="HST37" s="636"/>
      <c r="HSU37" s="636"/>
      <c r="HSV37" s="636"/>
      <c r="HSW37" s="636"/>
      <c r="HSX37" s="636"/>
      <c r="HSY37" s="636"/>
      <c r="HSZ37" s="636"/>
      <c r="HTA37" s="636"/>
      <c r="HTB37" s="636"/>
      <c r="HTC37" s="636"/>
      <c r="HTD37" s="636"/>
      <c r="HTE37" s="636"/>
      <c r="HTF37" s="636"/>
      <c r="HTG37" s="636"/>
      <c r="HTH37" s="636"/>
      <c r="HTI37" s="636"/>
      <c r="HTJ37" s="636"/>
      <c r="HTK37" s="636"/>
      <c r="HTL37" s="636"/>
      <c r="HTM37" s="636"/>
      <c r="HTN37" s="636"/>
      <c r="HTO37" s="636"/>
      <c r="HTP37" s="636"/>
      <c r="HTQ37" s="636"/>
      <c r="HTR37" s="636"/>
      <c r="HTS37" s="636"/>
      <c r="HTT37" s="636"/>
      <c r="HTU37" s="636"/>
      <c r="HTV37" s="636"/>
      <c r="HTW37" s="636"/>
      <c r="HTX37" s="636"/>
      <c r="HTY37" s="636"/>
      <c r="HTZ37" s="636"/>
      <c r="HUA37" s="636"/>
      <c r="HUB37" s="636"/>
      <c r="HUC37" s="636"/>
      <c r="HUD37" s="636"/>
      <c r="HUE37" s="636"/>
      <c r="HUF37" s="636"/>
      <c r="HUG37" s="636"/>
      <c r="HUH37" s="636"/>
      <c r="HUI37" s="636"/>
      <c r="HUJ37" s="636"/>
      <c r="HUK37" s="636"/>
      <c r="HUL37" s="636"/>
      <c r="HUM37" s="636"/>
      <c r="HUN37" s="636"/>
      <c r="HUO37" s="636"/>
      <c r="HUP37" s="636"/>
      <c r="HUQ37" s="636"/>
      <c r="HUR37" s="636"/>
      <c r="HUS37" s="636"/>
      <c r="HUT37" s="636"/>
      <c r="HUU37" s="636"/>
      <c r="HUV37" s="636"/>
      <c r="HUW37" s="636"/>
      <c r="HUX37" s="636"/>
      <c r="HUY37" s="636"/>
      <c r="HUZ37" s="636"/>
      <c r="HVA37" s="636"/>
      <c r="HVB37" s="636"/>
      <c r="HVC37" s="636"/>
      <c r="HVD37" s="636"/>
      <c r="HVE37" s="636"/>
      <c r="HVF37" s="636"/>
      <c r="HVG37" s="636"/>
      <c r="HVH37" s="636"/>
      <c r="HVI37" s="636"/>
      <c r="HVJ37" s="636"/>
      <c r="HVK37" s="636"/>
      <c r="HVL37" s="636"/>
      <c r="HVM37" s="636"/>
      <c r="HVN37" s="636"/>
      <c r="HVO37" s="636"/>
      <c r="HVP37" s="636"/>
      <c r="HVQ37" s="636"/>
      <c r="HVR37" s="636"/>
      <c r="HVS37" s="636"/>
      <c r="HVT37" s="636"/>
      <c r="HVU37" s="636"/>
      <c r="HVV37" s="636"/>
      <c r="HVW37" s="636"/>
      <c r="HVX37" s="636"/>
      <c r="HVY37" s="636"/>
      <c r="HVZ37" s="636"/>
      <c r="HWA37" s="636"/>
      <c r="HWB37" s="636"/>
      <c r="HWC37" s="636"/>
      <c r="HWD37" s="636"/>
      <c r="HWE37" s="636"/>
      <c r="HWF37" s="636"/>
      <c r="HWG37" s="636"/>
      <c r="HWH37" s="636"/>
      <c r="HWI37" s="636"/>
      <c r="HWJ37" s="636"/>
      <c r="HWK37" s="636"/>
      <c r="HWL37" s="636"/>
      <c r="HWM37" s="636"/>
      <c r="HWN37" s="636"/>
      <c r="HWO37" s="636"/>
      <c r="HWP37" s="636"/>
      <c r="HWQ37" s="636"/>
      <c r="HWR37" s="636"/>
      <c r="HWS37" s="636"/>
      <c r="HWT37" s="636"/>
      <c r="HWU37" s="636"/>
      <c r="HWV37" s="636"/>
      <c r="HWW37" s="636"/>
      <c r="HWX37" s="636"/>
      <c r="HWY37" s="636"/>
      <c r="HWZ37" s="636"/>
      <c r="HXA37" s="636"/>
      <c r="HXB37" s="636"/>
      <c r="HXC37" s="636"/>
      <c r="HXD37" s="636"/>
      <c r="HXE37" s="636"/>
      <c r="HXF37" s="636"/>
      <c r="HXG37" s="636"/>
      <c r="HXH37" s="636"/>
      <c r="HXI37" s="636"/>
      <c r="HXJ37" s="636"/>
      <c r="HXK37" s="636"/>
      <c r="HXL37" s="636"/>
      <c r="HXM37" s="636"/>
      <c r="HXN37" s="636"/>
      <c r="HXO37" s="636"/>
      <c r="HXP37" s="636"/>
      <c r="HXQ37" s="636"/>
      <c r="HXR37" s="636"/>
      <c r="HXS37" s="636"/>
      <c r="HXT37" s="636"/>
      <c r="HXU37" s="636"/>
      <c r="HXV37" s="636"/>
      <c r="HXW37" s="636"/>
      <c r="HXX37" s="636"/>
      <c r="HXY37" s="636"/>
      <c r="HXZ37" s="636"/>
      <c r="HYA37" s="636"/>
      <c r="HYB37" s="636"/>
      <c r="HYC37" s="636"/>
      <c r="HYD37" s="636"/>
      <c r="HYE37" s="636"/>
      <c r="HYF37" s="636"/>
      <c r="HYG37" s="636"/>
      <c r="HYH37" s="636"/>
      <c r="HYI37" s="636"/>
      <c r="HYJ37" s="636"/>
      <c r="HYK37" s="636"/>
      <c r="HYL37" s="636"/>
      <c r="HYM37" s="636"/>
      <c r="HYN37" s="636"/>
      <c r="HYO37" s="636"/>
      <c r="HYP37" s="636"/>
      <c r="HYQ37" s="636"/>
      <c r="HYR37" s="636"/>
      <c r="HYS37" s="636"/>
      <c r="HYT37" s="636"/>
      <c r="HYU37" s="636"/>
      <c r="HYV37" s="636"/>
      <c r="HYW37" s="636"/>
      <c r="HYX37" s="636"/>
      <c r="HYY37" s="636"/>
      <c r="HYZ37" s="636"/>
      <c r="HZA37" s="636"/>
      <c r="HZB37" s="636"/>
      <c r="HZC37" s="636"/>
      <c r="HZD37" s="636"/>
      <c r="HZE37" s="636"/>
      <c r="HZF37" s="636"/>
      <c r="HZG37" s="636"/>
      <c r="HZH37" s="636"/>
      <c r="HZI37" s="636"/>
      <c r="HZJ37" s="636"/>
      <c r="HZK37" s="636"/>
      <c r="HZL37" s="636"/>
      <c r="HZM37" s="636"/>
      <c r="HZN37" s="636"/>
      <c r="HZO37" s="636"/>
      <c r="HZP37" s="636"/>
      <c r="HZQ37" s="636"/>
      <c r="HZR37" s="636"/>
      <c r="HZS37" s="636"/>
      <c r="HZT37" s="636"/>
      <c r="HZU37" s="636"/>
      <c r="HZV37" s="636"/>
      <c r="HZW37" s="636"/>
      <c r="HZX37" s="636"/>
      <c r="HZY37" s="636"/>
      <c r="HZZ37" s="636"/>
      <c r="IAA37" s="636"/>
      <c r="IAB37" s="636"/>
      <c r="IAC37" s="636"/>
      <c r="IAD37" s="636"/>
      <c r="IAE37" s="636"/>
      <c r="IAF37" s="636"/>
      <c r="IAG37" s="636"/>
      <c r="IAH37" s="636"/>
      <c r="IAI37" s="636"/>
      <c r="IAJ37" s="636"/>
      <c r="IAK37" s="636"/>
      <c r="IAL37" s="636"/>
      <c r="IAM37" s="636"/>
      <c r="IAN37" s="636"/>
      <c r="IAO37" s="636"/>
      <c r="IAP37" s="636"/>
      <c r="IAQ37" s="636"/>
      <c r="IAR37" s="636"/>
      <c r="IAS37" s="636"/>
      <c r="IAT37" s="636"/>
      <c r="IAU37" s="636"/>
      <c r="IAV37" s="636"/>
      <c r="IAW37" s="636"/>
      <c r="IAX37" s="636"/>
      <c r="IAY37" s="636"/>
      <c r="IAZ37" s="636"/>
      <c r="IBA37" s="636"/>
      <c r="IBB37" s="636"/>
      <c r="IBC37" s="636"/>
      <c r="IBD37" s="636"/>
      <c r="IBE37" s="636"/>
      <c r="IBF37" s="636"/>
      <c r="IBG37" s="636"/>
      <c r="IBH37" s="636"/>
      <c r="IBI37" s="636"/>
      <c r="IBJ37" s="636"/>
      <c r="IBK37" s="636"/>
      <c r="IBL37" s="636"/>
      <c r="IBM37" s="636"/>
      <c r="IBN37" s="636"/>
      <c r="IBO37" s="636"/>
      <c r="IBP37" s="636"/>
      <c r="IBQ37" s="636"/>
      <c r="IBR37" s="636"/>
      <c r="IBS37" s="636"/>
      <c r="IBT37" s="636"/>
      <c r="IBU37" s="636"/>
      <c r="IBV37" s="636"/>
      <c r="IBW37" s="636"/>
      <c r="IBX37" s="636"/>
      <c r="IBY37" s="636"/>
      <c r="IBZ37" s="636"/>
      <c r="ICA37" s="636"/>
      <c r="ICB37" s="636"/>
      <c r="ICC37" s="636"/>
      <c r="ICD37" s="636"/>
      <c r="ICE37" s="636"/>
      <c r="ICF37" s="636"/>
      <c r="ICG37" s="636"/>
      <c r="ICH37" s="636"/>
      <c r="ICI37" s="636"/>
      <c r="ICJ37" s="636"/>
      <c r="ICK37" s="636"/>
      <c r="ICL37" s="636"/>
      <c r="ICM37" s="636"/>
      <c r="ICN37" s="636"/>
      <c r="ICO37" s="636"/>
      <c r="ICP37" s="636"/>
      <c r="ICQ37" s="636"/>
      <c r="ICR37" s="636"/>
      <c r="ICS37" s="636"/>
      <c r="ICT37" s="636"/>
      <c r="ICU37" s="636"/>
      <c r="ICV37" s="636"/>
      <c r="ICW37" s="636"/>
      <c r="ICX37" s="636"/>
      <c r="ICY37" s="636"/>
      <c r="ICZ37" s="636"/>
      <c r="IDA37" s="636"/>
      <c r="IDB37" s="636"/>
      <c r="IDC37" s="636"/>
      <c r="IDD37" s="636"/>
      <c r="IDE37" s="636"/>
      <c r="IDF37" s="636"/>
      <c r="IDG37" s="636"/>
      <c r="IDH37" s="636"/>
      <c r="IDI37" s="636"/>
      <c r="IDJ37" s="636"/>
      <c r="IDK37" s="636"/>
      <c r="IDL37" s="636"/>
      <c r="IDM37" s="636"/>
      <c r="IDN37" s="636"/>
      <c r="IDO37" s="636"/>
      <c r="IDP37" s="636"/>
      <c r="IDQ37" s="636"/>
      <c r="IDR37" s="636"/>
      <c r="IDS37" s="636"/>
      <c r="IDT37" s="636"/>
      <c r="IDU37" s="636"/>
      <c r="IDV37" s="636"/>
      <c r="IDW37" s="636"/>
      <c r="IDX37" s="636"/>
      <c r="IDY37" s="636"/>
      <c r="IDZ37" s="636"/>
      <c r="IEA37" s="636"/>
      <c r="IEB37" s="636"/>
      <c r="IEC37" s="636"/>
      <c r="IED37" s="636"/>
      <c r="IEE37" s="636"/>
      <c r="IEF37" s="636"/>
      <c r="IEG37" s="636"/>
      <c r="IEH37" s="636"/>
      <c r="IEI37" s="636"/>
      <c r="IEJ37" s="636"/>
      <c r="IEK37" s="636"/>
      <c r="IEL37" s="636"/>
      <c r="IEM37" s="636"/>
      <c r="IEN37" s="636"/>
      <c r="IEO37" s="636"/>
      <c r="IEP37" s="636"/>
      <c r="IEQ37" s="636"/>
      <c r="IER37" s="636"/>
      <c r="IES37" s="636"/>
      <c r="IET37" s="636"/>
      <c r="IEU37" s="636"/>
      <c r="IEV37" s="636"/>
      <c r="IEW37" s="636"/>
      <c r="IEX37" s="636"/>
      <c r="IEY37" s="636"/>
      <c r="IEZ37" s="636"/>
      <c r="IFA37" s="636"/>
      <c r="IFB37" s="636"/>
      <c r="IFC37" s="636"/>
      <c r="IFD37" s="636"/>
      <c r="IFE37" s="636"/>
      <c r="IFF37" s="636"/>
      <c r="IFG37" s="636"/>
      <c r="IFH37" s="636"/>
      <c r="IFI37" s="636"/>
      <c r="IFJ37" s="636"/>
      <c r="IFK37" s="636"/>
      <c r="IFL37" s="636"/>
      <c r="IFM37" s="636"/>
      <c r="IFN37" s="636"/>
      <c r="IFO37" s="636"/>
      <c r="IFP37" s="636"/>
      <c r="IFQ37" s="636"/>
      <c r="IFR37" s="636"/>
      <c r="IFS37" s="636"/>
      <c r="IFT37" s="636"/>
      <c r="IFU37" s="636"/>
      <c r="IFV37" s="636"/>
      <c r="IFW37" s="636"/>
      <c r="IFX37" s="636"/>
      <c r="IFY37" s="636"/>
      <c r="IFZ37" s="636"/>
      <c r="IGA37" s="636"/>
      <c r="IGB37" s="636"/>
      <c r="IGC37" s="636"/>
      <c r="IGD37" s="636"/>
      <c r="IGE37" s="636"/>
      <c r="IGF37" s="636"/>
      <c r="IGG37" s="636"/>
      <c r="IGH37" s="636"/>
      <c r="IGI37" s="636"/>
      <c r="IGJ37" s="636"/>
      <c r="IGK37" s="636"/>
      <c r="IGL37" s="636"/>
      <c r="IGM37" s="636"/>
      <c r="IGN37" s="636"/>
      <c r="IGO37" s="636"/>
      <c r="IGP37" s="636"/>
      <c r="IGQ37" s="636"/>
      <c r="IGR37" s="636"/>
      <c r="IGS37" s="636"/>
      <c r="IGT37" s="636"/>
      <c r="IGU37" s="636"/>
      <c r="IGV37" s="636"/>
      <c r="IGW37" s="636"/>
      <c r="IGX37" s="636"/>
      <c r="IGY37" s="636"/>
      <c r="IGZ37" s="636"/>
      <c r="IHA37" s="636"/>
      <c r="IHB37" s="636"/>
      <c r="IHC37" s="636"/>
      <c r="IHD37" s="636"/>
      <c r="IHE37" s="636"/>
      <c r="IHF37" s="636"/>
      <c r="IHG37" s="636"/>
      <c r="IHH37" s="636"/>
      <c r="IHI37" s="636"/>
      <c r="IHJ37" s="636"/>
      <c r="IHK37" s="636"/>
      <c r="IHL37" s="636"/>
      <c r="IHM37" s="636"/>
      <c r="IHN37" s="636"/>
      <c r="IHO37" s="636"/>
      <c r="IHP37" s="636"/>
      <c r="IHQ37" s="636"/>
      <c r="IHR37" s="636"/>
      <c r="IHS37" s="636"/>
      <c r="IHT37" s="636"/>
      <c r="IHU37" s="636"/>
      <c r="IHV37" s="636"/>
      <c r="IHW37" s="636"/>
      <c r="IHX37" s="636"/>
      <c r="IHY37" s="636"/>
      <c r="IHZ37" s="636"/>
      <c r="IIA37" s="636"/>
      <c r="IIB37" s="636"/>
      <c r="IIC37" s="636"/>
      <c r="IID37" s="636"/>
      <c r="IIE37" s="636"/>
      <c r="IIF37" s="636"/>
      <c r="IIG37" s="636"/>
      <c r="IIH37" s="636"/>
      <c r="III37" s="636"/>
      <c r="IIJ37" s="636"/>
      <c r="IIK37" s="636"/>
      <c r="IIL37" s="636"/>
      <c r="IIM37" s="636"/>
      <c r="IIN37" s="636"/>
      <c r="IIO37" s="636"/>
      <c r="IIP37" s="636"/>
      <c r="IIQ37" s="636"/>
      <c r="IIR37" s="636"/>
      <c r="IIS37" s="636"/>
      <c r="IIT37" s="636"/>
      <c r="IIU37" s="636"/>
      <c r="IIV37" s="636"/>
      <c r="IIW37" s="636"/>
      <c r="IIX37" s="636"/>
      <c r="IIY37" s="636"/>
      <c r="IIZ37" s="636"/>
      <c r="IJA37" s="636"/>
      <c r="IJB37" s="636"/>
      <c r="IJC37" s="636"/>
      <c r="IJD37" s="636"/>
      <c r="IJE37" s="636"/>
      <c r="IJF37" s="636"/>
      <c r="IJG37" s="636"/>
      <c r="IJH37" s="636"/>
      <c r="IJI37" s="636"/>
      <c r="IJJ37" s="636"/>
      <c r="IJK37" s="636"/>
      <c r="IJL37" s="636"/>
      <c r="IJM37" s="636"/>
      <c r="IJN37" s="636"/>
      <c r="IJO37" s="636"/>
      <c r="IJP37" s="636"/>
      <c r="IJQ37" s="636"/>
      <c r="IJR37" s="636"/>
      <c r="IJS37" s="636"/>
      <c r="IJT37" s="636"/>
      <c r="IJU37" s="636"/>
      <c r="IJV37" s="636"/>
      <c r="IJW37" s="636"/>
      <c r="IJX37" s="636"/>
      <c r="IJY37" s="636"/>
      <c r="IJZ37" s="636"/>
      <c r="IKA37" s="636"/>
      <c r="IKB37" s="636"/>
      <c r="IKC37" s="636"/>
      <c r="IKD37" s="636"/>
      <c r="IKE37" s="636"/>
      <c r="IKF37" s="636"/>
      <c r="IKG37" s="636"/>
      <c r="IKH37" s="636"/>
      <c r="IKI37" s="636"/>
      <c r="IKJ37" s="636"/>
      <c r="IKK37" s="636"/>
      <c r="IKL37" s="636"/>
      <c r="IKM37" s="636"/>
      <c r="IKN37" s="636"/>
      <c r="IKO37" s="636"/>
      <c r="IKP37" s="636"/>
      <c r="IKQ37" s="636"/>
      <c r="IKR37" s="636"/>
      <c r="IKS37" s="636"/>
      <c r="IKT37" s="636"/>
      <c r="IKU37" s="636"/>
      <c r="IKV37" s="636"/>
      <c r="IKW37" s="636"/>
      <c r="IKX37" s="636"/>
      <c r="IKY37" s="636"/>
      <c r="IKZ37" s="636"/>
      <c r="ILA37" s="636"/>
      <c r="ILB37" s="636"/>
      <c r="ILC37" s="636"/>
      <c r="ILD37" s="636"/>
      <c r="ILE37" s="636"/>
      <c r="ILF37" s="636"/>
      <c r="ILG37" s="636"/>
      <c r="ILH37" s="636"/>
      <c r="ILI37" s="636"/>
      <c r="ILJ37" s="636"/>
      <c r="ILK37" s="636"/>
      <c r="ILL37" s="636"/>
      <c r="ILM37" s="636"/>
      <c r="ILN37" s="636"/>
      <c r="ILO37" s="636"/>
      <c r="ILP37" s="636"/>
      <c r="ILQ37" s="636"/>
      <c r="ILR37" s="636"/>
      <c r="ILS37" s="636"/>
      <c r="ILT37" s="636"/>
      <c r="ILU37" s="636"/>
      <c r="ILV37" s="636"/>
      <c r="ILW37" s="636"/>
      <c r="ILX37" s="636"/>
      <c r="ILY37" s="636"/>
      <c r="ILZ37" s="636"/>
      <c r="IMA37" s="636"/>
      <c r="IMB37" s="636"/>
      <c r="IMC37" s="636"/>
      <c r="IMD37" s="636"/>
      <c r="IME37" s="636"/>
      <c r="IMF37" s="636"/>
      <c r="IMG37" s="636"/>
      <c r="IMH37" s="636"/>
      <c r="IMI37" s="636"/>
      <c r="IMJ37" s="636"/>
      <c r="IMK37" s="636"/>
      <c r="IML37" s="636"/>
      <c r="IMM37" s="636"/>
      <c r="IMN37" s="636"/>
      <c r="IMO37" s="636"/>
      <c r="IMP37" s="636"/>
      <c r="IMQ37" s="636"/>
      <c r="IMR37" s="636"/>
      <c r="IMS37" s="636"/>
      <c r="IMT37" s="636"/>
      <c r="IMU37" s="636"/>
      <c r="IMV37" s="636"/>
      <c r="IMW37" s="636"/>
      <c r="IMX37" s="636"/>
      <c r="IMY37" s="636"/>
      <c r="IMZ37" s="636"/>
      <c r="INA37" s="636"/>
      <c r="INB37" s="636"/>
      <c r="INC37" s="636"/>
      <c r="IND37" s="636"/>
      <c r="INE37" s="636"/>
      <c r="INF37" s="636"/>
      <c r="ING37" s="636"/>
      <c r="INH37" s="636"/>
      <c r="INI37" s="636"/>
      <c r="INJ37" s="636"/>
      <c r="INK37" s="636"/>
      <c r="INL37" s="636"/>
      <c r="INM37" s="636"/>
      <c r="INN37" s="636"/>
      <c r="INO37" s="636"/>
      <c r="INP37" s="636"/>
      <c r="INQ37" s="636"/>
      <c r="INR37" s="636"/>
      <c r="INS37" s="636"/>
      <c r="INT37" s="636"/>
      <c r="INU37" s="636"/>
      <c r="INV37" s="636"/>
      <c r="INW37" s="636"/>
      <c r="INX37" s="636"/>
      <c r="INY37" s="636"/>
      <c r="INZ37" s="636"/>
      <c r="IOA37" s="636"/>
      <c r="IOB37" s="636"/>
      <c r="IOC37" s="636"/>
      <c r="IOD37" s="636"/>
      <c r="IOE37" s="636"/>
      <c r="IOF37" s="636"/>
      <c r="IOG37" s="636"/>
      <c r="IOH37" s="636"/>
      <c r="IOI37" s="636"/>
      <c r="IOJ37" s="636"/>
      <c r="IOK37" s="636"/>
      <c r="IOL37" s="636"/>
      <c r="IOM37" s="636"/>
      <c r="ION37" s="636"/>
      <c r="IOO37" s="636"/>
      <c r="IOP37" s="636"/>
      <c r="IOQ37" s="636"/>
      <c r="IOR37" s="636"/>
      <c r="IOS37" s="636"/>
      <c r="IOT37" s="636"/>
      <c r="IOU37" s="636"/>
      <c r="IOV37" s="636"/>
      <c r="IOW37" s="636"/>
      <c r="IOX37" s="636"/>
      <c r="IOY37" s="636"/>
      <c r="IOZ37" s="636"/>
      <c r="IPA37" s="636"/>
      <c r="IPB37" s="636"/>
      <c r="IPC37" s="636"/>
      <c r="IPD37" s="636"/>
      <c r="IPE37" s="636"/>
      <c r="IPF37" s="636"/>
      <c r="IPG37" s="636"/>
      <c r="IPH37" s="636"/>
      <c r="IPI37" s="636"/>
      <c r="IPJ37" s="636"/>
      <c r="IPK37" s="636"/>
      <c r="IPL37" s="636"/>
      <c r="IPM37" s="636"/>
      <c r="IPN37" s="636"/>
      <c r="IPO37" s="636"/>
      <c r="IPP37" s="636"/>
      <c r="IPQ37" s="636"/>
      <c r="IPR37" s="636"/>
      <c r="IPS37" s="636"/>
      <c r="IPT37" s="636"/>
      <c r="IPU37" s="636"/>
      <c r="IPV37" s="636"/>
      <c r="IPW37" s="636"/>
      <c r="IPX37" s="636"/>
      <c r="IPY37" s="636"/>
      <c r="IPZ37" s="636"/>
      <c r="IQA37" s="636"/>
      <c r="IQB37" s="636"/>
      <c r="IQC37" s="636"/>
      <c r="IQD37" s="636"/>
      <c r="IQE37" s="636"/>
      <c r="IQF37" s="636"/>
      <c r="IQG37" s="636"/>
      <c r="IQH37" s="636"/>
      <c r="IQI37" s="636"/>
      <c r="IQJ37" s="636"/>
      <c r="IQK37" s="636"/>
      <c r="IQL37" s="636"/>
      <c r="IQM37" s="636"/>
      <c r="IQN37" s="636"/>
      <c r="IQO37" s="636"/>
      <c r="IQP37" s="636"/>
      <c r="IQQ37" s="636"/>
      <c r="IQR37" s="636"/>
      <c r="IQS37" s="636"/>
      <c r="IQT37" s="636"/>
      <c r="IQU37" s="636"/>
      <c r="IQV37" s="636"/>
      <c r="IQW37" s="636"/>
      <c r="IQX37" s="636"/>
      <c r="IQY37" s="636"/>
      <c r="IQZ37" s="636"/>
      <c r="IRA37" s="636"/>
      <c r="IRB37" s="636"/>
      <c r="IRC37" s="636"/>
      <c r="IRD37" s="636"/>
      <c r="IRE37" s="636"/>
      <c r="IRF37" s="636"/>
      <c r="IRG37" s="636"/>
      <c r="IRH37" s="636"/>
      <c r="IRI37" s="636"/>
      <c r="IRJ37" s="636"/>
      <c r="IRK37" s="636"/>
      <c r="IRL37" s="636"/>
      <c r="IRM37" s="636"/>
      <c r="IRN37" s="636"/>
      <c r="IRO37" s="636"/>
      <c r="IRP37" s="636"/>
      <c r="IRQ37" s="636"/>
      <c r="IRR37" s="636"/>
      <c r="IRS37" s="636"/>
      <c r="IRT37" s="636"/>
      <c r="IRU37" s="636"/>
      <c r="IRV37" s="636"/>
      <c r="IRW37" s="636"/>
      <c r="IRX37" s="636"/>
      <c r="IRY37" s="636"/>
      <c r="IRZ37" s="636"/>
      <c r="ISA37" s="636"/>
      <c r="ISB37" s="636"/>
      <c r="ISC37" s="636"/>
      <c r="ISD37" s="636"/>
      <c r="ISE37" s="636"/>
      <c r="ISF37" s="636"/>
      <c r="ISG37" s="636"/>
      <c r="ISH37" s="636"/>
      <c r="ISI37" s="636"/>
      <c r="ISJ37" s="636"/>
      <c r="ISK37" s="636"/>
      <c r="ISL37" s="636"/>
      <c r="ISM37" s="636"/>
      <c r="ISN37" s="636"/>
      <c r="ISO37" s="636"/>
      <c r="ISP37" s="636"/>
      <c r="ISQ37" s="636"/>
      <c r="ISR37" s="636"/>
      <c r="ISS37" s="636"/>
      <c r="IST37" s="636"/>
      <c r="ISU37" s="636"/>
      <c r="ISV37" s="636"/>
      <c r="ISW37" s="636"/>
      <c r="ISX37" s="636"/>
      <c r="ISY37" s="636"/>
      <c r="ISZ37" s="636"/>
      <c r="ITA37" s="636"/>
      <c r="ITB37" s="636"/>
      <c r="ITC37" s="636"/>
      <c r="ITD37" s="636"/>
      <c r="ITE37" s="636"/>
      <c r="ITF37" s="636"/>
      <c r="ITG37" s="636"/>
      <c r="ITH37" s="636"/>
      <c r="ITI37" s="636"/>
      <c r="ITJ37" s="636"/>
      <c r="ITK37" s="636"/>
      <c r="ITL37" s="636"/>
      <c r="ITM37" s="636"/>
      <c r="ITN37" s="636"/>
      <c r="ITO37" s="636"/>
      <c r="ITP37" s="636"/>
      <c r="ITQ37" s="636"/>
      <c r="ITR37" s="636"/>
      <c r="ITS37" s="636"/>
      <c r="ITT37" s="636"/>
      <c r="ITU37" s="636"/>
      <c r="ITV37" s="636"/>
      <c r="ITW37" s="636"/>
      <c r="ITX37" s="636"/>
      <c r="ITY37" s="636"/>
      <c r="ITZ37" s="636"/>
      <c r="IUA37" s="636"/>
      <c r="IUB37" s="636"/>
      <c r="IUC37" s="636"/>
      <c r="IUD37" s="636"/>
      <c r="IUE37" s="636"/>
      <c r="IUF37" s="636"/>
      <c r="IUG37" s="636"/>
      <c r="IUH37" s="636"/>
      <c r="IUI37" s="636"/>
      <c r="IUJ37" s="636"/>
      <c r="IUK37" s="636"/>
      <c r="IUL37" s="636"/>
      <c r="IUM37" s="636"/>
      <c r="IUN37" s="636"/>
      <c r="IUO37" s="636"/>
      <c r="IUP37" s="636"/>
      <c r="IUQ37" s="636"/>
      <c r="IUR37" s="636"/>
      <c r="IUS37" s="636"/>
      <c r="IUT37" s="636"/>
      <c r="IUU37" s="636"/>
      <c r="IUV37" s="636"/>
      <c r="IUW37" s="636"/>
      <c r="IUX37" s="636"/>
      <c r="IUY37" s="636"/>
      <c r="IUZ37" s="636"/>
      <c r="IVA37" s="636"/>
      <c r="IVB37" s="636"/>
      <c r="IVC37" s="636"/>
      <c r="IVD37" s="636"/>
      <c r="IVE37" s="636"/>
      <c r="IVF37" s="636"/>
      <c r="IVG37" s="636"/>
      <c r="IVH37" s="636"/>
      <c r="IVI37" s="636"/>
      <c r="IVJ37" s="636"/>
      <c r="IVK37" s="636"/>
      <c r="IVL37" s="636"/>
      <c r="IVM37" s="636"/>
      <c r="IVN37" s="636"/>
      <c r="IVO37" s="636"/>
      <c r="IVP37" s="636"/>
      <c r="IVQ37" s="636"/>
      <c r="IVR37" s="636"/>
      <c r="IVS37" s="636"/>
      <c r="IVT37" s="636"/>
      <c r="IVU37" s="636"/>
      <c r="IVV37" s="636"/>
      <c r="IVW37" s="636"/>
      <c r="IVX37" s="636"/>
      <c r="IVY37" s="636"/>
      <c r="IVZ37" s="636"/>
      <c r="IWA37" s="636"/>
      <c r="IWB37" s="636"/>
      <c r="IWC37" s="636"/>
      <c r="IWD37" s="636"/>
      <c r="IWE37" s="636"/>
      <c r="IWF37" s="636"/>
      <c r="IWG37" s="636"/>
      <c r="IWH37" s="636"/>
      <c r="IWI37" s="636"/>
      <c r="IWJ37" s="636"/>
      <c r="IWK37" s="636"/>
      <c r="IWL37" s="636"/>
      <c r="IWM37" s="636"/>
      <c r="IWN37" s="636"/>
      <c r="IWO37" s="636"/>
      <c r="IWP37" s="636"/>
      <c r="IWQ37" s="636"/>
      <c r="IWR37" s="636"/>
      <c r="IWS37" s="636"/>
      <c r="IWT37" s="636"/>
      <c r="IWU37" s="636"/>
      <c r="IWV37" s="636"/>
      <c r="IWW37" s="636"/>
      <c r="IWX37" s="636"/>
      <c r="IWY37" s="636"/>
      <c r="IWZ37" s="636"/>
      <c r="IXA37" s="636"/>
      <c r="IXB37" s="636"/>
      <c r="IXC37" s="636"/>
      <c r="IXD37" s="636"/>
      <c r="IXE37" s="636"/>
      <c r="IXF37" s="636"/>
      <c r="IXG37" s="636"/>
      <c r="IXH37" s="636"/>
      <c r="IXI37" s="636"/>
      <c r="IXJ37" s="636"/>
      <c r="IXK37" s="636"/>
      <c r="IXL37" s="636"/>
      <c r="IXM37" s="636"/>
      <c r="IXN37" s="636"/>
      <c r="IXO37" s="636"/>
      <c r="IXP37" s="636"/>
      <c r="IXQ37" s="636"/>
      <c r="IXR37" s="636"/>
      <c r="IXS37" s="636"/>
      <c r="IXT37" s="636"/>
      <c r="IXU37" s="636"/>
      <c r="IXV37" s="636"/>
      <c r="IXW37" s="636"/>
      <c r="IXX37" s="636"/>
      <c r="IXY37" s="636"/>
      <c r="IXZ37" s="636"/>
      <c r="IYA37" s="636"/>
      <c r="IYB37" s="636"/>
      <c r="IYC37" s="636"/>
      <c r="IYD37" s="636"/>
      <c r="IYE37" s="636"/>
      <c r="IYF37" s="636"/>
      <c r="IYG37" s="636"/>
      <c r="IYH37" s="636"/>
      <c r="IYI37" s="636"/>
      <c r="IYJ37" s="636"/>
      <c r="IYK37" s="636"/>
      <c r="IYL37" s="636"/>
      <c r="IYM37" s="636"/>
      <c r="IYN37" s="636"/>
      <c r="IYO37" s="636"/>
      <c r="IYP37" s="636"/>
      <c r="IYQ37" s="636"/>
      <c r="IYR37" s="636"/>
      <c r="IYS37" s="636"/>
      <c r="IYT37" s="636"/>
      <c r="IYU37" s="636"/>
      <c r="IYV37" s="636"/>
      <c r="IYW37" s="636"/>
      <c r="IYX37" s="636"/>
      <c r="IYY37" s="636"/>
      <c r="IYZ37" s="636"/>
      <c r="IZA37" s="636"/>
      <c r="IZB37" s="636"/>
      <c r="IZC37" s="636"/>
      <c r="IZD37" s="636"/>
      <c r="IZE37" s="636"/>
      <c r="IZF37" s="636"/>
      <c r="IZG37" s="636"/>
      <c r="IZH37" s="636"/>
      <c r="IZI37" s="636"/>
      <c r="IZJ37" s="636"/>
      <c r="IZK37" s="636"/>
      <c r="IZL37" s="636"/>
      <c r="IZM37" s="636"/>
      <c r="IZN37" s="636"/>
      <c r="IZO37" s="636"/>
      <c r="IZP37" s="636"/>
      <c r="IZQ37" s="636"/>
      <c r="IZR37" s="636"/>
      <c r="IZS37" s="636"/>
      <c r="IZT37" s="636"/>
      <c r="IZU37" s="636"/>
      <c r="IZV37" s="636"/>
      <c r="IZW37" s="636"/>
      <c r="IZX37" s="636"/>
      <c r="IZY37" s="636"/>
      <c r="IZZ37" s="636"/>
      <c r="JAA37" s="636"/>
      <c r="JAB37" s="636"/>
      <c r="JAC37" s="636"/>
      <c r="JAD37" s="636"/>
      <c r="JAE37" s="636"/>
      <c r="JAF37" s="636"/>
      <c r="JAG37" s="636"/>
      <c r="JAH37" s="636"/>
      <c r="JAI37" s="636"/>
      <c r="JAJ37" s="636"/>
      <c r="JAK37" s="636"/>
      <c r="JAL37" s="636"/>
      <c r="JAM37" s="636"/>
      <c r="JAN37" s="636"/>
      <c r="JAO37" s="636"/>
      <c r="JAP37" s="636"/>
      <c r="JAQ37" s="636"/>
      <c r="JAR37" s="636"/>
      <c r="JAS37" s="636"/>
      <c r="JAT37" s="636"/>
      <c r="JAU37" s="636"/>
      <c r="JAV37" s="636"/>
      <c r="JAW37" s="636"/>
      <c r="JAX37" s="636"/>
      <c r="JAY37" s="636"/>
      <c r="JAZ37" s="636"/>
      <c r="JBA37" s="636"/>
      <c r="JBB37" s="636"/>
      <c r="JBC37" s="636"/>
      <c r="JBD37" s="636"/>
      <c r="JBE37" s="636"/>
      <c r="JBF37" s="636"/>
      <c r="JBG37" s="636"/>
      <c r="JBH37" s="636"/>
      <c r="JBI37" s="636"/>
      <c r="JBJ37" s="636"/>
      <c r="JBK37" s="636"/>
      <c r="JBL37" s="636"/>
      <c r="JBM37" s="636"/>
      <c r="JBN37" s="636"/>
      <c r="JBO37" s="636"/>
      <c r="JBP37" s="636"/>
      <c r="JBQ37" s="636"/>
      <c r="JBR37" s="636"/>
      <c r="JBS37" s="636"/>
      <c r="JBT37" s="636"/>
      <c r="JBU37" s="636"/>
      <c r="JBV37" s="636"/>
      <c r="JBW37" s="636"/>
      <c r="JBX37" s="636"/>
      <c r="JBY37" s="636"/>
      <c r="JBZ37" s="636"/>
      <c r="JCA37" s="636"/>
      <c r="JCB37" s="636"/>
      <c r="JCC37" s="636"/>
      <c r="JCD37" s="636"/>
      <c r="JCE37" s="636"/>
      <c r="JCF37" s="636"/>
      <c r="JCG37" s="636"/>
      <c r="JCH37" s="636"/>
      <c r="JCI37" s="636"/>
      <c r="JCJ37" s="636"/>
      <c r="JCK37" s="636"/>
      <c r="JCL37" s="636"/>
      <c r="JCM37" s="636"/>
      <c r="JCN37" s="636"/>
      <c r="JCO37" s="636"/>
      <c r="JCP37" s="636"/>
      <c r="JCQ37" s="636"/>
      <c r="JCR37" s="636"/>
      <c r="JCS37" s="636"/>
      <c r="JCT37" s="636"/>
      <c r="JCU37" s="636"/>
      <c r="JCV37" s="636"/>
      <c r="JCW37" s="636"/>
      <c r="JCX37" s="636"/>
      <c r="JCY37" s="636"/>
      <c r="JCZ37" s="636"/>
      <c r="JDA37" s="636"/>
      <c r="JDB37" s="636"/>
      <c r="JDC37" s="636"/>
      <c r="JDD37" s="636"/>
      <c r="JDE37" s="636"/>
      <c r="JDF37" s="636"/>
      <c r="JDG37" s="636"/>
      <c r="JDH37" s="636"/>
      <c r="JDI37" s="636"/>
      <c r="JDJ37" s="636"/>
      <c r="JDK37" s="636"/>
      <c r="JDL37" s="636"/>
      <c r="JDM37" s="636"/>
      <c r="JDN37" s="636"/>
      <c r="JDO37" s="636"/>
      <c r="JDP37" s="636"/>
      <c r="JDQ37" s="636"/>
      <c r="JDR37" s="636"/>
      <c r="JDS37" s="636"/>
      <c r="JDT37" s="636"/>
      <c r="JDU37" s="636"/>
      <c r="JDV37" s="636"/>
      <c r="JDW37" s="636"/>
      <c r="JDX37" s="636"/>
      <c r="JDY37" s="636"/>
      <c r="JDZ37" s="636"/>
      <c r="JEA37" s="636"/>
      <c r="JEB37" s="636"/>
      <c r="JEC37" s="636"/>
      <c r="JED37" s="636"/>
      <c r="JEE37" s="636"/>
      <c r="JEF37" s="636"/>
      <c r="JEG37" s="636"/>
      <c r="JEH37" s="636"/>
      <c r="JEI37" s="636"/>
      <c r="JEJ37" s="636"/>
      <c r="JEK37" s="636"/>
      <c r="JEL37" s="636"/>
      <c r="JEM37" s="636"/>
      <c r="JEN37" s="636"/>
      <c r="JEO37" s="636"/>
      <c r="JEP37" s="636"/>
      <c r="JEQ37" s="636"/>
      <c r="JER37" s="636"/>
      <c r="JES37" s="636"/>
      <c r="JET37" s="636"/>
      <c r="JEU37" s="636"/>
      <c r="JEV37" s="636"/>
      <c r="JEW37" s="636"/>
      <c r="JEX37" s="636"/>
      <c r="JEY37" s="636"/>
      <c r="JEZ37" s="636"/>
      <c r="JFA37" s="636"/>
      <c r="JFB37" s="636"/>
      <c r="JFC37" s="636"/>
      <c r="JFD37" s="636"/>
      <c r="JFE37" s="636"/>
      <c r="JFF37" s="636"/>
      <c r="JFG37" s="636"/>
      <c r="JFH37" s="636"/>
      <c r="JFI37" s="636"/>
      <c r="JFJ37" s="636"/>
      <c r="JFK37" s="636"/>
      <c r="JFL37" s="636"/>
      <c r="JFM37" s="636"/>
      <c r="JFN37" s="636"/>
      <c r="JFO37" s="636"/>
      <c r="JFP37" s="636"/>
      <c r="JFQ37" s="636"/>
      <c r="JFR37" s="636"/>
      <c r="JFS37" s="636"/>
      <c r="JFT37" s="636"/>
      <c r="JFU37" s="636"/>
      <c r="JFV37" s="636"/>
      <c r="JFW37" s="636"/>
      <c r="JFX37" s="636"/>
      <c r="JFY37" s="636"/>
      <c r="JFZ37" s="636"/>
      <c r="JGA37" s="636"/>
      <c r="JGB37" s="636"/>
      <c r="JGC37" s="636"/>
      <c r="JGD37" s="636"/>
      <c r="JGE37" s="636"/>
      <c r="JGF37" s="636"/>
      <c r="JGG37" s="636"/>
      <c r="JGH37" s="636"/>
      <c r="JGI37" s="636"/>
      <c r="JGJ37" s="636"/>
      <c r="JGK37" s="636"/>
      <c r="JGL37" s="636"/>
      <c r="JGM37" s="636"/>
      <c r="JGN37" s="636"/>
      <c r="JGO37" s="636"/>
      <c r="JGP37" s="636"/>
      <c r="JGQ37" s="636"/>
      <c r="JGR37" s="636"/>
      <c r="JGS37" s="636"/>
      <c r="JGT37" s="636"/>
      <c r="JGU37" s="636"/>
      <c r="JGV37" s="636"/>
      <c r="JGW37" s="636"/>
      <c r="JGX37" s="636"/>
      <c r="JGY37" s="636"/>
      <c r="JGZ37" s="636"/>
      <c r="JHA37" s="636"/>
      <c r="JHB37" s="636"/>
      <c r="JHC37" s="636"/>
      <c r="JHD37" s="636"/>
      <c r="JHE37" s="636"/>
      <c r="JHF37" s="636"/>
      <c r="JHG37" s="636"/>
      <c r="JHH37" s="636"/>
      <c r="JHI37" s="636"/>
      <c r="JHJ37" s="636"/>
      <c r="JHK37" s="636"/>
      <c r="JHL37" s="636"/>
      <c r="JHM37" s="636"/>
      <c r="JHN37" s="636"/>
      <c r="JHO37" s="636"/>
      <c r="JHP37" s="636"/>
      <c r="JHQ37" s="636"/>
      <c r="JHR37" s="636"/>
      <c r="JHS37" s="636"/>
      <c r="JHT37" s="636"/>
      <c r="JHU37" s="636"/>
      <c r="JHV37" s="636"/>
      <c r="JHW37" s="636"/>
      <c r="JHX37" s="636"/>
      <c r="JHY37" s="636"/>
      <c r="JHZ37" s="636"/>
      <c r="JIA37" s="636"/>
      <c r="JIB37" s="636"/>
      <c r="JIC37" s="636"/>
      <c r="JID37" s="636"/>
      <c r="JIE37" s="636"/>
      <c r="JIF37" s="636"/>
      <c r="JIG37" s="636"/>
      <c r="JIH37" s="636"/>
      <c r="JII37" s="636"/>
      <c r="JIJ37" s="636"/>
      <c r="JIK37" s="636"/>
      <c r="JIL37" s="636"/>
      <c r="JIM37" s="636"/>
      <c r="JIN37" s="636"/>
      <c r="JIO37" s="636"/>
      <c r="JIP37" s="636"/>
      <c r="JIQ37" s="636"/>
      <c r="JIR37" s="636"/>
      <c r="JIS37" s="636"/>
      <c r="JIT37" s="636"/>
      <c r="JIU37" s="636"/>
      <c r="JIV37" s="636"/>
      <c r="JIW37" s="636"/>
      <c r="JIX37" s="636"/>
      <c r="JIY37" s="636"/>
      <c r="JIZ37" s="636"/>
      <c r="JJA37" s="636"/>
      <c r="JJB37" s="636"/>
      <c r="JJC37" s="636"/>
      <c r="JJD37" s="636"/>
      <c r="JJE37" s="636"/>
      <c r="JJF37" s="636"/>
      <c r="JJG37" s="636"/>
      <c r="JJH37" s="636"/>
      <c r="JJI37" s="636"/>
      <c r="JJJ37" s="636"/>
      <c r="JJK37" s="636"/>
      <c r="JJL37" s="636"/>
      <c r="JJM37" s="636"/>
      <c r="JJN37" s="636"/>
      <c r="JJO37" s="636"/>
      <c r="JJP37" s="636"/>
      <c r="JJQ37" s="636"/>
      <c r="JJR37" s="636"/>
      <c r="JJS37" s="636"/>
      <c r="JJT37" s="636"/>
      <c r="JJU37" s="636"/>
      <c r="JJV37" s="636"/>
      <c r="JJW37" s="636"/>
      <c r="JJX37" s="636"/>
      <c r="JJY37" s="636"/>
      <c r="JJZ37" s="636"/>
      <c r="JKA37" s="636"/>
      <c r="JKB37" s="636"/>
      <c r="JKC37" s="636"/>
      <c r="JKD37" s="636"/>
      <c r="JKE37" s="636"/>
      <c r="JKF37" s="636"/>
      <c r="JKG37" s="636"/>
      <c r="JKH37" s="636"/>
      <c r="JKI37" s="636"/>
      <c r="JKJ37" s="636"/>
      <c r="JKK37" s="636"/>
      <c r="JKL37" s="636"/>
      <c r="JKM37" s="636"/>
      <c r="JKN37" s="636"/>
      <c r="JKO37" s="636"/>
      <c r="JKP37" s="636"/>
      <c r="JKQ37" s="636"/>
      <c r="JKR37" s="636"/>
      <c r="JKS37" s="636"/>
      <c r="JKT37" s="636"/>
      <c r="JKU37" s="636"/>
      <c r="JKV37" s="636"/>
      <c r="JKW37" s="636"/>
      <c r="JKX37" s="636"/>
      <c r="JKY37" s="636"/>
      <c r="JKZ37" s="636"/>
      <c r="JLA37" s="636"/>
      <c r="JLB37" s="636"/>
      <c r="JLC37" s="636"/>
      <c r="JLD37" s="636"/>
      <c r="JLE37" s="636"/>
      <c r="JLF37" s="636"/>
      <c r="JLG37" s="636"/>
      <c r="JLH37" s="636"/>
      <c r="JLI37" s="636"/>
      <c r="JLJ37" s="636"/>
      <c r="JLK37" s="636"/>
      <c r="JLL37" s="636"/>
      <c r="JLM37" s="636"/>
      <c r="JLN37" s="636"/>
      <c r="JLO37" s="636"/>
      <c r="JLP37" s="636"/>
      <c r="JLQ37" s="636"/>
      <c r="JLR37" s="636"/>
      <c r="JLS37" s="636"/>
      <c r="JLT37" s="636"/>
      <c r="JLU37" s="636"/>
      <c r="JLV37" s="636"/>
      <c r="JLW37" s="636"/>
      <c r="JLX37" s="636"/>
      <c r="JLY37" s="636"/>
      <c r="JLZ37" s="636"/>
      <c r="JMA37" s="636"/>
      <c r="JMB37" s="636"/>
      <c r="JMC37" s="636"/>
      <c r="JMD37" s="636"/>
      <c r="JME37" s="636"/>
      <c r="JMF37" s="636"/>
      <c r="JMG37" s="636"/>
      <c r="JMH37" s="636"/>
      <c r="JMI37" s="636"/>
      <c r="JMJ37" s="636"/>
      <c r="JMK37" s="636"/>
      <c r="JML37" s="636"/>
      <c r="JMM37" s="636"/>
      <c r="JMN37" s="636"/>
      <c r="JMO37" s="636"/>
      <c r="JMP37" s="636"/>
      <c r="JMQ37" s="636"/>
      <c r="JMR37" s="636"/>
      <c r="JMS37" s="636"/>
      <c r="JMT37" s="636"/>
      <c r="JMU37" s="636"/>
      <c r="JMV37" s="636"/>
      <c r="JMW37" s="636"/>
      <c r="JMX37" s="636"/>
      <c r="JMY37" s="636"/>
      <c r="JMZ37" s="636"/>
      <c r="JNA37" s="636"/>
      <c r="JNB37" s="636"/>
      <c r="JNC37" s="636"/>
      <c r="JND37" s="636"/>
      <c r="JNE37" s="636"/>
      <c r="JNF37" s="636"/>
      <c r="JNG37" s="636"/>
      <c r="JNH37" s="636"/>
      <c r="JNI37" s="636"/>
      <c r="JNJ37" s="636"/>
      <c r="JNK37" s="636"/>
      <c r="JNL37" s="636"/>
      <c r="JNM37" s="636"/>
      <c r="JNN37" s="636"/>
      <c r="JNO37" s="636"/>
      <c r="JNP37" s="636"/>
      <c r="JNQ37" s="636"/>
      <c r="JNR37" s="636"/>
      <c r="JNS37" s="636"/>
      <c r="JNT37" s="636"/>
      <c r="JNU37" s="636"/>
      <c r="JNV37" s="636"/>
      <c r="JNW37" s="636"/>
      <c r="JNX37" s="636"/>
      <c r="JNY37" s="636"/>
      <c r="JNZ37" s="636"/>
      <c r="JOA37" s="636"/>
      <c r="JOB37" s="636"/>
      <c r="JOC37" s="636"/>
      <c r="JOD37" s="636"/>
      <c r="JOE37" s="636"/>
      <c r="JOF37" s="636"/>
      <c r="JOG37" s="636"/>
      <c r="JOH37" s="636"/>
      <c r="JOI37" s="636"/>
      <c r="JOJ37" s="636"/>
      <c r="JOK37" s="636"/>
      <c r="JOL37" s="636"/>
      <c r="JOM37" s="636"/>
      <c r="JON37" s="636"/>
      <c r="JOO37" s="636"/>
      <c r="JOP37" s="636"/>
      <c r="JOQ37" s="636"/>
      <c r="JOR37" s="636"/>
      <c r="JOS37" s="636"/>
      <c r="JOT37" s="636"/>
      <c r="JOU37" s="636"/>
      <c r="JOV37" s="636"/>
      <c r="JOW37" s="636"/>
      <c r="JOX37" s="636"/>
      <c r="JOY37" s="636"/>
      <c r="JOZ37" s="636"/>
      <c r="JPA37" s="636"/>
      <c r="JPB37" s="636"/>
      <c r="JPC37" s="636"/>
      <c r="JPD37" s="636"/>
      <c r="JPE37" s="636"/>
      <c r="JPF37" s="636"/>
      <c r="JPG37" s="636"/>
      <c r="JPH37" s="636"/>
      <c r="JPI37" s="636"/>
      <c r="JPJ37" s="636"/>
      <c r="JPK37" s="636"/>
      <c r="JPL37" s="636"/>
      <c r="JPM37" s="636"/>
      <c r="JPN37" s="636"/>
      <c r="JPO37" s="636"/>
      <c r="JPP37" s="636"/>
      <c r="JPQ37" s="636"/>
      <c r="JPR37" s="636"/>
      <c r="JPS37" s="636"/>
      <c r="JPT37" s="636"/>
      <c r="JPU37" s="636"/>
      <c r="JPV37" s="636"/>
      <c r="JPW37" s="636"/>
      <c r="JPX37" s="636"/>
      <c r="JPY37" s="636"/>
      <c r="JPZ37" s="636"/>
      <c r="JQA37" s="636"/>
      <c r="JQB37" s="636"/>
      <c r="JQC37" s="636"/>
      <c r="JQD37" s="636"/>
      <c r="JQE37" s="636"/>
      <c r="JQF37" s="636"/>
      <c r="JQG37" s="636"/>
      <c r="JQH37" s="636"/>
      <c r="JQI37" s="636"/>
      <c r="JQJ37" s="636"/>
      <c r="JQK37" s="636"/>
      <c r="JQL37" s="636"/>
      <c r="JQM37" s="636"/>
      <c r="JQN37" s="636"/>
      <c r="JQO37" s="636"/>
      <c r="JQP37" s="636"/>
      <c r="JQQ37" s="636"/>
      <c r="JQR37" s="636"/>
      <c r="JQS37" s="636"/>
      <c r="JQT37" s="636"/>
      <c r="JQU37" s="636"/>
      <c r="JQV37" s="636"/>
      <c r="JQW37" s="636"/>
      <c r="JQX37" s="636"/>
      <c r="JQY37" s="636"/>
      <c r="JQZ37" s="636"/>
      <c r="JRA37" s="636"/>
      <c r="JRB37" s="636"/>
      <c r="JRC37" s="636"/>
      <c r="JRD37" s="636"/>
      <c r="JRE37" s="636"/>
      <c r="JRF37" s="636"/>
      <c r="JRG37" s="636"/>
      <c r="JRH37" s="636"/>
      <c r="JRI37" s="636"/>
      <c r="JRJ37" s="636"/>
      <c r="JRK37" s="636"/>
      <c r="JRL37" s="636"/>
      <c r="JRM37" s="636"/>
      <c r="JRN37" s="636"/>
      <c r="JRO37" s="636"/>
      <c r="JRP37" s="636"/>
      <c r="JRQ37" s="636"/>
      <c r="JRR37" s="636"/>
      <c r="JRS37" s="636"/>
      <c r="JRT37" s="636"/>
      <c r="JRU37" s="636"/>
      <c r="JRV37" s="636"/>
      <c r="JRW37" s="636"/>
      <c r="JRX37" s="636"/>
      <c r="JRY37" s="636"/>
      <c r="JRZ37" s="636"/>
      <c r="JSA37" s="636"/>
      <c r="JSB37" s="636"/>
      <c r="JSC37" s="636"/>
      <c r="JSD37" s="636"/>
      <c r="JSE37" s="636"/>
      <c r="JSF37" s="636"/>
      <c r="JSG37" s="636"/>
      <c r="JSH37" s="636"/>
      <c r="JSI37" s="636"/>
      <c r="JSJ37" s="636"/>
      <c r="JSK37" s="636"/>
      <c r="JSL37" s="636"/>
      <c r="JSM37" s="636"/>
      <c r="JSN37" s="636"/>
      <c r="JSO37" s="636"/>
      <c r="JSP37" s="636"/>
      <c r="JSQ37" s="636"/>
      <c r="JSR37" s="636"/>
      <c r="JSS37" s="636"/>
      <c r="JST37" s="636"/>
      <c r="JSU37" s="636"/>
      <c r="JSV37" s="636"/>
      <c r="JSW37" s="636"/>
      <c r="JSX37" s="636"/>
      <c r="JSY37" s="636"/>
      <c r="JSZ37" s="636"/>
      <c r="JTA37" s="636"/>
      <c r="JTB37" s="636"/>
      <c r="JTC37" s="636"/>
      <c r="JTD37" s="636"/>
      <c r="JTE37" s="636"/>
      <c r="JTF37" s="636"/>
      <c r="JTG37" s="636"/>
      <c r="JTH37" s="636"/>
      <c r="JTI37" s="636"/>
      <c r="JTJ37" s="636"/>
      <c r="JTK37" s="636"/>
      <c r="JTL37" s="636"/>
      <c r="JTM37" s="636"/>
      <c r="JTN37" s="636"/>
      <c r="JTO37" s="636"/>
      <c r="JTP37" s="636"/>
      <c r="JTQ37" s="636"/>
      <c r="JTR37" s="636"/>
      <c r="JTS37" s="636"/>
      <c r="JTT37" s="636"/>
      <c r="JTU37" s="636"/>
      <c r="JTV37" s="636"/>
      <c r="JTW37" s="636"/>
      <c r="JTX37" s="636"/>
      <c r="JTY37" s="636"/>
      <c r="JTZ37" s="636"/>
      <c r="JUA37" s="636"/>
      <c r="JUB37" s="636"/>
      <c r="JUC37" s="636"/>
      <c r="JUD37" s="636"/>
      <c r="JUE37" s="636"/>
      <c r="JUF37" s="636"/>
      <c r="JUG37" s="636"/>
      <c r="JUH37" s="636"/>
      <c r="JUI37" s="636"/>
      <c r="JUJ37" s="636"/>
      <c r="JUK37" s="636"/>
      <c r="JUL37" s="636"/>
      <c r="JUM37" s="636"/>
      <c r="JUN37" s="636"/>
      <c r="JUO37" s="636"/>
      <c r="JUP37" s="636"/>
      <c r="JUQ37" s="636"/>
      <c r="JUR37" s="636"/>
      <c r="JUS37" s="636"/>
      <c r="JUT37" s="636"/>
      <c r="JUU37" s="636"/>
      <c r="JUV37" s="636"/>
      <c r="JUW37" s="636"/>
      <c r="JUX37" s="636"/>
      <c r="JUY37" s="636"/>
      <c r="JUZ37" s="636"/>
      <c r="JVA37" s="636"/>
      <c r="JVB37" s="636"/>
      <c r="JVC37" s="636"/>
      <c r="JVD37" s="636"/>
      <c r="JVE37" s="636"/>
      <c r="JVF37" s="636"/>
      <c r="JVG37" s="636"/>
      <c r="JVH37" s="636"/>
      <c r="JVI37" s="636"/>
      <c r="JVJ37" s="636"/>
      <c r="JVK37" s="636"/>
      <c r="JVL37" s="636"/>
      <c r="JVM37" s="636"/>
      <c r="JVN37" s="636"/>
      <c r="JVO37" s="636"/>
      <c r="JVP37" s="636"/>
      <c r="JVQ37" s="636"/>
      <c r="JVR37" s="636"/>
      <c r="JVS37" s="636"/>
      <c r="JVT37" s="636"/>
      <c r="JVU37" s="636"/>
      <c r="JVV37" s="636"/>
      <c r="JVW37" s="636"/>
      <c r="JVX37" s="636"/>
      <c r="JVY37" s="636"/>
      <c r="JVZ37" s="636"/>
      <c r="JWA37" s="636"/>
      <c r="JWB37" s="636"/>
      <c r="JWC37" s="636"/>
      <c r="JWD37" s="636"/>
      <c r="JWE37" s="636"/>
      <c r="JWF37" s="636"/>
      <c r="JWG37" s="636"/>
      <c r="JWH37" s="636"/>
      <c r="JWI37" s="636"/>
      <c r="JWJ37" s="636"/>
      <c r="JWK37" s="636"/>
      <c r="JWL37" s="636"/>
      <c r="JWM37" s="636"/>
      <c r="JWN37" s="636"/>
      <c r="JWO37" s="636"/>
      <c r="JWP37" s="636"/>
      <c r="JWQ37" s="636"/>
      <c r="JWR37" s="636"/>
      <c r="JWS37" s="636"/>
      <c r="JWT37" s="636"/>
      <c r="JWU37" s="636"/>
      <c r="JWV37" s="636"/>
      <c r="JWW37" s="636"/>
      <c r="JWX37" s="636"/>
      <c r="JWY37" s="636"/>
      <c r="JWZ37" s="636"/>
      <c r="JXA37" s="636"/>
      <c r="JXB37" s="636"/>
      <c r="JXC37" s="636"/>
      <c r="JXD37" s="636"/>
      <c r="JXE37" s="636"/>
      <c r="JXF37" s="636"/>
      <c r="JXG37" s="636"/>
      <c r="JXH37" s="636"/>
      <c r="JXI37" s="636"/>
      <c r="JXJ37" s="636"/>
      <c r="JXK37" s="636"/>
      <c r="JXL37" s="636"/>
      <c r="JXM37" s="636"/>
      <c r="JXN37" s="636"/>
      <c r="JXO37" s="636"/>
      <c r="JXP37" s="636"/>
      <c r="JXQ37" s="636"/>
      <c r="JXR37" s="636"/>
      <c r="JXS37" s="636"/>
      <c r="JXT37" s="636"/>
      <c r="JXU37" s="636"/>
      <c r="JXV37" s="636"/>
      <c r="JXW37" s="636"/>
      <c r="JXX37" s="636"/>
      <c r="JXY37" s="636"/>
      <c r="JXZ37" s="636"/>
      <c r="JYA37" s="636"/>
      <c r="JYB37" s="636"/>
      <c r="JYC37" s="636"/>
      <c r="JYD37" s="636"/>
      <c r="JYE37" s="636"/>
      <c r="JYF37" s="636"/>
      <c r="JYG37" s="636"/>
      <c r="JYH37" s="636"/>
      <c r="JYI37" s="636"/>
      <c r="JYJ37" s="636"/>
      <c r="JYK37" s="636"/>
      <c r="JYL37" s="636"/>
      <c r="JYM37" s="636"/>
      <c r="JYN37" s="636"/>
      <c r="JYO37" s="636"/>
      <c r="JYP37" s="636"/>
      <c r="JYQ37" s="636"/>
      <c r="JYR37" s="636"/>
      <c r="JYS37" s="636"/>
      <c r="JYT37" s="636"/>
      <c r="JYU37" s="636"/>
      <c r="JYV37" s="636"/>
      <c r="JYW37" s="636"/>
      <c r="JYX37" s="636"/>
      <c r="JYY37" s="636"/>
      <c r="JYZ37" s="636"/>
      <c r="JZA37" s="636"/>
      <c r="JZB37" s="636"/>
      <c r="JZC37" s="636"/>
      <c r="JZD37" s="636"/>
      <c r="JZE37" s="636"/>
      <c r="JZF37" s="636"/>
      <c r="JZG37" s="636"/>
      <c r="JZH37" s="636"/>
      <c r="JZI37" s="636"/>
      <c r="JZJ37" s="636"/>
      <c r="JZK37" s="636"/>
      <c r="JZL37" s="636"/>
      <c r="JZM37" s="636"/>
      <c r="JZN37" s="636"/>
      <c r="JZO37" s="636"/>
      <c r="JZP37" s="636"/>
      <c r="JZQ37" s="636"/>
      <c r="JZR37" s="636"/>
      <c r="JZS37" s="636"/>
      <c r="JZT37" s="636"/>
      <c r="JZU37" s="636"/>
      <c r="JZV37" s="636"/>
      <c r="JZW37" s="636"/>
      <c r="JZX37" s="636"/>
      <c r="JZY37" s="636"/>
      <c r="JZZ37" s="636"/>
      <c r="KAA37" s="636"/>
      <c r="KAB37" s="636"/>
      <c r="KAC37" s="636"/>
      <c r="KAD37" s="636"/>
      <c r="KAE37" s="636"/>
      <c r="KAF37" s="636"/>
      <c r="KAG37" s="636"/>
      <c r="KAH37" s="636"/>
      <c r="KAI37" s="636"/>
      <c r="KAJ37" s="636"/>
      <c r="KAK37" s="636"/>
      <c r="KAL37" s="636"/>
      <c r="KAM37" s="636"/>
      <c r="KAN37" s="636"/>
      <c r="KAO37" s="636"/>
      <c r="KAP37" s="636"/>
      <c r="KAQ37" s="636"/>
      <c r="KAR37" s="636"/>
      <c r="KAS37" s="636"/>
      <c r="KAT37" s="636"/>
      <c r="KAU37" s="636"/>
      <c r="KAV37" s="636"/>
      <c r="KAW37" s="636"/>
      <c r="KAX37" s="636"/>
      <c r="KAY37" s="636"/>
      <c r="KAZ37" s="636"/>
      <c r="KBA37" s="636"/>
      <c r="KBB37" s="636"/>
      <c r="KBC37" s="636"/>
      <c r="KBD37" s="636"/>
      <c r="KBE37" s="636"/>
      <c r="KBF37" s="636"/>
      <c r="KBG37" s="636"/>
      <c r="KBH37" s="636"/>
      <c r="KBI37" s="636"/>
      <c r="KBJ37" s="636"/>
      <c r="KBK37" s="636"/>
      <c r="KBL37" s="636"/>
      <c r="KBM37" s="636"/>
      <c r="KBN37" s="636"/>
      <c r="KBO37" s="636"/>
      <c r="KBP37" s="636"/>
      <c r="KBQ37" s="636"/>
      <c r="KBR37" s="636"/>
      <c r="KBS37" s="636"/>
      <c r="KBT37" s="636"/>
      <c r="KBU37" s="636"/>
      <c r="KBV37" s="636"/>
      <c r="KBW37" s="636"/>
      <c r="KBX37" s="636"/>
      <c r="KBY37" s="636"/>
      <c r="KBZ37" s="636"/>
      <c r="KCA37" s="636"/>
      <c r="KCB37" s="636"/>
      <c r="KCC37" s="636"/>
      <c r="KCD37" s="636"/>
      <c r="KCE37" s="636"/>
      <c r="KCF37" s="636"/>
      <c r="KCG37" s="636"/>
      <c r="KCH37" s="636"/>
      <c r="KCI37" s="636"/>
      <c r="KCJ37" s="636"/>
      <c r="KCK37" s="636"/>
      <c r="KCL37" s="636"/>
      <c r="KCM37" s="636"/>
      <c r="KCN37" s="636"/>
      <c r="KCO37" s="636"/>
      <c r="KCP37" s="636"/>
      <c r="KCQ37" s="636"/>
      <c r="KCR37" s="636"/>
      <c r="KCS37" s="636"/>
      <c r="KCT37" s="636"/>
      <c r="KCU37" s="636"/>
      <c r="KCV37" s="636"/>
      <c r="KCW37" s="636"/>
      <c r="KCX37" s="636"/>
      <c r="KCY37" s="636"/>
      <c r="KCZ37" s="636"/>
      <c r="KDA37" s="636"/>
      <c r="KDB37" s="636"/>
      <c r="KDC37" s="636"/>
      <c r="KDD37" s="636"/>
      <c r="KDE37" s="636"/>
      <c r="KDF37" s="636"/>
      <c r="KDG37" s="636"/>
      <c r="KDH37" s="636"/>
      <c r="KDI37" s="636"/>
      <c r="KDJ37" s="636"/>
      <c r="KDK37" s="636"/>
      <c r="KDL37" s="636"/>
      <c r="KDM37" s="636"/>
      <c r="KDN37" s="636"/>
      <c r="KDO37" s="636"/>
      <c r="KDP37" s="636"/>
      <c r="KDQ37" s="636"/>
      <c r="KDR37" s="636"/>
      <c r="KDS37" s="636"/>
      <c r="KDT37" s="636"/>
      <c r="KDU37" s="636"/>
      <c r="KDV37" s="636"/>
      <c r="KDW37" s="636"/>
      <c r="KDX37" s="636"/>
      <c r="KDY37" s="636"/>
      <c r="KDZ37" s="636"/>
      <c r="KEA37" s="636"/>
      <c r="KEB37" s="636"/>
      <c r="KEC37" s="636"/>
      <c r="KED37" s="636"/>
      <c r="KEE37" s="636"/>
      <c r="KEF37" s="636"/>
      <c r="KEG37" s="636"/>
      <c r="KEH37" s="636"/>
      <c r="KEI37" s="636"/>
      <c r="KEJ37" s="636"/>
      <c r="KEK37" s="636"/>
      <c r="KEL37" s="636"/>
      <c r="KEM37" s="636"/>
      <c r="KEN37" s="636"/>
      <c r="KEO37" s="636"/>
      <c r="KEP37" s="636"/>
      <c r="KEQ37" s="636"/>
      <c r="KER37" s="636"/>
      <c r="KES37" s="636"/>
      <c r="KET37" s="636"/>
      <c r="KEU37" s="636"/>
      <c r="KEV37" s="636"/>
      <c r="KEW37" s="636"/>
      <c r="KEX37" s="636"/>
      <c r="KEY37" s="636"/>
      <c r="KEZ37" s="636"/>
      <c r="KFA37" s="636"/>
      <c r="KFB37" s="636"/>
      <c r="KFC37" s="636"/>
      <c r="KFD37" s="636"/>
      <c r="KFE37" s="636"/>
      <c r="KFF37" s="636"/>
      <c r="KFG37" s="636"/>
      <c r="KFH37" s="636"/>
      <c r="KFI37" s="636"/>
      <c r="KFJ37" s="636"/>
      <c r="KFK37" s="636"/>
      <c r="KFL37" s="636"/>
      <c r="KFM37" s="636"/>
      <c r="KFN37" s="636"/>
      <c r="KFO37" s="636"/>
      <c r="KFP37" s="636"/>
      <c r="KFQ37" s="636"/>
      <c r="KFR37" s="636"/>
      <c r="KFS37" s="636"/>
      <c r="KFT37" s="636"/>
      <c r="KFU37" s="636"/>
      <c r="KFV37" s="636"/>
      <c r="KFW37" s="636"/>
      <c r="KFX37" s="636"/>
      <c r="KFY37" s="636"/>
      <c r="KFZ37" s="636"/>
      <c r="KGA37" s="636"/>
      <c r="KGB37" s="636"/>
      <c r="KGC37" s="636"/>
      <c r="KGD37" s="636"/>
      <c r="KGE37" s="636"/>
      <c r="KGF37" s="636"/>
      <c r="KGG37" s="636"/>
      <c r="KGH37" s="636"/>
      <c r="KGI37" s="636"/>
      <c r="KGJ37" s="636"/>
      <c r="KGK37" s="636"/>
      <c r="KGL37" s="636"/>
      <c r="KGM37" s="636"/>
      <c r="KGN37" s="636"/>
      <c r="KGO37" s="636"/>
      <c r="KGP37" s="636"/>
      <c r="KGQ37" s="636"/>
      <c r="KGR37" s="636"/>
      <c r="KGS37" s="636"/>
      <c r="KGT37" s="636"/>
      <c r="KGU37" s="636"/>
      <c r="KGV37" s="636"/>
      <c r="KGW37" s="636"/>
      <c r="KGX37" s="636"/>
      <c r="KGY37" s="636"/>
      <c r="KGZ37" s="636"/>
      <c r="KHA37" s="636"/>
      <c r="KHB37" s="636"/>
      <c r="KHC37" s="636"/>
      <c r="KHD37" s="636"/>
      <c r="KHE37" s="636"/>
      <c r="KHF37" s="636"/>
      <c r="KHG37" s="636"/>
      <c r="KHH37" s="636"/>
      <c r="KHI37" s="636"/>
      <c r="KHJ37" s="636"/>
      <c r="KHK37" s="636"/>
      <c r="KHL37" s="636"/>
      <c r="KHM37" s="636"/>
      <c r="KHN37" s="636"/>
      <c r="KHO37" s="636"/>
      <c r="KHP37" s="636"/>
      <c r="KHQ37" s="636"/>
      <c r="KHR37" s="636"/>
      <c r="KHS37" s="636"/>
      <c r="KHT37" s="636"/>
      <c r="KHU37" s="636"/>
      <c r="KHV37" s="636"/>
      <c r="KHW37" s="636"/>
      <c r="KHX37" s="636"/>
      <c r="KHY37" s="636"/>
      <c r="KHZ37" s="636"/>
      <c r="KIA37" s="636"/>
      <c r="KIB37" s="636"/>
      <c r="KIC37" s="636"/>
      <c r="KID37" s="636"/>
      <c r="KIE37" s="636"/>
      <c r="KIF37" s="636"/>
      <c r="KIG37" s="636"/>
      <c r="KIH37" s="636"/>
      <c r="KII37" s="636"/>
      <c r="KIJ37" s="636"/>
      <c r="KIK37" s="636"/>
      <c r="KIL37" s="636"/>
      <c r="KIM37" s="636"/>
      <c r="KIN37" s="636"/>
      <c r="KIO37" s="636"/>
      <c r="KIP37" s="636"/>
      <c r="KIQ37" s="636"/>
      <c r="KIR37" s="636"/>
      <c r="KIS37" s="636"/>
      <c r="KIT37" s="636"/>
      <c r="KIU37" s="636"/>
      <c r="KIV37" s="636"/>
      <c r="KIW37" s="636"/>
      <c r="KIX37" s="636"/>
      <c r="KIY37" s="636"/>
      <c r="KIZ37" s="636"/>
      <c r="KJA37" s="636"/>
      <c r="KJB37" s="636"/>
      <c r="KJC37" s="636"/>
      <c r="KJD37" s="636"/>
      <c r="KJE37" s="636"/>
      <c r="KJF37" s="636"/>
      <c r="KJG37" s="636"/>
      <c r="KJH37" s="636"/>
      <c r="KJI37" s="636"/>
      <c r="KJJ37" s="636"/>
      <c r="KJK37" s="636"/>
      <c r="KJL37" s="636"/>
      <c r="KJM37" s="636"/>
      <c r="KJN37" s="636"/>
      <c r="KJO37" s="636"/>
      <c r="KJP37" s="636"/>
      <c r="KJQ37" s="636"/>
      <c r="KJR37" s="636"/>
      <c r="KJS37" s="636"/>
      <c r="KJT37" s="636"/>
      <c r="KJU37" s="636"/>
      <c r="KJV37" s="636"/>
      <c r="KJW37" s="636"/>
      <c r="KJX37" s="636"/>
      <c r="KJY37" s="636"/>
      <c r="KJZ37" s="636"/>
      <c r="KKA37" s="636"/>
      <c r="KKB37" s="636"/>
      <c r="KKC37" s="636"/>
      <c r="KKD37" s="636"/>
      <c r="KKE37" s="636"/>
      <c r="KKF37" s="636"/>
      <c r="KKG37" s="636"/>
      <c r="KKH37" s="636"/>
      <c r="KKI37" s="636"/>
      <c r="KKJ37" s="636"/>
      <c r="KKK37" s="636"/>
      <c r="KKL37" s="636"/>
      <c r="KKM37" s="636"/>
      <c r="KKN37" s="636"/>
      <c r="KKO37" s="636"/>
      <c r="KKP37" s="636"/>
      <c r="KKQ37" s="636"/>
      <c r="KKR37" s="636"/>
      <c r="KKS37" s="636"/>
      <c r="KKT37" s="636"/>
      <c r="KKU37" s="636"/>
      <c r="KKV37" s="636"/>
      <c r="KKW37" s="636"/>
      <c r="KKX37" s="636"/>
      <c r="KKY37" s="636"/>
      <c r="KKZ37" s="636"/>
      <c r="KLA37" s="636"/>
      <c r="KLB37" s="636"/>
      <c r="KLC37" s="636"/>
      <c r="KLD37" s="636"/>
      <c r="KLE37" s="636"/>
      <c r="KLF37" s="636"/>
      <c r="KLG37" s="636"/>
      <c r="KLH37" s="636"/>
      <c r="KLI37" s="636"/>
      <c r="KLJ37" s="636"/>
      <c r="KLK37" s="636"/>
      <c r="KLL37" s="636"/>
      <c r="KLM37" s="636"/>
      <c r="KLN37" s="636"/>
      <c r="KLO37" s="636"/>
      <c r="KLP37" s="636"/>
      <c r="KLQ37" s="636"/>
      <c r="KLR37" s="636"/>
      <c r="KLS37" s="636"/>
      <c r="KLT37" s="636"/>
      <c r="KLU37" s="636"/>
      <c r="KLV37" s="636"/>
      <c r="KLW37" s="636"/>
      <c r="KLX37" s="636"/>
      <c r="KLY37" s="636"/>
      <c r="KLZ37" s="636"/>
      <c r="KMA37" s="636"/>
      <c r="KMB37" s="636"/>
      <c r="KMC37" s="636"/>
      <c r="KMD37" s="636"/>
      <c r="KME37" s="636"/>
      <c r="KMF37" s="636"/>
      <c r="KMG37" s="636"/>
      <c r="KMH37" s="636"/>
      <c r="KMI37" s="636"/>
      <c r="KMJ37" s="636"/>
      <c r="KMK37" s="636"/>
      <c r="KML37" s="636"/>
      <c r="KMM37" s="636"/>
      <c r="KMN37" s="636"/>
      <c r="KMO37" s="636"/>
      <c r="KMP37" s="636"/>
      <c r="KMQ37" s="636"/>
      <c r="KMR37" s="636"/>
      <c r="KMS37" s="636"/>
      <c r="KMT37" s="636"/>
      <c r="KMU37" s="636"/>
      <c r="KMV37" s="636"/>
      <c r="KMW37" s="636"/>
      <c r="KMX37" s="636"/>
      <c r="KMY37" s="636"/>
      <c r="KMZ37" s="636"/>
      <c r="KNA37" s="636"/>
      <c r="KNB37" s="636"/>
      <c r="KNC37" s="636"/>
      <c r="KND37" s="636"/>
      <c r="KNE37" s="636"/>
      <c r="KNF37" s="636"/>
      <c r="KNG37" s="636"/>
      <c r="KNH37" s="636"/>
      <c r="KNI37" s="636"/>
      <c r="KNJ37" s="636"/>
      <c r="KNK37" s="636"/>
      <c r="KNL37" s="636"/>
      <c r="KNM37" s="636"/>
      <c r="KNN37" s="636"/>
      <c r="KNO37" s="636"/>
      <c r="KNP37" s="636"/>
      <c r="KNQ37" s="636"/>
      <c r="KNR37" s="636"/>
      <c r="KNS37" s="636"/>
      <c r="KNT37" s="636"/>
      <c r="KNU37" s="636"/>
      <c r="KNV37" s="636"/>
      <c r="KNW37" s="636"/>
      <c r="KNX37" s="636"/>
      <c r="KNY37" s="636"/>
      <c r="KNZ37" s="636"/>
      <c r="KOA37" s="636"/>
      <c r="KOB37" s="636"/>
      <c r="KOC37" s="636"/>
      <c r="KOD37" s="636"/>
      <c r="KOE37" s="636"/>
      <c r="KOF37" s="636"/>
      <c r="KOG37" s="636"/>
      <c r="KOH37" s="636"/>
      <c r="KOI37" s="636"/>
      <c r="KOJ37" s="636"/>
      <c r="KOK37" s="636"/>
      <c r="KOL37" s="636"/>
      <c r="KOM37" s="636"/>
      <c r="KON37" s="636"/>
      <c r="KOO37" s="636"/>
      <c r="KOP37" s="636"/>
      <c r="KOQ37" s="636"/>
      <c r="KOR37" s="636"/>
      <c r="KOS37" s="636"/>
      <c r="KOT37" s="636"/>
      <c r="KOU37" s="636"/>
      <c r="KOV37" s="636"/>
      <c r="KOW37" s="636"/>
      <c r="KOX37" s="636"/>
      <c r="KOY37" s="636"/>
      <c r="KOZ37" s="636"/>
      <c r="KPA37" s="636"/>
      <c r="KPB37" s="636"/>
      <c r="KPC37" s="636"/>
      <c r="KPD37" s="636"/>
      <c r="KPE37" s="636"/>
      <c r="KPF37" s="636"/>
      <c r="KPG37" s="636"/>
      <c r="KPH37" s="636"/>
      <c r="KPI37" s="636"/>
      <c r="KPJ37" s="636"/>
      <c r="KPK37" s="636"/>
      <c r="KPL37" s="636"/>
      <c r="KPM37" s="636"/>
      <c r="KPN37" s="636"/>
      <c r="KPO37" s="636"/>
      <c r="KPP37" s="636"/>
      <c r="KPQ37" s="636"/>
      <c r="KPR37" s="636"/>
      <c r="KPS37" s="636"/>
      <c r="KPT37" s="636"/>
      <c r="KPU37" s="636"/>
      <c r="KPV37" s="636"/>
      <c r="KPW37" s="636"/>
      <c r="KPX37" s="636"/>
      <c r="KPY37" s="636"/>
      <c r="KPZ37" s="636"/>
      <c r="KQA37" s="636"/>
      <c r="KQB37" s="636"/>
      <c r="KQC37" s="636"/>
      <c r="KQD37" s="636"/>
      <c r="KQE37" s="636"/>
      <c r="KQF37" s="636"/>
      <c r="KQG37" s="636"/>
      <c r="KQH37" s="636"/>
      <c r="KQI37" s="636"/>
      <c r="KQJ37" s="636"/>
      <c r="KQK37" s="636"/>
      <c r="KQL37" s="636"/>
      <c r="KQM37" s="636"/>
      <c r="KQN37" s="636"/>
      <c r="KQO37" s="636"/>
      <c r="KQP37" s="636"/>
      <c r="KQQ37" s="636"/>
      <c r="KQR37" s="636"/>
      <c r="KQS37" s="636"/>
      <c r="KQT37" s="636"/>
      <c r="KQU37" s="636"/>
      <c r="KQV37" s="636"/>
      <c r="KQW37" s="636"/>
      <c r="KQX37" s="636"/>
      <c r="KQY37" s="636"/>
      <c r="KQZ37" s="636"/>
      <c r="KRA37" s="636"/>
      <c r="KRB37" s="636"/>
      <c r="KRC37" s="636"/>
      <c r="KRD37" s="636"/>
      <c r="KRE37" s="636"/>
      <c r="KRF37" s="636"/>
      <c r="KRG37" s="636"/>
      <c r="KRH37" s="636"/>
      <c r="KRI37" s="636"/>
      <c r="KRJ37" s="636"/>
      <c r="KRK37" s="636"/>
      <c r="KRL37" s="636"/>
      <c r="KRM37" s="636"/>
      <c r="KRN37" s="636"/>
      <c r="KRO37" s="636"/>
      <c r="KRP37" s="636"/>
      <c r="KRQ37" s="636"/>
      <c r="KRR37" s="636"/>
      <c r="KRS37" s="636"/>
      <c r="KRT37" s="636"/>
      <c r="KRU37" s="636"/>
      <c r="KRV37" s="636"/>
      <c r="KRW37" s="636"/>
      <c r="KRX37" s="636"/>
      <c r="KRY37" s="636"/>
      <c r="KRZ37" s="636"/>
      <c r="KSA37" s="636"/>
      <c r="KSB37" s="636"/>
      <c r="KSC37" s="636"/>
      <c r="KSD37" s="636"/>
      <c r="KSE37" s="636"/>
      <c r="KSF37" s="636"/>
      <c r="KSG37" s="636"/>
      <c r="KSH37" s="636"/>
      <c r="KSI37" s="636"/>
      <c r="KSJ37" s="636"/>
      <c r="KSK37" s="636"/>
      <c r="KSL37" s="636"/>
      <c r="KSM37" s="636"/>
      <c r="KSN37" s="636"/>
      <c r="KSO37" s="636"/>
      <c r="KSP37" s="636"/>
      <c r="KSQ37" s="636"/>
      <c r="KSR37" s="636"/>
      <c r="KSS37" s="636"/>
      <c r="KST37" s="636"/>
      <c r="KSU37" s="636"/>
      <c r="KSV37" s="636"/>
      <c r="KSW37" s="636"/>
      <c r="KSX37" s="636"/>
      <c r="KSY37" s="636"/>
      <c r="KSZ37" s="636"/>
      <c r="KTA37" s="636"/>
      <c r="KTB37" s="636"/>
      <c r="KTC37" s="636"/>
      <c r="KTD37" s="636"/>
      <c r="KTE37" s="636"/>
      <c r="KTF37" s="636"/>
      <c r="KTG37" s="636"/>
      <c r="KTH37" s="636"/>
      <c r="KTI37" s="636"/>
      <c r="KTJ37" s="636"/>
      <c r="KTK37" s="636"/>
      <c r="KTL37" s="636"/>
      <c r="KTM37" s="636"/>
      <c r="KTN37" s="636"/>
      <c r="KTO37" s="636"/>
      <c r="KTP37" s="636"/>
      <c r="KTQ37" s="636"/>
      <c r="KTR37" s="636"/>
      <c r="KTS37" s="636"/>
      <c r="KTT37" s="636"/>
      <c r="KTU37" s="636"/>
      <c r="KTV37" s="636"/>
      <c r="KTW37" s="636"/>
      <c r="KTX37" s="636"/>
      <c r="KTY37" s="636"/>
      <c r="KTZ37" s="636"/>
      <c r="KUA37" s="636"/>
      <c r="KUB37" s="636"/>
      <c r="KUC37" s="636"/>
      <c r="KUD37" s="636"/>
      <c r="KUE37" s="636"/>
      <c r="KUF37" s="636"/>
      <c r="KUG37" s="636"/>
      <c r="KUH37" s="636"/>
      <c r="KUI37" s="636"/>
      <c r="KUJ37" s="636"/>
      <c r="KUK37" s="636"/>
      <c r="KUL37" s="636"/>
      <c r="KUM37" s="636"/>
      <c r="KUN37" s="636"/>
      <c r="KUO37" s="636"/>
      <c r="KUP37" s="636"/>
      <c r="KUQ37" s="636"/>
      <c r="KUR37" s="636"/>
      <c r="KUS37" s="636"/>
      <c r="KUT37" s="636"/>
      <c r="KUU37" s="636"/>
      <c r="KUV37" s="636"/>
      <c r="KUW37" s="636"/>
      <c r="KUX37" s="636"/>
      <c r="KUY37" s="636"/>
      <c r="KUZ37" s="636"/>
      <c r="KVA37" s="636"/>
      <c r="KVB37" s="636"/>
      <c r="KVC37" s="636"/>
      <c r="KVD37" s="636"/>
      <c r="KVE37" s="636"/>
      <c r="KVF37" s="636"/>
      <c r="KVG37" s="636"/>
      <c r="KVH37" s="636"/>
      <c r="KVI37" s="636"/>
      <c r="KVJ37" s="636"/>
      <c r="KVK37" s="636"/>
      <c r="KVL37" s="636"/>
      <c r="KVM37" s="636"/>
      <c r="KVN37" s="636"/>
      <c r="KVO37" s="636"/>
      <c r="KVP37" s="636"/>
      <c r="KVQ37" s="636"/>
      <c r="KVR37" s="636"/>
      <c r="KVS37" s="636"/>
      <c r="KVT37" s="636"/>
      <c r="KVU37" s="636"/>
      <c r="KVV37" s="636"/>
      <c r="KVW37" s="636"/>
      <c r="KVX37" s="636"/>
      <c r="KVY37" s="636"/>
      <c r="KVZ37" s="636"/>
      <c r="KWA37" s="636"/>
      <c r="KWB37" s="636"/>
      <c r="KWC37" s="636"/>
      <c r="KWD37" s="636"/>
      <c r="KWE37" s="636"/>
      <c r="KWF37" s="636"/>
      <c r="KWG37" s="636"/>
      <c r="KWH37" s="636"/>
      <c r="KWI37" s="636"/>
      <c r="KWJ37" s="636"/>
      <c r="KWK37" s="636"/>
      <c r="KWL37" s="636"/>
      <c r="KWM37" s="636"/>
      <c r="KWN37" s="636"/>
      <c r="KWO37" s="636"/>
      <c r="KWP37" s="636"/>
      <c r="KWQ37" s="636"/>
      <c r="KWR37" s="636"/>
      <c r="KWS37" s="636"/>
      <c r="KWT37" s="636"/>
      <c r="KWU37" s="636"/>
      <c r="KWV37" s="636"/>
      <c r="KWW37" s="636"/>
      <c r="KWX37" s="636"/>
      <c r="KWY37" s="636"/>
      <c r="KWZ37" s="636"/>
      <c r="KXA37" s="636"/>
      <c r="KXB37" s="636"/>
      <c r="KXC37" s="636"/>
      <c r="KXD37" s="636"/>
      <c r="KXE37" s="636"/>
      <c r="KXF37" s="636"/>
      <c r="KXG37" s="636"/>
      <c r="KXH37" s="636"/>
      <c r="KXI37" s="636"/>
      <c r="KXJ37" s="636"/>
      <c r="KXK37" s="636"/>
      <c r="KXL37" s="636"/>
      <c r="KXM37" s="636"/>
      <c r="KXN37" s="636"/>
      <c r="KXO37" s="636"/>
      <c r="KXP37" s="636"/>
      <c r="KXQ37" s="636"/>
      <c r="KXR37" s="636"/>
      <c r="KXS37" s="636"/>
      <c r="KXT37" s="636"/>
      <c r="KXU37" s="636"/>
      <c r="KXV37" s="636"/>
      <c r="KXW37" s="636"/>
      <c r="KXX37" s="636"/>
      <c r="KXY37" s="636"/>
      <c r="KXZ37" s="636"/>
      <c r="KYA37" s="636"/>
      <c r="KYB37" s="636"/>
      <c r="KYC37" s="636"/>
      <c r="KYD37" s="636"/>
      <c r="KYE37" s="636"/>
      <c r="KYF37" s="636"/>
      <c r="KYG37" s="636"/>
      <c r="KYH37" s="636"/>
      <c r="KYI37" s="636"/>
      <c r="KYJ37" s="636"/>
      <c r="KYK37" s="636"/>
      <c r="KYL37" s="636"/>
      <c r="KYM37" s="636"/>
      <c r="KYN37" s="636"/>
      <c r="KYO37" s="636"/>
      <c r="KYP37" s="636"/>
      <c r="KYQ37" s="636"/>
      <c r="KYR37" s="636"/>
      <c r="KYS37" s="636"/>
      <c r="KYT37" s="636"/>
      <c r="KYU37" s="636"/>
      <c r="KYV37" s="636"/>
      <c r="KYW37" s="636"/>
      <c r="KYX37" s="636"/>
      <c r="KYY37" s="636"/>
      <c r="KYZ37" s="636"/>
      <c r="KZA37" s="636"/>
      <c r="KZB37" s="636"/>
      <c r="KZC37" s="636"/>
      <c r="KZD37" s="636"/>
      <c r="KZE37" s="636"/>
      <c r="KZF37" s="636"/>
      <c r="KZG37" s="636"/>
      <c r="KZH37" s="636"/>
      <c r="KZI37" s="636"/>
      <c r="KZJ37" s="636"/>
      <c r="KZK37" s="636"/>
      <c r="KZL37" s="636"/>
      <c r="KZM37" s="636"/>
      <c r="KZN37" s="636"/>
      <c r="KZO37" s="636"/>
      <c r="KZP37" s="636"/>
      <c r="KZQ37" s="636"/>
      <c r="KZR37" s="636"/>
      <c r="KZS37" s="636"/>
      <c r="KZT37" s="636"/>
      <c r="KZU37" s="636"/>
      <c r="KZV37" s="636"/>
      <c r="KZW37" s="636"/>
      <c r="KZX37" s="636"/>
      <c r="KZY37" s="636"/>
      <c r="KZZ37" s="636"/>
      <c r="LAA37" s="636"/>
      <c r="LAB37" s="636"/>
      <c r="LAC37" s="636"/>
      <c r="LAD37" s="636"/>
      <c r="LAE37" s="636"/>
      <c r="LAF37" s="636"/>
      <c r="LAG37" s="636"/>
      <c r="LAH37" s="636"/>
      <c r="LAI37" s="636"/>
      <c r="LAJ37" s="636"/>
      <c r="LAK37" s="636"/>
      <c r="LAL37" s="636"/>
      <c r="LAM37" s="636"/>
      <c r="LAN37" s="636"/>
      <c r="LAO37" s="636"/>
      <c r="LAP37" s="636"/>
      <c r="LAQ37" s="636"/>
      <c r="LAR37" s="636"/>
      <c r="LAS37" s="636"/>
      <c r="LAT37" s="636"/>
      <c r="LAU37" s="636"/>
      <c r="LAV37" s="636"/>
      <c r="LAW37" s="636"/>
      <c r="LAX37" s="636"/>
      <c r="LAY37" s="636"/>
      <c r="LAZ37" s="636"/>
      <c r="LBA37" s="636"/>
      <c r="LBB37" s="636"/>
      <c r="LBC37" s="636"/>
      <c r="LBD37" s="636"/>
      <c r="LBE37" s="636"/>
      <c r="LBF37" s="636"/>
      <c r="LBG37" s="636"/>
      <c r="LBH37" s="636"/>
      <c r="LBI37" s="636"/>
      <c r="LBJ37" s="636"/>
      <c r="LBK37" s="636"/>
      <c r="LBL37" s="636"/>
      <c r="LBM37" s="636"/>
      <c r="LBN37" s="636"/>
      <c r="LBO37" s="636"/>
      <c r="LBP37" s="636"/>
      <c r="LBQ37" s="636"/>
      <c r="LBR37" s="636"/>
      <c r="LBS37" s="636"/>
      <c r="LBT37" s="636"/>
      <c r="LBU37" s="636"/>
      <c r="LBV37" s="636"/>
      <c r="LBW37" s="636"/>
      <c r="LBX37" s="636"/>
      <c r="LBY37" s="636"/>
      <c r="LBZ37" s="636"/>
      <c r="LCA37" s="636"/>
      <c r="LCB37" s="636"/>
      <c r="LCC37" s="636"/>
      <c r="LCD37" s="636"/>
      <c r="LCE37" s="636"/>
      <c r="LCF37" s="636"/>
      <c r="LCG37" s="636"/>
      <c r="LCH37" s="636"/>
      <c r="LCI37" s="636"/>
      <c r="LCJ37" s="636"/>
      <c r="LCK37" s="636"/>
      <c r="LCL37" s="636"/>
      <c r="LCM37" s="636"/>
      <c r="LCN37" s="636"/>
      <c r="LCO37" s="636"/>
      <c r="LCP37" s="636"/>
      <c r="LCQ37" s="636"/>
      <c r="LCR37" s="636"/>
      <c r="LCS37" s="636"/>
      <c r="LCT37" s="636"/>
      <c r="LCU37" s="636"/>
      <c r="LCV37" s="636"/>
      <c r="LCW37" s="636"/>
      <c r="LCX37" s="636"/>
      <c r="LCY37" s="636"/>
      <c r="LCZ37" s="636"/>
      <c r="LDA37" s="636"/>
      <c r="LDB37" s="636"/>
      <c r="LDC37" s="636"/>
      <c r="LDD37" s="636"/>
      <c r="LDE37" s="636"/>
      <c r="LDF37" s="636"/>
      <c r="LDG37" s="636"/>
      <c r="LDH37" s="636"/>
      <c r="LDI37" s="636"/>
      <c r="LDJ37" s="636"/>
      <c r="LDK37" s="636"/>
      <c r="LDL37" s="636"/>
      <c r="LDM37" s="636"/>
      <c r="LDN37" s="636"/>
      <c r="LDO37" s="636"/>
      <c r="LDP37" s="636"/>
      <c r="LDQ37" s="636"/>
      <c r="LDR37" s="636"/>
      <c r="LDS37" s="636"/>
      <c r="LDT37" s="636"/>
      <c r="LDU37" s="636"/>
      <c r="LDV37" s="636"/>
      <c r="LDW37" s="636"/>
      <c r="LDX37" s="636"/>
      <c r="LDY37" s="636"/>
      <c r="LDZ37" s="636"/>
      <c r="LEA37" s="636"/>
      <c r="LEB37" s="636"/>
      <c r="LEC37" s="636"/>
      <c r="LED37" s="636"/>
      <c r="LEE37" s="636"/>
      <c r="LEF37" s="636"/>
      <c r="LEG37" s="636"/>
      <c r="LEH37" s="636"/>
      <c r="LEI37" s="636"/>
      <c r="LEJ37" s="636"/>
      <c r="LEK37" s="636"/>
      <c r="LEL37" s="636"/>
      <c r="LEM37" s="636"/>
      <c r="LEN37" s="636"/>
      <c r="LEO37" s="636"/>
      <c r="LEP37" s="636"/>
      <c r="LEQ37" s="636"/>
      <c r="LER37" s="636"/>
      <c r="LES37" s="636"/>
      <c r="LET37" s="636"/>
      <c r="LEU37" s="636"/>
      <c r="LEV37" s="636"/>
      <c r="LEW37" s="636"/>
      <c r="LEX37" s="636"/>
      <c r="LEY37" s="636"/>
      <c r="LEZ37" s="636"/>
      <c r="LFA37" s="636"/>
      <c r="LFB37" s="636"/>
      <c r="LFC37" s="636"/>
      <c r="LFD37" s="636"/>
      <c r="LFE37" s="636"/>
      <c r="LFF37" s="636"/>
      <c r="LFG37" s="636"/>
      <c r="LFH37" s="636"/>
      <c r="LFI37" s="636"/>
      <c r="LFJ37" s="636"/>
      <c r="LFK37" s="636"/>
      <c r="LFL37" s="636"/>
      <c r="LFM37" s="636"/>
      <c r="LFN37" s="636"/>
      <c r="LFO37" s="636"/>
      <c r="LFP37" s="636"/>
      <c r="LFQ37" s="636"/>
      <c r="LFR37" s="636"/>
      <c r="LFS37" s="636"/>
      <c r="LFT37" s="636"/>
      <c r="LFU37" s="636"/>
      <c r="LFV37" s="636"/>
      <c r="LFW37" s="636"/>
      <c r="LFX37" s="636"/>
      <c r="LFY37" s="636"/>
      <c r="LFZ37" s="636"/>
      <c r="LGA37" s="636"/>
      <c r="LGB37" s="636"/>
      <c r="LGC37" s="636"/>
      <c r="LGD37" s="636"/>
      <c r="LGE37" s="636"/>
      <c r="LGF37" s="636"/>
      <c r="LGG37" s="636"/>
      <c r="LGH37" s="636"/>
      <c r="LGI37" s="636"/>
      <c r="LGJ37" s="636"/>
      <c r="LGK37" s="636"/>
      <c r="LGL37" s="636"/>
      <c r="LGM37" s="636"/>
      <c r="LGN37" s="636"/>
      <c r="LGO37" s="636"/>
      <c r="LGP37" s="636"/>
      <c r="LGQ37" s="636"/>
      <c r="LGR37" s="636"/>
      <c r="LGS37" s="636"/>
      <c r="LGT37" s="636"/>
      <c r="LGU37" s="636"/>
      <c r="LGV37" s="636"/>
      <c r="LGW37" s="636"/>
      <c r="LGX37" s="636"/>
      <c r="LGY37" s="636"/>
      <c r="LGZ37" s="636"/>
      <c r="LHA37" s="636"/>
      <c r="LHB37" s="636"/>
      <c r="LHC37" s="636"/>
      <c r="LHD37" s="636"/>
      <c r="LHE37" s="636"/>
      <c r="LHF37" s="636"/>
      <c r="LHG37" s="636"/>
      <c r="LHH37" s="636"/>
      <c r="LHI37" s="636"/>
      <c r="LHJ37" s="636"/>
      <c r="LHK37" s="636"/>
      <c r="LHL37" s="636"/>
      <c r="LHM37" s="636"/>
      <c r="LHN37" s="636"/>
      <c r="LHO37" s="636"/>
      <c r="LHP37" s="636"/>
      <c r="LHQ37" s="636"/>
      <c r="LHR37" s="636"/>
      <c r="LHS37" s="636"/>
      <c r="LHT37" s="636"/>
      <c r="LHU37" s="636"/>
      <c r="LHV37" s="636"/>
      <c r="LHW37" s="636"/>
      <c r="LHX37" s="636"/>
      <c r="LHY37" s="636"/>
      <c r="LHZ37" s="636"/>
      <c r="LIA37" s="636"/>
      <c r="LIB37" s="636"/>
      <c r="LIC37" s="636"/>
      <c r="LID37" s="636"/>
      <c r="LIE37" s="636"/>
      <c r="LIF37" s="636"/>
      <c r="LIG37" s="636"/>
      <c r="LIH37" s="636"/>
      <c r="LII37" s="636"/>
      <c r="LIJ37" s="636"/>
      <c r="LIK37" s="636"/>
      <c r="LIL37" s="636"/>
      <c r="LIM37" s="636"/>
      <c r="LIN37" s="636"/>
      <c r="LIO37" s="636"/>
      <c r="LIP37" s="636"/>
      <c r="LIQ37" s="636"/>
      <c r="LIR37" s="636"/>
      <c r="LIS37" s="636"/>
      <c r="LIT37" s="636"/>
      <c r="LIU37" s="636"/>
      <c r="LIV37" s="636"/>
      <c r="LIW37" s="636"/>
      <c r="LIX37" s="636"/>
      <c r="LIY37" s="636"/>
      <c r="LIZ37" s="636"/>
      <c r="LJA37" s="636"/>
      <c r="LJB37" s="636"/>
      <c r="LJC37" s="636"/>
      <c r="LJD37" s="636"/>
      <c r="LJE37" s="636"/>
      <c r="LJF37" s="636"/>
      <c r="LJG37" s="636"/>
      <c r="LJH37" s="636"/>
      <c r="LJI37" s="636"/>
      <c r="LJJ37" s="636"/>
      <c r="LJK37" s="636"/>
      <c r="LJL37" s="636"/>
      <c r="LJM37" s="636"/>
      <c r="LJN37" s="636"/>
      <c r="LJO37" s="636"/>
      <c r="LJP37" s="636"/>
      <c r="LJQ37" s="636"/>
      <c r="LJR37" s="636"/>
      <c r="LJS37" s="636"/>
      <c r="LJT37" s="636"/>
      <c r="LJU37" s="636"/>
      <c r="LJV37" s="636"/>
      <c r="LJW37" s="636"/>
      <c r="LJX37" s="636"/>
      <c r="LJY37" s="636"/>
      <c r="LJZ37" s="636"/>
      <c r="LKA37" s="636"/>
      <c r="LKB37" s="636"/>
      <c r="LKC37" s="636"/>
      <c r="LKD37" s="636"/>
      <c r="LKE37" s="636"/>
      <c r="LKF37" s="636"/>
      <c r="LKG37" s="636"/>
      <c r="LKH37" s="636"/>
      <c r="LKI37" s="636"/>
      <c r="LKJ37" s="636"/>
      <c r="LKK37" s="636"/>
      <c r="LKL37" s="636"/>
      <c r="LKM37" s="636"/>
      <c r="LKN37" s="636"/>
      <c r="LKO37" s="636"/>
      <c r="LKP37" s="636"/>
      <c r="LKQ37" s="636"/>
      <c r="LKR37" s="636"/>
      <c r="LKS37" s="636"/>
      <c r="LKT37" s="636"/>
      <c r="LKU37" s="636"/>
      <c r="LKV37" s="636"/>
      <c r="LKW37" s="636"/>
      <c r="LKX37" s="636"/>
      <c r="LKY37" s="636"/>
      <c r="LKZ37" s="636"/>
      <c r="LLA37" s="636"/>
      <c r="LLB37" s="636"/>
      <c r="LLC37" s="636"/>
      <c r="LLD37" s="636"/>
      <c r="LLE37" s="636"/>
      <c r="LLF37" s="636"/>
      <c r="LLG37" s="636"/>
      <c r="LLH37" s="636"/>
      <c r="LLI37" s="636"/>
      <c r="LLJ37" s="636"/>
      <c r="LLK37" s="636"/>
      <c r="LLL37" s="636"/>
      <c r="LLM37" s="636"/>
      <c r="LLN37" s="636"/>
      <c r="LLO37" s="636"/>
      <c r="LLP37" s="636"/>
      <c r="LLQ37" s="636"/>
      <c r="LLR37" s="636"/>
      <c r="LLS37" s="636"/>
      <c r="LLT37" s="636"/>
      <c r="LLU37" s="636"/>
      <c r="LLV37" s="636"/>
      <c r="LLW37" s="636"/>
      <c r="LLX37" s="636"/>
      <c r="LLY37" s="636"/>
      <c r="LLZ37" s="636"/>
      <c r="LMA37" s="636"/>
      <c r="LMB37" s="636"/>
      <c r="LMC37" s="636"/>
      <c r="LMD37" s="636"/>
      <c r="LME37" s="636"/>
      <c r="LMF37" s="636"/>
      <c r="LMG37" s="636"/>
      <c r="LMH37" s="636"/>
      <c r="LMI37" s="636"/>
      <c r="LMJ37" s="636"/>
      <c r="LMK37" s="636"/>
      <c r="LML37" s="636"/>
      <c r="LMM37" s="636"/>
      <c r="LMN37" s="636"/>
      <c r="LMO37" s="636"/>
      <c r="LMP37" s="636"/>
      <c r="LMQ37" s="636"/>
      <c r="LMR37" s="636"/>
      <c r="LMS37" s="636"/>
      <c r="LMT37" s="636"/>
      <c r="LMU37" s="636"/>
      <c r="LMV37" s="636"/>
      <c r="LMW37" s="636"/>
      <c r="LMX37" s="636"/>
      <c r="LMY37" s="636"/>
      <c r="LMZ37" s="636"/>
      <c r="LNA37" s="636"/>
      <c r="LNB37" s="636"/>
      <c r="LNC37" s="636"/>
      <c r="LND37" s="636"/>
      <c r="LNE37" s="636"/>
      <c r="LNF37" s="636"/>
      <c r="LNG37" s="636"/>
      <c r="LNH37" s="636"/>
      <c r="LNI37" s="636"/>
      <c r="LNJ37" s="636"/>
      <c r="LNK37" s="636"/>
      <c r="LNL37" s="636"/>
      <c r="LNM37" s="636"/>
      <c r="LNN37" s="636"/>
      <c r="LNO37" s="636"/>
      <c r="LNP37" s="636"/>
      <c r="LNQ37" s="636"/>
      <c r="LNR37" s="636"/>
      <c r="LNS37" s="636"/>
      <c r="LNT37" s="636"/>
      <c r="LNU37" s="636"/>
      <c r="LNV37" s="636"/>
      <c r="LNW37" s="636"/>
      <c r="LNX37" s="636"/>
      <c r="LNY37" s="636"/>
      <c r="LNZ37" s="636"/>
      <c r="LOA37" s="636"/>
      <c r="LOB37" s="636"/>
      <c r="LOC37" s="636"/>
      <c r="LOD37" s="636"/>
      <c r="LOE37" s="636"/>
      <c r="LOF37" s="636"/>
      <c r="LOG37" s="636"/>
      <c r="LOH37" s="636"/>
      <c r="LOI37" s="636"/>
      <c r="LOJ37" s="636"/>
      <c r="LOK37" s="636"/>
      <c r="LOL37" s="636"/>
      <c r="LOM37" s="636"/>
      <c r="LON37" s="636"/>
      <c r="LOO37" s="636"/>
      <c r="LOP37" s="636"/>
      <c r="LOQ37" s="636"/>
      <c r="LOR37" s="636"/>
      <c r="LOS37" s="636"/>
      <c r="LOT37" s="636"/>
      <c r="LOU37" s="636"/>
      <c r="LOV37" s="636"/>
      <c r="LOW37" s="636"/>
      <c r="LOX37" s="636"/>
      <c r="LOY37" s="636"/>
      <c r="LOZ37" s="636"/>
      <c r="LPA37" s="636"/>
      <c r="LPB37" s="636"/>
      <c r="LPC37" s="636"/>
      <c r="LPD37" s="636"/>
      <c r="LPE37" s="636"/>
      <c r="LPF37" s="636"/>
      <c r="LPG37" s="636"/>
      <c r="LPH37" s="636"/>
      <c r="LPI37" s="636"/>
      <c r="LPJ37" s="636"/>
      <c r="LPK37" s="636"/>
      <c r="LPL37" s="636"/>
      <c r="LPM37" s="636"/>
      <c r="LPN37" s="636"/>
      <c r="LPO37" s="636"/>
      <c r="LPP37" s="636"/>
      <c r="LPQ37" s="636"/>
      <c r="LPR37" s="636"/>
      <c r="LPS37" s="636"/>
      <c r="LPT37" s="636"/>
      <c r="LPU37" s="636"/>
      <c r="LPV37" s="636"/>
      <c r="LPW37" s="636"/>
      <c r="LPX37" s="636"/>
      <c r="LPY37" s="636"/>
      <c r="LPZ37" s="636"/>
      <c r="LQA37" s="636"/>
      <c r="LQB37" s="636"/>
      <c r="LQC37" s="636"/>
      <c r="LQD37" s="636"/>
      <c r="LQE37" s="636"/>
      <c r="LQF37" s="636"/>
      <c r="LQG37" s="636"/>
      <c r="LQH37" s="636"/>
      <c r="LQI37" s="636"/>
      <c r="LQJ37" s="636"/>
      <c r="LQK37" s="636"/>
      <c r="LQL37" s="636"/>
      <c r="LQM37" s="636"/>
      <c r="LQN37" s="636"/>
      <c r="LQO37" s="636"/>
      <c r="LQP37" s="636"/>
      <c r="LQQ37" s="636"/>
      <c r="LQR37" s="636"/>
      <c r="LQS37" s="636"/>
      <c r="LQT37" s="636"/>
      <c r="LQU37" s="636"/>
      <c r="LQV37" s="636"/>
      <c r="LQW37" s="636"/>
      <c r="LQX37" s="636"/>
      <c r="LQY37" s="636"/>
      <c r="LQZ37" s="636"/>
      <c r="LRA37" s="636"/>
      <c r="LRB37" s="636"/>
      <c r="LRC37" s="636"/>
      <c r="LRD37" s="636"/>
      <c r="LRE37" s="636"/>
      <c r="LRF37" s="636"/>
      <c r="LRG37" s="636"/>
      <c r="LRH37" s="636"/>
      <c r="LRI37" s="636"/>
      <c r="LRJ37" s="636"/>
      <c r="LRK37" s="636"/>
      <c r="LRL37" s="636"/>
      <c r="LRM37" s="636"/>
      <c r="LRN37" s="636"/>
      <c r="LRO37" s="636"/>
      <c r="LRP37" s="636"/>
      <c r="LRQ37" s="636"/>
      <c r="LRR37" s="636"/>
      <c r="LRS37" s="636"/>
      <c r="LRT37" s="636"/>
      <c r="LRU37" s="636"/>
      <c r="LRV37" s="636"/>
      <c r="LRW37" s="636"/>
      <c r="LRX37" s="636"/>
      <c r="LRY37" s="636"/>
      <c r="LRZ37" s="636"/>
      <c r="LSA37" s="636"/>
      <c r="LSB37" s="636"/>
      <c r="LSC37" s="636"/>
      <c r="LSD37" s="636"/>
      <c r="LSE37" s="636"/>
      <c r="LSF37" s="636"/>
      <c r="LSG37" s="636"/>
      <c r="LSH37" s="636"/>
      <c r="LSI37" s="636"/>
      <c r="LSJ37" s="636"/>
      <c r="LSK37" s="636"/>
      <c r="LSL37" s="636"/>
      <c r="LSM37" s="636"/>
      <c r="LSN37" s="636"/>
      <c r="LSO37" s="636"/>
      <c r="LSP37" s="636"/>
      <c r="LSQ37" s="636"/>
      <c r="LSR37" s="636"/>
      <c r="LSS37" s="636"/>
      <c r="LST37" s="636"/>
      <c r="LSU37" s="636"/>
      <c r="LSV37" s="636"/>
      <c r="LSW37" s="636"/>
      <c r="LSX37" s="636"/>
      <c r="LSY37" s="636"/>
      <c r="LSZ37" s="636"/>
      <c r="LTA37" s="636"/>
      <c r="LTB37" s="636"/>
      <c r="LTC37" s="636"/>
      <c r="LTD37" s="636"/>
      <c r="LTE37" s="636"/>
      <c r="LTF37" s="636"/>
      <c r="LTG37" s="636"/>
      <c r="LTH37" s="636"/>
      <c r="LTI37" s="636"/>
      <c r="LTJ37" s="636"/>
      <c r="LTK37" s="636"/>
      <c r="LTL37" s="636"/>
      <c r="LTM37" s="636"/>
      <c r="LTN37" s="636"/>
      <c r="LTO37" s="636"/>
      <c r="LTP37" s="636"/>
      <c r="LTQ37" s="636"/>
      <c r="LTR37" s="636"/>
      <c r="LTS37" s="636"/>
      <c r="LTT37" s="636"/>
      <c r="LTU37" s="636"/>
      <c r="LTV37" s="636"/>
      <c r="LTW37" s="636"/>
      <c r="LTX37" s="636"/>
      <c r="LTY37" s="636"/>
      <c r="LTZ37" s="636"/>
      <c r="LUA37" s="636"/>
      <c r="LUB37" s="636"/>
      <c r="LUC37" s="636"/>
      <c r="LUD37" s="636"/>
      <c r="LUE37" s="636"/>
      <c r="LUF37" s="636"/>
      <c r="LUG37" s="636"/>
      <c r="LUH37" s="636"/>
      <c r="LUI37" s="636"/>
      <c r="LUJ37" s="636"/>
      <c r="LUK37" s="636"/>
      <c r="LUL37" s="636"/>
      <c r="LUM37" s="636"/>
      <c r="LUN37" s="636"/>
      <c r="LUO37" s="636"/>
      <c r="LUP37" s="636"/>
      <c r="LUQ37" s="636"/>
      <c r="LUR37" s="636"/>
      <c r="LUS37" s="636"/>
      <c r="LUT37" s="636"/>
      <c r="LUU37" s="636"/>
      <c r="LUV37" s="636"/>
      <c r="LUW37" s="636"/>
      <c r="LUX37" s="636"/>
      <c r="LUY37" s="636"/>
      <c r="LUZ37" s="636"/>
      <c r="LVA37" s="636"/>
      <c r="LVB37" s="636"/>
      <c r="LVC37" s="636"/>
      <c r="LVD37" s="636"/>
      <c r="LVE37" s="636"/>
      <c r="LVF37" s="636"/>
      <c r="LVG37" s="636"/>
      <c r="LVH37" s="636"/>
      <c r="LVI37" s="636"/>
      <c r="LVJ37" s="636"/>
      <c r="LVK37" s="636"/>
      <c r="LVL37" s="636"/>
      <c r="LVM37" s="636"/>
      <c r="LVN37" s="636"/>
      <c r="LVO37" s="636"/>
      <c r="LVP37" s="636"/>
      <c r="LVQ37" s="636"/>
      <c r="LVR37" s="636"/>
      <c r="LVS37" s="636"/>
      <c r="LVT37" s="636"/>
      <c r="LVU37" s="636"/>
      <c r="LVV37" s="636"/>
      <c r="LVW37" s="636"/>
      <c r="LVX37" s="636"/>
      <c r="LVY37" s="636"/>
      <c r="LVZ37" s="636"/>
      <c r="LWA37" s="636"/>
      <c r="LWB37" s="636"/>
      <c r="LWC37" s="636"/>
      <c r="LWD37" s="636"/>
      <c r="LWE37" s="636"/>
      <c r="LWF37" s="636"/>
      <c r="LWG37" s="636"/>
      <c r="LWH37" s="636"/>
      <c r="LWI37" s="636"/>
      <c r="LWJ37" s="636"/>
      <c r="LWK37" s="636"/>
      <c r="LWL37" s="636"/>
      <c r="LWM37" s="636"/>
      <c r="LWN37" s="636"/>
      <c r="LWO37" s="636"/>
      <c r="LWP37" s="636"/>
      <c r="LWQ37" s="636"/>
      <c r="LWR37" s="636"/>
      <c r="LWS37" s="636"/>
      <c r="LWT37" s="636"/>
      <c r="LWU37" s="636"/>
      <c r="LWV37" s="636"/>
      <c r="LWW37" s="636"/>
      <c r="LWX37" s="636"/>
      <c r="LWY37" s="636"/>
      <c r="LWZ37" s="636"/>
      <c r="LXA37" s="636"/>
      <c r="LXB37" s="636"/>
      <c r="LXC37" s="636"/>
      <c r="LXD37" s="636"/>
      <c r="LXE37" s="636"/>
      <c r="LXF37" s="636"/>
      <c r="LXG37" s="636"/>
      <c r="LXH37" s="636"/>
      <c r="LXI37" s="636"/>
      <c r="LXJ37" s="636"/>
      <c r="LXK37" s="636"/>
      <c r="LXL37" s="636"/>
      <c r="LXM37" s="636"/>
      <c r="LXN37" s="636"/>
      <c r="LXO37" s="636"/>
      <c r="LXP37" s="636"/>
      <c r="LXQ37" s="636"/>
      <c r="LXR37" s="636"/>
      <c r="LXS37" s="636"/>
      <c r="LXT37" s="636"/>
      <c r="LXU37" s="636"/>
      <c r="LXV37" s="636"/>
      <c r="LXW37" s="636"/>
      <c r="LXX37" s="636"/>
      <c r="LXY37" s="636"/>
      <c r="LXZ37" s="636"/>
      <c r="LYA37" s="636"/>
      <c r="LYB37" s="636"/>
      <c r="LYC37" s="636"/>
      <c r="LYD37" s="636"/>
      <c r="LYE37" s="636"/>
      <c r="LYF37" s="636"/>
      <c r="LYG37" s="636"/>
      <c r="LYH37" s="636"/>
      <c r="LYI37" s="636"/>
      <c r="LYJ37" s="636"/>
      <c r="LYK37" s="636"/>
      <c r="LYL37" s="636"/>
      <c r="LYM37" s="636"/>
      <c r="LYN37" s="636"/>
      <c r="LYO37" s="636"/>
      <c r="LYP37" s="636"/>
      <c r="LYQ37" s="636"/>
      <c r="LYR37" s="636"/>
      <c r="LYS37" s="636"/>
      <c r="LYT37" s="636"/>
      <c r="LYU37" s="636"/>
      <c r="LYV37" s="636"/>
      <c r="LYW37" s="636"/>
      <c r="LYX37" s="636"/>
      <c r="LYY37" s="636"/>
      <c r="LYZ37" s="636"/>
      <c r="LZA37" s="636"/>
      <c r="LZB37" s="636"/>
      <c r="LZC37" s="636"/>
      <c r="LZD37" s="636"/>
      <c r="LZE37" s="636"/>
      <c r="LZF37" s="636"/>
      <c r="LZG37" s="636"/>
      <c r="LZH37" s="636"/>
      <c r="LZI37" s="636"/>
      <c r="LZJ37" s="636"/>
      <c r="LZK37" s="636"/>
      <c r="LZL37" s="636"/>
      <c r="LZM37" s="636"/>
      <c r="LZN37" s="636"/>
      <c r="LZO37" s="636"/>
      <c r="LZP37" s="636"/>
      <c r="LZQ37" s="636"/>
      <c r="LZR37" s="636"/>
      <c r="LZS37" s="636"/>
      <c r="LZT37" s="636"/>
      <c r="LZU37" s="636"/>
      <c r="LZV37" s="636"/>
      <c r="LZW37" s="636"/>
      <c r="LZX37" s="636"/>
      <c r="LZY37" s="636"/>
      <c r="LZZ37" s="636"/>
      <c r="MAA37" s="636"/>
      <c r="MAB37" s="636"/>
      <c r="MAC37" s="636"/>
      <c r="MAD37" s="636"/>
      <c r="MAE37" s="636"/>
      <c r="MAF37" s="636"/>
      <c r="MAG37" s="636"/>
      <c r="MAH37" s="636"/>
      <c r="MAI37" s="636"/>
      <c r="MAJ37" s="636"/>
      <c r="MAK37" s="636"/>
      <c r="MAL37" s="636"/>
      <c r="MAM37" s="636"/>
      <c r="MAN37" s="636"/>
      <c r="MAO37" s="636"/>
      <c r="MAP37" s="636"/>
      <c r="MAQ37" s="636"/>
      <c r="MAR37" s="636"/>
      <c r="MAS37" s="636"/>
      <c r="MAT37" s="636"/>
      <c r="MAU37" s="636"/>
      <c r="MAV37" s="636"/>
      <c r="MAW37" s="636"/>
      <c r="MAX37" s="636"/>
      <c r="MAY37" s="636"/>
      <c r="MAZ37" s="636"/>
      <c r="MBA37" s="636"/>
      <c r="MBB37" s="636"/>
      <c r="MBC37" s="636"/>
      <c r="MBD37" s="636"/>
      <c r="MBE37" s="636"/>
      <c r="MBF37" s="636"/>
      <c r="MBG37" s="636"/>
      <c r="MBH37" s="636"/>
      <c r="MBI37" s="636"/>
      <c r="MBJ37" s="636"/>
      <c r="MBK37" s="636"/>
      <c r="MBL37" s="636"/>
      <c r="MBM37" s="636"/>
      <c r="MBN37" s="636"/>
      <c r="MBO37" s="636"/>
      <c r="MBP37" s="636"/>
      <c r="MBQ37" s="636"/>
      <c r="MBR37" s="636"/>
      <c r="MBS37" s="636"/>
      <c r="MBT37" s="636"/>
      <c r="MBU37" s="636"/>
      <c r="MBV37" s="636"/>
      <c r="MBW37" s="636"/>
      <c r="MBX37" s="636"/>
      <c r="MBY37" s="636"/>
      <c r="MBZ37" s="636"/>
      <c r="MCA37" s="636"/>
      <c r="MCB37" s="636"/>
      <c r="MCC37" s="636"/>
      <c r="MCD37" s="636"/>
      <c r="MCE37" s="636"/>
      <c r="MCF37" s="636"/>
      <c r="MCG37" s="636"/>
      <c r="MCH37" s="636"/>
      <c r="MCI37" s="636"/>
      <c r="MCJ37" s="636"/>
      <c r="MCK37" s="636"/>
      <c r="MCL37" s="636"/>
      <c r="MCM37" s="636"/>
      <c r="MCN37" s="636"/>
      <c r="MCO37" s="636"/>
      <c r="MCP37" s="636"/>
      <c r="MCQ37" s="636"/>
      <c r="MCR37" s="636"/>
      <c r="MCS37" s="636"/>
      <c r="MCT37" s="636"/>
      <c r="MCU37" s="636"/>
      <c r="MCV37" s="636"/>
      <c r="MCW37" s="636"/>
      <c r="MCX37" s="636"/>
      <c r="MCY37" s="636"/>
      <c r="MCZ37" s="636"/>
      <c r="MDA37" s="636"/>
      <c r="MDB37" s="636"/>
      <c r="MDC37" s="636"/>
      <c r="MDD37" s="636"/>
      <c r="MDE37" s="636"/>
      <c r="MDF37" s="636"/>
      <c r="MDG37" s="636"/>
      <c r="MDH37" s="636"/>
      <c r="MDI37" s="636"/>
      <c r="MDJ37" s="636"/>
      <c r="MDK37" s="636"/>
      <c r="MDL37" s="636"/>
      <c r="MDM37" s="636"/>
      <c r="MDN37" s="636"/>
      <c r="MDO37" s="636"/>
      <c r="MDP37" s="636"/>
      <c r="MDQ37" s="636"/>
      <c r="MDR37" s="636"/>
      <c r="MDS37" s="636"/>
      <c r="MDT37" s="636"/>
      <c r="MDU37" s="636"/>
      <c r="MDV37" s="636"/>
      <c r="MDW37" s="636"/>
      <c r="MDX37" s="636"/>
      <c r="MDY37" s="636"/>
      <c r="MDZ37" s="636"/>
      <c r="MEA37" s="636"/>
      <c r="MEB37" s="636"/>
      <c r="MEC37" s="636"/>
      <c r="MED37" s="636"/>
      <c r="MEE37" s="636"/>
      <c r="MEF37" s="636"/>
      <c r="MEG37" s="636"/>
      <c r="MEH37" s="636"/>
      <c r="MEI37" s="636"/>
      <c r="MEJ37" s="636"/>
      <c r="MEK37" s="636"/>
      <c r="MEL37" s="636"/>
      <c r="MEM37" s="636"/>
      <c r="MEN37" s="636"/>
      <c r="MEO37" s="636"/>
      <c r="MEP37" s="636"/>
      <c r="MEQ37" s="636"/>
      <c r="MER37" s="636"/>
      <c r="MES37" s="636"/>
      <c r="MET37" s="636"/>
      <c r="MEU37" s="636"/>
      <c r="MEV37" s="636"/>
      <c r="MEW37" s="636"/>
      <c r="MEX37" s="636"/>
      <c r="MEY37" s="636"/>
      <c r="MEZ37" s="636"/>
      <c r="MFA37" s="636"/>
      <c r="MFB37" s="636"/>
      <c r="MFC37" s="636"/>
      <c r="MFD37" s="636"/>
      <c r="MFE37" s="636"/>
      <c r="MFF37" s="636"/>
      <c r="MFG37" s="636"/>
      <c r="MFH37" s="636"/>
      <c r="MFI37" s="636"/>
      <c r="MFJ37" s="636"/>
      <c r="MFK37" s="636"/>
      <c r="MFL37" s="636"/>
      <c r="MFM37" s="636"/>
      <c r="MFN37" s="636"/>
      <c r="MFO37" s="636"/>
      <c r="MFP37" s="636"/>
      <c r="MFQ37" s="636"/>
      <c r="MFR37" s="636"/>
      <c r="MFS37" s="636"/>
      <c r="MFT37" s="636"/>
      <c r="MFU37" s="636"/>
      <c r="MFV37" s="636"/>
      <c r="MFW37" s="636"/>
      <c r="MFX37" s="636"/>
      <c r="MFY37" s="636"/>
      <c r="MFZ37" s="636"/>
      <c r="MGA37" s="636"/>
      <c r="MGB37" s="636"/>
      <c r="MGC37" s="636"/>
      <c r="MGD37" s="636"/>
      <c r="MGE37" s="636"/>
      <c r="MGF37" s="636"/>
      <c r="MGG37" s="636"/>
      <c r="MGH37" s="636"/>
      <c r="MGI37" s="636"/>
      <c r="MGJ37" s="636"/>
      <c r="MGK37" s="636"/>
      <c r="MGL37" s="636"/>
      <c r="MGM37" s="636"/>
      <c r="MGN37" s="636"/>
      <c r="MGO37" s="636"/>
      <c r="MGP37" s="636"/>
      <c r="MGQ37" s="636"/>
      <c r="MGR37" s="636"/>
      <c r="MGS37" s="636"/>
      <c r="MGT37" s="636"/>
      <c r="MGU37" s="636"/>
      <c r="MGV37" s="636"/>
      <c r="MGW37" s="636"/>
      <c r="MGX37" s="636"/>
      <c r="MGY37" s="636"/>
      <c r="MGZ37" s="636"/>
      <c r="MHA37" s="636"/>
      <c r="MHB37" s="636"/>
      <c r="MHC37" s="636"/>
      <c r="MHD37" s="636"/>
      <c r="MHE37" s="636"/>
      <c r="MHF37" s="636"/>
      <c r="MHG37" s="636"/>
      <c r="MHH37" s="636"/>
      <c r="MHI37" s="636"/>
      <c r="MHJ37" s="636"/>
      <c r="MHK37" s="636"/>
      <c r="MHL37" s="636"/>
      <c r="MHM37" s="636"/>
      <c r="MHN37" s="636"/>
      <c r="MHO37" s="636"/>
      <c r="MHP37" s="636"/>
      <c r="MHQ37" s="636"/>
      <c r="MHR37" s="636"/>
      <c r="MHS37" s="636"/>
      <c r="MHT37" s="636"/>
      <c r="MHU37" s="636"/>
      <c r="MHV37" s="636"/>
      <c r="MHW37" s="636"/>
      <c r="MHX37" s="636"/>
      <c r="MHY37" s="636"/>
      <c r="MHZ37" s="636"/>
      <c r="MIA37" s="636"/>
      <c r="MIB37" s="636"/>
      <c r="MIC37" s="636"/>
      <c r="MID37" s="636"/>
      <c r="MIE37" s="636"/>
      <c r="MIF37" s="636"/>
      <c r="MIG37" s="636"/>
      <c r="MIH37" s="636"/>
      <c r="MII37" s="636"/>
      <c r="MIJ37" s="636"/>
      <c r="MIK37" s="636"/>
      <c r="MIL37" s="636"/>
      <c r="MIM37" s="636"/>
      <c r="MIN37" s="636"/>
      <c r="MIO37" s="636"/>
      <c r="MIP37" s="636"/>
      <c r="MIQ37" s="636"/>
      <c r="MIR37" s="636"/>
      <c r="MIS37" s="636"/>
      <c r="MIT37" s="636"/>
      <c r="MIU37" s="636"/>
      <c r="MIV37" s="636"/>
      <c r="MIW37" s="636"/>
      <c r="MIX37" s="636"/>
      <c r="MIY37" s="636"/>
      <c r="MIZ37" s="636"/>
      <c r="MJA37" s="636"/>
      <c r="MJB37" s="636"/>
      <c r="MJC37" s="636"/>
      <c r="MJD37" s="636"/>
      <c r="MJE37" s="636"/>
      <c r="MJF37" s="636"/>
      <c r="MJG37" s="636"/>
      <c r="MJH37" s="636"/>
      <c r="MJI37" s="636"/>
      <c r="MJJ37" s="636"/>
      <c r="MJK37" s="636"/>
      <c r="MJL37" s="636"/>
      <c r="MJM37" s="636"/>
      <c r="MJN37" s="636"/>
      <c r="MJO37" s="636"/>
      <c r="MJP37" s="636"/>
      <c r="MJQ37" s="636"/>
      <c r="MJR37" s="636"/>
      <c r="MJS37" s="636"/>
      <c r="MJT37" s="636"/>
      <c r="MJU37" s="636"/>
      <c r="MJV37" s="636"/>
      <c r="MJW37" s="636"/>
      <c r="MJX37" s="636"/>
      <c r="MJY37" s="636"/>
      <c r="MJZ37" s="636"/>
      <c r="MKA37" s="636"/>
      <c r="MKB37" s="636"/>
      <c r="MKC37" s="636"/>
      <c r="MKD37" s="636"/>
      <c r="MKE37" s="636"/>
      <c r="MKF37" s="636"/>
      <c r="MKG37" s="636"/>
      <c r="MKH37" s="636"/>
      <c r="MKI37" s="636"/>
      <c r="MKJ37" s="636"/>
      <c r="MKK37" s="636"/>
      <c r="MKL37" s="636"/>
      <c r="MKM37" s="636"/>
      <c r="MKN37" s="636"/>
      <c r="MKO37" s="636"/>
      <c r="MKP37" s="636"/>
      <c r="MKQ37" s="636"/>
      <c r="MKR37" s="636"/>
      <c r="MKS37" s="636"/>
      <c r="MKT37" s="636"/>
      <c r="MKU37" s="636"/>
      <c r="MKV37" s="636"/>
      <c r="MKW37" s="636"/>
      <c r="MKX37" s="636"/>
      <c r="MKY37" s="636"/>
      <c r="MKZ37" s="636"/>
      <c r="MLA37" s="636"/>
      <c r="MLB37" s="636"/>
      <c r="MLC37" s="636"/>
      <c r="MLD37" s="636"/>
      <c r="MLE37" s="636"/>
      <c r="MLF37" s="636"/>
      <c r="MLG37" s="636"/>
      <c r="MLH37" s="636"/>
      <c r="MLI37" s="636"/>
      <c r="MLJ37" s="636"/>
      <c r="MLK37" s="636"/>
      <c r="MLL37" s="636"/>
      <c r="MLM37" s="636"/>
      <c r="MLN37" s="636"/>
      <c r="MLO37" s="636"/>
      <c r="MLP37" s="636"/>
      <c r="MLQ37" s="636"/>
      <c r="MLR37" s="636"/>
      <c r="MLS37" s="636"/>
      <c r="MLT37" s="636"/>
      <c r="MLU37" s="636"/>
      <c r="MLV37" s="636"/>
      <c r="MLW37" s="636"/>
      <c r="MLX37" s="636"/>
      <c r="MLY37" s="636"/>
      <c r="MLZ37" s="636"/>
      <c r="MMA37" s="636"/>
      <c r="MMB37" s="636"/>
      <c r="MMC37" s="636"/>
      <c r="MMD37" s="636"/>
      <c r="MME37" s="636"/>
      <c r="MMF37" s="636"/>
      <c r="MMG37" s="636"/>
      <c r="MMH37" s="636"/>
      <c r="MMI37" s="636"/>
      <c r="MMJ37" s="636"/>
      <c r="MMK37" s="636"/>
      <c r="MML37" s="636"/>
      <c r="MMM37" s="636"/>
      <c r="MMN37" s="636"/>
      <c r="MMO37" s="636"/>
      <c r="MMP37" s="636"/>
      <c r="MMQ37" s="636"/>
      <c r="MMR37" s="636"/>
      <c r="MMS37" s="636"/>
      <c r="MMT37" s="636"/>
      <c r="MMU37" s="636"/>
      <c r="MMV37" s="636"/>
      <c r="MMW37" s="636"/>
      <c r="MMX37" s="636"/>
      <c r="MMY37" s="636"/>
      <c r="MMZ37" s="636"/>
      <c r="MNA37" s="636"/>
      <c r="MNB37" s="636"/>
      <c r="MNC37" s="636"/>
      <c r="MND37" s="636"/>
      <c r="MNE37" s="636"/>
      <c r="MNF37" s="636"/>
      <c r="MNG37" s="636"/>
      <c r="MNH37" s="636"/>
      <c r="MNI37" s="636"/>
      <c r="MNJ37" s="636"/>
      <c r="MNK37" s="636"/>
      <c r="MNL37" s="636"/>
      <c r="MNM37" s="636"/>
      <c r="MNN37" s="636"/>
      <c r="MNO37" s="636"/>
      <c r="MNP37" s="636"/>
      <c r="MNQ37" s="636"/>
      <c r="MNR37" s="636"/>
      <c r="MNS37" s="636"/>
      <c r="MNT37" s="636"/>
      <c r="MNU37" s="636"/>
      <c r="MNV37" s="636"/>
      <c r="MNW37" s="636"/>
      <c r="MNX37" s="636"/>
      <c r="MNY37" s="636"/>
      <c r="MNZ37" s="636"/>
      <c r="MOA37" s="636"/>
      <c r="MOB37" s="636"/>
      <c r="MOC37" s="636"/>
      <c r="MOD37" s="636"/>
      <c r="MOE37" s="636"/>
      <c r="MOF37" s="636"/>
      <c r="MOG37" s="636"/>
      <c r="MOH37" s="636"/>
      <c r="MOI37" s="636"/>
      <c r="MOJ37" s="636"/>
      <c r="MOK37" s="636"/>
      <c r="MOL37" s="636"/>
      <c r="MOM37" s="636"/>
      <c r="MON37" s="636"/>
      <c r="MOO37" s="636"/>
      <c r="MOP37" s="636"/>
      <c r="MOQ37" s="636"/>
      <c r="MOR37" s="636"/>
      <c r="MOS37" s="636"/>
      <c r="MOT37" s="636"/>
      <c r="MOU37" s="636"/>
      <c r="MOV37" s="636"/>
      <c r="MOW37" s="636"/>
      <c r="MOX37" s="636"/>
      <c r="MOY37" s="636"/>
      <c r="MOZ37" s="636"/>
      <c r="MPA37" s="636"/>
      <c r="MPB37" s="636"/>
      <c r="MPC37" s="636"/>
      <c r="MPD37" s="636"/>
      <c r="MPE37" s="636"/>
      <c r="MPF37" s="636"/>
      <c r="MPG37" s="636"/>
      <c r="MPH37" s="636"/>
      <c r="MPI37" s="636"/>
      <c r="MPJ37" s="636"/>
      <c r="MPK37" s="636"/>
      <c r="MPL37" s="636"/>
      <c r="MPM37" s="636"/>
      <c r="MPN37" s="636"/>
      <c r="MPO37" s="636"/>
      <c r="MPP37" s="636"/>
      <c r="MPQ37" s="636"/>
      <c r="MPR37" s="636"/>
      <c r="MPS37" s="636"/>
      <c r="MPT37" s="636"/>
      <c r="MPU37" s="636"/>
      <c r="MPV37" s="636"/>
      <c r="MPW37" s="636"/>
      <c r="MPX37" s="636"/>
      <c r="MPY37" s="636"/>
      <c r="MPZ37" s="636"/>
      <c r="MQA37" s="636"/>
      <c r="MQB37" s="636"/>
      <c r="MQC37" s="636"/>
      <c r="MQD37" s="636"/>
      <c r="MQE37" s="636"/>
      <c r="MQF37" s="636"/>
      <c r="MQG37" s="636"/>
      <c r="MQH37" s="636"/>
      <c r="MQI37" s="636"/>
      <c r="MQJ37" s="636"/>
      <c r="MQK37" s="636"/>
      <c r="MQL37" s="636"/>
      <c r="MQM37" s="636"/>
      <c r="MQN37" s="636"/>
      <c r="MQO37" s="636"/>
      <c r="MQP37" s="636"/>
      <c r="MQQ37" s="636"/>
      <c r="MQR37" s="636"/>
      <c r="MQS37" s="636"/>
      <c r="MQT37" s="636"/>
      <c r="MQU37" s="636"/>
      <c r="MQV37" s="636"/>
      <c r="MQW37" s="636"/>
      <c r="MQX37" s="636"/>
      <c r="MQY37" s="636"/>
      <c r="MQZ37" s="636"/>
      <c r="MRA37" s="636"/>
      <c r="MRB37" s="636"/>
      <c r="MRC37" s="636"/>
      <c r="MRD37" s="636"/>
      <c r="MRE37" s="636"/>
      <c r="MRF37" s="636"/>
      <c r="MRG37" s="636"/>
      <c r="MRH37" s="636"/>
      <c r="MRI37" s="636"/>
      <c r="MRJ37" s="636"/>
      <c r="MRK37" s="636"/>
      <c r="MRL37" s="636"/>
      <c r="MRM37" s="636"/>
      <c r="MRN37" s="636"/>
      <c r="MRO37" s="636"/>
      <c r="MRP37" s="636"/>
      <c r="MRQ37" s="636"/>
      <c r="MRR37" s="636"/>
      <c r="MRS37" s="636"/>
      <c r="MRT37" s="636"/>
      <c r="MRU37" s="636"/>
      <c r="MRV37" s="636"/>
      <c r="MRW37" s="636"/>
      <c r="MRX37" s="636"/>
      <c r="MRY37" s="636"/>
      <c r="MRZ37" s="636"/>
      <c r="MSA37" s="636"/>
      <c r="MSB37" s="636"/>
      <c r="MSC37" s="636"/>
      <c r="MSD37" s="636"/>
      <c r="MSE37" s="636"/>
      <c r="MSF37" s="636"/>
      <c r="MSG37" s="636"/>
      <c r="MSH37" s="636"/>
      <c r="MSI37" s="636"/>
      <c r="MSJ37" s="636"/>
      <c r="MSK37" s="636"/>
      <c r="MSL37" s="636"/>
      <c r="MSM37" s="636"/>
      <c r="MSN37" s="636"/>
      <c r="MSO37" s="636"/>
      <c r="MSP37" s="636"/>
      <c r="MSQ37" s="636"/>
      <c r="MSR37" s="636"/>
      <c r="MSS37" s="636"/>
      <c r="MST37" s="636"/>
      <c r="MSU37" s="636"/>
      <c r="MSV37" s="636"/>
      <c r="MSW37" s="636"/>
      <c r="MSX37" s="636"/>
      <c r="MSY37" s="636"/>
      <c r="MSZ37" s="636"/>
      <c r="MTA37" s="636"/>
      <c r="MTB37" s="636"/>
      <c r="MTC37" s="636"/>
      <c r="MTD37" s="636"/>
      <c r="MTE37" s="636"/>
      <c r="MTF37" s="636"/>
      <c r="MTG37" s="636"/>
      <c r="MTH37" s="636"/>
      <c r="MTI37" s="636"/>
      <c r="MTJ37" s="636"/>
      <c r="MTK37" s="636"/>
      <c r="MTL37" s="636"/>
      <c r="MTM37" s="636"/>
      <c r="MTN37" s="636"/>
      <c r="MTO37" s="636"/>
      <c r="MTP37" s="636"/>
      <c r="MTQ37" s="636"/>
      <c r="MTR37" s="636"/>
      <c r="MTS37" s="636"/>
      <c r="MTT37" s="636"/>
      <c r="MTU37" s="636"/>
      <c r="MTV37" s="636"/>
      <c r="MTW37" s="636"/>
      <c r="MTX37" s="636"/>
      <c r="MTY37" s="636"/>
      <c r="MTZ37" s="636"/>
      <c r="MUA37" s="636"/>
      <c r="MUB37" s="636"/>
      <c r="MUC37" s="636"/>
      <c r="MUD37" s="636"/>
      <c r="MUE37" s="636"/>
      <c r="MUF37" s="636"/>
      <c r="MUG37" s="636"/>
      <c r="MUH37" s="636"/>
      <c r="MUI37" s="636"/>
      <c r="MUJ37" s="636"/>
      <c r="MUK37" s="636"/>
      <c r="MUL37" s="636"/>
      <c r="MUM37" s="636"/>
      <c r="MUN37" s="636"/>
      <c r="MUO37" s="636"/>
      <c r="MUP37" s="636"/>
      <c r="MUQ37" s="636"/>
      <c r="MUR37" s="636"/>
      <c r="MUS37" s="636"/>
      <c r="MUT37" s="636"/>
      <c r="MUU37" s="636"/>
      <c r="MUV37" s="636"/>
      <c r="MUW37" s="636"/>
      <c r="MUX37" s="636"/>
      <c r="MUY37" s="636"/>
      <c r="MUZ37" s="636"/>
      <c r="MVA37" s="636"/>
      <c r="MVB37" s="636"/>
      <c r="MVC37" s="636"/>
      <c r="MVD37" s="636"/>
      <c r="MVE37" s="636"/>
      <c r="MVF37" s="636"/>
      <c r="MVG37" s="636"/>
      <c r="MVH37" s="636"/>
      <c r="MVI37" s="636"/>
      <c r="MVJ37" s="636"/>
      <c r="MVK37" s="636"/>
      <c r="MVL37" s="636"/>
      <c r="MVM37" s="636"/>
      <c r="MVN37" s="636"/>
      <c r="MVO37" s="636"/>
      <c r="MVP37" s="636"/>
      <c r="MVQ37" s="636"/>
      <c r="MVR37" s="636"/>
      <c r="MVS37" s="636"/>
      <c r="MVT37" s="636"/>
      <c r="MVU37" s="636"/>
      <c r="MVV37" s="636"/>
      <c r="MVW37" s="636"/>
      <c r="MVX37" s="636"/>
      <c r="MVY37" s="636"/>
      <c r="MVZ37" s="636"/>
      <c r="MWA37" s="636"/>
      <c r="MWB37" s="636"/>
      <c r="MWC37" s="636"/>
      <c r="MWD37" s="636"/>
      <c r="MWE37" s="636"/>
      <c r="MWF37" s="636"/>
      <c r="MWG37" s="636"/>
      <c r="MWH37" s="636"/>
      <c r="MWI37" s="636"/>
      <c r="MWJ37" s="636"/>
      <c r="MWK37" s="636"/>
      <c r="MWL37" s="636"/>
      <c r="MWM37" s="636"/>
      <c r="MWN37" s="636"/>
      <c r="MWO37" s="636"/>
      <c r="MWP37" s="636"/>
      <c r="MWQ37" s="636"/>
      <c r="MWR37" s="636"/>
      <c r="MWS37" s="636"/>
      <c r="MWT37" s="636"/>
      <c r="MWU37" s="636"/>
      <c r="MWV37" s="636"/>
      <c r="MWW37" s="636"/>
      <c r="MWX37" s="636"/>
      <c r="MWY37" s="636"/>
      <c r="MWZ37" s="636"/>
      <c r="MXA37" s="636"/>
      <c r="MXB37" s="636"/>
      <c r="MXC37" s="636"/>
      <c r="MXD37" s="636"/>
      <c r="MXE37" s="636"/>
      <c r="MXF37" s="636"/>
      <c r="MXG37" s="636"/>
      <c r="MXH37" s="636"/>
      <c r="MXI37" s="636"/>
      <c r="MXJ37" s="636"/>
      <c r="MXK37" s="636"/>
      <c r="MXL37" s="636"/>
      <c r="MXM37" s="636"/>
      <c r="MXN37" s="636"/>
      <c r="MXO37" s="636"/>
      <c r="MXP37" s="636"/>
      <c r="MXQ37" s="636"/>
      <c r="MXR37" s="636"/>
      <c r="MXS37" s="636"/>
      <c r="MXT37" s="636"/>
      <c r="MXU37" s="636"/>
      <c r="MXV37" s="636"/>
      <c r="MXW37" s="636"/>
      <c r="MXX37" s="636"/>
      <c r="MXY37" s="636"/>
      <c r="MXZ37" s="636"/>
      <c r="MYA37" s="636"/>
      <c r="MYB37" s="636"/>
      <c r="MYC37" s="636"/>
      <c r="MYD37" s="636"/>
      <c r="MYE37" s="636"/>
      <c r="MYF37" s="636"/>
      <c r="MYG37" s="636"/>
      <c r="MYH37" s="636"/>
      <c r="MYI37" s="636"/>
      <c r="MYJ37" s="636"/>
      <c r="MYK37" s="636"/>
      <c r="MYL37" s="636"/>
      <c r="MYM37" s="636"/>
      <c r="MYN37" s="636"/>
      <c r="MYO37" s="636"/>
      <c r="MYP37" s="636"/>
      <c r="MYQ37" s="636"/>
      <c r="MYR37" s="636"/>
      <c r="MYS37" s="636"/>
      <c r="MYT37" s="636"/>
      <c r="MYU37" s="636"/>
      <c r="MYV37" s="636"/>
      <c r="MYW37" s="636"/>
      <c r="MYX37" s="636"/>
      <c r="MYY37" s="636"/>
      <c r="MYZ37" s="636"/>
      <c r="MZA37" s="636"/>
      <c r="MZB37" s="636"/>
      <c r="MZC37" s="636"/>
      <c r="MZD37" s="636"/>
      <c r="MZE37" s="636"/>
      <c r="MZF37" s="636"/>
      <c r="MZG37" s="636"/>
      <c r="MZH37" s="636"/>
      <c r="MZI37" s="636"/>
      <c r="MZJ37" s="636"/>
      <c r="MZK37" s="636"/>
      <c r="MZL37" s="636"/>
      <c r="MZM37" s="636"/>
      <c r="MZN37" s="636"/>
      <c r="MZO37" s="636"/>
      <c r="MZP37" s="636"/>
      <c r="MZQ37" s="636"/>
      <c r="MZR37" s="636"/>
      <c r="MZS37" s="636"/>
      <c r="MZT37" s="636"/>
      <c r="MZU37" s="636"/>
      <c r="MZV37" s="636"/>
      <c r="MZW37" s="636"/>
      <c r="MZX37" s="636"/>
      <c r="MZY37" s="636"/>
      <c r="MZZ37" s="636"/>
      <c r="NAA37" s="636"/>
      <c r="NAB37" s="636"/>
      <c r="NAC37" s="636"/>
      <c r="NAD37" s="636"/>
      <c r="NAE37" s="636"/>
      <c r="NAF37" s="636"/>
      <c r="NAG37" s="636"/>
      <c r="NAH37" s="636"/>
      <c r="NAI37" s="636"/>
      <c r="NAJ37" s="636"/>
      <c r="NAK37" s="636"/>
      <c r="NAL37" s="636"/>
      <c r="NAM37" s="636"/>
      <c r="NAN37" s="636"/>
      <c r="NAO37" s="636"/>
      <c r="NAP37" s="636"/>
      <c r="NAQ37" s="636"/>
      <c r="NAR37" s="636"/>
      <c r="NAS37" s="636"/>
      <c r="NAT37" s="636"/>
      <c r="NAU37" s="636"/>
      <c r="NAV37" s="636"/>
      <c r="NAW37" s="636"/>
      <c r="NAX37" s="636"/>
      <c r="NAY37" s="636"/>
      <c r="NAZ37" s="636"/>
      <c r="NBA37" s="636"/>
      <c r="NBB37" s="636"/>
      <c r="NBC37" s="636"/>
      <c r="NBD37" s="636"/>
      <c r="NBE37" s="636"/>
      <c r="NBF37" s="636"/>
      <c r="NBG37" s="636"/>
      <c r="NBH37" s="636"/>
      <c r="NBI37" s="636"/>
      <c r="NBJ37" s="636"/>
      <c r="NBK37" s="636"/>
      <c r="NBL37" s="636"/>
      <c r="NBM37" s="636"/>
      <c r="NBN37" s="636"/>
      <c r="NBO37" s="636"/>
      <c r="NBP37" s="636"/>
      <c r="NBQ37" s="636"/>
      <c r="NBR37" s="636"/>
      <c r="NBS37" s="636"/>
      <c r="NBT37" s="636"/>
      <c r="NBU37" s="636"/>
      <c r="NBV37" s="636"/>
      <c r="NBW37" s="636"/>
      <c r="NBX37" s="636"/>
      <c r="NBY37" s="636"/>
      <c r="NBZ37" s="636"/>
      <c r="NCA37" s="636"/>
      <c r="NCB37" s="636"/>
      <c r="NCC37" s="636"/>
      <c r="NCD37" s="636"/>
      <c r="NCE37" s="636"/>
      <c r="NCF37" s="636"/>
      <c r="NCG37" s="636"/>
      <c r="NCH37" s="636"/>
      <c r="NCI37" s="636"/>
      <c r="NCJ37" s="636"/>
      <c r="NCK37" s="636"/>
      <c r="NCL37" s="636"/>
      <c r="NCM37" s="636"/>
      <c r="NCN37" s="636"/>
      <c r="NCO37" s="636"/>
      <c r="NCP37" s="636"/>
      <c r="NCQ37" s="636"/>
      <c r="NCR37" s="636"/>
      <c r="NCS37" s="636"/>
      <c r="NCT37" s="636"/>
      <c r="NCU37" s="636"/>
      <c r="NCV37" s="636"/>
      <c r="NCW37" s="636"/>
      <c r="NCX37" s="636"/>
      <c r="NCY37" s="636"/>
      <c r="NCZ37" s="636"/>
      <c r="NDA37" s="636"/>
      <c r="NDB37" s="636"/>
      <c r="NDC37" s="636"/>
      <c r="NDD37" s="636"/>
      <c r="NDE37" s="636"/>
      <c r="NDF37" s="636"/>
      <c r="NDG37" s="636"/>
      <c r="NDH37" s="636"/>
      <c r="NDI37" s="636"/>
      <c r="NDJ37" s="636"/>
      <c r="NDK37" s="636"/>
      <c r="NDL37" s="636"/>
      <c r="NDM37" s="636"/>
      <c r="NDN37" s="636"/>
      <c r="NDO37" s="636"/>
      <c r="NDP37" s="636"/>
      <c r="NDQ37" s="636"/>
      <c r="NDR37" s="636"/>
      <c r="NDS37" s="636"/>
      <c r="NDT37" s="636"/>
      <c r="NDU37" s="636"/>
      <c r="NDV37" s="636"/>
      <c r="NDW37" s="636"/>
      <c r="NDX37" s="636"/>
      <c r="NDY37" s="636"/>
      <c r="NDZ37" s="636"/>
      <c r="NEA37" s="636"/>
      <c r="NEB37" s="636"/>
      <c r="NEC37" s="636"/>
      <c r="NED37" s="636"/>
      <c r="NEE37" s="636"/>
      <c r="NEF37" s="636"/>
      <c r="NEG37" s="636"/>
      <c r="NEH37" s="636"/>
      <c r="NEI37" s="636"/>
      <c r="NEJ37" s="636"/>
      <c r="NEK37" s="636"/>
      <c r="NEL37" s="636"/>
      <c r="NEM37" s="636"/>
      <c r="NEN37" s="636"/>
      <c r="NEO37" s="636"/>
      <c r="NEP37" s="636"/>
      <c r="NEQ37" s="636"/>
      <c r="NER37" s="636"/>
      <c r="NES37" s="636"/>
      <c r="NET37" s="636"/>
      <c r="NEU37" s="636"/>
      <c r="NEV37" s="636"/>
      <c r="NEW37" s="636"/>
      <c r="NEX37" s="636"/>
      <c r="NEY37" s="636"/>
      <c r="NEZ37" s="636"/>
      <c r="NFA37" s="636"/>
      <c r="NFB37" s="636"/>
      <c r="NFC37" s="636"/>
      <c r="NFD37" s="636"/>
      <c r="NFE37" s="636"/>
      <c r="NFF37" s="636"/>
      <c r="NFG37" s="636"/>
      <c r="NFH37" s="636"/>
      <c r="NFI37" s="636"/>
      <c r="NFJ37" s="636"/>
      <c r="NFK37" s="636"/>
      <c r="NFL37" s="636"/>
      <c r="NFM37" s="636"/>
      <c r="NFN37" s="636"/>
      <c r="NFO37" s="636"/>
      <c r="NFP37" s="636"/>
      <c r="NFQ37" s="636"/>
      <c r="NFR37" s="636"/>
      <c r="NFS37" s="636"/>
      <c r="NFT37" s="636"/>
      <c r="NFU37" s="636"/>
      <c r="NFV37" s="636"/>
      <c r="NFW37" s="636"/>
      <c r="NFX37" s="636"/>
      <c r="NFY37" s="636"/>
      <c r="NFZ37" s="636"/>
      <c r="NGA37" s="636"/>
      <c r="NGB37" s="636"/>
      <c r="NGC37" s="636"/>
      <c r="NGD37" s="636"/>
      <c r="NGE37" s="636"/>
      <c r="NGF37" s="636"/>
      <c r="NGG37" s="636"/>
      <c r="NGH37" s="636"/>
      <c r="NGI37" s="636"/>
      <c r="NGJ37" s="636"/>
      <c r="NGK37" s="636"/>
      <c r="NGL37" s="636"/>
      <c r="NGM37" s="636"/>
      <c r="NGN37" s="636"/>
      <c r="NGO37" s="636"/>
      <c r="NGP37" s="636"/>
      <c r="NGQ37" s="636"/>
      <c r="NGR37" s="636"/>
      <c r="NGS37" s="636"/>
      <c r="NGT37" s="636"/>
      <c r="NGU37" s="636"/>
      <c r="NGV37" s="636"/>
      <c r="NGW37" s="636"/>
      <c r="NGX37" s="636"/>
      <c r="NGY37" s="636"/>
      <c r="NGZ37" s="636"/>
      <c r="NHA37" s="636"/>
      <c r="NHB37" s="636"/>
      <c r="NHC37" s="636"/>
      <c r="NHD37" s="636"/>
      <c r="NHE37" s="636"/>
      <c r="NHF37" s="636"/>
      <c r="NHG37" s="636"/>
      <c r="NHH37" s="636"/>
      <c r="NHI37" s="636"/>
      <c r="NHJ37" s="636"/>
      <c r="NHK37" s="636"/>
      <c r="NHL37" s="636"/>
      <c r="NHM37" s="636"/>
      <c r="NHN37" s="636"/>
      <c r="NHO37" s="636"/>
      <c r="NHP37" s="636"/>
      <c r="NHQ37" s="636"/>
      <c r="NHR37" s="636"/>
      <c r="NHS37" s="636"/>
      <c r="NHT37" s="636"/>
      <c r="NHU37" s="636"/>
      <c r="NHV37" s="636"/>
      <c r="NHW37" s="636"/>
      <c r="NHX37" s="636"/>
      <c r="NHY37" s="636"/>
      <c r="NHZ37" s="636"/>
      <c r="NIA37" s="636"/>
      <c r="NIB37" s="636"/>
      <c r="NIC37" s="636"/>
      <c r="NID37" s="636"/>
      <c r="NIE37" s="636"/>
      <c r="NIF37" s="636"/>
      <c r="NIG37" s="636"/>
      <c r="NIH37" s="636"/>
      <c r="NII37" s="636"/>
      <c r="NIJ37" s="636"/>
      <c r="NIK37" s="636"/>
      <c r="NIL37" s="636"/>
      <c r="NIM37" s="636"/>
      <c r="NIN37" s="636"/>
      <c r="NIO37" s="636"/>
      <c r="NIP37" s="636"/>
      <c r="NIQ37" s="636"/>
      <c r="NIR37" s="636"/>
      <c r="NIS37" s="636"/>
      <c r="NIT37" s="636"/>
      <c r="NIU37" s="636"/>
      <c r="NIV37" s="636"/>
      <c r="NIW37" s="636"/>
      <c r="NIX37" s="636"/>
      <c r="NIY37" s="636"/>
      <c r="NIZ37" s="636"/>
      <c r="NJA37" s="636"/>
      <c r="NJB37" s="636"/>
      <c r="NJC37" s="636"/>
      <c r="NJD37" s="636"/>
      <c r="NJE37" s="636"/>
      <c r="NJF37" s="636"/>
      <c r="NJG37" s="636"/>
      <c r="NJH37" s="636"/>
      <c r="NJI37" s="636"/>
      <c r="NJJ37" s="636"/>
      <c r="NJK37" s="636"/>
      <c r="NJL37" s="636"/>
      <c r="NJM37" s="636"/>
      <c r="NJN37" s="636"/>
      <c r="NJO37" s="636"/>
      <c r="NJP37" s="636"/>
      <c r="NJQ37" s="636"/>
      <c r="NJR37" s="636"/>
      <c r="NJS37" s="636"/>
      <c r="NJT37" s="636"/>
      <c r="NJU37" s="636"/>
      <c r="NJV37" s="636"/>
      <c r="NJW37" s="636"/>
      <c r="NJX37" s="636"/>
      <c r="NJY37" s="636"/>
      <c r="NJZ37" s="636"/>
      <c r="NKA37" s="636"/>
      <c r="NKB37" s="636"/>
      <c r="NKC37" s="636"/>
      <c r="NKD37" s="636"/>
      <c r="NKE37" s="636"/>
      <c r="NKF37" s="636"/>
      <c r="NKG37" s="636"/>
      <c r="NKH37" s="636"/>
      <c r="NKI37" s="636"/>
      <c r="NKJ37" s="636"/>
      <c r="NKK37" s="636"/>
      <c r="NKL37" s="636"/>
      <c r="NKM37" s="636"/>
      <c r="NKN37" s="636"/>
      <c r="NKO37" s="636"/>
      <c r="NKP37" s="636"/>
      <c r="NKQ37" s="636"/>
      <c r="NKR37" s="636"/>
      <c r="NKS37" s="636"/>
      <c r="NKT37" s="636"/>
      <c r="NKU37" s="636"/>
      <c r="NKV37" s="636"/>
      <c r="NKW37" s="636"/>
      <c r="NKX37" s="636"/>
      <c r="NKY37" s="636"/>
      <c r="NKZ37" s="636"/>
      <c r="NLA37" s="636"/>
      <c r="NLB37" s="636"/>
      <c r="NLC37" s="636"/>
      <c r="NLD37" s="636"/>
      <c r="NLE37" s="636"/>
      <c r="NLF37" s="636"/>
      <c r="NLG37" s="636"/>
      <c r="NLH37" s="636"/>
      <c r="NLI37" s="636"/>
      <c r="NLJ37" s="636"/>
      <c r="NLK37" s="636"/>
      <c r="NLL37" s="636"/>
      <c r="NLM37" s="636"/>
      <c r="NLN37" s="636"/>
      <c r="NLO37" s="636"/>
      <c r="NLP37" s="636"/>
      <c r="NLQ37" s="636"/>
      <c r="NLR37" s="636"/>
      <c r="NLS37" s="636"/>
      <c r="NLT37" s="636"/>
      <c r="NLU37" s="636"/>
      <c r="NLV37" s="636"/>
      <c r="NLW37" s="636"/>
      <c r="NLX37" s="636"/>
      <c r="NLY37" s="636"/>
      <c r="NLZ37" s="636"/>
      <c r="NMA37" s="636"/>
      <c r="NMB37" s="636"/>
      <c r="NMC37" s="636"/>
      <c r="NMD37" s="636"/>
      <c r="NME37" s="636"/>
      <c r="NMF37" s="636"/>
      <c r="NMG37" s="636"/>
      <c r="NMH37" s="636"/>
      <c r="NMI37" s="636"/>
      <c r="NMJ37" s="636"/>
      <c r="NMK37" s="636"/>
      <c r="NML37" s="636"/>
      <c r="NMM37" s="636"/>
      <c r="NMN37" s="636"/>
      <c r="NMO37" s="636"/>
      <c r="NMP37" s="636"/>
      <c r="NMQ37" s="636"/>
      <c r="NMR37" s="636"/>
      <c r="NMS37" s="636"/>
      <c r="NMT37" s="636"/>
      <c r="NMU37" s="636"/>
      <c r="NMV37" s="636"/>
      <c r="NMW37" s="636"/>
      <c r="NMX37" s="636"/>
      <c r="NMY37" s="636"/>
      <c r="NMZ37" s="636"/>
      <c r="NNA37" s="636"/>
      <c r="NNB37" s="636"/>
      <c r="NNC37" s="636"/>
      <c r="NND37" s="636"/>
      <c r="NNE37" s="636"/>
      <c r="NNF37" s="636"/>
      <c r="NNG37" s="636"/>
      <c r="NNH37" s="636"/>
      <c r="NNI37" s="636"/>
      <c r="NNJ37" s="636"/>
      <c r="NNK37" s="636"/>
      <c r="NNL37" s="636"/>
      <c r="NNM37" s="636"/>
      <c r="NNN37" s="636"/>
      <c r="NNO37" s="636"/>
      <c r="NNP37" s="636"/>
      <c r="NNQ37" s="636"/>
      <c r="NNR37" s="636"/>
      <c r="NNS37" s="636"/>
      <c r="NNT37" s="636"/>
      <c r="NNU37" s="636"/>
      <c r="NNV37" s="636"/>
      <c r="NNW37" s="636"/>
      <c r="NNX37" s="636"/>
      <c r="NNY37" s="636"/>
      <c r="NNZ37" s="636"/>
      <c r="NOA37" s="636"/>
      <c r="NOB37" s="636"/>
      <c r="NOC37" s="636"/>
      <c r="NOD37" s="636"/>
      <c r="NOE37" s="636"/>
      <c r="NOF37" s="636"/>
      <c r="NOG37" s="636"/>
      <c r="NOH37" s="636"/>
      <c r="NOI37" s="636"/>
      <c r="NOJ37" s="636"/>
      <c r="NOK37" s="636"/>
      <c r="NOL37" s="636"/>
      <c r="NOM37" s="636"/>
      <c r="NON37" s="636"/>
      <c r="NOO37" s="636"/>
      <c r="NOP37" s="636"/>
      <c r="NOQ37" s="636"/>
      <c r="NOR37" s="636"/>
      <c r="NOS37" s="636"/>
      <c r="NOT37" s="636"/>
      <c r="NOU37" s="636"/>
      <c r="NOV37" s="636"/>
      <c r="NOW37" s="636"/>
      <c r="NOX37" s="636"/>
      <c r="NOY37" s="636"/>
      <c r="NOZ37" s="636"/>
      <c r="NPA37" s="636"/>
      <c r="NPB37" s="636"/>
      <c r="NPC37" s="636"/>
      <c r="NPD37" s="636"/>
      <c r="NPE37" s="636"/>
      <c r="NPF37" s="636"/>
      <c r="NPG37" s="636"/>
      <c r="NPH37" s="636"/>
      <c r="NPI37" s="636"/>
      <c r="NPJ37" s="636"/>
      <c r="NPK37" s="636"/>
      <c r="NPL37" s="636"/>
      <c r="NPM37" s="636"/>
      <c r="NPN37" s="636"/>
      <c r="NPO37" s="636"/>
      <c r="NPP37" s="636"/>
      <c r="NPQ37" s="636"/>
      <c r="NPR37" s="636"/>
      <c r="NPS37" s="636"/>
      <c r="NPT37" s="636"/>
      <c r="NPU37" s="636"/>
      <c r="NPV37" s="636"/>
      <c r="NPW37" s="636"/>
      <c r="NPX37" s="636"/>
      <c r="NPY37" s="636"/>
      <c r="NPZ37" s="636"/>
      <c r="NQA37" s="636"/>
      <c r="NQB37" s="636"/>
      <c r="NQC37" s="636"/>
      <c r="NQD37" s="636"/>
      <c r="NQE37" s="636"/>
      <c r="NQF37" s="636"/>
      <c r="NQG37" s="636"/>
      <c r="NQH37" s="636"/>
      <c r="NQI37" s="636"/>
      <c r="NQJ37" s="636"/>
      <c r="NQK37" s="636"/>
      <c r="NQL37" s="636"/>
      <c r="NQM37" s="636"/>
      <c r="NQN37" s="636"/>
      <c r="NQO37" s="636"/>
      <c r="NQP37" s="636"/>
      <c r="NQQ37" s="636"/>
      <c r="NQR37" s="636"/>
      <c r="NQS37" s="636"/>
      <c r="NQT37" s="636"/>
      <c r="NQU37" s="636"/>
      <c r="NQV37" s="636"/>
      <c r="NQW37" s="636"/>
      <c r="NQX37" s="636"/>
      <c r="NQY37" s="636"/>
      <c r="NQZ37" s="636"/>
      <c r="NRA37" s="636"/>
      <c r="NRB37" s="636"/>
      <c r="NRC37" s="636"/>
      <c r="NRD37" s="636"/>
      <c r="NRE37" s="636"/>
      <c r="NRF37" s="636"/>
      <c r="NRG37" s="636"/>
      <c r="NRH37" s="636"/>
      <c r="NRI37" s="636"/>
      <c r="NRJ37" s="636"/>
      <c r="NRK37" s="636"/>
      <c r="NRL37" s="636"/>
      <c r="NRM37" s="636"/>
      <c r="NRN37" s="636"/>
      <c r="NRO37" s="636"/>
      <c r="NRP37" s="636"/>
      <c r="NRQ37" s="636"/>
      <c r="NRR37" s="636"/>
      <c r="NRS37" s="636"/>
      <c r="NRT37" s="636"/>
      <c r="NRU37" s="636"/>
      <c r="NRV37" s="636"/>
      <c r="NRW37" s="636"/>
      <c r="NRX37" s="636"/>
      <c r="NRY37" s="636"/>
      <c r="NRZ37" s="636"/>
      <c r="NSA37" s="636"/>
      <c r="NSB37" s="636"/>
      <c r="NSC37" s="636"/>
      <c r="NSD37" s="636"/>
      <c r="NSE37" s="636"/>
      <c r="NSF37" s="636"/>
      <c r="NSG37" s="636"/>
      <c r="NSH37" s="636"/>
      <c r="NSI37" s="636"/>
      <c r="NSJ37" s="636"/>
      <c r="NSK37" s="636"/>
      <c r="NSL37" s="636"/>
      <c r="NSM37" s="636"/>
      <c r="NSN37" s="636"/>
      <c r="NSO37" s="636"/>
      <c r="NSP37" s="636"/>
      <c r="NSQ37" s="636"/>
      <c r="NSR37" s="636"/>
      <c r="NSS37" s="636"/>
      <c r="NST37" s="636"/>
      <c r="NSU37" s="636"/>
      <c r="NSV37" s="636"/>
      <c r="NSW37" s="636"/>
      <c r="NSX37" s="636"/>
      <c r="NSY37" s="636"/>
      <c r="NSZ37" s="636"/>
      <c r="NTA37" s="636"/>
      <c r="NTB37" s="636"/>
      <c r="NTC37" s="636"/>
      <c r="NTD37" s="636"/>
      <c r="NTE37" s="636"/>
      <c r="NTF37" s="636"/>
      <c r="NTG37" s="636"/>
      <c r="NTH37" s="636"/>
      <c r="NTI37" s="636"/>
      <c r="NTJ37" s="636"/>
      <c r="NTK37" s="636"/>
      <c r="NTL37" s="636"/>
      <c r="NTM37" s="636"/>
      <c r="NTN37" s="636"/>
      <c r="NTO37" s="636"/>
      <c r="NTP37" s="636"/>
      <c r="NTQ37" s="636"/>
      <c r="NTR37" s="636"/>
      <c r="NTS37" s="636"/>
      <c r="NTT37" s="636"/>
      <c r="NTU37" s="636"/>
      <c r="NTV37" s="636"/>
      <c r="NTW37" s="636"/>
      <c r="NTX37" s="636"/>
      <c r="NTY37" s="636"/>
      <c r="NTZ37" s="636"/>
      <c r="NUA37" s="636"/>
      <c r="NUB37" s="636"/>
      <c r="NUC37" s="636"/>
      <c r="NUD37" s="636"/>
      <c r="NUE37" s="636"/>
      <c r="NUF37" s="636"/>
      <c r="NUG37" s="636"/>
      <c r="NUH37" s="636"/>
      <c r="NUI37" s="636"/>
      <c r="NUJ37" s="636"/>
      <c r="NUK37" s="636"/>
      <c r="NUL37" s="636"/>
      <c r="NUM37" s="636"/>
      <c r="NUN37" s="636"/>
      <c r="NUO37" s="636"/>
      <c r="NUP37" s="636"/>
      <c r="NUQ37" s="636"/>
      <c r="NUR37" s="636"/>
      <c r="NUS37" s="636"/>
      <c r="NUT37" s="636"/>
      <c r="NUU37" s="636"/>
      <c r="NUV37" s="636"/>
      <c r="NUW37" s="636"/>
      <c r="NUX37" s="636"/>
      <c r="NUY37" s="636"/>
      <c r="NUZ37" s="636"/>
      <c r="NVA37" s="636"/>
      <c r="NVB37" s="636"/>
      <c r="NVC37" s="636"/>
      <c r="NVD37" s="636"/>
      <c r="NVE37" s="636"/>
      <c r="NVF37" s="636"/>
      <c r="NVG37" s="636"/>
      <c r="NVH37" s="636"/>
      <c r="NVI37" s="636"/>
      <c r="NVJ37" s="636"/>
      <c r="NVK37" s="636"/>
      <c r="NVL37" s="636"/>
      <c r="NVM37" s="636"/>
      <c r="NVN37" s="636"/>
      <c r="NVO37" s="636"/>
      <c r="NVP37" s="636"/>
      <c r="NVQ37" s="636"/>
      <c r="NVR37" s="636"/>
      <c r="NVS37" s="636"/>
      <c r="NVT37" s="636"/>
      <c r="NVU37" s="636"/>
      <c r="NVV37" s="636"/>
      <c r="NVW37" s="636"/>
      <c r="NVX37" s="636"/>
      <c r="NVY37" s="636"/>
      <c r="NVZ37" s="636"/>
      <c r="NWA37" s="636"/>
      <c r="NWB37" s="636"/>
      <c r="NWC37" s="636"/>
      <c r="NWD37" s="636"/>
      <c r="NWE37" s="636"/>
      <c r="NWF37" s="636"/>
      <c r="NWG37" s="636"/>
      <c r="NWH37" s="636"/>
      <c r="NWI37" s="636"/>
      <c r="NWJ37" s="636"/>
      <c r="NWK37" s="636"/>
      <c r="NWL37" s="636"/>
      <c r="NWM37" s="636"/>
      <c r="NWN37" s="636"/>
      <c r="NWO37" s="636"/>
      <c r="NWP37" s="636"/>
      <c r="NWQ37" s="636"/>
      <c r="NWR37" s="636"/>
      <c r="NWS37" s="636"/>
      <c r="NWT37" s="636"/>
      <c r="NWU37" s="636"/>
      <c r="NWV37" s="636"/>
      <c r="NWW37" s="636"/>
      <c r="NWX37" s="636"/>
      <c r="NWY37" s="636"/>
      <c r="NWZ37" s="636"/>
      <c r="NXA37" s="636"/>
      <c r="NXB37" s="636"/>
      <c r="NXC37" s="636"/>
      <c r="NXD37" s="636"/>
      <c r="NXE37" s="636"/>
      <c r="NXF37" s="636"/>
      <c r="NXG37" s="636"/>
      <c r="NXH37" s="636"/>
      <c r="NXI37" s="636"/>
      <c r="NXJ37" s="636"/>
      <c r="NXK37" s="636"/>
      <c r="NXL37" s="636"/>
      <c r="NXM37" s="636"/>
      <c r="NXN37" s="636"/>
      <c r="NXO37" s="636"/>
      <c r="NXP37" s="636"/>
      <c r="NXQ37" s="636"/>
      <c r="NXR37" s="636"/>
      <c r="NXS37" s="636"/>
      <c r="NXT37" s="636"/>
      <c r="NXU37" s="636"/>
      <c r="NXV37" s="636"/>
      <c r="NXW37" s="636"/>
      <c r="NXX37" s="636"/>
      <c r="NXY37" s="636"/>
      <c r="NXZ37" s="636"/>
      <c r="NYA37" s="636"/>
      <c r="NYB37" s="636"/>
      <c r="NYC37" s="636"/>
      <c r="NYD37" s="636"/>
      <c r="NYE37" s="636"/>
      <c r="NYF37" s="636"/>
      <c r="NYG37" s="636"/>
      <c r="NYH37" s="636"/>
      <c r="NYI37" s="636"/>
      <c r="NYJ37" s="636"/>
      <c r="NYK37" s="636"/>
      <c r="NYL37" s="636"/>
      <c r="NYM37" s="636"/>
      <c r="NYN37" s="636"/>
      <c r="NYO37" s="636"/>
      <c r="NYP37" s="636"/>
      <c r="NYQ37" s="636"/>
      <c r="NYR37" s="636"/>
      <c r="NYS37" s="636"/>
      <c r="NYT37" s="636"/>
      <c r="NYU37" s="636"/>
      <c r="NYV37" s="636"/>
      <c r="NYW37" s="636"/>
      <c r="NYX37" s="636"/>
      <c r="NYY37" s="636"/>
      <c r="NYZ37" s="636"/>
      <c r="NZA37" s="636"/>
      <c r="NZB37" s="636"/>
      <c r="NZC37" s="636"/>
      <c r="NZD37" s="636"/>
      <c r="NZE37" s="636"/>
      <c r="NZF37" s="636"/>
      <c r="NZG37" s="636"/>
      <c r="NZH37" s="636"/>
      <c r="NZI37" s="636"/>
      <c r="NZJ37" s="636"/>
      <c r="NZK37" s="636"/>
      <c r="NZL37" s="636"/>
      <c r="NZM37" s="636"/>
      <c r="NZN37" s="636"/>
      <c r="NZO37" s="636"/>
      <c r="NZP37" s="636"/>
      <c r="NZQ37" s="636"/>
      <c r="NZR37" s="636"/>
      <c r="NZS37" s="636"/>
      <c r="NZT37" s="636"/>
      <c r="NZU37" s="636"/>
      <c r="NZV37" s="636"/>
      <c r="NZW37" s="636"/>
      <c r="NZX37" s="636"/>
      <c r="NZY37" s="636"/>
      <c r="NZZ37" s="636"/>
      <c r="OAA37" s="636"/>
      <c r="OAB37" s="636"/>
      <c r="OAC37" s="636"/>
      <c r="OAD37" s="636"/>
      <c r="OAE37" s="636"/>
      <c r="OAF37" s="636"/>
      <c r="OAG37" s="636"/>
      <c r="OAH37" s="636"/>
      <c r="OAI37" s="636"/>
      <c r="OAJ37" s="636"/>
      <c r="OAK37" s="636"/>
      <c r="OAL37" s="636"/>
      <c r="OAM37" s="636"/>
      <c r="OAN37" s="636"/>
      <c r="OAO37" s="636"/>
      <c r="OAP37" s="636"/>
      <c r="OAQ37" s="636"/>
      <c r="OAR37" s="636"/>
      <c r="OAS37" s="636"/>
      <c r="OAT37" s="636"/>
      <c r="OAU37" s="636"/>
      <c r="OAV37" s="636"/>
      <c r="OAW37" s="636"/>
      <c r="OAX37" s="636"/>
      <c r="OAY37" s="636"/>
      <c r="OAZ37" s="636"/>
      <c r="OBA37" s="636"/>
      <c r="OBB37" s="636"/>
      <c r="OBC37" s="636"/>
      <c r="OBD37" s="636"/>
      <c r="OBE37" s="636"/>
      <c r="OBF37" s="636"/>
      <c r="OBG37" s="636"/>
      <c r="OBH37" s="636"/>
      <c r="OBI37" s="636"/>
      <c r="OBJ37" s="636"/>
      <c r="OBK37" s="636"/>
      <c r="OBL37" s="636"/>
      <c r="OBM37" s="636"/>
      <c r="OBN37" s="636"/>
      <c r="OBO37" s="636"/>
      <c r="OBP37" s="636"/>
      <c r="OBQ37" s="636"/>
      <c r="OBR37" s="636"/>
      <c r="OBS37" s="636"/>
      <c r="OBT37" s="636"/>
      <c r="OBU37" s="636"/>
      <c r="OBV37" s="636"/>
      <c r="OBW37" s="636"/>
      <c r="OBX37" s="636"/>
      <c r="OBY37" s="636"/>
      <c r="OBZ37" s="636"/>
      <c r="OCA37" s="636"/>
      <c r="OCB37" s="636"/>
      <c r="OCC37" s="636"/>
      <c r="OCD37" s="636"/>
      <c r="OCE37" s="636"/>
      <c r="OCF37" s="636"/>
      <c r="OCG37" s="636"/>
      <c r="OCH37" s="636"/>
      <c r="OCI37" s="636"/>
      <c r="OCJ37" s="636"/>
      <c r="OCK37" s="636"/>
      <c r="OCL37" s="636"/>
      <c r="OCM37" s="636"/>
      <c r="OCN37" s="636"/>
      <c r="OCO37" s="636"/>
      <c r="OCP37" s="636"/>
      <c r="OCQ37" s="636"/>
      <c r="OCR37" s="636"/>
      <c r="OCS37" s="636"/>
      <c r="OCT37" s="636"/>
      <c r="OCU37" s="636"/>
      <c r="OCV37" s="636"/>
      <c r="OCW37" s="636"/>
      <c r="OCX37" s="636"/>
      <c r="OCY37" s="636"/>
      <c r="OCZ37" s="636"/>
      <c r="ODA37" s="636"/>
      <c r="ODB37" s="636"/>
      <c r="ODC37" s="636"/>
      <c r="ODD37" s="636"/>
      <c r="ODE37" s="636"/>
      <c r="ODF37" s="636"/>
      <c r="ODG37" s="636"/>
      <c r="ODH37" s="636"/>
      <c r="ODI37" s="636"/>
      <c r="ODJ37" s="636"/>
      <c r="ODK37" s="636"/>
      <c r="ODL37" s="636"/>
      <c r="ODM37" s="636"/>
      <c r="ODN37" s="636"/>
      <c r="ODO37" s="636"/>
      <c r="ODP37" s="636"/>
      <c r="ODQ37" s="636"/>
      <c r="ODR37" s="636"/>
      <c r="ODS37" s="636"/>
      <c r="ODT37" s="636"/>
      <c r="ODU37" s="636"/>
      <c r="ODV37" s="636"/>
      <c r="ODW37" s="636"/>
      <c r="ODX37" s="636"/>
      <c r="ODY37" s="636"/>
      <c r="ODZ37" s="636"/>
      <c r="OEA37" s="636"/>
      <c r="OEB37" s="636"/>
      <c r="OEC37" s="636"/>
      <c r="OED37" s="636"/>
      <c r="OEE37" s="636"/>
      <c r="OEF37" s="636"/>
      <c r="OEG37" s="636"/>
      <c r="OEH37" s="636"/>
      <c r="OEI37" s="636"/>
      <c r="OEJ37" s="636"/>
      <c r="OEK37" s="636"/>
      <c r="OEL37" s="636"/>
      <c r="OEM37" s="636"/>
      <c r="OEN37" s="636"/>
      <c r="OEO37" s="636"/>
      <c r="OEP37" s="636"/>
      <c r="OEQ37" s="636"/>
      <c r="OER37" s="636"/>
      <c r="OES37" s="636"/>
      <c r="OET37" s="636"/>
      <c r="OEU37" s="636"/>
      <c r="OEV37" s="636"/>
      <c r="OEW37" s="636"/>
      <c r="OEX37" s="636"/>
      <c r="OEY37" s="636"/>
      <c r="OEZ37" s="636"/>
      <c r="OFA37" s="636"/>
      <c r="OFB37" s="636"/>
      <c r="OFC37" s="636"/>
      <c r="OFD37" s="636"/>
      <c r="OFE37" s="636"/>
      <c r="OFF37" s="636"/>
      <c r="OFG37" s="636"/>
      <c r="OFH37" s="636"/>
      <c r="OFI37" s="636"/>
      <c r="OFJ37" s="636"/>
      <c r="OFK37" s="636"/>
      <c r="OFL37" s="636"/>
      <c r="OFM37" s="636"/>
      <c r="OFN37" s="636"/>
      <c r="OFO37" s="636"/>
      <c r="OFP37" s="636"/>
      <c r="OFQ37" s="636"/>
      <c r="OFR37" s="636"/>
      <c r="OFS37" s="636"/>
      <c r="OFT37" s="636"/>
      <c r="OFU37" s="636"/>
      <c r="OFV37" s="636"/>
      <c r="OFW37" s="636"/>
      <c r="OFX37" s="636"/>
      <c r="OFY37" s="636"/>
      <c r="OFZ37" s="636"/>
      <c r="OGA37" s="636"/>
      <c r="OGB37" s="636"/>
      <c r="OGC37" s="636"/>
      <c r="OGD37" s="636"/>
      <c r="OGE37" s="636"/>
      <c r="OGF37" s="636"/>
      <c r="OGG37" s="636"/>
      <c r="OGH37" s="636"/>
      <c r="OGI37" s="636"/>
      <c r="OGJ37" s="636"/>
      <c r="OGK37" s="636"/>
      <c r="OGL37" s="636"/>
      <c r="OGM37" s="636"/>
      <c r="OGN37" s="636"/>
      <c r="OGO37" s="636"/>
      <c r="OGP37" s="636"/>
      <c r="OGQ37" s="636"/>
      <c r="OGR37" s="636"/>
      <c r="OGS37" s="636"/>
      <c r="OGT37" s="636"/>
      <c r="OGU37" s="636"/>
      <c r="OGV37" s="636"/>
      <c r="OGW37" s="636"/>
      <c r="OGX37" s="636"/>
      <c r="OGY37" s="636"/>
      <c r="OGZ37" s="636"/>
      <c r="OHA37" s="636"/>
      <c r="OHB37" s="636"/>
      <c r="OHC37" s="636"/>
      <c r="OHD37" s="636"/>
      <c r="OHE37" s="636"/>
      <c r="OHF37" s="636"/>
      <c r="OHG37" s="636"/>
      <c r="OHH37" s="636"/>
      <c r="OHI37" s="636"/>
      <c r="OHJ37" s="636"/>
      <c r="OHK37" s="636"/>
      <c r="OHL37" s="636"/>
      <c r="OHM37" s="636"/>
      <c r="OHN37" s="636"/>
      <c r="OHO37" s="636"/>
      <c r="OHP37" s="636"/>
      <c r="OHQ37" s="636"/>
      <c r="OHR37" s="636"/>
      <c r="OHS37" s="636"/>
      <c r="OHT37" s="636"/>
      <c r="OHU37" s="636"/>
      <c r="OHV37" s="636"/>
      <c r="OHW37" s="636"/>
      <c r="OHX37" s="636"/>
      <c r="OHY37" s="636"/>
      <c r="OHZ37" s="636"/>
      <c r="OIA37" s="636"/>
      <c r="OIB37" s="636"/>
      <c r="OIC37" s="636"/>
      <c r="OID37" s="636"/>
      <c r="OIE37" s="636"/>
      <c r="OIF37" s="636"/>
      <c r="OIG37" s="636"/>
      <c r="OIH37" s="636"/>
      <c r="OII37" s="636"/>
      <c r="OIJ37" s="636"/>
      <c r="OIK37" s="636"/>
      <c r="OIL37" s="636"/>
      <c r="OIM37" s="636"/>
      <c r="OIN37" s="636"/>
      <c r="OIO37" s="636"/>
      <c r="OIP37" s="636"/>
      <c r="OIQ37" s="636"/>
      <c r="OIR37" s="636"/>
      <c r="OIS37" s="636"/>
      <c r="OIT37" s="636"/>
      <c r="OIU37" s="636"/>
      <c r="OIV37" s="636"/>
      <c r="OIW37" s="636"/>
      <c r="OIX37" s="636"/>
      <c r="OIY37" s="636"/>
      <c r="OIZ37" s="636"/>
      <c r="OJA37" s="636"/>
      <c r="OJB37" s="636"/>
      <c r="OJC37" s="636"/>
      <c r="OJD37" s="636"/>
      <c r="OJE37" s="636"/>
      <c r="OJF37" s="636"/>
      <c r="OJG37" s="636"/>
      <c r="OJH37" s="636"/>
      <c r="OJI37" s="636"/>
      <c r="OJJ37" s="636"/>
      <c r="OJK37" s="636"/>
      <c r="OJL37" s="636"/>
      <c r="OJM37" s="636"/>
      <c r="OJN37" s="636"/>
      <c r="OJO37" s="636"/>
      <c r="OJP37" s="636"/>
      <c r="OJQ37" s="636"/>
      <c r="OJR37" s="636"/>
      <c r="OJS37" s="636"/>
      <c r="OJT37" s="636"/>
      <c r="OJU37" s="636"/>
      <c r="OJV37" s="636"/>
      <c r="OJW37" s="636"/>
      <c r="OJX37" s="636"/>
      <c r="OJY37" s="636"/>
      <c r="OJZ37" s="636"/>
      <c r="OKA37" s="636"/>
      <c r="OKB37" s="636"/>
      <c r="OKC37" s="636"/>
      <c r="OKD37" s="636"/>
      <c r="OKE37" s="636"/>
      <c r="OKF37" s="636"/>
      <c r="OKG37" s="636"/>
      <c r="OKH37" s="636"/>
      <c r="OKI37" s="636"/>
      <c r="OKJ37" s="636"/>
      <c r="OKK37" s="636"/>
      <c r="OKL37" s="636"/>
      <c r="OKM37" s="636"/>
      <c r="OKN37" s="636"/>
      <c r="OKO37" s="636"/>
      <c r="OKP37" s="636"/>
      <c r="OKQ37" s="636"/>
      <c r="OKR37" s="636"/>
      <c r="OKS37" s="636"/>
      <c r="OKT37" s="636"/>
      <c r="OKU37" s="636"/>
      <c r="OKV37" s="636"/>
      <c r="OKW37" s="636"/>
      <c r="OKX37" s="636"/>
      <c r="OKY37" s="636"/>
      <c r="OKZ37" s="636"/>
      <c r="OLA37" s="636"/>
      <c r="OLB37" s="636"/>
      <c r="OLC37" s="636"/>
      <c r="OLD37" s="636"/>
      <c r="OLE37" s="636"/>
      <c r="OLF37" s="636"/>
      <c r="OLG37" s="636"/>
      <c r="OLH37" s="636"/>
      <c r="OLI37" s="636"/>
      <c r="OLJ37" s="636"/>
      <c r="OLK37" s="636"/>
      <c r="OLL37" s="636"/>
      <c r="OLM37" s="636"/>
      <c r="OLN37" s="636"/>
      <c r="OLO37" s="636"/>
      <c r="OLP37" s="636"/>
      <c r="OLQ37" s="636"/>
      <c r="OLR37" s="636"/>
      <c r="OLS37" s="636"/>
      <c r="OLT37" s="636"/>
      <c r="OLU37" s="636"/>
      <c r="OLV37" s="636"/>
      <c r="OLW37" s="636"/>
      <c r="OLX37" s="636"/>
      <c r="OLY37" s="636"/>
      <c r="OLZ37" s="636"/>
      <c r="OMA37" s="636"/>
      <c r="OMB37" s="636"/>
      <c r="OMC37" s="636"/>
      <c r="OMD37" s="636"/>
      <c r="OME37" s="636"/>
      <c r="OMF37" s="636"/>
      <c r="OMG37" s="636"/>
      <c r="OMH37" s="636"/>
      <c r="OMI37" s="636"/>
      <c r="OMJ37" s="636"/>
      <c r="OMK37" s="636"/>
      <c r="OML37" s="636"/>
      <c r="OMM37" s="636"/>
      <c r="OMN37" s="636"/>
      <c r="OMO37" s="636"/>
      <c r="OMP37" s="636"/>
      <c r="OMQ37" s="636"/>
      <c r="OMR37" s="636"/>
      <c r="OMS37" s="636"/>
      <c r="OMT37" s="636"/>
      <c r="OMU37" s="636"/>
      <c r="OMV37" s="636"/>
      <c r="OMW37" s="636"/>
      <c r="OMX37" s="636"/>
      <c r="OMY37" s="636"/>
      <c r="OMZ37" s="636"/>
      <c r="ONA37" s="636"/>
      <c r="ONB37" s="636"/>
      <c r="ONC37" s="636"/>
      <c r="OND37" s="636"/>
      <c r="ONE37" s="636"/>
      <c r="ONF37" s="636"/>
      <c r="ONG37" s="636"/>
      <c r="ONH37" s="636"/>
      <c r="ONI37" s="636"/>
      <c r="ONJ37" s="636"/>
      <c r="ONK37" s="636"/>
      <c r="ONL37" s="636"/>
      <c r="ONM37" s="636"/>
      <c r="ONN37" s="636"/>
      <c r="ONO37" s="636"/>
      <c r="ONP37" s="636"/>
      <c r="ONQ37" s="636"/>
      <c r="ONR37" s="636"/>
      <c r="ONS37" s="636"/>
      <c r="ONT37" s="636"/>
      <c r="ONU37" s="636"/>
      <c r="ONV37" s="636"/>
      <c r="ONW37" s="636"/>
      <c r="ONX37" s="636"/>
      <c r="ONY37" s="636"/>
      <c r="ONZ37" s="636"/>
      <c r="OOA37" s="636"/>
      <c r="OOB37" s="636"/>
      <c r="OOC37" s="636"/>
      <c r="OOD37" s="636"/>
      <c r="OOE37" s="636"/>
      <c r="OOF37" s="636"/>
      <c r="OOG37" s="636"/>
      <c r="OOH37" s="636"/>
      <c r="OOI37" s="636"/>
      <c r="OOJ37" s="636"/>
      <c r="OOK37" s="636"/>
      <c r="OOL37" s="636"/>
      <c r="OOM37" s="636"/>
      <c r="OON37" s="636"/>
      <c r="OOO37" s="636"/>
      <c r="OOP37" s="636"/>
      <c r="OOQ37" s="636"/>
      <c r="OOR37" s="636"/>
      <c r="OOS37" s="636"/>
      <c r="OOT37" s="636"/>
      <c r="OOU37" s="636"/>
      <c r="OOV37" s="636"/>
      <c r="OOW37" s="636"/>
      <c r="OOX37" s="636"/>
      <c r="OOY37" s="636"/>
      <c r="OOZ37" s="636"/>
      <c r="OPA37" s="636"/>
      <c r="OPB37" s="636"/>
      <c r="OPC37" s="636"/>
      <c r="OPD37" s="636"/>
      <c r="OPE37" s="636"/>
      <c r="OPF37" s="636"/>
      <c r="OPG37" s="636"/>
      <c r="OPH37" s="636"/>
      <c r="OPI37" s="636"/>
      <c r="OPJ37" s="636"/>
      <c r="OPK37" s="636"/>
      <c r="OPL37" s="636"/>
      <c r="OPM37" s="636"/>
      <c r="OPN37" s="636"/>
      <c r="OPO37" s="636"/>
      <c r="OPP37" s="636"/>
      <c r="OPQ37" s="636"/>
      <c r="OPR37" s="636"/>
      <c r="OPS37" s="636"/>
      <c r="OPT37" s="636"/>
      <c r="OPU37" s="636"/>
      <c r="OPV37" s="636"/>
      <c r="OPW37" s="636"/>
      <c r="OPX37" s="636"/>
      <c r="OPY37" s="636"/>
      <c r="OPZ37" s="636"/>
      <c r="OQA37" s="636"/>
      <c r="OQB37" s="636"/>
      <c r="OQC37" s="636"/>
      <c r="OQD37" s="636"/>
      <c r="OQE37" s="636"/>
      <c r="OQF37" s="636"/>
      <c r="OQG37" s="636"/>
      <c r="OQH37" s="636"/>
      <c r="OQI37" s="636"/>
      <c r="OQJ37" s="636"/>
      <c r="OQK37" s="636"/>
      <c r="OQL37" s="636"/>
      <c r="OQM37" s="636"/>
      <c r="OQN37" s="636"/>
      <c r="OQO37" s="636"/>
      <c r="OQP37" s="636"/>
      <c r="OQQ37" s="636"/>
      <c r="OQR37" s="636"/>
      <c r="OQS37" s="636"/>
      <c r="OQT37" s="636"/>
      <c r="OQU37" s="636"/>
      <c r="OQV37" s="636"/>
      <c r="OQW37" s="636"/>
      <c r="OQX37" s="636"/>
      <c r="OQY37" s="636"/>
      <c r="OQZ37" s="636"/>
      <c r="ORA37" s="636"/>
      <c r="ORB37" s="636"/>
      <c r="ORC37" s="636"/>
      <c r="ORD37" s="636"/>
      <c r="ORE37" s="636"/>
      <c r="ORF37" s="636"/>
      <c r="ORG37" s="636"/>
      <c r="ORH37" s="636"/>
      <c r="ORI37" s="636"/>
      <c r="ORJ37" s="636"/>
      <c r="ORK37" s="636"/>
      <c r="ORL37" s="636"/>
      <c r="ORM37" s="636"/>
      <c r="ORN37" s="636"/>
      <c r="ORO37" s="636"/>
      <c r="ORP37" s="636"/>
      <c r="ORQ37" s="636"/>
      <c r="ORR37" s="636"/>
      <c r="ORS37" s="636"/>
      <c r="ORT37" s="636"/>
      <c r="ORU37" s="636"/>
      <c r="ORV37" s="636"/>
      <c r="ORW37" s="636"/>
      <c r="ORX37" s="636"/>
      <c r="ORY37" s="636"/>
      <c r="ORZ37" s="636"/>
      <c r="OSA37" s="636"/>
      <c r="OSB37" s="636"/>
      <c r="OSC37" s="636"/>
      <c r="OSD37" s="636"/>
      <c r="OSE37" s="636"/>
      <c r="OSF37" s="636"/>
      <c r="OSG37" s="636"/>
      <c r="OSH37" s="636"/>
      <c r="OSI37" s="636"/>
      <c r="OSJ37" s="636"/>
      <c r="OSK37" s="636"/>
      <c r="OSL37" s="636"/>
      <c r="OSM37" s="636"/>
      <c r="OSN37" s="636"/>
      <c r="OSO37" s="636"/>
      <c r="OSP37" s="636"/>
      <c r="OSQ37" s="636"/>
      <c r="OSR37" s="636"/>
      <c r="OSS37" s="636"/>
      <c r="OST37" s="636"/>
      <c r="OSU37" s="636"/>
      <c r="OSV37" s="636"/>
      <c r="OSW37" s="636"/>
      <c r="OSX37" s="636"/>
      <c r="OSY37" s="636"/>
      <c r="OSZ37" s="636"/>
      <c r="OTA37" s="636"/>
      <c r="OTB37" s="636"/>
      <c r="OTC37" s="636"/>
      <c r="OTD37" s="636"/>
      <c r="OTE37" s="636"/>
      <c r="OTF37" s="636"/>
      <c r="OTG37" s="636"/>
      <c r="OTH37" s="636"/>
      <c r="OTI37" s="636"/>
      <c r="OTJ37" s="636"/>
      <c r="OTK37" s="636"/>
      <c r="OTL37" s="636"/>
      <c r="OTM37" s="636"/>
      <c r="OTN37" s="636"/>
      <c r="OTO37" s="636"/>
      <c r="OTP37" s="636"/>
      <c r="OTQ37" s="636"/>
      <c r="OTR37" s="636"/>
      <c r="OTS37" s="636"/>
      <c r="OTT37" s="636"/>
      <c r="OTU37" s="636"/>
      <c r="OTV37" s="636"/>
      <c r="OTW37" s="636"/>
      <c r="OTX37" s="636"/>
      <c r="OTY37" s="636"/>
      <c r="OTZ37" s="636"/>
      <c r="OUA37" s="636"/>
      <c r="OUB37" s="636"/>
      <c r="OUC37" s="636"/>
      <c r="OUD37" s="636"/>
      <c r="OUE37" s="636"/>
      <c r="OUF37" s="636"/>
      <c r="OUG37" s="636"/>
      <c r="OUH37" s="636"/>
      <c r="OUI37" s="636"/>
      <c r="OUJ37" s="636"/>
      <c r="OUK37" s="636"/>
      <c r="OUL37" s="636"/>
      <c r="OUM37" s="636"/>
      <c r="OUN37" s="636"/>
      <c r="OUO37" s="636"/>
      <c r="OUP37" s="636"/>
      <c r="OUQ37" s="636"/>
      <c r="OUR37" s="636"/>
      <c r="OUS37" s="636"/>
      <c r="OUT37" s="636"/>
      <c r="OUU37" s="636"/>
      <c r="OUV37" s="636"/>
      <c r="OUW37" s="636"/>
      <c r="OUX37" s="636"/>
      <c r="OUY37" s="636"/>
      <c r="OUZ37" s="636"/>
      <c r="OVA37" s="636"/>
      <c r="OVB37" s="636"/>
      <c r="OVC37" s="636"/>
      <c r="OVD37" s="636"/>
      <c r="OVE37" s="636"/>
      <c r="OVF37" s="636"/>
      <c r="OVG37" s="636"/>
      <c r="OVH37" s="636"/>
      <c r="OVI37" s="636"/>
      <c r="OVJ37" s="636"/>
      <c r="OVK37" s="636"/>
      <c r="OVL37" s="636"/>
      <c r="OVM37" s="636"/>
      <c r="OVN37" s="636"/>
      <c r="OVO37" s="636"/>
      <c r="OVP37" s="636"/>
      <c r="OVQ37" s="636"/>
      <c r="OVR37" s="636"/>
      <c r="OVS37" s="636"/>
      <c r="OVT37" s="636"/>
      <c r="OVU37" s="636"/>
      <c r="OVV37" s="636"/>
      <c r="OVW37" s="636"/>
      <c r="OVX37" s="636"/>
      <c r="OVY37" s="636"/>
      <c r="OVZ37" s="636"/>
      <c r="OWA37" s="636"/>
      <c r="OWB37" s="636"/>
      <c r="OWC37" s="636"/>
      <c r="OWD37" s="636"/>
      <c r="OWE37" s="636"/>
      <c r="OWF37" s="636"/>
      <c r="OWG37" s="636"/>
      <c r="OWH37" s="636"/>
      <c r="OWI37" s="636"/>
      <c r="OWJ37" s="636"/>
      <c r="OWK37" s="636"/>
      <c r="OWL37" s="636"/>
      <c r="OWM37" s="636"/>
      <c r="OWN37" s="636"/>
      <c r="OWO37" s="636"/>
      <c r="OWP37" s="636"/>
      <c r="OWQ37" s="636"/>
      <c r="OWR37" s="636"/>
      <c r="OWS37" s="636"/>
      <c r="OWT37" s="636"/>
      <c r="OWU37" s="636"/>
      <c r="OWV37" s="636"/>
      <c r="OWW37" s="636"/>
      <c r="OWX37" s="636"/>
      <c r="OWY37" s="636"/>
      <c r="OWZ37" s="636"/>
      <c r="OXA37" s="636"/>
      <c r="OXB37" s="636"/>
      <c r="OXC37" s="636"/>
      <c r="OXD37" s="636"/>
      <c r="OXE37" s="636"/>
      <c r="OXF37" s="636"/>
      <c r="OXG37" s="636"/>
      <c r="OXH37" s="636"/>
      <c r="OXI37" s="636"/>
      <c r="OXJ37" s="636"/>
      <c r="OXK37" s="636"/>
      <c r="OXL37" s="636"/>
      <c r="OXM37" s="636"/>
      <c r="OXN37" s="636"/>
      <c r="OXO37" s="636"/>
      <c r="OXP37" s="636"/>
      <c r="OXQ37" s="636"/>
      <c r="OXR37" s="636"/>
      <c r="OXS37" s="636"/>
      <c r="OXT37" s="636"/>
      <c r="OXU37" s="636"/>
      <c r="OXV37" s="636"/>
      <c r="OXW37" s="636"/>
      <c r="OXX37" s="636"/>
      <c r="OXY37" s="636"/>
      <c r="OXZ37" s="636"/>
      <c r="OYA37" s="636"/>
      <c r="OYB37" s="636"/>
      <c r="OYC37" s="636"/>
      <c r="OYD37" s="636"/>
      <c r="OYE37" s="636"/>
      <c r="OYF37" s="636"/>
      <c r="OYG37" s="636"/>
      <c r="OYH37" s="636"/>
      <c r="OYI37" s="636"/>
      <c r="OYJ37" s="636"/>
      <c r="OYK37" s="636"/>
      <c r="OYL37" s="636"/>
      <c r="OYM37" s="636"/>
      <c r="OYN37" s="636"/>
      <c r="OYO37" s="636"/>
      <c r="OYP37" s="636"/>
      <c r="OYQ37" s="636"/>
      <c r="OYR37" s="636"/>
      <c r="OYS37" s="636"/>
      <c r="OYT37" s="636"/>
      <c r="OYU37" s="636"/>
      <c r="OYV37" s="636"/>
      <c r="OYW37" s="636"/>
      <c r="OYX37" s="636"/>
      <c r="OYY37" s="636"/>
      <c r="OYZ37" s="636"/>
      <c r="OZA37" s="636"/>
      <c r="OZB37" s="636"/>
      <c r="OZC37" s="636"/>
      <c r="OZD37" s="636"/>
      <c r="OZE37" s="636"/>
      <c r="OZF37" s="636"/>
      <c r="OZG37" s="636"/>
      <c r="OZH37" s="636"/>
      <c r="OZI37" s="636"/>
      <c r="OZJ37" s="636"/>
      <c r="OZK37" s="636"/>
      <c r="OZL37" s="636"/>
      <c r="OZM37" s="636"/>
      <c r="OZN37" s="636"/>
      <c r="OZO37" s="636"/>
      <c r="OZP37" s="636"/>
      <c r="OZQ37" s="636"/>
      <c r="OZR37" s="636"/>
      <c r="OZS37" s="636"/>
      <c r="OZT37" s="636"/>
      <c r="OZU37" s="636"/>
      <c r="OZV37" s="636"/>
      <c r="OZW37" s="636"/>
      <c r="OZX37" s="636"/>
      <c r="OZY37" s="636"/>
      <c r="OZZ37" s="636"/>
      <c r="PAA37" s="636"/>
      <c r="PAB37" s="636"/>
      <c r="PAC37" s="636"/>
      <c r="PAD37" s="636"/>
      <c r="PAE37" s="636"/>
      <c r="PAF37" s="636"/>
      <c r="PAG37" s="636"/>
      <c r="PAH37" s="636"/>
      <c r="PAI37" s="636"/>
      <c r="PAJ37" s="636"/>
      <c r="PAK37" s="636"/>
      <c r="PAL37" s="636"/>
      <c r="PAM37" s="636"/>
      <c r="PAN37" s="636"/>
      <c r="PAO37" s="636"/>
      <c r="PAP37" s="636"/>
      <c r="PAQ37" s="636"/>
      <c r="PAR37" s="636"/>
      <c r="PAS37" s="636"/>
      <c r="PAT37" s="636"/>
      <c r="PAU37" s="636"/>
      <c r="PAV37" s="636"/>
      <c r="PAW37" s="636"/>
      <c r="PAX37" s="636"/>
      <c r="PAY37" s="636"/>
      <c r="PAZ37" s="636"/>
      <c r="PBA37" s="636"/>
      <c r="PBB37" s="636"/>
      <c r="PBC37" s="636"/>
      <c r="PBD37" s="636"/>
      <c r="PBE37" s="636"/>
      <c r="PBF37" s="636"/>
      <c r="PBG37" s="636"/>
      <c r="PBH37" s="636"/>
      <c r="PBI37" s="636"/>
      <c r="PBJ37" s="636"/>
      <c r="PBK37" s="636"/>
      <c r="PBL37" s="636"/>
      <c r="PBM37" s="636"/>
      <c r="PBN37" s="636"/>
      <c r="PBO37" s="636"/>
      <c r="PBP37" s="636"/>
      <c r="PBQ37" s="636"/>
      <c r="PBR37" s="636"/>
      <c r="PBS37" s="636"/>
      <c r="PBT37" s="636"/>
      <c r="PBU37" s="636"/>
      <c r="PBV37" s="636"/>
      <c r="PBW37" s="636"/>
      <c r="PBX37" s="636"/>
      <c r="PBY37" s="636"/>
      <c r="PBZ37" s="636"/>
      <c r="PCA37" s="636"/>
      <c r="PCB37" s="636"/>
      <c r="PCC37" s="636"/>
      <c r="PCD37" s="636"/>
      <c r="PCE37" s="636"/>
      <c r="PCF37" s="636"/>
      <c r="PCG37" s="636"/>
      <c r="PCH37" s="636"/>
      <c r="PCI37" s="636"/>
      <c r="PCJ37" s="636"/>
      <c r="PCK37" s="636"/>
      <c r="PCL37" s="636"/>
      <c r="PCM37" s="636"/>
      <c r="PCN37" s="636"/>
      <c r="PCO37" s="636"/>
      <c r="PCP37" s="636"/>
      <c r="PCQ37" s="636"/>
      <c r="PCR37" s="636"/>
      <c r="PCS37" s="636"/>
      <c r="PCT37" s="636"/>
      <c r="PCU37" s="636"/>
      <c r="PCV37" s="636"/>
      <c r="PCW37" s="636"/>
      <c r="PCX37" s="636"/>
      <c r="PCY37" s="636"/>
      <c r="PCZ37" s="636"/>
      <c r="PDA37" s="636"/>
      <c r="PDB37" s="636"/>
      <c r="PDC37" s="636"/>
      <c r="PDD37" s="636"/>
      <c r="PDE37" s="636"/>
      <c r="PDF37" s="636"/>
      <c r="PDG37" s="636"/>
      <c r="PDH37" s="636"/>
      <c r="PDI37" s="636"/>
      <c r="PDJ37" s="636"/>
      <c r="PDK37" s="636"/>
      <c r="PDL37" s="636"/>
      <c r="PDM37" s="636"/>
      <c r="PDN37" s="636"/>
      <c r="PDO37" s="636"/>
      <c r="PDP37" s="636"/>
      <c r="PDQ37" s="636"/>
      <c r="PDR37" s="636"/>
      <c r="PDS37" s="636"/>
      <c r="PDT37" s="636"/>
      <c r="PDU37" s="636"/>
      <c r="PDV37" s="636"/>
      <c r="PDW37" s="636"/>
      <c r="PDX37" s="636"/>
      <c r="PDY37" s="636"/>
      <c r="PDZ37" s="636"/>
      <c r="PEA37" s="636"/>
      <c r="PEB37" s="636"/>
      <c r="PEC37" s="636"/>
      <c r="PED37" s="636"/>
      <c r="PEE37" s="636"/>
      <c r="PEF37" s="636"/>
      <c r="PEG37" s="636"/>
      <c r="PEH37" s="636"/>
      <c r="PEI37" s="636"/>
      <c r="PEJ37" s="636"/>
      <c r="PEK37" s="636"/>
      <c r="PEL37" s="636"/>
      <c r="PEM37" s="636"/>
      <c r="PEN37" s="636"/>
      <c r="PEO37" s="636"/>
      <c r="PEP37" s="636"/>
      <c r="PEQ37" s="636"/>
      <c r="PER37" s="636"/>
      <c r="PES37" s="636"/>
      <c r="PET37" s="636"/>
      <c r="PEU37" s="636"/>
      <c r="PEV37" s="636"/>
      <c r="PEW37" s="636"/>
      <c r="PEX37" s="636"/>
      <c r="PEY37" s="636"/>
      <c r="PEZ37" s="636"/>
      <c r="PFA37" s="636"/>
      <c r="PFB37" s="636"/>
      <c r="PFC37" s="636"/>
      <c r="PFD37" s="636"/>
      <c r="PFE37" s="636"/>
      <c r="PFF37" s="636"/>
      <c r="PFG37" s="636"/>
      <c r="PFH37" s="636"/>
      <c r="PFI37" s="636"/>
      <c r="PFJ37" s="636"/>
      <c r="PFK37" s="636"/>
      <c r="PFL37" s="636"/>
      <c r="PFM37" s="636"/>
      <c r="PFN37" s="636"/>
      <c r="PFO37" s="636"/>
      <c r="PFP37" s="636"/>
      <c r="PFQ37" s="636"/>
      <c r="PFR37" s="636"/>
      <c r="PFS37" s="636"/>
      <c r="PFT37" s="636"/>
      <c r="PFU37" s="636"/>
      <c r="PFV37" s="636"/>
      <c r="PFW37" s="636"/>
      <c r="PFX37" s="636"/>
      <c r="PFY37" s="636"/>
      <c r="PFZ37" s="636"/>
      <c r="PGA37" s="636"/>
      <c r="PGB37" s="636"/>
      <c r="PGC37" s="636"/>
      <c r="PGD37" s="636"/>
      <c r="PGE37" s="636"/>
      <c r="PGF37" s="636"/>
      <c r="PGG37" s="636"/>
      <c r="PGH37" s="636"/>
      <c r="PGI37" s="636"/>
      <c r="PGJ37" s="636"/>
      <c r="PGK37" s="636"/>
      <c r="PGL37" s="636"/>
      <c r="PGM37" s="636"/>
      <c r="PGN37" s="636"/>
      <c r="PGO37" s="636"/>
      <c r="PGP37" s="636"/>
      <c r="PGQ37" s="636"/>
      <c r="PGR37" s="636"/>
      <c r="PGS37" s="636"/>
      <c r="PGT37" s="636"/>
      <c r="PGU37" s="636"/>
      <c r="PGV37" s="636"/>
      <c r="PGW37" s="636"/>
      <c r="PGX37" s="636"/>
      <c r="PGY37" s="636"/>
      <c r="PGZ37" s="636"/>
      <c r="PHA37" s="636"/>
      <c r="PHB37" s="636"/>
      <c r="PHC37" s="636"/>
      <c r="PHD37" s="636"/>
      <c r="PHE37" s="636"/>
      <c r="PHF37" s="636"/>
      <c r="PHG37" s="636"/>
      <c r="PHH37" s="636"/>
      <c r="PHI37" s="636"/>
      <c r="PHJ37" s="636"/>
      <c r="PHK37" s="636"/>
      <c r="PHL37" s="636"/>
      <c r="PHM37" s="636"/>
      <c r="PHN37" s="636"/>
      <c r="PHO37" s="636"/>
      <c r="PHP37" s="636"/>
      <c r="PHQ37" s="636"/>
      <c r="PHR37" s="636"/>
      <c r="PHS37" s="636"/>
      <c r="PHT37" s="636"/>
      <c r="PHU37" s="636"/>
      <c r="PHV37" s="636"/>
      <c r="PHW37" s="636"/>
      <c r="PHX37" s="636"/>
      <c r="PHY37" s="636"/>
      <c r="PHZ37" s="636"/>
      <c r="PIA37" s="636"/>
      <c r="PIB37" s="636"/>
      <c r="PIC37" s="636"/>
      <c r="PID37" s="636"/>
      <c r="PIE37" s="636"/>
      <c r="PIF37" s="636"/>
      <c r="PIG37" s="636"/>
      <c r="PIH37" s="636"/>
      <c r="PII37" s="636"/>
      <c r="PIJ37" s="636"/>
      <c r="PIK37" s="636"/>
      <c r="PIL37" s="636"/>
      <c r="PIM37" s="636"/>
      <c r="PIN37" s="636"/>
      <c r="PIO37" s="636"/>
      <c r="PIP37" s="636"/>
      <c r="PIQ37" s="636"/>
      <c r="PIR37" s="636"/>
      <c r="PIS37" s="636"/>
      <c r="PIT37" s="636"/>
      <c r="PIU37" s="636"/>
      <c r="PIV37" s="636"/>
      <c r="PIW37" s="636"/>
      <c r="PIX37" s="636"/>
      <c r="PIY37" s="636"/>
      <c r="PIZ37" s="636"/>
      <c r="PJA37" s="636"/>
      <c r="PJB37" s="636"/>
      <c r="PJC37" s="636"/>
      <c r="PJD37" s="636"/>
      <c r="PJE37" s="636"/>
      <c r="PJF37" s="636"/>
      <c r="PJG37" s="636"/>
      <c r="PJH37" s="636"/>
      <c r="PJI37" s="636"/>
      <c r="PJJ37" s="636"/>
      <c r="PJK37" s="636"/>
      <c r="PJL37" s="636"/>
      <c r="PJM37" s="636"/>
      <c r="PJN37" s="636"/>
      <c r="PJO37" s="636"/>
      <c r="PJP37" s="636"/>
      <c r="PJQ37" s="636"/>
      <c r="PJR37" s="636"/>
      <c r="PJS37" s="636"/>
      <c r="PJT37" s="636"/>
      <c r="PJU37" s="636"/>
      <c r="PJV37" s="636"/>
      <c r="PJW37" s="636"/>
      <c r="PJX37" s="636"/>
      <c r="PJY37" s="636"/>
      <c r="PJZ37" s="636"/>
      <c r="PKA37" s="636"/>
      <c r="PKB37" s="636"/>
      <c r="PKC37" s="636"/>
      <c r="PKD37" s="636"/>
      <c r="PKE37" s="636"/>
      <c r="PKF37" s="636"/>
      <c r="PKG37" s="636"/>
      <c r="PKH37" s="636"/>
      <c r="PKI37" s="636"/>
      <c r="PKJ37" s="636"/>
      <c r="PKK37" s="636"/>
      <c r="PKL37" s="636"/>
      <c r="PKM37" s="636"/>
      <c r="PKN37" s="636"/>
      <c r="PKO37" s="636"/>
      <c r="PKP37" s="636"/>
      <c r="PKQ37" s="636"/>
      <c r="PKR37" s="636"/>
      <c r="PKS37" s="636"/>
      <c r="PKT37" s="636"/>
      <c r="PKU37" s="636"/>
      <c r="PKV37" s="636"/>
      <c r="PKW37" s="636"/>
      <c r="PKX37" s="636"/>
      <c r="PKY37" s="636"/>
      <c r="PKZ37" s="636"/>
      <c r="PLA37" s="636"/>
      <c r="PLB37" s="636"/>
      <c r="PLC37" s="636"/>
      <c r="PLD37" s="636"/>
      <c r="PLE37" s="636"/>
      <c r="PLF37" s="636"/>
      <c r="PLG37" s="636"/>
      <c r="PLH37" s="636"/>
      <c r="PLI37" s="636"/>
      <c r="PLJ37" s="636"/>
      <c r="PLK37" s="636"/>
      <c r="PLL37" s="636"/>
      <c r="PLM37" s="636"/>
      <c r="PLN37" s="636"/>
      <c r="PLO37" s="636"/>
      <c r="PLP37" s="636"/>
      <c r="PLQ37" s="636"/>
      <c r="PLR37" s="636"/>
      <c r="PLS37" s="636"/>
      <c r="PLT37" s="636"/>
      <c r="PLU37" s="636"/>
      <c r="PLV37" s="636"/>
      <c r="PLW37" s="636"/>
      <c r="PLX37" s="636"/>
      <c r="PLY37" s="636"/>
      <c r="PLZ37" s="636"/>
      <c r="PMA37" s="636"/>
      <c r="PMB37" s="636"/>
      <c r="PMC37" s="636"/>
      <c r="PMD37" s="636"/>
      <c r="PME37" s="636"/>
      <c r="PMF37" s="636"/>
      <c r="PMG37" s="636"/>
      <c r="PMH37" s="636"/>
      <c r="PMI37" s="636"/>
      <c r="PMJ37" s="636"/>
      <c r="PMK37" s="636"/>
      <c r="PML37" s="636"/>
      <c r="PMM37" s="636"/>
      <c r="PMN37" s="636"/>
      <c r="PMO37" s="636"/>
      <c r="PMP37" s="636"/>
      <c r="PMQ37" s="636"/>
      <c r="PMR37" s="636"/>
      <c r="PMS37" s="636"/>
      <c r="PMT37" s="636"/>
      <c r="PMU37" s="636"/>
      <c r="PMV37" s="636"/>
      <c r="PMW37" s="636"/>
      <c r="PMX37" s="636"/>
      <c r="PMY37" s="636"/>
      <c r="PMZ37" s="636"/>
      <c r="PNA37" s="636"/>
      <c r="PNB37" s="636"/>
      <c r="PNC37" s="636"/>
      <c r="PND37" s="636"/>
      <c r="PNE37" s="636"/>
      <c r="PNF37" s="636"/>
      <c r="PNG37" s="636"/>
      <c r="PNH37" s="636"/>
      <c r="PNI37" s="636"/>
      <c r="PNJ37" s="636"/>
      <c r="PNK37" s="636"/>
      <c r="PNL37" s="636"/>
      <c r="PNM37" s="636"/>
      <c r="PNN37" s="636"/>
      <c r="PNO37" s="636"/>
      <c r="PNP37" s="636"/>
      <c r="PNQ37" s="636"/>
      <c r="PNR37" s="636"/>
      <c r="PNS37" s="636"/>
      <c r="PNT37" s="636"/>
      <c r="PNU37" s="636"/>
      <c r="PNV37" s="636"/>
      <c r="PNW37" s="636"/>
      <c r="PNX37" s="636"/>
      <c r="PNY37" s="636"/>
      <c r="PNZ37" s="636"/>
      <c r="POA37" s="636"/>
      <c r="POB37" s="636"/>
      <c r="POC37" s="636"/>
      <c r="POD37" s="636"/>
      <c r="POE37" s="636"/>
      <c r="POF37" s="636"/>
      <c r="POG37" s="636"/>
      <c r="POH37" s="636"/>
      <c r="POI37" s="636"/>
      <c r="POJ37" s="636"/>
      <c r="POK37" s="636"/>
      <c r="POL37" s="636"/>
      <c r="POM37" s="636"/>
      <c r="PON37" s="636"/>
      <c r="POO37" s="636"/>
      <c r="POP37" s="636"/>
      <c r="POQ37" s="636"/>
      <c r="POR37" s="636"/>
      <c r="POS37" s="636"/>
      <c r="POT37" s="636"/>
      <c r="POU37" s="636"/>
      <c r="POV37" s="636"/>
      <c r="POW37" s="636"/>
      <c r="POX37" s="636"/>
      <c r="POY37" s="636"/>
      <c r="POZ37" s="636"/>
      <c r="PPA37" s="636"/>
      <c r="PPB37" s="636"/>
      <c r="PPC37" s="636"/>
      <c r="PPD37" s="636"/>
      <c r="PPE37" s="636"/>
      <c r="PPF37" s="636"/>
      <c r="PPG37" s="636"/>
      <c r="PPH37" s="636"/>
      <c r="PPI37" s="636"/>
      <c r="PPJ37" s="636"/>
      <c r="PPK37" s="636"/>
      <c r="PPL37" s="636"/>
      <c r="PPM37" s="636"/>
      <c r="PPN37" s="636"/>
      <c r="PPO37" s="636"/>
      <c r="PPP37" s="636"/>
      <c r="PPQ37" s="636"/>
      <c r="PPR37" s="636"/>
      <c r="PPS37" s="636"/>
      <c r="PPT37" s="636"/>
      <c r="PPU37" s="636"/>
      <c r="PPV37" s="636"/>
      <c r="PPW37" s="636"/>
      <c r="PPX37" s="636"/>
      <c r="PPY37" s="636"/>
      <c r="PPZ37" s="636"/>
      <c r="PQA37" s="636"/>
      <c r="PQB37" s="636"/>
      <c r="PQC37" s="636"/>
      <c r="PQD37" s="636"/>
      <c r="PQE37" s="636"/>
      <c r="PQF37" s="636"/>
      <c r="PQG37" s="636"/>
      <c r="PQH37" s="636"/>
      <c r="PQI37" s="636"/>
      <c r="PQJ37" s="636"/>
      <c r="PQK37" s="636"/>
      <c r="PQL37" s="636"/>
      <c r="PQM37" s="636"/>
      <c r="PQN37" s="636"/>
      <c r="PQO37" s="636"/>
      <c r="PQP37" s="636"/>
      <c r="PQQ37" s="636"/>
      <c r="PQR37" s="636"/>
      <c r="PQS37" s="636"/>
      <c r="PQT37" s="636"/>
      <c r="PQU37" s="636"/>
      <c r="PQV37" s="636"/>
      <c r="PQW37" s="636"/>
      <c r="PQX37" s="636"/>
      <c r="PQY37" s="636"/>
      <c r="PQZ37" s="636"/>
      <c r="PRA37" s="636"/>
      <c r="PRB37" s="636"/>
      <c r="PRC37" s="636"/>
      <c r="PRD37" s="636"/>
      <c r="PRE37" s="636"/>
      <c r="PRF37" s="636"/>
      <c r="PRG37" s="636"/>
      <c r="PRH37" s="636"/>
      <c r="PRI37" s="636"/>
      <c r="PRJ37" s="636"/>
      <c r="PRK37" s="636"/>
      <c r="PRL37" s="636"/>
      <c r="PRM37" s="636"/>
      <c r="PRN37" s="636"/>
      <c r="PRO37" s="636"/>
      <c r="PRP37" s="636"/>
      <c r="PRQ37" s="636"/>
      <c r="PRR37" s="636"/>
      <c r="PRS37" s="636"/>
      <c r="PRT37" s="636"/>
      <c r="PRU37" s="636"/>
      <c r="PRV37" s="636"/>
      <c r="PRW37" s="636"/>
      <c r="PRX37" s="636"/>
      <c r="PRY37" s="636"/>
      <c r="PRZ37" s="636"/>
      <c r="PSA37" s="636"/>
      <c r="PSB37" s="636"/>
      <c r="PSC37" s="636"/>
      <c r="PSD37" s="636"/>
      <c r="PSE37" s="636"/>
      <c r="PSF37" s="636"/>
      <c r="PSG37" s="636"/>
      <c r="PSH37" s="636"/>
      <c r="PSI37" s="636"/>
      <c r="PSJ37" s="636"/>
      <c r="PSK37" s="636"/>
      <c r="PSL37" s="636"/>
      <c r="PSM37" s="636"/>
      <c r="PSN37" s="636"/>
      <c r="PSO37" s="636"/>
      <c r="PSP37" s="636"/>
      <c r="PSQ37" s="636"/>
      <c r="PSR37" s="636"/>
      <c r="PSS37" s="636"/>
      <c r="PST37" s="636"/>
      <c r="PSU37" s="636"/>
      <c r="PSV37" s="636"/>
      <c r="PSW37" s="636"/>
      <c r="PSX37" s="636"/>
      <c r="PSY37" s="636"/>
      <c r="PSZ37" s="636"/>
      <c r="PTA37" s="636"/>
      <c r="PTB37" s="636"/>
      <c r="PTC37" s="636"/>
      <c r="PTD37" s="636"/>
      <c r="PTE37" s="636"/>
      <c r="PTF37" s="636"/>
      <c r="PTG37" s="636"/>
      <c r="PTH37" s="636"/>
      <c r="PTI37" s="636"/>
      <c r="PTJ37" s="636"/>
      <c r="PTK37" s="636"/>
      <c r="PTL37" s="636"/>
      <c r="PTM37" s="636"/>
      <c r="PTN37" s="636"/>
      <c r="PTO37" s="636"/>
      <c r="PTP37" s="636"/>
      <c r="PTQ37" s="636"/>
      <c r="PTR37" s="636"/>
      <c r="PTS37" s="636"/>
      <c r="PTT37" s="636"/>
      <c r="PTU37" s="636"/>
      <c r="PTV37" s="636"/>
      <c r="PTW37" s="636"/>
      <c r="PTX37" s="636"/>
      <c r="PTY37" s="636"/>
      <c r="PTZ37" s="636"/>
      <c r="PUA37" s="636"/>
      <c r="PUB37" s="636"/>
      <c r="PUC37" s="636"/>
      <c r="PUD37" s="636"/>
      <c r="PUE37" s="636"/>
      <c r="PUF37" s="636"/>
      <c r="PUG37" s="636"/>
      <c r="PUH37" s="636"/>
      <c r="PUI37" s="636"/>
      <c r="PUJ37" s="636"/>
      <c r="PUK37" s="636"/>
      <c r="PUL37" s="636"/>
      <c r="PUM37" s="636"/>
      <c r="PUN37" s="636"/>
      <c r="PUO37" s="636"/>
      <c r="PUP37" s="636"/>
      <c r="PUQ37" s="636"/>
      <c r="PUR37" s="636"/>
      <c r="PUS37" s="636"/>
      <c r="PUT37" s="636"/>
      <c r="PUU37" s="636"/>
      <c r="PUV37" s="636"/>
      <c r="PUW37" s="636"/>
      <c r="PUX37" s="636"/>
      <c r="PUY37" s="636"/>
      <c r="PUZ37" s="636"/>
      <c r="PVA37" s="636"/>
      <c r="PVB37" s="636"/>
      <c r="PVC37" s="636"/>
      <c r="PVD37" s="636"/>
      <c r="PVE37" s="636"/>
      <c r="PVF37" s="636"/>
      <c r="PVG37" s="636"/>
      <c r="PVH37" s="636"/>
      <c r="PVI37" s="636"/>
      <c r="PVJ37" s="636"/>
      <c r="PVK37" s="636"/>
      <c r="PVL37" s="636"/>
      <c r="PVM37" s="636"/>
      <c r="PVN37" s="636"/>
      <c r="PVO37" s="636"/>
      <c r="PVP37" s="636"/>
      <c r="PVQ37" s="636"/>
      <c r="PVR37" s="636"/>
      <c r="PVS37" s="636"/>
      <c r="PVT37" s="636"/>
      <c r="PVU37" s="636"/>
      <c r="PVV37" s="636"/>
      <c r="PVW37" s="636"/>
      <c r="PVX37" s="636"/>
      <c r="PVY37" s="636"/>
      <c r="PVZ37" s="636"/>
      <c r="PWA37" s="636"/>
      <c r="PWB37" s="636"/>
      <c r="PWC37" s="636"/>
      <c r="PWD37" s="636"/>
      <c r="PWE37" s="636"/>
      <c r="PWF37" s="636"/>
      <c r="PWG37" s="636"/>
      <c r="PWH37" s="636"/>
      <c r="PWI37" s="636"/>
      <c r="PWJ37" s="636"/>
      <c r="PWK37" s="636"/>
      <c r="PWL37" s="636"/>
      <c r="PWM37" s="636"/>
      <c r="PWN37" s="636"/>
      <c r="PWO37" s="636"/>
      <c r="PWP37" s="636"/>
      <c r="PWQ37" s="636"/>
      <c r="PWR37" s="636"/>
      <c r="PWS37" s="636"/>
      <c r="PWT37" s="636"/>
      <c r="PWU37" s="636"/>
      <c r="PWV37" s="636"/>
      <c r="PWW37" s="636"/>
      <c r="PWX37" s="636"/>
      <c r="PWY37" s="636"/>
      <c r="PWZ37" s="636"/>
      <c r="PXA37" s="636"/>
      <c r="PXB37" s="636"/>
      <c r="PXC37" s="636"/>
      <c r="PXD37" s="636"/>
      <c r="PXE37" s="636"/>
      <c r="PXF37" s="636"/>
      <c r="PXG37" s="636"/>
      <c r="PXH37" s="636"/>
      <c r="PXI37" s="636"/>
      <c r="PXJ37" s="636"/>
      <c r="PXK37" s="636"/>
      <c r="PXL37" s="636"/>
      <c r="PXM37" s="636"/>
      <c r="PXN37" s="636"/>
      <c r="PXO37" s="636"/>
      <c r="PXP37" s="636"/>
      <c r="PXQ37" s="636"/>
      <c r="PXR37" s="636"/>
      <c r="PXS37" s="636"/>
      <c r="PXT37" s="636"/>
      <c r="PXU37" s="636"/>
      <c r="PXV37" s="636"/>
      <c r="PXW37" s="636"/>
      <c r="PXX37" s="636"/>
      <c r="PXY37" s="636"/>
      <c r="PXZ37" s="636"/>
      <c r="PYA37" s="636"/>
      <c r="PYB37" s="636"/>
      <c r="PYC37" s="636"/>
      <c r="PYD37" s="636"/>
      <c r="PYE37" s="636"/>
      <c r="PYF37" s="636"/>
      <c r="PYG37" s="636"/>
      <c r="PYH37" s="636"/>
      <c r="PYI37" s="636"/>
      <c r="PYJ37" s="636"/>
      <c r="PYK37" s="636"/>
      <c r="PYL37" s="636"/>
      <c r="PYM37" s="636"/>
      <c r="PYN37" s="636"/>
      <c r="PYO37" s="636"/>
      <c r="PYP37" s="636"/>
      <c r="PYQ37" s="636"/>
      <c r="PYR37" s="636"/>
      <c r="PYS37" s="636"/>
      <c r="PYT37" s="636"/>
      <c r="PYU37" s="636"/>
      <c r="PYV37" s="636"/>
      <c r="PYW37" s="636"/>
      <c r="PYX37" s="636"/>
      <c r="PYY37" s="636"/>
      <c r="PYZ37" s="636"/>
      <c r="PZA37" s="636"/>
      <c r="PZB37" s="636"/>
      <c r="PZC37" s="636"/>
      <c r="PZD37" s="636"/>
      <c r="PZE37" s="636"/>
      <c r="PZF37" s="636"/>
      <c r="PZG37" s="636"/>
      <c r="PZH37" s="636"/>
      <c r="PZI37" s="636"/>
      <c r="PZJ37" s="636"/>
      <c r="PZK37" s="636"/>
      <c r="PZL37" s="636"/>
      <c r="PZM37" s="636"/>
      <c r="PZN37" s="636"/>
      <c r="PZO37" s="636"/>
      <c r="PZP37" s="636"/>
      <c r="PZQ37" s="636"/>
      <c r="PZR37" s="636"/>
      <c r="PZS37" s="636"/>
      <c r="PZT37" s="636"/>
      <c r="PZU37" s="636"/>
      <c r="PZV37" s="636"/>
      <c r="PZW37" s="636"/>
      <c r="PZX37" s="636"/>
      <c r="PZY37" s="636"/>
      <c r="PZZ37" s="636"/>
      <c r="QAA37" s="636"/>
      <c r="QAB37" s="636"/>
      <c r="QAC37" s="636"/>
      <c r="QAD37" s="636"/>
      <c r="QAE37" s="636"/>
      <c r="QAF37" s="636"/>
      <c r="QAG37" s="636"/>
      <c r="QAH37" s="636"/>
      <c r="QAI37" s="636"/>
      <c r="QAJ37" s="636"/>
      <c r="QAK37" s="636"/>
      <c r="QAL37" s="636"/>
      <c r="QAM37" s="636"/>
      <c r="QAN37" s="636"/>
      <c r="QAO37" s="636"/>
      <c r="QAP37" s="636"/>
      <c r="QAQ37" s="636"/>
      <c r="QAR37" s="636"/>
      <c r="QAS37" s="636"/>
      <c r="QAT37" s="636"/>
      <c r="QAU37" s="636"/>
      <c r="QAV37" s="636"/>
      <c r="QAW37" s="636"/>
      <c r="QAX37" s="636"/>
      <c r="QAY37" s="636"/>
      <c r="QAZ37" s="636"/>
      <c r="QBA37" s="636"/>
      <c r="QBB37" s="636"/>
      <c r="QBC37" s="636"/>
      <c r="QBD37" s="636"/>
      <c r="QBE37" s="636"/>
      <c r="QBF37" s="636"/>
      <c r="QBG37" s="636"/>
      <c r="QBH37" s="636"/>
      <c r="QBI37" s="636"/>
      <c r="QBJ37" s="636"/>
      <c r="QBK37" s="636"/>
      <c r="QBL37" s="636"/>
      <c r="QBM37" s="636"/>
      <c r="QBN37" s="636"/>
      <c r="QBO37" s="636"/>
      <c r="QBP37" s="636"/>
      <c r="QBQ37" s="636"/>
      <c r="QBR37" s="636"/>
      <c r="QBS37" s="636"/>
      <c r="QBT37" s="636"/>
      <c r="QBU37" s="636"/>
      <c r="QBV37" s="636"/>
      <c r="QBW37" s="636"/>
      <c r="QBX37" s="636"/>
      <c r="QBY37" s="636"/>
      <c r="QBZ37" s="636"/>
      <c r="QCA37" s="636"/>
      <c r="QCB37" s="636"/>
      <c r="QCC37" s="636"/>
      <c r="QCD37" s="636"/>
      <c r="QCE37" s="636"/>
      <c r="QCF37" s="636"/>
      <c r="QCG37" s="636"/>
      <c r="QCH37" s="636"/>
      <c r="QCI37" s="636"/>
      <c r="QCJ37" s="636"/>
      <c r="QCK37" s="636"/>
      <c r="QCL37" s="636"/>
      <c r="QCM37" s="636"/>
      <c r="QCN37" s="636"/>
      <c r="QCO37" s="636"/>
      <c r="QCP37" s="636"/>
      <c r="QCQ37" s="636"/>
      <c r="QCR37" s="636"/>
      <c r="QCS37" s="636"/>
      <c r="QCT37" s="636"/>
      <c r="QCU37" s="636"/>
      <c r="QCV37" s="636"/>
      <c r="QCW37" s="636"/>
      <c r="QCX37" s="636"/>
      <c r="QCY37" s="636"/>
      <c r="QCZ37" s="636"/>
      <c r="QDA37" s="636"/>
      <c r="QDB37" s="636"/>
      <c r="QDC37" s="636"/>
      <c r="QDD37" s="636"/>
      <c r="QDE37" s="636"/>
      <c r="QDF37" s="636"/>
      <c r="QDG37" s="636"/>
      <c r="QDH37" s="636"/>
      <c r="QDI37" s="636"/>
      <c r="QDJ37" s="636"/>
      <c r="QDK37" s="636"/>
      <c r="QDL37" s="636"/>
      <c r="QDM37" s="636"/>
      <c r="QDN37" s="636"/>
      <c r="QDO37" s="636"/>
      <c r="QDP37" s="636"/>
      <c r="QDQ37" s="636"/>
      <c r="QDR37" s="636"/>
      <c r="QDS37" s="636"/>
      <c r="QDT37" s="636"/>
      <c r="QDU37" s="636"/>
      <c r="QDV37" s="636"/>
      <c r="QDW37" s="636"/>
      <c r="QDX37" s="636"/>
      <c r="QDY37" s="636"/>
      <c r="QDZ37" s="636"/>
      <c r="QEA37" s="636"/>
      <c r="QEB37" s="636"/>
      <c r="QEC37" s="636"/>
      <c r="QED37" s="636"/>
      <c r="QEE37" s="636"/>
      <c r="QEF37" s="636"/>
      <c r="QEG37" s="636"/>
      <c r="QEH37" s="636"/>
      <c r="QEI37" s="636"/>
      <c r="QEJ37" s="636"/>
      <c r="QEK37" s="636"/>
      <c r="QEL37" s="636"/>
      <c r="QEM37" s="636"/>
      <c r="QEN37" s="636"/>
      <c r="QEO37" s="636"/>
      <c r="QEP37" s="636"/>
      <c r="QEQ37" s="636"/>
      <c r="QER37" s="636"/>
      <c r="QES37" s="636"/>
      <c r="QET37" s="636"/>
      <c r="QEU37" s="636"/>
      <c r="QEV37" s="636"/>
      <c r="QEW37" s="636"/>
      <c r="QEX37" s="636"/>
      <c r="QEY37" s="636"/>
      <c r="QEZ37" s="636"/>
      <c r="QFA37" s="636"/>
      <c r="QFB37" s="636"/>
      <c r="QFC37" s="636"/>
      <c r="QFD37" s="636"/>
      <c r="QFE37" s="636"/>
      <c r="QFF37" s="636"/>
      <c r="QFG37" s="636"/>
      <c r="QFH37" s="636"/>
      <c r="QFI37" s="636"/>
      <c r="QFJ37" s="636"/>
      <c r="QFK37" s="636"/>
      <c r="QFL37" s="636"/>
      <c r="QFM37" s="636"/>
      <c r="QFN37" s="636"/>
      <c r="QFO37" s="636"/>
      <c r="QFP37" s="636"/>
      <c r="QFQ37" s="636"/>
      <c r="QFR37" s="636"/>
      <c r="QFS37" s="636"/>
      <c r="QFT37" s="636"/>
      <c r="QFU37" s="636"/>
      <c r="QFV37" s="636"/>
      <c r="QFW37" s="636"/>
      <c r="QFX37" s="636"/>
      <c r="QFY37" s="636"/>
      <c r="QFZ37" s="636"/>
      <c r="QGA37" s="636"/>
      <c r="QGB37" s="636"/>
      <c r="QGC37" s="636"/>
      <c r="QGD37" s="636"/>
      <c r="QGE37" s="636"/>
      <c r="QGF37" s="636"/>
      <c r="QGG37" s="636"/>
      <c r="QGH37" s="636"/>
      <c r="QGI37" s="636"/>
      <c r="QGJ37" s="636"/>
      <c r="QGK37" s="636"/>
      <c r="QGL37" s="636"/>
      <c r="QGM37" s="636"/>
      <c r="QGN37" s="636"/>
      <c r="QGO37" s="636"/>
      <c r="QGP37" s="636"/>
      <c r="QGQ37" s="636"/>
      <c r="QGR37" s="636"/>
      <c r="QGS37" s="636"/>
      <c r="QGT37" s="636"/>
      <c r="QGU37" s="636"/>
      <c r="QGV37" s="636"/>
      <c r="QGW37" s="636"/>
      <c r="QGX37" s="636"/>
      <c r="QGY37" s="636"/>
      <c r="QGZ37" s="636"/>
      <c r="QHA37" s="636"/>
      <c r="QHB37" s="636"/>
      <c r="QHC37" s="636"/>
      <c r="QHD37" s="636"/>
      <c r="QHE37" s="636"/>
      <c r="QHF37" s="636"/>
      <c r="QHG37" s="636"/>
      <c r="QHH37" s="636"/>
      <c r="QHI37" s="636"/>
      <c r="QHJ37" s="636"/>
      <c r="QHK37" s="636"/>
      <c r="QHL37" s="636"/>
      <c r="QHM37" s="636"/>
      <c r="QHN37" s="636"/>
      <c r="QHO37" s="636"/>
      <c r="QHP37" s="636"/>
      <c r="QHQ37" s="636"/>
      <c r="QHR37" s="636"/>
      <c r="QHS37" s="636"/>
      <c r="QHT37" s="636"/>
      <c r="QHU37" s="636"/>
      <c r="QHV37" s="636"/>
      <c r="QHW37" s="636"/>
      <c r="QHX37" s="636"/>
      <c r="QHY37" s="636"/>
      <c r="QHZ37" s="636"/>
      <c r="QIA37" s="636"/>
      <c r="QIB37" s="636"/>
      <c r="QIC37" s="636"/>
      <c r="QID37" s="636"/>
      <c r="QIE37" s="636"/>
      <c r="QIF37" s="636"/>
      <c r="QIG37" s="636"/>
      <c r="QIH37" s="636"/>
      <c r="QII37" s="636"/>
      <c r="QIJ37" s="636"/>
      <c r="QIK37" s="636"/>
      <c r="QIL37" s="636"/>
      <c r="QIM37" s="636"/>
      <c r="QIN37" s="636"/>
      <c r="QIO37" s="636"/>
      <c r="QIP37" s="636"/>
      <c r="QIQ37" s="636"/>
      <c r="QIR37" s="636"/>
      <c r="QIS37" s="636"/>
      <c r="QIT37" s="636"/>
      <c r="QIU37" s="636"/>
      <c r="QIV37" s="636"/>
      <c r="QIW37" s="636"/>
      <c r="QIX37" s="636"/>
      <c r="QIY37" s="636"/>
      <c r="QIZ37" s="636"/>
      <c r="QJA37" s="636"/>
      <c r="QJB37" s="636"/>
      <c r="QJC37" s="636"/>
      <c r="QJD37" s="636"/>
      <c r="QJE37" s="636"/>
      <c r="QJF37" s="636"/>
      <c r="QJG37" s="636"/>
      <c r="QJH37" s="636"/>
      <c r="QJI37" s="636"/>
      <c r="QJJ37" s="636"/>
      <c r="QJK37" s="636"/>
      <c r="QJL37" s="636"/>
      <c r="QJM37" s="636"/>
      <c r="QJN37" s="636"/>
      <c r="QJO37" s="636"/>
      <c r="QJP37" s="636"/>
      <c r="QJQ37" s="636"/>
      <c r="QJR37" s="636"/>
      <c r="QJS37" s="636"/>
      <c r="QJT37" s="636"/>
      <c r="QJU37" s="636"/>
      <c r="QJV37" s="636"/>
      <c r="QJW37" s="636"/>
      <c r="QJX37" s="636"/>
      <c r="QJY37" s="636"/>
      <c r="QJZ37" s="636"/>
      <c r="QKA37" s="636"/>
      <c r="QKB37" s="636"/>
      <c r="QKC37" s="636"/>
      <c r="QKD37" s="636"/>
      <c r="QKE37" s="636"/>
      <c r="QKF37" s="636"/>
      <c r="QKG37" s="636"/>
      <c r="QKH37" s="636"/>
      <c r="QKI37" s="636"/>
      <c r="QKJ37" s="636"/>
      <c r="QKK37" s="636"/>
      <c r="QKL37" s="636"/>
      <c r="QKM37" s="636"/>
      <c r="QKN37" s="636"/>
      <c r="QKO37" s="636"/>
      <c r="QKP37" s="636"/>
      <c r="QKQ37" s="636"/>
      <c r="QKR37" s="636"/>
      <c r="QKS37" s="636"/>
      <c r="QKT37" s="636"/>
      <c r="QKU37" s="636"/>
      <c r="QKV37" s="636"/>
      <c r="QKW37" s="636"/>
      <c r="QKX37" s="636"/>
      <c r="QKY37" s="636"/>
      <c r="QKZ37" s="636"/>
      <c r="QLA37" s="636"/>
      <c r="QLB37" s="636"/>
      <c r="QLC37" s="636"/>
      <c r="QLD37" s="636"/>
      <c r="QLE37" s="636"/>
      <c r="QLF37" s="636"/>
      <c r="QLG37" s="636"/>
      <c r="QLH37" s="636"/>
      <c r="QLI37" s="636"/>
      <c r="QLJ37" s="636"/>
      <c r="QLK37" s="636"/>
      <c r="QLL37" s="636"/>
      <c r="QLM37" s="636"/>
      <c r="QLN37" s="636"/>
      <c r="QLO37" s="636"/>
      <c r="QLP37" s="636"/>
      <c r="QLQ37" s="636"/>
      <c r="QLR37" s="636"/>
      <c r="QLS37" s="636"/>
      <c r="QLT37" s="636"/>
      <c r="QLU37" s="636"/>
      <c r="QLV37" s="636"/>
      <c r="QLW37" s="636"/>
      <c r="QLX37" s="636"/>
      <c r="QLY37" s="636"/>
      <c r="QLZ37" s="636"/>
      <c r="QMA37" s="636"/>
      <c r="QMB37" s="636"/>
      <c r="QMC37" s="636"/>
      <c r="QMD37" s="636"/>
      <c r="QME37" s="636"/>
      <c r="QMF37" s="636"/>
      <c r="QMG37" s="636"/>
      <c r="QMH37" s="636"/>
      <c r="QMI37" s="636"/>
      <c r="QMJ37" s="636"/>
      <c r="QMK37" s="636"/>
      <c r="QML37" s="636"/>
      <c r="QMM37" s="636"/>
      <c r="QMN37" s="636"/>
      <c r="QMO37" s="636"/>
      <c r="QMP37" s="636"/>
      <c r="QMQ37" s="636"/>
      <c r="QMR37" s="636"/>
      <c r="QMS37" s="636"/>
      <c r="QMT37" s="636"/>
      <c r="QMU37" s="636"/>
      <c r="QMV37" s="636"/>
      <c r="QMW37" s="636"/>
      <c r="QMX37" s="636"/>
      <c r="QMY37" s="636"/>
      <c r="QMZ37" s="636"/>
      <c r="QNA37" s="636"/>
      <c r="QNB37" s="636"/>
      <c r="QNC37" s="636"/>
      <c r="QND37" s="636"/>
      <c r="QNE37" s="636"/>
      <c r="QNF37" s="636"/>
      <c r="QNG37" s="636"/>
      <c r="QNH37" s="636"/>
      <c r="QNI37" s="636"/>
      <c r="QNJ37" s="636"/>
      <c r="QNK37" s="636"/>
      <c r="QNL37" s="636"/>
      <c r="QNM37" s="636"/>
      <c r="QNN37" s="636"/>
      <c r="QNO37" s="636"/>
      <c r="QNP37" s="636"/>
      <c r="QNQ37" s="636"/>
      <c r="QNR37" s="636"/>
      <c r="QNS37" s="636"/>
      <c r="QNT37" s="636"/>
      <c r="QNU37" s="636"/>
      <c r="QNV37" s="636"/>
      <c r="QNW37" s="636"/>
      <c r="QNX37" s="636"/>
      <c r="QNY37" s="636"/>
      <c r="QNZ37" s="636"/>
      <c r="QOA37" s="636"/>
      <c r="QOB37" s="636"/>
      <c r="QOC37" s="636"/>
      <c r="QOD37" s="636"/>
      <c r="QOE37" s="636"/>
      <c r="QOF37" s="636"/>
      <c r="QOG37" s="636"/>
      <c r="QOH37" s="636"/>
      <c r="QOI37" s="636"/>
      <c r="QOJ37" s="636"/>
      <c r="QOK37" s="636"/>
      <c r="QOL37" s="636"/>
      <c r="QOM37" s="636"/>
      <c r="QON37" s="636"/>
      <c r="QOO37" s="636"/>
      <c r="QOP37" s="636"/>
      <c r="QOQ37" s="636"/>
      <c r="QOR37" s="636"/>
      <c r="QOS37" s="636"/>
      <c r="QOT37" s="636"/>
      <c r="QOU37" s="636"/>
      <c r="QOV37" s="636"/>
      <c r="QOW37" s="636"/>
      <c r="QOX37" s="636"/>
      <c r="QOY37" s="636"/>
      <c r="QOZ37" s="636"/>
      <c r="QPA37" s="636"/>
      <c r="QPB37" s="636"/>
      <c r="QPC37" s="636"/>
      <c r="QPD37" s="636"/>
      <c r="QPE37" s="636"/>
      <c r="QPF37" s="636"/>
      <c r="QPG37" s="636"/>
      <c r="QPH37" s="636"/>
      <c r="QPI37" s="636"/>
      <c r="QPJ37" s="636"/>
      <c r="QPK37" s="636"/>
      <c r="QPL37" s="636"/>
      <c r="QPM37" s="636"/>
      <c r="QPN37" s="636"/>
      <c r="QPO37" s="636"/>
      <c r="QPP37" s="636"/>
      <c r="QPQ37" s="636"/>
      <c r="QPR37" s="636"/>
      <c r="QPS37" s="636"/>
      <c r="QPT37" s="636"/>
      <c r="QPU37" s="636"/>
      <c r="QPV37" s="636"/>
      <c r="QPW37" s="636"/>
      <c r="QPX37" s="636"/>
      <c r="QPY37" s="636"/>
      <c r="QPZ37" s="636"/>
      <c r="QQA37" s="636"/>
      <c r="QQB37" s="636"/>
      <c r="QQC37" s="636"/>
      <c r="QQD37" s="636"/>
      <c r="QQE37" s="636"/>
      <c r="QQF37" s="636"/>
      <c r="QQG37" s="636"/>
      <c r="QQH37" s="636"/>
      <c r="QQI37" s="636"/>
      <c r="QQJ37" s="636"/>
      <c r="QQK37" s="636"/>
      <c r="QQL37" s="636"/>
      <c r="QQM37" s="636"/>
      <c r="QQN37" s="636"/>
      <c r="QQO37" s="636"/>
      <c r="QQP37" s="636"/>
      <c r="QQQ37" s="636"/>
      <c r="QQR37" s="636"/>
      <c r="QQS37" s="636"/>
      <c r="QQT37" s="636"/>
      <c r="QQU37" s="636"/>
      <c r="QQV37" s="636"/>
      <c r="QQW37" s="636"/>
      <c r="QQX37" s="636"/>
      <c r="QQY37" s="636"/>
      <c r="QQZ37" s="636"/>
      <c r="QRA37" s="636"/>
      <c r="QRB37" s="636"/>
      <c r="QRC37" s="636"/>
      <c r="QRD37" s="636"/>
      <c r="QRE37" s="636"/>
      <c r="QRF37" s="636"/>
      <c r="QRG37" s="636"/>
      <c r="QRH37" s="636"/>
      <c r="QRI37" s="636"/>
      <c r="QRJ37" s="636"/>
      <c r="QRK37" s="636"/>
      <c r="QRL37" s="636"/>
      <c r="QRM37" s="636"/>
      <c r="QRN37" s="636"/>
      <c r="QRO37" s="636"/>
      <c r="QRP37" s="636"/>
      <c r="QRQ37" s="636"/>
      <c r="QRR37" s="636"/>
      <c r="QRS37" s="636"/>
      <c r="QRT37" s="636"/>
      <c r="QRU37" s="636"/>
      <c r="QRV37" s="636"/>
      <c r="QRW37" s="636"/>
      <c r="QRX37" s="636"/>
      <c r="QRY37" s="636"/>
      <c r="QRZ37" s="636"/>
      <c r="QSA37" s="636"/>
      <c r="QSB37" s="636"/>
      <c r="QSC37" s="636"/>
      <c r="QSD37" s="636"/>
      <c r="QSE37" s="636"/>
      <c r="QSF37" s="636"/>
      <c r="QSG37" s="636"/>
      <c r="QSH37" s="636"/>
      <c r="QSI37" s="636"/>
      <c r="QSJ37" s="636"/>
      <c r="QSK37" s="636"/>
      <c r="QSL37" s="636"/>
      <c r="QSM37" s="636"/>
      <c r="QSN37" s="636"/>
      <c r="QSO37" s="636"/>
      <c r="QSP37" s="636"/>
      <c r="QSQ37" s="636"/>
      <c r="QSR37" s="636"/>
      <c r="QSS37" s="636"/>
      <c r="QST37" s="636"/>
      <c r="QSU37" s="636"/>
      <c r="QSV37" s="636"/>
      <c r="QSW37" s="636"/>
      <c r="QSX37" s="636"/>
      <c r="QSY37" s="636"/>
      <c r="QSZ37" s="636"/>
      <c r="QTA37" s="636"/>
      <c r="QTB37" s="636"/>
      <c r="QTC37" s="636"/>
      <c r="QTD37" s="636"/>
      <c r="QTE37" s="636"/>
      <c r="QTF37" s="636"/>
      <c r="QTG37" s="636"/>
      <c r="QTH37" s="636"/>
      <c r="QTI37" s="636"/>
      <c r="QTJ37" s="636"/>
      <c r="QTK37" s="636"/>
      <c r="QTL37" s="636"/>
      <c r="QTM37" s="636"/>
      <c r="QTN37" s="636"/>
      <c r="QTO37" s="636"/>
      <c r="QTP37" s="636"/>
      <c r="QTQ37" s="636"/>
      <c r="QTR37" s="636"/>
      <c r="QTS37" s="636"/>
      <c r="QTT37" s="636"/>
      <c r="QTU37" s="636"/>
      <c r="QTV37" s="636"/>
      <c r="QTW37" s="636"/>
      <c r="QTX37" s="636"/>
      <c r="QTY37" s="636"/>
      <c r="QTZ37" s="636"/>
      <c r="QUA37" s="636"/>
      <c r="QUB37" s="636"/>
      <c r="QUC37" s="636"/>
      <c r="QUD37" s="636"/>
      <c r="QUE37" s="636"/>
      <c r="QUF37" s="636"/>
      <c r="QUG37" s="636"/>
      <c r="QUH37" s="636"/>
      <c r="QUI37" s="636"/>
      <c r="QUJ37" s="636"/>
      <c r="QUK37" s="636"/>
      <c r="QUL37" s="636"/>
      <c r="QUM37" s="636"/>
      <c r="QUN37" s="636"/>
      <c r="QUO37" s="636"/>
      <c r="QUP37" s="636"/>
      <c r="QUQ37" s="636"/>
      <c r="QUR37" s="636"/>
      <c r="QUS37" s="636"/>
      <c r="QUT37" s="636"/>
      <c r="QUU37" s="636"/>
      <c r="QUV37" s="636"/>
      <c r="QUW37" s="636"/>
      <c r="QUX37" s="636"/>
      <c r="QUY37" s="636"/>
      <c r="QUZ37" s="636"/>
      <c r="QVA37" s="636"/>
      <c r="QVB37" s="636"/>
      <c r="QVC37" s="636"/>
      <c r="QVD37" s="636"/>
      <c r="QVE37" s="636"/>
      <c r="QVF37" s="636"/>
      <c r="QVG37" s="636"/>
      <c r="QVH37" s="636"/>
      <c r="QVI37" s="636"/>
      <c r="QVJ37" s="636"/>
      <c r="QVK37" s="636"/>
      <c r="QVL37" s="636"/>
      <c r="QVM37" s="636"/>
      <c r="QVN37" s="636"/>
      <c r="QVO37" s="636"/>
      <c r="QVP37" s="636"/>
      <c r="QVQ37" s="636"/>
      <c r="QVR37" s="636"/>
      <c r="QVS37" s="636"/>
      <c r="QVT37" s="636"/>
      <c r="QVU37" s="636"/>
      <c r="QVV37" s="636"/>
      <c r="QVW37" s="636"/>
      <c r="QVX37" s="636"/>
      <c r="QVY37" s="636"/>
      <c r="QVZ37" s="636"/>
      <c r="QWA37" s="636"/>
      <c r="QWB37" s="636"/>
      <c r="QWC37" s="636"/>
      <c r="QWD37" s="636"/>
      <c r="QWE37" s="636"/>
      <c r="QWF37" s="636"/>
      <c r="QWG37" s="636"/>
      <c r="QWH37" s="636"/>
      <c r="QWI37" s="636"/>
      <c r="QWJ37" s="636"/>
      <c r="QWK37" s="636"/>
      <c r="QWL37" s="636"/>
      <c r="QWM37" s="636"/>
      <c r="QWN37" s="636"/>
      <c r="QWO37" s="636"/>
      <c r="QWP37" s="636"/>
      <c r="QWQ37" s="636"/>
      <c r="QWR37" s="636"/>
      <c r="QWS37" s="636"/>
      <c r="QWT37" s="636"/>
      <c r="QWU37" s="636"/>
      <c r="QWV37" s="636"/>
      <c r="QWW37" s="636"/>
      <c r="QWX37" s="636"/>
      <c r="QWY37" s="636"/>
      <c r="QWZ37" s="636"/>
      <c r="QXA37" s="636"/>
      <c r="QXB37" s="636"/>
      <c r="QXC37" s="636"/>
      <c r="QXD37" s="636"/>
      <c r="QXE37" s="636"/>
      <c r="QXF37" s="636"/>
      <c r="QXG37" s="636"/>
      <c r="QXH37" s="636"/>
      <c r="QXI37" s="636"/>
      <c r="QXJ37" s="636"/>
      <c r="QXK37" s="636"/>
      <c r="QXL37" s="636"/>
      <c r="QXM37" s="636"/>
      <c r="QXN37" s="636"/>
      <c r="QXO37" s="636"/>
      <c r="QXP37" s="636"/>
      <c r="QXQ37" s="636"/>
      <c r="QXR37" s="636"/>
      <c r="QXS37" s="636"/>
      <c r="QXT37" s="636"/>
      <c r="QXU37" s="636"/>
      <c r="QXV37" s="636"/>
      <c r="QXW37" s="636"/>
      <c r="QXX37" s="636"/>
      <c r="QXY37" s="636"/>
      <c r="QXZ37" s="636"/>
      <c r="QYA37" s="636"/>
      <c r="QYB37" s="636"/>
      <c r="QYC37" s="636"/>
      <c r="QYD37" s="636"/>
      <c r="QYE37" s="636"/>
      <c r="QYF37" s="636"/>
      <c r="QYG37" s="636"/>
      <c r="QYH37" s="636"/>
      <c r="QYI37" s="636"/>
      <c r="QYJ37" s="636"/>
      <c r="QYK37" s="636"/>
      <c r="QYL37" s="636"/>
      <c r="QYM37" s="636"/>
      <c r="QYN37" s="636"/>
      <c r="QYO37" s="636"/>
      <c r="QYP37" s="636"/>
      <c r="QYQ37" s="636"/>
      <c r="QYR37" s="636"/>
      <c r="QYS37" s="636"/>
      <c r="QYT37" s="636"/>
      <c r="QYU37" s="636"/>
      <c r="QYV37" s="636"/>
      <c r="QYW37" s="636"/>
      <c r="QYX37" s="636"/>
      <c r="QYY37" s="636"/>
      <c r="QYZ37" s="636"/>
      <c r="QZA37" s="636"/>
      <c r="QZB37" s="636"/>
      <c r="QZC37" s="636"/>
      <c r="QZD37" s="636"/>
      <c r="QZE37" s="636"/>
      <c r="QZF37" s="636"/>
      <c r="QZG37" s="636"/>
      <c r="QZH37" s="636"/>
      <c r="QZI37" s="636"/>
      <c r="QZJ37" s="636"/>
      <c r="QZK37" s="636"/>
      <c r="QZL37" s="636"/>
      <c r="QZM37" s="636"/>
      <c r="QZN37" s="636"/>
      <c r="QZO37" s="636"/>
      <c r="QZP37" s="636"/>
      <c r="QZQ37" s="636"/>
      <c r="QZR37" s="636"/>
      <c r="QZS37" s="636"/>
      <c r="QZT37" s="636"/>
      <c r="QZU37" s="636"/>
      <c r="QZV37" s="636"/>
      <c r="QZW37" s="636"/>
      <c r="QZX37" s="636"/>
      <c r="QZY37" s="636"/>
      <c r="QZZ37" s="636"/>
      <c r="RAA37" s="636"/>
      <c r="RAB37" s="636"/>
      <c r="RAC37" s="636"/>
      <c r="RAD37" s="636"/>
      <c r="RAE37" s="636"/>
      <c r="RAF37" s="636"/>
      <c r="RAG37" s="636"/>
      <c r="RAH37" s="636"/>
      <c r="RAI37" s="636"/>
      <c r="RAJ37" s="636"/>
      <c r="RAK37" s="636"/>
      <c r="RAL37" s="636"/>
      <c r="RAM37" s="636"/>
      <c r="RAN37" s="636"/>
      <c r="RAO37" s="636"/>
      <c r="RAP37" s="636"/>
      <c r="RAQ37" s="636"/>
      <c r="RAR37" s="636"/>
      <c r="RAS37" s="636"/>
      <c r="RAT37" s="636"/>
      <c r="RAU37" s="636"/>
      <c r="RAV37" s="636"/>
      <c r="RAW37" s="636"/>
      <c r="RAX37" s="636"/>
      <c r="RAY37" s="636"/>
      <c r="RAZ37" s="636"/>
      <c r="RBA37" s="636"/>
      <c r="RBB37" s="636"/>
      <c r="RBC37" s="636"/>
      <c r="RBD37" s="636"/>
      <c r="RBE37" s="636"/>
      <c r="RBF37" s="636"/>
      <c r="RBG37" s="636"/>
      <c r="RBH37" s="636"/>
      <c r="RBI37" s="636"/>
      <c r="RBJ37" s="636"/>
      <c r="RBK37" s="636"/>
      <c r="RBL37" s="636"/>
      <c r="RBM37" s="636"/>
      <c r="RBN37" s="636"/>
      <c r="RBO37" s="636"/>
      <c r="RBP37" s="636"/>
      <c r="RBQ37" s="636"/>
      <c r="RBR37" s="636"/>
      <c r="RBS37" s="636"/>
      <c r="RBT37" s="636"/>
      <c r="RBU37" s="636"/>
      <c r="RBV37" s="636"/>
      <c r="RBW37" s="636"/>
      <c r="RBX37" s="636"/>
      <c r="RBY37" s="636"/>
      <c r="RBZ37" s="636"/>
      <c r="RCA37" s="636"/>
      <c r="RCB37" s="636"/>
      <c r="RCC37" s="636"/>
      <c r="RCD37" s="636"/>
      <c r="RCE37" s="636"/>
      <c r="RCF37" s="636"/>
      <c r="RCG37" s="636"/>
      <c r="RCH37" s="636"/>
      <c r="RCI37" s="636"/>
      <c r="RCJ37" s="636"/>
      <c r="RCK37" s="636"/>
      <c r="RCL37" s="636"/>
      <c r="RCM37" s="636"/>
      <c r="RCN37" s="636"/>
      <c r="RCO37" s="636"/>
      <c r="RCP37" s="636"/>
      <c r="RCQ37" s="636"/>
      <c r="RCR37" s="636"/>
      <c r="RCS37" s="636"/>
      <c r="RCT37" s="636"/>
      <c r="RCU37" s="636"/>
      <c r="RCV37" s="636"/>
      <c r="RCW37" s="636"/>
      <c r="RCX37" s="636"/>
      <c r="RCY37" s="636"/>
      <c r="RCZ37" s="636"/>
      <c r="RDA37" s="636"/>
      <c r="RDB37" s="636"/>
      <c r="RDC37" s="636"/>
      <c r="RDD37" s="636"/>
      <c r="RDE37" s="636"/>
      <c r="RDF37" s="636"/>
      <c r="RDG37" s="636"/>
      <c r="RDH37" s="636"/>
      <c r="RDI37" s="636"/>
      <c r="RDJ37" s="636"/>
      <c r="RDK37" s="636"/>
      <c r="RDL37" s="636"/>
      <c r="RDM37" s="636"/>
      <c r="RDN37" s="636"/>
      <c r="RDO37" s="636"/>
      <c r="RDP37" s="636"/>
      <c r="RDQ37" s="636"/>
      <c r="RDR37" s="636"/>
      <c r="RDS37" s="636"/>
      <c r="RDT37" s="636"/>
      <c r="RDU37" s="636"/>
      <c r="RDV37" s="636"/>
      <c r="RDW37" s="636"/>
      <c r="RDX37" s="636"/>
      <c r="RDY37" s="636"/>
      <c r="RDZ37" s="636"/>
      <c r="REA37" s="636"/>
      <c r="REB37" s="636"/>
      <c r="REC37" s="636"/>
      <c r="RED37" s="636"/>
      <c r="REE37" s="636"/>
      <c r="REF37" s="636"/>
      <c r="REG37" s="636"/>
      <c r="REH37" s="636"/>
      <c r="REI37" s="636"/>
      <c r="REJ37" s="636"/>
      <c r="REK37" s="636"/>
      <c r="REL37" s="636"/>
      <c r="REM37" s="636"/>
      <c r="REN37" s="636"/>
      <c r="REO37" s="636"/>
      <c r="REP37" s="636"/>
      <c r="REQ37" s="636"/>
      <c r="RER37" s="636"/>
      <c r="RES37" s="636"/>
      <c r="RET37" s="636"/>
      <c r="REU37" s="636"/>
      <c r="REV37" s="636"/>
      <c r="REW37" s="636"/>
      <c r="REX37" s="636"/>
      <c r="REY37" s="636"/>
      <c r="REZ37" s="636"/>
      <c r="RFA37" s="636"/>
      <c r="RFB37" s="636"/>
      <c r="RFC37" s="636"/>
      <c r="RFD37" s="636"/>
      <c r="RFE37" s="636"/>
      <c r="RFF37" s="636"/>
      <c r="RFG37" s="636"/>
      <c r="RFH37" s="636"/>
      <c r="RFI37" s="636"/>
      <c r="RFJ37" s="636"/>
      <c r="RFK37" s="636"/>
      <c r="RFL37" s="636"/>
      <c r="RFM37" s="636"/>
      <c r="RFN37" s="636"/>
      <c r="RFO37" s="636"/>
      <c r="RFP37" s="636"/>
      <c r="RFQ37" s="636"/>
      <c r="RFR37" s="636"/>
      <c r="RFS37" s="636"/>
      <c r="RFT37" s="636"/>
      <c r="RFU37" s="636"/>
      <c r="RFV37" s="636"/>
      <c r="RFW37" s="636"/>
      <c r="RFX37" s="636"/>
      <c r="RFY37" s="636"/>
      <c r="RFZ37" s="636"/>
      <c r="RGA37" s="636"/>
      <c r="RGB37" s="636"/>
      <c r="RGC37" s="636"/>
      <c r="RGD37" s="636"/>
      <c r="RGE37" s="636"/>
      <c r="RGF37" s="636"/>
      <c r="RGG37" s="636"/>
      <c r="RGH37" s="636"/>
      <c r="RGI37" s="636"/>
      <c r="RGJ37" s="636"/>
      <c r="RGK37" s="636"/>
      <c r="RGL37" s="636"/>
      <c r="RGM37" s="636"/>
      <c r="RGN37" s="636"/>
      <c r="RGO37" s="636"/>
      <c r="RGP37" s="636"/>
      <c r="RGQ37" s="636"/>
      <c r="RGR37" s="636"/>
      <c r="RGS37" s="636"/>
      <c r="RGT37" s="636"/>
      <c r="RGU37" s="636"/>
      <c r="RGV37" s="636"/>
      <c r="RGW37" s="636"/>
      <c r="RGX37" s="636"/>
      <c r="RGY37" s="636"/>
      <c r="RGZ37" s="636"/>
      <c r="RHA37" s="636"/>
      <c r="RHB37" s="636"/>
      <c r="RHC37" s="636"/>
      <c r="RHD37" s="636"/>
      <c r="RHE37" s="636"/>
      <c r="RHF37" s="636"/>
      <c r="RHG37" s="636"/>
      <c r="RHH37" s="636"/>
      <c r="RHI37" s="636"/>
      <c r="RHJ37" s="636"/>
      <c r="RHK37" s="636"/>
      <c r="RHL37" s="636"/>
      <c r="RHM37" s="636"/>
      <c r="RHN37" s="636"/>
      <c r="RHO37" s="636"/>
      <c r="RHP37" s="636"/>
      <c r="RHQ37" s="636"/>
      <c r="RHR37" s="636"/>
      <c r="RHS37" s="636"/>
      <c r="RHT37" s="636"/>
      <c r="RHU37" s="636"/>
      <c r="RHV37" s="636"/>
      <c r="RHW37" s="636"/>
      <c r="RHX37" s="636"/>
      <c r="RHY37" s="636"/>
      <c r="RHZ37" s="636"/>
      <c r="RIA37" s="636"/>
      <c r="RIB37" s="636"/>
      <c r="RIC37" s="636"/>
      <c r="RID37" s="636"/>
      <c r="RIE37" s="636"/>
      <c r="RIF37" s="636"/>
      <c r="RIG37" s="636"/>
      <c r="RIH37" s="636"/>
      <c r="RII37" s="636"/>
      <c r="RIJ37" s="636"/>
      <c r="RIK37" s="636"/>
      <c r="RIL37" s="636"/>
      <c r="RIM37" s="636"/>
      <c r="RIN37" s="636"/>
      <c r="RIO37" s="636"/>
      <c r="RIP37" s="636"/>
      <c r="RIQ37" s="636"/>
      <c r="RIR37" s="636"/>
      <c r="RIS37" s="636"/>
      <c r="RIT37" s="636"/>
      <c r="RIU37" s="636"/>
      <c r="RIV37" s="636"/>
      <c r="RIW37" s="636"/>
      <c r="RIX37" s="636"/>
      <c r="RIY37" s="636"/>
      <c r="RIZ37" s="636"/>
      <c r="RJA37" s="636"/>
      <c r="RJB37" s="636"/>
      <c r="RJC37" s="636"/>
      <c r="RJD37" s="636"/>
      <c r="RJE37" s="636"/>
      <c r="RJF37" s="636"/>
      <c r="RJG37" s="636"/>
      <c r="RJH37" s="636"/>
      <c r="RJI37" s="636"/>
      <c r="RJJ37" s="636"/>
      <c r="RJK37" s="636"/>
      <c r="RJL37" s="636"/>
      <c r="RJM37" s="636"/>
      <c r="RJN37" s="636"/>
      <c r="RJO37" s="636"/>
      <c r="RJP37" s="636"/>
      <c r="RJQ37" s="636"/>
      <c r="RJR37" s="636"/>
      <c r="RJS37" s="636"/>
      <c r="RJT37" s="636"/>
      <c r="RJU37" s="636"/>
      <c r="RJV37" s="636"/>
      <c r="RJW37" s="636"/>
      <c r="RJX37" s="636"/>
      <c r="RJY37" s="636"/>
      <c r="RJZ37" s="636"/>
      <c r="RKA37" s="636"/>
      <c r="RKB37" s="636"/>
      <c r="RKC37" s="636"/>
      <c r="RKD37" s="636"/>
      <c r="RKE37" s="636"/>
      <c r="RKF37" s="636"/>
      <c r="RKG37" s="636"/>
      <c r="RKH37" s="636"/>
      <c r="RKI37" s="636"/>
      <c r="RKJ37" s="636"/>
      <c r="RKK37" s="636"/>
      <c r="RKL37" s="636"/>
      <c r="RKM37" s="636"/>
      <c r="RKN37" s="636"/>
      <c r="RKO37" s="636"/>
      <c r="RKP37" s="636"/>
      <c r="RKQ37" s="636"/>
      <c r="RKR37" s="636"/>
      <c r="RKS37" s="636"/>
      <c r="RKT37" s="636"/>
      <c r="RKU37" s="636"/>
      <c r="RKV37" s="636"/>
      <c r="RKW37" s="636"/>
      <c r="RKX37" s="636"/>
      <c r="RKY37" s="636"/>
      <c r="RKZ37" s="636"/>
      <c r="RLA37" s="636"/>
      <c r="RLB37" s="636"/>
      <c r="RLC37" s="636"/>
      <c r="RLD37" s="636"/>
      <c r="RLE37" s="636"/>
      <c r="RLF37" s="636"/>
      <c r="RLG37" s="636"/>
      <c r="RLH37" s="636"/>
      <c r="RLI37" s="636"/>
      <c r="RLJ37" s="636"/>
      <c r="RLK37" s="636"/>
      <c r="RLL37" s="636"/>
      <c r="RLM37" s="636"/>
      <c r="RLN37" s="636"/>
      <c r="RLO37" s="636"/>
      <c r="RLP37" s="636"/>
      <c r="RLQ37" s="636"/>
      <c r="RLR37" s="636"/>
      <c r="RLS37" s="636"/>
      <c r="RLT37" s="636"/>
      <c r="RLU37" s="636"/>
      <c r="RLV37" s="636"/>
      <c r="RLW37" s="636"/>
      <c r="RLX37" s="636"/>
      <c r="RLY37" s="636"/>
      <c r="RLZ37" s="636"/>
      <c r="RMA37" s="636"/>
      <c r="RMB37" s="636"/>
      <c r="RMC37" s="636"/>
      <c r="RMD37" s="636"/>
      <c r="RME37" s="636"/>
      <c r="RMF37" s="636"/>
      <c r="RMG37" s="636"/>
      <c r="RMH37" s="636"/>
      <c r="RMI37" s="636"/>
      <c r="RMJ37" s="636"/>
      <c r="RMK37" s="636"/>
      <c r="RML37" s="636"/>
      <c r="RMM37" s="636"/>
      <c r="RMN37" s="636"/>
      <c r="RMO37" s="636"/>
      <c r="RMP37" s="636"/>
      <c r="RMQ37" s="636"/>
      <c r="RMR37" s="636"/>
      <c r="RMS37" s="636"/>
      <c r="RMT37" s="636"/>
      <c r="RMU37" s="636"/>
      <c r="RMV37" s="636"/>
      <c r="RMW37" s="636"/>
      <c r="RMX37" s="636"/>
      <c r="RMY37" s="636"/>
      <c r="RMZ37" s="636"/>
      <c r="RNA37" s="636"/>
      <c r="RNB37" s="636"/>
      <c r="RNC37" s="636"/>
      <c r="RND37" s="636"/>
      <c r="RNE37" s="636"/>
      <c r="RNF37" s="636"/>
      <c r="RNG37" s="636"/>
      <c r="RNH37" s="636"/>
      <c r="RNI37" s="636"/>
      <c r="RNJ37" s="636"/>
      <c r="RNK37" s="636"/>
      <c r="RNL37" s="636"/>
      <c r="RNM37" s="636"/>
      <c r="RNN37" s="636"/>
      <c r="RNO37" s="636"/>
      <c r="RNP37" s="636"/>
      <c r="RNQ37" s="636"/>
      <c r="RNR37" s="636"/>
      <c r="RNS37" s="636"/>
      <c r="RNT37" s="636"/>
      <c r="RNU37" s="636"/>
      <c r="RNV37" s="636"/>
      <c r="RNW37" s="636"/>
      <c r="RNX37" s="636"/>
      <c r="RNY37" s="636"/>
      <c r="RNZ37" s="636"/>
      <c r="ROA37" s="636"/>
      <c r="ROB37" s="636"/>
      <c r="ROC37" s="636"/>
      <c r="ROD37" s="636"/>
      <c r="ROE37" s="636"/>
      <c r="ROF37" s="636"/>
      <c r="ROG37" s="636"/>
      <c r="ROH37" s="636"/>
      <c r="ROI37" s="636"/>
      <c r="ROJ37" s="636"/>
      <c r="ROK37" s="636"/>
      <c r="ROL37" s="636"/>
      <c r="ROM37" s="636"/>
      <c r="RON37" s="636"/>
      <c r="ROO37" s="636"/>
      <c r="ROP37" s="636"/>
      <c r="ROQ37" s="636"/>
      <c r="ROR37" s="636"/>
      <c r="ROS37" s="636"/>
      <c r="ROT37" s="636"/>
      <c r="ROU37" s="636"/>
      <c r="ROV37" s="636"/>
      <c r="ROW37" s="636"/>
      <c r="ROX37" s="636"/>
      <c r="ROY37" s="636"/>
      <c r="ROZ37" s="636"/>
      <c r="RPA37" s="636"/>
      <c r="RPB37" s="636"/>
      <c r="RPC37" s="636"/>
      <c r="RPD37" s="636"/>
      <c r="RPE37" s="636"/>
      <c r="RPF37" s="636"/>
      <c r="RPG37" s="636"/>
      <c r="RPH37" s="636"/>
      <c r="RPI37" s="636"/>
      <c r="RPJ37" s="636"/>
      <c r="RPK37" s="636"/>
      <c r="RPL37" s="636"/>
      <c r="RPM37" s="636"/>
      <c r="RPN37" s="636"/>
      <c r="RPO37" s="636"/>
      <c r="RPP37" s="636"/>
      <c r="RPQ37" s="636"/>
      <c r="RPR37" s="636"/>
      <c r="RPS37" s="636"/>
      <c r="RPT37" s="636"/>
      <c r="RPU37" s="636"/>
      <c r="RPV37" s="636"/>
      <c r="RPW37" s="636"/>
      <c r="RPX37" s="636"/>
      <c r="RPY37" s="636"/>
      <c r="RPZ37" s="636"/>
      <c r="RQA37" s="636"/>
      <c r="RQB37" s="636"/>
      <c r="RQC37" s="636"/>
      <c r="RQD37" s="636"/>
      <c r="RQE37" s="636"/>
      <c r="RQF37" s="636"/>
      <c r="RQG37" s="636"/>
      <c r="RQH37" s="636"/>
      <c r="RQI37" s="636"/>
      <c r="RQJ37" s="636"/>
      <c r="RQK37" s="636"/>
      <c r="RQL37" s="636"/>
      <c r="RQM37" s="636"/>
      <c r="RQN37" s="636"/>
      <c r="RQO37" s="636"/>
      <c r="RQP37" s="636"/>
      <c r="RQQ37" s="636"/>
      <c r="RQR37" s="636"/>
      <c r="RQS37" s="636"/>
      <c r="RQT37" s="636"/>
      <c r="RQU37" s="636"/>
      <c r="RQV37" s="636"/>
      <c r="RQW37" s="636"/>
      <c r="RQX37" s="636"/>
      <c r="RQY37" s="636"/>
      <c r="RQZ37" s="636"/>
      <c r="RRA37" s="636"/>
      <c r="RRB37" s="636"/>
      <c r="RRC37" s="636"/>
      <c r="RRD37" s="636"/>
      <c r="RRE37" s="636"/>
      <c r="RRF37" s="636"/>
      <c r="RRG37" s="636"/>
      <c r="RRH37" s="636"/>
      <c r="RRI37" s="636"/>
      <c r="RRJ37" s="636"/>
      <c r="RRK37" s="636"/>
      <c r="RRL37" s="636"/>
      <c r="RRM37" s="636"/>
      <c r="RRN37" s="636"/>
      <c r="RRO37" s="636"/>
      <c r="RRP37" s="636"/>
      <c r="RRQ37" s="636"/>
      <c r="RRR37" s="636"/>
      <c r="RRS37" s="636"/>
      <c r="RRT37" s="636"/>
      <c r="RRU37" s="636"/>
      <c r="RRV37" s="636"/>
      <c r="RRW37" s="636"/>
      <c r="RRX37" s="636"/>
      <c r="RRY37" s="636"/>
      <c r="RRZ37" s="636"/>
      <c r="RSA37" s="636"/>
      <c r="RSB37" s="636"/>
      <c r="RSC37" s="636"/>
      <c r="RSD37" s="636"/>
      <c r="RSE37" s="636"/>
      <c r="RSF37" s="636"/>
      <c r="RSG37" s="636"/>
      <c r="RSH37" s="636"/>
      <c r="RSI37" s="636"/>
      <c r="RSJ37" s="636"/>
      <c r="RSK37" s="636"/>
      <c r="RSL37" s="636"/>
      <c r="RSM37" s="636"/>
      <c r="RSN37" s="636"/>
      <c r="RSO37" s="636"/>
      <c r="RSP37" s="636"/>
      <c r="RSQ37" s="636"/>
      <c r="RSR37" s="636"/>
      <c r="RSS37" s="636"/>
      <c r="RST37" s="636"/>
      <c r="RSU37" s="636"/>
      <c r="RSV37" s="636"/>
      <c r="RSW37" s="636"/>
      <c r="RSX37" s="636"/>
      <c r="RSY37" s="636"/>
      <c r="RSZ37" s="636"/>
      <c r="RTA37" s="636"/>
      <c r="RTB37" s="636"/>
      <c r="RTC37" s="636"/>
      <c r="RTD37" s="636"/>
      <c r="RTE37" s="636"/>
      <c r="RTF37" s="636"/>
      <c r="RTG37" s="636"/>
      <c r="RTH37" s="636"/>
      <c r="RTI37" s="636"/>
      <c r="RTJ37" s="636"/>
      <c r="RTK37" s="636"/>
      <c r="RTL37" s="636"/>
      <c r="RTM37" s="636"/>
      <c r="RTN37" s="636"/>
      <c r="RTO37" s="636"/>
      <c r="RTP37" s="636"/>
      <c r="RTQ37" s="636"/>
      <c r="RTR37" s="636"/>
      <c r="RTS37" s="636"/>
      <c r="RTT37" s="636"/>
      <c r="RTU37" s="636"/>
      <c r="RTV37" s="636"/>
      <c r="RTW37" s="636"/>
      <c r="RTX37" s="636"/>
      <c r="RTY37" s="636"/>
      <c r="RTZ37" s="636"/>
      <c r="RUA37" s="636"/>
      <c r="RUB37" s="636"/>
      <c r="RUC37" s="636"/>
      <c r="RUD37" s="636"/>
      <c r="RUE37" s="636"/>
      <c r="RUF37" s="636"/>
      <c r="RUG37" s="636"/>
      <c r="RUH37" s="636"/>
      <c r="RUI37" s="636"/>
      <c r="RUJ37" s="636"/>
      <c r="RUK37" s="636"/>
      <c r="RUL37" s="636"/>
      <c r="RUM37" s="636"/>
      <c r="RUN37" s="636"/>
      <c r="RUO37" s="636"/>
      <c r="RUP37" s="636"/>
      <c r="RUQ37" s="636"/>
      <c r="RUR37" s="636"/>
      <c r="RUS37" s="636"/>
      <c r="RUT37" s="636"/>
      <c r="RUU37" s="636"/>
      <c r="RUV37" s="636"/>
      <c r="RUW37" s="636"/>
      <c r="RUX37" s="636"/>
      <c r="RUY37" s="636"/>
      <c r="RUZ37" s="636"/>
      <c r="RVA37" s="636"/>
      <c r="RVB37" s="636"/>
      <c r="RVC37" s="636"/>
      <c r="RVD37" s="636"/>
      <c r="RVE37" s="636"/>
      <c r="RVF37" s="636"/>
      <c r="RVG37" s="636"/>
      <c r="RVH37" s="636"/>
      <c r="RVI37" s="636"/>
      <c r="RVJ37" s="636"/>
      <c r="RVK37" s="636"/>
      <c r="RVL37" s="636"/>
      <c r="RVM37" s="636"/>
      <c r="RVN37" s="636"/>
      <c r="RVO37" s="636"/>
      <c r="RVP37" s="636"/>
      <c r="RVQ37" s="636"/>
      <c r="RVR37" s="636"/>
      <c r="RVS37" s="636"/>
      <c r="RVT37" s="636"/>
      <c r="RVU37" s="636"/>
      <c r="RVV37" s="636"/>
      <c r="RVW37" s="636"/>
      <c r="RVX37" s="636"/>
      <c r="RVY37" s="636"/>
      <c r="RVZ37" s="636"/>
      <c r="RWA37" s="636"/>
      <c r="RWB37" s="636"/>
      <c r="RWC37" s="636"/>
      <c r="RWD37" s="636"/>
      <c r="RWE37" s="636"/>
      <c r="RWF37" s="636"/>
      <c r="RWG37" s="636"/>
      <c r="RWH37" s="636"/>
      <c r="RWI37" s="636"/>
      <c r="RWJ37" s="636"/>
      <c r="RWK37" s="636"/>
      <c r="RWL37" s="636"/>
      <c r="RWM37" s="636"/>
      <c r="RWN37" s="636"/>
      <c r="RWO37" s="636"/>
      <c r="RWP37" s="636"/>
      <c r="RWQ37" s="636"/>
      <c r="RWR37" s="636"/>
      <c r="RWS37" s="636"/>
      <c r="RWT37" s="636"/>
      <c r="RWU37" s="636"/>
      <c r="RWV37" s="636"/>
      <c r="RWW37" s="636"/>
      <c r="RWX37" s="636"/>
      <c r="RWY37" s="636"/>
      <c r="RWZ37" s="636"/>
      <c r="RXA37" s="636"/>
      <c r="RXB37" s="636"/>
      <c r="RXC37" s="636"/>
      <c r="RXD37" s="636"/>
      <c r="RXE37" s="636"/>
      <c r="RXF37" s="636"/>
      <c r="RXG37" s="636"/>
      <c r="RXH37" s="636"/>
      <c r="RXI37" s="636"/>
      <c r="RXJ37" s="636"/>
      <c r="RXK37" s="636"/>
      <c r="RXL37" s="636"/>
      <c r="RXM37" s="636"/>
      <c r="RXN37" s="636"/>
      <c r="RXO37" s="636"/>
      <c r="RXP37" s="636"/>
      <c r="RXQ37" s="636"/>
      <c r="RXR37" s="636"/>
      <c r="RXS37" s="636"/>
      <c r="RXT37" s="636"/>
      <c r="RXU37" s="636"/>
      <c r="RXV37" s="636"/>
      <c r="RXW37" s="636"/>
      <c r="RXX37" s="636"/>
      <c r="RXY37" s="636"/>
      <c r="RXZ37" s="636"/>
      <c r="RYA37" s="636"/>
      <c r="RYB37" s="636"/>
      <c r="RYC37" s="636"/>
      <c r="RYD37" s="636"/>
      <c r="RYE37" s="636"/>
      <c r="RYF37" s="636"/>
      <c r="RYG37" s="636"/>
      <c r="RYH37" s="636"/>
      <c r="RYI37" s="636"/>
      <c r="RYJ37" s="636"/>
      <c r="RYK37" s="636"/>
      <c r="RYL37" s="636"/>
      <c r="RYM37" s="636"/>
      <c r="RYN37" s="636"/>
      <c r="RYO37" s="636"/>
      <c r="RYP37" s="636"/>
      <c r="RYQ37" s="636"/>
      <c r="RYR37" s="636"/>
      <c r="RYS37" s="636"/>
      <c r="RYT37" s="636"/>
      <c r="RYU37" s="636"/>
      <c r="RYV37" s="636"/>
      <c r="RYW37" s="636"/>
      <c r="RYX37" s="636"/>
      <c r="RYY37" s="636"/>
      <c r="RYZ37" s="636"/>
      <c r="RZA37" s="636"/>
      <c r="RZB37" s="636"/>
      <c r="RZC37" s="636"/>
      <c r="RZD37" s="636"/>
      <c r="RZE37" s="636"/>
      <c r="RZF37" s="636"/>
      <c r="RZG37" s="636"/>
      <c r="RZH37" s="636"/>
      <c r="RZI37" s="636"/>
      <c r="RZJ37" s="636"/>
      <c r="RZK37" s="636"/>
      <c r="RZL37" s="636"/>
      <c r="RZM37" s="636"/>
      <c r="RZN37" s="636"/>
      <c r="RZO37" s="636"/>
      <c r="RZP37" s="636"/>
      <c r="RZQ37" s="636"/>
      <c r="RZR37" s="636"/>
      <c r="RZS37" s="636"/>
      <c r="RZT37" s="636"/>
      <c r="RZU37" s="636"/>
      <c r="RZV37" s="636"/>
      <c r="RZW37" s="636"/>
      <c r="RZX37" s="636"/>
      <c r="RZY37" s="636"/>
      <c r="RZZ37" s="636"/>
      <c r="SAA37" s="636"/>
      <c r="SAB37" s="636"/>
      <c r="SAC37" s="636"/>
      <c r="SAD37" s="636"/>
      <c r="SAE37" s="636"/>
      <c r="SAF37" s="636"/>
      <c r="SAG37" s="636"/>
      <c r="SAH37" s="636"/>
      <c r="SAI37" s="636"/>
      <c r="SAJ37" s="636"/>
      <c r="SAK37" s="636"/>
      <c r="SAL37" s="636"/>
      <c r="SAM37" s="636"/>
      <c r="SAN37" s="636"/>
      <c r="SAO37" s="636"/>
      <c r="SAP37" s="636"/>
      <c r="SAQ37" s="636"/>
      <c r="SAR37" s="636"/>
      <c r="SAS37" s="636"/>
      <c r="SAT37" s="636"/>
      <c r="SAU37" s="636"/>
      <c r="SAV37" s="636"/>
      <c r="SAW37" s="636"/>
      <c r="SAX37" s="636"/>
      <c r="SAY37" s="636"/>
      <c r="SAZ37" s="636"/>
      <c r="SBA37" s="636"/>
      <c r="SBB37" s="636"/>
      <c r="SBC37" s="636"/>
      <c r="SBD37" s="636"/>
      <c r="SBE37" s="636"/>
      <c r="SBF37" s="636"/>
      <c r="SBG37" s="636"/>
      <c r="SBH37" s="636"/>
      <c r="SBI37" s="636"/>
      <c r="SBJ37" s="636"/>
      <c r="SBK37" s="636"/>
      <c r="SBL37" s="636"/>
      <c r="SBM37" s="636"/>
      <c r="SBN37" s="636"/>
      <c r="SBO37" s="636"/>
      <c r="SBP37" s="636"/>
      <c r="SBQ37" s="636"/>
      <c r="SBR37" s="636"/>
      <c r="SBS37" s="636"/>
      <c r="SBT37" s="636"/>
      <c r="SBU37" s="636"/>
      <c r="SBV37" s="636"/>
      <c r="SBW37" s="636"/>
      <c r="SBX37" s="636"/>
      <c r="SBY37" s="636"/>
      <c r="SBZ37" s="636"/>
      <c r="SCA37" s="636"/>
      <c r="SCB37" s="636"/>
      <c r="SCC37" s="636"/>
      <c r="SCD37" s="636"/>
      <c r="SCE37" s="636"/>
      <c r="SCF37" s="636"/>
      <c r="SCG37" s="636"/>
      <c r="SCH37" s="636"/>
      <c r="SCI37" s="636"/>
      <c r="SCJ37" s="636"/>
      <c r="SCK37" s="636"/>
      <c r="SCL37" s="636"/>
      <c r="SCM37" s="636"/>
      <c r="SCN37" s="636"/>
      <c r="SCO37" s="636"/>
      <c r="SCP37" s="636"/>
      <c r="SCQ37" s="636"/>
      <c r="SCR37" s="636"/>
      <c r="SCS37" s="636"/>
      <c r="SCT37" s="636"/>
      <c r="SCU37" s="636"/>
      <c r="SCV37" s="636"/>
      <c r="SCW37" s="636"/>
      <c r="SCX37" s="636"/>
      <c r="SCY37" s="636"/>
      <c r="SCZ37" s="636"/>
      <c r="SDA37" s="636"/>
      <c r="SDB37" s="636"/>
      <c r="SDC37" s="636"/>
      <c r="SDD37" s="636"/>
      <c r="SDE37" s="636"/>
      <c r="SDF37" s="636"/>
      <c r="SDG37" s="636"/>
      <c r="SDH37" s="636"/>
      <c r="SDI37" s="636"/>
      <c r="SDJ37" s="636"/>
      <c r="SDK37" s="636"/>
      <c r="SDL37" s="636"/>
      <c r="SDM37" s="636"/>
      <c r="SDN37" s="636"/>
      <c r="SDO37" s="636"/>
      <c r="SDP37" s="636"/>
      <c r="SDQ37" s="636"/>
      <c r="SDR37" s="636"/>
      <c r="SDS37" s="636"/>
      <c r="SDT37" s="636"/>
      <c r="SDU37" s="636"/>
      <c r="SDV37" s="636"/>
      <c r="SDW37" s="636"/>
      <c r="SDX37" s="636"/>
      <c r="SDY37" s="636"/>
      <c r="SDZ37" s="636"/>
      <c r="SEA37" s="636"/>
      <c r="SEB37" s="636"/>
      <c r="SEC37" s="636"/>
      <c r="SED37" s="636"/>
      <c r="SEE37" s="636"/>
      <c r="SEF37" s="636"/>
      <c r="SEG37" s="636"/>
      <c r="SEH37" s="636"/>
      <c r="SEI37" s="636"/>
      <c r="SEJ37" s="636"/>
      <c r="SEK37" s="636"/>
      <c r="SEL37" s="636"/>
      <c r="SEM37" s="636"/>
      <c r="SEN37" s="636"/>
      <c r="SEO37" s="636"/>
      <c r="SEP37" s="636"/>
      <c r="SEQ37" s="636"/>
      <c r="SER37" s="636"/>
      <c r="SES37" s="636"/>
      <c r="SET37" s="636"/>
      <c r="SEU37" s="636"/>
      <c r="SEV37" s="636"/>
      <c r="SEW37" s="636"/>
      <c r="SEX37" s="636"/>
      <c r="SEY37" s="636"/>
      <c r="SEZ37" s="636"/>
      <c r="SFA37" s="636"/>
      <c r="SFB37" s="636"/>
      <c r="SFC37" s="636"/>
      <c r="SFD37" s="636"/>
      <c r="SFE37" s="636"/>
      <c r="SFF37" s="636"/>
      <c r="SFG37" s="636"/>
      <c r="SFH37" s="636"/>
      <c r="SFI37" s="636"/>
      <c r="SFJ37" s="636"/>
      <c r="SFK37" s="636"/>
      <c r="SFL37" s="636"/>
      <c r="SFM37" s="636"/>
      <c r="SFN37" s="636"/>
      <c r="SFO37" s="636"/>
      <c r="SFP37" s="636"/>
      <c r="SFQ37" s="636"/>
      <c r="SFR37" s="636"/>
      <c r="SFS37" s="636"/>
      <c r="SFT37" s="636"/>
      <c r="SFU37" s="636"/>
      <c r="SFV37" s="636"/>
      <c r="SFW37" s="636"/>
      <c r="SFX37" s="636"/>
      <c r="SFY37" s="636"/>
      <c r="SFZ37" s="636"/>
      <c r="SGA37" s="636"/>
      <c r="SGB37" s="636"/>
      <c r="SGC37" s="636"/>
      <c r="SGD37" s="636"/>
      <c r="SGE37" s="636"/>
      <c r="SGF37" s="636"/>
      <c r="SGG37" s="636"/>
      <c r="SGH37" s="636"/>
      <c r="SGI37" s="636"/>
      <c r="SGJ37" s="636"/>
      <c r="SGK37" s="636"/>
      <c r="SGL37" s="636"/>
      <c r="SGM37" s="636"/>
      <c r="SGN37" s="636"/>
      <c r="SGO37" s="636"/>
      <c r="SGP37" s="636"/>
      <c r="SGQ37" s="636"/>
      <c r="SGR37" s="636"/>
      <c r="SGS37" s="636"/>
      <c r="SGT37" s="636"/>
      <c r="SGU37" s="636"/>
      <c r="SGV37" s="636"/>
      <c r="SGW37" s="636"/>
      <c r="SGX37" s="636"/>
      <c r="SGY37" s="636"/>
      <c r="SGZ37" s="636"/>
      <c r="SHA37" s="636"/>
      <c r="SHB37" s="636"/>
      <c r="SHC37" s="636"/>
      <c r="SHD37" s="636"/>
      <c r="SHE37" s="636"/>
      <c r="SHF37" s="636"/>
      <c r="SHG37" s="636"/>
      <c r="SHH37" s="636"/>
      <c r="SHI37" s="636"/>
      <c r="SHJ37" s="636"/>
      <c r="SHK37" s="636"/>
      <c r="SHL37" s="636"/>
      <c r="SHM37" s="636"/>
      <c r="SHN37" s="636"/>
      <c r="SHO37" s="636"/>
      <c r="SHP37" s="636"/>
      <c r="SHQ37" s="636"/>
      <c r="SHR37" s="636"/>
      <c r="SHS37" s="636"/>
      <c r="SHT37" s="636"/>
      <c r="SHU37" s="636"/>
      <c r="SHV37" s="636"/>
      <c r="SHW37" s="636"/>
      <c r="SHX37" s="636"/>
      <c r="SHY37" s="636"/>
      <c r="SHZ37" s="636"/>
      <c r="SIA37" s="636"/>
      <c r="SIB37" s="636"/>
      <c r="SIC37" s="636"/>
      <c r="SID37" s="636"/>
      <c r="SIE37" s="636"/>
      <c r="SIF37" s="636"/>
      <c r="SIG37" s="636"/>
      <c r="SIH37" s="636"/>
      <c r="SII37" s="636"/>
      <c r="SIJ37" s="636"/>
      <c r="SIK37" s="636"/>
      <c r="SIL37" s="636"/>
      <c r="SIM37" s="636"/>
      <c r="SIN37" s="636"/>
      <c r="SIO37" s="636"/>
      <c r="SIP37" s="636"/>
      <c r="SIQ37" s="636"/>
      <c r="SIR37" s="636"/>
      <c r="SIS37" s="636"/>
      <c r="SIT37" s="636"/>
      <c r="SIU37" s="636"/>
      <c r="SIV37" s="636"/>
      <c r="SIW37" s="636"/>
      <c r="SIX37" s="636"/>
      <c r="SIY37" s="636"/>
      <c r="SIZ37" s="636"/>
      <c r="SJA37" s="636"/>
      <c r="SJB37" s="636"/>
      <c r="SJC37" s="636"/>
      <c r="SJD37" s="636"/>
      <c r="SJE37" s="636"/>
      <c r="SJF37" s="636"/>
      <c r="SJG37" s="636"/>
      <c r="SJH37" s="636"/>
      <c r="SJI37" s="636"/>
      <c r="SJJ37" s="636"/>
      <c r="SJK37" s="636"/>
      <c r="SJL37" s="636"/>
      <c r="SJM37" s="636"/>
      <c r="SJN37" s="636"/>
      <c r="SJO37" s="636"/>
      <c r="SJP37" s="636"/>
      <c r="SJQ37" s="636"/>
      <c r="SJR37" s="636"/>
      <c r="SJS37" s="636"/>
      <c r="SJT37" s="636"/>
      <c r="SJU37" s="636"/>
      <c r="SJV37" s="636"/>
      <c r="SJW37" s="636"/>
      <c r="SJX37" s="636"/>
      <c r="SJY37" s="636"/>
      <c r="SJZ37" s="636"/>
      <c r="SKA37" s="636"/>
      <c r="SKB37" s="636"/>
      <c r="SKC37" s="636"/>
      <c r="SKD37" s="636"/>
      <c r="SKE37" s="636"/>
      <c r="SKF37" s="636"/>
      <c r="SKG37" s="636"/>
      <c r="SKH37" s="636"/>
      <c r="SKI37" s="636"/>
      <c r="SKJ37" s="636"/>
      <c r="SKK37" s="636"/>
      <c r="SKL37" s="636"/>
      <c r="SKM37" s="636"/>
      <c r="SKN37" s="636"/>
      <c r="SKO37" s="636"/>
      <c r="SKP37" s="636"/>
      <c r="SKQ37" s="636"/>
      <c r="SKR37" s="636"/>
      <c r="SKS37" s="636"/>
      <c r="SKT37" s="636"/>
      <c r="SKU37" s="636"/>
      <c r="SKV37" s="636"/>
      <c r="SKW37" s="636"/>
      <c r="SKX37" s="636"/>
      <c r="SKY37" s="636"/>
      <c r="SKZ37" s="636"/>
      <c r="SLA37" s="636"/>
      <c r="SLB37" s="636"/>
      <c r="SLC37" s="636"/>
      <c r="SLD37" s="636"/>
      <c r="SLE37" s="636"/>
      <c r="SLF37" s="636"/>
      <c r="SLG37" s="636"/>
      <c r="SLH37" s="636"/>
      <c r="SLI37" s="636"/>
      <c r="SLJ37" s="636"/>
      <c r="SLK37" s="636"/>
      <c r="SLL37" s="636"/>
      <c r="SLM37" s="636"/>
      <c r="SLN37" s="636"/>
      <c r="SLO37" s="636"/>
      <c r="SLP37" s="636"/>
      <c r="SLQ37" s="636"/>
      <c r="SLR37" s="636"/>
      <c r="SLS37" s="636"/>
      <c r="SLT37" s="636"/>
      <c r="SLU37" s="636"/>
      <c r="SLV37" s="636"/>
      <c r="SLW37" s="636"/>
      <c r="SLX37" s="636"/>
      <c r="SLY37" s="636"/>
      <c r="SLZ37" s="636"/>
      <c r="SMA37" s="636"/>
      <c r="SMB37" s="636"/>
      <c r="SMC37" s="636"/>
      <c r="SMD37" s="636"/>
      <c r="SME37" s="636"/>
      <c r="SMF37" s="636"/>
      <c r="SMG37" s="636"/>
      <c r="SMH37" s="636"/>
      <c r="SMI37" s="636"/>
      <c r="SMJ37" s="636"/>
      <c r="SMK37" s="636"/>
      <c r="SML37" s="636"/>
      <c r="SMM37" s="636"/>
      <c r="SMN37" s="636"/>
      <c r="SMO37" s="636"/>
      <c r="SMP37" s="636"/>
      <c r="SMQ37" s="636"/>
      <c r="SMR37" s="636"/>
      <c r="SMS37" s="636"/>
      <c r="SMT37" s="636"/>
      <c r="SMU37" s="636"/>
      <c r="SMV37" s="636"/>
      <c r="SMW37" s="636"/>
      <c r="SMX37" s="636"/>
      <c r="SMY37" s="636"/>
      <c r="SMZ37" s="636"/>
      <c r="SNA37" s="636"/>
      <c r="SNB37" s="636"/>
      <c r="SNC37" s="636"/>
      <c r="SND37" s="636"/>
      <c r="SNE37" s="636"/>
      <c r="SNF37" s="636"/>
      <c r="SNG37" s="636"/>
      <c r="SNH37" s="636"/>
      <c r="SNI37" s="636"/>
      <c r="SNJ37" s="636"/>
      <c r="SNK37" s="636"/>
      <c r="SNL37" s="636"/>
      <c r="SNM37" s="636"/>
      <c r="SNN37" s="636"/>
      <c r="SNO37" s="636"/>
      <c r="SNP37" s="636"/>
      <c r="SNQ37" s="636"/>
      <c r="SNR37" s="636"/>
      <c r="SNS37" s="636"/>
      <c r="SNT37" s="636"/>
      <c r="SNU37" s="636"/>
      <c r="SNV37" s="636"/>
      <c r="SNW37" s="636"/>
      <c r="SNX37" s="636"/>
      <c r="SNY37" s="636"/>
      <c r="SNZ37" s="636"/>
      <c r="SOA37" s="636"/>
      <c r="SOB37" s="636"/>
      <c r="SOC37" s="636"/>
      <c r="SOD37" s="636"/>
      <c r="SOE37" s="636"/>
      <c r="SOF37" s="636"/>
      <c r="SOG37" s="636"/>
      <c r="SOH37" s="636"/>
      <c r="SOI37" s="636"/>
      <c r="SOJ37" s="636"/>
      <c r="SOK37" s="636"/>
      <c r="SOL37" s="636"/>
      <c r="SOM37" s="636"/>
      <c r="SON37" s="636"/>
      <c r="SOO37" s="636"/>
      <c r="SOP37" s="636"/>
      <c r="SOQ37" s="636"/>
      <c r="SOR37" s="636"/>
      <c r="SOS37" s="636"/>
      <c r="SOT37" s="636"/>
      <c r="SOU37" s="636"/>
      <c r="SOV37" s="636"/>
      <c r="SOW37" s="636"/>
      <c r="SOX37" s="636"/>
      <c r="SOY37" s="636"/>
      <c r="SOZ37" s="636"/>
      <c r="SPA37" s="636"/>
      <c r="SPB37" s="636"/>
      <c r="SPC37" s="636"/>
      <c r="SPD37" s="636"/>
      <c r="SPE37" s="636"/>
      <c r="SPF37" s="636"/>
      <c r="SPG37" s="636"/>
      <c r="SPH37" s="636"/>
      <c r="SPI37" s="636"/>
      <c r="SPJ37" s="636"/>
      <c r="SPK37" s="636"/>
      <c r="SPL37" s="636"/>
      <c r="SPM37" s="636"/>
      <c r="SPN37" s="636"/>
      <c r="SPO37" s="636"/>
      <c r="SPP37" s="636"/>
      <c r="SPQ37" s="636"/>
      <c r="SPR37" s="636"/>
      <c r="SPS37" s="636"/>
      <c r="SPT37" s="636"/>
      <c r="SPU37" s="636"/>
      <c r="SPV37" s="636"/>
      <c r="SPW37" s="636"/>
      <c r="SPX37" s="636"/>
      <c r="SPY37" s="636"/>
      <c r="SPZ37" s="636"/>
      <c r="SQA37" s="636"/>
      <c r="SQB37" s="636"/>
      <c r="SQC37" s="636"/>
      <c r="SQD37" s="636"/>
      <c r="SQE37" s="636"/>
      <c r="SQF37" s="636"/>
      <c r="SQG37" s="636"/>
      <c r="SQH37" s="636"/>
      <c r="SQI37" s="636"/>
      <c r="SQJ37" s="636"/>
      <c r="SQK37" s="636"/>
      <c r="SQL37" s="636"/>
      <c r="SQM37" s="636"/>
      <c r="SQN37" s="636"/>
      <c r="SQO37" s="636"/>
      <c r="SQP37" s="636"/>
      <c r="SQQ37" s="636"/>
      <c r="SQR37" s="636"/>
      <c r="SQS37" s="636"/>
      <c r="SQT37" s="636"/>
      <c r="SQU37" s="636"/>
      <c r="SQV37" s="636"/>
      <c r="SQW37" s="636"/>
      <c r="SQX37" s="636"/>
      <c r="SQY37" s="636"/>
      <c r="SQZ37" s="636"/>
      <c r="SRA37" s="636"/>
      <c r="SRB37" s="636"/>
      <c r="SRC37" s="636"/>
      <c r="SRD37" s="636"/>
      <c r="SRE37" s="636"/>
      <c r="SRF37" s="636"/>
      <c r="SRG37" s="636"/>
      <c r="SRH37" s="636"/>
      <c r="SRI37" s="636"/>
      <c r="SRJ37" s="636"/>
      <c r="SRK37" s="636"/>
      <c r="SRL37" s="636"/>
      <c r="SRM37" s="636"/>
      <c r="SRN37" s="636"/>
      <c r="SRO37" s="636"/>
      <c r="SRP37" s="636"/>
      <c r="SRQ37" s="636"/>
      <c r="SRR37" s="636"/>
      <c r="SRS37" s="636"/>
      <c r="SRT37" s="636"/>
      <c r="SRU37" s="636"/>
      <c r="SRV37" s="636"/>
      <c r="SRW37" s="636"/>
      <c r="SRX37" s="636"/>
      <c r="SRY37" s="636"/>
      <c r="SRZ37" s="636"/>
      <c r="SSA37" s="636"/>
      <c r="SSB37" s="636"/>
      <c r="SSC37" s="636"/>
      <c r="SSD37" s="636"/>
      <c r="SSE37" s="636"/>
      <c r="SSF37" s="636"/>
      <c r="SSG37" s="636"/>
      <c r="SSH37" s="636"/>
      <c r="SSI37" s="636"/>
      <c r="SSJ37" s="636"/>
      <c r="SSK37" s="636"/>
      <c r="SSL37" s="636"/>
      <c r="SSM37" s="636"/>
      <c r="SSN37" s="636"/>
      <c r="SSO37" s="636"/>
      <c r="SSP37" s="636"/>
      <c r="SSQ37" s="636"/>
      <c r="SSR37" s="636"/>
      <c r="SSS37" s="636"/>
      <c r="SST37" s="636"/>
      <c r="SSU37" s="636"/>
      <c r="SSV37" s="636"/>
      <c r="SSW37" s="636"/>
      <c r="SSX37" s="636"/>
      <c r="SSY37" s="636"/>
      <c r="SSZ37" s="636"/>
      <c r="STA37" s="636"/>
      <c r="STB37" s="636"/>
      <c r="STC37" s="636"/>
      <c r="STD37" s="636"/>
      <c r="STE37" s="636"/>
      <c r="STF37" s="636"/>
      <c r="STG37" s="636"/>
      <c r="STH37" s="636"/>
      <c r="STI37" s="636"/>
      <c r="STJ37" s="636"/>
      <c r="STK37" s="636"/>
      <c r="STL37" s="636"/>
      <c r="STM37" s="636"/>
      <c r="STN37" s="636"/>
      <c r="STO37" s="636"/>
      <c r="STP37" s="636"/>
      <c r="STQ37" s="636"/>
      <c r="STR37" s="636"/>
      <c r="STS37" s="636"/>
      <c r="STT37" s="636"/>
      <c r="STU37" s="636"/>
      <c r="STV37" s="636"/>
      <c r="STW37" s="636"/>
      <c r="STX37" s="636"/>
      <c r="STY37" s="636"/>
      <c r="STZ37" s="636"/>
      <c r="SUA37" s="636"/>
      <c r="SUB37" s="636"/>
      <c r="SUC37" s="636"/>
      <c r="SUD37" s="636"/>
      <c r="SUE37" s="636"/>
      <c r="SUF37" s="636"/>
      <c r="SUG37" s="636"/>
      <c r="SUH37" s="636"/>
      <c r="SUI37" s="636"/>
      <c r="SUJ37" s="636"/>
      <c r="SUK37" s="636"/>
      <c r="SUL37" s="636"/>
      <c r="SUM37" s="636"/>
      <c r="SUN37" s="636"/>
      <c r="SUO37" s="636"/>
      <c r="SUP37" s="636"/>
      <c r="SUQ37" s="636"/>
      <c r="SUR37" s="636"/>
      <c r="SUS37" s="636"/>
      <c r="SUT37" s="636"/>
      <c r="SUU37" s="636"/>
      <c r="SUV37" s="636"/>
      <c r="SUW37" s="636"/>
      <c r="SUX37" s="636"/>
      <c r="SUY37" s="636"/>
      <c r="SUZ37" s="636"/>
      <c r="SVA37" s="636"/>
      <c r="SVB37" s="636"/>
      <c r="SVC37" s="636"/>
      <c r="SVD37" s="636"/>
      <c r="SVE37" s="636"/>
      <c r="SVF37" s="636"/>
      <c r="SVG37" s="636"/>
      <c r="SVH37" s="636"/>
      <c r="SVI37" s="636"/>
      <c r="SVJ37" s="636"/>
      <c r="SVK37" s="636"/>
      <c r="SVL37" s="636"/>
      <c r="SVM37" s="636"/>
      <c r="SVN37" s="636"/>
      <c r="SVO37" s="636"/>
      <c r="SVP37" s="636"/>
      <c r="SVQ37" s="636"/>
      <c r="SVR37" s="636"/>
      <c r="SVS37" s="636"/>
      <c r="SVT37" s="636"/>
      <c r="SVU37" s="636"/>
      <c r="SVV37" s="636"/>
      <c r="SVW37" s="636"/>
      <c r="SVX37" s="636"/>
      <c r="SVY37" s="636"/>
      <c r="SVZ37" s="636"/>
      <c r="SWA37" s="636"/>
      <c r="SWB37" s="636"/>
      <c r="SWC37" s="636"/>
      <c r="SWD37" s="636"/>
      <c r="SWE37" s="636"/>
      <c r="SWF37" s="636"/>
      <c r="SWG37" s="636"/>
      <c r="SWH37" s="636"/>
      <c r="SWI37" s="636"/>
      <c r="SWJ37" s="636"/>
      <c r="SWK37" s="636"/>
      <c r="SWL37" s="636"/>
      <c r="SWM37" s="636"/>
      <c r="SWN37" s="636"/>
      <c r="SWO37" s="636"/>
      <c r="SWP37" s="636"/>
      <c r="SWQ37" s="636"/>
      <c r="SWR37" s="636"/>
      <c r="SWS37" s="636"/>
      <c r="SWT37" s="636"/>
      <c r="SWU37" s="636"/>
      <c r="SWV37" s="636"/>
      <c r="SWW37" s="636"/>
      <c r="SWX37" s="636"/>
      <c r="SWY37" s="636"/>
      <c r="SWZ37" s="636"/>
      <c r="SXA37" s="636"/>
      <c r="SXB37" s="636"/>
      <c r="SXC37" s="636"/>
      <c r="SXD37" s="636"/>
      <c r="SXE37" s="636"/>
      <c r="SXF37" s="636"/>
      <c r="SXG37" s="636"/>
      <c r="SXH37" s="636"/>
      <c r="SXI37" s="636"/>
      <c r="SXJ37" s="636"/>
      <c r="SXK37" s="636"/>
      <c r="SXL37" s="636"/>
      <c r="SXM37" s="636"/>
      <c r="SXN37" s="636"/>
      <c r="SXO37" s="636"/>
      <c r="SXP37" s="636"/>
      <c r="SXQ37" s="636"/>
      <c r="SXR37" s="636"/>
      <c r="SXS37" s="636"/>
      <c r="SXT37" s="636"/>
      <c r="SXU37" s="636"/>
      <c r="SXV37" s="636"/>
      <c r="SXW37" s="636"/>
      <c r="SXX37" s="636"/>
      <c r="SXY37" s="636"/>
      <c r="SXZ37" s="636"/>
      <c r="SYA37" s="636"/>
      <c r="SYB37" s="636"/>
      <c r="SYC37" s="636"/>
      <c r="SYD37" s="636"/>
      <c r="SYE37" s="636"/>
      <c r="SYF37" s="636"/>
      <c r="SYG37" s="636"/>
      <c r="SYH37" s="636"/>
      <c r="SYI37" s="636"/>
      <c r="SYJ37" s="636"/>
      <c r="SYK37" s="636"/>
      <c r="SYL37" s="636"/>
      <c r="SYM37" s="636"/>
      <c r="SYN37" s="636"/>
      <c r="SYO37" s="636"/>
      <c r="SYP37" s="636"/>
      <c r="SYQ37" s="636"/>
      <c r="SYR37" s="636"/>
      <c r="SYS37" s="636"/>
      <c r="SYT37" s="636"/>
      <c r="SYU37" s="636"/>
      <c r="SYV37" s="636"/>
      <c r="SYW37" s="636"/>
      <c r="SYX37" s="636"/>
      <c r="SYY37" s="636"/>
      <c r="SYZ37" s="636"/>
      <c r="SZA37" s="636"/>
      <c r="SZB37" s="636"/>
      <c r="SZC37" s="636"/>
      <c r="SZD37" s="636"/>
      <c r="SZE37" s="636"/>
      <c r="SZF37" s="636"/>
      <c r="SZG37" s="636"/>
      <c r="SZH37" s="636"/>
      <c r="SZI37" s="636"/>
      <c r="SZJ37" s="636"/>
      <c r="SZK37" s="636"/>
      <c r="SZL37" s="636"/>
      <c r="SZM37" s="636"/>
      <c r="SZN37" s="636"/>
      <c r="SZO37" s="636"/>
      <c r="SZP37" s="636"/>
      <c r="SZQ37" s="636"/>
      <c r="SZR37" s="636"/>
      <c r="SZS37" s="636"/>
      <c r="SZT37" s="636"/>
      <c r="SZU37" s="636"/>
      <c r="SZV37" s="636"/>
      <c r="SZW37" s="636"/>
      <c r="SZX37" s="636"/>
      <c r="SZY37" s="636"/>
      <c r="SZZ37" s="636"/>
      <c r="TAA37" s="636"/>
      <c r="TAB37" s="636"/>
      <c r="TAC37" s="636"/>
      <c r="TAD37" s="636"/>
      <c r="TAE37" s="636"/>
      <c r="TAF37" s="636"/>
      <c r="TAG37" s="636"/>
      <c r="TAH37" s="636"/>
      <c r="TAI37" s="636"/>
      <c r="TAJ37" s="636"/>
      <c r="TAK37" s="636"/>
      <c r="TAL37" s="636"/>
      <c r="TAM37" s="636"/>
      <c r="TAN37" s="636"/>
      <c r="TAO37" s="636"/>
      <c r="TAP37" s="636"/>
      <c r="TAQ37" s="636"/>
      <c r="TAR37" s="636"/>
      <c r="TAS37" s="636"/>
      <c r="TAT37" s="636"/>
      <c r="TAU37" s="636"/>
      <c r="TAV37" s="636"/>
      <c r="TAW37" s="636"/>
      <c r="TAX37" s="636"/>
      <c r="TAY37" s="636"/>
      <c r="TAZ37" s="636"/>
      <c r="TBA37" s="636"/>
      <c r="TBB37" s="636"/>
      <c r="TBC37" s="636"/>
      <c r="TBD37" s="636"/>
      <c r="TBE37" s="636"/>
      <c r="TBF37" s="636"/>
      <c r="TBG37" s="636"/>
      <c r="TBH37" s="636"/>
      <c r="TBI37" s="636"/>
      <c r="TBJ37" s="636"/>
      <c r="TBK37" s="636"/>
      <c r="TBL37" s="636"/>
      <c r="TBM37" s="636"/>
      <c r="TBN37" s="636"/>
      <c r="TBO37" s="636"/>
      <c r="TBP37" s="636"/>
      <c r="TBQ37" s="636"/>
      <c r="TBR37" s="636"/>
      <c r="TBS37" s="636"/>
      <c r="TBT37" s="636"/>
      <c r="TBU37" s="636"/>
      <c r="TBV37" s="636"/>
      <c r="TBW37" s="636"/>
      <c r="TBX37" s="636"/>
      <c r="TBY37" s="636"/>
      <c r="TBZ37" s="636"/>
      <c r="TCA37" s="636"/>
      <c r="TCB37" s="636"/>
      <c r="TCC37" s="636"/>
      <c r="TCD37" s="636"/>
      <c r="TCE37" s="636"/>
      <c r="TCF37" s="636"/>
      <c r="TCG37" s="636"/>
      <c r="TCH37" s="636"/>
      <c r="TCI37" s="636"/>
      <c r="TCJ37" s="636"/>
      <c r="TCK37" s="636"/>
      <c r="TCL37" s="636"/>
      <c r="TCM37" s="636"/>
      <c r="TCN37" s="636"/>
      <c r="TCO37" s="636"/>
      <c r="TCP37" s="636"/>
      <c r="TCQ37" s="636"/>
      <c r="TCR37" s="636"/>
      <c r="TCS37" s="636"/>
      <c r="TCT37" s="636"/>
      <c r="TCU37" s="636"/>
      <c r="TCV37" s="636"/>
      <c r="TCW37" s="636"/>
      <c r="TCX37" s="636"/>
      <c r="TCY37" s="636"/>
      <c r="TCZ37" s="636"/>
      <c r="TDA37" s="636"/>
      <c r="TDB37" s="636"/>
      <c r="TDC37" s="636"/>
      <c r="TDD37" s="636"/>
      <c r="TDE37" s="636"/>
      <c r="TDF37" s="636"/>
      <c r="TDG37" s="636"/>
      <c r="TDH37" s="636"/>
      <c r="TDI37" s="636"/>
      <c r="TDJ37" s="636"/>
      <c r="TDK37" s="636"/>
      <c r="TDL37" s="636"/>
      <c r="TDM37" s="636"/>
      <c r="TDN37" s="636"/>
      <c r="TDO37" s="636"/>
      <c r="TDP37" s="636"/>
      <c r="TDQ37" s="636"/>
      <c r="TDR37" s="636"/>
      <c r="TDS37" s="636"/>
      <c r="TDT37" s="636"/>
      <c r="TDU37" s="636"/>
      <c r="TDV37" s="636"/>
      <c r="TDW37" s="636"/>
      <c r="TDX37" s="636"/>
      <c r="TDY37" s="636"/>
      <c r="TDZ37" s="636"/>
      <c r="TEA37" s="636"/>
      <c r="TEB37" s="636"/>
      <c r="TEC37" s="636"/>
      <c r="TED37" s="636"/>
      <c r="TEE37" s="636"/>
      <c r="TEF37" s="636"/>
      <c r="TEG37" s="636"/>
      <c r="TEH37" s="636"/>
      <c r="TEI37" s="636"/>
      <c r="TEJ37" s="636"/>
      <c r="TEK37" s="636"/>
      <c r="TEL37" s="636"/>
      <c r="TEM37" s="636"/>
      <c r="TEN37" s="636"/>
      <c r="TEO37" s="636"/>
      <c r="TEP37" s="636"/>
      <c r="TEQ37" s="636"/>
      <c r="TER37" s="636"/>
      <c r="TES37" s="636"/>
      <c r="TET37" s="636"/>
      <c r="TEU37" s="636"/>
      <c r="TEV37" s="636"/>
      <c r="TEW37" s="636"/>
      <c r="TEX37" s="636"/>
      <c r="TEY37" s="636"/>
      <c r="TEZ37" s="636"/>
      <c r="TFA37" s="636"/>
      <c r="TFB37" s="636"/>
      <c r="TFC37" s="636"/>
      <c r="TFD37" s="636"/>
      <c r="TFE37" s="636"/>
      <c r="TFF37" s="636"/>
      <c r="TFG37" s="636"/>
      <c r="TFH37" s="636"/>
      <c r="TFI37" s="636"/>
      <c r="TFJ37" s="636"/>
      <c r="TFK37" s="636"/>
      <c r="TFL37" s="636"/>
      <c r="TFM37" s="636"/>
      <c r="TFN37" s="636"/>
      <c r="TFO37" s="636"/>
      <c r="TFP37" s="636"/>
      <c r="TFQ37" s="636"/>
      <c r="TFR37" s="636"/>
      <c r="TFS37" s="636"/>
      <c r="TFT37" s="636"/>
      <c r="TFU37" s="636"/>
      <c r="TFV37" s="636"/>
      <c r="TFW37" s="636"/>
      <c r="TFX37" s="636"/>
      <c r="TFY37" s="636"/>
      <c r="TFZ37" s="636"/>
      <c r="TGA37" s="636"/>
      <c r="TGB37" s="636"/>
      <c r="TGC37" s="636"/>
      <c r="TGD37" s="636"/>
      <c r="TGE37" s="636"/>
      <c r="TGF37" s="636"/>
      <c r="TGG37" s="636"/>
      <c r="TGH37" s="636"/>
      <c r="TGI37" s="636"/>
      <c r="TGJ37" s="636"/>
      <c r="TGK37" s="636"/>
      <c r="TGL37" s="636"/>
      <c r="TGM37" s="636"/>
      <c r="TGN37" s="636"/>
      <c r="TGO37" s="636"/>
      <c r="TGP37" s="636"/>
      <c r="TGQ37" s="636"/>
      <c r="TGR37" s="636"/>
      <c r="TGS37" s="636"/>
      <c r="TGT37" s="636"/>
      <c r="TGU37" s="636"/>
      <c r="TGV37" s="636"/>
      <c r="TGW37" s="636"/>
      <c r="TGX37" s="636"/>
      <c r="TGY37" s="636"/>
      <c r="TGZ37" s="636"/>
      <c r="THA37" s="636"/>
      <c r="THB37" s="636"/>
      <c r="THC37" s="636"/>
      <c r="THD37" s="636"/>
      <c r="THE37" s="636"/>
      <c r="THF37" s="636"/>
      <c r="THG37" s="636"/>
      <c r="THH37" s="636"/>
      <c r="THI37" s="636"/>
      <c r="THJ37" s="636"/>
      <c r="THK37" s="636"/>
      <c r="THL37" s="636"/>
      <c r="THM37" s="636"/>
      <c r="THN37" s="636"/>
      <c r="THO37" s="636"/>
      <c r="THP37" s="636"/>
      <c r="THQ37" s="636"/>
      <c r="THR37" s="636"/>
      <c r="THS37" s="636"/>
      <c r="THT37" s="636"/>
      <c r="THU37" s="636"/>
      <c r="THV37" s="636"/>
      <c r="THW37" s="636"/>
      <c r="THX37" s="636"/>
      <c r="THY37" s="636"/>
      <c r="THZ37" s="636"/>
      <c r="TIA37" s="636"/>
      <c r="TIB37" s="636"/>
      <c r="TIC37" s="636"/>
      <c r="TID37" s="636"/>
      <c r="TIE37" s="636"/>
      <c r="TIF37" s="636"/>
      <c r="TIG37" s="636"/>
      <c r="TIH37" s="636"/>
      <c r="TII37" s="636"/>
      <c r="TIJ37" s="636"/>
      <c r="TIK37" s="636"/>
      <c r="TIL37" s="636"/>
      <c r="TIM37" s="636"/>
      <c r="TIN37" s="636"/>
      <c r="TIO37" s="636"/>
      <c r="TIP37" s="636"/>
      <c r="TIQ37" s="636"/>
      <c r="TIR37" s="636"/>
      <c r="TIS37" s="636"/>
      <c r="TIT37" s="636"/>
      <c r="TIU37" s="636"/>
      <c r="TIV37" s="636"/>
      <c r="TIW37" s="636"/>
      <c r="TIX37" s="636"/>
      <c r="TIY37" s="636"/>
      <c r="TIZ37" s="636"/>
      <c r="TJA37" s="636"/>
      <c r="TJB37" s="636"/>
      <c r="TJC37" s="636"/>
      <c r="TJD37" s="636"/>
      <c r="TJE37" s="636"/>
      <c r="TJF37" s="636"/>
      <c r="TJG37" s="636"/>
      <c r="TJH37" s="636"/>
      <c r="TJI37" s="636"/>
      <c r="TJJ37" s="636"/>
      <c r="TJK37" s="636"/>
      <c r="TJL37" s="636"/>
      <c r="TJM37" s="636"/>
      <c r="TJN37" s="636"/>
      <c r="TJO37" s="636"/>
      <c r="TJP37" s="636"/>
      <c r="TJQ37" s="636"/>
      <c r="TJR37" s="636"/>
      <c r="TJS37" s="636"/>
      <c r="TJT37" s="636"/>
      <c r="TJU37" s="636"/>
      <c r="TJV37" s="636"/>
      <c r="TJW37" s="636"/>
      <c r="TJX37" s="636"/>
      <c r="TJY37" s="636"/>
      <c r="TJZ37" s="636"/>
      <c r="TKA37" s="636"/>
      <c r="TKB37" s="636"/>
      <c r="TKC37" s="636"/>
      <c r="TKD37" s="636"/>
      <c r="TKE37" s="636"/>
      <c r="TKF37" s="636"/>
      <c r="TKG37" s="636"/>
      <c r="TKH37" s="636"/>
      <c r="TKI37" s="636"/>
      <c r="TKJ37" s="636"/>
      <c r="TKK37" s="636"/>
      <c r="TKL37" s="636"/>
      <c r="TKM37" s="636"/>
      <c r="TKN37" s="636"/>
      <c r="TKO37" s="636"/>
      <c r="TKP37" s="636"/>
      <c r="TKQ37" s="636"/>
      <c r="TKR37" s="636"/>
      <c r="TKS37" s="636"/>
      <c r="TKT37" s="636"/>
      <c r="TKU37" s="636"/>
      <c r="TKV37" s="636"/>
      <c r="TKW37" s="636"/>
      <c r="TKX37" s="636"/>
      <c r="TKY37" s="636"/>
      <c r="TKZ37" s="636"/>
      <c r="TLA37" s="636"/>
      <c r="TLB37" s="636"/>
      <c r="TLC37" s="636"/>
      <c r="TLD37" s="636"/>
      <c r="TLE37" s="636"/>
      <c r="TLF37" s="636"/>
      <c r="TLG37" s="636"/>
      <c r="TLH37" s="636"/>
      <c r="TLI37" s="636"/>
      <c r="TLJ37" s="636"/>
      <c r="TLK37" s="636"/>
      <c r="TLL37" s="636"/>
      <c r="TLM37" s="636"/>
      <c r="TLN37" s="636"/>
      <c r="TLO37" s="636"/>
      <c r="TLP37" s="636"/>
      <c r="TLQ37" s="636"/>
      <c r="TLR37" s="636"/>
      <c r="TLS37" s="636"/>
      <c r="TLT37" s="636"/>
      <c r="TLU37" s="636"/>
      <c r="TLV37" s="636"/>
      <c r="TLW37" s="636"/>
      <c r="TLX37" s="636"/>
      <c r="TLY37" s="636"/>
      <c r="TLZ37" s="636"/>
      <c r="TMA37" s="636"/>
      <c r="TMB37" s="636"/>
      <c r="TMC37" s="636"/>
      <c r="TMD37" s="636"/>
      <c r="TME37" s="636"/>
      <c r="TMF37" s="636"/>
      <c r="TMG37" s="636"/>
      <c r="TMH37" s="636"/>
      <c r="TMI37" s="636"/>
      <c r="TMJ37" s="636"/>
      <c r="TMK37" s="636"/>
      <c r="TML37" s="636"/>
      <c r="TMM37" s="636"/>
      <c r="TMN37" s="636"/>
      <c r="TMO37" s="636"/>
      <c r="TMP37" s="636"/>
      <c r="TMQ37" s="636"/>
      <c r="TMR37" s="636"/>
      <c r="TMS37" s="636"/>
      <c r="TMT37" s="636"/>
      <c r="TMU37" s="636"/>
      <c r="TMV37" s="636"/>
      <c r="TMW37" s="636"/>
      <c r="TMX37" s="636"/>
      <c r="TMY37" s="636"/>
      <c r="TMZ37" s="636"/>
      <c r="TNA37" s="636"/>
      <c r="TNB37" s="636"/>
      <c r="TNC37" s="636"/>
      <c r="TND37" s="636"/>
      <c r="TNE37" s="636"/>
      <c r="TNF37" s="636"/>
      <c r="TNG37" s="636"/>
      <c r="TNH37" s="636"/>
      <c r="TNI37" s="636"/>
      <c r="TNJ37" s="636"/>
      <c r="TNK37" s="636"/>
      <c r="TNL37" s="636"/>
      <c r="TNM37" s="636"/>
      <c r="TNN37" s="636"/>
      <c r="TNO37" s="636"/>
      <c r="TNP37" s="636"/>
      <c r="TNQ37" s="636"/>
      <c r="TNR37" s="636"/>
      <c r="TNS37" s="636"/>
      <c r="TNT37" s="636"/>
      <c r="TNU37" s="636"/>
      <c r="TNV37" s="636"/>
      <c r="TNW37" s="636"/>
      <c r="TNX37" s="636"/>
      <c r="TNY37" s="636"/>
      <c r="TNZ37" s="636"/>
      <c r="TOA37" s="636"/>
      <c r="TOB37" s="636"/>
      <c r="TOC37" s="636"/>
      <c r="TOD37" s="636"/>
      <c r="TOE37" s="636"/>
      <c r="TOF37" s="636"/>
      <c r="TOG37" s="636"/>
      <c r="TOH37" s="636"/>
      <c r="TOI37" s="636"/>
      <c r="TOJ37" s="636"/>
      <c r="TOK37" s="636"/>
      <c r="TOL37" s="636"/>
      <c r="TOM37" s="636"/>
      <c r="TON37" s="636"/>
      <c r="TOO37" s="636"/>
      <c r="TOP37" s="636"/>
      <c r="TOQ37" s="636"/>
      <c r="TOR37" s="636"/>
      <c r="TOS37" s="636"/>
      <c r="TOT37" s="636"/>
      <c r="TOU37" s="636"/>
      <c r="TOV37" s="636"/>
      <c r="TOW37" s="636"/>
      <c r="TOX37" s="636"/>
      <c r="TOY37" s="636"/>
      <c r="TOZ37" s="636"/>
      <c r="TPA37" s="636"/>
      <c r="TPB37" s="636"/>
      <c r="TPC37" s="636"/>
      <c r="TPD37" s="636"/>
      <c r="TPE37" s="636"/>
      <c r="TPF37" s="636"/>
      <c r="TPG37" s="636"/>
      <c r="TPH37" s="636"/>
      <c r="TPI37" s="636"/>
      <c r="TPJ37" s="636"/>
      <c r="TPK37" s="636"/>
      <c r="TPL37" s="636"/>
      <c r="TPM37" s="636"/>
      <c r="TPN37" s="636"/>
      <c r="TPO37" s="636"/>
      <c r="TPP37" s="636"/>
      <c r="TPQ37" s="636"/>
      <c r="TPR37" s="636"/>
      <c r="TPS37" s="636"/>
      <c r="TPT37" s="636"/>
      <c r="TPU37" s="636"/>
      <c r="TPV37" s="636"/>
      <c r="TPW37" s="636"/>
      <c r="TPX37" s="636"/>
      <c r="TPY37" s="636"/>
      <c r="TPZ37" s="636"/>
      <c r="TQA37" s="636"/>
      <c r="TQB37" s="636"/>
      <c r="TQC37" s="636"/>
      <c r="TQD37" s="636"/>
      <c r="TQE37" s="636"/>
      <c r="TQF37" s="636"/>
      <c r="TQG37" s="636"/>
      <c r="TQH37" s="636"/>
      <c r="TQI37" s="636"/>
      <c r="TQJ37" s="636"/>
      <c r="TQK37" s="636"/>
      <c r="TQL37" s="636"/>
      <c r="TQM37" s="636"/>
      <c r="TQN37" s="636"/>
      <c r="TQO37" s="636"/>
      <c r="TQP37" s="636"/>
      <c r="TQQ37" s="636"/>
      <c r="TQR37" s="636"/>
      <c r="TQS37" s="636"/>
      <c r="TQT37" s="636"/>
      <c r="TQU37" s="636"/>
      <c r="TQV37" s="636"/>
      <c r="TQW37" s="636"/>
      <c r="TQX37" s="636"/>
      <c r="TQY37" s="636"/>
      <c r="TQZ37" s="636"/>
      <c r="TRA37" s="636"/>
      <c r="TRB37" s="636"/>
      <c r="TRC37" s="636"/>
      <c r="TRD37" s="636"/>
      <c r="TRE37" s="636"/>
      <c r="TRF37" s="636"/>
      <c r="TRG37" s="636"/>
      <c r="TRH37" s="636"/>
      <c r="TRI37" s="636"/>
      <c r="TRJ37" s="636"/>
      <c r="TRK37" s="636"/>
      <c r="TRL37" s="636"/>
      <c r="TRM37" s="636"/>
      <c r="TRN37" s="636"/>
      <c r="TRO37" s="636"/>
      <c r="TRP37" s="636"/>
      <c r="TRQ37" s="636"/>
      <c r="TRR37" s="636"/>
      <c r="TRS37" s="636"/>
      <c r="TRT37" s="636"/>
      <c r="TRU37" s="636"/>
      <c r="TRV37" s="636"/>
      <c r="TRW37" s="636"/>
      <c r="TRX37" s="636"/>
      <c r="TRY37" s="636"/>
      <c r="TRZ37" s="636"/>
      <c r="TSA37" s="636"/>
      <c r="TSB37" s="636"/>
      <c r="TSC37" s="636"/>
      <c r="TSD37" s="636"/>
      <c r="TSE37" s="636"/>
      <c r="TSF37" s="636"/>
      <c r="TSG37" s="636"/>
      <c r="TSH37" s="636"/>
      <c r="TSI37" s="636"/>
      <c r="TSJ37" s="636"/>
      <c r="TSK37" s="636"/>
      <c r="TSL37" s="636"/>
      <c r="TSM37" s="636"/>
      <c r="TSN37" s="636"/>
      <c r="TSO37" s="636"/>
      <c r="TSP37" s="636"/>
      <c r="TSQ37" s="636"/>
      <c r="TSR37" s="636"/>
      <c r="TSS37" s="636"/>
      <c r="TST37" s="636"/>
      <c r="TSU37" s="636"/>
      <c r="TSV37" s="636"/>
      <c r="TSW37" s="636"/>
      <c r="TSX37" s="636"/>
      <c r="TSY37" s="636"/>
      <c r="TSZ37" s="636"/>
      <c r="TTA37" s="636"/>
      <c r="TTB37" s="636"/>
      <c r="TTC37" s="636"/>
      <c r="TTD37" s="636"/>
      <c r="TTE37" s="636"/>
      <c r="TTF37" s="636"/>
      <c r="TTG37" s="636"/>
      <c r="TTH37" s="636"/>
      <c r="TTI37" s="636"/>
      <c r="TTJ37" s="636"/>
      <c r="TTK37" s="636"/>
      <c r="TTL37" s="636"/>
      <c r="TTM37" s="636"/>
      <c r="TTN37" s="636"/>
      <c r="TTO37" s="636"/>
      <c r="TTP37" s="636"/>
      <c r="TTQ37" s="636"/>
      <c r="TTR37" s="636"/>
      <c r="TTS37" s="636"/>
      <c r="TTT37" s="636"/>
      <c r="TTU37" s="636"/>
      <c r="TTV37" s="636"/>
      <c r="TTW37" s="636"/>
      <c r="TTX37" s="636"/>
      <c r="TTY37" s="636"/>
      <c r="TTZ37" s="636"/>
      <c r="TUA37" s="636"/>
      <c r="TUB37" s="636"/>
      <c r="TUC37" s="636"/>
      <c r="TUD37" s="636"/>
      <c r="TUE37" s="636"/>
      <c r="TUF37" s="636"/>
      <c r="TUG37" s="636"/>
      <c r="TUH37" s="636"/>
      <c r="TUI37" s="636"/>
      <c r="TUJ37" s="636"/>
      <c r="TUK37" s="636"/>
      <c r="TUL37" s="636"/>
      <c r="TUM37" s="636"/>
      <c r="TUN37" s="636"/>
      <c r="TUO37" s="636"/>
      <c r="TUP37" s="636"/>
      <c r="TUQ37" s="636"/>
      <c r="TUR37" s="636"/>
      <c r="TUS37" s="636"/>
      <c r="TUT37" s="636"/>
      <c r="TUU37" s="636"/>
      <c r="TUV37" s="636"/>
      <c r="TUW37" s="636"/>
      <c r="TUX37" s="636"/>
      <c r="TUY37" s="636"/>
      <c r="TUZ37" s="636"/>
      <c r="TVA37" s="636"/>
      <c r="TVB37" s="636"/>
      <c r="TVC37" s="636"/>
      <c r="TVD37" s="636"/>
      <c r="TVE37" s="636"/>
      <c r="TVF37" s="636"/>
      <c r="TVG37" s="636"/>
      <c r="TVH37" s="636"/>
      <c r="TVI37" s="636"/>
      <c r="TVJ37" s="636"/>
      <c r="TVK37" s="636"/>
      <c r="TVL37" s="636"/>
      <c r="TVM37" s="636"/>
      <c r="TVN37" s="636"/>
      <c r="TVO37" s="636"/>
      <c r="TVP37" s="636"/>
      <c r="TVQ37" s="636"/>
      <c r="TVR37" s="636"/>
      <c r="TVS37" s="636"/>
      <c r="TVT37" s="636"/>
      <c r="TVU37" s="636"/>
      <c r="TVV37" s="636"/>
      <c r="TVW37" s="636"/>
      <c r="TVX37" s="636"/>
      <c r="TVY37" s="636"/>
      <c r="TVZ37" s="636"/>
      <c r="TWA37" s="636"/>
      <c r="TWB37" s="636"/>
      <c r="TWC37" s="636"/>
      <c r="TWD37" s="636"/>
      <c r="TWE37" s="636"/>
      <c r="TWF37" s="636"/>
      <c r="TWG37" s="636"/>
      <c r="TWH37" s="636"/>
      <c r="TWI37" s="636"/>
      <c r="TWJ37" s="636"/>
      <c r="TWK37" s="636"/>
      <c r="TWL37" s="636"/>
      <c r="TWM37" s="636"/>
      <c r="TWN37" s="636"/>
      <c r="TWO37" s="636"/>
      <c r="TWP37" s="636"/>
      <c r="TWQ37" s="636"/>
      <c r="TWR37" s="636"/>
      <c r="TWS37" s="636"/>
      <c r="TWT37" s="636"/>
      <c r="TWU37" s="636"/>
      <c r="TWV37" s="636"/>
      <c r="TWW37" s="636"/>
      <c r="TWX37" s="636"/>
      <c r="TWY37" s="636"/>
      <c r="TWZ37" s="636"/>
      <c r="TXA37" s="636"/>
      <c r="TXB37" s="636"/>
      <c r="TXC37" s="636"/>
      <c r="TXD37" s="636"/>
      <c r="TXE37" s="636"/>
      <c r="TXF37" s="636"/>
      <c r="TXG37" s="636"/>
      <c r="TXH37" s="636"/>
      <c r="TXI37" s="636"/>
      <c r="TXJ37" s="636"/>
      <c r="TXK37" s="636"/>
      <c r="TXL37" s="636"/>
      <c r="TXM37" s="636"/>
      <c r="TXN37" s="636"/>
      <c r="TXO37" s="636"/>
      <c r="TXP37" s="636"/>
      <c r="TXQ37" s="636"/>
      <c r="TXR37" s="636"/>
      <c r="TXS37" s="636"/>
      <c r="TXT37" s="636"/>
      <c r="TXU37" s="636"/>
      <c r="TXV37" s="636"/>
      <c r="TXW37" s="636"/>
      <c r="TXX37" s="636"/>
      <c r="TXY37" s="636"/>
      <c r="TXZ37" s="636"/>
      <c r="TYA37" s="636"/>
      <c r="TYB37" s="636"/>
      <c r="TYC37" s="636"/>
      <c r="TYD37" s="636"/>
      <c r="TYE37" s="636"/>
      <c r="TYF37" s="636"/>
      <c r="TYG37" s="636"/>
      <c r="TYH37" s="636"/>
      <c r="TYI37" s="636"/>
      <c r="TYJ37" s="636"/>
      <c r="TYK37" s="636"/>
      <c r="TYL37" s="636"/>
      <c r="TYM37" s="636"/>
      <c r="TYN37" s="636"/>
      <c r="TYO37" s="636"/>
      <c r="TYP37" s="636"/>
      <c r="TYQ37" s="636"/>
      <c r="TYR37" s="636"/>
      <c r="TYS37" s="636"/>
      <c r="TYT37" s="636"/>
      <c r="TYU37" s="636"/>
      <c r="TYV37" s="636"/>
      <c r="TYW37" s="636"/>
      <c r="TYX37" s="636"/>
      <c r="TYY37" s="636"/>
      <c r="TYZ37" s="636"/>
      <c r="TZA37" s="636"/>
      <c r="TZB37" s="636"/>
      <c r="TZC37" s="636"/>
      <c r="TZD37" s="636"/>
      <c r="TZE37" s="636"/>
      <c r="TZF37" s="636"/>
      <c r="TZG37" s="636"/>
      <c r="TZH37" s="636"/>
      <c r="TZI37" s="636"/>
      <c r="TZJ37" s="636"/>
      <c r="TZK37" s="636"/>
      <c r="TZL37" s="636"/>
      <c r="TZM37" s="636"/>
      <c r="TZN37" s="636"/>
      <c r="TZO37" s="636"/>
      <c r="TZP37" s="636"/>
      <c r="TZQ37" s="636"/>
      <c r="TZR37" s="636"/>
      <c r="TZS37" s="636"/>
      <c r="TZT37" s="636"/>
      <c r="TZU37" s="636"/>
      <c r="TZV37" s="636"/>
      <c r="TZW37" s="636"/>
      <c r="TZX37" s="636"/>
      <c r="TZY37" s="636"/>
      <c r="TZZ37" s="636"/>
      <c r="UAA37" s="636"/>
      <c r="UAB37" s="636"/>
      <c r="UAC37" s="636"/>
      <c r="UAD37" s="636"/>
      <c r="UAE37" s="636"/>
      <c r="UAF37" s="636"/>
      <c r="UAG37" s="636"/>
      <c r="UAH37" s="636"/>
      <c r="UAI37" s="636"/>
      <c r="UAJ37" s="636"/>
      <c r="UAK37" s="636"/>
      <c r="UAL37" s="636"/>
      <c r="UAM37" s="636"/>
      <c r="UAN37" s="636"/>
      <c r="UAO37" s="636"/>
      <c r="UAP37" s="636"/>
      <c r="UAQ37" s="636"/>
      <c r="UAR37" s="636"/>
      <c r="UAS37" s="636"/>
      <c r="UAT37" s="636"/>
      <c r="UAU37" s="636"/>
      <c r="UAV37" s="636"/>
      <c r="UAW37" s="636"/>
      <c r="UAX37" s="636"/>
      <c r="UAY37" s="636"/>
      <c r="UAZ37" s="636"/>
      <c r="UBA37" s="636"/>
      <c r="UBB37" s="636"/>
      <c r="UBC37" s="636"/>
      <c r="UBD37" s="636"/>
      <c r="UBE37" s="636"/>
      <c r="UBF37" s="636"/>
      <c r="UBG37" s="636"/>
      <c r="UBH37" s="636"/>
      <c r="UBI37" s="636"/>
      <c r="UBJ37" s="636"/>
      <c r="UBK37" s="636"/>
      <c r="UBL37" s="636"/>
      <c r="UBM37" s="636"/>
      <c r="UBN37" s="636"/>
      <c r="UBO37" s="636"/>
      <c r="UBP37" s="636"/>
      <c r="UBQ37" s="636"/>
      <c r="UBR37" s="636"/>
      <c r="UBS37" s="636"/>
      <c r="UBT37" s="636"/>
      <c r="UBU37" s="636"/>
      <c r="UBV37" s="636"/>
      <c r="UBW37" s="636"/>
      <c r="UBX37" s="636"/>
      <c r="UBY37" s="636"/>
      <c r="UBZ37" s="636"/>
      <c r="UCA37" s="636"/>
      <c r="UCB37" s="636"/>
      <c r="UCC37" s="636"/>
      <c r="UCD37" s="636"/>
      <c r="UCE37" s="636"/>
      <c r="UCF37" s="636"/>
      <c r="UCG37" s="636"/>
      <c r="UCH37" s="636"/>
      <c r="UCI37" s="636"/>
      <c r="UCJ37" s="636"/>
      <c r="UCK37" s="636"/>
      <c r="UCL37" s="636"/>
      <c r="UCM37" s="636"/>
      <c r="UCN37" s="636"/>
      <c r="UCO37" s="636"/>
      <c r="UCP37" s="636"/>
      <c r="UCQ37" s="636"/>
      <c r="UCR37" s="636"/>
      <c r="UCS37" s="636"/>
      <c r="UCT37" s="636"/>
      <c r="UCU37" s="636"/>
      <c r="UCV37" s="636"/>
      <c r="UCW37" s="636"/>
      <c r="UCX37" s="636"/>
      <c r="UCY37" s="636"/>
      <c r="UCZ37" s="636"/>
      <c r="UDA37" s="636"/>
      <c r="UDB37" s="636"/>
      <c r="UDC37" s="636"/>
      <c r="UDD37" s="636"/>
      <c r="UDE37" s="636"/>
      <c r="UDF37" s="636"/>
      <c r="UDG37" s="636"/>
      <c r="UDH37" s="636"/>
      <c r="UDI37" s="636"/>
      <c r="UDJ37" s="636"/>
      <c r="UDK37" s="636"/>
      <c r="UDL37" s="636"/>
      <c r="UDM37" s="636"/>
      <c r="UDN37" s="636"/>
      <c r="UDO37" s="636"/>
      <c r="UDP37" s="636"/>
      <c r="UDQ37" s="636"/>
      <c r="UDR37" s="636"/>
      <c r="UDS37" s="636"/>
      <c r="UDT37" s="636"/>
      <c r="UDU37" s="636"/>
      <c r="UDV37" s="636"/>
      <c r="UDW37" s="636"/>
      <c r="UDX37" s="636"/>
      <c r="UDY37" s="636"/>
      <c r="UDZ37" s="636"/>
      <c r="UEA37" s="636"/>
      <c r="UEB37" s="636"/>
      <c r="UEC37" s="636"/>
      <c r="UED37" s="636"/>
      <c r="UEE37" s="636"/>
      <c r="UEF37" s="636"/>
      <c r="UEG37" s="636"/>
      <c r="UEH37" s="636"/>
      <c r="UEI37" s="636"/>
      <c r="UEJ37" s="636"/>
      <c r="UEK37" s="636"/>
      <c r="UEL37" s="636"/>
      <c r="UEM37" s="636"/>
      <c r="UEN37" s="636"/>
      <c r="UEO37" s="636"/>
      <c r="UEP37" s="636"/>
      <c r="UEQ37" s="636"/>
      <c r="UER37" s="636"/>
      <c r="UES37" s="636"/>
      <c r="UET37" s="636"/>
      <c r="UEU37" s="636"/>
      <c r="UEV37" s="636"/>
      <c r="UEW37" s="636"/>
      <c r="UEX37" s="636"/>
      <c r="UEY37" s="636"/>
      <c r="UEZ37" s="636"/>
      <c r="UFA37" s="636"/>
      <c r="UFB37" s="636"/>
      <c r="UFC37" s="636"/>
      <c r="UFD37" s="636"/>
      <c r="UFE37" s="636"/>
      <c r="UFF37" s="636"/>
      <c r="UFG37" s="636"/>
      <c r="UFH37" s="636"/>
      <c r="UFI37" s="636"/>
      <c r="UFJ37" s="636"/>
      <c r="UFK37" s="636"/>
      <c r="UFL37" s="636"/>
      <c r="UFM37" s="636"/>
      <c r="UFN37" s="636"/>
      <c r="UFO37" s="636"/>
      <c r="UFP37" s="636"/>
      <c r="UFQ37" s="636"/>
      <c r="UFR37" s="636"/>
      <c r="UFS37" s="636"/>
      <c r="UFT37" s="636"/>
      <c r="UFU37" s="636"/>
      <c r="UFV37" s="636"/>
      <c r="UFW37" s="636"/>
      <c r="UFX37" s="636"/>
      <c r="UFY37" s="636"/>
      <c r="UFZ37" s="636"/>
      <c r="UGA37" s="636"/>
      <c r="UGB37" s="636"/>
      <c r="UGC37" s="636"/>
      <c r="UGD37" s="636"/>
      <c r="UGE37" s="636"/>
      <c r="UGF37" s="636"/>
      <c r="UGG37" s="636"/>
      <c r="UGH37" s="636"/>
      <c r="UGI37" s="636"/>
      <c r="UGJ37" s="636"/>
      <c r="UGK37" s="636"/>
      <c r="UGL37" s="636"/>
      <c r="UGM37" s="636"/>
      <c r="UGN37" s="636"/>
      <c r="UGO37" s="636"/>
      <c r="UGP37" s="636"/>
      <c r="UGQ37" s="636"/>
      <c r="UGR37" s="636"/>
      <c r="UGS37" s="636"/>
      <c r="UGT37" s="636"/>
      <c r="UGU37" s="636"/>
      <c r="UGV37" s="636"/>
      <c r="UGW37" s="636"/>
      <c r="UGX37" s="636"/>
      <c r="UGY37" s="636"/>
      <c r="UGZ37" s="636"/>
      <c r="UHA37" s="636"/>
      <c r="UHB37" s="636"/>
      <c r="UHC37" s="636"/>
      <c r="UHD37" s="636"/>
      <c r="UHE37" s="636"/>
      <c r="UHF37" s="636"/>
      <c r="UHG37" s="636"/>
      <c r="UHH37" s="636"/>
      <c r="UHI37" s="636"/>
      <c r="UHJ37" s="636"/>
      <c r="UHK37" s="636"/>
      <c r="UHL37" s="636"/>
      <c r="UHM37" s="636"/>
      <c r="UHN37" s="636"/>
      <c r="UHO37" s="636"/>
      <c r="UHP37" s="636"/>
      <c r="UHQ37" s="636"/>
      <c r="UHR37" s="636"/>
      <c r="UHS37" s="636"/>
      <c r="UHT37" s="636"/>
      <c r="UHU37" s="636"/>
      <c r="UHV37" s="636"/>
      <c r="UHW37" s="636"/>
      <c r="UHX37" s="636"/>
      <c r="UHY37" s="636"/>
      <c r="UHZ37" s="636"/>
      <c r="UIA37" s="636"/>
      <c r="UIB37" s="636"/>
      <c r="UIC37" s="636"/>
      <c r="UID37" s="636"/>
      <c r="UIE37" s="636"/>
      <c r="UIF37" s="636"/>
      <c r="UIG37" s="636"/>
      <c r="UIH37" s="636"/>
      <c r="UII37" s="636"/>
      <c r="UIJ37" s="636"/>
      <c r="UIK37" s="636"/>
      <c r="UIL37" s="636"/>
      <c r="UIM37" s="636"/>
      <c r="UIN37" s="636"/>
      <c r="UIO37" s="636"/>
      <c r="UIP37" s="636"/>
      <c r="UIQ37" s="636"/>
      <c r="UIR37" s="636"/>
      <c r="UIS37" s="636"/>
      <c r="UIT37" s="636"/>
      <c r="UIU37" s="636"/>
      <c r="UIV37" s="636"/>
      <c r="UIW37" s="636"/>
      <c r="UIX37" s="636"/>
      <c r="UIY37" s="636"/>
      <c r="UIZ37" s="636"/>
      <c r="UJA37" s="636"/>
      <c r="UJB37" s="636"/>
      <c r="UJC37" s="636"/>
      <c r="UJD37" s="636"/>
      <c r="UJE37" s="636"/>
      <c r="UJF37" s="636"/>
      <c r="UJG37" s="636"/>
      <c r="UJH37" s="636"/>
      <c r="UJI37" s="636"/>
      <c r="UJJ37" s="636"/>
      <c r="UJK37" s="636"/>
      <c r="UJL37" s="636"/>
      <c r="UJM37" s="636"/>
      <c r="UJN37" s="636"/>
      <c r="UJO37" s="636"/>
      <c r="UJP37" s="636"/>
      <c r="UJQ37" s="636"/>
      <c r="UJR37" s="636"/>
      <c r="UJS37" s="636"/>
      <c r="UJT37" s="636"/>
      <c r="UJU37" s="636"/>
      <c r="UJV37" s="636"/>
      <c r="UJW37" s="636"/>
      <c r="UJX37" s="636"/>
      <c r="UJY37" s="636"/>
      <c r="UJZ37" s="636"/>
      <c r="UKA37" s="636"/>
      <c r="UKB37" s="636"/>
      <c r="UKC37" s="636"/>
      <c r="UKD37" s="636"/>
      <c r="UKE37" s="636"/>
      <c r="UKF37" s="636"/>
      <c r="UKG37" s="636"/>
      <c r="UKH37" s="636"/>
      <c r="UKI37" s="636"/>
      <c r="UKJ37" s="636"/>
      <c r="UKK37" s="636"/>
      <c r="UKL37" s="636"/>
      <c r="UKM37" s="636"/>
      <c r="UKN37" s="636"/>
      <c r="UKO37" s="636"/>
      <c r="UKP37" s="636"/>
      <c r="UKQ37" s="636"/>
      <c r="UKR37" s="636"/>
      <c r="UKS37" s="636"/>
      <c r="UKT37" s="636"/>
      <c r="UKU37" s="636"/>
      <c r="UKV37" s="636"/>
      <c r="UKW37" s="636"/>
      <c r="UKX37" s="636"/>
      <c r="UKY37" s="636"/>
      <c r="UKZ37" s="636"/>
      <c r="ULA37" s="636"/>
      <c r="ULB37" s="636"/>
      <c r="ULC37" s="636"/>
      <c r="ULD37" s="636"/>
      <c r="ULE37" s="636"/>
      <c r="ULF37" s="636"/>
      <c r="ULG37" s="636"/>
      <c r="ULH37" s="636"/>
      <c r="ULI37" s="636"/>
      <c r="ULJ37" s="636"/>
      <c r="ULK37" s="636"/>
      <c r="ULL37" s="636"/>
      <c r="ULM37" s="636"/>
      <c r="ULN37" s="636"/>
      <c r="ULO37" s="636"/>
      <c r="ULP37" s="636"/>
      <c r="ULQ37" s="636"/>
      <c r="ULR37" s="636"/>
      <c r="ULS37" s="636"/>
      <c r="ULT37" s="636"/>
      <c r="ULU37" s="636"/>
      <c r="ULV37" s="636"/>
      <c r="ULW37" s="636"/>
      <c r="ULX37" s="636"/>
      <c r="ULY37" s="636"/>
      <c r="ULZ37" s="636"/>
      <c r="UMA37" s="636"/>
      <c r="UMB37" s="636"/>
      <c r="UMC37" s="636"/>
      <c r="UMD37" s="636"/>
      <c r="UME37" s="636"/>
      <c r="UMF37" s="636"/>
      <c r="UMG37" s="636"/>
      <c r="UMH37" s="636"/>
      <c r="UMI37" s="636"/>
      <c r="UMJ37" s="636"/>
      <c r="UMK37" s="636"/>
      <c r="UML37" s="636"/>
      <c r="UMM37" s="636"/>
      <c r="UMN37" s="636"/>
      <c r="UMO37" s="636"/>
      <c r="UMP37" s="636"/>
      <c r="UMQ37" s="636"/>
      <c r="UMR37" s="636"/>
      <c r="UMS37" s="636"/>
      <c r="UMT37" s="636"/>
      <c r="UMU37" s="636"/>
      <c r="UMV37" s="636"/>
      <c r="UMW37" s="636"/>
      <c r="UMX37" s="636"/>
      <c r="UMY37" s="636"/>
      <c r="UMZ37" s="636"/>
      <c r="UNA37" s="636"/>
      <c r="UNB37" s="636"/>
      <c r="UNC37" s="636"/>
      <c r="UND37" s="636"/>
      <c r="UNE37" s="636"/>
      <c r="UNF37" s="636"/>
      <c r="UNG37" s="636"/>
      <c r="UNH37" s="636"/>
      <c r="UNI37" s="636"/>
      <c r="UNJ37" s="636"/>
      <c r="UNK37" s="636"/>
      <c r="UNL37" s="636"/>
      <c r="UNM37" s="636"/>
      <c r="UNN37" s="636"/>
      <c r="UNO37" s="636"/>
      <c r="UNP37" s="636"/>
      <c r="UNQ37" s="636"/>
      <c r="UNR37" s="636"/>
      <c r="UNS37" s="636"/>
      <c r="UNT37" s="636"/>
      <c r="UNU37" s="636"/>
      <c r="UNV37" s="636"/>
      <c r="UNW37" s="636"/>
      <c r="UNX37" s="636"/>
      <c r="UNY37" s="636"/>
      <c r="UNZ37" s="636"/>
      <c r="UOA37" s="636"/>
      <c r="UOB37" s="636"/>
      <c r="UOC37" s="636"/>
      <c r="UOD37" s="636"/>
      <c r="UOE37" s="636"/>
      <c r="UOF37" s="636"/>
      <c r="UOG37" s="636"/>
      <c r="UOH37" s="636"/>
      <c r="UOI37" s="636"/>
      <c r="UOJ37" s="636"/>
      <c r="UOK37" s="636"/>
      <c r="UOL37" s="636"/>
      <c r="UOM37" s="636"/>
      <c r="UON37" s="636"/>
      <c r="UOO37" s="636"/>
      <c r="UOP37" s="636"/>
      <c r="UOQ37" s="636"/>
      <c r="UOR37" s="636"/>
      <c r="UOS37" s="636"/>
      <c r="UOT37" s="636"/>
      <c r="UOU37" s="636"/>
      <c r="UOV37" s="636"/>
      <c r="UOW37" s="636"/>
      <c r="UOX37" s="636"/>
      <c r="UOY37" s="636"/>
      <c r="UOZ37" s="636"/>
      <c r="UPA37" s="636"/>
      <c r="UPB37" s="636"/>
      <c r="UPC37" s="636"/>
      <c r="UPD37" s="636"/>
      <c r="UPE37" s="636"/>
      <c r="UPF37" s="636"/>
      <c r="UPG37" s="636"/>
      <c r="UPH37" s="636"/>
      <c r="UPI37" s="636"/>
      <c r="UPJ37" s="636"/>
      <c r="UPK37" s="636"/>
      <c r="UPL37" s="636"/>
      <c r="UPM37" s="636"/>
      <c r="UPN37" s="636"/>
      <c r="UPO37" s="636"/>
      <c r="UPP37" s="636"/>
      <c r="UPQ37" s="636"/>
      <c r="UPR37" s="636"/>
      <c r="UPS37" s="636"/>
      <c r="UPT37" s="636"/>
      <c r="UPU37" s="636"/>
      <c r="UPV37" s="636"/>
      <c r="UPW37" s="636"/>
      <c r="UPX37" s="636"/>
      <c r="UPY37" s="636"/>
      <c r="UPZ37" s="636"/>
      <c r="UQA37" s="636"/>
      <c r="UQB37" s="636"/>
      <c r="UQC37" s="636"/>
      <c r="UQD37" s="636"/>
      <c r="UQE37" s="636"/>
      <c r="UQF37" s="636"/>
      <c r="UQG37" s="636"/>
      <c r="UQH37" s="636"/>
      <c r="UQI37" s="636"/>
      <c r="UQJ37" s="636"/>
      <c r="UQK37" s="636"/>
      <c r="UQL37" s="636"/>
      <c r="UQM37" s="636"/>
      <c r="UQN37" s="636"/>
      <c r="UQO37" s="636"/>
      <c r="UQP37" s="636"/>
      <c r="UQQ37" s="636"/>
      <c r="UQR37" s="636"/>
      <c r="UQS37" s="636"/>
      <c r="UQT37" s="636"/>
      <c r="UQU37" s="636"/>
      <c r="UQV37" s="636"/>
      <c r="UQW37" s="636"/>
      <c r="UQX37" s="636"/>
      <c r="UQY37" s="636"/>
      <c r="UQZ37" s="636"/>
      <c r="URA37" s="636"/>
      <c r="URB37" s="636"/>
      <c r="URC37" s="636"/>
      <c r="URD37" s="636"/>
      <c r="URE37" s="636"/>
      <c r="URF37" s="636"/>
      <c r="URG37" s="636"/>
      <c r="URH37" s="636"/>
      <c r="URI37" s="636"/>
      <c r="URJ37" s="636"/>
      <c r="URK37" s="636"/>
      <c r="URL37" s="636"/>
      <c r="URM37" s="636"/>
      <c r="URN37" s="636"/>
      <c r="URO37" s="636"/>
      <c r="URP37" s="636"/>
      <c r="URQ37" s="636"/>
      <c r="URR37" s="636"/>
      <c r="URS37" s="636"/>
      <c r="URT37" s="636"/>
      <c r="URU37" s="636"/>
      <c r="URV37" s="636"/>
      <c r="URW37" s="636"/>
      <c r="URX37" s="636"/>
      <c r="URY37" s="636"/>
      <c r="URZ37" s="636"/>
      <c r="USA37" s="636"/>
      <c r="USB37" s="636"/>
      <c r="USC37" s="636"/>
      <c r="USD37" s="636"/>
      <c r="USE37" s="636"/>
      <c r="USF37" s="636"/>
      <c r="USG37" s="636"/>
      <c r="USH37" s="636"/>
      <c r="USI37" s="636"/>
      <c r="USJ37" s="636"/>
      <c r="USK37" s="636"/>
      <c r="USL37" s="636"/>
      <c r="USM37" s="636"/>
      <c r="USN37" s="636"/>
      <c r="USO37" s="636"/>
      <c r="USP37" s="636"/>
      <c r="USQ37" s="636"/>
      <c r="USR37" s="636"/>
      <c r="USS37" s="636"/>
      <c r="UST37" s="636"/>
      <c r="USU37" s="636"/>
      <c r="USV37" s="636"/>
      <c r="USW37" s="636"/>
      <c r="USX37" s="636"/>
      <c r="USY37" s="636"/>
      <c r="USZ37" s="636"/>
      <c r="UTA37" s="636"/>
      <c r="UTB37" s="636"/>
      <c r="UTC37" s="636"/>
      <c r="UTD37" s="636"/>
      <c r="UTE37" s="636"/>
      <c r="UTF37" s="636"/>
      <c r="UTG37" s="636"/>
      <c r="UTH37" s="636"/>
      <c r="UTI37" s="636"/>
      <c r="UTJ37" s="636"/>
      <c r="UTK37" s="636"/>
      <c r="UTL37" s="636"/>
      <c r="UTM37" s="636"/>
      <c r="UTN37" s="636"/>
      <c r="UTO37" s="636"/>
      <c r="UTP37" s="636"/>
      <c r="UTQ37" s="636"/>
      <c r="UTR37" s="636"/>
      <c r="UTS37" s="636"/>
      <c r="UTT37" s="636"/>
      <c r="UTU37" s="636"/>
      <c r="UTV37" s="636"/>
      <c r="UTW37" s="636"/>
      <c r="UTX37" s="636"/>
      <c r="UTY37" s="636"/>
      <c r="UTZ37" s="636"/>
      <c r="UUA37" s="636"/>
      <c r="UUB37" s="636"/>
      <c r="UUC37" s="636"/>
      <c r="UUD37" s="636"/>
      <c r="UUE37" s="636"/>
      <c r="UUF37" s="636"/>
      <c r="UUG37" s="636"/>
      <c r="UUH37" s="636"/>
      <c r="UUI37" s="636"/>
      <c r="UUJ37" s="636"/>
      <c r="UUK37" s="636"/>
      <c r="UUL37" s="636"/>
      <c r="UUM37" s="636"/>
      <c r="UUN37" s="636"/>
      <c r="UUO37" s="636"/>
      <c r="UUP37" s="636"/>
      <c r="UUQ37" s="636"/>
      <c r="UUR37" s="636"/>
      <c r="UUS37" s="636"/>
      <c r="UUT37" s="636"/>
      <c r="UUU37" s="636"/>
      <c r="UUV37" s="636"/>
      <c r="UUW37" s="636"/>
      <c r="UUX37" s="636"/>
      <c r="UUY37" s="636"/>
      <c r="UUZ37" s="636"/>
      <c r="UVA37" s="636"/>
      <c r="UVB37" s="636"/>
      <c r="UVC37" s="636"/>
      <c r="UVD37" s="636"/>
      <c r="UVE37" s="636"/>
      <c r="UVF37" s="636"/>
      <c r="UVG37" s="636"/>
      <c r="UVH37" s="636"/>
      <c r="UVI37" s="636"/>
      <c r="UVJ37" s="636"/>
      <c r="UVK37" s="636"/>
      <c r="UVL37" s="636"/>
      <c r="UVM37" s="636"/>
      <c r="UVN37" s="636"/>
      <c r="UVO37" s="636"/>
      <c r="UVP37" s="636"/>
      <c r="UVQ37" s="636"/>
      <c r="UVR37" s="636"/>
      <c r="UVS37" s="636"/>
      <c r="UVT37" s="636"/>
      <c r="UVU37" s="636"/>
      <c r="UVV37" s="636"/>
      <c r="UVW37" s="636"/>
      <c r="UVX37" s="636"/>
      <c r="UVY37" s="636"/>
      <c r="UVZ37" s="636"/>
      <c r="UWA37" s="636"/>
      <c r="UWB37" s="636"/>
      <c r="UWC37" s="636"/>
      <c r="UWD37" s="636"/>
      <c r="UWE37" s="636"/>
      <c r="UWF37" s="636"/>
      <c r="UWG37" s="636"/>
      <c r="UWH37" s="636"/>
      <c r="UWI37" s="636"/>
      <c r="UWJ37" s="636"/>
      <c r="UWK37" s="636"/>
      <c r="UWL37" s="636"/>
      <c r="UWM37" s="636"/>
      <c r="UWN37" s="636"/>
      <c r="UWO37" s="636"/>
      <c r="UWP37" s="636"/>
      <c r="UWQ37" s="636"/>
      <c r="UWR37" s="636"/>
      <c r="UWS37" s="636"/>
      <c r="UWT37" s="636"/>
      <c r="UWU37" s="636"/>
      <c r="UWV37" s="636"/>
      <c r="UWW37" s="636"/>
      <c r="UWX37" s="636"/>
      <c r="UWY37" s="636"/>
      <c r="UWZ37" s="636"/>
      <c r="UXA37" s="636"/>
      <c r="UXB37" s="636"/>
      <c r="UXC37" s="636"/>
      <c r="UXD37" s="636"/>
      <c r="UXE37" s="636"/>
      <c r="UXF37" s="636"/>
      <c r="UXG37" s="636"/>
      <c r="UXH37" s="636"/>
      <c r="UXI37" s="636"/>
      <c r="UXJ37" s="636"/>
      <c r="UXK37" s="636"/>
      <c r="UXL37" s="636"/>
      <c r="UXM37" s="636"/>
      <c r="UXN37" s="636"/>
      <c r="UXO37" s="636"/>
      <c r="UXP37" s="636"/>
      <c r="UXQ37" s="636"/>
      <c r="UXR37" s="636"/>
      <c r="UXS37" s="636"/>
      <c r="UXT37" s="636"/>
      <c r="UXU37" s="636"/>
      <c r="UXV37" s="636"/>
      <c r="UXW37" s="636"/>
      <c r="UXX37" s="636"/>
      <c r="UXY37" s="636"/>
      <c r="UXZ37" s="636"/>
      <c r="UYA37" s="636"/>
      <c r="UYB37" s="636"/>
      <c r="UYC37" s="636"/>
      <c r="UYD37" s="636"/>
      <c r="UYE37" s="636"/>
      <c r="UYF37" s="636"/>
      <c r="UYG37" s="636"/>
      <c r="UYH37" s="636"/>
      <c r="UYI37" s="636"/>
      <c r="UYJ37" s="636"/>
      <c r="UYK37" s="636"/>
      <c r="UYL37" s="636"/>
      <c r="UYM37" s="636"/>
      <c r="UYN37" s="636"/>
      <c r="UYO37" s="636"/>
      <c r="UYP37" s="636"/>
      <c r="UYQ37" s="636"/>
      <c r="UYR37" s="636"/>
      <c r="UYS37" s="636"/>
      <c r="UYT37" s="636"/>
      <c r="UYU37" s="636"/>
      <c r="UYV37" s="636"/>
      <c r="UYW37" s="636"/>
      <c r="UYX37" s="636"/>
      <c r="UYY37" s="636"/>
      <c r="UYZ37" s="636"/>
      <c r="UZA37" s="636"/>
      <c r="UZB37" s="636"/>
      <c r="UZC37" s="636"/>
      <c r="UZD37" s="636"/>
      <c r="UZE37" s="636"/>
      <c r="UZF37" s="636"/>
      <c r="UZG37" s="636"/>
      <c r="UZH37" s="636"/>
      <c r="UZI37" s="636"/>
      <c r="UZJ37" s="636"/>
      <c r="UZK37" s="636"/>
      <c r="UZL37" s="636"/>
      <c r="UZM37" s="636"/>
      <c r="UZN37" s="636"/>
      <c r="UZO37" s="636"/>
      <c r="UZP37" s="636"/>
      <c r="UZQ37" s="636"/>
      <c r="UZR37" s="636"/>
      <c r="UZS37" s="636"/>
      <c r="UZT37" s="636"/>
      <c r="UZU37" s="636"/>
      <c r="UZV37" s="636"/>
      <c r="UZW37" s="636"/>
      <c r="UZX37" s="636"/>
      <c r="UZY37" s="636"/>
      <c r="UZZ37" s="636"/>
      <c r="VAA37" s="636"/>
      <c r="VAB37" s="636"/>
      <c r="VAC37" s="636"/>
      <c r="VAD37" s="636"/>
      <c r="VAE37" s="636"/>
      <c r="VAF37" s="636"/>
      <c r="VAG37" s="636"/>
      <c r="VAH37" s="636"/>
      <c r="VAI37" s="636"/>
      <c r="VAJ37" s="636"/>
      <c r="VAK37" s="636"/>
      <c r="VAL37" s="636"/>
      <c r="VAM37" s="636"/>
      <c r="VAN37" s="636"/>
      <c r="VAO37" s="636"/>
      <c r="VAP37" s="636"/>
      <c r="VAQ37" s="636"/>
      <c r="VAR37" s="636"/>
      <c r="VAS37" s="636"/>
      <c r="VAT37" s="636"/>
      <c r="VAU37" s="636"/>
      <c r="VAV37" s="636"/>
      <c r="VAW37" s="636"/>
      <c r="VAX37" s="636"/>
      <c r="VAY37" s="636"/>
      <c r="VAZ37" s="636"/>
      <c r="VBA37" s="636"/>
      <c r="VBB37" s="636"/>
      <c r="VBC37" s="636"/>
      <c r="VBD37" s="636"/>
      <c r="VBE37" s="636"/>
      <c r="VBF37" s="636"/>
      <c r="VBG37" s="636"/>
      <c r="VBH37" s="636"/>
      <c r="VBI37" s="636"/>
      <c r="VBJ37" s="636"/>
      <c r="VBK37" s="636"/>
      <c r="VBL37" s="636"/>
      <c r="VBM37" s="636"/>
      <c r="VBN37" s="636"/>
      <c r="VBO37" s="636"/>
      <c r="VBP37" s="636"/>
      <c r="VBQ37" s="636"/>
      <c r="VBR37" s="636"/>
      <c r="VBS37" s="636"/>
      <c r="VBT37" s="636"/>
      <c r="VBU37" s="636"/>
      <c r="VBV37" s="636"/>
      <c r="VBW37" s="636"/>
      <c r="VBX37" s="636"/>
      <c r="VBY37" s="636"/>
      <c r="VBZ37" s="636"/>
      <c r="VCA37" s="636"/>
      <c r="VCB37" s="636"/>
      <c r="VCC37" s="636"/>
      <c r="VCD37" s="636"/>
      <c r="VCE37" s="636"/>
      <c r="VCF37" s="636"/>
      <c r="VCG37" s="636"/>
      <c r="VCH37" s="636"/>
      <c r="VCI37" s="636"/>
      <c r="VCJ37" s="636"/>
      <c r="VCK37" s="636"/>
      <c r="VCL37" s="636"/>
      <c r="VCM37" s="636"/>
      <c r="VCN37" s="636"/>
      <c r="VCO37" s="636"/>
      <c r="VCP37" s="636"/>
      <c r="VCQ37" s="636"/>
      <c r="VCR37" s="636"/>
      <c r="VCS37" s="636"/>
      <c r="VCT37" s="636"/>
      <c r="VCU37" s="636"/>
      <c r="VCV37" s="636"/>
      <c r="VCW37" s="636"/>
      <c r="VCX37" s="636"/>
      <c r="VCY37" s="636"/>
      <c r="VCZ37" s="636"/>
      <c r="VDA37" s="636"/>
      <c r="VDB37" s="636"/>
      <c r="VDC37" s="636"/>
      <c r="VDD37" s="636"/>
      <c r="VDE37" s="636"/>
      <c r="VDF37" s="636"/>
      <c r="VDG37" s="636"/>
      <c r="VDH37" s="636"/>
      <c r="VDI37" s="636"/>
      <c r="VDJ37" s="636"/>
      <c r="VDK37" s="636"/>
      <c r="VDL37" s="636"/>
      <c r="VDM37" s="636"/>
      <c r="VDN37" s="636"/>
      <c r="VDO37" s="636"/>
      <c r="VDP37" s="636"/>
      <c r="VDQ37" s="636"/>
      <c r="VDR37" s="636"/>
      <c r="VDS37" s="636"/>
      <c r="VDT37" s="636"/>
      <c r="VDU37" s="636"/>
      <c r="VDV37" s="636"/>
      <c r="VDW37" s="636"/>
      <c r="VDX37" s="636"/>
      <c r="VDY37" s="636"/>
      <c r="VDZ37" s="636"/>
      <c r="VEA37" s="636"/>
      <c r="VEB37" s="636"/>
      <c r="VEC37" s="636"/>
      <c r="VED37" s="636"/>
      <c r="VEE37" s="636"/>
      <c r="VEF37" s="636"/>
      <c r="VEG37" s="636"/>
      <c r="VEH37" s="636"/>
      <c r="VEI37" s="636"/>
      <c r="VEJ37" s="636"/>
      <c r="VEK37" s="636"/>
      <c r="VEL37" s="636"/>
      <c r="VEM37" s="636"/>
      <c r="VEN37" s="636"/>
      <c r="VEO37" s="636"/>
      <c r="VEP37" s="636"/>
      <c r="VEQ37" s="636"/>
      <c r="VER37" s="636"/>
      <c r="VES37" s="636"/>
      <c r="VET37" s="636"/>
      <c r="VEU37" s="636"/>
      <c r="VEV37" s="636"/>
      <c r="VEW37" s="636"/>
      <c r="VEX37" s="636"/>
      <c r="VEY37" s="636"/>
      <c r="VEZ37" s="636"/>
      <c r="VFA37" s="636"/>
      <c r="VFB37" s="636"/>
      <c r="VFC37" s="636"/>
      <c r="VFD37" s="636"/>
      <c r="VFE37" s="636"/>
      <c r="VFF37" s="636"/>
      <c r="VFG37" s="636"/>
      <c r="VFH37" s="636"/>
      <c r="VFI37" s="636"/>
      <c r="VFJ37" s="636"/>
      <c r="VFK37" s="636"/>
      <c r="VFL37" s="636"/>
      <c r="VFM37" s="636"/>
      <c r="VFN37" s="636"/>
      <c r="VFO37" s="636"/>
      <c r="VFP37" s="636"/>
      <c r="VFQ37" s="636"/>
      <c r="VFR37" s="636"/>
      <c r="VFS37" s="636"/>
      <c r="VFT37" s="636"/>
      <c r="VFU37" s="636"/>
      <c r="VFV37" s="636"/>
      <c r="VFW37" s="636"/>
      <c r="VFX37" s="636"/>
      <c r="VFY37" s="636"/>
      <c r="VFZ37" s="636"/>
      <c r="VGA37" s="636"/>
      <c r="VGB37" s="636"/>
      <c r="VGC37" s="636"/>
      <c r="VGD37" s="636"/>
      <c r="VGE37" s="636"/>
      <c r="VGF37" s="636"/>
      <c r="VGG37" s="636"/>
      <c r="VGH37" s="636"/>
      <c r="VGI37" s="636"/>
      <c r="VGJ37" s="636"/>
      <c r="VGK37" s="636"/>
      <c r="VGL37" s="636"/>
      <c r="VGM37" s="636"/>
      <c r="VGN37" s="636"/>
      <c r="VGO37" s="636"/>
      <c r="VGP37" s="636"/>
      <c r="VGQ37" s="636"/>
      <c r="VGR37" s="636"/>
      <c r="VGS37" s="636"/>
      <c r="VGT37" s="636"/>
      <c r="VGU37" s="636"/>
      <c r="VGV37" s="636"/>
      <c r="VGW37" s="636"/>
      <c r="VGX37" s="636"/>
      <c r="VGY37" s="636"/>
      <c r="VGZ37" s="636"/>
      <c r="VHA37" s="636"/>
      <c r="VHB37" s="636"/>
      <c r="VHC37" s="636"/>
      <c r="VHD37" s="636"/>
      <c r="VHE37" s="636"/>
      <c r="VHF37" s="636"/>
      <c r="VHG37" s="636"/>
      <c r="VHH37" s="636"/>
      <c r="VHI37" s="636"/>
      <c r="VHJ37" s="636"/>
      <c r="VHK37" s="636"/>
      <c r="VHL37" s="636"/>
      <c r="VHM37" s="636"/>
      <c r="VHN37" s="636"/>
      <c r="VHO37" s="636"/>
      <c r="VHP37" s="636"/>
      <c r="VHQ37" s="636"/>
      <c r="VHR37" s="636"/>
      <c r="VHS37" s="636"/>
      <c r="VHT37" s="636"/>
      <c r="VHU37" s="636"/>
      <c r="VHV37" s="636"/>
      <c r="VHW37" s="636"/>
      <c r="VHX37" s="636"/>
      <c r="VHY37" s="636"/>
      <c r="VHZ37" s="636"/>
      <c r="VIA37" s="636"/>
      <c r="VIB37" s="636"/>
      <c r="VIC37" s="636"/>
      <c r="VID37" s="636"/>
      <c r="VIE37" s="636"/>
      <c r="VIF37" s="636"/>
      <c r="VIG37" s="636"/>
      <c r="VIH37" s="636"/>
      <c r="VII37" s="636"/>
      <c r="VIJ37" s="636"/>
      <c r="VIK37" s="636"/>
      <c r="VIL37" s="636"/>
      <c r="VIM37" s="636"/>
      <c r="VIN37" s="636"/>
      <c r="VIO37" s="636"/>
      <c r="VIP37" s="636"/>
      <c r="VIQ37" s="636"/>
      <c r="VIR37" s="636"/>
      <c r="VIS37" s="636"/>
      <c r="VIT37" s="636"/>
      <c r="VIU37" s="636"/>
      <c r="VIV37" s="636"/>
      <c r="VIW37" s="636"/>
      <c r="VIX37" s="636"/>
      <c r="VIY37" s="636"/>
      <c r="VIZ37" s="636"/>
      <c r="VJA37" s="636"/>
      <c r="VJB37" s="636"/>
      <c r="VJC37" s="636"/>
      <c r="VJD37" s="636"/>
      <c r="VJE37" s="636"/>
      <c r="VJF37" s="636"/>
      <c r="VJG37" s="636"/>
      <c r="VJH37" s="636"/>
      <c r="VJI37" s="636"/>
      <c r="VJJ37" s="636"/>
      <c r="VJK37" s="636"/>
      <c r="VJL37" s="636"/>
      <c r="VJM37" s="636"/>
      <c r="VJN37" s="636"/>
      <c r="VJO37" s="636"/>
      <c r="VJP37" s="636"/>
      <c r="VJQ37" s="636"/>
      <c r="VJR37" s="636"/>
      <c r="VJS37" s="636"/>
      <c r="VJT37" s="636"/>
      <c r="VJU37" s="636"/>
      <c r="VJV37" s="636"/>
      <c r="VJW37" s="636"/>
      <c r="VJX37" s="636"/>
      <c r="VJY37" s="636"/>
      <c r="VJZ37" s="636"/>
      <c r="VKA37" s="636"/>
      <c r="VKB37" s="636"/>
      <c r="VKC37" s="636"/>
      <c r="VKD37" s="636"/>
      <c r="VKE37" s="636"/>
      <c r="VKF37" s="636"/>
      <c r="VKG37" s="636"/>
      <c r="VKH37" s="636"/>
      <c r="VKI37" s="636"/>
      <c r="VKJ37" s="636"/>
      <c r="VKK37" s="636"/>
      <c r="VKL37" s="636"/>
      <c r="VKM37" s="636"/>
      <c r="VKN37" s="636"/>
      <c r="VKO37" s="636"/>
      <c r="VKP37" s="636"/>
      <c r="VKQ37" s="636"/>
      <c r="VKR37" s="636"/>
      <c r="VKS37" s="636"/>
      <c r="VKT37" s="636"/>
      <c r="VKU37" s="636"/>
      <c r="VKV37" s="636"/>
      <c r="VKW37" s="636"/>
      <c r="VKX37" s="636"/>
      <c r="VKY37" s="636"/>
      <c r="VKZ37" s="636"/>
      <c r="VLA37" s="636"/>
      <c r="VLB37" s="636"/>
      <c r="VLC37" s="636"/>
      <c r="VLD37" s="636"/>
      <c r="VLE37" s="636"/>
      <c r="VLF37" s="636"/>
      <c r="VLG37" s="636"/>
      <c r="VLH37" s="636"/>
      <c r="VLI37" s="636"/>
      <c r="VLJ37" s="636"/>
      <c r="VLK37" s="636"/>
      <c r="VLL37" s="636"/>
      <c r="VLM37" s="636"/>
      <c r="VLN37" s="636"/>
      <c r="VLO37" s="636"/>
      <c r="VLP37" s="636"/>
      <c r="VLQ37" s="636"/>
      <c r="VLR37" s="636"/>
      <c r="VLS37" s="636"/>
      <c r="VLT37" s="636"/>
      <c r="VLU37" s="636"/>
      <c r="VLV37" s="636"/>
      <c r="VLW37" s="636"/>
      <c r="VLX37" s="636"/>
      <c r="VLY37" s="636"/>
      <c r="VLZ37" s="636"/>
      <c r="VMA37" s="636"/>
      <c r="VMB37" s="636"/>
      <c r="VMC37" s="636"/>
      <c r="VMD37" s="636"/>
      <c r="VME37" s="636"/>
      <c r="VMF37" s="636"/>
      <c r="VMG37" s="636"/>
      <c r="VMH37" s="636"/>
      <c r="VMI37" s="636"/>
      <c r="VMJ37" s="636"/>
      <c r="VMK37" s="636"/>
      <c r="VML37" s="636"/>
      <c r="VMM37" s="636"/>
      <c r="VMN37" s="636"/>
      <c r="VMO37" s="636"/>
      <c r="VMP37" s="636"/>
      <c r="VMQ37" s="636"/>
      <c r="VMR37" s="636"/>
      <c r="VMS37" s="636"/>
      <c r="VMT37" s="636"/>
      <c r="VMU37" s="636"/>
      <c r="VMV37" s="636"/>
      <c r="VMW37" s="636"/>
      <c r="VMX37" s="636"/>
      <c r="VMY37" s="636"/>
      <c r="VMZ37" s="636"/>
      <c r="VNA37" s="636"/>
      <c r="VNB37" s="636"/>
      <c r="VNC37" s="636"/>
      <c r="VND37" s="636"/>
      <c r="VNE37" s="636"/>
      <c r="VNF37" s="636"/>
      <c r="VNG37" s="636"/>
      <c r="VNH37" s="636"/>
      <c r="VNI37" s="636"/>
      <c r="VNJ37" s="636"/>
      <c r="VNK37" s="636"/>
      <c r="VNL37" s="636"/>
      <c r="VNM37" s="636"/>
      <c r="VNN37" s="636"/>
      <c r="VNO37" s="636"/>
      <c r="VNP37" s="636"/>
      <c r="VNQ37" s="636"/>
      <c r="VNR37" s="636"/>
      <c r="VNS37" s="636"/>
      <c r="VNT37" s="636"/>
      <c r="VNU37" s="636"/>
      <c r="VNV37" s="636"/>
      <c r="VNW37" s="636"/>
      <c r="VNX37" s="636"/>
      <c r="VNY37" s="636"/>
      <c r="VNZ37" s="636"/>
      <c r="VOA37" s="636"/>
      <c r="VOB37" s="636"/>
      <c r="VOC37" s="636"/>
      <c r="VOD37" s="636"/>
      <c r="VOE37" s="636"/>
      <c r="VOF37" s="636"/>
      <c r="VOG37" s="636"/>
      <c r="VOH37" s="636"/>
      <c r="VOI37" s="636"/>
      <c r="VOJ37" s="636"/>
      <c r="VOK37" s="636"/>
      <c r="VOL37" s="636"/>
      <c r="VOM37" s="636"/>
      <c r="VON37" s="636"/>
      <c r="VOO37" s="636"/>
      <c r="VOP37" s="636"/>
      <c r="VOQ37" s="636"/>
      <c r="VOR37" s="636"/>
      <c r="VOS37" s="636"/>
      <c r="VOT37" s="636"/>
      <c r="VOU37" s="636"/>
      <c r="VOV37" s="636"/>
      <c r="VOW37" s="636"/>
      <c r="VOX37" s="636"/>
      <c r="VOY37" s="636"/>
      <c r="VOZ37" s="636"/>
      <c r="VPA37" s="636"/>
      <c r="VPB37" s="636"/>
      <c r="VPC37" s="636"/>
      <c r="VPD37" s="636"/>
      <c r="VPE37" s="636"/>
      <c r="VPF37" s="636"/>
      <c r="VPG37" s="636"/>
      <c r="VPH37" s="636"/>
      <c r="VPI37" s="636"/>
      <c r="VPJ37" s="636"/>
      <c r="VPK37" s="636"/>
      <c r="VPL37" s="636"/>
      <c r="VPM37" s="636"/>
      <c r="VPN37" s="636"/>
      <c r="VPO37" s="636"/>
      <c r="VPP37" s="636"/>
      <c r="VPQ37" s="636"/>
      <c r="VPR37" s="636"/>
      <c r="VPS37" s="636"/>
      <c r="VPT37" s="636"/>
      <c r="VPU37" s="636"/>
      <c r="VPV37" s="636"/>
      <c r="VPW37" s="636"/>
      <c r="VPX37" s="636"/>
      <c r="VPY37" s="636"/>
      <c r="VPZ37" s="636"/>
      <c r="VQA37" s="636"/>
      <c r="VQB37" s="636"/>
      <c r="VQC37" s="636"/>
      <c r="VQD37" s="636"/>
      <c r="VQE37" s="636"/>
      <c r="VQF37" s="636"/>
      <c r="VQG37" s="636"/>
      <c r="VQH37" s="636"/>
      <c r="VQI37" s="636"/>
      <c r="VQJ37" s="636"/>
      <c r="VQK37" s="636"/>
      <c r="VQL37" s="636"/>
      <c r="VQM37" s="636"/>
      <c r="VQN37" s="636"/>
      <c r="VQO37" s="636"/>
      <c r="VQP37" s="636"/>
      <c r="VQQ37" s="636"/>
      <c r="VQR37" s="636"/>
      <c r="VQS37" s="636"/>
      <c r="VQT37" s="636"/>
      <c r="VQU37" s="636"/>
      <c r="VQV37" s="636"/>
      <c r="VQW37" s="636"/>
      <c r="VQX37" s="636"/>
      <c r="VQY37" s="636"/>
      <c r="VQZ37" s="636"/>
      <c r="VRA37" s="636"/>
      <c r="VRB37" s="636"/>
      <c r="VRC37" s="636"/>
      <c r="VRD37" s="636"/>
      <c r="VRE37" s="636"/>
      <c r="VRF37" s="636"/>
      <c r="VRG37" s="636"/>
      <c r="VRH37" s="636"/>
      <c r="VRI37" s="636"/>
      <c r="VRJ37" s="636"/>
      <c r="VRK37" s="636"/>
      <c r="VRL37" s="636"/>
      <c r="VRM37" s="636"/>
      <c r="VRN37" s="636"/>
      <c r="VRO37" s="636"/>
      <c r="VRP37" s="636"/>
      <c r="VRQ37" s="636"/>
      <c r="VRR37" s="636"/>
      <c r="VRS37" s="636"/>
      <c r="VRT37" s="636"/>
      <c r="VRU37" s="636"/>
      <c r="VRV37" s="636"/>
      <c r="VRW37" s="636"/>
      <c r="VRX37" s="636"/>
      <c r="VRY37" s="636"/>
      <c r="VRZ37" s="636"/>
      <c r="VSA37" s="636"/>
      <c r="VSB37" s="636"/>
      <c r="VSC37" s="636"/>
      <c r="VSD37" s="636"/>
      <c r="VSE37" s="636"/>
      <c r="VSF37" s="636"/>
      <c r="VSG37" s="636"/>
      <c r="VSH37" s="636"/>
      <c r="VSI37" s="636"/>
      <c r="VSJ37" s="636"/>
      <c r="VSK37" s="636"/>
      <c r="VSL37" s="636"/>
      <c r="VSM37" s="636"/>
      <c r="VSN37" s="636"/>
      <c r="VSO37" s="636"/>
      <c r="VSP37" s="636"/>
      <c r="VSQ37" s="636"/>
      <c r="VSR37" s="636"/>
      <c r="VSS37" s="636"/>
      <c r="VST37" s="636"/>
      <c r="VSU37" s="636"/>
      <c r="VSV37" s="636"/>
      <c r="VSW37" s="636"/>
      <c r="VSX37" s="636"/>
      <c r="VSY37" s="636"/>
      <c r="VSZ37" s="636"/>
      <c r="VTA37" s="636"/>
      <c r="VTB37" s="636"/>
      <c r="VTC37" s="636"/>
      <c r="VTD37" s="636"/>
      <c r="VTE37" s="636"/>
      <c r="VTF37" s="636"/>
      <c r="VTG37" s="636"/>
      <c r="VTH37" s="636"/>
      <c r="VTI37" s="636"/>
      <c r="VTJ37" s="636"/>
      <c r="VTK37" s="636"/>
      <c r="VTL37" s="636"/>
      <c r="VTM37" s="636"/>
      <c r="VTN37" s="636"/>
      <c r="VTO37" s="636"/>
      <c r="VTP37" s="636"/>
      <c r="VTQ37" s="636"/>
      <c r="VTR37" s="636"/>
      <c r="VTS37" s="636"/>
      <c r="VTT37" s="636"/>
      <c r="VTU37" s="636"/>
      <c r="VTV37" s="636"/>
      <c r="VTW37" s="636"/>
      <c r="VTX37" s="636"/>
      <c r="VTY37" s="636"/>
      <c r="VTZ37" s="636"/>
      <c r="VUA37" s="636"/>
      <c r="VUB37" s="636"/>
      <c r="VUC37" s="636"/>
      <c r="VUD37" s="636"/>
      <c r="VUE37" s="636"/>
      <c r="VUF37" s="636"/>
      <c r="VUG37" s="636"/>
      <c r="VUH37" s="636"/>
      <c r="VUI37" s="636"/>
      <c r="VUJ37" s="636"/>
      <c r="VUK37" s="636"/>
      <c r="VUL37" s="636"/>
      <c r="VUM37" s="636"/>
      <c r="VUN37" s="636"/>
      <c r="VUO37" s="636"/>
      <c r="VUP37" s="636"/>
      <c r="VUQ37" s="636"/>
      <c r="VUR37" s="636"/>
      <c r="VUS37" s="636"/>
      <c r="VUT37" s="636"/>
      <c r="VUU37" s="636"/>
      <c r="VUV37" s="636"/>
      <c r="VUW37" s="636"/>
      <c r="VUX37" s="636"/>
      <c r="VUY37" s="636"/>
      <c r="VUZ37" s="636"/>
      <c r="VVA37" s="636"/>
      <c r="VVB37" s="636"/>
      <c r="VVC37" s="636"/>
      <c r="VVD37" s="636"/>
      <c r="VVE37" s="636"/>
      <c r="VVF37" s="636"/>
      <c r="VVG37" s="636"/>
      <c r="VVH37" s="636"/>
      <c r="VVI37" s="636"/>
      <c r="VVJ37" s="636"/>
      <c r="VVK37" s="636"/>
      <c r="VVL37" s="636"/>
      <c r="VVM37" s="636"/>
      <c r="VVN37" s="636"/>
      <c r="VVO37" s="636"/>
      <c r="VVP37" s="636"/>
      <c r="VVQ37" s="636"/>
      <c r="VVR37" s="636"/>
      <c r="VVS37" s="636"/>
      <c r="VVT37" s="636"/>
      <c r="VVU37" s="636"/>
      <c r="VVV37" s="636"/>
      <c r="VVW37" s="636"/>
      <c r="VVX37" s="636"/>
      <c r="VVY37" s="636"/>
      <c r="VVZ37" s="636"/>
      <c r="VWA37" s="636"/>
      <c r="VWB37" s="636"/>
      <c r="VWC37" s="636"/>
      <c r="VWD37" s="636"/>
      <c r="VWE37" s="636"/>
      <c r="VWF37" s="636"/>
      <c r="VWG37" s="636"/>
      <c r="VWH37" s="636"/>
      <c r="VWI37" s="636"/>
      <c r="VWJ37" s="636"/>
      <c r="VWK37" s="636"/>
      <c r="VWL37" s="636"/>
      <c r="VWM37" s="636"/>
      <c r="VWN37" s="636"/>
      <c r="VWO37" s="636"/>
      <c r="VWP37" s="636"/>
      <c r="VWQ37" s="636"/>
      <c r="VWR37" s="636"/>
      <c r="VWS37" s="636"/>
      <c r="VWT37" s="636"/>
      <c r="VWU37" s="636"/>
      <c r="VWV37" s="636"/>
      <c r="VWW37" s="636"/>
      <c r="VWX37" s="636"/>
      <c r="VWY37" s="636"/>
      <c r="VWZ37" s="636"/>
      <c r="VXA37" s="636"/>
      <c r="VXB37" s="636"/>
      <c r="VXC37" s="636"/>
      <c r="VXD37" s="636"/>
      <c r="VXE37" s="636"/>
      <c r="VXF37" s="636"/>
      <c r="VXG37" s="636"/>
      <c r="VXH37" s="636"/>
      <c r="VXI37" s="636"/>
      <c r="VXJ37" s="636"/>
      <c r="VXK37" s="636"/>
      <c r="VXL37" s="636"/>
      <c r="VXM37" s="636"/>
      <c r="VXN37" s="636"/>
      <c r="VXO37" s="636"/>
      <c r="VXP37" s="636"/>
      <c r="VXQ37" s="636"/>
      <c r="VXR37" s="636"/>
      <c r="VXS37" s="636"/>
      <c r="VXT37" s="636"/>
      <c r="VXU37" s="636"/>
      <c r="VXV37" s="636"/>
      <c r="VXW37" s="636"/>
      <c r="VXX37" s="636"/>
      <c r="VXY37" s="636"/>
      <c r="VXZ37" s="636"/>
      <c r="VYA37" s="636"/>
      <c r="VYB37" s="636"/>
      <c r="VYC37" s="636"/>
      <c r="VYD37" s="636"/>
      <c r="VYE37" s="636"/>
      <c r="VYF37" s="636"/>
      <c r="VYG37" s="636"/>
      <c r="VYH37" s="636"/>
      <c r="VYI37" s="636"/>
      <c r="VYJ37" s="636"/>
      <c r="VYK37" s="636"/>
      <c r="VYL37" s="636"/>
      <c r="VYM37" s="636"/>
      <c r="VYN37" s="636"/>
      <c r="VYO37" s="636"/>
      <c r="VYP37" s="636"/>
      <c r="VYQ37" s="636"/>
      <c r="VYR37" s="636"/>
      <c r="VYS37" s="636"/>
      <c r="VYT37" s="636"/>
      <c r="VYU37" s="636"/>
      <c r="VYV37" s="636"/>
      <c r="VYW37" s="636"/>
      <c r="VYX37" s="636"/>
      <c r="VYY37" s="636"/>
      <c r="VYZ37" s="636"/>
      <c r="VZA37" s="636"/>
      <c r="VZB37" s="636"/>
      <c r="VZC37" s="636"/>
      <c r="VZD37" s="636"/>
      <c r="VZE37" s="636"/>
      <c r="VZF37" s="636"/>
      <c r="VZG37" s="636"/>
      <c r="VZH37" s="636"/>
      <c r="VZI37" s="636"/>
      <c r="VZJ37" s="636"/>
      <c r="VZK37" s="636"/>
      <c r="VZL37" s="636"/>
      <c r="VZM37" s="636"/>
      <c r="VZN37" s="636"/>
      <c r="VZO37" s="636"/>
      <c r="VZP37" s="636"/>
      <c r="VZQ37" s="636"/>
      <c r="VZR37" s="636"/>
      <c r="VZS37" s="636"/>
      <c r="VZT37" s="636"/>
      <c r="VZU37" s="636"/>
      <c r="VZV37" s="636"/>
      <c r="VZW37" s="636"/>
      <c r="VZX37" s="636"/>
      <c r="VZY37" s="636"/>
      <c r="VZZ37" s="636"/>
      <c r="WAA37" s="636"/>
      <c r="WAB37" s="636"/>
      <c r="WAC37" s="636"/>
      <c r="WAD37" s="636"/>
      <c r="WAE37" s="636"/>
      <c r="WAF37" s="636"/>
      <c r="WAG37" s="636"/>
      <c r="WAH37" s="636"/>
      <c r="WAI37" s="636"/>
      <c r="WAJ37" s="636"/>
      <c r="WAK37" s="636"/>
      <c r="WAL37" s="636"/>
      <c r="WAM37" s="636"/>
      <c r="WAN37" s="636"/>
      <c r="WAO37" s="636"/>
      <c r="WAP37" s="636"/>
      <c r="WAQ37" s="636"/>
      <c r="WAR37" s="636"/>
      <c r="WAS37" s="636"/>
      <c r="WAT37" s="636"/>
      <c r="WAU37" s="636"/>
      <c r="WAV37" s="636"/>
      <c r="WAW37" s="636"/>
      <c r="WAX37" s="636"/>
      <c r="WAY37" s="636"/>
      <c r="WAZ37" s="636"/>
      <c r="WBA37" s="636"/>
      <c r="WBB37" s="636"/>
      <c r="WBC37" s="636"/>
      <c r="WBD37" s="636"/>
      <c r="WBE37" s="636"/>
      <c r="WBF37" s="636"/>
      <c r="WBG37" s="636"/>
      <c r="WBH37" s="636"/>
      <c r="WBI37" s="636"/>
      <c r="WBJ37" s="636"/>
      <c r="WBK37" s="636"/>
      <c r="WBL37" s="636"/>
      <c r="WBM37" s="636"/>
      <c r="WBN37" s="636"/>
      <c r="WBO37" s="636"/>
      <c r="WBP37" s="636"/>
      <c r="WBQ37" s="636"/>
      <c r="WBR37" s="636"/>
      <c r="WBS37" s="636"/>
      <c r="WBT37" s="636"/>
      <c r="WBU37" s="636"/>
      <c r="WBV37" s="636"/>
      <c r="WBW37" s="636"/>
      <c r="WBX37" s="636"/>
      <c r="WBY37" s="636"/>
      <c r="WBZ37" s="636"/>
      <c r="WCA37" s="636"/>
      <c r="WCB37" s="636"/>
      <c r="WCC37" s="636"/>
      <c r="WCD37" s="636"/>
      <c r="WCE37" s="636"/>
      <c r="WCF37" s="636"/>
      <c r="WCG37" s="636"/>
      <c r="WCH37" s="636"/>
      <c r="WCI37" s="636"/>
      <c r="WCJ37" s="636"/>
      <c r="WCK37" s="636"/>
      <c r="WCL37" s="636"/>
      <c r="WCM37" s="636"/>
      <c r="WCN37" s="636"/>
      <c r="WCO37" s="636"/>
      <c r="WCP37" s="636"/>
      <c r="WCQ37" s="636"/>
      <c r="WCR37" s="636"/>
      <c r="WCS37" s="636"/>
      <c r="WCT37" s="636"/>
      <c r="WCU37" s="636"/>
      <c r="WCV37" s="636"/>
      <c r="WCW37" s="636"/>
      <c r="WCX37" s="636"/>
      <c r="WCY37" s="636"/>
      <c r="WCZ37" s="636"/>
      <c r="WDA37" s="636"/>
      <c r="WDB37" s="636"/>
      <c r="WDC37" s="636"/>
      <c r="WDD37" s="636"/>
      <c r="WDE37" s="636"/>
      <c r="WDF37" s="636"/>
      <c r="WDG37" s="636"/>
      <c r="WDH37" s="636"/>
      <c r="WDI37" s="636"/>
      <c r="WDJ37" s="636"/>
      <c r="WDK37" s="636"/>
      <c r="WDL37" s="636"/>
      <c r="WDM37" s="636"/>
      <c r="WDN37" s="636"/>
      <c r="WDO37" s="636"/>
      <c r="WDP37" s="636"/>
      <c r="WDQ37" s="636"/>
      <c r="WDR37" s="636"/>
      <c r="WDS37" s="636"/>
      <c r="WDT37" s="636"/>
      <c r="WDU37" s="636"/>
      <c r="WDV37" s="636"/>
      <c r="WDW37" s="636"/>
      <c r="WDX37" s="636"/>
      <c r="WDY37" s="636"/>
      <c r="WDZ37" s="636"/>
      <c r="WEA37" s="636"/>
      <c r="WEB37" s="636"/>
      <c r="WEC37" s="636"/>
      <c r="WED37" s="636"/>
      <c r="WEE37" s="636"/>
      <c r="WEF37" s="636"/>
      <c r="WEG37" s="636"/>
      <c r="WEH37" s="636"/>
      <c r="WEI37" s="636"/>
      <c r="WEJ37" s="636"/>
      <c r="WEK37" s="636"/>
      <c r="WEL37" s="636"/>
      <c r="WEM37" s="636"/>
      <c r="WEN37" s="636"/>
      <c r="WEO37" s="636"/>
      <c r="WEP37" s="636"/>
      <c r="WEQ37" s="636"/>
      <c r="WER37" s="636"/>
      <c r="WES37" s="636"/>
      <c r="WET37" s="636"/>
      <c r="WEU37" s="636"/>
      <c r="WEV37" s="636"/>
      <c r="WEW37" s="636"/>
      <c r="WEX37" s="636"/>
      <c r="WEY37" s="636"/>
      <c r="WEZ37" s="636"/>
      <c r="WFA37" s="636"/>
      <c r="WFB37" s="636"/>
      <c r="WFC37" s="636"/>
      <c r="WFD37" s="636"/>
      <c r="WFE37" s="636"/>
      <c r="WFF37" s="636"/>
      <c r="WFG37" s="636"/>
      <c r="WFH37" s="636"/>
      <c r="WFI37" s="636"/>
      <c r="WFJ37" s="636"/>
      <c r="WFK37" s="636"/>
      <c r="WFL37" s="636"/>
      <c r="WFM37" s="636"/>
      <c r="WFN37" s="636"/>
      <c r="WFO37" s="636"/>
      <c r="WFP37" s="636"/>
      <c r="WFQ37" s="636"/>
      <c r="WFR37" s="636"/>
      <c r="WFS37" s="636"/>
      <c r="WFT37" s="636"/>
      <c r="WFU37" s="636"/>
      <c r="WFV37" s="636"/>
      <c r="WFW37" s="636"/>
      <c r="WFX37" s="636"/>
      <c r="WFY37" s="636"/>
      <c r="WFZ37" s="636"/>
      <c r="WGA37" s="636"/>
      <c r="WGB37" s="636"/>
      <c r="WGC37" s="636"/>
      <c r="WGD37" s="636"/>
      <c r="WGE37" s="636"/>
      <c r="WGF37" s="636"/>
      <c r="WGG37" s="636"/>
      <c r="WGH37" s="636"/>
      <c r="WGI37" s="636"/>
      <c r="WGJ37" s="636"/>
      <c r="WGK37" s="636"/>
      <c r="WGL37" s="636"/>
      <c r="WGM37" s="636"/>
      <c r="WGN37" s="636"/>
      <c r="WGO37" s="636"/>
      <c r="WGP37" s="636"/>
      <c r="WGQ37" s="636"/>
      <c r="WGR37" s="636"/>
      <c r="WGS37" s="636"/>
      <c r="WGT37" s="636"/>
      <c r="WGU37" s="636"/>
      <c r="WGV37" s="636"/>
      <c r="WGW37" s="636"/>
      <c r="WGX37" s="636"/>
      <c r="WGY37" s="636"/>
      <c r="WGZ37" s="636"/>
      <c r="WHA37" s="636"/>
      <c r="WHB37" s="636"/>
      <c r="WHC37" s="636"/>
      <c r="WHD37" s="636"/>
      <c r="WHE37" s="636"/>
      <c r="WHF37" s="636"/>
      <c r="WHG37" s="636"/>
      <c r="WHH37" s="636"/>
      <c r="WHI37" s="636"/>
      <c r="WHJ37" s="636"/>
      <c r="WHK37" s="636"/>
      <c r="WHL37" s="636"/>
      <c r="WHM37" s="636"/>
      <c r="WHN37" s="636"/>
      <c r="WHO37" s="636"/>
      <c r="WHP37" s="636"/>
      <c r="WHQ37" s="636"/>
      <c r="WHR37" s="636"/>
      <c r="WHS37" s="636"/>
      <c r="WHT37" s="636"/>
      <c r="WHU37" s="636"/>
      <c r="WHV37" s="636"/>
      <c r="WHW37" s="636"/>
      <c r="WHX37" s="636"/>
      <c r="WHY37" s="636"/>
      <c r="WHZ37" s="636"/>
      <c r="WIA37" s="636"/>
      <c r="WIB37" s="636"/>
      <c r="WIC37" s="636"/>
      <c r="WID37" s="636"/>
      <c r="WIE37" s="636"/>
      <c r="WIF37" s="636"/>
      <c r="WIG37" s="636"/>
      <c r="WIH37" s="636"/>
      <c r="WII37" s="636"/>
      <c r="WIJ37" s="636"/>
      <c r="WIK37" s="636"/>
      <c r="WIL37" s="636"/>
      <c r="WIM37" s="636"/>
      <c r="WIN37" s="636"/>
      <c r="WIO37" s="636"/>
      <c r="WIP37" s="636"/>
      <c r="WIQ37" s="636"/>
      <c r="WIR37" s="636"/>
      <c r="WIS37" s="636"/>
      <c r="WIT37" s="636"/>
      <c r="WIU37" s="636"/>
      <c r="WIV37" s="636"/>
      <c r="WIW37" s="636"/>
      <c r="WIX37" s="636"/>
      <c r="WIY37" s="636"/>
      <c r="WIZ37" s="636"/>
      <c r="WJA37" s="636"/>
      <c r="WJB37" s="636"/>
      <c r="WJC37" s="636"/>
      <c r="WJD37" s="636"/>
      <c r="WJE37" s="636"/>
      <c r="WJF37" s="636"/>
      <c r="WJG37" s="636"/>
      <c r="WJH37" s="636"/>
      <c r="WJI37" s="636"/>
      <c r="WJJ37" s="636"/>
      <c r="WJK37" s="636"/>
      <c r="WJL37" s="636"/>
      <c r="WJM37" s="636"/>
      <c r="WJN37" s="636"/>
      <c r="WJO37" s="636"/>
      <c r="WJP37" s="636"/>
      <c r="WJQ37" s="636"/>
      <c r="WJR37" s="636"/>
      <c r="WJS37" s="636"/>
      <c r="WJT37" s="636"/>
      <c r="WJU37" s="636"/>
      <c r="WJV37" s="636"/>
      <c r="WJW37" s="636"/>
      <c r="WJX37" s="636"/>
      <c r="WJY37" s="636"/>
      <c r="WJZ37" s="636"/>
      <c r="WKA37" s="636"/>
      <c r="WKB37" s="636"/>
      <c r="WKC37" s="636"/>
      <c r="WKD37" s="636"/>
      <c r="WKE37" s="636"/>
      <c r="WKF37" s="636"/>
      <c r="WKG37" s="636"/>
      <c r="WKH37" s="636"/>
      <c r="WKI37" s="636"/>
      <c r="WKJ37" s="636"/>
      <c r="WKK37" s="636"/>
      <c r="WKL37" s="636"/>
      <c r="WKM37" s="636"/>
      <c r="WKN37" s="636"/>
      <c r="WKO37" s="636"/>
      <c r="WKP37" s="636"/>
      <c r="WKQ37" s="636"/>
      <c r="WKR37" s="636"/>
      <c r="WKS37" s="636"/>
      <c r="WKT37" s="636"/>
      <c r="WKU37" s="636"/>
      <c r="WKV37" s="636"/>
      <c r="WKW37" s="636"/>
      <c r="WKX37" s="636"/>
      <c r="WKY37" s="636"/>
      <c r="WKZ37" s="636"/>
      <c r="WLA37" s="636"/>
      <c r="WLB37" s="636"/>
      <c r="WLC37" s="636"/>
      <c r="WLD37" s="636"/>
      <c r="WLE37" s="636"/>
      <c r="WLF37" s="636"/>
      <c r="WLG37" s="636"/>
      <c r="WLH37" s="636"/>
      <c r="WLI37" s="636"/>
      <c r="WLJ37" s="636"/>
      <c r="WLK37" s="636"/>
      <c r="WLL37" s="636"/>
      <c r="WLM37" s="636"/>
      <c r="WLN37" s="636"/>
      <c r="WLO37" s="636"/>
      <c r="WLP37" s="636"/>
      <c r="WLQ37" s="636"/>
      <c r="WLR37" s="636"/>
      <c r="WLS37" s="636"/>
      <c r="WLT37" s="636"/>
      <c r="WLU37" s="636"/>
      <c r="WLV37" s="636"/>
      <c r="WLW37" s="636"/>
      <c r="WLX37" s="636"/>
      <c r="WLY37" s="636"/>
      <c r="WLZ37" s="636"/>
      <c r="WMA37" s="636"/>
      <c r="WMB37" s="636"/>
      <c r="WMC37" s="636"/>
      <c r="WMD37" s="636"/>
      <c r="WME37" s="636"/>
      <c r="WMF37" s="636"/>
      <c r="WMG37" s="636"/>
      <c r="WMH37" s="636"/>
      <c r="WMI37" s="636"/>
      <c r="WMJ37" s="636"/>
      <c r="WMK37" s="636"/>
      <c r="WML37" s="636"/>
      <c r="WMM37" s="636"/>
      <c r="WMN37" s="636"/>
      <c r="WMO37" s="636"/>
      <c r="WMP37" s="636"/>
      <c r="WMQ37" s="636"/>
      <c r="WMR37" s="636"/>
      <c r="WMS37" s="636"/>
      <c r="WMT37" s="636"/>
      <c r="WMU37" s="636"/>
      <c r="WMV37" s="636"/>
      <c r="WMW37" s="636"/>
      <c r="WMX37" s="636"/>
      <c r="WMY37" s="636"/>
      <c r="WMZ37" s="636"/>
      <c r="WNA37" s="636"/>
      <c r="WNB37" s="636"/>
      <c r="WNC37" s="636"/>
      <c r="WND37" s="636"/>
      <c r="WNE37" s="636"/>
      <c r="WNF37" s="636"/>
      <c r="WNG37" s="636"/>
      <c r="WNH37" s="636"/>
      <c r="WNI37" s="636"/>
      <c r="WNJ37" s="636"/>
      <c r="WNK37" s="636"/>
      <c r="WNL37" s="636"/>
      <c r="WNM37" s="636"/>
      <c r="WNN37" s="636"/>
      <c r="WNO37" s="636"/>
      <c r="WNP37" s="636"/>
      <c r="WNQ37" s="636"/>
      <c r="WNR37" s="636"/>
      <c r="WNS37" s="636"/>
      <c r="WNT37" s="636"/>
      <c r="WNU37" s="636"/>
      <c r="WNV37" s="636"/>
      <c r="WNW37" s="636"/>
      <c r="WNX37" s="636"/>
      <c r="WNY37" s="636"/>
      <c r="WNZ37" s="636"/>
      <c r="WOA37" s="636"/>
      <c r="WOB37" s="636"/>
      <c r="WOC37" s="636"/>
      <c r="WOD37" s="636"/>
      <c r="WOE37" s="636"/>
      <c r="WOF37" s="636"/>
      <c r="WOG37" s="636"/>
      <c r="WOH37" s="636"/>
      <c r="WOI37" s="636"/>
      <c r="WOJ37" s="636"/>
      <c r="WOK37" s="636"/>
      <c r="WOL37" s="636"/>
      <c r="WOM37" s="636"/>
      <c r="WON37" s="636"/>
      <c r="WOO37" s="636"/>
      <c r="WOP37" s="636"/>
      <c r="WOQ37" s="636"/>
      <c r="WOR37" s="636"/>
      <c r="WOS37" s="636"/>
      <c r="WOT37" s="636"/>
      <c r="WOU37" s="636"/>
      <c r="WOV37" s="636"/>
      <c r="WOW37" s="636"/>
      <c r="WOX37" s="636"/>
      <c r="WOY37" s="636"/>
      <c r="WOZ37" s="636"/>
      <c r="WPA37" s="636"/>
      <c r="WPB37" s="636"/>
      <c r="WPC37" s="636"/>
      <c r="WPD37" s="636"/>
      <c r="WPE37" s="636"/>
      <c r="WPF37" s="636"/>
      <c r="WPG37" s="636"/>
      <c r="WPH37" s="636"/>
      <c r="WPI37" s="636"/>
      <c r="WPJ37" s="636"/>
      <c r="WPK37" s="636"/>
      <c r="WPL37" s="636"/>
      <c r="WPM37" s="636"/>
      <c r="WPN37" s="636"/>
      <c r="WPO37" s="636"/>
      <c r="WPP37" s="636"/>
      <c r="WPQ37" s="636"/>
      <c r="WPR37" s="636"/>
      <c r="WPS37" s="636"/>
      <c r="WPT37" s="636"/>
      <c r="WPU37" s="636"/>
      <c r="WPV37" s="636"/>
      <c r="WPW37" s="636"/>
      <c r="WPX37" s="636"/>
      <c r="WPY37" s="636"/>
      <c r="WPZ37" s="636"/>
      <c r="WQA37" s="636"/>
      <c r="WQB37" s="636"/>
      <c r="WQC37" s="636"/>
      <c r="WQD37" s="636"/>
      <c r="WQE37" s="636"/>
      <c r="WQF37" s="636"/>
      <c r="WQG37" s="636"/>
      <c r="WQH37" s="636"/>
      <c r="WQI37" s="636"/>
      <c r="WQJ37" s="636"/>
      <c r="WQK37" s="636"/>
      <c r="WQL37" s="636"/>
      <c r="WQM37" s="636"/>
      <c r="WQN37" s="636"/>
      <c r="WQO37" s="636"/>
      <c r="WQP37" s="636"/>
      <c r="WQQ37" s="636"/>
      <c r="WQR37" s="636"/>
      <c r="WQS37" s="636"/>
      <c r="WQT37" s="636"/>
      <c r="WQU37" s="636"/>
      <c r="WQV37" s="636"/>
      <c r="WQW37" s="636"/>
      <c r="WQX37" s="636"/>
      <c r="WQY37" s="636"/>
      <c r="WQZ37" s="636"/>
      <c r="WRA37" s="636"/>
      <c r="WRB37" s="636"/>
      <c r="WRC37" s="636"/>
      <c r="WRD37" s="636"/>
      <c r="WRE37" s="636"/>
      <c r="WRF37" s="636"/>
      <c r="WRG37" s="636"/>
      <c r="WRH37" s="636"/>
      <c r="WRI37" s="636"/>
      <c r="WRJ37" s="636"/>
      <c r="WRK37" s="636"/>
      <c r="WRL37" s="636"/>
      <c r="WRM37" s="636"/>
      <c r="WRN37" s="636"/>
      <c r="WRO37" s="636"/>
      <c r="WRP37" s="636"/>
      <c r="WRQ37" s="636"/>
      <c r="WRR37" s="636"/>
      <c r="WRS37" s="636"/>
      <c r="WRT37" s="636"/>
      <c r="WRU37" s="636"/>
      <c r="WRV37" s="636"/>
      <c r="WRW37" s="636"/>
      <c r="WRX37" s="636"/>
      <c r="WRY37" s="636"/>
      <c r="WRZ37" s="636"/>
      <c r="WSA37" s="636"/>
      <c r="WSB37" s="636"/>
      <c r="WSC37" s="636"/>
      <c r="WSD37" s="636"/>
      <c r="WSE37" s="636"/>
      <c r="WSF37" s="636"/>
      <c r="WSG37" s="636"/>
      <c r="WSH37" s="636"/>
      <c r="WSI37" s="636"/>
      <c r="WSJ37" s="636"/>
      <c r="WSK37" s="636"/>
      <c r="WSL37" s="636"/>
      <c r="WSM37" s="636"/>
      <c r="WSN37" s="636"/>
      <c r="WSO37" s="636"/>
      <c r="WSP37" s="636"/>
      <c r="WSQ37" s="636"/>
      <c r="WSR37" s="636"/>
      <c r="WSS37" s="636"/>
      <c r="WST37" s="636"/>
      <c r="WSU37" s="636"/>
      <c r="WSV37" s="636"/>
      <c r="WSW37" s="636"/>
      <c r="WSX37" s="636"/>
      <c r="WSY37" s="636"/>
      <c r="WSZ37" s="636"/>
      <c r="WTA37" s="636"/>
      <c r="WTB37" s="636"/>
      <c r="WTC37" s="636"/>
      <c r="WTD37" s="636"/>
      <c r="WTE37" s="636"/>
      <c r="WTF37" s="636"/>
      <c r="WTG37" s="636"/>
      <c r="WTH37" s="636"/>
      <c r="WTI37" s="636"/>
      <c r="WTJ37" s="636"/>
      <c r="WTK37" s="636"/>
      <c r="WTL37" s="636"/>
      <c r="WTM37" s="636"/>
      <c r="WTN37" s="636"/>
      <c r="WTO37" s="636"/>
      <c r="WTP37" s="636"/>
      <c r="WTQ37" s="636"/>
      <c r="WTR37" s="636"/>
      <c r="WTS37" s="636"/>
      <c r="WTT37" s="636"/>
      <c r="WTU37" s="636"/>
      <c r="WTV37" s="636"/>
      <c r="WTW37" s="636"/>
      <c r="WTX37" s="636"/>
      <c r="WTY37" s="636"/>
      <c r="WTZ37" s="636"/>
      <c r="WUA37" s="636"/>
      <c r="WUB37" s="636"/>
      <c r="WUC37" s="636"/>
      <c r="WUD37" s="636"/>
      <c r="WUE37" s="636"/>
      <c r="WUF37" s="636"/>
      <c r="WUG37" s="636"/>
      <c r="WUH37" s="636"/>
      <c r="WUI37" s="636"/>
      <c r="WUJ37" s="636"/>
      <c r="WUK37" s="636"/>
      <c r="WUL37" s="636"/>
      <c r="WUM37" s="636"/>
      <c r="WUN37" s="636"/>
      <c r="WUO37" s="636"/>
      <c r="WUP37" s="636"/>
      <c r="WUQ37" s="636"/>
      <c r="WUR37" s="636"/>
      <c r="WUS37" s="636"/>
      <c r="WUT37" s="636"/>
      <c r="WUU37" s="636"/>
      <c r="WUV37" s="636"/>
      <c r="WUW37" s="636"/>
      <c r="WUX37" s="636"/>
      <c r="WUY37" s="636"/>
      <c r="WUZ37" s="636"/>
      <c r="WVA37" s="636"/>
      <c r="WVB37" s="636"/>
      <c r="WVC37" s="636"/>
      <c r="WVD37" s="636"/>
      <c r="WVE37" s="636"/>
      <c r="WVF37" s="636"/>
      <c r="WVG37" s="636"/>
      <c r="WVH37" s="636"/>
      <c r="WVI37" s="636"/>
      <c r="WVJ37" s="636"/>
      <c r="WVK37" s="636"/>
      <c r="WVL37" s="636"/>
      <c r="WVM37" s="636"/>
      <c r="WVN37" s="636"/>
      <c r="WVO37" s="636"/>
      <c r="WVP37" s="636"/>
      <c r="WVQ37" s="636"/>
      <c r="WVR37" s="636"/>
      <c r="WVS37" s="636"/>
      <c r="WVT37" s="636"/>
      <c r="WVU37" s="636"/>
      <c r="WVV37" s="636"/>
      <c r="WVW37" s="636"/>
      <c r="WVX37" s="636"/>
      <c r="WVY37" s="636"/>
      <c r="WVZ37" s="636"/>
      <c r="WWA37" s="636"/>
      <c r="WWB37" s="636"/>
      <c r="WWC37" s="636"/>
      <c r="WWD37" s="636"/>
      <c r="WWE37" s="636"/>
      <c r="WWF37" s="636"/>
      <c r="WWG37" s="636"/>
      <c r="WWH37" s="636"/>
      <c r="WWI37" s="636"/>
      <c r="WWJ37" s="636"/>
      <c r="WWK37" s="636"/>
      <c r="WWL37" s="636"/>
      <c r="WWM37" s="636"/>
      <c r="WWN37" s="636"/>
      <c r="WWO37" s="636"/>
      <c r="WWP37" s="636"/>
      <c r="WWQ37" s="636"/>
      <c r="WWR37" s="636"/>
      <c r="WWS37" s="636"/>
      <c r="WWT37" s="636"/>
      <c r="WWU37" s="636"/>
      <c r="WWV37" s="636"/>
      <c r="WWW37" s="636"/>
      <c r="WWX37" s="636"/>
      <c r="WWY37" s="636"/>
      <c r="WWZ37" s="636"/>
      <c r="WXA37" s="636"/>
      <c r="WXB37" s="636"/>
      <c r="WXC37" s="636"/>
      <c r="WXD37" s="636"/>
      <c r="WXE37" s="636"/>
      <c r="WXF37" s="636"/>
      <c r="WXG37" s="636"/>
      <c r="WXH37" s="636"/>
      <c r="WXI37" s="636"/>
      <c r="WXJ37" s="636"/>
      <c r="WXK37" s="636"/>
      <c r="WXL37" s="636"/>
      <c r="WXM37" s="636"/>
      <c r="WXN37" s="636"/>
      <c r="WXO37" s="636"/>
      <c r="WXP37" s="636"/>
      <c r="WXQ37" s="636"/>
      <c r="WXR37" s="636"/>
      <c r="WXS37" s="636"/>
      <c r="WXT37" s="636"/>
      <c r="WXU37" s="636"/>
      <c r="WXV37" s="636"/>
      <c r="WXW37" s="636"/>
      <c r="WXX37" s="636"/>
      <c r="WXY37" s="636"/>
      <c r="WXZ37" s="636"/>
      <c r="WYA37" s="636"/>
      <c r="WYB37" s="636"/>
      <c r="WYC37" s="636"/>
      <c r="WYD37" s="636"/>
      <c r="WYE37" s="636"/>
      <c r="WYF37" s="636"/>
      <c r="WYG37" s="636"/>
      <c r="WYH37" s="636"/>
      <c r="WYI37" s="636"/>
      <c r="WYJ37" s="636"/>
      <c r="WYK37" s="636"/>
      <c r="WYL37" s="636"/>
      <c r="WYM37" s="636"/>
      <c r="WYN37" s="636"/>
      <c r="WYO37" s="636"/>
      <c r="WYP37" s="636"/>
      <c r="WYQ37" s="636"/>
      <c r="WYR37" s="636"/>
      <c r="WYS37" s="636"/>
      <c r="WYT37" s="636"/>
      <c r="WYU37" s="636"/>
      <c r="WYV37" s="636"/>
      <c r="WYW37" s="636"/>
      <c r="WYX37" s="636"/>
      <c r="WYY37" s="636"/>
      <c r="WYZ37" s="636"/>
      <c r="WZA37" s="636"/>
      <c r="WZB37" s="636"/>
      <c r="WZC37" s="636"/>
      <c r="WZD37" s="636"/>
      <c r="WZE37" s="636"/>
      <c r="WZF37" s="636"/>
      <c r="WZG37" s="636"/>
      <c r="WZH37" s="636"/>
      <c r="WZI37" s="636"/>
      <c r="WZJ37" s="636"/>
      <c r="WZK37" s="636"/>
      <c r="WZL37" s="636"/>
      <c r="WZM37" s="636"/>
      <c r="WZN37" s="636"/>
      <c r="WZO37" s="636"/>
      <c r="WZP37" s="636"/>
      <c r="WZQ37" s="636"/>
      <c r="WZR37" s="636"/>
    </row>
    <row r="38" spans="1:16242" s="638" customFormat="1">
      <c r="A38" s="584"/>
      <c r="B38" s="585"/>
      <c r="C38" s="819"/>
      <c r="D38" s="110" t="s">
        <v>934</v>
      </c>
      <c r="E38" s="597"/>
      <c r="F38" s="598"/>
      <c r="G38" s="599" t="str">
        <f>IF(G37="Outside 30 days","&gt;30 days",G37-Metrics!G$12-1)</f>
        <v>&gt;30 days</v>
      </c>
      <c r="H38" s="626"/>
      <c r="I38" s="626"/>
      <c r="J38" s="625"/>
      <c r="K38" s="625"/>
      <c r="L38" s="625"/>
      <c r="M38" s="625"/>
      <c r="N38" s="625"/>
      <c r="O38" s="625"/>
      <c r="P38" s="625"/>
      <c r="Q38" s="625"/>
      <c r="R38" s="625"/>
      <c r="S38" s="625"/>
      <c r="T38" s="625"/>
      <c r="U38" s="625"/>
      <c r="V38" s="625"/>
      <c r="W38" s="625"/>
      <c r="X38" s="625"/>
      <c r="Y38" s="625"/>
      <c r="Z38" s="625"/>
      <c r="AA38" s="625"/>
      <c r="AB38" s="625"/>
      <c r="AC38" s="625"/>
      <c r="AD38" s="625"/>
      <c r="AE38" s="625"/>
      <c r="AF38" s="625"/>
      <c r="AG38" s="625"/>
      <c r="AH38" s="625"/>
      <c r="AI38" s="625"/>
      <c r="AJ38" s="625"/>
      <c r="AK38" s="625"/>
      <c r="AL38" s="625"/>
      <c r="AM38" s="625"/>
      <c r="AN38" s="625"/>
      <c r="AO38" s="625"/>
      <c r="AP38" s="625"/>
      <c r="AQ38" s="625"/>
      <c r="AR38" s="625"/>
      <c r="AS38" s="625"/>
      <c r="AT38" s="625"/>
      <c r="AU38" s="625"/>
      <c r="AV38" s="625"/>
      <c r="AW38" s="625"/>
      <c r="AX38" s="625"/>
      <c r="AY38" s="625"/>
      <c r="AZ38" s="625"/>
      <c r="BA38" s="625"/>
      <c r="BB38" s="625"/>
      <c r="BC38" s="625"/>
      <c r="BD38" s="625"/>
      <c r="BE38" s="625"/>
      <c r="BF38" s="625"/>
      <c r="BG38" s="625"/>
      <c r="BH38" s="625"/>
      <c r="BI38" s="625"/>
      <c r="BJ38" s="625"/>
      <c r="BK38" s="625"/>
      <c r="BL38" s="625"/>
      <c r="BM38" s="625"/>
      <c r="BN38" s="625"/>
      <c r="BO38" s="625"/>
      <c r="BP38" s="625"/>
      <c r="BQ38" s="625"/>
      <c r="BR38" s="625"/>
      <c r="BS38" s="625"/>
      <c r="BT38" s="625"/>
      <c r="BU38" s="625"/>
      <c r="BV38" s="625"/>
      <c r="BW38" s="625"/>
      <c r="BX38" s="625"/>
      <c r="BY38" s="625"/>
      <c r="BZ38" s="625"/>
      <c r="CA38" s="625"/>
      <c r="CB38" s="625"/>
      <c r="CC38" s="625"/>
      <c r="CD38" s="625"/>
      <c r="CE38" s="625"/>
      <c r="CF38" s="625"/>
      <c r="CG38" s="625"/>
      <c r="CH38" s="625"/>
      <c r="CI38" s="625"/>
      <c r="CJ38" s="625"/>
      <c r="CK38" s="625"/>
      <c r="CL38" s="625"/>
      <c r="CM38" s="625"/>
      <c r="CN38" s="625"/>
      <c r="CO38" s="625"/>
      <c r="CP38" s="625"/>
      <c r="CQ38" s="625"/>
      <c r="CR38" s="625"/>
      <c r="CS38" s="625"/>
      <c r="CT38" s="625"/>
      <c r="CU38" s="625"/>
      <c r="CV38" s="625"/>
      <c r="CW38" s="625"/>
      <c r="CX38" s="625"/>
      <c r="CY38" s="625"/>
      <c r="CZ38" s="625"/>
      <c r="DA38" s="625"/>
      <c r="DB38" s="625"/>
      <c r="DC38" s="625"/>
      <c r="DD38" s="625"/>
      <c r="DE38" s="625"/>
      <c r="DF38" s="625"/>
      <c r="DG38" s="625"/>
      <c r="DH38" s="625"/>
      <c r="DI38" s="625"/>
      <c r="DJ38" s="625"/>
      <c r="DK38" s="636"/>
      <c r="DL38" s="636"/>
      <c r="DM38" s="636"/>
      <c r="DN38" s="636"/>
      <c r="DO38" s="636"/>
      <c r="DP38" s="636"/>
      <c r="DQ38" s="636"/>
      <c r="DR38" s="636"/>
      <c r="DS38" s="636"/>
      <c r="DT38" s="636"/>
      <c r="DU38" s="636"/>
      <c r="DV38" s="636"/>
      <c r="DW38" s="636"/>
      <c r="DX38" s="636"/>
      <c r="DY38" s="636"/>
      <c r="DZ38" s="636"/>
      <c r="EA38" s="636"/>
      <c r="EB38" s="636"/>
      <c r="EC38" s="636"/>
      <c r="ED38" s="636"/>
      <c r="EE38" s="636"/>
      <c r="EF38" s="636"/>
      <c r="EG38" s="636"/>
      <c r="EH38" s="636"/>
      <c r="EI38" s="636"/>
      <c r="EJ38" s="636"/>
      <c r="EK38" s="636"/>
      <c r="EL38" s="636"/>
      <c r="EM38" s="636"/>
      <c r="EN38" s="636"/>
      <c r="EO38" s="636"/>
      <c r="EP38" s="636"/>
      <c r="EQ38" s="636"/>
      <c r="ER38" s="636"/>
      <c r="ES38" s="636"/>
      <c r="ET38" s="636"/>
      <c r="EU38" s="636"/>
      <c r="EV38" s="636"/>
      <c r="EW38" s="636"/>
      <c r="EX38" s="636"/>
      <c r="EY38" s="636"/>
      <c r="EZ38" s="636"/>
      <c r="FA38" s="636"/>
      <c r="FB38" s="636"/>
      <c r="FC38" s="636"/>
      <c r="FD38" s="636"/>
      <c r="FE38" s="636"/>
      <c r="FF38" s="636"/>
      <c r="FG38" s="636"/>
      <c r="FH38" s="636"/>
      <c r="FI38" s="636"/>
      <c r="FJ38" s="636"/>
      <c r="FK38" s="636"/>
      <c r="FL38" s="636"/>
      <c r="FM38" s="636"/>
      <c r="FN38" s="636"/>
      <c r="FO38" s="636"/>
      <c r="FP38" s="636"/>
      <c r="FQ38" s="636"/>
      <c r="FR38" s="636"/>
      <c r="FS38" s="636"/>
      <c r="FT38" s="636"/>
      <c r="FU38" s="636"/>
      <c r="FV38" s="636"/>
      <c r="FW38" s="636"/>
      <c r="FX38" s="636"/>
      <c r="FY38" s="636"/>
      <c r="FZ38" s="636"/>
      <c r="GA38" s="636"/>
      <c r="GB38" s="636"/>
      <c r="GC38" s="636"/>
      <c r="GD38" s="636"/>
      <c r="GE38" s="636"/>
      <c r="GF38" s="636"/>
      <c r="GG38" s="636"/>
      <c r="GH38" s="636"/>
      <c r="GI38" s="636"/>
      <c r="GJ38" s="636"/>
      <c r="GK38" s="636"/>
      <c r="GL38" s="636"/>
      <c r="GM38" s="636"/>
      <c r="GN38" s="636"/>
      <c r="GO38" s="636"/>
      <c r="GP38" s="636"/>
      <c r="GQ38" s="636"/>
      <c r="GR38" s="636"/>
      <c r="GS38" s="636"/>
      <c r="GT38" s="636"/>
      <c r="GU38" s="636"/>
      <c r="GV38" s="636"/>
      <c r="GW38" s="636"/>
      <c r="GX38" s="636"/>
      <c r="GY38" s="636"/>
      <c r="GZ38" s="636"/>
      <c r="HA38" s="636"/>
      <c r="HB38" s="636"/>
      <c r="HC38" s="636"/>
      <c r="HD38" s="636"/>
      <c r="HE38" s="636"/>
      <c r="HF38" s="636"/>
      <c r="HG38" s="636"/>
      <c r="HH38" s="636"/>
      <c r="HI38" s="636"/>
      <c r="HJ38" s="636"/>
      <c r="HK38" s="636"/>
      <c r="HL38" s="636"/>
      <c r="HM38" s="636"/>
      <c r="HN38" s="636"/>
      <c r="HO38" s="636"/>
      <c r="HP38" s="636"/>
      <c r="HQ38" s="636"/>
      <c r="HR38" s="636"/>
      <c r="HS38" s="636"/>
      <c r="HT38" s="636"/>
      <c r="HU38" s="636"/>
      <c r="HV38" s="636"/>
      <c r="HW38" s="636"/>
      <c r="HX38" s="636"/>
      <c r="HY38" s="636"/>
      <c r="HZ38" s="636"/>
      <c r="IA38" s="636"/>
      <c r="IB38" s="636"/>
      <c r="IC38" s="636"/>
      <c r="ID38" s="636"/>
      <c r="IE38" s="636"/>
      <c r="IF38" s="636"/>
      <c r="IG38" s="636"/>
      <c r="IH38" s="636"/>
      <c r="II38" s="636"/>
      <c r="IJ38" s="636"/>
      <c r="IK38" s="636"/>
      <c r="IL38" s="636"/>
      <c r="IM38" s="636"/>
      <c r="IN38" s="636"/>
      <c r="IO38" s="636"/>
      <c r="IP38" s="636"/>
      <c r="IQ38" s="636"/>
      <c r="IR38" s="636"/>
      <c r="IS38" s="636"/>
      <c r="IT38" s="636"/>
      <c r="IU38" s="636"/>
      <c r="IV38" s="636"/>
      <c r="IW38" s="636"/>
      <c r="IX38" s="636"/>
      <c r="IY38" s="636"/>
      <c r="IZ38" s="636"/>
      <c r="JA38" s="636"/>
      <c r="JB38" s="636"/>
      <c r="JC38" s="636"/>
      <c r="JD38" s="636"/>
      <c r="JE38" s="636"/>
      <c r="JF38" s="636"/>
      <c r="JG38" s="636"/>
      <c r="JH38" s="636"/>
      <c r="JI38" s="636"/>
      <c r="JJ38" s="636"/>
      <c r="JK38" s="636"/>
      <c r="JL38" s="636"/>
      <c r="JM38" s="636"/>
      <c r="JN38" s="636"/>
      <c r="JO38" s="636"/>
      <c r="JP38" s="636"/>
      <c r="JQ38" s="636"/>
      <c r="JR38" s="636"/>
      <c r="JS38" s="636"/>
      <c r="JT38" s="636"/>
      <c r="JU38" s="636"/>
      <c r="JV38" s="636"/>
      <c r="JW38" s="636"/>
      <c r="JX38" s="636"/>
      <c r="JY38" s="636"/>
      <c r="JZ38" s="636"/>
      <c r="KA38" s="636"/>
      <c r="KB38" s="636"/>
      <c r="KC38" s="636"/>
      <c r="KD38" s="636"/>
      <c r="KE38" s="636"/>
      <c r="KF38" s="636"/>
      <c r="KG38" s="636"/>
      <c r="KH38" s="636"/>
      <c r="KI38" s="636"/>
      <c r="KJ38" s="636"/>
      <c r="KK38" s="636"/>
      <c r="KL38" s="636"/>
      <c r="KM38" s="636"/>
      <c r="KN38" s="636"/>
      <c r="KO38" s="636"/>
      <c r="KP38" s="636"/>
      <c r="KQ38" s="636"/>
      <c r="KR38" s="636"/>
      <c r="KS38" s="636"/>
      <c r="KT38" s="636"/>
      <c r="KU38" s="636"/>
      <c r="KV38" s="636"/>
      <c r="KW38" s="636"/>
      <c r="KX38" s="636"/>
      <c r="KY38" s="636"/>
      <c r="KZ38" s="636"/>
      <c r="LA38" s="636"/>
      <c r="LB38" s="636"/>
      <c r="LC38" s="636"/>
      <c r="LD38" s="636"/>
      <c r="LE38" s="636"/>
      <c r="LF38" s="636"/>
      <c r="LG38" s="636"/>
      <c r="LH38" s="636"/>
      <c r="LI38" s="636"/>
      <c r="LJ38" s="636"/>
      <c r="LK38" s="636"/>
      <c r="LL38" s="636"/>
      <c r="LM38" s="636"/>
      <c r="LN38" s="636"/>
      <c r="LO38" s="636"/>
      <c r="LP38" s="636"/>
      <c r="LQ38" s="636"/>
      <c r="LR38" s="636"/>
      <c r="LS38" s="636"/>
      <c r="LT38" s="636"/>
      <c r="LU38" s="636"/>
      <c r="LV38" s="636"/>
      <c r="LW38" s="636"/>
      <c r="LX38" s="636"/>
      <c r="LY38" s="636"/>
      <c r="LZ38" s="636"/>
      <c r="MA38" s="636"/>
      <c r="MB38" s="636"/>
      <c r="MC38" s="636"/>
      <c r="MD38" s="636"/>
      <c r="ME38" s="636"/>
      <c r="MF38" s="636"/>
      <c r="MG38" s="636"/>
      <c r="MH38" s="636"/>
      <c r="MI38" s="636"/>
      <c r="MJ38" s="636"/>
      <c r="MK38" s="636"/>
      <c r="ML38" s="636"/>
      <c r="MM38" s="636"/>
      <c r="MN38" s="636"/>
      <c r="MO38" s="636"/>
      <c r="MP38" s="636"/>
      <c r="MQ38" s="636"/>
      <c r="MR38" s="636"/>
      <c r="MS38" s="636"/>
      <c r="MT38" s="636"/>
      <c r="MU38" s="636"/>
      <c r="MV38" s="636"/>
      <c r="MW38" s="636"/>
      <c r="MX38" s="636"/>
      <c r="MY38" s="636"/>
      <c r="MZ38" s="636"/>
      <c r="NA38" s="636"/>
      <c r="NB38" s="636"/>
      <c r="NC38" s="636"/>
      <c r="ND38" s="636"/>
      <c r="NE38" s="636"/>
      <c r="NF38" s="636"/>
      <c r="NG38" s="636"/>
      <c r="NH38" s="636"/>
      <c r="NI38" s="636"/>
      <c r="NJ38" s="636"/>
      <c r="NK38" s="636"/>
      <c r="NL38" s="636"/>
      <c r="NM38" s="636"/>
      <c r="NN38" s="636"/>
      <c r="NO38" s="636"/>
      <c r="NP38" s="636"/>
      <c r="NQ38" s="636"/>
      <c r="NR38" s="636"/>
      <c r="NS38" s="636"/>
      <c r="NT38" s="636"/>
      <c r="NU38" s="636"/>
      <c r="NV38" s="636"/>
      <c r="NW38" s="636"/>
      <c r="NX38" s="636"/>
      <c r="NY38" s="636"/>
      <c r="NZ38" s="636"/>
      <c r="OA38" s="636"/>
      <c r="OB38" s="636"/>
      <c r="OC38" s="636"/>
      <c r="OD38" s="636"/>
      <c r="OE38" s="636"/>
      <c r="OF38" s="636"/>
      <c r="OG38" s="636"/>
      <c r="OH38" s="636"/>
      <c r="OI38" s="636"/>
      <c r="OJ38" s="636"/>
      <c r="OK38" s="636"/>
      <c r="OL38" s="636"/>
      <c r="OM38" s="636"/>
      <c r="ON38" s="636"/>
      <c r="OO38" s="636"/>
      <c r="OP38" s="636"/>
      <c r="OQ38" s="636"/>
      <c r="OR38" s="636"/>
      <c r="OS38" s="636"/>
      <c r="OT38" s="636"/>
      <c r="OU38" s="636"/>
      <c r="OV38" s="636"/>
      <c r="OW38" s="636"/>
      <c r="OX38" s="636"/>
      <c r="OY38" s="636"/>
      <c r="OZ38" s="636"/>
      <c r="PA38" s="636"/>
      <c r="PB38" s="636"/>
      <c r="PC38" s="636"/>
      <c r="PD38" s="636"/>
      <c r="PE38" s="636"/>
      <c r="PF38" s="636"/>
      <c r="PG38" s="636"/>
      <c r="PH38" s="636"/>
      <c r="PI38" s="636"/>
      <c r="PJ38" s="636"/>
      <c r="PK38" s="636"/>
      <c r="PL38" s="636"/>
      <c r="PM38" s="636"/>
      <c r="PN38" s="636"/>
      <c r="PO38" s="636"/>
      <c r="PP38" s="636"/>
      <c r="PQ38" s="636"/>
      <c r="PR38" s="636"/>
      <c r="PS38" s="636"/>
      <c r="PT38" s="636"/>
      <c r="PU38" s="636"/>
      <c r="PV38" s="636"/>
      <c r="PW38" s="636"/>
      <c r="PX38" s="636"/>
      <c r="PY38" s="636"/>
      <c r="PZ38" s="636"/>
      <c r="QA38" s="636"/>
      <c r="QB38" s="636"/>
      <c r="QC38" s="636"/>
      <c r="QD38" s="636"/>
      <c r="QE38" s="636"/>
      <c r="QF38" s="636"/>
      <c r="QG38" s="636"/>
      <c r="QH38" s="636"/>
      <c r="QI38" s="636"/>
      <c r="QJ38" s="636"/>
      <c r="QK38" s="636"/>
      <c r="QL38" s="636"/>
      <c r="QM38" s="636"/>
      <c r="QN38" s="636"/>
      <c r="QO38" s="636"/>
      <c r="QP38" s="636"/>
      <c r="QQ38" s="636"/>
      <c r="QR38" s="636"/>
      <c r="QS38" s="636"/>
      <c r="QT38" s="636"/>
      <c r="QU38" s="636"/>
      <c r="QV38" s="636"/>
      <c r="QW38" s="636"/>
      <c r="QX38" s="636"/>
      <c r="QY38" s="636"/>
      <c r="QZ38" s="636"/>
      <c r="RA38" s="636"/>
      <c r="RB38" s="636"/>
      <c r="RC38" s="636"/>
      <c r="RD38" s="636"/>
      <c r="RE38" s="636"/>
      <c r="RF38" s="636"/>
      <c r="RG38" s="636"/>
      <c r="RH38" s="636"/>
      <c r="RI38" s="636"/>
      <c r="RJ38" s="636"/>
      <c r="RK38" s="636"/>
      <c r="RL38" s="636"/>
      <c r="RM38" s="636"/>
      <c r="RN38" s="636"/>
      <c r="RO38" s="636"/>
      <c r="RP38" s="636"/>
      <c r="RQ38" s="636"/>
      <c r="RR38" s="636"/>
      <c r="RS38" s="636"/>
      <c r="RT38" s="636"/>
      <c r="RU38" s="636"/>
      <c r="RV38" s="636"/>
      <c r="RW38" s="636"/>
      <c r="RX38" s="636"/>
      <c r="RY38" s="636"/>
      <c r="RZ38" s="636"/>
      <c r="SA38" s="636"/>
      <c r="SB38" s="636"/>
      <c r="SC38" s="636"/>
      <c r="SD38" s="636"/>
      <c r="SE38" s="636"/>
      <c r="SF38" s="636"/>
      <c r="SG38" s="636"/>
      <c r="SH38" s="636"/>
      <c r="SI38" s="636"/>
      <c r="SJ38" s="636"/>
      <c r="SK38" s="636"/>
      <c r="SL38" s="636"/>
      <c r="SM38" s="636"/>
      <c r="SN38" s="636"/>
      <c r="SO38" s="636"/>
      <c r="SP38" s="636"/>
      <c r="SQ38" s="636"/>
      <c r="SR38" s="636"/>
      <c r="SS38" s="636"/>
      <c r="ST38" s="636"/>
      <c r="SU38" s="636"/>
      <c r="SV38" s="636"/>
      <c r="SW38" s="636"/>
      <c r="SX38" s="636"/>
      <c r="SY38" s="636"/>
      <c r="SZ38" s="636"/>
      <c r="TA38" s="636"/>
      <c r="TB38" s="636"/>
      <c r="TC38" s="636"/>
      <c r="TD38" s="636"/>
      <c r="TE38" s="636"/>
      <c r="TF38" s="636"/>
      <c r="TG38" s="636"/>
      <c r="TH38" s="636"/>
      <c r="TI38" s="636"/>
      <c r="TJ38" s="636"/>
      <c r="TK38" s="636"/>
      <c r="TL38" s="636"/>
      <c r="TM38" s="636"/>
      <c r="TN38" s="636"/>
      <c r="TO38" s="636"/>
      <c r="TP38" s="636"/>
      <c r="TQ38" s="636"/>
      <c r="TR38" s="636"/>
      <c r="TS38" s="636"/>
      <c r="TT38" s="636"/>
      <c r="TU38" s="636"/>
      <c r="TV38" s="636"/>
      <c r="TW38" s="636"/>
      <c r="TX38" s="636"/>
      <c r="TY38" s="636"/>
      <c r="TZ38" s="636"/>
      <c r="UA38" s="636"/>
      <c r="UB38" s="636"/>
      <c r="UC38" s="636"/>
      <c r="UD38" s="636"/>
      <c r="UE38" s="636"/>
      <c r="UF38" s="636"/>
      <c r="UG38" s="636"/>
      <c r="UH38" s="636"/>
      <c r="UI38" s="636"/>
      <c r="UJ38" s="636"/>
      <c r="UK38" s="636"/>
      <c r="UL38" s="636"/>
      <c r="UM38" s="636"/>
      <c r="UN38" s="636"/>
      <c r="UO38" s="636"/>
      <c r="UP38" s="636"/>
      <c r="UQ38" s="636"/>
      <c r="UR38" s="636"/>
      <c r="US38" s="636"/>
      <c r="UT38" s="636"/>
      <c r="UU38" s="636"/>
      <c r="UV38" s="636"/>
      <c r="UW38" s="636"/>
      <c r="UX38" s="636"/>
      <c r="UY38" s="636"/>
      <c r="UZ38" s="636"/>
      <c r="VA38" s="636"/>
      <c r="VB38" s="636"/>
      <c r="VC38" s="636"/>
      <c r="VD38" s="636"/>
      <c r="VE38" s="636"/>
      <c r="VF38" s="636"/>
      <c r="VG38" s="636"/>
      <c r="VH38" s="636"/>
      <c r="VI38" s="636"/>
      <c r="VJ38" s="636"/>
      <c r="VK38" s="636"/>
      <c r="VL38" s="636"/>
      <c r="VM38" s="636"/>
      <c r="VN38" s="636"/>
      <c r="VO38" s="636"/>
      <c r="VP38" s="636"/>
      <c r="VQ38" s="636"/>
      <c r="VR38" s="636"/>
      <c r="VS38" s="636"/>
      <c r="VT38" s="636"/>
      <c r="VU38" s="636"/>
      <c r="VV38" s="636"/>
      <c r="VW38" s="636"/>
      <c r="VX38" s="636"/>
      <c r="VY38" s="636"/>
      <c r="VZ38" s="636"/>
      <c r="WA38" s="636"/>
      <c r="WB38" s="636"/>
      <c r="WC38" s="636"/>
      <c r="WD38" s="636"/>
      <c r="WE38" s="636"/>
      <c r="WF38" s="636"/>
      <c r="WG38" s="636"/>
      <c r="WH38" s="636"/>
      <c r="WI38" s="636"/>
      <c r="WJ38" s="636"/>
      <c r="WK38" s="636"/>
      <c r="WL38" s="636"/>
      <c r="WM38" s="636"/>
      <c r="WN38" s="636"/>
      <c r="WO38" s="636"/>
      <c r="WP38" s="636"/>
      <c r="WQ38" s="636"/>
      <c r="WR38" s="636"/>
      <c r="WS38" s="636"/>
      <c r="WT38" s="636"/>
      <c r="WU38" s="636"/>
      <c r="WV38" s="636"/>
      <c r="WW38" s="636"/>
      <c r="WX38" s="636"/>
      <c r="WY38" s="636"/>
      <c r="WZ38" s="636"/>
      <c r="XA38" s="636"/>
      <c r="XB38" s="636"/>
      <c r="XC38" s="636"/>
      <c r="XD38" s="636"/>
      <c r="XE38" s="636"/>
      <c r="XF38" s="636"/>
      <c r="XG38" s="636"/>
      <c r="XH38" s="636"/>
      <c r="XI38" s="636"/>
      <c r="XJ38" s="636"/>
      <c r="XK38" s="636"/>
      <c r="XL38" s="636"/>
      <c r="XM38" s="636"/>
      <c r="XN38" s="636"/>
      <c r="XO38" s="636"/>
      <c r="XP38" s="636"/>
      <c r="XQ38" s="636"/>
      <c r="XR38" s="636"/>
      <c r="XS38" s="636"/>
      <c r="XT38" s="636"/>
      <c r="XU38" s="636"/>
      <c r="XV38" s="636"/>
      <c r="XW38" s="636"/>
      <c r="XX38" s="636"/>
      <c r="XY38" s="636"/>
      <c r="XZ38" s="636"/>
      <c r="YA38" s="636"/>
      <c r="YB38" s="636"/>
      <c r="YC38" s="636"/>
      <c r="YD38" s="636"/>
      <c r="YE38" s="636"/>
      <c r="YF38" s="636"/>
      <c r="YG38" s="636"/>
      <c r="YH38" s="636"/>
      <c r="YI38" s="636"/>
      <c r="YJ38" s="636"/>
      <c r="YK38" s="636"/>
      <c r="YL38" s="636"/>
      <c r="YM38" s="636"/>
      <c r="YN38" s="636"/>
      <c r="YO38" s="636"/>
      <c r="YP38" s="636"/>
      <c r="YQ38" s="636"/>
      <c r="YR38" s="636"/>
      <c r="YS38" s="636"/>
      <c r="YT38" s="636"/>
      <c r="YU38" s="636"/>
      <c r="YV38" s="636"/>
      <c r="YW38" s="636"/>
      <c r="YX38" s="636"/>
      <c r="YY38" s="636"/>
      <c r="YZ38" s="636"/>
      <c r="ZA38" s="636"/>
      <c r="ZB38" s="636"/>
      <c r="ZC38" s="636"/>
      <c r="ZD38" s="636"/>
      <c r="ZE38" s="636"/>
      <c r="ZF38" s="636"/>
      <c r="ZG38" s="636"/>
      <c r="ZH38" s="636"/>
      <c r="ZI38" s="636"/>
      <c r="ZJ38" s="636"/>
      <c r="ZK38" s="636"/>
      <c r="ZL38" s="636"/>
      <c r="ZM38" s="636"/>
      <c r="ZN38" s="636"/>
      <c r="ZO38" s="636"/>
      <c r="ZP38" s="636"/>
      <c r="ZQ38" s="636"/>
      <c r="ZR38" s="636"/>
      <c r="ZS38" s="636"/>
      <c r="ZT38" s="636"/>
      <c r="ZU38" s="636"/>
      <c r="ZV38" s="636"/>
      <c r="ZW38" s="636"/>
      <c r="ZX38" s="636"/>
      <c r="ZY38" s="636"/>
      <c r="ZZ38" s="636"/>
      <c r="AAA38" s="636"/>
      <c r="AAB38" s="636"/>
      <c r="AAC38" s="636"/>
      <c r="AAD38" s="636"/>
      <c r="AAE38" s="636"/>
      <c r="AAF38" s="636"/>
      <c r="AAG38" s="636"/>
      <c r="AAH38" s="636"/>
      <c r="AAI38" s="636"/>
      <c r="AAJ38" s="636"/>
      <c r="AAK38" s="636"/>
      <c r="AAL38" s="636"/>
      <c r="AAM38" s="636"/>
      <c r="AAN38" s="636"/>
      <c r="AAO38" s="636"/>
      <c r="AAP38" s="636"/>
      <c r="AAQ38" s="636"/>
      <c r="AAR38" s="636"/>
      <c r="AAS38" s="636"/>
      <c r="AAT38" s="636"/>
      <c r="AAU38" s="636"/>
      <c r="AAV38" s="636"/>
      <c r="AAW38" s="636"/>
      <c r="AAX38" s="636"/>
      <c r="AAY38" s="636"/>
      <c r="AAZ38" s="636"/>
      <c r="ABA38" s="636"/>
      <c r="ABB38" s="636"/>
      <c r="ABC38" s="636"/>
      <c r="ABD38" s="636"/>
      <c r="ABE38" s="636"/>
      <c r="ABF38" s="636"/>
      <c r="ABG38" s="636"/>
      <c r="ABH38" s="636"/>
      <c r="ABI38" s="636"/>
      <c r="ABJ38" s="636"/>
      <c r="ABK38" s="636"/>
      <c r="ABL38" s="636"/>
      <c r="ABM38" s="636"/>
      <c r="ABN38" s="636"/>
      <c r="ABO38" s="636"/>
      <c r="ABP38" s="636"/>
      <c r="ABQ38" s="636"/>
      <c r="ABR38" s="636"/>
      <c r="ABS38" s="636"/>
      <c r="ABT38" s="636"/>
      <c r="ABU38" s="636"/>
      <c r="ABV38" s="636"/>
      <c r="ABW38" s="636"/>
      <c r="ABX38" s="636"/>
      <c r="ABY38" s="636"/>
      <c r="ABZ38" s="636"/>
      <c r="ACA38" s="636"/>
      <c r="ACB38" s="636"/>
      <c r="ACC38" s="636"/>
      <c r="ACD38" s="636"/>
      <c r="ACE38" s="636"/>
      <c r="ACF38" s="636"/>
      <c r="ACG38" s="636"/>
      <c r="ACH38" s="636"/>
      <c r="ACI38" s="636"/>
      <c r="ACJ38" s="636"/>
      <c r="ACK38" s="636"/>
      <c r="ACL38" s="636"/>
      <c r="ACM38" s="636"/>
      <c r="ACN38" s="636"/>
      <c r="ACO38" s="636"/>
      <c r="ACP38" s="636"/>
      <c r="ACQ38" s="636"/>
      <c r="ACR38" s="636"/>
      <c r="ACS38" s="636"/>
      <c r="ACT38" s="636"/>
      <c r="ACU38" s="636"/>
      <c r="ACV38" s="636"/>
      <c r="ACW38" s="636"/>
      <c r="ACX38" s="636"/>
      <c r="ACY38" s="636"/>
      <c r="ACZ38" s="636"/>
      <c r="ADA38" s="636"/>
      <c r="ADB38" s="636"/>
      <c r="ADC38" s="636"/>
      <c r="ADD38" s="636"/>
      <c r="ADE38" s="636"/>
      <c r="ADF38" s="636"/>
      <c r="ADG38" s="636"/>
      <c r="ADH38" s="636"/>
      <c r="ADI38" s="636"/>
      <c r="ADJ38" s="636"/>
      <c r="ADK38" s="636"/>
      <c r="ADL38" s="636"/>
      <c r="ADM38" s="636"/>
      <c r="ADN38" s="636"/>
      <c r="ADO38" s="636"/>
      <c r="ADP38" s="636"/>
      <c r="ADQ38" s="636"/>
      <c r="ADR38" s="636"/>
      <c r="ADS38" s="636"/>
      <c r="ADT38" s="636"/>
      <c r="ADU38" s="636"/>
      <c r="ADV38" s="636"/>
      <c r="ADW38" s="636"/>
      <c r="ADX38" s="636"/>
      <c r="ADY38" s="636"/>
      <c r="ADZ38" s="636"/>
      <c r="AEA38" s="636"/>
      <c r="AEB38" s="636"/>
      <c r="AEC38" s="636"/>
      <c r="AED38" s="636"/>
      <c r="AEE38" s="636"/>
      <c r="AEF38" s="636"/>
      <c r="AEG38" s="636"/>
      <c r="AEH38" s="636"/>
      <c r="AEI38" s="636"/>
      <c r="AEJ38" s="636"/>
      <c r="AEK38" s="636"/>
      <c r="AEL38" s="636"/>
      <c r="AEM38" s="636"/>
      <c r="AEN38" s="636"/>
      <c r="AEO38" s="636"/>
      <c r="AEP38" s="636"/>
      <c r="AEQ38" s="636"/>
      <c r="AER38" s="636"/>
      <c r="AES38" s="636"/>
      <c r="AET38" s="636"/>
      <c r="AEU38" s="636"/>
      <c r="AEV38" s="636"/>
      <c r="AEW38" s="636"/>
      <c r="AEX38" s="636"/>
      <c r="AEY38" s="636"/>
      <c r="AEZ38" s="636"/>
      <c r="AFA38" s="636"/>
      <c r="AFB38" s="636"/>
      <c r="AFC38" s="636"/>
      <c r="AFD38" s="636"/>
      <c r="AFE38" s="636"/>
      <c r="AFF38" s="636"/>
      <c r="AFG38" s="636"/>
      <c r="AFH38" s="636"/>
      <c r="AFI38" s="636"/>
      <c r="AFJ38" s="636"/>
      <c r="AFK38" s="636"/>
      <c r="AFL38" s="636"/>
      <c r="AFM38" s="636"/>
      <c r="AFN38" s="636"/>
      <c r="AFO38" s="636"/>
      <c r="AFP38" s="636"/>
      <c r="AFQ38" s="636"/>
      <c r="AFR38" s="636"/>
      <c r="AFS38" s="636"/>
      <c r="AFT38" s="636"/>
      <c r="AFU38" s="636"/>
      <c r="AFV38" s="636"/>
      <c r="AFW38" s="636"/>
      <c r="AFX38" s="636"/>
      <c r="AFY38" s="636"/>
      <c r="AFZ38" s="636"/>
      <c r="AGA38" s="636"/>
      <c r="AGB38" s="636"/>
      <c r="AGC38" s="636"/>
      <c r="AGD38" s="636"/>
      <c r="AGE38" s="636"/>
      <c r="AGF38" s="636"/>
      <c r="AGG38" s="636"/>
      <c r="AGH38" s="636"/>
      <c r="AGI38" s="636"/>
      <c r="AGJ38" s="636"/>
      <c r="AGK38" s="636"/>
      <c r="AGL38" s="636"/>
      <c r="AGM38" s="636"/>
      <c r="AGN38" s="636"/>
      <c r="AGO38" s="636"/>
      <c r="AGP38" s="636"/>
      <c r="AGQ38" s="636"/>
      <c r="AGR38" s="636"/>
      <c r="AGS38" s="636"/>
      <c r="AGT38" s="636"/>
      <c r="AGU38" s="636"/>
      <c r="AGV38" s="636"/>
      <c r="AGW38" s="636"/>
      <c r="AGX38" s="636"/>
      <c r="AGY38" s="636"/>
      <c r="AGZ38" s="636"/>
      <c r="AHA38" s="636"/>
      <c r="AHB38" s="636"/>
      <c r="AHC38" s="636"/>
      <c r="AHD38" s="636"/>
      <c r="AHE38" s="636"/>
      <c r="AHF38" s="636"/>
      <c r="AHG38" s="636"/>
      <c r="AHH38" s="636"/>
      <c r="AHI38" s="636"/>
      <c r="AHJ38" s="636"/>
      <c r="AHK38" s="636"/>
      <c r="AHL38" s="636"/>
      <c r="AHM38" s="636"/>
      <c r="AHN38" s="636"/>
      <c r="AHO38" s="636"/>
      <c r="AHP38" s="636"/>
      <c r="AHQ38" s="636"/>
      <c r="AHR38" s="636"/>
      <c r="AHS38" s="636"/>
      <c r="AHT38" s="636"/>
      <c r="AHU38" s="636"/>
      <c r="AHV38" s="636"/>
      <c r="AHW38" s="636"/>
      <c r="AHX38" s="636"/>
      <c r="AHY38" s="636"/>
      <c r="AHZ38" s="636"/>
      <c r="AIA38" s="636"/>
      <c r="AIB38" s="636"/>
      <c r="AIC38" s="636"/>
      <c r="AID38" s="636"/>
      <c r="AIE38" s="636"/>
      <c r="AIF38" s="636"/>
      <c r="AIG38" s="636"/>
      <c r="AIH38" s="636"/>
      <c r="AII38" s="636"/>
      <c r="AIJ38" s="636"/>
      <c r="AIK38" s="636"/>
      <c r="AIL38" s="636"/>
      <c r="AIM38" s="636"/>
      <c r="AIN38" s="636"/>
      <c r="AIO38" s="636"/>
      <c r="AIP38" s="636"/>
      <c r="AIQ38" s="636"/>
      <c r="AIR38" s="636"/>
      <c r="AIS38" s="636"/>
      <c r="AIT38" s="636"/>
      <c r="AIU38" s="636"/>
      <c r="AIV38" s="636"/>
      <c r="AIW38" s="636"/>
      <c r="AIX38" s="636"/>
      <c r="AIY38" s="636"/>
      <c r="AIZ38" s="636"/>
      <c r="AJA38" s="636"/>
      <c r="AJB38" s="636"/>
      <c r="AJC38" s="636"/>
      <c r="AJD38" s="636"/>
      <c r="AJE38" s="636"/>
      <c r="AJF38" s="636"/>
      <c r="AJG38" s="636"/>
      <c r="AJH38" s="636"/>
      <c r="AJI38" s="636"/>
      <c r="AJJ38" s="636"/>
      <c r="AJK38" s="636"/>
      <c r="AJL38" s="636"/>
      <c r="AJM38" s="636"/>
      <c r="AJN38" s="636"/>
      <c r="AJO38" s="636"/>
      <c r="AJP38" s="636"/>
      <c r="AJQ38" s="636"/>
      <c r="AJR38" s="636"/>
      <c r="AJS38" s="636"/>
      <c r="AJT38" s="636"/>
      <c r="AJU38" s="636"/>
      <c r="AJV38" s="636"/>
      <c r="AJW38" s="636"/>
      <c r="AJX38" s="636"/>
      <c r="AJY38" s="636"/>
      <c r="AJZ38" s="636"/>
      <c r="AKA38" s="636"/>
      <c r="AKB38" s="636"/>
      <c r="AKC38" s="636"/>
      <c r="AKD38" s="636"/>
      <c r="AKE38" s="636"/>
      <c r="AKF38" s="636"/>
      <c r="AKG38" s="636"/>
      <c r="AKH38" s="636"/>
      <c r="AKI38" s="636"/>
      <c r="AKJ38" s="636"/>
      <c r="AKK38" s="636"/>
      <c r="AKL38" s="636"/>
      <c r="AKM38" s="636"/>
      <c r="AKN38" s="636"/>
      <c r="AKO38" s="636"/>
      <c r="AKP38" s="636"/>
      <c r="AKQ38" s="636"/>
      <c r="AKR38" s="636"/>
      <c r="AKS38" s="636"/>
      <c r="AKT38" s="636"/>
      <c r="AKU38" s="636"/>
      <c r="AKV38" s="636"/>
      <c r="AKW38" s="636"/>
      <c r="AKX38" s="636"/>
      <c r="AKY38" s="636"/>
      <c r="AKZ38" s="636"/>
      <c r="ALA38" s="636"/>
      <c r="ALB38" s="636"/>
      <c r="ALC38" s="636"/>
      <c r="ALD38" s="636"/>
      <c r="ALE38" s="636"/>
      <c r="ALF38" s="636"/>
      <c r="ALG38" s="636"/>
      <c r="ALH38" s="636"/>
      <c r="ALI38" s="636"/>
      <c r="ALJ38" s="636"/>
      <c r="ALK38" s="636"/>
      <c r="ALL38" s="636"/>
      <c r="ALM38" s="636"/>
      <c r="ALN38" s="636"/>
      <c r="ALO38" s="636"/>
      <c r="ALP38" s="636"/>
      <c r="ALQ38" s="636"/>
      <c r="ALR38" s="636"/>
      <c r="ALS38" s="636"/>
      <c r="ALT38" s="636"/>
      <c r="ALU38" s="636"/>
      <c r="ALV38" s="636"/>
      <c r="ALW38" s="636"/>
      <c r="ALX38" s="636"/>
      <c r="ALY38" s="636"/>
      <c r="ALZ38" s="636"/>
      <c r="AMA38" s="636"/>
      <c r="AMB38" s="636"/>
      <c r="AMC38" s="636"/>
      <c r="AMD38" s="636"/>
      <c r="AME38" s="636"/>
      <c r="AMF38" s="636"/>
      <c r="AMG38" s="636"/>
      <c r="AMH38" s="636"/>
      <c r="AMI38" s="636"/>
      <c r="AMJ38" s="636"/>
      <c r="AMK38" s="636"/>
      <c r="AML38" s="636"/>
      <c r="AMM38" s="636"/>
      <c r="AMN38" s="636"/>
      <c r="AMO38" s="636"/>
      <c r="AMP38" s="636"/>
      <c r="AMQ38" s="636"/>
      <c r="AMR38" s="636"/>
      <c r="AMS38" s="636"/>
      <c r="AMT38" s="636"/>
      <c r="AMU38" s="636"/>
      <c r="AMV38" s="636"/>
      <c r="AMW38" s="636"/>
      <c r="AMX38" s="636"/>
      <c r="AMY38" s="636"/>
      <c r="AMZ38" s="636"/>
      <c r="ANA38" s="636"/>
      <c r="ANB38" s="636"/>
      <c r="ANC38" s="636"/>
      <c r="AND38" s="636"/>
      <c r="ANE38" s="636"/>
      <c r="ANF38" s="636"/>
      <c r="ANG38" s="636"/>
      <c r="ANH38" s="636"/>
      <c r="ANI38" s="636"/>
      <c r="ANJ38" s="636"/>
      <c r="ANK38" s="636"/>
      <c r="ANL38" s="636"/>
      <c r="ANM38" s="636"/>
      <c r="ANN38" s="636"/>
      <c r="ANO38" s="636"/>
      <c r="ANP38" s="636"/>
      <c r="ANQ38" s="636"/>
      <c r="ANR38" s="636"/>
      <c r="ANS38" s="636"/>
      <c r="ANT38" s="636"/>
      <c r="ANU38" s="636"/>
      <c r="ANV38" s="636"/>
      <c r="ANW38" s="636"/>
      <c r="ANX38" s="636"/>
      <c r="ANY38" s="636"/>
      <c r="ANZ38" s="636"/>
      <c r="AOA38" s="636"/>
      <c r="AOB38" s="636"/>
      <c r="AOC38" s="636"/>
      <c r="AOD38" s="636"/>
      <c r="AOE38" s="636"/>
      <c r="AOF38" s="636"/>
      <c r="AOG38" s="636"/>
      <c r="AOH38" s="636"/>
      <c r="AOI38" s="636"/>
      <c r="AOJ38" s="636"/>
      <c r="AOK38" s="636"/>
      <c r="AOL38" s="636"/>
      <c r="AOM38" s="636"/>
      <c r="AON38" s="636"/>
      <c r="AOO38" s="636"/>
      <c r="AOP38" s="636"/>
      <c r="AOQ38" s="636"/>
      <c r="AOR38" s="636"/>
      <c r="AOS38" s="636"/>
      <c r="AOT38" s="636"/>
      <c r="AOU38" s="636"/>
      <c r="AOV38" s="636"/>
      <c r="AOW38" s="636"/>
      <c r="AOX38" s="636"/>
      <c r="AOY38" s="636"/>
      <c r="AOZ38" s="636"/>
      <c r="APA38" s="636"/>
      <c r="APB38" s="636"/>
      <c r="APC38" s="636"/>
      <c r="APD38" s="636"/>
      <c r="APE38" s="636"/>
      <c r="APF38" s="636"/>
      <c r="APG38" s="636"/>
      <c r="APH38" s="636"/>
      <c r="API38" s="636"/>
      <c r="APJ38" s="636"/>
      <c r="APK38" s="636"/>
      <c r="APL38" s="636"/>
      <c r="APM38" s="636"/>
      <c r="APN38" s="636"/>
      <c r="APO38" s="636"/>
      <c r="APP38" s="636"/>
      <c r="APQ38" s="636"/>
      <c r="APR38" s="636"/>
      <c r="APS38" s="636"/>
      <c r="APT38" s="636"/>
      <c r="APU38" s="636"/>
      <c r="APV38" s="636"/>
      <c r="APW38" s="636"/>
      <c r="APX38" s="636"/>
      <c r="APY38" s="636"/>
      <c r="APZ38" s="636"/>
      <c r="AQA38" s="636"/>
      <c r="AQB38" s="636"/>
      <c r="AQC38" s="636"/>
      <c r="AQD38" s="636"/>
      <c r="AQE38" s="636"/>
      <c r="AQF38" s="636"/>
      <c r="AQG38" s="636"/>
      <c r="AQH38" s="636"/>
      <c r="AQI38" s="636"/>
      <c r="AQJ38" s="636"/>
      <c r="AQK38" s="636"/>
      <c r="AQL38" s="636"/>
      <c r="AQM38" s="636"/>
      <c r="AQN38" s="636"/>
      <c r="AQO38" s="636"/>
      <c r="AQP38" s="636"/>
      <c r="AQQ38" s="636"/>
      <c r="AQR38" s="636"/>
      <c r="AQS38" s="636"/>
      <c r="AQT38" s="636"/>
      <c r="AQU38" s="636"/>
      <c r="AQV38" s="636"/>
      <c r="AQW38" s="636"/>
      <c r="AQX38" s="636"/>
      <c r="AQY38" s="636"/>
      <c r="AQZ38" s="636"/>
      <c r="ARA38" s="636"/>
      <c r="ARB38" s="636"/>
      <c r="ARC38" s="636"/>
      <c r="ARD38" s="636"/>
      <c r="ARE38" s="636"/>
      <c r="ARF38" s="636"/>
      <c r="ARG38" s="636"/>
      <c r="ARH38" s="636"/>
      <c r="ARI38" s="636"/>
      <c r="ARJ38" s="636"/>
      <c r="ARK38" s="636"/>
      <c r="ARL38" s="636"/>
      <c r="ARM38" s="636"/>
      <c r="ARN38" s="636"/>
      <c r="ARO38" s="636"/>
      <c r="ARP38" s="636"/>
      <c r="ARQ38" s="636"/>
      <c r="ARR38" s="636"/>
      <c r="ARS38" s="636"/>
      <c r="ART38" s="636"/>
      <c r="ARU38" s="636"/>
      <c r="ARV38" s="636"/>
      <c r="ARW38" s="636"/>
      <c r="ARX38" s="636"/>
      <c r="ARY38" s="636"/>
      <c r="ARZ38" s="636"/>
      <c r="ASA38" s="636"/>
      <c r="ASB38" s="636"/>
      <c r="ASC38" s="636"/>
      <c r="ASD38" s="636"/>
      <c r="ASE38" s="636"/>
      <c r="ASF38" s="636"/>
      <c r="ASG38" s="636"/>
      <c r="ASH38" s="636"/>
      <c r="ASI38" s="636"/>
      <c r="ASJ38" s="636"/>
      <c r="ASK38" s="636"/>
      <c r="ASL38" s="636"/>
      <c r="ASM38" s="636"/>
      <c r="ASN38" s="636"/>
      <c r="ASO38" s="636"/>
      <c r="ASP38" s="636"/>
      <c r="ASQ38" s="636"/>
      <c r="ASR38" s="636"/>
      <c r="ASS38" s="636"/>
      <c r="AST38" s="636"/>
      <c r="ASU38" s="636"/>
      <c r="ASV38" s="636"/>
      <c r="ASW38" s="636"/>
      <c r="ASX38" s="636"/>
      <c r="ASY38" s="636"/>
      <c r="ASZ38" s="636"/>
      <c r="ATA38" s="636"/>
      <c r="ATB38" s="636"/>
      <c r="ATC38" s="636"/>
      <c r="ATD38" s="636"/>
      <c r="ATE38" s="636"/>
      <c r="ATF38" s="636"/>
      <c r="ATG38" s="636"/>
      <c r="ATH38" s="636"/>
      <c r="ATI38" s="636"/>
      <c r="ATJ38" s="636"/>
      <c r="ATK38" s="636"/>
      <c r="ATL38" s="636"/>
      <c r="ATM38" s="636"/>
      <c r="ATN38" s="636"/>
      <c r="ATO38" s="636"/>
      <c r="ATP38" s="636"/>
      <c r="ATQ38" s="636"/>
      <c r="ATR38" s="636"/>
      <c r="ATS38" s="636"/>
      <c r="ATT38" s="636"/>
      <c r="ATU38" s="636"/>
      <c r="ATV38" s="636"/>
      <c r="ATW38" s="636"/>
      <c r="ATX38" s="636"/>
      <c r="ATY38" s="636"/>
      <c r="ATZ38" s="636"/>
      <c r="AUA38" s="636"/>
      <c r="AUB38" s="636"/>
      <c r="AUC38" s="636"/>
      <c r="AUD38" s="636"/>
      <c r="AUE38" s="636"/>
      <c r="AUF38" s="636"/>
      <c r="AUG38" s="636"/>
      <c r="AUH38" s="636"/>
      <c r="AUI38" s="636"/>
      <c r="AUJ38" s="636"/>
      <c r="AUK38" s="636"/>
      <c r="AUL38" s="636"/>
      <c r="AUM38" s="636"/>
      <c r="AUN38" s="636"/>
      <c r="AUO38" s="636"/>
      <c r="AUP38" s="636"/>
      <c r="AUQ38" s="636"/>
      <c r="AUR38" s="636"/>
      <c r="AUS38" s="636"/>
      <c r="AUT38" s="636"/>
      <c r="AUU38" s="636"/>
      <c r="AUV38" s="636"/>
      <c r="AUW38" s="636"/>
      <c r="AUX38" s="636"/>
      <c r="AUY38" s="636"/>
      <c r="AUZ38" s="636"/>
      <c r="AVA38" s="636"/>
      <c r="AVB38" s="636"/>
      <c r="AVC38" s="636"/>
      <c r="AVD38" s="636"/>
      <c r="AVE38" s="636"/>
      <c r="AVF38" s="636"/>
      <c r="AVG38" s="636"/>
      <c r="AVH38" s="636"/>
      <c r="AVI38" s="636"/>
      <c r="AVJ38" s="636"/>
      <c r="AVK38" s="636"/>
      <c r="AVL38" s="636"/>
      <c r="AVM38" s="636"/>
      <c r="AVN38" s="636"/>
      <c r="AVO38" s="636"/>
      <c r="AVP38" s="636"/>
      <c r="AVQ38" s="636"/>
      <c r="AVR38" s="636"/>
      <c r="AVS38" s="636"/>
      <c r="AVT38" s="636"/>
      <c r="AVU38" s="636"/>
      <c r="AVV38" s="636"/>
      <c r="AVW38" s="636"/>
      <c r="AVX38" s="636"/>
      <c r="AVY38" s="636"/>
      <c r="AVZ38" s="636"/>
      <c r="AWA38" s="636"/>
      <c r="AWB38" s="636"/>
      <c r="AWC38" s="636"/>
      <c r="AWD38" s="636"/>
      <c r="AWE38" s="636"/>
      <c r="AWF38" s="636"/>
      <c r="AWG38" s="636"/>
      <c r="AWH38" s="636"/>
      <c r="AWI38" s="636"/>
      <c r="AWJ38" s="636"/>
      <c r="AWK38" s="636"/>
      <c r="AWL38" s="636"/>
      <c r="AWM38" s="636"/>
      <c r="AWN38" s="636"/>
      <c r="AWO38" s="636"/>
      <c r="AWP38" s="636"/>
      <c r="AWQ38" s="636"/>
      <c r="AWR38" s="636"/>
      <c r="AWS38" s="636"/>
      <c r="AWT38" s="636"/>
      <c r="AWU38" s="636"/>
      <c r="AWV38" s="636"/>
      <c r="AWW38" s="636"/>
      <c r="AWX38" s="636"/>
      <c r="AWY38" s="636"/>
      <c r="AWZ38" s="636"/>
      <c r="AXA38" s="636"/>
      <c r="AXB38" s="636"/>
      <c r="AXC38" s="636"/>
      <c r="AXD38" s="636"/>
      <c r="AXE38" s="636"/>
      <c r="AXF38" s="636"/>
      <c r="AXG38" s="636"/>
      <c r="AXH38" s="636"/>
      <c r="AXI38" s="636"/>
      <c r="AXJ38" s="636"/>
      <c r="AXK38" s="636"/>
      <c r="AXL38" s="636"/>
      <c r="AXM38" s="636"/>
      <c r="AXN38" s="636"/>
      <c r="AXO38" s="636"/>
      <c r="AXP38" s="636"/>
      <c r="AXQ38" s="636"/>
      <c r="AXR38" s="636"/>
      <c r="AXS38" s="636"/>
      <c r="AXT38" s="636"/>
      <c r="AXU38" s="636"/>
      <c r="AXV38" s="636"/>
      <c r="AXW38" s="636"/>
      <c r="AXX38" s="636"/>
      <c r="AXY38" s="636"/>
      <c r="AXZ38" s="636"/>
      <c r="AYA38" s="636"/>
      <c r="AYB38" s="636"/>
      <c r="AYC38" s="636"/>
      <c r="AYD38" s="636"/>
      <c r="AYE38" s="636"/>
      <c r="AYF38" s="636"/>
      <c r="AYG38" s="636"/>
      <c r="AYH38" s="636"/>
      <c r="AYI38" s="636"/>
      <c r="AYJ38" s="636"/>
      <c r="AYK38" s="636"/>
      <c r="AYL38" s="636"/>
      <c r="AYM38" s="636"/>
      <c r="AYN38" s="636"/>
      <c r="AYO38" s="636"/>
      <c r="AYP38" s="636"/>
      <c r="AYQ38" s="636"/>
      <c r="AYR38" s="636"/>
      <c r="AYS38" s="636"/>
      <c r="AYT38" s="636"/>
      <c r="AYU38" s="636"/>
      <c r="AYV38" s="636"/>
      <c r="AYW38" s="636"/>
      <c r="AYX38" s="636"/>
      <c r="AYY38" s="636"/>
      <c r="AYZ38" s="636"/>
      <c r="AZA38" s="636"/>
      <c r="AZB38" s="636"/>
      <c r="AZC38" s="636"/>
      <c r="AZD38" s="636"/>
      <c r="AZE38" s="636"/>
      <c r="AZF38" s="636"/>
      <c r="AZG38" s="636"/>
      <c r="AZH38" s="636"/>
      <c r="AZI38" s="636"/>
      <c r="AZJ38" s="636"/>
      <c r="AZK38" s="636"/>
      <c r="AZL38" s="636"/>
      <c r="AZM38" s="636"/>
      <c r="AZN38" s="636"/>
      <c r="AZO38" s="636"/>
      <c r="AZP38" s="636"/>
      <c r="AZQ38" s="636"/>
      <c r="AZR38" s="636"/>
      <c r="AZS38" s="636"/>
      <c r="AZT38" s="636"/>
      <c r="AZU38" s="636"/>
      <c r="AZV38" s="636"/>
      <c r="AZW38" s="636"/>
      <c r="AZX38" s="636"/>
      <c r="AZY38" s="636"/>
      <c r="AZZ38" s="636"/>
      <c r="BAA38" s="636"/>
      <c r="BAB38" s="636"/>
      <c r="BAC38" s="636"/>
      <c r="BAD38" s="636"/>
      <c r="BAE38" s="636"/>
      <c r="BAF38" s="636"/>
      <c r="BAG38" s="636"/>
      <c r="BAH38" s="636"/>
      <c r="BAI38" s="636"/>
      <c r="BAJ38" s="636"/>
      <c r="BAK38" s="636"/>
      <c r="BAL38" s="636"/>
      <c r="BAM38" s="636"/>
      <c r="BAN38" s="636"/>
      <c r="BAO38" s="636"/>
      <c r="BAP38" s="636"/>
      <c r="BAQ38" s="636"/>
      <c r="BAR38" s="636"/>
      <c r="BAS38" s="636"/>
      <c r="BAT38" s="636"/>
      <c r="BAU38" s="636"/>
      <c r="BAV38" s="636"/>
      <c r="BAW38" s="636"/>
      <c r="BAX38" s="636"/>
      <c r="BAY38" s="636"/>
      <c r="BAZ38" s="636"/>
      <c r="BBA38" s="636"/>
      <c r="BBB38" s="636"/>
      <c r="BBC38" s="636"/>
      <c r="BBD38" s="636"/>
      <c r="BBE38" s="636"/>
      <c r="BBF38" s="636"/>
      <c r="BBG38" s="636"/>
      <c r="BBH38" s="636"/>
      <c r="BBI38" s="636"/>
      <c r="BBJ38" s="636"/>
      <c r="BBK38" s="636"/>
      <c r="BBL38" s="636"/>
      <c r="BBM38" s="636"/>
      <c r="BBN38" s="636"/>
      <c r="BBO38" s="636"/>
      <c r="BBP38" s="636"/>
      <c r="BBQ38" s="636"/>
      <c r="BBR38" s="636"/>
      <c r="BBS38" s="636"/>
      <c r="BBT38" s="636"/>
      <c r="BBU38" s="636"/>
      <c r="BBV38" s="636"/>
      <c r="BBW38" s="636"/>
      <c r="BBX38" s="636"/>
      <c r="BBY38" s="636"/>
      <c r="BBZ38" s="636"/>
      <c r="BCA38" s="636"/>
      <c r="BCB38" s="636"/>
      <c r="BCC38" s="636"/>
      <c r="BCD38" s="636"/>
      <c r="BCE38" s="636"/>
      <c r="BCF38" s="636"/>
      <c r="BCG38" s="636"/>
      <c r="BCH38" s="636"/>
      <c r="BCI38" s="636"/>
      <c r="BCJ38" s="636"/>
      <c r="BCK38" s="636"/>
      <c r="BCL38" s="636"/>
      <c r="BCM38" s="636"/>
      <c r="BCN38" s="636"/>
      <c r="BCO38" s="636"/>
      <c r="BCP38" s="636"/>
      <c r="BCQ38" s="636"/>
      <c r="BCR38" s="636"/>
      <c r="BCS38" s="636"/>
      <c r="BCT38" s="636"/>
      <c r="BCU38" s="636"/>
      <c r="BCV38" s="636"/>
      <c r="BCW38" s="636"/>
      <c r="BCX38" s="636"/>
      <c r="BCY38" s="636"/>
      <c r="BCZ38" s="636"/>
      <c r="BDA38" s="636"/>
      <c r="BDB38" s="636"/>
      <c r="BDC38" s="636"/>
      <c r="BDD38" s="636"/>
      <c r="BDE38" s="636"/>
      <c r="BDF38" s="636"/>
      <c r="BDG38" s="636"/>
      <c r="BDH38" s="636"/>
      <c r="BDI38" s="636"/>
      <c r="BDJ38" s="636"/>
      <c r="BDK38" s="636"/>
      <c r="BDL38" s="636"/>
      <c r="BDM38" s="636"/>
      <c r="BDN38" s="636"/>
      <c r="BDO38" s="636"/>
      <c r="BDP38" s="636"/>
      <c r="BDQ38" s="636"/>
      <c r="BDR38" s="636"/>
      <c r="BDS38" s="636"/>
      <c r="BDT38" s="636"/>
      <c r="BDU38" s="636"/>
      <c r="BDV38" s="636"/>
      <c r="BDW38" s="636"/>
      <c r="BDX38" s="636"/>
      <c r="BDY38" s="636"/>
      <c r="BDZ38" s="636"/>
      <c r="BEA38" s="636"/>
      <c r="BEB38" s="636"/>
      <c r="BEC38" s="636"/>
      <c r="BED38" s="636"/>
      <c r="BEE38" s="636"/>
      <c r="BEF38" s="636"/>
      <c r="BEG38" s="636"/>
      <c r="BEH38" s="636"/>
      <c r="BEI38" s="636"/>
      <c r="BEJ38" s="636"/>
      <c r="BEK38" s="636"/>
      <c r="BEL38" s="636"/>
      <c r="BEM38" s="636"/>
      <c r="BEN38" s="636"/>
      <c r="BEO38" s="636"/>
      <c r="BEP38" s="636"/>
      <c r="BEQ38" s="636"/>
      <c r="BER38" s="636"/>
      <c r="BES38" s="636"/>
      <c r="BET38" s="636"/>
      <c r="BEU38" s="636"/>
      <c r="BEV38" s="636"/>
      <c r="BEW38" s="636"/>
      <c r="BEX38" s="636"/>
      <c r="BEY38" s="636"/>
      <c r="BEZ38" s="636"/>
      <c r="BFA38" s="636"/>
      <c r="BFB38" s="636"/>
      <c r="BFC38" s="636"/>
      <c r="BFD38" s="636"/>
      <c r="BFE38" s="636"/>
      <c r="BFF38" s="636"/>
      <c r="BFG38" s="636"/>
      <c r="BFH38" s="636"/>
      <c r="BFI38" s="636"/>
      <c r="BFJ38" s="636"/>
      <c r="BFK38" s="636"/>
      <c r="BFL38" s="636"/>
      <c r="BFM38" s="636"/>
      <c r="BFN38" s="636"/>
      <c r="BFO38" s="636"/>
      <c r="BFP38" s="636"/>
      <c r="BFQ38" s="636"/>
      <c r="BFR38" s="636"/>
      <c r="BFS38" s="636"/>
      <c r="BFT38" s="636"/>
      <c r="BFU38" s="636"/>
      <c r="BFV38" s="636"/>
      <c r="BFW38" s="636"/>
      <c r="BFX38" s="636"/>
      <c r="BFY38" s="636"/>
      <c r="BFZ38" s="636"/>
      <c r="BGA38" s="636"/>
      <c r="BGB38" s="636"/>
      <c r="BGC38" s="636"/>
      <c r="BGD38" s="636"/>
      <c r="BGE38" s="636"/>
      <c r="BGF38" s="636"/>
      <c r="BGG38" s="636"/>
      <c r="BGH38" s="636"/>
      <c r="BGI38" s="636"/>
      <c r="BGJ38" s="636"/>
      <c r="BGK38" s="636"/>
      <c r="BGL38" s="636"/>
      <c r="BGM38" s="636"/>
      <c r="BGN38" s="636"/>
      <c r="BGO38" s="636"/>
      <c r="BGP38" s="636"/>
      <c r="BGQ38" s="636"/>
      <c r="BGR38" s="636"/>
      <c r="BGS38" s="636"/>
      <c r="BGT38" s="636"/>
      <c r="BGU38" s="636"/>
      <c r="BGV38" s="636"/>
      <c r="BGW38" s="636"/>
      <c r="BGX38" s="636"/>
      <c r="BGY38" s="636"/>
      <c r="BGZ38" s="636"/>
      <c r="BHA38" s="636"/>
      <c r="BHB38" s="636"/>
      <c r="BHC38" s="636"/>
      <c r="BHD38" s="636"/>
      <c r="BHE38" s="636"/>
      <c r="BHF38" s="636"/>
      <c r="BHG38" s="636"/>
      <c r="BHH38" s="636"/>
      <c r="BHI38" s="636"/>
      <c r="BHJ38" s="636"/>
      <c r="BHK38" s="636"/>
      <c r="BHL38" s="636"/>
      <c r="BHM38" s="636"/>
      <c r="BHN38" s="636"/>
      <c r="BHO38" s="636"/>
      <c r="BHP38" s="636"/>
      <c r="BHQ38" s="636"/>
      <c r="BHR38" s="636"/>
      <c r="BHS38" s="636"/>
      <c r="BHT38" s="636"/>
      <c r="BHU38" s="636"/>
      <c r="BHV38" s="636"/>
      <c r="BHW38" s="636"/>
      <c r="BHX38" s="636"/>
      <c r="BHY38" s="636"/>
      <c r="BHZ38" s="636"/>
      <c r="BIA38" s="636"/>
      <c r="BIB38" s="636"/>
      <c r="BIC38" s="636"/>
      <c r="BID38" s="636"/>
      <c r="BIE38" s="636"/>
      <c r="BIF38" s="636"/>
      <c r="BIG38" s="636"/>
      <c r="BIH38" s="636"/>
      <c r="BII38" s="636"/>
      <c r="BIJ38" s="636"/>
      <c r="BIK38" s="636"/>
      <c r="BIL38" s="636"/>
      <c r="BIM38" s="636"/>
      <c r="BIN38" s="636"/>
      <c r="BIO38" s="636"/>
      <c r="BIP38" s="636"/>
      <c r="BIQ38" s="636"/>
      <c r="BIR38" s="636"/>
      <c r="BIS38" s="636"/>
      <c r="BIT38" s="636"/>
      <c r="BIU38" s="636"/>
      <c r="BIV38" s="636"/>
      <c r="BIW38" s="636"/>
      <c r="BIX38" s="636"/>
      <c r="BIY38" s="636"/>
      <c r="BIZ38" s="636"/>
      <c r="BJA38" s="636"/>
      <c r="BJB38" s="636"/>
      <c r="BJC38" s="636"/>
      <c r="BJD38" s="636"/>
      <c r="BJE38" s="636"/>
      <c r="BJF38" s="636"/>
      <c r="BJG38" s="636"/>
      <c r="BJH38" s="636"/>
      <c r="BJI38" s="636"/>
      <c r="BJJ38" s="636"/>
      <c r="BJK38" s="636"/>
      <c r="BJL38" s="636"/>
      <c r="BJM38" s="636"/>
      <c r="BJN38" s="636"/>
      <c r="BJO38" s="636"/>
      <c r="BJP38" s="636"/>
      <c r="BJQ38" s="636"/>
      <c r="BJR38" s="636"/>
      <c r="BJS38" s="636"/>
      <c r="BJT38" s="636"/>
      <c r="BJU38" s="636"/>
      <c r="BJV38" s="636"/>
      <c r="BJW38" s="636"/>
      <c r="BJX38" s="636"/>
      <c r="BJY38" s="636"/>
      <c r="BJZ38" s="636"/>
      <c r="BKA38" s="636"/>
      <c r="BKB38" s="636"/>
      <c r="BKC38" s="636"/>
      <c r="BKD38" s="636"/>
      <c r="BKE38" s="636"/>
      <c r="BKF38" s="636"/>
      <c r="BKG38" s="636"/>
      <c r="BKH38" s="636"/>
      <c r="BKI38" s="636"/>
      <c r="BKJ38" s="636"/>
      <c r="BKK38" s="636"/>
      <c r="BKL38" s="636"/>
      <c r="BKM38" s="636"/>
      <c r="BKN38" s="636"/>
      <c r="BKO38" s="636"/>
      <c r="BKP38" s="636"/>
      <c r="BKQ38" s="636"/>
      <c r="BKR38" s="636"/>
      <c r="BKS38" s="636"/>
      <c r="BKT38" s="636"/>
      <c r="BKU38" s="636"/>
      <c r="BKV38" s="636"/>
      <c r="BKW38" s="636"/>
      <c r="BKX38" s="636"/>
      <c r="BKY38" s="636"/>
      <c r="BKZ38" s="636"/>
      <c r="BLA38" s="636"/>
      <c r="BLB38" s="636"/>
      <c r="BLC38" s="636"/>
      <c r="BLD38" s="636"/>
      <c r="BLE38" s="636"/>
      <c r="BLF38" s="636"/>
      <c r="BLG38" s="636"/>
      <c r="BLH38" s="636"/>
      <c r="BLI38" s="636"/>
      <c r="BLJ38" s="636"/>
      <c r="BLK38" s="636"/>
      <c r="BLL38" s="636"/>
      <c r="BLM38" s="636"/>
      <c r="BLN38" s="636"/>
      <c r="BLO38" s="636"/>
      <c r="BLP38" s="636"/>
      <c r="BLQ38" s="636"/>
      <c r="BLR38" s="636"/>
      <c r="BLS38" s="636"/>
      <c r="BLT38" s="636"/>
      <c r="BLU38" s="636"/>
      <c r="BLV38" s="636"/>
      <c r="BLW38" s="636"/>
      <c r="BLX38" s="636"/>
      <c r="BLY38" s="636"/>
      <c r="BLZ38" s="636"/>
      <c r="BMA38" s="636"/>
      <c r="BMB38" s="636"/>
      <c r="BMC38" s="636"/>
      <c r="BMD38" s="636"/>
      <c r="BME38" s="636"/>
      <c r="BMF38" s="636"/>
      <c r="BMG38" s="636"/>
      <c r="BMH38" s="636"/>
      <c r="BMI38" s="636"/>
      <c r="BMJ38" s="636"/>
      <c r="BMK38" s="636"/>
      <c r="BML38" s="636"/>
      <c r="BMM38" s="636"/>
      <c r="BMN38" s="636"/>
      <c r="BMO38" s="636"/>
      <c r="BMP38" s="636"/>
      <c r="BMQ38" s="636"/>
      <c r="BMR38" s="636"/>
      <c r="BMS38" s="636"/>
      <c r="BMT38" s="636"/>
      <c r="BMU38" s="636"/>
      <c r="BMV38" s="636"/>
      <c r="BMW38" s="636"/>
      <c r="BMX38" s="636"/>
      <c r="BMY38" s="636"/>
      <c r="BMZ38" s="636"/>
      <c r="BNA38" s="636"/>
      <c r="BNB38" s="636"/>
      <c r="BNC38" s="636"/>
      <c r="BND38" s="636"/>
      <c r="BNE38" s="636"/>
      <c r="BNF38" s="636"/>
      <c r="BNG38" s="636"/>
      <c r="BNH38" s="636"/>
      <c r="BNI38" s="636"/>
      <c r="BNJ38" s="636"/>
      <c r="BNK38" s="636"/>
      <c r="BNL38" s="636"/>
      <c r="BNM38" s="636"/>
      <c r="BNN38" s="636"/>
      <c r="BNO38" s="636"/>
      <c r="BNP38" s="636"/>
      <c r="BNQ38" s="636"/>
      <c r="BNR38" s="636"/>
      <c r="BNS38" s="636"/>
      <c r="BNT38" s="636"/>
      <c r="BNU38" s="636"/>
      <c r="BNV38" s="636"/>
      <c r="BNW38" s="636"/>
      <c r="BNX38" s="636"/>
      <c r="BNY38" s="636"/>
      <c r="BNZ38" s="636"/>
      <c r="BOA38" s="636"/>
      <c r="BOB38" s="636"/>
      <c r="BOC38" s="636"/>
      <c r="BOD38" s="636"/>
      <c r="BOE38" s="636"/>
      <c r="BOF38" s="636"/>
      <c r="BOG38" s="636"/>
      <c r="BOH38" s="636"/>
      <c r="BOI38" s="636"/>
      <c r="BOJ38" s="636"/>
      <c r="BOK38" s="636"/>
      <c r="BOL38" s="636"/>
      <c r="BOM38" s="636"/>
      <c r="BON38" s="636"/>
      <c r="BOO38" s="636"/>
      <c r="BOP38" s="636"/>
      <c r="BOQ38" s="636"/>
      <c r="BOR38" s="636"/>
      <c r="BOS38" s="636"/>
      <c r="BOT38" s="636"/>
      <c r="BOU38" s="636"/>
      <c r="BOV38" s="636"/>
      <c r="BOW38" s="636"/>
      <c r="BOX38" s="636"/>
      <c r="BOY38" s="636"/>
      <c r="BOZ38" s="636"/>
      <c r="BPA38" s="636"/>
      <c r="BPB38" s="636"/>
      <c r="BPC38" s="636"/>
      <c r="BPD38" s="636"/>
      <c r="BPE38" s="636"/>
      <c r="BPF38" s="636"/>
      <c r="BPG38" s="636"/>
      <c r="BPH38" s="636"/>
      <c r="BPI38" s="636"/>
      <c r="BPJ38" s="636"/>
      <c r="BPK38" s="636"/>
      <c r="BPL38" s="636"/>
      <c r="BPM38" s="636"/>
      <c r="BPN38" s="636"/>
      <c r="BPO38" s="636"/>
      <c r="BPP38" s="636"/>
      <c r="BPQ38" s="636"/>
      <c r="BPR38" s="636"/>
      <c r="BPS38" s="636"/>
      <c r="BPT38" s="636"/>
      <c r="BPU38" s="636"/>
      <c r="BPV38" s="636"/>
      <c r="BPW38" s="636"/>
      <c r="BPX38" s="636"/>
      <c r="BPY38" s="636"/>
      <c r="BPZ38" s="636"/>
      <c r="BQA38" s="636"/>
      <c r="BQB38" s="636"/>
      <c r="BQC38" s="636"/>
      <c r="BQD38" s="636"/>
      <c r="BQE38" s="636"/>
      <c r="BQF38" s="636"/>
      <c r="BQG38" s="636"/>
      <c r="BQH38" s="636"/>
      <c r="BQI38" s="636"/>
      <c r="BQJ38" s="636"/>
      <c r="BQK38" s="636"/>
      <c r="BQL38" s="636"/>
      <c r="BQM38" s="636"/>
      <c r="BQN38" s="636"/>
      <c r="BQO38" s="636"/>
      <c r="BQP38" s="636"/>
      <c r="BQQ38" s="636"/>
      <c r="BQR38" s="636"/>
      <c r="BQS38" s="636"/>
      <c r="BQT38" s="636"/>
      <c r="BQU38" s="636"/>
      <c r="BQV38" s="636"/>
      <c r="BQW38" s="636"/>
      <c r="BQX38" s="636"/>
      <c r="BQY38" s="636"/>
      <c r="BQZ38" s="636"/>
      <c r="BRA38" s="636"/>
      <c r="BRB38" s="636"/>
      <c r="BRC38" s="636"/>
      <c r="BRD38" s="636"/>
      <c r="BRE38" s="636"/>
      <c r="BRF38" s="636"/>
      <c r="BRG38" s="636"/>
      <c r="BRH38" s="636"/>
      <c r="BRI38" s="636"/>
      <c r="BRJ38" s="636"/>
      <c r="BRK38" s="636"/>
      <c r="BRL38" s="636"/>
      <c r="BRM38" s="636"/>
      <c r="BRN38" s="636"/>
      <c r="BRO38" s="636"/>
      <c r="BRP38" s="636"/>
      <c r="BRQ38" s="636"/>
      <c r="BRR38" s="636"/>
      <c r="BRS38" s="636"/>
      <c r="BRT38" s="636"/>
      <c r="BRU38" s="636"/>
      <c r="BRV38" s="636"/>
      <c r="BRW38" s="636"/>
      <c r="BRX38" s="636"/>
      <c r="BRY38" s="636"/>
      <c r="BRZ38" s="636"/>
      <c r="BSA38" s="636"/>
      <c r="BSB38" s="636"/>
      <c r="BSC38" s="636"/>
      <c r="BSD38" s="636"/>
      <c r="BSE38" s="636"/>
      <c r="BSF38" s="636"/>
      <c r="BSG38" s="636"/>
      <c r="BSH38" s="636"/>
      <c r="BSI38" s="636"/>
      <c r="BSJ38" s="636"/>
      <c r="BSK38" s="636"/>
      <c r="BSL38" s="636"/>
      <c r="BSM38" s="636"/>
      <c r="BSN38" s="636"/>
      <c r="BSO38" s="636"/>
      <c r="BSP38" s="636"/>
      <c r="BSQ38" s="636"/>
      <c r="BSR38" s="636"/>
      <c r="BSS38" s="636"/>
      <c r="BST38" s="636"/>
      <c r="BSU38" s="636"/>
      <c r="BSV38" s="636"/>
      <c r="BSW38" s="636"/>
      <c r="BSX38" s="636"/>
      <c r="BSY38" s="636"/>
      <c r="BSZ38" s="636"/>
      <c r="BTA38" s="636"/>
      <c r="BTB38" s="636"/>
      <c r="BTC38" s="636"/>
      <c r="BTD38" s="636"/>
      <c r="BTE38" s="636"/>
      <c r="BTF38" s="636"/>
      <c r="BTG38" s="636"/>
      <c r="BTH38" s="636"/>
      <c r="BTI38" s="636"/>
      <c r="BTJ38" s="636"/>
      <c r="BTK38" s="636"/>
      <c r="BTL38" s="636"/>
      <c r="BTM38" s="636"/>
      <c r="BTN38" s="636"/>
      <c r="BTO38" s="636"/>
      <c r="BTP38" s="636"/>
      <c r="BTQ38" s="636"/>
      <c r="BTR38" s="636"/>
      <c r="BTS38" s="636"/>
      <c r="BTT38" s="636"/>
      <c r="BTU38" s="636"/>
      <c r="BTV38" s="636"/>
      <c r="BTW38" s="636"/>
      <c r="BTX38" s="636"/>
      <c r="BTY38" s="636"/>
      <c r="BTZ38" s="636"/>
      <c r="BUA38" s="636"/>
      <c r="BUB38" s="636"/>
      <c r="BUC38" s="636"/>
      <c r="BUD38" s="636"/>
      <c r="BUE38" s="636"/>
      <c r="BUF38" s="636"/>
      <c r="BUG38" s="636"/>
      <c r="BUH38" s="636"/>
      <c r="BUI38" s="636"/>
      <c r="BUJ38" s="636"/>
      <c r="BUK38" s="636"/>
      <c r="BUL38" s="636"/>
      <c r="BUM38" s="636"/>
      <c r="BUN38" s="636"/>
      <c r="BUO38" s="636"/>
      <c r="BUP38" s="636"/>
      <c r="BUQ38" s="636"/>
      <c r="BUR38" s="636"/>
      <c r="BUS38" s="636"/>
      <c r="BUT38" s="636"/>
      <c r="BUU38" s="636"/>
      <c r="BUV38" s="636"/>
      <c r="BUW38" s="636"/>
      <c r="BUX38" s="636"/>
      <c r="BUY38" s="636"/>
      <c r="BUZ38" s="636"/>
      <c r="BVA38" s="636"/>
      <c r="BVB38" s="636"/>
      <c r="BVC38" s="636"/>
      <c r="BVD38" s="636"/>
      <c r="BVE38" s="636"/>
      <c r="BVF38" s="636"/>
      <c r="BVG38" s="636"/>
      <c r="BVH38" s="636"/>
      <c r="BVI38" s="636"/>
      <c r="BVJ38" s="636"/>
      <c r="BVK38" s="636"/>
      <c r="BVL38" s="636"/>
      <c r="BVM38" s="636"/>
      <c r="BVN38" s="636"/>
      <c r="BVO38" s="636"/>
      <c r="BVP38" s="636"/>
      <c r="BVQ38" s="636"/>
      <c r="BVR38" s="636"/>
      <c r="BVS38" s="636"/>
      <c r="BVT38" s="636"/>
      <c r="BVU38" s="636"/>
      <c r="BVV38" s="636"/>
      <c r="BVW38" s="636"/>
      <c r="BVX38" s="636"/>
      <c r="BVY38" s="636"/>
      <c r="BVZ38" s="636"/>
      <c r="BWA38" s="636"/>
      <c r="BWB38" s="636"/>
      <c r="BWC38" s="636"/>
      <c r="BWD38" s="636"/>
      <c r="BWE38" s="636"/>
      <c r="BWF38" s="636"/>
      <c r="BWG38" s="636"/>
      <c r="BWH38" s="636"/>
      <c r="BWI38" s="636"/>
      <c r="BWJ38" s="636"/>
      <c r="BWK38" s="636"/>
      <c r="BWL38" s="636"/>
      <c r="BWM38" s="636"/>
      <c r="BWN38" s="636"/>
      <c r="BWO38" s="636"/>
      <c r="BWP38" s="636"/>
      <c r="BWQ38" s="636"/>
      <c r="BWR38" s="636"/>
      <c r="BWS38" s="636"/>
      <c r="BWT38" s="636"/>
      <c r="BWU38" s="636"/>
      <c r="BWV38" s="636"/>
      <c r="BWW38" s="636"/>
      <c r="BWX38" s="636"/>
      <c r="BWY38" s="636"/>
      <c r="BWZ38" s="636"/>
      <c r="BXA38" s="636"/>
      <c r="BXB38" s="636"/>
      <c r="BXC38" s="636"/>
      <c r="BXD38" s="636"/>
      <c r="BXE38" s="636"/>
      <c r="BXF38" s="636"/>
      <c r="BXG38" s="636"/>
      <c r="BXH38" s="636"/>
      <c r="BXI38" s="636"/>
      <c r="BXJ38" s="636"/>
      <c r="BXK38" s="636"/>
      <c r="BXL38" s="636"/>
      <c r="BXM38" s="636"/>
      <c r="BXN38" s="636"/>
      <c r="BXO38" s="636"/>
      <c r="BXP38" s="636"/>
      <c r="BXQ38" s="636"/>
      <c r="BXR38" s="636"/>
      <c r="BXS38" s="636"/>
      <c r="BXT38" s="636"/>
      <c r="BXU38" s="636"/>
      <c r="BXV38" s="636"/>
      <c r="BXW38" s="636"/>
      <c r="BXX38" s="636"/>
      <c r="BXY38" s="636"/>
      <c r="BXZ38" s="636"/>
      <c r="BYA38" s="636"/>
      <c r="BYB38" s="636"/>
      <c r="BYC38" s="636"/>
      <c r="BYD38" s="636"/>
      <c r="BYE38" s="636"/>
      <c r="BYF38" s="636"/>
      <c r="BYG38" s="636"/>
      <c r="BYH38" s="636"/>
      <c r="BYI38" s="636"/>
      <c r="BYJ38" s="636"/>
      <c r="BYK38" s="636"/>
      <c r="BYL38" s="636"/>
      <c r="BYM38" s="636"/>
      <c r="BYN38" s="636"/>
      <c r="BYO38" s="636"/>
      <c r="BYP38" s="636"/>
      <c r="BYQ38" s="636"/>
      <c r="BYR38" s="636"/>
      <c r="BYS38" s="636"/>
      <c r="BYT38" s="636"/>
      <c r="BYU38" s="636"/>
      <c r="BYV38" s="636"/>
      <c r="BYW38" s="636"/>
      <c r="BYX38" s="636"/>
      <c r="BYY38" s="636"/>
      <c r="BYZ38" s="636"/>
      <c r="BZA38" s="636"/>
      <c r="BZB38" s="636"/>
      <c r="BZC38" s="636"/>
      <c r="BZD38" s="636"/>
      <c r="BZE38" s="636"/>
      <c r="BZF38" s="636"/>
      <c r="BZG38" s="636"/>
      <c r="BZH38" s="636"/>
      <c r="BZI38" s="636"/>
      <c r="BZJ38" s="636"/>
      <c r="BZK38" s="636"/>
      <c r="BZL38" s="636"/>
      <c r="BZM38" s="636"/>
      <c r="BZN38" s="636"/>
      <c r="BZO38" s="636"/>
      <c r="BZP38" s="636"/>
      <c r="BZQ38" s="636"/>
      <c r="BZR38" s="636"/>
      <c r="BZS38" s="636"/>
      <c r="BZT38" s="636"/>
      <c r="BZU38" s="636"/>
      <c r="BZV38" s="636"/>
      <c r="BZW38" s="636"/>
      <c r="BZX38" s="636"/>
      <c r="BZY38" s="636"/>
      <c r="BZZ38" s="636"/>
      <c r="CAA38" s="636"/>
      <c r="CAB38" s="636"/>
      <c r="CAC38" s="636"/>
      <c r="CAD38" s="636"/>
      <c r="CAE38" s="636"/>
      <c r="CAF38" s="636"/>
      <c r="CAG38" s="636"/>
      <c r="CAH38" s="636"/>
      <c r="CAI38" s="636"/>
      <c r="CAJ38" s="636"/>
      <c r="CAK38" s="636"/>
      <c r="CAL38" s="636"/>
      <c r="CAM38" s="636"/>
      <c r="CAN38" s="636"/>
      <c r="CAO38" s="636"/>
      <c r="CAP38" s="636"/>
      <c r="CAQ38" s="636"/>
      <c r="CAR38" s="636"/>
      <c r="CAS38" s="636"/>
      <c r="CAT38" s="636"/>
      <c r="CAU38" s="636"/>
      <c r="CAV38" s="636"/>
      <c r="CAW38" s="636"/>
      <c r="CAX38" s="636"/>
      <c r="CAY38" s="636"/>
      <c r="CAZ38" s="636"/>
      <c r="CBA38" s="636"/>
      <c r="CBB38" s="636"/>
      <c r="CBC38" s="636"/>
      <c r="CBD38" s="636"/>
      <c r="CBE38" s="636"/>
      <c r="CBF38" s="636"/>
      <c r="CBG38" s="636"/>
      <c r="CBH38" s="636"/>
      <c r="CBI38" s="636"/>
      <c r="CBJ38" s="636"/>
      <c r="CBK38" s="636"/>
      <c r="CBL38" s="636"/>
      <c r="CBM38" s="636"/>
      <c r="CBN38" s="636"/>
      <c r="CBO38" s="636"/>
      <c r="CBP38" s="636"/>
      <c r="CBQ38" s="636"/>
      <c r="CBR38" s="636"/>
      <c r="CBS38" s="636"/>
      <c r="CBT38" s="636"/>
      <c r="CBU38" s="636"/>
      <c r="CBV38" s="636"/>
      <c r="CBW38" s="636"/>
      <c r="CBX38" s="636"/>
      <c r="CBY38" s="636"/>
      <c r="CBZ38" s="636"/>
      <c r="CCA38" s="636"/>
      <c r="CCB38" s="636"/>
      <c r="CCC38" s="636"/>
      <c r="CCD38" s="636"/>
      <c r="CCE38" s="636"/>
      <c r="CCF38" s="636"/>
      <c r="CCG38" s="636"/>
      <c r="CCH38" s="636"/>
      <c r="CCI38" s="636"/>
      <c r="CCJ38" s="636"/>
      <c r="CCK38" s="636"/>
      <c r="CCL38" s="636"/>
      <c r="CCM38" s="636"/>
      <c r="CCN38" s="636"/>
      <c r="CCO38" s="636"/>
      <c r="CCP38" s="636"/>
      <c r="CCQ38" s="636"/>
      <c r="CCR38" s="636"/>
      <c r="CCS38" s="636"/>
      <c r="CCT38" s="636"/>
      <c r="CCU38" s="636"/>
      <c r="CCV38" s="636"/>
      <c r="CCW38" s="636"/>
      <c r="CCX38" s="636"/>
      <c r="CCY38" s="636"/>
      <c r="CCZ38" s="636"/>
      <c r="CDA38" s="636"/>
      <c r="CDB38" s="636"/>
      <c r="CDC38" s="636"/>
      <c r="CDD38" s="636"/>
      <c r="CDE38" s="636"/>
      <c r="CDF38" s="636"/>
      <c r="CDG38" s="636"/>
      <c r="CDH38" s="636"/>
      <c r="CDI38" s="636"/>
      <c r="CDJ38" s="636"/>
      <c r="CDK38" s="636"/>
      <c r="CDL38" s="636"/>
      <c r="CDM38" s="636"/>
      <c r="CDN38" s="636"/>
      <c r="CDO38" s="636"/>
      <c r="CDP38" s="636"/>
      <c r="CDQ38" s="636"/>
      <c r="CDR38" s="636"/>
      <c r="CDS38" s="636"/>
      <c r="CDT38" s="636"/>
      <c r="CDU38" s="636"/>
      <c r="CDV38" s="636"/>
      <c r="CDW38" s="636"/>
      <c r="CDX38" s="636"/>
      <c r="CDY38" s="636"/>
      <c r="CDZ38" s="636"/>
      <c r="CEA38" s="636"/>
      <c r="CEB38" s="636"/>
      <c r="CEC38" s="636"/>
      <c r="CED38" s="636"/>
      <c r="CEE38" s="636"/>
      <c r="CEF38" s="636"/>
      <c r="CEG38" s="636"/>
      <c r="CEH38" s="636"/>
      <c r="CEI38" s="636"/>
      <c r="CEJ38" s="636"/>
      <c r="CEK38" s="636"/>
      <c r="CEL38" s="636"/>
      <c r="CEM38" s="636"/>
      <c r="CEN38" s="636"/>
      <c r="CEO38" s="636"/>
      <c r="CEP38" s="636"/>
      <c r="CEQ38" s="636"/>
      <c r="CER38" s="636"/>
      <c r="CES38" s="636"/>
      <c r="CET38" s="636"/>
      <c r="CEU38" s="636"/>
      <c r="CEV38" s="636"/>
      <c r="CEW38" s="636"/>
      <c r="CEX38" s="636"/>
      <c r="CEY38" s="636"/>
      <c r="CEZ38" s="636"/>
      <c r="CFA38" s="636"/>
      <c r="CFB38" s="636"/>
      <c r="CFC38" s="636"/>
      <c r="CFD38" s="636"/>
      <c r="CFE38" s="636"/>
      <c r="CFF38" s="636"/>
      <c r="CFG38" s="636"/>
      <c r="CFH38" s="636"/>
      <c r="CFI38" s="636"/>
      <c r="CFJ38" s="636"/>
      <c r="CFK38" s="636"/>
      <c r="CFL38" s="636"/>
      <c r="CFM38" s="636"/>
      <c r="CFN38" s="636"/>
      <c r="CFO38" s="636"/>
      <c r="CFP38" s="636"/>
      <c r="CFQ38" s="636"/>
      <c r="CFR38" s="636"/>
      <c r="CFS38" s="636"/>
      <c r="CFT38" s="636"/>
      <c r="CFU38" s="636"/>
      <c r="CFV38" s="636"/>
      <c r="CFW38" s="636"/>
      <c r="CFX38" s="636"/>
      <c r="CFY38" s="636"/>
      <c r="CFZ38" s="636"/>
      <c r="CGA38" s="636"/>
      <c r="CGB38" s="636"/>
      <c r="CGC38" s="636"/>
      <c r="CGD38" s="636"/>
      <c r="CGE38" s="636"/>
      <c r="CGF38" s="636"/>
      <c r="CGG38" s="636"/>
      <c r="CGH38" s="636"/>
      <c r="CGI38" s="636"/>
      <c r="CGJ38" s="636"/>
      <c r="CGK38" s="636"/>
      <c r="CGL38" s="636"/>
      <c r="CGM38" s="636"/>
      <c r="CGN38" s="636"/>
      <c r="CGO38" s="636"/>
      <c r="CGP38" s="636"/>
      <c r="CGQ38" s="636"/>
      <c r="CGR38" s="636"/>
      <c r="CGS38" s="636"/>
      <c r="CGT38" s="636"/>
      <c r="CGU38" s="636"/>
      <c r="CGV38" s="636"/>
      <c r="CGW38" s="636"/>
      <c r="CGX38" s="636"/>
      <c r="CGY38" s="636"/>
      <c r="CGZ38" s="636"/>
      <c r="CHA38" s="636"/>
      <c r="CHB38" s="636"/>
      <c r="CHC38" s="636"/>
      <c r="CHD38" s="636"/>
      <c r="CHE38" s="636"/>
      <c r="CHF38" s="636"/>
      <c r="CHG38" s="636"/>
      <c r="CHH38" s="636"/>
      <c r="CHI38" s="636"/>
      <c r="CHJ38" s="636"/>
      <c r="CHK38" s="636"/>
      <c r="CHL38" s="636"/>
      <c r="CHM38" s="636"/>
      <c r="CHN38" s="636"/>
      <c r="CHO38" s="636"/>
      <c r="CHP38" s="636"/>
      <c r="CHQ38" s="636"/>
      <c r="CHR38" s="636"/>
      <c r="CHS38" s="636"/>
      <c r="CHT38" s="636"/>
      <c r="CHU38" s="636"/>
      <c r="CHV38" s="636"/>
      <c r="CHW38" s="636"/>
      <c r="CHX38" s="636"/>
      <c r="CHY38" s="636"/>
      <c r="CHZ38" s="636"/>
      <c r="CIA38" s="636"/>
      <c r="CIB38" s="636"/>
      <c r="CIC38" s="636"/>
      <c r="CID38" s="636"/>
      <c r="CIE38" s="636"/>
      <c r="CIF38" s="636"/>
      <c r="CIG38" s="636"/>
      <c r="CIH38" s="636"/>
      <c r="CII38" s="636"/>
      <c r="CIJ38" s="636"/>
      <c r="CIK38" s="636"/>
      <c r="CIL38" s="636"/>
      <c r="CIM38" s="636"/>
      <c r="CIN38" s="636"/>
      <c r="CIO38" s="636"/>
      <c r="CIP38" s="636"/>
      <c r="CIQ38" s="636"/>
      <c r="CIR38" s="636"/>
      <c r="CIS38" s="636"/>
      <c r="CIT38" s="636"/>
      <c r="CIU38" s="636"/>
      <c r="CIV38" s="636"/>
      <c r="CIW38" s="636"/>
      <c r="CIX38" s="636"/>
      <c r="CIY38" s="636"/>
      <c r="CIZ38" s="636"/>
      <c r="CJA38" s="636"/>
      <c r="CJB38" s="636"/>
      <c r="CJC38" s="636"/>
      <c r="CJD38" s="636"/>
      <c r="CJE38" s="636"/>
      <c r="CJF38" s="636"/>
      <c r="CJG38" s="636"/>
      <c r="CJH38" s="636"/>
      <c r="CJI38" s="636"/>
      <c r="CJJ38" s="636"/>
      <c r="CJK38" s="636"/>
      <c r="CJL38" s="636"/>
      <c r="CJM38" s="636"/>
      <c r="CJN38" s="636"/>
      <c r="CJO38" s="636"/>
      <c r="CJP38" s="636"/>
      <c r="CJQ38" s="636"/>
      <c r="CJR38" s="636"/>
      <c r="CJS38" s="636"/>
      <c r="CJT38" s="636"/>
      <c r="CJU38" s="636"/>
      <c r="CJV38" s="636"/>
      <c r="CJW38" s="636"/>
      <c r="CJX38" s="636"/>
      <c r="CJY38" s="636"/>
      <c r="CJZ38" s="636"/>
      <c r="CKA38" s="636"/>
      <c r="CKB38" s="636"/>
      <c r="CKC38" s="636"/>
      <c r="CKD38" s="636"/>
      <c r="CKE38" s="636"/>
      <c r="CKF38" s="636"/>
      <c r="CKG38" s="636"/>
      <c r="CKH38" s="636"/>
      <c r="CKI38" s="636"/>
      <c r="CKJ38" s="636"/>
      <c r="CKK38" s="636"/>
      <c r="CKL38" s="636"/>
      <c r="CKM38" s="636"/>
      <c r="CKN38" s="636"/>
      <c r="CKO38" s="636"/>
      <c r="CKP38" s="636"/>
      <c r="CKQ38" s="636"/>
      <c r="CKR38" s="636"/>
      <c r="CKS38" s="636"/>
      <c r="CKT38" s="636"/>
      <c r="CKU38" s="636"/>
      <c r="CKV38" s="636"/>
      <c r="CKW38" s="636"/>
      <c r="CKX38" s="636"/>
      <c r="CKY38" s="636"/>
      <c r="CKZ38" s="636"/>
      <c r="CLA38" s="636"/>
      <c r="CLB38" s="636"/>
      <c r="CLC38" s="636"/>
      <c r="CLD38" s="636"/>
      <c r="CLE38" s="636"/>
      <c r="CLF38" s="636"/>
      <c r="CLG38" s="636"/>
      <c r="CLH38" s="636"/>
      <c r="CLI38" s="636"/>
      <c r="CLJ38" s="636"/>
      <c r="CLK38" s="636"/>
      <c r="CLL38" s="636"/>
      <c r="CLM38" s="636"/>
      <c r="CLN38" s="636"/>
      <c r="CLO38" s="636"/>
      <c r="CLP38" s="636"/>
      <c r="CLQ38" s="636"/>
      <c r="CLR38" s="636"/>
      <c r="CLS38" s="636"/>
      <c r="CLT38" s="636"/>
      <c r="CLU38" s="636"/>
      <c r="CLV38" s="636"/>
      <c r="CLW38" s="636"/>
      <c r="CLX38" s="636"/>
      <c r="CLY38" s="636"/>
      <c r="CLZ38" s="636"/>
      <c r="CMA38" s="636"/>
      <c r="CMB38" s="636"/>
      <c r="CMC38" s="636"/>
      <c r="CMD38" s="636"/>
      <c r="CME38" s="636"/>
      <c r="CMF38" s="636"/>
      <c r="CMG38" s="636"/>
      <c r="CMH38" s="636"/>
      <c r="CMI38" s="636"/>
      <c r="CMJ38" s="636"/>
      <c r="CMK38" s="636"/>
      <c r="CML38" s="636"/>
      <c r="CMM38" s="636"/>
      <c r="CMN38" s="636"/>
      <c r="CMO38" s="636"/>
      <c r="CMP38" s="636"/>
      <c r="CMQ38" s="636"/>
      <c r="CMR38" s="636"/>
      <c r="CMS38" s="636"/>
      <c r="CMT38" s="636"/>
      <c r="CMU38" s="636"/>
      <c r="CMV38" s="636"/>
      <c r="CMW38" s="636"/>
      <c r="CMX38" s="636"/>
      <c r="CMY38" s="636"/>
      <c r="CMZ38" s="636"/>
      <c r="CNA38" s="636"/>
      <c r="CNB38" s="636"/>
      <c r="CNC38" s="636"/>
      <c r="CND38" s="636"/>
      <c r="CNE38" s="636"/>
      <c r="CNF38" s="636"/>
      <c r="CNG38" s="636"/>
      <c r="CNH38" s="636"/>
      <c r="CNI38" s="636"/>
      <c r="CNJ38" s="636"/>
      <c r="CNK38" s="636"/>
      <c r="CNL38" s="636"/>
      <c r="CNM38" s="636"/>
      <c r="CNN38" s="636"/>
      <c r="CNO38" s="636"/>
      <c r="CNP38" s="636"/>
      <c r="CNQ38" s="636"/>
      <c r="CNR38" s="636"/>
      <c r="CNS38" s="636"/>
      <c r="CNT38" s="636"/>
      <c r="CNU38" s="636"/>
      <c r="CNV38" s="636"/>
      <c r="CNW38" s="636"/>
      <c r="CNX38" s="636"/>
      <c r="CNY38" s="636"/>
      <c r="CNZ38" s="636"/>
      <c r="COA38" s="636"/>
      <c r="COB38" s="636"/>
      <c r="COC38" s="636"/>
      <c r="COD38" s="636"/>
      <c r="COE38" s="636"/>
      <c r="COF38" s="636"/>
      <c r="COG38" s="636"/>
      <c r="COH38" s="636"/>
      <c r="COI38" s="636"/>
      <c r="COJ38" s="636"/>
      <c r="COK38" s="636"/>
      <c r="COL38" s="636"/>
      <c r="COM38" s="636"/>
      <c r="CON38" s="636"/>
      <c r="COO38" s="636"/>
      <c r="COP38" s="636"/>
      <c r="COQ38" s="636"/>
      <c r="COR38" s="636"/>
      <c r="COS38" s="636"/>
      <c r="COT38" s="636"/>
      <c r="COU38" s="636"/>
      <c r="COV38" s="636"/>
      <c r="COW38" s="636"/>
      <c r="COX38" s="636"/>
      <c r="COY38" s="636"/>
      <c r="COZ38" s="636"/>
      <c r="CPA38" s="636"/>
      <c r="CPB38" s="636"/>
      <c r="CPC38" s="636"/>
      <c r="CPD38" s="636"/>
      <c r="CPE38" s="636"/>
      <c r="CPF38" s="636"/>
      <c r="CPG38" s="636"/>
      <c r="CPH38" s="636"/>
      <c r="CPI38" s="636"/>
      <c r="CPJ38" s="636"/>
      <c r="CPK38" s="636"/>
      <c r="CPL38" s="636"/>
      <c r="CPM38" s="636"/>
      <c r="CPN38" s="636"/>
      <c r="CPO38" s="636"/>
      <c r="CPP38" s="636"/>
      <c r="CPQ38" s="636"/>
      <c r="CPR38" s="636"/>
      <c r="CPS38" s="636"/>
      <c r="CPT38" s="636"/>
      <c r="CPU38" s="636"/>
      <c r="CPV38" s="636"/>
      <c r="CPW38" s="636"/>
      <c r="CPX38" s="636"/>
      <c r="CPY38" s="636"/>
      <c r="CPZ38" s="636"/>
      <c r="CQA38" s="636"/>
      <c r="CQB38" s="636"/>
      <c r="CQC38" s="636"/>
      <c r="CQD38" s="636"/>
      <c r="CQE38" s="636"/>
      <c r="CQF38" s="636"/>
      <c r="CQG38" s="636"/>
      <c r="CQH38" s="636"/>
      <c r="CQI38" s="636"/>
      <c r="CQJ38" s="636"/>
      <c r="CQK38" s="636"/>
      <c r="CQL38" s="636"/>
      <c r="CQM38" s="636"/>
      <c r="CQN38" s="636"/>
      <c r="CQO38" s="636"/>
      <c r="CQP38" s="636"/>
      <c r="CQQ38" s="636"/>
      <c r="CQR38" s="636"/>
      <c r="CQS38" s="636"/>
      <c r="CQT38" s="636"/>
      <c r="CQU38" s="636"/>
      <c r="CQV38" s="636"/>
      <c r="CQW38" s="636"/>
      <c r="CQX38" s="636"/>
      <c r="CQY38" s="636"/>
      <c r="CQZ38" s="636"/>
      <c r="CRA38" s="636"/>
      <c r="CRB38" s="636"/>
      <c r="CRC38" s="636"/>
      <c r="CRD38" s="636"/>
      <c r="CRE38" s="636"/>
      <c r="CRF38" s="636"/>
      <c r="CRG38" s="636"/>
      <c r="CRH38" s="636"/>
      <c r="CRI38" s="636"/>
      <c r="CRJ38" s="636"/>
      <c r="CRK38" s="636"/>
      <c r="CRL38" s="636"/>
      <c r="CRM38" s="636"/>
      <c r="CRN38" s="636"/>
      <c r="CRO38" s="636"/>
      <c r="CRP38" s="636"/>
      <c r="CRQ38" s="636"/>
      <c r="CRR38" s="636"/>
      <c r="CRS38" s="636"/>
      <c r="CRT38" s="636"/>
      <c r="CRU38" s="636"/>
      <c r="CRV38" s="636"/>
      <c r="CRW38" s="636"/>
      <c r="CRX38" s="636"/>
      <c r="CRY38" s="636"/>
      <c r="CRZ38" s="636"/>
      <c r="CSA38" s="636"/>
      <c r="CSB38" s="636"/>
      <c r="CSC38" s="636"/>
      <c r="CSD38" s="636"/>
      <c r="CSE38" s="636"/>
      <c r="CSF38" s="636"/>
      <c r="CSG38" s="636"/>
      <c r="CSH38" s="636"/>
      <c r="CSI38" s="636"/>
      <c r="CSJ38" s="636"/>
      <c r="CSK38" s="636"/>
      <c r="CSL38" s="636"/>
      <c r="CSM38" s="636"/>
      <c r="CSN38" s="636"/>
      <c r="CSO38" s="636"/>
      <c r="CSP38" s="636"/>
      <c r="CSQ38" s="636"/>
      <c r="CSR38" s="636"/>
      <c r="CSS38" s="636"/>
      <c r="CST38" s="636"/>
      <c r="CSU38" s="636"/>
      <c r="CSV38" s="636"/>
      <c r="CSW38" s="636"/>
      <c r="CSX38" s="636"/>
      <c r="CSY38" s="636"/>
      <c r="CSZ38" s="636"/>
      <c r="CTA38" s="636"/>
      <c r="CTB38" s="636"/>
      <c r="CTC38" s="636"/>
      <c r="CTD38" s="636"/>
      <c r="CTE38" s="636"/>
      <c r="CTF38" s="636"/>
      <c r="CTG38" s="636"/>
      <c r="CTH38" s="636"/>
      <c r="CTI38" s="636"/>
      <c r="CTJ38" s="636"/>
      <c r="CTK38" s="636"/>
      <c r="CTL38" s="636"/>
      <c r="CTM38" s="636"/>
      <c r="CTN38" s="636"/>
      <c r="CTO38" s="636"/>
      <c r="CTP38" s="636"/>
      <c r="CTQ38" s="636"/>
      <c r="CTR38" s="636"/>
      <c r="CTS38" s="636"/>
      <c r="CTT38" s="636"/>
      <c r="CTU38" s="636"/>
      <c r="CTV38" s="636"/>
      <c r="CTW38" s="636"/>
      <c r="CTX38" s="636"/>
      <c r="CTY38" s="636"/>
      <c r="CTZ38" s="636"/>
      <c r="CUA38" s="636"/>
      <c r="CUB38" s="636"/>
      <c r="CUC38" s="636"/>
      <c r="CUD38" s="636"/>
      <c r="CUE38" s="636"/>
      <c r="CUF38" s="636"/>
      <c r="CUG38" s="636"/>
      <c r="CUH38" s="636"/>
      <c r="CUI38" s="636"/>
      <c r="CUJ38" s="636"/>
      <c r="CUK38" s="636"/>
      <c r="CUL38" s="636"/>
      <c r="CUM38" s="636"/>
      <c r="CUN38" s="636"/>
      <c r="CUO38" s="636"/>
      <c r="CUP38" s="636"/>
      <c r="CUQ38" s="636"/>
      <c r="CUR38" s="636"/>
      <c r="CUS38" s="636"/>
      <c r="CUT38" s="636"/>
      <c r="CUU38" s="636"/>
      <c r="CUV38" s="636"/>
      <c r="CUW38" s="636"/>
      <c r="CUX38" s="636"/>
      <c r="CUY38" s="636"/>
      <c r="CUZ38" s="636"/>
      <c r="CVA38" s="636"/>
      <c r="CVB38" s="636"/>
      <c r="CVC38" s="636"/>
      <c r="CVD38" s="636"/>
      <c r="CVE38" s="636"/>
      <c r="CVF38" s="636"/>
      <c r="CVG38" s="636"/>
      <c r="CVH38" s="636"/>
      <c r="CVI38" s="636"/>
      <c r="CVJ38" s="636"/>
      <c r="CVK38" s="636"/>
      <c r="CVL38" s="636"/>
      <c r="CVM38" s="636"/>
      <c r="CVN38" s="636"/>
      <c r="CVO38" s="636"/>
      <c r="CVP38" s="636"/>
      <c r="CVQ38" s="636"/>
      <c r="CVR38" s="636"/>
      <c r="CVS38" s="636"/>
      <c r="CVT38" s="636"/>
      <c r="CVU38" s="636"/>
      <c r="CVV38" s="636"/>
      <c r="CVW38" s="636"/>
      <c r="CVX38" s="636"/>
      <c r="CVY38" s="636"/>
      <c r="CVZ38" s="636"/>
      <c r="CWA38" s="636"/>
      <c r="CWB38" s="636"/>
      <c r="CWC38" s="636"/>
      <c r="CWD38" s="636"/>
      <c r="CWE38" s="636"/>
      <c r="CWF38" s="636"/>
      <c r="CWG38" s="636"/>
      <c r="CWH38" s="636"/>
      <c r="CWI38" s="636"/>
      <c r="CWJ38" s="636"/>
      <c r="CWK38" s="636"/>
      <c r="CWL38" s="636"/>
      <c r="CWM38" s="636"/>
      <c r="CWN38" s="636"/>
      <c r="CWO38" s="636"/>
      <c r="CWP38" s="636"/>
      <c r="CWQ38" s="636"/>
      <c r="CWR38" s="636"/>
      <c r="CWS38" s="636"/>
      <c r="CWT38" s="636"/>
      <c r="CWU38" s="636"/>
      <c r="CWV38" s="636"/>
      <c r="CWW38" s="636"/>
      <c r="CWX38" s="636"/>
      <c r="CWY38" s="636"/>
      <c r="CWZ38" s="636"/>
      <c r="CXA38" s="636"/>
      <c r="CXB38" s="636"/>
      <c r="CXC38" s="636"/>
      <c r="CXD38" s="636"/>
      <c r="CXE38" s="636"/>
      <c r="CXF38" s="636"/>
      <c r="CXG38" s="636"/>
      <c r="CXH38" s="636"/>
      <c r="CXI38" s="636"/>
      <c r="CXJ38" s="636"/>
      <c r="CXK38" s="636"/>
      <c r="CXL38" s="636"/>
      <c r="CXM38" s="636"/>
      <c r="CXN38" s="636"/>
      <c r="CXO38" s="636"/>
      <c r="CXP38" s="636"/>
      <c r="CXQ38" s="636"/>
      <c r="CXR38" s="636"/>
      <c r="CXS38" s="636"/>
      <c r="CXT38" s="636"/>
      <c r="CXU38" s="636"/>
      <c r="CXV38" s="636"/>
      <c r="CXW38" s="636"/>
      <c r="CXX38" s="636"/>
      <c r="CXY38" s="636"/>
      <c r="CXZ38" s="636"/>
      <c r="CYA38" s="636"/>
      <c r="CYB38" s="636"/>
      <c r="CYC38" s="636"/>
      <c r="CYD38" s="636"/>
      <c r="CYE38" s="636"/>
      <c r="CYF38" s="636"/>
      <c r="CYG38" s="636"/>
      <c r="CYH38" s="636"/>
      <c r="CYI38" s="636"/>
      <c r="CYJ38" s="636"/>
      <c r="CYK38" s="636"/>
      <c r="CYL38" s="636"/>
      <c r="CYM38" s="636"/>
      <c r="CYN38" s="636"/>
      <c r="CYO38" s="636"/>
      <c r="CYP38" s="636"/>
      <c r="CYQ38" s="636"/>
      <c r="CYR38" s="636"/>
      <c r="CYS38" s="636"/>
      <c r="CYT38" s="636"/>
      <c r="CYU38" s="636"/>
      <c r="CYV38" s="636"/>
      <c r="CYW38" s="636"/>
      <c r="CYX38" s="636"/>
      <c r="CYY38" s="636"/>
      <c r="CYZ38" s="636"/>
      <c r="CZA38" s="636"/>
      <c r="CZB38" s="636"/>
      <c r="CZC38" s="636"/>
      <c r="CZD38" s="636"/>
      <c r="CZE38" s="636"/>
      <c r="CZF38" s="636"/>
      <c r="CZG38" s="636"/>
      <c r="CZH38" s="636"/>
      <c r="CZI38" s="636"/>
      <c r="CZJ38" s="636"/>
      <c r="CZK38" s="636"/>
      <c r="CZL38" s="636"/>
      <c r="CZM38" s="636"/>
      <c r="CZN38" s="636"/>
      <c r="CZO38" s="636"/>
      <c r="CZP38" s="636"/>
      <c r="CZQ38" s="636"/>
      <c r="CZR38" s="636"/>
      <c r="CZS38" s="636"/>
      <c r="CZT38" s="636"/>
      <c r="CZU38" s="636"/>
      <c r="CZV38" s="636"/>
      <c r="CZW38" s="636"/>
      <c r="CZX38" s="636"/>
      <c r="CZY38" s="636"/>
      <c r="CZZ38" s="636"/>
      <c r="DAA38" s="636"/>
      <c r="DAB38" s="636"/>
      <c r="DAC38" s="636"/>
      <c r="DAD38" s="636"/>
      <c r="DAE38" s="636"/>
      <c r="DAF38" s="636"/>
      <c r="DAG38" s="636"/>
      <c r="DAH38" s="636"/>
      <c r="DAI38" s="636"/>
      <c r="DAJ38" s="636"/>
      <c r="DAK38" s="636"/>
      <c r="DAL38" s="636"/>
      <c r="DAM38" s="636"/>
      <c r="DAN38" s="636"/>
      <c r="DAO38" s="636"/>
      <c r="DAP38" s="636"/>
      <c r="DAQ38" s="636"/>
      <c r="DAR38" s="636"/>
      <c r="DAS38" s="636"/>
      <c r="DAT38" s="636"/>
      <c r="DAU38" s="636"/>
      <c r="DAV38" s="636"/>
      <c r="DAW38" s="636"/>
      <c r="DAX38" s="636"/>
      <c r="DAY38" s="636"/>
      <c r="DAZ38" s="636"/>
      <c r="DBA38" s="636"/>
      <c r="DBB38" s="636"/>
      <c r="DBC38" s="636"/>
      <c r="DBD38" s="636"/>
      <c r="DBE38" s="636"/>
      <c r="DBF38" s="636"/>
      <c r="DBG38" s="636"/>
      <c r="DBH38" s="636"/>
      <c r="DBI38" s="636"/>
      <c r="DBJ38" s="636"/>
      <c r="DBK38" s="636"/>
      <c r="DBL38" s="636"/>
      <c r="DBM38" s="636"/>
      <c r="DBN38" s="636"/>
      <c r="DBO38" s="636"/>
      <c r="DBP38" s="636"/>
      <c r="DBQ38" s="636"/>
      <c r="DBR38" s="636"/>
      <c r="DBS38" s="636"/>
      <c r="DBT38" s="636"/>
      <c r="DBU38" s="636"/>
      <c r="DBV38" s="636"/>
      <c r="DBW38" s="636"/>
      <c r="DBX38" s="636"/>
      <c r="DBY38" s="636"/>
      <c r="DBZ38" s="636"/>
      <c r="DCA38" s="636"/>
      <c r="DCB38" s="636"/>
      <c r="DCC38" s="636"/>
      <c r="DCD38" s="636"/>
      <c r="DCE38" s="636"/>
      <c r="DCF38" s="636"/>
      <c r="DCG38" s="636"/>
      <c r="DCH38" s="636"/>
      <c r="DCI38" s="636"/>
      <c r="DCJ38" s="636"/>
      <c r="DCK38" s="636"/>
      <c r="DCL38" s="636"/>
      <c r="DCM38" s="636"/>
      <c r="DCN38" s="636"/>
      <c r="DCO38" s="636"/>
      <c r="DCP38" s="636"/>
      <c r="DCQ38" s="636"/>
      <c r="DCR38" s="636"/>
      <c r="DCS38" s="636"/>
      <c r="DCT38" s="636"/>
      <c r="DCU38" s="636"/>
      <c r="DCV38" s="636"/>
      <c r="DCW38" s="636"/>
      <c r="DCX38" s="636"/>
      <c r="DCY38" s="636"/>
      <c r="DCZ38" s="636"/>
      <c r="DDA38" s="636"/>
      <c r="DDB38" s="636"/>
      <c r="DDC38" s="636"/>
      <c r="DDD38" s="636"/>
      <c r="DDE38" s="636"/>
      <c r="DDF38" s="636"/>
      <c r="DDG38" s="636"/>
      <c r="DDH38" s="636"/>
      <c r="DDI38" s="636"/>
      <c r="DDJ38" s="636"/>
      <c r="DDK38" s="636"/>
      <c r="DDL38" s="636"/>
      <c r="DDM38" s="636"/>
      <c r="DDN38" s="636"/>
      <c r="DDO38" s="636"/>
      <c r="DDP38" s="636"/>
      <c r="DDQ38" s="636"/>
      <c r="DDR38" s="636"/>
      <c r="DDS38" s="636"/>
      <c r="DDT38" s="636"/>
      <c r="DDU38" s="636"/>
      <c r="DDV38" s="636"/>
      <c r="DDW38" s="636"/>
      <c r="DDX38" s="636"/>
      <c r="DDY38" s="636"/>
      <c r="DDZ38" s="636"/>
      <c r="DEA38" s="636"/>
      <c r="DEB38" s="636"/>
      <c r="DEC38" s="636"/>
      <c r="DED38" s="636"/>
      <c r="DEE38" s="636"/>
      <c r="DEF38" s="636"/>
      <c r="DEG38" s="636"/>
      <c r="DEH38" s="636"/>
      <c r="DEI38" s="636"/>
      <c r="DEJ38" s="636"/>
      <c r="DEK38" s="636"/>
      <c r="DEL38" s="636"/>
      <c r="DEM38" s="636"/>
      <c r="DEN38" s="636"/>
      <c r="DEO38" s="636"/>
      <c r="DEP38" s="636"/>
      <c r="DEQ38" s="636"/>
      <c r="DER38" s="636"/>
      <c r="DES38" s="636"/>
      <c r="DET38" s="636"/>
      <c r="DEU38" s="636"/>
      <c r="DEV38" s="636"/>
      <c r="DEW38" s="636"/>
      <c r="DEX38" s="636"/>
      <c r="DEY38" s="636"/>
      <c r="DEZ38" s="636"/>
      <c r="DFA38" s="636"/>
      <c r="DFB38" s="636"/>
      <c r="DFC38" s="636"/>
      <c r="DFD38" s="636"/>
      <c r="DFE38" s="636"/>
      <c r="DFF38" s="636"/>
      <c r="DFG38" s="636"/>
      <c r="DFH38" s="636"/>
      <c r="DFI38" s="636"/>
      <c r="DFJ38" s="636"/>
      <c r="DFK38" s="636"/>
      <c r="DFL38" s="636"/>
      <c r="DFM38" s="636"/>
      <c r="DFN38" s="636"/>
      <c r="DFO38" s="636"/>
      <c r="DFP38" s="636"/>
      <c r="DFQ38" s="636"/>
      <c r="DFR38" s="636"/>
      <c r="DFS38" s="636"/>
      <c r="DFT38" s="636"/>
      <c r="DFU38" s="636"/>
      <c r="DFV38" s="636"/>
      <c r="DFW38" s="636"/>
      <c r="DFX38" s="636"/>
      <c r="DFY38" s="636"/>
      <c r="DFZ38" s="636"/>
      <c r="DGA38" s="636"/>
      <c r="DGB38" s="636"/>
      <c r="DGC38" s="636"/>
      <c r="DGD38" s="636"/>
      <c r="DGE38" s="636"/>
      <c r="DGF38" s="636"/>
      <c r="DGG38" s="636"/>
      <c r="DGH38" s="636"/>
      <c r="DGI38" s="636"/>
      <c r="DGJ38" s="636"/>
      <c r="DGK38" s="636"/>
      <c r="DGL38" s="636"/>
      <c r="DGM38" s="636"/>
      <c r="DGN38" s="636"/>
      <c r="DGO38" s="636"/>
      <c r="DGP38" s="636"/>
      <c r="DGQ38" s="636"/>
      <c r="DGR38" s="636"/>
      <c r="DGS38" s="636"/>
      <c r="DGT38" s="636"/>
      <c r="DGU38" s="636"/>
      <c r="DGV38" s="636"/>
      <c r="DGW38" s="636"/>
      <c r="DGX38" s="636"/>
      <c r="DGY38" s="636"/>
      <c r="DGZ38" s="636"/>
      <c r="DHA38" s="636"/>
      <c r="DHB38" s="636"/>
      <c r="DHC38" s="636"/>
      <c r="DHD38" s="636"/>
      <c r="DHE38" s="636"/>
      <c r="DHF38" s="636"/>
      <c r="DHG38" s="636"/>
      <c r="DHH38" s="636"/>
      <c r="DHI38" s="636"/>
      <c r="DHJ38" s="636"/>
      <c r="DHK38" s="636"/>
      <c r="DHL38" s="636"/>
      <c r="DHM38" s="636"/>
      <c r="DHN38" s="636"/>
      <c r="DHO38" s="636"/>
      <c r="DHP38" s="636"/>
      <c r="DHQ38" s="636"/>
      <c r="DHR38" s="636"/>
      <c r="DHS38" s="636"/>
      <c r="DHT38" s="636"/>
      <c r="DHU38" s="636"/>
      <c r="DHV38" s="636"/>
      <c r="DHW38" s="636"/>
      <c r="DHX38" s="636"/>
      <c r="DHY38" s="636"/>
      <c r="DHZ38" s="636"/>
      <c r="DIA38" s="636"/>
      <c r="DIB38" s="636"/>
      <c r="DIC38" s="636"/>
      <c r="DID38" s="636"/>
      <c r="DIE38" s="636"/>
      <c r="DIF38" s="636"/>
      <c r="DIG38" s="636"/>
      <c r="DIH38" s="636"/>
      <c r="DII38" s="636"/>
      <c r="DIJ38" s="636"/>
      <c r="DIK38" s="636"/>
      <c r="DIL38" s="636"/>
      <c r="DIM38" s="636"/>
      <c r="DIN38" s="636"/>
      <c r="DIO38" s="636"/>
      <c r="DIP38" s="636"/>
      <c r="DIQ38" s="636"/>
      <c r="DIR38" s="636"/>
      <c r="DIS38" s="636"/>
      <c r="DIT38" s="636"/>
      <c r="DIU38" s="636"/>
      <c r="DIV38" s="636"/>
      <c r="DIW38" s="636"/>
      <c r="DIX38" s="636"/>
      <c r="DIY38" s="636"/>
      <c r="DIZ38" s="636"/>
      <c r="DJA38" s="636"/>
      <c r="DJB38" s="636"/>
      <c r="DJC38" s="636"/>
      <c r="DJD38" s="636"/>
      <c r="DJE38" s="636"/>
      <c r="DJF38" s="636"/>
      <c r="DJG38" s="636"/>
      <c r="DJH38" s="636"/>
      <c r="DJI38" s="636"/>
      <c r="DJJ38" s="636"/>
      <c r="DJK38" s="636"/>
      <c r="DJL38" s="636"/>
      <c r="DJM38" s="636"/>
      <c r="DJN38" s="636"/>
      <c r="DJO38" s="636"/>
      <c r="DJP38" s="636"/>
      <c r="DJQ38" s="636"/>
      <c r="DJR38" s="636"/>
      <c r="DJS38" s="636"/>
      <c r="DJT38" s="636"/>
      <c r="DJU38" s="636"/>
      <c r="DJV38" s="636"/>
      <c r="DJW38" s="636"/>
      <c r="DJX38" s="636"/>
      <c r="DJY38" s="636"/>
      <c r="DJZ38" s="636"/>
      <c r="DKA38" s="636"/>
      <c r="DKB38" s="636"/>
      <c r="DKC38" s="636"/>
      <c r="DKD38" s="636"/>
      <c r="DKE38" s="636"/>
      <c r="DKF38" s="636"/>
      <c r="DKG38" s="636"/>
      <c r="DKH38" s="636"/>
      <c r="DKI38" s="636"/>
      <c r="DKJ38" s="636"/>
      <c r="DKK38" s="636"/>
      <c r="DKL38" s="636"/>
      <c r="DKM38" s="636"/>
      <c r="DKN38" s="636"/>
      <c r="DKO38" s="636"/>
      <c r="DKP38" s="636"/>
      <c r="DKQ38" s="636"/>
      <c r="DKR38" s="636"/>
      <c r="DKS38" s="636"/>
      <c r="DKT38" s="636"/>
      <c r="DKU38" s="636"/>
      <c r="DKV38" s="636"/>
      <c r="DKW38" s="636"/>
      <c r="DKX38" s="636"/>
      <c r="DKY38" s="636"/>
      <c r="DKZ38" s="636"/>
      <c r="DLA38" s="636"/>
      <c r="DLB38" s="636"/>
      <c r="DLC38" s="636"/>
      <c r="DLD38" s="636"/>
      <c r="DLE38" s="636"/>
      <c r="DLF38" s="636"/>
      <c r="DLG38" s="636"/>
      <c r="DLH38" s="636"/>
      <c r="DLI38" s="636"/>
      <c r="DLJ38" s="636"/>
      <c r="DLK38" s="636"/>
      <c r="DLL38" s="636"/>
      <c r="DLM38" s="636"/>
      <c r="DLN38" s="636"/>
      <c r="DLO38" s="636"/>
      <c r="DLP38" s="636"/>
      <c r="DLQ38" s="636"/>
      <c r="DLR38" s="636"/>
      <c r="DLS38" s="636"/>
      <c r="DLT38" s="636"/>
      <c r="DLU38" s="636"/>
      <c r="DLV38" s="636"/>
      <c r="DLW38" s="636"/>
      <c r="DLX38" s="636"/>
      <c r="DLY38" s="636"/>
      <c r="DLZ38" s="636"/>
      <c r="DMA38" s="636"/>
      <c r="DMB38" s="636"/>
      <c r="DMC38" s="636"/>
      <c r="DMD38" s="636"/>
      <c r="DME38" s="636"/>
      <c r="DMF38" s="636"/>
      <c r="DMG38" s="636"/>
      <c r="DMH38" s="636"/>
      <c r="DMI38" s="636"/>
      <c r="DMJ38" s="636"/>
      <c r="DMK38" s="636"/>
      <c r="DML38" s="636"/>
      <c r="DMM38" s="636"/>
      <c r="DMN38" s="636"/>
      <c r="DMO38" s="636"/>
      <c r="DMP38" s="636"/>
      <c r="DMQ38" s="636"/>
      <c r="DMR38" s="636"/>
      <c r="DMS38" s="636"/>
      <c r="DMT38" s="636"/>
      <c r="DMU38" s="636"/>
      <c r="DMV38" s="636"/>
      <c r="DMW38" s="636"/>
      <c r="DMX38" s="636"/>
      <c r="DMY38" s="636"/>
      <c r="DMZ38" s="636"/>
      <c r="DNA38" s="636"/>
      <c r="DNB38" s="636"/>
      <c r="DNC38" s="636"/>
      <c r="DND38" s="636"/>
      <c r="DNE38" s="636"/>
      <c r="DNF38" s="636"/>
      <c r="DNG38" s="636"/>
      <c r="DNH38" s="636"/>
      <c r="DNI38" s="636"/>
      <c r="DNJ38" s="636"/>
      <c r="DNK38" s="636"/>
      <c r="DNL38" s="636"/>
      <c r="DNM38" s="636"/>
      <c r="DNN38" s="636"/>
      <c r="DNO38" s="636"/>
      <c r="DNP38" s="636"/>
      <c r="DNQ38" s="636"/>
      <c r="DNR38" s="636"/>
      <c r="DNS38" s="636"/>
      <c r="DNT38" s="636"/>
      <c r="DNU38" s="636"/>
      <c r="DNV38" s="636"/>
      <c r="DNW38" s="636"/>
      <c r="DNX38" s="636"/>
      <c r="DNY38" s="636"/>
      <c r="DNZ38" s="636"/>
      <c r="DOA38" s="636"/>
      <c r="DOB38" s="636"/>
      <c r="DOC38" s="636"/>
      <c r="DOD38" s="636"/>
      <c r="DOE38" s="636"/>
      <c r="DOF38" s="636"/>
      <c r="DOG38" s="636"/>
      <c r="DOH38" s="636"/>
      <c r="DOI38" s="636"/>
      <c r="DOJ38" s="636"/>
      <c r="DOK38" s="636"/>
      <c r="DOL38" s="636"/>
      <c r="DOM38" s="636"/>
      <c r="DON38" s="636"/>
      <c r="DOO38" s="636"/>
      <c r="DOP38" s="636"/>
      <c r="DOQ38" s="636"/>
      <c r="DOR38" s="636"/>
      <c r="DOS38" s="636"/>
      <c r="DOT38" s="636"/>
      <c r="DOU38" s="636"/>
      <c r="DOV38" s="636"/>
      <c r="DOW38" s="636"/>
      <c r="DOX38" s="636"/>
      <c r="DOY38" s="636"/>
      <c r="DOZ38" s="636"/>
      <c r="DPA38" s="636"/>
      <c r="DPB38" s="636"/>
      <c r="DPC38" s="636"/>
      <c r="DPD38" s="636"/>
      <c r="DPE38" s="636"/>
      <c r="DPF38" s="636"/>
      <c r="DPG38" s="636"/>
      <c r="DPH38" s="636"/>
      <c r="DPI38" s="636"/>
      <c r="DPJ38" s="636"/>
      <c r="DPK38" s="636"/>
      <c r="DPL38" s="636"/>
      <c r="DPM38" s="636"/>
      <c r="DPN38" s="636"/>
      <c r="DPO38" s="636"/>
      <c r="DPP38" s="636"/>
      <c r="DPQ38" s="636"/>
      <c r="DPR38" s="636"/>
      <c r="DPS38" s="636"/>
      <c r="DPT38" s="636"/>
      <c r="DPU38" s="636"/>
      <c r="DPV38" s="636"/>
      <c r="DPW38" s="636"/>
      <c r="DPX38" s="636"/>
      <c r="DPY38" s="636"/>
      <c r="DPZ38" s="636"/>
      <c r="DQA38" s="636"/>
      <c r="DQB38" s="636"/>
      <c r="DQC38" s="636"/>
      <c r="DQD38" s="636"/>
      <c r="DQE38" s="636"/>
      <c r="DQF38" s="636"/>
      <c r="DQG38" s="636"/>
      <c r="DQH38" s="636"/>
      <c r="DQI38" s="636"/>
      <c r="DQJ38" s="636"/>
      <c r="DQK38" s="636"/>
      <c r="DQL38" s="636"/>
      <c r="DQM38" s="636"/>
      <c r="DQN38" s="636"/>
      <c r="DQO38" s="636"/>
      <c r="DQP38" s="636"/>
      <c r="DQQ38" s="636"/>
      <c r="DQR38" s="636"/>
      <c r="DQS38" s="636"/>
      <c r="DQT38" s="636"/>
      <c r="DQU38" s="636"/>
      <c r="DQV38" s="636"/>
      <c r="DQW38" s="636"/>
      <c r="DQX38" s="636"/>
      <c r="DQY38" s="636"/>
      <c r="DQZ38" s="636"/>
      <c r="DRA38" s="636"/>
      <c r="DRB38" s="636"/>
      <c r="DRC38" s="636"/>
      <c r="DRD38" s="636"/>
      <c r="DRE38" s="636"/>
      <c r="DRF38" s="636"/>
      <c r="DRG38" s="636"/>
      <c r="DRH38" s="636"/>
      <c r="DRI38" s="636"/>
      <c r="DRJ38" s="636"/>
      <c r="DRK38" s="636"/>
      <c r="DRL38" s="636"/>
      <c r="DRM38" s="636"/>
      <c r="DRN38" s="636"/>
      <c r="DRO38" s="636"/>
      <c r="DRP38" s="636"/>
      <c r="DRQ38" s="636"/>
      <c r="DRR38" s="636"/>
      <c r="DRS38" s="636"/>
      <c r="DRT38" s="636"/>
      <c r="DRU38" s="636"/>
      <c r="DRV38" s="636"/>
      <c r="DRW38" s="636"/>
      <c r="DRX38" s="636"/>
      <c r="DRY38" s="636"/>
      <c r="DRZ38" s="636"/>
      <c r="DSA38" s="636"/>
      <c r="DSB38" s="636"/>
      <c r="DSC38" s="636"/>
      <c r="DSD38" s="636"/>
      <c r="DSE38" s="636"/>
      <c r="DSF38" s="636"/>
      <c r="DSG38" s="636"/>
      <c r="DSH38" s="636"/>
      <c r="DSI38" s="636"/>
      <c r="DSJ38" s="636"/>
      <c r="DSK38" s="636"/>
      <c r="DSL38" s="636"/>
      <c r="DSM38" s="636"/>
      <c r="DSN38" s="636"/>
      <c r="DSO38" s="636"/>
      <c r="DSP38" s="636"/>
      <c r="DSQ38" s="636"/>
      <c r="DSR38" s="636"/>
      <c r="DSS38" s="636"/>
      <c r="DST38" s="636"/>
      <c r="DSU38" s="636"/>
      <c r="DSV38" s="636"/>
      <c r="DSW38" s="636"/>
      <c r="DSX38" s="636"/>
      <c r="DSY38" s="636"/>
      <c r="DSZ38" s="636"/>
      <c r="DTA38" s="636"/>
      <c r="DTB38" s="636"/>
      <c r="DTC38" s="636"/>
      <c r="DTD38" s="636"/>
      <c r="DTE38" s="636"/>
      <c r="DTF38" s="636"/>
      <c r="DTG38" s="636"/>
      <c r="DTH38" s="636"/>
      <c r="DTI38" s="636"/>
      <c r="DTJ38" s="636"/>
      <c r="DTK38" s="636"/>
      <c r="DTL38" s="636"/>
      <c r="DTM38" s="636"/>
      <c r="DTN38" s="636"/>
      <c r="DTO38" s="636"/>
      <c r="DTP38" s="636"/>
      <c r="DTQ38" s="636"/>
      <c r="DTR38" s="636"/>
      <c r="DTS38" s="636"/>
      <c r="DTT38" s="636"/>
      <c r="DTU38" s="636"/>
      <c r="DTV38" s="636"/>
      <c r="DTW38" s="636"/>
      <c r="DTX38" s="636"/>
      <c r="DTY38" s="636"/>
      <c r="DTZ38" s="636"/>
      <c r="DUA38" s="636"/>
      <c r="DUB38" s="636"/>
      <c r="DUC38" s="636"/>
      <c r="DUD38" s="636"/>
      <c r="DUE38" s="636"/>
      <c r="DUF38" s="636"/>
      <c r="DUG38" s="636"/>
      <c r="DUH38" s="636"/>
      <c r="DUI38" s="636"/>
      <c r="DUJ38" s="636"/>
      <c r="DUK38" s="636"/>
      <c r="DUL38" s="636"/>
      <c r="DUM38" s="636"/>
      <c r="DUN38" s="636"/>
      <c r="DUO38" s="636"/>
      <c r="DUP38" s="636"/>
      <c r="DUQ38" s="636"/>
      <c r="DUR38" s="636"/>
      <c r="DUS38" s="636"/>
      <c r="DUT38" s="636"/>
      <c r="DUU38" s="636"/>
      <c r="DUV38" s="636"/>
      <c r="DUW38" s="636"/>
      <c r="DUX38" s="636"/>
      <c r="DUY38" s="636"/>
      <c r="DUZ38" s="636"/>
      <c r="DVA38" s="636"/>
      <c r="DVB38" s="636"/>
      <c r="DVC38" s="636"/>
      <c r="DVD38" s="636"/>
      <c r="DVE38" s="636"/>
      <c r="DVF38" s="636"/>
      <c r="DVG38" s="636"/>
      <c r="DVH38" s="636"/>
      <c r="DVI38" s="636"/>
      <c r="DVJ38" s="636"/>
      <c r="DVK38" s="636"/>
      <c r="DVL38" s="636"/>
      <c r="DVM38" s="636"/>
      <c r="DVN38" s="636"/>
      <c r="DVO38" s="636"/>
      <c r="DVP38" s="636"/>
      <c r="DVQ38" s="636"/>
      <c r="DVR38" s="636"/>
      <c r="DVS38" s="636"/>
      <c r="DVT38" s="636"/>
      <c r="DVU38" s="636"/>
      <c r="DVV38" s="636"/>
      <c r="DVW38" s="636"/>
      <c r="DVX38" s="636"/>
      <c r="DVY38" s="636"/>
      <c r="DVZ38" s="636"/>
      <c r="DWA38" s="636"/>
      <c r="DWB38" s="636"/>
      <c r="DWC38" s="636"/>
      <c r="DWD38" s="636"/>
      <c r="DWE38" s="636"/>
      <c r="DWF38" s="636"/>
      <c r="DWG38" s="636"/>
      <c r="DWH38" s="636"/>
      <c r="DWI38" s="636"/>
      <c r="DWJ38" s="636"/>
      <c r="DWK38" s="636"/>
      <c r="DWL38" s="636"/>
      <c r="DWM38" s="636"/>
      <c r="DWN38" s="636"/>
      <c r="DWO38" s="636"/>
      <c r="DWP38" s="636"/>
      <c r="DWQ38" s="636"/>
      <c r="DWR38" s="636"/>
      <c r="DWS38" s="636"/>
      <c r="DWT38" s="636"/>
      <c r="DWU38" s="636"/>
      <c r="DWV38" s="636"/>
      <c r="DWW38" s="636"/>
      <c r="DWX38" s="636"/>
      <c r="DWY38" s="636"/>
      <c r="DWZ38" s="636"/>
      <c r="DXA38" s="636"/>
      <c r="DXB38" s="636"/>
      <c r="DXC38" s="636"/>
      <c r="DXD38" s="636"/>
      <c r="DXE38" s="636"/>
      <c r="DXF38" s="636"/>
      <c r="DXG38" s="636"/>
      <c r="DXH38" s="636"/>
      <c r="DXI38" s="636"/>
      <c r="DXJ38" s="636"/>
      <c r="DXK38" s="636"/>
      <c r="DXL38" s="636"/>
      <c r="DXM38" s="636"/>
      <c r="DXN38" s="636"/>
      <c r="DXO38" s="636"/>
      <c r="DXP38" s="636"/>
      <c r="DXQ38" s="636"/>
      <c r="DXR38" s="636"/>
      <c r="DXS38" s="636"/>
      <c r="DXT38" s="636"/>
      <c r="DXU38" s="636"/>
      <c r="DXV38" s="636"/>
      <c r="DXW38" s="636"/>
      <c r="DXX38" s="636"/>
      <c r="DXY38" s="636"/>
      <c r="DXZ38" s="636"/>
      <c r="DYA38" s="636"/>
      <c r="DYB38" s="636"/>
      <c r="DYC38" s="636"/>
      <c r="DYD38" s="636"/>
      <c r="DYE38" s="636"/>
      <c r="DYF38" s="636"/>
      <c r="DYG38" s="636"/>
      <c r="DYH38" s="636"/>
      <c r="DYI38" s="636"/>
      <c r="DYJ38" s="636"/>
      <c r="DYK38" s="636"/>
      <c r="DYL38" s="636"/>
      <c r="DYM38" s="636"/>
      <c r="DYN38" s="636"/>
      <c r="DYO38" s="636"/>
      <c r="DYP38" s="636"/>
      <c r="DYQ38" s="636"/>
      <c r="DYR38" s="636"/>
      <c r="DYS38" s="636"/>
      <c r="DYT38" s="636"/>
      <c r="DYU38" s="636"/>
      <c r="DYV38" s="636"/>
      <c r="DYW38" s="636"/>
      <c r="DYX38" s="636"/>
      <c r="DYY38" s="636"/>
      <c r="DYZ38" s="636"/>
      <c r="DZA38" s="636"/>
      <c r="DZB38" s="636"/>
      <c r="DZC38" s="636"/>
      <c r="DZD38" s="636"/>
      <c r="DZE38" s="636"/>
      <c r="DZF38" s="636"/>
      <c r="DZG38" s="636"/>
      <c r="DZH38" s="636"/>
      <c r="DZI38" s="636"/>
      <c r="DZJ38" s="636"/>
      <c r="DZK38" s="636"/>
      <c r="DZL38" s="636"/>
      <c r="DZM38" s="636"/>
      <c r="DZN38" s="636"/>
      <c r="DZO38" s="636"/>
      <c r="DZP38" s="636"/>
      <c r="DZQ38" s="636"/>
      <c r="DZR38" s="636"/>
      <c r="DZS38" s="636"/>
      <c r="DZT38" s="636"/>
      <c r="DZU38" s="636"/>
      <c r="DZV38" s="636"/>
      <c r="DZW38" s="636"/>
      <c r="DZX38" s="636"/>
      <c r="DZY38" s="636"/>
      <c r="DZZ38" s="636"/>
      <c r="EAA38" s="636"/>
      <c r="EAB38" s="636"/>
      <c r="EAC38" s="636"/>
      <c r="EAD38" s="636"/>
      <c r="EAE38" s="636"/>
      <c r="EAF38" s="636"/>
      <c r="EAG38" s="636"/>
      <c r="EAH38" s="636"/>
      <c r="EAI38" s="636"/>
      <c r="EAJ38" s="636"/>
      <c r="EAK38" s="636"/>
      <c r="EAL38" s="636"/>
      <c r="EAM38" s="636"/>
      <c r="EAN38" s="636"/>
      <c r="EAO38" s="636"/>
      <c r="EAP38" s="636"/>
      <c r="EAQ38" s="636"/>
      <c r="EAR38" s="636"/>
      <c r="EAS38" s="636"/>
      <c r="EAT38" s="636"/>
      <c r="EAU38" s="636"/>
      <c r="EAV38" s="636"/>
      <c r="EAW38" s="636"/>
      <c r="EAX38" s="636"/>
      <c r="EAY38" s="636"/>
      <c r="EAZ38" s="636"/>
      <c r="EBA38" s="636"/>
      <c r="EBB38" s="636"/>
      <c r="EBC38" s="636"/>
      <c r="EBD38" s="636"/>
      <c r="EBE38" s="636"/>
      <c r="EBF38" s="636"/>
      <c r="EBG38" s="636"/>
      <c r="EBH38" s="636"/>
      <c r="EBI38" s="636"/>
      <c r="EBJ38" s="636"/>
      <c r="EBK38" s="636"/>
      <c r="EBL38" s="636"/>
      <c r="EBM38" s="636"/>
      <c r="EBN38" s="636"/>
      <c r="EBO38" s="636"/>
      <c r="EBP38" s="636"/>
      <c r="EBQ38" s="636"/>
      <c r="EBR38" s="636"/>
      <c r="EBS38" s="636"/>
      <c r="EBT38" s="636"/>
      <c r="EBU38" s="636"/>
      <c r="EBV38" s="636"/>
      <c r="EBW38" s="636"/>
      <c r="EBX38" s="636"/>
      <c r="EBY38" s="636"/>
      <c r="EBZ38" s="636"/>
      <c r="ECA38" s="636"/>
      <c r="ECB38" s="636"/>
      <c r="ECC38" s="636"/>
      <c r="ECD38" s="636"/>
      <c r="ECE38" s="636"/>
      <c r="ECF38" s="636"/>
      <c r="ECG38" s="636"/>
      <c r="ECH38" s="636"/>
      <c r="ECI38" s="636"/>
      <c r="ECJ38" s="636"/>
      <c r="ECK38" s="636"/>
      <c r="ECL38" s="636"/>
      <c r="ECM38" s="636"/>
      <c r="ECN38" s="636"/>
      <c r="ECO38" s="636"/>
      <c r="ECP38" s="636"/>
      <c r="ECQ38" s="636"/>
      <c r="ECR38" s="636"/>
      <c r="ECS38" s="636"/>
      <c r="ECT38" s="636"/>
      <c r="ECU38" s="636"/>
      <c r="ECV38" s="636"/>
      <c r="ECW38" s="636"/>
      <c r="ECX38" s="636"/>
      <c r="ECY38" s="636"/>
      <c r="ECZ38" s="636"/>
      <c r="EDA38" s="636"/>
      <c r="EDB38" s="636"/>
      <c r="EDC38" s="636"/>
      <c r="EDD38" s="636"/>
      <c r="EDE38" s="636"/>
      <c r="EDF38" s="636"/>
      <c r="EDG38" s="636"/>
      <c r="EDH38" s="636"/>
      <c r="EDI38" s="636"/>
      <c r="EDJ38" s="636"/>
      <c r="EDK38" s="636"/>
      <c r="EDL38" s="636"/>
      <c r="EDM38" s="636"/>
      <c r="EDN38" s="636"/>
      <c r="EDO38" s="636"/>
      <c r="EDP38" s="636"/>
      <c r="EDQ38" s="636"/>
      <c r="EDR38" s="636"/>
      <c r="EDS38" s="636"/>
      <c r="EDT38" s="636"/>
      <c r="EDU38" s="636"/>
      <c r="EDV38" s="636"/>
      <c r="EDW38" s="636"/>
      <c r="EDX38" s="636"/>
      <c r="EDY38" s="636"/>
      <c r="EDZ38" s="636"/>
      <c r="EEA38" s="636"/>
      <c r="EEB38" s="636"/>
      <c r="EEC38" s="636"/>
      <c r="EED38" s="636"/>
      <c r="EEE38" s="636"/>
      <c r="EEF38" s="636"/>
      <c r="EEG38" s="636"/>
      <c r="EEH38" s="636"/>
      <c r="EEI38" s="636"/>
      <c r="EEJ38" s="636"/>
      <c r="EEK38" s="636"/>
      <c r="EEL38" s="636"/>
      <c r="EEM38" s="636"/>
      <c r="EEN38" s="636"/>
      <c r="EEO38" s="636"/>
      <c r="EEP38" s="636"/>
      <c r="EEQ38" s="636"/>
      <c r="EER38" s="636"/>
      <c r="EES38" s="636"/>
      <c r="EET38" s="636"/>
      <c r="EEU38" s="636"/>
      <c r="EEV38" s="636"/>
      <c r="EEW38" s="636"/>
      <c r="EEX38" s="636"/>
      <c r="EEY38" s="636"/>
      <c r="EEZ38" s="636"/>
      <c r="EFA38" s="636"/>
      <c r="EFB38" s="636"/>
      <c r="EFC38" s="636"/>
      <c r="EFD38" s="636"/>
      <c r="EFE38" s="636"/>
      <c r="EFF38" s="636"/>
      <c r="EFG38" s="636"/>
      <c r="EFH38" s="636"/>
      <c r="EFI38" s="636"/>
      <c r="EFJ38" s="636"/>
      <c r="EFK38" s="636"/>
      <c r="EFL38" s="636"/>
      <c r="EFM38" s="636"/>
      <c r="EFN38" s="636"/>
      <c r="EFO38" s="636"/>
      <c r="EFP38" s="636"/>
      <c r="EFQ38" s="636"/>
      <c r="EFR38" s="636"/>
      <c r="EFS38" s="636"/>
      <c r="EFT38" s="636"/>
      <c r="EFU38" s="636"/>
      <c r="EFV38" s="636"/>
      <c r="EFW38" s="636"/>
      <c r="EFX38" s="636"/>
      <c r="EFY38" s="636"/>
      <c r="EFZ38" s="636"/>
      <c r="EGA38" s="636"/>
      <c r="EGB38" s="636"/>
      <c r="EGC38" s="636"/>
      <c r="EGD38" s="636"/>
      <c r="EGE38" s="636"/>
      <c r="EGF38" s="636"/>
      <c r="EGG38" s="636"/>
      <c r="EGH38" s="636"/>
      <c r="EGI38" s="636"/>
      <c r="EGJ38" s="636"/>
      <c r="EGK38" s="636"/>
      <c r="EGL38" s="636"/>
      <c r="EGM38" s="636"/>
      <c r="EGN38" s="636"/>
      <c r="EGO38" s="636"/>
      <c r="EGP38" s="636"/>
      <c r="EGQ38" s="636"/>
      <c r="EGR38" s="636"/>
      <c r="EGS38" s="636"/>
      <c r="EGT38" s="636"/>
      <c r="EGU38" s="636"/>
      <c r="EGV38" s="636"/>
      <c r="EGW38" s="636"/>
      <c r="EGX38" s="636"/>
      <c r="EGY38" s="636"/>
      <c r="EGZ38" s="636"/>
      <c r="EHA38" s="636"/>
      <c r="EHB38" s="636"/>
      <c r="EHC38" s="636"/>
      <c r="EHD38" s="636"/>
      <c r="EHE38" s="636"/>
      <c r="EHF38" s="636"/>
      <c r="EHG38" s="636"/>
      <c r="EHH38" s="636"/>
      <c r="EHI38" s="636"/>
      <c r="EHJ38" s="636"/>
      <c r="EHK38" s="636"/>
      <c r="EHL38" s="636"/>
      <c r="EHM38" s="636"/>
      <c r="EHN38" s="636"/>
      <c r="EHO38" s="636"/>
      <c r="EHP38" s="636"/>
      <c r="EHQ38" s="636"/>
      <c r="EHR38" s="636"/>
      <c r="EHS38" s="636"/>
      <c r="EHT38" s="636"/>
      <c r="EHU38" s="636"/>
      <c r="EHV38" s="636"/>
      <c r="EHW38" s="636"/>
      <c r="EHX38" s="636"/>
      <c r="EHY38" s="636"/>
      <c r="EHZ38" s="636"/>
      <c r="EIA38" s="636"/>
      <c r="EIB38" s="636"/>
      <c r="EIC38" s="636"/>
      <c r="EID38" s="636"/>
      <c r="EIE38" s="636"/>
      <c r="EIF38" s="636"/>
      <c r="EIG38" s="636"/>
      <c r="EIH38" s="636"/>
      <c r="EII38" s="636"/>
      <c r="EIJ38" s="636"/>
      <c r="EIK38" s="636"/>
      <c r="EIL38" s="636"/>
      <c r="EIM38" s="636"/>
      <c r="EIN38" s="636"/>
      <c r="EIO38" s="636"/>
      <c r="EIP38" s="636"/>
      <c r="EIQ38" s="636"/>
      <c r="EIR38" s="636"/>
      <c r="EIS38" s="636"/>
      <c r="EIT38" s="636"/>
      <c r="EIU38" s="636"/>
      <c r="EIV38" s="636"/>
      <c r="EIW38" s="636"/>
      <c r="EIX38" s="636"/>
      <c r="EIY38" s="636"/>
      <c r="EIZ38" s="636"/>
      <c r="EJA38" s="636"/>
      <c r="EJB38" s="636"/>
      <c r="EJC38" s="636"/>
      <c r="EJD38" s="636"/>
      <c r="EJE38" s="636"/>
      <c r="EJF38" s="636"/>
      <c r="EJG38" s="636"/>
      <c r="EJH38" s="636"/>
      <c r="EJI38" s="636"/>
      <c r="EJJ38" s="636"/>
      <c r="EJK38" s="636"/>
      <c r="EJL38" s="636"/>
      <c r="EJM38" s="636"/>
      <c r="EJN38" s="636"/>
      <c r="EJO38" s="636"/>
      <c r="EJP38" s="636"/>
      <c r="EJQ38" s="636"/>
      <c r="EJR38" s="636"/>
      <c r="EJS38" s="636"/>
      <c r="EJT38" s="636"/>
      <c r="EJU38" s="636"/>
      <c r="EJV38" s="636"/>
      <c r="EJW38" s="636"/>
      <c r="EJX38" s="636"/>
      <c r="EJY38" s="636"/>
      <c r="EJZ38" s="636"/>
      <c r="EKA38" s="636"/>
      <c r="EKB38" s="636"/>
      <c r="EKC38" s="636"/>
      <c r="EKD38" s="636"/>
      <c r="EKE38" s="636"/>
      <c r="EKF38" s="636"/>
      <c r="EKG38" s="636"/>
      <c r="EKH38" s="636"/>
      <c r="EKI38" s="636"/>
      <c r="EKJ38" s="636"/>
      <c r="EKK38" s="636"/>
      <c r="EKL38" s="636"/>
      <c r="EKM38" s="636"/>
      <c r="EKN38" s="636"/>
      <c r="EKO38" s="636"/>
      <c r="EKP38" s="636"/>
      <c r="EKQ38" s="636"/>
      <c r="EKR38" s="636"/>
      <c r="EKS38" s="636"/>
      <c r="EKT38" s="636"/>
      <c r="EKU38" s="636"/>
      <c r="EKV38" s="636"/>
      <c r="EKW38" s="636"/>
      <c r="EKX38" s="636"/>
      <c r="EKY38" s="636"/>
      <c r="EKZ38" s="636"/>
      <c r="ELA38" s="636"/>
      <c r="ELB38" s="636"/>
      <c r="ELC38" s="636"/>
      <c r="ELD38" s="636"/>
      <c r="ELE38" s="636"/>
      <c r="ELF38" s="636"/>
      <c r="ELG38" s="636"/>
      <c r="ELH38" s="636"/>
      <c r="ELI38" s="636"/>
      <c r="ELJ38" s="636"/>
      <c r="ELK38" s="636"/>
      <c r="ELL38" s="636"/>
      <c r="ELM38" s="636"/>
      <c r="ELN38" s="636"/>
      <c r="ELO38" s="636"/>
      <c r="ELP38" s="636"/>
      <c r="ELQ38" s="636"/>
      <c r="ELR38" s="636"/>
      <c r="ELS38" s="636"/>
      <c r="ELT38" s="636"/>
      <c r="ELU38" s="636"/>
      <c r="ELV38" s="636"/>
      <c r="ELW38" s="636"/>
      <c r="ELX38" s="636"/>
      <c r="ELY38" s="636"/>
      <c r="ELZ38" s="636"/>
      <c r="EMA38" s="636"/>
      <c r="EMB38" s="636"/>
      <c r="EMC38" s="636"/>
      <c r="EMD38" s="636"/>
      <c r="EME38" s="636"/>
      <c r="EMF38" s="636"/>
      <c r="EMG38" s="636"/>
      <c r="EMH38" s="636"/>
      <c r="EMI38" s="636"/>
      <c r="EMJ38" s="636"/>
      <c r="EMK38" s="636"/>
      <c r="EML38" s="636"/>
      <c r="EMM38" s="636"/>
      <c r="EMN38" s="636"/>
      <c r="EMO38" s="636"/>
      <c r="EMP38" s="636"/>
      <c r="EMQ38" s="636"/>
      <c r="EMR38" s="636"/>
      <c r="EMS38" s="636"/>
      <c r="EMT38" s="636"/>
      <c r="EMU38" s="636"/>
      <c r="EMV38" s="636"/>
      <c r="EMW38" s="636"/>
      <c r="EMX38" s="636"/>
      <c r="EMY38" s="636"/>
      <c r="EMZ38" s="636"/>
      <c r="ENA38" s="636"/>
      <c r="ENB38" s="636"/>
      <c r="ENC38" s="636"/>
      <c r="END38" s="636"/>
      <c r="ENE38" s="636"/>
      <c r="ENF38" s="636"/>
      <c r="ENG38" s="636"/>
      <c r="ENH38" s="636"/>
      <c r="ENI38" s="636"/>
      <c r="ENJ38" s="636"/>
      <c r="ENK38" s="636"/>
      <c r="ENL38" s="636"/>
      <c r="ENM38" s="636"/>
      <c r="ENN38" s="636"/>
      <c r="ENO38" s="636"/>
      <c r="ENP38" s="636"/>
      <c r="ENQ38" s="636"/>
      <c r="ENR38" s="636"/>
      <c r="ENS38" s="636"/>
      <c r="ENT38" s="636"/>
      <c r="ENU38" s="636"/>
      <c r="ENV38" s="636"/>
      <c r="ENW38" s="636"/>
      <c r="ENX38" s="636"/>
      <c r="ENY38" s="636"/>
      <c r="ENZ38" s="636"/>
      <c r="EOA38" s="636"/>
      <c r="EOB38" s="636"/>
      <c r="EOC38" s="636"/>
      <c r="EOD38" s="636"/>
      <c r="EOE38" s="636"/>
      <c r="EOF38" s="636"/>
      <c r="EOG38" s="636"/>
      <c r="EOH38" s="636"/>
      <c r="EOI38" s="636"/>
      <c r="EOJ38" s="636"/>
      <c r="EOK38" s="636"/>
      <c r="EOL38" s="636"/>
      <c r="EOM38" s="636"/>
      <c r="EON38" s="636"/>
      <c r="EOO38" s="636"/>
      <c r="EOP38" s="636"/>
      <c r="EOQ38" s="636"/>
      <c r="EOR38" s="636"/>
      <c r="EOS38" s="636"/>
      <c r="EOT38" s="636"/>
      <c r="EOU38" s="636"/>
      <c r="EOV38" s="636"/>
      <c r="EOW38" s="636"/>
      <c r="EOX38" s="636"/>
      <c r="EOY38" s="636"/>
      <c r="EOZ38" s="636"/>
      <c r="EPA38" s="636"/>
      <c r="EPB38" s="636"/>
      <c r="EPC38" s="636"/>
      <c r="EPD38" s="636"/>
      <c r="EPE38" s="636"/>
      <c r="EPF38" s="636"/>
      <c r="EPG38" s="636"/>
      <c r="EPH38" s="636"/>
      <c r="EPI38" s="636"/>
      <c r="EPJ38" s="636"/>
      <c r="EPK38" s="636"/>
      <c r="EPL38" s="636"/>
      <c r="EPM38" s="636"/>
      <c r="EPN38" s="636"/>
      <c r="EPO38" s="636"/>
      <c r="EPP38" s="636"/>
      <c r="EPQ38" s="636"/>
      <c r="EPR38" s="636"/>
      <c r="EPS38" s="636"/>
      <c r="EPT38" s="636"/>
      <c r="EPU38" s="636"/>
      <c r="EPV38" s="636"/>
      <c r="EPW38" s="636"/>
      <c r="EPX38" s="636"/>
      <c r="EPY38" s="636"/>
      <c r="EPZ38" s="636"/>
      <c r="EQA38" s="636"/>
      <c r="EQB38" s="636"/>
      <c r="EQC38" s="636"/>
      <c r="EQD38" s="636"/>
      <c r="EQE38" s="636"/>
      <c r="EQF38" s="636"/>
      <c r="EQG38" s="636"/>
      <c r="EQH38" s="636"/>
      <c r="EQI38" s="636"/>
      <c r="EQJ38" s="636"/>
      <c r="EQK38" s="636"/>
      <c r="EQL38" s="636"/>
      <c r="EQM38" s="636"/>
      <c r="EQN38" s="636"/>
      <c r="EQO38" s="636"/>
      <c r="EQP38" s="636"/>
      <c r="EQQ38" s="636"/>
      <c r="EQR38" s="636"/>
      <c r="EQS38" s="636"/>
      <c r="EQT38" s="636"/>
      <c r="EQU38" s="636"/>
      <c r="EQV38" s="636"/>
      <c r="EQW38" s="636"/>
      <c r="EQX38" s="636"/>
      <c r="EQY38" s="636"/>
      <c r="EQZ38" s="636"/>
      <c r="ERA38" s="636"/>
      <c r="ERB38" s="636"/>
      <c r="ERC38" s="636"/>
      <c r="ERD38" s="636"/>
      <c r="ERE38" s="636"/>
      <c r="ERF38" s="636"/>
      <c r="ERG38" s="636"/>
      <c r="ERH38" s="636"/>
      <c r="ERI38" s="636"/>
      <c r="ERJ38" s="636"/>
      <c r="ERK38" s="636"/>
      <c r="ERL38" s="636"/>
      <c r="ERM38" s="636"/>
      <c r="ERN38" s="636"/>
      <c r="ERO38" s="636"/>
      <c r="ERP38" s="636"/>
      <c r="ERQ38" s="636"/>
      <c r="ERR38" s="636"/>
      <c r="ERS38" s="636"/>
      <c r="ERT38" s="636"/>
      <c r="ERU38" s="636"/>
      <c r="ERV38" s="636"/>
      <c r="ERW38" s="636"/>
      <c r="ERX38" s="636"/>
      <c r="ERY38" s="636"/>
      <c r="ERZ38" s="636"/>
      <c r="ESA38" s="636"/>
      <c r="ESB38" s="636"/>
      <c r="ESC38" s="636"/>
      <c r="ESD38" s="636"/>
      <c r="ESE38" s="636"/>
      <c r="ESF38" s="636"/>
      <c r="ESG38" s="636"/>
      <c r="ESH38" s="636"/>
      <c r="ESI38" s="636"/>
      <c r="ESJ38" s="636"/>
      <c r="ESK38" s="636"/>
      <c r="ESL38" s="636"/>
      <c r="ESM38" s="636"/>
      <c r="ESN38" s="636"/>
      <c r="ESO38" s="636"/>
      <c r="ESP38" s="636"/>
      <c r="ESQ38" s="636"/>
      <c r="ESR38" s="636"/>
      <c r="ESS38" s="636"/>
      <c r="EST38" s="636"/>
      <c r="ESU38" s="636"/>
      <c r="ESV38" s="636"/>
      <c r="ESW38" s="636"/>
      <c r="ESX38" s="636"/>
      <c r="ESY38" s="636"/>
      <c r="ESZ38" s="636"/>
      <c r="ETA38" s="636"/>
      <c r="ETB38" s="636"/>
      <c r="ETC38" s="636"/>
      <c r="ETD38" s="636"/>
      <c r="ETE38" s="636"/>
      <c r="ETF38" s="636"/>
      <c r="ETG38" s="636"/>
      <c r="ETH38" s="636"/>
      <c r="ETI38" s="636"/>
      <c r="ETJ38" s="636"/>
      <c r="ETK38" s="636"/>
      <c r="ETL38" s="636"/>
      <c r="ETM38" s="636"/>
      <c r="ETN38" s="636"/>
      <c r="ETO38" s="636"/>
      <c r="ETP38" s="636"/>
      <c r="ETQ38" s="636"/>
      <c r="ETR38" s="636"/>
      <c r="ETS38" s="636"/>
      <c r="ETT38" s="636"/>
      <c r="ETU38" s="636"/>
      <c r="ETV38" s="636"/>
      <c r="ETW38" s="636"/>
      <c r="ETX38" s="636"/>
      <c r="ETY38" s="636"/>
      <c r="ETZ38" s="636"/>
      <c r="EUA38" s="636"/>
      <c r="EUB38" s="636"/>
      <c r="EUC38" s="636"/>
      <c r="EUD38" s="636"/>
      <c r="EUE38" s="636"/>
      <c r="EUF38" s="636"/>
      <c r="EUG38" s="636"/>
      <c r="EUH38" s="636"/>
      <c r="EUI38" s="636"/>
      <c r="EUJ38" s="636"/>
      <c r="EUK38" s="636"/>
      <c r="EUL38" s="636"/>
      <c r="EUM38" s="636"/>
      <c r="EUN38" s="636"/>
      <c r="EUO38" s="636"/>
      <c r="EUP38" s="636"/>
      <c r="EUQ38" s="636"/>
      <c r="EUR38" s="636"/>
      <c r="EUS38" s="636"/>
      <c r="EUT38" s="636"/>
      <c r="EUU38" s="636"/>
      <c r="EUV38" s="636"/>
      <c r="EUW38" s="636"/>
      <c r="EUX38" s="636"/>
      <c r="EUY38" s="636"/>
      <c r="EUZ38" s="636"/>
      <c r="EVA38" s="636"/>
      <c r="EVB38" s="636"/>
      <c r="EVC38" s="636"/>
      <c r="EVD38" s="636"/>
      <c r="EVE38" s="636"/>
      <c r="EVF38" s="636"/>
      <c r="EVG38" s="636"/>
      <c r="EVH38" s="636"/>
      <c r="EVI38" s="636"/>
      <c r="EVJ38" s="636"/>
      <c r="EVK38" s="636"/>
      <c r="EVL38" s="636"/>
      <c r="EVM38" s="636"/>
      <c r="EVN38" s="636"/>
      <c r="EVO38" s="636"/>
      <c r="EVP38" s="636"/>
      <c r="EVQ38" s="636"/>
      <c r="EVR38" s="636"/>
      <c r="EVS38" s="636"/>
      <c r="EVT38" s="636"/>
      <c r="EVU38" s="636"/>
      <c r="EVV38" s="636"/>
      <c r="EVW38" s="636"/>
      <c r="EVX38" s="636"/>
      <c r="EVY38" s="636"/>
      <c r="EVZ38" s="636"/>
      <c r="EWA38" s="636"/>
      <c r="EWB38" s="636"/>
      <c r="EWC38" s="636"/>
      <c r="EWD38" s="636"/>
      <c r="EWE38" s="636"/>
      <c r="EWF38" s="636"/>
      <c r="EWG38" s="636"/>
      <c r="EWH38" s="636"/>
      <c r="EWI38" s="636"/>
      <c r="EWJ38" s="636"/>
      <c r="EWK38" s="636"/>
      <c r="EWL38" s="636"/>
      <c r="EWM38" s="636"/>
      <c r="EWN38" s="636"/>
      <c r="EWO38" s="636"/>
      <c r="EWP38" s="636"/>
      <c r="EWQ38" s="636"/>
      <c r="EWR38" s="636"/>
      <c r="EWS38" s="636"/>
      <c r="EWT38" s="636"/>
      <c r="EWU38" s="636"/>
      <c r="EWV38" s="636"/>
      <c r="EWW38" s="636"/>
      <c r="EWX38" s="636"/>
      <c r="EWY38" s="636"/>
      <c r="EWZ38" s="636"/>
      <c r="EXA38" s="636"/>
      <c r="EXB38" s="636"/>
      <c r="EXC38" s="636"/>
      <c r="EXD38" s="636"/>
      <c r="EXE38" s="636"/>
      <c r="EXF38" s="636"/>
      <c r="EXG38" s="636"/>
      <c r="EXH38" s="636"/>
      <c r="EXI38" s="636"/>
      <c r="EXJ38" s="636"/>
      <c r="EXK38" s="636"/>
      <c r="EXL38" s="636"/>
      <c r="EXM38" s="636"/>
      <c r="EXN38" s="636"/>
      <c r="EXO38" s="636"/>
      <c r="EXP38" s="636"/>
      <c r="EXQ38" s="636"/>
      <c r="EXR38" s="636"/>
      <c r="EXS38" s="636"/>
      <c r="EXT38" s="636"/>
      <c r="EXU38" s="636"/>
      <c r="EXV38" s="636"/>
      <c r="EXW38" s="636"/>
      <c r="EXX38" s="636"/>
      <c r="EXY38" s="636"/>
      <c r="EXZ38" s="636"/>
      <c r="EYA38" s="636"/>
      <c r="EYB38" s="636"/>
      <c r="EYC38" s="636"/>
      <c r="EYD38" s="636"/>
      <c r="EYE38" s="636"/>
      <c r="EYF38" s="636"/>
      <c r="EYG38" s="636"/>
      <c r="EYH38" s="636"/>
      <c r="EYI38" s="636"/>
      <c r="EYJ38" s="636"/>
      <c r="EYK38" s="636"/>
      <c r="EYL38" s="636"/>
      <c r="EYM38" s="636"/>
      <c r="EYN38" s="636"/>
      <c r="EYO38" s="636"/>
      <c r="EYP38" s="636"/>
      <c r="EYQ38" s="636"/>
      <c r="EYR38" s="636"/>
      <c r="EYS38" s="636"/>
      <c r="EYT38" s="636"/>
      <c r="EYU38" s="636"/>
      <c r="EYV38" s="636"/>
      <c r="EYW38" s="636"/>
      <c r="EYX38" s="636"/>
      <c r="EYY38" s="636"/>
      <c r="EYZ38" s="636"/>
      <c r="EZA38" s="636"/>
      <c r="EZB38" s="636"/>
      <c r="EZC38" s="636"/>
      <c r="EZD38" s="636"/>
      <c r="EZE38" s="636"/>
      <c r="EZF38" s="636"/>
      <c r="EZG38" s="636"/>
      <c r="EZH38" s="636"/>
      <c r="EZI38" s="636"/>
      <c r="EZJ38" s="636"/>
      <c r="EZK38" s="636"/>
      <c r="EZL38" s="636"/>
      <c r="EZM38" s="636"/>
      <c r="EZN38" s="636"/>
      <c r="EZO38" s="636"/>
      <c r="EZP38" s="636"/>
      <c r="EZQ38" s="636"/>
      <c r="EZR38" s="636"/>
      <c r="EZS38" s="636"/>
      <c r="EZT38" s="636"/>
      <c r="EZU38" s="636"/>
      <c r="EZV38" s="636"/>
      <c r="EZW38" s="636"/>
      <c r="EZX38" s="636"/>
      <c r="EZY38" s="636"/>
      <c r="EZZ38" s="636"/>
      <c r="FAA38" s="636"/>
      <c r="FAB38" s="636"/>
      <c r="FAC38" s="636"/>
      <c r="FAD38" s="636"/>
      <c r="FAE38" s="636"/>
      <c r="FAF38" s="636"/>
      <c r="FAG38" s="636"/>
      <c r="FAH38" s="636"/>
      <c r="FAI38" s="636"/>
      <c r="FAJ38" s="636"/>
      <c r="FAK38" s="636"/>
      <c r="FAL38" s="636"/>
      <c r="FAM38" s="636"/>
      <c r="FAN38" s="636"/>
      <c r="FAO38" s="636"/>
      <c r="FAP38" s="636"/>
      <c r="FAQ38" s="636"/>
      <c r="FAR38" s="636"/>
      <c r="FAS38" s="636"/>
      <c r="FAT38" s="636"/>
      <c r="FAU38" s="636"/>
      <c r="FAV38" s="636"/>
      <c r="FAW38" s="636"/>
      <c r="FAX38" s="636"/>
      <c r="FAY38" s="636"/>
      <c r="FAZ38" s="636"/>
      <c r="FBA38" s="636"/>
      <c r="FBB38" s="636"/>
      <c r="FBC38" s="636"/>
      <c r="FBD38" s="636"/>
      <c r="FBE38" s="636"/>
      <c r="FBF38" s="636"/>
      <c r="FBG38" s="636"/>
      <c r="FBH38" s="636"/>
      <c r="FBI38" s="636"/>
      <c r="FBJ38" s="636"/>
      <c r="FBK38" s="636"/>
      <c r="FBL38" s="636"/>
      <c r="FBM38" s="636"/>
      <c r="FBN38" s="636"/>
      <c r="FBO38" s="636"/>
      <c r="FBP38" s="636"/>
      <c r="FBQ38" s="636"/>
      <c r="FBR38" s="636"/>
      <c r="FBS38" s="636"/>
      <c r="FBT38" s="636"/>
      <c r="FBU38" s="636"/>
      <c r="FBV38" s="636"/>
      <c r="FBW38" s="636"/>
      <c r="FBX38" s="636"/>
      <c r="FBY38" s="636"/>
      <c r="FBZ38" s="636"/>
      <c r="FCA38" s="636"/>
      <c r="FCB38" s="636"/>
      <c r="FCC38" s="636"/>
      <c r="FCD38" s="636"/>
      <c r="FCE38" s="636"/>
      <c r="FCF38" s="636"/>
      <c r="FCG38" s="636"/>
      <c r="FCH38" s="636"/>
      <c r="FCI38" s="636"/>
      <c r="FCJ38" s="636"/>
      <c r="FCK38" s="636"/>
      <c r="FCL38" s="636"/>
      <c r="FCM38" s="636"/>
      <c r="FCN38" s="636"/>
      <c r="FCO38" s="636"/>
      <c r="FCP38" s="636"/>
      <c r="FCQ38" s="636"/>
      <c r="FCR38" s="636"/>
      <c r="FCS38" s="636"/>
      <c r="FCT38" s="636"/>
      <c r="FCU38" s="636"/>
      <c r="FCV38" s="636"/>
      <c r="FCW38" s="636"/>
      <c r="FCX38" s="636"/>
      <c r="FCY38" s="636"/>
      <c r="FCZ38" s="636"/>
      <c r="FDA38" s="636"/>
      <c r="FDB38" s="636"/>
      <c r="FDC38" s="636"/>
      <c r="FDD38" s="636"/>
      <c r="FDE38" s="636"/>
      <c r="FDF38" s="636"/>
      <c r="FDG38" s="636"/>
      <c r="FDH38" s="636"/>
      <c r="FDI38" s="636"/>
      <c r="FDJ38" s="636"/>
      <c r="FDK38" s="636"/>
      <c r="FDL38" s="636"/>
      <c r="FDM38" s="636"/>
      <c r="FDN38" s="636"/>
      <c r="FDO38" s="636"/>
      <c r="FDP38" s="636"/>
      <c r="FDQ38" s="636"/>
      <c r="FDR38" s="636"/>
      <c r="FDS38" s="636"/>
      <c r="FDT38" s="636"/>
      <c r="FDU38" s="636"/>
      <c r="FDV38" s="636"/>
      <c r="FDW38" s="636"/>
      <c r="FDX38" s="636"/>
      <c r="FDY38" s="636"/>
      <c r="FDZ38" s="636"/>
      <c r="FEA38" s="636"/>
      <c r="FEB38" s="636"/>
      <c r="FEC38" s="636"/>
      <c r="FED38" s="636"/>
      <c r="FEE38" s="636"/>
      <c r="FEF38" s="636"/>
      <c r="FEG38" s="636"/>
      <c r="FEH38" s="636"/>
      <c r="FEI38" s="636"/>
      <c r="FEJ38" s="636"/>
      <c r="FEK38" s="636"/>
      <c r="FEL38" s="636"/>
      <c r="FEM38" s="636"/>
      <c r="FEN38" s="636"/>
      <c r="FEO38" s="636"/>
      <c r="FEP38" s="636"/>
      <c r="FEQ38" s="636"/>
      <c r="FER38" s="636"/>
      <c r="FES38" s="636"/>
      <c r="FET38" s="636"/>
      <c r="FEU38" s="636"/>
      <c r="FEV38" s="636"/>
      <c r="FEW38" s="636"/>
      <c r="FEX38" s="636"/>
      <c r="FEY38" s="636"/>
      <c r="FEZ38" s="636"/>
      <c r="FFA38" s="636"/>
      <c r="FFB38" s="636"/>
      <c r="FFC38" s="636"/>
      <c r="FFD38" s="636"/>
      <c r="FFE38" s="636"/>
      <c r="FFF38" s="636"/>
      <c r="FFG38" s="636"/>
      <c r="FFH38" s="636"/>
      <c r="FFI38" s="636"/>
      <c r="FFJ38" s="636"/>
      <c r="FFK38" s="636"/>
      <c r="FFL38" s="636"/>
      <c r="FFM38" s="636"/>
      <c r="FFN38" s="636"/>
      <c r="FFO38" s="636"/>
      <c r="FFP38" s="636"/>
      <c r="FFQ38" s="636"/>
      <c r="FFR38" s="636"/>
      <c r="FFS38" s="636"/>
      <c r="FFT38" s="636"/>
      <c r="FFU38" s="636"/>
      <c r="FFV38" s="636"/>
      <c r="FFW38" s="636"/>
      <c r="FFX38" s="636"/>
      <c r="FFY38" s="636"/>
      <c r="FFZ38" s="636"/>
      <c r="FGA38" s="636"/>
      <c r="FGB38" s="636"/>
      <c r="FGC38" s="636"/>
      <c r="FGD38" s="636"/>
      <c r="FGE38" s="636"/>
      <c r="FGF38" s="636"/>
      <c r="FGG38" s="636"/>
      <c r="FGH38" s="636"/>
      <c r="FGI38" s="636"/>
      <c r="FGJ38" s="636"/>
      <c r="FGK38" s="636"/>
      <c r="FGL38" s="636"/>
      <c r="FGM38" s="636"/>
      <c r="FGN38" s="636"/>
      <c r="FGO38" s="636"/>
      <c r="FGP38" s="636"/>
      <c r="FGQ38" s="636"/>
      <c r="FGR38" s="636"/>
      <c r="FGS38" s="636"/>
      <c r="FGT38" s="636"/>
      <c r="FGU38" s="636"/>
      <c r="FGV38" s="636"/>
      <c r="FGW38" s="636"/>
      <c r="FGX38" s="636"/>
      <c r="FGY38" s="636"/>
      <c r="FGZ38" s="636"/>
      <c r="FHA38" s="636"/>
      <c r="FHB38" s="636"/>
      <c r="FHC38" s="636"/>
      <c r="FHD38" s="636"/>
      <c r="FHE38" s="636"/>
      <c r="FHF38" s="636"/>
      <c r="FHG38" s="636"/>
      <c r="FHH38" s="636"/>
      <c r="FHI38" s="636"/>
      <c r="FHJ38" s="636"/>
      <c r="FHK38" s="636"/>
      <c r="FHL38" s="636"/>
      <c r="FHM38" s="636"/>
      <c r="FHN38" s="636"/>
      <c r="FHO38" s="636"/>
      <c r="FHP38" s="636"/>
      <c r="FHQ38" s="636"/>
      <c r="FHR38" s="636"/>
      <c r="FHS38" s="636"/>
      <c r="FHT38" s="636"/>
      <c r="FHU38" s="636"/>
      <c r="FHV38" s="636"/>
      <c r="FHW38" s="636"/>
      <c r="FHX38" s="636"/>
      <c r="FHY38" s="636"/>
      <c r="FHZ38" s="636"/>
      <c r="FIA38" s="636"/>
      <c r="FIB38" s="636"/>
      <c r="FIC38" s="636"/>
      <c r="FID38" s="636"/>
      <c r="FIE38" s="636"/>
      <c r="FIF38" s="636"/>
      <c r="FIG38" s="636"/>
      <c r="FIH38" s="636"/>
      <c r="FII38" s="636"/>
      <c r="FIJ38" s="636"/>
      <c r="FIK38" s="636"/>
      <c r="FIL38" s="636"/>
      <c r="FIM38" s="636"/>
      <c r="FIN38" s="636"/>
      <c r="FIO38" s="636"/>
      <c r="FIP38" s="636"/>
      <c r="FIQ38" s="636"/>
      <c r="FIR38" s="636"/>
      <c r="FIS38" s="636"/>
      <c r="FIT38" s="636"/>
      <c r="FIU38" s="636"/>
      <c r="FIV38" s="636"/>
      <c r="FIW38" s="636"/>
      <c r="FIX38" s="636"/>
      <c r="FIY38" s="636"/>
      <c r="FIZ38" s="636"/>
      <c r="FJA38" s="636"/>
      <c r="FJB38" s="636"/>
      <c r="FJC38" s="636"/>
      <c r="FJD38" s="636"/>
      <c r="FJE38" s="636"/>
      <c r="FJF38" s="636"/>
      <c r="FJG38" s="636"/>
      <c r="FJH38" s="636"/>
      <c r="FJI38" s="636"/>
      <c r="FJJ38" s="636"/>
      <c r="FJK38" s="636"/>
      <c r="FJL38" s="636"/>
      <c r="FJM38" s="636"/>
      <c r="FJN38" s="636"/>
      <c r="FJO38" s="636"/>
      <c r="FJP38" s="636"/>
      <c r="FJQ38" s="636"/>
      <c r="FJR38" s="636"/>
      <c r="FJS38" s="636"/>
      <c r="FJT38" s="636"/>
      <c r="FJU38" s="636"/>
      <c r="FJV38" s="636"/>
      <c r="FJW38" s="636"/>
      <c r="FJX38" s="636"/>
      <c r="FJY38" s="636"/>
      <c r="FJZ38" s="636"/>
      <c r="FKA38" s="636"/>
      <c r="FKB38" s="636"/>
      <c r="FKC38" s="636"/>
      <c r="FKD38" s="636"/>
      <c r="FKE38" s="636"/>
      <c r="FKF38" s="636"/>
      <c r="FKG38" s="636"/>
      <c r="FKH38" s="636"/>
      <c r="FKI38" s="636"/>
      <c r="FKJ38" s="636"/>
      <c r="FKK38" s="636"/>
      <c r="FKL38" s="636"/>
      <c r="FKM38" s="636"/>
      <c r="FKN38" s="636"/>
      <c r="FKO38" s="636"/>
      <c r="FKP38" s="636"/>
      <c r="FKQ38" s="636"/>
      <c r="FKR38" s="636"/>
      <c r="FKS38" s="636"/>
      <c r="FKT38" s="636"/>
      <c r="FKU38" s="636"/>
      <c r="FKV38" s="636"/>
      <c r="FKW38" s="636"/>
      <c r="FKX38" s="636"/>
      <c r="FKY38" s="636"/>
      <c r="FKZ38" s="636"/>
      <c r="FLA38" s="636"/>
      <c r="FLB38" s="636"/>
      <c r="FLC38" s="636"/>
      <c r="FLD38" s="636"/>
      <c r="FLE38" s="636"/>
      <c r="FLF38" s="636"/>
      <c r="FLG38" s="636"/>
      <c r="FLH38" s="636"/>
      <c r="FLI38" s="636"/>
      <c r="FLJ38" s="636"/>
      <c r="FLK38" s="636"/>
      <c r="FLL38" s="636"/>
      <c r="FLM38" s="636"/>
      <c r="FLN38" s="636"/>
      <c r="FLO38" s="636"/>
      <c r="FLP38" s="636"/>
      <c r="FLQ38" s="636"/>
      <c r="FLR38" s="636"/>
      <c r="FLS38" s="636"/>
      <c r="FLT38" s="636"/>
      <c r="FLU38" s="636"/>
      <c r="FLV38" s="636"/>
      <c r="FLW38" s="636"/>
      <c r="FLX38" s="636"/>
      <c r="FLY38" s="636"/>
      <c r="FLZ38" s="636"/>
      <c r="FMA38" s="636"/>
      <c r="FMB38" s="636"/>
      <c r="FMC38" s="636"/>
      <c r="FMD38" s="636"/>
      <c r="FME38" s="636"/>
      <c r="FMF38" s="636"/>
      <c r="FMG38" s="636"/>
      <c r="FMH38" s="636"/>
      <c r="FMI38" s="636"/>
      <c r="FMJ38" s="636"/>
      <c r="FMK38" s="636"/>
      <c r="FML38" s="636"/>
      <c r="FMM38" s="636"/>
      <c r="FMN38" s="636"/>
      <c r="FMO38" s="636"/>
      <c r="FMP38" s="636"/>
      <c r="FMQ38" s="636"/>
      <c r="FMR38" s="636"/>
      <c r="FMS38" s="636"/>
      <c r="FMT38" s="636"/>
      <c r="FMU38" s="636"/>
      <c r="FMV38" s="636"/>
      <c r="FMW38" s="636"/>
      <c r="FMX38" s="636"/>
      <c r="FMY38" s="636"/>
      <c r="FMZ38" s="636"/>
      <c r="FNA38" s="636"/>
      <c r="FNB38" s="636"/>
      <c r="FNC38" s="636"/>
      <c r="FND38" s="636"/>
      <c r="FNE38" s="636"/>
      <c r="FNF38" s="636"/>
      <c r="FNG38" s="636"/>
      <c r="FNH38" s="636"/>
      <c r="FNI38" s="636"/>
      <c r="FNJ38" s="636"/>
      <c r="FNK38" s="636"/>
      <c r="FNL38" s="636"/>
      <c r="FNM38" s="636"/>
      <c r="FNN38" s="636"/>
      <c r="FNO38" s="636"/>
      <c r="FNP38" s="636"/>
      <c r="FNQ38" s="636"/>
      <c r="FNR38" s="636"/>
      <c r="FNS38" s="636"/>
      <c r="FNT38" s="636"/>
      <c r="FNU38" s="636"/>
      <c r="FNV38" s="636"/>
      <c r="FNW38" s="636"/>
      <c r="FNX38" s="636"/>
      <c r="FNY38" s="636"/>
      <c r="FNZ38" s="636"/>
      <c r="FOA38" s="636"/>
      <c r="FOB38" s="636"/>
      <c r="FOC38" s="636"/>
      <c r="FOD38" s="636"/>
      <c r="FOE38" s="636"/>
      <c r="FOF38" s="636"/>
      <c r="FOG38" s="636"/>
      <c r="FOH38" s="636"/>
      <c r="FOI38" s="636"/>
      <c r="FOJ38" s="636"/>
      <c r="FOK38" s="636"/>
      <c r="FOL38" s="636"/>
      <c r="FOM38" s="636"/>
      <c r="FON38" s="636"/>
      <c r="FOO38" s="636"/>
      <c r="FOP38" s="636"/>
      <c r="FOQ38" s="636"/>
      <c r="FOR38" s="636"/>
      <c r="FOS38" s="636"/>
      <c r="FOT38" s="636"/>
      <c r="FOU38" s="636"/>
      <c r="FOV38" s="636"/>
      <c r="FOW38" s="636"/>
      <c r="FOX38" s="636"/>
      <c r="FOY38" s="636"/>
      <c r="FOZ38" s="636"/>
      <c r="FPA38" s="636"/>
      <c r="FPB38" s="636"/>
      <c r="FPC38" s="636"/>
      <c r="FPD38" s="636"/>
      <c r="FPE38" s="636"/>
      <c r="FPF38" s="636"/>
      <c r="FPG38" s="636"/>
      <c r="FPH38" s="636"/>
      <c r="FPI38" s="636"/>
      <c r="FPJ38" s="636"/>
      <c r="FPK38" s="636"/>
      <c r="FPL38" s="636"/>
      <c r="FPM38" s="636"/>
      <c r="FPN38" s="636"/>
      <c r="FPO38" s="636"/>
      <c r="FPP38" s="636"/>
      <c r="FPQ38" s="636"/>
      <c r="FPR38" s="636"/>
      <c r="FPS38" s="636"/>
      <c r="FPT38" s="636"/>
      <c r="FPU38" s="636"/>
      <c r="FPV38" s="636"/>
      <c r="FPW38" s="636"/>
      <c r="FPX38" s="636"/>
      <c r="FPY38" s="636"/>
      <c r="FPZ38" s="636"/>
      <c r="FQA38" s="636"/>
      <c r="FQB38" s="636"/>
      <c r="FQC38" s="636"/>
      <c r="FQD38" s="636"/>
      <c r="FQE38" s="636"/>
      <c r="FQF38" s="636"/>
      <c r="FQG38" s="636"/>
      <c r="FQH38" s="636"/>
      <c r="FQI38" s="636"/>
      <c r="FQJ38" s="636"/>
      <c r="FQK38" s="636"/>
      <c r="FQL38" s="636"/>
      <c r="FQM38" s="636"/>
      <c r="FQN38" s="636"/>
      <c r="FQO38" s="636"/>
      <c r="FQP38" s="636"/>
      <c r="FQQ38" s="636"/>
      <c r="FQR38" s="636"/>
      <c r="FQS38" s="636"/>
      <c r="FQT38" s="636"/>
      <c r="FQU38" s="636"/>
      <c r="FQV38" s="636"/>
      <c r="FQW38" s="636"/>
      <c r="FQX38" s="636"/>
      <c r="FQY38" s="636"/>
      <c r="FQZ38" s="636"/>
      <c r="FRA38" s="636"/>
      <c r="FRB38" s="636"/>
      <c r="FRC38" s="636"/>
      <c r="FRD38" s="636"/>
      <c r="FRE38" s="636"/>
      <c r="FRF38" s="636"/>
      <c r="FRG38" s="636"/>
      <c r="FRH38" s="636"/>
      <c r="FRI38" s="636"/>
      <c r="FRJ38" s="636"/>
      <c r="FRK38" s="636"/>
      <c r="FRL38" s="636"/>
      <c r="FRM38" s="636"/>
      <c r="FRN38" s="636"/>
      <c r="FRO38" s="636"/>
      <c r="FRP38" s="636"/>
      <c r="FRQ38" s="636"/>
      <c r="FRR38" s="636"/>
      <c r="FRS38" s="636"/>
      <c r="FRT38" s="636"/>
      <c r="FRU38" s="636"/>
      <c r="FRV38" s="636"/>
      <c r="FRW38" s="636"/>
      <c r="FRX38" s="636"/>
      <c r="FRY38" s="636"/>
      <c r="FRZ38" s="636"/>
      <c r="FSA38" s="636"/>
      <c r="FSB38" s="636"/>
      <c r="FSC38" s="636"/>
      <c r="FSD38" s="636"/>
      <c r="FSE38" s="636"/>
      <c r="FSF38" s="636"/>
      <c r="FSG38" s="636"/>
      <c r="FSH38" s="636"/>
      <c r="FSI38" s="636"/>
      <c r="FSJ38" s="636"/>
      <c r="FSK38" s="636"/>
      <c r="FSL38" s="636"/>
      <c r="FSM38" s="636"/>
      <c r="FSN38" s="636"/>
      <c r="FSO38" s="636"/>
      <c r="FSP38" s="636"/>
      <c r="FSQ38" s="636"/>
      <c r="FSR38" s="636"/>
      <c r="FSS38" s="636"/>
      <c r="FST38" s="636"/>
      <c r="FSU38" s="636"/>
      <c r="FSV38" s="636"/>
      <c r="FSW38" s="636"/>
      <c r="FSX38" s="636"/>
      <c r="FSY38" s="636"/>
      <c r="FSZ38" s="636"/>
      <c r="FTA38" s="636"/>
      <c r="FTB38" s="636"/>
      <c r="FTC38" s="636"/>
      <c r="FTD38" s="636"/>
      <c r="FTE38" s="636"/>
      <c r="FTF38" s="636"/>
      <c r="FTG38" s="636"/>
      <c r="FTH38" s="636"/>
      <c r="FTI38" s="636"/>
      <c r="FTJ38" s="636"/>
      <c r="FTK38" s="636"/>
      <c r="FTL38" s="636"/>
      <c r="FTM38" s="636"/>
      <c r="FTN38" s="636"/>
      <c r="FTO38" s="636"/>
      <c r="FTP38" s="636"/>
      <c r="FTQ38" s="636"/>
      <c r="FTR38" s="636"/>
      <c r="FTS38" s="636"/>
      <c r="FTT38" s="636"/>
      <c r="FTU38" s="636"/>
      <c r="FTV38" s="636"/>
      <c r="FTW38" s="636"/>
      <c r="FTX38" s="636"/>
      <c r="FTY38" s="636"/>
      <c r="FTZ38" s="636"/>
      <c r="FUA38" s="636"/>
      <c r="FUB38" s="636"/>
      <c r="FUC38" s="636"/>
      <c r="FUD38" s="636"/>
      <c r="FUE38" s="636"/>
      <c r="FUF38" s="636"/>
      <c r="FUG38" s="636"/>
      <c r="FUH38" s="636"/>
      <c r="FUI38" s="636"/>
      <c r="FUJ38" s="636"/>
      <c r="FUK38" s="636"/>
      <c r="FUL38" s="636"/>
      <c r="FUM38" s="636"/>
      <c r="FUN38" s="636"/>
      <c r="FUO38" s="636"/>
      <c r="FUP38" s="636"/>
      <c r="FUQ38" s="636"/>
      <c r="FUR38" s="636"/>
      <c r="FUS38" s="636"/>
      <c r="FUT38" s="636"/>
      <c r="FUU38" s="636"/>
      <c r="FUV38" s="636"/>
      <c r="FUW38" s="636"/>
      <c r="FUX38" s="636"/>
      <c r="FUY38" s="636"/>
      <c r="FUZ38" s="636"/>
      <c r="FVA38" s="636"/>
      <c r="FVB38" s="636"/>
      <c r="FVC38" s="636"/>
      <c r="FVD38" s="636"/>
      <c r="FVE38" s="636"/>
      <c r="FVF38" s="636"/>
      <c r="FVG38" s="636"/>
      <c r="FVH38" s="636"/>
      <c r="FVI38" s="636"/>
      <c r="FVJ38" s="636"/>
      <c r="FVK38" s="636"/>
      <c r="FVL38" s="636"/>
      <c r="FVM38" s="636"/>
      <c r="FVN38" s="636"/>
      <c r="FVO38" s="636"/>
      <c r="FVP38" s="636"/>
      <c r="FVQ38" s="636"/>
      <c r="FVR38" s="636"/>
      <c r="FVS38" s="636"/>
      <c r="FVT38" s="636"/>
      <c r="FVU38" s="636"/>
      <c r="FVV38" s="636"/>
      <c r="FVW38" s="636"/>
      <c r="FVX38" s="636"/>
      <c r="FVY38" s="636"/>
      <c r="FVZ38" s="636"/>
      <c r="FWA38" s="636"/>
      <c r="FWB38" s="636"/>
      <c r="FWC38" s="636"/>
      <c r="FWD38" s="636"/>
      <c r="FWE38" s="636"/>
      <c r="FWF38" s="636"/>
      <c r="FWG38" s="636"/>
      <c r="FWH38" s="636"/>
      <c r="FWI38" s="636"/>
      <c r="FWJ38" s="636"/>
      <c r="FWK38" s="636"/>
      <c r="FWL38" s="636"/>
      <c r="FWM38" s="636"/>
      <c r="FWN38" s="636"/>
      <c r="FWO38" s="636"/>
      <c r="FWP38" s="636"/>
      <c r="FWQ38" s="636"/>
      <c r="FWR38" s="636"/>
      <c r="FWS38" s="636"/>
      <c r="FWT38" s="636"/>
      <c r="FWU38" s="636"/>
      <c r="FWV38" s="636"/>
      <c r="FWW38" s="636"/>
      <c r="FWX38" s="636"/>
      <c r="FWY38" s="636"/>
      <c r="FWZ38" s="636"/>
      <c r="FXA38" s="636"/>
      <c r="FXB38" s="636"/>
      <c r="FXC38" s="636"/>
      <c r="FXD38" s="636"/>
      <c r="FXE38" s="636"/>
      <c r="FXF38" s="636"/>
      <c r="FXG38" s="636"/>
      <c r="FXH38" s="636"/>
      <c r="FXI38" s="636"/>
      <c r="FXJ38" s="636"/>
      <c r="FXK38" s="636"/>
      <c r="FXL38" s="636"/>
      <c r="FXM38" s="636"/>
      <c r="FXN38" s="636"/>
      <c r="FXO38" s="636"/>
      <c r="FXP38" s="636"/>
      <c r="FXQ38" s="636"/>
      <c r="FXR38" s="636"/>
      <c r="FXS38" s="636"/>
      <c r="FXT38" s="636"/>
      <c r="FXU38" s="636"/>
      <c r="FXV38" s="636"/>
      <c r="FXW38" s="636"/>
      <c r="FXX38" s="636"/>
      <c r="FXY38" s="636"/>
      <c r="FXZ38" s="636"/>
      <c r="FYA38" s="636"/>
      <c r="FYB38" s="636"/>
      <c r="FYC38" s="636"/>
      <c r="FYD38" s="636"/>
      <c r="FYE38" s="636"/>
      <c r="FYF38" s="636"/>
      <c r="FYG38" s="636"/>
      <c r="FYH38" s="636"/>
      <c r="FYI38" s="636"/>
      <c r="FYJ38" s="636"/>
      <c r="FYK38" s="636"/>
      <c r="FYL38" s="636"/>
      <c r="FYM38" s="636"/>
      <c r="FYN38" s="636"/>
      <c r="FYO38" s="636"/>
      <c r="FYP38" s="636"/>
      <c r="FYQ38" s="636"/>
      <c r="FYR38" s="636"/>
      <c r="FYS38" s="636"/>
      <c r="FYT38" s="636"/>
      <c r="FYU38" s="636"/>
      <c r="FYV38" s="636"/>
      <c r="FYW38" s="636"/>
      <c r="FYX38" s="636"/>
      <c r="FYY38" s="636"/>
      <c r="FYZ38" s="636"/>
      <c r="FZA38" s="636"/>
      <c r="FZB38" s="636"/>
      <c r="FZC38" s="636"/>
      <c r="FZD38" s="636"/>
      <c r="FZE38" s="636"/>
      <c r="FZF38" s="636"/>
      <c r="FZG38" s="636"/>
      <c r="FZH38" s="636"/>
      <c r="FZI38" s="636"/>
      <c r="FZJ38" s="636"/>
      <c r="FZK38" s="636"/>
      <c r="FZL38" s="636"/>
      <c r="FZM38" s="636"/>
      <c r="FZN38" s="636"/>
      <c r="FZO38" s="636"/>
      <c r="FZP38" s="636"/>
      <c r="FZQ38" s="636"/>
      <c r="FZR38" s="636"/>
      <c r="FZS38" s="636"/>
      <c r="FZT38" s="636"/>
      <c r="FZU38" s="636"/>
      <c r="FZV38" s="636"/>
      <c r="FZW38" s="636"/>
      <c r="FZX38" s="636"/>
      <c r="FZY38" s="636"/>
      <c r="FZZ38" s="636"/>
      <c r="GAA38" s="636"/>
      <c r="GAB38" s="636"/>
      <c r="GAC38" s="636"/>
      <c r="GAD38" s="636"/>
      <c r="GAE38" s="636"/>
      <c r="GAF38" s="636"/>
      <c r="GAG38" s="636"/>
      <c r="GAH38" s="636"/>
      <c r="GAI38" s="636"/>
      <c r="GAJ38" s="636"/>
      <c r="GAK38" s="636"/>
      <c r="GAL38" s="636"/>
      <c r="GAM38" s="636"/>
      <c r="GAN38" s="636"/>
      <c r="GAO38" s="636"/>
      <c r="GAP38" s="636"/>
      <c r="GAQ38" s="636"/>
      <c r="GAR38" s="636"/>
      <c r="GAS38" s="636"/>
      <c r="GAT38" s="636"/>
      <c r="GAU38" s="636"/>
      <c r="GAV38" s="636"/>
      <c r="GAW38" s="636"/>
      <c r="GAX38" s="636"/>
      <c r="GAY38" s="636"/>
      <c r="GAZ38" s="636"/>
      <c r="GBA38" s="636"/>
      <c r="GBB38" s="636"/>
      <c r="GBC38" s="636"/>
      <c r="GBD38" s="636"/>
      <c r="GBE38" s="636"/>
      <c r="GBF38" s="636"/>
      <c r="GBG38" s="636"/>
      <c r="GBH38" s="636"/>
      <c r="GBI38" s="636"/>
      <c r="GBJ38" s="636"/>
      <c r="GBK38" s="636"/>
      <c r="GBL38" s="636"/>
      <c r="GBM38" s="636"/>
      <c r="GBN38" s="636"/>
      <c r="GBO38" s="636"/>
      <c r="GBP38" s="636"/>
      <c r="GBQ38" s="636"/>
      <c r="GBR38" s="636"/>
      <c r="GBS38" s="636"/>
      <c r="GBT38" s="636"/>
      <c r="GBU38" s="636"/>
      <c r="GBV38" s="636"/>
      <c r="GBW38" s="636"/>
      <c r="GBX38" s="636"/>
      <c r="GBY38" s="636"/>
      <c r="GBZ38" s="636"/>
      <c r="GCA38" s="636"/>
      <c r="GCB38" s="636"/>
      <c r="GCC38" s="636"/>
      <c r="GCD38" s="636"/>
      <c r="GCE38" s="636"/>
      <c r="GCF38" s="636"/>
      <c r="GCG38" s="636"/>
      <c r="GCH38" s="636"/>
      <c r="GCI38" s="636"/>
      <c r="GCJ38" s="636"/>
      <c r="GCK38" s="636"/>
      <c r="GCL38" s="636"/>
      <c r="GCM38" s="636"/>
      <c r="GCN38" s="636"/>
      <c r="GCO38" s="636"/>
      <c r="GCP38" s="636"/>
      <c r="GCQ38" s="636"/>
      <c r="GCR38" s="636"/>
      <c r="GCS38" s="636"/>
      <c r="GCT38" s="636"/>
      <c r="GCU38" s="636"/>
      <c r="GCV38" s="636"/>
      <c r="GCW38" s="636"/>
      <c r="GCX38" s="636"/>
      <c r="GCY38" s="636"/>
      <c r="GCZ38" s="636"/>
      <c r="GDA38" s="636"/>
      <c r="GDB38" s="636"/>
      <c r="GDC38" s="636"/>
      <c r="GDD38" s="636"/>
      <c r="GDE38" s="636"/>
      <c r="GDF38" s="636"/>
      <c r="GDG38" s="636"/>
      <c r="GDH38" s="636"/>
      <c r="GDI38" s="636"/>
      <c r="GDJ38" s="636"/>
      <c r="GDK38" s="636"/>
      <c r="GDL38" s="636"/>
      <c r="GDM38" s="636"/>
      <c r="GDN38" s="636"/>
      <c r="GDO38" s="636"/>
      <c r="GDP38" s="636"/>
      <c r="GDQ38" s="636"/>
      <c r="GDR38" s="636"/>
      <c r="GDS38" s="636"/>
      <c r="GDT38" s="636"/>
      <c r="GDU38" s="636"/>
      <c r="GDV38" s="636"/>
      <c r="GDW38" s="636"/>
      <c r="GDX38" s="636"/>
      <c r="GDY38" s="636"/>
      <c r="GDZ38" s="636"/>
      <c r="GEA38" s="636"/>
      <c r="GEB38" s="636"/>
      <c r="GEC38" s="636"/>
      <c r="GED38" s="636"/>
      <c r="GEE38" s="636"/>
      <c r="GEF38" s="636"/>
      <c r="GEG38" s="636"/>
      <c r="GEH38" s="636"/>
      <c r="GEI38" s="636"/>
      <c r="GEJ38" s="636"/>
      <c r="GEK38" s="636"/>
      <c r="GEL38" s="636"/>
      <c r="GEM38" s="636"/>
      <c r="GEN38" s="636"/>
      <c r="GEO38" s="636"/>
      <c r="GEP38" s="636"/>
      <c r="GEQ38" s="636"/>
      <c r="GER38" s="636"/>
      <c r="GES38" s="636"/>
      <c r="GET38" s="636"/>
      <c r="GEU38" s="636"/>
      <c r="GEV38" s="636"/>
      <c r="GEW38" s="636"/>
      <c r="GEX38" s="636"/>
      <c r="GEY38" s="636"/>
      <c r="GEZ38" s="636"/>
      <c r="GFA38" s="636"/>
      <c r="GFB38" s="636"/>
      <c r="GFC38" s="636"/>
      <c r="GFD38" s="636"/>
      <c r="GFE38" s="636"/>
      <c r="GFF38" s="636"/>
      <c r="GFG38" s="636"/>
      <c r="GFH38" s="636"/>
      <c r="GFI38" s="636"/>
      <c r="GFJ38" s="636"/>
      <c r="GFK38" s="636"/>
      <c r="GFL38" s="636"/>
      <c r="GFM38" s="636"/>
      <c r="GFN38" s="636"/>
      <c r="GFO38" s="636"/>
      <c r="GFP38" s="636"/>
      <c r="GFQ38" s="636"/>
      <c r="GFR38" s="636"/>
      <c r="GFS38" s="636"/>
      <c r="GFT38" s="636"/>
      <c r="GFU38" s="636"/>
      <c r="GFV38" s="636"/>
      <c r="GFW38" s="636"/>
      <c r="GFX38" s="636"/>
      <c r="GFY38" s="636"/>
      <c r="GFZ38" s="636"/>
      <c r="GGA38" s="636"/>
      <c r="GGB38" s="636"/>
      <c r="GGC38" s="636"/>
      <c r="GGD38" s="636"/>
      <c r="GGE38" s="636"/>
      <c r="GGF38" s="636"/>
      <c r="GGG38" s="636"/>
      <c r="GGH38" s="636"/>
      <c r="GGI38" s="636"/>
      <c r="GGJ38" s="636"/>
      <c r="GGK38" s="636"/>
      <c r="GGL38" s="636"/>
      <c r="GGM38" s="636"/>
      <c r="GGN38" s="636"/>
      <c r="GGO38" s="636"/>
      <c r="GGP38" s="636"/>
      <c r="GGQ38" s="636"/>
      <c r="GGR38" s="636"/>
      <c r="GGS38" s="636"/>
      <c r="GGT38" s="636"/>
      <c r="GGU38" s="636"/>
      <c r="GGV38" s="636"/>
      <c r="GGW38" s="636"/>
      <c r="GGX38" s="636"/>
      <c r="GGY38" s="636"/>
      <c r="GGZ38" s="636"/>
      <c r="GHA38" s="636"/>
      <c r="GHB38" s="636"/>
      <c r="GHC38" s="636"/>
      <c r="GHD38" s="636"/>
      <c r="GHE38" s="636"/>
      <c r="GHF38" s="636"/>
      <c r="GHG38" s="636"/>
      <c r="GHH38" s="636"/>
      <c r="GHI38" s="636"/>
      <c r="GHJ38" s="636"/>
      <c r="GHK38" s="636"/>
      <c r="GHL38" s="636"/>
      <c r="GHM38" s="636"/>
      <c r="GHN38" s="636"/>
      <c r="GHO38" s="636"/>
      <c r="GHP38" s="636"/>
      <c r="GHQ38" s="636"/>
      <c r="GHR38" s="636"/>
      <c r="GHS38" s="636"/>
      <c r="GHT38" s="636"/>
      <c r="GHU38" s="636"/>
      <c r="GHV38" s="636"/>
      <c r="GHW38" s="636"/>
      <c r="GHX38" s="636"/>
      <c r="GHY38" s="636"/>
      <c r="GHZ38" s="636"/>
      <c r="GIA38" s="636"/>
      <c r="GIB38" s="636"/>
      <c r="GIC38" s="636"/>
      <c r="GID38" s="636"/>
      <c r="GIE38" s="636"/>
      <c r="GIF38" s="636"/>
      <c r="GIG38" s="636"/>
      <c r="GIH38" s="636"/>
      <c r="GII38" s="636"/>
      <c r="GIJ38" s="636"/>
      <c r="GIK38" s="636"/>
      <c r="GIL38" s="636"/>
      <c r="GIM38" s="636"/>
      <c r="GIN38" s="636"/>
      <c r="GIO38" s="636"/>
      <c r="GIP38" s="636"/>
      <c r="GIQ38" s="636"/>
      <c r="GIR38" s="636"/>
      <c r="GIS38" s="636"/>
      <c r="GIT38" s="636"/>
      <c r="GIU38" s="636"/>
      <c r="GIV38" s="636"/>
      <c r="GIW38" s="636"/>
      <c r="GIX38" s="636"/>
      <c r="GIY38" s="636"/>
      <c r="GIZ38" s="636"/>
      <c r="GJA38" s="636"/>
      <c r="GJB38" s="636"/>
      <c r="GJC38" s="636"/>
      <c r="GJD38" s="636"/>
      <c r="GJE38" s="636"/>
      <c r="GJF38" s="636"/>
      <c r="GJG38" s="636"/>
      <c r="GJH38" s="636"/>
      <c r="GJI38" s="636"/>
      <c r="GJJ38" s="636"/>
      <c r="GJK38" s="636"/>
      <c r="GJL38" s="636"/>
      <c r="GJM38" s="636"/>
      <c r="GJN38" s="636"/>
      <c r="GJO38" s="636"/>
      <c r="GJP38" s="636"/>
      <c r="GJQ38" s="636"/>
      <c r="GJR38" s="636"/>
      <c r="GJS38" s="636"/>
      <c r="GJT38" s="636"/>
      <c r="GJU38" s="636"/>
      <c r="GJV38" s="636"/>
      <c r="GJW38" s="636"/>
      <c r="GJX38" s="636"/>
      <c r="GJY38" s="636"/>
      <c r="GJZ38" s="636"/>
      <c r="GKA38" s="636"/>
      <c r="GKB38" s="636"/>
      <c r="GKC38" s="636"/>
      <c r="GKD38" s="636"/>
      <c r="GKE38" s="636"/>
      <c r="GKF38" s="636"/>
      <c r="GKG38" s="636"/>
      <c r="GKH38" s="636"/>
      <c r="GKI38" s="636"/>
      <c r="GKJ38" s="636"/>
      <c r="GKK38" s="636"/>
      <c r="GKL38" s="636"/>
      <c r="GKM38" s="636"/>
      <c r="GKN38" s="636"/>
      <c r="GKO38" s="636"/>
      <c r="GKP38" s="636"/>
      <c r="GKQ38" s="636"/>
      <c r="GKR38" s="636"/>
      <c r="GKS38" s="636"/>
      <c r="GKT38" s="636"/>
      <c r="GKU38" s="636"/>
      <c r="GKV38" s="636"/>
      <c r="GKW38" s="636"/>
      <c r="GKX38" s="636"/>
      <c r="GKY38" s="636"/>
      <c r="GKZ38" s="636"/>
      <c r="GLA38" s="636"/>
      <c r="GLB38" s="636"/>
      <c r="GLC38" s="636"/>
      <c r="GLD38" s="636"/>
      <c r="GLE38" s="636"/>
      <c r="GLF38" s="636"/>
      <c r="GLG38" s="636"/>
      <c r="GLH38" s="636"/>
      <c r="GLI38" s="636"/>
      <c r="GLJ38" s="636"/>
      <c r="GLK38" s="636"/>
      <c r="GLL38" s="636"/>
      <c r="GLM38" s="636"/>
      <c r="GLN38" s="636"/>
      <c r="GLO38" s="636"/>
      <c r="GLP38" s="636"/>
      <c r="GLQ38" s="636"/>
      <c r="GLR38" s="636"/>
      <c r="GLS38" s="636"/>
      <c r="GLT38" s="636"/>
      <c r="GLU38" s="636"/>
      <c r="GLV38" s="636"/>
      <c r="GLW38" s="636"/>
      <c r="GLX38" s="636"/>
      <c r="GLY38" s="636"/>
      <c r="GLZ38" s="636"/>
      <c r="GMA38" s="636"/>
      <c r="GMB38" s="636"/>
      <c r="GMC38" s="636"/>
      <c r="GMD38" s="636"/>
      <c r="GME38" s="636"/>
      <c r="GMF38" s="636"/>
      <c r="GMG38" s="636"/>
      <c r="GMH38" s="636"/>
      <c r="GMI38" s="636"/>
      <c r="GMJ38" s="636"/>
      <c r="GMK38" s="636"/>
      <c r="GML38" s="636"/>
      <c r="GMM38" s="636"/>
      <c r="GMN38" s="636"/>
      <c r="GMO38" s="636"/>
      <c r="GMP38" s="636"/>
      <c r="GMQ38" s="636"/>
      <c r="GMR38" s="636"/>
      <c r="GMS38" s="636"/>
      <c r="GMT38" s="636"/>
      <c r="GMU38" s="636"/>
      <c r="GMV38" s="636"/>
      <c r="GMW38" s="636"/>
      <c r="GMX38" s="636"/>
      <c r="GMY38" s="636"/>
      <c r="GMZ38" s="636"/>
      <c r="GNA38" s="636"/>
      <c r="GNB38" s="636"/>
      <c r="GNC38" s="636"/>
      <c r="GND38" s="636"/>
      <c r="GNE38" s="636"/>
      <c r="GNF38" s="636"/>
      <c r="GNG38" s="636"/>
      <c r="GNH38" s="636"/>
      <c r="GNI38" s="636"/>
      <c r="GNJ38" s="636"/>
      <c r="GNK38" s="636"/>
      <c r="GNL38" s="636"/>
      <c r="GNM38" s="636"/>
      <c r="GNN38" s="636"/>
      <c r="GNO38" s="636"/>
      <c r="GNP38" s="636"/>
      <c r="GNQ38" s="636"/>
      <c r="GNR38" s="636"/>
      <c r="GNS38" s="636"/>
      <c r="GNT38" s="636"/>
      <c r="GNU38" s="636"/>
      <c r="GNV38" s="636"/>
      <c r="GNW38" s="636"/>
      <c r="GNX38" s="636"/>
      <c r="GNY38" s="636"/>
      <c r="GNZ38" s="636"/>
      <c r="GOA38" s="636"/>
      <c r="GOB38" s="636"/>
      <c r="GOC38" s="636"/>
      <c r="GOD38" s="636"/>
      <c r="GOE38" s="636"/>
      <c r="GOF38" s="636"/>
      <c r="GOG38" s="636"/>
      <c r="GOH38" s="636"/>
      <c r="GOI38" s="636"/>
      <c r="GOJ38" s="636"/>
      <c r="GOK38" s="636"/>
      <c r="GOL38" s="636"/>
      <c r="GOM38" s="636"/>
      <c r="GON38" s="636"/>
      <c r="GOO38" s="636"/>
      <c r="GOP38" s="636"/>
      <c r="GOQ38" s="636"/>
      <c r="GOR38" s="636"/>
      <c r="GOS38" s="636"/>
      <c r="GOT38" s="636"/>
      <c r="GOU38" s="636"/>
      <c r="GOV38" s="636"/>
      <c r="GOW38" s="636"/>
      <c r="GOX38" s="636"/>
      <c r="GOY38" s="636"/>
      <c r="GOZ38" s="636"/>
      <c r="GPA38" s="636"/>
      <c r="GPB38" s="636"/>
      <c r="GPC38" s="636"/>
      <c r="GPD38" s="636"/>
      <c r="GPE38" s="636"/>
      <c r="GPF38" s="636"/>
      <c r="GPG38" s="636"/>
      <c r="GPH38" s="636"/>
      <c r="GPI38" s="636"/>
      <c r="GPJ38" s="636"/>
      <c r="GPK38" s="636"/>
      <c r="GPL38" s="636"/>
      <c r="GPM38" s="636"/>
      <c r="GPN38" s="636"/>
      <c r="GPO38" s="636"/>
      <c r="GPP38" s="636"/>
      <c r="GPQ38" s="636"/>
      <c r="GPR38" s="636"/>
      <c r="GPS38" s="636"/>
      <c r="GPT38" s="636"/>
      <c r="GPU38" s="636"/>
      <c r="GPV38" s="636"/>
      <c r="GPW38" s="636"/>
      <c r="GPX38" s="636"/>
      <c r="GPY38" s="636"/>
      <c r="GPZ38" s="636"/>
      <c r="GQA38" s="636"/>
      <c r="GQB38" s="636"/>
      <c r="GQC38" s="636"/>
      <c r="GQD38" s="636"/>
      <c r="GQE38" s="636"/>
      <c r="GQF38" s="636"/>
      <c r="GQG38" s="636"/>
      <c r="GQH38" s="636"/>
      <c r="GQI38" s="636"/>
      <c r="GQJ38" s="636"/>
      <c r="GQK38" s="636"/>
      <c r="GQL38" s="636"/>
      <c r="GQM38" s="636"/>
      <c r="GQN38" s="636"/>
      <c r="GQO38" s="636"/>
      <c r="GQP38" s="636"/>
      <c r="GQQ38" s="636"/>
      <c r="GQR38" s="636"/>
      <c r="GQS38" s="636"/>
      <c r="GQT38" s="636"/>
      <c r="GQU38" s="636"/>
      <c r="GQV38" s="636"/>
      <c r="GQW38" s="636"/>
      <c r="GQX38" s="636"/>
      <c r="GQY38" s="636"/>
      <c r="GQZ38" s="636"/>
      <c r="GRA38" s="636"/>
      <c r="GRB38" s="636"/>
      <c r="GRC38" s="636"/>
      <c r="GRD38" s="636"/>
      <c r="GRE38" s="636"/>
      <c r="GRF38" s="636"/>
      <c r="GRG38" s="636"/>
      <c r="GRH38" s="636"/>
      <c r="GRI38" s="636"/>
      <c r="GRJ38" s="636"/>
      <c r="GRK38" s="636"/>
      <c r="GRL38" s="636"/>
      <c r="GRM38" s="636"/>
      <c r="GRN38" s="636"/>
      <c r="GRO38" s="636"/>
      <c r="GRP38" s="636"/>
      <c r="GRQ38" s="636"/>
      <c r="GRR38" s="636"/>
      <c r="GRS38" s="636"/>
      <c r="GRT38" s="636"/>
      <c r="GRU38" s="636"/>
      <c r="GRV38" s="636"/>
      <c r="GRW38" s="636"/>
      <c r="GRX38" s="636"/>
      <c r="GRY38" s="636"/>
      <c r="GRZ38" s="636"/>
      <c r="GSA38" s="636"/>
      <c r="GSB38" s="636"/>
      <c r="GSC38" s="636"/>
      <c r="GSD38" s="636"/>
      <c r="GSE38" s="636"/>
      <c r="GSF38" s="636"/>
      <c r="GSG38" s="636"/>
      <c r="GSH38" s="636"/>
      <c r="GSI38" s="636"/>
      <c r="GSJ38" s="636"/>
      <c r="GSK38" s="636"/>
      <c r="GSL38" s="636"/>
      <c r="GSM38" s="636"/>
      <c r="GSN38" s="636"/>
      <c r="GSO38" s="636"/>
      <c r="GSP38" s="636"/>
      <c r="GSQ38" s="636"/>
      <c r="GSR38" s="636"/>
      <c r="GSS38" s="636"/>
      <c r="GST38" s="636"/>
      <c r="GSU38" s="636"/>
      <c r="GSV38" s="636"/>
      <c r="GSW38" s="636"/>
      <c r="GSX38" s="636"/>
      <c r="GSY38" s="636"/>
      <c r="GSZ38" s="636"/>
      <c r="GTA38" s="636"/>
      <c r="GTB38" s="636"/>
      <c r="GTC38" s="636"/>
      <c r="GTD38" s="636"/>
      <c r="GTE38" s="636"/>
      <c r="GTF38" s="636"/>
      <c r="GTG38" s="636"/>
      <c r="GTH38" s="636"/>
      <c r="GTI38" s="636"/>
      <c r="GTJ38" s="636"/>
      <c r="GTK38" s="636"/>
      <c r="GTL38" s="636"/>
      <c r="GTM38" s="636"/>
      <c r="GTN38" s="636"/>
      <c r="GTO38" s="636"/>
      <c r="GTP38" s="636"/>
      <c r="GTQ38" s="636"/>
      <c r="GTR38" s="636"/>
      <c r="GTS38" s="636"/>
      <c r="GTT38" s="636"/>
      <c r="GTU38" s="636"/>
      <c r="GTV38" s="636"/>
      <c r="GTW38" s="636"/>
      <c r="GTX38" s="636"/>
      <c r="GTY38" s="636"/>
      <c r="GTZ38" s="636"/>
      <c r="GUA38" s="636"/>
      <c r="GUB38" s="636"/>
      <c r="GUC38" s="636"/>
      <c r="GUD38" s="636"/>
      <c r="GUE38" s="636"/>
      <c r="GUF38" s="636"/>
      <c r="GUG38" s="636"/>
      <c r="GUH38" s="636"/>
      <c r="GUI38" s="636"/>
      <c r="GUJ38" s="636"/>
      <c r="GUK38" s="636"/>
      <c r="GUL38" s="636"/>
      <c r="GUM38" s="636"/>
      <c r="GUN38" s="636"/>
      <c r="GUO38" s="636"/>
      <c r="GUP38" s="636"/>
      <c r="GUQ38" s="636"/>
      <c r="GUR38" s="636"/>
      <c r="GUS38" s="636"/>
      <c r="GUT38" s="636"/>
      <c r="GUU38" s="636"/>
      <c r="GUV38" s="636"/>
      <c r="GUW38" s="636"/>
      <c r="GUX38" s="636"/>
      <c r="GUY38" s="636"/>
      <c r="GUZ38" s="636"/>
      <c r="GVA38" s="636"/>
      <c r="GVB38" s="636"/>
      <c r="GVC38" s="636"/>
      <c r="GVD38" s="636"/>
      <c r="GVE38" s="636"/>
      <c r="GVF38" s="636"/>
      <c r="GVG38" s="636"/>
      <c r="GVH38" s="636"/>
      <c r="GVI38" s="636"/>
      <c r="GVJ38" s="636"/>
      <c r="GVK38" s="636"/>
      <c r="GVL38" s="636"/>
      <c r="GVM38" s="636"/>
      <c r="GVN38" s="636"/>
      <c r="GVO38" s="636"/>
      <c r="GVP38" s="636"/>
      <c r="GVQ38" s="636"/>
      <c r="GVR38" s="636"/>
      <c r="GVS38" s="636"/>
      <c r="GVT38" s="636"/>
      <c r="GVU38" s="636"/>
      <c r="GVV38" s="636"/>
      <c r="GVW38" s="636"/>
      <c r="GVX38" s="636"/>
      <c r="GVY38" s="636"/>
      <c r="GVZ38" s="636"/>
      <c r="GWA38" s="636"/>
      <c r="GWB38" s="636"/>
      <c r="GWC38" s="636"/>
      <c r="GWD38" s="636"/>
      <c r="GWE38" s="636"/>
      <c r="GWF38" s="636"/>
      <c r="GWG38" s="636"/>
      <c r="GWH38" s="636"/>
      <c r="GWI38" s="636"/>
      <c r="GWJ38" s="636"/>
      <c r="GWK38" s="636"/>
      <c r="GWL38" s="636"/>
      <c r="GWM38" s="636"/>
      <c r="GWN38" s="636"/>
      <c r="GWO38" s="636"/>
      <c r="GWP38" s="636"/>
      <c r="GWQ38" s="636"/>
      <c r="GWR38" s="636"/>
      <c r="GWS38" s="636"/>
      <c r="GWT38" s="636"/>
      <c r="GWU38" s="636"/>
      <c r="GWV38" s="636"/>
      <c r="GWW38" s="636"/>
      <c r="GWX38" s="636"/>
      <c r="GWY38" s="636"/>
      <c r="GWZ38" s="636"/>
      <c r="GXA38" s="636"/>
      <c r="GXB38" s="636"/>
      <c r="GXC38" s="636"/>
      <c r="GXD38" s="636"/>
      <c r="GXE38" s="636"/>
      <c r="GXF38" s="636"/>
      <c r="GXG38" s="636"/>
      <c r="GXH38" s="636"/>
      <c r="GXI38" s="636"/>
      <c r="GXJ38" s="636"/>
      <c r="GXK38" s="636"/>
      <c r="GXL38" s="636"/>
      <c r="GXM38" s="636"/>
      <c r="GXN38" s="636"/>
      <c r="GXO38" s="636"/>
      <c r="GXP38" s="636"/>
      <c r="GXQ38" s="636"/>
      <c r="GXR38" s="636"/>
      <c r="GXS38" s="636"/>
      <c r="GXT38" s="636"/>
      <c r="GXU38" s="636"/>
      <c r="GXV38" s="636"/>
      <c r="GXW38" s="636"/>
      <c r="GXX38" s="636"/>
      <c r="GXY38" s="636"/>
      <c r="GXZ38" s="636"/>
      <c r="GYA38" s="636"/>
      <c r="GYB38" s="636"/>
      <c r="GYC38" s="636"/>
      <c r="GYD38" s="636"/>
      <c r="GYE38" s="636"/>
      <c r="GYF38" s="636"/>
      <c r="GYG38" s="636"/>
      <c r="GYH38" s="636"/>
      <c r="GYI38" s="636"/>
      <c r="GYJ38" s="636"/>
      <c r="GYK38" s="636"/>
      <c r="GYL38" s="636"/>
      <c r="GYM38" s="636"/>
      <c r="GYN38" s="636"/>
      <c r="GYO38" s="636"/>
      <c r="GYP38" s="636"/>
      <c r="GYQ38" s="636"/>
      <c r="GYR38" s="636"/>
      <c r="GYS38" s="636"/>
      <c r="GYT38" s="636"/>
      <c r="GYU38" s="636"/>
      <c r="GYV38" s="636"/>
      <c r="GYW38" s="636"/>
      <c r="GYX38" s="636"/>
      <c r="GYY38" s="636"/>
      <c r="GYZ38" s="636"/>
      <c r="GZA38" s="636"/>
      <c r="GZB38" s="636"/>
      <c r="GZC38" s="636"/>
      <c r="GZD38" s="636"/>
      <c r="GZE38" s="636"/>
      <c r="GZF38" s="636"/>
      <c r="GZG38" s="636"/>
      <c r="GZH38" s="636"/>
      <c r="GZI38" s="636"/>
      <c r="GZJ38" s="636"/>
      <c r="GZK38" s="636"/>
      <c r="GZL38" s="636"/>
      <c r="GZM38" s="636"/>
      <c r="GZN38" s="636"/>
      <c r="GZO38" s="636"/>
      <c r="GZP38" s="636"/>
      <c r="GZQ38" s="636"/>
      <c r="GZR38" s="636"/>
      <c r="GZS38" s="636"/>
      <c r="GZT38" s="636"/>
      <c r="GZU38" s="636"/>
      <c r="GZV38" s="636"/>
      <c r="GZW38" s="636"/>
      <c r="GZX38" s="636"/>
      <c r="GZY38" s="636"/>
      <c r="GZZ38" s="636"/>
      <c r="HAA38" s="636"/>
      <c r="HAB38" s="636"/>
      <c r="HAC38" s="636"/>
      <c r="HAD38" s="636"/>
      <c r="HAE38" s="636"/>
      <c r="HAF38" s="636"/>
      <c r="HAG38" s="636"/>
      <c r="HAH38" s="636"/>
      <c r="HAI38" s="636"/>
      <c r="HAJ38" s="636"/>
      <c r="HAK38" s="636"/>
      <c r="HAL38" s="636"/>
      <c r="HAM38" s="636"/>
      <c r="HAN38" s="636"/>
      <c r="HAO38" s="636"/>
      <c r="HAP38" s="636"/>
      <c r="HAQ38" s="636"/>
      <c r="HAR38" s="636"/>
      <c r="HAS38" s="636"/>
      <c r="HAT38" s="636"/>
      <c r="HAU38" s="636"/>
      <c r="HAV38" s="636"/>
      <c r="HAW38" s="636"/>
      <c r="HAX38" s="636"/>
      <c r="HAY38" s="636"/>
      <c r="HAZ38" s="636"/>
      <c r="HBA38" s="636"/>
      <c r="HBB38" s="636"/>
      <c r="HBC38" s="636"/>
      <c r="HBD38" s="636"/>
      <c r="HBE38" s="636"/>
      <c r="HBF38" s="636"/>
      <c r="HBG38" s="636"/>
      <c r="HBH38" s="636"/>
      <c r="HBI38" s="636"/>
      <c r="HBJ38" s="636"/>
      <c r="HBK38" s="636"/>
      <c r="HBL38" s="636"/>
      <c r="HBM38" s="636"/>
      <c r="HBN38" s="636"/>
      <c r="HBO38" s="636"/>
      <c r="HBP38" s="636"/>
      <c r="HBQ38" s="636"/>
      <c r="HBR38" s="636"/>
      <c r="HBS38" s="636"/>
      <c r="HBT38" s="636"/>
      <c r="HBU38" s="636"/>
      <c r="HBV38" s="636"/>
      <c r="HBW38" s="636"/>
      <c r="HBX38" s="636"/>
      <c r="HBY38" s="636"/>
      <c r="HBZ38" s="636"/>
      <c r="HCA38" s="636"/>
      <c r="HCB38" s="636"/>
      <c r="HCC38" s="636"/>
      <c r="HCD38" s="636"/>
      <c r="HCE38" s="636"/>
      <c r="HCF38" s="636"/>
      <c r="HCG38" s="636"/>
      <c r="HCH38" s="636"/>
      <c r="HCI38" s="636"/>
      <c r="HCJ38" s="636"/>
      <c r="HCK38" s="636"/>
      <c r="HCL38" s="636"/>
      <c r="HCM38" s="636"/>
      <c r="HCN38" s="636"/>
      <c r="HCO38" s="636"/>
      <c r="HCP38" s="636"/>
      <c r="HCQ38" s="636"/>
      <c r="HCR38" s="636"/>
      <c r="HCS38" s="636"/>
      <c r="HCT38" s="636"/>
      <c r="HCU38" s="636"/>
      <c r="HCV38" s="636"/>
      <c r="HCW38" s="636"/>
      <c r="HCX38" s="636"/>
      <c r="HCY38" s="636"/>
      <c r="HCZ38" s="636"/>
      <c r="HDA38" s="636"/>
      <c r="HDB38" s="636"/>
      <c r="HDC38" s="636"/>
      <c r="HDD38" s="636"/>
      <c r="HDE38" s="636"/>
      <c r="HDF38" s="636"/>
      <c r="HDG38" s="636"/>
      <c r="HDH38" s="636"/>
      <c r="HDI38" s="636"/>
      <c r="HDJ38" s="636"/>
      <c r="HDK38" s="636"/>
      <c r="HDL38" s="636"/>
      <c r="HDM38" s="636"/>
      <c r="HDN38" s="636"/>
      <c r="HDO38" s="636"/>
      <c r="HDP38" s="636"/>
      <c r="HDQ38" s="636"/>
      <c r="HDR38" s="636"/>
      <c r="HDS38" s="636"/>
      <c r="HDT38" s="636"/>
      <c r="HDU38" s="636"/>
      <c r="HDV38" s="636"/>
      <c r="HDW38" s="636"/>
      <c r="HDX38" s="636"/>
      <c r="HDY38" s="636"/>
      <c r="HDZ38" s="636"/>
      <c r="HEA38" s="636"/>
      <c r="HEB38" s="636"/>
      <c r="HEC38" s="636"/>
      <c r="HED38" s="636"/>
      <c r="HEE38" s="636"/>
      <c r="HEF38" s="636"/>
      <c r="HEG38" s="636"/>
      <c r="HEH38" s="636"/>
      <c r="HEI38" s="636"/>
      <c r="HEJ38" s="636"/>
      <c r="HEK38" s="636"/>
      <c r="HEL38" s="636"/>
      <c r="HEM38" s="636"/>
      <c r="HEN38" s="636"/>
      <c r="HEO38" s="636"/>
      <c r="HEP38" s="636"/>
      <c r="HEQ38" s="636"/>
      <c r="HER38" s="636"/>
      <c r="HES38" s="636"/>
      <c r="HET38" s="636"/>
      <c r="HEU38" s="636"/>
      <c r="HEV38" s="636"/>
      <c r="HEW38" s="636"/>
      <c r="HEX38" s="636"/>
      <c r="HEY38" s="636"/>
      <c r="HEZ38" s="636"/>
      <c r="HFA38" s="636"/>
      <c r="HFB38" s="636"/>
      <c r="HFC38" s="636"/>
      <c r="HFD38" s="636"/>
      <c r="HFE38" s="636"/>
      <c r="HFF38" s="636"/>
      <c r="HFG38" s="636"/>
      <c r="HFH38" s="636"/>
      <c r="HFI38" s="636"/>
      <c r="HFJ38" s="636"/>
      <c r="HFK38" s="636"/>
      <c r="HFL38" s="636"/>
      <c r="HFM38" s="636"/>
      <c r="HFN38" s="636"/>
      <c r="HFO38" s="636"/>
      <c r="HFP38" s="636"/>
      <c r="HFQ38" s="636"/>
      <c r="HFR38" s="636"/>
      <c r="HFS38" s="636"/>
      <c r="HFT38" s="636"/>
      <c r="HFU38" s="636"/>
      <c r="HFV38" s="636"/>
      <c r="HFW38" s="636"/>
      <c r="HFX38" s="636"/>
      <c r="HFY38" s="636"/>
      <c r="HFZ38" s="636"/>
      <c r="HGA38" s="636"/>
      <c r="HGB38" s="636"/>
      <c r="HGC38" s="636"/>
      <c r="HGD38" s="636"/>
      <c r="HGE38" s="636"/>
      <c r="HGF38" s="636"/>
      <c r="HGG38" s="636"/>
      <c r="HGH38" s="636"/>
      <c r="HGI38" s="636"/>
      <c r="HGJ38" s="636"/>
      <c r="HGK38" s="636"/>
      <c r="HGL38" s="636"/>
      <c r="HGM38" s="636"/>
      <c r="HGN38" s="636"/>
      <c r="HGO38" s="636"/>
      <c r="HGP38" s="636"/>
      <c r="HGQ38" s="636"/>
      <c r="HGR38" s="636"/>
      <c r="HGS38" s="636"/>
      <c r="HGT38" s="636"/>
      <c r="HGU38" s="636"/>
      <c r="HGV38" s="636"/>
      <c r="HGW38" s="636"/>
      <c r="HGX38" s="636"/>
      <c r="HGY38" s="636"/>
      <c r="HGZ38" s="636"/>
      <c r="HHA38" s="636"/>
      <c r="HHB38" s="636"/>
      <c r="HHC38" s="636"/>
      <c r="HHD38" s="636"/>
      <c r="HHE38" s="636"/>
      <c r="HHF38" s="636"/>
      <c r="HHG38" s="636"/>
      <c r="HHH38" s="636"/>
      <c r="HHI38" s="636"/>
      <c r="HHJ38" s="636"/>
      <c r="HHK38" s="636"/>
      <c r="HHL38" s="636"/>
      <c r="HHM38" s="636"/>
      <c r="HHN38" s="636"/>
      <c r="HHO38" s="636"/>
      <c r="HHP38" s="636"/>
      <c r="HHQ38" s="636"/>
      <c r="HHR38" s="636"/>
      <c r="HHS38" s="636"/>
      <c r="HHT38" s="636"/>
      <c r="HHU38" s="636"/>
      <c r="HHV38" s="636"/>
      <c r="HHW38" s="636"/>
      <c r="HHX38" s="636"/>
      <c r="HHY38" s="636"/>
      <c r="HHZ38" s="636"/>
      <c r="HIA38" s="636"/>
      <c r="HIB38" s="636"/>
      <c r="HIC38" s="636"/>
      <c r="HID38" s="636"/>
      <c r="HIE38" s="636"/>
      <c r="HIF38" s="636"/>
      <c r="HIG38" s="636"/>
      <c r="HIH38" s="636"/>
      <c r="HII38" s="636"/>
      <c r="HIJ38" s="636"/>
      <c r="HIK38" s="636"/>
      <c r="HIL38" s="636"/>
      <c r="HIM38" s="636"/>
      <c r="HIN38" s="636"/>
      <c r="HIO38" s="636"/>
      <c r="HIP38" s="636"/>
      <c r="HIQ38" s="636"/>
      <c r="HIR38" s="636"/>
      <c r="HIS38" s="636"/>
      <c r="HIT38" s="636"/>
      <c r="HIU38" s="636"/>
      <c r="HIV38" s="636"/>
      <c r="HIW38" s="636"/>
      <c r="HIX38" s="636"/>
      <c r="HIY38" s="636"/>
      <c r="HIZ38" s="636"/>
      <c r="HJA38" s="636"/>
      <c r="HJB38" s="636"/>
      <c r="HJC38" s="636"/>
      <c r="HJD38" s="636"/>
      <c r="HJE38" s="636"/>
      <c r="HJF38" s="636"/>
      <c r="HJG38" s="636"/>
      <c r="HJH38" s="636"/>
      <c r="HJI38" s="636"/>
      <c r="HJJ38" s="636"/>
      <c r="HJK38" s="636"/>
      <c r="HJL38" s="636"/>
      <c r="HJM38" s="636"/>
      <c r="HJN38" s="636"/>
      <c r="HJO38" s="636"/>
      <c r="HJP38" s="636"/>
      <c r="HJQ38" s="636"/>
      <c r="HJR38" s="636"/>
      <c r="HJS38" s="636"/>
      <c r="HJT38" s="636"/>
      <c r="HJU38" s="636"/>
      <c r="HJV38" s="636"/>
      <c r="HJW38" s="636"/>
      <c r="HJX38" s="636"/>
      <c r="HJY38" s="636"/>
      <c r="HJZ38" s="636"/>
      <c r="HKA38" s="636"/>
      <c r="HKB38" s="636"/>
      <c r="HKC38" s="636"/>
      <c r="HKD38" s="636"/>
      <c r="HKE38" s="636"/>
      <c r="HKF38" s="636"/>
      <c r="HKG38" s="636"/>
      <c r="HKH38" s="636"/>
      <c r="HKI38" s="636"/>
      <c r="HKJ38" s="636"/>
      <c r="HKK38" s="636"/>
      <c r="HKL38" s="636"/>
      <c r="HKM38" s="636"/>
      <c r="HKN38" s="636"/>
      <c r="HKO38" s="636"/>
      <c r="HKP38" s="636"/>
      <c r="HKQ38" s="636"/>
      <c r="HKR38" s="636"/>
      <c r="HKS38" s="636"/>
      <c r="HKT38" s="636"/>
      <c r="HKU38" s="636"/>
      <c r="HKV38" s="636"/>
      <c r="HKW38" s="636"/>
      <c r="HKX38" s="636"/>
      <c r="HKY38" s="636"/>
      <c r="HKZ38" s="636"/>
      <c r="HLA38" s="636"/>
      <c r="HLB38" s="636"/>
      <c r="HLC38" s="636"/>
      <c r="HLD38" s="636"/>
      <c r="HLE38" s="636"/>
      <c r="HLF38" s="636"/>
      <c r="HLG38" s="636"/>
      <c r="HLH38" s="636"/>
      <c r="HLI38" s="636"/>
      <c r="HLJ38" s="636"/>
      <c r="HLK38" s="636"/>
      <c r="HLL38" s="636"/>
      <c r="HLM38" s="636"/>
      <c r="HLN38" s="636"/>
      <c r="HLO38" s="636"/>
      <c r="HLP38" s="636"/>
      <c r="HLQ38" s="636"/>
      <c r="HLR38" s="636"/>
      <c r="HLS38" s="636"/>
      <c r="HLT38" s="636"/>
      <c r="HLU38" s="636"/>
      <c r="HLV38" s="636"/>
      <c r="HLW38" s="636"/>
      <c r="HLX38" s="636"/>
      <c r="HLY38" s="636"/>
      <c r="HLZ38" s="636"/>
      <c r="HMA38" s="636"/>
      <c r="HMB38" s="636"/>
      <c r="HMC38" s="636"/>
      <c r="HMD38" s="636"/>
      <c r="HME38" s="636"/>
      <c r="HMF38" s="636"/>
      <c r="HMG38" s="636"/>
      <c r="HMH38" s="636"/>
      <c r="HMI38" s="636"/>
      <c r="HMJ38" s="636"/>
      <c r="HMK38" s="636"/>
      <c r="HML38" s="636"/>
      <c r="HMM38" s="636"/>
      <c r="HMN38" s="636"/>
      <c r="HMO38" s="636"/>
      <c r="HMP38" s="636"/>
      <c r="HMQ38" s="636"/>
      <c r="HMR38" s="636"/>
      <c r="HMS38" s="636"/>
      <c r="HMT38" s="636"/>
      <c r="HMU38" s="636"/>
      <c r="HMV38" s="636"/>
      <c r="HMW38" s="636"/>
      <c r="HMX38" s="636"/>
      <c r="HMY38" s="636"/>
      <c r="HMZ38" s="636"/>
      <c r="HNA38" s="636"/>
      <c r="HNB38" s="636"/>
      <c r="HNC38" s="636"/>
      <c r="HND38" s="636"/>
      <c r="HNE38" s="636"/>
      <c r="HNF38" s="636"/>
      <c r="HNG38" s="636"/>
      <c r="HNH38" s="636"/>
      <c r="HNI38" s="636"/>
      <c r="HNJ38" s="636"/>
      <c r="HNK38" s="636"/>
      <c r="HNL38" s="636"/>
      <c r="HNM38" s="636"/>
      <c r="HNN38" s="636"/>
      <c r="HNO38" s="636"/>
      <c r="HNP38" s="636"/>
      <c r="HNQ38" s="636"/>
      <c r="HNR38" s="636"/>
      <c r="HNS38" s="636"/>
      <c r="HNT38" s="636"/>
      <c r="HNU38" s="636"/>
      <c r="HNV38" s="636"/>
      <c r="HNW38" s="636"/>
      <c r="HNX38" s="636"/>
      <c r="HNY38" s="636"/>
      <c r="HNZ38" s="636"/>
      <c r="HOA38" s="636"/>
      <c r="HOB38" s="636"/>
      <c r="HOC38" s="636"/>
      <c r="HOD38" s="636"/>
      <c r="HOE38" s="636"/>
      <c r="HOF38" s="636"/>
      <c r="HOG38" s="636"/>
      <c r="HOH38" s="636"/>
      <c r="HOI38" s="636"/>
      <c r="HOJ38" s="636"/>
      <c r="HOK38" s="636"/>
      <c r="HOL38" s="636"/>
      <c r="HOM38" s="636"/>
      <c r="HON38" s="636"/>
      <c r="HOO38" s="636"/>
      <c r="HOP38" s="636"/>
      <c r="HOQ38" s="636"/>
      <c r="HOR38" s="636"/>
      <c r="HOS38" s="636"/>
      <c r="HOT38" s="636"/>
      <c r="HOU38" s="636"/>
      <c r="HOV38" s="636"/>
      <c r="HOW38" s="636"/>
      <c r="HOX38" s="636"/>
      <c r="HOY38" s="636"/>
      <c r="HOZ38" s="636"/>
      <c r="HPA38" s="636"/>
      <c r="HPB38" s="636"/>
      <c r="HPC38" s="636"/>
      <c r="HPD38" s="636"/>
      <c r="HPE38" s="636"/>
      <c r="HPF38" s="636"/>
      <c r="HPG38" s="636"/>
      <c r="HPH38" s="636"/>
      <c r="HPI38" s="636"/>
      <c r="HPJ38" s="636"/>
      <c r="HPK38" s="636"/>
      <c r="HPL38" s="636"/>
      <c r="HPM38" s="636"/>
      <c r="HPN38" s="636"/>
      <c r="HPO38" s="636"/>
      <c r="HPP38" s="636"/>
      <c r="HPQ38" s="636"/>
      <c r="HPR38" s="636"/>
      <c r="HPS38" s="636"/>
      <c r="HPT38" s="636"/>
      <c r="HPU38" s="636"/>
      <c r="HPV38" s="636"/>
      <c r="HPW38" s="636"/>
      <c r="HPX38" s="636"/>
      <c r="HPY38" s="636"/>
      <c r="HPZ38" s="636"/>
      <c r="HQA38" s="636"/>
      <c r="HQB38" s="636"/>
      <c r="HQC38" s="636"/>
      <c r="HQD38" s="636"/>
      <c r="HQE38" s="636"/>
      <c r="HQF38" s="636"/>
      <c r="HQG38" s="636"/>
      <c r="HQH38" s="636"/>
      <c r="HQI38" s="636"/>
      <c r="HQJ38" s="636"/>
      <c r="HQK38" s="636"/>
      <c r="HQL38" s="636"/>
      <c r="HQM38" s="636"/>
      <c r="HQN38" s="636"/>
      <c r="HQO38" s="636"/>
      <c r="HQP38" s="636"/>
      <c r="HQQ38" s="636"/>
      <c r="HQR38" s="636"/>
      <c r="HQS38" s="636"/>
      <c r="HQT38" s="636"/>
      <c r="HQU38" s="636"/>
      <c r="HQV38" s="636"/>
      <c r="HQW38" s="636"/>
      <c r="HQX38" s="636"/>
      <c r="HQY38" s="636"/>
      <c r="HQZ38" s="636"/>
      <c r="HRA38" s="636"/>
      <c r="HRB38" s="636"/>
      <c r="HRC38" s="636"/>
      <c r="HRD38" s="636"/>
      <c r="HRE38" s="636"/>
      <c r="HRF38" s="636"/>
      <c r="HRG38" s="636"/>
      <c r="HRH38" s="636"/>
      <c r="HRI38" s="636"/>
      <c r="HRJ38" s="636"/>
      <c r="HRK38" s="636"/>
      <c r="HRL38" s="636"/>
      <c r="HRM38" s="636"/>
      <c r="HRN38" s="636"/>
      <c r="HRO38" s="636"/>
      <c r="HRP38" s="636"/>
      <c r="HRQ38" s="636"/>
      <c r="HRR38" s="636"/>
      <c r="HRS38" s="636"/>
      <c r="HRT38" s="636"/>
      <c r="HRU38" s="636"/>
      <c r="HRV38" s="636"/>
      <c r="HRW38" s="636"/>
      <c r="HRX38" s="636"/>
      <c r="HRY38" s="636"/>
      <c r="HRZ38" s="636"/>
      <c r="HSA38" s="636"/>
      <c r="HSB38" s="636"/>
      <c r="HSC38" s="636"/>
      <c r="HSD38" s="636"/>
      <c r="HSE38" s="636"/>
      <c r="HSF38" s="636"/>
      <c r="HSG38" s="636"/>
      <c r="HSH38" s="636"/>
      <c r="HSI38" s="636"/>
      <c r="HSJ38" s="636"/>
      <c r="HSK38" s="636"/>
      <c r="HSL38" s="636"/>
      <c r="HSM38" s="636"/>
      <c r="HSN38" s="636"/>
      <c r="HSO38" s="636"/>
      <c r="HSP38" s="636"/>
      <c r="HSQ38" s="636"/>
      <c r="HSR38" s="636"/>
      <c r="HSS38" s="636"/>
      <c r="HST38" s="636"/>
      <c r="HSU38" s="636"/>
      <c r="HSV38" s="636"/>
      <c r="HSW38" s="636"/>
      <c r="HSX38" s="636"/>
      <c r="HSY38" s="636"/>
      <c r="HSZ38" s="636"/>
      <c r="HTA38" s="636"/>
      <c r="HTB38" s="636"/>
      <c r="HTC38" s="636"/>
      <c r="HTD38" s="636"/>
      <c r="HTE38" s="636"/>
      <c r="HTF38" s="636"/>
      <c r="HTG38" s="636"/>
      <c r="HTH38" s="636"/>
      <c r="HTI38" s="636"/>
      <c r="HTJ38" s="636"/>
      <c r="HTK38" s="636"/>
      <c r="HTL38" s="636"/>
      <c r="HTM38" s="636"/>
      <c r="HTN38" s="636"/>
      <c r="HTO38" s="636"/>
      <c r="HTP38" s="636"/>
      <c r="HTQ38" s="636"/>
      <c r="HTR38" s="636"/>
      <c r="HTS38" s="636"/>
      <c r="HTT38" s="636"/>
      <c r="HTU38" s="636"/>
      <c r="HTV38" s="636"/>
      <c r="HTW38" s="636"/>
      <c r="HTX38" s="636"/>
      <c r="HTY38" s="636"/>
      <c r="HTZ38" s="636"/>
      <c r="HUA38" s="636"/>
      <c r="HUB38" s="636"/>
      <c r="HUC38" s="636"/>
      <c r="HUD38" s="636"/>
      <c r="HUE38" s="636"/>
      <c r="HUF38" s="636"/>
      <c r="HUG38" s="636"/>
      <c r="HUH38" s="636"/>
      <c r="HUI38" s="636"/>
      <c r="HUJ38" s="636"/>
      <c r="HUK38" s="636"/>
      <c r="HUL38" s="636"/>
      <c r="HUM38" s="636"/>
      <c r="HUN38" s="636"/>
      <c r="HUO38" s="636"/>
      <c r="HUP38" s="636"/>
      <c r="HUQ38" s="636"/>
      <c r="HUR38" s="636"/>
      <c r="HUS38" s="636"/>
      <c r="HUT38" s="636"/>
      <c r="HUU38" s="636"/>
      <c r="HUV38" s="636"/>
      <c r="HUW38" s="636"/>
      <c r="HUX38" s="636"/>
      <c r="HUY38" s="636"/>
      <c r="HUZ38" s="636"/>
      <c r="HVA38" s="636"/>
      <c r="HVB38" s="636"/>
      <c r="HVC38" s="636"/>
      <c r="HVD38" s="636"/>
      <c r="HVE38" s="636"/>
      <c r="HVF38" s="636"/>
      <c r="HVG38" s="636"/>
      <c r="HVH38" s="636"/>
      <c r="HVI38" s="636"/>
      <c r="HVJ38" s="636"/>
      <c r="HVK38" s="636"/>
      <c r="HVL38" s="636"/>
      <c r="HVM38" s="636"/>
      <c r="HVN38" s="636"/>
      <c r="HVO38" s="636"/>
      <c r="HVP38" s="636"/>
      <c r="HVQ38" s="636"/>
      <c r="HVR38" s="636"/>
      <c r="HVS38" s="636"/>
      <c r="HVT38" s="636"/>
      <c r="HVU38" s="636"/>
      <c r="HVV38" s="636"/>
      <c r="HVW38" s="636"/>
      <c r="HVX38" s="636"/>
      <c r="HVY38" s="636"/>
      <c r="HVZ38" s="636"/>
      <c r="HWA38" s="636"/>
      <c r="HWB38" s="636"/>
      <c r="HWC38" s="636"/>
      <c r="HWD38" s="636"/>
      <c r="HWE38" s="636"/>
      <c r="HWF38" s="636"/>
      <c r="HWG38" s="636"/>
      <c r="HWH38" s="636"/>
      <c r="HWI38" s="636"/>
      <c r="HWJ38" s="636"/>
      <c r="HWK38" s="636"/>
      <c r="HWL38" s="636"/>
      <c r="HWM38" s="636"/>
      <c r="HWN38" s="636"/>
      <c r="HWO38" s="636"/>
      <c r="HWP38" s="636"/>
      <c r="HWQ38" s="636"/>
      <c r="HWR38" s="636"/>
      <c r="HWS38" s="636"/>
      <c r="HWT38" s="636"/>
      <c r="HWU38" s="636"/>
      <c r="HWV38" s="636"/>
      <c r="HWW38" s="636"/>
      <c r="HWX38" s="636"/>
      <c r="HWY38" s="636"/>
      <c r="HWZ38" s="636"/>
      <c r="HXA38" s="636"/>
      <c r="HXB38" s="636"/>
      <c r="HXC38" s="636"/>
      <c r="HXD38" s="636"/>
      <c r="HXE38" s="636"/>
      <c r="HXF38" s="636"/>
      <c r="HXG38" s="636"/>
      <c r="HXH38" s="636"/>
      <c r="HXI38" s="636"/>
      <c r="HXJ38" s="636"/>
      <c r="HXK38" s="636"/>
      <c r="HXL38" s="636"/>
      <c r="HXM38" s="636"/>
      <c r="HXN38" s="636"/>
      <c r="HXO38" s="636"/>
      <c r="HXP38" s="636"/>
      <c r="HXQ38" s="636"/>
      <c r="HXR38" s="636"/>
      <c r="HXS38" s="636"/>
      <c r="HXT38" s="636"/>
      <c r="HXU38" s="636"/>
      <c r="HXV38" s="636"/>
      <c r="HXW38" s="636"/>
      <c r="HXX38" s="636"/>
      <c r="HXY38" s="636"/>
      <c r="HXZ38" s="636"/>
      <c r="HYA38" s="636"/>
      <c r="HYB38" s="636"/>
      <c r="HYC38" s="636"/>
      <c r="HYD38" s="636"/>
      <c r="HYE38" s="636"/>
      <c r="HYF38" s="636"/>
      <c r="HYG38" s="636"/>
      <c r="HYH38" s="636"/>
      <c r="HYI38" s="636"/>
      <c r="HYJ38" s="636"/>
      <c r="HYK38" s="636"/>
      <c r="HYL38" s="636"/>
      <c r="HYM38" s="636"/>
      <c r="HYN38" s="636"/>
      <c r="HYO38" s="636"/>
      <c r="HYP38" s="636"/>
      <c r="HYQ38" s="636"/>
      <c r="HYR38" s="636"/>
      <c r="HYS38" s="636"/>
      <c r="HYT38" s="636"/>
      <c r="HYU38" s="636"/>
      <c r="HYV38" s="636"/>
      <c r="HYW38" s="636"/>
      <c r="HYX38" s="636"/>
      <c r="HYY38" s="636"/>
      <c r="HYZ38" s="636"/>
      <c r="HZA38" s="636"/>
      <c r="HZB38" s="636"/>
      <c r="HZC38" s="636"/>
      <c r="HZD38" s="636"/>
      <c r="HZE38" s="636"/>
      <c r="HZF38" s="636"/>
      <c r="HZG38" s="636"/>
      <c r="HZH38" s="636"/>
      <c r="HZI38" s="636"/>
      <c r="HZJ38" s="636"/>
      <c r="HZK38" s="636"/>
      <c r="HZL38" s="636"/>
      <c r="HZM38" s="636"/>
      <c r="HZN38" s="636"/>
      <c r="HZO38" s="636"/>
      <c r="HZP38" s="636"/>
      <c r="HZQ38" s="636"/>
      <c r="HZR38" s="636"/>
      <c r="HZS38" s="636"/>
      <c r="HZT38" s="636"/>
      <c r="HZU38" s="636"/>
      <c r="HZV38" s="636"/>
      <c r="HZW38" s="636"/>
      <c r="HZX38" s="636"/>
      <c r="HZY38" s="636"/>
      <c r="HZZ38" s="636"/>
      <c r="IAA38" s="636"/>
      <c r="IAB38" s="636"/>
      <c r="IAC38" s="636"/>
      <c r="IAD38" s="636"/>
      <c r="IAE38" s="636"/>
      <c r="IAF38" s="636"/>
      <c r="IAG38" s="636"/>
      <c r="IAH38" s="636"/>
      <c r="IAI38" s="636"/>
      <c r="IAJ38" s="636"/>
      <c r="IAK38" s="636"/>
      <c r="IAL38" s="636"/>
      <c r="IAM38" s="636"/>
      <c r="IAN38" s="636"/>
      <c r="IAO38" s="636"/>
      <c r="IAP38" s="636"/>
      <c r="IAQ38" s="636"/>
      <c r="IAR38" s="636"/>
      <c r="IAS38" s="636"/>
      <c r="IAT38" s="636"/>
      <c r="IAU38" s="636"/>
      <c r="IAV38" s="636"/>
      <c r="IAW38" s="636"/>
      <c r="IAX38" s="636"/>
      <c r="IAY38" s="636"/>
      <c r="IAZ38" s="636"/>
      <c r="IBA38" s="636"/>
      <c r="IBB38" s="636"/>
      <c r="IBC38" s="636"/>
      <c r="IBD38" s="636"/>
      <c r="IBE38" s="636"/>
      <c r="IBF38" s="636"/>
      <c r="IBG38" s="636"/>
      <c r="IBH38" s="636"/>
      <c r="IBI38" s="636"/>
      <c r="IBJ38" s="636"/>
      <c r="IBK38" s="636"/>
      <c r="IBL38" s="636"/>
      <c r="IBM38" s="636"/>
      <c r="IBN38" s="636"/>
      <c r="IBO38" s="636"/>
      <c r="IBP38" s="636"/>
      <c r="IBQ38" s="636"/>
      <c r="IBR38" s="636"/>
      <c r="IBS38" s="636"/>
      <c r="IBT38" s="636"/>
      <c r="IBU38" s="636"/>
      <c r="IBV38" s="636"/>
      <c r="IBW38" s="636"/>
      <c r="IBX38" s="636"/>
      <c r="IBY38" s="636"/>
      <c r="IBZ38" s="636"/>
      <c r="ICA38" s="636"/>
      <c r="ICB38" s="636"/>
      <c r="ICC38" s="636"/>
      <c r="ICD38" s="636"/>
      <c r="ICE38" s="636"/>
      <c r="ICF38" s="636"/>
      <c r="ICG38" s="636"/>
      <c r="ICH38" s="636"/>
      <c r="ICI38" s="636"/>
      <c r="ICJ38" s="636"/>
      <c r="ICK38" s="636"/>
      <c r="ICL38" s="636"/>
      <c r="ICM38" s="636"/>
      <c r="ICN38" s="636"/>
      <c r="ICO38" s="636"/>
      <c r="ICP38" s="636"/>
      <c r="ICQ38" s="636"/>
      <c r="ICR38" s="636"/>
      <c r="ICS38" s="636"/>
      <c r="ICT38" s="636"/>
      <c r="ICU38" s="636"/>
      <c r="ICV38" s="636"/>
      <c r="ICW38" s="636"/>
      <c r="ICX38" s="636"/>
      <c r="ICY38" s="636"/>
      <c r="ICZ38" s="636"/>
      <c r="IDA38" s="636"/>
      <c r="IDB38" s="636"/>
      <c r="IDC38" s="636"/>
      <c r="IDD38" s="636"/>
      <c r="IDE38" s="636"/>
      <c r="IDF38" s="636"/>
      <c r="IDG38" s="636"/>
      <c r="IDH38" s="636"/>
      <c r="IDI38" s="636"/>
      <c r="IDJ38" s="636"/>
      <c r="IDK38" s="636"/>
      <c r="IDL38" s="636"/>
      <c r="IDM38" s="636"/>
      <c r="IDN38" s="636"/>
      <c r="IDO38" s="636"/>
      <c r="IDP38" s="636"/>
      <c r="IDQ38" s="636"/>
      <c r="IDR38" s="636"/>
      <c r="IDS38" s="636"/>
      <c r="IDT38" s="636"/>
      <c r="IDU38" s="636"/>
      <c r="IDV38" s="636"/>
      <c r="IDW38" s="636"/>
      <c r="IDX38" s="636"/>
      <c r="IDY38" s="636"/>
      <c r="IDZ38" s="636"/>
      <c r="IEA38" s="636"/>
      <c r="IEB38" s="636"/>
      <c r="IEC38" s="636"/>
      <c r="IED38" s="636"/>
      <c r="IEE38" s="636"/>
      <c r="IEF38" s="636"/>
      <c r="IEG38" s="636"/>
      <c r="IEH38" s="636"/>
      <c r="IEI38" s="636"/>
      <c r="IEJ38" s="636"/>
      <c r="IEK38" s="636"/>
      <c r="IEL38" s="636"/>
      <c r="IEM38" s="636"/>
      <c r="IEN38" s="636"/>
      <c r="IEO38" s="636"/>
      <c r="IEP38" s="636"/>
      <c r="IEQ38" s="636"/>
      <c r="IER38" s="636"/>
      <c r="IES38" s="636"/>
      <c r="IET38" s="636"/>
      <c r="IEU38" s="636"/>
      <c r="IEV38" s="636"/>
      <c r="IEW38" s="636"/>
      <c r="IEX38" s="636"/>
      <c r="IEY38" s="636"/>
      <c r="IEZ38" s="636"/>
      <c r="IFA38" s="636"/>
      <c r="IFB38" s="636"/>
      <c r="IFC38" s="636"/>
      <c r="IFD38" s="636"/>
      <c r="IFE38" s="636"/>
      <c r="IFF38" s="636"/>
      <c r="IFG38" s="636"/>
      <c r="IFH38" s="636"/>
      <c r="IFI38" s="636"/>
      <c r="IFJ38" s="636"/>
      <c r="IFK38" s="636"/>
      <c r="IFL38" s="636"/>
      <c r="IFM38" s="636"/>
      <c r="IFN38" s="636"/>
      <c r="IFO38" s="636"/>
      <c r="IFP38" s="636"/>
      <c r="IFQ38" s="636"/>
      <c r="IFR38" s="636"/>
      <c r="IFS38" s="636"/>
      <c r="IFT38" s="636"/>
      <c r="IFU38" s="636"/>
      <c r="IFV38" s="636"/>
      <c r="IFW38" s="636"/>
      <c r="IFX38" s="636"/>
      <c r="IFY38" s="636"/>
      <c r="IFZ38" s="636"/>
      <c r="IGA38" s="636"/>
      <c r="IGB38" s="636"/>
      <c r="IGC38" s="636"/>
      <c r="IGD38" s="636"/>
      <c r="IGE38" s="636"/>
      <c r="IGF38" s="636"/>
      <c r="IGG38" s="636"/>
      <c r="IGH38" s="636"/>
      <c r="IGI38" s="636"/>
      <c r="IGJ38" s="636"/>
      <c r="IGK38" s="636"/>
      <c r="IGL38" s="636"/>
      <c r="IGM38" s="636"/>
      <c r="IGN38" s="636"/>
      <c r="IGO38" s="636"/>
      <c r="IGP38" s="636"/>
      <c r="IGQ38" s="636"/>
      <c r="IGR38" s="636"/>
      <c r="IGS38" s="636"/>
      <c r="IGT38" s="636"/>
      <c r="IGU38" s="636"/>
      <c r="IGV38" s="636"/>
      <c r="IGW38" s="636"/>
      <c r="IGX38" s="636"/>
      <c r="IGY38" s="636"/>
      <c r="IGZ38" s="636"/>
      <c r="IHA38" s="636"/>
      <c r="IHB38" s="636"/>
      <c r="IHC38" s="636"/>
      <c r="IHD38" s="636"/>
      <c r="IHE38" s="636"/>
      <c r="IHF38" s="636"/>
      <c r="IHG38" s="636"/>
      <c r="IHH38" s="636"/>
      <c r="IHI38" s="636"/>
      <c r="IHJ38" s="636"/>
      <c r="IHK38" s="636"/>
      <c r="IHL38" s="636"/>
      <c r="IHM38" s="636"/>
      <c r="IHN38" s="636"/>
      <c r="IHO38" s="636"/>
      <c r="IHP38" s="636"/>
      <c r="IHQ38" s="636"/>
      <c r="IHR38" s="636"/>
      <c r="IHS38" s="636"/>
      <c r="IHT38" s="636"/>
      <c r="IHU38" s="636"/>
      <c r="IHV38" s="636"/>
      <c r="IHW38" s="636"/>
      <c r="IHX38" s="636"/>
      <c r="IHY38" s="636"/>
      <c r="IHZ38" s="636"/>
      <c r="IIA38" s="636"/>
      <c r="IIB38" s="636"/>
      <c r="IIC38" s="636"/>
      <c r="IID38" s="636"/>
      <c r="IIE38" s="636"/>
      <c r="IIF38" s="636"/>
      <c r="IIG38" s="636"/>
      <c r="IIH38" s="636"/>
      <c r="III38" s="636"/>
      <c r="IIJ38" s="636"/>
      <c r="IIK38" s="636"/>
      <c r="IIL38" s="636"/>
      <c r="IIM38" s="636"/>
      <c r="IIN38" s="636"/>
      <c r="IIO38" s="636"/>
      <c r="IIP38" s="636"/>
      <c r="IIQ38" s="636"/>
      <c r="IIR38" s="636"/>
      <c r="IIS38" s="636"/>
      <c r="IIT38" s="636"/>
      <c r="IIU38" s="636"/>
      <c r="IIV38" s="636"/>
      <c r="IIW38" s="636"/>
      <c r="IIX38" s="636"/>
      <c r="IIY38" s="636"/>
      <c r="IIZ38" s="636"/>
      <c r="IJA38" s="636"/>
      <c r="IJB38" s="636"/>
      <c r="IJC38" s="636"/>
      <c r="IJD38" s="636"/>
      <c r="IJE38" s="636"/>
      <c r="IJF38" s="636"/>
      <c r="IJG38" s="636"/>
      <c r="IJH38" s="636"/>
      <c r="IJI38" s="636"/>
      <c r="IJJ38" s="636"/>
      <c r="IJK38" s="636"/>
      <c r="IJL38" s="636"/>
      <c r="IJM38" s="636"/>
      <c r="IJN38" s="636"/>
      <c r="IJO38" s="636"/>
      <c r="IJP38" s="636"/>
      <c r="IJQ38" s="636"/>
      <c r="IJR38" s="636"/>
      <c r="IJS38" s="636"/>
      <c r="IJT38" s="636"/>
      <c r="IJU38" s="636"/>
      <c r="IJV38" s="636"/>
      <c r="IJW38" s="636"/>
      <c r="IJX38" s="636"/>
      <c r="IJY38" s="636"/>
      <c r="IJZ38" s="636"/>
      <c r="IKA38" s="636"/>
      <c r="IKB38" s="636"/>
      <c r="IKC38" s="636"/>
      <c r="IKD38" s="636"/>
      <c r="IKE38" s="636"/>
      <c r="IKF38" s="636"/>
      <c r="IKG38" s="636"/>
      <c r="IKH38" s="636"/>
      <c r="IKI38" s="636"/>
      <c r="IKJ38" s="636"/>
      <c r="IKK38" s="636"/>
      <c r="IKL38" s="636"/>
      <c r="IKM38" s="636"/>
      <c r="IKN38" s="636"/>
      <c r="IKO38" s="636"/>
      <c r="IKP38" s="636"/>
      <c r="IKQ38" s="636"/>
      <c r="IKR38" s="636"/>
      <c r="IKS38" s="636"/>
      <c r="IKT38" s="636"/>
      <c r="IKU38" s="636"/>
      <c r="IKV38" s="636"/>
      <c r="IKW38" s="636"/>
      <c r="IKX38" s="636"/>
      <c r="IKY38" s="636"/>
      <c r="IKZ38" s="636"/>
      <c r="ILA38" s="636"/>
      <c r="ILB38" s="636"/>
      <c r="ILC38" s="636"/>
      <c r="ILD38" s="636"/>
      <c r="ILE38" s="636"/>
      <c r="ILF38" s="636"/>
      <c r="ILG38" s="636"/>
      <c r="ILH38" s="636"/>
      <c r="ILI38" s="636"/>
      <c r="ILJ38" s="636"/>
      <c r="ILK38" s="636"/>
      <c r="ILL38" s="636"/>
      <c r="ILM38" s="636"/>
      <c r="ILN38" s="636"/>
      <c r="ILO38" s="636"/>
      <c r="ILP38" s="636"/>
      <c r="ILQ38" s="636"/>
      <c r="ILR38" s="636"/>
      <c r="ILS38" s="636"/>
      <c r="ILT38" s="636"/>
      <c r="ILU38" s="636"/>
      <c r="ILV38" s="636"/>
      <c r="ILW38" s="636"/>
      <c r="ILX38" s="636"/>
      <c r="ILY38" s="636"/>
      <c r="ILZ38" s="636"/>
      <c r="IMA38" s="636"/>
      <c r="IMB38" s="636"/>
      <c r="IMC38" s="636"/>
      <c r="IMD38" s="636"/>
      <c r="IME38" s="636"/>
      <c r="IMF38" s="636"/>
      <c r="IMG38" s="636"/>
      <c r="IMH38" s="636"/>
      <c r="IMI38" s="636"/>
      <c r="IMJ38" s="636"/>
      <c r="IMK38" s="636"/>
      <c r="IML38" s="636"/>
      <c r="IMM38" s="636"/>
      <c r="IMN38" s="636"/>
      <c r="IMO38" s="636"/>
      <c r="IMP38" s="636"/>
      <c r="IMQ38" s="636"/>
      <c r="IMR38" s="636"/>
      <c r="IMS38" s="636"/>
      <c r="IMT38" s="636"/>
      <c r="IMU38" s="636"/>
      <c r="IMV38" s="636"/>
      <c r="IMW38" s="636"/>
      <c r="IMX38" s="636"/>
      <c r="IMY38" s="636"/>
      <c r="IMZ38" s="636"/>
      <c r="INA38" s="636"/>
      <c r="INB38" s="636"/>
      <c r="INC38" s="636"/>
      <c r="IND38" s="636"/>
      <c r="INE38" s="636"/>
      <c r="INF38" s="636"/>
      <c r="ING38" s="636"/>
      <c r="INH38" s="636"/>
      <c r="INI38" s="636"/>
      <c r="INJ38" s="636"/>
      <c r="INK38" s="636"/>
      <c r="INL38" s="636"/>
      <c r="INM38" s="636"/>
      <c r="INN38" s="636"/>
      <c r="INO38" s="636"/>
      <c r="INP38" s="636"/>
      <c r="INQ38" s="636"/>
      <c r="INR38" s="636"/>
      <c r="INS38" s="636"/>
      <c r="INT38" s="636"/>
      <c r="INU38" s="636"/>
      <c r="INV38" s="636"/>
      <c r="INW38" s="636"/>
      <c r="INX38" s="636"/>
      <c r="INY38" s="636"/>
      <c r="INZ38" s="636"/>
      <c r="IOA38" s="636"/>
      <c r="IOB38" s="636"/>
      <c r="IOC38" s="636"/>
      <c r="IOD38" s="636"/>
      <c r="IOE38" s="636"/>
      <c r="IOF38" s="636"/>
      <c r="IOG38" s="636"/>
      <c r="IOH38" s="636"/>
      <c r="IOI38" s="636"/>
      <c r="IOJ38" s="636"/>
      <c r="IOK38" s="636"/>
      <c r="IOL38" s="636"/>
      <c r="IOM38" s="636"/>
      <c r="ION38" s="636"/>
      <c r="IOO38" s="636"/>
      <c r="IOP38" s="636"/>
      <c r="IOQ38" s="636"/>
      <c r="IOR38" s="636"/>
      <c r="IOS38" s="636"/>
      <c r="IOT38" s="636"/>
      <c r="IOU38" s="636"/>
      <c r="IOV38" s="636"/>
      <c r="IOW38" s="636"/>
      <c r="IOX38" s="636"/>
      <c r="IOY38" s="636"/>
      <c r="IOZ38" s="636"/>
      <c r="IPA38" s="636"/>
      <c r="IPB38" s="636"/>
      <c r="IPC38" s="636"/>
      <c r="IPD38" s="636"/>
      <c r="IPE38" s="636"/>
      <c r="IPF38" s="636"/>
      <c r="IPG38" s="636"/>
      <c r="IPH38" s="636"/>
      <c r="IPI38" s="636"/>
      <c r="IPJ38" s="636"/>
      <c r="IPK38" s="636"/>
      <c r="IPL38" s="636"/>
      <c r="IPM38" s="636"/>
      <c r="IPN38" s="636"/>
      <c r="IPO38" s="636"/>
      <c r="IPP38" s="636"/>
      <c r="IPQ38" s="636"/>
      <c r="IPR38" s="636"/>
      <c r="IPS38" s="636"/>
      <c r="IPT38" s="636"/>
      <c r="IPU38" s="636"/>
      <c r="IPV38" s="636"/>
      <c r="IPW38" s="636"/>
      <c r="IPX38" s="636"/>
      <c r="IPY38" s="636"/>
      <c r="IPZ38" s="636"/>
      <c r="IQA38" s="636"/>
      <c r="IQB38" s="636"/>
      <c r="IQC38" s="636"/>
      <c r="IQD38" s="636"/>
      <c r="IQE38" s="636"/>
      <c r="IQF38" s="636"/>
      <c r="IQG38" s="636"/>
      <c r="IQH38" s="636"/>
      <c r="IQI38" s="636"/>
      <c r="IQJ38" s="636"/>
      <c r="IQK38" s="636"/>
      <c r="IQL38" s="636"/>
      <c r="IQM38" s="636"/>
      <c r="IQN38" s="636"/>
      <c r="IQO38" s="636"/>
      <c r="IQP38" s="636"/>
      <c r="IQQ38" s="636"/>
      <c r="IQR38" s="636"/>
      <c r="IQS38" s="636"/>
      <c r="IQT38" s="636"/>
      <c r="IQU38" s="636"/>
      <c r="IQV38" s="636"/>
      <c r="IQW38" s="636"/>
      <c r="IQX38" s="636"/>
      <c r="IQY38" s="636"/>
      <c r="IQZ38" s="636"/>
      <c r="IRA38" s="636"/>
      <c r="IRB38" s="636"/>
      <c r="IRC38" s="636"/>
      <c r="IRD38" s="636"/>
      <c r="IRE38" s="636"/>
      <c r="IRF38" s="636"/>
      <c r="IRG38" s="636"/>
      <c r="IRH38" s="636"/>
      <c r="IRI38" s="636"/>
      <c r="IRJ38" s="636"/>
      <c r="IRK38" s="636"/>
      <c r="IRL38" s="636"/>
      <c r="IRM38" s="636"/>
      <c r="IRN38" s="636"/>
      <c r="IRO38" s="636"/>
      <c r="IRP38" s="636"/>
      <c r="IRQ38" s="636"/>
      <c r="IRR38" s="636"/>
      <c r="IRS38" s="636"/>
      <c r="IRT38" s="636"/>
      <c r="IRU38" s="636"/>
      <c r="IRV38" s="636"/>
      <c r="IRW38" s="636"/>
      <c r="IRX38" s="636"/>
      <c r="IRY38" s="636"/>
      <c r="IRZ38" s="636"/>
      <c r="ISA38" s="636"/>
      <c r="ISB38" s="636"/>
      <c r="ISC38" s="636"/>
      <c r="ISD38" s="636"/>
      <c r="ISE38" s="636"/>
      <c r="ISF38" s="636"/>
      <c r="ISG38" s="636"/>
      <c r="ISH38" s="636"/>
      <c r="ISI38" s="636"/>
      <c r="ISJ38" s="636"/>
      <c r="ISK38" s="636"/>
      <c r="ISL38" s="636"/>
      <c r="ISM38" s="636"/>
      <c r="ISN38" s="636"/>
      <c r="ISO38" s="636"/>
      <c r="ISP38" s="636"/>
      <c r="ISQ38" s="636"/>
      <c r="ISR38" s="636"/>
      <c r="ISS38" s="636"/>
      <c r="IST38" s="636"/>
      <c r="ISU38" s="636"/>
      <c r="ISV38" s="636"/>
      <c r="ISW38" s="636"/>
      <c r="ISX38" s="636"/>
      <c r="ISY38" s="636"/>
      <c r="ISZ38" s="636"/>
      <c r="ITA38" s="636"/>
      <c r="ITB38" s="636"/>
      <c r="ITC38" s="636"/>
      <c r="ITD38" s="636"/>
      <c r="ITE38" s="636"/>
      <c r="ITF38" s="636"/>
      <c r="ITG38" s="636"/>
      <c r="ITH38" s="636"/>
      <c r="ITI38" s="636"/>
      <c r="ITJ38" s="636"/>
      <c r="ITK38" s="636"/>
      <c r="ITL38" s="636"/>
      <c r="ITM38" s="636"/>
      <c r="ITN38" s="636"/>
      <c r="ITO38" s="636"/>
      <c r="ITP38" s="636"/>
      <c r="ITQ38" s="636"/>
      <c r="ITR38" s="636"/>
      <c r="ITS38" s="636"/>
      <c r="ITT38" s="636"/>
      <c r="ITU38" s="636"/>
      <c r="ITV38" s="636"/>
      <c r="ITW38" s="636"/>
      <c r="ITX38" s="636"/>
      <c r="ITY38" s="636"/>
      <c r="ITZ38" s="636"/>
      <c r="IUA38" s="636"/>
      <c r="IUB38" s="636"/>
      <c r="IUC38" s="636"/>
      <c r="IUD38" s="636"/>
      <c r="IUE38" s="636"/>
      <c r="IUF38" s="636"/>
      <c r="IUG38" s="636"/>
      <c r="IUH38" s="636"/>
      <c r="IUI38" s="636"/>
      <c r="IUJ38" s="636"/>
      <c r="IUK38" s="636"/>
      <c r="IUL38" s="636"/>
      <c r="IUM38" s="636"/>
      <c r="IUN38" s="636"/>
      <c r="IUO38" s="636"/>
      <c r="IUP38" s="636"/>
      <c r="IUQ38" s="636"/>
      <c r="IUR38" s="636"/>
      <c r="IUS38" s="636"/>
      <c r="IUT38" s="636"/>
      <c r="IUU38" s="636"/>
      <c r="IUV38" s="636"/>
      <c r="IUW38" s="636"/>
      <c r="IUX38" s="636"/>
      <c r="IUY38" s="636"/>
      <c r="IUZ38" s="636"/>
      <c r="IVA38" s="636"/>
      <c r="IVB38" s="636"/>
      <c r="IVC38" s="636"/>
      <c r="IVD38" s="636"/>
      <c r="IVE38" s="636"/>
      <c r="IVF38" s="636"/>
      <c r="IVG38" s="636"/>
      <c r="IVH38" s="636"/>
      <c r="IVI38" s="636"/>
      <c r="IVJ38" s="636"/>
      <c r="IVK38" s="636"/>
      <c r="IVL38" s="636"/>
      <c r="IVM38" s="636"/>
      <c r="IVN38" s="636"/>
      <c r="IVO38" s="636"/>
      <c r="IVP38" s="636"/>
      <c r="IVQ38" s="636"/>
      <c r="IVR38" s="636"/>
      <c r="IVS38" s="636"/>
      <c r="IVT38" s="636"/>
      <c r="IVU38" s="636"/>
      <c r="IVV38" s="636"/>
      <c r="IVW38" s="636"/>
      <c r="IVX38" s="636"/>
      <c r="IVY38" s="636"/>
      <c r="IVZ38" s="636"/>
      <c r="IWA38" s="636"/>
      <c r="IWB38" s="636"/>
      <c r="IWC38" s="636"/>
      <c r="IWD38" s="636"/>
      <c r="IWE38" s="636"/>
      <c r="IWF38" s="636"/>
      <c r="IWG38" s="636"/>
      <c r="IWH38" s="636"/>
      <c r="IWI38" s="636"/>
      <c r="IWJ38" s="636"/>
      <c r="IWK38" s="636"/>
      <c r="IWL38" s="636"/>
      <c r="IWM38" s="636"/>
      <c r="IWN38" s="636"/>
      <c r="IWO38" s="636"/>
      <c r="IWP38" s="636"/>
      <c r="IWQ38" s="636"/>
      <c r="IWR38" s="636"/>
      <c r="IWS38" s="636"/>
      <c r="IWT38" s="636"/>
      <c r="IWU38" s="636"/>
      <c r="IWV38" s="636"/>
      <c r="IWW38" s="636"/>
      <c r="IWX38" s="636"/>
      <c r="IWY38" s="636"/>
      <c r="IWZ38" s="636"/>
      <c r="IXA38" s="636"/>
      <c r="IXB38" s="636"/>
      <c r="IXC38" s="636"/>
      <c r="IXD38" s="636"/>
      <c r="IXE38" s="636"/>
      <c r="IXF38" s="636"/>
      <c r="IXG38" s="636"/>
      <c r="IXH38" s="636"/>
      <c r="IXI38" s="636"/>
      <c r="IXJ38" s="636"/>
      <c r="IXK38" s="636"/>
      <c r="IXL38" s="636"/>
      <c r="IXM38" s="636"/>
      <c r="IXN38" s="636"/>
      <c r="IXO38" s="636"/>
      <c r="IXP38" s="636"/>
      <c r="IXQ38" s="636"/>
      <c r="IXR38" s="636"/>
      <c r="IXS38" s="636"/>
      <c r="IXT38" s="636"/>
      <c r="IXU38" s="636"/>
      <c r="IXV38" s="636"/>
      <c r="IXW38" s="636"/>
      <c r="IXX38" s="636"/>
      <c r="IXY38" s="636"/>
      <c r="IXZ38" s="636"/>
      <c r="IYA38" s="636"/>
      <c r="IYB38" s="636"/>
      <c r="IYC38" s="636"/>
      <c r="IYD38" s="636"/>
      <c r="IYE38" s="636"/>
      <c r="IYF38" s="636"/>
      <c r="IYG38" s="636"/>
      <c r="IYH38" s="636"/>
      <c r="IYI38" s="636"/>
      <c r="IYJ38" s="636"/>
      <c r="IYK38" s="636"/>
      <c r="IYL38" s="636"/>
      <c r="IYM38" s="636"/>
      <c r="IYN38" s="636"/>
      <c r="IYO38" s="636"/>
      <c r="IYP38" s="636"/>
      <c r="IYQ38" s="636"/>
      <c r="IYR38" s="636"/>
      <c r="IYS38" s="636"/>
      <c r="IYT38" s="636"/>
      <c r="IYU38" s="636"/>
      <c r="IYV38" s="636"/>
      <c r="IYW38" s="636"/>
      <c r="IYX38" s="636"/>
      <c r="IYY38" s="636"/>
      <c r="IYZ38" s="636"/>
      <c r="IZA38" s="636"/>
      <c r="IZB38" s="636"/>
      <c r="IZC38" s="636"/>
      <c r="IZD38" s="636"/>
      <c r="IZE38" s="636"/>
      <c r="IZF38" s="636"/>
      <c r="IZG38" s="636"/>
      <c r="IZH38" s="636"/>
      <c r="IZI38" s="636"/>
      <c r="IZJ38" s="636"/>
      <c r="IZK38" s="636"/>
      <c r="IZL38" s="636"/>
      <c r="IZM38" s="636"/>
      <c r="IZN38" s="636"/>
      <c r="IZO38" s="636"/>
      <c r="IZP38" s="636"/>
      <c r="IZQ38" s="636"/>
      <c r="IZR38" s="636"/>
      <c r="IZS38" s="636"/>
      <c r="IZT38" s="636"/>
      <c r="IZU38" s="636"/>
      <c r="IZV38" s="636"/>
      <c r="IZW38" s="636"/>
      <c r="IZX38" s="636"/>
      <c r="IZY38" s="636"/>
      <c r="IZZ38" s="636"/>
      <c r="JAA38" s="636"/>
      <c r="JAB38" s="636"/>
      <c r="JAC38" s="636"/>
      <c r="JAD38" s="636"/>
      <c r="JAE38" s="636"/>
      <c r="JAF38" s="636"/>
      <c r="JAG38" s="636"/>
      <c r="JAH38" s="636"/>
      <c r="JAI38" s="636"/>
      <c r="JAJ38" s="636"/>
      <c r="JAK38" s="636"/>
      <c r="JAL38" s="636"/>
      <c r="JAM38" s="636"/>
      <c r="JAN38" s="636"/>
      <c r="JAO38" s="636"/>
      <c r="JAP38" s="636"/>
      <c r="JAQ38" s="636"/>
      <c r="JAR38" s="636"/>
      <c r="JAS38" s="636"/>
      <c r="JAT38" s="636"/>
      <c r="JAU38" s="636"/>
      <c r="JAV38" s="636"/>
      <c r="JAW38" s="636"/>
      <c r="JAX38" s="636"/>
      <c r="JAY38" s="636"/>
      <c r="JAZ38" s="636"/>
      <c r="JBA38" s="636"/>
      <c r="JBB38" s="636"/>
      <c r="JBC38" s="636"/>
      <c r="JBD38" s="636"/>
      <c r="JBE38" s="636"/>
      <c r="JBF38" s="636"/>
      <c r="JBG38" s="636"/>
      <c r="JBH38" s="636"/>
      <c r="JBI38" s="636"/>
      <c r="JBJ38" s="636"/>
      <c r="JBK38" s="636"/>
      <c r="JBL38" s="636"/>
      <c r="JBM38" s="636"/>
      <c r="JBN38" s="636"/>
      <c r="JBO38" s="636"/>
      <c r="JBP38" s="636"/>
      <c r="JBQ38" s="636"/>
      <c r="JBR38" s="636"/>
      <c r="JBS38" s="636"/>
      <c r="JBT38" s="636"/>
      <c r="JBU38" s="636"/>
      <c r="JBV38" s="636"/>
      <c r="JBW38" s="636"/>
      <c r="JBX38" s="636"/>
      <c r="JBY38" s="636"/>
      <c r="JBZ38" s="636"/>
      <c r="JCA38" s="636"/>
      <c r="JCB38" s="636"/>
      <c r="JCC38" s="636"/>
      <c r="JCD38" s="636"/>
      <c r="JCE38" s="636"/>
      <c r="JCF38" s="636"/>
      <c r="JCG38" s="636"/>
      <c r="JCH38" s="636"/>
      <c r="JCI38" s="636"/>
      <c r="JCJ38" s="636"/>
      <c r="JCK38" s="636"/>
      <c r="JCL38" s="636"/>
      <c r="JCM38" s="636"/>
      <c r="JCN38" s="636"/>
      <c r="JCO38" s="636"/>
      <c r="JCP38" s="636"/>
      <c r="JCQ38" s="636"/>
      <c r="JCR38" s="636"/>
      <c r="JCS38" s="636"/>
      <c r="JCT38" s="636"/>
      <c r="JCU38" s="636"/>
      <c r="JCV38" s="636"/>
      <c r="JCW38" s="636"/>
      <c r="JCX38" s="636"/>
      <c r="JCY38" s="636"/>
      <c r="JCZ38" s="636"/>
      <c r="JDA38" s="636"/>
      <c r="JDB38" s="636"/>
      <c r="JDC38" s="636"/>
      <c r="JDD38" s="636"/>
      <c r="JDE38" s="636"/>
      <c r="JDF38" s="636"/>
      <c r="JDG38" s="636"/>
      <c r="JDH38" s="636"/>
      <c r="JDI38" s="636"/>
      <c r="JDJ38" s="636"/>
      <c r="JDK38" s="636"/>
      <c r="JDL38" s="636"/>
      <c r="JDM38" s="636"/>
      <c r="JDN38" s="636"/>
      <c r="JDO38" s="636"/>
      <c r="JDP38" s="636"/>
      <c r="JDQ38" s="636"/>
      <c r="JDR38" s="636"/>
      <c r="JDS38" s="636"/>
      <c r="JDT38" s="636"/>
      <c r="JDU38" s="636"/>
      <c r="JDV38" s="636"/>
      <c r="JDW38" s="636"/>
      <c r="JDX38" s="636"/>
      <c r="JDY38" s="636"/>
      <c r="JDZ38" s="636"/>
      <c r="JEA38" s="636"/>
      <c r="JEB38" s="636"/>
      <c r="JEC38" s="636"/>
      <c r="JED38" s="636"/>
      <c r="JEE38" s="636"/>
      <c r="JEF38" s="636"/>
      <c r="JEG38" s="636"/>
      <c r="JEH38" s="636"/>
      <c r="JEI38" s="636"/>
      <c r="JEJ38" s="636"/>
      <c r="JEK38" s="636"/>
      <c r="JEL38" s="636"/>
      <c r="JEM38" s="636"/>
      <c r="JEN38" s="636"/>
      <c r="JEO38" s="636"/>
      <c r="JEP38" s="636"/>
      <c r="JEQ38" s="636"/>
      <c r="JER38" s="636"/>
      <c r="JES38" s="636"/>
      <c r="JET38" s="636"/>
      <c r="JEU38" s="636"/>
      <c r="JEV38" s="636"/>
      <c r="JEW38" s="636"/>
      <c r="JEX38" s="636"/>
      <c r="JEY38" s="636"/>
      <c r="JEZ38" s="636"/>
      <c r="JFA38" s="636"/>
      <c r="JFB38" s="636"/>
      <c r="JFC38" s="636"/>
      <c r="JFD38" s="636"/>
      <c r="JFE38" s="636"/>
      <c r="JFF38" s="636"/>
      <c r="JFG38" s="636"/>
      <c r="JFH38" s="636"/>
      <c r="JFI38" s="636"/>
      <c r="JFJ38" s="636"/>
      <c r="JFK38" s="636"/>
      <c r="JFL38" s="636"/>
      <c r="JFM38" s="636"/>
      <c r="JFN38" s="636"/>
      <c r="JFO38" s="636"/>
      <c r="JFP38" s="636"/>
      <c r="JFQ38" s="636"/>
      <c r="JFR38" s="636"/>
      <c r="JFS38" s="636"/>
      <c r="JFT38" s="636"/>
      <c r="JFU38" s="636"/>
      <c r="JFV38" s="636"/>
      <c r="JFW38" s="636"/>
      <c r="JFX38" s="636"/>
      <c r="JFY38" s="636"/>
      <c r="JFZ38" s="636"/>
      <c r="JGA38" s="636"/>
      <c r="JGB38" s="636"/>
      <c r="JGC38" s="636"/>
      <c r="JGD38" s="636"/>
      <c r="JGE38" s="636"/>
      <c r="JGF38" s="636"/>
      <c r="JGG38" s="636"/>
      <c r="JGH38" s="636"/>
      <c r="JGI38" s="636"/>
      <c r="JGJ38" s="636"/>
      <c r="JGK38" s="636"/>
      <c r="JGL38" s="636"/>
      <c r="JGM38" s="636"/>
      <c r="JGN38" s="636"/>
      <c r="JGO38" s="636"/>
      <c r="JGP38" s="636"/>
      <c r="JGQ38" s="636"/>
      <c r="JGR38" s="636"/>
      <c r="JGS38" s="636"/>
      <c r="JGT38" s="636"/>
      <c r="JGU38" s="636"/>
      <c r="JGV38" s="636"/>
      <c r="JGW38" s="636"/>
      <c r="JGX38" s="636"/>
      <c r="JGY38" s="636"/>
      <c r="JGZ38" s="636"/>
      <c r="JHA38" s="636"/>
      <c r="JHB38" s="636"/>
      <c r="JHC38" s="636"/>
      <c r="JHD38" s="636"/>
      <c r="JHE38" s="636"/>
      <c r="JHF38" s="636"/>
      <c r="JHG38" s="636"/>
      <c r="JHH38" s="636"/>
      <c r="JHI38" s="636"/>
      <c r="JHJ38" s="636"/>
      <c r="JHK38" s="636"/>
      <c r="JHL38" s="636"/>
      <c r="JHM38" s="636"/>
      <c r="JHN38" s="636"/>
      <c r="JHO38" s="636"/>
      <c r="JHP38" s="636"/>
      <c r="JHQ38" s="636"/>
      <c r="JHR38" s="636"/>
      <c r="JHS38" s="636"/>
      <c r="JHT38" s="636"/>
      <c r="JHU38" s="636"/>
      <c r="JHV38" s="636"/>
      <c r="JHW38" s="636"/>
      <c r="JHX38" s="636"/>
      <c r="JHY38" s="636"/>
      <c r="JHZ38" s="636"/>
      <c r="JIA38" s="636"/>
      <c r="JIB38" s="636"/>
      <c r="JIC38" s="636"/>
      <c r="JID38" s="636"/>
      <c r="JIE38" s="636"/>
      <c r="JIF38" s="636"/>
      <c r="JIG38" s="636"/>
      <c r="JIH38" s="636"/>
      <c r="JII38" s="636"/>
      <c r="JIJ38" s="636"/>
      <c r="JIK38" s="636"/>
      <c r="JIL38" s="636"/>
      <c r="JIM38" s="636"/>
      <c r="JIN38" s="636"/>
      <c r="JIO38" s="636"/>
      <c r="JIP38" s="636"/>
      <c r="JIQ38" s="636"/>
      <c r="JIR38" s="636"/>
      <c r="JIS38" s="636"/>
      <c r="JIT38" s="636"/>
      <c r="JIU38" s="636"/>
      <c r="JIV38" s="636"/>
      <c r="JIW38" s="636"/>
      <c r="JIX38" s="636"/>
      <c r="JIY38" s="636"/>
      <c r="JIZ38" s="636"/>
      <c r="JJA38" s="636"/>
      <c r="JJB38" s="636"/>
      <c r="JJC38" s="636"/>
      <c r="JJD38" s="636"/>
      <c r="JJE38" s="636"/>
      <c r="JJF38" s="636"/>
      <c r="JJG38" s="636"/>
      <c r="JJH38" s="636"/>
      <c r="JJI38" s="636"/>
      <c r="JJJ38" s="636"/>
      <c r="JJK38" s="636"/>
      <c r="JJL38" s="636"/>
      <c r="JJM38" s="636"/>
      <c r="JJN38" s="636"/>
      <c r="JJO38" s="636"/>
      <c r="JJP38" s="636"/>
      <c r="JJQ38" s="636"/>
      <c r="JJR38" s="636"/>
      <c r="JJS38" s="636"/>
      <c r="JJT38" s="636"/>
      <c r="JJU38" s="636"/>
      <c r="JJV38" s="636"/>
      <c r="JJW38" s="636"/>
      <c r="JJX38" s="636"/>
      <c r="JJY38" s="636"/>
      <c r="JJZ38" s="636"/>
      <c r="JKA38" s="636"/>
      <c r="JKB38" s="636"/>
      <c r="JKC38" s="636"/>
      <c r="JKD38" s="636"/>
      <c r="JKE38" s="636"/>
      <c r="JKF38" s="636"/>
      <c r="JKG38" s="636"/>
      <c r="JKH38" s="636"/>
      <c r="JKI38" s="636"/>
      <c r="JKJ38" s="636"/>
      <c r="JKK38" s="636"/>
      <c r="JKL38" s="636"/>
      <c r="JKM38" s="636"/>
      <c r="JKN38" s="636"/>
      <c r="JKO38" s="636"/>
      <c r="JKP38" s="636"/>
      <c r="JKQ38" s="636"/>
      <c r="JKR38" s="636"/>
      <c r="JKS38" s="636"/>
      <c r="JKT38" s="636"/>
      <c r="JKU38" s="636"/>
      <c r="JKV38" s="636"/>
      <c r="JKW38" s="636"/>
      <c r="JKX38" s="636"/>
      <c r="JKY38" s="636"/>
      <c r="JKZ38" s="636"/>
      <c r="JLA38" s="636"/>
      <c r="JLB38" s="636"/>
      <c r="JLC38" s="636"/>
      <c r="JLD38" s="636"/>
      <c r="JLE38" s="636"/>
      <c r="JLF38" s="636"/>
      <c r="JLG38" s="636"/>
      <c r="JLH38" s="636"/>
      <c r="JLI38" s="636"/>
      <c r="JLJ38" s="636"/>
      <c r="JLK38" s="636"/>
      <c r="JLL38" s="636"/>
      <c r="JLM38" s="636"/>
      <c r="JLN38" s="636"/>
      <c r="JLO38" s="636"/>
      <c r="JLP38" s="636"/>
      <c r="JLQ38" s="636"/>
      <c r="JLR38" s="636"/>
      <c r="JLS38" s="636"/>
      <c r="JLT38" s="636"/>
      <c r="JLU38" s="636"/>
      <c r="JLV38" s="636"/>
      <c r="JLW38" s="636"/>
      <c r="JLX38" s="636"/>
      <c r="JLY38" s="636"/>
      <c r="JLZ38" s="636"/>
      <c r="JMA38" s="636"/>
      <c r="JMB38" s="636"/>
      <c r="JMC38" s="636"/>
      <c r="JMD38" s="636"/>
      <c r="JME38" s="636"/>
      <c r="JMF38" s="636"/>
      <c r="JMG38" s="636"/>
      <c r="JMH38" s="636"/>
      <c r="JMI38" s="636"/>
      <c r="JMJ38" s="636"/>
      <c r="JMK38" s="636"/>
      <c r="JML38" s="636"/>
      <c r="JMM38" s="636"/>
      <c r="JMN38" s="636"/>
      <c r="JMO38" s="636"/>
      <c r="JMP38" s="636"/>
      <c r="JMQ38" s="636"/>
      <c r="JMR38" s="636"/>
      <c r="JMS38" s="636"/>
      <c r="JMT38" s="636"/>
      <c r="JMU38" s="636"/>
      <c r="JMV38" s="636"/>
      <c r="JMW38" s="636"/>
      <c r="JMX38" s="636"/>
      <c r="JMY38" s="636"/>
      <c r="JMZ38" s="636"/>
      <c r="JNA38" s="636"/>
      <c r="JNB38" s="636"/>
      <c r="JNC38" s="636"/>
      <c r="JND38" s="636"/>
      <c r="JNE38" s="636"/>
      <c r="JNF38" s="636"/>
      <c r="JNG38" s="636"/>
      <c r="JNH38" s="636"/>
      <c r="JNI38" s="636"/>
      <c r="JNJ38" s="636"/>
      <c r="JNK38" s="636"/>
      <c r="JNL38" s="636"/>
      <c r="JNM38" s="636"/>
      <c r="JNN38" s="636"/>
      <c r="JNO38" s="636"/>
      <c r="JNP38" s="636"/>
      <c r="JNQ38" s="636"/>
      <c r="JNR38" s="636"/>
      <c r="JNS38" s="636"/>
      <c r="JNT38" s="636"/>
      <c r="JNU38" s="636"/>
      <c r="JNV38" s="636"/>
      <c r="JNW38" s="636"/>
      <c r="JNX38" s="636"/>
      <c r="JNY38" s="636"/>
      <c r="JNZ38" s="636"/>
      <c r="JOA38" s="636"/>
      <c r="JOB38" s="636"/>
      <c r="JOC38" s="636"/>
      <c r="JOD38" s="636"/>
      <c r="JOE38" s="636"/>
      <c r="JOF38" s="636"/>
      <c r="JOG38" s="636"/>
      <c r="JOH38" s="636"/>
      <c r="JOI38" s="636"/>
      <c r="JOJ38" s="636"/>
      <c r="JOK38" s="636"/>
      <c r="JOL38" s="636"/>
      <c r="JOM38" s="636"/>
      <c r="JON38" s="636"/>
      <c r="JOO38" s="636"/>
      <c r="JOP38" s="636"/>
      <c r="JOQ38" s="636"/>
      <c r="JOR38" s="636"/>
      <c r="JOS38" s="636"/>
      <c r="JOT38" s="636"/>
      <c r="JOU38" s="636"/>
      <c r="JOV38" s="636"/>
      <c r="JOW38" s="636"/>
      <c r="JOX38" s="636"/>
      <c r="JOY38" s="636"/>
      <c r="JOZ38" s="636"/>
      <c r="JPA38" s="636"/>
      <c r="JPB38" s="636"/>
      <c r="JPC38" s="636"/>
      <c r="JPD38" s="636"/>
      <c r="JPE38" s="636"/>
      <c r="JPF38" s="636"/>
      <c r="JPG38" s="636"/>
      <c r="JPH38" s="636"/>
      <c r="JPI38" s="636"/>
      <c r="JPJ38" s="636"/>
      <c r="JPK38" s="636"/>
      <c r="JPL38" s="636"/>
      <c r="JPM38" s="636"/>
      <c r="JPN38" s="636"/>
      <c r="JPO38" s="636"/>
      <c r="JPP38" s="636"/>
      <c r="JPQ38" s="636"/>
      <c r="JPR38" s="636"/>
      <c r="JPS38" s="636"/>
      <c r="JPT38" s="636"/>
      <c r="JPU38" s="636"/>
      <c r="JPV38" s="636"/>
      <c r="JPW38" s="636"/>
      <c r="JPX38" s="636"/>
      <c r="JPY38" s="636"/>
      <c r="JPZ38" s="636"/>
      <c r="JQA38" s="636"/>
      <c r="JQB38" s="636"/>
      <c r="JQC38" s="636"/>
      <c r="JQD38" s="636"/>
      <c r="JQE38" s="636"/>
      <c r="JQF38" s="636"/>
      <c r="JQG38" s="636"/>
      <c r="JQH38" s="636"/>
      <c r="JQI38" s="636"/>
      <c r="JQJ38" s="636"/>
      <c r="JQK38" s="636"/>
      <c r="JQL38" s="636"/>
      <c r="JQM38" s="636"/>
      <c r="JQN38" s="636"/>
      <c r="JQO38" s="636"/>
      <c r="JQP38" s="636"/>
      <c r="JQQ38" s="636"/>
      <c r="JQR38" s="636"/>
      <c r="JQS38" s="636"/>
      <c r="JQT38" s="636"/>
      <c r="JQU38" s="636"/>
      <c r="JQV38" s="636"/>
      <c r="JQW38" s="636"/>
      <c r="JQX38" s="636"/>
      <c r="JQY38" s="636"/>
      <c r="JQZ38" s="636"/>
      <c r="JRA38" s="636"/>
      <c r="JRB38" s="636"/>
      <c r="JRC38" s="636"/>
      <c r="JRD38" s="636"/>
      <c r="JRE38" s="636"/>
      <c r="JRF38" s="636"/>
      <c r="JRG38" s="636"/>
      <c r="JRH38" s="636"/>
      <c r="JRI38" s="636"/>
      <c r="JRJ38" s="636"/>
      <c r="JRK38" s="636"/>
      <c r="JRL38" s="636"/>
      <c r="JRM38" s="636"/>
      <c r="JRN38" s="636"/>
      <c r="JRO38" s="636"/>
      <c r="JRP38" s="636"/>
      <c r="JRQ38" s="636"/>
      <c r="JRR38" s="636"/>
      <c r="JRS38" s="636"/>
      <c r="JRT38" s="636"/>
      <c r="JRU38" s="636"/>
      <c r="JRV38" s="636"/>
      <c r="JRW38" s="636"/>
      <c r="JRX38" s="636"/>
      <c r="JRY38" s="636"/>
      <c r="JRZ38" s="636"/>
      <c r="JSA38" s="636"/>
      <c r="JSB38" s="636"/>
      <c r="JSC38" s="636"/>
      <c r="JSD38" s="636"/>
      <c r="JSE38" s="636"/>
      <c r="JSF38" s="636"/>
      <c r="JSG38" s="636"/>
      <c r="JSH38" s="636"/>
      <c r="JSI38" s="636"/>
      <c r="JSJ38" s="636"/>
      <c r="JSK38" s="636"/>
      <c r="JSL38" s="636"/>
      <c r="JSM38" s="636"/>
      <c r="JSN38" s="636"/>
      <c r="JSO38" s="636"/>
      <c r="JSP38" s="636"/>
      <c r="JSQ38" s="636"/>
      <c r="JSR38" s="636"/>
      <c r="JSS38" s="636"/>
      <c r="JST38" s="636"/>
      <c r="JSU38" s="636"/>
      <c r="JSV38" s="636"/>
      <c r="JSW38" s="636"/>
      <c r="JSX38" s="636"/>
      <c r="JSY38" s="636"/>
      <c r="JSZ38" s="636"/>
      <c r="JTA38" s="636"/>
      <c r="JTB38" s="636"/>
      <c r="JTC38" s="636"/>
      <c r="JTD38" s="636"/>
      <c r="JTE38" s="636"/>
      <c r="JTF38" s="636"/>
      <c r="JTG38" s="636"/>
      <c r="JTH38" s="636"/>
      <c r="JTI38" s="636"/>
      <c r="JTJ38" s="636"/>
      <c r="JTK38" s="636"/>
      <c r="JTL38" s="636"/>
      <c r="JTM38" s="636"/>
      <c r="JTN38" s="636"/>
      <c r="JTO38" s="636"/>
      <c r="JTP38" s="636"/>
      <c r="JTQ38" s="636"/>
      <c r="JTR38" s="636"/>
      <c r="JTS38" s="636"/>
      <c r="JTT38" s="636"/>
      <c r="JTU38" s="636"/>
      <c r="JTV38" s="636"/>
      <c r="JTW38" s="636"/>
      <c r="JTX38" s="636"/>
      <c r="JTY38" s="636"/>
      <c r="JTZ38" s="636"/>
      <c r="JUA38" s="636"/>
      <c r="JUB38" s="636"/>
      <c r="JUC38" s="636"/>
      <c r="JUD38" s="636"/>
      <c r="JUE38" s="636"/>
      <c r="JUF38" s="636"/>
      <c r="JUG38" s="636"/>
      <c r="JUH38" s="636"/>
      <c r="JUI38" s="636"/>
      <c r="JUJ38" s="636"/>
      <c r="JUK38" s="636"/>
      <c r="JUL38" s="636"/>
      <c r="JUM38" s="636"/>
      <c r="JUN38" s="636"/>
      <c r="JUO38" s="636"/>
      <c r="JUP38" s="636"/>
      <c r="JUQ38" s="636"/>
      <c r="JUR38" s="636"/>
      <c r="JUS38" s="636"/>
      <c r="JUT38" s="636"/>
      <c r="JUU38" s="636"/>
      <c r="JUV38" s="636"/>
      <c r="JUW38" s="636"/>
      <c r="JUX38" s="636"/>
      <c r="JUY38" s="636"/>
      <c r="JUZ38" s="636"/>
      <c r="JVA38" s="636"/>
      <c r="JVB38" s="636"/>
      <c r="JVC38" s="636"/>
      <c r="JVD38" s="636"/>
      <c r="JVE38" s="636"/>
      <c r="JVF38" s="636"/>
      <c r="JVG38" s="636"/>
      <c r="JVH38" s="636"/>
      <c r="JVI38" s="636"/>
      <c r="JVJ38" s="636"/>
      <c r="JVK38" s="636"/>
      <c r="JVL38" s="636"/>
      <c r="JVM38" s="636"/>
      <c r="JVN38" s="636"/>
      <c r="JVO38" s="636"/>
      <c r="JVP38" s="636"/>
      <c r="JVQ38" s="636"/>
      <c r="JVR38" s="636"/>
      <c r="JVS38" s="636"/>
      <c r="JVT38" s="636"/>
      <c r="JVU38" s="636"/>
      <c r="JVV38" s="636"/>
      <c r="JVW38" s="636"/>
      <c r="JVX38" s="636"/>
      <c r="JVY38" s="636"/>
      <c r="JVZ38" s="636"/>
      <c r="JWA38" s="636"/>
      <c r="JWB38" s="636"/>
      <c r="JWC38" s="636"/>
      <c r="JWD38" s="636"/>
      <c r="JWE38" s="636"/>
      <c r="JWF38" s="636"/>
      <c r="JWG38" s="636"/>
      <c r="JWH38" s="636"/>
      <c r="JWI38" s="636"/>
      <c r="JWJ38" s="636"/>
      <c r="JWK38" s="636"/>
      <c r="JWL38" s="636"/>
      <c r="JWM38" s="636"/>
      <c r="JWN38" s="636"/>
      <c r="JWO38" s="636"/>
      <c r="JWP38" s="636"/>
      <c r="JWQ38" s="636"/>
      <c r="JWR38" s="636"/>
      <c r="JWS38" s="636"/>
      <c r="JWT38" s="636"/>
      <c r="JWU38" s="636"/>
      <c r="JWV38" s="636"/>
      <c r="JWW38" s="636"/>
      <c r="JWX38" s="636"/>
      <c r="JWY38" s="636"/>
      <c r="JWZ38" s="636"/>
      <c r="JXA38" s="636"/>
      <c r="JXB38" s="636"/>
      <c r="JXC38" s="636"/>
      <c r="JXD38" s="636"/>
      <c r="JXE38" s="636"/>
      <c r="JXF38" s="636"/>
      <c r="JXG38" s="636"/>
      <c r="JXH38" s="636"/>
      <c r="JXI38" s="636"/>
      <c r="JXJ38" s="636"/>
      <c r="JXK38" s="636"/>
      <c r="JXL38" s="636"/>
      <c r="JXM38" s="636"/>
      <c r="JXN38" s="636"/>
      <c r="JXO38" s="636"/>
      <c r="JXP38" s="636"/>
      <c r="JXQ38" s="636"/>
      <c r="JXR38" s="636"/>
      <c r="JXS38" s="636"/>
      <c r="JXT38" s="636"/>
      <c r="JXU38" s="636"/>
      <c r="JXV38" s="636"/>
      <c r="JXW38" s="636"/>
      <c r="JXX38" s="636"/>
      <c r="JXY38" s="636"/>
      <c r="JXZ38" s="636"/>
      <c r="JYA38" s="636"/>
      <c r="JYB38" s="636"/>
      <c r="JYC38" s="636"/>
      <c r="JYD38" s="636"/>
      <c r="JYE38" s="636"/>
      <c r="JYF38" s="636"/>
      <c r="JYG38" s="636"/>
      <c r="JYH38" s="636"/>
      <c r="JYI38" s="636"/>
      <c r="JYJ38" s="636"/>
      <c r="JYK38" s="636"/>
      <c r="JYL38" s="636"/>
      <c r="JYM38" s="636"/>
      <c r="JYN38" s="636"/>
      <c r="JYO38" s="636"/>
      <c r="JYP38" s="636"/>
      <c r="JYQ38" s="636"/>
      <c r="JYR38" s="636"/>
      <c r="JYS38" s="636"/>
      <c r="JYT38" s="636"/>
      <c r="JYU38" s="636"/>
      <c r="JYV38" s="636"/>
      <c r="JYW38" s="636"/>
      <c r="JYX38" s="636"/>
      <c r="JYY38" s="636"/>
      <c r="JYZ38" s="636"/>
      <c r="JZA38" s="636"/>
      <c r="JZB38" s="636"/>
      <c r="JZC38" s="636"/>
      <c r="JZD38" s="636"/>
      <c r="JZE38" s="636"/>
      <c r="JZF38" s="636"/>
      <c r="JZG38" s="636"/>
      <c r="JZH38" s="636"/>
      <c r="JZI38" s="636"/>
      <c r="JZJ38" s="636"/>
      <c r="JZK38" s="636"/>
      <c r="JZL38" s="636"/>
      <c r="JZM38" s="636"/>
      <c r="JZN38" s="636"/>
      <c r="JZO38" s="636"/>
      <c r="JZP38" s="636"/>
      <c r="JZQ38" s="636"/>
      <c r="JZR38" s="636"/>
      <c r="JZS38" s="636"/>
      <c r="JZT38" s="636"/>
      <c r="JZU38" s="636"/>
      <c r="JZV38" s="636"/>
      <c r="JZW38" s="636"/>
      <c r="JZX38" s="636"/>
      <c r="JZY38" s="636"/>
      <c r="JZZ38" s="636"/>
      <c r="KAA38" s="636"/>
      <c r="KAB38" s="636"/>
      <c r="KAC38" s="636"/>
      <c r="KAD38" s="636"/>
      <c r="KAE38" s="636"/>
      <c r="KAF38" s="636"/>
      <c r="KAG38" s="636"/>
      <c r="KAH38" s="636"/>
      <c r="KAI38" s="636"/>
      <c r="KAJ38" s="636"/>
      <c r="KAK38" s="636"/>
      <c r="KAL38" s="636"/>
      <c r="KAM38" s="636"/>
      <c r="KAN38" s="636"/>
      <c r="KAO38" s="636"/>
      <c r="KAP38" s="636"/>
      <c r="KAQ38" s="636"/>
      <c r="KAR38" s="636"/>
      <c r="KAS38" s="636"/>
      <c r="KAT38" s="636"/>
      <c r="KAU38" s="636"/>
      <c r="KAV38" s="636"/>
      <c r="KAW38" s="636"/>
      <c r="KAX38" s="636"/>
      <c r="KAY38" s="636"/>
      <c r="KAZ38" s="636"/>
      <c r="KBA38" s="636"/>
      <c r="KBB38" s="636"/>
      <c r="KBC38" s="636"/>
      <c r="KBD38" s="636"/>
      <c r="KBE38" s="636"/>
      <c r="KBF38" s="636"/>
      <c r="KBG38" s="636"/>
      <c r="KBH38" s="636"/>
      <c r="KBI38" s="636"/>
      <c r="KBJ38" s="636"/>
      <c r="KBK38" s="636"/>
      <c r="KBL38" s="636"/>
      <c r="KBM38" s="636"/>
      <c r="KBN38" s="636"/>
      <c r="KBO38" s="636"/>
      <c r="KBP38" s="636"/>
      <c r="KBQ38" s="636"/>
      <c r="KBR38" s="636"/>
      <c r="KBS38" s="636"/>
      <c r="KBT38" s="636"/>
      <c r="KBU38" s="636"/>
      <c r="KBV38" s="636"/>
      <c r="KBW38" s="636"/>
      <c r="KBX38" s="636"/>
      <c r="KBY38" s="636"/>
      <c r="KBZ38" s="636"/>
      <c r="KCA38" s="636"/>
      <c r="KCB38" s="636"/>
      <c r="KCC38" s="636"/>
      <c r="KCD38" s="636"/>
      <c r="KCE38" s="636"/>
      <c r="KCF38" s="636"/>
      <c r="KCG38" s="636"/>
      <c r="KCH38" s="636"/>
      <c r="KCI38" s="636"/>
      <c r="KCJ38" s="636"/>
      <c r="KCK38" s="636"/>
      <c r="KCL38" s="636"/>
      <c r="KCM38" s="636"/>
      <c r="KCN38" s="636"/>
      <c r="KCO38" s="636"/>
      <c r="KCP38" s="636"/>
      <c r="KCQ38" s="636"/>
      <c r="KCR38" s="636"/>
      <c r="KCS38" s="636"/>
      <c r="KCT38" s="636"/>
      <c r="KCU38" s="636"/>
      <c r="KCV38" s="636"/>
      <c r="KCW38" s="636"/>
      <c r="KCX38" s="636"/>
      <c r="KCY38" s="636"/>
      <c r="KCZ38" s="636"/>
      <c r="KDA38" s="636"/>
      <c r="KDB38" s="636"/>
      <c r="KDC38" s="636"/>
      <c r="KDD38" s="636"/>
      <c r="KDE38" s="636"/>
      <c r="KDF38" s="636"/>
      <c r="KDG38" s="636"/>
      <c r="KDH38" s="636"/>
      <c r="KDI38" s="636"/>
      <c r="KDJ38" s="636"/>
      <c r="KDK38" s="636"/>
      <c r="KDL38" s="636"/>
      <c r="KDM38" s="636"/>
      <c r="KDN38" s="636"/>
      <c r="KDO38" s="636"/>
      <c r="KDP38" s="636"/>
      <c r="KDQ38" s="636"/>
      <c r="KDR38" s="636"/>
      <c r="KDS38" s="636"/>
      <c r="KDT38" s="636"/>
      <c r="KDU38" s="636"/>
      <c r="KDV38" s="636"/>
      <c r="KDW38" s="636"/>
      <c r="KDX38" s="636"/>
      <c r="KDY38" s="636"/>
      <c r="KDZ38" s="636"/>
      <c r="KEA38" s="636"/>
      <c r="KEB38" s="636"/>
      <c r="KEC38" s="636"/>
      <c r="KED38" s="636"/>
      <c r="KEE38" s="636"/>
      <c r="KEF38" s="636"/>
      <c r="KEG38" s="636"/>
      <c r="KEH38" s="636"/>
      <c r="KEI38" s="636"/>
      <c r="KEJ38" s="636"/>
      <c r="KEK38" s="636"/>
      <c r="KEL38" s="636"/>
      <c r="KEM38" s="636"/>
      <c r="KEN38" s="636"/>
      <c r="KEO38" s="636"/>
      <c r="KEP38" s="636"/>
      <c r="KEQ38" s="636"/>
      <c r="KER38" s="636"/>
      <c r="KES38" s="636"/>
      <c r="KET38" s="636"/>
      <c r="KEU38" s="636"/>
      <c r="KEV38" s="636"/>
      <c r="KEW38" s="636"/>
      <c r="KEX38" s="636"/>
      <c r="KEY38" s="636"/>
      <c r="KEZ38" s="636"/>
      <c r="KFA38" s="636"/>
      <c r="KFB38" s="636"/>
      <c r="KFC38" s="636"/>
      <c r="KFD38" s="636"/>
      <c r="KFE38" s="636"/>
      <c r="KFF38" s="636"/>
      <c r="KFG38" s="636"/>
      <c r="KFH38" s="636"/>
      <c r="KFI38" s="636"/>
      <c r="KFJ38" s="636"/>
      <c r="KFK38" s="636"/>
      <c r="KFL38" s="636"/>
      <c r="KFM38" s="636"/>
      <c r="KFN38" s="636"/>
      <c r="KFO38" s="636"/>
      <c r="KFP38" s="636"/>
      <c r="KFQ38" s="636"/>
      <c r="KFR38" s="636"/>
      <c r="KFS38" s="636"/>
      <c r="KFT38" s="636"/>
      <c r="KFU38" s="636"/>
      <c r="KFV38" s="636"/>
      <c r="KFW38" s="636"/>
      <c r="KFX38" s="636"/>
      <c r="KFY38" s="636"/>
      <c r="KFZ38" s="636"/>
      <c r="KGA38" s="636"/>
      <c r="KGB38" s="636"/>
      <c r="KGC38" s="636"/>
      <c r="KGD38" s="636"/>
      <c r="KGE38" s="636"/>
      <c r="KGF38" s="636"/>
      <c r="KGG38" s="636"/>
      <c r="KGH38" s="636"/>
      <c r="KGI38" s="636"/>
      <c r="KGJ38" s="636"/>
      <c r="KGK38" s="636"/>
      <c r="KGL38" s="636"/>
      <c r="KGM38" s="636"/>
      <c r="KGN38" s="636"/>
      <c r="KGO38" s="636"/>
      <c r="KGP38" s="636"/>
      <c r="KGQ38" s="636"/>
      <c r="KGR38" s="636"/>
      <c r="KGS38" s="636"/>
      <c r="KGT38" s="636"/>
      <c r="KGU38" s="636"/>
      <c r="KGV38" s="636"/>
      <c r="KGW38" s="636"/>
      <c r="KGX38" s="636"/>
      <c r="KGY38" s="636"/>
      <c r="KGZ38" s="636"/>
      <c r="KHA38" s="636"/>
      <c r="KHB38" s="636"/>
      <c r="KHC38" s="636"/>
      <c r="KHD38" s="636"/>
      <c r="KHE38" s="636"/>
      <c r="KHF38" s="636"/>
      <c r="KHG38" s="636"/>
      <c r="KHH38" s="636"/>
      <c r="KHI38" s="636"/>
      <c r="KHJ38" s="636"/>
      <c r="KHK38" s="636"/>
      <c r="KHL38" s="636"/>
      <c r="KHM38" s="636"/>
      <c r="KHN38" s="636"/>
      <c r="KHO38" s="636"/>
      <c r="KHP38" s="636"/>
      <c r="KHQ38" s="636"/>
      <c r="KHR38" s="636"/>
      <c r="KHS38" s="636"/>
      <c r="KHT38" s="636"/>
      <c r="KHU38" s="636"/>
      <c r="KHV38" s="636"/>
      <c r="KHW38" s="636"/>
      <c r="KHX38" s="636"/>
      <c r="KHY38" s="636"/>
      <c r="KHZ38" s="636"/>
      <c r="KIA38" s="636"/>
      <c r="KIB38" s="636"/>
      <c r="KIC38" s="636"/>
      <c r="KID38" s="636"/>
      <c r="KIE38" s="636"/>
      <c r="KIF38" s="636"/>
      <c r="KIG38" s="636"/>
      <c r="KIH38" s="636"/>
      <c r="KII38" s="636"/>
      <c r="KIJ38" s="636"/>
      <c r="KIK38" s="636"/>
      <c r="KIL38" s="636"/>
      <c r="KIM38" s="636"/>
      <c r="KIN38" s="636"/>
      <c r="KIO38" s="636"/>
      <c r="KIP38" s="636"/>
      <c r="KIQ38" s="636"/>
      <c r="KIR38" s="636"/>
      <c r="KIS38" s="636"/>
      <c r="KIT38" s="636"/>
      <c r="KIU38" s="636"/>
      <c r="KIV38" s="636"/>
      <c r="KIW38" s="636"/>
      <c r="KIX38" s="636"/>
      <c r="KIY38" s="636"/>
      <c r="KIZ38" s="636"/>
      <c r="KJA38" s="636"/>
      <c r="KJB38" s="636"/>
      <c r="KJC38" s="636"/>
      <c r="KJD38" s="636"/>
      <c r="KJE38" s="636"/>
      <c r="KJF38" s="636"/>
      <c r="KJG38" s="636"/>
      <c r="KJH38" s="636"/>
      <c r="KJI38" s="636"/>
      <c r="KJJ38" s="636"/>
      <c r="KJK38" s="636"/>
      <c r="KJL38" s="636"/>
      <c r="KJM38" s="636"/>
      <c r="KJN38" s="636"/>
      <c r="KJO38" s="636"/>
      <c r="KJP38" s="636"/>
      <c r="KJQ38" s="636"/>
      <c r="KJR38" s="636"/>
      <c r="KJS38" s="636"/>
      <c r="KJT38" s="636"/>
      <c r="KJU38" s="636"/>
      <c r="KJV38" s="636"/>
      <c r="KJW38" s="636"/>
      <c r="KJX38" s="636"/>
      <c r="KJY38" s="636"/>
      <c r="KJZ38" s="636"/>
      <c r="KKA38" s="636"/>
      <c r="KKB38" s="636"/>
      <c r="KKC38" s="636"/>
      <c r="KKD38" s="636"/>
      <c r="KKE38" s="636"/>
      <c r="KKF38" s="636"/>
      <c r="KKG38" s="636"/>
      <c r="KKH38" s="636"/>
      <c r="KKI38" s="636"/>
      <c r="KKJ38" s="636"/>
      <c r="KKK38" s="636"/>
      <c r="KKL38" s="636"/>
      <c r="KKM38" s="636"/>
      <c r="KKN38" s="636"/>
      <c r="KKO38" s="636"/>
      <c r="KKP38" s="636"/>
      <c r="KKQ38" s="636"/>
      <c r="KKR38" s="636"/>
      <c r="KKS38" s="636"/>
      <c r="KKT38" s="636"/>
      <c r="KKU38" s="636"/>
      <c r="KKV38" s="636"/>
      <c r="KKW38" s="636"/>
      <c r="KKX38" s="636"/>
      <c r="KKY38" s="636"/>
      <c r="KKZ38" s="636"/>
      <c r="KLA38" s="636"/>
      <c r="KLB38" s="636"/>
      <c r="KLC38" s="636"/>
      <c r="KLD38" s="636"/>
      <c r="KLE38" s="636"/>
      <c r="KLF38" s="636"/>
      <c r="KLG38" s="636"/>
      <c r="KLH38" s="636"/>
      <c r="KLI38" s="636"/>
      <c r="KLJ38" s="636"/>
      <c r="KLK38" s="636"/>
      <c r="KLL38" s="636"/>
      <c r="KLM38" s="636"/>
      <c r="KLN38" s="636"/>
      <c r="KLO38" s="636"/>
      <c r="KLP38" s="636"/>
      <c r="KLQ38" s="636"/>
      <c r="KLR38" s="636"/>
      <c r="KLS38" s="636"/>
      <c r="KLT38" s="636"/>
      <c r="KLU38" s="636"/>
      <c r="KLV38" s="636"/>
      <c r="KLW38" s="636"/>
      <c r="KLX38" s="636"/>
      <c r="KLY38" s="636"/>
      <c r="KLZ38" s="636"/>
      <c r="KMA38" s="636"/>
      <c r="KMB38" s="636"/>
      <c r="KMC38" s="636"/>
      <c r="KMD38" s="636"/>
      <c r="KME38" s="636"/>
      <c r="KMF38" s="636"/>
      <c r="KMG38" s="636"/>
      <c r="KMH38" s="636"/>
      <c r="KMI38" s="636"/>
      <c r="KMJ38" s="636"/>
      <c r="KMK38" s="636"/>
      <c r="KML38" s="636"/>
      <c r="KMM38" s="636"/>
      <c r="KMN38" s="636"/>
      <c r="KMO38" s="636"/>
      <c r="KMP38" s="636"/>
      <c r="KMQ38" s="636"/>
      <c r="KMR38" s="636"/>
      <c r="KMS38" s="636"/>
      <c r="KMT38" s="636"/>
      <c r="KMU38" s="636"/>
      <c r="KMV38" s="636"/>
      <c r="KMW38" s="636"/>
      <c r="KMX38" s="636"/>
      <c r="KMY38" s="636"/>
      <c r="KMZ38" s="636"/>
      <c r="KNA38" s="636"/>
      <c r="KNB38" s="636"/>
      <c r="KNC38" s="636"/>
      <c r="KND38" s="636"/>
      <c r="KNE38" s="636"/>
      <c r="KNF38" s="636"/>
      <c r="KNG38" s="636"/>
      <c r="KNH38" s="636"/>
      <c r="KNI38" s="636"/>
      <c r="KNJ38" s="636"/>
      <c r="KNK38" s="636"/>
      <c r="KNL38" s="636"/>
      <c r="KNM38" s="636"/>
      <c r="KNN38" s="636"/>
      <c r="KNO38" s="636"/>
      <c r="KNP38" s="636"/>
      <c r="KNQ38" s="636"/>
      <c r="KNR38" s="636"/>
      <c r="KNS38" s="636"/>
      <c r="KNT38" s="636"/>
      <c r="KNU38" s="636"/>
      <c r="KNV38" s="636"/>
      <c r="KNW38" s="636"/>
      <c r="KNX38" s="636"/>
      <c r="KNY38" s="636"/>
      <c r="KNZ38" s="636"/>
      <c r="KOA38" s="636"/>
      <c r="KOB38" s="636"/>
      <c r="KOC38" s="636"/>
      <c r="KOD38" s="636"/>
      <c r="KOE38" s="636"/>
      <c r="KOF38" s="636"/>
      <c r="KOG38" s="636"/>
      <c r="KOH38" s="636"/>
      <c r="KOI38" s="636"/>
      <c r="KOJ38" s="636"/>
      <c r="KOK38" s="636"/>
      <c r="KOL38" s="636"/>
      <c r="KOM38" s="636"/>
      <c r="KON38" s="636"/>
      <c r="KOO38" s="636"/>
      <c r="KOP38" s="636"/>
      <c r="KOQ38" s="636"/>
      <c r="KOR38" s="636"/>
      <c r="KOS38" s="636"/>
      <c r="KOT38" s="636"/>
      <c r="KOU38" s="636"/>
      <c r="KOV38" s="636"/>
      <c r="KOW38" s="636"/>
      <c r="KOX38" s="636"/>
      <c r="KOY38" s="636"/>
      <c r="KOZ38" s="636"/>
      <c r="KPA38" s="636"/>
      <c r="KPB38" s="636"/>
      <c r="KPC38" s="636"/>
      <c r="KPD38" s="636"/>
      <c r="KPE38" s="636"/>
      <c r="KPF38" s="636"/>
      <c r="KPG38" s="636"/>
      <c r="KPH38" s="636"/>
      <c r="KPI38" s="636"/>
      <c r="KPJ38" s="636"/>
      <c r="KPK38" s="636"/>
      <c r="KPL38" s="636"/>
      <c r="KPM38" s="636"/>
      <c r="KPN38" s="636"/>
      <c r="KPO38" s="636"/>
      <c r="KPP38" s="636"/>
      <c r="KPQ38" s="636"/>
      <c r="KPR38" s="636"/>
      <c r="KPS38" s="636"/>
      <c r="KPT38" s="636"/>
      <c r="KPU38" s="636"/>
      <c r="KPV38" s="636"/>
      <c r="KPW38" s="636"/>
      <c r="KPX38" s="636"/>
      <c r="KPY38" s="636"/>
      <c r="KPZ38" s="636"/>
      <c r="KQA38" s="636"/>
      <c r="KQB38" s="636"/>
      <c r="KQC38" s="636"/>
      <c r="KQD38" s="636"/>
      <c r="KQE38" s="636"/>
      <c r="KQF38" s="636"/>
      <c r="KQG38" s="636"/>
      <c r="KQH38" s="636"/>
      <c r="KQI38" s="636"/>
      <c r="KQJ38" s="636"/>
      <c r="KQK38" s="636"/>
      <c r="KQL38" s="636"/>
      <c r="KQM38" s="636"/>
      <c r="KQN38" s="636"/>
      <c r="KQO38" s="636"/>
      <c r="KQP38" s="636"/>
      <c r="KQQ38" s="636"/>
      <c r="KQR38" s="636"/>
      <c r="KQS38" s="636"/>
      <c r="KQT38" s="636"/>
      <c r="KQU38" s="636"/>
      <c r="KQV38" s="636"/>
      <c r="KQW38" s="636"/>
      <c r="KQX38" s="636"/>
      <c r="KQY38" s="636"/>
      <c r="KQZ38" s="636"/>
      <c r="KRA38" s="636"/>
      <c r="KRB38" s="636"/>
      <c r="KRC38" s="636"/>
      <c r="KRD38" s="636"/>
      <c r="KRE38" s="636"/>
      <c r="KRF38" s="636"/>
      <c r="KRG38" s="636"/>
      <c r="KRH38" s="636"/>
      <c r="KRI38" s="636"/>
      <c r="KRJ38" s="636"/>
      <c r="KRK38" s="636"/>
      <c r="KRL38" s="636"/>
      <c r="KRM38" s="636"/>
      <c r="KRN38" s="636"/>
      <c r="KRO38" s="636"/>
      <c r="KRP38" s="636"/>
      <c r="KRQ38" s="636"/>
      <c r="KRR38" s="636"/>
      <c r="KRS38" s="636"/>
      <c r="KRT38" s="636"/>
      <c r="KRU38" s="636"/>
      <c r="KRV38" s="636"/>
      <c r="KRW38" s="636"/>
      <c r="KRX38" s="636"/>
      <c r="KRY38" s="636"/>
      <c r="KRZ38" s="636"/>
      <c r="KSA38" s="636"/>
      <c r="KSB38" s="636"/>
      <c r="KSC38" s="636"/>
      <c r="KSD38" s="636"/>
      <c r="KSE38" s="636"/>
      <c r="KSF38" s="636"/>
      <c r="KSG38" s="636"/>
      <c r="KSH38" s="636"/>
      <c r="KSI38" s="636"/>
      <c r="KSJ38" s="636"/>
      <c r="KSK38" s="636"/>
      <c r="KSL38" s="636"/>
      <c r="KSM38" s="636"/>
      <c r="KSN38" s="636"/>
      <c r="KSO38" s="636"/>
      <c r="KSP38" s="636"/>
      <c r="KSQ38" s="636"/>
      <c r="KSR38" s="636"/>
      <c r="KSS38" s="636"/>
      <c r="KST38" s="636"/>
      <c r="KSU38" s="636"/>
      <c r="KSV38" s="636"/>
      <c r="KSW38" s="636"/>
      <c r="KSX38" s="636"/>
      <c r="KSY38" s="636"/>
      <c r="KSZ38" s="636"/>
      <c r="KTA38" s="636"/>
      <c r="KTB38" s="636"/>
      <c r="KTC38" s="636"/>
      <c r="KTD38" s="636"/>
      <c r="KTE38" s="636"/>
      <c r="KTF38" s="636"/>
      <c r="KTG38" s="636"/>
      <c r="KTH38" s="636"/>
      <c r="KTI38" s="636"/>
      <c r="KTJ38" s="636"/>
      <c r="KTK38" s="636"/>
      <c r="KTL38" s="636"/>
      <c r="KTM38" s="636"/>
      <c r="KTN38" s="636"/>
      <c r="KTO38" s="636"/>
      <c r="KTP38" s="636"/>
      <c r="KTQ38" s="636"/>
      <c r="KTR38" s="636"/>
      <c r="KTS38" s="636"/>
      <c r="KTT38" s="636"/>
      <c r="KTU38" s="636"/>
      <c r="KTV38" s="636"/>
      <c r="KTW38" s="636"/>
      <c r="KTX38" s="636"/>
      <c r="KTY38" s="636"/>
      <c r="KTZ38" s="636"/>
      <c r="KUA38" s="636"/>
      <c r="KUB38" s="636"/>
      <c r="KUC38" s="636"/>
      <c r="KUD38" s="636"/>
      <c r="KUE38" s="636"/>
      <c r="KUF38" s="636"/>
      <c r="KUG38" s="636"/>
      <c r="KUH38" s="636"/>
      <c r="KUI38" s="636"/>
      <c r="KUJ38" s="636"/>
      <c r="KUK38" s="636"/>
      <c r="KUL38" s="636"/>
      <c r="KUM38" s="636"/>
      <c r="KUN38" s="636"/>
      <c r="KUO38" s="636"/>
      <c r="KUP38" s="636"/>
      <c r="KUQ38" s="636"/>
      <c r="KUR38" s="636"/>
      <c r="KUS38" s="636"/>
      <c r="KUT38" s="636"/>
      <c r="KUU38" s="636"/>
      <c r="KUV38" s="636"/>
      <c r="KUW38" s="636"/>
      <c r="KUX38" s="636"/>
      <c r="KUY38" s="636"/>
      <c r="KUZ38" s="636"/>
      <c r="KVA38" s="636"/>
      <c r="KVB38" s="636"/>
      <c r="KVC38" s="636"/>
      <c r="KVD38" s="636"/>
      <c r="KVE38" s="636"/>
      <c r="KVF38" s="636"/>
      <c r="KVG38" s="636"/>
      <c r="KVH38" s="636"/>
      <c r="KVI38" s="636"/>
      <c r="KVJ38" s="636"/>
      <c r="KVK38" s="636"/>
      <c r="KVL38" s="636"/>
      <c r="KVM38" s="636"/>
      <c r="KVN38" s="636"/>
      <c r="KVO38" s="636"/>
      <c r="KVP38" s="636"/>
      <c r="KVQ38" s="636"/>
      <c r="KVR38" s="636"/>
      <c r="KVS38" s="636"/>
      <c r="KVT38" s="636"/>
      <c r="KVU38" s="636"/>
      <c r="KVV38" s="636"/>
      <c r="KVW38" s="636"/>
      <c r="KVX38" s="636"/>
      <c r="KVY38" s="636"/>
      <c r="KVZ38" s="636"/>
      <c r="KWA38" s="636"/>
      <c r="KWB38" s="636"/>
      <c r="KWC38" s="636"/>
      <c r="KWD38" s="636"/>
      <c r="KWE38" s="636"/>
      <c r="KWF38" s="636"/>
      <c r="KWG38" s="636"/>
      <c r="KWH38" s="636"/>
      <c r="KWI38" s="636"/>
      <c r="KWJ38" s="636"/>
      <c r="KWK38" s="636"/>
      <c r="KWL38" s="636"/>
      <c r="KWM38" s="636"/>
      <c r="KWN38" s="636"/>
      <c r="KWO38" s="636"/>
      <c r="KWP38" s="636"/>
      <c r="KWQ38" s="636"/>
      <c r="KWR38" s="636"/>
      <c r="KWS38" s="636"/>
      <c r="KWT38" s="636"/>
      <c r="KWU38" s="636"/>
      <c r="KWV38" s="636"/>
      <c r="KWW38" s="636"/>
      <c r="KWX38" s="636"/>
      <c r="KWY38" s="636"/>
      <c r="KWZ38" s="636"/>
      <c r="KXA38" s="636"/>
      <c r="KXB38" s="636"/>
      <c r="KXC38" s="636"/>
      <c r="KXD38" s="636"/>
      <c r="KXE38" s="636"/>
      <c r="KXF38" s="636"/>
      <c r="KXG38" s="636"/>
      <c r="KXH38" s="636"/>
      <c r="KXI38" s="636"/>
      <c r="KXJ38" s="636"/>
      <c r="KXK38" s="636"/>
      <c r="KXL38" s="636"/>
      <c r="KXM38" s="636"/>
      <c r="KXN38" s="636"/>
      <c r="KXO38" s="636"/>
      <c r="KXP38" s="636"/>
      <c r="KXQ38" s="636"/>
      <c r="KXR38" s="636"/>
      <c r="KXS38" s="636"/>
      <c r="KXT38" s="636"/>
      <c r="KXU38" s="636"/>
      <c r="KXV38" s="636"/>
      <c r="KXW38" s="636"/>
      <c r="KXX38" s="636"/>
      <c r="KXY38" s="636"/>
      <c r="KXZ38" s="636"/>
      <c r="KYA38" s="636"/>
      <c r="KYB38" s="636"/>
      <c r="KYC38" s="636"/>
      <c r="KYD38" s="636"/>
      <c r="KYE38" s="636"/>
      <c r="KYF38" s="636"/>
      <c r="KYG38" s="636"/>
      <c r="KYH38" s="636"/>
      <c r="KYI38" s="636"/>
      <c r="KYJ38" s="636"/>
      <c r="KYK38" s="636"/>
      <c r="KYL38" s="636"/>
      <c r="KYM38" s="636"/>
      <c r="KYN38" s="636"/>
      <c r="KYO38" s="636"/>
      <c r="KYP38" s="636"/>
      <c r="KYQ38" s="636"/>
      <c r="KYR38" s="636"/>
      <c r="KYS38" s="636"/>
      <c r="KYT38" s="636"/>
      <c r="KYU38" s="636"/>
      <c r="KYV38" s="636"/>
      <c r="KYW38" s="636"/>
      <c r="KYX38" s="636"/>
      <c r="KYY38" s="636"/>
      <c r="KYZ38" s="636"/>
      <c r="KZA38" s="636"/>
      <c r="KZB38" s="636"/>
      <c r="KZC38" s="636"/>
      <c r="KZD38" s="636"/>
      <c r="KZE38" s="636"/>
      <c r="KZF38" s="636"/>
      <c r="KZG38" s="636"/>
      <c r="KZH38" s="636"/>
      <c r="KZI38" s="636"/>
      <c r="KZJ38" s="636"/>
      <c r="KZK38" s="636"/>
      <c r="KZL38" s="636"/>
      <c r="KZM38" s="636"/>
      <c r="KZN38" s="636"/>
      <c r="KZO38" s="636"/>
      <c r="KZP38" s="636"/>
      <c r="KZQ38" s="636"/>
      <c r="KZR38" s="636"/>
      <c r="KZS38" s="636"/>
      <c r="KZT38" s="636"/>
      <c r="KZU38" s="636"/>
      <c r="KZV38" s="636"/>
      <c r="KZW38" s="636"/>
      <c r="KZX38" s="636"/>
      <c r="KZY38" s="636"/>
      <c r="KZZ38" s="636"/>
      <c r="LAA38" s="636"/>
      <c r="LAB38" s="636"/>
      <c r="LAC38" s="636"/>
      <c r="LAD38" s="636"/>
      <c r="LAE38" s="636"/>
      <c r="LAF38" s="636"/>
      <c r="LAG38" s="636"/>
      <c r="LAH38" s="636"/>
      <c r="LAI38" s="636"/>
      <c r="LAJ38" s="636"/>
      <c r="LAK38" s="636"/>
      <c r="LAL38" s="636"/>
      <c r="LAM38" s="636"/>
      <c r="LAN38" s="636"/>
      <c r="LAO38" s="636"/>
      <c r="LAP38" s="636"/>
      <c r="LAQ38" s="636"/>
      <c r="LAR38" s="636"/>
      <c r="LAS38" s="636"/>
      <c r="LAT38" s="636"/>
      <c r="LAU38" s="636"/>
      <c r="LAV38" s="636"/>
      <c r="LAW38" s="636"/>
      <c r="LAX38" s="636"/>
      <c r="LAY38" s="636"/>
      <c r="LAZ38" s="636"/>
      <c r="LBA38" s="636"/>
      <c r="LBB38" s="636"/>
      <c r="LBC38" s="636"/>
      <c r="LBD38" s="636"/>
      <c r="LBE38" s="636"/>
      <c r="LBF38" s="636"/>
      <c r="LBG38" s="636"/>
      <c r="LBH38" s="636"/>
      <c r="LBI38" s="636"/>
      <c r="LBJ38" s="636"/>
      <c r="LBK38" s="636"/>
      <c r="LBL38" s="636"/>
      <c r="LBM38" s="636"/>
      <c r="LBN38" s="636"/>
      <c r="LBO38" s="636"/>
      <c r="LBP38" s="636"/>
      <c r="LBQ38" s="636"/>
      <c r="LBR38" s="636"/>
      <c r="LBS38" s="636"/>
      <c r="LBT38" s="636"/>
      <c r="LBU38" s="636"/>
      <c r="LBV38" s="636"/>
      <c r="LBW38" s="636"/>
      <c r="LBX38" s="636"/>
      <c r="LBY38" s="636"/>
      <c r="LBZ38" s="636"/>
      <c r="LCA38" s="636"/>
      <c r="LCB38" s="636"/>
      <c r="LCC38" s="636"/>
      <c r="LCD38" s="636"/>
      <c r="LCE38" s="636"/>
      <c r="LCF38" s="636"/>
      <c r="LCG38" s="636"/>
      <c r="LCH38" s="636"/>
      <c r="LCI38" s="636"/>
      <c r="LCJ38" s="636"/>
      <c r="LCK38" s="636"/>
      <c r="LCL38" s="636"/>
      <c r="LCM38" s="636"/>
      <c r="LCN38" s="636"/>
      <c r="LCO38" s="636"/>
      <c r="LCP38" s="636"/>
      <c r="LCQ38" s="636"/>
      <c r="LCR38" s="636"/>
      <c r="LCS38" s="636"/>
      <c r="LCT38" s="636"/>
      <c r="LCU38" s="636"/>
      <c r="LCV38" s="636"/>
      <c r="LCW38" s="636"/>
      <c r="LCX38" s="636"/>
      <c r="LCY38" s="636"/>
      <c r="LCZ38" s="636"/>
      <c r="LDA38" s="636"/>
      <c r="LDB38" s="636"/>
      <c r="LDC38" s="636"/>
      <c r="LDD38" s="636"/>
      <c r="LDE38" s="636"/>
      <c r="LDF38" s="636"/>
      <c r="LDG38" s="636"/>
      <c r="LDH38" s="636"/>
      <c r="LDI38" s="636"/>
      <c r="LDJ38" s="636"/>
      <c r="LDK38" s="636"/>
      <c r="LDL38" s="636"/>
      <c r="LDM38" s="636"/>
      <c r="LDN38" s="636"/>
      <c r="LDO38" s="636"/>
      <c r="LDP38" s="636"/>
      <c r="LDQ38" s="636"/>
      <c r="LDR38" s="636"/>
      <c r="LDS38" s="636"/>
      <c r="LDT38" s="636"/>
      <c r="LDU38" s="636"/>
      <c r="LDV38" s="636"/>
      <c r="LDW38" s="636"/>
      <c r="LDX38" s="636"/>
      <c r="LDY38" s="636"/>
      <c r="LDZ38" s="636"/>
      <c r="LEA38" s="636"/>
      <c r="LEB38" s="636"/>
      <c r="LEC38" s="636"/>
      <c r="LED38" s="636"/>
      <c r="LEE38" s="636"/>
      <c r="LEF38" s="636"/>
      <c r="LEG38" s="636"/>
      <c r="LEH38" s="636"/>
      <c r="LEI38" s="636"/>
      <c r="LEJ38" s="636"/>
      <c r="LEK38" s="636"/>
      <c r="LEL38" s="636"/>
      <c r="LEM38" s="636"/>
      <c r="LEN38" s="636"/>
      <c r="LEO38" s="636"/>
      <c r="LEP38" s="636"/>
      <c r="LEQ38" s="636"/>
      <c r="LER38" s="636"/>
      <c r="LES38" s="636"/>
      <c r="LET38" s="636"/>
      <c r="LEU38" s="636"/>
      <c r="LEV38" s="636"/>
      <c r="LEW38" s="636"/>
      <c r="LEX38" s="636"/>
      <c r="LEY38" s="636"/>
      <c r="LEZ38" s="636"/>
      <c r="LFA38" s="636"/>
      <c r="LFB38" s="636"/>
      <c r="LFC38" s="636"/>
      <c r="LFD38" s="636"/>
      <c r="LFE38" s="636"/>
      <c r="LFF38" s="636"/>
      <c r="LFG38" s="636"/>
      <c r="LFH38" s="636"/>
      <c r="LFI38" s="636"/>
      <c r="LFJ38" s="636"/>
      <c r="LFK38" s="636"/>
      <c r="LFL38" s="636"/>
      <c r="LFM38" s="636"/>
      <c r="LFN38" s="636"/>
      <c r="LFO38" s="636"/>
      <c r="LFP38" s="636"/>
      <c r="LFQ38" s="636"/>
      <c r="LFR38" s="636"/>
      <c r="LFS38" s="636"/>
      <c r="LFT38" s="636"/>
      <c r="LFU38" s="636"/>
      <c r="LFV38" s="636"/>
      <c r="LFW38" s="636"/>
      <c r="LFX38" s="636"/>
      <c r="LFY38" s="636"/>
      <c r="LFZ38" s="636"/>
      <c r="LGA38" s="636"/>
      <c r="LGB38" s="636"/>
      <c r="LGC38" s="636"/>
      <c r="LGD38" s="636"/>
      <c r="LGE38" s="636"/>
      <c r="LGF38" s="636"/>
      <c r="LGG38" s="636"/>
      <c r="LGH38" s="636"/>
      <c r="LGI38" s="636"/>
      <c r="LGJ38" s="636"/>
      <c r="LGK38" s="636"/>
      <c r="LGL38" s="636"/>
      <c r="LGM38" s="636"/>
      <c r="LGN38" s="636"/>
      <c r="LGO38" s="636"/>
      <c r="LGP38" s="636"/>
      <c r="LGQ38" s="636"/>
      <c r="LGR38" s="636"/>
      <c r="LGS38" s="636"/>
      <c r="LGT38" s="636"/>
      <c r="LGU38" s="636"/>
      <c r="LGV38" s="636"/>
      <c r="LGW38" s="636"/>
      <c r="LGX38" s="636"/>
      <c r="LGY38" s="636"/>
      <c r="LGZ38" s="636"/>
      <c r="LHA38" s="636"/>
      <c r="LHB38" s="636"/>
      <c r="LHC38" s="636"/>
      <c r="LHD38" s="636"/>
      <c r="LHE38" s="636"/>
      <c r="LHF38" s="636"/>
      <c r="LHG38" s="636"/>
      <c r="LHH38" s="636"/>
      <c r="LHI38" s="636"/>
      <c r="LHJ38" s="636"/>
      <c r="LHK38" s="636"/>
      <c r="LHL38" s="636"/>
      <c r="LHM38" s="636"/>
      <c r="LHN38" s="636"/>
      <c r="LHO38" s="636"/>
      <c r="LHP38" s="636"/>
      <c r="LHQ38" s="636"/>
      <c r="LHR38" s="636"/>
      <c r="LHS38" s="636"/>
      <c r="LHT38" s="636"/>
      <c r="LHU38" s="636"/>
      <c r="LHV38" s="636"/>
      <c r="LHW38" s="636"/>
      <c r="LHX38" s="636"/>
      <c r="LHY38" s="636"/>
      <c r="LHZ38" s="636"/>
      <c r="LIA38" s="636"/>
      <c r="LIB38" s="636"/>
      <c r="LIC38" s="636"/>
      <c r="LID38" s="636"/>
      <c r="LIE38" s="636"/>
      <c r="LIF38" s="636"/>
      <c r="LIG38" s="636"/>
      <c r="LIH38" s="636"/>
      <c r="LII38" s="636"/>
      <c r="LIJ38" s="636"/>
      <c r="LIK38" s="636"/>
      <c r="LIL38" s="636"/>
      <c r="LIM38" s="636"/>
      <c r="LIN38" s="636"/>
      <c r="LIO38" s="636"/>
      <c r="LIP38" s="636"/>
      <c r="LIQ38" s="636"/>
      <c r="LIR38" s="636"/>
      <c r="LIS38" s="636"/>
      <c r="LIT38" s="636"/>
      <c r="LIU38" s="636"/>
      <c r="LIV38" s="636"/>
      <c r="LIW38" s="636"/>
      <c r="LIX38" s="636"/>
      <c r="LIY38" s="636"/>
      <c r="LIZ38" s="636"/>
      <c r="LJA38" s="636"/>
      <c r="LJB38" s="636"/>
      <c r="LJC38" s="636"/>
      <c r="LJD38" s="636"/>
      <c r="LJE38" s="636"/>
      <c r="LJF38" s="636"/>
      <c r="LJG38" s="636"/>
      <c r="LJH38" s="636"/>
      <c r="LJI38" s="636"/>
      <c r="LJJ38" s="636"/>
      <c r="LJK38" s="636"/>
      <c r="LJL38" s="636"/>
      <c r="LJM38" s="636"/>
      <c r="LJN38" s="636"/>
      <c r="LJO38" s="636"/>
      <c r="LJP38" s="636"/>
      <c r="LJQ38" s="636"/>
      <c r="LJR38" s="636"/>
      <c r="LJS38" s="636"/>
      <c r="LJT38" s="636"/>
      <c r="LJU38" s="636"/>
      <c r="LJV38" s="636"/>
      <c r="LJW38" s="636"/>
      <c r="LJX38" s="636"/>
      <c r="LJY38" s="636"/>
      <c r="LJZ38" s="636"/>
      <c r="LKA38" s="636"/>
      <c r="LKB38" s="636"/>
      <c r="LKC38" s="636"/>
      <c r="LKD38" s="636"/>
      <c r="LKE38" s="636"/>
      <c r="LKF38" s="636"/>
      <c r="LKG38" s="636"/>
      <c r="LKH38" s="636"/>
      <c r="LKI38" s="636"/>
      <c r="LKJ38" s="636"/>
      <c r="LKK38" s="636"/>
      <c r="LKL38" s="636"/>
      <c r="LKM38" s="636"/>
      <c r="LKN38" s="636"/>
      <c r="LKO38" s="636"/>
      <c r="LKP38" s="636"/>
      <c r="LKQ38" s="636"/>
      <c r="LKR38" s="636"/>
      <c r="LKS38" s="636"/>
      <c r="LKT38" s="636"/>
      <c r="LKU38" s="636"/>
      <c r="LKV38" s="636"/>
      <c r="LKW38" s="636"/>
      <c r="LKX38" s="636"/>
      <c r="LKY38" s="636"/>
      <c r="LKZ38" s="636"/>
      <c r="LLA38" s="636"/>
      <c r="LLB38" s="636"/>
      <c r="LLC38" s="636"/>
      <c r="LLD38" s="636"/>
      <c r="LLE38" s="636"/>
      <c r="LLF38" s="636"/>
      <c r="LLG38" s="636"/>
      <c r="LLH38" s="636"/>
      <c r="LLI38" s="636"/>
      <c r="LLJ38" s="636"/>
      <c r="LLK38" s="636"/>
      <c r="LLL38" s="636"/>
      <c r="LLM38" s="636"/>
      <c r="LLN38" s="636"/>
      <c r="LLO38" s="636"/>
      <c r="LLP38" s="636"/>
      <c r="LLQ38" s="636"/>
      <c r="LLR38" s="636"/>
      <c r="LLS38" s="636"/>
      <c r="LLT38" s="636"/>
      <c r="LLU38" s="636"/>
      <c r="LLV38" s="636"/>
      <c r="LLW38" s="636"/>
      <c r="LLX38" s="636"/>
      <c r="LLY38" s="636"/>
      <c r="LLZ38" s="636"/>
      <c r="LMA38" s="636"/>
      <c r="LMB38" s="636"/>
      <c r="LMC38" s="636"/>
      <c r="LMD38" s="636"/>
      <c r="LME38" s="636"/>
      <c r="LMF38" s="636"/>
      <c r="LMG38" s="636"/>
      <c r="LMH38" s="636"/>
      <c r="LMI38" s="636"/>
      <c r="LMJ38" s="636"/>
      <c r="LMK38" s="636"/>
      <c r="LML38" s="636"/>
      <c r="LMM38" s="636"/>
      <c r="LMN38" s="636"/>
      <c r="LMO38" s="636"/>
      <c r="LMP38" s="636"/>
      <c r="LMQ38" s="636"/>
      <c r="LMR38" s="636"/>
      <c r="LMS38" s="636"/>
      <c r="LMT38" s="636"/>
      <c r="LMU38" s="636"/>
      <c r="LMV38" s="636"/>
      <c r="LMW38" s="636"/>
      <c r="LMX38" s="636"/>
      <c r="LMY38" s="636"/>
      <c r="LMZ38" s="636"/>
      <c r="LNA38" s="636"/>
      <c r="LNB38" s="636"/>
      <c r="LNC38" s="636"/>
      <c r="LND38" s="636"/>
      <c r="LNE38" s="636"/>
      <c r="LNF38" s="636"/>
      <c r="LNG38" s="636"/>
      <c r="LNH38" s="636"/>
      <c r="LNI38" s="636"/>
      <c r="LNJ38" s="636"/>
      <c r="LNK38" s="636"/>
      <c r="LNL38" s="636"/>
      <c r="LNM38" s="636"/>
      <c r="LNN38" s="636"/>
      <c r="LNO38" s="636"/>
      <c r="LNP38" s="636"/>
      <c r="LNQ38" s="636"/>
      <c r="LNR38" s="636"/>
      <c r="LNS38" s="636"/>
      <c r="LNT38" s="636"/>
      <c r="LNU38" s="636"/>
      <c r="LNV38" s="636"/>
      <c r="LNW38" s="636"/>
      <c r="LNX38" s="636"/>
      <c r="LNY38" s="636"/>
      <c r="LNZ38" s="636"/>
      <c r="LOA38" s="636"/>
      <c r="LOB38" s="636"/>
      <c r="LOC38" s="636"/>
      <c r="LOD38" s="636"/>
      <c r="LOE38" s="636"/>
      <c r="LOF38" s="636"/>
      <c r="LOG38" s="636"/>
      <c r="LOH38" s="636"/>
      <c r="LOI38" s="636"/>
      <c r="LOJ38" s="636"/>
      <c r="LOK38" s="636"/>
      <c r="LOL38" s="636"/>
      <c r="LOM38" s="636"/>
      <c r="LON38" s="636"/>
      <c r="LOO38" s="636"/>
      <c r="LOP38" s="636"/>
      <c r="LOQ38" s="636"/>
      <c r="LOR38" s="636"/>
      <c r="LOS38" s="636"/>
      <c r="LOT38" s="636"/>
      <c r="LOU38" s="636"/>
      <c r="LOV38" s="636"/>
      <c r="LOW38" s="636"/>
      <c r="LOX38" s="636"/>
      <c r="LOY38" s="636"/>
      <c r="LOZ38" s="636"/>
      <c r="LPA38" s="636"/>
      <c r="LPB38" s="636"/>
      <c r="LPC38" s="636"/>
      <c r="LPD38" s="636"/>
      <c r="LPE38" s="636"/>
      <c r="LPF38" s="636"/>
      <c r="LPG38" s="636"/>
      <c r="LPH38" s="636"/>
      <c r="LPI38" s="636"/>
      <c r="LPJ38" s="636"/>
      <c r="LPK38" s="636"/>
      <c r="LPL38" s="636"/>
      <c r="LPM38" s="636"/>
      <c r="LPN38" s="636"/>
      <c r="LPO38" s="636"/>
      <c r="LPP38" s="636"/>
      <c r="LPQ38" s="636"/>
      <c r="LPR38" s="636"/>
      <c r="LPS38" s="636"/>
      <c r="LPT38" s="636"/>
      <c r="LPU38" s="636"/>
      <c r="LPV38" s="636"/>
      <c r="LPW38" s="636"/>
      <c r="LPX38" s="636"/>
      <c r="LPY38" s="636"/>
      <c r="LPZ38" s="636"/>
      <c r="LQA38" s="636"/>
      <c r="LQB38" s="636"/>
      <c r="LQC38" s="636"/>
      <c r="LQD38" s="636"/>
      <c r="LQE38" s="636"/>
      <c r="LQF38" s="636"/>
      <c r="LQG38" s="636"/>
      <c r="LQH38" s="636"/>
      <c r="LQI38" s="636"/>
      <c r="LQJ38" s="636"/>
      <c r="LQK38" s="636"/>
      <c r="LQL38" s="636"/>
      <c r="LQM38" s="636"/>
      <c r="LQN38" s="636"/>
      <c r="LQO38" s="636"/>
      <c r="LQP38" s="636"/>
      <c r="LQQ38" s="636"/>
      <c r="LQR38" s="636"/>
      <c r="LQS38" s="636"/>
      <c r="LQT38" s="636"/>
      <c r="LQU38" s="636"/>
      <c r="LQV38" s="636"/>
      <c r="LQW38" s="636"/>
      <c r="LQX38" s="636"/>
      <c r="LQY38" s="636"/>
      <c r="LQZ38" s="636"/>
      <c r="LRA38" s="636"/>
      <c r="LRB38" s="636"/>
      <c r="LRC38" s="636"/>
      <c r="LRD38" s="636"/>
      <c r="LRE38" s="636"/>
      <c r="LRF38" s="636"/>
      <c r="LRG38" s="636"/>
      <c r="LRH38" s="636"/>
      <c r="LRI38" s="636"/>
      <c r="LRJ38" s="636"/>
      <c r="LRK38" s="636"/>
      <c r="LRL38" s="636"/>
      <c r="LRM38" s="636"/>
      <c r="LRN38" s="636"/>
      <c r="LRO38" s="636"/>
      <c r="LRP38" s="636"/>
      <c r="LRQ38" s="636"/>
      <c r="LRR38" s="636"/>
      <c r="LRS38" s="636"/>
      <c r="LRT38" s="636"/>
      <c r="LRU38" s="636"/>
      <c r="LRV38" s="636"/>
      <c r="LRW38" s="636"/>
      <c r="LRX38" s="636"/>
      <c r="LRY38" s="636"/>
      <c r="LRZ38" s="636"/>
      <c r="LSA38" s="636"/>
      <c r="LSB38" s="636"/>
      <c r="LSC38" s="636"/>
      <c r="LSD38" s="636"/>
      <c r="LSE38" s="636"/>
      <c r="LSF38" s="636"/>
      <c r="LSG38" s="636"/>
      <c r="LSH38" s="636"/>
      <c r="LSI38" s="636"/>
      <c r="LSJ38" s="636"/>
      <c r="LSK38" s="636"/>
      <c r="LSL38" s="636"/>
      <c r="LSM38" s="636"/>
      <c r="LSN38" s="636"/>
      <c r="LSO38" s="636"/>
      <c r="LSP38" s="636"/>
      <c r="LSQ38" s="636"/>
      <c r="LSR38" s="636"/>
      <c r="LSS38" s="636"/>
      <c r="LST38" s="636"/>
      <c r="LSU38" s="636"/>
      <c r="LSV38" s="636"/>
      <c r="LSW38" s="636"/>
      <c r="LSX38" s="636"/>
      <c r="LSY38" s="636"/>
      <c r="LSZ38" s="636"/>
      <c r="LTA38" s="636"/>
      <c r="LTB38" s="636"/>
      <c r="LTC38" s="636"/>
      <c r="LTD38" s="636"/>
      <c r="LTE38" s="636"/>
      <c r="LTF38" s="636"/>
      <c r="LTG38" s="636"/>
      <c r="LTH38" s="636"/>
      <c r="LTI38" s="636"/>
      <c r="LTJ38" s="636"/>
      <c r="LTK38" s="636"/>
      <c r="LTL38" s="636"/>
      <c r="LTM38" s="636"/>
      <c r="LTN38" s="636"/>
      <c r="LTO38" s="636"/>
      <c r="LTP38" s="636"/>
      <c r="LTQ38" s="636"/>
      <c r="LTR38" s="636"/>
      <c r="LTS38" s="636"/>
      <c r="LTT38" s="636"/>
      <c r="LTU38" s="636"/>
      <c r="LTV38" s="636"/>
      <c r="LTW38" s="636"/>
      <c r="LTX38" s="636"/>
      <c r="LTY38" s="636"/>
      <c r="LTZ38" s="636"/>
      <c r="LUA38" s="636"/>
      <c r="LUB38" s="636"/>
      <c r="LUC38" s="636"/>
      <c r="LUD38" s="636"/>
      <c r="LUE38" s="636"/>
      <c r="LUF38" s="636"/>
      <c r="LUG38" s="636"/>
      <c r="LUH38" s="636"/>
      <c r="LUI38" s="636"/>
      <c r="LUJ38" s="636"/>
      <c r="LUK38" s="636"/>
      <c r="LUL38" s="636"/>
      <c r="LUM38" s="636"/>
      <c r="LUN38" s="636"/>
      <c r="LUO38" s="636"/>
      <c r="LUP38" s="636"/>
      <c r="LUQ38" s="636"/>
      <c r="LUR38" s="636"/>
      <c r="LUS38" s="636"/>
      <c r="LUT38" s="636"/>
      <c r="LUU38" s="636"/>
      <c r="LUV38" s="636"/>
      <c r="LUW38" s="636"/>
      <c r="LUX38" s="636"/>
      <c r="LUY38" s="636"/>
      <c r="LUZ38" s="636"/>
      <c r="LVA38" s="636"/>
      <c r="LVB38" s="636"/>
      <c r="LVC38" s="636"/>
      <c r="LVD38" s="636"/>
      <c r="LVE38" s="636"/>
      <c r="LVF38" s="636"/>
      <c r="LVG38" s="636"/>
      <c r="LVH38" s="636"/>
      <c r="LVI38" s="636"/>
      <c r="LVJ38" s="636"/>
      <c r="LVK38" s="636"/>
      <c r="LVL38" s="636"/>
      <c r="LVM38" s="636"/>
      <c r="LVN38" s="636"/>
      <c r="LVO38" s="636"/>
      <c r="LVP38" s="636"/>
      <c r="LVQ38" s="636"/>
      <c r="LVR38" s="636"/>
      <c r="LVS38" s="636"/>
      <c r="LVT38" s="636"/>
      <c r="LVU38" s="636"/>
      <c r="LVV38" s="636"/>
      <c r="LVW38" s="636"/>
      <c r="LVX38" s="636"/>
      <c r="LVY38" s="636"/>
      <c r="LVZ38" s="636"/>
      <c r="LWA38" s="636"/>
      <c r="LWB38" s="636"/>
      <c r="LWC38" s="636"/>
      <c r="LWD38" s="636"/>
      <c r="LWE38" s="636"/>
      <c r="LWF38" s="636"/>
      <c r="LWG38" s="636"/>
      <c r="LWH38" s="636"/>
      <c r="LWI38" s="636"/>
      <c r="LWJ38" s="636"/>
      <c r="LWK38" s="636"/>
      <c r="LWL38" s="636"/>
      <c r="LWM38" s="636"/>
      <c r="LWN38" s="636"/>
      <c r="LWO38" s="636"/>
      <c r="LWP38" s="636"/>
      <c r="LWQ38" s="636"/>
      <c r="LWR38" s="636"/>
      <c r="LWS38" s="636"/>
      <c r="LWT38" s="636"/>
      <c r="LWU38" s="636"/>
      <c r="LWV38" s="636"/>
      <c r="LWW38" s="636"/>
      <c r="LWX38" s="636"/>
      <c r="LWY38" s="636"/>
      <c r="LWZ38" s="636"/>
      <c r="LXA38" s="636"/>
      <c r="LXB38" s="636"/>
      <c r="LXC38" s="636"/>
      <c r="LXD38" s="636"/>
      <c r="LXE38" s="636"/>
      <c r="LXF38" s="636"/>
      <c r="LXG38" s="636"/>
      <c r="LXH38" s="636"/>
      <c r="LXI38" s="636"/>
      <c r="LXJ38" s="636"/>
      <c r="LXK38" s="636"/>
      <c r="LXL38" s="636"/>
      <c r="LXM38" s="636"/>
      <c r="LXN38" s="636"/>
      <c r="LXO38" s="636"/>
      <c r="LXP38" s="636"/>
      <c r="LXQ38" s="636"/>
      <c r="LXR38" s="636"/>
      <c r="LXS38" s="636"/>
      <c r="LXT38" s="636"/>
      <c r="LXU38" s="636"/>
      <c r="LXV38" s="636"/>
      <c r="LXW38" s="636"/>
      <c r="LXX38" s="636"/>
      <c r="LXY38" s="636"/>
      <c r="LXZ38" s="636"/>
      <c r="LYA38" s="636"/>
      <c r="LYB38" s="636"/>
      <c r="LYC38" s="636"/>
      <c r="LYD38" s="636"/>
      <c r="LYE38" s="636"/>
      <c r="LYF38" s="636"/>
      <c r="LYG38" s="636"/>
      <c r="LYH38" s="636"/>
      <c r="LYI38" s="636"/>
      <c r="LYJ38" s="636"/>
      <c r="LYK38" s="636"/>
      <c r="LYL38" s="636"/>
      <c r="LYM38" s="636"/>
      <c r="LYN38" s="636"/>
      <c r="LYO38" s="636"/>
      <c r="LYP38" s="636"/>
      <c r="LYQ38" s="636"/>
      <c r="LYR38" s="636"/>
      <c r="LYS38" s="636"/>
      <c r="LYT38" s="636"/>
      <c r="LYU38" s="636"/>
      <c r="LYV38" s="636"/>
      <c r="LYW38" s="636"/>
      <c r="LYX38" s="636"/>
      <c r="LYY38" s="636"/>
      <c r="LYZ38" s="636"/>
      <c r="LZA38" s="636"/>
      <c r="LZB38" s="636"/>
      <c r="LZC38" s="636"/>
      <c r="LZD38" s="636"/>
      <c r="LZE38" s="636"/>
      <c r="LZF38" s="636"/>
      <c r="LZG38" s="636"/>
      <c r="LZH38" s="636"/>
      <c r="LZI38" s="636"/>
      <c r="LZJ38" s="636"/>
      <c r="LZK38" s="636"/>
      <c r="LZL38" s="636"/>
      <c r="LZM38" s="636"/>
      <c r="LZN38" s="636"/>
      <c r="LZO38" s="636"/>
      <c r="LZP38" s="636"/>
      <c r="LZQ38" s="636"/>
      <c r="LZR38" s="636"/>
      <c r="LZS38" s="636"/>
      <c r="LZT38" s="636"/>
      <c r="LZU38" s="636"/>
      <c r="LZV38" s="636"/>
      <c r="LZW38" s="636"/>
      <c r="LZX38" s="636"/>
      <c r="LZY38" s="636"/>
      <c r="LZZ38" s="636"/>
      <c r="MAA38" s="636"/>
      <c r="MAB38" s="636"/>
      <c r="MAC38" s="636"/>
      <c r="MAD38" s="636"/>
      <c r="MAE38" s="636"/>
      <c r="MAF38" s="636"/>
      <c r="MAG38" s="636"/>
      <c r="MAH38" s="636"/>
      <c r="MAI38" s="636"/>
      <c r="MAJ38" s="636"/>
      <c r="MAK38" s="636"/>
      <c r="MAL38" s="636"/>
      <c r="MAM38" s="636"/>
      <c r="MAN38" s="636"/>
      <c r="MAO38" s="636"/>
      <c r="MAP38" s="636"/>
      <c r="MAQ38" s="636"/>
      <c r="MAR38" s="636"/>
      <c r="MAS38" s="636"/>
      <c r="MAT38" s="636"/>
      <c r="MAU38" s="636"/>
      <c r="MAV38" s="636"/>
      <c r="MAW38" s="636"/>
      <c r="MAX38" s="636"/>
      <c r="MAY38" s="636"/>
      <c r="MAZ38" s="636"/>
      <c r="MBA38" s="636"/>
      <c r="MBB38" s="636"/>
      <c r="MBC38" s="636"/>
      <c r="MBD38" s="636"/>
      <c r="MBE38" s="636"/>
      <c r="MBF38" s="636"/>
      <c r="MBG38" s="636"/>
      <c r="MBH38" s="636"/>
      <c r="MBI38" s="636"/>
      <c r="MBJ38" s="636"/>
      <c r="MBK38" s="636"/>
      <c r="MBL38" s="636"/>
      <c r="MBM38" s="636"/>
      <c r="MBN38" s="636"/>
      <c r="MBO38" s="636"/>
      <c r="MBP38" s="636"/>
      <c r="MBQ38" s="636"/>
      <c r="MBR38" s="636"/>
      <c r="MBS38" s="636"/>
      <c r="MBT38" s="636"/>
      <c r="MBU38" s="636"/>
      <c r="MBV38" s="636"/>
      <c r="MBW38" s="636"/>
      <c r="MBX38" s="636"/>
      <c r="MBY38" s="636"/>
      <c r="MBZ38" s="636"/>
      <c r="MCA38" s="636"/>
      <c r="MCB38" s="636"/>
      <c r="MCC38" s="636"/>
      <c r="MCD38" s="636"/>
      <c r="MCE38" s="636"/>
      <c r="MCF38" s="636"/>
      <c r="MCG38" s="636"/>
      <c r="MCH38" s="636"/>
      <c r="MCI38" s="636"/>
      <c r="MCJ38" s="636"/>
      <c r="MCK38" s="636"/>
      <c r="MCL38" s="636"/>
      <c r="MCM38" s="636"/>
      <c r="MCN38" s="636"/>
      <c r="MCO38" s="636"/>
      <c r="MCP38" s="636"/>
      <c r="MCQ38" s="636"/>
      <c r="MCR38" s="636"/>
      <c r="MCS38" s="636"/>
      <c r="MCT38" s="636"/>
      <c r="MCU38" s="636"/>
      <c r="MCV38" s="636"/>
      <c r="MCW38" s="636"/>
      <c r="MCX38" s="636"/>
      <c r="MCY38" s="636"/>
      <c r="MCZ38" s="636"/>
      <c r="MDA38" s="636"/>
      <c r="MDB38" s="636"/>
      <c r="MDC38" s="636"/>
      <c r="MDD38" s="636"/>
      <c r="MDE38" s="636"/>
      <c r="MDF38" s="636"/>
      <c r="MDG38" s="636"/>
      <c r="MDH38" s="636"/>
      <c r="MDI38" s="636"/>
      <c r="MDJ38" s="636"/>
      <c r="MDK38" s="636"/>
      <c r="MDL38" s="636"/>
      <c r="MDM38" s="636"/>
      <c r="MDN38" s="636"/>
      <c r="MDO38" s="636"/>
      <c r="MDP38" s="636"/>
      <c r="MDQ38" s="636"/>
      <c r="MDR38" s="636"/>
      <c r="MDS38" s="636"/>
      <c r="MDT38" s="636"/>
      <c r="MDU38" s="636"/>
      <c r="MDV38" s="636"/>
      <c r="MDW38" s="636"/>
      <c r="MDX38" s="636"/>
      <c r="MDY38" s="636"/>
      <c r="MDZ38" s="636"/>
      <c r="MEA38" s="636"/>
      <c r="MEB38" s="636"/>
      <c r="MEC38" s="636"/>
      <c r="MED38" s="636"/>
      <c r="MEE38" s="636"/>
      <c r="MEF38" s="636"/>
      <c r="MEG38" s="636"/>
      <c r="MEH38" s="636"/>
      <c r="MEI38" s="636"/>
      <c r="MEJ38" s="636"/>
      <c r="MEK38" s="636"/>
      <c r="MEL38" s="636"/>
      <c r="MEM38" s="636"/>
      <c r="MEN38" s="636"/>
      <c r="MEO38" s="636"/>
      <c r="MEP38" s="636"/>
      <c r="MEQ38" s="636"/>
      <c r="MER38" s="636"/>
      <c r="MES38" s="636"/>
      <c r="MET38" s="636"/>
      <c r="MEU38" s="636"/>
      <c r="MEV38" s="636"/>
      <c r="MEW38" s="636"/>
      <c r="MEX38" s="636"/>
      <c r="MEY38" s="636"/>
      <c r="MEZ38" s="636"/>
      <c r="MFA38" s="636"/>
      <c r="MFB38" s="636"/>
      <c r="MFC38" s="636"/>
      <c r="MFD38" s="636"/>
      <c r="MFE38" s="636"/>
      <c r="MFF38" s="636"/>
      <c r="MFG38" s="636"/>
      <c r="MFH38" s="636"/>
      <c r="MFI38" s="636"/>
      <c r="MFJ38" s="636"/>
      <c r="MFK38" s="636"/>
      <c r="MFL38" s="636"/>
      <c r="MFM38" s="636"/>
      <c r="MFN38" s="636"/>
      <c r="MFO38" s="636"/>
      <c r="MFP38" s="636"/>
      <c r="MFQ38" s="636"/>
      <c r="MFR38" s="636"/>
      <c r="MFS38" s="636"/>
      <c r="MFT38" s="636"/>
      <c r="MFU38" s="636"/>
      <c r="MFV38" s="636"/>
      <c r="MFW38" s="636"/>
      <c r="MFX38" s="636"/>
      <c r="MFY38" s="636"/>
      <c r="MFZ38" s="636"/>
      <c r="MGA38" s="636"/>
      <c r="MGB38" s="636"/>
      <c r="MGC38" s="636"/>
      <c r="MGD38" s="636"/>
      <c r="MGE38" s="636"/>
      <c r="MGF38" s="636"/>
      <c r="MGG38" s="636"/>
      <c r="MGH38" s="636"/>
      <c r="MGI38" s="636"/>
      <c r="MGJ38" s="636"/>
      <c r="MGK38" s="636"/>
      <c r="MGL38" s="636"/>
      <c r="MGM38" s="636"/>
      <c r="MGN38" s="636"/>
      <c r="MGO38" s="636"/>
      <c r="MGP38" s="636"/>
      <c r="MGQ38" s="636"/>
      <c r="MGR38" s="636"/>
      <c r="MGS38" s="636"/>
      <c r="MGT38" s="636"/>
      <c r="MGU38" s="636"/>
      <c r="MGV38" s="636"/>
      <c r="MGW38" s="636"/>
      <c r="MGX38" s="636"/>
      <c r="MGY38" s="636"/>
      <c r="MGZ38" s="636"/>
      <c r="MHA38" s="636"/>
      <c r="MHB38" s="636"/>
      <c r="MHC38" s="636"/>
      <c r="MHD38" s="636"/>
      <c r="MHE38" s="636"/>
      <c r="MHF38" s="636"/>
      <c r="MHG38" s="636"/>
      <c r="MHH38" s="636"/>
      <c r="MHI38" s="636"/>
      <c r="MHJ38" s="636"/>
      <c r="MHK38" s="636"/>
      <c r="MHL38" s="636"/>
      <c r="MHM38" s="636"/>
      <c r="MHN38" s="636"/>
      <c r="MHO38" s="636"/>
      <c r="MHP38" s="636"/>
      <c r="MHQ38" s="636"/>
      <c r="MHR38" s="636"/>
      <c r="MHS38" s="636"/>
      <c r="MHT38" s="636"/>
      <c r="MHU38" s="636"/>
      <c r="MHV38" s="636"/>
      <c r="MHW38" s="636"/>
      <c r="MHX38" s="636"/>
      <c r="MHY38" s="636"/>
      <c r="MHZ38" s="636"/>
      <c r="MIA38" s="636"/>
      <c r="MIB38" s="636"/>
      <c r="MIC38" s="636"/>
      <c r="MID38" s="636"/>
      <c r="MIE38" s="636"/>
      <c r="MIF38" s="636"/>
      <c r="MIG38" s="636"/>
      <c r="MIH38" s="636"/>
      <c r="MII38" s="636"/>
      <c r="MIJ38" s="636"/>
      <c r="MIK38" s="636"/>
      <c r="MIL38" s="636"/>
      <c r="MIM38" s="636"/>
      <c r="MIN38" s="636"/>
      <c r="MIO38" s="636"/>
      <c r="MIP38" s="636"/>
      <c r="MIQ38" s="636"/>
      <c r="MIR38" s="636"/>
      <c r="MIS38" s="636"/>
      <c r="MIT38" s="636"/>
      <c r="MIU38" s="636"/>
      <c r="MIV38" s="636"/>
      <c r="MIW38" s="636"/>
      <c r="MIX38" s="636"/>
      <c r="MIY38" s="636"/>
      <c r="MIZ38" s="636"/>
      <c r="MJA38" s="636"/>
      <c r="MJB38" s="636"/>
      <c r="MJC38" s="636"/>
      <c r="MJD38" s="636"/>
      <c r="MJE38" s="636"/>
      <c r="MJF38" s="636"/>
      <c r="MJG38" s="636"/>
      <c r="MJH38" s="636"/>
      <c r="MJI38" s="636"/>
      <c r="MJJ38" s="636"/>
      <c r="MJK38" s="636"/>
      <c r="MJL38" s="636"/>
      <c r="MJM38" s="636"/>
      <c r="MJN38" s="636"/>
      <c r="MJO38" s="636"/>
      <c r="MJP38" s="636"/>
      <c r="MJQ38" s="636"/>
      <c r="MJR38" s="636"/>
      <c r="MJS38" s="636"/>
      <c r="MJT38" s="636"/>
      <c r="MJU38" s="636"/>
      <c r="MJV38" s="636"/>
      <c r="MJW38" s="636"/>
      <c r="MJX38" s="636"/>
      <c r="MJY38" s="636"/>
      <c r="MJZ38" s="636"/>
      <c r="MKA38" s="636"/>
      <c r="MKB38" s="636"/>
      <c r="MKC38" s="636"/>
      <c r="MKD38" s="636"/>
      <c r="MKE38" s="636"/>
      <c r="MKF38" s="636"/>
      <c r="MKG38" s="636"/>
      <c r="MKH38" s="636"/>
      <c r="MKI38" s="636"/>
      <c r="MKJ38" s="636"/>
      <c r="MKK38" s="636"/>
      <c r="MKL38" s="636"/>
      <c r="MKM38" s="636"/>
      <c r="MKN38" s="636"/>
      <c r="MKO38" s="636"/>
      <c r="MKP38" s="636"/>
      <c r="MKQ38" s="636"/>
      <c r="MKR38" s="636"/>
      <c r="MKS38" s="636"/>
      <c r="MKT38" s="636"/>
      <c r="MKU38" s="636"/>
      <c r="MKV38" s="636"/>
      <c r="MKW38" s="636"/>
      <c r="MKX38" s="636"/>
      <c r="MKY38" s="636"/>
      <c r="MKZ38" s="636"/>
      <c r="MLA38" s="636"/>
      <c r="MLB38" s="636"/>
      <c r="MLC38" s="636"/>
      <c r="MLD38" s="636"/>
      <c r="MLE38" s="636"/>
      <c r="MLF38" s="636"/>
      <c r="MLG38" s="636"/>
      <c r="MLH38" s="636"/>
      <c r="MLI38" s="636"/>
      <c r="MLJ38" s="636"/>
      <c r="MLK38" s="636"/>
      <c r="MLL38" s="636"/>
      <c r="MLM38" s="636"/>
      <c r="MLN38" s="636"/>
      <c r="MLO38" s="636"/>
      <c r="MLP38" s="636"/>
      <c r="MLQ38" s="636"/>
      <c r="MLR38" s="636"/>
      <c r="MLS38" s="636"/>
      <c r="MLT38" s="636"/>
      <c r="MLU38" s="636"/>
      <c r="MLV38" s="636"/>
      <c r="MLW38" s="636"/>
      <c r="MLX38" s="636"/>
      <c r="MLY38" s="636"/>
      <c r="MLZ38" s="636"/>
      <c r="MMA38" s="636"/>
      <c r="MMB38" s="636"/>
      <c r="MMC38" s="636"/>
      <c r="MMD38" s="636"/>
      <c r="MME38" s="636"/>
      <c r="MMF38" s="636"/>
      <c r="MMG38" s="636"/>
      <c r="MMH38" s="636"/>
      <c r="MMI38" s="636"/>
      <c r="MMJ38" s="636"/>
      <c r="MMK38" s="636"/>
      <c r="MML38" s="636"/>
      <c r="MMM38" s="636"/>
      <c r="MMN38" s="636"/>
      <c r="MMO38" s="636"/>
      <c r="MMP38" s="636"/>
      <c r="MMQ38" s="636"/>
      <c r="MMR38" s="636"/>
      <c r="MMS38" s="636"/>
      <c r="MMT38" s="636"/>
      <c r="MMU38" s="636"/>
      <c r="MMV38" s="636"/>
      <c r="MMW38" s="636"/>
      <c r="MMX38" s="636"/>
      <c r="MMY38" s="636"/>
      <c r="MMZ38" s="636"/>
      <c r="MNA38" s="636"/>
      <c r="MNB38" s="636"/>
      <c r="MNC38" s="636"/>
      <c r="MND38" s="636"/>
      <c r="MNE38" s="636"/>
      <c r="MNF38" s="636"/>
      <c r="MNG38" s="636"/>
      <c r="MNH38" s="636"/>
      <c r="MNI38" s="636"/>
      <c r="MNJ38" s="636"/>
      <c r="MNK38" s="636"/>
      <c r="MNL38" s="636"/>
      <c r="MNM38" s="636"/>
      <c r="MNN38" s="636"/>
      <c r="MNO38" s="636"/>
      <c r="MNP38" s="636"/>
      <c r="MNQ38" s="636"/>
      <c r="MNR38" s="636"/>
      <c r="MNS38" s="636"/>
      <c r="MNT38" s="636"/>
      <c r="MNU38" s="636"/>
      <c r="MNV38" s="636"/>
      <c r="MNW38" s="636"/>
      <c r="MNX38" s="636"/>
      <c r="MNY38" s="636"/>
      <c r="MNZ38" s="636"/>
      <c r="MOA38" s="636"/>
      <c r="MOB38" s="636"/>
      <c r="MOC38" s="636"/>
      <c r="MOD38" s="636"/>
      <c r="MOE38" s="636"/>
      <c r="MOF38" s="636"/>
      <c r="MOG38" s="636"/>
      <c r="MOH38" s="636"/>
      <c r="MOI38" s="636"/>
      <c r="MOJ38" s="636"/>
      <c r="MOK38" s="636"/>
      <c r="MOL38" s="636"/>
      <c r="MOM38" s="636"/>
      <c r="MON38" s="636"/>
      <c r="MOO38" s="636"/>
      <c r="MOP38" s="636"/>
      <c r="MOQ38" s="636"/>
      <c r="MOR38" s="636"/>
      <c r="MOS38" s="636"/>
      <c r="MOT38" s="636"/>
      <c r="MOU38" s="636"/>
      <c r="MOV38" s="636"/>
      <c r="MOW38" s="636"/>
      <c r="MOX38" s="636"/>
      <c r="MOY38" s="636"/>
      <c r="MOZ38" s="636"/>
      <c r="MPA38" s="636"/>
      <c r="MPB38" s="636"/>
      <c r="MPC38" s="636"/>
      <c r="MPD38" s="636"/>
      <c r="MPE38" s="636"/>
      <c r="MPF38" s="636"/>
      <c r="MPG38" s="636"/>
      <c r="MPH38" s="636"/>
      <c r="MPI38" s="636"/>
      <c r="MPJ38" s="636"/>
      <c r="MPK38" s="636"/>
      <c r="MPL38" s="636"/>
      <c r="MPM38" s="636"/>
      <c r="MPN38" s="636"/>
      <c r="MPO38" s="636"/>
      <c r="MPP38" s="636"/>
      <c r="MPQ38" s="636"/>
      <c r="MPR38" s="636"/>
      <c r="MPS38" s="636"/>
      <c r="MPT38" s="636"/>
      <c r="MPU38" s="636"/>
      <c r="MPV38" s="636"/>
      <c r="MPW38" s="636"/>
      <c r="MPX38" s="636"/>
      <c r="MPY38" s="636"/>
      <c r="MPZ38" s="636"/>
      <c r="MQA38" s="636"/>
      <c r="MQB38" s="636"/>
      <c r="MQC38" s="636"/>
      <c r="MQD38" s="636"/>
      <c r="MQE38" s="636"/>
      <c r="MQF38" s="636"/>
      <c r="MQG38" s="636"/>
      <c r="MQH38" s="636"/>
      <c r="MQI38" s="636"/>
      <c r="MQJ38" s="636"/>
      <c r="MQK38" s="636"/>
      <c r="MQL38" s="636"/>
      <c r="MQM38" s="636"/>
      <c r="MQN38" s="636"/>
      <c r="MQO38" s="636"/>
      <c r="MQP38" s="636"/>
      <c r="MQQ38" s="636"/>
      <c r="MQR38" s="636"/>
      <c r="MQS38" s="636"/>
      <c r="MQT38" s="636"/>
      <c r="MQU38" s="636"/>
      <c r="MQV38" s="636"/>
      <c r="MQW38" s="636"/>
      <c r="MQX38" s="636"/>
      <c r="MQY38" s="636"/>
      <c r="MQZ38" s="636"/>
      <c r="MRA38" s="636"/>
      <c r="MRB38" s="636"/>
      <c r="MRC38" s="636"/>
      <c r="MRD38" s="636"/>
      <c r="MRE38" s="636"/>
      <c r="MRF38" s="636"/>
      <c r="MRG38" s="636"/>
      <c r="MRH38" s="636"/>
      <c r="MRI38" s="636"/>
      <c r="MRJ38" s="636"/>
      <c r="MRK38" s="636"/>
      <c r="MRL38" s="636"/>
      <c r="MRM38" s="636"/>
      <c r="MRN38" s="636"/>
      <c r="MRO38" s="636"/>
      <c r="MRP38" s="636"/>
      <c r="MRQ38" s="636"/>
      <c r="MRR38" s="636"/>
      <c r="MRS38" s="636"/>
      <c r="MRT38" s="636"/>
      <c r="MRU38" s="636"/>
      <c r="MRV38" s="636"/>
      <c r="MRW38" s="636"/>
      <c r="MRX38" s="636"/>
      <c r="MRY38" s="636"/>
      <c r="MRZ38" s="636"/>
      <c r="MSA38" s="636"/>
      <c r="MSB38" s="636"/>
      <c r="MSC38" s="636"/>
      <c r="MSD38" s="636"/>
      <c r="MSE38" s="636"/>
      <c r="MSF38" s="636"/>
      <c r="MSG38" s="636"/>
      <c r="MSH38" s="636"/>
      <c r="MSI38" s="636"/>
      <c r="MSJ38" s="636"/>
      <c r="MSK38" s="636"/>
      <c r="MSL38" s="636"/>
      <c r="MSM38" s="636"/>
      <c r="MSN38" s="636"/>
      <c r="MSO38" s="636"/>
      <c r="MSP38" s="636"/>
      <c r="MSQ38" s="636"/>
      <c r="MSR38" s="636"/>
      <c r="MSS38" s="636"/>
      <c r="MST38" s="636"/>
      <c r="MSU38" s="636"/>
      <c r="MSV38" s="636"/>
      <c r="MSW38" s="636"/>
      <c r="MSX38" s="636"/>
      <c r="MSY38" s="636"/>
      <c r="MSZ38" s="636"/>
      <c r="MTA38" s="636"/>
      <c r="MTB38" s="636"/>
      <c r="MTC38" s="636"/>
      <c r="MTD38" s="636"/>
      <c r="MTE38" s="636"/>
      <c r="MTF38" s="636"/>
      <c r="MTG38" s="636"/>
      <c r="MTH38" s="636"/>
      <c r="MTI38" s="636"/>
      <c r="MTJ38" s="636"/>
      <c r="MTK38" s="636"/>
      <c r="MTL38" s="636"/>
      <c r="MTM38" s="636"/>
      <c r="MTN38" s="636"/>
      <c r="MTO38" s="636"/>
      <c r="MTP38" s="636"/>
      <c r="MTQ38" s="636"/>
      <c r="MTR38" s="636"/>
      <c r="MTS38" s="636"/>
      <c r="MTT38" s="636"/>
      <c r="MTU38" s="636"/>
      <c r="MTV38" s="636"/>
      <c r="MTW38" s="636"/>
      <c r="MTX38" s="636"/>
      <c r="MTY38" s="636"/>
      <c r="MTZ38" s="636"/>
      <c r="MUA38" s="636"/>
      <c r="MUB38" s="636"/>
      <c r="MUC38" s="636"/>
      <c r="MUD38" s="636"/>
      <c r="MUE38" s="636"/>
      <c r="MUF38" s="636"/>
      <c r="MUG38" s="636"/>
      <c r="MUH38" s="636"/>
      <c r="MUI38" s="636"/>
      <c r="MUJ38" s="636"/>
      <c r="MUK38" s="636"/>
      <c r="MUL38" s="636"/>
      <c r="MUM38" s="636"/>
      <c r="MUN38" s="636"/>
      <c r="MUO38" s="636"/>
      <c r="MUP38" s="636"/>
      <c r="MUQ38" s="636"/>
      <c r="MUR38" s="636"/>
      <c r="MUS38" s="636"/>
      <c r="MUT38" s="636"/>
      <c r="MUU38" s="636"/>
      <c r="MUV38" s="636"/>
      <c r="MUW38" s="636"/>
      <c r="MUX38" s="636"/>
      <c r="MUY38" s="636"/>
      <c r="MUZ38" s="636"/>
      <c r="MVA38" s="636"/>
      <c r="MVB38" s="636"/>
      <c r="MVC38" s="636"/>
      <c r="MVD38" s="636"/>
      <c r="MVE38" s="636"/>
      <c r="MVF38" s="636"/>
      <c r="MVG38" s="636"/>
      <c r="MVH38" s="636"/>
      <c r="MVI38" s="636"/>
      <c r="MVJ38" s="636"/>
      <c r="MVK38" s="636"/>
      <c r="MVL38" s="636"/>
      <c r="MVM38" s="636"/>
      <c r="MVN38" s="636"/>
      <c r="MVO38" s="636"/>
      <c r="MVP38" s="636"/>
      <c r="MVQ38" s="636"/>
      <c r="MVR38" s="636"/>
      <c r="MVS38" s="636"/>
      <c r="MVT38" s="636"/>
      <c r="MVU38" s="636"/>
      <c r="MVV38" s="636"/>
      <c r="MVW38" s="636"/>
      <c r="MVX38" s="636"/>
      <c r="MVY38" s="636"/>
      <c r="MVZ38" s="636"/>
      <c r="MWA38" s="636"/>
      <c r="MWB38" s="636"/>
      <c r="MWC38" s="636"/>
      <c r="MWD38" s="636"/>
      <c r="MWE38" s="636"/>
      <c r="MWF38" s="636"/>
      <c r="MWG38" s="636"/>
      <c r="MWH38" s="636"/>
      <c r="MWI38" s="636"/>
      <c r="MWJ38" s="636"/>
      <c r="MWK38" s="636"/>
      <c r="MWL38" s="636"/>
      <c r="MWM38" s="636"/>
      <c r="MWN38" s="636"/>
      <c r="MWO38" s="636"/>
      <c r="MWP38" s="636"/>
      <c r="MWQ38" s="636"/>
      <c r="MWR38" s="636"/>
      <c r="MWS38" s="636"/>
      <c r="MWT38" s="636"/>
      <c r="MWU38" s="636"/>
      <c r="MWV38" s="636"/>
      <c r="MWW38" s="636"/>
      <c r="MWX38" s="636"/>
      <c r="MWY38" s="636"/>
      <c r="MWZ38" s="636"/>
      <c r="MXA38" s="636"/>
      <c r="MXB38" s="636"/>
      <c r="MXC38" s="636"/>
      <c r="MXD38" s="636"/>
      <c r="MXE38" s="636"/>
      <c r="MXF38" s="636"/>
      <c r="MXG38" s="636"/>
      <c r="MXH38" s="636"/>
      <c r="MXI38" s="636"/>
      <c r="MXJ38" s="636"/>
      <c r="MXK38" s="636"/>
      <c r="MXL38" s="636"/>
      <c r="MXM38" s="636"/>
      <c r="MXN38" s="636"/>
      <c r="MXO38" s="636"/>
      <c r="MXP38" s="636"/>
      <c r="MXQ38" s="636"/>
      <c r="MXR38" s="636"/>
      <c r="MXS38" s="636"/>
      <c r="MXT38" s="636"/>
      <c r="MXU38" s="636"/>
      <c r="MXV38" s="636"/>
      <c r="MXW38" s="636"/>
      <c r="MXX38" s="636"/>
      <c r="MXY38" s="636"/>
      <c r="MXZ38" s="636"/>
      <c r="MYA38" s="636"/>
      <c r="MYB38" s="636"/>
      <c r="MYC38" s="636"/>
      <c r="MYD38" s="636"/>
      <c r="MYE38" s="636"/>
      <c r="MYF38" s="636"/>
      <c r="MYG38" s="636"/>
      <c r="MYH38" s="636"/>
      <c r="MYI38" s="636"/>
      <c r="MYJ38" s="636"/>
      <c r="MYK38" s="636"/>
      <c r="MYL38" s="636"/>
      <c r="MYM38" s="636"/>
      <c r="MYN38" s="636"/>
      <c r="MYO38" s="636"/>
      <c r="MYP38" s="636"/>
      <c r="MYQ38" s="636"/>
      <c r="MYR38" s="636"/>
      <c r="MYS38" s="636"/>
      <c r="MYT38" s="636"/>
      <c r="MYU38" s="636"/>
      <c r="MYV38" s="636"/>
      <c r="MYW38" s="636"/>
      <c r="MYX38" s="636"/>
      <c r="MYY38" s="636"/>
      <c r="MYZ38" s="636"/>
      <c r="MZA38" s="636"/>
      <c r="MZB38" s="636"/>
      <c r="MZC38" s="636"/>
      <c r="MZD38" s="636"/>
      <c r="MZE38" s="636"/>
      <c r="MZF38" s="636"/>
      <c r="MZG38" s="636"/>
      <c r="MZH38" s="636"/>
      <c r="MZI38" s="636"/>
      <c r="MZJ38" s="636"/>
      <c r="MZK38" s="636"/>
      <c r="MZL38" s="636"/>
      <c r="MZM38" s="636"/>
      <c r="MZN38" s="636"/>
      <c r="MZO38" s="636"/>
      <c r="MZP38" s="636"/>
      <c r="MZQ38" s="636"/>
      <c r="MZR38" s="636"/>
      <c r="MZS38" s="636"/>
      <c r="MZT38" s="636"/>
      <c r="MZU38" s="636"/>
      <c r="MZV38" s="636"/>
      <c r="MZW38" s="636"/>
      <c r="MZX38" s="636"/>
      <c r="MZY38" s="636"/>
      <c r="MZZ38" s="636"/>
      <c r="NAA38" s="636"/>
      <c r="NAB38" s="636"/>
      <c r="NAC38" s="636"/>
      <c r="NAD38" s="636"/>
      <c r="NAE38" s="636"/>
      <c r="NAF38" s="636"/>
      <c r="NAG38" s="636"/>
      <c r="NAH38" s="636"/>
      <c r="NAI38" s="636"/>
      <c r="NAJ38" s="636"/>
      <c r="NAK38" s="636"/>
      <c r="NAL38" s="636"/>
      <c r="NAM38" s="636"/>
      <c r="NAN38" s="636"/>
      <c r="NAO38" s="636"/>
      <c r="NAP38" s="636"/>
      <c r="NAQ38" s="636"/>
      <c r="NAR38" s="636"/>
      <c r="NAS38" s="636"/>
      <c r="NAT38" s="636"/>
      <c r="NAU38" s="636"/>
      <c r="NAV38" s="636"/>
      <c r="NAW38" s="636"/>
      <c r="NAX38" s="636"/>
      <c r="NAY38" s="636"/>
      <c r="NAZ38" s="636"/>
      <c r="NBA38" s="636"/>
      <c r="NBB38" s="636"/>
      <c r="NBC38" s="636"/>
      <c r="NBD38" s="636"/>
      <c r="NBE38" s="636"/>
      <c r="NBF38" s="636"/>
      <c r="NBG38" s="636"/>
      <c r="NBH38" s="636"/>
      <c r="NBI38" s="636"/>
      <c r="NBJ38" s="636"/>
      <c r="NBK38" s="636"/>
      <c r="NBL38" s="636"/>
      <c r="NBM38" s="636"/>
      <c r="NBN38" s="636"/>
      <c r="NBO38" s="636"/>
      <c r="NBP38" s="636"/>
      <c r="NBQ38" s="636"/>
      <c r="NBR38" s="636"/>
      <c r="NBS38" s="636"/>
      <c r="NBT38" s="636"/>
      <c r="NBU38" s="636"/>
      <c r="NBV38" s="636"/>
      <c r="NBW38" s="636"/>
      <c r="NBX38" s="636"/>
      <c r="NBY38" s="636"/>
      <c r="NBZ38" s="636"/>
      <c r="NCA38" s="636"/>
      <c r="NCB38" s="636"/>
      <c r="NCC38" s="636"/>
      <c r="NCD38" s="636"/>
      <c r="NCE38" s="636"/>
      <c r="NCF38" s="636"/>
      <c r="NCG38" s="636"/>
      <c r="NCH38" s="636"/>
      <c r="NCI38" s="636"/>
      <c r="NCJ38" s="636"/>
      <c r="NCK38" s="636"/>
      <c r="NCL38" s="636"/>
      <c r="NCM38" s="636"/>
      <c r="NCN38" s="636"/>
      <c r="NCO38" s="636"/>
      <c r="NCP38" s="636"/>
      <c r="NCQ38" s="636"/>
      <c r="NCR38" s="636"/>
      <c r="NCS38" s="636"/>
      <c r="NCT38" s="636"/>
      <c r="NCU38" s="636"/>
      <c r="NCV38" s="636"/>
      <c r="NCW38" s="636"/>
      <c r="NCX38" s="636"/>
      <c r="NCY38" s="636"/>
      <c r="NCZ38" s="636"/>
      <c r="NDA38" s="636"/>
      <c r="NDB38" s="636"/>
      <c r="NDC38" s="636"/>
      <c r="NDD38" s="636"/>
      <c r="NDE38" s="636"/>
      <c r="NDF38" s="636"/>
      <c r="NDG38" s="636"/>
      <c r="NDH38" s="636"/>
      <c r="NDI38" s="636"/>
      <c r="NDJ38" s="636"/>
      <c r="NDK38" s="636"/>
      <c r="NDL38" s="636"/>
      <c r="NDM38" s="636"/>
      <c r="NDN38" s="636"/>
      <c r="NDO38" s="636"/>
      <c r="NDP38" s="636"/>
      <c r="NDQ38" s="636"/>
      <c r="NDR38" s="636"/>
      <c r="NDS38" s="636"/>
      <c r="NDT38" s="636"/>
      <c r="NDU38" s="636"/>
      <c r="NDV38" s="636"/>
      <c r="NDW38" s="636"/>
      <c r="NDX38" s="636"/>
      <c r="NDY38" s="636"/>
      <c r="NDZ38" s="636"/>
      <c r="NEA38" s="636"/>
      <c r="NEB38" s="636"/>
      <c r="NEC38" s="636"/>
      <c r="NED38" s="636"/>
      <c r="NEE38" s="636"/>
      <c r="NEF38" s="636"/>
      <c r="NEG38" s="636"/>
      <c r="NEH38" s="636"/>
      <c r="NEI38" s="636"/>
      <c r="NEJ38" s="636"/>
      <c r="NEK38" s="636"/>
      <c r="NEL38" s="636"/>
      <c r="NEM38" s="636"/>
      <c r="NEN38" s="636"/>
      <c r="NEO38" s="636"/>
      <c r="NEP38" s="636"/>
      <c r="NEQ38" s="636"/>
      <c r="NER38" s="636"/>
      <c r="NES38" s="636"/>
      <c r="NET38" s="636"/>
      <c r="NEU38" s="636"/>
      <c r="NEV38" s="636"/>
      <c r="NEW38" s="636"/>
      <c r="NEX38" s="636"/>
      <c r="NEY38" s="636"/>
      <c r="NEZ38" s="636"/>
      <c r="NFA38" s="636"/>
      <c r="NFB38" s="636"/>
      <c r="NFC38" s="636"/>
      <c r="NFD38" s="636"/>
      <c r="NFE38" s="636"/>
      <c r="NFF38" s="636"/>
      <c r="NFG38" s="636"/>
      <c r="NFH38" s="636"/>
      <c r="NFI38" s="636"/>
      <c r="NFJ38" s="636"/>
      <c r="NFK38" s="636"/>
      <c r="NFL38" s="636"/>
      <c r="NFM38" s="636"/>
      <c r="NFN38" s="636"/>
      <c r="NFO38" s="636"/>
      <c r="NFP38" s="636"/>
      <c r="NFQ38" s="636"/>
      <c r="NFR38" s="636"/>
      <c r="NFS38" s="636"/>
      <c r="NFT38" s="636"/>
      <c r="NFU38" s="636"/>
      <c r="NFV38" s="636"/>
      <c r="NFW38" s="636"/>
      <c r="NFX38" s="636"/>
      <c r="NFY38" s="636"/>
      <c r="NFZ38" s="636"/>
      <c r="NGA38" s="636"/>
      <c r="NGB38" s="636"/>
      <c r="NGC38" s="636"/>
      <c r="NGD38" s="636"/>
      <c r="NGE38" s="636"/>
      <c r="NGF38" s="636"/>
      <c r="NGG38" s="636"/>
      <c r="NGH38" s="636"/>
      <c r="NGI38" s="636"/>
      <c r="NGJ38" s="636"/>
      <c r="NGK38" s="636"/>
      <c r="NGL38" s="636"/>
      <c r="NGM38" s="636"/>
      <c r="NGN38" s="636"/>
      <c r="NGO38" s="636"/>
      <c r="NGP38" s="636"/>
      <c r="NGQ38" s="636"/>
      <c r="NGR38" s="636"/>
      <c r="NGS38" s="636"/>
      <c r="NGT38" s="636"/>
      <c r="NGU38" s="636"/>
      <c r="NGV38" s="636"/>
      <c r="NGW38" s="636"/>
      <c r="NGX38" s="636"/>
      <c r="NGY38" s="636"/>
      <c r="NGZ38" s="636"/>
      <c r="NHA38" s="636"/>
      <c r="NHB38" s="636"/>
      <c r="NHC38" s="636"/>
      <c r="NHD38" s="636"/>
      <c r="NHE38" s="636"/>
      <c r="NHF38" s="636"/>
      <c r="NHG38" s="636"/>
      <c r="NHH38" s="636"/>
      <c r="NHI38" s="636"/>
      <c r="NHJ38" s="636"/>
      <c r="NHK38" s="636"/>
      <c r="NHL38" s="636"/>
      <c r="NHM38" s="636"/>
      <c r="NHN38" s="636"/>
      <c r="NHO38" s="636"/>
      <c r="NHP38" s="636"/>
      <c r="NHQ38" s="636"/>
      <c r="NHR38" s="636"/>
      <c r="NHS38" s="636"/>
      <c r="NHT38" s="636"/>
      <c r="NHU38" s="636"/>
      <c r="NHV38" s="636"/>
      <c r="NHW38" s="636"/>
      <c r="NHX38" s="636"/>
      <c r="NHY38" s="636"/>
      <c r="NHZ38" s="636"/>
      <c r="NIA38" s="636"/>
      <c r="NIB38" s="636"/>
      <c r="NIC38" s="636"/>
      <c r="NID38" s="636"/>
      <c r="NIE38" s="636"/>
      <c r="NIF38" s="636"/>
      <c r="NIG38" s="636"/>
      <c r="NIH38" s="636"/>
      <c r="NII38" s="636"/>
      <c r="NIJ38" s="636"/>
      <c r="NIK38" s="636"/>
      <c r="NIL38" s="636"/>
      <c r="NIM38" s="636"/>
      <c r="NIN38" s="636"/>
      <c r="NIO38" s="636"/>
      <c r="NIP38" s="636"/>
      <c r="NIQ38" s="636"/>
      <c r="NIR38" s="636"/>
      <c r="NIS38" s="636"/>
      <c r="NIT38" s="636"/>
      <c r="NIU38" s="636"/>
      <c r="NIV38" s="636"/>
      <c r="NIW38" s="636"/>
      <c r="NIX38" s="636"/>
      <c r="NIY38" s="636"/>
      <c r="NIZ38" s="636"/>
      <c r="NJA38" s="636"/>
      <c r="NJB38" s="636"/>
      <c r="NJC38" s="636"/>
      <c r="NJD38" s="636"/>
      <c r="NJE38" s="636"/>
      <c r="NJF38" s="636"/>
      <c r="NJG38" s="636"/>
      <c r="NJH38" s="636"/>
      <c r="NJI38" s="636"/>
      <c r="NJJ38" s="636"/>
      <c r="NJK38" s="636"/>
      <c r="NJL38" s="636"/>
      <c r="NJM38" s="636"/>
      <c r="NJN38" s="636"/>
      <c r="NJO38" s="636"/>
      <c r="NJP38" s="636"/>
      <c r="NJQ38" s="636"/>
      <c r="NJR38" s="636"/>
      <c r="NJS38" s="636"/>
      <c r="NJT38" s="636"/>
      <c r="NJU38" s="636"/>
      <c r="NJV38" s="636"/>
      <c r="NJW38" s="636"/>
      <c r="NJX38" s="636"/>
      <c r="NJY38" s="636"/>
      <c r="NJZ38" s="636"/>
      <c r="NKA38" s="636"/>
      <c r="NKB38" s="636"/>
      <c r="NKC38" s="636"/>
      <c r="NKD38" s="636"/>
      <c r="NKE38" s="636"/>
      <c r="NKF38" s="636"/>
      <c r="NKG38" s="636"/>
      <c r="NKH38" s="636"/>
      <c r="NKI38" s="636"/>
      <c r="NKJ38" s="636"/>
      <c r="NKK38" s="636"/>
      <c r="NKL38" s="636"/>
      <c r="NKM38" s="636"/>
      <c r="NKN38" s="636"/>
      <c r="NKO38" s="636"/>
      <c r="NKP38" s="636"/>
      <c r="NKQ38" s="636"/>
      <c r="NKR38" s="636"/>
      <c r="NKS38" s="636"/>
      <c r="NKT38" s="636"/>
      <c r="NKU38" s="636"/>
      <c r="NKV38" s="636"/>
      <c r="NKW38" s="636"/>
      <c r="NKX38" s="636"/>
      <c r="NKY38" s="636"/>
      <c r="NKZ38" s="636"/>
      <c r="NLA38" s="636"/>
      <c r="NLB38" s="636"/>
      <c r="NLC38" s="636"/>
      <c r="NLD38" s="636"/>
      <c r="NLE38" s="636"/>
      <c r="NLF38" s="636"/>
      <c r="NLG38" s="636"/>
      <c r="NLH38" s="636"/>
      <c r="NLI38" s="636"/>
      <c r="NLJ38" s="636"/>
      <c r="NLK38" s="636"/>
      <c r="NLL38" s="636"/>
      <c r="NLM38" s="636"/>
      <c r="NLN38" s="636"/>
      <c r="NLO38" s="636"/>
      <c r="NLP38" s="636"/>
      <c r="NLQ38" s="636"/>
      <c r="NLR38" s="636"/>
      <c r="NLS38" s="636"/>
      <c r="NLT38" s="636"/>
      <c r="NLU38" s="636"/>
      <c r="NLV38" s="636"/>
      <c r="NLW38" s="636"/>
      <c r="NLX38" s="636"/>
      <c r="NLY38" s="636"/>
      <c r="NLZ38" s="636"/>
      <c r="NMA38" s="636"/>
      <c r="NMB38" s="636"/>
      <c r="NMC38" s="636"/>
      <c r="NMD38" s="636"/>
      <c r="NME38" s="636"/>
      <c r="NMF38" s="636"/>
      <c r="NMG38" s="636"/>
      <c r="NMH38" s="636"/>
      <c r="NMI38" s="636"/>
      <c r="NMJ38" s="636"/>
      <c r="NMK38" s="636"/>
      <c r="NML38" s="636"/>
      <c r="NMM38" s="636"/>
      <c r="NMN38" s="636"/>
      <c r="NMO38" s="636"/>
      <c r="NMP38" s="636"/>
      <c r="NMQ38" s="636"/>
      <c r="NMR38" s="636"/>
      <c r="NMS38" s="636"/>
      <c r="NMT38" s="636"/>
      <c r="NMU38" s="636"/>
      <c r="NMV38" s="636"/>
      <c r="NMW38" s="636"/>
      <c r="NMX38" s="636"/>
      <c r="NMY38" s="636"/>
      <c r="NMZ38" s="636"/>
      <c r="NNA38" s="636"/>
      <c r="NNB38" s="636"/>
      <c r="NNC38" s="636"/>
      <c r="NND38" s="636"/>
      <c r="NNE38" s="636"/>
      <c r="NNF38" s="636"/>
      <c r="NNG38" s="636"/>
      <c r="NNH38" s="636"/>
      <c r="NNI38" s="636"/>
      <c r="NNJ38" s="636"/>
      <c r="NNK38" s="636"/>
      <c r="NNL38" s="636"/>
      <c r="NNM38" s="636"/>
      <c r="NNN38" s="636"/>
      <c r="NNO38" s="636"/>
      <c r="NNP38" s="636"/>
      <c r="NNQ38" s="636"/>
      <c r="NNR38" s="636"/>
      <c r="NNS38" s="636"/>
      <c r="NNT38" s="636"/>
      <c r="NNU38" s="636"/>
      <c r="NNV38" s="636"/>
      <c r="NNW38" s="636"/>
      <c r="NNX38" s="636"/>
      <c r="NNY38" s="636"/>
      <c r="NNZ38" s="636"/>
      <c r="NOA38" s="636"/>
      <c r="NOB38" s="636"/>
      <c r="NOC38" s="636"/>
      <c r="NOD38" s="636"/>
      <c r="NOE38" s="636"/>
      <c r="NOF38" s="636"/>
      <c r="NOG38" s="636"/>
      <c r="NOH38" s="636"/>
      <c r="NOI38" s="636"/>
      <c r="NOJ38" s="636"/>
      <c r="NOK38" s="636"/>
      <c r="NOL38" s="636"/>
      <c r="NOM38" s="636"/>
      <c r="NON38" s="636"/>
      <c r="NOO38" s="636"/>
      <c r="NOP38" s="636"/>
      <c r="NOQ38" s="636"/>
      <c r="NOR38" s="636"/>
      <c r="NOS38" s="636"/>
      <c r="NOT38" s="636"/>
      <c r="NOU38" s="636"/>
      <c r="NOV38" s="636"/>
      <c r="NOW38" s="636"/>
      <c r="NOX38" s="636"/>
      <c r="NOY38" s="636"/>
      <c r="NOZ38" s="636"/>
      <c r="NPA38" s="636"/>
      <c r="NPB38" s="636"/>
      <c r="NPC38" s="636"/>
      <c r="NPD38" s="636"/>
      <c r="NPE38" s="636"/>
      <c r="NPF38" s="636"/>
      <c r="NPG38" s="636"/>
      <c r="NPH38" s="636"/>
      <c r="NPI38" s="636"/>
      <c r="NPJ38" s="636"/>
      <c r="NPK38" s="636"/>
      <c r="NPL38" s="636"/>
      <c r="NPM38" s="636"/>
      <c r="NPN38" s="636"/>
      <c r="NPO38" s="636"/>
      <c r="NPP38" s="636"/>
      <c r="NPQ38" s="636"/>
      <c r="NPR38" s="636"/>
      <c r="NPS38" s="636"/>
      <c r="NPT38" s="636"/>
      <c r="NPU38" s="636"/>
      <c r="NPV38" s="636"/>
      <c r="NPW38" s="636"/>
      <c r="NPX38" s="636"/>
      <c r="NPY38" s="636"/>
      <c r="NPZ38" s="636"/>
      <c r="NQA38" s="636"/>
      <c r="NQB38" s="636"/>
      <c r="NQC38" s="636"/>
      <c r="NQD38" s="636"/>
      <c r="NQE38" s="636"/>
      <c r="NQF38" s="636"/>
      <c r="NQG38" s="636"/>
      <c r="NQH38" s="636"/>
      <c r="NQI38" s="636"/>
      <c r="NQJ38" s="636"/>
      <c r="NQK38" s="636"/>
      <c r="NQL38" s="636"/>
      <c r="NQM38" s="636"/>
      <c r="NQN38" s="636"/>
      <c r="NQO38" s="636"/>
      <c r="NQP38" s="636"/>
      <c r="NQQ38" s="636"/>
      <c r="NQR38" s="636"/>
      <c r="NQS38" s="636"/>
      <c r="NQT38" s="636"/>
      <c r="NQU38" s="636"/>
      <c r="NQV38" s="636"/>
      <c r="NQW38" s="636"/>
      <c r="NQX38" s="636"/>
      <c r="NQY38" s="636"/>
      <c r="NQZ38" s="636"/>
      <c r="NRA38" s="636"/>
      <c r="NRB38" s="636"/>
      <c r="NRC38" s="636"/>
      <c r="NRD38" s="636"/>
      <c r="NRE38" s="636"/>
      <c r="NRF38" s="636"/>
      <c r="NRG38" s="636"/>
      <c r="NRH38" s="636"/>
      <c r="NRI38" s="636"/>
      <c r="NRJ38" s="636"/>
      <c r="NRK38" s="636"/>
      <c r="NRL38" s="636"/>
      <c r="NRM38" s="636"/>
      <c r="NRN38" s="636"/>
      <c r="NRO38" s="636"/>
      <c r="NRP38" s="636"/>
      <c r="NRQ38" s="636"/>
      <c r="NRR38" s="636"/>
      <c r="NRS38" s="636"/>
      <c r="NRT38" s="636"/>
      <c r="NRU38" s="636"/>
      <c r="NRV38" s="636"/>
      <c r="NRW38" s="636"/>
      <c r="NRX38" s="636"/>
      <c r="NRY38" s="636"/>
      <c r="NRZ38" s="636"/>
      <c r="NSA38" s="636"/>
      <c r="NSB38" s="636"/>
      <c r="NSC38" s="636"/>
      <c r="NSD38" s="636"/>
      <c r="NSE38" s="636"/>
      <c r="NSF38" s="636"/>
      <c r="NSG38" s="636"/>
      <c r="NSH38" s="636"/>
      <c r="NSI38" s="636"/>
      <c r="NSJ38" s="636"/>
      <c r="NSK38" s="636"/>
      <c r="NSL38" s="636"/>
      <c r="NSM38" s="636"/>
      <c r="NSN38" s="636"/>
      <c r="NSO38" s="636"/>
      <c r="NSP38" s="636"/>
      <c r="NSQ38" s="636"/>
      <c r="NSR38" s="636"/>
      <c r="NSS38" s="636"/>
      <c r="NST38" s="636"/>
      <c r="NSU38" s="636"/>
      <c r="NSV38" s="636"/>
      <c r="NSW38" s="636"/>
      <c r="NSX38" s="636"/>
      <c r="NSY38" s="636"/>
      <c r="NSZ38" s="636"/>
      <c r="NTA38" s="636"/>
      <c r="NTB38" s="636"/>
      <c r="NTC38" s="636"/>
      <c r="NTD38" s="636"/>
      <c r="NTE38" s="636"/>
      <c r="NTF38" s="636"/>
      <c r="NTG38" s="636"/>
      <c r="NTH38" s="636"/>
      <c r="NTI38" s="636"/>
      <c r="NTJ38" s="636"/>
      <c r="NTK38" s="636"/>
      <c r="NTL38" s="636"/>
      <c r="NTM38" s="636"/>
      <c r="NTN38" s="636"/>
      <c r="NTO38" s="636"/>
      <c r="NTP38" s="636"/>
      <c r="NTQ38" s="636"/>
      <c r="NTR38" s="636"/>
      <c r="NTS38" s="636"/>
      <c r="NTT38" s="636"/>
      <c r="NTU38" s="636"/>
      <c r="NTV38" s="636"/>
      <c r="NTW38" s="636"/>
      <c r="NTX38" s="636"/>
      <c r="NTY38" s="636"/>
      <c r="NTZ38" s="636"/>
      <c r="NUA38" s="636"/>
      <c r="NUB38" s="636"/>
      <c r="NUC38" s="636"/>
      <c r="NUD38" s="636"/>
      <c r="NUE38" s="636"/>
      <c r="NUF38" s="636"/>
      <c r="NUG38" s="636"/>
      <c r="NUH38" s="636"/>
      <c r="NUI38" s="636"/>
      <c r="NUJ38" s="636"/>
      <c r="NUK38" s="636"/>
      <c r="NUL38" s="636"/>
      <c r="NUM38" s="636"/>
      <c r="NUN38" s="636"/>
      <c r="NUO38" s="636"/>
      <c r="NUP38" s="636"/>
      <c r="NUQ38" s="636"/>
      <c r="NUR38" s="636"/>
      <c r="NUS38" s="636"/>
      <c r="NUT38" s="636"/>
      <c r="NUU38" s="636"/>
      <c r="NUV38" s="636"/>
      <c r="NUW38" s="636"/>
      <c r="NUX38" s="636"/>
      <c r="NUY38" s="636"/>
      <c r="NUZ38" s="636"/>
      <c r="NVA38" s="636"/>
      <c r="NVB38" s="636"/>
      <c r="NVC38" s="636"/>
      <c r="NVD38" s="636"/>
      <c r="NVE38" s="636"/>
      <c r="NVF38" s="636"/>
      <c r="NVG38" s="636"/>
      <c r="NVH38" s="636"/>
      <c r="NVI38" s="636"/>
      <c r="NVJ38" s="636"/>
      <c r="NVK38" s="636"/>
      <c r="NVL38" s="636"/>
      <c r="NVM38" s="636"/>
      <c r="NVN38" s="636"/>
      <c r="NVO38" s="636"/>
      <c r="NVP38" s="636"/>
      <c r="NVQ38" s="636"/>
      <c r="NVR38" s="636"/>
      <c r="NVS38" s="636"/>
      <c r="NVT38" s="636"/>
      <c r="NVU38" s="636"/>
      <c r="NVV38" s="636"/>
      <c r="NVW38" s="636"/>
      <c r="NVX38" s="636"/>
      <c r="NVY38" s="636"/>
      <c r="NVZ38" s="636"/>
      <c r="NWA38" s="636"/>
      <c r="NWB38" s="636"/>
      <c r="NWC38" s="636"/>
      <c r="NWD38" s="636"/>
      <c r="NWE38" s="636"/>
      <c r="NWF38" s="636"/>
      <c r="NWG38" s="636"/>
      <c r="NWH38" s="636"/>
      <c r="NWI38" s="636"/>
      <c r="NWJ38" s="636"/>
      <c r="NWK38" s="636"/>
      <c r="NWL38" s="636"/>
      <c r="NWM38" s="636"/>
      <c r="NWN38" s="636"/>
      <c r="NWO38" s="636"/>
      <c r="NWP38" s="636"/>
      <c r="NWQ38" s="636"/>
      <c r="NWR38" s="636"/>
      <c r="NWS38" s="636"/>
      <c r="NWT38" s="636"/>
      <c r="NWU38" s="636"/>
      <c r="NWV38" s="636"/>
      <c r="NWW38" s="636"/>
      <c r="NWX38" s="636"/>
      <c r="NWY38" s="636"/>
      <c r="NWZ38" s="636"/>
      <c r="NXA38" s="636"/>
      <c r="NXB38" s="636"/>
      <c r="NXC38" s="636"/>
      <c r="NXD38" s="636"/>
      <c r="NXE38" s="636"/>
      <c r="NXF38" s="636"/>
      <c r="NXG38" s="636"/>
      <c r="NXH38" s="636"/>
      <c r="NXI38" s="636"/>
      <c r="NXJ38" s="636"/>
      <c r="NXK38" s="636"/>
      <c r="NXL38" s="636"/>
      <c r="NXM38" s="636"/>
      <c r="NXN38" s="636"/>
      <c r="NXO38" s="636"/>
      <c r="NXP38" s="636"/>
      <c r="NXQ38" s="636"/>
      <c r="NXR38" s="636"/>
      <c r="NXS38" s="636"/>
      <c r="NXT38" s="636"/>
      <c r="NXU38" s="636"/>
      <c r="NXV38" s="636"/>
      <c r="NXW38" s="636"/>
      <c r="NXX38" s="636"/>
      <c r="NXY38" s="636"/>
      <c r="NXZ38" s="636"/>
      <c r="NYA38" s="636"/>
      <c r="NYB38" s="636"/>
      <c r="NYC38" s="636"/>
      <c r="NYD38" s="636"/>
      <c r="NYE38" s="636"/>
      <c r="NYF38" s="636"/>
      <c r="NYG38" s="636"/>
      <c r="NYH38" s="636"/>
      <c r="NYI38" s="636"/>
      <c r="NYJ38" s="636"/>
      <c r="NYK38" s="636"/>
      <c r="NYL38" s="636"/>
      <c r="NYM38" s="636"/>
      <c r="NYN38" s="636"/>
      <c r="NYO38" s="636"/>
      <c r="NYP38" s="636"/>
      <c r="NYQ38" s="636"/>
      <c r="NYR38" s="636"/>
      <c r="NYS38" s="636"/>
      <c r="NYT38" s="636"/>
      <c r="NYU38" s="636"/>
      <c r="NYV38" s="636"/>
      <c r="NYW38" s="636"/>
      <c r="NYX38" s="636"/>
      <c r="NYY38" s="636"/>
      <c r="NYZ38" s="636"/>
      <c r="NZA38" s="636"/>
      <c r="NZB38" s="636"/>
      <c r="NZC38" s="636"/>
      <c r="NZD38" s="636"/>
      <c r="NZE38" s="636"/>
      <c r="NZF38" s="636"/>
      <c r="NZG38" s="636"/>
      <c r="NZH38" s="636"/>
      <c r="NZI38" s="636"/>
      <c r="NZJ38" s="636"/>
      <c r="NZK38" s="636"/>
      <c r="NZL38" s="636"/>
      <c r="NZM38" s="636"/>
      <c r="NZN38" s="636"/>
      <c r="NZO38" s="636"/>
      <c r="NZP38" s="636"/>
      <c r="NZQ38" s="636"/>
      <c r="NZR38" s="636"/>
      <c r="NZS38" s="636"/>
      <c r="NZT38" s="636"/>
      <c r="NZU38" s="636"/>
      <c r="NZV38" s="636"/>
      <c r="NZW38" s="636"/>
      <c r="NZX38" s="636"/>
      <c r="NZY38" s="636"/>
      <c r="NZZ38" s="636"/>
      <c r="OAA38" s="636"/>
      <c r="OAB38" s="636"/>
      <c r="OAC38" s="636"/>
      <c r="OAD38" s="636"/>
      <c r="OAE38" s="636"/>
      <c r="OAF38" s="636"/>
      <c r="OAG38" s="636"/>
      <c r="OAH38" s="636"/>
      <c r="OAI38" s="636"/>
      <c r="OAJ38" s="636"/>
      <c r="OAK38" s="636"/>
      <c r="OAL38" s="636"/>
      <c r="OAM38" s="636"/>
      <c r="OAN38" s="636"/>
      <c r="OAO38" s="636"/>
      <c r="OAP38" s="636"/>
      <c r="OAQ38" s="636"/>
      <c r="OAR38" s="636"/>
      <c r="OAS38" s="636"/>
      <c r="OAT38" s="636"/>
      <c r="OAU38" s="636"/>
      <c r="OAV38" s="636"/>
      <c r="OAW38" s="636"/>
      <c r="OAX38" s="636"/>
      <c r="OAY38" s="636"/>
      <c r="OAZ38" s="636"/>
      <c r="OBA38" s="636"/>
      <c r="OBB38" s="636"/>
      <c r="OBC38" s="636"/>
      <c r="OBD38" s="636"/>
      <c r="OBE38" s="636"/>
      <c r="OBF38" s="636"/>
      <c r="OBG38" s="636"/>
      <c r="OBH38" s="636"/>
      <c r="OBI38" s="636"/>
      <c r="OBJ38" s="636"/>
      <c r="OBK38" s="636"/>
      <c r="OBL38" s="636"/>
      <c r="OBM38" s="636"/>
      <c r="OBN38" s="636"/>
      <c r="OBO38" s="636"/>
      <c r="OBP38" s="636"/>
      <c r="OBQ38" s="636"/>
      <c r="OBR38" s="636"/>
      <c r="OBS38" s="636"/>
      <c r="OBT38" s="636"/>
      <c r="OBU38" s="636"/>
      <c r="OBV38" s="636"/>
      <c r="OBW38" s="636"/>
      <c r="OBX38" s="636"/>
      <c r="OBY38" s="636"/>
      <c r="OBZ38" s="636"/>
      <c r="OCA38" s="636"/>
      <c r="OCB38" s="636"/>
      <c r="OCC38" s="636"/>
      <c r="OCD38" s="636"/>
      <c r="OCE38" s="636"/>
      <c r="OCF38" s="636"/>
      <c r="OCG38" s="636"/>
      <c r="OCH38" s="636"/>
      <c r="OCI38" s="636"/>
      <c r="OCJ38" s="636"/>
      <c r="OCK38" s="636"/>
      <c r="OCL38" s="636"/>
      <c r="OCM38" s="636"/>
      <c r="OCN38" s="636"/>
      <c r="OCO38" s="636"/>
      <c r="OCP38" s="636"/>
      <c r="OCQ38" s="636"/>
      <c r="OCR38" s="636"/>
      <c r="OCS38" s="636"/>
      <c r="OCT38" s="636"/>
      <c r="OCU38" s="636"/>
      <c r="OCV38" s="636"/>
      <c r="OCW38" s="636"/>
      <c r="OCX38" s="636"/>
      <c r="OCY38" s="636"/>
      <c r="OCZ38" s="636"/>
      <c r="ODA38" s="636"/>
      <c r="ODB38" s="636"/>
      <c r="ODC38" s="636"/>
      <c r="ODD38" s="636"/>
      <c r="ODE38" s="636"/>
      <c r="ODF38" s="636"/>
      <c r="ODG38" s="636"/>
      <c r="ODH38" s="636"/>
      <c r="ODI38" s="636"/>
      <c r="ODJ38" s="636"/>
      <c r="ODK38" s="636"/>
      <c r="ODL38" s="636"/>
      <c r="ODM38" s="636"/>
      <c r="ODN38" s="636"/>
      <c r="ODO38" s="636"/>
      <c r="ODP38" s="636"/>
      <c r="ODQ38" s="636"/>
      <c r="ODR38" s="636"/>
      <c r="ODS38" s="636"/>
      <c r="ODT38" s="636"/>
      <c r="ODU38" s="636"/>
      <c r="ODV38" s="636"/>
      <c r="ODW38" s="636"/>
      <c r="ODX38" s="636"/>
      <c r="ODY38" s="636"/>
      <c r="ODZ38" s="636"/>
      <c r="OEA38" s="636"/>
      <c r="OEB38" s="636"/>
      <c r="OEC38" s="636"/>
      <c r="OED38" s="636"/>
      <c r="OEE38" s="636"/>
      <c r="OEF38" s="636"/>
      <c r="OEG38" s="636"/>
      <c r="OEH38" s="636"/>
      <c r="OEI38" s="636"/>
      <c r="OEJ38" s="636"/>
      <c r="OEK38" s="636"/>
      <c r="OEL38" s="636"/>
      <c r="OEM38" s="636"/>
      <c r="OEN38" s="636"/>
      <c r="OEO38" s="636"/>
      <c r="OEP38" s="636"/>
      <c r="OEQ38" s="636"/>
      <c r="OER38" s="636"/>
      <c r="OES38" s="636"/>
      <c r="OET38" s="636"/>
      <c r="OEU38" s="636"/>
      <c r="OEV38" s="636"/>
      <c r="OEW38" s="636"/>
      <c r="OEX38" s="636"/>
      <c r="OEY38" s="636"/>
      <c r="OEZ38" s="636"/>
      <c r="OFA38" s="636"/>
      <c r="OFB38" s="636"/>
      <c r="OFC38" s="636"/>
      <c r="OFD38" s="636"/>
      <c r="OFE38" s="636"/>
      <c r="OFF38" s="636"/>
      <c r="OFG38" s="636"/>
      <c r="OFH38" s="636"/>
      <c r="OFI38" s="636"/>
      <c r="OFJ38" s="636"/>
      <c r="OFK38" s="636"/>
      <c r="OFL38" s="636"/>
      <c r="OFM38" s="636"/>
      <c r="OFN38" s="636"/>
      <c r="OFO38" s="636"/>
      <c r="OFP38" s="636"/>
      <c r="OFQ38" s="636"/>
      <c r="OFR38" s="636"/>
      <c r="OFS38" s="636"/>
      <c r="OFT38" s="636"/>
      <c r="OFU38" s="636"/>
      <c r="OFV38" s="636"/>
      <c r="OFW38" s="636"/>
      <c r="OFX38" s="636"/>
      <c r="OFY38" s="636"/>
      <c r="OFZ38" s="636"/>
      <c r="OGA38" s="636"/>
      <c r="OGB38" s="636"/>
      <c r="OGC38" s="636"/>
      <c r="OGD38" s="636"/>
      <c r="OGE38" s="636"/>
      <c r="OGF38" s="636"/>
      <c r="OGG38" s="636"/>
      <c r="OGH38" s="636"/>
      <c r="OGI38" s="636"/>
      <c r="OGJ38" s="636"/>
      <c r="OGK38" s="636"/>
      <c r="OGL38" s="636"/>
      <c r="OGM38" s="636"/>
      <c r="OGN38" s="636"/>
      <c r="OGO38" s="636"/>
      <c r="OGP38" s="636"/>
      <c r="OGQ38" s="636"/>
      <c r="OGR38" s="636"/>
      <c r="OGS38" s="636"/>
      <c r="OGT38" s="636"/>
      <c r="OGU38" s="636"/>
      <c r="OGV38" s="636"/>
      <c r="OGW38" s="636"/>
      <c r="OGX38" s="636"/>
      <c r="OGY38" s="636"/>
      <c r="OGZ38" s="636"/>
      <c r="OHA38" s="636"/>
      <c r="OHB38" s="636"/>
      <c r="OHC38" s="636"/>
      <c r="OHD38" s="636"/>
      <c r="OHE38" s="636"/>
      <c r="OHF38" s="636"/>
      <c r="OHG38" s="636"/>
      <c r="OHH38" s="636"/>
      <c r="OHI38" s="636"/>
      <c r="OHJ38" s="636"/>
      <c r="OHK38" s="636"/>
      <c r="OHL38" s="636"/>
      <c r="OHM38" s="636"/>
      <c r="OHN38" s="636"/>
      <c r="OHO38" s="636"/>
      <c r="OHP38" s="636"/>
      <c r="OHQ38" s="636"/>
      <c r="OHR38" s="636"/>
      <c r="OHS38" s="636"/>
      <c r="OHT38" s="636"/>
      <c r="OHU38" s="636"/>
      <c r="OHV38" s="636"/>
      <c r="OHW38" s="636"/>
      <c r="OHX38" s="636"/>
      <c r="OHY38" s="636"/>
      <c r="OHZ38" s="636"/>
      <c r="OIA38" s="636"/>
      <c r="OIB38" s="636"/>
      <c r="OIC38" s="636"/>
      <c r="OID38" s="636"/>
      <c r="OIE38" s="636"/>
      <c r="OIF38" s="636"/>
      <c r="OIG38" s="636"/>
      <c r="OIH38" s="636"/>
      <c r="OII38" s="636"/>
      <c r="OIJ38" s="636"/>
      <c r="OIK38" s="636"/>
      <c r="OIL38" s="636"/>
      <c r="OIM38" s="636"/>
      <c r="OIN38" s="636"/>
      <c r="OIO38" s="636"/>
      <c r="OIP38" s="636"/>
      <c r="OIQ38" s="636"/>
      <c r="OIR38" s="636"/>
      <c r="OIS38" s="636"/>
      <c r="OIT38" s="636"/>
      <c r="OIU38" s="636"/>
      <c r="OIV38" s="636"/>
      <c r="OIW38" s="636"/>
      <c r="OIX38" s="636"/>
      <c r="OIY38" s="636"/>
      <c r="OIZ38" s="636"/>
      <c r="OJA38" s="636"/>
      <c r="OJB38" s="636"/>
      <c r="OJC38" s="636"/>
      <c r="OJD38" s="636"/>
      <c r="OJE38" s="636"/>
      <c r="OJF38" s="636"/>
      <c r="OJG38" s="636"/>
      <c r="OJH38" s="636"/>
      <c r="OJI38" s="636"/>
      <c r="OJJ38" s="636"/>
      <c r="OJK38" s="636"/>
      <c r="OJL38" s="636"/>
      <c r="OJM38" s="636"/>
      <c r="OJN38" s="636"/>
      <c r="OJO38" s="636"/>
      <c r="OJP38" s="636"/>
      <c r="OJQ38" s="636"/>
      <c r="OJR38" s="636"/>
      <c r="OJS38" s="636"/>
      <c r="OJT38" s="636"/>
      <c r="OJU38" s="636"/>
      <c r="OJV38" s="636"/>
      <c r="OJW38" s="636"/>
      <c r="OJX38" s="636"/>
      <c r="OJY38" s="636"/>
      <c r="OJZ38" s="636"/>
      <c r="OKA38" s="636"/>
      <c r="OKB38" s="636"/>
      <c r="OKC38" s="636"/>
      <c r="OKD38" s="636"/>
      <c r="OKE38" s="636"/>
      <c r="OKF38" s="636"/>
      <c r="OKG38" s="636"/>
      <c r="OKH38" s="636"/>
      <c r="OKI38" s="636"/>
      <c r="OKJ38" s="636"/>
      <c r="OKK38" s="636"/>
      <c r="OKL38" s="636"/>
      <c r="OKM38" s="636"/>
      <c r="OKN38" s="636"/>
      <c r="OKO38" s="636"/>
      <c r="OKP38" s="636"/>
      <c r="OKQ38" s="636"/>
      <c r="OKR38" s="636"/>
      <c r="OKS38" s="636"/>
      <c r="OKT38" s="636"/>
      <c r="OKU38" s="636"/>
      <c r="OKV38" s="636"/>
      <c r="OKW38" s="636"/>
      <c r="OKX38" s="636"/>
      <c r="OKY38" s="636"/>
      <c r="OKZ38" s="636"/>
      <c r="OLA38" s="636"/>
      <c r="OLB38" s="636"/>
      <c r="OLC38" s="636"/>
      <c r="OLD38" s="636"/>
      <c r="OLE38" s="636"/>
      <c r="OLF38" s="636"/>
      <c r="OLG38" s="636"/>
      <c r="OLH38" s="636"/>
      <c r="OLI38" s="636"/>
      <c r="OLJ38" s="636"/>
      <c r="OLK38" s="636"/>
      <c r="OLL38" s="636"/>
      <c r="OLM38" s="636"/>
      <c r="OLN38" s="636"/>
      <c r="OLO38" s="636"/>
      <c r="OLP38" s="636"/>
      <c r="OLQ38" s="636"/>
      <c r="OLR38" s="636"/>
      <c r="OLS38" s="636"/>
      <c r="OLT38" s="636"/>
      <c r="OLU38" s="636"/>
      <c r="OLV38" s="636"/>
      <c r="OLW38" s="636"/>
      <c r="OLX38" s="636"/>
      <c r="OLY38" s="636"/>
      <c r="OLZ38" s="636"/>
      <c r="OMA38" s="636"/>
      <c r="OMB38" s="636"/>
      <c r="OMC38" s="636"/>
      <c r="OMD38" s="636"/>
      <c r="OME38" s="636"/>
      <c r="OMF38" s="636"/>
      <c r="OMG38" s="636"/>
      <c r="OMH38" s="636"/>
      <c r="OMI38" s="636"/>
      <c r="OMJ38" s="636"/>
      <c r="OMK38" s="636"/>
      <c r="OML38" s="636"/>
      <c r="OMM38" s="636"/>
      <c r="OMN38" s="636"/>
      <c r="OMO38" s="636"/>
      <c r="OMP38" s="636"/>
      <c r="OMQ38" s="636"/>
      <c r="OMR38" s="636"/>
      <c r="OMS38" s="636"/>
      <c r="OMT38" s="636"/>
      <c r="OMU38" s="636"/>
      <c r="OMV38" s="636"/>
      <c r="OMW38" s="636"/>
      <c r="OMX38" s="636"/>
      <c r="OMY38" s="636"/>
      <c r="OMZ38" s="636"/>
      <c r="ONA38" s="636"/>
      <c r="ONB38" s="636"/>
      <c r="ONC38" s="636"/>
      <c r="OND38" s="636"/>
      <c r="ONE38" s="636"/>
      <c r="ONF38" s="636"/>
      <c r="ONG38" s="636"/>
      <c r="ONH38" s="636"/>
      <c r="ONI38" s="636"/>
      <c r="ONJ38" s="636"/>
      <c r="ONK38" s="636"/>
      <c r="ONL38" s="636"/>
      <c r="ONM38" s="636"/>
      <c r="ONN38" s="636"/>
      <c r="ONO38" s="636"/>
      <c r="ONP38" s="636"/>
      <c r="ONQ38" s="636"/>
      <c r="ONR38" s="636"/>
      <c r="ONS38" s="636"/>
      <c r="ONT38" s="636"/>
      <c r="ONU38" s="636"/>
      <c r="ONV38" s="636"/>
      <c r="ONW38" s="636"/>
      <c r="ONX38" s="636"/>
      <c r="ONY38" s="636"/>
      <c r="ONZ38" s="636"/>
      <c r="OOA38" s="636"/>
      <c r="OOB38" s="636"/>
      <c r="OOC38" s="636"/>
      <c r="OOD38" s="636"/>
      <c r="OOE38" s="636"/>
      <c r="OOF38" s="636"/>
      <c r="OOG38" s="636"/>
      <c r="OOH38" s="636"/>
      <c r="OOI38" s="636"/>
      <c r="OOJ38" s="636"/>
      <c r="OOK38" s="636"/>
      <c r="OOL38" s="636"/>
      <c r="OOM38" s="636"/>
      <c r="OON38" s="636"/>
      <c r="OOO38" s="636"/>
      <c r="OOP38" s="636"/>
      <c r="OOQ38" s="636"/>
      <c r="OOR38" s="636"/>
      <c r="OOS38" s="636"/>
      <c r="OOT38" s="636"/>
      <c r="OOU38" s="636"/>
      <c r="OOV38" s="636"/>
      <c r="OOW38" s="636"/>
      <c r="OOX38" s="636"/>
      <c r="OOY38" s="636"/>
      <c r="OOZ38" s="636"/>
      <c r="OPA38" s="636"/>
      <c r="OPB38" s="636"/>
      <c r="OPC38" s="636"/>
      <c r="OPD38" s="636"/>
      <c r="OPE38" s="636"/>
      <c r="OPF38" s="636"/>
      <c r="OPG38" s="636"/>
      <c r="OPH38" s="636"/>
      <c r="OPI38" s="636"/>
      <c r="OPJ38" s="636"/>
      <c r="OPK38" s="636"/>
      <c r="OPL38" s="636"/>
      <c r="OPM38" s="636"/>
      <c r="OPN38" s="636"/>
      <c r="OPO38" s="636"/>
      <c r="OPP38" s="636"/>
      <c r="OPQ38" s="636"/>
      <c r="OPR38" s="636"/>
      <c r="OPS38" s="636"/>
      <c r="OPT38" s="636"/>
      <c r="OPU38" s="636"/>
      <c r="OPV38" s="636"/>
      <c r="OPW38" s="636"/>
      <c r="OPX38" s="636"/>
      <c r="OPY38" s="636"/>
      <c r="OPZ38" s="636"/>
      <c r="OQA38" s="636"/>
      <c r="OQB38" s="636"/>
      <c r="OQC38" s="636"/>
      <c r="OQD38" s="636"/>
      <c r="OQE38" s="636"/>
      <c r="OQF38" s="636"/>
      <c r="OQG38" s="636"/>
      <c r="OQH38" s="636"/>
      <c r="OQI38" s="636"/>
      <c r="OQJ38" s="636"/>
      <c r="OQK38" s="636"/>
      <c r="OQL38" s="636"/>
      <c r="OQM38" s="636"/>
      <c r="OQN38" s="636"/>
      <c r="OQO38" s="636"/>
      <c r="OQP38" s="636"/>
      <c r="OQQ38" s="636"/>
      <c r="OQR38" s="636"/>
      <c r="OQS38" s="636"/>
      <c r="OQT38" s="636"/>
      <c r="OQU38" s="636"/>
      <c r="OQV38" s="636"/>
      <c r="OQW38" s="636"/>
      <c r="OQX38" s="636"/>
      <c r="OQY38" s="636"/>
      <c r="OQZ38" s="636"/>
      <c r="ORA38" s="636"/>
      <c r="ORB38" s="636"/>
      <c r="ORC38" s="636"/>
      <c r="ORD38" s="636"/>
      <c r="ORE38" s="636"/>
      <c r="ORF38" s="636"/>
      <c r="ORG38" s="636"/>
      <c r="ORH38" s="636"/>
      <c r="ORI38" s="636"/>
      <c r="ORJ38" s="636"/>
      <c r="ORK38" s="636"/>
      <c r="ORL38" s="636"/>
      <c r="ORM38" s="636"/>
      <c r="ORN38" s="636"/>
      <c r="ORO38" s="636"/>
      <c r="ORP38" s="636"/>
      <c r="ORQ38" s="636"/>
      <c r="ORR38" s="636"/>
      <c r="ORS38" s="636"/>
      <c r="ORT38" s="636"/>
      <c r="ORU38" s="636"/>
      <c r="ORV38" s="636"/>
      <c r="ORW38" s="636"/>
      <c r="ORX38" s="636"/>
      <c r="ORY38" s="636"/>
      <c r="ORZ38" s="636"/>
      <c r="OSA38" s="636"/>
      <c r="OSB38" s="636"/>
      <c r="OSC38" s="636"/>
      <c r="OSD38" s="636"/>
      <c r="OSE38" s="636"/>
      <c r="OSF38" s="636"/>
      <c r="OSG38" s="636"/>
      <c r="OSH38" s="636"/>
      <c r="OSI38" s="636"/>
      <c r="OSJ38" s="636"/>
      <c r="OSK38" s="636"/>
      <c r="OSL38" s="636"/>
      <c r="OSM38" s="636"/>
      <c r="OSN38" s="636"/>
      <c r="OSO38" s="636"/>
      <c r="OSP38" s="636"/>
      <c r="OSQ38" s="636"/>
      <c r="OSR38" s="636"/>
      <c r="OSS38" s="636"/>
      <c r="OST38" s="636"/>
      <c r="OSU38" s="636"/>
      <c r="OSV38" s="636"/>
      <c r="OSW38" s="636"/>
      <c r="OSX38" s="636"/>
      <c r="OSY38" s="636"/>
      <c r="OSZ38" s="636"/>
      <c r="OTA38" s="636"/>
      <c r="OTB38" s="636"/>
      <c r="OTC38" s="636"/>
      <c r="OTD38" s="636"/>
      <c r="OTE38" s="636"/>
      <c r="OTF38" s="636"/>
      <c r="OTG38" s="636"/>
      <c r="OTH38" s="636"/>
      <c r="OTI38" s="636"/>
      <c r="OTJ38" s="636"/>
      <c r="OTK38" s="636"/>
      <c r="OTL38" s="636"/>
      <c r="OTM38" s="636"/>
      <c r="OTN38" s="636"/>
      <c r="OTO38" s="636"/>
      <c r="OTP38" s="636"/>
      <c r="OTQ38" s="636"/>
      <c r="OTR38" s="636"/>
      <c r="OTS38" s="636"/>
      <c r="OTT38" s="636"/>
      <c r="OTU38" s="636"/>
      <c r="OTV38" s="636"/>
      <c r="OTW38" s="636"/>
      <c r="OTX38" s="636"/>
      <c r="OTY38" s="636"/>
      <c r="OTZ38" s="636"/>
      <c r="OUA38" s="636"/>
      <c r="OUB38" s="636"/>
      <c r="OUC38" s="636"/>
      <c r="OUD38" s="636"/>
      <c r="OUE38" s="636"/>
      <c r="OUF38" s="636"/>
      <c r="OUG38" s="636"/>
      <c r="OUH38" s="636"/>
      <c r="OUI38" s="636"/>
      <c r="OUJ38" s="636"/>
      <c r="OUK38" s="636"/>
      <c r="OUL38" s="636"/>
      <c r="OUM38" s="636"/>
      <c r="OUN38" s="636"/>
      <c r="OUO38" s="636"/>
      <c r="OUP38" s="636"/>
      <c r="OUQ38" s="636"/>
      <c r="OUR38" s="636"/>
      <c r="OUS38" s="636"/>
      <c r="OUT38" s="636"/>
      <c r="OUU38" s="636"/>
      <c r="OUV38" s="636"/>
      <c r="OUW38" s="636"/>
      <c r="OUX38" s="636"/>
      <c r="OUY38" s="636"/>
      <c r="OUZ38" s="636"/>
      <c r="OVA38" s="636"/>
      <c r="OVB38" s="636"/>
      <c r="OVC38" s="636"/>
      <c r="OVD38" s="636"/>
      <c r="OVE38" s="636"/>
      <c r="OVF38" s="636"/>
      <c r="OVG38" s="636"/>
      <c r="OVH38" s="636"/>
      <c r="OVI38" s="636"/>
      <c r="OVJ38" s="636"/>
      <c r="OVK38" s="636"/>
      <c r="OVL38" s="636"/>
      <c r="OVM38" s="636"/>
      <c r="OVN38" s="636"/>
      <c r="OVO38" s="636"/>
      <c r="OVP38" s="636"/>
      <c r="OVQ38" s="636"/>
      <c r="OVR38" s="636"/>
      <c r="OVS38" s="636"/>
      <c r="OVT38" s="636"/>
      <c r="OVU38" s="636"/>
      <c r="OVV38" s="636"/>
      <c r="OVW38" s="636"/>
      <c r="OVX38" s="636"/>
      <c r="OVY38" s="636"/>
      <c r="OVZ38" s="636"/>
      <c r="OWA38" s="636"/>
      <c r="OWB38" s="636"/>
      <c r="OWC38" s="636"/>
      <c r="OWD38" s="636"/>
      <c r="OWE38" s="636"/>
      <c r="OWF38" s="636"/>
      <c r="OWG38" s="636"/>
      <c r="OWH38" s="636"/>
      <c r="OWI38" s="636"/>
      <c r="OWJ38" s="636"/>
      <c r="OWK38" s="636"/>
      <c r="OWL38" s="636"/>
      <c r="OWM38" s="636"/>
      <c r="OWN38" s="636"/>
      <c r="OWO38" s="636"/>
      <c r="OWP38" s="636"/>
      <c r="OWQ38" s="636"/>
      <c r="OWR38" s="636"/>
      <c r="OWS38" s="636"/>
      <c r="OWT38" s="636"/>
      <c r="OWU38" s="636"/>
      <c r="OWV38" s="636"/>
      <c r="OWW38" s="636"/>
      <c r="OWX38" s="636"/>
      <c r="OWY38" s="636"/>
      <c r="OWZ38" s="636"/>
      <c r="OXA38" s="636"/>
      <c r="OXB38" s="636"/>
      <c r="OXC38" s="636"/>
      <c r="OXD38" s="636"/>
      <c r="OXE38" s="636"/>
      <c r="OXF38" s="636"/>
      <c r="OXG38" s="636"/>
      <c r="OXH38" s="636"/>
      <c r="OXI38" s="636"/>
      <c r="OXJ38" s="636"/>
      <c r="OXK38" s="636"/>
      <c r="OXL38" s="636"/>
      <c r="OXM38" s="636"/>
      <c r="OXN38" s="636"/>
      <c r="OXO38" s="636"/>
      <c r="OXP38" s="636"/>
      <c r="OXQ38" s="636"/>
      <c r="OXR38" s="636"/>
      <c r="OXS38" s="636"/>
      <c r="OXT38" s="636"/>
      <c r="OXU38" s="636"/>
      <c r="OXV38" s="636"/>
      <c r="OXW38" s="636"/>
      <c r="OXX38" s="636"/>
      <c r="OXY38" s="636"/>
      <c r="OXZ38" s="636"/>
      <c r="OYA38" s="636"/>
      <c r="OYB38" s="636"/>
      <c r="OYC38" s="636"/>
      <c r="OYD38" s="636"/>
      <c r="OYE38" s="636"/>
      <c r="OYF38" s="636"/>
      <c r="OYG38" s="636"/>
      <c r="OYH38" s="636"/>
      <c r="OYI38" s="636"/>
      <c r="OYJ38" s="636"/>
      <c r="OYK38" s="636"/>
      <c r="OYL38" s="636"/>
      <c r="OYM38" s="636"/>
      <c r="OYN38" s="636"/>
      <c r="OYO38" s="636"/>
      <c r="OYP38" s="636"/>
      <c r="OYQ38" s="636"/>
      <c r="OYR38" s="636"/>
      <c r="OYS38" s="636"/>
      <c r="OYT38" s="636"/>
      <c r="OYU38" s="636"/>
      <c r="OYV38" s="636"/>
      <c r="OYW38" s="636"/>
      <c r="OYX38" s="636"/>
      <c r="OYY38" s="636"/>
      <c r="OYZ38" s="636"/>
      <c r="OZA38" s="636"/>
      <c r="OZB38" s="636"/>
      <c r="OZC38" s="636"/>
      <c r="OZD38" s="636"/>
      <c r="OZE38" s="636"/>
      <c r="OZF38" s="636"/>
      <c r="OZG38" s="636"/>
      <c r="OZH38" s="636"/>
      <c r="OZI38" s="636"/>
      <c r="OZJ38" s="636"/>
      <c r="OZK38" s="636"/>
      <c r="OZL38" s="636"/>
      <c r="OZM38" s="636"/>
      <c r="OZN38" s="636"/>
      <c r="OZO38" s="636"/>
      <c r="OZP38" s="636"/>
      <c r="OZQ38" s="636"/>
      <c r="OZR38" s="636"/>
      <c r="OZS38" s="636"/>
      <c r="OZT38" s="636"/>
      <c r="OZU38" s="636"/>
      <c r="OZV38" s="636"/>
      <c r="OZW38" s="636"/>
      <c r="OZX38" s="636"/>
      <c r="OZY38" s="636"/>
      <c r="OZZ38" s="636"/>
      <c r="PAA38" s="636"/>
      <c r="PAB38" s="636"/>
      <c r="PAC38" s="636"/>
      <c r="PAD38" s="636"/>
      <c r="PAE38" s="636"/>
      <c r="PAF38" s="636"/>
      <c r="PAG38" s="636"/>
      <c r="PAH38" s="636"/>
      <c r="PAI38" s="636"/>
      <c r="PAJ38" s="636"/>
      <c r="PAK38" s="636"/>
      <c r="PAL38" s="636"/>
      <c r="PAM38" s="636"/>
      <c r="PAN38" s="636"/>
      <c r="PAO38" s="636"/>
      <c r="PAP38" s="636"/>
      <c r="PAQ38" s="636"/>
      <c r="PAR38" s="636"/>
      <c r="PAS38" s="636"/>
      <c r="PAT38" s="636"/>
      <c r="PAU38" s="636"/>
      <c r="PAV38" s="636"/>
      <c r="PAW38" s="636"/>
      <c r="PAX38" s="636"/>
      <c r="PAY38" s="636"/>
      <c r="PAZ38" s="636"/>
      <c r="PBA38" s="636"/>
      <c r="PBB38" s="636"/>
      <c r="PBC38" s="636"/>
      <c r="PBD38" s="636"/>
      <c r="PBE38" s="636"/>
      <c r="PBF38" s="636"/>
      <c r="PBG38" s="636"/>
      <c r="PBH38" s="636"/>
      <c r="PBI38" s="636"/>
      <c r="PBJ38" s="636"/>
      <c r="PBK38" s="636"/>
      <c r="PBL38" s="636"/>
      <c r="PBM38" s="636"/>
      <c r="PBN38" s="636"/>
      <c r="PBO38" s="636"/>
      <c r="PBP38" s="636"/>
      <c r="PBQ38" s="636"/>
      <c r="PBR38" s="636"/>
      <c r="PBS38" s="636"/>
      <c r="PBT38" s="636"/>
      <c r="PBU38" s="636"/>
      <c r="PBV38" s="636"/>
      <c r="PBW38" s="636"/>
      <c r="PBX38" s="636"/>
      <c r="PBY38" s="636"/>
      <c r="PBZ38" s="636"/>
      <c r="PCA38" s="636"/>
      <c r="PCB38" s="636"/>
      <c r="PCC38" s="636"/>
      <c r="PCD38" s="636"/>
      <c r="PCE38" s="636"/>
      <c r="PCF38" s="636"/>
      <c r="PCG38" s="636"/>
      <c r="PCH38" s="636"/>
      <c r="PCI38" s="636"/>
      <c r="PCJ38" s="636"/>
      <c r="PCK38" s="636"/>
      <c r="PCL38" s="636"/>
      <c r="PCM38" s="636"/>
      <c r="PCN38" s="636"/>
      <c r="PCO38" s="636"/>
      <c r="PCP38" s="636"/>
      <c r="PCQ38" s="636"/>
      <c r="PCR38" s="636"/>
      <c r="PCS38" s="636"/>
      <c r="PCT38" s="636"/>
      <c r="PCU38" s="636"/>
      <c r="PCV38" s="636"/>
      <c r="PCW38" s="636"/>
      <c r="PCX38" s="636"/>
      <c r="PCY38" s="636"/>
      <c r="PCZ38" s="636"/>
      <c r="PDA38" s="636"/>
      <c r="PDB38" s="636"/>
      <c r="PDC38" s="636"/>
      <c r="PDD38" s="636"/>
      <c r="PDE38" s="636"/>
      <c r="PDF38" s="636"/>
      <c r="PDG38" s="636"/>
      <c r="PDH38" s="636"/>
      <c r="PDI38" s="636"/>
      <c r="PDJ38" s="636"/>
      <c r="PDK38" s="636"/>
      <c r="PDL38" s="636"/>
      <c r="PDM38" s="636"/>
      <c r="PDN38" s="636"/>
      <c r="PDO38" s="636"/>
      <c r="PDP38" s="636"/>
      <c r="PDQ38" s="636"/>
      <c r="PDR38" s="636"/>
      <c r="PDS38" s="636"/>
      <c r="PDT38" s="636"/>
      <c r="PDU38" s="636"/>
      <c r="PDV38" s="636"/>
      <c r="PDW38" s="636"/>
      <c r="PDX38" s="636"/>
      <c r="PDY38" s="636"/>
      <c r="PDZ38" s="636"/>
      <c r="PEA38" s="636"/>
      <c r="PEB38" s="636"/>
      <c r="PEC38" s="636"/>
      <c r="PED38" s="636"/>
      <c r="PEE38" s="636"/>
      <c r="PEF38" s="636"/>
      <c r="PEG38" s="636"/>
      <c r="PEH38" s="636"/>
      <c r="PEI38" s="636"/>
      <c r="PEJ38" s="636"/>
      <c r="PEK38" s="636"/>
      <c r="PEL38" s="636"/>
      <c r="PEM38" s="636"/>
      <c r="PEN38" s="636"/>
      <c r="PEO38" s="636"/>
      <c r="PEP38" s="636"/>
      <c r="PEQ38" s="636"/>
      <c r="PER38" s="636"/>
      <c r="PES38" s="636"/>
      <c r="PET38" s="636"/>
      <c r="PEU38" s="636"/>
      <c r="PEV38" s="636"/>
      <c r="PEW38" s="636"/>
      <c r="PEX38" s="636"/>
      <c r="PEY38" s="636"/>
      <c r="PEZ38" s="636"/>
      <c r="PFA38" s="636"/>
      <c r="PFB38" s="636"/>
      <c r="PFC38" s="636"/>
      <c r="PFD38" s="636"/>
      <c r="PFE38" s="636"/>
      <c r="PFF38" s="636"/>
      <c r="PFG38" s="636"/>
      <c r="PFH38" s="636"/>
      <c r="PFI38" s="636"/>
      <c r="PFJ38" s="636"/>
      <c r="PFK38" s="636"/>
      <c r="PFL38" s="636"/>
      <c r="PFM38" s="636"/>
      <c r="PFN38" s="636"/>
      <c r="PFO38" s="636"/>
      <c r="PFP38" s="636"/>
      <c r="PFQ38" s="636"/>
      <c r="PFR38" s="636"/>
      <c r="PFS38" s="636"/>
      <c r="PFT38" s="636"/>
      <c r="PFU38" s="636"/>
      <c r="PFV38" s="636"/>
      <c r="PFW38" s="636"/>
      <c r="PFX38" s="636"/>
      <c r="PFY38" s="636"/>
      <c r="PFZ38" s="636"/>
      <c r="PGA38" s="636"/>
      <c r="PGB38" s="636"/>
      <c r="PGC38" s="636"/>
      <c r="PGD38" s="636"/>
      <c r="PGE38" s="636"/>
      <c r="PGF38" s="636"/>
      <c r="PGG38" s="636"/>
      <c r="PGH38" s="636"/>
      <c r="PGI38" s="636"/>
      <c r="PGJ38" s="636"/>
      <c r="PGK38" s="636"/>
      <c r="PGL38" s="636"/>
      <c r="PGM38" s="636"/>
      <c r="PGN38" s="636"/>
      <c r="PGO38" s="636"/>
      <c r="PGP38" s="636"/>
      <c r="PGQ38" s="636"/>
      <c r="PGR38" s="636"/>
      <c r="PGS38" s="636"/>
      <c r="PGT38" s="636"/>
      <c r="PGU38" s="636"/>
      <c r="PGV38" s="636"/>
      <c r="PGW38" s="636"/>
      <c r="PGX38" s="636"/>
      <c r="PGY38" s="636"/>
      <c r="PGZ38" s="636"/>
      <c r="PHA38" s="636"/>
      <c r="PHB38" s="636"/>
      <c r="PHC38" s="636"/>
      <c r="PHD38" s="636"/>
      <c r="PHE38" s="636"/>
      <c r="PHF38" s="636"/>
      <c r="PHG38" s="636"/>
      <c r="PHH38" s="636"/>
      <c r="PHI38" s="636"/>
      <c r="PHJ38" s="636"/>
      <c r="PHK38" s="636"/>
      <c r="PHL38" s="636"/>
      <c r="PHM38" s="636"/>
      <c r="PHN38" s="636"/>
      <c r="PHO38" s="636"/>
      <c r="PHP38" s="636"/>
      <c r="PHQ38" s="636"/>
      <c r="PHR38" s="636"/>
      <c r="PHS38" s="636"/>
      <c r="PHT38" s="636"/>
      <c r="PHU38" s="636"/>
      <c r="PHV38" s="636"/>
      <c r="PHW38" s="636"/>
      <c r="PHX38" s="636"/>
      <c r="PHY38" s="636"/>
      <c r="PHZ38" s="636"/>
      <c r="PIA38" s="636"/>
      <c r="PIB38" s="636"/>
      <c r="PIC38" s="636"/>
      <c r="PID38" s="636"/>
      <c r="PIE38" s="636"/>
      <c r="PIF38" s="636"/>
      <c r="PIG38" s="636"/>
      <c r="PIH38" s="636"/>
      <c r="PII38" s="636"/>
      <c r="PIJ38" s="636"/>
      <c r="PIK38" s="636"/>
      <c r="PIL38" s="636"/>
      <c r="PIM38" s="636"/>
      <c r="PIN38" s="636"/>
      <c r="PIO38" s="636"/>
      <c r="PIP38" s="636"/>
      <c r="PIQ38" s="636"/>
      <c r="PIR38" s="636"/>
      <c r="PIS38" s="636"/>
      <c r="PIT38" s="636"/>
      <c r="PIU38" s="636"/>
      <c r="PIV38" s="636"/>
      <c r="PIW38" s="636"/>
      <c r="PIX38" s="636"/>
      <c r="PIY38" s="636"/>
      <c r="PIZ38" s="636"/>
      <c r="PJA38" s="636"/>
      <c r="PJB38" s="636"/>
      <c r="PJC38" s="636"/>
      <c r="PJD38" s="636"/>
      <c r="PJE38" s="636"/>
      <c r="PJF38" s="636"/>
      <c r="PJG38" s="636"/>
      <c r="PJH38" s="636"/>
      <c r="PJI38" s="636"/>
      <c r="PJJ38" s="636"/>
      <c r="PJK38" s="636"/>
      <c r="PJL38" s="636"/>
      <c r="PJM38" s="636"/>
      <c r="PJN38" s="636"/>
      <c r="PJO38" s="636"/>
      <c r="PJP38" s="636"/>
      <c r="PJQ38" s="636"/>
      <c r="PJR38" s="636"/>
      <c r="PJS38" s="636"/>
      <c r="PJT38" s="636"/>
      <c r="PJU38" s="636"/>
      <c r="PJV38" s="636"/>
      <c r="PJW38" s="636"/>
      <c r="PJX38" s="636"/>
      <c r="PJY38" s="636"/>
      <c r="PJZ38" s="636"/>
      <c r="PKA38" s="636"/>
      <c r="PKB38" s="636"/>
      <c r="PKC38" s="636"/>
      <c r="PKD38" s="636"/>
      <c r="PKE38" s="636"/>
      <c r="PKF38" s="636"/>
      <c r="PKG38" s="636"/>
      <c r="PKH38" s="636"/>
      <c r="PKI38" s="636"/>
      <c r="PKJ38" s="636"/>
      <c r="PKK38" s="636"/>
      <c r="PKL38" s="636"/>
      <c r="PKM38" s="636"/>
      <c r="PKN38" s="636"/>
      <c r="PKO38" s="636"/>
      <c r="PKP38" s="636"/>
      <c r="PKQ38" s="636"/>
      <c r="PKR38" s="636"/>
      <c r="PKS38" s="636"/>
      <c r="PKT38" s="636"/>
      <c r="PKU38" s="636"/>
      <c r="PKV38" s="636"/>
      <c r="PKW38" s="636"/>
      <c r="PKX38" s="636"/>
      <c r="PKY38" s="636"/>
      <c r="PKZ38" s="636"/>
      <c r="PLA38" s="636"/>
      <c r="PLB38" s="636"/>
      <c r="PLC38" s="636"/>
      <c r="PLD38" s="636"/>
      <c r="PLE38" s="636"/>
      <c r="PLF38" s="636"/>
      <c r="PLG38" s="636"/>
      <c r="PLH38" s="636"/>
      <c r="PLI38" s="636"/>
      <c r="PLJ38" s="636"/>
      <c r="PLK38" s="636"/>
      <c r="PLL38" s="636"/>
      <c r="PLM38" s="636"/>
      <c r="PLN38" s="636"/>
      <c r="PLO38" s="636"/>
      <c r="PLP38" s="636"/>
      <c r="PLQ38" s="636"/>
      <c r="PLR38" s="636"/>
      <c r="PLS38" s="636"/>
      <c r="PLT38" s="636"/>
      <c r="PLU38" s="636"/>
      <c r="PLV38" s="636"/>
      <c r="PLW38" s="636"/>
      <c r="PLX38" s="636"/>
      <c r="PLY38" s="636"/>
      <c r="PLZ38" s="636"/>
      <c r="PMA38" s="636"/>
      <c r="PMB38" s="636"/>
      <c r="PMC38" s="636"/>
      <c r="PMD38" s="636"/>
      <c r="PME38" s="636"/>
      <c r="PMF38" s="636"/>
      <c r="PMG38" s="636"/>
      <c r="PMH38" s="636"/>
      <c r="PMI38" s="636"/>
      <c r="PMJ38" s="636"/>
      <c r="PMK38" s="636"/>
      <c r="PML38" s="636"/>
      <c r="PMM38" s="636"/>
      <c r="PMN38" s="636"/>
      <c r="PMO38" s="636"/>
      <c r="PMP38" s="636"/>
      <c r="PMQ38" s="636"/>
      <c r="PMR38" s="636"/>
      <c r="PMS38" s="636"/>
      <c r="PMT38" s="636"/>
      <c r="PMU38" s="636"/>
      <c r="PMV38" s="636"/>
      <c r="PMW38" s="636"/>
      <c r="PMX38" s="636"/>
      <c r="PMY38" s="636"/>
      <c r="PMZ38" s="636"/>
      <c r="PNA38" s="636"/>
      <c r="PNB38" s="636"/>
      <c r="PNC38" s="636"/>
      <c r="PND38" s="636"/>
      <c r="PNE38" s="636"/>
      <c r="PNF38" s="636"/>
      <c r="PNG38" s="636"/>
      <c r="PNH38" s="636"/>
      <c r="PNI38" s="636"/>
      <c r="PNJ38" s="636"/>
      <c r="PNK38" s="636"/>
      <c r="PNL38" s="636"/>
      <c r="PNM38" s="636"/>
      <c r="PNN38" s="636"/>
      <c r="PNO38" s="636"/>
      <c r="PNP38" s="636"/>
      <c r="PNQ38" s="636"/>
      <c r="PNR38" s="636"/>
      <c r="PNS38" s="636"/>
      <c r="PNT38" s="636"/>
      <c r="PNU38" s="636"/>
      <c r="PNV38" s="636"/>
      <c r="PNW38" s="636"/>
      <c r="PNX38" s="636"/>
      <c r="PNY38" s="636"/>
      <c r="PNZ38" s="636"/>
      <c r="POA38" s="636"/>
      <c r="POB38" s="636"/>
      <c r="POC38" s="636"/>
      <c r="POD38" s="636"/>
      <c r="POE38" s="636"/>
      <c r="POF38" s="636"/>
      <c r="POG38" s="636"/>
      <c r="POH38" s="636"/>
      <c r="POI38" s="636"/>
      <c r="POJ38" s="636"/>
      <c r="POK38" s="636"/>
      <c r="POL38" s="636"/>
      <c r="POM38" s="636"/>
      <c r="PON38" s="636"/>
      <c r="POO38" s="636"/>
      <c r="POP38" s="636"/>
      <c r="POQ38" s="636"/>
      <c r="POR38" s="636"/>
      <c r="POS38" s="636"/>
      <c r="POT38" s="636"/>
      <c r="POU38" s="636"/>
      <c r="POV38" s="636"/>
      <c r="POW38" s="636"/>
      <c r="POX38" s="636"/>
      <c r="POY38" s="636"/>
      <c r="POZ38" s="636"/>
      <c r="PPA38" s="636"/>
      <c r="PPB38" s="636"/>
      <c r="PPC38" s="636"/>
      <c r="PPD38" s="636"/>
      <c r="PPE38" s="636"/>
      <c r="PPF38" s="636"/>
      <c r="PPG38" s="636"/>
      <c r="PPH38" s="636"/>
      <c r="PPI38" s="636"/>
      <c r="PPJ38" s="636"/>
      <c r="PPK38" s="636"/>
      <c r="PPL38" s="636"/>
      <c r="PPM38" s="636"/>
      <c r="PPN38" s="636"/>
      <c r="PPO38" s="636"/>
      <c r="PPP38" s="636"/>
      <c r="PPQ38" s="636"/>
      <c r="PPR38" s="636"/>
      <c r="PPS38" s="636"/>
      <c r="PPT38" s="636"/>
      <c r="PPU38" s="636"/>
      <c r="PPV38" s="636"/>
      <c r="PPW38" s="636"/>
      <c r="PPX38" s="636"/>
      <c r="PPY38" s="636"/>
      <c r="PPZ38" s="636"/>
      <c r="PQA38" s="636"/>
      <c r="PQB38" s="636"/>
      <c r="PQC38" s="636"/>
      <c r="PQD38" s="636"/>
      <c r="PQE38" s="636"/>
      <c r="PQF38" s="636"/>
      <c r="PQG38" s="636"/>
      <c r="PQH38" s="636"/>
      <c r="PQI38" s="636"/>
      <c r="PQJ38" s="636"/>
      <c r="PQK38" s="636"/>
      <c r="PQL38" s="636"/>
      <c r="PQM38" s="636"/>
      <c r="PQN38" s="636"/>
      <c r="PQO38" s="636"/>
      <c r="PQP38" s="636"/>
      <c r="PQQ38" s="636"/>
      <c r="PQR38" s="636"/>
      <c r="PQS38" s="636"/>
      <c r="PQT38" s="636"/>
      <c r="PQU38" s="636"/>
      <c r="PQV38" s="636"/>
      <c r="PQW38" s="636"/>
      <c r="PQX38" s="636"/>
      <c r="PQY38" s="636"/>
      <c r="PQZ38" s="636"/>
      <c r="PRA38" s="636"/>
      <c r="PRB38" s="636"/>
      <c r="PRC38" s="636"/>
      <c r="PRD38" s="636"/>
      <c r="PRE38" s="636"/>
      <c r="PRF38" s="636"/>
      <c r="PRG38" s="636"/>
      <c r="PRH38" s="636"/>
      <c r="PRI38" s="636"/>
      <c r="PRJ38" s="636"/>
      <c r="PRK38" s="636"/>
      <c r="PRL38" s="636"/>
      <c r="PRM38" s="636"/>
      <c r="PRN38" s="636"/>
      <c r="PRO38" s="636"/>
      <c r="PRP38" s="636"/>
      <c r="PRQ38" s="636"/>
      <c r="PRR38" s="636"/>
      <c r="PRS38" s="636"/>
      <c r="PRT38" s="636"/>
      <c r="PRU38" s="636"/>
      <c r="PRV38" s="636"/>
      <c r="PRW38" s="636"/>
      <c r="PRX38" s="636"/>
      <c r="PRY38" s="636"/>
      <c r="PRZ38" s="636"/>
      <c r="PSA38" s="636"/>
      <c r="PSB38" s="636"/>
      <c r="PSC38" s="636"/>
      <c r="PSD38" s="636"/>
      <c r="PSE38" s="636"/>
      <c r="PSF38" s="636"/>
      <c r="PSG38" s="636"/>
      <c r="PSH38" s="636"/>
      <c r="PSI38" s="636"/>
      <c r="PSJ38" s="636"/>
      <c r="PSK38" s="636"/>
      <c r="PSL38" s="636"/>
      <c r="PSM38" s="636"/>
      <c r="PSN38" s="636"/>
      <c r="PSO38" s="636"/>
      <c r="PSP38" s="636"/>
      <c r="PSQ38" s="636"/>
      <c r="PSR38" s="636"/>
      <c r="PSS38" s="636"/>
      <c r="PST38" s="636"/>
      <c r="PSU38" s="636"/>
      <c r="PSV38" s="636"/>
      <c r="PSW38" s="636"/>
      <c r="PSX38" s="636"/>
      <c r="PSY38" s="636"/>
      <c r="PSZ38" s="636"/>
      <c r="PTA38" s="636"/>
      <c r="PTB38" s="636"/>
      <c r="PTC38" s="636"/>
      <c r="PTD38" s="636"/>
      <c r="PTE38" s="636"/>
      <c r="PTF38" s="636"/>
      <c r="PTG38" s="636"/>
      <c r="PTH38" s="636"/>
      <c r="PTI38" s="636"/>
      <c r="PTJ38" s="636"/>
      <c r="PTK38" s="636"/>
      <c r="PTL38" s="636"/>
      <c r="PTM38" s="636"/>
      <c r="PTN38" s="636"/>
      <c r="PTO38" s="636"/>
      <c r="PTP38" s="636"/>
      <c r="PTQ38" s="636"/>
      <c r="PTR38" s="636"/>
      <c r="PTS38" s="636"/>
      <c r="PTT38" s="636"/>
      <c r="PTU38" s="636"/>
      <c r="PTV38" s="636"/>
      <c r="PTW38" s="636"/>
      <c r="PTX38" s="636"/>
      <c r="PTY38" s="636"/>
      <c r="PTZ38" s="636"/>
      <c r="PUA38" s="636"/>
      <c r="PUB38" s="636"/>
      <c r="PUC38" s="636"/>
      <c r="PUD38" s="636"/>
      <c r="PUE38" s="636"/>
      <c r="PUF38" s="636"/>
      <c r="PUG38" s="636"/>
      <c r="PUH38" s="636"/>
      <c r="PUI38" s="636"/>
      <c r="PUJ38" s="636"/>
      <c r="PUK38" s="636"/>
      <c r="PUL38" s="636"/>
      <c r="PUM38" s="636"/>
      <c r="PUN38" s="636"/>
      <c r="PUO38" s="636"/>
      <c r="PUP38" s="636"/>
      <c r="PUQ38" s="636"/>
      <c r="PUR38" s="636"/>
      <c r="PUS38" s="636"/>
      <c r="PUT38" s="636"/>
      <c r="PUU38" s="636"/>
      <c r="PUV38" s="636"/>
      <c r="PUW38" s="636"/>
      <c r="PUX38" s="636"/>
      <c r="PUY38" s="636"/>
      <c r="PUZ38" s="636"/>
      <c r="PVA38" s="636"/>
      <c r="PVB38" s="636"/>
      <c r="PVC38" s="636"/>
      <c r="PVD38" s="636"/>
      <c r="PVE38" s="636"/>
      <c r="PVF38" s="636"/>
      <c r="PVG38" s="636"/>
      <c r="PVH38" s="636"/>
      <c r="PVI38" s="636"/>
      <c r="PVJ38" s="636"/>
      <c r="PVK38" s="636"/>
      <c r="PVL38" s="636"/>
      <c r="PVM38" s="636"/>
      <c r="PVN38" s="636"/>
      <c r="PVO38" s="636"/>
      <c r="PVP38" s="636"/>
      <c r="PVQ38" s="636"/>
      <c r="PVR38" s="636"/>
      <c r="PVS38" s="636"/>
      <c r="PVT38" s="636"/>
      <c r="PVU38" s="636"/>
      <c r="PVV38" s="636"/>
      <c r="PVW38" s="636"/>
      <c r="PVX38" s="636"/>
      <c r="PVY38" s="636"/>
      <c r="PVZ38" s="636"/>
      <c r="PWA38" s="636"/>
      <c r="PWB38" s="636"/>
      <c r="PWC38" s="636"/>
      <c r="PWD38" s="636"/>
      <c r="PWE38" s="636"/>
      <c r="PWF38" s="636"/>
      <c r="PWG38" s="636"/>
      <c r="PWH38" s="636"/>
      <c r="PWI38" s="636"/>
      <c r="PWJ38" s="636"/>
      <c r="PWK38" s="636"/>
      <c r="PWL38" s="636"/>
      <c r="PWM38" s="636"/>
      <c r="PWN38" s="636"/>
      <c r="PWO38" s="636"/>
      <c r="PWP38" s="636"/>
      <c r="PWQ38" s="636"/>
      <c r="PWR38" s="636"/>
      <c r="PWS38" s="636"/>
      <c r="PWT38" s="636"/>
      <c r="PWU38" s="636"/>
      <c r="PWV38" s="636"/>
      <c r="PWW38" s="636"/>
      <c r="PWX38" s="636"/>
      <c r="PWY38" s="636"/>
      <c r="PWZ38" s="636"/>
      <c r="PXA38" s="636"/>
      <c r="PXB38" s="636"/>
      <c r="PXC38" s="636"/>
      <c r="PXD38" s="636"/>
      <c r="PXE38" s="636"/>
      <c r="PXF38" s="636"/>
      <c r="PXG38" s="636"/>
      <c r="PXH38" s="636"/>
      <c r="PXI38" s="636"/>
      <c r="PXJ38" s="636"/>
      <c r="PXK38" s="636"/>
      <c r="PXL38" s="636"/>
      <c r="PXM38" s="636"/>
      <c r="PXN38" s="636"/>
      <c r="PXO38" s="636"/>
      <c r="PXP38" s="636"/>
      <c r="PXQ38" s="636"/>
      <c r="PXR38" s="636"/>
      <c r="PXS38" s="636"/>
      <c r="PXT38" s="636"/>
      <c r="PXU38" s="636"/>
      <c r="PXV38" s="636"/>
      <c r="PXW38" s="636"/>
      <c r="PXX38" s="636"/>
      <c r="PXY38" s="636"/>
      <c r="PXZ38" s="636"/>
      <c r="PYA38" s="636"/>
      <c r="PYB38" s="636"/>
      <c r="PYC38" s="636"/>
      <c r="PYD38" s="636"/>
      <c r="PYE38" s="636"/>
      <c r="PYF38" s="636"/>
      <c r="PYG38" s="636"/>
      <c r="PYH38" s="636"/>
      <c r="PYI38" s="636"/>
      <c r="PYJ38" s="636"/>
      <c r="PYK38" s="636"/>
      <c r="PYL38" s="636"/>
      <c r="PYM38" s="636"/>
      <c r="PYN38" s="636"/>
      <c r="PYO38" s="636"/>
      <c r="PYP38" s="636"/>
      <c r="PYQ38" s="636"/>
      <c r="PYR38" s="636"/>
      <c r="PYS38" s="636"/>
      <c r="PYT38" s="636"/>
      <c r="PYU38" s="636"/>
      <c r="PYV38" s="636"/>
      <c r="PYW38" s="636"/>
      <c r="PYX38" s="636"/>
      <c r="PYY38" s="636"/>
      <c r="PYZ38" s="636"/>
      <c r="PZA38" s="636"/>
      <c r="PZB38" s="636"/>
      <c r="PZC38" s="636"/>
      <c r="PZD38" s="636"/>
      <c r="PZE38" s="636"/>
      <c r="PZF38" s="636"/>
      <c r="PZG38" s="636"/>
      <c r="PZH38" s="636"/>
      <c r="PZI38" s="636"/>
      <c r="PZJ38" s="636"/>
      <c r="PZK38" s="636"/>
      <c r="PZL38" s="636"/>
      <c r="PZM38" s="636"/>
      <c r="PZN38" s="636"/>
      <c r="PZO38" s="636"/>
      <c r="PZP38" s="636"/>
      <c r="PZQ38" s="636"/>
      <c r="PZR38" s="636"/>
      <c r="PZS38" s="636"/>
      <c r="PZT38" s="636"/>
      <c r="PZU38" s="636"/>
      <c r="PZV38" s="636"/>
      <c r="PZW38" s="636"/>
      <c r="PZX38" s="636"/>
      <c r="PZY38" s="636"/>
      <c r="PZZ38" s="636"/>
      <c r="QAA38" s="636"/>
      <c r="QAB38" s="636"/>
      <c r="QAC38" s="636"/>
      <c r="QAD38" s="636"/>
      <c r="QAE38" s="636"/>
      <c r="QAF38" s="636"/>
      <c r="QAG38" s="636"/>
      <c r="QAH38" s="636"/>
      <c r="QAI38" s="636"/>
      <c r="QAJ38" s="636"/>
      <c r="QAK38" s="636"/>
      <c r="QAL38" s="636"/>
      <c r="QAM38" s="636"/>
      <c r="QAN38" s="636"/>
      <c r="QAO38" s="636"/>
      <c r="QAP38" s="636"/>
      <c r="QAQ38" s="636"/>
      <c r="QAR38" s="636"/>
      <c r="QAS38" s="636"/>
      <c r="QAT38" s="636"/>
      <c r="QAU38" s="636"/>
      <c r="QAV38" s="636"/>
      <c r="QAW38" s="636"/>
      <c r="QAX38" s="636"/>
      <c r="QAY38" s="636"/>
      <c r="QAZ38" s="636"/>
      <c r="QBA38" s="636"/>
      <c r="QBB38" s="636"/>
      <c r="QBC38" s="636"/>
      <c r="QBD38" s="636"/>
      <c r="QBE38" s="636"/>
      <c r="QBF38" s="636"/>
      <c r="QBG38" s="636"/>
      <c r="QBH38" s="636"/>
      <c r="QBI38" s="636"/>
      <c r="QBJ38" s="636"/>
      <c r="QBK38" s="636"/>
      <c r="QBL38" s="636"/>
      <c r="QBM38" s="636"/>
      <c r="QBN38" s="636"/>
      <c r="QBO38" s="636"/>
      <c r="QBP38" s="636"/>
      <c r="QBQ38" s="636"/>
      <c r="QBR38" s="636"/>
      <c r="QBS38" s="636"/>
      <c r="QBT38" s="636"/>
      <c r="QBU38" s="636"/>
      <c r="QBV38" s="636"/>
      <c r="QBW38" s="636"/>
      <c r="QBX38" s="636"/>
      <c r="QBY38" s="636"/>
      <c r="QBZ38" s="636"/>
      <c r="QCA38" s="636"/>
      <c r="QCB38" s="636"/>
      <c r="QCC38" s="636"/>
      <c r="QCD38" s="636"/>
      <c r="QCE38" s="636"/>
      <c r="QCF38" s="636"/>
      <c r="QCG38" s="636"/>
      <c r="QCH38" s="636"/>
      <c r="QCI38" s="636"/>
      <c r="QCJ38" s="636"/>
      <c r="QCK38" s="636"/>
      <c r="QCL38" s="636"/>
      <c r="QCM38" s="636"/>
      <c r="QCN38" s="636"/>
      <c r="QCO38" s="636"/>
      <c r="QCP38" s="636"/>
      <c r="QCQ38" s="636"/>
      <c r="QCR38" s="636"/>
      <c r="QCS38" s="636"/>
      <c r="QCT38" s="636"/>
      <c r="QCU38" s="636"/>
      <c r="QCV38" s="636"/>
      <c r="QCW38" s="636"/>
      <c r="QCX38" s="636"/>
      <c r="QCY38" s="636"/>
      <c r="QCZ38" s="636"/>
      <c r="QDA38" s="636"/>
      <c r="QDB38" s="636"/>
      <c r="QDC38" s="636"/>
      <c r="QDD38" s="636"/>
      <c r="QDE38" s="636"/>
      <c r="QDF38" s="636"/>
      <c r="QDG38" s="636"/>
      <c r="QDH38" s="636"/>
      <c r="QDI38" s="636"/>
      <c r="QDJ38" s="636"/>
      <c r="QDK38" s="636"/>
      <c r="QDL38" s="636"/>
      <c r="QDM38" s="636"/>
      <c r="QDN38" s="636"/>
      <c r="QDO38" s="636"/>
      <c r="QDP38" s="636"/>
      <c r="QDQ38" s="636"/>
      <c r="QDR38" s="636"/>
      <c r="QDS38" s="636"/>
      <c r="QDT38" s="636"/>
      <c r="QDU38" s="636"/>
      <c r="QDV38" s="636"/>
      <c r="QDW38" s="636"/>
      <c r="QDX38" s="636"/>
      <c r="QDY38" s="636"/>
      <c r="QDZ38" s="636"/>
      <c r="QEA38" s="636"/>
      <c r="QEB38" s="636"/>
      <c r="QEC38" s="636"/>
      <c r="QED38" s="636"/>
      <c r="QEE38" s="636"/>
      <c r="QEF38" s="636"/>
      <c r="QEG38" s="636"/>
      <c r="QEH38" s="636"/>
      <c r="QEI38" s="636"/>
      <c r="QEJ38" s="636"/>
      <c r="QEK38" s="636"/>
      <c r="QEL38" s="636"/>
      <c r="QEM38" s="636"/>
      <c r="QEN38" s="636"/>
      <c r="QEO38" s="636"/>
      <c r="QEP38" s="636"/>
      <c r="QEQ38" s="636"/>
      <c r="QER38" s="636"/>
      <c r="QES38" s="636"/>
      <c r="QET38" s="636"/>
      <c r="QEU38" s="636"/>
      <c r="QEV38" s="636"/>
      <c r="QEW38" s="636"/>
      <c r="QEX38" s="636"/>
      <c r="QEY38" s="636"/>
      <c r="QEZ38" s="636"/>
      <c r="QFA38" s="636"/>
      <c r="QFB38" s="636"/>
      <c r="QFC38" s="636"/>
      <c r="QFD38" s="636"/>
      <c r="QFE38" s="636"/>
      <c r="QFF38" s="636"/>
      <c r="QFG38" s="636"/>
      <c r="QFH38" s="636"/>
      <c r="QFI38" s="636"/>
      <c r="QFJ38" s="636"/>
      <c r="QFK38" s="636"/>
      <c r="QFL38" s="636"/>
      <c r="QFM38" s="636"/>
      <c r="QFN38" s="636"/>
      <c r="QFO38" s="636"/>
      <c r="QFP38" s="636"/>
      <c r="QFQ38" s="636"/>
      <c r="QFR38" s="636"/>
      <c r="QFS38" s="636"/>
      <c r="QFT38" s="636"/>
      <c r="QFU38" s="636"/>
      <c r="QFV38" s="636"/>
      <c r="QFW38" s="636"/>
      <c r="QFX38" s="636"/>
      <c r="QFY38" s="636"/>
      <c r="QFZ38" s="636"/>
      <c r="QGA38" s="636"/>
      <c r="QGB38" s="636"/>
      <c r="QGC38" s="636"/>
      <c r="QGD38" s="636"/>
      <c r="QGE38" s="636"/>
      <c r="QGF38" s="636"/>
      <c r="QGG38" s="636"/>
      <c r="QGH38" s="636"/>
      <c r="QGI38" s="636"/>
      <c r="QGJ38" s="636"/>
      <c r="QGK38" s="636"/>
      <c r="QGL38" s="636"/>
      <c r="QGM38" s="636"/>
      <c r="QGN38" s="636"/>
      <c r="QGO38" s="636"/>
      <c r="QGP38" s="636"/>
      <c r="QGQ38" s="636"/>
      <c r="QGR38" s="636"/>
      <c r="QGS38" s="636"/>
      <c r="QGT38" s="636"/>
      <c r="QGU38" s="636"/>
      <c r="QGV38" s="636"/>
      <c r="QGW38" s="636"/>
      <c r="QGX38" s="636"/>
      <c r="QGY38" s="636"/>
      <c r="QGZ38" s="636"/>
      <c r="QHA38" s="636"/>
      <c r="QHB38" s="636"/>
      <c r="QHC38" s="636"/>
      <c r="QHD38" s="636"/>
      <c r="QHE38" s="636"/>
      <c r="QHF38" s="636"/>
      <c r="QHG38" s="636"/>
      <c r="QHH38" s="636"/>
      <c r="QHI38" s="636"/>
      <c r="QHJ38" s="636"/>
      <c r="QHK38" s="636"/>
      <c r="QHL38" s="636"/>
      <c r="QHM38" s="636"/>
      <c r="QHN38" s="636"/>
      <c r="QHO38" s="636"/>
      <c r="QHP38" s="636"/>
      <c r="QHQ38" s="636"/>
      <c r="QHR38" s="636"/>
      <c r="QHS38" s="636"/>
      <c r="QHT38" s="636"/>
      <c r="QHU38" s="636"/>
      <c r="QHV38" s="636"/>
      <c r="QHW38" s="636"/>
      <c r="QHX38" s="636"/>
      <c r="QHY38" s="636"/>
      <c r="QHZ38" s="636"/>
      <c r="QIA38" s="636"/>
      <c r="QIB38" s="636"/>
      <c r="QIC38" s="636"/>
      <c r="QID38" s="636"/>
      <c r="QIE38" s="636"/>
      <c r="QIF38" s="636"/>
      <c r="QIG38" s="636"/>
      <c r="QIH38" s="636"/>
      <c r="QII38" s="636"/>
      <c r="QIJ38" s="636"/>
      <c r="QIK38" s="636"/>
      <c r="QIL38" s="636"/>
      <c r="QIM38" s="636"/>
      <c r="QIN38" s="636"/>
      <c r="QIO38" s="636"/>
      <c r="QIP38" s="636"/>
      <c r="QIQ38" s="636"/>
      <c r="QIR38" s="636"/>
      <c r="QIS38" s="636"/>
      <c r="QIT38" s="636"/>
      <c r="QIU38" s="636"/>
      <c r="QIV38" s="636"/>
      <c r="QIW38" s="636"/>
      <c r="QIX38" s="636"/>
      <c r="QIY38" s="636"/>
      <c r="QIZ38" s="636"/>
      <c r="QJA38" s="636"/>
      <c r="QJB38" s="636"/>
      <c r="QJC38" s="636"/>
      <c r="QJD38" s="636"/>
      <c r="QJE38" s="636"/>
      <c r="QJF38" s="636"/>
      <c r="QJG38" s="636"/>
      <c r="QJH38" s="636"/>
      <c r="QJI38" s="636"/>
      <c r="QJJ38" s="636"/>
      <c r="QJK38" s="636"/>
      <c r="QJL38" s="636"/>
      <c r="QJM38" s="636"/>
      <c r="QJN38" s="636"/>
      <c r="QJO38" s="636"/>
      <c r="QJP38" s="636"/>
      <c r="QJQ38" s="636"/>
      <c r="QJR38" s="636"/>
      <c r="QJS38" s="636"/>
      <c r="QJT38" s="636"/>
      <c r="QJU38" s="636"/>
      <c r="QJV38" s="636"/>
      <c r="QJW38" s="636"/>
      <c r="QJX38" s="636"/>
      <c r="QJY38" s="636"/>
      <c r="QJZ38" s="636"/>
      <c r="QKA38" s="636"/>
      <c r="QKB38" s="636"/>
      <c r="QKC38" s="636"/>
      <c r="QKD38" s="636"/>
      <c r="QKE38" s="636"/>
      <c r="QKF38" s="636"/>
      <c r="QKG38" s="636"/>
      <c r="QKH38" s="636"/>
      <c r="QKI38" s="636"/>
      <c r="QKJ38" s="636"/>
      <c r="QKK38" s="636"/>
      <c r="QKL38" s="636"/>
      <c r="QKM38" s="636"/>
      <c r="QKN38" s="636"/>
      <c r="QKO38" s="636"/>
      <c r="QKP38" s="636"/>
      <c r="QKQ38" s="636"/>
      <c r="QKR38" s="636"/>
      <c r="QKS38" s="636"/>
      <c r="QKT38" s="636"/>
      <c r="QKU38" s="636"/>
      <c r="QKV38" s="636"/>
      <c r="QKW38" s="636"/>
      <c r="QKX38" s="636"/>
      <c r="QKY38" s="636"/>
      <c r="QKZ38" s="636"/>
      <c r="QLA38" s="636"/>
      <c r="QLB38" s="636"/>
      <c r="QLC38" s="636"/>
      <c r="QLD38" s="636"/>
      <c r="QLE38" s="636"/>
      <c r="QLF38" s="636"/>
      <c r="QLG38" s="636"/>
      <c r="QLH38" s="636"/>
      <c r="QLI38" s="636"/>
      <c r="QLJ38" s="636"/>
      <c r="QLK38" s="636"/>
      <c r="QLL38" s="636"/>
      <c r="QLM38" s="636"/>
      <c r="QLN38" s="636"/>
      <c r="QLO38" s="636"/>
      <c r="QLP38" s="636"/>
      <c r="QLQ38" s="636"/>
      <c r="QLR38" s="636"/>
      <c r="QLS38" s="636"/>
      <c r="QLT38" s="636"/>
      <c r="QLU38" s="636"/>
      <c r="QLV38" s="636"/>
      <c r="QLW38" s="636"/>
      <c r="QLX38" s="636"/>
      <c r="QLY38" s="636"/>
      <c r="QLZ38" s="636"/>
      <c r="QMA38" s="636"/>
      <c r="QMB38" s="636"/>
      <c r="QMC38" s="636"/>
      <c r="QMD38" s="636"/>
      <c r="QME38" s="636"/>
      <c r="QMF38" s="636"/>
      <c r="QMG38" s="636"/>
      <c r="QMH38" s="636"/>
      <c r="QMI38" s="636"/>
      <c r="QMJ38" s="636"/>
      <c r="QMK38" s="636"/>
      <c r="QML38" s="636"/>
      <c r="QMM38" s="636"/>
      <c r="QMN38" s="636"/>
      <c r="QMO38" s="636"/>
      <c r="QMP38" s="636"/>
      <c r="QMQ38" s="636"/>
      <c r="QMR38" s="636"/>
      <c r="QMS38" s="636"/>
      <c r="QMT38" s="636"/>
      <c r="QMU38" s="636"/>
      <c r="QMV38" s="636"/>
      <c r="QMW38" s="636"/>
      <c r="QMX38" s="636"/>
      <c r="QMY38" s="636"/>
      <c r="QMZ38" s="636"/>
      <c r="QNA38" s="636"/>
      <c r="QNB38" s="636"/>
      <c r="QNC38" s="636"/>
      <c r="QND38" s="636"/>
      <c r="QNE38" s="636"/>
      <c r="QNF38" s="636"/>
      <c r="QNG38" s="636"/>
      <c r="QNH38" s="636"/>
      <c r="QNI38" s="636"/>
      <c r="QNJ38" s="636"/>
      <c r="QNK38" s="636"/>
      <c r="QNL38" s="636"/>
      <c r="QNM38" s="636"/>
      <c r="QNN38" s="636"/>
      <c r="QNO38" s="636"/>
      <c r="QNP38" s="636"/>
      <c r="QNQ38" s="636"/>
      <c r="QNR38" s="636"/>
      <c r="QNS38" s="636"/>
      <c r="QNT38" s="636"/>
      <c r="QNU38" s="636"/>
      <c r="QNV38" s="636"/>
      <c r="QNW38" s="636"/>
      <c r="QNX38" s="636"/>
      <c r="QNY38" s="636"/>
      <c r="QNZ38" s="636"/>
      <c r="QOA38" s="636"/>
      <c r="QOB38" s="636"/>
      <c r="QOC38" s="636"/>
      <c r="QOD38" s="636"/>
      <c r="QOE38" s="636"/>
      <c r="QOF38" s="636"/>
      <c r="QOG38" s="636"/>
      <c r="QOH38" s="636"/>
      <c r="QOI38" s="636"/>
      <c r="QOJ38" s="636"/>
      <c r="QOK38" s="636"/>
      <c r="QOL38" s="636"/>
      <c r="QOM38" s="636"/>
      <c r="QON38" s="636"/>
      <c r="QOO38" s="636"/>
      <c r="QOP38" s="636"/>
      <c r="QOQ38" s="636"/>
      <c r="QOR38" s="636"/>
      <c r="QOS38" s="636"/>
      <c r="QOT38" s="636"/>
      <c r="QOU38" s="636"/>
      <c r="QOV38" s="636"/>
      <c r="QOW38" s="636"/>
      <c r="QOX38" s="636"/>
      <c r="QOY38" s="636"/>
      <c r="QOZ38" s="636"/>
      <c r="QPA38" s="636"/>
      <c r="QPB38" s="636"/>
      <c r="QPC38" s="636"/>
      <c r="QPD38" s="636"/>
      <c r="QPE38" s="636"/>
      <c r="QPF38" s="636"/>
      <c r="QPG38" s="636"/>
      <c r="QPH38" s="636"/>
      <c r="QPI38" s="636"/>
      <c r="QPJ38" s="636"/>
      <c r="QPK38" s="636"/>
      <c r="QPL38" s="636"/>
      <c r="QPM38" s="636"/>
      <c r="QPN38" s="636"/>
      <c r="QPO38" s="636"/>
      <c r="QPP38" s="636"/>
      <c r="QPQ38" s="636"/>
      <c r="QPR38" s="636"/>
      <c r="QPS38" s="636"/>
      <c r="QPT38" s="636"/>
      <c r="QPU38" s="636"/>
      <c r="QPV38" s="636"/>
      <c r="QPW38" s="636"/>
      <c r="QPX38" s="636"/>
      <c r="QPY38" s="636"/>
      <c r="QPZ38" s="636"/>
      <c r="QQA38" s="636"/>
      <c r="QQB38" s="636"/>
      <c r="QQC38" s="636"/>
      <c r="QQD38" s="636"/>
      <c r="QQE38" s="636"/>
      <c r="QQF38" s="636"/>
      <c r="QQG38" s="636"/>
      <c r="QQH38" s="636"/>
      <c r="QQI38" s="636"/>
      <c r="QQJ38" s="636"/>
      <c r="QQK38" s="636"/>
      <c r="QQL38" s="636"/>
      <c r="QQM38" s="636"/>
      <c r="QQN38" s="636"/>
      <c r="QQO38" s="636"/>
      <c r="QQP38" s="636"/>
      <c r="QQQ38" s="636"/>
      <c r="QQR38" s="636"/>
      <c r="QQS38" s="636"/>
      <c r="QQT38" s="636"/>
      <c r="QQU38" s="636"/>
      <c r="QQV38" s="636"/>
      <c r="QQW38" s="636"/>
      <c r="QQX38" s="636"/>
      <c r="QQY38" s="636"/>
      <c r="QQZ38" s="636"/>
      <c r="QRA38" s="636"/>
      <c r="QRB38" s="636"/>
      <c r="QRC38" s="636"/>
      <c r="QRD38" s="636"/>
      <c r="QRE38" s="636"/>
      <c r="QRF38" s="636"/>
      <c r="QRG38" s="636"/>
      <c r="QRH38" s="636"/>
      <c r="QRI38" s="636"/>
      <c r="QRJ38" s="636"/>
      <c r="QRK38" s="636"/>
      <c r="QRL38" s="636"/>
      <c r="QRM38" s="636"/>
      <c r="QRN38" s="636"/>
      <c r="QRO38" s="636"/>
      <c r="QRP38" s="636"/>
      <c r="QRQ38" s="636"/>
      <c r="QRR38" s="636"/>
      <c r="QRS38" s="636"/>
      <c r="QRT38" s="636"/>
      <c r="QRU38" s="636"/>
      <c r="QRV38" s="636"/>
      <c r="QRW38" s="636"/>
      <c r="QRX38" s="636"/>
      <c r="QRY38" s="636"/>
      <c r="QRZ38" s="636"/>
      <c r="QSA38" s="636"/>
      <c r="QSB38" s="636"/>
      <c r="QSC38" s="636"/>
      <c r="QSD38" s="636"/>
      <c r="QSE38" s="636"/>
      <c r="QSF38" s="636"/>
      <c r="QSG38" s="636"/>
      <c r="QSH38" s="636"/>
      <c r="QSI38" s="636"/>
      <c r="QSJ38" s="636"/>
      <c r="QSK38" s="636"/>
      <c r="QSL38" s="636"/>
      <c r="QSM38" s="636"/>
      <c r="QSN38" s="636"/>
      <c r="QSO38" s="636"/>
      <c r="QSP38" s="636"/>
      <c r="QSQ38" s="636"/>
      <c r="QSR38" s="636"/>
      <c r="QSS38" s="636"/>
      <c r="QST38" s="636"/>
      <c r="QSU38" s="636"/>
      <c r="QSV38" s="636"/>
      <c r="QSW38" s="636"/>
      <c r="QSX38" s="636"/>
      <c r="QSY38" s="636"/>
      <c r="QSZ38" s="636"/>
      <c r="QTA38" s="636"/>
      <c r="QTB38" s="636"/>
      <c r="QTC38" s="636"/>
      <c r="QTD38" s="636"/>
      <c r="QTE38" s="636"/>
      <c r="QTF38" s="636"/>
      <c r="QTG38" s="636"/>
      <c r="QTH38" s="636"/>
      <c r="QTI38" s="636"/>
      <c r="QTJ38" s="636"/>
      <c r="QTK38" s="636"/>
      <c r="QTL38" s="636"/>
      <c r="QTM38" s="636"/>
      <c r="QTN38" s="636"/>
      <c r="QTO38" s="636"/>
      <c r="QTP38" s="636"/>
      <c r="QTQ38" s="636"/>
      <c r="QTR38" s="636"/>
      <c r="QTS38" s="636"/>
      <c r="QTT38" s="636"/>
      <c r="QTU38" s="636"/>
      <c r="QTV38" s="636"/>
      <c r="QTW38" s="636"/>
      <c r="QTX38" s="636"/>
      <c r="QTY38" s="636"/>
      <c r="QTZ38" s="636"/>
      <c r="QUA38" s="636"/>
      <c r="QUB38" s="636"/>
      <c r="QUC38" s="636"/>
      <c r="QUD38" s="636"/>
      <c r="QUE38" s="636"/>
      <c r="QUF38" s="636"/>
      <c r="QUG38" s="636"/>
      <c r="QUH38" s="636"/>
      <c r="QUI38" s="636"/>
      <c r="QUJ38" s="636"/>
      <c r="QUK38" s="636"/>
      <c r="QUL38" s="636"/>
      <c r="QUM38" s="636"/>
      <c r="QUN38" s="636"/>
      <c r="QUO38" s="636"/>
      <c r="QUP38" s="636"/>
      <c r="QUQ38" s="636"/>
      <c r="QUR38" s="636"/>
      <c r="QUS38" s="636"/>
      <c r="QUT38" s="636"/>
      <c r="QUU38" s="636"/>
      <c r="QUV38" s="636"/>
      <c r="QUW38" s="636"/>
      <c r="QUX38" s="636"/>
      <c r="QUY38" s="636"/>
      <c r="QUZ38" s="636"/>
      <c r="QVA38" s="636"/>
      <c r="QVB38" s="636"/>
      <c r="QVC38" s="636"/>
      <c r="QVD38" s="636"/>
      <c r="QVE38" s="636"/>
      <c r="QVF38" s="636"/>
      <c r="QVG38" s="636"/>
      <c r="QVH38" s="636"/>
      <c r="QVI38" s="636"/>
      <c r="QVJ38" s="636"/>
      <c r="QVK38" s="636"/>
      <c r="QVL38" s="636"/>
      <c r="QVM38" s="636"/>
      <c r="QVN38" s="636"/>
      <c r="QVO38" s="636"/>
      <c r="QVP38" s="636"/>
      <c r="QVQ38" s="636"/>
      <c r="QVR38" s="636"/>
      <c r="QVS38" s="636"/>
      <c r="QVT38" s="636"/>
      <c r="QVU38" s="636"/>
      <c r="QVV38" s="636"/>
      <c r="QVW38" s="636"/>
      <c r="QVX38" s="636"/>
      <c r="QVY38" s="636"/>
      <c r="QVZ38" s="636"/>
      <c r="QWA38" s="636"/>
      <c r="QWB38" s="636"/>
      <c r="QWC38" s="636"/>
      <c r="QWD38" s="636"/>
      <c r="QWE38" s="636"/>
      <c r="QWF38" s="636"/>
      <c r="QWG38" s="636"/>
      <c r="QWH38" s="636"/>
      <c r="QWI38" s="636"/>
      <c r="QWJ38" s="636"/>
      <c r="QWK38" s="636"/>
      <c r="QWL38" s="636"/>
      <c r="QWM38" s="636"/>
      <c r="QWN38" s="636"/>
      <c r="QWO38" s="636"/>
      <c r="QWP38" s="636"/>
      <c r="QWQ38" s="636"/>
      <c r="QWR38" s="636"/>
      <c r="QWS38" s="636"/>
      <c r="QWT38" s="636"/>
      <c r="QWU38" s="636"/>
      <c r="QWV38" s="636"/>
      <c r="QWW38" s="636"/>
      <c r="QWX38" s="636"/>
      <c r="QWY38" s="636"/>
      <c r="QWZ38" s="636"/>
      <c r="QXA38" s="636"/>
      <c r="QXB38" s="636"/>
      <c r="QXC38" s="636"/>
      <c r="QXD38" s="636"/>
      <c r="QXE38" s="636"/>
      <c r="QXF38" s="636"/>
      <c r="QXG38" s="636"/>
      <c r="QXH38" s="636"/>
      <c r="QXI38" s="636"/>
      <c r="QXJ38" s="636"/>
      <c r="QXK38" s="636"/>
      <c r="QXL38" s="636"/>
      <c r="QXM38" s="636"/>
      <c r="QXN38" s="636"/>
      <c r="QXO38" s="636"/>
      <c r="QXP38" s="636"/>
      <c r="QXQ38" s="636"/>
      <c r="QXR38" s="636"/>
      <c r="QXS38" s="636"/>
      <c r="QXT38" s="636"/>
      <c r="QXU38" s="636"/>
      <c r="QXV38" s="636"/>
      <c r="QXW38" s="636"/>
      <c r="QXX38" s="636"/>
      <c r="QXY38" s="636"/>
      <c r="QXZ38" s="636"/>
      <c r="QYA38" s="636"/>
      <c r="QYB38" s="636"/>
      <c r="QYC38" s="636"/>
      <c r="QYD38" s="636"/>
      <c r="QYE38" s="636"/>
      <c r="QYF38" s="636"/>
      <c r="QYG38" s="636"/>
      <c r="QYH38" s="636"/>
      <c r="QYI38" s="636"/>
      <c r="QYJ38" s="636"/>
      <c r="QYK38" s="636"/>
      <c r="QYL38" s="636"/>
      <c r="QYM38" s="636"/>
      <c r="QYN38" s="636"/>
      <c r="QYO38" s="636"/>
      <c r="QYP38" s="636"/>
      <c r="QYQ38" s="636"/>
      <c r="QYR38" s="636"/>
      <c r="QYS38" s="636"/>
      <c r="QYT38" s="636"/>
      <c r="QYU38" s="636"/>
      <c r="QYV38" s="636"/>
      <c r="QYW38" s="636"/>
      <c r="QYX38" s="636"/>
      <c r="QYY38" s="636"/>
      <c r="QYZ38" s="636"/>
      <c r="QZA38" s="636"/>
      <c r="QZB38" s="636"/>
      <c r="QZC38" s="636"/>
      <c r="QZD38" s="636"/>
      <c r="QZE38" s="636"/>
      <c r="QZF38" s="636"/>
      <c r="QZG38" s="636"/>
      <c r="QZH38" s="636"/>
      <c r="QZI38" s="636"/>
      <c r="QZJ38" s="636"/>
      <c r="QZK38" s="636"/>
      <c r="QZL38" s="636"/>
      <c r="QZM38" s="636"/>
      <c r="QZN38" s="636"/>
      <c r="QZO38" s="636"/>
      <c r="QZP38" s="636"/>
      <c r="QZQ38" s="636"/>
      <c r="QZR38" s="636"/>
      <c r="QZS38" s="636"/>
      <c r="QZT38" s="636"/>
      <c r="QZU38" s="636"/>
      <c r="QZV38" s="636"/>
      <c r="QZW38" s="636"/>
      <c r="QZX38" s="636"/>
      <c r="QZY38" s="636"/>
      <c r="QZZ38" s="636"/>
      <c r="RAA38" s="636"/>
      <c r="RAB38" s="636"/>
      <c r="RAC38" s="636"/>
      <c r="RAD38" s="636"/>
      <c r="RAE38" s="636"/>
      <c r="RAF38" s="636"/>
      <c r="RAG38" s="636"/>
      <c r="RAH38" s="636"/>
      <c r="RAI38" s="636"/>
      <c r="RAJ38" s="636"/>
      <c r="RAK38" s="636"/>
      <c r="RAL38" s="636"/>
      <c r="RAM38" s="636"/>
      <c r="RAN38" s="636"/>
      <c r="RAO38" s="636"/>
      <c r="RAP38" s="636"/>
      <c r="RAQ38" s="636"/>
      <c r="RAR38" s="636"/>
      <c r="RAS38" s="636"/>
      <c r="RAT38" s="636"/>
      <c r="RAU38" s="636"/>
      <c r="RAV38" s="636"/>
      <c r="RAW38" s="636"/>
      <c r="RAX38" s="636"/>
      <c r="RAY38" s="636"/>
      <c r="RAZ38" s="636"/>
      <c r="RBA38" s="636"/>
      <c r="RBB38" s="636"/>
      <c r="RBC38" s="636"/>
      <c r="RBD38" s="636"/>
      <c r="RBE38" s="636"/>
      <c r="RBF38" s="636"/>
      <c r="RBG38" s="636"/>
      <c r="RBH38" s="636"/>
      <c r="RBI38" s="636"/>
      <c r="RBJ38" s="636"/>
      <c r="RBK38" s="636"/>
      <c r="RBL38" s="636"/>
      <c r="RBM38" s="636"/>
      <c r="RBN38" s="636"/>
      <c r="RBO38" s="636"/>
      <c r="RBP38" s="636"/>
      <c r="RBQ38" s="636"/>
      <c r="RBR38" s="636"/>
      <c r="RBS38" s="636"/>
      <c r="RBT38" s="636"/>
      <c r="RBU38" s="636"/>
      <c r="RBV38" s="636"/>
      <c r="RBW38" s="636"/>
      <c r="RBX38" s="636"/>
      <c r="RBY38" s="636"/>
      <c r="RBZ38" s="636"/>
      <c r="RCA38" s="636"/>
      <c r="RCB38" s="636"/>
      <c r="RCC38" s="636"/>
      <c r="RCD38" s="636"/>
      <c r="RCE38" s="636"/>
      <c r="RCF38" s="636"/>
      <c r="RCG38" s="636"/>
      <c r="RCH38" s="636"/>
      <c r="RCI38" s="636"/>
      <c r="RCJ38" s="636"/>
      <c r="RCK38" s="636"/>
      <c r="RCL38" s="636"/>
      <c r="RCM38" s="636"/>
      <c r="RCN38" s="636"/>
      <c r="RCO38" s="636"/>
      <c r="RCP38" s="636"/>
      <c r="RCQ38" s="636"/>
      <c r="RCR38" s="636"/>
      <c r="RCS38" s="636"/>
      <c r="RCT38" s="636"/>
      <c r="RCU38" s="636"/>
      <c r="RCV38" s="636"/>
      <c r="RCW38" s="636"/>
      <c r="RCX38" s="636"/>
      <c r="RCY38" s="636"/>
      <c r="RCZ38" s="636"/>
      <c r="RDA38" s="636"/>
      <c r="RDB38" s="636"/>
      <c r="RDC38" s="636"/>
      <c r="RDD38" s="636"/>
      <c r="RDE38" s="636"/>
      <c r="RDF38" s="636"/>
      <c r="RDG38" s="636"/>
      <c r="RDH38" s="636"/>
      <c r="RDI38" s="636"/>
      <c r="RDJ38" s="636"/>
      <c r="RDK38" s="636"/>
      <c r="RDL38" s="636"/>
      <c r="RDM38" s="636"/>
      <c r="RDN38" s="636"/>
      <c r="RDO38" s="636"/>
      <c r="RDP38" s="636"/>
      <c r="RDQ38" s="636"/>
      <c r="RDR38" s="636"/>
      <c r="RDS38" s="636"/>
      <c r="RDT38" s="636"/>
      <c r="RDU38" s="636"/>
      <c r="RDV38" s="636"/>
      <c r="RDW38" s="636"/>
      <c r="RDX38" s="636"/>
      <c r="RDY38" s="636"/>
      <c r="RDZ38" s="636"/>
      <c r="REA38" s="636"/>
      <c r="REB38" s="636"/>
      <c r="REC38" s="636"/>
      <c r="RED38" s="636"/>
      <c r="REE38" s="636"/>
      <c r="REF38" s="636"/>
      <c r="REG38" s="636"/>
      <c r="REH38" s="636"/>
      <c r="REI38" s="636"/>
      <c r="REJ38" s="636"/>
      <c r="REK38" s="636"/>
      <c r="REL38" s="636"/>
      <c r="REM38" s="636"/>
      <c r="REN38" s="636"/>
      <c r="REO38" s="636"/>
      <c r="REP38" s="636"/>
      <c r="REQ38" s="636"/>
      <c r="RER38" s="636"/>
      <c r="RES38" s="636"/>
      <c r="RET38" s="636"/>
      <c r="REU38" s="636"/>
      <c r="REV38" s="636"/>
      <c r="REW38" s="636"/>
      <c r="REX38" s="636"/>
      <c r="REY38" s="636"/>
      <c r="REZ38" s="636"/>
      <c r="RFA38" s="636"/>
      <c r="RFB38" s="636"/>
      <c r="RFC38" s="636"/>
      <c r="RFD38" s="636"/>
      <c r="RFE38" s="636"/>
      <c r="RFF38" s="636"/>
      <c r="RFG38" s="636"/>
      <c r="RFH38" s="636"/>
      <c r="RFI38" s="636"/>
      <c r="RFJ38" s="636"/>
      <c r="RFK38" s="636"/>
      <c r="RFL38" s="636"/>
      <c r="RFM38" s="636"/>
      <c r="RFN38" s="636"/>
      <c r="RFO38" s="636"/>
      <c r="RFP38" s="636"/>
      <c r="RFQ38" s="636"/>
      <c r="RFR38" s="636"/>
      <c r="RFS38" s="636"/>
      <c r="RFT38" s="636"/>
      <c r="RFU38" s="636"/>
      <c r="RFV38" s="636"/>
      <c r="RFW38" s="636"/>
      <c r="RFX38" s="636"/>
      <c r="RFY38" s="636"/>
      <c r="RFZ38" s="636"/>
      <c r="RGA38" s="636"/>
      <c r="RGB38" s="636"/>
      <c r="RGC38" s="636"/>
      <c r="RGD38" s="636"/>
      <c r="RGE38" s="636"/>
      <c r="RGF38" s="636"/>
      <c r="RGG38" s="636"/>
      <c r="RGH38" s="636"/>
      <c r="RGI38" s="636"/>
      <c r="RGJ38" s="636"/>
      <c r="RGK38" s="636"/>
      <c r="RGL38" s="636"/>
      <c r="RGM38" s="636"/>
      <c r="RGN38" s="636"/>
      <c r="RGO38" s="636"/>
      <c r="RGP38" s="636"/>
      <c r="RGQ38" s="636"/>
      <c r="RGR38" s="636"/>
      <c r="RGS38" s="636"/>
      <c r="RGT38" s="636"/>
      <c r="RGU38" s="636"/>
      <c r="RGV38" s="636"/>
      <c r="RGW38" s="636"/>
      <c r="RGX38" s="636"/>
      <c r="RGY38" s="636"/>
      <c r="RGZ38" s="636"/>
      <c r="RHA38" s="636"/>
      <c r="RHB38" s="636"/>
      <c r="RHC38" s="636"/>
      <c r="RHD38" s="636"/>
      <c r="RHE38" s="636"/>
      <c r="RHF38" s="636"/>
      <c r="RHG38" s="636"/>
      <c r="RHH38" s="636"/>
      <c r="RHI38" s="636"/>
      <c r="RHJ38" s="636"/>
      <c r="RHK38" s="636"/>
      <c r="RHL38" s="636"/>
      <c r="RHM38" s="636"/>
      <c r="RHN38" s="636"/>
      <c r="RHO38" s="636"/>
      <c r="RHP38" s="636"/>
      <c r="RHQ38" s="636"/>
      <c r="RHR38" s="636"/>
      <c r="RHS38" s="636"/>
      <c r="RHT38" s="636"/>
      <c r="RHU38" s="636"/>
      <c r="RHV38" s="636"/>
      <c r="RHW38" s="636"/>
      <c r="RHX38" s="636"/>
      <c r="RHY38" s="636"/>
      <c r="RHZ38" s="636"/>
      <c r="RIA38" s="636"/>
      <c r="RIB38" s="636"/>
      <c r="RIC38" s="636"/>
      <c r="RID38" s="636"/>
      <c r="RIE38" s="636"/>
      <c r="RIF38" s="636"/>
      <c r="RIG38" s="636"/>
      <c r="RIH38" s="636"/>
      <c r="RII38" s="636"/>
      <c r="RIJ38" s="636"/>
      <c r="RIK38" s="636"/>
      <c r="RIL38" s="636"/>
      <c r="RIM38" s="636"/>
      <c r="RIN38" s="636"/>
      <c r="RIO38" s="636"/>
      <c r="RIP38" s="636"/>
      <c r="RIQ38" s="636"/>
      <c r="RIR38" s="636"/>
      <c r="RIS38" s="636"/>
      <c r="RIT38" s="636"/>
      <c r="RIU38" s="636"/>
      <c r="RIV38" s="636"/>
      <c r="RIW38" s="636"/>
      <c r="RIX38" s="636"/>
      <c r="RIY38" s="636"/>
      <c r="RIZ38" s="636"/>
      <c r="RJA38" s="636"/>
      <c r="RJB38" s="636"/>
      <c r="RJC38" s="636"/>
      <c r="RJD38" s="636"/>
      <c r="RJE38" s="636"/>
      <c r="RJF38" s="636"/>
      <c r="RJG38" s="636"/>
      <c r="RJH38" s="636"/>
      <c r="RJI38" s="636"/>
      <c r="RJJ38" s="636"/>
      <c r="RJK38" s="636"/>
      <c r="RJL38" s="636"/>
      <c r="RJM38" s="636"/>
      <c r="RJN38" s="636"/>
      <c r="RJO38" s="636"/>
      <c r="RJP38" s="636"/>
      <c r="RJQ38" s="636"/>
      <c r="RJR38" s="636"/>
      <c r="RJS38" s="636"/>
      <c r="RJT38" s="636"/>
      <c r="RJU38" s="636"/>
      <c r="RJV38" s="636"/>
      <c r="RJW38" s="636"/>
      <c r="RJX38" s="636"/>
      <c r="RJY38" s="636"/>
      <c r="RJZ38" s="636"/>
      <c r="RKA38" s="636"/>
      <c r="RKB38" s="636"/>
      <c r="RKC38" s="636"/>
      <c r="RKD38" s="636"/>
      <c r="RKE38" s="636"/>
      <c r="RKF38" s="636"/>
      <c r="RKG38" s="636"/>
      <c r="RKH38" s="636"/>
      <c r="RKI38" s="636"/>
      <c r="RKJ38" s="636"/>
      <c r="RKK38" s="636"/>
      <c r="RKL38" s="636"/>
      <c r="RKM38" s="636"/>
      <c r="RKN38" s="636"/>
      <c r="RKO38" s="636"/>
      <c r="RKP38" s="636"/>
      <c r="RKQ38" s="636"/>
      <c r="RKR38" s="636"/>
      <c r="RKS38" s="636"/>
      <c r="RKT38" s="636"/>
      <c r="RKU38" s="636"/>
      <c r="RKV38" s="636"/>
      <c r="RKW38" s="636"/>
      <c r="RKX38" s="636"/>
      <c r="RKY38" s="636"/>
      <c r="RKZ38" s="636"/>
      <c r="RLA38" s="636"/>
      <c r="RLB38" s="636"/>
      <c r="RLC38" s="636"/>
      <c r="RLD38" s="636"/>
      <c r="RLE38" s="636"/>
      <c r="RLF38" s="636"/>
      <c r="RLG38" s="636"/>
      <c r="RLH38" s="636"/>
      <c r="RLI38" s="636"/>
      <c r="RLJ38" s="636"/>
      <c r="RLK38" s="636"/>
      <c r="RLL38" s="636"/>
      <c r="RLM38" s="636"/>
      <c r="RLN38" s="636"/>
      <c r="RLO38" s="636"/>
      <c r="RLP38" s="636"/>
      <c r="RLQ38" s="636"/>
      <c r="RLR38" s="636"/>
      <c r="RLS38" s="636"/>
      <c r="RLT38" s="636"/>
      <c r="RLU38" s="636"/>
      <c r="RLV38" s="636"/>
      <c r="RLW38" s="636"/>
      <c r="RLX38" s="636"/>
      <c r="RLY38" s="636"/>
      <c r="RLZ38" s="636"/>
      <c r="RMA38" s="636"/>
      <c r="RMB38" s="636"/>
      <c r="RMC38" s="636"/>
      <c r="RMD38" s="636"/>
      <c r="RME38" s="636"/>
      <c r="RMF38" s="636"/>
      <c r="RMG38" s="636"/>
      <c r="RMH38" s="636"/>
      <c r="RMI38" s="636"/>
      <c r="RMJ38" s="636"/>
      <c r="RMK38" s="636"/>
      <c r="RML38" s="636"/>
      <c r="RMM38" s="636"/>
      <c r="RMN38" s="636"/>
      <c r="RMO38" s="636"/>
      <c r="RMP38" s="636"/>
      <c r="RMQ38" s="636"/>
      <c r="RMR38" s="636"/>
      <c r="RMS38" s="636"/>
      <c r="RMT38" s="636"/>
      <c r="RMU38" s="636"/>
      <c r="RMV38" s="636"/>
      <c r="RMW38" s="636"/>
      <c r="RMX38" s="636"/>
      <c r="RMY38" s="636"/>
      <c r="RMZ38" s="636"/>
      <c r="RNA38" s="636"/>
      <c r="RNB38" s="636"/>
      <c r="RNC38" s="636"/>
      <c r="RND38" s="636"/>
      <c r="RNE38" s="636"/>
      <c r="RNF38" s="636"/>
      <c r="RNG38" s="636"/>
      <c r="RNH38" s="636"/>
      <c r="RNI38" s="636"/>
      <c r="RNJ38" s="636"/>
      <c r="RNK38" s="636"/>
      <c r="RNL38" s="636"/>
      <c r="RNM38" s="636"/>
      <c r="RNN38" s="636"/>
      <c r="RNO38" s="636"/>
      <c r="RNP38" s="636"/>
      <c r="RNQ38" s="636"/>
      <c r="RNR38" s="636"/>
      <c r="RNS38" s="636"/>
      <c r="RNT38" s="636"/>
      <c r="RNU38" s="636"/>
      <c r="RNV38" s="636"/>
      <c r="RNW38" s="636"/>
      <c r="RNX38" s="636"/>
      <c r="RNY38" s="636"/>
      <c r="RNZ38" s="636"/>
      <c r="ROA38" s="636"/>
      <c r="ROB38" s="636"/>
      <c r="ROC38" s="636"/>
      <c r="ROD38" s="636"/>
      <c r="ROE38" s="636"/>
      <c r="ROF38" s="636"/>
      <c r="ROG38" s="636"/>
      <c r="ROH38" s="636"/>
      <c r="ROI38" s="636"/>
      <c r="ROJ38" s="636"/>
      <c r="ROK38" s="636"/>
      <c r="ROL38" s="636"/>
      <c r="ROM38" s="636"/>
      <c r="RON38" s="636"/>
      <c r="ROO38" s="636"/>
      <c r="ROP38" s="636"/>
      <c r="ROQ38" s="636"/>
      <c r="ROR38" s="636"/>
      <c r="ROS38" s="636"/>
      <c r="ROT38" s="636"/>
      <c r="ROU38" s="636"/>
      <c r="ROV38" s="636"/>
      <c r="ROW38" s="636"/>
      <c r="ROX38" s="636"/>
      <c r="ROY38" s="636"/>
      <c r="ROZ38" s="636"/>
      <c r="RPA38" s="636"/>
      <c r="RPB38" s="636"/>
      <c r="RPC38" s="636"/>
      <c r="RPD38" s="636"/>
      <c r="RPE38" s="636"/>
      <c r="RPF38" s="636"/>
      <c r="RPG38" s="636"/>
      <c r="RPH38" s="636"/>
      <c r="RPI38" s="636"/>
      <c r="RPJ38" s="636"/>
      <c r="RPK38" s="636"/>
      <c r="RPL38" s="636"/>
      <c r="RPM38" s="636"/>
      <c r="RPN38" s="636"/>
      <c r="RPO38" s="636"/>
      <c r="RPP38" s="636"/>
      <c r="RPQ38" s="636"/>
      <c r="RPR38" s="636"/>
      <c r="RPS38" s="636"/>
      <c r="RPT38" s="636"/>
      <c r="RPU38" s="636"/>
      <c r="RPV38" s="636"/>
      <c r="RPW38" s="636"/>
      <c r="RPX38" s="636"/>
      <c r="RPY38" s="636"/>
      <c r="RPZ38" s="636"/>
      <c r="RQA38" s="636"/>
      <c r="RQB38" s="636"/>
      <c r="RQC38" s="636"/>
      <c r="RQD38" s="636"/>
      <c r="RQE38" s="636"/>
      <c r="RQF38" s="636"/>
      <c r="RQG38" s="636"/>
      <c r="RQH38" s="636"/>
      <c r="RQI38" s="636"/>
      <c r="RQJ38" s="636"/>
      <c r="RQK38" s="636"/>
      <c r="RQL38" s="636"/>
      <c r="RQM38" s="636"/>
      <c r="RQN38" s="636"/>
      <c r="RQO38" s="636"/>
      <c r="RQP38" s="636"/>
      <c r="RQQ38" s="636"/>
      <c r="RQR38" s="636"/>
      <c r="RQS38" s="636"/>
      <c r="RQT38" s="636"/>
      <c r="RQU38" s="636"/>
      <c r="RQV38" s="636"/>
      <c r="RQW38" s="636"/>
      <c r="RQX38" s="636"/>
      <c r="RQY38" s="636"/>
      <c r="RQZ38" s="636"/>
      <c r="RRA38" s="636"/>
      <c r="RRB38" s="636"/>
      <c r="RRC38" s="636"/>
      <c r="RRD38" s="636"/>
      <c r="RRE38" s="636"/>
      <c r="RRF38" s="636"/>
      <c r="RRG38" s="636"/>
      <c r="RRH38" s="636"/>
      <c r="RRI38" s="636"/>
      <c r="RRJ38" s="636"/>
      <c r="RRK38" s="636"/>
      <c r="RRL38" s="636"/>
      <c r="RRM38" s="636"/>
      <c r="RRN38" s="636"/>
      <c r="RRO38" s="636"/>
      <c r="RRP38" s="636"/>
      <c r="RRQ38" s="636"/>
      <c r="RRR38" s="636"/>
      <c r="RRS38" s="636"/>
      <c r="RRT38" s="636"/>
      <c r="RRU38" s="636"/>
      <c r="RRV38" s="636"/>
      <c r="RRW38" s="636"/>
      <c r="RRX38" s="636"/>
      <c r="RRY38" s="636"/>
      <c r="RRZ38" s="636"/>
      <c r="RSA38" s="636"/>
      <c r="RSB38" s="636"/>
      <c r="RSC38" s="636"/>
      <c r="RSD38" s="636"/>
      <c r="RSE38" s="636"/>
      <c r="RSF38" s="636"/>
      <c r="RSG38" s="636"/>
      <c r="RSH38" s="636"/>
      <c r="RSI38" s="636"/>
      <c r="RSJ38" s="636"/>
      <c r="RSK38" s="636"/>
      <c r="RSL38" s="636"/>
      <c r="RSM38" s="636"/>
      <c r="RSN38" s="636"/>
      <c r="RSO38" s="636"/>
      <c r="RSP38" s="636"/>
      <c r="RSQ38" s="636"/>
      <c r="RSR38" s="636"/>
      <c r="RSS38" s="636"/>
      <c r="RST38" s="636"/>
      <c r="RSU38" s="636"/>
      <c r="RSV38" s="636"/>
      <c r="RSW38" s="636"/>
      <c r="RSX38" s="636"/>
      <c r="RSY38" s="636"/>
      <c r="RSZ38" s="636"/>
      <c r="RTA38" s="636"/>
      <c r="RTB38" s="636"/>
      <c r="RTC38" s="636"/>
      <c r="RTD38" s="636"/>
      <c r="RTE38" s="636"/>
      <c r="RTF38" s="636"/>
      <c r="RTG38" s="636"/>
      <c r="RTH38" s="636"/>
      <c r="RTI38" s="636"/>
      <c r="RTJ38" s="636"/>
      <c r="RTK38" s="636"/>
      <c r="RTL38" s="636"/>
      <c r="RTM38" s="636"/>
      <c r="RTN38" s="636"/>
      <c r="RTO38" s="636"/>
      <c r="RTP38" s="636"/>
      <c r="RTQ38" s="636"/>
      <c r="RTR38" s="636"/>
      <c r="RTS38" s="636"/>
      <c r="RTT38" s="636"/>
      <c r="RTU38" s="636"/>
      <c r="RTV38" s="636"/>
      <c r="RTW38" s="636"/>
      <c r="RTX38" s="636"/>
      <c r="RTY38" s="636"/>
      <c r="RTZ38" s="636"/>
      <c r="RUA38" s="636"/>
      <c r="RUB38" s="636"/>
      <c r="RUC38" s="636"/>
      <c r="RUD38" s="636"/>
      <c r="RUE38" s="636"/>
      <c r="RUF38" s="636"/>
      <c r="RUG38" s="636"/>
      <c r="RUH38" s="636"/>
      <c r="RUI38" s="636"/>
      <c r="RUJ38" s="636"/>
      <c r="RUK38" s="636"/>
      <c r="RUL38" s="636"/>
      <c r="RUM38" s="636"/>
      <c r="RUN38" s="636"/>
      <c r="RUO38" s="636"/>
      <c r="RUP38" s="636"/>
      <c r="RUQ38" s="636"/>
      <c r="RUR38" s="636"/>
      <c r="RUS38" s="636"/>
      <c r="RUT38" s="636"/>
      <c r="RUU38" s="636"/>
      <c r="RUV38" s="636"/>
      <c r="RUW38" s="636"/>
      <c r="RUX38" s="636"/>
      <c r="RUY38" s="636"/>
      <c r="RUZ38" s="636"/>
      <c r="RVA38" s="636"/>
      <c r="RVB38" s="636"/>
      <c r="RVC38" s="636"/>
      <c r="RVD38" s="636"/>
      <c r="RVE38" s="636"/>
      <c r="RVF38" s="636"/>
      <c r="RVG38" s="636"/>
      <c r="RVH38" s="636"/>
      <c r="RVI38" s="636"/>
      <c r="RVJ38" s="636"/>
      <c r="RVK38" s="636"/>
      <c r="RVL38" s="636"/>
      <c r="RVM38" s="636"/>
      <c r="RVN38" s="636"/>
      <c r="RVO38" s="636"/>
      <c r="RVP38" s="636"/>
      <c r="RVQ38" s="636"/>
      <c r="RVR38" s="636"/>
      <c r="RVS38" s="636"/>
      <c r="RVT38" s="636"/>
      <c r="RVU38" s="636"/>
      <c r="RVV38" s="636"/>
      <c r="RVW38" s="636"/>
      <c r="RVX38" s="636"/>
      <c r="RVY38" s="636"/>
      <c r="RVZ38" s="636"/>
      <c r="RWA38" s="636"/>
      <c r="RWB38" s="636"/>
      <c r="RWC38" s="636"/>
      <c r="RWD38" s="636"/>
      <c r="RWE38" s="636"/>
      <c r="RWF38" s="636"/>
      <c r="RWG38" s="636"/>
      <c r="RWH38" s="636"/>
      <c r="RWI38" s="636"/>
      <c r="RWJ38" s="636"/>
      <c r="RWK38" s="636"/>
      <c r="RWL38" s="636"/>
      <c r="RWM38" s="636"/>
      <c r="RWN38" s="636"/>
      <c r="RWO38" s="636"/>
      <c r="RWP38" s="636"/>
      <c r="RWQ38" s="636"/>
      <c r="RWR38" s="636"/>
      <c r="RWS38" s="636"/>
      <c r="RWT38" s="636"/>
      <c r="RWU38" s="636"/>
      <c r="RWV38" s="636"/>
      <c r="RWW38" s="636"/>
      <c r="RWX38" s="636"/>
      <c r="RWY38" s="636"/>
      <c r="RWZ38" s="636"/>
      <c r="RXA38" s="636"/>
      <c r="RXB38" s="636"/>
      <c r="RXC38" s="636"/>
      <c r="RXD38" s="636"/>
      <c r="RXE38" s="636"/>
      <c r="RXF38" s="636"/>
      <c r="RXG38" s="636"/>
      <c r="RXH38" s="636"/>
      <c r="RXI38" s="636"/>
      <c r="RXJ38" s="636"/>
      <c r="RXK38" s="636"/>
      <c r="RXL38" s="636"/>
      <c r="RXM38" s="636"/>
      <c r="RXN38" s="636"/>
      <c r="RXO38" s="636"/>
      <c r="RXP38" s="636"/>
      <c r="RXQ38" s="636"/>
      <c r="RXR38" s="636"/>
      <c r="RXS38" s="636"/>
      <c r="RXT38" s="636"/>
      <c r="RXU38" s="636"/>
      <c r="RXV38" s="636"/>
      <c r="RXW38" s="636"/>
      <c r="RXX38" s="636"/>
      <c r="RXY38" s="636"/>
      <c r="RXZ38" s="636"/>
      <c r="RYA38" s="636"/>
      <c r="RYB38" s="636"/>
      <c r="RYC38" s="636"/>
      <c r="RYD38" s="636"/>
      <c r="RYE38" s="636"/>
      <c r="RYF38" s="636"/>
      <c r="RYG38" s="636"/>
      <c r="RYH38" s="636"/>
      <c r="RYI38" s="636"/>
      <c r="RYJ38" s="636"/>
      <c r="RYK38" s="636"/>
      <c r="RYL38" s="636"/>
      <c r="RYM38" s="636"/>
      <c r="RYN38" s="636"/>
      <c r="RYO38" s="636"/>
      <c r="RYP38" s="636"/>
      <c r="RYQ38" s="636"/>
      <c r="RYR38" s="636"/>
      <c r="RYS38" s="636"/>
      <c r="RYT38" s="636"/>
      <c r="RYU38" s="636"/>
      <c r="RYV38" s="636"/>
      <c r="RYW38" s="636"/>
      <c r="RYX38" s="636"/>
      <c r="RYY38" s="636"/>
      <c r="RYZ38" s="636"/>
      <c r="RZA38" s="636"/>
      <c r="RZB38" s="636"/>
      <c r="RZC38" s="636"/>
      <c r="RZD38" s="636"/>
      <c r="RZE38" s="636"/>
      <c r="RZF38" s="636"/>
      <c r="RZG38" s="636"/>
      <c r="RZH38" s="636"/>
      <c r="RZI38" s="636"/>
      <c r="RZJ38" s="636"/>
      <c r="RZK38" s="636"/>
      <c r="RZL38" s="636"/>
      <c r="RZM38" s="636"/>
      <c r="RZN38" s="636"/>
      <c r="RZO38" s="636"/>
      <c r="RZP38" s="636"/>
      <c r="RZQ38" s="636"/>
      <c r="RZR38" s="636"/>
      <c r="RZS38" s="636"/>
      <c r="RZT38" s="636"/>
      <c r="RZU38" s="636"/>
      <c r="RZV38" s="636"/>
      <c r="RZW38" s="636"/>
      <c r="RZX38" s="636"/>
      <c r="RZY38" s="636"/>
      <c r="RZZ38" s="636"/>
      <c r="SAA38" s="636"/>
      <c r="SAB38" s="636"/>
      <c r="SAC38" s="636"/>
      <c r="SAD38" s="636"/>
      <c r="SAE38" s="636"/>
      <c r="SAF38" s="636"/>
      <c r="SAG38" s="636"/>
      <c r="SAH38" s="636"/>
      <c r="SAI38" s="636"/>
      <c r="SAJ38" s="636"/>
      <c r="SAK38" s="636"/>
      <c r="SAL38" s="636"/>
      <c r="SAM38" s="636"/>
      <c r="SAN38" s="636"/>
      <c r="SAO38" s="636"/>
      <c r="SAP38" s="636"/>
      <c r="SAQ38" s="636"/>
      <c r="SAR38" s="636"/>
      <c r="SAS38" s="636"/>
      <c r="SAT38" s="636"/>
      <c r="SAU38" s="636"/>
      <c r="SAV38" s="636"/>
      <c r="SAW38" s="636"/>
      <c r="SAX38" s="636"/>
      <c r="SAY38" s="636"/>
      <c r="SAZ38" s="636"/>
      <c r="SBA38" s="636"/>
      <c r="SBB38" s="636"/>
      <c r="SBC38" s="636"/>
      <c r="SBD38" s="636"/>
      <c r="SBE38" s="636"/>
      <c r="SBF38" s="636"/>
      <c r="SBG38" s="636"/>
      <c r="SBH38" s="636"/>
      <c r="SBI38" s="636"/>
      <c r="SBJ38" s="636"/>
      <c r="SBK38" s="636"/>
      <c r="SBL38" s="636"/>
      <c r="SBM38" s="636"/>
      <c r="SBN38" s="636"/>
      <c r="SBO38" s="636"/>
      <c r="SBP38" s="636"/>
      <c r="SBQ38" s="636"/>
      <c r="SBR38" s="636"/>
      <c r="SBS38" s="636"/>
      <c r="SBT38" s="636"/>
      <c r="SBU38" s="636"/>
      <c r="SBV38" s="636"/>
      <c r="SBW38" s="636"/>
      <c r="SBX38" s="636"/>
      <c r="SBY38" s="636"/>
      <c r="SBZ38" s="636"/>
      <c r="SCA38" s="636"/>
      <c r="SCB38" s="636"/>
      <c r="SCC38" s="636"/>
      <c r="SCD38" s="636"/>
      <c r="SCE38" s="636"/>
      <c r="SCF38" s="636"/>
      <c r="SCG38" s="636"/>
      <c r="SCH38" s="636"/>
      <c r="SCI38" s="636"/>
      <c r="SCJ38" s="636"/>
      <c r="SCK38" s="636"/>
      <c r="SCL38" s="636"/>
      <c r="SCM38" s="636"/>
      <c r="SCN38" s="636"/>
      <c r="SCO38" s="636"/>
      <c r="SCP38" s="636"/>
      <c r="SCQ38" s="636"/>
      <c r="SCR38" s="636"/>
      <c r="SCS38" s="636"/>
      <c r="SCT38" s="636"/>
      <c r="SCU38" s="636"/>
      <c r="SCV38" s="636"/>
      <c r="SCW38" s="636"/>
      <c r="SCX38" s="636"/>
      <c r="SCY38" s="636"/>
      <c r="SCZ38" s="636"/>
      <c r="SDA38" s="636"/>
      <c r="SDB38" s="636"/>
      <c r="SDC38" s="636"/>
      <c r="SDD38" s="636"/>
      <c r="SDE38" s="636"/>
      <c r="SDF38" s="636"/>
      <c r="SDG38" s="636"/>
      <c r="SDH38" s="636"/>
      <c r="SDI38" s="636"/>
      <c r="SDJ38" s="636"/>
      <c r="SDK38" s="636"/>
      <c r="SDL38" s="636"/>
      <c r="SDM38" s="636"/>
      <c r="SDN38" s="636"/>
      <c r="SDO38" s="636"/>
      <c r="SDP38" s="636"/>
      <c r="SDQ38" s="636"/>
      <c r="SDR38" s="636"/>
      <c r="SDS38" s="636"/>
      <c r="SDT38" s="636"/>
      <c r="SDU38" s="636"/>
      <c r="SDV38" s="636"/>
      <c r="SDW38" s="636"/>
      <c r="SDX38" s="636"/>
      <c r="SDY38" s="636"/>
      <c r="SDZ38" s="636"/>
      <c r="SEA38" s="636"/>
      <c r="SEB38" s="636"/>
      <c r="SEC38" s="636"/>
      <c r="SED38" s="636"/>
      <c r="SEE38" s="636"/>
      <c r="SEF38" s="636"/>
      <c r="SEG38" s="636"/>
      <c r="SEH38" s="636"/>
      <c r="SEI38" s="636"/>
      <c r="SEJ38" s="636"/>
      <c r="SEK38" s="636"/>
      <c r="SEL38" s="636"/>
      <c r="SEM38" s="636"/>
      <c r="SEN38" s="636"/>
      <c r="SEO38" s="636"/>
      <c r="SEP38" s="636"/>
      <c r="SEQ38" s="636"/>
      <c r="SER38" s="636"/>
      <c r="SES38" s="636"/>
      <c r="SET38" s="636"/>
      <c r="SEU38" s="636"/>
      <c r="SEV38" s="636"/>
      <c r="SEW38" s="636"/>
      <c r="SEX38" s="636"/>
      <c r="SEY38" s="636"/>
      <c r="SEZ38" s="636"/>
      <c r="SFA38" s="636"/>
      <c r="SFB38" s="636"/>
      <c r="SFC38" s="636"/>
      <c r="SFD38" s="636"/>
      <c r="SFE38" s="636"/>
      <c r="SFF38" s="636"/>
      <c r="SFG38" s="636"/>
      <c r="SFH38" s="636"/>
      <c r="SFI38" s="636"/>
      <c r="SFJ38" s="636"/>
      <c r="SFK38" s="636"/>
      <c r="SFL38" s="636"/>
      <c r="SFM38" s="636"/>
      <c r="SFN38" s="636"/>
      <c r="SFO38" s="636"/>
      <c r="SFP38" s="636"/>
      <c r="SFQ38" s="636"/>
      <c r="SFR38" s="636"/>
      <c r="SFS38" s="636"/>
      <c r="SFT38" s="636"/>
      <c r="SFU38" s="636"/>
      <c r="SFV38" s="636"/>
      <c r="SFW38" s="636"/>
      <c r="SFX38" s="636"/>
      <c r="SFY38" s="636"/>
      <c r="SFZ38" s="636"/>
      <c r="SGA38" s="636"/>
      <c r="SGB38" s="636"/>
      <c r="SGC38" s="636"/>
      <c r="SGD38" s="636"/>
      <c r="SGE38" s="636"/>
      <c r="SGF38" s="636"/>
      <c r="SGG38" s="636"/>
      <c r="SGH38" s="636"/>
      <c r="SGI38" s="636"/>
      <c r="SGJ38" s="636"/>
      <c r="SGK38" s="636"/>
      <c r="SGL38" s="636"/>
      <c r="SGM38" s="636"/>
      <c r="SGN38" s="636"/>
      <c r="SGO38" s="636"/>
      <c r="SGP38" s="636"/>
      <c r="SGQ38" s="636"/>
      <c r="SGR38" s="636"/>
      <c r="SGS38" s="636"/>
      <c r="SGT38" s="636"/>
      <c r="SGU38" s="636"/>
      <c r="SGV38" s="636"/>
      <c r="SGW38" s="636"/>
      <c r="SGX38" s="636"/>
      <c r="SGY38" s="636"/>
      <c r="SGZ38" s="636"/>
      <c r="SHA38" s="636"/>
      <c r="SHB38" s="636"/>
      <c r="SHC38" s="636"/>
      <c r="SHD38" s="636"/>
      <c r="SHE38" s="636"/>
      <c r="SHF38" s="636"/>
      <c r="SHG38" s="636"/>
      <c r="SHH38" s="636"/>
      <c r="SHI38" s="636"/>
      <c r="SHJ38" s="636"/>
      <c r="SHK38" s="636"/>
      <c r="SHL38" s="636"/>
      <c r="SHM38" s="636"/>
      <c r="SHN38" s="636"/>
      <c r="SHO38" s="636"/>
      <c r="SHP38" s="636"/>
      <c r="SHQ38" s="636"/>
      <c r="SHR38" s="636"/>
      <c r="SHS38" s="636"/>
      <c r="SHT38" s="636"/>
      <c r="SHU38" s="636"/>
      <c r="SHV38" s="636"/>
      <c r="SHW38" s="636"/>
      <c r="SHX38" s="636"/>
      <c r="SHY38" s="636"/>
      <c r="SHZ38" s="636"/>
      <c r="SIA38" s="636"/>
      <c r="SIB38" s="636"/>
      <c r="SIC38" s="636"/>
      <c r="SID38" s="636"/>
      <c r="SIE38" s="636"/>
      <c r="SIF38" s="636"/>
      <c r="SIG38" s="636"/>
      <c r="SIH38" s="636"/>
      <c r="SII38" s="636"/>
      <c r="SIJ38" s="636"/>
      <c r="SIK38" s="636"/>
      <c r="SIL38" s="636"/>
      <c r="SIM38" s="636"/>
      <c r="SIN38" s="636"/>
      <c r="SIO38" s="636"/>
      <c r="SIP38" s="636"/>
      <c r="SIQ38" s="636"/>
      <c r="SIR38" s="636"/>
      <c r="SIS38" s="636"/>
      <c r="SIT38" s="636"/>
      <c r="SIU38" s="636"/>
      <c r="SIV38" s="636"/>
      <c r="SIW38" s="636"/>
      <c r="SIX38" s="636"/>
      <c r="SIY38" s="636"/>
      <c r="SIZ38" s="636"/>
      <c r="SJA38" s="636"/>
      <c r="SJB38" s="636"/>
      <c r="SJC38" s="636"/>
      <c r="SJD38" s="636"/>
      <c r="SJE38" s="636"/>
      <c r="SJF38" s="636"/>
      <c r="SJG38" s="636"/>
      <c r="SJH38" s="636"/>
      <c r="SJI38" s="636"/>
      <c r="SJJ38" s="636"/>
      <c r="SJK38" s="636"/>
      <c r="SJL38" s="636"/>
      <c r="SJM38" s="636"/>
      <c r="SJN38" s="636"/>
      <c r="SJO38" s="636"/>
      <c r="SJP38" s="636"/>
      <c r="SJQ38" s="636"/>
      <c r="SJR38" s="636"/>
      <c r="SJS38" s="636"/>
      <c r="SJT38" s="636"/>
      <c r="SJU38" s="636"/>
      <c r="SJV38" s="636"/>
      <c r="SJW38" s="636"/>
      <c r="SJX38" s="636"/>
      <c r="SJY38" s="636"/>
      <c r="SJZ38" s="636"/>
      <c r="SKA38" s="636"/>
      <c r="SKB38" s="636"/>
      <c r="SKC38" s="636"/>
      <c r="SKD38" s="636"/>
      <c r="SKE38" s="636"/>
      <c r="SKF38" s="636"/>
      <c r="SKG38" s="636"/>
      <c r="SKH38" s="636"/>
      <c r="SKI38" s="636"/>
      <c r="SKJ38" s="636"/>
      <c r="SKK38" s="636"/>
      <c r="SKL38" s="636"/>
      <c r="SKM38" s="636"/>
      <c r="SKN38" s="636"/>
      <c r="SKO38" s="636"/>
      <c r="SKP38" s="636"/>
      <c r="SKQ38" s="636"/>
      <c r="SKR38" s="636"/>
      <c r="SKS38" s="636"/>
      <c r="SKT38" s="636"/>
      <c r="SKU38" s="636"/>
      <c r="SKV38" s="636"/>
      <c r="SKW38" s="636"/>
      <c r="SKX38" s="636"/>
      <c r="SKY38" s="636"/>
      <c r="SKZ38" s="636"/>
      <c r="SLA38" s="636"/>
      <c r="SLB38" s="636"/>
      <c r="SLC38" s="636"/>
      <c r="SLD38" s="636"/>
      <c r="SLE38" s="636"/>
      <c r="SLF38" s="636"/>
      <c r="SLG38" s="636"/>
      <c r="SLH38" s="636"/>
      <c r="SLI38" s="636"/>
      <c r="SLJ38" s="636"/>
      <c r="SLK38" s="636"/>
      <c r="SLL38" s="636"/>
      <c r="SLM38" s="636"/>
      <c r="SLN38" s="636"/>
      <c r="SLO38" s="636"/>
      <c r="SLP38" s="636"/>
      <c r="SLQ38" s="636"/>
      <c r="SLR38" s="636"/>
      <c r="SLS38" s="636"/>
      <c r="SLT38" s="636"/>
      <c r="SLU38" s="636"/>
      <c r="SLV38" s="636"/>
      <c r="SLW38" s="636"/>
      <c r="SLX38" s="636"/>
      <c r="SLY38" s="636"/>
      <c r="SLZ38" s="636"/>
      <c r="SMA38" s="636"/>
      <c r="SMB38" s="636"/>
      <c r="SMC38" s="636"/>
      <c r="SMD38" s="636"/>
      <c r="SME38" s="636"/>
      <c r="SMF38" s="636"/>
      <c r="SMG38" s="636"/>
      <c r="SMH38" s="636"/>
      <c r="SMI38" s="636"/>
      <c r="SMJ38" s="636"/>
      <c r="SMK38" s="636"/>
      <c r="SML38" s="636"/>
      <c r="SMM38" s="636"/>
      <c r="SMN38" s="636"/>
      <c r="SMO38" s="636"/>
      <c r="SMP38" s="636"/>
      <c r="SMQ38" s="636"/>
      <c r="SMR38" s="636"/>
      <c r="SMS38" s="636"/>
      <c r="SMT38" s="636"/>
      <c r="SMU38" s="636"/>
      <c r="SMV38" s="636"/>
      <c r="SMW38" s="636"/>
      <c r="SMX38" s="636"/>
      <c r="SMY38" s="636"/>
      <c r="SMZ38" s="636"/>
      <c r="SNA38" s="636"/>
      <c r="SNB38" s="636"/>
      <c r="SNC38" s="636"/>
      <c r="SND38" s="636"/>
      <c r="SNE38" s="636"/>
      <c r="SNF38" s="636"/>
      <c r="SNG38" s="636"/>
      <c r="SNH38" s="636"/>
      <c r="SNI38" s="636"/>
      <c r="SNJ38" s="636"/>
      <c r="SNK38" s="636"/>
      <c r="SNL38" s="636"/>
      <c r="SNM38" s="636"/>
      <c r="SNN38" s="636"/>
      <c r="SNO38" s="636"/>
      <c r="SNP38" s="636"/>
      <c r="SNQ38" s="636"/>
      <c r="SNR38" s="636"/>
      <c r="SNS38" s="636"/>
      <c r="SNT38" s="636"/>
      <c r="SNU38" s="636"/>
      <c r="SNV38" s="636"/>
      <c r="SNW38" s="636"/>
      <c r="SNX38" s="636"/>
      <c r="SNY38" s="636"/>
      <c r="SNZ38" s="636"/>
      <c r="SOA38" s="636"/>
      <c r="SOB38" s="636"/>
      <c r="SOC38" s="636"/>
      <c r="SOD38" s="636"/>
      <c r="SOE38" s="636"/>
      <c r="SOF38" s="636"/>
      <c r="SOG38" s="636"/>
      <c r="SOH38" s="636"/>
      <c r="SOI38" s="636"/>
      <c r="SOJ38" s="636"/>
      <c r="SOK38" s="636"/>
      <c r="SOL38" s="636"/>
      <c r="SOM38" s="636"/>
      <c r="SON38" s="636"/>
      <c r="SOO38" s="636"/>
      <c r="SOP38" s="636"/>
      <c r="SOQ38" s="636"/>
      <c r="SOR38" s="636"/>
      <c r="SOS38" s="636"/>
      <c r="SOT38" s="636"/>
      <c r="SOU38" s="636"/>
      <c r="SOV38" s="636"/>
      <c r="SOW38" s="636"/>
      <c r="SOX38" s="636"/>
      <c r="SOY38" s="636"/>
      <c r="SOZ38" s="636"/>
      <c r="SPA38" s="636"/>
      <c r="SPB38" s="636"/>
      <c r="SPC38" s="636"/>
      <c r="SPD38" s="636"/>
      <c r="SPE38" s="636"/>
      <c r="SPF38" s="636"/>
      <c r="SPG38" s="636"/>
      <c r="SPH38" s="636"/>
      <c r="SPI38" s="636"/>
      <c r="SPJ38" s="636"/>
      <c r="SPK38" s="636"/>
      <c r="SPL38" s="636"/>
      <c r="SPM38" s="636"/>
      <c r="SPN38" s="636"/>
      <c r="SPO38" s="636"/>
      <c r="SPP38" s="636"/>
      <c r="SPQ38" s="636"/>
      <c r="SPR38" s="636"/>
      <c r="SPS38" s="636"/>
      <c r="SPT38" s="636"/>
      <c r="SPU38" s="636"/>
      <c r="SPV38" s="636"/>
      <c r="SPW38" s="636"/>
      <c r="SPX38" s="636"/>
      <c r="SPY38" s="636"/>
      <c r="SPZ38" s="636"/>
      <c r="SQA38" s="636"/>
      <c r="SQB38" s="636"/>
      <c r="SQC38" s="636"/>
      <c r="SQD38" s="636"/>
      <c r="SQE38" s="636"/>
      <c r="SQF38" s="636"/>
      <c r="SQG38" s="636"/>
      <c r="SQH38" s="636"/>
      <c r="SQI38" s="636"/>
      <c r="SQJ38" s="636"/>
      <c r="SQK38" s="636"/>
      <c r="SQL38" s="636"/>
      <c r="SQM38" s="636"/>
      <c r="SQN38" s="636"/>
      <c r="SQO38" s="636"/>
      <c r="SQP38" s="636"/>
      <c r="SQQ38" s="636"/>
      <c r="SQR38" s="636"/>
      <c r="SQS38" s="636"/>
      <c r="SQT38" s="636"/>
      <c r="SQU38" s="636"/>
      <c r="SQV38" s="636"/>
      <c r="SQW38" s="636"/>
      <c r="SQX38" s="636"/>
      <c r="SQY38" s="636"/>
      <c r="SQZ38" s="636"/>
      <c r="SRA38" s="636"/>
      <c r="SRB38" s="636"/>
      <c r="SRC38" s="636"/>
      <c r="SRD38" s="636"/>
      <c r="SRE38" s="636"/>
      <c r="SRF38" s="636"/>
      <c r="SRG38" s="636"/>
      <c r="SRH38" s="636"/>
      <c r="SRI38" s="636"/>
      <c r="SRJ38" s="636"/>
      <c r="SRK38" s="636"/>
      <c r="SRL38" s="636"/>
      <c r="SRM38" s="636"/>
      <c r="SRN38" s="636"/>
      <c r="SRO38" s="636"/>
      <c r="SRP38" s="636"/>
      <c r="SRQ38" s="636"/>
      <c r="SRR38" s="636"/>
      <c r="SRS38" s="636"/>
      <c r="SRT38" s="636"/>
      <c r="SRU38" s="636"/>
      <c r="SRV38" s="636"/>
      <c r="SRW38" s="636"/>
      <c r="SRX38" s="636"/>
      <c r="SRY38" s="636"/>
      <c r="SRZ38" s="636"/>
      <c r="SSA38" s="636"/>
      <c r="SSB38" s="636"/>
      <c r="SSC38" s="636"/>
      <c r="SSD38" s="636"/>
      <c r="SSE38" s="636"/>
      <c r="SSF38" s="636"/>
      <c r="SSG38" s="636"/>
      <c r="SSH38" s="636"/>
      <c r="SSI38" s="636"/>
      <c r="SSJ38" s="636"/>
      <c r="SSK38" s="636"/>
      <c r="SSL38" s="636"/>
      <c r="SSM38" s="636"/>
      <c r="SSN38" s="636"/>
      <c r="SSO38" s="636"/>
      <c r="SSP38" s="636"/>
      <c r="SSQ38" s="636"/>
      <c r="SSR38" s="636"/>
      <c r="SSS38" s="636"/>
      <c r="SST38" s="636"/>
      <c r="SSU38" s="636"/>
      <c r="SSV38" s="636"/>
      <c r="SSW38" s="636"/>
      <c r="SSX38" s="636"/>
      <c r="SSY38" s="636"/>
      <c r="SSZ38" s="636"/>
      <c r="STA38" s="636"/>
      <c r="STB38" s="636"/>
      <c r="STC38" s="636"/>
      <c r="STD38" s="636"/>
      <c r="STE38" s="636"/>
      <c r="STF38" s="636"/>
      <c r="STG38" s="636"/>
      <c r="STH38" s="636"/>
      <c r="STI38" s="636"/>
      <c r="STJ38" s="636"/>
      <c r="STK38" s="636"/>
      <c r="STL38" s="636"/>
      <c r="STM38" s="636"/>
      <c r="STN38" s="636"/>
      <c r="STO38" s="636"/>
      <c r="STP38" s="636"/>
      <c r="STQ38" s="636"/>
      <c r="STR38" s="636"/>
      <c r="STS38" s="636"/>
      <c r="STT38" s="636"/>
      <c r="STU38" s="636"/>
      <c r="STV38" s="636"/>
      <c r="STW38" s="636"/>
      <c r="STX38" s="636"/>
      <c r="STY38" s="636"/>
      <c r="STZ38" s="636"/>
      <c r="SUA38" s="636"/>
      <c r="SUB38" s="636"/>
      <c r="SUC38" s="636"/>
      <c r="SUD38" s="636"/>
      <c r="SUE38" s="636"/>
      <c r="SUF38" s="636"/>
      <c r="SUG38" s="636"/>
      <c r="SUH38" s="636"/>
      <c r="SUI38" s="636"/>
      <c r="SUJ38" s="636"/>
      <c r="SUK38" s="636"/>
      <c r="SUL38" s="636"/>
      <c r="SUM38" s="636"/>
      <c r="SUN38" s="636"/>
      <c r="SUO38" s="636"/>
      <c r="SUP38" s="636"/>
      <c r="SUQ38" s="636"/>
      <c r="SUR38" s="636"/>
      <c r="SUS38" s="636"/>
      <c r="SUT38" s="636"/>
      <c r="SUU38" s="636"/>
      <c r="SUV38" s="636"/>
      <c r="SUW38" s="636"/>
      <c r="SUX38" s="636"/>
      <c r="SUY38" s="636"/>
      <c r="SUZ38" s="636"/>
      <c r="SVA38" s="636"/>
      <c r="SVB38" s="636"/>
      <c r="SVC38" s="636"/>
      <c r="SVD38" s="636"/>
      <c r="SVE38" s="636"/>
      <c r="SVF38" s="636"/>
      <c r="SVG38" s="636"/>
      <c r="SVH38" s="636"/>
      <c r="SVI38" s="636"/>
      <c r="SVJ38" s="636"/>
      <c r="SVK38" s="636"/>
      <c r="SVL38" s="636"/>
      <c r="SVM38" s="636"/>
      <c r="SVN38" s="636"/>
      <c r="SVO38" s="636"/>
      <c r="SVP38" s="636"/>
      <c r="SVQ38" s="636"/>
      <c r="SVR38" s="636"/>
      <c r="SVS38" s="636"/>
      <c r="SVT38" s="636"/>
      <c r="SVU38" s="636"/>
      <c r="SVV38" s="636"/>
      <c r="SVW38" s="636"/>
      <c r="SVX38" s="636"/>
      <c r="SVY38" s="636"/>
      <c r="SVZ38" s="636"/>
      <c r="SWA38" s="636"/>
      <c r="SWB38" s="636"/>
      <c r="SWC38" s="636"/>
      <c r="SWD38" s="636"/>
      <c r="SWE38" s="636"/>
      <c r="SWF38" s="636"/>
      <c r="SWG38" s="636"/>
      <c r="SWH38" s="636"/>
      <c r="SWI38" s="636"/>
      <c r="SWJ38" s="636"/>
      <c r="SWK38" s="636"/>
      <c r="SWL38" s="636"/>
      <c r="SWM38" s="636"/>
      <c r="SWN38" s="636"/>
      <c r="SWO38" s="636"/>
      <c r="SWP38" s="636"/>
      <c r="SWQ38" s="636"/>
      <c r="SWR38" s="636"/>
      <c r="SWS38" s="636"/>
      <c r="SWT38" s="636"/>
      <c r="SWU38" s="636"/>
      <c r="SWV38" s="636"/>
      <c r="SWW38" s="636"/>
      <c r="SWX38" s="636"/>
      <c r="SWY38" s="636"/>
      <c r="SWZ38" s="636"/>
      <c r="SXA38" s="636"/>
      <c r="SXB38" s="636"/>
      <c r="SXC38" s="636"/>
      <c r="SXD38" s="636"/>
      <c r="SXE38" s="636"/>
      <c r="SXF38" s="636"/>
      <c r="SXG38" s="636"/>
      <c r="SXH38" s="636"/>
      <c r="SXI38" s="636"/>
      <c r="SXJ38" s="636"/>
      <c r="SXK38" s="636"/>
      <c r="SXL38" s="636"/>
      <c r="SXM38" s="636"/>
      <c r="SXN38" s="636"/>
      <c r="SXO38" s="636"/>
      <c r="SXP38" s="636"/>
      <c r="SXQ38" s="636"/>
      <c r="SXR38" s="636"/>
      <c r="SXS38" s="636"/>
      <c r="SXT38" s="636"/>
      <c r="SXU38" s="636"/>
      <c r="SXV38" s="636"/>
      <c r="SXW38" s="636"/>
      <c r="SXX38" s="636"/>
      <c r="SXY38" s="636"/>
      <c r="SXZ38" s="636"/>
      <c r="SYA38" s="636"/>
      <c r="SYB38" s="636"/>
      <c r="SYC38" s="636"/>
      <c r="SYD38" s="636"/>
      <c r="SYE38" s="636"/>
      <c r="SYF38" s="636"/>
      <c r="SYG38" s="636"/>
      <c r="SYH38" s="636"/>
      <c r="SYI38" s="636"/>
      <c r="SYJ38" s="636"/>
      <c r="SYK38" s="636"/>
      <c r="SYL38" s="636"/>
      <c r="SYM38" s="636"/>
      <c r="SYN38" s="636"/>
      <c r="SYO38" s="636"/>
      <c r="SYP38" s="636"/>
      <c r="SYQ38" s="636"/>
      <c r="SYR38" s="636"/>
      <c r="SYS38" s="636"/>
      <c r="SYT38" s="636"/>
      <c r="SYU38" s="636"/>
      <c r="SYV38" s="636"/>
      <c r="SYW38" s="636"/>
      <c r="SYX38" s="636"/>
      <c r="SYY38" s="636"/>
      <c r="SYZ38" s="636"/>
      <c r="SZA38" s="636"/>
      <c r="SZB38" s="636"/>
      <c r="SZC38" s="636"/>
      <c r="SZD38" s="636"/>
      <c r="SZE38" s="636"/>
      <c r="SZF38" s="636"/>
      <c r="SZG38" s="636"/>
      <c r="SZH38" s="636"/>
      <c r="SZI38" s="636"/>
      <c r="SZJ38" s="636"/>
      <c r="SZK38" s="636"/>
      <c r="SZL38" s="636"/>
      <c r="SZM38" s="636"/>
      <c r="SZN38" s="636"/>
      <c r="SZO38" s="636"/>
      <c r="SZP38" s="636"/>
      <c r="SZQ38" s="636"/>
      <c r="SZR38" s="636"/>
      <c r="SZS38" s="636"/>
      <c r="SZT38" s="636"/>
      <c r="SZU38" s="636"/>
      <c r="SZV38" s="636"/>
      <c r="SZW38" s="636"/>
      <c r="SZX38" s="636"/>
      <c r="SZY38" s="636"/>
      <c r="SZZ38" s="636"/>
      <c r="TAA38" s="636"/>
      <c r="TAB38" s="636"/>
      <c r="TAC38" s="636"/>
      <c r="TAD38" s="636"/>
      <c r="TAE38" s="636"/>
      <c r="TAF38" s="636"/>
      <c r="TAG38" s="636"/>
      <c r="TAH38" s="636"/>
      <c r="TAI38" s="636"/>
      <c r="TAJ38" s="636"/>
      <c r="TAK38" s="636"/>
      <c r="TAL38" s="636"/>
      <c r="TAM38" s="636"/>
      <c r="TAN38" s="636"/>
      <c r="TAO38" s="636"/>
      <c r="TAP38" s="636"/>
      <c r="TAQ38" s="636"/>
      <c r="TAR38" s="636"/>
      <c r="TAS38" s="636"/>
      <c r="TAT38" s="636"/>
      <c r="TAU38" s="636"/>
      <c r="TAV38" s="636"/>
      <c r="TAW38" s="636"/>
      <c r="TAX38" s="636"/>
      <c r="TAY38" s="636"/>
      <c r="TAZ38" s="636"/>
      <c r="TBA38" s="636"/>
      <c r="TBB38" s="636"/>
      <c r="TBC38" s="636"/>
      <c r="TBD38" s="636"/>
      <c r="TBE38" s="636"/>
      <c r="TBF38" s="636"/>
      <c r="TBG38" s="636"/>
      <c r="TBH38" s="636"/>
      <c r="TBI38" s="636"/>
      <c r="TBJ38" s="636"/>
      <c r="TBK38" s="636"/>
      <c r="TBL38" s="636"/>
      <c r="TBM38" s="636"/>
      <c r="TBN38" s="636"/>
      <c r="TBO38" s="636"/>
      <c r="TBP38" s="636"/>
      <c r="TBQ38" s="636"/>
      <c r="TBR38" s="636"/>
      <c r="TBS38" s="636"/>
      <c r="TBT38" s="636"/>
      <c r="TBU38" s="636"/>
      <c r="TBV38" s="636"/>
      <c r="TBW38" s="636"/>
      <c r="TBX38" s="636"/>
      <c r="TBY38" s="636"/>
      <c r="TBZ38" s="636"/>
      <c r="TCA38" s="636"/>
      <c r="TCB38" s="636"/>
      <c r="TCC38" s="636"/>
      <c r="TCD38" s="636"/>
      <c r="TCE38" s="636"/>
      <c r="TCF38" s="636"/>
      <c r="TCG38" s="636"/>
      <c r="TCH38" s="636"/>
      <c r="TCI38" s="636"/>
      <c r="TCJ38" s="636"/>
      <c r="TCK38" s="636"/>
      <c r="TCL38" s="636"/>
      <c r="TCM38" s="636"/>
      <c r="TCN38" s="636"/>
      <c r="TCO38" s="636"/>
      <c r="TCP38" s="636"/>
      <c r="TCQ38" s="636"/>
      <c r="TCR38" s="636"/>
      <c r="TCS38" s="636"/>
      <c r="TCT38" s="636"/>
      <c r="TCU38" s="636"/>
      <c r="TCV38" s="636"/>
      <c r="TCW38" s="636"/>
      <c r="TCX38" s="636"/>
      <c r="TCY38" s="636"/>
      <c r="TCZ38" s="636"/>
      <c r="TDA38" s="636"/>
      <c r="TDB38" s="636"/>
      <c r="TDC38" s="636"/>
      <c r="TDD38" s="636"/>
      <c r="TDE38" s="636"/>
      <c r="TDF38" s="636"/>
      <c r="TDG38" s="636"/>
      <c r="TDH38" s="636"/>
      <c r="TDI38" s="636"/>
      <c r="TDJ38" s="636"/>
      <c r="TDK38" s="636"/>
      <c r="TDL38" s="636"/>
      <c r="TDM38" s="636"/>
      <c r="TDN38" s="636"/>
      <c r="TDO38" s="636"/>
      <c r="TDP38" s="636"/>
      <c r="TDQ38" s="636"/>
      <c r="TDR38" s="636"/>
      <c r="TDS38" s="636"/>
      <c r="TDT38" s="636"/>
      <c r="TDU38" s="636"/>
      <c r="TDV38" s="636"/>
      <c r="TDW38" s="636"/>
      <c r="TDX38" s="636"/>
      <c r="TDY38" s="636"/>
      <c r="TDZ38" s="636"/>
      <c r="TEA38" s="636"/>
      <c r="TEB38" s="636"/>
      <c r="TEC38" s="636"/>
      <c r="TED38" s="636"/>
      <c r="TEE38" s="636"/>
      <c r="TEF38" s="636"/>
      <c r="TEG38" s="636"/>
      <c r="TEH38" s="636"/>
      <c r="TEI38" s="636"/>
      <c r="TEJ38" s="636"/>
      <c r="TEK38" s="636"/>
      <c r="TEL38" s="636"/>
      <c r="TEM38" s="636"/>
      <c r="TEN38" s="636"/>
      <c r="TEO38" s="636"/>
      <c r="TEP38" s="636"/>
      <c r="TEQ38" s="636"/>
      <c r="TER38" s="636"/>
      <c r="TES38" s="636"/>
      <c r="TET38" s="636"/>
      <c r="TEU38" s="636"/>
      <c r="TEV38" s="636"/>
      <c r="TEW38" s="636"/>
      <c r="TEX38" s="636"/>
      <c r="TEY38" s="636"/>
      <c r="TEZ38" s="636"/>
      <c r="TFA38" s="636"/>
      <c r="TFB38" s="636"/>
      <c r="TFC38" s="636"/>
      <c r="TFD38" s="636"/>
      <c r="TFE38" s="636"/>
      <c r="TFF38" s="636"/>
      <c r="TFG38" s="636"/>
      <c r="TFH38" s="636"/>
      <c r="TFI38" s="636"/>
      <c r="TFJ38" s="636"/>
      <c r="TFK38" s="636"/>
      <c r="TFL38" s="636"/>
      <c r="TFM38" s="636"/>
      <c r="TFN38" s="636"/>
      <c r="TFO38" s="636"/>
      <c r="TFP38" s="636"/>
      <c r="TFQ38" s="636"/>
      <c r="TFR38" s="636"/>
      <c r="TFS38" s="636"/>
      <c r="TFT38" s="636"/>
      <c r="TFU38" s="636"/>
      <c r="TFV38" s="636"/>
      <c r="TFW38" s="636"/>
      <c r="TFX38" s="636"/>
      <c r="TFY38" s="636"/>
      <c r="TFZ38" s="636"/>
      <c r="TGA38" s="636"/>
      <c r="TGB38" s="636"/>
      <c r="TGC38" s="636"/>
      <c r="TGD38" s="636"/>
      <c r="TGE38" s="636"/>
      <c r="TGF38" s="636"/>
      <c r="TGG38" s="636"/>
      <c r="TGH38" s="636"/>
      <c r="TGI38" s="636"/>
      <c r="TGJ38" s="636"/>
      <c r="TGK38" s="636"/>
      <c r="TGL38" s="636"/>
      <c r="TGM38" s="636"/>
      <c r="TGN38" s="636"/>
      <c r="TGO38" s="636"/>
      <c r="TGP38" s="636"/>
      <c r="TGQ38" s="636"/>
      <c r="TGR38" s="636"/>
      <c r="TGS38" s="636"/>
      <c r="TGT38" s="636"/>
      <c r="TGU38" s="636"/>
      <c r="TGV38" s="636"/>
      <c r="TGW38" s="636"/>
      <c r="TGX38" s="636"/>
      <c r="TGY38" s="636"/>
      <c r="TGZ38" s="636"/>
      <c r="THA38" s="636"/>
      <c r="THB38" s="636"/>
      <c r="THC38" s="636"/>
      <c r="THD38" s="636"/>
      <c r="THE38" s="636"/>
      <c r="THF38" s="636"/>
      <c r="THG38" s="636"/>
      <c r="THH38" s="636"/>
      <c r="THI38" s="636"/>
      <c r="THJ38" s="636"/>
      <c r="THK38" s="636"/>
      <c r="THL38" s="636"/>
      <c r="THM38" s="636"/>
      <c r="THN38" s="636"/>
      <c r="THO38" s="636"/>
      <c r="THP38" s="636"/>
      <c r="THQ38" s="636"/>
      <c r="THR38" s="636"/>
      <c r="THS38" s="636"/>
      <c r="THT38" s="636"/>
      <c r="THU38" s="636"/>
      <c r="THV38" s="636"/>
      <c r="THW38" s="636"/>
      <c r="THX38" s="636"/>
      <c r="THY38" s="636"/>
      <c r="THZ38" s="636"/>
      <c r="TIA38" s="636"/>
      <c r="TIB38" s="636"/>
      <c r="TIC38" s="636"/>
      <c r="TID38" s="636"/>
      <c r="TIE38" s="636"/>
      <c r="TIF38" s="636"/>
      <c r="TIG38" s="636"/>
      <c r="TIH38" s="636"/>
      <c r="TII38" s="636"/>
      <c r="TIJ38" s="636"/>
      <c r="TIK38" s="636"/>
      <c r="TIL38" s="636"/>
      <c r="TIM38" s="636"/>
      <c r="TIN38" s="636"/>
      <c r="TIO38" s="636"/>
      <c r="TIP38" s="636"/>
      <c r="TIQ38" s="636"/>
      <c r="TIR38" s="636"/>
      <c r="TIS38" s="636"/>
      <c r="TIT38" s="636"/>
      <c r="TIU38" s="636"/>
      <c r="TIV38" s="636"/>
      <c r="TIW38" s="636"/>
      <c r="TIX38" s="636"/>
      <c r="TIY38" s="636"/>
      <c r="TIZ38" s="636"/>
      <c r="TJA38" s="636"/>
      <c r="TJB38" s="636"/>
      <c r="TJC38" s="636"/>
      <c r="TJD38" s="636"/>
      <c r="TJE38" s="636"/>
      <c r="TJF38" s="636"/>
      <c r="TJG38" s="636"/>
      <c r="TJH38" s="636"/>
      <c r="TJI38" s="636"/>
      <c r="TJJ38" s="636"/>
      <c r="TJK38" s="636"/>
      <c r="TJL38" s="636"/>
      <c r="TJM38" s="636"/>
      <c r="TJN38" s="636"/>
      <c r="TJO38" s="636"/>
      <c r="TJP38" s="636"/>
      <c r="TJQ38" s="636"/>
      <c r="TJR38" s="636"/>
      <c r="TJS38" s="636"/>
      <c r="TJT38" s="636"/>
      <c r="TJU38" s="636"/>
      <c r="TJV38" s="636"/>
      <c r="TJW38" s="636"/>
      <c r="TJX38" s="636"/>
      <c r="TJY38" s="636"/>
      <c r="TJZ38" s="636"/>
      <c r="TKA38" s="636"/>
      <c r="TKB38" s="636"/>
      <c r="TKC38" s="636"/>
      <c r="TKD38" s="636"/>
      <c r="TKE38" s="636"/>
      <c r="TKF38" s="636"/>
      <c r="TKG38" s="636"/>
      <c r="TKH38" s="636"/>
      <c r="TKI38" s="636"/>
      <c r="TKJ38" s="636"/>
      <c r="TKK38" s="636"/>
      <c r="TKL38" s="636"/>
      <c r="TKM38" s="636"/>
      <c r="TKN38" s="636"/>
      <c r="TKO38" s="636"/>
      <c r="TKP38" s="636"/>
      <c r="TKQ38" s="636"/>
      <c r="TKR38" s="636"/>
      <c r="TKS38" s="636"/>
      <c r="TKT38" s="636"/>
      <c r="TKU38" s="636"/>
      <c r="TKV38" s="636"/>
      <c r="TKW38" s="636"/>
      <c r="TKX38" s="636"/>
      <c r="TKY38" s="636"/>
      <c r="TKZ38" s="636"/>
      <c r="TLA38" s="636"/>
      <c r="TLB38" s="636"/>
      <c r="TLC38" s="636"/>
      <c r="TLD38" s="636"/>
      <c r="TLE38" s="636"/>
      <c r="TLF38" s="636"/>
      <c r="TLG38" s="636"/>
      <c r="TLH38" s="636"/>
      <c r="TLI38" s="636"/>
      <c r="TLJ38" s="636"/>
      <c r="TLK38" s="636"/>
      <c r="TLL38" s="636"/>
      <c r="TLM38" s="636"/>
      <c r="TLN38" s="636"/>
      <c r="TLO38" s="636"/>
      <c r="TLP38" s="636"/>
      <c r="TLQ38" s="636"/>
      <c r="TLR38" s="636"/>
      <c r="TLS38" s="636"/>
      <c r="TLT38" s="636"/>
      <c r="TLU38" s="636"/>
      <c r="TLV38" s="636"/>
      <c r="TLW38" s="636"/>
      <c r="TLX38" s="636"/>
      <c r="TLY38" s="636"/>
      <c r="TLZ38" s="636"/>
      <c r="TMA38" s="636"/>
      <c r="TMB38" s="636"/>
      <c r="TMC38" s="636"/>
      <c r="TMD38" s="636"/>
      <c r="TME38" s="636"/>
      <c r="TMF38" s="636"/>
      <c r="TMG38" s="636"/>
      <c r="TMH38" s="636"/>
      <c r="TMI38" s="636"/>
      <c r="TMJ38" s="636"/>
      <c r="TMK38" s="636"/>
      <c r="TML38" s="636"/>
      <c r="TMM38" s="636"/>
      <c r="TMN38" s="636"/>
      <c r="TMO38" s="636"/>
      <c r="TMP38" s="636"/>
      <c r="TMQ38" s="636"/>
      <c r="TMR38" s="636"/>
      <c r="TMS38" s="636"/>
      <c r="TMT38" s="636"/>
      <c r="TMU38" s="636"/>
      <c r="TMV38" s="636"/>
      <c r="TMW38" s="636"/>
      <c r="TMX38" s="636"/>
      <c r="TMY38" s="636"/>
      <c r="TMZ38" s="636"/>
      <c r="TNA38" s="636"/>
      <c r="TNB38" s="636"/>
      <c r="TNC38" s="636"/>
      <c r="TND38" s="636"/>
      <c r="TNE38" s="636"/>
      <c r="TNF38" s="636"/>
      <c r="TNG38" s="636"/>
      <c r="TNH38" s="636"/>
      <c r="TNI38" s="636"/>
      <c r="TNJ38" s="636"/>
      <c r="TNK38" s="636"/>
      <c r="TNL38" s="636"/>
      <c r="TNM38" s="636"/>
      <c r="TNN38" s="636"/>
      <c r="TNO38" s="636"/>
      <c r="TNP38" s="636"/>
      <c r="TNQ38" s="636"/>
      <c r="TNR38" s="636"/>
      <c r="TNS38" s="636"/>
      <c r="TNT38" s="636"/>
      <c r="TNU38" s="636"/>
      <c r="TNV38" s="636"/>
      <c r="TNW38" s="636"/>
      <c r="TNX38" s="636"/>
      <c r="TNY38" s="636"/>
      <c r="TNZ38" s="636"/>
      <c r="TOA38" s="636"/>
      <c r="TOB38" s="636"/>
      <c r="TOC38" s="636"/>
      <c r="TOD38" s="636"/>
      <c r="TOE38" s="636"/>
      <c r="TOF38" s="636"/>
      <c r="TOG38" s="636"/>
      <c r="TOH38" s="636"/>
      <c r="TOI38" s="636"/>
      <c r="TOJ38" s="636"/>
      <c r="TOK38" s="636"/>
      <c r="TOL38" s="636"/>
      <c r="TOM38" s="636"/>
      <c r="TON38" s="636"/>
      <c r="TOO38" s="636"/>
      <c r="TOP38" s="636"/>
      <c r="TOQ38" s="636"/>
      <c r="TOR38" s="636"/>
      <c r="TOS38" s="636"/>
      <c r="TOT38" s="636"/>
      <c r="TOU38" s="636"/>
      <c r="TOV38" s="636"/>
      <c r="TOW38" s="636"/>
      <c r="TOX38" s="636"/>
      <c r="TOY38" s="636"/>
      <c r="TOZ38" s="636"/>
      <c r="TPA38" s="636"/>
      <c r="TPB38" s="636"/>
      <c r="TPC38" s="636"/>
      <c r="TPD38" s="636"/>
      <c r="TPE38" s="636"/>
      <c r="TPF38" s="636"/>
      <c r="TPG38" s="636"/>
      <c r="TPH38" s="636"/>
      <c r="TPI38" s="636"/>
      <c r="TPJ38" s="636"/>
      <c r="TPK38" s="636"/>
      <c r="TPL38" s="636"/>
      <c r="TPM38" s="636"/>
      <c r="TPN38" s="636"/>
      <c r="TPO38" s="636"/>
      <c r="TPP38" s="636"/>
      <c r="TPQ38" s="636"/>
      <c r="TPR38" s="636"/>
      <c r="TPS38" s="636"/>
      <c r="TPT38" s="636"/>
      <c r="TPU38" s="636"/>
      <c r="TPV38" s="636"/>
      <c r="TPW38" s="636"/>
      <c r="TPX38" s="636"/>
      <c r="TPY38" s="636"/>
      <c r="TPZ38" s="636"/>
      <c r="TQA38" s="636"/>
      <c r="TQB38" s="636"/>
      <c r="TQC38" s="636"/>
      <c r="TQD38" s="636"/>
      <c r="TQE38" s="636"/>
      <c r="TQF38" s="636"/>
      <c r="TQG38" s="636"/>
      <c r="TQH38" s="636"/>
      <c r="TQI38" s="636"/>
      <c r="TQJ38" s="636"/>
      <c r="TQK38" s="636"/>
      <c r="TQL38" s="636"/>
      <c r="TQM38" s="636"/>
      <c r="TQN38" s="636"/>
      <c r="TQO38" s="636"/>
      <c r="TQP38" s="636"/>
      <c r="TQQ38" s="636"/>
      <c r="TQR38" s="636"/>
      <c r="TQS38" s="636"/>
      <c r="TQT38" s="636"/>
      <c r="TQU38" s="636"/>
      <c r="TQV38" s="636"/>
      <c r="TQW38" s="636"/>
      <c r="TQX38" s="636"/>
      <c r="TQY38" s="636"/>
      <c r="TQZ38" s="636"/>
      <c r="TRA38" s="636"/>
      <c r="TRB38" s="636"/>
      <c r="TRC38" s="636"/>
      <c r="TRD38" s="636"/>
      <c r="TRE38" s="636"/>
      <c r="TRF38" s="636"/>
      <c r="TRG38" s="636"/>
      <c r="TRH38" s="636"/>
      <c r="TRI38" s="636"/>
      <c r="TRJ38" s="636"/>
      <c r="TRK38" s="636"/>
      <c r="TRL38" s="636"/>
      <c r="TRM38" s="636"/>
      <c r="TRN38" s="636"/>
      <c r="TRO38" s="636"/>
      <c r="TRP38" s="636"/>
      <c r="TRQ38" s="636"/>
      <c r="TRR38" s="636"/>
      <c r="TRS38" s="636"/>
      <c r="TRT38" s="636"/>
      <c r="TRU38" s="636"/>
      <c r="TRV38" s="636"/>
      <c r="TRW38" s="636"/>
      <c r="TRX38" s="636"/>
      <c r="TRY38" s="636"/>
      <c r="TRZ38" s="636"/>
      <c r="TSA38" s="636"/>
      <c r="TSB38" s="636"/>
      <c r="TSC38" s="636"/>
      <c r="TSD38" s="636"/>
      <c r="TSE38" s="636"/>
      <c r="TSF38" s="636"/>
      <c r="TSG38" s="636"/>
      <c r="TSH38" s="636"/>
      <c r="TSI38" s="636"/>
      <c r="TSJ38" s="636"/>
      <c r="TSK38" s="636"/>
      <c r="TSL38" s="636"/>
      <c r="TSM38" s="636"/>
      <c r="TSN38" s="636"/>
      <c r="TSO38" s="636"/>
      <c r="TSP38" s="636"/>
      <c r="TSQ38" s="636"/>
      <c r="TSR38" s="636"/>
      <c r="TSS38" s="636"/>
      <c r="TST38" s="636"/>
      <c r="TSU38" s="636"/>
      <c r="TSV38" s="636"/>
      <c r="TSW38" s="636"/>
      <c r="TSX38" s="636"/>
      <c r="TSY38" s="636"/>
      <c r="TSZ38" s="636"/>
      <c r="TTA38" s="636"/>
      <c r="TTB38" s="636"/>
      <c r="TTC38" s="636"/>
      <c r="TTD38" s="636"/>
      <c r="TTE38" s="636"/>
      <c r="TTF38" s="636"/>
      <c r="TTG38" s="636"/>
      <c r="TTH38" s="636"/>
      <c r="TTI38" s="636"/>
      <c r="TTJ38" s="636"/>
      <c r="TTK38" s="636"/>
      <c r="TTL38" s="636"/>
      <c r="TTM38" s="636"/>
      <c r="TTN38" s="636"/>
      <c r="TTO38" s="636"/>
      <c r="TTP38" s="636"/>
      <c r="TTQ38" s="636"/>
      <c r="TTR38" s="636"/>
      <c r="TTS38" s="636"/>
      <c r="TTT38" s="636"/>
      <c r="TTU38" s="636"/>
      <c r="TTV38" s="636"/>
      <c r="TTW38" s="636"/>
      <c r="TTX38" s="636"/>
      <c r="TTY38" s="636"/>
      <c r="TTZ38" s="636"/>
      <c r="TUA38" s="636"/>
      <c r="TUB38" s="636"/>
      <c r="TUC38" s="636"/>
      <c r="TUD38" s="636"/>
      <c r="TUE38" s="636"/>
      <c r="TUF38" s="636"/>
      <c r="TUG38" s="636"/>
      <c r="TUH38" s="636"/>
      <c r="TUI38" s="636"/>
      <c r="TUJ38" s="636"/>
      <c r="TUK38" s="636"/>
      <c r="TUL38" s="636"/>
      <c r="TUM38" s="636"/>
      <c r="TUN38" s="636"/>
      <c r="TUO38" s="636"/>
      <c r="TUP38" s="636"/>
      <c r="TUQ38" s="636"/>
      <c r="TUR38" s="636"/>
      <c r="TUS38" s="636"/>
      <c r="TUT38" s="636"/>
      <c r="TUU38" s="636"/>
      <c r="TUV38" s="636"/>
      <c r="TUW38" s="636"/>
      <c r="TUX38" s="636"/>
      <c r="TUY38" s="636"/>
      <c r="TUZ38" s="636"/>
      <c r="TVA38" s="636"/>
      <c r="TVB38" s="636"/>
      <c r="TVC38" s="636"/>
      <c r="TVD38" s="636"/>
      <c r="TVE38" s="636"/>
      <c r="TVF38" s="636"/>
      <c r="TVG38" s="636"/>
      <c r="TVH38" s="636"/>
      <c r="TVI38" s="636"/>
      <c r="TVJ38" s="636"/>
      <c r="TVK38" s="636"/>
      <c r="TVL38" s="636"/>
      <c r="TVM38" s="636"/>
      <c r="TVN38" s="636"/>
      <c r="TVO38" s="636"/>
      <c r="TVP38" s="636"/>
      <c r="TVQ38" s="636"/>
      <c r="TVR38" s="636"/>
      <c r="TVS38" s="636"/>
      <c r="TVT38" s="636"/>
      <c r="TVU38" s="636"/>
      <c r="TVV38" s="636"/>
      <c r="TVW38" s="636"/>
      <c r="TVX38" s="636"/>
      <c r="TVY38" s="636"/>
      <c r="TVZ38" s="636"/>
      <c r="TWA38" s="636"/>
      <c r="TWB38" s="636"/>
      <c r="TWC38" s="636"/>
      <c r="TWD38" s="636"/>
      <c r="TWE38" s="636"/>
      <c r="TWF38" s="636"/>
      <c r="TWG38" s="636"/>
      <c r="TWH38" s="636"/>
      <c r="TWI38" s="636"/>
      <c r="TWJ38" s="636"/>
      <c r="TWK38" s="636"/>
      <c r="TWL38" s="636"/>
      <c r="TWM38" s="636"/>
      <c r="TWN38" s="636"/>
      <c r="TWO38" s="636"/>
      <c r="TWP38" s="636"/>
      <c r="TWQ38" s="636"/>
      <c r="TWR38" s="636"/>
      <c r="TWS38" s="636"/>
      <c r="TWT38" s="636"/>
      <c r="TWU38" s="636"/>
      <c r="TWV38" s="636"/>
      <c r="TWW38" s="636"/>
      <c r="TWX38" s="636"/>
      <c r="TWY38" s="636"/>
      <c r="TWZ38" s="636"/>
      <c r="TXA38" s="636"/>
      <c r="TXB38" s="636"/>
      <c r="TXC38" s="636"/>
      <c r="TXD38" s="636"/>
      <c r="TXE38" s="636"/>
      <c r="TXF38" s="636"/>
      <c r="TXG38" s="636"/>
      <c r="TXH38" s="636"/>
      <c r="TXI38" s="636"/>
      <c r="TXJ38" s="636"/>
      <c r="TXK38" s="636"/>
      <c r="TXL38" s="636"/>
      <c r="TXM38" s="636"/>
      <c r="TXN38" s="636"/>
      <c r="TXO38" s="636"/>
      <c r="TXP38" s="636"/>
      <c r="TXQ38" s="636"/>
      <c r="TXR38" s="636"/>
      <c r="TXS38" s="636"/>
      <c r="TXT38" s="636"/>
      <c r="TXU38" s="636"/>
      <c r="TXV38" s="636"/>
      <c r="TXW38" s="636"/>
      <c r="TXX38" s="636"/>
      <c r="TXY38" s="636"/>
      <c r="TXZ38" s="636"/>
      <c r="TYA38" s="636"/>
      <c r="TYB38" s="636"/>
      <c r="TYC38" s="636"/>
      <c r="TYD38" s="636"/>
      <c r="TYE38" s="636"/>
      <c r="TYF38" s="636"/>
      <c r="TYG38" s="636"/>
      <c r="TYH38" s="636"/>
      <c r="TYI38" s="636"/>
      <c r="TYJ38" s="636"/>
      <c r="TYK38" s="636"/>
      <c r="TYL38" s="636"/>
      <c r="TYM38" s="636"/>
      <c r="TYN38" s="636"/>
      <c r="TYO38" s="636"/>
      <c r="TYP38" s="636"/>
      <c r="TYQ38" s="636"/>
      <c r="TYR38" s="636"/>
      <c r="TYS38" s="636"/>
      <c r="TYT38" s="636"/>
      <c r="TYU38" s="636"/>
      <c r="TYV38" s="636"/>
      <c r="TYW38" s="636"/>
      <c r="TYX38" s="636"/>
      <c r="TYY38" s="636"/>
      <c r="TYZ38" s="636"/>
      <c r="TZA38" s="636"/>
      <c r="TZB38" s="636"/>
      <c r="TZC38" s="636"/>
      <c r="TZD38" s="636"/>
      <c r="TZE38" s="636"/>
      <c r="TZF38" s="636"/>
      <c r="TZG38" s="636"/>
      <c r="TZH38" s="636"/>
      <c r="TZI38" s="636"/>
      <c r="TZJ38" s="636"/>
      <c r="TZK38" s="636"/>
      <c r="TZL38" s="636"/>
      <c r="TZM38" s="636"/>
      <c r="TZN38" s="636"/>
      <c r="TZO38" s="636"/>
      <c r="TZP38" s="636"/>
      <c r="TZQ38" s="636"/>
      <c r="TZR38" s="636"/>
      <c r="TZS38" s="636"/>
      <c r="TZT38" s="636"/>
      <c r="TZU38" s="636"/>
      <c r="TZV38" s="636"/>
      <c r="TZW38" s="636"/>
      <c r="TZX38" s="636"/>
      <c r="TZY38" s="636"/>
      <c r="TZZ38" s="636"/>
      <c r="UAA38" s="636"/>
      <c r="UAB38" s="636"/>
      <c r="UAC38" s="636"/>
      <c r="UAD38" s="636"/>
      <c r="UAE38" s="636"/>
      <c r="UAF38" s="636"/>
      <c r="UAG38" s="636"/>
      <c r="UAH38" s="636"/>
      <c r="UAI38" s="636"/>
      <c r="UAJ38" s="636"/>
      <c r="UAK38" s="636"/>
      <c r="UAL38" s="636"/>
      <c r="UAM38" s="636"/>
      <c r="UAN38" s="636"/>
      <c r="UAO38" s="636"/>
      <c r="UAP38" s="636"/>
      <c r="UAQ38" s="636"/>
      <c r="UAR38" s="636"/>
      <c r="UAS38" s="636"/>
      <c r="UAT38" s="636"/>
      <c r="UAU38" s="636"/>
      <c r="UAV38" s="636"/>
      <c r="UAW38" s="636"/>
      <c r="UAX38" s="636"/>
      <c r="UAY38" s="636"/>
      <c r="UAZ38" s="636"/>
      <c r="UBA38" s="636"/>
      <c r="UBB38" s="636"/>
      <c r="UBC38" s="636"/>
      <c r="UBD38" s="636"/>
      <c r="UBE38" s="636"/>
      <c r="UBF38" s="636"/>
      <c r="UBG38" s="636"/>
      <c r="UBH38" s="636"/>
      <c r="UBI38" s="636"/>
      <c r="UBJ38" s="636"/>
      <c r="UBK38" s="636"/>
      <c r="UBL38" s="636"/>
      <c r="UBM38" s="636"/>
      <c r="UBN38" s="636"/>
      <c r="UBO38" s="636"/>
      <c r="UBP38" s="636"/>
      <c r="UBQ38" s="636"/>
      <c r="UBR38" s="636"/>
      <c r="UBS38" s="636"/>
      <c r="UBT38" s="636"/>
      <c r="UBU38" s="636"/>
      <c r="UBV38" s="636"/>
      <c r="UBW38" s="636"/>
      <c r="UBX38" s="636"/>
      <c r="UBY38" s="636"/>
      <c r="UBZ38" s="636"/>
      <c r="UCA38" s="636"/>
      <c r="UCB38" s="636"/>
      <c r="UCC38" s="636"/>
      <c r="UCD38" s="636"/>
      <c r="UCE38" s="636"/>
      <c r="UCF38" s="636"/>
      <c r="UCG38" s="636"/>
      <c r="UCH38" s="636"/>
      <c r="UCI38" s="636"/>
      <c r="UCJ38" s="636"/>
      <c r="UCK38" s="636"/>
      <c r="UCL38" s="636"/>
      <c r="UCM38" s="636"/>
      <c r="UCN38" s="636"/>
      <c r="UCO38" s="636"/>
      <c r="UCP38" s="636"/>
      <c r="UCQ38" s="636"/>
      <c r="UCR38" s="636"/>
      <c r="UCS38" s="636"/>
      <c r="UCT38" s="636"/>
      <c r="UCU38" s="636"/>
      <c r="UCV38" s="636"/>
      <c r="UCW38" s="636"/>
      <c r="UCX38" s="636"/>
      <c r="UCY38" s="636"/>
      <c r="UCZ38" s="636"/>
      <c r="UDA38" s="636"/>
      <c r="UDB38" s="636"/>
      <c r="UDC38" s="636"/>
      <c r="UDD38" s="636"/>
      <c r="UDE38" s="636"/>
      <c r="UDF38" s="636"/>
      <c r="UDG38" s="636"/>
      <c r="UDH38" s="636"/>
      <c r="UDI38" s="636"/>
      <c r="UDJ38" s="636"/>
      <c r="UDK38" s="636"/>
      <c r="UDL38" s="636"/>
      <c r="UDM38" s="636"/>
      <c r="UDN38" s="636"/>
      <c r="UDO38" s="636"/>
      <c r="UDP38" s="636"/>
      <c r="UDQ38" s="636"/>
      <c r="UDR38" s="636"/>
      <c r="UDS38" s="636"/>
      <c r="UDT38" s="636"/>
      <c r="UDU38" s="636"/>
      <c r="UDV38" s="636"/>
      <c r="UDW38" s="636"/>
      <c r="UDX38" s="636"/>
      <c r="UDY38" s="636"/>
      <c r="UDZ38" s="636"/>
      <c r="UEA38" s="636"/>
      <c r="UEB38" s="636"/>
      <c r="UEC38" s="636"/>
      <c r="UED38" s="636"/>
      <c r="UEE38" s="636"/>
      <c r="UEF38" s="636"/>
      <c r="UEG38" s="636"/>
      <c r="UEH38" s="636"/>
      <c r="UEI38" s="636"/>
      <c r="UEJ38" s="636"/>
      <c r="UEK38" s="636"/>
      <c r="UEL38" s="636"/>
      <c r="UEM38" s="636"/>
      <c r="UEN38" s="636"/>
      <c r="UEO38" s="636"/>
      <c r="UEP38" s="636"/>
      <c r="UEQ38" s="636"/>
      <c r="UER38" s="636"/>
      <c r="UES38" s="636"/>
      <c r="UET38" s="636"/>
      <c r="UEU38" s="636"/>
      <c r="UEV38" s="636"/>
      <c r="UEW38" s="636"/>
      <c r="UEX38" s="636"/>
      <c r="UEY38" s="636"/>
      <c r="UEZ38" s="636"/>
      <c r="UFA38" s="636"/>
      <c r="UFB38" s="636"/>
      <c r="UFC38" s="636"/>
      <c r="UFD38" s="636"/>
      <c r="UFE38" s="636"/>
      <c r="UFF38" s="636"/>
      <c r="UFG38" s="636"/>
      <c r="UFH38" s="636"/>
      <c r="UFI38" s="636"/>
      <c r="UFJ38" s="636"/>
      <c r="UFK38" s="636"/>
      <c r="UFL38" s="636"/>
      <c r="UFM38" s="636"/>
      <c r="UFN38" s="636"/>
      <c r="UFO38" s="636"/>
      <c r="UFP38" s="636"/>
      <c r="UFQ38" s="636"/>
      <c r="UFR38" s="636"/>
      <c r="UFS38" s="636"/>
      <c r="UFT38" s="636"/>
      <c r="UFU38" s="636"/>
      <c r="UFV38" s="636"/>
      <c r="UFW38" s="636"/>
      <c r="UFX38" s="636"/>
      <c r="UFY38" s="636"/>
      <c r="UFZ38" s="636"/>
      <c r="UGA38" s="636"/>
      <c r="UGB38" s="636"/>
      <c r="UGC38" s="636"/>
      <c r="UGD38" s="636"/>
      <c r="UGE38" s="636"/>
      <c r="UGF38" s="636"/>
      <c r="UGG38" s="636"/>
      <c r="UGH38" s="636"/>
      <c r="UGI38" s="636"/>
      <c r="UGJ38" s="636"/>
      <c r="UGK38" s="636"/>
      <c r="UGL38" s="636"/>
      <c r="UGM38" s="636"/>
      <c r="UGN38" s="636"/>
      <c r="UGO38" s="636"/>
      <c r="UGP38" s="636"/>
      <c r="UGQ38" s="636"/>
      <c r="UGR38" s="636"/>
      <c r="UGS38" s="636"/>
      <c r="UGT38" s="636"/>
      <c r="UGU38" s="636"/>
      <c r="UGV38" s="636"/>
      <c r="UGW38" s="636"/>
      <c r="UGX38" s="636"/>
      <c r="UGY38" s="636"/>
      <c r="UGZ38" s="636"/>
      <c r="UHA38" s="636"/>
      <c r="UHB38" s="636"/>
      <c r="UHC38" s="636"/>
      <c r="UHD38" s="636"/>
      <c r="UHE38" s="636"/>
      <c r="UHF38" s="636"/>
      <c r="UHG38" s="636"/>
      <c r="UHH38" s="636"/>
      <c r="UHI38" s="636"/>
      <c r="UHJ38" s="636"/>
      <c r="UHK38" s="636"/>
      <c r="UHL38" s="636"/>
      <c r="UHM38" s="636"/>
      <c r="UHN38" s="636"/>
      <c r="UHO38" s="636"/>
      <c r="UHP38" s="636"/>
      <c r="UHQ38" s="636"/>
      <c r="UHR38" s="636"/>
      <c r="UHS38" s="636"/>
      <c r="UHT38" s="636"/>
      <c r="UHU38" s="636"/>
      <c r="UHV38" s="636"/>
      <c r="UHW38" s="636"/>
      <c r="UHX38" s="636"/>
      <c r="UHY38" s="636"/>
      <c r="UHZ38" s="636"/>
      <c r="UIA38" s="636"/>
      <c r="UIB38" s="636"/>
      <c r="UIC38" s="636"/>
      <c r="UID38" s="636"/>
      <c r="UIE38" s="636"/>
      <c r="UIF38" s="636"/>
      <c r="UIG38" s="636"/>
      <c r="UIH38" s="636"/>
      <c r="UII38" s="636"/>
      <c r="UIJ38" s="636"/>
      <c r="UIK38" s="636"/>
      <c r="UIL38" s="636"/>
      <c r="UIM38" s="636"/>
      <c r="UIN38" s="636"/>
      <c r="UIO38" s="636"/>
      <c r="UIP38" s="636"/>
      <c r="UIQ38" s="636"/>
      <c r="UIR38" s="636"/>
      <c r="UIS38" s="636"/>
      <c r="UIT38" s="636"/>
      <c r="UIU38" s="636"/>
      <c r="UIV38" s="636"/>
      <c r="UIW38" s="636"/>
      <c r="UIX38" s="636"/>
      <c r="UIY38" s="636"/>
      <c r="UIZ38" s="636"/>
      <c r="UJA38" s="636"/>
      <c r="UJB38" s="636"/>
      <c r="UJC38" s="636"/>
      <c r="UJD38" s="636"/>
      <c r="UJE38" s="636"/>
      <c r="UJF38" s="636"/>
      <c r="UJG38" s="636"/>
      <c r="UJH38" s="636"/>
      <c r="UJI38" s="636"/>
      <c r="UJJ38" s="636"/>
      <c r="UJK38" s="636"/>
      <c r="UJL38" s="636"/>
      <c r="UJM38" s="636"/>
      <c r="UJN38" s="636"/>
      <c r="UJO38" s="636"/>
      <c r="UJP38" s="636"/>
      <c r="UJQ38" s="636"/>
      <c r="UJR38" s="636"/>
      <c r="UJS38" s="636"/>
      <c r="UJT38" s="636"/>
      <c r="UJU38" s="636"/>
      <c r="UJV38" s="636"/>
      <c r="UJW38" s="636"/>
      <c r="UJX38" s="636"/>
      <c r="UJY38" s="636"/>
      <c r="UJZ38" s="636"/>
      <c r="UKA38" s="636"/>
      <c r="UKB38" s="636"/>
      <c r="UKC38" s="636"/>
      <c r="UKD38" s="636"/>
      <c r="UKE38" s="636"/>
      <c r="UKF38" s="636"/>
      <c r="UKG38" s="636"/>
      <c r="UKH38" s="636"/>
      <c r="UKI38" s="636"/>
      <c r="UKJ38" s="636"/>
      <c r="UKK38" s="636"/>
      <c r="UKL38" s="636"/>
      <c r="UKM38" s="636"/>
      <c r="UKN38" s="636"/>
      <c r="UKO38" s="636"/>
      <c r="UKP38" s="636"/>
      <c r="UKQ38" s="636"/>
      <c r="UKR38" s="636"/>
      <c r="UKS38" s="636"/>
      <c r="UKT38" s="636"/>
      <c r="UKU38" s="636"/>
      <c r="UKV38" s="636"/>
      <c r="UKW38" s="636"/>
      <c r="UKX38" s="636"/>
      <c r="UKY38" s="636"/>
      <c r="UKZ38" s="636"/>
      <c r="ULA38" s="636"/>
      <c r="ULB38" s="636"/>
      <c r="ULC38" s="636"/>
      <c r="ULD38" s="636"/>
      <c r="ULE38" s="636"/>
      <c r="ULF38" s="636"/>
      <c r="ULG38" s="636"/>
      <c r="ULH38" s="636"/>
      <c r="ULI38" s="636"/>
      <c r="ULJ38" s="636"/>
      <c r="ULK38" s="636"/>
      <c r="ULL38" s="636"/>
      <c r="ULM38" s="636"/>
      <c r="ULN38" s="636"/>
      <c r="ULO38" s="636"/>
      <c r="ULP38" s="636"/>
      <c r="ULQ38" s="636"/>
      <c r="ULR38" s="636"/>
      <c r="ULS38" s="636"/>
      <c r="ULT38" s="636"/>
      <c r="ULU38" s="636"/>
      <c r="ULV38" s="636"/>
      <c r="ULW38" s="636"/>
      <c r="ULX38" s="636"/>
      <c r="ULY38" s="636"/>
      <c r="ULZ38" s="636"/>
      <c r="UMA38" s="636"/>
      <c r="UMB38" s="636"/>
      <c r="UMC38" s="636"/>
      <c r="UMD38" s="636"/>
      <c r="UME38" s="636"/>
      <c r="UMF38" s="636"/>
      <c r="UMG38" s="636"/>
      <c r="UMH38" s="636"/>
      <c r="UMI38" s="636"/>
      <c r="UMJ38" s="636"/>
      <c r="UMK38" s="636"/>
      <c r="UML38" s="636"/>
      <c r="UMM38" s="636"/>
      <c r="UMN38" s="636"/>
      <c r="UMO38" s="636"/>
      <c r="UMP38" s="636"/>
      <c r="UMQ38" s="636"/>
      <c r="UMR38" s="636"/>
      <c r="UMS38" s="636"/>
      <c r="UMT38" s="636"/>
      <c r="UMU38" s="636"/>
      <c r="UMV38" s="636"/>
      <c r="UMW38" s="636"/>
      <c r="UMX38" s="636"/>
      <c r="UMY38" s="636"/>
      <c r="UMZ38" s="636"/>
      <c r="UNA38" s="636"/>
      <c r="UNB38" s="636"/>
      <c r="UNC38" s="636"/>
      <c r="UND38" s="636"/>
      <c r="UNE38" s="636"/>
      <c r="UNF38" s="636"/>
      <c r="UNG38" s="636"/>
      <c r="UNH38" s="636"/>
      <c r="UNI38" s="636"/>
      <c r="UNJ38" s="636"/>
      <c r="UNK38" s="636"/>
      <c r="UNL38" s="636"/>
      <c r="UNM38" s="636"/>
      <c r="UNN38" s="636"/>
      <c r="UNO38" s="636"/>
      <c r="UNP38" s="636"/>
      <c r="UNQ38" s="636"/>
      <c r="UNR38" s="636"/>
      <c r="UNS38" s="636"/>
      <c r="UNT38" s="636"/>
      <c r="UNU38" s="636"/>
      <c r="UNV38" s="636"/>
      <c r="UNW38" s="636"/>
      <c r="UNX38" s="636"/>
      <c r="UNY38" s="636"/>
      <c r="UNZ38" s="636"/>
      <c r="UOA38" s="636"/>
      <c r="UOB38" s="636"/>
      <c r="UOC38" s="636"/>
      <c r="UOD38" s="636"/>
      <c r="UOE38" s="636"/>
      <c r="UOF38" s="636"/>
      <c r="UOG38" s="636"/>
      <c r="UOH38" s="636"/>
      <c r="UOI38" s="636"/>
      <c r="UOJ38" s="636"/>
      <c r="UOK38" s="636"/>
      <c r="UOL38" s="636"/>
      <c r="UOM38" s="636"/>
      <c r="UON38" s="636"/>
      <c r="UOO38" s="636"/>
      <c r="UOP38" s="636"/>
      <c r="UOQ38" s="636"/>
      <c r="UOR38" s="636"/>
      <c r="UOS38" s="636"/>
      <c r="UOT38" s="636"/>
      <c r="UOU38" s="636"/>
      <c r="UOV38" s="636"/>
      <c r="UOW38" s="636"/>
      <c r="UOX38" s="636"/>
      <c r="UOY38" s="636"/>
      <c r="UOZ38" s="636"/>
      <c r="UPA38" s="636"/>
      <c r="UPB38" s="636"/>
      <c r="UPC38" s="636"/>
      <c r="UPD38" s="636"/>
      <c r="UPE38" s="636"/>
      <c r="UPF38" s="636"/>
      <c r="UPG38" s="636"/>
      <c r="UPH38" s="636"/>
      <c r="UPI38" s="636"/>
      <c r="UPJ38" s="636"/>
      <c r="UPK38" s="636"/>
      <c r="UPL38" s="636"/>
      <c r="UPM38" s="636"/>
      <c r="UPN38" s="636"/>
      <c r="UPO38" s="636"/>
      <c r="UPP38" s="636"/>
      <c r="UPQ38" s="636"/>
      <c r="UPR38" s="636"/>
      <c r="UPS38" s="636"/>
      <c r="UPT38" s="636"/>
      <c r="UPU38" s="636"/>
      <c r="UPV38" s="636"/>
      <c r="UPW38" s="636"/>
      <c r="UPX38" s="636"/>
      <c r="UPY38" s="636"/>
      <c r="UPZ38" s="636"/>
      <c r="UQA38" s="636"/>
      <c r="UQB38" s="636"/>
      <c r="UQC38" s="636"/>
      <c r="UQD38" s="636"/>
      <c r="UQE38" s="636"/>
      <c r="UQF38" s="636"/>
      <c r="UQG38" s="636"/>
      <c r="UQH38" s="636"/>
      <c r="UQI38" s="636"/>
      <c r="UQJ38" s="636"/>
      <c r="UQK38" s="636"/>
      <c r="UQL38" s="636"/>
      <c r="UQM38" s="636"/>
      <c r="UQN38" s="636"/>
      <c r="UQO38" s="636"/>
      <c r="UQP38" s="636"/>
      <c r="UQQ38" s="636"/>
      <c r="UQR38" s="636"/>
      <c r="UQS38" s="636"/>
      <c r="UQT38" s="636"/>
      <c r="UQU38" s="636"/>
      <c r="UQV38" s="636"/>
      <c r="UQW38" s="636"/>
      <c r="UQX38" s="636"/>
      <c r="UQY38" s="636"/>
      <c r="UQZ38" s="636"/>
      <c r="URA38" s="636"/>
      <c r="URB38" s="636"/>
      <c r="URC38" s="636"/>
      <c r="URD38" s="636"/>
      <c r="URE38" s="636"/>
      <c r="URF38" s="636"/>
      <c r="URG38" s="636"/>
      <c r="URH38" s="636"/>
      <c r="URI38" s="636"/>
      <c r="URJ38" s="636"/>
      <c r="URK38" s="636"/>
      <c r="URL38" s="636"/>
      <c r="URM38" s="636"/>
      <c r="URN38" s="636"/>
      <c r="URO38" s="636"/>
      <c r="URP38" s="636"/>
      <c r="URQ38" s="636"/>
      <c r="URR38" s="636"/>
      <c r="URS38" s="636"/>
      <c r="URT38" s="636"/>
      <c r="URU38" s="636"/>
      <c r="URV38" s="636"/>
      <c r="URW38" s="636"/>
      <c r="URX38" s="636"/>
      <c r="URY38" s="636"/>
      <c r="URZ38" s="636"/>
      <c r="USA38" s="636"/>
      <c r="USB38" s="636"/>
      <c r="USC38" s="636"/>
      <c r="USD38" s="636"/>
      <c r="USE38" s="636"/>
      <c r="USF38" s="636"/>
      <c r="USG38" s="636"/>
      <c r="USH38" s="636"/>
      <c r="USI38" s="636"/>
      <c r="USJ38" s="636"/>
      <c r="USK38" s="636"/>
      <c r="USL38" s="636"/>
      <c r="USM38" s="636"/>
      <c r="USN38" s="636"/>
      <c r="USO38" s="636"/>
      <c r="USP38" s="636"/>
      <c r="USQ38" s="636"/>
      <c r="USR38" s="636"/>
      <c r="USS38" s="636"/>
      <c r="UST38" s="636"/>
      <c r="USU38" s="636"/>
      <c r="USV38" s="636"/>
      <c r="USW38" s="636"/>
      <c r="USX38" s="636"/>
      <c r="USY38" s="636"/>
      <c r="USZ38" s="636"/>
      <c r="UTA38" s="636"/>
      <c r="UTB38" s="636"/>
      <c r="UTC38" s="636"/>
      <c r="UTD38" s="636"/>
      <c r="UTE38" s="636"/>
      <c r="UTF38" s="636"/>
      <c r="UTG38" s="636"/>
      <c r="UTH38" s="636"/>
      <c r="UTI38" s="636"/>
      <c r="UTJ38" s="636"/>
      <c r="UTK38" s="636"/>
      <c r="UTL38" s="636"/>
      <c r="UTM38" s="636"/>
      <c r="UTN38" s="636"/>
      <c r="UTO38" s="636"/>
      <c r="UTP38" s="636"/>
      <c r="UTQ38" s="636"/>
      <c r="UTR38" s="636"/>
      <c r="UTS38" s="636"/>
      <c r="UTT38" s="636"/>
      <c r="UTU38" s="636"/>
      <c r="UTV38" s="636"/>
      <c r="UTW38" s="636"/>
      <c r="UTX38" s="636"/>
      <c r="UTY38" s="636"/>
      <c r="UTZ38" s="636"/>
      <c r="UUA38" s="636"/>
      <c r="UUB38" s="636"/>
      <c r="UUC38" s="636"/>
      <c r="UUD38" s="636"/>
      <c r="UUE38" s="636"/>
      <c r="UUF38" s="636"/>
      <c r="UUG38" s="636"/>
      <c r="UUH38" s="636"/>
      <c r="UUI38" s="636"/>
      <c r="UUJ38" s="636"/>
      <c r="UUK38" s="636"/>
      <c r="UUL38" s="636"/>
      <c r="UUM38" s="636"/>
      <c r="UUN38" s="636"/>
      <c r="UUO38" s="636"/>
      <c r="UUP38" s="636"/>
      <c r="UUQ38" s="636"/>
      <c r="UUR38" s="636"/>
      <c r="UUS38" s="636"/>
      <c r="UUT38" s="636"/>
      <c r="UUU38" s="636"/>
      <c r="UUV38" s="636"/>
      <c r="UUW38" s="636"/>
      <c r="UUX38" s="636"/>
      <c r="UUY38" s="636"/>
      <c r="UUZ38" s="636"/>
      <c r="UVA38" s="636"/>
      <c r="UVB38" s="636"/>
      <c r="UVC38" s="636"/>
      <c r="UVD38" s="636"/>
      <c r="UVE38" s="636"/>
      <c r="UVF38" s="636"/>
      <c r="UVG38" s="636"/>
      <c r="UVH38" s="636"/>
      <c r="UVI38" s="636"/>
      <c r="UVJ38" s="636"/>
      <c r="UVK38" s="636"/>
      <c r="UVL38" s="636"/>
      <c r="UVM38" s="636"/>
      <c r="UVN38" s="636"/>
      <c r="UVO38" s="636"/>
      <c r="UVP38" s="636"/>
      <c r="UVQ38" s="636"/>
      <c r="UVR38" s="636"/>
      <c r="UVS38" s="636"/>
      <c r="UVT38" s="636"/>
      <c r="UVU38" s="636"/>
      <c r="UVV38" s="636"/>
      <c r="UVW38" s="636"/>
      <c r="UVX38" s="636"/>
      <c r="UVY38" s="636"/>
      <c r="UVZ38" s="636"/>
      <c r="UWA38" s="636"/>
      <c r="UWB38" s="636"/>
      <c r="UWC38" s="636"/>
      <c r="UWD38" s="636"/>
      <c r="UWE38" s="636"/>
      <c r="UWF38" s="636"/>
      <c r="UWG38" s="636"/>
      <c r="UWH38" s="636"/>
      <c r="UWI38" s="636"/>
      <c r="UWJ38" s="636"/>
      <c r="UWK38" s="636"/>
      <c r="UWL38" s="636"/>
      <c r="UWM38" s="636"/>
      <c r="UWN38" s="636"/>
      <c r="UWO38" s="636"/>
      <c r="UWP38" s="636"/>
      <c r="UWQ38" s="636"/>
      <c r="UWR38" s="636"/>
      <c r="UWS38" s="636"/>
      <c r="UWT38" s="636"/>
      <c r="UWU38" s="636"/>
      <c r="UWV38" s="636"/>
      <c r="UWW38" s="636"/>
      <c r="UWX38" s="636"/>
      <c r="UWY38" s="636"/>
      <c r="UWZ38" s="636"/>
      <c r="UXA38" s="636"/>
      <c r="UXB38" s="636"/>
      <c r="UXC38" s="636"/>
      <c r="UXD38" s="636"/>
      <c r="UXE38" s="636"/>
      <c r="UXF38" s="636"/>
      <c r="UXG38" s="636"/>
      <c r="UXH38" s="636"/>
      <c r="UXI38" s="636"/>
      <c r="UXJ38" s="636"/>
      <c r="UXK38" s="636"/>
      <c r="UXL38" s="636"/>
      <c r="UXM38" s="636"/>
      <c r="UXN38" s="636"/>
      <c r="UXO38" s="636"/>
      <c r="UXP38" s="636"/>
      <c r="UXQ38" s="636"/>
      <c r="UXR38" s="636"/>
      <c r="UXS38" s="636"/>
      <c r="UXT38" s="636"/>
      <c r="UXU38" s="636"/>
      <c r="UXV38" s="636"/>
      <c r="UXW38" s="636"/>
      <c r="UXX38" s="636"/>
      <c r="UXY38" s="636"/>
      <c r="UXZ38" s="636"/>
      <c r="UYA38" s="636"/>
      <c r="UYB38" s="636"/>
      <c r="UYC38" s="636"/>
      <c r="UYD38" s="636"/>
      <c r="UYE38" s="636"/>
      <c r="UYF38" s="636"/>
      <c r="UYG38" s="636"/>
      <c r="UYH38" s="636"/>
      <c r="UYI38" s="636"/>
      <c r="UYJ38" s="636"/>
      <c r="UYK38" s="636"/>
      <c r="UYL38" s="636"/>
      <c r="UYM38" s="636"/>
      <c r="UYN38" s="636"/>
      <c r="UYO38" s="636"/>
      <c r="UYP38" s="636"/>
      <c r="UYQ38" s="636"/>
      <c r="UYR38" s="636"/>
      <c r="UYS38" s="636"/>
      <c r="UYT38" s="636"/>
      <c r="UYU38" s="636"/>
      <c r="UYV38" s="636"/>
      <c r="UYW38" s="636"/>
      <c r="UYX38" s="636"/>
      <c r="UYY38" s="636"/>
      <c r="UYZ38" s="636"/>
      <c r="UZA38" s="636"/>
      <c r="UZB38" s="636"/>
      <c r="UZC38" s="636"/>
      <c r="UZD38" s="636"/>
      <c r="UZE38" s="636"/>
      <c r="UZF38" s="636"/>
      <c r="UZG38" s="636"/>
      <c r="UZH38" s="636"/>
      <c r="UZI38" s="636"/>
      <c r="UZJ38" s="636"/>
      <c r="UZK38" s="636"/>
      <c r="UZL38" s="636"/>
      <c r="UZM38" s="636"/>
      <c r="UZN38" s="636"/>
      <c r="UZO38" s="636"/>
      <c r="UZP38" s="636"/>
      <c r="UZQ38" s="636"/>
      <c r="UZR38" s="636"/>
      <c r="UZS38" s="636"/>
      <c r="UZT38" s="636"/>
      <c r="UZU38" s="636"/>
      <c r="UZV38" s="636"/>
      <c r="UZW38" s="636"/>
      <c r="UZX38" s="636"/>
      <c r="UZY38" s="636"/>
      <c r="UZZ38" s="636"/>
      <c r="VAA38" s="636"/>
      <c r="VAB38" s="636"/>
      <c r="VAC38" s="636"/>
      <c r="VAD38" s="636"/>
      <c r="VAE38" s="636"/>
      <c r="VAF38" s="636"/>
      <c r="VAG38" s="636"/>
      <c r="VAH38" s="636"/>
      <c r="VAI38" s="636"/>
      <c r="VAJ38" s="636"/>
      <c r="VAK38" s="636"/>
      <c r="VAL38" s="636"/>
      <c r="VAM38" s="636"/>
      <c r="VAN38" s="636"/>
      <c r="VAO38" s="636"/>
      <c r="VAP38" s="636"/>
      <c r="VAQ38" s="636"/>
      <c r="VAR38" s="636"/>
      <c r="VAS38" s="636"/>
      <c r="VAT38" s="636"/>
      <c r="VAU38" s="636"/>
      <c r="VAV38" s="636"/>
      <c r="VAW38" s="636"/>
      <c r="VAX38" s="636"/>
      <c r="VAY38" s="636"/>
      <c r="VAZ38" s="636"/>
      <c r="VBA38" s="636"/>
      <c r="VBB38" s="636"/>
      <c r="VBC38" s="636"/>
      <c r="VBD38" s="636"/>
      <c r="VBE38" s="636"/>
      <c r="VBF38" s="636"/>
      <c r="VBG38" s="636"/>
      <c r="VBH38" s="636"/>
      <c r="VBI38" s="636"/>
      <c r="VBJ38" s="636"/>
      <c r="VBK38" s="636"/>
      <c r="VBL38" s="636"/>
      <c r="VBM38" s="636"/>
      <c r="VBN38" s="636"/>
      <c r="VBO38" s="636"/>
      <c r="VBP38" s="636"/>
      <c r="VBQ38" s="636"/>
      <c r="VBR38" s="636"/>
      <c r="VBS38" s="636"/>
      <c r="VBT38" s="636"/>
      <c r="VBU38" s="636"/>
      <c r="VBV38" s="636"/>
      <c r="VBW38" s="636"/>
      <c r="VBX38" s="636"/>
      <c r="VBY38" s="636"/>
      <c r="VBZ38" s="636"/>
      <c r="VCA38" s="636"/>
      <c r="VCB38" s="636"/>
      <c r="VCC38" s="636"/>
      <c r="VCD38" s="636"/>
      <c r="VCE38" s="636"/>
      <c r="VCF38" s="636"/>
      <c r="VCG38" s="636"/>
      <c r="VCH38" s="636"/>
      <c r="VCI38" s="636"/>
      <c r="VCJ38" s="636"/>
      <c r="VCK38" s="636"/>
      <c r="VCL38" s="636"/>
      <c r="VCM38" s="636"/>
      <c r="VCN38" s="636"/>
      <c r="VCO38" s="636"/>
      <c r="VCP38" s="636"/>
      <c r="VCQ38" s="636"/>
      <c r="VCR38" s="636"/>
      <c r="VCS38" s="636"/>
      <c r="VCT38" s="636"/>
      <c r="VCU38" s="636"/>
      <c r="VCV38" s="636"/>
      <c r="VCW38" s="636"/>
      <c r="VCX38" s="636"/>
      <c r="VCY38" s="636"/>
      <c r="VCZ38" s="636"/>
      <c r="VDA38" s="636"/>
      <c r="VDB38" s="636"/>
      <c r="VDC38" s="636"/>
      <c r="VDD38" s="636"/>
      <c r="VDE38" s="636"/>
      <c r="VDF38" s="636"/>
      <c r="VDG38" s="636"/>
      <c r="VDH38" s="636"/>
      <c r="VDI38" s="636"/>
      <c r="VDJ38" s="636"/>
      <c r="VDK38" s="636"/>
      <c r="VDL38" s="636"/>
      <c r="VDM38" s="636"/>
      <c r="VDN38" s="636"/>
      <c r="VDO38" s="636"/>
      <c r="VDP38" s="636"/>
      <c r="VDQ38" s="636"/>
      <c r="VDR38" s="636"/>
      <c r="VDS38" s="636"/>
      <c r="VDT38" s="636"/>
      <c r="VDU38" s="636"/>
      <c r="VDV38" s="636"/>
      <c r="VDW38" s="636"/>
      <c r="VDX38" s="636"/>
      <c r="VDY38" s="636"/>
      <c r="VDZ38" s="636"/>
      <c r="VEA38" s="636"/>
      <c r="VEB38" s="636"/>
      <c r="VEC38" s="636"/>
      <c r="VED38" s="636"/>
      <c r="VEE38" s="636"/>
      <c r="VEF38" s="636"/>
      <c r="VEG38" s="636"/>
      <c r="VEH38" s="636"/>
      <c r="VEI38" s="636"/>
      <c r="VEJ38" s="636"/>
      <c r="VEK38" s="636"/>
      <c r="VEL38" s="636"/>
      <c r="VEM38" s="636"/>
      <c r="VEN38" s="636"/>
      <c r="VEO38" s="636"/>
      <c r="VEP38" s="636"/>
      <c r="VEQ38" s="636"/>
      <c r="VER38" s="636"/>
      <c r="VES38" s="636"/>
      <c r="VET38" s="636"/>
      <c r="VEU38" s="636"/>
      <c r="VEV38" s="636"/>
      <c r="VEW38" s="636"/>
      <c r="VEX38" s="636"/>
      <c r="VEY38" s="636"/>
      <c r="VEZ38" s="636"/>
      <c r="VFA38" s="636"/>
      <c r="VFB38" s="636"/>
      <c r="VFC38" s="636"/>
      <c r="VFD38" s="636"/>
      <c r="VFE38" s="636"/>
      <c r="VFF38" s="636"/>
      <c r="VFG38" s="636"/>
      <c r="VFH38" s="636"/>
      <c r="VFI38" s="636"/>
      <c r="VFJ38" s="636"/>
      <c r="VFK38" s="636"/>
      <c r="VFL38" s="636"/>
      <c r="VFM38" s="636"/>
      <c r="VFN38" s="636"/>
      <c r="VFO38" s="636"/>
      <c r="VFP38" s="636"/>
      <c r="VFQ38" s="636"/>
      <c r="VFR38" s="636"/>
      <c r="VFS38" s="636"/>
      <c r="VFT38" s="636"/>
      <c r="VFU38" s="636"/>
      <c r="VFV38" s="636"/>
      <c r="VFW38" s="636"/>
      <c r="VFX38" s="636"/>
      <c r="VFY38" s="636"/>
      <c r="VFZ38" s="636"/>
      <c r="VGA38" s="636"/>
      <c r="VGB38" s="636"/>
      <c r="VGC38" s="636"/>
      <c r="VGD38" s="636"/>
      <c r="VGE38" s="636"/>
      <c r="VGF38" s="636"/>
      <c r="VGG38" s="636"/>
      <c r="VGH38" s="636"/>
      <c r="VGI38" s="636"/>
      <c r="VGJ38" s="636"/>
      <c r="VGK38" s="636"/>
      <c r="VGL38" s="636"/>
      <c r="VGM38" s="636"/>
      <c r="VGN38" s="636"/>
      <c r="VGO38" s="636"/>
      <c r="VGP38" s="636"/>
      <c r="VGQ38" s="636"/>
      <c r="VGR38" s="636"/>
      <c r="VGS38" s="636"/>
      <c r="VGT38" s="636"/>
      <c r="VGU38" s="636"/>
      <c r="VGV38" s="636"/>
      <c r="VGW38" s="636"/>
      <c r="VGX38" s="636"/>
      <c r="VGY38" s="636"/>
      <c r="VGZ38" s="636"/>
      <c r="VHA38" s="636"/>
      <c r="VHB38" s="636"/>
      <c r="VHC38" s="636"/>
      <c r="VHD38" s="636"/>
      <c r="VHE38" s="636"/>
      <c r="VHF38" s="636"/>
      <c r="VHG38" s="636"/>
      <c r="VHH38" s="636"/>
      <c r="VHI38" s="636"/>
      <c r="VHJ38" s="636"/>
      <c r="VHK38" s="636"/>
      <c r="VHL38" s="636"/>
      <c r="VHM38" s="636"/>
      <c r="VHN38" s="636"/>
      <c r="VHO38" s="636"/>
      <c r="VHP38" s="636"/>
      <c r="VHQ38" s="636"/>
      <c r="VHR38" s="636"/>
      <c r="VHS38" s="636"/>
      <c r="VHT38" s="636"/>
      <c r="VHU38" s="636"/>
      <c r="VHV38" s="636"/>
      <c r="VHW38" s="636"/>
      <c r="VHX38" s="636"/>
      <c r="VHY38" s="636"/>
      <c r="VHZ38" s="636"/>
      <c r="VIA38" s="636"/>
      <c r="VIB38" s="636"/>
      <c r="VIC38" s="636"/>
      <c r="VID38" s="636"/>
      <c r="VIE38" s="636"/>
      <c r="VIF38" s="636"/>
      <c r="VIG38" s="636"/>
      <c r="VIH38" s="636"/>
      <c r="VII38" s="636"/>
      <c r="VIJ38" s="636"/>
      <c r="VIK38" s="636"/>
      <c r="VIL38" s="636"/>
      <c r="VIM38" s="636"/>
      <c r="VIN38" s="636"/>
      <c r="VIO38" s="636"/>
      <c r="VIP38" s="636"/>
      <c r="VIQ38" s="636"/>
      <c r="VIR38" s="636"/>
      <c r="VIS38" s="636"/>
      <c r="VIT38" s="636"/>
      <c r="VIU38" s="636"/>
      <c r="VIV38" s="636"/>
      <c r="VIW38" s="636"/>
      <c r="VIX38" s="636"/>
      <c r="VIY38" s="636"/>
      <c r="VIZ38" s="636"/>
      <c r="VJA38" s="636"/>
      <c r="VJB38" s="636"/>
      <c r="VJC38" s="636"/>
      <c r="VJD38" s="636"/>
      <c r="VJE38" s="636"/>
      <c r="VJF38" s="636"/>
      <c r="VJG38" s="636"/>
      <c r="VJH38" s="636"/>
      <c r="VJI38" s="636"/>
      <c r="VJJ38" s="636"/>
      <c r="VJK38" s="636"/>
      <c r="VJL38" s="636"/>
      <c r="VJM38" s="636"/>
      <c r="VJN38" s="636"/>
      <c r="VJO38" s="636"/>
      <c r="VJP38" s="636"/>
      <c r="VJQ38" s="636"/>
      <c r="VJR38" s="636"/>
      <c r="VJS38" s="636"/>
      <c r="VJT38" s="636"/>
      <c r="VJU38" s="636"/>
      <c r="VJV38" s="636"/>
      <c r="VJW38" s="636"/>
      <c r="VJX38" s="636"/>
      <c r="VJY38" s="636"/>
      <c r="VJZ38" s="636"/>
      <c r="VKA38" s="636"/>
      <c r="VKB38" s="636"/>
      <c r="VKC38" s="636"/>
      <c r="VKD38" s="636"/>
      <c r="VKE38" s="636"/>
      <c r="VKF38" s="636"/>
      <c r="VKG38" s="636"/>
      <c r="VKH38" s="636"/>
      <c r="VKI38" s="636"/>
      <c r="VKJ38" s="636"/>
      <c r="VKK38" s="636"/>
      <c r="VKL38" s="636"/>
      <c r="VKM38" s="636"/>
      <c r="VKN38" s="636"/>
      <c r="VKO38" s="636"/>
      <c r="VKP38" s="636"/>
      <c r="VKQ38" s="636"/>
      <c r="VKR38" s="636"/>
      <c r="VKS38" s="636"/>
      <c r="VKT38" s="636"/>
      <c r="VKU38" s="636"/>
      <c r="VKV38" s="636"/>
      <c r="VKW38" s="636"/>
      <c r="VKX38" s="636"/>
      <c r="VKY38" s="636"/>
      <c r="VKZ38" s="636"/>
      <c r="VLA38" s="636"/>
      <c r="VLB38" s="636"/>
      <c r="VLC38" s="636"/>
      <c r="VLD38" s="636"/>
      <c r="VLE38" s="636"/>
      <c r="VLF38" s="636"/>
      <c r="VLG38" s="636"/>
      <c r="VLH38" s="636"/>
      <c r="VLI38" s="636"/>
      <c r="VLJ38" s="636"/>
      <c r="VLK38" s="636"/>
      <c r="VLL38" s="636"/>
      <c r="VLM38" s="636"/>
      <c r="VLN38" s="636"/>
      <c r="VLO38" s="636"/>
      <c r="VLP38" s="636"/>
      <c r="VLQ38" s="636"/>
      <c r="VLR38" s="636"/>
      <c r="VLS38" s="636"/>
      <c r="VLT38" s="636"/>
      <c r="VLU38" s="636"/>
      <c r="VLV38" s="636"/>
      <c r="VLW38" s="636"/>
      <c r="VLX38" s="636"/>
      <c r="VLY38" s="636"/>
      <c r="VLZ38" s="636"/>
      <c r="VMA38" s="636"/>
      <c r="VMB38" s="636"/>
      <c r="VMC38" s="636"/>
      <c r="VMD38" s="636"/>
      <c r="VME38" s="636"/>
      <c r="VMF38" s="636"/>
      <c r="VMG38" s="636"/>
      <c r="VMH38" s="636"/>
      <c r="VMI38" s="636"/>
      <c r="VMJ38" s="636"/>
      <c r="VMK38" s="636"/>
      <c r="VML38" s="636"/>
      <c r="VMM38" s="636"/>
      <c r="VMN38" s="636"/>
      <c r="VMO38" s="636"/>
      <c r="VMP38" s="636"/>
      <c r="VMQ38" s="636"/>
      <c r="VMR38" s="636"/>
      <c r="VMS38" s="636"/>
      <c r="VMT38" s="636"/>
      <c r="VMU38" s="636"/>
      <c r="VMV38" s="636"/>
      <c r="VMW38" s="636"/>
      <c r="VMX38" s="636"/>
      <c r="VMY38" s="636"/>
      <c r="VMZ38" s="636"/>
      <c r="VNA38" s="636"/>
      <c r="VNB38" s="636"/>
      <c r="VNC38" s="636"/>
      <c r="VND38" s="636"/>
      <c r="VNE38" s="636"/>
      <c r="VNF38" s="636"/>
      <c r="VNG38" s="636"/>
      <c r="VNH38" s="636"/>
      <c r="VNI38" s="636"/>
      <c r="VNJ38" s="636"/>
      <c r="VNK38" s="636"/>
      <c r="VNL38" s="636"/>
      <c r="VNM38" s="636"/>
      <c r="VNN38" s="636"/>
      <c r="VNO38" s="636"/>
      <c r="VNP38" s="636"/>
      <c r="VNQ38" s="636"/>
      <c r="VNR38" s="636"/>
      <c r="VNS38" s="636"/>
      <c r="VNT38" s="636"/>
      <c r="VNU38" s="636"/>
      <c r="VNV38" s="636"/>
      <c r="VNW38" s="636"/>
      <c r="VNX38" s="636"/>
      <c r="VNY38" s="636"/>
      <c r="VNZ38" s="636"/>
      <c r="VOA38" s="636"/>
      <c r="VOB38" s="636"/>
      <c r="VOC38" s="636"/>
      <c r="VOD38" s="636"/>
      <c r="VOE38" s="636"/>
      <c r="VOF38" s="636"/>
      <c r="VOG38" s="636"/>
      <c r="VOH38" s="636"/>
      <c r="VOI38" s="636"/>
      <c r="VOJ38" s="636"/>
      <c r="VOK38" s="636"/>
      <c r="VOL38" s="636"/>
      <c r="VOM38" s="636"/>
      <c r="VON38" s="636"/>
      <c r="VOO38" s="636"/>
      <c r="VOP38" s="636"/>
      <c r="VOQ38" s="636"/>
      <c r="VOR38" s="636"/>
      <c r="VOS38" s="636"/>
      <c r="VOT38" s="636"/>
      <c r="VOU38" s="636"/>
      <c r="VOV38" s="636"/>
      <c r="VOW38" s="636"/>
      <c r="VOX38" s="636"/>
      <c r="VOY38" s="636"/>
      <c r="VOZ38" s="636"/>
      <c r="VPA38" s="636"/>
      <c r="VPB38" s="636"/>
      <c r="VPC38" s="636"/>
      <c r="VPD38" s="636"/>
      <c r="VPE38" s="636"/>
      <c r="VPF38" s="636"/>
      <c r="VPG38" s="636"/>
      <c r="VPH38" s="636"/>
      <c r="VPI38" s="636"/>
      <c r="VPJ38" s="636"/>
      <c r="VPK38" s="636"/>
      <c r="VPL38" s="636"/>
      <c r="VPM38" s="636"/>
      <c r="VPN38" s="636"/>
      <c r="VPO38" s="636"/>
      <c r="VPP38" s="636"/>
      <c r="VPQ38" s="636"/>
      <c r="VPR38" s="636"/>
      <c r="VPS38" s="636"/>
      <c r="VPT38" s="636"/>
      <c r="VPU38" s="636"/>
      <c r="VPV38" s="636"/>
      <c r="VPW38" s="636"/>
      <c r="VPX38" s="636"/>
      <c r="VPY38" s="636"/>
      <c r="VPZ38" s="636"/>
      <c r="VQA38" s="636"/>
      <c r="VQB38" s="636"/>
      <c r="VQC38" s="636"/>
      <c r="VQD38" s="636"/>
      <c r="VQE38" s="636"/>
      <c r="VQF38" s="636"/>
      <c r="VQG38" s="636"/>
      <c r="VQH38" s="636"/>
      <c r="VQI38" s="636"/>
      <c r="VQJ38" s="636"/>
      <c r="VQK38" s="636"/>
      <c r="VQL38" s="636"/>
      <c r="VQM38" s="636"/>
      <c r="VQN38" s="636"/>
      <c r="VQO38" s="636"/>
      <c r="VQP38" s="636"/>
      <c r="VQQ38" s="636"/>
      <c r="VQR38" s="636"/>
      <c r="VQS38" s="636"/>
      <c r="VQT38" s="636"/>
      <c r="VQU38" s="636"/>
      <c r="VQV38" s="636"/>
      <c r="VQW38" s="636"/>
      <c r="VQX38" s="636"/>
      <c r="VQY38" s="636"/>
      <c r="VQZ38" s="636"/>
      <c r="VRA38" s="636"/>
      <c r="VRB38" s="636"/>
      <c r="VRC38" s="636"/>
      <c r="VRD38" s="636"/>
      <c r="VRE38" s="636"/>
      <c r="VRF38" s="636"/>
      <c r="VRG38" s="636"/>
      <c r="VRH38" s="636"/>
      <c r="VRI38" s="636"/>
      <c r="VRJ38" s="636"/>
      <c r="VRK38" s="636"/>
      <c r="VRL38" s="636"/>
      <c r="VRM38" s="636"/>
      <c r="VRN38" s="636"/>
      <c r="VRO38" s="636"/>
      <c r="VRP38" s="636"/>
      <c r="VRQ38" s="636"/>
      <c r="VRR38" s="636"/>
      <c r="VRS38" s="636"/>
      <c r="VRT38" s="636"/>
      <c r="VRU38" s="636"/>
      <c r="VRV38" s="636"/>
      <c r="VRW38" s="636"/>
      <c r="VRX38" s="636"/>
      <c r="VRY38" s="636"/>
      <c r="VRZ38" s="636"/>
      <c r="VSA38" s="636"/>
      <c r="VSB38" s="636"/>
      <c r="VSC38" s="636"/>
      <c r="VSD38" s="636"/>
      <c r="VSE38" s="636"/>
      <c r="VSF38" s="636"/>
      <c r="VSG38" s="636"/>
      <c r="VSH38" s="636"/>
      <c r="VSI38" s="636"/>
      <c r="VSJ38" s="636"/>
      <c r="VSK38" s="636"/>
      <c r="VSL38" s="636"/>
      <c r="VSM38" s="636"/>
      <c r="VSN38" s="636"/>
      <c r="VSO38" s="636"/>
      <c r="VSP38" s="636"/>
      <c r="VSQ38" s="636"/>
      <c r="VSR38" s="636"/>
      <c r="VSS38" s="636"/>
      <c r="VST38" s="636"/>
      <c r="VSU38" s="636"/>
      <c r="VSV38" s="636"/>
      <c r="VSW38" s="636"/>
      <c r="VSX38" s="636"/>
      <c r="VSY38" s="636"/>
      <c r="VSZ38" s="636"/>
      <c r="VTA38" s="636"/>
      <c r="VTB38" s="636"/>
      <c r="VTC38" s="636"/>
      <c r="VTD38" s="636"/>
      <c r="VTE38" s="636"/>
      <c r="VTF38" s="636"/>
      <c r="VTG38" s="636"/>
      <c r="VTH38" s="636"/>
      <c r="VTI38" s="636"/>
      <c r="VTJ38" s="636"/>
      <c r="VTK38" s="636"/>
      <c r="VTL38" s="636"/>
      <c r="VTM38" s="636"/>
      <c r="VTN38" s="636"/>
      <c r="VTO38" s="636"/>
      <c r="VTP38" s="636"/>
      <c r="VTQ38" s="636"/>
      <c r="VTR38" s="636"/>
      <c r="VTS38" s="636"/>
      <c r="VTT38" s="636"/>
      <c r="VTU38" s="636"/>
      <c r="VTV38" s="636"/>
      <c r="VTW38" s="636"/>
      <c r="VTX38" s="636"/>
      <c r="VTY38" s="636"/>
      <c r="VTZ38" s="636"/>
      <c r="VUA38" s="636"/>
      <c r="VUB38" s="636"/>
      <c r="VUC38" s="636"/>
      <c r="VUD38" s="636"/>
      <c r="VUE38" s="636"/>
      <c r="VUF38" s="636"/>
      <c r="VUG38" s="636"/>
      <c r="VUH38" s="636"/>
      <c r="VUI38" s="636"/>
      <c r="VUJ38" s="636"/>
      <c r="VUK38" s="636"/>
      <c r="VUL38" s="636"/>
      <c r="VUM38" s="636"/>
      <c r="VUN38" s="636"/>
      <c r="VUO38" s="636"/>
      <c r="VUP38" s="636"/>
      <c r="VUQ38" s="636"/>
      <c r="VUR38" s="636"/>
      <c r="VUS38" s="636"/>
      <c r="VUT38" s="636"/>
      <c r="VUU38" s="636"/>
      <c r="VUV38" s="636"/>
      <c r="VUW38" s="636"/>
      <c r="VUX38" s="636"/>
      <c r="VUY38" s="636"/>
      <c r="VUZ38" s="636"/>
      <c r="VVA38" s="636"/>
      <c r="VVB38" s="636"/>
      <c r="VVC38" s="636"/>
      <c r="VVD38" s="636"/>
      <c r="VVE38" s="636"/>
      <c r="VVF38" s="636"/>
      <c r="VVG38" s="636"/>
      <c r="VVH38" s="636"/>
      <c r="VVI38" s="636"/>
      <c r="VVJ38" s="636"/>
      <c r="VVK38" s="636"/>
      <c r="VVL38" s="636"/>
      <c r="VVM38" s="636"/>
      <c r="VVN38" s="636"/>
      <c r="VVO38" s="636"/>
      <c r="VVP38" s="636"/>
      <c r="VVQ38" s="636"/>
      <c r="VVR38" s="636"/>
      <c r="VVS38" s="636"/>
      <c r="VVT38" s="636"/>
      <c r="VVU38" s="636"/>
      <c r="VVV38" s="636"/>
      <c r="VVW38" s="636"/>
      <c r="VVX38" s="636"/>
      <c r="VVY38" s="636"/>
      <c r="VVZ38" s="636"/>
      <c r="VWA38" s="636"/>
      <c r="VWB38" s="636"/>
      <c r="VWC38" s="636"/>
      <c r="VWD38" s="636"/>
      <c r="VWE38" s="636"/>
      <c r="VWF38" s="636"/>
      <c r="VWG38" s="636"/>
      <c r="VWH38" s="636"/>
      <c r="VWI38" s="636"/>
      <c r="VWJ38" s="636"/>
      <c r="VWK38" s="636"/>
      <c r="VWL38" s="636"/>
      <c r="VWM38" s="636"/>
      <c r="VWN38" s="636"/>
      <c r="VWO38" s="636"/>
      <c r="VWP38" s="636"/>
      <c r="VWQ38" s="636"/>
      <c r="VWR38" s="636"/>
      <c r="VWS38" s="636"/>
      <c r="VWT38" s="636"/>
      <c r="VWU38" s="636"/>
      <c r="VWV38" s="636"/>
      <c r="VWW38" s="636"/>
      <c r="VWX38" s="636"/>
      <c r="VWY38" s="636"/>
      <c r="VWZ38" s="636"/>
      <c r="VXA38" s="636"/>
      <c r="VXB38" s="636"/>
      <c r="VXC38" s="636"/>
      <c r="VXD38" s="636"/>
      <c r="VXE38" s="636"/>
      <c r="VXF38" s="636"/>
      <c r="VXG38" s="636"/>
      <c r="VXH38" s="636"/>
      <c r="VXI38" s="636"/>
      <c r="VXJ38" s="636"/>
      <c r="VXK38" s="636"/>
      <c r="VXL38" s="636"/>
      <c r="VXM38" s="636"/>
      <c r="VXN38" s="636"/>
      <c r="VXO38" s="636"/>
      <c r="VXP38" s="636"/>
      <c r="VXQ38" s="636"/>
      <c r="VXR38" s="636"/>
      <c r="VXS38" s="636"/>
      <c r="VXT38" s="636"/>
      <c r="VXU38" s="636"/>
      <c r="VXV38" s="636"/>
      <c r="VXW38" s="636"/>
      <c r="VXX38" s="636"/>
      <c r="VXY38" s="636"/>
      <c r="VXZ38" s="636"/>
      <c r="VYA38" s="636"/>
      <c r="VYB38" s="636"/>
      <c r="VYC38" s="636"/>
      <c r="VYD38" s="636"/>
      <c r="VYE38" s="636"/>
      <c r="VYF38" s="636"/>
      <c r="VYG38" s="636"/>
      <c r="VYH38" s="636"/>
      <c r="VYI38" s="636"/>
      <c r="VYJ38" s="636"/>
      <c r="VYK38" s="636"/>
      <c r="VYL38" s="636"/>
      <c r="VYM38" s="636"/>
      <c r="VYN38" s="636"/>
      <c r="VYO38" s="636"/>
      <c r="VYP38" s="636"/>
      <c r="VYQ38" s="636"/>
      <c r="VYR38" s="636"/>
      <c r="VYS38" s="636"/>
      <c r="VYT38" s="636"/>
      <c r="VYU38" s="636"/>
      <c r="VYV38" s="636"/>
      <c r="VYW38" s="636"/>
      <c r="VYX38" s="636"/>
      <c r="VYY38" s="636"/>
      <c r="VYZ38" s="636"/>
      <c r="VZA38" s="636"/>
      <c r="VZB38" s="636"/>
      <c r="VZC38" s="636"/>
      <c r="VZD38" s="636"/>
      <c r="VZE38" s="636"/>
      <c r="VZF38" s="636"/>
      <c r="VZG38" s="636"/>
      <c r="VZH38" s="636"/>
      <c r="VZI38" s="636"/>
      <c r="VZJ38" s="636"/>
      <c r="VZK38" s="636"/>
      <c r="VZL38" s="636"/>
      <c r="VZM38" s="636"/>
      <c r="VZN38" s="636"/>
      <c r="VZO38" s="636"/>
      <c r="VZP38" s="636"/>
      <c r="VZQ38" s="636"/>
      <c r="VZR38" s="636"/>
      <c r="VZS38" s="636"/>
      <c r="VZT38" s="636"/>
      <c r="VZU38" s="636"/>
      <c r="VZV38" s="636"/>
      <c r="VZW38" s="636"/>
      <c r="VZX38" s="636"/>
      <c r="VZY38" s="636"/>
      <c r="VZZ38" s="636"/>
      <c r="WAA38" s="636"/>
      <c r="WAB38" s="636"/>
      <c r="WAC38" s="636"/>
      <c r="WAD38" s="636"/>
      <c r="WAE38" s="636"/>
      <c r="WAF38" s="636"/>
      <c r="WAG38" s="636"/>
      <c r="WAH38" s="636"/>
      <c r="WAI38" s="636"/>
      <c r="WAJ38" s="636"/>
      <c r="WAK38" s="636"/>
      <c r="WAL38" s="636"/>
      <c r="WAM38" s="636"/>
      <c r="WAN38" s="636"/>
      <c r="WAO38" s="636"/>
      <c r="WAP38" s="636"/>
      <c r="WAQ38" s="636"/>
      <c r="WAR38" s="636"/>
      <c r="WAS38" s="636"/>
      <c r="WAT38" s="636"/>
      <c r="WAU38" s="636"/>
      <c r="WAV38" s="636"/>
      <c r="WAW38" s="636"/>
      <c r="WAX38" s="636"/>
      <c r="WAY38" s="636"/>
      <c r="WAZ38" s="636"/>
      <c r="WBA38" s="636"/>
      <c r="WBB38" s="636"/>
      <c r="WBC38" s="636"/>
      <c r="WBD38" s="636"/>
      <c r="WBE38" s="636"/>
      <c r="WBF38" s="636"/>
      <c r="WBG38" s="636"/>
      <c r="WBH38" s="636"/>
      <c r="WBI38" s="636"/>
      <c r="WBJ38" s="636"/>
      <c r="WBK38" s="636"/>
      <c r="WBL38" s="636"/>
      <c r="WBM38" s="636"/>
      <c r="WBN38" s="636"/>
      <c r="WBO38" s="636"/>
      <c r="WBP38" s="636"/>
      <c r="WBQ38" s="636"/>
      <c r="WBR38" s="636"/>
      <c r="WBS38" s="636"/>
      <c r="WBT38" s="636"/>
      <c r="WBU38" s="636"/>
      <c r="WBV38" s="636"/>
      <c r="WBW38" s="636"/>
      <c r="WBX38" s="636"/>
      <c r="WBY38" s="636"/>
      <c r="WBZ38" s="636"/>
      <c r="WCA38" s="636"/>
      <c r="WCB38" s="636"/>
      <c r="WCC38" s="636"/>
      <c r="WCD38" s="636"/>
      <c r="WCE38" s="636"/>
      <c r="WCF38" s="636"/>
      <c r="WCG38" s="636"/>
      <c r="WCH38" s="636"/>
      <c r="WCI38" s="636"/>
      <c r="WCJ38" s="636"/>
      <c r="WCK38" s="636"/>
      <c r="WCL38" s="636"/>
      <c r="WCM38" s="636"/>
      <c r="WCN38" s="636"/>
      <c r="WCO38" s="636"/>
      <c r="WCP38" s="636"/>
      <c r="WCQ38" s="636"/>
      <c r="WCR38" s="636"/>
      <c r="WCS38" s="636"/>
      <c r="WCT38" s="636"/>
      <c r="WCU38" s="636"/>
      <c r="WCV38" s="636"/>
      <c r="WCW38" s="636"/>
      <c r="WCX38" s="636"/>
      <c r="WCY38" s="636"/>
      <c r="WCZ38" s="636"/>
      <c r="WDA38" s="636"/>
      <c r="WDB38" s="636"/>
      <c r="WDC38" s="636"/>
      <c r="WDD38" s="636"/>
      <c r="WDE38" s="636"/>
      <c r="WDF38" s="636"/>
      <c r="WDG38" s="636"/>
      <c r="WDH38" s="636"/>
      <c r="WDI38" s="636"/>
      <c r="WDJ38" s="636"/>
      <c r="WDK38" s="636"/>
      <c r="WDL38" s="636"/>
      <c r="WDM38" s="636"/>
      <c r="WDN38" s="636"/>
      <c r="WDO38" s="636"/>
      <c r="WDP38" s="636"/>
      <c r="WDQ38" s="636"/>
      <c r="WDR38" s="636"/>
      <c r="WDS38" s="636"/>
      <c r="WDT38" s="636"/>
      <c r="WDU38" s="636"/>
      <c r="WDV38" s="636"/>
      <c r="WDW38" s="636"/>
      <c r="WDX38" s="636"/>
      <c r="WDY38" s="636"/>
      <c r="WDZ38" s="636"/>
      <c r="WEA38" s="636"/>
      <c r="WEB38" s="636"/>
      <c r="WEC38" s="636"/>
      <c r="WED38" s="636"/>
      <c r="WEE38" s="636"/>
      <c r="WEF38" s="636"/>
      <c r="WEG38" s="636"/>
      <c r="WEH38" s="636"/>
      <c r="WEI38" s="636"/>
      <c r="WEJ38" s="636"/>
      <c r="WEK38" s="636"/>
      <c r="WEL38" s="636"/>
      <c r="WEM38" s="636"/>
      <c r="WEN38" s="636"/>
      <c r="WEO38" s="636"/>
      <c r="WEP38" s="636"/>
      <c r="WEQ38" s="636"/>
      <c r="WER38" s="636"/>
      <c r="WES38" s="636"/>
      <c r="WET38" s="636"/>
      <c r="WEU38" s="636"/>
      <c r="WEV38" s="636"/>
      <c r="WEW38" s="636"/>
      <c r="WEX38" s="636"/>
      <c r="WEY38" s="636"/>
      <c r="WEZ38" s="636"/>
      <c r="WFA38" s="636"/>
      <c r="WFB38" s="636"/>
      <c r="WFC38" s="636"/>
      <c r="WFD38" s="636"/>
      <c r="WFE38" s="636"/>
      <c r="WFF38" s="636"/>
      <c r="WFG38" s="636"/>
      <c r="WFH38" s="636"/>
      <c r="WFI38" s="636"/>
      <c r="WFJ38" s="636"/>
      <c r="WFK38" s="636"/>
      <c r="WFL38" s="636"/>
      <c r="WFM38" s="636"/>
      <c r="WFN38" s="636"/>
      <c r="WFO38" s="636"/>
      <c r="WFP38" s="636"/>
      <c r="WFQ38" s="636"/>
      <c r="WFR38" s="636"/>
      <c r="WFS38" s="636"/>
      <c r="WFT38" s="636"/>
      <c r="WFU38" s="636"/>
      <c r="WFV38" s="636"/>
      <c r="WFW38" s="636"/>
      <c r="WFX38" s="636"/>
      <c r="WFY38" s="636"/>
      <c r="WFZ38" s="636"/>
      <c r="WGA38" s="636"/>
      <c r="WGB38" s="636"/>
      <c r="WGC38" s="636"/>
      <c r="WGD38" s="636"/>
      <c r="WGE38" s="636"/>
      <c r="WGF38" s="636"/>
      <c r="WGG38" s="636"/>
      <c r="WGH38" s="636"/>
      <c r="WGI38" s="636"/>
      <c r="WGJ38" s="636"/>
      <c r="WGK38" s="636"/>
      <c r="WGL38" s="636"/>
      <c r="WGM38" s="636"/>
      <c r="WGN38" s="636"/>
      <c r="WGO38" s="636"/>
      <c r="WGP38" s="636"/>
      <c r="WGQ38" s="636"/>
      <c r="WGR38" s="636"/>
      <c r="WGS38" s="636"/>
      <c r="WGT38" s="636"/>
      <c r="WGU38" s="636"/>
      <c r="WGV38" s="636"/>
      <c r="WGW38" s="636"/>
      <c r="WGX38" s="636"/>
      <c r="WGY38" s="636"/>
      <c r="WGZ38" s="636"/>
      <c r="WHA38" s="636"/>
      <c r="WHB38" s="636"/>
      <c r="WHC38" s="636"/>
      <c r="WHD38" s="636"/>
      <c r="WHE38" s="636"/>
      <c r="WHF38" s="636"/>
      <c r="WHG38" s="636"/>
      <c r="WHH38" s="636"/>
      <c r="WHI38" s="636"/>
      <c r="WHJ38" s="636"/>
      <c r="WHK38" s="636"/>
      <c r="WHL38" s="636"/>
      <c r="WHM38" s="636"/>
      <c r="WHN38" s="636"/>
      <c r="WHO38" s="636"/>
      <c r="WHP38" s="636"/>
      <c r="WHQ38" s="636"/>
      <c r="WHR38" s="636"/>
      <c r="WHS38" s="636"/>
      <c r="WHT38" s="636"/>
      <c r="WHU38" s="636"/>
      <c r="WHV38" s="636"/>
      <c r="WHW38" s="636"/>
      <c r="WHX38" s="636"/>
      <c r="WHY38" s="636"/>
      <c r="WHZ38" s="636"/>
      <c r="WIA38" s="636"/>
      <c r="WIB38" s="636"/>
      <c r="WIC38" s="636"/>
      <c r="WID38" s="636"/>
      <c r="WIE38" s="636"/>
      <c r="WIF38" s="636"/>
      <c r="WIG38" s="636"/>
      <c r="WIH38" s="636"/>
      <c r="WII38" s="636"/>
      <c r="WIJ38" s="636"/>
      <c r="WIK38" s="636"/>
      <c r="WIL38" s="636"/>
      <c r="WIM38" s="636"/>
      <c r="WIN38" s="636"/>
      <c r="WIO38" s="636"/>
      <c r="WIP38" s="636"/>
      <c r="WIQ38" s="636"/>
      <c r="WIR38" s="636"/>
      <c r="WIS38" s="636"/>
      <c r="WIT38" s="636"/>
      <c r="WIU38" s="636"/>
      <c r="WIV38" s="636"/>
      <c r="WIW38" s="636"/>
      <c r="WIX38" s="636"/>
      <c r="WIY38" s="636"/>
      <c r="WIZ38" s="636"/>
      <c r="WJA38" s="636"/>
      <c r="WJB38" s="636"/>
      <c r="WJC38" s="636"/>
      <c r="WJD38" s="636"/>
      <c r="WJE38" s="636"/>
      <c r="WJF38" s="636"/>
      <c r="WJG38" s="636"/>
      <c r="WJH38" s="636"/>
      <c r="WJI38" s="636"/>
      <c r="WJJ38" s="636"/>
      <c r="WJK38" s="636"/>
      <c r="WJL38" s="636"/>
      <c r="WJM38" s="636"/>
      <c r="WJN38" s="636"/>
      <c r="WJO38" s="636"/>
      <c r="WJP38" s="636"/>
      <c r="WJQ38" s="636"/>
      <c r="WJR38" s="636"/>
      <c r="WJS38" s="636"/>
      <c r="WJT38" s="636"/>
      <c r="WJU38" s="636"/>
      <c r="WJV38" s="636"/>
      <c r="WJW38" s="636"/>
      <c r="WJX38" s="636"/>
      <c r="WJY38" s="636"/>
      <c r="WJZ38" s="636"/>
      <c r="WKA38" s="636"/>
      <c r="WKB38" s="636"/>
      <c r="WKC38" s="636"/>
      <c r="WKD38" s="636"/>
      <c r="WKE38" s="636"/>
      <c r="WKF38" s="636"/>
      <c r="WKG38" s="636"/>
      <c r="WKH38" s="636"/>
      <c r="WKI38" s="636"/>
      <c r="WKJ38" s="636"/>
      <c r="WKK38" s="636"/>
      <c r="WKL38" s="636"/>
      <c r="WKM38" s="636"/>
      <c r="WKN38" s="636"/>
      <c r="WKO38" s="636"/>
      <c r="WKP38" s="636"/>
      <c r="WKQ38" s="636"/>
      <c r="WKR38" s="636"/>
      <c r="WKS38" s="636"/>
      <c r="WKT38" s="636"/>
      <c r="WKU38" s="636"/>
      <c r="WKV38" s="636"/>
      <c r="WKW38" s="636"/>
      <c r="WKX38" s="636"/>
      <c r="WKY38" s="636"/>
      <c r="WKZ38" s="636"/>
      <c r="WLA38" s="636"/>
      <c r="WLB38" s="636"/>
      <c r="WLC38" s="636"/>
      <c r="WLD38" s="636"/>
      <c r="WLE38" s="636"/>
      <c r="WLF38" s="636"/>
      <c r="WLG38" s="636"/>
      <c r="WLH38" s="636"/>
      <c r="WLI38" s="636"/>
      <c r="WLJ38" s="636"/>
      <c r="WLK38" s="636"/>
      <c r="WLL38" s="636"/>
      <c r="WLM38" s="636"/>
      <c r="WLN38" s="636"/>
      <c r="WLO38" s="636"/>
      <c r="WLP38" s="636"/>
      <c r="WLQ38" s="636"/>
      <c r="WLR38" s="636"/>
      <c r="WLS38" s="636"/>
      <c r="WLT38" s="636"/>
      <c r="WLU38" s="636"/>
      <c r="WLV38" s="636"/>
      <c r="WLW38" s="636"/>
      <c r="WLX38" s="636"/>
      <c r="WLY38" s="636"/>
      <c r="WLZ38" s="636"/>
      <c r="WMA38" s="636"/>
      <c r="WMB38" s="636"/>
      <c r="WMC38" s="636"/>
      <c r="WMD38" s="636"/>
      <c r="WME38" s="636"/>
      <c r="WMF38" s="636"/>
      <c r="WMG38" s="636"/>
      <c r="WMH38" s="636"/>
      <c r="WMI38" s="636"/>
      <c r="WMJ38" s="636"/>
      <c r="WMK38" s="636"/>
      <c r="WML38" s="636"/>
      <c r="WMM38" s="636"/>
      <c r="WMN38" s="636"/>
      <c r="WMO38" s="636"/>
      <c r="WMP38" s="636"/>
      <c r="WMQ38" s="636"/>
      <c r="WMR38" s="636"/>
      <c r="WMS38" s="636"/>
      <c r="WMT38" s="636"/>
      <c r="WMU38" s="636"/>
      <c r="WMV38" s="636"/>
      <c r="WMW38" s="636"/>
      <c r="WMX38" s="636"/>
      <c r="WMY38" s="636"/>
      <c r="WMZ38" s="636"/>
      <c r="WNA38" s="636"/>
      <c r="WNB38" s="636"/>
      <c r="WNC38" s="636"/>
      <c r="WND38" s="636"/>
      <c r="WNE38" s="636"/>
      <c r="WNF38" s="636"/>
      <c r="WNG38" s="636"/>
      <c r="WNH38" s="636"/>
      <c r="WNI38" s="636"/>
      <c r="WNJ38" s="636"/>
      <c r="WNK38" s="636"/>
      <c r="WNL38" s="636"/>
      <c r="WNM38" s="636"/>
      <c r="WNN38" s="636"/>
      <c r="WNO38" s="636"/>
      <c r="WNP38" s="636"/>
      <c r="WNQ38" s="636"/>
      <c r="WNR38" s="636"/>
      <c r="WNS38" s="636"/>
      <c r="WNT38" s="636"/>
      <c r="WNU38" s="636"/>
      <c r="WNV38" s="636"/>
      <c r="WNW38" s="636"/>
      <c r="WNX38" s="636"/>
      <c r="WNY38" s="636"/>
      <c r="WNZ38" s="636"/>
      <c r="WOA38" s="636"/>
      <c r="WOB38" s="636"/>
      <c r="WOC38" s="636"/>
      <c r="WOD38" s="636"/>
      <c r="WOE38" s="636"/>
      <c r="WOF38" s="636"/>
      <c r="WOG38" s="636"/>
      <c r="WOH38" s="636"/>
      <c r="WOI38" s="636"/>
      <c r="WOJ38" s="636"/>
      <c r="WOK38" s="636"/>
      <c r="WOL38" s="636"/>
      <c r="WOM38" s="636"/>
      <c r="WON38" s="636"/>
      <c r="WOO38" s="636"/>
      <c r="WOP38" s="636"/>
      <c r="WOQ38" s="636"/>
      <c r="WOR38" s="636"/>
      <c r="WOS38" s="636"/>
      <c r="WOT38" s="636"/>
      <c r="WOU38" s="636"/>
      <c r="WOV38" s="636"/>
      <c r="WOW38" s="636"/>
      <c r="WOX38" s="636"/>
      <c r="WOY38" s="636"/>
      <c r="WOZ38" s="636"/>
      <c r="WPA38" s="636"/>
      <c r="WPB38" s="636"/>
      <c r="WPC38" s="636"/>
      <c r="WPD38" s="636"/>
      <c r="WPE38" s="636"/>
      <c r="WPF38" s="636"/>
      <c r="WPG38" s="636"/>
      <c r="WPH38" s="636"/>
      <c r="WPI38" s="636"/>
      <c r="WPJ38" s="636"/>
      <c r="WPK38" s="636"/>
      <c r="WPL38" s="636"/>
      <c r="WPM38" s="636"/>
      <c r="WPN38" s="636"/>
      <c r="WPO38" s="636"/>
      <c r="WPP38" s="636"/>
      <c r="WPQ38" s="636"/>
      <c r="WPR38" s="636"/>
      <c r="WPS38" s="636"/>
      <c r="WPT38" s="636"/>
      <c r="WPU38" s="636"/>
      <c r="WPV38" s="636"/>
      <c r="WPW38" s="636"/>
      <c r="WPX38" s="636"/>
      <c r="WPY38" s="636"/>
      <c r="WPZ38" s="636"/>
      <c r="WQA38" s="636"/>
      <c r="WQB38" s="636"/>
      <c r="WQC38" s="636"/>
      <c r="WQD38" s="636"/>
      <c r="WQE38" s="636"/>
      <c r="WQF38" s="636"/>
      <c r="WQG38" s="636"/>
      <c r="WQH38" s="636"/>
      <c r="WQI38" s="636"/>
      <c r="WQJ38" s="636"/>
      <c r="WQK38" s="636"/>
      <c r="WQL38" s="636"/>
      <c r="WQM38" s="636"/>
      <c r="WQN38" s="636"/>
      <c r="WQO38" s="636"/>
      <c r="WQP38" s="636"/>
      <c r="WQQ38" s="636"/>
      <c r="WQR38" s="636"/>
      <c r="WQS38" s="636"/>
      <c r="WQT38" s="636"/>
      <c r="WQU38" s="636"/>
      <c r="WQV38" s="636"/>
      <c r="WQW38" s="636"/>
      <c r="WQX38" s="636"/>
      <c r="WQY38" s="636"/>
      <c r="WQZ38" s="636"/>
      <c r="WRA38" s="636"/>
      <c r="WRB38" s="636"/>
      <c r="WRC38" s="636"/>
      <c r="WRD38" s="636"/>
      <c r="WRE38" s="636"/>
      <c r="WRF38" s="636"/>
      <c r="WRG38" s="636"/>
      <c r="WRH38" s="636"/>
      <c r="WRI38" s="636"/>
      <c r="WRJ38" s="636"/>
      <c r="WRK38" s="636"/>
      <c r="WRL38" s="636"/>
      <c r="WRM38" s="636"/>
      <c r="WRN38" s="636"/>
      <c r="WRO38" s="636"/>
      <c r="WRP38" s="636"/>
      <c r="WRQ38" s="636"/>
      <c r="WRR38" s="636"/>
      <c r="WRS38" s="636"/>
      <c r="WRT38" s="636"/>
      <c r="WRU38" s="636"/>
      <c r="WRV38" s="636"/>
      <c r="WRW38" s="636"/>
      <c r="WRX38" s="636"/>
      <c r="WRY38" s="636"/>
      <c r="WRZ38" s="636"/>
      <c r="WSA38" s="636"/>
      <c r="WSB38" s="636"/>
      <c r="WSC38" s="636"/>
      <c r="WSD38" s="636"/>
      <c r="WSE38" s="636"/>
      <c r="WSF38" s="636"/>
      <c r="WSG38" s="636"/>
      <c r="WSH38" s="636"/>
      <c r="WSI38" s="636"/>
      <c r="WSJ38" s="636"/>
      <c r="WSK38" s="636"/>
      <c r="WSL38" s="636"/>
      <c r="WSM38" s="636"/>
      <c r="WSN38" s="636"/>
      <c r="WSO38" s="636"/>
      <c r="WSP38" s="636"/>
      <c r="WSQ38" s="636"/>
      <c r="WSR38" s="636"/>
      <c r="WSS38" s="636"/>
      <c r="WST38" s="636"/>
      <c r="WSU38" s="636"/>
      <c r="WSV38" s="636"/>
      <c r="WSW38" s="636"/>
      <c r="WSX38" s="636"/>
      <c r="WSY38" s="636"/>
      <c r="WSZ38" s="636"/>
      <c r="WTA38" s="636"/>
      <c r="WTB38" s="636"/>
      <c r="WTC38" s="636"/>
      <c r="WTD38" s="636"/>
      <c r="WTE38" s="636"/>
      <c r="WTF38" s="636"/>
      <c r="WTG38" s="636"/>
      <c r="WTH38" s="636"/>
      <c r="WTI38" s="636"/>
      <c r="WTJ38" s="636"/>
      <c r="WTK38" s="636"/>
      <c r="WTL38" s="636"/>
      <c r="WTM38" s="636"/>
      <c r="WTN38" s="636"/>
      <c r="WTO38" s="636"/>
      <c r="WTP38" s="636"/>
      <c r="WTQ38" s="636"/>
      <c r="WTR38" s="636"/>
      <c r="WTS38" s="636"/>
      <c r="WTT38" s="636"/>
      <c r="WTU38" s="636"/>
      <c r="WTV38" s="636"/>
      <c r="WTW38" s="636"/>
      <c r="WTX38" s="636"/>
      <c r="WTY38" s="636"/>
      <c r="WTZ38" s="636"/>
      <c r="WUA38" s="636"/>
      <c r="WUB38" s="636"/>
      <c r="WUC38" s="636"/>
      <c r="WUD38" s="636"/>
      <c r="WUE38" s="636"/>
      <c r="WUF38" s="636"/>
      <c r="WUG38" s="636"/>
      <c r="WUH38" s="636"/>
      <c r="WUI38" s="636"/>
      <c r="WUJ38" s="636"/>
      <c r="WUK38" s="636"/>
      <c r="WUL38" s="636"/>
      <c r="WUM38" s="636"/>
      <c r="WUN38" s="636"/>
      <c r="WUO38" s="636"/>
      <c r="WUP38" s="636"/>
      <c r="WUQ38" s="636"/>
      <c r="WUR38" s="636"/>
      <c r="WUS38" s="636"/>
      <c r="WUT38" s="636"/>
      <c r="WUU38" s="636"/>
      <c r="WUV38" s="636"/>
      <c r="WUW38" s="636"/>
      <c r="WUX38" s="636"/>
      <c r="WUY38" s="636"/>
      <c r="WUZ38" s="636"/>
      <c r="WVA38" s="636"/>
      <c r="WVB38" s="636"/>
      <c r="WVC38" s="636"/>
      <c r="WVD38" s="636"/>
      <c r="WVE38" s="636"/>
      <c r="WVF38" s="636"/>
      <c r="WVG38" s="636"/>
      <c r="WVH38" s="636"/>
      <c r="WVI38" s="636"/>
      <c r="WVJ38" s="636"/>
      <c r="WVK38" s="636"/>
      <c r="WVL38" s="636"/>
      <c r="WVM38" s="636"/>
      <c r="WVN38" s="636"/>
      <c r="WVO38" s="636"/>
      <c r="WVP38" s="636"/>
      <c r="WVQ38" s="636"/>
      <c r="WVR38" s="636"/>
      <c r="WVS38" s="636"/>
      <c r="WVT38" s="636"/>
      <c r="WVU38" s="636"/>
      <c r="WVV38" s="636"/>
      <c r="WVW38" s="636"/>
      <c r="WVX38" s="636"/>
      <c r="WVY38" s="636"/>
      <c r="WVZ38" s="636"/>
      <c r="WWA38" s="636"/>
      <c r="WWB38" s="636"/>
      <c r="WWC38" s="636"/>
      <c r="WWD38" s="636"/>
      <c r="WWE38" s="636"/>
      <c r="WWF38" s="636"/>
      <c r="WWG38" s="636"/>
      <c r="WWH38" s="636"/>
      <c r="WWI38" s="636"/>
      <c r="WWJ38" s="636"/>
      <c r="WWK38" s="636"/>
      <c r="WWL38" s="636"/>
      <c r="WWM38" s="636"/>
      <c r="WWN38" s="636"/>
      <c r="WWO38" s="636"/>
      <c r="WWP38" s="636"/>
      <c r="WWQ38" s="636"/>
      <c r="WWR38" s="636"/>
      <c r="WWS38" s="636"/>
      <c r="WWT38" s="636"/>
      <c r="WWU38" s="636"/>
      <c r="WWV38" s="636"/>
      <c r="WWW38" s="636"/>
      <c r="WWX38" s="636"/>
      <c r="WWY38" s="636"/>
      <c r="WWZ38" s="636"/>
      <c r="WXA38" s="636"/>
      <c r="WXB38" s="636"/>
      <c r="WXC38" s="636"/>
      <c r="WXD38" s="636"/>
      <c r="WXE38" s="636"/>
      <c r="WXF38" s="636"/>
      <c r="WXG38" s="636"/>
      <c r="WXH38" s="636"/>
      <c r="WXI38" s="636"/>
      <c r="WXJ38" s="636"/>
      <c r="WXK38" s="636"/>
      <c r="WXL38" s="636"/>
      <c r="WXM38" s="636"/>
      <c r="WXN38" s="636"/>
      <c r="WXO38" s="636"/>
      <c r="WXP38" s="636"/>
      <c r="WXQ38" s="636"/>
      <c r="WXR38" s="636"/>
      <c r="WXS38" s="636"/>
      <c r="WXT38" s="636"/>
      <c r="WXU38" s="636"/>
      <c r="WXV38" s="636"/>
      <c r="WXW38" s="636"/>
      <c r="WXX38" s="636"/>
      <c r="WXY38" s="636"/>
      <c r="WXZ38" s="636"/>
      <c r="WYA38" s="636"/>
      <c r="WYB38" s="636"/>
      <c r="WYC38" s="636"/>
      <c r="WYD38" s="636"/>
      <c r="WYE38" s="636"/>
      <c r="WYF38" s="636"/>
      <c r="WYG38" s="636"/>
      <c r="WYH38" s="636"/>
      <c r="WYI38" s="636"/>
      <c r="WYJ38" s="636"/>
      <c r="WYK38" s="636"/>
      <c r="WYL38" s="636"/>
      <c r="WYM38" s="636"/>
      <c r="WYN38" s="636"/>
      <c r="WYO38" s="636"/>
      <c r="WYP38" s="636"/>
      <c r="WYQ38" s="636"/>
      <c r="WYR38" s="636"/>
      <c r="WYS38" s="636"/>
      <c r="WYT38" s="636"/>
      <c r="WYU38" s="636"/>
      <c r="WYV38" s="636"/>
      <c r="WYW38" s="636"/>
      <c r="WYX38" s="636"/>
      <c r="WYY38" s="636"/>
      <c r="WYZ38" s="636"/>
      <c r="WZA38" s="636"/>
      <c r="WZB38" s="636"/>
      <c r="WZC38" s="636"/>
      <c r="WZD38" s="636"/>
      <c r="WZE38" s="636"/>
      <c r="WZF38" s="636"/>
      <c r="WZG38" s="636"/>
      <c r="WZH38" s="636"/>
      <c r="WZI38" s="636"/>
      <c r="WZJ38" s="636"/>
      <c r="WZK38" s="636"/>
      <c r="WZL38" s="636"/>
      <c r="WZM38" s="636"/>
      <c r="WZN38" s="636"/>
      <c r="WZO38" s="636"/>
      <c r="WZP38" s="636"/>
      <c r="WZQ38" s="636"/>
      <c r="WZR38" s="636"/>
    </row>
    <row r="39" spans="1:16242" s="638" customFormat="1">
      <c r="A39" s="590"/>
      <c r="B39" s="591"/>
      <c r="C39" s="591"/>
      <c r="D39" s="627" t="s">
        <v>757</v>
      </c>
      <c r="E39" s="628"/>
      <c r="F39" s="594"/>
      <c r="G39" s="611" t="str">
        <f>IF(Metrics!G$11="Fri",
IF(SUM(Metrics!K$37:AL$37)&gt;0,INDEX(Metrics!K$30:AL$30,1,MATCH(1,Metrics!K$37:AL$37,0)),"N/A"),
IF(Metrics!G$11="Sat",
IF(SUM(Metrics!J$37:AL$37)&gt;0,INDEX(Metrics!J$30:AL$30,1,MATCH(1,Metrics!J$37:AL$37,0)),"N/A"),
IF(SUM(Metrics!I$37:AL$37)&gt;0,INDEX(Metrics!I$30:AL$30,1,MATCH(1,Metrics!I$37:AL$37,0)),"N/A")))</f>
        <v>N/A</v>
      </c>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29"/>
      <c r="CE39" s="629"/>
      <c r="CF39" s="629"/>
      <c r="CG39" s="629"/>
      <c r="CH39" s="629"/>
      <c r="CI39" s="629"/>
      <c r="CJ39" s="629"/>
      <c r="CK39" s="629"/>
      <c r="CL39" s="629"/>
      <c r="CM39" s="629"/>
      <c r="CN39" s="629"/>
      <c r="CO39" s="629"/>
      <c r="CP39" s="629"/>
      <c r="CQ39" s="629"/>
      <c r="CR39" s="629"/>
      <c r="CS39" s="629"/>
      <c r="CT39" s="629"/>
      <c r="CU39" s="629"/>
      <c r="CV39" s="629"/>
      <c r="CW39" s="629"/>
      <c r="CX39" s="629"/>
      <c r="CY39" s="629"/>
      <c r="CZ39" s="629"/>
      <c r="DA39" s="629"/>
      <c r="DB39" s="629"/>
      <c r="DC39" s="629"/>
      <c r="DD39" s="629"/>
      <c r="DE39" s="629"/>
      <c r="DF39" s="629"/>
      <c r="DG39" s="629"/>
      <c r="DH39" s="629"/>
      <c r="DI39" s="629"/>
      <c r="DJ39" s="629"/>
      <c r="DK39" s="636"/>
      <c r="DL39" s="636"/>
      <c r="DM39" s="636"/>
      <c r="DN39" s="636"/>
      <c r="DO39" s="636"/>
      <c r="DP39" s="636"/>
      <c r="DQ39" s="636"/>
      <c r="DR39" s="636"/>
      <c r="DS39" s="636"/>
      <c r="DT39" s="636"/>
      <c r="DU39" s="636"/>
      <c r="DV39" s="636"/>
      <c r="DW39" s="636"/>
      <c r="DX39" s="636"/>
      <c r="DY39" s="636"/>
      <c r="DZ39" s="636"/>
      <c r="EA39" s="636"/>
      <c r="EB39" s="636"/>
      <c r="EC39" s="636"/>
      <c r="ED39" s="636"/>
      <c r="EE39" s="636"/>
      <c r="EF39" s="636"/>
      <c r="EG39" s="636"/>
      <c r="EH39" s="636"/>
      <c r="EI39" s="636"/>
      <c r="EJ39" s="636"/>
      <c r="EK39" s="636"/>
      <c r="EL39" s="636"/>
      <c r="EM39" s="636"/>
      <c r="EN39" s="636"/>
      <c r="EO39" s="636"/>
      <c r="EP39" s="636"/>
      <c r="EQ39" s="636"/>
      <c r="ER39" s="636"/>
      <c r="ES39" s="636"/>
      <c r="ET39" s="636"/>
      <c r="EU39" s="636"/>
      <c r="EV39" s="636"/>
      <c r="EW39" s="636"/>
      <c r="EX39" s="636"/>
      <c r="EY39" s="636"/>
      <c r="EZ39" s="636"/>
      <c r="FA39" s="636"/>
      <c r="FB39" s="636"/>
      <c r="FC39" s="636"/>
      <c r="FD39" s="636"/>
      <c r="FE39" s="636"/>
      <c r="FF39" s="636"/>
      <c r="FG39" s="636"/>
      <c r="FH39" s="636"/>
      <c r="FI39" s="636"/>
      <c r="FJ39" s="636"/>
      <c r="FK39" s="636"/>
      <c r="FL39" s="636"/>
      <c r="FM39" s="636"/>
      <c r="FN39" s="636"/>
      <c r="FO39" s="636"/>
      <c r="FP39" s="636"/>
      <c r="FQ39" s="636"/>
      <c r="FR39" s="636"/>
      <c r="FS39" s="636"/>
      <c r="FT39" s="636"/>
      <c r="FU39" s="636"/>
      <c r="FV39" s="636"/>
      <c r="FW39" s="636"/>
      <c r="FX39" s="636"/>
      <c r="FY39" s="636"/>
      <c r="FZ39" s="636"/>
      <c r="GA39" s="636"/>
      <c r="GB39" s="636"/>
      <c r="GC39" s="636"/>
      <c r="GD39" s="636"/>
      <c r="GE39" s="636"/>
      <c r="GF39" s="636"/>
      <c r="GG39" s="636"/>
      <c r="GH39" s="636"/>
      <c r="GI39" s="636"/>
      <c r="GJ39" s="636"/>
      <c r="GK39" s="636"/>
      <c r="GL39" s="636"/>
      <c r="GM39" s="636"/>
      <c r="GN39" s="636"/>
      <c r="GO39" s="636"/>
      <c r="GP39" s="636"/>
      <c r="GQ39" s="636"/>
      <c r="GR39" s="636"/>
      <c r="GS39" s="636"/>
      <c r="GT39" s="636"/>
      <c r="GU39" s="636"/>
      <c r="GV39" s="636"/>
      <c r="GW39" s="636"/>
      <c r="GX39" s="636"/>
      <c r="GY39" s="636"/>
      <c r="GZ39" s="636"/>
      <c r="HA39" s="636"/>
      <c r="HB39" s="636"/>
      <c r="HC39" s="636"/>
      <c r="HD39" s="636"/>
      <c r="HE39" s="636"/>
      <c r="HF39" s="636"/>
      <c r="HG39" s="636"/>
      <c r="HH39" s="636"/>
      <c r="HI39" s="636"/>
      <c r="HJ39" s="636"/>
      <c r="HK39" s="636"/>
      <c r="HL39" s="636"/>
      <c r="HM39" s="636"/>
      <c r="HN39" s="636"/>
      <c r="HO39" s="636"/>
      <c r="HP39" s="636"/>
      <c r="HQ39" s="636"/>
      <c r="HR39" s="636"/>
      <c r="HS39" s="636"/>
      <c r="HT39" s="636"/>
      <c r="HU39" s="636"/>
      <c r="HV39" s="636"/>
      <c r="HW39" s="636"/>
      <c r="HX39" s="636"/>
      <c r="HY39" s="636"/>
      <c r="HZ39" s="636"/>
      <c r="IA39" s="636"/>
      <c r="IB39" s="636"/>
      <c r="IC39" s="636"/>
      <c r="ID39" s="636"/>
      <c r="IE39" s="636"/>
      <c r="IF39" s="636"/>
      <c r="IG39" s="636"/>
      <c r="IH39" s="636"/>
      <c r="II39" s="636"/>
      <c r="IJ39" s="636"/>
      <c r="IK39" s="636"/>
      <c r="IL39" s="636"/>
      <c r="IM39" s="636"/>
      <c r="IN39" s="636"/>
      <c r="IO39" s="636"/>
      <c r="IP39" s="636"/>
      <c r="IQ39" s="636"/>
      <c r="IR39" s="636"/>
      <c r="IS39" s="636"/>
      <c r="IT39" s="636"/>
      <c r="IU39" s="636"/>
      <c r="IV39" s="636"/>
      <c r="IW39" s="636"/>
      <c r="IX39" s="636"/>
      <c r="IY39" s="636"/>
      <c r="IZ39" s="636"/>
      <c r="JA39" s="636"/>
      <c r="JB39" s="636"/>
      <c r="JC39" s="636"/>
      <c r="JD39" s="636"/>
      <c r="JE39" s="636"/>
      <c r="JF39" s="636"/>
      <c r="JG39" s="636"/>
      <c r="JH39" s="636"/>
      <c r="JI39" s="636"/>
      <c r="JJ39" s="636"/>
      <c r="JK39" s="636"/>
      <c r="JL39" s="636"/>
      <c r="JM39" s="636"/>
      <c r="JN39" s="636"/>
      <c r="JO39" s="636"/>
      <c r="JP39" s="636"/>
      <c r="JQ39" s="636"/>
      <c r="JR39" s="636"/>
      <c r="JS39" s="636"/>
      <c r="JT39" s="636"/>
      <c r="JU39" s="636"/>
      <c r="JV39" s="636"/>
      <c r="JW39" s="636"/>
      <c r="JX39" s="636"/>
      <c r="JY39" s="636"/>
      <c r="JZ39" s="636"/>
      <c r="KA39" s="636"/>
      <c r="KB39" s="636"/>
      <c r="KC39" s="636"/>
      <c r="KD39" s="636"/>
      <c r="KE39" s="636"/>
      <c r="KF39" s="636"/>
      <c r="KG39" s="636"/>
      <c r="KH39" s="636"/>
      <c r="KI39" s="636"/>
      <c r="KJ39" s="636"/>
      <c r="KK39" s="636"/>
      <c r="KL39" s="636"/>
      <c r="KM39" s="636"/>
      <c r="KN39" s="636"/>
      <c r="KO39" s="636"/>
      <c r="KP39" s="636"/>
      <c r="KQ39" s="636"/>
      <c r="KR39" s="636"/>
      <c r="KS39" s="636"/>
      <c r="KT39" s="636"/>
      <c r="KU39" s="636"/>
      <c r="KV39" s="636"/>
      <c r="KW39" s="636"/>
      <c r="KX39" s="636"/>
      <c r="KY39" s="636"/>
      <c r="KZ39" s="636"/>
      <c r="LA39" s="636"/>
      <c r="LB39" s="636"/>
      <c r="LC39" s="636"/>
      <c r="LD39" s="636"/>
      <c r="LE39" s="636"/>
      <c r="LF39" s="636"/>
      <c r="LG39" s="636"/>
      <c r="LH39" s="636"/>
      <c r="LI39" s="636"/>
      <c r="LJ39" s="636"/>
      <c r="LK39" s="636"/>
      <c r="LL39" s="636"/>
      <c r="LM39" s="636"/>
      <c r="LN39" s="636"/>
      <c r="LO39" s="636"/>
      <c r="LP39" s="636"/>
      <c r="LQ39" s="636"/>
      <c r="LR39" s="636"/>
      <c r="LS39" s="636"/>
      <c r="LT39" s="636"/>
      <c r="LU39" s="636"/>
      <c r="LV39" s="636"/>
      <c r="LW39" s="636"/>
      <c r="LX39" s="636"/>
      <c r="LY39" s="636"/>
      <c r="LZ39" s="636"/>
      <c r="MA39" s="636"/>
      <c r="MB39" s="636"/>
      <c r="MC39" s="636"/>
      <c r="MD39" s="636"/>
      <c r="ME39" s="636"/>
      <c r="MF39" s="636"/>
      <c r="MG39" s="636"/>
      <c r="MH39" s="636"/>
      <c r="MI39" s="636"/>
      <c r="MJ39" s="636"/>
      <c r="MK39" s="636"/>
      <c r="ML39" s="636"/>
      <c r="MM39" s="636"/>
      <c r="MN39" s="636"/>
      <c r="MO39" s="636"/>
      <c r="MP39" s="636"/>
      <c r="MQ39" s="636"/>
      <c r="MR39" s="636"/>
      <c r="MS39" s="636"/>
      <c r="MT39" s="636"/>
      <c r="MU39" s="636"/>
      <c r="MV39" s="636"/>
      <c r="MW39" s="636"/>
      <c r="MX39" s="636"/>
      <c r="MY39" s="636"/>
      <c r="MZ39" s="636"/>
      <c r="NA39" s="636"/>
      <c r="NB39" s="636"/>
      <c r="NC39" s="636"/>
      <c r="ND39" s="636"/>
      <c r="NE39" s="636"/>
      <c r="NF39" s="636"/>
      <c r="NG39" s="636"/>
      <c r="NH39" s="636"/>
      <c r="NI39" s="636"/>
      <c r="NJ39" s="636"/>
      <c r="NK39" s="636"/>
      <c r="NL39" s="636"/>
      <c r="NM39" s="636"/>
      <c r="NN39" s="636"/>
      <c r="NO39" s="636"/>
      <c r="NP39" s="636"/>
      <c r="NQ39" s="636"/>
      <c r="NR39" s="636"/>
      <c r="NS39" s="636"/>
      <c r="NT39" s="636"/>
      <c r="NU39" s="636"/>
      <c r="NV39" s="636"/>
      <c r="NW39" s="636"/>
      <c r="NX39" s="636"/>
      <c r="NY39" s="636"/>
      <c r="NZ39" s="636"/>
      <c r="OA39" s="636"/>
      <c r="OB39" s="636"/>
      <c r="OC39" s="636"/>
      <c r="OD39" s="636"/>
      <c r="OE39" s="636"/>
      <c r="OF39" s="636"/>
      <c r="OG39" s="636"/>
      <c r="OH39" s="636"/>
      <c r="OI39" s="636"/>
      <c r="OJ39" s="636"/>
      <c r="OK39" s="636"/>
      <c r="OL39" s="636"/>
      <c r="OM39" s="636"/>
      <c r="ON39" s="636"/>
      <c r="OO39" s="636"/>
      <c r="OP39" s="636"/>
      <c r="OQ39" s="636"/>
      <c r="OR39" s="636"/>
      <c r="OS39" s="636"/>
      <c r="OT39" s="636"/>
      <c r="OU39" s="636"/>
      <c r="OV39" s="636"/>
      <c r="OW39" s="636"/>
      <c r="OX39" s="636"/>
      <c r="OY39" s="636"/>
      <c r="OZ39" s="636"/>
      <c r="PA39" s="636"/>
      <c r="PB39" s="636"/>
      <c r="PC39" s="636"/>
      <c r="PD39" s="636"/>
      <c r="PE39" s="636"/>
      <c r="PF39" s="636"/>
      <c r="PG39" s="636"/>
      <c r="PH39" s="636"/>
      <c r="PI39" s="636"/>
      <c r="PJ39" s="636"/>
      <c r="PK39" s="636"/>
      <c r="PL39" s="636"/>
      <c r="PM39" s="636"/>
      <c r="PN39" s="636"/>
      <c r="PO39" s="636"/>
      <c r="PP39" s="636"/>
      <c r="PQ39" s="636"/>
      <c r="PR39" s="636"/>
      <c r="PS39" s="636"/>
      <c r="PT39" s="636"/>
      <c r="PU39" s="636"/>
      <c r="PV39" s="636"/>
      <c r="PW39" s="636"/>
      <c r="PX39" s="636"/>
      <c r="PY39" s="636"/>
      <c r="PZ39" s="636"/>
      <c r="QA39" s="636"/>
      <c r="QB39" s="636"/>
      <c r="QC39" s="636"/>
      <c r="QD39" s="636"/>
      <c r="QE39" s="636"/>
      <c r="QF39" s="636"/>
      <c r="QG39" s="636"/>
      <c r="QH39" s="636"/>
      <c r="QI39" s="636"/>
      <c r="QJ39" s="636"/>
      <c r="QK39" s="636"/>
      <c r="QL39" s="636"/>
      <c r="QM39" s="636"/>
      <c r="QN39" s="636"/>
      <c r="QO39" s="636"/>
      <c r="QP39" s="636"/>
      <c r="QQ39" s="636"/>
      <c r="QR39" s="636"/>
      <c r="QS39" s="636"/>
      <c r="QT39" s="636"/>
      <c r="QU39" s="636"/>
      <c r="QV39" s="636"/>
      <c r="QW39" s="636"/>
      <c r="QX39" s="636"/>
      <c r="QY39" s="636"/>
      <c r="QZ39" s="636"/>
      <c r="RA39" s="636"/>
      <c r="RB39" s="636"/>
      <c r="RC39" s="636"/>
      <c r="RD39" s="636"/>
      <c r="RE39" s="636"/>
      <c r="RF39" s="636"/>
      <c r="RG39" s="636"/>
      <c r="RH39" s="636"/>
      <c r="RI39" s="636"/>
      <c r="RJ39" s="636"/>
      <c r="RK39" s="636"/>
      <c r="RL39" s="636"/>
      <c r="RM39" s="636"/>
      <c r="RN39" s="636"/>
      <c r="RO39" s="636"/>
      <c r="RP39" s="636"/>
      <c r="RQ39" s="636"/>
      <c r="RR39" s="636"/>
      <c r="RS39" s="636"/>
      <c r="RT39" s="636"/>
      <c r="RU39" s="636"/>
      <c r="RV39" s="636"/>
      <c r="RW39" s="636"/>
      <c r="RX39" s="636"/>
      <c r="RY39" s="636"/>
      <c r="RZ39" s="636"/>
      <c r="SA39" s="636"/>
      <c r="SB39" s="636"/>
      <c r="SC39" s="636"/>
      <c r="SD39" s="636"/>
      <c r="SE39" s="636"/>
      <c r="SF39" s="636"/>
      <c r="SG39" s="636"/>
      <c r="SH39" s="636"/>
      <c r="SI39" s="636"/>
      <c r="SJ39" s="636"/>
      <c r="SK39" s="636"/>
      <c r="SL39" s="636"/>
      <c r="SM39" s="636"/>
      <c r="SN39" s="636"/>
      <c r="SO39" s="636"/>
      <c r="SP39" s="636"/>
      <c r="SQ39" s="636"/>
      <c r="SR39" s="636"/>
      <c r="SS39" s="636"/>
      <c r="ST39" s="636"/>
      <c r="SU39" s="636"/>
      <c r="SV39" s="636"/>
      <c r="SW39" s="636"/>
      <c r="SX39" s="636"/>
      <c r="SY39" s="636"/>
      <c r="SZ39" s="636"/>
      <c r="TA39" s="636"/>
      <c r="TB39" s="636"/>
      <c r="TC39" s="636"/>
      <c r="TD39" s="636"/>
      <c r="TE39" s="636"/>
      <c r="TF39" s="636"/>
      <c r="TG39" s="636"/>
      <c r="TH39" s="636"/>
      <c r="TI39" s="636"/>
      <c r="TJ39" s="636"/>
      <c r="TK39" s="636"/>
      <c r="TL39" s="636"/>
      <c r="TM39" s="636"/>
      <c r="TN39" s="636"/>
      <c r="TO39" s="636"/>
      <c r="TP39" s="636"/>
      <c r="TQ39" s="636"/>
      <c r="TR39" s="636"/>
      <c r="TS39" s="636"/>
      <c r="TT39" s="636"/>
      <c r="TU39" s="636"/>
      <c r="TV39" s="636"/>
      <c r="TW39" s="636"/>
      <c r="TX39" s="636"/>
      <c r="TY39" s="636"/>
      <c r="TZ39" s="636"/>
      <c r="UA39" s="636"/>
      <c r="UB39" s="636"/>
      <c r="UC39" s="636"/>
      <c r="UD39" s="636"/>
      <c r="UE39" s="636"/>
      <c r="UF39" s="636"/>
      <c r="UG39" s="636"/>
      <c r="UH39" s="636"/>
      <c r="UI39" s="636"/>
      <c r="UJ39" s="636"/>
      <c r="UK39" s="636"/>
      <c r="UL39" s="636"/>
      <c r="UM39" s="636"/>
      <c r="UN39" s="636"/>
      <c r="UO39" s="636"/>
      <c r="UP39" s="636"/>
      <c r="UQ39" s="636"/>
      <c r="UR39" s="636"/>
      <c r="US39" s="636"/>
      <c r="UT39" s="636"/>
      <c r="UU39" s="636"/>
      <c r="UV39" s="636"/>
      <c r="UW39" s="636"/>
      <c r="UX39" s="636"/>
      <c r="UY39" s="636"/>
      <c r="UZ39" s="636"/>
      <c r="VA39" s="636"/>
      <c r="VB39" s="636"/>
      <c r="VC39" s="636"/>
      <c r="VD39" s="636"/>
      <c r="VE39" s="636"/>
      <c r="VF39" s="636"/>
      <c r="VG39" s="636"/>
      <c r="VH39" s="636"/>
      <c r="VI39" s="636"/>
      <c r="VJ39" s="636"/>
      <c r="VK39" s="636"/>
      <c r="VL39" s="636"/>
      <c r="VM39" s="636"/>
      <c r="VN39" s="636"/>
      <c r="VO39" s="636"/>
      <c r="VP39" s="636"/>
      <c r="VQ39" s="636"/>
      <c r="VR39" s="636"/>
      <c r="VS39" s="636"/>
      <c r="VT39" s="636"/>
      <c r="VU39" s="636"/>
      <c r="VV39" s="636"/>
      <c r="VW39" s="636"/>
      <c r="VX39" s="636"/>
      <c r="VY39" s="636"/>
      <c r="VZ39" s="636"/>
      <c r="WA39" s="636"/>
      <c r="WB39" s="636"/>
      <c r="WC39" s="636"/>
      <c r="WD39" s="636"/>
      <c r="WE39" s="636"/>
      <c r="WF39" s="636"/>
      <c r="WG39" s="636"/>
      <c r="WH39" s="636"/>
      <c r="WI39" s="636"/>
      <c r="WJ39" s="636"/>
      <c r="WK39" s="636"/>
      <c r="WL39" s="636"/>
      <c r="WM39" s="636"/>
      <c r="WN39" s="636"/>
      <c r="WO39" s="636"/>
      <c r="WP39" s="636"/>
      <c r="WQ39" s="636"/>
      <c r="WR39" s="636"/>
      <c r="WS39" s="636"/>
      <c r="WT39" s="636"/>
      <c r="WU39" s="636"/>
      <c r="WV39" s="636"/>
      <c r="WW39" s="636"/>
      <c r="WX39" s="636"/>
      <c r="WY39" s="636"/>
      <c r="WZ39" s="636"/>
      <c r="XA39" s="636"/>
      <c r="XB39" s="636"/>
      <c r="XC39" s="636"/>
      <c r="XD39" s="636"/>
      <c r="XE39" s="636"/>
      <c r="XF39" s="636"/>
      <c r="XG39" s="636"/>
      <c r="XH39" s="636"/>
      <c r="XI39" s="636"/>
      <c r="XJ39" s="636"/>
      <c r="XK39" s="636"/>
      <c r="XL39" s="636"/>
      <c r="XM39" s="636"/>
      <c r="XN39" s="636"/>
      <c r="XO39" s="636"/>
      <c r="XP39" s="636"/>
      <c r="XQ39" s="636"/>
      <c r="XR39" s="636"/>
      <c r="XS39" s="636"/>
      <c r="XT39" s="636"/>
      <c r="XU39" s="636"/>
      <c r="XV39" s="636"/>
      <c r="XW39" s="636"/>
      <c r="XX39" s="636"/>
      <c r="XY39" s="636"/>
      <c r="XZ39" s="636"/>
      <c r="YA39" s="636"/>
      <c r="YB39" s="636"/>
      <c r="YC39" s="636"/>
      <c r="YD39" s="636"/>
      <c r="YE39" s="636"/>
      <c r="YF39" s="636"/>
      <c r="YG39" s="636"/>
      <c r="YH39" s="636"/>
      <c r="YI39" s="636"/>
      <c r="YJ39" s="636"/>
      <c r="YK39" s="636"/>
      <c r="YL39" s="636"/>
      <c r="YM39" s="636"/>
      <c r="YN39" s="636"/>
      <c r="YO39" s="636"/>
      <c r="YP39" s="636"/>
      <c r="YQ39" s="636"/>
      <c r="YR39" s="636"/>
      <c r="YS39" s="636"/>
      <c r="YT39" s="636"/>
      <c r="YU39" s="636"/>
      <c r="YV39" s="636"/>
      <c r="YW39" s="636"/>
      <c r="YX39" s="636"/>
      <c r="YY39" s="636"/>
      <c r="YZ39" s="636"/>
      <c r="ZA39" s="636"/>
      <c r="ZB39" s="636"/>
      <c r="ZC39" s="636"/>
      <c r="ZD39" s="636"/>
      <c r="ZE39" s="636"/>
      <c r="ZF39" s="636"/>
      <c r="ZG39" s="636"/>
      <c r="ZH39" s="636"/>
      <c r="ZI39" s="636"/>
      <c r="ZJ39" s="636"/>
      <c r="ZK39" s="636"/>
      <c r="ZL39" s="636"/>
      <c r="ZM39" s="636"/>
      <c r="ZN39" s="636"/>
      <c r="ZO39" s="636"/>
      <c r="ZP39" s="636"/>
      <c r="ZQ39" s="636"/>
      <c r="ZR39" s="636"/>
      <c r="ZS39" s="636"/>
      <c r="ZT39" s="636"/>
      <c r="ZU39" s="636"/>
      <c r="ZV39" s="636"/>
      <c r="ZW39" s="636"/>
      <c r="ZX39" s="636"/>
      <c r="ZY39" s="636"/>
      <c r="ZZ39" s="636"/>
      <c r="AAA39" s="636"/>
      <c r="AAB39" s="636"/>
      <c r="AAC39" s="636"/>
      <c r="AAD39" s="636"/>
      <c r="AAE39" s="636"/>
      <c r="AAF39" s="636"/>
      <c r="AAG39" s="636"/>
      <c r="AAH39" s="636"/>
      <c r="AAI39" s="636"/>
      <c r="AAJ39" s="636"/>
      <c r="AAK39" s="636"/>
      <c r="AAL39" s="636"/>
      <c r="AAM39" s="636"/>
      <c r="AAN39" s="636"/>
      <c r="AAO39" s="636"/>
      <c r="AAP39" s="636"/>
      <c r="AAQ39" s="636"/>
      <c r="AAR39" s="636"/>
      <c r="AAS39" s="636"/>
      <c r="AAT39" s="636"/>
      <c r="AAU39" s="636"/>
      <c r="AAV39" s="636"/>
      <c r="AAW39" s="636"/>
      <c r="AAX39" s="636"/>
      <c r="AAY39" s="636"/>
      <c r="AAZ39" s="636"/>
      <c r="ABA39" s="636"/>
      <c r="ABB39" s="636"/>
      <c r="ABC39" s="636"/>
      <c r="ABD39" s="636"/>
      <c r="ABE39" s="636"/>
      <c r="ABF39" s="636"/>
      <c r="ABG39" s="636"/>
      <c r="ABH39" s="636"/>
      <c r="ABI39" s="636"/>
      <c r="ABJ39" s="636"/>
      <c r="ABK39" s="636"/>
      <c r="ABL39" s="636"/>
      <c r="ABM39" s="636"/>
      <c r="ABN39" s="636"/>
      <c r="ABO39" s="636"/>
      <c r="ABP39" s="636"/>
      <c r="ABQ39" s="636"/>
      <c r="ABR39" s="636"/>
      <c r="ABS39" s="636"/>
      <c r="ABT39" s="636"/>
      <c r="ABU39" s="636"/>
      <c r="ABV39" s="636"/>
      <c r="ABW39" s="636"/>
      <c r="ABX39" s="636"/>
      <c r="ABY39" s="636"/>
      <c r="ABZ39" s="636"/>
      <c r="ACA39" s="636"/>
      <c r="ACB39" s="636"/>
      <c r="ACC39" s="636"/>
      <c r="ACD39" s="636"/>
      <c r="ACE39" s="636"/>
      <c r="ACF39" s="636"/>
      <c r="ACG39" s="636"/>
      <c r="ACH39" s="636"/>
      <c r="ACI39" s="636"/>
      <c r="ACJ39" s="636"/>
      <c r="ACK39" s="636"/>
      <c r="ACL39" s="636"/>
      <c r="ACM39" s="636"/>
      <c r="ACN39" s="636"/>
      <c r="ACO39" s="636"/>
      <c r="ACP39" s="636"/>
      <c r="ACQ39" s="636"/>
      <c r="ACR39" s="636"/>
      <c r="ACS39" s="636"/>
      <c r="ACT39" s="636"/>
      <c r="ACU39" s="636"/>
      <c r="ACV39" s="636"/>
      <c r="ACW39" s="636"/>
      <c r="ACX39" s="636"/>
      <c r="ACY39" s="636"/>
      <c r="ACZ39" s="636"/>
      <c r="ADA39" s="636"/>
      <c r="ADB39" s="636"/>
      <c r="ADC39" s="636"/>
      <c r="ADD39" s="636"/>
      <c r="ADE39" s="636"/>
      <c r="ADF39" s="636"/>
      <c r="ADG39" s="636"/>
      <c r="ADH39" s="636"/>
      <c r="ADI39" s="636"/>
      <c r="ADJ39" s="636"/>
      <c r="ADK39" s="636"/>
      <c r="ADL39" s="636"/>
      <c r="ADM39" s="636"/>
      <c r="ADN39" s="636"/>
      <c r="ADO39" s="636"/>
      <c r="ADP39" s="636"/>
      <c r="ADQ39" s="636"/>
      <c r="ADR39" s="636"/>
      <c r="ADS39" s="636"/>
      <c r="ADT39" s="636"/>
      <c r="ADU39" s="636"/>
      <c r="ADV39" s="636"/>
      <c r="ADW39" s="636"/>
      <c r="ADX39" s="636"/>
      <c r="ADY39" s="636"/>
      <c r="ADZ39" s="636"/>
      <c r="AEA39" s="636"/>
      <c r="AEB39" s="636"/>
      <c r="AEC39" s="636"/>
      <c r="AED39" s="636"/>
      <c r="AEE39" s="636"/>
      <c r="AEF39" s="636"/>
      <c r="AEG39" s="636"/>
      <c r="AEH39" s="636"/>
      <c r="AEI39" s="636"/>
      <c r="AEJ39" s="636"/>
      <c r="AEK39" s="636"/>
      <c r="AEL39" s="636"/>
      <c r="AEM39" s="636"/>
      <c r="AEN39" s="636"/>
      <c r="AEO39" s="636"/>
      <c r="AEP39" s="636"/>
      <c r="AEQ39" s="636"/>
      <c r="AER39" s="636"/>
      <c r="AES39" s="636"/>
      <c r="AET39" s="636"/>
      <c r="AEU39" s="636"/>
      <c r="AEV39" s="636"/>
      <c r="AEW39" s="636"/>
      <c r="AEX39" s="636"/>
      <c r="AEY39" s="636"/>
      <c r="AEZ39" s="636"/>
      <c r="AFA39" s="636"/>
      <c r="AFB39" s="636"/>
      <c r="AFC39" s="636"/>
      <c r="AFD39" s="636"/>
      <c r="AFE39" s="636"/>
      <c r="AFF39" s="636"/>
      <c r="AFG39" s="636"/>
      <c r="AFH39" s="636"/>
      <c r="AFI39" s="636"/>
      <c r="AFJ39" s="636"/>
      <c r="AFK39" s="636"/>
      <c r="AFL39" s="636"/>
      <c r="AFM39" s="636"/>
      <c r="AFN39" s="636"/>
      <c r="AFO39" s="636"/>
      <c r="AFP39" s="636"/>
      <c r="AFQ39" s="636"/>
      <c r="AFR39" s="636"/>
      <c r="AFS39" s="636"/>
      <c r="AFT39" s="636"/>
      <c r="AFU39" s="636"/>
      <c r="AFV39" s="636"/>
      <c r="AFW39" s="636"/>
      <c r="AFX39" s="636"/>
      <c r="AFY39" s="636"/>
      <c r="AFZ39" s="636"/>
      <c r="AGA39" s="636"/>
      <c r="AGB39" s="636"/>
      <c r="AGC39" s="636"/>
      <c r="AGD39" s="636"/>
      <c r="AGE39" s="636"/>
      <c r="AGF39" s="636"/>
      <c r="AGG39" s="636"/>
      <c r="AGH39" s="636"/>
      <c r="AGI39" s="636"/>
      <c r="AGJ39" s="636"/>
      <c r="AGK39" s="636"/>
      <c r="AGL39" s="636"/>
      <c r="AGM39" s="636"/>
      <c r="AGN39" s="636"/>
      <c r="AGO39" s="636"/>
      <c r="AGP39" s="636"/>
      <c r="AGQ39" s="636"/>
      <c r="AGR39" s="636"/>
      <c r="AGS39" s="636"/>
      <c r="AGT39" s="636"/>
      <c r="AGU39" s="636"/>
      <c r="AGV39" s="636"/>
      <c r="AGW39" s="636"/>
      <c r="AGX39" s="636"/>
      <c r="AGY39" s="636"/>
      <c r="AGZ39" s="636"/>
      <c r="AHA39" s="636"/>
      <c r="AHB39" s="636"/>
      <c r="AHC39" s="636"/>
      <c r="AHD39" s="636"/>
      <c r="AHE39" s="636"/>
      <c r="AHF39" s="636"/>
      <c r="AHG39" s="636"/>
      <c r="AHH39" s="636"/>
      <c r="AHI39" s="636"/>
      <c r="AHJ39" s="636"/>
      <c r="AHK39" s="636"/>
      <c r="AHL39" s="636"/>
      <c r="AHM39" s="636"/>
      <c r="AHN39" s="636"/>
      <c r="AHO39" s="636"/>
      <c r="AHP39" s="636"/>
      <c r="AHQ39" s="636"/>
      <c r="AHR39" s="636"/>
      <c r="AHS39" s="636"/>
      <c r="AHT39" s="636"/>
      <c r="AHU39" s="636"/>
      <c r="AHV39" s="636"/>
      <c r="AHW39" s="636"/>
      <c r="AHX39" s="636"/>
      <c r="AHY39" s="636"/>
      <c r="AHZ39" s="636"/>
      <c r="AIA39" s="636"/>
      <c r="AIB39" s="636"/>
      <c r="AIC39" s="636"/>
      <c r="AID39" s="636"/>
      <c r="AIE39" s="636"/>
      <c r="AIF39" s="636"/>
      <c r="AIG39" s="636"/>
      <c r="AIH39" s="636"/>
      <c r="AII39" s="636"/>
      <c r="AIJ39" s="636"/>
      <c r="AIK39" s="636"/>
      <c r="AIL39" s="636"/>
      <c r="AIM39" s="636"/>
      <c r="AIN39" s="636"/>
      <c r="AIO39" s="636"/>
      <c r="AIP39" s="636"/>
      <c r="AIQ39" s="636"/>
      <c r="AIR39" s="636"/>
      <c r="AIS39" s="636"/>
      <c r="AIT39" s="636"/>
      <c r="AIU39" s="636"/>
      <c r="AIV39" s="636"/>
      <c r="AIW39" s="636"/>
      <c r="AIX39" s="636"/>
      <c r="AIY39" s="636"/>
      <c r="AIZ39" s="636"/>
      <c r="AJA39" s="636"/>
      <c r="AJB39" s="636"/>
      <c r="AJC39" s="636"/>
      <c r="AJD39" s="636"/>
      <c r="AJE39" s="636"/>
      <c r="AJF39" s="636"/>
      <c r="AJG39" s="636"/>
      <c r="AJH39" s="636"/>
      <c r="AJI39" s="636"/>
      <c r="AJJ39" s="636"/>
      <c r="AJK39" s="636"/>
      <c r="AJL39" s="636"/>
      <c r="AJM39" s="636"/>
      <c r="AJN39" s="636"/>
      <c r="AJO39" s="636"/>
      <c r="AJP39" s="636"/>
      <c r="AJQ39" s="636"/>
      <c r="AJR39" s="636"/>
      <c r="AJS39" s="636"/>
      <c r="AJT39" s="636"/>
      <c r="AJU39" s="636"/>
      <c r="AJV39" s="636"/>
      <c r="AJW39" s="636"/>
      <c r="AJX39" s="636"/>
      <c r="AJY39" s="636"/>
      <c r="AJZ39" s="636"/>
      <c r="AKA39" s="636"/>
      <c r="AKB39" s="636"/>
      <c r="AKC39" s="636"/>
      <c r="AKD39" s="636"/>
      <c r="AKE39" s="636"/>
      <c r="AKF39" s="636"/>
      <c r="AKG39" s="636"/>
      <c r="AKH39" s="636"/>
      <c r="AKI39" s="636"/>
      <c r="AKJ39" s="636"/>
      <c r="AKK39" s="636"/>
      <c r="AKL39" s="636"/>
      <c r="AKM39" s="636"/>
      <c r="AKN39" s="636"/>
      <c r="AKO39" s="636"/>
      <c r="AKP39" s="636"/>
      <c r="AKQ39" s="636"/>
      <c r="AKR39" s="636"/>
      <c r="AKS39" s="636"/>
      <c r="AKT39" s="636"/>
      <c r="AKU39" s="636"/>
      <c r="AKV39" s="636"/>
      <c r="AKW39" s="636"/>
      <c r="AKX39" s="636"/>
      <c r="AKY39" s="636"/>
      <c r="AKZ39" s="636"/>
      <c r="ALA39" s="636"/>
      <c r="ALB39" s="636"/>
      <c r="ALC39" s="636"/>
      <c r="ALD39" s="636"/>
      <c r="ALE39" s="636"/>
      <c r="ALF39" s="636"/>
      <c r="ALG39" s="636"/>
      <c r="ALH39" s="636"/>
      <c r="ALI39" s="636"/>
      <c r="ALJ39" s="636"/>
      <c r="ALK39" s="636"/>
      <c r="ALL39" s="636"/>
      <c r="ALM39" s="636"/>
      <c r="ALN39" s="636"/>
      <c r="ALO39" s="636"/>
      <c r="ALP39" s="636"/>
      <c r="ALQ39" s="636"/>
      <c r="ALR39" s="636"/>
      <c r="ALS39" s="636"/>
      <c r="ALT39" s="636"/>
      <c r="ALU39" s="636"/>
      <c r="ALV39" s="636"/>
      <c r="ALW39" s="636"/>
      <c r="ALX39" s="636"/>
      <c r="ALY39" s="636"/>
      <c r="ALZ39" s="636"/>
      <c r="AMA39" s="636"/>
      <c r="AMB39" s="636"/>
      <c r="AMC39" s="636"/>
      <c r="AMD39" s="636"/>
      <c r="AME39" s="636"/>
      <c r="AMF39" s="636"/>
      <c r="AMG39" s="636"/>
      <c r="AMH39" s="636"/>
      <c r="AMI39" s="636"/>
      <c r="AMJ39" s="636"/>
      <c r="AMK39" s="636"/>
      <c r="AML39" s="636"/>
      <c r="AMM39" s="636"/>
      <c r="AMN39" s="636"/>
      <c r="AMO39" s="636"/>
      <c r="AMP39" s="636"/>
      <c r="AMQ39" s="636"/>
      <c r="AMR39" s="636"/>
      <c r="AMS39" s="636"/>
      <c r="AMT39" s="636"/>
      <c r="AMU39" s="636"/>
      <c r="AMV39" s="636"/>
      <c r="AMW39" s="636"/>
      <c r="AMX39" s="636"/>
      <c r="AMY39" s="636"/>
      <c r="AMZ39" s="636"/>
      <c r="ANA39" s="636"/>
      <c r="ANB39" s="636"/>
      <c r="ANC39" s="636"/>
      <c r="AND39" s="636"/>
      <c r="ANE39" s="636"/>
      <c r="ANF39" s="636"/>
      <c r="ANG39" s="636"/>
      <c r="ANH39" s="636"/>
      <c r="ANI39" s="636"/>
      <c r="ANJ39" s="636"/>
      <c r="ANK39" s="636"/>
      <c r="ANL39" s="636"/>
      <c r="ANM39" s="636"/>
      <c r="ANN39" s="636"/>
      <c r="ANO39" s="636"/>
      <c r="ANP39" s="636"/>
      <c r="ANQ39" s="636"/>
      <c r="ANR39" s="636"/>
      <c r="ANS39" s="636"/>
      <c r="ANT39" s="636"/>
      <c r="ANU39" s="636"/>
      <c r="ANV39" s="636"/>
      <c r="ANW39" s="636"/>
      <c r="ANX39" s="636"/>
      <c r="ANY39" s="636"/>
      <c r="ANZ39" s="636"/>
      <c r="AOA39" s="636"/>
      <c r="AOB39" s="636"/>
      <c r="AOC39" s="636"/>
      <c r="AOD39" s="636"/>
      <c r="AOE39" s="636"/>
      <c r="AOF39" s="636"/>
      <c r="AOG39" s="636"/>
      <c r="AOH39" s="636"/>
      <c r="AOI39" s="636"/>
      <c r="AOJ39" s="636"/>
      <c r="AOK39" s="636"/>
      <c r="AOL39" s="636"/>
      <c r="AOM39" s="636"/>
      <c r="AON39" s="636"/>
      <c r="AOO39" s="636"/>
      <c r="AOP39" s="636"/>
      <c r="AOQ39" s="636"/>
      <c r="AOR39" s="636"/>
      <c r="AOS39" s="636"/>
      <c r="AOT39" s="636"/>
      <c r="AOU39" s="636"/>
      <c r="AOV39" s="636"/>
      <c r="AOW39" s="636"/>
      <c r="AOX39" s="636"/>
      <c r="AOY39" s="636"/>
      <c r="AOZ39" s="636"/>
      <c r="APA39" s="636"/>
      <c r="APB39" s="636"/>
      <c r="APC39" s="636"/>
      <c r="APD39" s="636"/>
      <c r="APE39" s="636"/>
      <c r="APF39" s="636"/>
      <c r="APG39" s="636"/>
      <c r="APH39" s="636"/>
      <c r="API39" s="636"/>
      <c r="APJ39" s="636"/>
      <c r="APK39" s="636"/>
      <c r="APL39" s="636"/>
      <c r="APM39" s="636"/>
      <c r="APN39" s="636"/>
      <c r="APO39" s="636"/>
      <c r="APP39" s="636"/>
      <c r="APQ39" s="636"/>
      <c r="APR39" s="636"/>
      <c r="APS39" s="636"/>
      <c r="APT39" s="636"/>
      <c r="APU39" s="636"/>
      <c r="APV39" s="636"/>
      <c r="APW39" s="636"/>
      <c r="APX39" s="636"/>
      <c r="APY39" s="636"/>
      <c r="APZ39" s="636"/>
      <c r="AQA39" s="636"/>
      <c r="AQB39" s="636"/>
      <c r="AQC39" s="636"/>
      <c r="AQD39" s="636"/>
      <c r="AQE39" s="636"/>
      <c r="AQF39" s="636"/>
      <c r="AQG39" s="636"/>
      <c r="AQH39" s="636"/>
      <c r="AQI39" s="636"/>
      <c r="AQJ39" s="636"/>
      <c r="AQK39" s="636"/>
      <c r="AQL39" s="636"/>
      <c r="AQM39" s="636"/>
      <c r="AQN39" s="636"/>
      <c r="AQO39" s="636"/>
      <c r="AQP39" s="636"/>
      <c r="AQQ39" s="636"/>
      <c r="AQR39" s="636"/>
      <c r="AQS39" s="636"/>
      <c r="AQT39" s="636"/>
      <c r="AQU39" s="636"/>
      <c r="AQV39" s="636"/>
      <c r="AQW39" s="636"/>
      <c r="AQX39" s="636"/>
      <c r="AQY39" s="636"/>
      <c r="AQZ39" s="636"/>
      <c r="ARA39" s="636"/>
      <c r="ARB39" s="636"/>
      <c r="ARC39" s="636"/>
      <c r="ARD39" s="636"/>
      <c r="ARE39" s="636"/>
      <c r="ARF39" s="636"/>
      <c r="ARG39" s="636"/>
      <c r="ARH39" s="636"/>
      <c r="ARI39" s="636"/>
      <c r="ARJ39" s="636"/>
      <c r="ARK39" s="636"/>
      <c r="ARL39" s="636"/>
      <c r="ARM39" s="636"/>
      <c r="ARN39" s="636"/>
      <c r="ARO39" s="636"/>
      <c r="ARP39" s="636"/>
      <c r="ARQ39" s="636"/>
      <c r="ARR39" s="636"/>
      <c r="ARS39" s="636"/>
      <c r="ART39" s="636"/>
      <c r="ARU39" s="636"/>
      <c r="ARV39" s="636"/>
      <c r="ARW39" s="636"/>
      <c r="ARX39" s="636"/>
      <c r="ARY39" s="636"/>
      <c r="ARZ39" s="636"/>
      <c r="ASA39" s="636"/>
      <c r="ASB39" s="636"/>
      <c r="ASC39" s="636"/>
      <c r="ASD39" s="636"/>
      <c r="ASE39" s="636"/>
      <c r="ASF39" s="636"/>
      <c r="ASG39" s="636"/>
      <c r="ASH39" s="636"/>
      <c r="ASI39" s="636"/>
      <c r="ASJ39" s="636"/>
      <c r="ASK39" s="636"/>
      <c r="ASL39" s="636"/>
      <c r="ASM39" s="636"/>
      <c r="ASN39" s="636"/>
      <c r="ASO39" s="636"/>
      <c r="ASP39" s="636"/>
      <c r="ASQ39" s="636"/>
      <c r="ASR39" s="636"/>
      <c r="ASS39" s="636"/>
      <c r="AST39" s="636"/>
      <c r="ASU39" s="636"/>
      <c r="ASV39" s="636"/>
      <c r="ASW39" s="636"/>
      <c r="ASX39" s="636"/>
      <c r="ASY39" s="636"/>
      <c r="ASZ39" s="636"/>
      <c r="ATA39" s="636"/>
      <c r="ATB39" s="636"/>
      <c r="ATC39" s="636"/>
      <c r="ATD39" s="636"/>
      <c r="ATE39" s="636"/>
      <c r="ATF39" s="636"/>
      <c r="ATG39" s="636"/>
      <c r="ATH39" s="636"/>
      <c r="ATI39" s="636"/>
      <c r="ATJ39" s="636"/>
      <c r="ATK39" s="636"/>
      <c r="ATL39" s="636"/>
      <c r="ATM39" s="636"/>
      <c r="ATN39" s="636"/>
      <c r="ATO39" s="636"/>
      <c r="ATP39" s="636"/>
      <c r="ATQ39" s="636"/>
      <c r="ATR39" s="636"/>
      <c r="ATS39" s="636"/>
      <c r="ATT39" s="636"/>
      <c r="ATU39" s="636"/>
      <c r="ATV39" s="636"/>
      <c r="ATW39" s="636"/>
      <c r="ATX39" s="636"/>
      <c r="ATY39" s="636"/>
      <c r="ATZ39" s="636"/>
      <c r="AUA39" s="636"/>
      <c r="AUB39" s="636"/>
      <c r="AUC39" s="636"/>
      <c r="AUD39" s="636"/>
      <c r="AUE39" s="636"/>
      <c r="AUF39" s="636"/>
      <c r="AUG39" s="636"/>
      <c r="AUH39" s="636"/>
      <c r="AUI39" s="636"/>
      <c r="AUJ39" s="636"/>
      <c r="AUK39" s="636"/>
      <c r="AUL39" s="636"/>
      <c r="AUM39" s="636"/>
      <c r="AUN39" s="636"/>
      <c r="AUO39" s="636"/>
      <c r="AUP39" s="636"/>
      <c r="AUQ39" s="636"/>
      <c r="AUR39" s="636"/>
      <c r="AUS39" s="636"/>
      <c r="AUT39" s="636"/>
      <c r="AUU39" s="636"/>
      <c r="AUV39" s="636"/>
      <c r="AUW39" s="636"/>
      <c r="AUX39" s="636"/>
      <c r="AUY39" s="636"/>
      <c r="AUZ39" s="636"/>
      <c r="AVA39" s="636"/>
      <c r="AVB39" s="636"/>
      <c r="AVC39" s="636"/>
      <c r="AVD39" s="636"/>
      <c r="AVE39" s="636"/>
      <c r="AVF39" s="636"/>
      <c r="AVG39" s="636"/>
      <c r="AVH39" s="636"/>
      <c r="AVI39" s="636"/>
      <c r="AVJ39" s="636"/>
      <c r="AVK39" s="636"/>
      <c r="AVL39" s="636"/>
      <c r="AVM39" s="636"/>
      <c r="AVN39" s="636"/>
      <c r="AVO39" s="636"/>
      <c r="AVP39" s="636"/>
      <c r="AVQ39" s="636"/>
      <c r="AVR39" s="636"/>
      <c r="AVS39" s="636"/>
      <c r="AVT39" s="636"/>
      <c r="AVU39" s="636"/>
      <c r="AVV39" s="636"/>
      <c r="AVW39" s="636"/>
      <c r="AVX39" s="636"/>
      <c r="AVY39" s="636"/>
      <c r="AVZ39" s="636"/>
      <c r="AWA39" s="636"/>
      <c r="AWB39" s="636"/>
      <c r="AWC39" s="636"/>
      <c r="AWD39" s="636"/>
      <c r="AWE39" s="636"/>
      <c r="AWF39" s="636"/>
      <c r="AWG39" s="636"/>
      <c r="AWH39" s="636"/>
      <c r="AWI39" s="636"/>
      <c r="AWJ39" s="636"/>
      <c r="AWK39" s="636"/>
      <c r="AWL39" s="636"/>
      <c r="AWM39" s="636"/>
      <c r="AWN39" s="636"/>
      <c r="AWO39" s="636"/>
      <c r="AWP39" s="636"/>
      <c r="AWQ39" s="636"/>
      <c r="AWR39" s="636"/>
      <c r="AWS39" s="636"/>
      <c r="AWT39" s="636"/>
      <c r="AWU39" s="636"/>
      <c r="AWV39" s="636"/>
      <c r="AWW39" s="636"/>
      <c r="AWX39" s="636"/>
      <c r="AWY39" s="636"/>
      <c r="AWZ39" s="636"/>
      <c r="AXA39" s="636"/>
      <c r="AXB39" s="636"/>
      <c r="AXC39" s="636"/>
      <c r="AXD39" s="636"/>
      <c r="AXE39" s="636"/>
      <c r="AXF39" s="636"/>
      <c r="AXG39" s="636"/>
      <c r="AXH39" s="636"/>
      <c r="AXI39" s="636"/>
      <c r="AXJ39" s="636"/>
      <c r="AXK39" s="636"/>
      <c r="AXL39" s="636"/>
      <c r="AXM39" s="636"/>
      <c r="AXN39" s="636"/>
      <c r="AXO39" s="636"/>
      <c r="AXP39" s="636"/>
      <c r="AXQ39" s="636"/>
      <c r="AXR39" s="636"/>
      <c r="AXS39" s="636"/>
      <c r="AXT39" s="636"/>
      <c r="AXU39" s="636"/>
      <c r="AXV39" s="636"/>
      <c r="AXW39" s="636"/>
      <c r="AXX39" s="636"/>
      <c r="AXY39" s="636"/>
      <c r="AXZ39" s="636"/>
      <c r="AYA39" s="636"/>
      <c r="AYB39" s="636"/>
      <c r="AYC39" s="636"/>
      <c r="AYD39" s="636"/>
      <c r="AYE39" s="636"/>
      <c r="AYF39" s="636"/>
      <c r="AYG39" s="636"/>
      <c r="AYH39" s="636"/>
      <c r="AYI39" s="636"/>
      <c r="AYJ39" s="636"/>
      <c r="AYK39" s="636"/>
      <c r="AYL39" s="636"/>
      <c r="AYM39" s="636"/>
      <c r="AYN39" s="636"/>
      <c r="AYO39" s="636"/>
      <c r="AYP39" s="636"/>
      <c r="AYQ39" s="636"/>
      <c r="AYR39" s="636"/>
      <c r="AYS39" s="636"/>
      <c r="AYT39" s="636"/>
      <c r="AYU39" s="636"/>
      <c r="AYV39" s="636"/>
      <c r="AYW39" s="636"/>
      <c r="AYX39" s="636"/>
      <c r="AYY39" s="636"/>
      <c r="AYZ39" s="636"/>
      <c r="AZA39" s="636"/>
      <c r="AZB39" s="636"/>
      <c r="AZC39" s="636"/>
      <c r="AZD39" s="636"/>
      <c r="AZE39" s="636"/>
      <c r="AZF39" s="636"/>
      <c r="AZG39" s="636"/>
      <c r="AZH39" s="636"/>
      <c r="AZI39" s="636"/>
      <c r="AZJ39" s="636"/>
      <c r="AZK39" s="636"/>
      <c r="AZL39" s="636"/>
      <c r="AZM39" s="636"/>
      <c r="AZN39" s="636"/>
      <c r="AZO39" s="636"/>
      <c r="AZP39" s="636"/>
      <c r="AZQ39" s="636"/>
      <c r="AZR39" s="636"/>
      <c r="AZS39" s="636"/>
      <c r="AZT39" s="636"/>
      <c r="AZU39" s="636"/>
      <c r="AZV39" s="636"/>
      <c r="AZW39" s="636"/>
      <c r="AZX39" s="636"/>
      <c r="AZY39" s="636"/>
      <c r="AZZ39" s="636"/>
      <c r="BAA39" s="636"/>
      <c r="BAB39" s="636"/>
      <c r="BAC39" s="636"/>
      <c r="BAD39" s="636"/>
      <c r="BAE39" s="636"/>
      <c r="BAF39" s="636"/>
      <c r="BAG39" s="636"/>
      <c r="BAH39" s="636"/>
      <c r="BAI39" s="636"/>
      <c r="BAJ39" s="636"/>
      <c r="BAK39" s="636"/>
      <c r="BAL39" s="636"/>
      <c r="BAM39" s="636"/>
      <c r="BAN39" s="636"/>
      <c r="BAO39" s="636"/>
      <c r="BAP39" s="636"/>
      <c r="BAQ39" s="636"/>
      <c r="BAR39" s="636"/>
      <c r="BAS39" s="636"/>
      <c r="BAT39" s="636"/>
      <c r="BAU39" s="636"/>
      <c r="BAV39" s="636"/>
      <c r="BAW39" s="636"/>
      <c r="BAX39" s="636"/>
      <c r="BAY39" s="636"/>
      <c r="BAZ39" s="636"/>
      <c r="BBA39" s="636"/>
      <c r="BBB39" s="636"/>
      <c r="BBC39" s="636"/>
      <c r="BBD39" s="636"/>
      <c r="BBE39" s="636"/>
      <c r="BBF39" s="636"/>
      <c r="BBG39" s="636"/>
      <c r="BBH39" s="636"/>
      <c r="BBI39" s="636"/>
      <c r="BBJ39" s="636"/>
      <c r="BBK39" s="636"/>
      <c r="BBL39" s="636"/>
      <c r="BBM39" s="636"/>
      <c r="BBN39" s="636"/>
      <c r="BBO39" s="636"/>
      <c r="BBP39" s="636"/>
      <c r="BBQ39" s="636"/>
      <c r="BBR39" s="636"/>
      <c r="BBS39" s="636"/>
      <c r="BBT39" s="636"/>
      <c r="BBU39" s="636"/>
      <c r="BBV39" s="636"/>
      <c r="BBW39" s="636"/>
      <c r="BBX39" s="636"/>
      <c r="BBY39" s="636"/>
      <c r="BBZ39" s="636"/>
      <c r="BCA39" s="636"/>
      <c r="BCB39" s="636"/>
      <c r="BCC39" s="636"/>
      <c r="BCD39" s="636"/>
      <c r="BCE39" s="636"/>
      <c r="BCF39" s="636"/>
      <c r="BCG39" s="636"/>
      <c r="BCH39" s="636"/>
      <c r="BCI39" s="636"/>
      <c r="BCJ39" s="636"/>
      <c r="BCK39" s="636"/>
      <c r="BCL39" s="636"/>
      <c r="BCM39" s="636"/>
      <c r="BCN39" s="636"/>
      <c r="BCO39" s="636"/>
      <c r="BCP39" s="636"/>
      <c r="BCQ39" s="636"/>
      <c r="BCR39" s="636"/>
      <c r="BCS39" s="636"/>
      <c r="BCT39" s="636"/>
      <c r="BCU39" s="636"/>
      <c r="BCV39" s="636"/>
      <c r="BCW39" s="636"/>
      <c r="BCX39" s="636"/>
      <c r="BCY39" s="636"/>
      <c r="BCZ39" s="636"/>
      <c r="BDA39" s="636"/>
      <c r="BDB39" s="636"/>
      <c r="BDC39" s="636"/>
      <c r="BDD39" s="636"/>
      <c r="BDE39" s="636"/>
      <c r="BDF39" s="636"/>
      <c r="BDG39" s="636"/>
      <c r="BDH39" s="636"/>
      <c r="BDI39" s="636"/>
      <c r="BDJ39" s="636"/>
      <c r="BDK39" s="636"/>
      <c r="BDL39" s="636"/>
      <c r="BDM39" s="636"/>
      <c r="BDN39" s="636"/>
      <c r="BDO39" s="636"/>
      <c r="BDP39" s="636"/>
      <c r="BDQ39" s="636"/>
      <c r="BDR39" s="636"/>
      <c r="BDS39" s="636"/>
      <c r="BDT39" s="636"/>
      <c r="BDU39" s="636"/>
      <c r="BDV39" s="636"/>
      <c r="BDW39" s="636"/>
      <c r="BDX39" s="636"/>
      <c r="BDY39" s="636"/>
      <c r="BDZ39" s="636"/>
      <c r="BEA39" s="636"/>
      <c r="BEB39" s="636"/>
      <c r="BEC39" s="636"/>
      <c r="BED39" s="636"/>
      <c r="BEE39" s="636"/>
      <c r="BEF39" s="636"/>
      <c r="BEG39" s="636"/>
      <c r="BEH39" s="636"/>
      <c r="BEI39" s="636"/>
      <c r="BEJ39" s="636"/>
      <c r="BEK39" s="636"/>
      <c r="BEL39" s="636"/>
      <c r="BEM39" s="636"/>
      <c r="BEN39" s="636"/>
      <c r="BEO39" s="636"/>
      <c r="BEP39" s="636"/>
      <c r="BEQ39" s="636"/>
      <c r="BER39" s="636"/>
      <c r="BES39" s="636"/>
      <c r="BET39" s="636"/>
      <c r="BEU39" s="636"/>
      <c r="BEV39" s="636"/>
      <c r="BEW39" s="636"/>
      <c r="BEX39" s="636"/>
      <c r="BEY39" s="636"/>
      <c r="BEZ39" s="636"/>
      <c r="BFA39" s="636"/>
      <c r="BFB39" s="636"/>
      <c r="BFC39" s="636"/>
      <c r="BFD39" s="636"/>
      <c r="BFE39" s="636"/>
      <c r="BFF39" s="636"/>
      <c r="BFG39" s="636"/>
      <c r="BFH39" s="636"/>
      <c r="BFI39" s="636"/>
      <c r="BFJ39" s="636"/>
      <c r="BFK39" s="636"/>
      <c r="BFL39" s="636"/>
      <c r="BFM39" s="636"/>
      <c r="BFN39" s="636"/>
      <c r="BFO39" s="636"/>
      <c r="BFP39" s="636"/>
      <c r="BFQ39" s="636"/>
      <c r="BFR39" s="636"/>
      <c r="BFS39" s="636"/>
      <c r="BFT39" s="636"/>
      <c r="BFU39" s="636"/>
      <c r="BFV39" s="636"/>
      <c r="BFW39" s="636"/>
      <c r="BFX39" s="636"/>
      <c r="BFY39" s="636"/>
      <c r="BFZ39" s="636"/>
      <c r="BGA39" s="636"/>
      <c r="BGB39" s="636"/>
      <c r="BGC39" s="636"/>
      <c r="BGD39" s="636"/>
      <c r="BGE39" s="636"/>
      <c r="BGF39" s="636"/>
      <c r="BGG39" s="636"/>
      <c r="BGH39" s="636"/>
      <c r="BGI39" s="636"/>
      <c r="BGJ39" s="636"/>
      <c r="BGK39" s="636"/>
      <c r="BGL39" s="636"/>
      <c r="BGM39" s="636"/>
      <c r="BGN39" s="636"/>
      <c r="BGO39" s="636"/>
      <c r="BGP39" s="636"/>
      <c r="BGQ39" s="636"/>
      <c r="BGR39" s="636"/>
      <c r="BGS39" s="636"/>
      <c r="BGT39" s="636"/>
      <c r="BGU39" s="636"/>
      <c r="BGV39" s="636"/>
      <c r="BGW39" s="636"/>
      <c r="BGX39" s="636"/>
      <c r="BGY39" s="636"/>
      <c r="BGZ39" s="636"/>
      <c r="BHA39" s="636"/>
      <c r="BHB39" s="636"/>
      <c r="BHC39" s="636"/>
      <c r="BHD39" s="636"/>
      <c r="BHE39" s="636"/>
      <c r="BHF39" s="636"/>
      <c r="BHG39" s="636"/>
      <c r="BHH39" s="636"/>
      <c r="BHI39" s="636"/>
      <c r="BHJ39" s="636"/>
      <c r="BHK39" s="636"/>
      <c r="BHL39" s="636"/>
      <c r="BHM39" s="636"/>
      <c r="BHN39" s="636"/>
      <c r="BHO39" s="636"/>
      <c r="BHP39" s="636"/>
      <c r="BHQ39" s="636"/>
      <c r="BHR39" s="636"/>
      <c r="BHS39" s="636"/>
      <c r="BHT39" s="636"/>
      <c r="BHU39" s="636"/>
      <c r="BHV39" s="636"/>
      <c r="BHW39" s="636"/>
      <c r="BHX39" s="636"/>
      <c r="BHY39" s="636"/>
      <c r="BHZ39" s="636"/>
      <c r="BIA39" s="636"/>
      <c r="BIB39" s="636"/>
      <c r="BIC39" s="636"/>
      <c r="BID39" s="636"/>
      <c r="BIE39" s="636"/>
      <c r="BIF39" s="636"/>
      <c r="BIG39" s="636"/>
      <c r="BIH39" s="636"/>
      <c r="BII39" s="636"/>
      <c r="BIJ39" s="636"/>
      <c r="BIK39" s="636"/>
      <c r="BIL39" s="636"/>
      <c r="BIM39" s="636"/>
      <c r="BIN39" s="636"/>
      <c r="BIO39" s="636"/>
      <c r="BIP39" s="636"/>
      <c r="BIQ39" s="636"/>
      <c r="BIR39" s="636"/>
      <c r="BIS39" s="636"/>
      <c r="BIT39" s="636"/>
      <c r="BIU39" s="636"/>
      <c r="BIV39" s="636"/>
      <c r="BIW39" s="636"/>
      <c r="BIX39" s="636"/>
      <c r="BIY39" s="636"/>
      <c r="BIZ39" s="636"/>
      <c r="BJA39" s="636"/>
      <c r="BJB39" s="636"/>
      <c r="BJC39" s="636"/>
      <c r="BJD39" s="636"/>
      <c r="BJE39" s="636"/>
      <c r="BJF39" s="636"/>
      <c r="BJG39" s="636"/>
      <c r="BJH39" s="636"/>
      <c r="BJI39" s="636"/>
      <c r="BJJ39" s="636"/>
      <c r="BJK39" s="636"/>
      <c r="BJL39" s="636"/>
      <c r="BJM39" s="636"/>
      <c r="BJN39" s="636"/>
      <c r="BJO39" s="636"/>
      <c r="BJP39" s="636"/>
      <c r="BJQ39" s="636"/>
      <c r="BJR39" s="636"/>
      <c r="BJS39" s="636"/>
      <c r="BJT39" s="636"/>
      <c r="BJU39" s="636"/>
      <c r="BJV39" s="636"/>
      <c r="BJW39" s="636"/>
      <c r="BJX39" s="636"/>
      <c r="BJY39" s="636"/>
      <c r="BJZ39" s="636"/>
      <c r="BKA39" s="636"/>
      <c r="BKB39" s="636"/>
      <c r="BKC39" s="636"/>
      <c r="BKD39" s="636"/>
      <c r="BKE39" s="636"/>
      <c r="BKF39" s="636"/>
      <c r="BKG39" s="636"/>
      <c r="BKH39" s="636"/>
      <c r="BKI39" s="636"/>
      <c r="BKJ39" s="636"/>
      <c r="BKK39" s="636"/>
      <c r="BKL39" s="636"/>
      <c r="BKM39" s="636"/>
      <c r="BKN39" s="636"/>
      <c r="BKO39" s="636"/>
      <c r="BKP39" s="636"/>
      <c r="BKQ39" s="636"/>
      <c r="BKR39" s="636"/>
      <c r="BKS39" s="636"/>
      <c r="BKT39" s="636"/>
      <c r="BKU39" s="636"/>
      <c r="BKV39" s="636"/>
      <c r="BKW39" s="636"/>
      <c r="BKX39" s="636"/>
      <c r="BKY39" s="636"/>
      <c r="BKZ39" s="636"/>
      <c r="BLA39" s="636"/>
      <c r="BLB39" s="636"/>
      <c r="BLC39" s="636"/>
      <c r="BLD39" s="636"/>
      <c r="BLE39" s="636"/>
      <c r="BLF39" s="636"/>
      <c r="BLG39" s="636"/>
      <c r="BLH39" s="636"/>
      <c r="BLI39" s="636"/>
      <c r="BLJ39" s="636"/>
      <c r="BLK39" s="636"/>
      <c r="BLL39" s="636"/>
      <c r="BLM39" s="636"/>
      <c r="BLN39" s="636"/>
      <c r="BLO39" s="636"/>
      <c r="BLP39" s="636"/>
      <c r="BLQ39" s="636"/>
      <c r="BLR39" s="636"/>
      <c r="BLS39" s="636"/>
      <c r="BLT39" s="636"/>
      <c r="BLU39" s="636"/>
      <c r="BLV39" s="636"/>
      <c r="BLW39" s="636"/>
      <c r="BLX39" s="636"/>
      <c r="BLY39" s="636"/>
      <c r="BLZ39" s="636"/>
      <c r="BMA39" s="636"/>
      <c r="BMB39" s="636"/>
      <c r="BMC39" s="636"/>
      <c r="BMD39" s="636"/>
      <c r="BME39" s="636"/>
      <c r="BMF39" s="636"/>
      <c r="BMG39" s="636"/>
      <c r="BMH39" s="636"/>
      <c r="BMI39" s="636"/>
      <c r="BMJ39" s="636"/>
      <c r="BMK39" s="636"/>
      <c r="BML39" s="636"/>
      <c r="BMM39" s="636"/>
      <c r="BMN39" s="636"/>
      <c r="BMO39" s="636"/>
      <c r="BMP39" s="636"/>
      <c r="BMQ39" s="636"/>
      <c r="BMR39" s="636"/>
      <c r="BMS39" s="636"/>
      <c r="BMT39" s="636"/>
      <c r="BMU39" s="636"/>
      <c r="BMV39" s="636"/>
      <c r="BMW39" s="636"/>
      <c r="BMX39" s="636"/>
      <c r="BMY39" s="636"/>
      <c r="BMZ39" s="636"/>
      <c r="BNA39" s="636"/>
      <c r="BNB39" s="636"/>
      <c r="BNC39" s="636"/>
      <c r="BND39" s="636"/>
      <c r="BNE39" s="636"/>
      <c r="BNF39" s="636"/>
      <c r="BNG39" s="636"/>
      <c r="BNH39" s="636"/>
      <c r="BNI39" s="636"/>
      <c r="BNJ39" s="636"/>
      <c r="BNK39" s="636"/>
      <c r="BNL39" s="636"/>
      <c r="BNM39" s="636"/>
      <c r="BNN39" s="636"/>
      <c r="BNO39" s="636"/>
      <c r="BNP39" s="636"/>
      <c r="BNQ39" s="636"/>
      <c r="BNR39" s="636"/>
      <c r="BNS39" s="636"/>
      <c r="BNT39" s="636"/>
      <c r="BNU39" s="636"/>
      <c r="BNV39" s="636"/>
      <c r="BNW39" s="636"/>
      <c r="BNX39" s="636"/>
      <c r="BNY39" s="636"/>
      <c r="BNZ39" s="636"/>
      <c r="BOA39" s="636"/>
      <c r="BOB39" s="636"/>
      <c r="BOC39" s="636"/>
      <c r="BOD39" s="636"/>
      <c r="BOE39" s="636"/>
      <c r="BOF39" s="636"/>
      <c r="BOG39" s="636"/>
      <c r="BOH39" s="636"/>
      <c r="BOI39" s="636"/>
      <c r="BOJ39" s="636"/>
      <c r="BOK39" s="636"/>
      <c r="BOL39" s="636"/>
      <c r="BOM39" s="636"/>
      <c r="BON39" s="636"/>
      <c r="BOO39" s="636"/>
      <c r="BOP39" s="636"/>
      <c r="BOQ39" s="636"/>
      <c r="BOR39" s="636"/>
      <c r="BOS39" s="636"/>
      <c r="BOT39" s="636"/>
      <c r="BOU39" s="636"/>
      <c r="BOV39" s="636"/>
      <c r="BOW39" s="636"/>
      <c r="BOX39" s="636"/>
      <c r="BOY39" s="636"/>
      <c r="BOZ39" s="636"/>
      <c r="BPA39" s="636"/>
      <c r="BPB39" s="636"/>
      <c r="BPC39" s="636"/>
      <c r="BPD39" s="636"/>
      <c r="BPE39" s="636"/>
      <c r="BPF39" s="636"/>
      <c r="BPG39" s="636"/>
      <c r="BPH39" s="636"/>
      <c r="BPI39" s="636"/>
      <c r="BPJ39" s="636"/>
      <c r="BPK39" s="636"/>
      <c r="BPL39" s="636"/>
      <c r="BPM39" s="636"/>
      <c r="BPN39" s="636"/>
      <c r="BPO39" s="636"/>
      <c r="BPP39" s="636"/>
      <c r="BPQ39" s="636"/>
      <c r="BPR39" s="636"/>
      <c r="BPS39" s="636"/>
      <c r="BPT39" s="636"/>
      <c r="BPU39" s="636"/>
      <c r="BPV39" s="636"/>
      <c r="BPW39" s="636"/>
      <c r="BPX39" s="636"/>
      <c r="BPY39" s="636"/>
      <c r="BPZ39" s="636"/>
      <c r="BQA39" s="636"/>
      <c r="BQB39" s="636"/>
      <c r="BQC39" s="636"/>
      <c r="BQD39" s="636"/>
      <c r="BQE39" s="636"/>
      <c r="BQF39" s="636"/>
      <c r="BQG39" s="636"/>
      <c r="BQH39" s="636"/>
      <c r="BQI39" s="636"/>
      <c r="BQJ39" s="636"/>
      <c r="BQK39" s="636"/>
      <c r="BQL39" s="636"/>
      <c r="BQM39" s="636"/>
      <c r="BQN39" s="636"/>
      <c r="BQO39" s="636"/>
      <c r="BQP39" s="636"/>
      <c r="BQQ39" s="636"/>
      <c r="BQR39" s="636"/>
      <c r="BQS39" s="636"/>
      <c r="BQT39" s="636"/>
      <c r="BQU39" s="636"/>
      <c r="BQV39" s="636"/>
      <c r="BQW39" s="636"/>
      <c r="BQX39" s="636"/>
      <c r="BQY39" s="636"/>
      <c r="BQZ39" s="636"/>
      <c r="BRA39" s="636"/>
      <c r="BRB39" s="636"/>
      <c r="BRC39" s="636"/>
      <c r="BRD39" s="636"/>
      <c r="BRE39" s="636"/>
      <c r="BRF39" s="636"/>
      <c r="BRG39" s="636"/>
      <c r="BRH39" s="636"/>
      <c r="BRI39" s="636"/>
      <c r="BRJ39" s="636"/>
      <c r="BRK39" s="636"/>
      <c r="BRL39" s="636"/>
      <c r="BRM39" s="636"/>
      <c r="BRN39" s="636"/>
      <c r="BRO39" s="636"/>
      <c r="BRP39" s="636"/>
      <c r="BRQ39" s="636"/>
      <c r="BRR39" s="636"/>
      <c r="BRS39" s="636"/>
      <c r="BRT39" s="636"/>
      <c r="BRU39" s="636"/>
      <c r="BRV39" s="636"/>
      <c r="BRW39" s="636"/>
      <c r="BRX39" s="636"/>
      <c r="BRY39" s="636"/>
      <c r="BRZ39" s="636"/>
      <c r="BSA39" s="636"/>
      <c r="BSB39" s="636"/>
      <c r="BSC39" s="636"/>
      <c r="BSD39" s="636"/>
      <c r="BSE39" s="636"/>
      <c r="BSF39" s="636"/>
      <c r="BSG39" s="636"/>
      <c r="BSH39" s="636"/>
      <c r="BSI39" s="636"/>
      <c r="BSJ39" s="636"/>
      <c r="BSK39" s="636"/>
      <c r="BSL39" s="636"/>
      <c r="BSM39" s="636"/>
      <c r="BSN39" s="636"/>
      <c r="BSO39" s="636"/>
      <c r="BSP39" s="636"/>
      <c r="BSQ39" s="636"/>
      <c r="BSR39" s="636"/>
      <c r="BSS39" s="636"/>
      <c r="BST39" s="636"/>
      <c r="BSU39" s="636"/>
      <c r="BSV39" s="636"/>
      <c r="BSW39" s="636"/>
      <c r="BSX39" s="636"/>
      <c r="BSY39" s="636"/>
      <c r="BSZ39" s="636"/>
      <c r="BTA39" s="636"/>
      <c r="BTB39" s="636"/>
      <c r="BTC39" s="636"/>
      <c r="BTD39" s="636"/>
      <c r="BTE39" s="636"/>
      <c r="BTF39" s="636"/>
      <c r="BTG39" s="636"/>
      <c r="BTH39" s="636"/>
      <c r="BTI39" s="636"/>
      <c r="BTJ39" s="636"/>
      <c r="BTK39" s="636"/>
      <c r="BTL39" s="636"/>
      <c r="BTM39" s="636"/>
      <c r="BTN39" s="636"/>
      <c r="BTO39" s="636"/>
      <c r="BTP39" s="636"/>
      <c r="BTQ39" s="636"/>
      <c r="BTR39" s="636"/>
      <c r="BTS39" s="636"/>
      <c r="BTT39" s="636"/>
      <c r="BTU39" s="636"/>
      <c r="BTV39" s="636"/>
      <c r="BTW39" s="636"/>
      <c r="BTX39" s="636"/>
      <c r="BTY39" s="636"/>
      <c r="BTZ39" s="636"/>
      <c r="BUA39" s="636"/>
      <c r="BUB39" s="636"/>
      <c r="BUC39" s="636"/>
      <c r="BUD39" s="636"/>
      <c r="BUE39" s="636"/>
      <c r="BUF39" s="636"/>
      <c r="BUG39" s="636"/>
      <c r="BUH39" s="636"/>
      <c r="BUI39" s="636"/>
      <c r="BUJ39" s="636"/>
      <c r="BUK39" s="636"/>
      <c r="BUL39" s="636"/>
      <c r="BUM39" s="636"/>
      <c r="BUN39" s="636"/>
      <c r="BUO39" s="636"/>
      <c r="BUP39" s="636"/>
      <c r="BUQ39" s="636"/>
      <c r="BUR39" s="636"/>
      <c r="BUS39" s="636"/>
      <c r="BUT39" s="636"/>
      <c r="BUU39" s="636"/>
      <c r="BUV39" s="636"/>
      <c r="BUW39" s="636"/>
      <c r="BUX39" s="636"/>
      <c r="BUY39" s="636"/>
      <c r="BUZ39" s="636"/>
      <c r="BVA39" s="636"/>
      <c r="BVB39" s="636"/>
      <c r="BVC39" s="636"/>
      <c r="BVD39" s="636"/>
      <c r="BVE39" s="636"/>
      <c r="BVF39" s="636"/>
      <c r="BVG39" s="636"/>
      <c r="BVH39" s="636"/>
      <c r="BVI39" s="636"/>
      <c r="BVJ39" s="636"/>
      <c r="BVK39" s="636"/>
      <c r="BVL39" s="636"/>
      <c r="BVM39" s="636"/>
      <c r="BVN39" s="636"/>
      <c r="BVO39" s="636"/>
      <c r="BVP39" s="636"/>
      <c r="BVQ39" s="636"/>
      <c r="BVR39" s="636"/>
      <c r="BVS39" s="636"/>
      <c r="BVT39" s="636"/>
      <c r="BVU39" s="636"/>
      <c r="BVV39" s="636"/>
      <c r="BVW39" s="636"/>
      <c r="BVX39" s="636"/>
      <c r="BVY39" s="636"/>
      <c r="BVZ39" s="636"/>
      <c r="BWA39" s="636"/>
      <c r="BWB39" s="636"/>
      <c r="BWC39" s="636"/>
      <c r="BWD39" s="636"/>
      <c r="BWE39" s="636"/>
      <c r="BWF39" s="636"/>
      <c r="BWG39" s="636"/>
      <c r="BWH39" s="636"/>
      <c r="BWI39" s="636"/>
      <c r="BWJ39" s="636"/>
      <c r="BWK39" s="636"/>
      <c r="BWL39" s="636"/>
      <c r="BWM39" s="636"/>
      <c r="BWN39" s="636"/>
      <c r="BWO39" s="636"/>
      <c r="BWP39" s="636"/>
      <c r="BWQ39" s="636"/>
      <c r="BWR39" s="636"/>
      <c r="BWS39" s="636"/>
      <c r="BWT39" s="636"/>
      <c r="BWU39" s="636"/>
      <c r="BWV39" s="636"/>
      <c r="BWW39" s="636"/>
      <c r="BWX39" s="636"/>
      <c r="BWY39" s="636"/>
      <c r="BWZ39" s="636"/>
      <c r="BXA39" s="636"/>
      <c r="BXB39" s="636"/>
      <c r="BXC39" s="636"/>
      <c r="BXD39" s="636"/>
      <c r="BXE39" s="636"/>
      <c r="BXF39" s="636"/>
      <c r="BXG39" s="636"/>
      <c r="BXH39" s="636"/>
      <c r="BXI39" s="636"/>
      <c r="BXJ39" s="636"/>
      <c r="BXK39" s="636"/>
      <c r="BXL39" s="636"/>
      <c r="BXM39" s="636"/>
      <c r="BXN39" s="636"/>
      <c r="BXO39" s="636"/>
      <c r="BXP39" s="636"/>
      <c r="BXQ39" s="636"/>
      <c r="BXR39" s="636"/>
      <c r="BXS39" s="636"/>
      <c r="BXT39" s="636"/>
      <c r="BXU39" s="636"/>
      <c r="BXV39" s="636"/>
      <c r="BXW39" s="636"/>
      <c r="BXX39" s="636"/>
      <c r="BXY39" s="636"/>
      <c r="BXZ39" s="636"/>
      <c r="BYA39" s="636"/>
      <c r="BYB39" s="636"/>
      <c r="BYC39" s="636"/>
      <c r="BYD39" s="636"/>
      <c r="BYE39" s="636"/>
      <c r="BYF39" s="636"/>
      <c r="BYG39" s="636"/>
      <c r="BYH39" s="636"/>
      <c r="BYI39" s="636"/>
      <c r="BYJ39" s="636"/>
      <c r="BYK39" s="636"/>
      <c r="BYL39" s="636"/>
      <c r="BYM39" s="636"/>
      <c r="BYN39" s="636"/>
      <c r="BYO39" s="636"/>
      <c r="BYP39" s="636"/>
      <c r="BYQ39" s="636"/>
      <c r="BYR39" s="636"/>
      <c r="BYS39" s="636"/>
      <c r="BYT39" s="636"/>
      <c r="BYU39" s="636"/>
      <c r="BYV39" s="636"/>
      <c r="BYW39" s="636"/>
      <c r="BYX39" s="636"/>
      <c r="BYY39" s="636"/>
      <c r="BYZ39" s="636"/>
      <c r="BZA39" s="636"/>
      <c r="BZB39" s="636"/>
      <c r="BZC39" s="636"/>
      <c r="BZD39" s="636"/>
      <c r="BZE39" s="636"/>
      <c r="BZF39" s="636"/>
      <c r="BZG39" s="636"/>
      <c r="BZH39" s="636"/>
      <c r="BZI39" s="636"/>
      <c r="BZJ39" s="636"/>
      <c r="BZK39" s="636"/>
      <c r="BZL39" s="636"/>
      <c r="BZM39" s="636"/>
      <c r="BZN39" s="636"/>
      <c r="BZO39" s="636"/>
      <c r="BZP39" s="636"/>
      <c r="BZQ39" s="636"/>
      <c r="BZR39" s="636"/>
      <c r="BZS39" s="636"/>
      <c r="BZT39" s="636"/>
      <c r="BZU39" s="636"/>
      <c r="BZV39" s="636"/>
      <c r="BZW39" s="636"/>
      <c r="BZX39" s="636"/>
      <c r="BZY39" s="636"/>
      <c r="BZZ39" s="636"/>
      <c r="CAA39" s="636"/>
      <c r="CAB39" s="636"/>
      <c r="CAC39" s="636"/>
      <c r="CAD39" s="636"/>
      <c r="CAE39" s="636"/>
      <c r="CAF39" s="636"/>
      <c r="CAG39" s="636"/>
      <c r="CAH39" s="636"/>
      <c r="CAI39" s="636"/>
      <c r="CAJ39" s="636"/>
      <c r="CAK39" s="636"/>
      <c r="CAL39" s="636"/>
      <c r="CAM39" s="636"/>
      <c r="CAN39" s="636"/>
      <c r="CAO39" s="636"/>
      <c r="CAP39" s="636"/>
      <c r="CAQ39" s="636"/>
      <c r="CAR39" s="636"/>
      <c r="CAS39" s="636"/>
      <c r="CAT39" s="636"/>
      <c r="CAU39" s="636"/>
      <c r="CAV39" s="636"/>
      <c r="CAW39" s="636"/>
      <c r="CAX39" s="636"/>
      <c r="CAY39" s="636"/>
      <c r="CAZ39" s="636"/>
      <c r="CBA39" s="636"/>
      <c r="CBB39" s="636"/>
      <c r="CBC39" s="636"/>
      <c r="CBD39" s="636"/>
      <c r="CBE39" s="636"/>
      <c r="CBF39" s="636"/>
      <c r="CBG39" s="636"/>
      <c r="CBH39" s="636"/>
      <c r="CBI39" s="636"/>
      <c r="CBJ39" s="636"/>
      <c r="CBK39" s="636"/>
      <c r="CBL39" s="636"/>
      <c r="CBM39" s="636"/>
      <c r="CBN39" s="636"/>
      <c r="CBO39" s="636"/>
      <c r="CBP39" s="636"/>
      <c r="CBQ39" s="636"/>
      <c r="CBR39" s="636"/>
      <c r="CBS39" s="636"/>
      <c r="CBT39" s="636"/>
      <c r="CBU39" s="636"/>
      <c r="CBV39" s="636"/>
      <c r="CBW39" s="636"/>
      <c r="CBX39" s="636"/>
      <c r="CBY39" s="636"/>
      <c r="CBZ39" s="636"/>
      <c r="CCA39" s="636"/>
      <c r="CCB39" s="636"/>
      <c r="CCC39" s="636"/>
      <c r="CCD39" s="636"/>
      <c r="CCE39" s="636"/>
      <c r="CCF39" s="636"/>
      <c r="CCG39" s="636"/>
      <c r="CCH39" s="636"/>
      <c r="CCI39" s="636"/>
      <c r="CCJ39" s="636"/>
      <c r="CCK39" s="636"/>
      <c r="CCL39" s="636"/>
      <c r="CCM39" s="636"/>
      <c r="CCN39" s="636"/>
      <c r="CCO39" s="636"/>
      <c r="CCP39" s="636"/>
      <c r="CCQ39" s="636"/>
      <c r="CCR39" s="636"/>
      <c r="CCS39" s="636"/>
      <c r="CCT39" s="636"/>
      <c r="CCU39" s="636"/>
      <c r="CCV39" s="636"/>
      <c r="CCW39" s="636"/>
      <c r="CCX39" s="636"/>
      <c r="CCY39" s="636"/>
      <c r="CCZ39" s="636"/>
      <c r="CDA39" s="636"/>
      <c r="CDB39" s="636"/>
      <c r="CDC39" s="636"/>
      <c r="CDD39" s="636"/>
      <c r="CDE39" s="636"/>
      <c r="CDF39" s="636"/>
      <c r="CDG39" s="636"/>
      <c r="CDH39" s="636"/>
      <c r="CDI39" s="636"/>
      <c r="CDJ39" s="636"/>
      <c r="CDK39" s="636"/>
      <c r="CDL39" s="636"/>
      <c r="CDM39" s="636"/>
      <c r="CDN39" s="636"/>
      <c r="CDO39" s="636"/>
      <c r="CDP39" s="636"/>
      <c r="CDQ39" s="636"/>
      <c r="CDR39" s="636"/>
      <c r="CDS39" s="636"/>
      <c r="CDT39" s="636"/>
      <c r="CDU39" s="636"/>
      <c r="CDV39" s="636"/>
      <c r="CDW39" s="636"/>
      <c r="CDX39" s="636"/>
      <c r="CDY39" s="636"/>
      <c r="CDZ39" s="636"/>
      <c r="CEA39" s="636"/>
      <c r="CEB39" s="636"/>
      <c r="CEC39" s="636"/>
      <c r="CED39" s="636"/>
      <c r="CEE39" s="636"/>
      <c r="CEF39" s="636"/>
      <c r="CEG39" s="636"/>
      <c r="CEH39" s="636"/>
      <c r="CEI39" s="636"/>
      <c r="CEJ39" s="636"/>
      <c r="CEK39" s="636"/>
      <c r="CEL39" s="636"/>
      <c r="CEM39" s="636"/>
      <c r="CEN39" s="636"/>
      <c r="CEO39" s="636"/>
      <c r="CEP39" s="636"/>
      <c r="CEQ39" s="636"/>
      <c r="CER39" s="636"/>
      <c r="CES39" s="636"/>
      <c r="CET39" s="636"/>
      <c r="CEU39" s="636"/>
      <c r="CEV39" s="636"/>
      <c r="CEW39" s="636"/>
      <c r="CEX39" s="636"/>
      <c r="CEY39" s="636"/>
      <c r="CEZ39" s="636"/>
      <c r="CFA39" s="636"/>
      <c r="CFB39" s="636"/>
      <c r="CFC39" s="636"/>
      <c r="CFD39" s="636"/>
      <c r="CFE39" s="636"/>
      <c r="CFF39" s="636"/>
      <c r="CFG39" s="636"/>
      <c r="CFH39" s="636"/>
      <c r="CFI39" s="636"/>
      <c r="CFJ39" s="636"/>
      <c r="CFK39" s="636"/>
      <c r="CFL39" s="636"/>
      <c r="CFM39" s="636"/>
      <c r="CFN39" s="636"/>
      <c r="CFO39" s="636"/>
      <c r="CFP39" s="636"/>
      <c r="CFQ39" s="636"/>
      <c r="CFR39" s="636"/>
      <c r="CFS39" s="636"/>
      <c r="CFT39" s="636"/>
      <c r="CFU39" s="636"/>
      <c r="CFV39" s="636"/>
      <c r="CFW39" s="636"/>
      <c r="CFX39" s="636"/>
      <c r="CFY39" s="636"/>
      <c r="CFZ39" s="636"/>
      <c r="CGA39" s="636"/>
      <c r="CGB39" s="636"/>
      <c r="CGC39" s="636"/>
      <c r="CGD39" s="636"/>
      <c r="CGE39" s="636"/>
      <c r="CGF39" s="636"/>
      <c r="CGG39" s="636"/>
      <c r="CGH39" s="636"/>
      <c r="CGI39" s="636"/>
      <c r="CGJ39" s="636"/>
      <c r="CGK39" s="636"/>
      <c r="CGL39" s="636"/>
      <c r="CGM39" s="636"/>
      <c r="CGN39" s="636"/>
      <c r="CGO39" s="636"/>
      <c r="CGP39" s="636"/>
      <c r="CGQ39" s="636"/>
      <c r="CGR39" s="636"/>
      <c r="CGS39" s="636"/>
      <c r="CGT39" s="636"/>
      <c r="CGU39" s="636"/>
      <c r="CGV39" s="636"/>
      <c r="CGW39" s="636"/>
      <c r="CGX39" s="636"/>
      <c r="CGY39" s="636"/>
      <c r="CGZ39" s="636"/>
      <c r="CHA39" s="636"/>
      <c r="CHB39" s="636"/>
      <c r="CHC39" s="636"/>
      <c r="CHD39" s="636"/>
      <c r="CHE39" s="636"/>
      <c r="CHF39" s="636"/>
      <c r="CHG39" s="636"/>
      <c r="CHH39" s="636"/>
      <c r="CHI39" s="636"/>
      <c r="CHJ39" s="636"/>
      <c r="CHK39" s="636"/>
      <c r="CHL39" s="636"/>
      <c r="CHM39" s="636"/>
      <c r="CHN39" s="636"/>
      <c r="CHO39" s="636"/>
      <c r="CHP39" s="636"/>
      <c r="CHQ39" s="636"/>
      <c r="CHR39" s="636"/>
      <c r="CHS39" s="636"/>
      <c r="CHT39" s="636"/>
      <c r="CHU39" s="636"/>
      <c r="CHV39" s="636"/>
      <c r="CHW39" s="636"/>
      <c r="CHX39" s="636"/>
      <c r="CHY39" s="636"/>
      <c r="CHZ39" s="636"/>
      <c r="CIA39" s="636"/>
      <c r="CIB39" s="636"/>
      <c r="CIC39" s="636"/>
      <c r="CID39" s="636"/>
      <c r="CIE39" s="636"/>
      <c r="CIF39" s="636"/>
      <c r="CIG39" s="636"/>
      <c r="CIH39" s="636"/>
      <c r="CII39" s="636"/>
      <c r="CIJ39" s="636"/>
      <c r="CIK39" s="636"/>
      <c r="CIL39" s="636"/>
      <c r="CIM39" s="636"/>
      <c r="CIN39" s="636"/>
      <c r="CIO39" s="636"/>
      <c r="CIP39" s="636"/>
      <c r="CIQ39" s="636"/>
      <c r="CIR39" s="636"/>
      <c r="CIS39" s="636"/>
      <c r="CIT39" s="636"/>
      <c r="CIU39" s="636"/>
      <c r="CIV39" s="636"/>
      <c r="CIW39" s="636"/>
      <c r="CIX39" s="636"/>
      <c r="CIY39" s="636"/>
      <c r="CIZ39" s="636"/>
      <c r="CJA39" s="636"/>
      <c r="CJB39" s="636"/>
      <c r="CJC39" s="636"/>
      <c r="CJD39" s="636"/>
      <c r="CJE39" s="636"/>
      <c r="CJF39" s="636"/>
      <c r="CJG39" s="636"/>
      <c r="CJH39" s="636"/>
      <c r="CJI39" s="636"/>
      <c r="CJJ39" s="636"/>
      <c r="CJK39" s="636"/>
      <c r="CJL39" s="636"/>
      <c r="CJM39" s="636"/>
      <c r="CJN39" s="636"/>
      <c r="CJO39" s="636"/>
      <c r="CJP39" s="636"/>
      <c r="CJQ39" s="636"/>
      <c r="CJR39" s="636"/>
      <c r="CJS39" s="636"/>
      <c r="CJT39" s="636"/>
      <c r="CJU39" s="636"/>
      <c r="CJV39" s="636"/>
      <c r="CJW39" s="636"/>
      <c r="CJX39" s="636"/>
      <c r="CJY39" s="636"/>
      <c r="CJZ39" s="636"/>
      <c r="CKA39" s="636"/>
      <c r="CKB39" s="636"/>
      <c r="CKC39" s="636"/>
      <c r="CKD39" s="636"/>
      <c r="CKE39" s="636"/>
      <c r="CKF39" s="636"/>
      <c r="CKG39" s="636"/>
      <c r="CKH39" s="636"/>
      <c r="CKI39" s="636"/>
      <c r="CKJ39" s="636"/>
      <c r="CKK39" s="636"/>
      <c r="CKL39" s="636"/>
      <c r="CKM39" s="636"/>
      <c r="CKN39" s="636"/>
      <c r="CKO39" s="636"/>
      <c r="CKP39" s="636"/>
      <c r="CKQ39" s="636"/>
      <c r="CKR39" s="636"/>
      <c r="CKS39" s="636"/>
      <c r="CKT39" s="636"/>
      <c r="CKU39" s="636"/>
      <c r="CKV39" s="636"/>
      <c r="CKW39" s="636"/>
      <c r="CKX39" s="636"/>
      <c r="CKY39" s="636"/>
      <c r="CKZ39" s="636"/>
      <c r="CLA39" s="636"/>
      <c r="CLB39" s="636"/>
      <c r="CLC39" s="636"/>
      <c r="CLD39" s="636"/>
      <c r="CLE39" s="636"/>
      <c r="CLF39" s="636"/>
      <c r="CLG39" s="636"/>
      <c r="CLH39" s="636"/>
      <c r="CLI39" s="636"/>
      <c r="CLJ39" s="636"/>
      <c r="CLK39" s="636"/>
      <c r="CLL39" s="636"/>
      <c r="CLM39" s="636"/>
      <c r="CLN39" s="636"/>
      <c r="CLO39" s="636"/>
      <c r="CLP39" s="636"/>
      <c r="CLQ39" s="636"/>
      <c r="CLR39" s="636"/>
      <c r="CLS39" s="636"/>
      <c r="CLT39" s="636"/>
      <c r="CLU39" s="636"/>
      <c r="CLV39" s="636"/>
      <c r="CLW39" s="636"/>
      <c r="CLX39" s="636"/>
      <c r="CLY39" s="636"/>
      <c r="CLZ39" s="636"/>
      <c r="CMA39" s="636"/>
      <c r="CMB39" s="636"/>
      <c r="CMC39" s="636"/>
      <c r="CMD39" s="636"/>
      <c r="CME39" s="636"/>
      <c r="CMF39" s="636"/>
      <c r="CMG39" s="636"/>
      <c r="CMH39" s="636"/>
      <c r="CMI39" s="636"/>
      <c r="CMJ39" s="636"/>
      <c r="CMK39" s="636"/>
      <c r="CML39" s="636"/>
      <c r="CMM39" s="636"/>
      <c r="CMN39" s="636"/>
      <c r="CMO39" s="636"/>
      <c r="CMP39" s="636"/>
      <c r="CMQ39" s="636"/>
      <c r="CMR39" s="636"/>
      <c r="CMS39" s="636"/>
      <c r="CMT39" s="636"/>
      <c r="CMU39" s="636"/>
      <c r="CMV39" s="636"/>
      <c r="CMW39" s="636"/>
      <c r="CMX39" s="636"/>
      <c r="CMY39" s="636"/>
      <c r="CMZ39" s="636"/>
      <c r="CNA39" s="636"/>
      <c r="CNB39" s="636"/>
      <c r="CNC39" s="636"/>
      <c r="CND39" s="636"/>
      <c r="CNE39" s="636"/>
      <c r="CNF39" s="636"/>
      <c r="CNG39" s="636"/>
      <c r="CNH39" s="636"/>
      <c r="CNI39" s="636"/>
      <c r="CNJ39" s="636"/>
      <c r="CNK39" s="636"/>
      <c r="CNL39" s="636"/>
      <c r="CNM39" s="636"/>
      <c r="CNN39" s="636"/>
      <c r="CNO39" s="636"/>
      <c r="CNP39" s="636"/>
      <c r="CNQ39" s="636"/>
      <c r="CNR39" s="636"/>
      <c r="CNS39" s="636"/>
      <c r="CNT39" s="636"/>
      <c r="CNU39" s="636"/>
      <c r="CNV39" s="636"/>
      <c r="CNW39" s="636"/>
      <c r="CNX39" s="636"/>
      <c r="CNY39" s="636"/>
      <c r="CNZ39" s="636"/>
      <c r="COA39" s="636"/>
      <c r="COB39" s="636"/>
      <c r="COC39" s="636"/>
      <c r="COD39" s="636"/>
      <c r="COE39" s="636"/>
      <c r="COF39" s="636"/>
      <c r="COG39" s="636"/>
      <c r="COH39" s="636"/>
      <c r="COI39" s="636"/>
      <c r="COJ39" s="636"/>
      <c r="COK39" s="636"/>
      <c r="COL39" s="636"/>
      <c r="COM39" s="636"/>
      <c r="CON39" s="636"/>
      <c r="COO39" s="636"/>
      <c r="COP39" s="636"/>
      <c r="COQ39" s="636"/>
      <c r="COR39" s="636"/>
      <c r="COS39" s="636"/>
      <c r="COT39" s="636"/>
      <c r="COU39" s="636"/>
      <c r="COV39" s="636"/>
      <c r="COW39" s="636"/>
      <c r="COX39" s="636"/>
      <c r="COY39" s="636"/>
      <c r="COZ39" s="636"/>
      <c r="CPA39" s="636"/>
      <c r="CPB39" s="636"/>
      <c r="CPC39" s="636"/>
      <c r="CPD39" s="636"/>
      <c r="CPE39" s="636"/>
      <c r="CPF39" s="636"/>
      <c r="CPG39" s="636"/>
      <c r="CPH39" s="636"/>
      <c r="CPI39" s="636"/>
      <c r="CPJ39" s="636"/>
      <c r="CPK39" s="636"/>
      <c r="CPL39" s="636"/>
      <c r="CPM39" s="636"/>
      <c r="CPN39" s="636"/>
      <c r="CPO39" s="636"/>
      <c r="CPP39" s="636"/>
      <c r="CPQ39" s="636"/>
      <c r="CPR39" s="636"/>
      <c r="CPS39" s="636"/>
      <c r="CPT39" s="636"/>
      <c r="CPU39" s="636"/>
      <c r="CPV39" s="636"/>
      <c r="CPW39" s="636"/>
      <c r="CPX39" s="636"/>
      <c r="CPY39" s="636"/>
      <c r="CPZ39" s="636"/>
      <c r="CQA39" s="636"/>
      <c r="CQB39" s="636"/>
      <c r="CQC39" s="636"/>
      <c r="CQD39" s="636"/>
      <c r="CQE39" s="636"/>
      <c r="CQF39" s="636"/>
      <c r="CQG39" s="636"/>
      <c r="CQH39" s="636"/>
      <c r="CQI39" s="636"/>
      <c r="CQJ39" s="636"/>
      <c r="CQK39" s="636"/>
      <c r="CQL39" s="636"/>
      <c r="CQM39" s="636"/>
      <c r="CQN39" s="636"/>
      <c r="CQO39" s="636"/>
      <c r="CQP39" s="636"/>
      <c r="CQQ39" s="636"/>
      <c r="CQR39" s="636"/>
      <c r="CQS39" s="636"/>
      <c r="CQT39" s="636"/>
      <c r="CQU39" s="636"/>
      <c r="CQV39" s="636"/>
      <c r="CQW39" s="636"/>
      <c r="CQX39" s="636"/>
      <c r="CQY39" s="636"/>
      <c r="CQZ39" s="636"/>
      <c r="CRA39" s="636"/>
      <c r="CRB39" s="636"/>
      <c r="CRC39" s="636"/>
      <c r="CRD39" s="636"/>
      <c r="CRE39" s="636"/>
      <c r="CRF39" s="636"/>
      <c r="CRG39" s="636"/>
      <c r="CRH39" s="636"/>
      <c r="CRI39" s="636"/>
      <c r="CRJ39" s="636"/>
      <c r="CRK39" s="636"/>
      <c r="CRL39" s="636"/>
      <c r="CRM39" s="636"/>
      <c r="CRN39" s="636"/>
      <c r="CRO39" s="636"/>
      <c r="CRP39" s="636"/>
      <c r="CRQ39" s="636"/>
      <c r="CRR39" s="636"/>
      <c r="CRS39" s="636"/>
      <c r="CRT39" s="636"/>
      <c r="CRU39" s="636"/>
      <c r="CRV39" s="636"/>
      <c r="CRW39" s="636"/>
      <c r="CRX39" s="636"/>
      <c r="CRY39" s="636"/>
      <c r="CRZ39" s="636"/>
      <c r="CSA39" s="636"/>
      <c r="CSB39" s="636"/>
      <c r="CSC39" s="636"/>
      <c r="CSD39" s="636"/>
      <c r="CSE39" s="636"/>
      <c r="CSF39" s="636"/>
      <c r="CSG39" s="636"/>
      <c r="CSH39" s="636"/>
      <c r="CSI39" s="636"/>
      <c r="CSJ39" s="636"/>
      <c r="CSK39" s="636"/>
      <c r="CSL39" s="636"/>
      <c r="CSM39" s="636"/>
      <c r="CSN39" s="636"/>
      <c r="CSO39" s="636"/>
      <c r="CSP39" s="636"/>
      <c r="CSQ39" s="636"/>
      <c r="CSR39" s="636"/>
      <c r="CSS39" s="636"/>
      <c r="CST39" s="636"/>
      <c r="CSU39" s="636"/>
      <c r="CSV39" s="636"/>
      <c r="CSW39" s="636"/>
      <c r="CSX39" s="636"/>
      <c r="CSY39" s="636"/>
      <c r="CSZ39" s="636"/>
      <c r="CTA39" s="636"/>
      <c r="CTB39" s="636"/>
      <c r="CTC39" s="636"/>
      <c r="CTD39" s="636"/>
      <c r="CTE39" s="636"/>
      <c r="CTF39" s="636"/>
      <c r="CTG39" s="636"/>
      <c r="CTH39" s="636"/>
      <c r="CTI39" s="636"/>
      <c r="CTJ39" s="636"/>
      <c r="CTK39" s="636"/>
      <c r="CTL39" s="636"/>
      <c r="CTM39" s="636"/>
      <c r="CTN39" s="636"/>
      <c r="CTO39" s="636"/>
      <c r="CTP39" s="636"/>
      <c r="CTQ39" s="636"/>
      <c r="CTR39" s="636"/>
      <c r="CTS39" s="636"/>
      <c r="CTT39" s="636"/>
      <c r="CTU39" s="636"/>
      <c r="CTV39" s="636"/>
      <c r="CTW39" s="636"/>
      <c r="CTX39" s="636"/>
      <c r="CTY39" s="636"/>
      <c r="CTZ39" s="636"/>
      <c r="CUA39" s="636"/>
      <c r="CUB39" s="636"/>
      <c r="CUC39" s="636"/>
      <c r="CUD39" s="636"/>
      <c r="CUE39" s="636"/>
      <c r="CUF39" s="636"/>
      <c r="CUG39" s="636"/>
      <c r="CUH39" s="636"/>
      <c r="CUI39" s="636"/>
      <c r="CUJ39" s="636"/>
      <c r="CUK39" s="636"/>
      <c r="CUL39" s="636"/>
      <c r="CUM39" s="636"/>
      <c r="CUN39" s="636"/>
      <c r="CUO39" s="636"/>
      <c r="CUP39" s="636"/>
      <c r="CUQ39" s="636"/>
      <c r="CUR39" s="636"/>
      <c r="CUS39" s="636"/>
      <c r="CUT39" s="636"/>
      <c r="CUU39" s="636"/>
      <c r="CUV39" s="636"/>
      <c r="CUW39" s="636"/>
      <c r="CUX39" s="636"/>
      <c r="CUY39" s="636"/>
      <c r="CUZ39" s="636"/>
      <c r="CVA39" s="636"/>
      <c r="CVB39" s="636"/>
      <c r="CVC39" s="636"/>
      <c r="CVD39" s="636"/>
      <c r="CVE39" s="636"/>
      <c r="CVF39" s="636"/>
      <c r="CVG39" s="636"/>
      <c r="CVH39" s="636"/>
      <c r="CVI39" s="636"/>
      <c r="CVJ39" s="636"/>
      <c r="CVK39" s="636"/>
      <c r="CVL39" s="636"/>
      <c r="CVM39" s="636"/>
      <c r="CVN39" s="636"/>
      <c r="CVO39" s="636"/>
      <c r="CVP39" s="636"/>
      <c r="CVQ39" s="636"/>
      <c r="CVR39" s="636"/>
      <c r="CVS39" s="636"/>
      <c r="CVT39" s="636"/>
      <c r="CVU39" s="636"/>
      <c r="CVV39" s="636"/>
      <c r="CVW39" s="636"/>
      <c r="CVX39" s="636"/>
      <c r="CVY39" s="636"/>
      <c r="CVZ39" s="636"/>
      <c r="CWA39" s="636"/>
      <c r="CWB39" s="636"/>
      <c r="CWC39" s="636"/>
      <c r="CWD39" s="636"/>
      <c r="CWE39" s="636"/>
      <c r="CWF39" s="636"/>
      <c r="CWG39" s="636"/>
      <c r="CWH39" s="636"/>
      <c r="CWI39" s="636"/>
      <c r="CWJ39" s="636"/>
      <c r="CWK39" s="636"/>
      <c r="CWL39" s="636"/>
      <c r="CWM39" s="636"/>
      <c r="CWN39" s="636"/>
      <c r="CWO39" s="636"/>
      <c r="CWP39" s="636"/>
      <c r="CWQ39" s="636"/>
      <c r="CWR39" s="636"/>
      <c r="CWS39" s="636"/>
      <c r="CWT39" s="636"/>
      <c r="CWU39" s="636"/>
      <c r="CWV39" s="636"/>
      <c r="CWW39" s="636"/>
      <c r="CWX39" s="636"/>
      <c r="CWY39" s="636"/>
      <c r="CWZ39" s="636"/>
      <c r="CXA39" s="636"/>
      <c r="CXB39" s="636"/>
      <c r="CXC39" s="636"/>
      <c r="CXD39" s="636"/>
      <c r="CXE39" s="636"/>
      <c r="CXF39" s="636"/>
      <c r="CXG39" s="636"/>
      <c r="CXH39" s="636"/>
      <c r="CXI39" s="636"/>
      <c r="CXJ39" s="636"/>
      <c r="CXK39" s="636"/>
      <c r="CXL39" s="636"/>
      <c r="CXM39" s="636"/>
      <c r="CXN39" s="636"/>
      <c r="CXO39" s="636"/>
      <c r="CXP39" s="636"/>
      <c r="CXQ39" s="636"/>
      <c r="CXR39" s="636"/>
      <c r="CXS39" s="636"/>
      <c r="CXT39" s="636"/>
      <c r="CXU39" s="636"/>
      <c r="CXV39" s="636"/>
      <c r="CXW39" s="636"/>
      <c r="CXX39" s="636"/>
      <c r="CXY39" s="636"/>
      <c r="CXZ39" s="636"/>
      <c r="CYA39" s="636"/>
      <c r="CYB39" s="636"/>
      <c r="CYC39" s="636"/>
      <c r="CYD39" s="636"/>
      <c r="CYE39" s="636"/>
      <c r="CYF39" s="636"/>
      <c r="CYG39" s="636"/>
      <c r="CYH39" s="636"/>
      <c r="CYI39" s="636"/>
      <c r="CYJ39" s="636"/>
      <c r="CYK39" s="636"/>
      <c r="CYL39" s="636"/>
      <c r="CYM39" s="636"/>
      <c r="CYN39" s="636"/>
      <c r="CYO39" s="636"/>
      <c r="CYP39" s="636"/>
      <c r="CYQ39" s="636"/>
      <c r="CYR39" s="636"/>
      <c r="CYS39" s="636"/>
      <c r="CYT39" s="636"/>
      <c r="CYU39" s="636"/>
      <c r="CYV39" s="636"/>
      <c r="CYW39" s="636"/>
      <c r="CYX39" s="636"/>
      <c r="CYY39" s="636"/>
      <c r="CYZ39" s="636"/>
      <c r="CZA39" s="636"/>
      <c r="CZB39" s="636"/>
      <c r="CZC39" s="636"/>
      <c r="CZD39" s="636"/>
      <c r="CZE39" s="636"/>
      <c r="CZF39" s="636"/>
      <c r="CZG39" s="636"/>
      <c r="CZH39" s="636"/>
      <c r="CZI39" s="636"/>
      <c r="CZJ39" s="636"/>
      <c r="CZK39" s="636"/>
      <c r="CZL39" s="636"/>
      <c r="CZM39" s="636"/>
      <c r="CZN39" s="636"/>
      <c r="CZO39" s="636"/>
      <c r="CZP39" s="636"/>
      <c r="CZQ39" s="636"/>
      <c r="CZR39" s="636"/>
      <c r="CZS39" s="636"/>
      <c r="CZT39" s="636"/>
      <c r="CZU39" s="636"/>
      <c r="CZV39" s="636"/>
      <c r="CZW39" s="636"/>
      <c r="CZX39" s="636"/>
      <c r="CZY39" s="636"/>
      <c r="CZZ39" s="636"/>
      <c r="DAA39" s="636"/>
      <c r="DAB39" s="636"/>
      <c r="DAC39" s="636"/>
      <c r="DAD39" s="636"/>
      <c r="DAE39" s="636"/>
      <c r="DAF39" s="636"/>
      <c r="DAG39" s="636"/>
      <c r="DAH39" s="636"/>
      <c r="DAI39" s="636"/>
      <c r="DAJ39" s="636"/>
      <c r="DAK39" s="636"/>
      <c r="DAL39" s="636"/>
      <c r="DAM39" s="636"/>
      <c r="DAN39" s="636"/>
      <c r="DAO39" s="636"/>
      <c r="DAP39" s="636"/>
      <c r="DAQ39" s="636"/>
      <c r="DAR39" s="636"/>
      <c r="DAS39" s="636"/>
      <c r="DAT39" s="636"/>
      <c r="DAU39" s="636"/>
      <c r="DAV39" s="636"/>
      <c r="DAW39" s="636"/>
      <c r="DAX39" s="636"/>
      <c r="DAY39" s="636"/>
      <c r="DAZ39" s="636"/>
      <c r="DBA39" s="636"/>
      <c r="DBB39" s="636"/>
      <c r="DBC39" s="636"/>
      <c r="DBD39" s="636"/>
      <c r="DBE39" s="636"/>
      <c r="DBF39" s="636"/>
      <c r="DBG39" s="636"/>
      <c r="DBH39" s="636"/>
      <c r="DBI39" s="636"/>
      <c r="DBJ39" s="636"/>
      <c r="DBK39" s="636"/>
      <c r="DBL39" s="636"/>
      <c r="DBM39" s="636"/>
      <c r="DBN39" s="636"/>
      <c r="DBO39" s="636"/>
      <c r="DBP39" s="636"/>
      <c r="DBQ39" s="636"/>
      <c r="DBR39" s="636"/>
      <c r="DBS39" s="636"/>
      <c r="DBT39" s="636"/>
      <c r="DBU39" s="636"/>
      <c r="DBV39" s="636"/>
      <c r="DBW39" s="636"/>
      <c r="DBX39" s="636"/>
      <c r="DBY39" s="636"/>
      <c r="DBZ39" s="636"/>
      <c r="DCA39" s="636"/>
      <c r="DCB39" s="636"/>
      <c r="DCC39" s="636"/>
      <c r="DCD39" s="636"/>
      <c r="DCE39" s="636"/>
      <c r="DCF39" s="636"/>
      <c r="DCG39" s="636"/>
      <c r="DCH39" s="636"/>
      <c r="DCI39" s="636"/>
      <c r="DCJ39" s="636"/>
      <c r="DCK39" s="636"/>
      <c r="DCL39" s="636"/>
      <c r="DCM39" s="636"/>
      <c r="DCN39" s="636"/>
      <c r="DCO39" s="636"/>
      <c r="DCP39" s="636"/>
      <c r="DCQ39" s="636"/>
      <c r="DCR39" s="636"/>
      <c r="DCS39" s="636"/>
      <c r="DCT39" s="636"/>
      <c r="DCU39" s="636"/>
      <c r="DCV39" s="636"/>
      <c r="DCW39" s="636"/>
      <c r="DCX39" s="636"/>
      <c r="DCY39" s="636"/>
      <c r="DCZ39" s="636"/>
      <c r="DDA39" s="636"/>
      <c r="DDB39" s="636"/>
      <c r="DDC39" s="636"/>
      <c r="DDD39" s="636"/>
      <c r="DDE39" s="636"/>
      <c r="DDF39" s="636"/>
      <c r="DDG39" s="636"/>
      <c r="DDH39" s="636"/>
      <c r="DDI39" s="636"/>
      <c r="DDJ39" s="636"/>
      <c r="DDK39" s="636"/>
      <c r="DDL39" s="636"/>
      <c r="DDM39" s="636"/>
      <c r="DDN39" s="636"/>
      <c r="DDO39" s="636"/>
      <c r="DDP39" s="636"/>
      <c r="DDQ39" s="636"/>
      <c r="DDR39" s="636"/>
      <c r="DDS39" s="636"/>
      <c r="DDT39" s="636"/>
      <c r="DDU39" s="636"/>
      <c r="DDV39" s="636"/>
      <c r="DDW39" s="636"/>
      <c r="DDX39" s="636"/>
      <c r="DDY39" s="636"/>
      <c r="DDZ39" s="636"/>
      <c r="DEA39" s="636"/>
      <c r="DEB39" s="636"/>
      <c r="DEC39" s="636"/>
      <c r="DED39" s="636"/>
      <c r="DEE39" s="636"/>
      <c r="DEF39" s="636"/>
      <c r="DEG39" s="636"/>
      <c r="DEH39" s="636"/>
      <c r="DEI39" s="636"/>
      <c r="DEJ39" s="636"/>
      <c r="DEK39" s="636"/>
      <c r="DEL39" s="636"/>
      <c r="DEM39" s="636"/>
      <c r="DEN39" s="636"/>
      <c r="DEO39" s="636"/>
      <c r="DEP39" s="636"/>
      <c r="DEQ39" s="636"/>
      <c r="DER39" s="636"/>
      <c r="DES39" s="636"/>
      <c r="DET39" s="636"/>
      <c r="DEU39" s="636"/>
      <c r="DEV39" s="636"/>
      <c r="DEW39" s="636"/>
      <c r="DEX39" s="636"/>
      <c r="DEY39" s="636"/>
      <c r="DEZ39" s="636"/>
      <c r="DFA39" s="636"/>
      <c r="DFB39" s="636"/>
      <c r="DFC39" s="636"/>
      <c r="DFD39" s="636"/>
      <c r="DFE39" s="636"/>
      <c r="DFF39" s="636"/>
      <c r="DFG39" s="636"/>
      <c r="DFH39" s="636"/>
      <c r="DFI39" s="636"/>
      <c r="DFJ39" s="636"/>
      <c r="DFK39" s="636"/>
      <c r="DFL39" s="636"/>
      <c r="DFM39" s="636"/>
      <c r="DFN39" s="636"/>
      <c r="DFO39" s="636"/>
      <c r="DFP39" s="636"/>
      <c r="DFQ39" s="636"/>
      <c r="DFR39" s="636"/>
      <c r="DFS39" s="636"/>
      <c r="DFT39" s="636"/>
      <c r="DFU39" s="636"/>
      <c r="DFV39" s="636"/>
      <c r="DFW39" s="636"/>
      <c r="DFX39" s="636"/>
      <c r="DFY39" s="636"/>
      <c r="DFZ39" s="636"/>
      <c r="DGA39" s="636"/>
      <c r="DGB39" s="636"/>
      <c r="DGC39" s="636"/>
      <c r="DGD39" s="636"/>
      <c r="DGE39" s="636"/>
      <c r="DGF39" s="636"/>
      <c r="DGG39" s="636"/>
      <c r="DGH39" s="636"/>
      <c r="DGI39" s="636"/>
      <c r="DGJ39" s="636"/>
      <c r="DGK39" s="636"/>
      <c r="DGL39" s="636"/>
      <c r="DGM39" s="636"/>
      <c r="DGN39" s="636"/>
      <c r="DGO39" s="636"/>
      <c r="DGP39" s="636"/>
      <c r="DGQ39" s="636"/>
      <c r="DGR39" s="636"/>
      <c r="DGS39" s="636"/>
      <c r="DGT39" s="636"/>
      <c r="DGU39" s="636"/>
      <c r="DGV39" s="636"/>
      <c r="DGW39" s="636"/>
      <c r="DGX39" s="636"/>
      <c r="DGY39" s="636"/>
      <c r="DGZ39" s="636"/>
      <c r="DHA39" s="636"/>
      <c r="DHB39" s="636"/>
      <c r="DHC39" s="636"/>
      <c r="DHD39" s="636"/>
      <c r="DHE39" s="636"/>
      <c r="DHF39" s="636"/>
      <c r="DHG39" s="636"/>
      <c r="DHH39" s="636"/>
      <c r="DHI39" s="636"/>
      <c r="DHJ39" s="636"/>
      <c r="DHK39" s="636"/>
      <c r="DHL39" s="636"/>
      <c r="DHM39" s="636"/>
      <c r="DHN39" s="636"/>
      <c r="DHO39" s="636"/>
      <c r="DHP39" s="636"/>
      <c r="DHQ39" s="636"/>
      <c r="DHR39" s="636"/>
      <c r="DHS39" s="636"/>
      <c r="DHT39" s="636"/>
      <c r="DHU39" s="636"/>
      <c r="DHV39" s="636"/>
      <c r="DHW39" s="636"/>
      <c r="DHX39" s="636"/>
      <c r="DHY39" s="636"/>
      <c r="DHZ39" s="636"/>
      <c r="DIA39" s="636"/>
      <c r="DIB39" s="636"/>
      <c r="DIC39" s="636"/>
      <c r="DID39" s="636"/>
      <c r="DIE39" s="636"/>
      <c r="DIF39" s="636"/>
      <c r="DIG39" s="636"/>
      <c r="DIH39" s="636"/>
      <c r="DII39" s="636"/>
      <c r="DIJ39" s="636"/>
      <c r="DIK39" s="636"/>
      <c r="DIL39" s="636"/>
      <c r="DIM39" s="636"/>
      <c r="DIN39" s="636"/>
      <c r="DIO39" s="636"/>
      <c r="DIP39" s="636"/>
      <c r="DIQ39" s="636"/>
      <c r="DIR39" s="636"/>
      <c r="DIS39" s="636"/>
      <c r="DIT39" s="636"/>
      <c r="DIU39" s="636"/>
      <c r="DIV39" s="636"/>
      <c r="DIW39" s="636"/>
      <c r="DIX39" s="636"/>
      <c r="DIY39" s="636"/>
      <c r="DIZ39" s="636"/>
      <c r="DJA39" s="636"/>
      <c r="DJB39" s="636"/>
      <c r="DJC39" s="636"/>
      <c r="DJD39" s="636"/>
      <c r="DJE39" s="636"/>
      <c r="DJF39" s="636"/>
      <c r="DJG39" s="636"/>
      <c r="DJH39" s="636"/>
      <c r="DJI39" s="636"/>
      <c r="DJJ39" s="636"/>
      <c r="DJK39" s="636"/>
      <c r="DJL39" s="636"/>
      <c r="DJM39" s="636"/>
      <c r="DJN39" s="636"/>
      <c r="DJO39" s="636"/>
      <c r="DJP39" s="636"/>
      <c r="DJQ39" s="636"/>
      <c r="DJR39" s="636"/>
      <c r="DJS39" s="636"/>
      <c r="DJT39" s="636"/>
      <c r="DJU39" s="636"/>
      <c r="DJV39" s="636"/>
      <c r="DJW39" s="636"/>
      <c r="DJX39" s="636"/>
      <c r="DJY39" s="636"/>
      <c r="DJZ39" s="636"/>
      <c r="DKA39" s="636"/>
      <c r="DKB39" s="636"/>
      <c r="DKC39" s="636"/>
      <c r="DKD39" s="636"/>
      <c r="DKE39" s="636"/>
      <c r="DKF39" s="636"/>
      <c r="DKG39" s="636"/>
      <c r="DKH39" s="636"/>
      <c r="DKI39" s="636"/>
      <c r="DKJ39" s="636"/>
      <c r="DKK39" s="636"/>
      <c r="DKL39" s="636"/>
      <c r="DKM39" s="636"/>
      <c r="DKN39" s="636"/>
      <c r="DKO39" s="636"/>
      <c r="DKP39" s="636"/>
      <c r="DKQ39" s="636"/>
      <c r="DKR39" s="636"/>
      <c r="DKS39" s="636"/>
      <c r="DKT39" s="636"/>
      <c r="DKU39" s="636"/>
      <c r="DKV39" s="636"/>
      <c r="DKW39" s="636"/>
      <c r="DKX39" s="636"/>
      <c r="DKY39" s="636"/>
      <c r="DKZ39" s="636"/>
      <c r="DLA39" s="636"/>
      <c r="DLB39" s="636"/>
      <c r="DLC39" s="636"/>
      <c r="DLD39" s="636"/>
      <c r="DLE39" s="636"/>
      <c r="DLF39" s="636"/>
      <c r="DLG39" s="636"/>
      <c r="DLH39" s="636"/>
      <c r="DLI39" s="636"/>
      <c r="DLJ39" s="636"/>
      <c r="DLK39" s="636"/>
      <c r="DLL39" s="636"/>
      <c r="DLM39" s="636"/>
      <c r="DLN39" s="636"/>
      <c r="DLO39" s="636"/>
      <c r="DLP39" s="636"/>
      <c r="DLQ39" s="636"/>
      <c r="DLR39" s="636"/>
      <c r="DLS39" s="636"/>
      <c r="DLT39" s="636"/>
      <c r="DLU39" s="636"/>
      <c r="DLV39" s="636"/>
      <c r="DLW39" s="636"/>
      <c r="DLX39" s="636"/>
      <c r="DLY39" s="636"/>
      <c r="DLZ39" s="636"/>
      <c r="DMA39" s="636"/>
      <c r="DMB39" s="636"/>
      <c r="DMC39" s="636"/>
      <c r="DMD39" s="636"/>
      <c r="DME39" s="636"/>
      <c r="DMF39" s="636"/>
      <c r="DMG39" s="636"/>
      <c r="DMH39" s="636"/>
      <c r="DMI39" s="636"/>
      <c r="DMJ39" s="636"/>
      <c r="DMK39" s="636"/>
      <c r="DML39" s="636"/>
      <c r="DMM39" s="636"/>
      <c r="DMN39" s="636"/>
      <c r="DMO39" s="636"/>
      <c r="DMP39" s="636"/>
      <c r="DMQ39" s="636"/>
      <c r="DMR39" s="636"/>
      <c r="DMS39" s="636"/>
      <c r="DMT39" s="636"/>
      <c r="DMU39" s="636"/>
      <c r="DMV39" s="636"/>
      <c r="DMW39" s="636"/>
      <c r="DMX39" s="636"/>
      <c r="DMY39" s="636"/>
      <c r="DMZ39" s="636"/>
      <c r="DNA39" s="636"/>
      <c r="DNB39" s="636"/>
      <c r="DNC39" s="636"/>
      <c r="DND39" s="636"/>
      <c r="DNE39" s="636"/>
      <c r="DNF39" s="636"/>
      <c r="DNG39" s="636"/>
      <c r="DNH39" s="636"/>
      <c r="DNI39" s="636"/>
      <c r="DNJ39" s="636"/>
      <c r="DNK39" s="636"/>
      <c r="DNL39" s="636"/>
      <c r="DNM39" s="636"/>
      <c r="DNN39" s="636"/>
      <c r="DNO39" s="636"/>
      <c r="DNP39" s="636"/>
      <c r="DNQ39" s="636"/>
      <c r="DNR39" s="636"/>
      <c r="DNS39" s="636"/>
      <c r="DNT39" s="636"/>
      <c r="DNU39" s="636"/>
      <c r="DNV39" s="636"/>
      <c r="DNW39" s="636"/>
      <c r="DNX39" s="636"/>
      <c r="DNY39" s="636"/>
      <c r="DNZ39" s="636"/>
      <c r="DOA39" s="636"/>
      <c r="DOB39" s="636"/>
      <c r="DOC39" s="636"/>
      <c r="DOD39" s="636"/>
      <c r="DOE39" s="636"/>
      <c r="DOF39" s="636"/>
      <c r="DOG39" s="636"/>
      <c r="DOH39" s="636"/>
      <c r="DOI39" s="636"/>
      <c r="DOJ39" s="636"/>
      <c r="DOK39" s="636"/>
      <c r="DOL39" s="636"/>
      <c r="DOM39" s="636"/>
      <c r="DON39" s="636"/>
      <c r="DOO39" s="636"/>
      <c r="DOP39" s="636"/>
      <c r="DOQ39" s="636"/>
      <c r="DOR39" s="636"/>
      <c r="DOS39" s="636"/>
      <c r="DOT39" s="636"/>
      <c r="DOU39" s="636"/>
      <c r="DOV39" s="636"/>
      <c r="DOW39" s="636"/>
      <c r="DOX39" s="636"/>
      <c r="DOY39" s="636"/>
      <c r="DOZ39" s="636"/>
      <c r="DPA39" s="636"/>
      <c r="DPB39" s="636"/>
      <c r="DPC39" s="636"/>
      <c r="DPD39" s="636"/>
      <c r="DPE39" s="636"/>
      <c r="DPF39" s="636"/>
      <c r="DPG39" s="636"/>
      <c r="DPH39" s="636"/>
      <c r="DPI39" s="636"/>
      <c r="DPJ39" s="636"/>
      <c r="DPK39" s="636"/>
      <c r="DPL39" s="636"/>
      <c r="DPM39" s="636"/>
      <c r="DPN39" s="636"/>
      <c r="DPO39" s="636"/>
      <c r="DPP39" s="636"/>
      <c r="DPQ39" s="636"/>
      <c r="DPR39" s="636"/>
      <c r="DPS39" s="636"/>
      <c r="DPT39" s="636"/>
      <c r="DPU39" s="636"/>
      <c r="DPV39" s="636"/>
      <c r="DPW39" s="636"/>
      <c r="DPX39" s="636"/>
      <c r="DPY39" s="636"/>
      <c r="DPZ39" s="636"/>
      <c r="DQA39" s="636"/>
      <c r="DQB39" s="636"/>
      <c r="DQC39" s="636"/>
      <c r="DQD39" s="636"/>
      <c r="DQE39" s="636"/>
      <c r="DQF39" s="636"/>
      <c r="DQG39" s="636"/>
      <c r="DQH39" s="636"/>
      <c r="DQI39" s="636"/>
      <c r="DQJ39" s="636"/>
      <c r="DQK39" s="636"/>
      <c r="DQL39" s="636"/>
      <c r="DQM39" s="636"/>
      <c r="DQN39" s="636"/>
      <c r="DQO39" s="636"/>
      <c r="DQP39" s="636"/>
      <c r="DQQ39" s="636"/>
      <c r="DQR39" s="636"/>
      <c r="DQS39" s="636"/>
      <c r="DQT39" s="636"/>
      <c r="DQU39" s="636"/>
      <c r="DQV39" s="636"/>
      <c r="DQW39" s="636"/>
      <c r="DQX39" s="636"/>
      <c r="DQY39" s="636"/>
      <c r="DQZ39" s="636"/>
      <c r="DRA39" s="636"/>
      <c r="DRB39" s="636"/>
      <c r="DRC39" s="636"/>
      <c r="DRD39" s="636"/>
      <c r="DRE39" s="636"/>
      <c r="DRF39" s="636"/>
      <c r="DRG39" s="636"/>
      <c r="DRH39" s="636"/>
      <c r="DRI39" s="636"/>
      <c r="DRJ39" s="636"/>
      <c r="DRK39" s="636"/>
      <c r="DRL39" s="636"/>
      <c r="DRM39" s="636"/>
      <c r="DRN39" s="636"/>
      <c r="DRO39" s="636"/>
      <c r="DRP39" s="636"/>
      <c r="DRQ39" s="636"/>
      <c r="DRR39" s="636"/>
      <c r="DRS39" s="636"/>
      <c r="DRT39" s="636"/>
      <c r="DRU39" s="636"/>
      <c r="DRV39" s="636"/>
      <c r="DRW39" s="636"/>
      <c r="DRX39" s="636"/>
      <c r="DRY39" s="636"/>
      <c r="DRZ39" s="636"/>
      <c r="DSA39" s="636"/>
      <c r="DSB39" s="636"/>
      <c r="DSC39" s="636"/>
      <c r="DSD39" s="636"/>
      <c r="DSE39" s="636"/>
      <c r="DSF39" s="636"/>
      <c r="DSG39" s="636"/>
      <c r="DSH39" s="636"/>
      <c r="DSI39" s="636"/>
      <c r="DSJ39" s="636"/>
      <c r="DSK39" s="636"/>
      <c r="DSL39" s="636"/>
      <c r="DSM39" s="636"/>
      <c r="DSN39" s="636"/>
      <c r="DSO39" s="636"/>
      <c r="DSP39" s="636"/>
      <c r="DSQ39" s="636"/>
      <c r="DSR39" s="636"/>
      <c r="DSS39" s="636"/>
      <c r="DST39" s="636"/>
      <c r="DSU39" s="636"/>
      <c r="DSV39" s="636"/>
      <c r="DSW39" s="636"/>
      <c r="DSX39" s="636"/>
      <c r="DSY39" s="636"/>
      <c r="DSZ39" s="636"/>
      <c r="DTA39" s="636"/>
      <c r="DTB39" s="636"/>
      <c r="DTC39" s="636"/>
      <c r="DTD39" s="636"/>
      <c r="DTE39" s="636"/>
      <c r="DTF39" s="636"/>
      <c r="DTG39" s="636"/>
      <c r="DTH39" s="636"/>
      <c r="DTI39" s="636"/>
      <c r="DTJ39" s="636"/>
      <c r="DTK39" s="636"/>
      <c r="DTL39" s="636"/>
      <c r="DTM39" s="636"/>
      <c r="DTN39" s="636"/>
      <c r="DTO39" s="636"/>
      <c r="DTP39" s="636"/>
      <c r="DTQ39" s="636"/>
      <c r="DTR39" s="636"/>
      <c r="DTS39" s="636"/>
      <c r="DTT39" s="636"/>
      <c r="DTU39" s="636"/>
      <c r="DTV39" s="636"/>
      <c r="DTW39" s="636"/>
      <c r="DTX39" s="636"/>
      <c r="DTY39" s="636"/>
      <c r="DTZ39" s="636"/>
      <c r="DUA39" s="636"/>
      <c r="DUB39" s="636"/>
      <c r="DUC39" s="636"/>
      <c r="DUD39" s="636"/>
      <c r="DUE39" s="636"/>
      <c r="DUF39" s="636"/>
      <c r="DUG39" s="636"/>
      <c r="DUH39" s="636"/>
      <c r="DUI39" s="636"/>
      <c r="DUJ39" s="636"/>
      <c r="DUK39" s="636"/>
      <c r="DUL39" s="636"/>
      <c r="DUM39" s="636"/>
      <c r="DUN39" s="636"/>
      <c r="DUO39" s="636"/>
      <c r="DUP39" s="636"/>
      <c r="DUQ39" s="636"/>
      <c r="DUR39" s="636"/>
      <c r="DUS39" s="636"/>
      <c r="DUT39" s="636"/>
      <c r="DUU39" s="636"/>
      <c r="DUV39" s="636"/>
      <c r="DUW39" s="636"/>
      <c r="DUX39" s="636"/>
      <c r="DUY39" s="636"/>
      <c r="DUZ39" s="636"/>
      <c r="DVA39" s="636"/>
      <c r="DVB39" s="636"/>
      <c r="DVC39" s="636"/>
      <c r="DVD39" s="636"/>
      <c r="DVE39" s="636"/>
      <c r="DVF39" s="636"/>
      <c r="DVG39" s="636"/>
      <c r="DVH39" s="636"/>
      <c r="DVI39" s="636"/>
      <c r="DVJ39" s="636"/>
      <c r="DVK39" s="636"/>
      <c r="DVL39" s="636"/>
      <c r="DVM39" s="636"/>
      <c r="DVN39" s="636"/>
      <c r="DVO39" s="636"/>
      <c r="DVP39" s="636"/>
      <c r="DVQ39" s="636"/>
      <c r="DVR39" s="636"/>
      <c r="DVS39" s="636"/>
      <c r="DVT39" s="636"/>
      <c r="DVU39" s="636"/>
      <c r="DVV39" s="636"/>
      <c r="DVW39" s="636"/>
      <c r="DVX39" s="636"/>
      <c r="DVY39" s="636"/>
      <c r="DVZ39" s="636"/>
      <c r="DWA39" s="636"/>
      <c r="DWB39" s="636"/>
      <c r="DWC39" s="636"/>
      <c r="DWD39" s="636"/>
      <c r="DWE39" s="636"/>
      <c r="DWF39" s="636"/>
      <c r="DWG39" s="636"/>
      <c r="DWH39" s="636"/>
      <c r="DWI39" s="636"/>
      <c r="DWJ39" s="636"/>
      <c r="DWK39" s="636"/>
      <c r="DWL39" s="636"/>
      <c r="DWM39" s="636"/>
      <c r="DWN39" s="636"/>
      <c r="DWO39" s="636"/>
      <c r="DWP39" s="636"/>
      <c r="DWQ39" s="636"/>
      <c r="DWR39" s="636"/>
      <c r="DWS39" s="636"/>
      <c r="DWT39" s="636"/>
      <c r="DWU39" s="636"/>
      <c r="DWV39" s="636"/>
      <c r="DWW39" s="636"/>
      <c r="DWX39" s="636"/>
      <c r="DWY39" s="636"/>
      <c r="DWZ39" s="636"/>
      <c r="DXA39" s="636"/>
      <c r="DXB39" s="636"/>
      <c r="DXC39" s="636"/>
      <c r="DXD39" s="636"/>
      <c r="DXE39" s="636"/>
      <c r="DXF39" s="636"/>
      <c r="DXG39" s="636"/>
      <c r="DXH39" s="636"/>
      <c r="DXI39" s="636"/>
      <c r="DXJ39" s="636"/>
      <c r="DXK39" s="636"/>
      <c r="DXL39" s="636"/>
      <c r="DXM39" s="636"/>
      <c r="DXN39" s="636"/>
      <c r="DXO39" s="636"/>
      <c r="DXP39" s="636"/>
      <c r="DXQ39" s="636"/>
      <c r="DXR39" s="636"/>
      <c r="DXS39" s="636"/>
      <c r="DXT39" s="636"/>
      <c r="DXU39" s="636"/>
      <c r="DXV39" s="636"/>
      <c r="DXW39" s="636"/>
      <c r="DXX39" s="636"/>
      <c r="DXY39" s="636"/>
      <c r="DXZ39" s="636"/>
      <c r="DYA39" s="636"/>
      <c r="DYB39" s="636"/>
      <c r="DYC39" s="636"/>
      <c r="DYD39" s="636"/>
      <c r="DYE39" s="636"/>
      <c r="DYF39" s="636"/>
      <c r="DYG39" s="636"/>
      <c r="DYH39" s="636"/>
      <c r="DYI39" s="636"/>
      <c r="DYJ39" s="636"/>
      <c r="DYK39" s="636"/>
      <c r="DYL39" s="636"/>
      <c r="DYM39" s="636"/>
      <c r="DYN39" s="636"/>
      <c r="DYO39" s="636"/>
      <c r="DYP39" s="636"/>
      <c r="DYQ39" s="636"/>
      <c r="DYR39" s="636"/>
      <c r="DYS39" s="636"/>
      <c r="DYT39" s="636"/>
      <c r="DYU39" s="636"/>
      <c r="DYV39" s="636"/>
      <c r="DYW39" s="636"/>
      <c r="DYX39" s="636"/>
      <c r="DYY39" s="636"/>
      <c r="DYZ39" s="636"/>
      <c r="DZA39" s="636"/>
      <c r="DZB39" s="636"/>
      <c r="DZC39" s="636"/>
      <c r="DZD39" s="636"/>
      <c r="DZE39" s="636"/>
      <c r="DZF39" s="636"/>
      <c r="DZG39" s="636"/>
      <c r="DZH39" s="636"/>
      <c r="DZI39" s="636"/>
      <c r="DZJ39" s="636"/>
      <c r="DZK39" s="636"/>
      <c r="DZL39" s="636"/>
      <c r="DZM39" s="636"/>
      <c r="DZN39" s="636"/>
      <c r="DZO39" s="636"/>
      <c r="DZP39" s="636"/>
      <c r="DZQ39" s="636"/>
      <c r="DZR39" s="636"/>
      <c r="DZS39" s="636"/>
      <c r="DZT39" s="636"/>
      <c r="DZU39" s="636"/>
      <c r="DZV39" s="636"/>
      <c r="DZW39" s="636"/>
      <c r="DZX39" s="636"/>
      <c r="DZY39" s="636"/>
      <c r="DZZ39" s="636"/>
      <c r="EAA39" s="636"/>
      <c r="EAB39" s="636"/>
      <c r="EAC39" s="636"/>
      <c r="EAD39" s="636"/>
      <c r="EAE39" s="636"/>
      <c r="EAF39" s="636"/>
      <c r="EAG39" s="636"/>
      <c r="EAH39" s="636"/>
      <c r="EAI39" s="636"/>
      <c r="EAJ39" s="636"/>
      <c r="EAK39" s="636"/>
      <c r="EAL39" s="636"/>
      <c r="EAM39" s="636"/>
      <c r="EAN39" s="636"/>
      <c r="EAO39" s="636"/>
      <c r="EAP39" s="636"/>
      <c r="EAQ39" s="636"/>
      <c r="EAR39" s="636"/>
      <c r="EAS39" s="636"/>
      <c r="EAT39" s="636"/>
      <c r="EAU39" s="636"/>
      <c r="EAV39" s="636"/>
      <c r="EAW39" s="636"/>
      <c r="EAX39" s="636"/>
      <c r="EAY39" s="636"/>
      <c r="EAZ39" s="636"/>
      <c r="EBA39" s="636"/>
      <c r="EBB39" s="636"/>
      <c r="EBC39" s="636"/>
      <c r="EBD39" s="636"/>
      <c r="EBE39" s="636"/>
      <c r="EBF39" s="636"/>
      <c r="EBG39" s="636"/>
      <c r="EBH39" s="636"/>
      <c r="EBI39" s="636"/>
      <c r="EBJ39" s="636"/>
      <c r="EBK39" s="636"/>
      <c r="EBL39" s="636"/>
      <c r="EBM39" s="636"/>
      <c r="EBN39" s="636"/>
      <c r="EBO39" s="636"/>
      <c r="EBP39" s="636"/>
      <c r="EBQ39" s="636"/>
      <c r="EBR39" s="636"/>
      <c r="EBS39" s="636"/>
      <c r="EBT39" s="636"/>
      <c r="EBU39" s="636"/>
      <c r="EBV39" s="636"/>
      <c r="EBW39" s="636"/>
      <c r="EBX39" s="636"/>
      <c r="EBY39" s="636"/>
      <c r="EBZ39" s="636"/>
      <c r="ECA39" s="636"/>
      <c r="ECB39" s="636"/>
      <c r="ECC39" s="636"/>
      <c r="ECD39" s="636"/>
      <c r="ECE39" s="636"/>
      <c r="ECF39" s="636"/>
      <c r="ECG39" s="636"/>
      <c r="ECH39" s="636"/>
      <c r="ECI39" s="636"/>
      <c r="ECJ39" s="636"/>
      <c r="ECK39" s="636"/>
      <c r="ECL39" s="636"/>
      <c r="ECM39" s="636"/>
      <c r="ECN39" s="636"/>
      <c r="ECO39" s="636"/>
      <c r="ECP39" s="636"/>
      <c r="ECQ39" s="636"/>
      <c r="ECR39" s="636"/>
      <c r="ECS39" s="636"/>
      <c r="ECT39" s="636"/>
      <c r="ECU39" s="636"/>
      <c r="ECV39" s="636"/>
      <c r="ECW39" s="636"/>
      <c r="ECX39" s="636"/>
      <c r="ECY39" s="636"/>
      <c r="ECZ39" s="636"/>
      <c r="EDA39" s="636"/>
      <c r="EDB39" s="636"/>
      <c r="EDC39" s="636"/>
      <c r="EDD39" s="636"/>
      <c r="EDE39" s="636"/>
      <c r="EDF39" s="636"/>
      <c r="EDG39" s="636"/>
      <c r="EDH39" s="636"/>
      <c r="EDI39" s="636"/>
      <c r="EDJ39" s="636"/>
      <c r="EDK39" s="636"/>
      <c r="EDL39" s="636"/>
      <c r="EDM39" s="636"/>
      <c r="EDN39" s="636"/>
      <c r="EDO39" s="636"/>
      <c r="EDP39" s="636"/>
      <c r="EDQ39" s="636"/>
      <c r="EDR39" s="636"/>
      <c r="EDS39" s="636"/>
      <c r="EDT39" s="636"/>
      <c r="EDU39" s="636"/>
      <c r="EDV39" s="636"/>
      <c r="EDW39" s="636"/>
      <c r="EDX39" s="636"/>
      <c r="EDY39" s="636"/>
      <c r="EDZ39" s="636"/>
      <c r="EEA39" s="636"/>
      <c r="EEB39" s="636"/>
      <c r="EEC39" s="636"/>
      <c r="EED39" s="636"/>
      <c r="EEE39" s="636"/>
      <c r="EEF39" s="636"/>
      <c r="EEG39" s="636"/>
      <c r="EEH39" s="636"/>
      <c r="EEI39" s="636"/>
      <c r="EEJ39" s="636"/>
      <c r="EEK39" s="636"/>
      <c r="EEL39" s="636"/>
      <c r="EEM39" s="636"/>
      <c r="EEN39" s="636"/>
      <c r="EEO39" s="636"/>
      <c r="EEP39" s="636"/>
      <c r="EEQ39" s="636"/>
      <c r="EER39" s="636"/>
      <c r="EES39" s="636"/>
      <c r="EET39" s="636"/>
      <c r="EEU39" s="636"/>
      <c r="EEV39" s="636"/>
      <c r="EEW39" s="636"/>
      <c r="EEX39" s="636"/>
      <c r="EEY39" s="636"/>
      <c r="EEZ39" s="636"/>
      <c r="EFA39" s="636"/>
      <c r="EFB39" s="636"/>
      <c r="EFC39" s="636"/>
      <c r="EFD39" s="636"/>
      <c r="EFE39" s="636"/>
      <c r="EFF39" s="636"/>
      <c r="EFG39" s="636"/>
      <c r="EFH39" s="636"/>
      <c r="EFI39" s="636"/>
      <c r="EFJ39" s="636"/>
      <c r="EFK39" s="636"/>
      <c r="EFL39" s="636"/>
      <c r="EFM39" s="636"/>
      <c r="EFN39" s="636"/>
      <c r="EFO39" s="636"/>
      <c r="EFP39" s="636"/>
      <c r="EFQ39" s="636"/>
      <c r="EFR39" s="636"/>
      <c r="EFS39" s="636"/>
      <c r="EFT39" s="636"/>
      <c r="EFU39" s="636"/>
      <c r="EFV39" s="636"/>
      <c r="EFW39" s="636"/>
      <c r="EFX39" s="636"/>
      <c r="EFY39" s="636"/>
      <c r="EFZ39" s="636"/>
      <c r="EGA39" s="636"/>
      <c r="EGB39" s="636"/>
      <c r="EGC39" s="636"/>
      <c r="EGD39" s="636"/>
      <c r="EGE39" s="636"/>
      <c r="EGF39" s="636"/>
      <c r="EGG39" s="636"/>
      <c r="EGH39" s="636"/>
      <c r="EGI39" s="636"/>
      <c r="EGJ39" s="636"/>
      <c r="EGK39" s="636"/>
      <c r="EGL39" s="636"/>
      <c r="EGM39" s="636"/>
      <c r="EGN39" s="636"/>
      <c r="EGO39" s="636"/>
      <c r="EGP39" s="636"/>
      <c r="EGQ39" s="636"/>
      <c r="EGR39" s="636"/>
      <c r="EGS39" s="636"/>
      <c r="EGT39" s="636"/>
      <c r="EGU39" s="636"/>
      <c r="EGV39" s="636"/>
      <c r="EGW39" s="636"/>
      <c r="EGX39" s="636"/>
      <c r="EGY39" s="636"/>
      <c r="EGZ39" s="636"/>
      <c r="EHA39" s="636"/>
      <c r="EHB39" s="636"/>
      <c r="EHC39" s="636"/>
      <c r="EHD39" s="636"/>
      <c r="EHE39" s="636"/>
      <c r="EHF39" s="636"/>
      <c r="EHG39" s="636"/>
      <c r="EHH39" s="636"/>
      <c r="EHI39" s="636"/>
      <c r="EHJ39" s="636"/>
      <c r="EHK39" s="636"/>
      <c r="EHL39" s="636"/>
      <c r="EHM39" s="636"/>
      <c r="EHN39" s="636"/>
      <c r="EHO39" s="636"/>
      <c r="EHP39" s="636"/>
      <c r="EHQ39" s="636"/>
      <c r="EHR39" s="636"/>
      <c r="EHS39" s="636"/>
      <c r="EHT39" s="636"/>
      <c r="EHU39" s="636"/>
      <c r="EHV39" s="636"/>
      <c r="EHW39" s="636"/>
      <c r="EHX39" s="636"/>
      <c r="EHY39" s="636"/>
      <c r="EHZ39" s="636"/>
      <c r="EIA39" s="636"/>
      <c r="EIB39" s="636"/>
      <c r="EIC39" s="636"/>
      <c r="EID39" s="636"/>
      <c r="EIE39" s="636"/>
      <c r="EIF39" s="636"/>
      <c r="EIG39" s="636"/>
      <c r="EIH39" s="636"/>
      <c r="EII39" s="636"/>
      <c r="EIJ39" s="636"/>
      <c r="EIK39" s="636"/>
      <c r="EIL39" s="636"/>
      <c r="EIM39" s="636"/>
      <c r="EIN39" s="636"/>
      <c r="EIO39" s="636"/>
      <c r="EIP39" s="636"/>
      <c r="EIQ39" s="636"/>
      <c r="EIR39" s="636"/>
      <c r="EIS39" s="636"/>
      <c r="EIT39" s="636"/>
      <c r="EIU39" s="636"/>
      <c r="EIV39" s="636"/>
      <c r="EIW39" s="636"/>
      <c r="EIX39" s="636"/>
      <c r="EIY39" s="636"/>
      <c r="EIZ39" s="636"/>
      <c r="EJA39" s="636"/>
      <c r="EJB39" s="636"/>
      <c r="EJC39" s="636"/>
      <c r="EJD39" s="636"/>
      <c r="EJE39" s="636"/>
      <c r="EJF39" s="636"/>
      <c r="EJG39" s="636"/>
      <c r="EJH39" s="636"/>
      <c r="EJI39" s="636"/>
      <c r="EJJ39" s="636"/>
      <c r="EJK39" s="636"/>
      <c r="EJL39" s="636"/>
      <c r="EJM39" s="636"/>
      <c r="EJN39" s="636"/>
      <c r="EJO39" s="636"/>
      <c r="EJP39" s="636"/>
      <c r="EJQ39" s="636"/>
      <c r="EJR39" s="636"/>
      <c r="EJS39" s="636"/>
      <c r="EJT39" s="636"/>
      <c r="EJU39" s="636"/>
      <c r="EJV39" s="636"/>
      <c r="EJW39" s="636"/>
      <c r="EJX39" s="636"/>
      <c r="EJY39" s="636"/>
      <c r="EJZ39" s="636"/>
      <c r="EKA39" s="636"/>
      <c r="EKB39" s="636"/>
      <c r="EKC39" s="636"/>
      <c r="EKD39" s="636"/>
      <c r="EKE39" s="636"/>
      <c r="EKF39" s="636"/>
      <c r="EKG39" s="636"/>
      <c r="EKH39" s="636"/>
      <c r="EKI39" s="636"/>
      <c r="EKJ39" s="636"/>
      <c r="EKK39" s="636"/>
      <c r="EKL39" s="636"/>
      <c r="EKM39" s="636"/>
      <c r="EKN39" s="636"/>
      <c r="EKO39" s="636"/>
      <c r="EKP39" s="636"/>
      <c r="EKQ39" s="636"/>
      <c r="EKR39" s="636"/>
      <c r="EKS39" s="636"/>
      <c r="EKT39" s="636"/>
      <c r="EKU39" s="636"/>
      <c r="EKV39" s="636"/>
      <c r="EKW39" s="636"/>
      <c r="EKX39" s="636"/>
      <c r="EKY39" s="636"/>
      <c r="EKZ39" s="636"/>
      <c r="ELA39" s="636"/>
      <c r="ELB39" s="636"/>
      <c r="ELC39" s="636"/>
      <c r="ELD39" s="636"/>
      <c r="ELE39" s="636"/>
      <c r="ELF39" s="636"/>
      <c r="ELG39" s="636"/>
      <c r="ELH39" s="636"/>
      <c r="ELI39" s="636"/>
      <c r="ELJ39" s="636"/>
      <c r="ELK39" s="636"/>
      <c r="ELL39" s="636"/>
      <c r="ELM39" s="636"/>
      <c r="ELN39" s="636"/>
      <c r="ELO39" s="636"/>
      <c r="ELP39" s="636"/>
      <c r="ELQ39" s="636"/>
      <c r="ELR39" s="636"/>
      <c r="ELS39" s="636"/>
      <c r="ELT39" s="636"/>
      <c r="ELU39" s="636"/>
      <c r="ELV39" s="636"/>
      <c r="ELW39" s="636"/>
      <c r="ELX39" s="636"/>
      <c r="ELY39" s="636"/>
      <c r="ELZ39" s="636"/>
      <c r="EMA39" s="636"/>
      <c r="EMB39" s="636"/>
      <c r="EMC39" s="636"/>
      <c r="EMD39" s="636"/>
      <c r="EME39" s="636"/>
      <c r="EMF39" s="636"/>
      <c r="EMG39" s="636"/>
      <c r="EMH39" s="636"/>
      <c r="EMI39" s="636"/>
      <c r="EMJ39" s="636"/>
      <c r="EMK39" s="636"/>
      <c r="EML39" s="636"/>
      <c r="EMM39" s="636"/>
      <c r="EMN39" s="636"/>
      <c r="EMO39" s="636"/>
      <c r="EMP39" s="636"/>
      <c r="EMQ39" s="636"/>
      <c r="EMR39" s="636"/>
      <c r="EMS39" s="636"/>
      <c r="EMT39" s="636"/>
      <c r="EMU39" s="636"/>
      <c r="EMV39" s="636"/>
      <c r="EMW39" s="636"/>
      <c r="EMX39" s="636"/>
      <c r="EMY39" s="636"/>
      <c r="EMZ39" s="636"/>
      <c r="ENA39" s="636"/>
      <c r="ENB39" s="636"/>
      <c r="ENC39" s="636"/>
      <c r="END39" s="636"/>
      <c r="ENE39" s="636"/>
      <c r="ENF39" s="636"/>
      <c r="ENG39" s="636"/>
      <c r="ENH39" s="636"/>
      <c r="ENI39" s="636"/>
      <c r="ENJ39" s="636"/>
      <c r="ENK39" s="636"/>
      <c r="ENL39" s="636"/>
      <c r="ENM39" s="636"/>
      <c r="ENN39" s="636"/>
      <c r="ENO39" s="636"/>
      <c r="ENP39" s="636"/>
      <c r="ENQ39" s="636"/>
      <c r="ENR39" s="636"/>
      <c r="ENS39" s="636"/>
      <c r="ENT39" s="636"/>
      <c r="ENU39" s="636"/>
      <c r="ENV39" s="636"/>
      <c r="ENW39" s="636"/>
      <c r="ENX39" s="636"/>
      <c r="ENY39" s="636"/>
      <c r="ENZ39" s="636"/>
      <c r="EOA39" s="636"/>
      <c r="EOB39" s="636"/>
      <c r="EOC39" s="636"/>
      <c r="EOD39" s="636"/>
      <c r="EOE39" s="636"/>
      <c r="EOF39" s="636"/>
      <c r="EOG39" s="636"/>
      <c r="EOH39" s="636"/>
      <c r="EOI39" s="636"/>
      <c r="EOJ39" s="636"/>
      <c r="EOK39" s="636"/>
      <c r="EOL39" s="636"/>
      <c r="EOM39" s="636"/>
      <c r="EON39" s="636"/>
      <c r="EOO39" s="636"/>
      <c r="EOP39" s="636"/>
      <c r="EOQ39" s="636"/>
      <c r="EOR39" s="636"/>
      <c r="EOS39" s="636"/>
      <c r="EOT39" s="636"/>
      <c r="EOU39" s="636"/>
      <c r="EOV39" s="636"/>
      <c r="EOW39" s="636"/>
      <c r="EOX39" s="636"/>
      <c r="EOY39" s="636"/>
      <c r="EOZ39" s="636"/>
      <c r="EPA39" s="636"/>
      <c r="EPB39" s="636"/>
      <c r="EPC39" s="636"/>
      <c r="EPD39" s="636"/>
      <c r="EPE39" s="636"/>
      <c r="EPF39" s="636"/>
      <c r="EPG39" s="636"/>
      <c r="EPH39" s="636"/>
      <c r="EPI39" s="636"/>
      <c r="EPJ39" s="636"/>
      <c r="EPK39" s="636"/>
      <c r="EPL39" s="636"/>
      <c r="EPM39" s="636"/>
      <c r="EPN39" s="636"/>
      <c r="EPO39" s="636"/>
      <c r="EPP39" s="636"/>
      <c r="EPQ39" s="636"/>
      <c r="EPR39" s="636"/>
      <c r="EPS39" s="636"/>
      <c r="EPT39" s="636"/>
      <c r="EPU39" s="636"/>
      <c r="EPV39" s="636"/>
      <c r="EPW39" s="636"/>
      <c r="EPX39" s="636"/>
      <c r="EPY39" s="636"/>
      <c r="EPZ39" s="636"/>
      <c r="EQA39" s="636"/>
      <c r="EQB39" s="636"/>
      <c r="EQC39" s="636"/>
      <c r="EQD39" s="636"/>
      <c r="EQE39" s="636"/>
      <c r="EQF39" s="636"/>
      <c r="EQG39" s="636"/>
      <c r="EQH39" s="636"/>
      <c r="EQI39" s="636"/>
      <c r="EQJ39" s="636"/>
      <c r="EQK39" s="636"/>
      <c r="EQL39" s="636"/>
      <c r="EQM39" s="636"/>
      <c r="EQN39" s="636"/>
      <c r="EQO39" s="636"/>
      <c r="EQP39" s="636"/>
      <c r="EQQ39" s="636"/>
      <c r="EQR39" s="636"/>
      <c r="EQS39" s="636"/>
      <c r="EQT39" s="636"/>
      <c r="EQU39" s="636"/>
      <c r="EQV39" s="636"/>
      <c r="EQW39" s="636"/>
      <c r="EQX39" s="636"/>
      <c r="EQY39" s="636"/>
      <c r="EQZ39" s="636"/>
      <c r="ERA39" s="636"/>
      <c r="ERB39" s="636"/>
      <c r="ERC39" s="636"/>
      <c r="ERD39" s="636"/>
      <c r="ERE39" s="636"/>
      <c r="ERF39" s="636"/>
      <c r="ERG39" s="636"/>
      <c r="ERH39" s="636"/>
      <c r="ERI39" s="636"/>
      <c r="ERJ39" s="636"/>
      <c r="ERK39" s="636"/>
      <c r="ERL39" s="636"/>
      <c r="ERM39" s="636"/>
      <c r="ERN39" s="636"/>
      <c r="ERO39" s="636"/>
      <c r="ERP39" s="636"/>
      <c r="ERQ39" s="636"/>
      <c r="ERR39" s="636"/>
      <c r="ERS39" s="636"/>
      <c r="ERT39" s="636"/>
      <c r="ERU39" s="636"/>
      <c r="ERV39" s="636"/>
      <c r="ERW39" s="636"/>
      <c r="ERX39" s="636"/>
      <c r="ERY39" s="636"/>
      <c r="ERZ39" s="636"/>
      <c r="ESA39" s="636"/>
      <c r="ESB39" s="636"/>
      <c r="ESC39" s="636"/>
      <c r="ESD39" s="636"/>
      <c r="ESE39" s="636"/>
      <c r="ESF39" s="636"/>
      <c r="ESG39" s="636"/>
      <c r="ESH39" s="636"/>
      <c r="ESI39" s="636"/>
      <c r="ESJ39" s="636"/>
      <c r="ESK39" s="636"/>
      <c r="ESL39" s="636"/>
      <c r="ESM39" s="636"/>
      <c r="ESN39" s="636"/>
      <c r="ESO39" s="636"/>
      <c r="ESP39" s="636"/>
      <c r="ESQ39" s="636"/>
      <c r="ESR39" s="636"/>
      <c r="ESS39" s="636"/>
      <c r="EST39" s="636"/>
      <c r="ESU39" s="636"/>
      <c r="ESV39" s="636"/>
      <c r="ESW39" s="636"/>
      <c r="ESX39" s="636"/>
      <c r="ESY39" s="636"/>
      <c r="ESZ39" s="636"/>
      <c r="ETA39" s="636"/>
      <c r="ETB39" s="636"/>
      <c r="ETC39" s="636"/>
      <c r="ETD39" s="636"/>
      <c r="ETE39" s="636"/>
      <c r="ETF39" s="636"/>
      <c r="ETG39" s="636"/>
      <c r="ETH39" s="636"/>
      <c r="ETI39" s="636"/>
      <c r="ETJ39" s="636"/>
      <c r="ETK39" s="636"/>
      <c r="ETL39" s="636"/>
      <c r="ETM39" s="636"/>
      <c r="ETN39" s="636"/>
      <c r="ETO39" s="636"/>
      <c r="ETP39" s="636"/>
      <c r="ETQ39" s="636"/>
      <c r="ETR39" s="636"/>
      <c r="ETS39" s="636"/>
      <c r="ETT39" s="636"/>
      <c r="ETU39" s="636"/>
      <c r="ETV39" s="636"/>
      <c r="ETW39" s="636"/>
      <c r="ETX39" s="636"/>
      <c r="ETY39" s="636"/>
      <c r="ETZ39" s="636"/>
      <c r="EUA39" s="636"/>
      <c r="EUB39" s="636"/>
      <c r="EUC39" s="636"/>
      <c r="EUD39" s="636"/>
      <c r="EUE39" s="636"/>
      <c r="EUF39" s="636"/>
      <c r="EUG39" s="636"/>
      <c r="EUH39" s="636"/>
      <c r="EUI39" s="636"/>
      <c r="EUJ39" s="636"/>
      <c r="EUK39" s="636"/>
      <c r="EUL39" s="636"/>
      <c r="EUM39" s="636"/>
      <c r="EUN39" s="636"/>
      <c r="EUO39" s="636"/>
      <c r="EUP39" s="636"/>
      <c r="EUQ39" s="636"/>
      <c r="EUR39" s="636"/>
      <c r="EUS39" s="636"/>
      <c r="EUT39" s="636"/>
      <c r="EUU39" s="636"/>
      <c r="EUV39" s="636"/>
      <c r="EUW39" s="636"/>
      <c r="EUX39" s="636"/>
      <c r="EUY39" s="636"/>
      <c r="EUZ39" s="636"/>
      <c r="EVA39" s="636"/>
      <c r="EVB39" s="636"/>
      <c r="EVC39" s="636"/>
      <c r="EVD39" s="636"/>
      <c r="EVE39" s="636"/>
      <c r="EVF39" s="636"/>
      <c r="EVG39" s="636"/>
      <c r="EVH39" s="636"/>
      <c r="EVI39" s="636"/>
      <c r="EVJ39" s="636"/>
      <c r="EVK39" s="636"/>
      <c r="EVL39" s="636"/>
      <c r="EVM39" s="636"/>
      <c r="EVN39" s="636"/>
      <c r="EVO39" s="636"/>
      <c r="EVP39" s="636"/>
      <c r="EVQ39" s="636"/>
      <c r="EVR39" s="636"/>
      <c r="EVS39" s="636"/>
      <c r="EVT39" s="636"/>
      <c r="EVU39" s="636"/>
      <c r="EVV39" s="636"/>
      <c r="EVW39" s="636"/>
      <c r="EVX39" s="636"/>
      <c r="EVY39" s="636"/>
      <c r="EVZ39" s="636"/>
      <c r="EWA39" s="636"/>
      <c r="EWB39" s="636"/>
      <c r="EWC39" s="636"/>
      <c r="EWD39" s="636"/>
      <c r="EWE39" s="636"/>
      <c r="EWF39" s="636"/>
      <c r="EWG39" s="636"/>
      <c r="EWH39" s="636"/>
      <c r="EWI39" s="636"/>
      <c r="EWJ39" s="636"/>
      <c r="EWK39" s="636"/>
      <c r="EWL39" s="636"/>
      <c r="EWM39" s="636"/>
      <c r="EWN39" s="636"/>
      <c r="EWO39" s="636"/>
      <c r="EWP39" s="636"/>
      <c r="EWQ39" s="636"/>
      <c r="EWR39" s="636"/>
      <c r="EWS39" s="636"/>
      <c r="EWT39" s="636"/>
      <c r="EWU39" s="636"/>
      <c r="EWV39" s="636"/>
      <c r="EWW39" s="636"/>
      <c r="EWX39" s="636"/>
      <c r="EWY39" s="636"/>
      <c r="EWZ39" s="636"/>
      <c r="EXA39" s="636"/>
      <c r="EXB39" s="636"/>
      <c r="EXC39" s="636"/>
      <c r="EXD39" s="636"/>
      <c r="EXE39" s="636"/>
      <c r="EXF39" s="636"/>
      <c r="EXG39" s="636"/>
      <c r="EXH39" s="636"/>
      <c r="EXI39" s="636"/>
      <c r="EXJ39" s="636"/>
      <c r="EXK39" s="636"/>
      <c r="EXL39" s="636"/>
      <c r="EXM39" s="636"/>
      <c r="EXN39" s="636"/>
      <c r="EXO39" s="636"/>
      <c r="EXP39" s="636"/>
      <c r="EXQ39" s="636"/>
      <c r="EXR39" s="636"/>
      <c r="EXS39" s="636"/>
      <c r="EXT39" s="636"/>
      <c r="EXU39" s="636"/>
      <c r="EXV39" s="636"/>
      <c r="EXW39" s="636"/>
      <c r="EXX39" s="636"/>
      <c r="EXY39" s="636"/>
      <c r="EXZ39" s="636"/>
      <c r="EYA39" s="636"/>
      <c r="EYB39" s="636"/>
      <c r="EYC39" s="636"/>
      <c r="EYD39" s="636"/>
      <c r="EYE39" s="636"/>
      <c r="EYF39" s="636"/>
      <c r="EYG39" s="636"/>
      <c r="EYH39" s="636"/>
      <c r="EYI39" s="636"/>
      <c r="EYJ39" s="636"/>
      <c r="EYK39" s="636"/>
      <c r="EYL39" s="636"/>
      <c r="EYM39" s="636"/>
      <c r="EYN39" s="636"/>
      <c r="EYO39" s="636"/>
      <c r="EYP39" s="636"/>
      <c r="EYQ39" s="636"/>
      <c r="EYR39" s="636"/>
      <c r="EYS39" s="636"/>
      <c r="EYT39" s="636"/>
      <c r="EYU39" s="636"/>
      <c r="EYV39" s="636"/>
      <c r="EYW39" s="636"/>
      <c r="EYX39" s="636"/>
      <c r="EYY39" s="636"/>
      <c r="EYZ39" s="636"/>
      <c r="EZA39" s="636"/>
      <c r="EZB39" s="636"/>
      <c r="EZC39" s="636"/>
      <c r="EZD39" s="636"/>
      <c r="EZE39" s="636"/>
      <c r="EZF39" s="636"/>
      <c r="EZG39" s="636"/>
      <c r="EZH39" s="636"/>
      <c r="EZI39" s="636"/>
      <c r="EZJ39" s="636"/>
      <c r="EZK39" s="636"/>
      <c r="EZL39" s="636"/>
      <c r="EZM39" s="636"/>
      <c r="EZN39" s="636"/>
      <c r="EZO39" s="636"/>
      <c r="EZP39" s="636"/>
      <c r="EZQ39" s="636"/>
      <c r="EZR39" s="636"/>
      <c r="EZS39" s="636"/>
      <c r="EZT39" s="636"/>
      <c r="EZU39" s="636"/>
      <c r="EZV39" s="636"/>
      <c r="EZW39" s="636"/>
      <c r="EZX39" s="636"/>
      <c r="EZY39" s="636"/>
      <c r="EZZ39" s="636"/>
      <c r="FAA39" s="636"/>
      <c r="FAB39" s="636"/>
      <c r="FAC39" s="636"/>
      <c r="FAD39" s="636"/>
      <c r="FAE39" s="636"/>
      <c r="FAF39" s="636"/>
      <c r="FAG39" s="636"/>
      <c r="FAH39" s="636"/>
      <c r="FAI39" s="636"/>
      <c r="FAJ39" s="636"/>
      <c r="FAK39" s="636"/>
      <c r="FAL39" s="636"/>
      <c r="FAM39" s="636"/>
      <c r="FAN39" s="636"/>
      <c r="FAO39" s="636"/>
      <c r="FAP39" s="636"/>
      <c r="FAQ39" s="636"/>
      <c r="FAR39" s="636"/>
      <c r="FAS39" s="636"/>
      <c r="FAT39" s="636"/>
      <c r="FAU39" s="636"/>
      <c r="FAV39" s="636"/>
      <c r="FAW39" s="636"/>
      <c r="FAX39" s="636"/>
      <c r="FAY39" s="636"/>
      <c r="FAZ39" s="636"/>
      <c r="FBA39" s="636"/>
      <c r="FBB39" s="636"/>
      <c r="FBC39" s="636"/>
      <c r="FBD39" s="636"/>
      <c r="FBE39" s="636"/>
      <c r="FBF39" s="636"/>
      <c r="FBG39" s="636"/>
      <c r="FBH39" s="636"/>
      <c r="FBI39" s="636"/>
      <c r="FBJ39" s="636"/>
      <c r="FBK39" s="636"/>
      <c r="FBL39" s="636"/>
      <c r="FBM39" s="636"/>
      <c r="FBN39" s="636"/>
      <c r="FBO39" s="636"/>
      <c r="FBP39" s="636"/>
      <c r="FBQ39" s="636"/>
      <c r="FBR39" s="636"/>
      <c r="FBS39" s="636"/>
      <c r="FBT39" s="636"/>
      <c r="FBU39" s="636"/>
      <c r="FBV39" s="636"/>
      <c r="FBW39" s="636"/>
      <c r="FBX39" s="636"/>
      <c r="FBY39" s="636"/>
      <c r="FBZ39" s="636"/>
      <c r="FCA39" s="636"/>
      <c r="FCB39" s="636"/>
      <c r="FCC39" s="636"/>
      <c r="FCD39" s="636"/>
      <c r="FCE39" s="636"/>
      <c r="FCF39" s="636"/>
      <c r="FCG39" s="636"/>
      <c r="FCH39" s="636"/>
      <c r="FCI39" s="636"/>
      <c r="FCJ39" s="636"/>
      <c r="FCK39" s="636"/>
      <c r="FCL39" s="636"/>
      <c r="FCM39" s="636"/>
      <c r="FCN39" s="636"/>
      <c r="FCO39" s="636"/>
      <c r="FCP39" s="636"/>
      <c r="FCQ39" s="636"/>
      <c r="FCR39" s="636"/>
      <c r="FCS39" s="636"/>
      <c r="FCT39" s="636"/>
      <c r="FCU39" s="636"/>
      <c r="FCV39" s="636"/>
      <c r="FCW39" s="636"/>
      <c r="FCX39" s="636"/>
      <c r="FCY39" s="636"/>
      <c r="FCZ39" s="636"/>
      <c r="FDA39" s="636"/>
      <c r="FDB39" s="636"/>
      <c r="FDC39" s="636"/>
      <c r="FDD39" s="636"/>
      <c r="FDE39" s="636"/>
      <c r="FDF39" s="636"/>
      <c r="FDG39" s="636"/>
      <c r="FDH39" s="636"/>
      <c r="FDI39" s="636"/>
      <c r="FDJ39" s="636"/>
      <c r="FDK39" s="636"/>
      <c r="FDL39" s="636"/>
      <c r="FDM39" s="636"/>
      <c r="FDN39" s="636"/>
      <c r="FDO39" s="636"/>
      <c r="FDP39" s="636"/>
      <c r="FDQ39" s="636"/>
      <c r="FDR39" s="636"/>
      <c r="FDS39" s="636"/>
      <c r="FDT39" s="636"/>
      <c r="FDU39" s="636"/>
      <c r="FDV39" s="636"/>
      <c r="FDW39" s="636"/>
      <c r="FDX39" s="636"/>
      <c r="FDY39" s="636"/>
      <c r="FDZ39" s="636"/>
      <c r="FEA39" s="636"/>
      <c r="FEB39" s="636"/>
      <c r="FEC39" s="636"/>
      <c r="FED39" s="636"/>
      <c r="FEE39" s="636"/>
      <c r="FEF39" s="636"/>
      <c r="FEG39" s="636"/>
      <c r="FEH39" s="636"/>
      <c r="FEI39" s="636"/>
      <c r="FEJ39" s="636"/>
      <c r="FEK39" s="636"/>
      <c r="FEL39" s="636"/>
      <c r="FEM39" s="636"/>
      <c r="FEN39" s="636"/>
      <c r="FEO39" s="636"/>
      <c r="FEP39" s="636"/>
      <c r="FEQ39" s="636"/>
      <c r="FER39" s="636"/>
      <c r="FES39" s="636"/>
      <c r="FET39" s="636"/>
      <c r="FEU39" s="636"/>
      <c r="FEV39" s="636"/>
      <c r="FEW39" s="636"/>
      <c r="FEX39" s="636"/>
      <c r="FEY39" s="636"/>
      <c r="FEZ39" s="636"/>
      <c r="FFA39" s="636"/>
      <c r="FFB39" s="636"/>
      <c r="FFC39" s="636"/>
      <c r="FFD39" s="636"/>
      <c r="FFE39" s="636"/>
      <c r="FFF39" s="636"/>
      <c r="FFG39" s="636"/>
      <c r="FFH39" s="636"/>
      <c r="FFI39" s="636"/>
      <c r="FFJ39" s="636"/>
      <c r="FFK39" s="636"/>
      <c r="FFL39" s="636"/>
      <c r="FFM39" s="636"/>
      <c r="FFN39" s="636"/>
      <c r="FFO39" s="636"/>
      <c r="FFP39" s="636"/>
      <c r="FFQ39" s="636"/>
      <c r="FFR39" s="636"/>
      <c r="FFS39" s="636"/>
      <c r="FFT39" s="636"/>
      <c r="FFU39" s="636"/>
      <c r="FFV39" s="636"/>
      <c r="FFW39" s="636"/>
      <c r="FFX39" s="636"/>
      <c r="FFY39" s="636"/>
      <c r="FFZ39" s="636"/>
      <c r="FGA39" s="636"/>
      <c r="FGB39" s="636"/>
      <c r="FGC39" s="636"/>
      <c r="FGD39" s="636"/>
      <c r="FGE39" s="636"/>
      <c r="FGF39" s="636"/>
      <c r="FGG39" s="636"/>
      <c r="FGH39" s="636"/>
      <c r="FGI39" s="636"/>
      <c r="FGJ39" s="636"/>
      <c r="FGK39" s="636"/>
      <c r="FGL39" s="636"/>
      <c r="FGM39" s="636"/>
      <c r="FGN39" s="636"/>
      <c r="FGO39" s="636"/>
      <c r="FGP39" s="636"/>
      <c r="FGQ39" s="636"/>
      <c r="FGR39" s="636"/>
      <c r="FGS39" s="636"/>
      <c r="FGT39" s="636"/>
      <c r="FGU39" s="636"/>
      <c r="FGV39" s="636"/>
      <c r="FGW39" s="636"/>
      <c r="FGX39" s="636"/>
      <c r="FGY39" s="636"/>
      <c r="FGZ39" s="636"/>
      <c r="FHA39" s="636"/>
      <c r="FHB39" s="636"/>
      <c r="FHC39" s="636"/>
      <c r="FHD39" s="636"/>
      <c r="FHE39" s="636"/>
      <c r="FHF39" s="636"/>
      <c r="FHG39" s="636"/>
      <c r="FHH39" s="636"/>
      <c r="FHI39" s="636"/>
      <c r="FHJ39" s="636"/>
      <c r="FHK39" s="636"/>
      <c r="FHL39" s="636"/>
      <c r="FHM39" s="636"/>
      <c r="FHN39" s="636"/>
      <c r="FHO39" s="636"/>
      <c r="FHP39" s="636"/>
      <c r="FHQ39" s="636"/>
      <c r="FHR39" s="636"/>
      <c r="FHS39" s="636"/>
      <c r="FHT39" s="636"/>
      <c r="FHU39" s="636"/>
      <c r="FHV39" s="636"/>
      <c r="FHW39" s="636"/>
      <c r="FHX39" s="636"/>
      <c r="FHY39" s="636"/>
      <c r="FHZ39" s="636"/>
      <c r="FIA39" s="636"/>
      <c r="FIB39" s="636"/>
      <c r="FIC39" s="636"/>
      <c r="FID39" s="636"/>
      <c r="FIE39" s="636"/>
      <c r="FIF39" s="636"/>
      <c r="FIG39" s="636"/>
      <c r="FIH39" s="636"/>
      <c r="FII39" s="636"/>
      <c r="FIJ39" s="636"/>
      <c r="FIK39" s="636"/>
      <c r="FIL39" s="636"/>
      <c r="FIM39" s="636"/>
      <c r="FIN39" s="636"/>
      <c r="FIO39" s="636"/>
      <c r="FIP39" s="636"/>
      <c r="FIQ39" s="636"/>
      <c r="FIR39" s="636"/>
      <c r="FIS39" s="636"/>
      <c r="FIT39" s="636"/>
      <c r="FIU39" s="636"/>
      <c r="FIV39" s="636"/>
      <c r="FIW39" s="636"/>
      <c r="FIX39" s="636"/>
      <c r="FIY39" s="636"/>
      <c r="FIZ39" s="636"/>
      <c r="FJA39" s="636"/>
      <c r="FJB39" s="636"/>
      <c r="FJC39" s="636"/>
      <c r="FJD39" s="636"/>
      <c r="FJE39" s="636"/>
      <c r="FJF39" s="636"/>
      <c r="FJG39" s="636"/>
      <c r="FJH39" s="636"/>
      <c r="FJI39" s="636"/>
      <c r="FJJ39" s="636"/>
      <c r="FJK39" s="636"/>
      <c r="FJL39" s="636"/>
      <c r="FJM39" s="636"/>
      <c r="FJN39" s="636"/>
      <c r="FJO39" s="636"/>
      <c r="FJP39" s="636"/>
      <c r="FJQ39" s="636"/>
      <c r="FJR39" s="636"/>
      <c r="FJS39" s="636"/>
      <c r="FJT39" s="636"/>
      <c r="FJU39" s="636"/>
      <c r="FJV39" s="636"/>
      <c r="FJW39" s="636"/>
      <c r="FJX39" s="636"/>
      <c r="FJY39" s="636"/>
      <c r="FJZ39" s="636"/>
      <c r="FKA39" s="636"/>
      <c r="FKB39" s="636"/>
      <c r="FKC39" s="636"/>
      <c r="FKD39" s="636"/>
      <c r="FKE39" s="636"/>
      <c r="FKF39" s="636"/>
      <c r="FKG39" s="636"/>
      <c r="FKH39" s="636"/>
      <c r="FKI39" s="636"/>
      <c r="FKJ39" s="636"/>
      <c r="FKK39" s="636"/>
      <c r="FKL39" s="636"/>
      <c r="FKM39" s="636"/>
      <c r="FKN39" s="636"/>
      <c r="FKO39" s="636"/>
      <c r="FKP39" s="636"/>
      <c r="FKQ39" s="636"/>
      <c r="FKR39" s="636"/>
      <c r="FKS39" s="636"/>
      <c r="FKT39" s="636"/>
      <c r="FKU39" s="636"/>
      <c r="FKV39" s="636"/>
      <c r="FKW39" s="636"/>
      <c r="FKX39" s="636"/>
      <c r="FKY39" s="636"/>
      <c r="FKZ39" s="636"/>
      <c r="FLA39" s="636"/>
      <c r="FLB39" s="636"/>
      <c r="FLC39" s="636"/>
      <c r="FLD39" s="636"/>
      <c r="FLE39" s="636"/>
      <c r="FLF39" s="636"/>
      <c r="FLG39" s="636"/>
      <c r="FLH39" s="636"/>
      <c r="FLI39" s="636"/>
      <c r="FLJ39" s="636"/>
      <c r="FLK39" s="636"/>
      <c r="FLL39" s="636"/>
      <c r="FLM39" s="636"/>
      <c r="FLN39" s="636"/>
      <c r="FLO39" s="636"/>
      <c r="FLP39" s="636"/>
      <c r="FLQ39" s="636"/>
      <c r="FLR39" s="636"/>
      <c r="FLS39" s="636"/>
      <c r="FLT39" s="636"/>
      <c r="FLU39" s="636"/>
      <c r="FLV39" s="636"/>
      <c r="FLW39" s="636"/>
      <c r="FLX39" s="636"/>
      <c r="FLY39" s="636"/>
      <c r="FLZ39" s="636"/>
      <c r="FMA39" s="636"/>
      <c r="FMB39" s="636"/>
      <c r="FMC39" s="636"/>
      <c r="FMD39" s="636"/>
      <c r="FME39" s="636"/>
      <c r="FMF39" s="636"/>
      <c r="FMG39" s="636"/>
      <c r="FMH39" s="636"/>
      <c r="FMI39" s="636"/>
      <c r="FMJ39" s="636"/>
      <c r="FMK39" s="636"/>
      <c r="FML39" s="636"/>
      <c r="FMM39" s="636"/>
      <c r="FMN39" s="636"/>
      <c r="FMO39" s="636"/>
      <c r="FMP39" s="636"/>
      <c r="FMQ39" s="636"/>
      <c r="FMR39" s="636"/>
      <c r="FMS39" s="636"/>
      <c r="FMT39" s="636"/>
      <c r="FMU39" s="636"/>
      <c r="FMV39" s="636"/>
      <c r="FMW39" s="636"/>
      <c r="FMX39" s="636"/>
      <c r="FMY39" s="636"/>
      <c r="FMZ39" s="636"/>
      <c r="FNA39" s="636"/>
      <c r="FNB39" s="636"/>
      <c r="FNC39" s="636"/>
      <c r="FND39" s="636"/>
      <c r="FNE39" s="636"/>
      <c r="FNF39" s="636"/>
      <c r="FNG39" s="636"/>
      <c r="FNH39" s="636"/>
      <c r="FNI39" s="636"/>
      <c r="FNJ39" s="636"/>
      <c r="FNK39" s="636"/>
      <c r="FNL39" s="636"/>
      <c r="FNM39" s="636"/>
      <c r="FNN39" s="636"/>
      <c r="FNO39" s="636"/>
      <c r="FNP39" s="636"/>
      <c r="FNQ39" s="636"/>
      <c r="FNR39" s="636"/>
      <c r="FNS39" s="636"/>
      <c r="FNT39" s="636"/>
      <c r="FNU39" s="636"/>
      <c r="FNV39" s="636"/>
      <c r="FNW39" s="636"/>
      <c r="FNX39" s="636"/>
      <c r="FNY39" s="636"/>
      <c r="FNZ39" s="636"/>
      <c r="FOA39" s="636"/>
      <c r="FOB39" s="636"/>
      <c r="FOC39" s="636"/>
      <c r="FOD39" s="636"/>
      <c r="FOE39" s="636"/>
      <c r="FOF39" s="636"/>
      <c r="FOG39" s="636"/>
      <c r="FOH39" s="636"/>
      <c r="FOI39" s="636"/>
      <c r="FOJ39" s="636"/>
      <c r="FOK39" s="636"/>
      <c r="FOL39" s="636"/>
      <c r="FOM39" s="636"/>
      <c r="FON39" s="636"/>
      <c r="FOO39" s="636"/>
      <c r="FOP39" s="636"/>
      <c r="FOQ39" s="636"/>
      <c r="FOR39" s="636"/>
      <c r="FOS39" s="636"/>
      <c r="FOT39" s="636"/>
      <c r="FOU39" s="636"/>
      <c r="FOV39" s="636"/>
      <c r="FOW39" s="636"/>
      <c r="FOX39" s="636"/>
      <c r="FOY39" s="636"/>
      <c r="FOZ39" s="636"/>
      <c r="FPA39" s="636"/>
      <c r="FPB39" s="636"/>
      <c r="FPC39" s="636"/>
      <c r="FPD39" s="636"/>
      <c r="FPE39" s="636"/>
      <c r="FPF39" s="636"/>
      <c r="FPG39" s="636"/>
      <c r="FPH39" s="636"/>
      <c r="FPI39" s="636"/>
      <c r="FPJ39" s="636"/>
      <c r="FPK39" s="636"/>
      <c r="FPL39" s="636"/>
      <c r="FPM39" s="636"/>
      <c r="FPN39" s="636"/>
      <c r="FPO39" s="636"/>
      <c r="FPP39" s="636"/>
      <c r="FPQ39" s="636"/>
      <c r="FPR39" s="636"/>
      <c r="FPS39" s="636"/>
      <c r="FPT39" s="636"/>
      <c r="FPU39" s="636"/>
      <c r="FPV39" s="636"/>
      <c r="FPW39" s="636"/>
      <c r="FPX39" s="636"/>
      <c r="FPY39" s="636"/>
      <c r="FPZ39" s="636"/>
      <c r="FQA39" s="636"/>
      <c r="FQB39" s="636"/>
      <c r="FQC39" s="636"/>
      <c r="FQD39" s="636"/>
      <c r="FQE39" s="636"/>
      <c r="FQF39" s="636"/>
      <c r="FQG39" s="636"/>
      <c r="FQH39" s="636"/>
      <c r="FQI39" s="636"/>
      <c r="FQJ39" s="636"/>
      <c r="FQK39" s="636"/>
      <c r="FQL39" s="636"/>
      <c r="FQM39" s="636"/>
      <c r="FQN39" s="636"/>
      <c r="FQO39" s="636"/>
      <c r="FQP39" s="636"/>
      <c r="FQQ39" s="636"/>
      <c r="FQR39" s="636"/>
      <c r="FQS39" s="636"/>
      <c r="FQT39" s="636"/>
      <c r="FQU39" s="636"/>
      <c r="FQV39" s="636"/>
      <c r="FQW39" s="636"/>
      <c r="FQX39" s="636"/>
      <c r="FQY39" s="636"/>
      <c r="FQZ39" s="636"/>
      <c r="FRA39" s="636"/>
      <c r="FRB39" s="636"/>
      <c r="FRC39" s="636"/>
      <c r="FRD39" s="636"/>
      <c r="FRE39" s="636"/>
      <c r="FRF39" s="636"/>
      <c r="FRG39" s="636"/>
      <c r="FRH39" s="636"/>
      <c r="FRI39" s="636"/>
      <c r="FRJ39" s="636"/>
      <c r="FRK39" s="636"/>
      <c r="FRL39" s="636"/>
      <c r="FRM39" s="636"/>
      <c r="FRN39" s="636"/>
      <c r="FRO39" s="636"/>
      <c r="FRP39" s="636"/>
      <c r="FRQ39" s="636"/>
      <c r="FRR39" s="636"/>
      <c r="FRS39" s="636"/>
      <c r="FRT39" s="636"/>
      <c r="FRU39" s="636"/>
      <c r="FRV39" s="636"/>
      <c r="FRW39" s="636"/>
      <c r="FRX39" s="636"/>
      <c r="FRY39" s="636"/>
      <c r="FRZ39" s="636"/>
      <c r="FSA39" s="636"/>
      <c r="FSB39" s="636"/>
      <c r="FSC39" s="636"/>
      <c r="FSD39" s="636"/>
      <c r="FSE39" s="636"/>
      <c r="FSF39" s="636"/>
      <c r="FSG39" s="636"/>
      <c r="FSH39" s="636"/>
      <c r="FSI39" s="636"/>
      <c r="FSJ39" s="636"/>
      <c r="FSK39" s="636"/>
      <c r="FSL39" s="636"/>
      <c r="FSM39" s="636"/>
      <c r="FSN39" s="636"/>
      <c r="FSO39" s="636"/>
      <c r="FSP39" s="636"/>
      <c r="FSQ39" s="636"/>
      <c r="FSR39" s="636"/>
      <c r="FSS39" s="636"/>
      <c r="FST39" s="636"/>
      <c r="FSU39" s="636"/>
      <c r="FSV39" s="636"/>
      <c r="FSW39" s="636"/>
      <c r="FSX39" s="636"/>
      <c r="FSY39" s="636"/>
      <c r="FSZ39" s="636"/>
      <c r="FTA39" s="636"/>
      <c r="FTB39" s="636"/>
      <c r="FTC39" s="636"/>
      <c r="FTD39" s="636"/>
      <c r="FTE39" s="636"/>
      <c r="FTF39" s="636"/>
      <c r="FTG39" s="636"/>
      <c r="FTH39" s="636"/>
      <c r="FTI39" s="636"/>
      <c r="FTJ39" s="636"/>
      <c r="FTK39" s="636"/>
      <c r="FTL39" s="636"/>
      <c r="FTM39" s="636"/>
      <c r="FTN39" s="636"/>
      <c r="FTO39" s="636"/>
      <c r="FTP39" s="636"/>
      <c r="FTQ39" s="636"/>
      <c r="FTR39" s="636"/>
      <c r="FTS39" s="636"/>
      <c r="FTT39" s="636"/>
      <c r="FTU39" s="636"/>
      <c r="FTV39" s="636"/>
      <c r="FTW39" s="636"/>
      <c r="FTX39" s="636"/>
      <c r="FTY39" s="636"/>
      <c r="FTZ39" s="636"/>
      <c r="FUA39" s="636"/>
      <c r="FUB39" s="636"/>
      <c r="FUC39" s="636"/>
      <c r="FUD39" s="636"/>
      <c r="FUE39" s="636"/>
      <c r="FUF39" s="636"/>
      <c r="FUG39" s="636"/>
      <c r="FUH39" s="636"/>
      <c r="FUI39" s="636"/>
      <c r="FUJ39" s="636"/>
      <c r="FUK39" s="636"/>
      <c r="FUL39" s="636"/>
      <c r="FUM39" s="636"/>
      <c r="FUN39" s="636"/>
      <c r="FUO39" s="636"/>
      <c r="FUP39" s="636"/>
      <c r="FUQ39" s="636"/>
      <c r="FUR39" s="636"/>
      <c r="FUS39" s="636"/>
      <c r="FUT39" s="636"/>
      <c r="FUU39" s="636"/>
      <c r="FUV39" s="636"/>
      <c r="FUW39" s="636"/>
      <c r="FUX39" s="636"/>
      <c r="FUY39" s="636"/>
      <c r="FUZ39" s="636"/>
      <c r="FVA39" s="636"/>
      <c r="FVB39" s="636"/>
      <c r="FVC39" s="636"/>
      <c r="FVD39" s="636"/>
      <c r="FVE39" s="636"/>
      <c r="FVF39" s="636"/>
      <c r="FVG39" s="636"/>
      <c r="FVH39" s="636"/>
      <c r="FVI39" s="636"/>
      <c r="FVJ39" s="636"/>
      <c r="FVK39" s="636"/>
      <c r="FVL39" s="636"/>
      <c r="FVM39" s="636"/>
      <c r="FVN39" s="636"/>
      <c r="FVO39" s="636"/>
      <c r="FVP39" s="636"/>
      <c r="FVQ39" s="636"/>
      <c r="FVR39" s="636"/>
      <c r="FVS39" s="636"/>
      <c r="FVT39" s="636"/>
      <c r="FVU39" s="636"/>
      <c r="FVV39" s="636"/>
      <c r="FVW39" s="636"/>
      <c r="FVX39" s="636"/>
      <c r="FVY39" s="636"/>
      <c r="FVZ39" s="636"/>
      <c r="FWA39" s="636"/>
      <c r="FWB39" s="636"/>
      <c r="FWC39" s="636"/>
      <c r="FWD39" s="636"/>
      <c r="FWE39" s="636"/>
      <c r="FWF39" s="636"/>
      <c r="FWG39" s="636"/>
      <c r="FWH39" s="636"/>
      <c r="FWI39" s="636"/>
      <c r="FWJ39" s="636"/>
      <c r="FWK39" s="636"/>
      <c r="FWL39" s="636"/>
      <c r="FWM39" s="636"/>
      <c r="FWN39" s="636"/>
      <c r="FWO39" s="636"/>
      <c r="FWP39" s="636"/>
      <c r="FWQ39" s="636"/>
      <c r="FWR39" s="636"/>
      <c r="FWS39" s="636"/>
      <c r="FWT39" s="636"/>
      <c r="FWU39" s="636"/>
      <c r="FWV39" s="636"/>
      <c r="FWW39" s="636"/>
      <c r="FWX39" s="636"/>
      <c r="FWY39" s="636"/>
      <c r="FWZ39" s="636"/>
      <c r="FXA39" s="636"/>
      <c r="FXB39" s="636"/>
      <c r="FXC39" s="636"/>
      <c r="FXD39" s="636"/>
      <c r="FXE39" s="636"/>
      <c r="FXF39" s="636"/>
      <c r="FXG39" s="636"/>
      <c r="FXH39" s="636"/>
      <c r="FXI39" s="636"/>
      <c r="FXJ39" s="636"/>
      <c r="FXK39" s="636"/>
      <c r="FXL39" s="636"/>
      <c r="FXM39" s="636"/>
      <c r="FXN39" s="636"/>
      <c r="FXO39" s="636"/>
      <c r="FXP39" s="636"/>
      <c r="FXQ39" s="636"/>
      <c r="FXR39" s="636"/>
      <c r="FXS39" s="636"/>
      <c r="FXT39" s="636"/>
      <c r="FXU39" s="636"/>
      <c r="FXV39" s="636"/>
      <c r="FXW39" s="636"/>
      <c r="FXX39" s="636"/>
      <c r="FXY39" s="636"/>
      <c r="FXZ39" s="636"/>
      <c r="FYA39" s="636"/>
      <c r="FYB39" s="636"/>
      <c r="FYC39" s="636"/>
      <c r="FYD39" s="636"/>
      <c r="FYE39" s="636"/>
      <c r="FYF39" s="636"/>
      <c r="FYG39" s="636"/>
      <c r="FYH39" s="636"/>
      <c r="FYI39" s="636"/>
      <c r="FYJ39" s="636"/>
      <c r="FYK39" s="636"/>
      <c r="FYL39" s="636"/>
      <c r="FYM39" s="636"/>
      <c r="FYN39" s="636"/>
      <c r="FYO39" s="636"/>
      <c r="FYP39" s="636"/>
      <c r="FYQ39" s="636"/>
      <c r="FYR39" s="636"/>
      <c r="FYS39" s="636"/>
      <c r="FYT39" s="636"/>
      <c r="FYU39" s="636"/>
      <c r="FYV39" s="636"/>
      <c r="FYW39" s="636"/>
      <c r="FYX39" s="636"/>
      <c r="FYY39" s="636"/>
      <c r="FYZ39" s="636"/>
      <c r="FZA39" s="636"/>
      <c r="FZB39" s="636"/>
      <c r="FZC39" s="636"/>
      <c r="FZD39" s="636"/>
      <c r="FZE39" s="636"/>
      <c r="FZF39" s="636"/>
      <c r="FZG39" s="636"/>
      <c r="FZH39" s="636"/>
      <c r="FZI39" s="636"/>
      <c r="FZJ39" s="636"/>
      <c r="FZK39" s="636"/>
      <c r="FZL39" s="636"/>
      <c r="FZM39" s="636"/>
      <c r="FZN39" s="636"/>
      <c r="FZO39" s="636"/>
      <c r="FZP39" s="636"/>
      <c r="FZQ39" s="636"/>
      <c r="FZR39" s="636"/>
      <c r="FZS39" s="636"/>
      <c r="FZT39" s="636"/>
      <c r="FZU39" s="636"/>
      <c r="FZV39" s="636"/>
      <c r="FZW39" s="636"/>
      <c r="FZX39" s="636"/>
      <c r="FZY39" s="636"/>
      <c r="FZZ39" s="636"/>
      <c r="GAA39" s="636"/>
      <c r="GAB39" s="636"/>
      <c r="GAC39" s="636"/>
      <c r="GAD39" s="636"/>
      <c r="GAE39" s="636"/>
      <c r="GAF39" s="636"/>
      <c r="GAG39" s="636"/>
      <c r="GAH39" s="636"/>
      <c r="GAI39" s="636"/>
      <c r="GAJ39" s="636"/>
      <c r="GAK39" s="636"/>
      <c r="GAL39" s="636"/>
      <c r="GAM39" s="636"/>
      <c r="GAN39" s="636"/>
      <c r="GAO39" s="636"/>
      <c r="GAP39" s="636"/>
      <c r="GAQ39" s="636"/>
      <c r="GAR39" s="636"/>
      <c r="GAS39" s="636"/>
      <c r="GAT39" s="636"/>
      <c r="GAU39" s="636"/>
      <c r="GAV39" s="636"/>
      <c r="GAW39" s="636"/>
      <c r="GAX39" s="636"/>
      <c r="GAY39" s="636"/>
      <c r="GAZ39" s="636"/>
      <c r="GBA39" s="636"/>
      <c r="GBB39" s="636"/>
      <c r="GBC39" s="636"/>
      <c r="GBD39" s="636"/>
      <c r="GBE39" s="636"/>
      <c r="GBF39" s="636"/>
      <c r="GBG39" s="636"/>
      <c r="GBH39" s="636"/>
      <c r="GBI39" s="636"/>
      <c r="GBJ39" s="636"/>
      <c r="GBK39" s="636"/>
      <c r="GBL39" s="636"/>
      <c r="GBM39" s="636"/>
      <c r="GBN39" s="636"/>
      <c r="GBO39" s="636"/>
      <c r="GBP39" s="636"/>
      <c r="GBQ39" s="636"/>
      <c r="GBR39" s="636"/>
      <c r="GBS39" s="636"/>
      <c r="GBT39" s="636"/>
      <c r="GBU39" s="636"/>
      <c r="GBV39" s="636"/>
      <c r="GBW39" s="636"/>
      <c r="GBX39" s="636"/>
      <c r="GBY39" s="636"/>
      <c r="GBZ39" s="636"/>
      <c r="GCA39" s="636"/>
      <c r="GCB39" s="636"/>
      <c r="GCC39" s="636"/>
      <c r="GCD39" s="636"/>
      <c r="GCE39" s="636"/>
      <c r="GCF39" s="636"/>
      <c r="GCG39" s="636"/>
      <c r="GCH39" s="636"/>
      <c r="GCI39" s="636"/>
      <c r="GCJ39" s="636"/>
      <c r="GCK39" s="636"/>
      <c r="GCL39" s="636"/>
      <c r="GCM39" s="636"/>
      <c r="GCN39" s="636"/>
      <c r="GCO39" s="636"/>
      <c r="GCP39" s="636"/>
      <c r="GCQ39" s="636"/>
      <c r="GCR39" s="636"/>
      <c r="GCS39" s="636"/>
      <c r="GCT39" s="636"/>
      <c r="GCU39" s="636"/>
      <c r="GCV39" s="636"/>
      <c r="GCW39" s="636"/>
      <c r="GCX39" s="636"/>
      <c r="GCY39" s="636"/>
      <c r="GCZ39" s="636"/>
      <c r="GDA39" s="636"/>
      <c r="GDB39" s="636"/>
      <c r="GDC39" s="636"/>
      <c r="GDD39" s="636"/>
      <c r="GDE39" s="636"/>
      <c r="GDF39" s="636"/>
      <c r="GDG39" s="636"/>
      <c r="GDH39" s="636"/>
      <c r="GDI39" s="636"/>
      <c r="GDJ39" s="636"/>
      <c r="GDK39" s="636"/>
      <c r="GDL39" s="636"/>
      <c r="GDM39" s="636"/>
      <c r="GDN39" s="636"/>
      <c r="GDO39" s="636"/>
      <c r="GDP39" s="636"/>
      <c r="GDQ39" s="636"/>
      <c r="GDR39" s="636"/>
      <c r="GDS39" s="636"/>
      <c r="GDT39" s="636"/>
      <c r="GDU39" s="636"/>
      <c r="GDV39" s="636"/>
      <c r="GDW39" s="636"/>
      <c r="GDX39" s="636"/>
      <c r="GDY39" s="636"/>
      <c r="GDZ39" s="636"/>
      <c r="GEA39" s="636"/>
      <c r="GEB39" s="636"/>
      <c r="GEC39" s="636"/>
      <c r="GED39" s="636"/>
      <c r="GEE39" s="636"/>
      <c r="GEF39" s="636"/>
      <c r="GEG39" s="636"/>
      <c r="GEH39" s="636"/>
      <c r="GEI39" s="636"/>
      <c r="GEJ39" s="636"/>
      <c r="GEK39" s="636"/>
      <c r="GEL39" s="636"/>
      <c r="GEM39" s="636"/>
      <c r="GEN39" s="636"/>
      <c r="GEO39" s="636"/>
      <c r="GEP39" s="636"/>
      <c r="GEQ39" s="636"/>
      <c r="GER39" s="636"/>
      <c r="GES39" s="636"/>
      <c r="GET39" s="636"/>
      <c r="GEU39" s="636"/>
      <c r="GEV39" s="636"/>
      <c r="GEW39" s="636"/>
      <c r="GEX39" s="636"/>
      <c r="GEY39" s="636"/>
      <c r="GEZ39" s="636"/>
      <c r="GFA39" s="636"/>
      <c r="GFB39" s="636"/>
      <c r="GFC39" s="636"/>
      <c r="GFD39" s="636"/>
      <c r="GFE39" s="636"/>
      <c r="GFF39" s="636"/>
      <c r="GFG39" s="636"/>
      <c r="GFH39" s="636"/>
      <c r="GFI39" s="636"/>
      <c r="GFJ39" s="636"/>
      <c r="GFK39" s="636"/>
      <c r="GFL39" s="636"/>
      <c r="GFM39" s="636"/>
      <c r="GFN39" s="636"/>
      <c r="GFO39" s="636"/>
      <c r="GFP39" s="636"/>
      <c r="GFQ39" s="636"/>
      <c r="GFR39" s="636"/>
      <c r="GFS39" s="636"/>
      <c r="GFT39" s="636"/>
      <c r="GFU39" s="636"/>
      <c r="GFV39" s="636"/>
      <c r="GFW39" s="636"/>
      <c r="GFX39" s="636"/>
      <c r="GFY39" s="636"/>
      <c r="GFZ39" s="636"/>
      <c r="GGA39" s="636"/>
      <c r="GGB39" s="636"/>
      <c r="GGC39" s="636"/>
      <c r="GGD39" s="636"/>
      <c r="GGE39" s="636"/>
      <c r="GGF39" s="636"/>
      <c r="GGG39" s="636"/>
      <c r="GGH39" s="636"/>
      <c r="GGI39" s="636"/>
      <c r="GGJ39" s="636"/>
      <c r="GGK39" s="636"/>
      <c r="GGL39" s="636"/>
      <c r="GGM39" s="636"/>
      <c r="GGN39" s="636"/>
      <c r="GGO39" s="636"/>
      <c r="GGP39" s="636"/>
      <c r="GGQ39" s="636"/>
      <c r="GGR39" s="636"/>
      <c r="GGS39" s="636"/>
      <c r="GGT39" s="636"/>
      <c r="GGU39" s="636"/>
      <c r="GGV39" s="636"/>
      <c r="GGW39" s="636"/>
      <c r="GGX39" s="636"/>
      <c r="GGY39" s="636"/>
      <c r="GGZ39" s="636"/>
      <c r="GHA39" s="636"/>
      <c r="GHB39" s="636"/>
      <c r="GHC39" s="636"/>
      <c r="GHD39" s="636"/>
      <c r="GHE39" s="636"/>
      <c r="GHF39" s="636"/>
      <c r="GHG39" s="636"/>
      <c r="GHH39" s="636"/>
      <c r="GHI39" s="636"/>
      <c r="GHJ39" s="636"/>
      <c r="GHK39" s="636"/>
      <c r="GHL39" s="636"/>
      <c r="GHM39" s="636"/>
      <c r="GHN39" s="636"/>
      <c r="GHO39" s="636"/>
      <c r="GHP39" s="636"/>
      <c r="GHQ39" s="636"/>
      <c r="GHR39" s="636"/>
      <c r="GHS39" s="636"/>
      <c r="GHT39" s="636"/>
      <c r="GHU39" s="636"/>
      <c r="GHV39" s="636"/>
      <c r="GHW39" s="636"/>
      <c r="GHX39" s="636"/>
      <c r="GHY39" s="636"/>
      <c r="GHZ39" s="636"/>
      <c r="GIA39" s="636"/>
      <c r="GIB39" s="636"/>
      <c r="GIC39" s="636"/>
      <c r="GID39" s="636"/>
      <c r="GIE39" s="636"/>
      <c r="GIF39" s="636"/>
      <c r="GIG39" s="636"/>
      <c r="GIH39" s="636"/>
      <c r="GII39" s="636"/>
      <c r="GIJ39" s="636"/>
      <c r="GIK39" s="636"/>
      <c r="GIL39" s="636"/>
      <c r="GIM39" s="636"/>
      <c r="GIN39" s="636"/>
      <c r="GIO39" s="636"/>
      <c r="GIP39" s="636"/>
      <c r="GIQ39" s="636"/>
      <c r="GIR39" s="636"/>
      <c r="GIS39" s="636"/>
      <c r="GIT39" s="636"/>
      <c r="GIU39" s="636"/>
      <c r="GIV39" s="636"/>
      <c r="GIW39" s="636"/>
      <c r="GIX39" s="636"/>
      <c r="GIY39" s="636"/>
      <c r="GIZ39" s="636"/>
      <c r="GJA39" s="636"/>
      <c r="GJB39" s="636"/>
      <c r="GJC39" s="636"/>
      <c r="GJD39" s="636"/>
      <c r="GJE39" s="636"/>
      <c r="GJF39" s="636"/>
      <c r="GJG39" s="636"/>
      <c r="GJH39" s="636"/>
      <c r="GJI39" s="636"/>
      <c r="GJJ39" s="636"/>
      <c r="GJK39" s="636"/>
      <c r="GJL39" s="636"/>
      <c r="GJM39" s="636"/>
      <c r="GJN39" s="636"/>
      <c r="GJO39" s="636"/>
      <c r="GJP39" s="636"/>
      <c r="GJQ39" s="636"/>
      <c r="GJR39" s="636"/>
      <c r="GJS39" s="636"/>
      <c r="GJT39" s="636"/>
      <c r="GJU39" s="636"/>
      <c r="GJV39" s="636"/>
      <c r="GJW39" s="636"/>
      <c r="GJX39" s="636"/>
      <c r="GJY39" s="636"/>
      <c r="GJZ39" s="636"/>
      <c r="GKA39" s="636"/>
      <c r="GKB39" s="636"/>
      <c r="GKC39" s="636"/>
      <c r="GKD39" s="636"/>
      <c r="GKE39" s="636"/>
      <c r="GKF39" s="636"/>
      <c r="GKG39" s="636"/>
      <c r="GKH39" s="636"/>
      <c r="GKI39" s="636"/>
      <c r="GKJ39" s="636"/>
      <c r="GKK39" s="636"/>
      <c r="GKL39" s="636"/>
      <c r="GKM39" s="636"/>
      <c r="GKN39" s="636"/>
      <c r="GKO39" s="636"/>
      <c r="GKP39" s="636"/>
      <c r="GKQ39" s="636"/>
      <c r="GKR39" s="636"/>
      <c r="GKS39" s="636"/>
      <c r="GKT39" s="636"/>
      <c r="GKU39" s="636"/>
      <c r="GKV39" s="636"/>
      <c r="GKW39" s="636"/>
      <c r="GKX39" s="636"/>
      <c r="GKY39" s="636"/>
      <c r="GKZ39" s="636"/>
      <c r="GLA39" s="636"/>
      <c r="GLB39" s="636"/>
      <c r="GLC39" s="636"/>
      <c r="GLD39" s="636"/>
      <c r="GLE39" s="636"/>
      <c r="GLF39" s="636"/>
      <c r="GLG39" s="636"/>
      <c r="GLH39" s="636"/>
      <c r="GLI39" s="636"/>
      <c r="GLJ39" s="636"/>
      <c r="GLK39" s="636"/>
      <c r="GLL39" s="636"/>
      <c r="GLM39" s="636"/>
      <c r="GLN39" s="636"/>
      <c r="GLO39" s="636"/>
      <c r="GLP39" s="636"/>
      <c r="GLQ39" s="636"/>
      <c r="GLR39" s="636"/>
      <c r="GLS39" s="636"/>
      <c r="GLT39" s="636"/>
      <c r="GLU39" s="636"/>
      <c r="GLV39" s="636"/>
      <c r="GLW39" s="636"/>
      <c r="GLX39" s="636"/>
      <c r="GLY39" s="636"/>
      <c r="GLZ39" s="636"/>
      <c r="GMA39" s="636"/>
      <c r="GMB39" s="636"/>
      <c r="GMC39" s="636"/>
      <c r="GMD39" s="636"/>
      <c r="GME39" s="636"/>
      <c r="GMF39" s="636"/>
      <c r="GMG39" s="636"/>
      <c r="GMH39" s="636"/>
      <c r="GMI39" s="636"/>
      <c r="GMJ39" s="636"/>
      <c r="GMK39" s="636"/>
      <c r="GML39" s="636"/>
      <c r="GMM39" s="636"/>
      <c r="GMN39" s="636"/>
      <c r="GMO39" s="636"/>
      <c r="GMP39" s="636"/>
      <c r="GMQ39" s="636"/>
      <c r="GMR39" s="636"/>
      <c r="GMS39" s="636"/>
      <c r="GMT39" s="636"/>
      <c r="GMU39" s="636"/>
      <c r="GMV39" s="636"/>
      <c r="GMW39" s="636"/>
      <c r="GMX39" s="636"/>
      <c r="GMY39" s="636"/>
      <c r="GMZ39" s="636"/>
      <c r="GNA39" s="636"/>
      <c r="GNB39" s="636"/>
      <c r="GNC39" s="636"/>
      <c r="GND39" s="636"/>
      <c r="GNE39" s="636"/>
      <c r="GNF39" s="636"/>
      <c r="GNG39" s="636"/>
      <c r="GNH39" s="636"/>
      <c r="GNI39" s="636"/>
      <c r="GNJ39" s="636"/>
      <c r="GNK39" s="636"/>
      <c r="GNL39" s="636"/>
      <c r="GNM39" s="636"/>
      <c r="GNN39" s="636"/>
      <c r="GNO39" s="636"/>
      <c r="GNP39" s="636"/>
      <c r="GNQ39" s="636"/>
      <c r="GNR39" s="636"/>
      <c r="GNS39" s="636"/>
      <c r="GNT39" s="636"/>
      <c r="GNU39" s="636"/>
      <c r="GNV39" s="636"/>
      <c r="GNW39" s="636"/>
      <c r="GNX39" s="636"/>
      <c r="GNY39" s="636"/>
      <c r="GNZ39" s="636"/>
      <c r="GOA39" s="636"/>
      <c r="GOB39" s="636"/>
      <c r="GOC39" s="636"/>
      <c r="GOD39" s="636"/>
      <c r="GOE39" s="636"/>
      <c r="GOF39" s="636"/>
      <c r="GOG39" s="636"/>
      <c r="GOH39" s="636"/>
      <c r="GOI39" s="636"/>
      <c r="GOJ39" s="636"/>
      <c r="GOK39" s="636"/>
      <c r="GOL39" s="636"/>
      <c r="GOM39" s="636"/>
      <c r="GON39" s="636"/>
      <c r="GOO39" s="636"/>
      <c r="GOP39" s="636"/>
      <c r="GOQ39" s="636"/>
      <c r="GOR39" s="636"/>
      <c r="GOS39" s="636"/>
      <c r="GOT39" s="636"/>
      <c r="GOU39" s="636"/>
      <c r="GOV39" s="636"/>
      <c r="GOW39" s="636"/>
      <c r="GOX39" s="636"/>
      <c r="GOY39" s="636"/>
      <c r="GOZ39" s="636"/>
      <c r="GPA39" s="636"/>
      <c r="GPB39" s="636"/>
      <c r="GPC39" s="636"/>
      <c r="GPD39" s="636"/>
      <c r="GPE39" s="636"/>
      <c r="GPF39" s="636"/>
      <c r="GPG39" s="636"/>
      <c r="GPH39" s="636"/>
      <c r="GPI39" s="636"/>
      <c r="GPJ39" s="636"/>
      <c r="GPK39" s="636"/>
      <c r="GPL39" s="636"/>
      <c r="GPM39" s="636"/>
      <c r="GPN39" s="636"/>
      <c r="GPO39" s="636"/>
      <c r="GPP39" s="636"/>
      <c r="GPQ39" s="636"/>
      <c r="GPR39" s="636"/>
      <c r="GPS39" s="636"/>
      <c r="GPT39" s="636"/>
      <c r="GPU39" s="636"/>
      <c r="GPV39" s="636"/>
      <c r="GPW39" s="636"/>
      <c r="GPX39" s="636"/>
      <c r="GPY39" s="636"/>
      <c r="GPZ39" s="636"/>
      <c r="GQA39" s="636"/>
      <c r="GQB39" s="636"/>
      <c r="GQC39" s="636"/>
      <c r="GQD39" s="636"/>
      <c r="GQE39" s="636"/>
      <c r="GQF39" s="636"/>
      <c r="GQG39" s="636"/>
      <c r="GQH39" s="636"/>
      <c r="GQI39" s="636"/>
      <c r="GQJ39" s="636"/>
      <c r="GQK39" s="636"/>
      <c r="GQL39" s="636"/>
      <c r="GQM39" s="636"/>
      <c r="GQN39" s="636"/>
      <c r="GQO39" s="636"/>
      <c r="GQP39" s="636"/>
      <c r="GQQ39" s="636"/>
      <c r="GQR39" s="636"/>
      <c r="GQS39" s="636"/>
      <c r="GQT39" s="636"/>
      <c r="GQU39" s="636"/>
      <c r="GQV39" s="636"/>
      <c r="GQW39" s="636"/>
      <c r="GQX39" s="636"/>
      <c r="GQY39" s="636"/>
      <c r="GQZ39" s="636"/>
      <c r="GRA39" s="636"/>
      <c r="GRB39" s="636"/>
      <c r="GRC39" s="636"/>
      <c r="GRD39" s="636"/>
      <c r="GRE39" s="636"/>
      <c r="GRF39" s="636"/>
      <c r="GRG39" s="636"/>
      <c r="GRH39" s="636"/>
      <c r="GRI39" s="636"/>
      <c r="GRJ39" s="636"/>
      <c r="GRK39" s="636"/>
      <c r="GRL39" s="636"/>
      <c r="GRM39" s="636"/>
      <c r="GRN39" s="636"/>
      <c r="GRO39" s="636"/>
      <c r="GRP39" s="636"/>
      <c r="GRQ39" s="636"/>
      <c r="GRR39" s="636"/>
      <c r="GRS39" s="636"/>
      <c r="GRT39" s="636"/>
      <c r="GRU39" s="636"/>
      <c r="GRV39" s="636"/>
      <c r="GRW39" s="636"/>
      <c r="GRX39" s="636"/>
      <c r="GRY39" s="636"/>
      <c r="GRZ39" s="636"/>
      <c r="GSA39" s="636"/>
      <c r="GSB39" s="636"/>
      <c r="GSC39" s="636"/>
      <c r="GSD39" s="636"/>
      <c r="GSE39" s="636"/>
      <c r="GSF39" s="636"/>
      <c r="GSG39" s="636"/>
      <c r="GSH39" s="636"/>
      <c r="GSI39" s="636"/>
      <c r="GSJ39" s="636"/>
      <c r="GSK39" s="636"/>
      <c r="GSL39" s="636"/>
      <c r="GSM39" s="636"/>
      <c r="GSN39" s="636"/>
      <c r="GSO39" s="636"/>
      <c r="GSP39" s="636"/>
      <c r="GSQ39" s="636"/>
      <c r="GSR39" s="636"/>
      <c r="GSS39" s="636"/>
      <c r="GST39" s="636"/>
      <c r="GSU39" s="636"/>
      <c r="GSV39" s="636"/>
      <c r="GSW39" s="636"/>
      <c r="GSX39" s="636"/>
      <c r="GSY39" s="636"/>
      <c r="GSZ39" s="636"/>
      <c r="GTA39" s="636"/>
      <c r="GTB39" s="636"/>
      <c r="GTC39" s="636"/>
      <c r="GTD39" s="636"/>
      <c r="GTE39" s="636"/>
      <c r="GTF39" s="636"/>
      <c r="GTG39" s="636"/>
      <c r="GTH39" s="636"/>
      <c r="GTI39" s="636"/>
      <c r="GTJ39" s="636"/>
      <c r="GTK39" s="636"/>
      <c r="GTL39" s="636"/>
      <c r="GTM39" s="636"/>
      <c r="GTN39" s="636"/>
      <c r="GTO39" s="636"/>
      <c r="GTP39" s="636"/>
      <c r="GTQ39" s="636"/>
      <c r="GTR39" s="636"/>
      <c r="GTS39" s="636"/>
      <c r="GTT39" s="636"/>
      <c r="GTU39" s="636"/>
      <c r="GTV39" s="636"/>
      <c r="GTW39" s="636"/>
      <c r="GTX39" s="636"/>
      <c r="GTY39" s="636"/>
      <c r="GTZ39" s="636"/>
      <c r="GUA39" s="636"/>
      <c r="GUB39" s="636"/>
      <c r="GUC39" s="636"/>
      <c r="GUD39" s="636"/>
      <c r="GUE39" s="636"/>
      <c r="GUF39" s="636"/>
      <c r="GUG39" s="636"/>
      <c r="GUH39" s="636"/>
      <c r="GUI39" s="636"/>
      <c r="GUJ39" s="636"/>
      <c r="GUK39" s="636"/>
      <c r="GUL39" s="636"/>
      <c r="GUM39" s="636"/>
      <c r="GUN39" s="636"/>
      <c r="GUO39" s="636"/>
      <c r="GUP39" s="636"/>
      <c r="GUQ39" s="636"/>
      <c r="GUR39" s="636"/>
      <c r="GUS39" s="636"/>
      <c r="GUT39" s="636"/>
      <c r="GUU39" s="636"/>
      <c r="GUV39" s="636"/>
      <c r="GUW39" s="636"/>
      <c r="GUX39" s="636"/>
      <c r="GUY39" s="636"/>
      <c r="GUZ39" s="636"/>
      <c r="GVA39" s="636"/>
      <c r="GVB39" s="636"/>
      <c r="GVC39" s="636"/>
      <c r="GVD39" s="636"/>
      <c r="GVE39" s="636"/>
      <c r="GVF39" s="636"/>
      <c r="GVG39" s="636"/>
      <c r="GVH39" s="636"/>
      <c r="GVI39" s="636"/>
      <c r="GVJ39" s="636"/>
      <c r="GVK39" s="636"/>
      <c r="GVL39" s="636"/>
      <c r="GVM39" s="636"/>
      <c r="GVN39" s="636"/>
      <c r="GVO39" s="636"/>
      <c r="GVP39" s="636"/>
      <c r="GVQ39" s="636"/>
      <c r="GVR39" s="636"/>
      <c r="GVS39" s="636"/>
      <c r="GVT39" s="636"/>
      <c r="GVU39" s="636"/>
      <c r="GVV39" s="636"/>
      <c r="GVW39" s="636"/>
      <c r="GVX39" s="636"/>
      <c r="GVY39" s="636"/>
      <c r="GVZ39" s="636"/>
      <c r="GWA39" s="636"/>
      <c r="GWB39" s="636"/>
      <c r="GWC39" s="636"/>
      <c r="GWD39" s="636"/>
      <c r="GWE39" s="636"/>
      <c r="GWF39" s="636"/>
      <c r="GWG39" s="636"/>
      <c r="GWH39" s="636"/>
      <c r="GWI39" s="636"/>
      <c r="GWJ39" s="636"/>
      <c r="GWK39" s="636"/>
      <c r="GWL39" s="636"/>
      <c r="GWM39" s="636"/>
      <c r="GWN39" s="636"/>
      <c r="GWO39" s="636"/>
      <c r="GWP39" s="636"/>
      <c r="GWQ39" s="636"/>
      <c r="GWR39" s="636"/>
      <c r="GWS39" s="636"/>
      <c r="GWT39" s="636"/>
      <c r="GWU39" s="636"/>
      <c r="GWV39" s="636"/>
      <c r="GWW39" s="636"/>
      <c r="GWX39" s="636"/>
      <c r="GWY39" s="636"/>
      <c r="GWZ39" s="636"/>
      <c r="GXA39" s="636"/>
      <c r="GXB39" s="636"/>
      <c r="GXC39" s="636"/>
      <c r="GXD39" s="636"/>
      <c r="GXE39" s="636"/>
      <c r="GXF39" s="636"/>
      <c r="GXG39" s="636"/>
      <c r="GXH39" s="636"/>
      <c r="GXI39" s="636"/>
      <c r="GXJ39" s="636"/>
      <c r="GXK39" s="636"/>
      <c r="GXL39" s="636"/>
      <c r="GXM39" s="636"/>
      <c r="GXN39" s="636"/>
      <c r="GXO39" s="636"/>
      <c r="GXP39" s="636"/>
      <c r="GXQ39" s="636"/>
      <c r="GXR39" s="636"/>
      <c r="GXS39" s="636"/>
      <c r="GXT39" s="636"/>
      <c r="GXU39" s="636"/>
      <c r="GXV39" s="636"/>
      <c r="GXW39" s="636"/>
      <c r="GXX39" s="636"/>
      <c r="GXY39" s="636"/>
      <c r="GXZ39" s="636"/>
      <c r="GYA39" s="636"/>
      <c r="GYB39" s="636"/>
      <c r="GYC39" s="636"/>
      <c r="GYD39" s="636"/>
      <c r="GYE39" s="636"/>
      <c r="GYF39" s="636"/>
      <c r="GYG39" s="636"/>
      <c r="GYH39" s="636"/>
      <c r="GYI39" s="636"/>
      <c r="GYJ39" s="636"/>
      <c r="GYK39" s="636"/>
      <c r="GYL39" s="636"/>
      <c r="GYM39" s="636"/>
      <c r="GYN39" s="636"/>
      <c r="GYO39" s="636"/>
      <c r="GYP39" s="636"/>
      <c r="GYQ39" s="636"/>
      <c r="GYR39" s="636"/>
      <c r="GYS39" s="636"/>
      <c r="GYT39" s="636"/>
      <c r="GYU39" s="636"/>
      <c r="GYV39" s="636"/>
      <c r="GYW39" s="636"/>
      <c r="GYX39" s="636"/>
      <c r="GYY39" s="636"/>
      <c r="GYZ39" s="636"/>
      <c r="GZA39" s="636"/>
      <c r="GZB39" s="636"/>
      <c r="GZC39" s="636"/>
      <c r="GZD39" s="636"/>
      <c r="GZE39" s="636"/>
      <c r="GZF39" s="636"/>
      <c r="GZG39" s="636"/>
      <c r="GZH39" s="636"/>
      <c r="GZI39" s="636"/>
      <c r="GZJ39" s="636"/>
      <c r="GZK39" s="636"/>
      <c r="GZL39" s="636"/>
      <c r="GZM39" s="636"/>
      <c r="GZN39" s="636"/>
      <c r="GZO39" s="636"/>
      <c r="GZP39" s="636"/>
      <c r="GZQ39" s="636"/>
      <c r="GZR39" s="636"/>
      <c r="GZS39" s="636"/>
      <c r="GZT39" s="636"/>
      <c r="GZU39" s="636"/>
      <c r="GZV39" s="636"/>
      <c r="GZW39" s="636"/>
      <c r="GZX39" s="636"/>
      <c r="GZY39" s="636"/>
      <c r="GZZ39" s="636"/>
      <c r="HAA39" s="636"/>
      <c r="HAB39" s="636"/>
      <c r="HAC39" s="636"/>
      <c r="HAD39" s="636"/>
      <c r="HAE39" s="636"/>
      <c r="HAF39" s="636"/>
      <c r="HAG39" s="636"/>
      <c r="HAH39" s="636"/>
      <c r="HAI39" s="636"/>
      <c r="HAJ39" s="636"/>
      <c r="HAK39" s="636"/>
      <c r="HAL39" s="636"/>
      <c r="HAM39" s="636"/>
      <c r="HAN39" s="636"/>
      <c r="HAO39" s="636"/>
      <c r="HAP39" s="636"/>
      <c r="HAQ39" s="636"/>
      <c r="HAR39" s="636"/>
      <c r="HAS39" s="636"/>
      <c r="HAT39" s="636"/>
      <c r="HAU39" s="636"/>
      <c r="HAV39" s="636"/>
      <c r="HAW39" s="636"/>
      <c r="HAX39" s="636"/>
      <c r="HAY39" s="636"/>
      <c r="HAZ39" s="636"/>
      <c r="HBA39" s="636"/>
      <c r="HBB39" s="636"/>
      <c r="HBC39" s="636"/>
      <c r="HBD39" s="636"/>
      <c r="HBE39" s="636"/>
      <c r="HBF39" s="636"/>
      <c r="HBG39" s="636"/>
      <c r="HBH39" s="636"/>
      <c r="HBI39" s="636"/>
      <c r="HBJ39" s="636"/>
      <c r="HBK39" s="636"/>
      <c r="HBL39" s="636"/>
      <c r="HBM39" s="636"/>
      <c r="HBN39" s="636"/>
      <c r="HBO39" s="636"/>
      <c r="HBP39" s="636"/>
      <c r="HBQ39" s="636"/>
      <c r="HBR39" s="636"/>
      <c r="HBS39" s="636"/>
      <c r="HBT39" s="636"/>
      <c r="HBU39" s="636"/>
      <c r="HBV39" s="636"/>
      <c r="HBW39" s="636"/>
      <c r="HBX39" s="636"/>
      <c r="HBY39" s="636"/>
      <c r="HBZ39" s="636"/>
      <c r="HCA39" s="636"/>
      <c r="HCB39" s="636"/>
      <c r="HCC39" s="636"/>
      <c r="HCD39" s="636"/>
      <c r="HCE39" s="636"/>
      <c r="HCF39" s="636"/>
      <c r="HCG39" s="636"/>
      <c r="HCH39" s="636"/>
      <c r="HCI39" s="636"/>
      <c r="HCJ39" s="636"/>
      <c r="HCK39" s="636"/>
      <c r="HCL39" s="636"/>
      <c r="HCM39" s="636"/>
      <c r="HCN39" s="636"/>
      <c r="HCO39" s="636"/>
      <c r="HCP39" s="636"/>
      <c r="HCQ39" s="636"/>
      <c r="HCR39" s="636"/>
      <c r="HCS39" s="636"/>
      <c r="HCT39" s="636"/>
      <c r="HCU39" s="636"/>
      <c r="HCV39" s="636"/>
      <c r="HCW39" s="636"/>
      <c r="HCX39" s="636"/>
      <c r="HCY39" s="636"/>
      <c r="HCZ39" s="636"/>
      <c r="HDA39" s="636"/>
      <c r="HDB39" s="636"/>
      <c r="HDC39" s="636"/>
      <c r="HDD39" s="636"/>
      <c r="HDE39" s="636"/>
      <c r="HDF39" s="636"/>
      <c r="HDG39" s="636"/>
      <c r="HDH39" s="636"/>
      <c r="HDI39" s="636"/>
      <c r="HDJ39" s="636"/>
      <c r="HDK39" s="636"/>
      <c r="HDL39" s="636"/>
      <c r="HDM39" s="636"/>
      <c r="HDN39" s="636"/>
      <c r="HDO39" s="636"/>
      <c r="HDP39" s="636"/>
      <c r="HDQ39" s="636"/>
      <c r="HDR39" s="636"/>
      <c r="HDS39" s="636"/>
      <c r="HDT39" s="636"/>
      <c r="HDU39" s="636"/>
      <c r="HDV39" s="636"/>
      <c r="HDW39" s="636"/>
      <c r="HDX39" s="636"/>
      <c r="HDY39" s="636"/>
      <c r="HDZ39" s="636"/>
      <c r="HEA39" s="636"/>
      <c r="HEB39" s="636"/>
      <c r="HEC39" s="636"/>
      <c r="HED39" s="636"/>
      <c r="HEE39" s="636"/>
      <c r="HEF39" s="636"/>
      <c r="HEG39" s="636"/>
      <c r="HEH39" s="636"/>
      <c r="HEI39" s="636"/>
      <c r="HEJ39" s="636"/>
      <c r="HEK39" s="636"/>
      <c r="HEL39" s="636"/>
      <c r="HEM39" s="636"/>
      <c r="HEN39" s="636"/>
      <c r="HEO39" s="636"/>
      <c r="HEP39" s="636"/>
      <c r="HEQ39" s="636"/>
      <c r="HER39" s="636"/>
      <c r="HES39" s="636"/>
      <c r="HET39" s="636"/>
      <c r="HEU39" s="636"/>
      <c r="HEV39" s="636"/>
      <c r="HEW39" s="636"/>
      <c r="HEX39" s="636"/>
      <c r="HEY39" s="636"/>
      <c r="HEZ39" s="636"/>
      <c r="HFA39" s="636"/>
      <c r="HFB39" s="636"/>
      <c r="HFC39" s="636"/>
      <c r="HFD39" s="636"/>
      <c r="HFE39" s="636"/>
      <c r="HFF39" s="636"/>
      <c r="HFG39" s="636"/>
      <c r="HFH39" s="636"/>
      <c r="HFI39" s="636"/>
      <c r="HFJ39" s="636"/>
      <c r="HFK39" s="636"/>
      <c r="HFL39" s="636"/>
      <c r="HFM39" s="636"/>
      <c r="HFN39" s="636"/>
      <c r="HFO39" s="636"/>
      <c r="HFP39" s="636"/>
      <c r="HFQ39" s="636"/>
      <c r="HFR39" s="636"/>
      <c r="HFS39" s="636"/>
      <c r="HFT39" s="636"/>
      <c r="HFU39" s="636"/>
      <c r="HFV39" s="636"/>
      <c r="HFW39" s="636"/>
      <c r="HFX39" s="636"/>
      <c r="HFY39" s="636"/>
      <c r="HFZ39" s="636"/>
      <c r="HGA39" s="636"/>
      <c r="HGB39" s="636"/>
      <c r="HGC39" s="636"/>
      <c r="HGD39" s="636"/>
      <c r="HGE39" s="636"/>
      <c r="HGF39" s="636"/>
      <c r="HGG39" s="636"/>
      <c r="HGH39" s="636"/>
      <c r="HGI39" s="636"/>
      <c r="HGJ39" s="636"/>
      <c r="HGK39" s="636"/>
      <c r="HGL39" s="636"/>
      <c r="HGM39" s="636"/>
      <c r="HGN39" s="636"/>
      <c r="HGO39" s="636"/>
      <c r="HGP39" s="636"/>
      <c r="HGQ39" s="636"/>
      <c r="HGR39" s="636"/>
      <c r="HGS39" s="636"/>
      <c r="HGT39" s="636"/>
      <c r="HGU39" s="636"/>
      <c r="HGV39" s="636"/>
      <c r="HGW39" s="636"/>
      <c r="HGX39" s="636"/>
      <c r="HGY39" s="636"/>
      <c r="HGZ39" s="636"/>
      <c r="HHA39" s="636"/>
      <c r="HHB39" s="636"/>
      <c r="HHC39" s="636"/>
      <c r="HHD39" s="636"/>
      <c r="HHE39" s="636"/>
      <c r="HHF39" s="636"/>
      <c r="HHG39" s="636"/>
      <c r="HHH39" s="636"/>
      <c r="HHI39" s="636"/>
      <c r="HHJ39" s="636"/>
      <c r="HHK39" s="636"/>
      <c r="HHL39" s="636"/>
      <c r="HHM39" s="636"/>
      <c r="HHN39" s="636"/>
      <c r="HHO39" s="636"/>
      <c r="HHP39" s="636"/>
      <c r="HHQ39" s="636"/>
      <c r="HHR39" s="636"/>
      <c r="HHS39" s="636"/>
      <c r="HHT39" s="636"/>
      <c r="HHU39" s="636"/>
      <c r="HHV39" s="636"/>
      <c r="HHW39" s="636"/>
      <c r="HHX39" s="636"/>
      <c r="HHY39" s="636"/>
      <c r="HHZ39" s="636"/>
      <c r="HIA39" s="636"/>
      <c r="HIB39" s="636"/>
      <c r="HIC39" s="636"/>
      <c r="HID39" s="636"/>
      <c r="HIE39" s="636"/>
      <c r="HIF39" s="636"/>
      <c r="HIG39" s="636"/>
      <c r="HIH39" s="636"/>
      <c r="HII39" s="636"/>
      <c r="HIJ39" s="636"/>
      <c r="HIK39" s="636"/>
      <c r="HIL39" s="636"/>
      <c r="HIM39" s="636"/>
      <c r="HIN39" s="636"/>
      <c r="HIO39" s="636"/>
      <c r="HIP39" s="636"/>
      <c r="HIQ39" s="636"/>
      <c r="HIR39" s="636"/>
      <c r="HIS39" s="636"/>
      <c r="HIT39" s="636"/>
      <c r="HIU39" s="636"/>
      <c r="HIV39" s="636"/>
      <c r="HIW39" s="636"/>
      <c r="HIX39" s="636"/>
      <c r="HIY39" s="636"/>
      <c r="HIZ39" s="636"/>
      <c r="HJA39" s="636"/>
      <c r="HJB39" s="636"/>
      <c r="HJC39" s="636"/>
      <c r="HJD39" s="636"/>
      <c r="HJE39" s="636"/>
      <c r="HJF39" s="636"/>
      <c r="HJG39" s="636"/>
      <c r="HJH39" s="636"/>
      <c r="HJI39" s="636"/>
      <c r="HJJ39" s="636"/>
      <c r="HJK39" s="636"/>
      <c r="HJL39" s="636"/>
      <c r="HJM39" s="636"/>
      <c r="HJN39" s="636"/>
      <c r="HJO39" s="636"/>
      <c r="HJP39" s="636"/>
      <c r="HJQ39" s="636"/>
      <c r="HJR39" s="636"/>
      <c r="HJS39" s="636"/>
      <c r="HJT39" s="636"/>
      <c r="HJU39" s="636"/>
      <c r="HJV39" s="636"/>
      <c r="HJW39" s="636"/>
      <c r="HJX39" s="636"/>
      <c r="HJY39" s="636"/>
      <c r="HJZ39" s="636"/>
      <c r="HKA39" s="636"/>
      <c r="HKB39" s="636"/>
      <c r="HKC39" s="636"/>
      <c r="HKD39" s="636"/>
      <c r="HKE39" s="636"/>
      <c r="HKF39" s="636"/>
      <c r="HKG39" s="636"/>
      <c r="HKH39" s="636"/>
      <c r="HKI39" s="636"/>
      <c r="HKJ39" s="636"/>
      <c r="HKK39" s="636"/>
      <c r="HKL39" s="636"/>
      <c r="HKM39" s="636"/>
      <c r="HKN39" s="636"/>
      <c r="HKO39" s="636"/>
      <c r="HKP39" s="636"/>
      <c r="HKQ39" s="636"/>
      <c r="HKR39" s="636"/>
      <c r="HKS39" s="636"/>
      <c r="HKT39" s="636"/>
      <c r="HKU39" s="636"/>
      <c r="HKV39" s="636"/>
      <c r="HKW39" s="636"/>
      <c r="HKX39" s="636"/>
      <c r="HKY39" s="636"/>
      <c r="HKZ39" s="636"/>
      <c r="HLA39" s="636"/>
      <c r="HLB39" s="636"/>
      <c r="HLC39" s="636"/>
      <c r="HLD39" s="636"/>
      <c r="HLE39" s="636"/>
      <c r="HLF39" s="636"/>
      <c r="HLG39" s="636"/>
      <c r="HLH39" s="636"/>
      <c r="HLI39" s="636"/>
      <c r="HLJ39" s="636"/>
      <c r="HLK39" s="636"/>
      <c r="HLL39" s="636"/>
      <c r="HLM39" s="636"/>
      <c r="HLN39" s="636"/>
      <c r="HLO39" s="636"/>
      <c r="HLP39" s="636"/>
      <c r="HLQ39" s="636"/>
      <c r="HLR39" s="636"/>
      <c r="HLS39" s="636"/>
      <c r="HLT39" s="636"/>
      <c r="HLU39" s="636"/>
      <c r="HLV39" s="636"/>
      <c r="HLW39" s="636"/>
      <c r="HLX39" s="636"/>
      <c r="HLY39" s="636"/>
      <c r="HLZ39" s="636"/>
      <c r="HMA39" s="636"/>
      <c r="HMB39" s="636"/>
      <c r="HMC39" s="636"/>
      <c r="HMD39" s="636"/>
      <c r="HME39" s="636"/>
      <c r="HMF39" s="636"/>
      <c r="HMG39" s="636"/>
      <c r="HMH39" s="636"/>
      <c r="HMI39" s="636"/>
      <c r="HMJ39" s="636"/>
      <c r="HMK39" s="636"/>
      <c r="HML39" s="636"/>
      <c r="HMM39" s="636"/>
      <c r="HMN39" s="636"/>
      <c r="HMO39" s="636"/>
      <c r="HMP39" s="636"/>
      <c r="HMQ39" s="636"/>
      <c r="HMR39" s="636"/>
      <c r="HMS39" s="636"/>
      <c r="HMT39" s="636"/>
      <c r="HMU39" s="636"/>
      <c r="HMV39" s="636"/>
      <c r="HMW39" s="636"/>
      <c r="HMX39" s="636"/>
      <c r="HMY39" s="636"/>
      <c r="HMZ39" s="636"/>
      <c r="HNA39" s="636"/>
      <c r="HNB39" s="636"/>
      <c r="HNC39" s="636"/>
      <c r="HND39" s="636"/>
      <c r="HNE39" s="636"/>
      <c r="HNF39" s="636"/>
      <c r="HNG39" s="636"/>
      <c r="HNH39" s="636"/>
      <c r="HNI39" s="636"/>
      <c r="HNJ39" s="636"/>
      <c r="HNK39" s="636"/>
      <c r="HNL39" s="636"/>
      <c r="HNM39" s="636"/>
      <c r="HNN39" s="636"/>
      <c r="HNO39" s="636"/>
      <c r="HNP39" s="636"/>
      <c r="HNQ39" s="636"/>
      <c r="HNR39" s="636"/>
      <c r="HNS39" s="636"/>
      <c r="HNT39" s="636"/>
      <c r="HNU39" s="636"/>
      <c r="HNV39" s="636"/>
      <c r="HNW39" s="636"/>
      <c r="HNX39" s="636"/>
      <c r="HNY39" s="636"/>
      <c r="HNZ39" s="636"/>
      <c r="HOA39" s="636"/>
      <c r="HOB39" s="636"/>
      <c r="HOC39" s="636"/>
      <c r="HOD39" s="636"/>
      <c r="HOE39" s="636"/>
      <c r="HOF39" s="636"/>
      <c r="HOG39" s="636"/>
      <c r="HOH39" s="636"/>
      <c r="HOI39" s="636"/>
      <c r="HOJ39" s="636"/>
      <c r="HOK39" s="636"/>
      <c r="HOL39" s="636"/>
      <c r="HOM39" s="636"/>
      <c r="HON39" s="636"/>
      <c r="HOO39" s="636"/>
      <c r="HOP39" s="636"/>
      <c r="HOQ39" s="636"/>
      <c r="HOR39" s="636"/>
      <c r="HOS39" s="636"/>
      <c r="HOT39" s="636"/>
      <c r="HOU39" s="636"/>
      <c r="HOV39" s="636"/>
      <c r="HOW39" s="636"/>
      <c r="HOX39" s="636"/>
      <c r="HOY39" s="636"/>
      <c r="HOZ39" s="636"/>
      <c r="HPA39" s="636"/>
      <c r="HPB39" s="636"/>
      <c r="HPC39" s="636"/>
      <c r="HPD39" s="636"/>
      <c r="HPE39" s="636"/>
      <c r="HPF39" s="636"/>
      <c r="HPG39" s="636"/>
      <c r="HPH39" s="636"/>
      <c r="HPI39" s="636"/>
      <c r="HPJ39" s="636"/>
      <c r="HPK39" s="636"/>
      <c r="HPL39" s="636"/>
      <c r="HPM39" s="636"/>
      <c r="HPN39" s="636"/>
      <c r="HPO39" s="636"/>
      <c r="HPP39" s="636"/>
      <c r="HPQ39" s="636"/>
      <c r="HPR39" s="636"/>
      <c r="HPS39" s="636"/>
      <c r="HPT39" s="636"/>
      <c r="HPU39" s="636"/>
      <c r="HPV39" s="636"/>
      <c r="HPW39" s="636"/>
      <c r="HPX39" s="636"/>
      <c r="HPY39" s="636"/>
      <c r="HPZ39" s="636"/>
      <c r="HQA39" s="636"/>
      <c r="HQB39" s="636"/>
      <c r="HQC39" s="636"/>
      <c r="HQD39" s="636"/>
      <c r="HQE39" s="636"/>
      <c r="HQF39" s="636"/>
      <c r="HQG39" s="636"/>
      <c r="HQH39" s="636"/>
      <c r="HQI39" s="636"/>
      <c r="HQJ39" s="636"/>
      <c r="HQK39" s="636"/>
      <c r="HQL39" s="636"/>
      <c r="HQM39" s="636"/>
      <c r="HQN39" s="636"/>
      <c r="HQO39" s="636"/>
      <c r="HQP39" s="636"/>
      <c r="HQQ39" s="636"/>
      <c r="HQR39" s="636"/>
      <c r="HQS39" s="636"/>
      <c r="HQT39" s="636"/>
      <c r="HQU39" s="636"/>
      <c r="HQV39" s="636"/>
      <c r="HQW39" s="636"/>
      <c r="HQX39" s="636"/>
      <c r="HQY39" s="636"/>
      <c r="HQZ39" s="636"/>
      <c r="HRA39" s="636"/>
      <c r="HRB39" s="636"/>
      <c r="HRC39" s="636"/>
      <c r="HRD39" s="636"/>
      <c r="HRE39" s="636"/>
      <c r="HRF39" s="636"/>
      <c r="HRG39" s="636"/>
      <c r="HRH39" s="636"/>
      <c r="HRI39" s="636"/>
      <c r="HRJ39" s="636"/>
      <c r="HRK39" s="636"/>
      <c r="HRL39" s="636"/>
      <c r="HRM39" s="636"/>
      <c r="HRN39" s="636"/>
      <c r="HRO39" s="636"/>
      <c r="HRP39" s="636"/>
      <c r="HRQ39" s="636"/>
      <c r="HRR39" s="636"/>
      <c r="HRS39" s="636"/>
      <c r="HRT39" s="636"/>
      <c r="HRU39" s="636"/>
      <c r="HRV39" s="636"/>
      <c r="HRW39" s="636"/>
      <c r="HRX39" s="636"/>
      <c r="HRY39" s="636"/>
      <c r="HRZ39" s="636"/>
      <c r="HSA39" s="636"/>
      <c r="HSB39" s="636"/>
      <c r="HSC39" s="636"/>
      <c r="HSD39" s="636"/>
      <c r="HSE39" s="636"/>
      <c r="HSF39" s="636"/>
      <c r="HSG39" s="636"/>
      <c r="HSH39" s="636"/>
      <c r="HSI39" s="636"/>
      <c r="HSJ39" s="636"/>
      <c r="HSK39" s="636"/>
      <c r="HSL39" s="636"/>
      <c r="HSM39" s="636"/>
      <c r="HSN39" s="636"/>
      <c r="HSO39" s="636"/>
      <c r="HSP39" s="636"/>
      <c r="HSQ39" s="636"/>
      <c r="HSR39" s="636"/>
      <c r="HSS39" s="636"/>
      <c r="HST39" s="636"/>
      <c r="HSU39" s="636"/>
      <c r="HSV39" s="636"/>
      <c r="HSW39" s="636"/>
      <c r="HSX39" s="636"/>
      <c r="HSY39" s="636"/>
      <c r="HSZ39" s="636"/>
      <c r="HTA39" s="636"/>
      <c r="HTB39" s="636"/>
      <c r="HTC39" s="636"/>
      <c r="HTD39" s="636"/>
      <c r="HTE39" s="636"/>
      <c r="HTF39" s="636"/>
      <c r="HTG39" s="636"/>
      <c r="HTH39" s="636"/>
      <c r="HTI39" s="636"/>
      <c r="HTJ39" s="636"/>
      <c r="HTK39" s="636"/>
      <c r="HTL39" s="636"/>
      <c r="HTM39" s="636"/>
      <c r="HTN39" s="636"/>
      <c r="HTO39" s="636"/>
      <c r="HTP39" s="636"/>
      <c r="HTQ39" s="636"/>
      <c r="HTR39" s="636"/>
      <c r="HTS39" s="636"/>
      <c r="HTT39" s="636"/>
      <c r="HTU39" s="636"/>
      <c r="HTV39" s="636"/>
      <c r="HTW39" s="636"/>
      <c r="HTX39" s="636"/>
      <c r="HTY39" s="636"/>
      <c r="HTZ39" s="636"/>
      <c r="HUA39" s="636"/>
      <c r="HUB39" s="636"/>
      <c r="HUC39" s="636"/>
      <c r="HUD39" s="636"/>
      <c r="HUE39" s="636"/>
      <c r="HUF39" s="636"/>
      <c r="HUG39" s="636"/>
      <c r="HUH39" s="636"/>
      <c r="HUI39" s="636"/>
      <c r="HUJ39" s="636"/>
      <c r="HUK39" s="636"/>
      <c r="HUL39" s="636"/>
      <c r="HUM39" s="636"/>
      <c r="HUN39" s="636"/>
      <c r="HUO39" s="636"/>
      <c r="HUP39" s="636"/>
      <c r="HUQ39" s="636"/>
      <c r="HUR39" s="636"/>
      <c r="HUS39" s="636"/>
      <c r="HUT39" s="636"/>
      <c r="HUU39" s="636"/>
      <c r="HUV39" s="636"/>
      <c r="HUW39" s="636"/>
      <c r="HUX39" s="636"/>
      <c r="HUY39" s="636"/>
      <c r="HUZ39" s="636"/>
      <c r="HVA39" s="636"/>
      <c r="HVB39" s="636"/>
      <c r="HVC39" s="636"/>
      <c r="HVD39" s="636"/>
      <c r="HVE39" s="636"/>
      <c r="HVF39" s="636"/>
      <c r="HVG39" s="636"/>
      <c r="HVH39" s="636"/>
      <c r="HVI39" s="636"/>
      <c r="HVJ39" s="636"/>
      <c r="HVK39" s="636"/>
      <c r="HVL39" s="636"/>
      <c r="HVM39" s="636"/>
      <c r="HVN39" s="636"/>
      <c r="HVO39" s="636"/>
      <c r="HVP39" s="636"/>
      <c r="HVQ39" s="636"/>
      <c r="HVR39" s="636"/>
      <c r="HVS39" s="636"/>
      <c r="HVT39" s="636"/>
      <c r="HVU39" s="636"/>
      <c r="HVV39" s="636"/>
      <c r="HVW39" s="636"/>
      <c r="HVX39" s="636"/>
      <c r="HVY39" s="636"/>
      <c r="HVZ39" s="636"/>
      <c r="HWA39" s="636"/>
      <c r="HWB39" s="636"/>
      <c r="HWC39" s="636"/>
      <c r="HWD39" s="636"/>
      <c r="HWE39" s="636"/>
      <c r="HWF39" s="636"/>
      <c r="HWG39" s="636"/>
      <c r="HWH39" s="636"/>
      <c r="HWI39" s="636"/>
      <c r="HWJ39" s="636"/>
      <c r="HWK39" s="636"/>
      <c r="HWL39" s="636"/>
      <c r="HWM39" s="636"/>
      <c r="HWN39" s="636"/>
      <c r="HWO39" s="636"/>
      <c r="HWP39" s="636"/>
      <c r="HWQ39" s="636"/>
      <c r="HWR39" s="636"/>
      <c r="HWS39" s="636"/>
      <c r="HWT39" s="636"/>
      <c r="HWU39" s="636"/>
      <c r="HWV39" s="636"/>
      <c r="HWW39" s="636"/>
      <c r="HWX39" s="636"/>
      <c r="HWY39" s="636"/>
      <c r="HWZ39" s="636"/>
      <c r="HXA39" s="636"/>
      <c r="HXB39" s="636"/>
      <c r="HXC39" s="636"/>
      <c r="HXD39" s="636"/>
      <c r="HXE39" s="636"/>
      <c r="HXF39" s="636"/>
      <c r="HXG39" s="636"/>
      <c r="HXH39" s="636"/>
      <c r="HXI39" s="636"/>
      <c r="HXJ39" s="636"/>
      <c r="HXK39" s="636"/>
      <c r="HXL39" s="636"/>
      <c r="HXM39" s="636"/>
      <c r="HXN39" s="636"/>
      <c r="HXO39" s="636"/>
      <c r="HXP39" s="636"/>
      <c r="HXQ39" s="636"/>
      <c r="HXR39" s="636"/>
      <c r="HXS39" s="636"/>
      <c r="HXT39" s="636"/>
      <c r="HXU39" s="636"/>
      <c r="HXV39" s="636"/>
      <c r="HXW39" s="636"/>
      <c r="HXX39" s="636"/>
      <c r="HXY39" s="636"/>
      <c r="HXZ39" s="636"/>
      <c r="HYA39" s="636"/>
      <c r="HYB39" s="636"/>
      <c r="HYC39" s="636"/>
      <c r="HYD39" s="636"/>
      <c r="HYE39" s="636"/>
      <c r="HYF39" s="636"/>
      <c r="HYG39" s="636"/>
      <c r="HYH39" s="636"/>
      <c r="HYI39" s="636"/>
      <c r="HYJ39" s="636"/>
      <c r="HYK39" s="636"/>
      <c r="HYL39" s="636"/>
      <c r="HYM39" s="636"/>
      <c r="HYN39" s="636"/>
      <c r="HYO39" s="636"/>
      <c r="HYP39" s="636"/>
      <c r="HYQ39" s="636"/>
      <c r="HYR39" s="636"/>
      <c r="HYS39" s="636"/>
      <c r="HYT39" s="636"/>
      <c r="HYU39" s="636"/>
      <c r="HYV39" s="636"/>
      <c r="HYW39" s="636"/>
      <c r="HYX39" s="636"/>
      <c r="HYY39" s="636"/>
      <c r="HYZ39" s="636"/>
      <c r="HZA39" s="636"/>
      <c r="HZB39" s="636"/>
      <c r="HZC39" s="636"/>
      <c r="HZD39" s="636"/>
      <c r="HZE39" s="636"/>
      <c r="HZF39" s="636"/>
      <c r="HZG39" s="636"/>
      <c r="HZH39" s="636"/>
      <c r="HZI39" s="636"/>
      <c r="HZJ39" s="636"/>
      <c r="HZK39" s="636"/>
      <c r="HZL39" s="636"/>
      <c r="HZM39" s="636"/>
      <c r="HZN39" s="636"/>
      <c r="HZO39" s="636"/>
      <c r="HZP39" s="636"/>
      <c r="HZQ39" s="636"/>
      <c r="HZR39" s="636"/>
      <c r="HZS39" s="636"/>
      <c r="HZT39" s="636"/>
      <c r="HZU39" s="636"/>
      <c r="HZV39" s="636"/>
      <c r="HZW39" s="636"/>
      <c r="HZX39" s="636"/>
      <c r="HZY39" s="636"/>
      <c r="HZZ39" s="636"/>
      <c r="IAA39" s="636"/>
      <c r="IAB39" s="636"/>
      <c r="IAC39" s="636"/>
      <c r="IAD39" s="636"/>
      <c r="IAE39" s="636"/>
      <c r="IAF39" s="636"/>
      <c r="IAG39" s="636"/>
      <c r="IAH39" s="636"/>
      <c r="IAI39" s="636"/>
      <c r="IAJ39" s="636"/>
      <c r="IAK39" s="636"/>
      <c r="IAL39" s="636"/>
      <c r="IAM39" s="636"/>
      <c r="IAN39" s="636"/>
      <c r="IAO39" s="636"/>
      <c r="IAP39" s="636"/>
      <c r="IAQ39" s="636"/>
      <c r="IAR39" s="636"/>
      <c r="IAS39" s="636"/>
      <c r="IAT39" s="636"/>
      <c r="IAU39" s="636"/>
      <c r="IAV39" s="636"/>
      <c r="IAW39" s="636"/>
      <c r="IAX39" s="636"/>
      <c r="IAY39" s="636"/>
      <c r="IAZ39" s="636"/>
      <c r="IBA39" s="636"/>
      <c r="IBB39" s="636"/>
      <c r="IBC39" s="636"/>
      <c r="IBD39" s="636"/>
      <c r="IBE39" s="636"/>
      <c r="IBF39" s="636"/>
      <c r="IBG39" s="636"/>
      <c r="IBH39" s="636"/>
      <c r="IBI39" s="636"/>
      <c r="IBJ39" s="636"/>
      <c r="IBK39" s="636"/>
      <c r="IBL39" s="636"/>
      <c r="IBM39" s="636"/>
      <c r="IBN39" s="636"/>
      <c r="IBO39" s="636"/>
      <c r="IBP39" s="636"/>
      <c r="IBQ39" s="636"/>
      <c r="IBR39" s="636"/>
      <c r="IBS39" s="636"/>
      <c r="IBT39" s="636"/>
      <c r="IBU39" s="636"/>
      <c r="IBV39" s="636"/>
      <c r="IBW39" s="636"/>
      <c r="IBX39" s="636"/>
      <c r="IBY39" s="636"/>
      <c r="IBZ39" s="636"/>
      <c r="ICA39" s="636"/>
      <c r="ICB39" s="636"/>
      <c r="ICC39" s="636"/>
      <c r="ICD39" s="636"/>
      <c r="ICE39" s="636"/>
      <c r="ICF39" s="636"/>
      <c r="ICG39" s="636"/>
      <c r="ICH39" s="636"/>
      <c r="ICI39" s="636"/>
      <c r="ICJ39" s="636"/>
      <c r="ICK39" s="636"/>
      <c r="ICL39" s="636"/>
      <c r="ICM39" s="636"/>
      <c r="ICN39" s="636"/>
      <c r="ICO39" s="636"/>
      <c r="ICP39" s="636"/>
      <c r="ICQ39" s="636"/>
      <c r="ICR39" s="636"/>
      <c r="ICS39" s="636"/>
      <c r="ICT39" s="636"/>
      <c r="ICU39" s="636"/>
      <c r="ICV39" s="636"/>
      <c r="ICW39" s="636"/>
      <c r="ICX39" s="636"/>
      <c r="ICY39" s="636"/>
      <c r="ICZ39" s="636"/>
      <c r="IDA39" s="636"/>
      <c r="IDB39" s="636"/>
      <c r="IDC39" s="636"/>
      <c r="IDD39" s="636"/>
      <c r="IDE39" s="636"/>
      <c r="IDF39" s="636"/>
      <c r="IDG39" s="636"/>
      <c r="IDH39" s="636"/>
      <c r="IDI39" s="636"/>
      <c r="IDJ39" s="636"/>
      <c r="IDK39" s="636"/>
      <c r="IDL39" s="636"/>
      <c r="IDM39" s="636"/>
      <c r="IDN39" s="636"/>
      <c r="IDO39" s="636"/>
      <c r="IDP39" s="636"/>
      <c r="IDQ39" s="636"/>
      <c r="IDR39" s="636"/>
      <c r="IDS39" s="636"/>
      <c r="IDT39" s="636"/>
      <c r="IDU39" s="636"/>
      <c r="IDV39" s="636"/>
      <c r="IDW39" s="636"/>
      <c r="IDX39" s="636"/>
      <c r="IDY39" s="636"/>
      <c r="IDZ39" s="636"/>
      <c r="IEA39" s="636"/>
      <c r="IEB39" s="636"/>
      <c r="IEC39" s="636"/>
      <c r="IED39" s="636"/>
      <c r="IEE39" s="636"/>
      <c r="IEF39" s="636"/>
      <c r="IEG39" s="636"/>
      <c r="IEH39" s="636"/>
      <c r="IEI39" s="636"/>
      <c r="IEJ39" s="636"/>
      <c r="IEK39" s="636"/>
      <c r="IEL39" s="636"/>
      <c r="IEM39" s="636"/>
      <c r="IEN39" s="636"/>
      <c r="IEO39" s="636"/>
      <c r="IEP39" s="636"/>
      <c r="IEQ39" s="636"/>
      <c r="IER39" s="636"/>
      <c r="IES39" s="636"/>
      <c r="IET39" s="636"/>
      <c r="IEU39" s="636"/>
      <c r="IEV39" s="636"/>
      <c r="IEW39" s="636"/>
      <c r="IEX39" s="636"/>
      <c r="IEY39" s="636"/>
      <c r="IEZ39" s="636"/>
      <c r="IFA39" s="636"/>
      <c r="IFB39" s="636"/>
      <c r="IFC39" s="636"/>
      <c r="IFD39" s="636"/>
      <c r="IFE39" s="636"/>
      <c r="IFF39" s="636"/>
      <c r="IFG39" s="636"/>
      <c r="IFH39" s="636"/>
      <c r="IFI39" s="636"/>
      <c r="IFJ39" s="636"/>
      <c r="IFK39" s="636"/>
      <c r="IFL39" s="636"/>
      <c r="IFM39" s="636"/>
      <c r="IFN39" s="636"/>
      <c r="IFO39" s="636"/>
      <c r="IFP39" s="636"/>
      <c r="IFQ39" s="636"/>
      <c r="IFR39" s="636"/>
      <c r="IFS39" s="636"/>
      <c r="IFT39" s="636"/>
      <c r="IFU39" s="636"/>
      <c r="IFV39" s="636"/>
      <c r="IFW39" s="636"/>
      <c r="IFX39" s="636"/>
      <c r="IFY39" s="636"/>
      <c r="IFZ39" s="636"/>
      <c r="IGA39" s="636"/>
      <c r="IGB39" s="636"/>
      <c r="IGC39" s="636"/>
      <c r="IGD39" s="636"/>
      <c r="IGE39" s="636"/>
      <c r="IGF39" s="636"/>
      <c r="IGG39" s="636"/>
      <c r="IGH39" s="636"/>
      <c r="IGI39" s="636"/>
      <c r="IGJ39" s="636"/>
      <c r="IGK39" s="636"/>
      <c r="IGL39" s="636"/>
      <c r="IGM39" s="636"/>
      <c r="IGN39" s="636"/>
      <c r="IGO39" s="636"/>
      <c r="IGP39" s="636"/>
      <c r="IGQ39" s="636"/>
      <c r="IGR39" s="636"/>
      <c r="IGS39" s="636"/>
      <c r="IGT39" s="636"/>
      <c r="IGU39" s="636"/>
      <c r="IGV39" s="636"/>
      <c r="IGW39" s="636"/>
      <c r="IGX39" s="636"/>
      <c r="IGY39" s="636"/>
      <c r="IGZ39" s="636"/>
      <c r="IHA39" s="636"/>
      <c r="IHB39" s="636"/>
      <c r="IHC39" s="636"/>
      <c r="IHD39" s="636"/>
      <c r="IHE39" s="636"/>
      <c r="IHF39" s="636"/>
      <c r="IHG39" s="636"/>
      <c r="IHH39" s="636"/>
      <c r="IHI39" s="636"/>
      <c r="IHJ39" s="636"/>
      <c r="IHK39" s="636"/>
      <c r="IHL39" s="636"/>
      <c r="IHM39" s="636"/>
      <c r="IHN39" s="636"/>
      <c r="IHO39" s="636"/>
      <c r="IHP39" s="636"/>
      <c r="IHQ39" s="636"/>
      <c r="IHR39" s="636"/>
      <c r="IHS39" s="636"/>
      <c r="IHT39" s="636"/>
      <c r="IHU39" s="636"/>
      <c r="IHV39" s="636"/>
      <c r="IHW39" s="636"/>
      <c r="IHX39" s="636"/>
      <c r="IHY39" s="636"/>
      <c r="IHZ39" s="636"/>
      <c r="IIA39" s="636"/>
      <c r="IIB39" s="636"/>
      <c r="IIC39" s="636"/>
      <c r="IID39" s="636"/>
      <c r="IIE39" s="636"/>
      <c r="IIF39" s="636"/>
      <c r="IIG39" s="636"/>
      <c r="IIH39" s="636"/>
      <c r="III39" s="636"/>
      <c r="IIJ39" s="636"/>
      <c r="IIK39" s="636"/>
      <c r="IIL39" s="636"/>
      <c r="IIM39" s="636"/>
      <c r="IIN39" s="636"/>
      <c r="IIO39" s="636"/>
      <c r="IIP39" s="636"/>
      <c r="IIQ39" s="636"/>
      <c r="IIR39" s="636"/>
      <c r="IIS39" s="636"/>
      <c r="IIT39" s="636"/>
      <c r="IIU39" s="636"/>
      <c r="IIV39" s="636"/>
      <c r="IIW39" s="636"/>
      <c r="IIX39" s="636"/>
      <c r="IIY39" s="636"/>
      <c r="IIZ39" s="636"/>
      <c r="IJA39" s="636"/>
      <c r="IJB39" s="636"/>
      <c r="IJC39" s="636"/>
      <c r="IJD39" s="636"/>
      <c r="IJE39" s="636"/>
      <c r="IJF39" s="636"/>
      <c r="IJG39" s="636"/>
      <c r="IJH39" s="636"/>
      <c r="IJI39" s="636"/>
      <c r="IJJ39" s="636"/>
      <c r="IJK39" s="636"/>
      <c r="IJL39" s="636"/>
      <c r="IJM39" s="636"/>
      <c r="IJN39" s="636"/>
      <c r="IJO39" s="636"/>
      <c r="IJP39" s="636"/>
      <c r="IJQ39" s="636"/>
      <c r="IJR39" s="636"/>
      <c r="IJS39" s="636"/>
      <c r="IJT39" s="636"/>
      <c r="IJU39" s="636"/>
      <c r="IJV39" s="636"/>
      <c r="IJW39" s="636"/>
      <c r="IJX39" s="636"/>
      <c r="IJY39" s="636"/>
      <c r="IJZ39" s="636"/>
      <c r="IKA39" s="636"/>
      <c r="IKB39" s="636"/>
      <c r="IKC39" s="636"/>
      <c r="IKD39" s="636"/>
      <c r="IKE39" s="636"/>
      <c r="IKF39" s="636"/>
      <c r="IKG39" s="636"/>
      <c r="IKH39" s="636"/>
      <c r="IKI39" s="636"/>
      <c r="IKJ39" s="636"/>
      <c r="IKK39" s="636"/>
      <c r="IKL39" s="636"/>
      <c r="IKM39" s="636"/>
      <c r="IKN39" s="636"/>
      <c r="IKO39" s="636"/>
      <c r="IKP39" s="636"/>
      <c r="IKQ39" s="636"/>
      <c r="IKR39" s="636"/>
      <c r="IKS39" s="636"/>
      <c r="IKT39" s="636"/>
      <c r="IKU39" s="636"/>
      <c r="IKV39" s="636"/>
      <c r="IKW39" s="636"/>
      <c r="IKX39" s="636"/>
      <c r="IKY39" s="636"/>
      <c r="IKZ39" s="636"/>
      <c r="ILA39" s="636"/>
      <c r="ILB39" s="636"/>
      <c r="ILC39" s="636"/>
      <c r="ILD39" s="636"/>
      <c r="ILE39" s="636"/>
      <c r="ILF39" s="636"/>
      <c r="ILG39" s="636"/>
      <c r="ILH39" s="636"/>
      <c r="ILI39" s="636"/>
      <c r="ILJ39" s="636"/>
      <c r="ILK39" s="636"/>
      <c r="ILL39" s="636"/>
      <c r="ILM39" s="636"/>
      <c r="ILN39" s="636"/>
      <c r="ILO39" s="636"/>
      <c r="ILP39" s="636"/>
      <c r="ILQ39" s="636"/>
      <c r="ILR39" s="636"/>
      <c r="ILS39" s="636"/>
      <c r="ILT39" s="636"/>
      <c r="ILU39" s="636"/>
      <c r="ILV39" s="636"/>
      <c r="ILW39" s="636"/>
      <c r="ILX39" s="636"/>
      <c r="ILY39" s="636"/>
      <c r="ILZ39" s="636"/>
      <c r="IMA39" s="636"/>
      <c r="IMB39" s="636"/>
      <c r="IMC39" s="636"/>
      <c r="IMD39" s="636"/>
      <c r="IME39" s="636"/>
      <c r="IMF39" s="636"/>
      <c r="IMG39" s="636"/>
      <c r="IMH39" s="636"/>
      <c r="IMI39" s="636"/>
      <c r="IMJ39" s="636"/>
      <c r="IMK39" s="636"/>
      <c r="IML39" s="636"/>
      <c r="IMM39" s="636"/>
      <c r="IMN39" s="636"/>
      <c r="IMO39" s="636"/>
      <c r="IMP39" s="636"/>
      <c r="IMQ39" s="636"/>
      <c r="IMR39" s="636"/>
      <c r="IMS39" s="636"/>
      <c r="IMT39" s="636"/>
      <c r="IMU39" s="636"/>
      <c r="IMV39" s="636"/>
      <c r="IMW39" s="636"/>
      <c r="IMX39" s="636"/>
      <c r="IMY39" s="636"/>
      <c r="IMZ39" s="636"/>
      <c r="INA39" s="636"/>
      <c r="INB39" s="636"/>
      <c r="INC39" s="636"/>
      <c r="IND39" s="636"/>
      <c r="INE39" s="636"/>
      <c r="INF39" s="636"/>
      <c r="ING39" s="636"/>
      <c r="INH39" s="636"/>
      <c r="INI39" s="636"/>
      <c r="INJ39" s="636"/>
      <c r="INK39" s="636"/>
      <c r="INL39" s="636"/>
      <c r="INM39" s="636"/>
      <c r="INN39" s="636"/>
      <c r="INO39" s="636"/>
      <c r="INP39" s="636"/>
      <c r="INQ39" s="636"/>
      <c r="INR39" s="636"/>
      <c r="INS39" s="636"/>
      <c r="INT39" s="636"/>
      <c r="INU39" s="636"/>
      <c r="INV39" s="636"/>
      <c r="INW39" s="636"/>
      <c r="INX39" s="636"/>
      <c r="INY39" s="636"/>
      <c r="INZ39" s="636"/>
      <c r="IOA39" s="636"/>
      <c r="IOB39" s="636"/>
      <c r="IOC39" s="636"/>
      <c r="IOD39" s="636"/>
      <c r="IOE39" s="636"/>
      <c r="IOF39" s="636"/>
      <c r="IOG39" s="636"/>
      <c r="IOH39" s="636"/>
      <c r="IOI39" s="636"/>
      <c r="IOJ39" s="636"/>
      <c r="IOK39" s="636"/>
      <c r="IOL39" s="636"/>
      <c r="IOM39" s="636"/>
      <c r="ION39" s="636"/>
      <c r="IOO39" s="636"/>
      <c r="IOP39" s="636"/>
      <c r="IOQ39" s="636"/>
      <c r="IOR39" s="636"/>
      <c r="IOS39" s="636"/>
      <c r="IOT39" s="636"/>
      <c r="IOU39" s="636"/>
      <c r="IOV39" s="636"/>
      <c r="IOW39" s="636"/>
      <c r="IOX39" s="636"/>
      <c r="IOY39" s="636"/>
      <c r="IOZ39" s="636"/>
      <c r="IPA39" s="636"/>
      <c r="IPB39" s="636"/>
      <c r="IPC39" s="636"/>
      <c r="IPD39" s="636"/>
      <c r="IPE39" s="636"/>
      <c r="IPF39" s="636"/>
      <c r="IPG39" s="636"/>
      <c r="IPH39" s="636"/>
      <c r="IPI39" s="636"/>
      <c r="IPJ39" s="636"/>
      <c r="IPK39" s="636"/>
      <c r="IPL39" s="636"/>
      <c r="IPM39" s="636"/>
      <c r="IPN39" s="636"/>
      <c r="IPO39" s="636"/>
      <c r="IPP39" s="636"/>
      <c r="IPQ39" s="636"/>
      <c r="IPR39" s="636"/>
      <c r="IPS39" s="636"/>
      <c r="IPT39" s="636"/>
      <c r="IPU39" s="636"/>
      <c r="IPV39" s="636"/>
      <c r="IPW39" s="636"/>
      <c r="IPX39" s="636"/>
      <c r="IPY39" s="636"/>
      <c r="IPZ39" s="636"/>
      <c r="IQA39" s="636"/>
      <c r="IQB39" s="636"/>
      <c r="IQC39" s="636"/>
      <c r="IQD39" s="636"/>
      <c r="IQE39" s="636"/>
      <c r="IQF39" s="636"/>
      <c r="IQG39" s="636"/>
      <c r="IQH39" s="636"/>
      <c r="IQI39" s="636"/>
      <c r="IQJ39" s="636"/>
      <c r="IQK39" s="636"/>
      <c r="IQL39" s="636"/>
      <c r="IQM39" s="636"/>
      <c r="IQN39" s="636"/>
      <c r="IQO39" s="636"/>
      <c r="IQP39" s="636"/>
      <c r="IQQ39" s="636"/>
      <c r="IQR39" s="636"/>
      <c r="IQS39" s="636"/>
      <c r="IQT39" s="636"/>
      <c r="IQU39" s="636"/>
      <c r="IQV39" s="636"/>
      <c r="IQW39" s="636"/>
      <c r="IQX39" s="636"/>
      <c r="IQY39" s="636"/>
      <c r="IQZ39" s="636"/>
      <c r="IRA39" s="636"/>
      <c r="IRB39" s="636"/>
      <c r="IRC39" s="636"/>
      <c r="IRD39" s="636"/>
      <c r="IRE39" s="636"/>
      <c r="IRF39" s="636"/>
      <c r="IRG39" s="636"/>
      <c r="IRH39" s="636"/>
      <c r="IRI39" s="636"/>
      <c r="IRJ39" s="636"/>
      <c r="IRK39" s="636"/>
      <c r="IRL39" s="636"/>
      <c r="IRM39" s="636"/>
      <c r="IRN39" s="636"/>
      <c r="IRO39" s="636"/>
      <c r="IRP39" s="636"/>
      <c r="IRQ39" s="636"/>
      <c r="IRR39" s="636"/>
      <c r="IRS39" s="636"/>
      <c r="IRT39" s="636"/>
      <c r="IRU39" s="636"/>
      <c r="IRV39" s="636"/>
      <c r="IRW39" s="636"/>
      <c r="IRX39" s="636"/>
      <c r="IRY39" s="636"/>
      <c r="IRZ39" s="636"/>
      <c r="ISA39" s="636"/>
      <c r="ISB39" s="636"/>
      <c r="ISC39" s="636"/>
      <c r="ISD39" s="636"/>
      <c r="ISE39" s="636"/>
      <c r="ISF39" s="636"/>
      <c r="ISG39" s="636"/>
      <c r="ISH39" s="636"/>
      <c r="ISI39" s="636"/>
      <c r="ISJ39" s="636"/>
      <c r="ISK39" s="636"/>
      <c r="ISL39" s="636"/>
      <c r="ISM39" s="636"/>
      <c r="ISN39" s="636"/>
      <c r="ISO39" s="636"/>
      <c r="ISP39" s="636"/>
      <c r="ISQ39" s="636"/>
      <c r="ISR39" s="636"/>
      <c r="ISS39" s="636"/>
      <c r="IST39" s="636"/>
      <c r="ISU39" s="636"/>
      <c r="ISV39" s="636"/>
      <c r="ISW39" s="636"/>
      <c r="ISX39" s="636"/>
      <c r="ISY39" s="636"/>
      <c r="ISZ39" s="636"/>
      <c r="ITA39" s="636"/>
      <c r="ITB39" s="636"/>
      <c r="ITC39" s="636"/>
      <c r="ITD39" s="636"/>
      <c r="ITE39" s="636"/>
      <c r="ITF39" s="636"/>
      <c r="ITG39" s="636"/>
      <c r="ITH39" s="636"/>
      <c r="ITI39" s="636"/>
      <c r="ITJ39" s="636"/>
      <c r="ITK39" s="636"/>
      <c r="ITL39" s="636"/>
      <c r="ITM39" s="636"/>
      <c r="ITN39" s="636"/>
      <c r="ITO39" s="636"/>
      <c r="ITP39" s="636"/>
      <c r="ITQ39" s="636"/>
      <c r="ITR39" s="636"/>
      <c r="ITS39" s="636"/>
      <c r="ITT39" s="636"/>
      <c r="ITU39" s="636"/>
      <c r="ITV39" s="636"/>
      <c r="ITW39" s="636"/>
      <c r="ITX39" s="636"/>
      <c r="ITY39" s="636"/>
      <c r="ITZ39" s="636"/>
      <c r="IUA39" s="636"/>
      <c r="IUB39" s="636"/>
      <c r="IUC39" s="636"/>
      <c r="IUD39" s="636"/>
      <c r="IUE39" s="636"/>
      <c r="IUF39" s="636"/>
      <c r="IUG39" s="636"/>
      <c r="IUH39" s="636"/>
      <c r="IUI39" s="636"/>
      <c r="IUJ39" s="636"/>
      <c r="IUK39" s="636"/>
      <c r="IUL39" s="636"/>
      <c r="IUM39" s="636"/>
      <c r="IUN39" s="636"/>
      <c r="IUO39" s="636"/>
      <c r="IUP39" s="636"/>
      <c r="IUQ39" s="636"/>
      <c r="IUR39" s="636"/>
      <c r="IUS39" s="636"/>
      <c r="IUT39" s="636"/>
      <c r="IUU39" s="636"/>
      <c r="IUV39" s="636"/>
      <c r="IUW39" s="636"/>
      <c r="IUX39" s="636"/>
      <c r="IUY39" s="636"/>
      <c r="IUZ39" s="636"/>
      <c r="IVA39" s="636"/>
      <c r="IVB39" s="636"/>
      <c r="IVC39" s="636"/>
      <c r="IVD39" s="636"/>
      <c r="IVE39" s="636"/>
      <c r="IVF39" s="636"/>
      <c r="IVG39" s="636"/>
      <c r="IVH39" s="636"/>
      <c r="IVI39" s="636"/>
      <c r="IVJ39" s="636"/>
      <c r="IVK39" s="636"/>
      <c r="IVL39" s="636"/>
      <c r="IVM39" s="636"/>
      <c r="IVN39" s="636"/>
      <c r="IVO39" s="636"/>
      <c r="IVP39" s="636"/>
      <c r="IVQ39" s="636"/>
      <c r="IVR39" s="636"/>
      <c r="IVS39" s="636"/>
      <c r="IVT39" s="636"/>
      <c r="IVU39" s="636"/>
      <c r="IVV39" s="636"/>
      <c r="IVW39" s="636"/>
      <c r="IVX39" s="636"/>
      <c r="IVY39" s="636"/>
      <c r="IVZ39" s="636"/>
      <c r="IWA39" s="636"/>
      <c r="IWB39" s="636"/>
      <c r="IWC39" s="636"/>
      <c r="IWD39" s="636"/>
      <c r="IWE39" s="636"/>
      <c r="IWF39" s="636"/>
      <c r="IWG39" s="636"/>
      <c r="IWH39" s="636"/>
      <c r="IWI39" s="636"/>
      <c r="IWJ39" s="636"/>
      <c r="IWK39" s="636"/>
      <c r="IWL39" s="636"/>
      <c r="IWM39" s="636"/>
      <c r="IWN39" s="636"/>
      <c r="IWO39" s="636"/>
      <c r="IWP39" s="636"/>
      <c r="IWQ39" s="636"/>
      <c r="IWR39" s="636"/>
      <c r="IWS39" s="636"/>
      <c r="IWT39" s="636"/>
      <c r="IWU39" s="636"/>
      <c r="IWV39" s="636"/>
      <c r="IWW39" s="636"/>
      <c r="IWX39" s="636"/>
      <c r="IWY39" s="636"/>
      <c r="IWZ39" s="636"/>
      <c r="IXA39" s="636"/>
      <c r="IXB39" s="636"/>
      <c r="IXC39" s="636"/>
      <c r="IXD39" s="636"/>
      <c r="IXE39" s="636"/>
      <c r="IXF39" s="636"/>
      <c r="IXG39" s="636"/>
      <c r="IXH39" s="636"/>
      <c r="IXI39" s="636"/>
      <c r="IXJ39" s="636"/>
      <c r="IXK39" s="636"/>
      <c r="IXL39" s="636"/>
      <c r="IXM39" s="636"/>
      <c r="IXN39" s="636"/>
      <c r="IXO39" s="636"/>
      <c r="IXP39" s="636"/>
      <c r="IXQ39" s="636"/>
      <c r="IXR39" s="636"/>
      <c r="IXS39" s="636"/>
      <c r="IXT39" s="636"/>
      <c r="IXU39" s="636"/>
      <c r="IXV39" s="636"/>
      <c r="IXW39" s="636"/>
      <c r="IXX39" s="636"/>
      <c r="IXY39" s="636"/>
      <c r="IXZ39" s="636"/>
      <c r="IYA39" s="636"/>
      <c r="IYB39" s="636"/>
      <c r="IYC39" s="636"/>
      <c r="IYD39" s="636"/>
      <c r="IYE39" s="636"/>
      <c r="IYF39" s="636"/>
      <c r="IYG39" s="636"/>
      <c r="IYH39" s="636"/>
      <c r="IYI39" s="636"/>
      <c r="IYJ39" s="636"/>
      <c r="IYK39" s="636"/>
      <c r="IYL39" s="636"/>
      <c r="IYM39" s="636"/>
      <c r="IYN39" s="636"/>
      <c r="IYO39" s="636"/>
      <c r="IYP39" s="636"/>
      <c r="IYQ39" s="636"/>
      <c r="IYR39" s="636"/>
      <c r="IYS39" s="636"/>
      <c r="IYT39" s="636"/>
      <c r="IYU39" s="636"/>
      <c r="IYV39" s="636"/>
      <c r="IYW39" s="636"/>
      <c r="IYX39" s="636"/>
      <c r="IYY39" s="636"/>
      <c r="IYZ39" s="636"/>
      <c r="IZA39" s="636"/>
      <c r="IZB39" s="636"/>
      <c r="IZC39" s="636"/>
      <c r="IZD39" s="636"/>
      <c r="IZE39" s="636"/>
      <c r="IZF39" s="636"/>
      <c r="IZG39" s="636"/>
      <c r="IZH39" s="636"/>
      <c r="IZI39" s="636"/>
      <c r="IZJ39" s="636"/>
      <c r="IZK39" s="636"/>
      <c r="IZL39" s="636"/>
      <c r="IZM39" s="636"/>
      <c r="IZN39" s="636"/>
      <c r="IZO39" s="636"/>
      <c r="IZP39" s="636"/>
      <c r="IZQ39" s="636"/>
      <c r="IZR39" s="636"/>
      <c r="IZS39" s="636"/>
      <c r="IZT39" s="636"/>
      <c r="IZU39" s="636"/>
      <c r="IZV39" s="636"/>
      <c r="IZW39" s="636"/>
      <c r="IZX39" s="636"/>
      <c r="IZY39" s="636"/>
      <c r="IZZ39" s="636"/>
      <c r="JAA39" s="636"/>
      <c r="JAB39" s="636"/>
      <c r="JAC39" s="636"/>
      <c r="JAD39" s="636"/>
      <c r="JAE39" s="636"/>
      <c r="JAF39" s="636"/>
      <c r="JAG39" s="636"/>
      <c r="JAH39" s="636"/>
      <c r="JAI39" s="636"/>
      <c r="JAJ39" s="636"/>
      <c r="JAK39" s="636"/>
      <c r="JAL39" s="636"/>
      <c r="JAM39" s="636"/>
      <c r="JAN39" s="636"/>
      <c r="JAO39" s="636"/>
      <c r="JAP39" s="636"/>
      <c r="JAQ39" s="636"/>
      <c r="JAR39" s="636"/>
      <c r="JAS39" s="636"/>
      <c r="JAT39" s="636"/>
      <c r="JAU39" s="636"/>
      <c r="JAV39" s="636"/>
      <c r="JAW39" s="636"/>
      <c r="JAX39" s="636"/>
      <c r="JAY39" s="636"/>
      <c r="JAZ39" s="636"/>
      <c r="JBA39" s="636"/>
      <c r="JBB39" s="636"/>
      <c r="JBC39" s="636"/>
      <c r="JBD39" s="636"/>
      <c r="JBE39" s="636"/>
      <c r="JBF39" s="636"/>
      <c r="JBG39" s="636"/>
      <c r="JBH39" s="636"/>
      <c r="JBI39" s="636"/>
      <c r="JBJ39" s="636"/>
      <c r="JBK39" s="636"/>
      <c r="JBL39" s="636"/>
      <c r="JBM39" s="636"/>
      <c r="JBN39" s="636"/>
      <c r="JBO39" s="636"/>
      <c r="JBP39" s="636"/>
      <c r="JBQ39" s="636"/>
      <c r="JBR39" s="636"/>
      <c r="JBS39" s="636"/>
      <c r="JBT39" s="636"/>
      <c r="JBU39" s="636"/>
      <c r="JBV39" s="636"/>
      <c r="JBW39" s="636"/>
      <c r="JBX39" s="636"/>
      <c r="JBY39" s="636"/>
      <c r="JBZ39" s="636"/>
      <c r="JCA39" s="636"/>
      <c r="JCB39" s="636"/>
      <c r="JCC39" s="636"/>
      <c r="JCD39" s="636"/>
      <c r="JCE39" s="636"/>
      <c r="JCF39" s="636"/>
      <c r="JCG39" s="636"/>
      <c r="JCH39" s="636"/>
      <c r="JCI39" s="636"/>
      <c r="JCJ39" s="636"/>
      <c r="JCK39" s="636"/>
      <c r="JCL39" s="636"/>
      <c r="JCM39" s="636"/>
      <c r="JCN39" s="636"/>
      <c r="JCO39" s="636"/>
      <c r="JCP39" s="636"/>
      <c r="JCQ39" s="636"/>
      <c r="JCR39" s="636"/>
      <c r="JCS39" s="636"/>
      <c r="JCT39" s="636"/>
      <c r="JCU39" s="636"/>
      <c r="JCV39" s="636"/>
      <c r="JCW39" s="636"/>
      <c r="JCX39" s="636"/>
      <c r="JCY39" s="636"/>
      <c r="JCZ39" s="636"/>
      <c r="JDA39" s="636"/>
      <c r="JDB39" s="636"/>
      <c r="JDC39" s="636"/>
      <c r="JDD39" s="636"/>
      <c r="JDE39" s="636"/>
      <c r="JDF39" s="636"/>
      <c r="JDG39" s="636"/>
      <c r="JDH39" s="636"/>
      <c r="JDI39" s="636"/>
      <c r="JDJ39" s="636"/>
      <c r="JDK39" s="636"/>
      <c r="JDL39" s="636"/>
      <c r="JDM39" s="636"/>
      <c r="JDN39" s="636"/>
      <c r="JDO39" s="636"/>
      <c r="JDP39" s="636"/>
      <c r="JDQ39" s="636"/>
      <c r="JDR39" s="636"/>
      <c r="JDS39" s="636"/>
      <c r="JDT39" s="636"/>
      <c r="JDU39" s="636"/>
      <c r="JDV39" s="636"/>
      <c r="JDW39" s="636"/>
      <c r="JDX39" s="636"/>
      <c r="JDY39" s="636"/>
      <c r="JDZ39" s="636"/>
      <c r="JEA39" s="636"/>
      <c r="JEB39" s="636"/>
      <c r="JEC39" s="636"/>
      <c r="JED39" s="636"/>
      <c r="JEE39" s="636"/>
      <c r="JEF39" s="636"/>
      <c r="JEG39" s="636"/>
      <c r="JEH39" s="636"/>
      <c r="JEI39" s="636"/>
      <c r="JEJ39" s="636"/>
      <c r="JEK39" s="636"/>
      <c r="JEL39" s="636"/>
      <c r="JEM39" s="636"/>
      <c r="JEN39" s="636"/>
      <c r="JEO39" s="636"/>
      <c r="JEP39" s="636"/>
      <c r="JEQ39" s="636"/>
      <c r="JER39" s="636"/>
      <c r="JES39" s="636"/>
      <c r="JET39" s="636"/>
      <c r="JEU39" s="636"/>
      <c r="JEV39" s="636"/>
      <c r="JEW39" s="636"/>
      <c r="JEX39" s="636"/>
      <c r="JEY39" s="636"/>
      <c r="JEZ39" s="636"/>
      <c r="JFA39" s="636"/>
      <c r="JFB39" s="636"/>
      <c r="JFC39" s="636"/>
      <c r="JFD39" s="636"/>
      <c r="JFE39" s="636"/>
      <c r="JFF39" s="636"/>
      <c r="JFG39" s="636"/>
      <c r="JFH39" s="636"/>
      <c r="JFI39" s="636"/>
      <c r="JFJ39" s="636"/>
      <c r="JFK39" s="636"/>
      <c r="JFL39" s="636"/>
      <c r="JFM39" s="636"/>
      <c r="JFN39" s="636"/>
      <c r="JFO39" s="636"/>
      <c r="JFP39" s="636"/>
      <c r="JFQ39" s="636"/>
      <c r="JFR39" s="636"/>
      <c r="JFS39" s="636"/>
      <c r="JFT39" s="636"/>
      <c r="JFU39" s="636"/>
      <c r="JFV39" s="636"/>
      <c r="JFW39" s="636"/>
      <c r="JFX39" s="636"/>
      <c r="JFY39" s="636"/>
      <c r="JFZ39" s="636"/>
      <c r="JGA39" s="636"/>
      <c r="JGB39" s="636"/>
      <c r="JGC39" s="636"/>
      <c r="JGD39" s="636"/>
      <c r="JGE39" s="636"/>
      <c r="JGF39" s="636"/>
      <c r="JGG39" s="636"/>
      <c r="JGH39" s="636"/>
      <c r="JGI39" s="636"/>
      <c r="JGJ39" s="636"/>
      <c r="JGK39" s="636"/>
      <c r="JGL39" s="636"/>
      <c r="JGM39" s="636"/>
      <c r="JGN39" s="636"/>
      <c r="JGO39" s="636"/>
      <c r="JGP39" s="636"/>
      <c r="JGQ39" s="636"/>
      <c r="JGR39" s="636"/>
      <c r="JGS39" s="636"/>
      <c r="JGT39" s="636"/>
      <c r="JGU39" s="636"/>
      <c r="JGV39" s="636"/>
      <c r="JGW39" s="636"/>
      <c r="JGX39" s="636"/>
      <c r="JGY39" s="636"/>
      <c r="JGZ39" s="636"/>
      <c r="JHA39" s="636"/>
      <c r="JHB39" s="636"/>
      <c r="JHC39" s="636"/>
      <c r="JHD39" s="636"/>
      <c r="JHE39" s="636"/>
      <c r="JHF39" s="636"/>
      <c r="JHG39" s="636"/>
      <c r="JHH39" s="636"/>
      <c r="JHI39" s="636"/>
      <c r="JHJ39" s="636"/>
      <c r="JHK39" s="636"/>
      <c r="JHL39" s="636"/>
      <c r="JHM39" s="636"/>
      <c r="JHN39" s="636"/>
      <c r="JHO39" s="636"/>
      <c r="JHP39" s="636"/>
      <c r="JHQ39" s="636"/>
      <c r="JHR39" s="636"/>
      <c r="JHS39" s="636"/>
      <c r="JHT39" s="636"/>
      <c r="JHU39" s="636"/>
      <c r="JHV39" s="636"/>
      <c r="JHW39" s="636"/>
      <c r="JHX39" s="636"/>
      <c r="JHY39" s="636"/>
      <c r="JHZ39" s="636"/>
      <c r="JIA39" s="636"/>
      <c r="JIB39" s="636"/>
      <c r="JIC39" s="636"/>
      <c r="JID39" s="636"/>
      <c r="JIE39" s="636"/>
      <c r="JIF39" s="636"/>
      <c r="JIG39" s="636"/>
      <c r="JIH39" s="636"/>
      <c r="JII39" s="636"/>
      <c r="JIJ39" s="636"/>
      <c r="JIK39" s="636"/>
      <c r="JIL39" s="636"/>
      <c r="JIM39" s="636"/>
      <c r="JIN39" s="636"/>
      <c r="JIO39" s="636"/>
      <c r="JIP39" s="636"/>
      <c r="JIQ39" s="636"/>
      <c r="JIR39" s="636"/>
      <c r="JIS39" s="636"/>
      <c r="JIT39" s="636"/>
      <c r="JIU39" s="636"/>
      <c r="JIV39" s="636"/>
      <c r="JIW39" s="636"/>
      <c r="JIX39" s="636"/>
      <c r="JIY39" s="636"/>
      <c r="JIZ39" s="636"/>
      <c r="JJA39" s="636"/>
      <c r="JJB39" s="636"/>
      <c r="JJC39" s="636"/>
      <c r="JJD39" s="636"/>
      <c r="JJE39" s="636"/>
      <c r="JJF39" s="636"/>
      <c r="JJG39" s="636"/>
      <c r="JJH39" s="636"/>
      <c r="JJI39" s="636"/>
      <c r="JJJ39" s="636"/>
      <c r="JJK39" s="636"/>
      <c r="JJL39" s="636"/>
      <c r="JJM39" s="636"/>
      <c r="JJN39" s="636"/>
      <c r="JJO39" s="636"/>
      <c r="JJP39" s="636"/>
      <c r="JJQ39" s="636"/>
      <c r="JJR39" s="636"/>
      <c r="JJS39" s="636"/>
      <c r="JJT39" s="636"/>
      <c r="JJU39" s="636"/>
      <c r="JJV39" s="636"/>
      <c r="JJW39" s="636"/>
      <c r="JJX39" s="636"/>
      <c r="JJY39" s="636"/>
      <c r="JJZ39" s="636"/>
      <c r="JKA39" s="636"/>
      <c r="JKB39" s="636"/>
      <c r="JKC39" s="636"/>
      <c r="JKD39" s="636"/>
      <c r="JKE39" s="636"/>
      <c r="JKF39" s="636"/>
      <c r="JKG39" s="636"/>
      <c r="JKH39" s="636"/>
      <c r="JKI39" s="636"/>
      <c r="JKJ39" s="636"/>
      <c r="JKK39" s="636"/>
      <c r="JKL39" s="636"/>
      <c r="JKM39" s="636"/>
      <c r="JKN39" s="636"/>
      <c r="JKO39" s="636"/>
      <c r="JKP39" s="636"/>
      <c r="JKQ39" s="636"/>
      <c r="JKR39" s="636"/>
      <c r="JKS39" s="636"/>
      <c r="JKT39" s="636"/>
      <c r="JKU39" s="636"/>
      <c r="JKV39" s="636"/>
      <c r="JKW39" s="636"/>
      <c r="JKX39" s="636"/>
      <c r="JKY39" s="636"/>
      <c r="JKZ39" s="636"/>
      <c r="JLA39" s="636"/>
      <c r="JLB39" s="636"/>
      <c r="JLC39" s="636"/>
      <c r="JLD39" s="636"/>
      <c r="JLE39" s="636"/>
      <c r="JLF39" s="636"/>
      <c r="JLG39" s="636"/>
      <c r="JLH39" s="636"/>
      <c r="JLI39" s="636"/>
      <c r="JLJ39" s="636"/>
      <c r="JLK39" s="636"/>
      <c r="JLL39" s="636"/>
      <c r="JLM39" s="636"/>
      <c r="JLN39" s="636"/>
      <c r="JLO39" s="636"/>
      <c r="JLP39" s="636"/>
      <c r="JLQ39" s="636"/>
      <c r="JLR39" s="636"/>
      <c r="JLS39" s="636"/>
      <c r="JLT39" s="636"/>
      <c r="JLU39" s="636"/>
      <c r="JLV39" s="636"/>
      <c r="JLW39" s="636"/>
      <c r="JLX39" s="636"/>
      <c r="JLY39" s="636"/>
      <c r="JLZ39" s="636"/>
      <c r="JMA39" s="636"/>
      <c r="JMB39" s="636"/>
      <c r="JMC39" s="636"/>
      <c r="JMD39" s="636"/>
      <c r="JME39" s="636"/>
      <c r="JMF39" s="636"/>
      <c r="JMG39" s="636"/>
      <c r="JMH39" s="636"/>
      <c r="JMI39" s="636"/>
      <c r="JMJ39" s="636"/>
      <c r="JMK39" s="636"/>
      <c r="JML39" s="636"/>
      <c r="JMM39" s="636"/>
      <c r="JMN39" s="636"/>
      <c r="JMO39" s="636"/>
      <c r="JMP39" s="636"/>
      <c r="JMQ39" s="636"/>
      <c r="JMR39" s="636"/>
      <c r="JMS39" s="636"/>
      <c r="JMT39" s="636"/>
      <c r="JMU39" s="636"/>
      <c r="JMV39" s="636"/>
      <c r="JMW39" s="636"/>
      <c r="JMX39" s="636"/>
      <c r="JMY39" s="636"/>
      <c r="JMZ39" s="636"/>
      <c r="JNA39" s="636"/>
      <c r="JNB39" s="636"/>
      <c r="JNC39" s="636"/>
      <c r="JND39" s="636"/>
      <c r="JNE39" s="636"/>
      <c r="JNF39" s="636"/>
      <c r="JNG39" s="636"/>
      <c r="JNH39" s="636"/>
      <c r="JNI39" s="636"/>
      <c r="JNJ39" s="636"/>
      <c r="JNK39" s="636"/>
      <c r="JNL39" s="636"/>
      <c r="JNM39" s="636"/>
      <c r="JNN39" s="636"/>
      <c r="JNO39" s="636"/>
      <c r="JNP39" s="636"/>
      <c r="JNQ39" s="636"/>
      <c r="JNR39" s="636"/>
      <c r="JNS39" s="636"/>
      <c r="JNT39" s="636"/>
      <c r="JNU39" s="636"/>
      <c r="JNV39" s="636"/>
      <c r="JNW39" s="636"/>
      <c r="JNX39" s="636"/>
      <c r="JNY39" s="636"/>
      <c r="JNZ39" s="636"/>
      <c r="JOA39" s="636"/>
      <c r="JOB39" s="636"/>
      <c r="JOC39" s="636"/>
      <c r="JOD39" s="636"/>
      <c r="JOE39" s="636"/>
      <c r="JOF39" s="636"/>
      <c r="JOG39" s="636"/>
      <c r="JOH39" s="636"/>
      <c r="JOI39" s="636"/>
      <c r="JOJ39" s="636"/>
      <c r="JOK39" s="636"/>
      <c r="JOL39" s="636"/>
      <c r="JOM39" s="636"/>
      <c r="JON39" s="636"/>
      <c r="JOO39" s="636"/>
      <c r="JOP39" s="636"/>
      <c r="JOQ39" s="636"/>
      <c r="JOR39" s="636"/>
      <c r="JOS39" s="636"/>
      <c r="JOT39" s="636"/>
      <c r="JOU39" s="636"/>
      <c r="JOV39" s="636"/>
      <c r="JOW39" s="636"/>
      <c r="JOX39" s="636"/>
      <c r="JOY39" s="636"/>
      <c r="JOZ39" s="636"/>
      <c r="JPA39" s="636"/>
      <c r="JPB39" s="636"/>
      <c r="JPC39" s="636"/>
      <c r="JPD39" s="636"/>
      <c r="JPE39" s="636"/>
      <c r="JPF39" s="636"/>
      <c r="JPG39" s="636"/>
      <c r="JPH39" s="636"/>
      <c r="JPI39" s="636"/>
      <c r="JPJ39" s="636"/>
      <c r="JPK39" s="636"/>
      <c r="JPL39" s="636"/>
      <c r="JPM39" s="636"/>
      <c r="JPN39" s="636"/>
      <c r="JPO39" s="636"/>
      <c r="JPP39" s="636"/>
      <c r="JPQ39" s="636"/>
      <c r="JPR39" s="636"/>
      <c r="JPS39" s="636"/>
      <c r="JPT39" s="636"/>
      <c r="JPU39" s="636"/>
      <c r="JPV39" s="636"/>
      <c r="JPW39" s="636"/>
      <c r="JPX39" s="636"/>
      <c r="JPY39" s="636"/>
      <c r="JPZ39" s="636"/>
      <c r="JQA39" s="636"/>
      <c r="JQB39" s="636"/>
      <c r="JQC39" s="636"/>
      <c r="JQD39" s="636"/>
      <c r="JQE39" s="636"/>
      <c r="JQF39" s="636"/>
      <c r="JQG39" s="636"/>
      <c r="JQH39" s="636"/>
      <c r="JQI39" s="636"/>
      <c r="JQJ39" s="636"/>
      <c r="JQK39" s="636"/>
      <c r="JQL39" s="636"/>
      <c r="JQM39" s="636"/>
      <c r="JQN39" s="636"/>
      <c r="JQO39" s="636"/>
      <c r="JQP39" s="636"/>
      <c r="JQQ39" s="636"/>
      <c r="JQR39" s="636"/>
      <c r="JQS39" s="636"/>
      <c r="JQT39" s="636"/>
      <c r="JQU39" s="636"/>
      <c r="JQV39" s="636"/>
      <c r="JQW39" s="636"/>
      <c r="JQX39" s="636"/>
      <c r="JQY39" s="636"/>
      <c r="JQZ39" s="636"/>
      <c r="JRA39" s="636"/>
      <c r="JRB39" s="636"/>
      <c r="JRC39" s="636"/>
      <c r="JRD39" s="636"/>
      <c r="JRE39" s="636"/>
      <c r="JRF39" s="636"/>
      <c r="JRG39" s="636"/>
      <c r="JRH39" s="636"/>
      <c r="JRI39" s="636"/>
      <c r="JRJ39" s="636"/>
      <c r="JRK39" s="636"/>
      <c r="JRL39" s="636"/>
      <c r="JRM39" s="636"/>
      <c r="JRN39" s="636"/>
      <c r="JRO39" s="636"/>
      <c r="JRP39" s="636"/>
      <c r="JRQ39" s="636"/>
      <c r="JRR39" s="636"/>
      <c r="JRS39" s="636"/>
      <c r="JRT39" s="636"/>
      <c r="JRU39" s="636"/>
      <c r="JRV39" s="636"/>
      <c r="JRW39" s="636"/>
      <c r="JRX39" s="636"/>
      <c r="JRY39" s="636"/>
      <c r="JRZ39" s="636"/>
      <c r="JSA39" s="636"/>
      <c r="JSB39" s="636"/>
      <c r="JSC39" s="636"/>
      <c r="JSD39" s="636"/>
      <c r="JSE39" s="636"/>
      <c r="JSF39" s="636"/>
      <c r="JSG39" s="636"/>
      <c r="JSH39" s="636"/>
      <c r="JSI39" s="636"/>
      <c r="JSJ39" s="636"/>
      <c r="JSK39" s="636"/>
      <c r="JSL39" s="636"/>
      <c r="JSM39" s="636"/>
      <c r="JSN39" s="636"/>
      <c r="JSO39" s="636"/>
      <c r="JSP39" s="636"/>
      <c r="JSQ39" s="636"/>
      <c r="JSR39" s="636"/>
      <c r="JSS39" s="636"/>
      <c r="JST39" s="636"/>
      <c r="JSU39" s="636"/>
      <c r="JSV39" s="636"/>
      <c r="JSW39" s="636"/>
      <c r="JSX39" s="636"/>
      <c r="JSY39" s="636"/>
      <c r="JSZ39" s="636"/>
      <c r="JTA39" s="636"/>
      <c r="JTB39" s="636"/>
      <c r="JTC39" s="636"/>
      <c r="JTD39" s="636"/>
      <c r="JTE39" s="636"/>
      <c r="JTF39" s="636"/>
      <c r="JTG39" s="636"/>
      <c r="JTH39" s="636"/>
      <c r="JTI39" s="636"/>
      <c r="JTJ39" s="636"/>
      <c r="JTK39" s="636"/>
      <c r="JTL39" s="636"/>
      <c r="JTM39" s="636"/>
      <c r="JTN39" s="636"/>
      <c r="JTO39" s="636"/>
      <c r="JTP39" s="636"/>
      <c r="JTQ39" s="636"/>
      <c r="JTR39" s="636"/>
      <c r="JTS39" s="636"/>
      <c r="JTT39" s="636"/>
      <c r="JTU39" s="636"/>
      <c r="JTV39" s="636"/>
      <c r="JTW39" s="636"/>
      <c r="JTX39" s="636"/>
      <c r="JTY39" s="636"/>
      <c r="JTZ39" s="636"/>
      <c r="JUA39" s="636"/>
      <c r="JUB39" s="636"/>
      <c r="JUC39" s="636"/>
      <c r="JUD39" s="636"/>
      <c r="JUE39" s="636"/>
      <c r="JUF39" s="636"/>
      <c r="JUG39" s="636"/>
      <c r="JUH39" s="636"/>
      <c r="JUI39" s="636"/>
      <c r="JUJ39" s="636"/>
      <c r="JUK39" s="636"/>
      <c r="JUL39" s="636"/>
      <c r="JUM39" s="636"/>
      <c r="JUN39" s="636"/>
      <c r="JUO39" s="636"/>
      <c r="JUP39" s="636"/>
      <c r="JUQ39" s="636"/>
      <c r="JUR39" s="636"/>
      <c r="JUS39" s="636"/>
      <c r="JUT39" s="636"/>
      <c r="JUU39" s="636"/>
      <c r="JUV39" s="636"/>
      <c r="JUW39" s="636"/>
      <c r="JUX39" s="636"/>
      <c r="JUY39" s="636"/>
      <c r="JUZ39" s="636"/>
      <c r="JVA39" s="636"/>
      <c r="JVB39" s="636"/>
      <c r="JVC39" s="636"/>
      <c r="JVD39" s="636"/>
      <c r="JVE39" s="636"/>
      <c r="JVF39" s="636"/>
      <c r="JVG39" s="636"/>
      <c r="JVH39" s="636"/>
      <c r="JVI39" s="636"/>
      <c r="JVJ39" s="636"/>
      <c r="JVK39" s="636"/>
      <c r="JVL39" s="636"/>
      <c r="JVM39" s="636"/>
      <c r="JVN39" s="636"/>
      <c r="JVO39" s="636"/>
      <c r="JVP39" s="636"/>
      <c r="JVQ39" s="636"/>
      <c r="JVR39" s="636"/>
      <c r="JVS39" s="636"/>
      <c r="JVT39" s="636"/>
      <c r="JVU39" s="636"/>
      <c r="JVV39" s="636"/>
      <c r="JVW39" s="636"/>
      <c r="JVX39" s="636"/>
      <c r="JVY39" s="636"/>
      <c r="JVZ39" s="636"/>
      <c r="JWA39" s="636"/>
      <c r="JWB39" s="636"/>
      <c r="JWC39" s="636"/>
      <c r="JWD39" s="636"/>
      <c r="JWE39" s="636"/>
      <c r="JWF39" s="636"/>
      <c r="JWG39" s="636"/>
      <c r="JWH39" s="636"/>
      <c r="JWI39" s="636"/>
      <c r="JWJ39" s="636"/>
      <c r="JWK39" s="636"/>
      <c r="JWL39" s="636"/>
      <c r="JWM39" s="636"/>
      <c r="JWN39" s="636"/>
      <c r="JWO39" s="636"/>
      <c r="JWP39" s="636"/>
      <c r="JWQ39" s="636"/>
      <c r="JWR39" s="636"/>
      <c r="JWS39" s="636"/>
      <c r="JWT39" s="636"/>
      <c r="JWU39" s="636"/>
      <c r="JWV39" s="636"/>
      <c r="JWW39" s="636"/>
      <c r="JWX39" s="636"/>
      <c r="JWY39" s="636"/>
      <c r="JWZ39" s="636"/>
      <c r="JXA39" s="636"/>
      <c r="JXB39" s="636"/>
      <c r="JXC39" s="636"/>
      <c r="JXD39" s="636"/>
      <c r="JXE39" s="636"/>
      <c r="JXF39" s="636"/>
      <c r="JXG39" s="636"/>
      <c r="JXH39" s="636"/>
      <c r="JXI39" s="636"/>
      <c r="JXJ39" s="636"/>
      <c r="JXK39" s="636"/>
      <c r="JXL39" s="636"/>
      <c r="JXM39" s="636"/>
      <c r="JXN39" s="636"/>
      <c r="JXO39" s="636"/>
      <c r="JXP39" s="636"/>
      <c r="JXQ39" s="636"/>
      <c r="JXR39" s="636"/>
      <c r="JXS39" s="636"/>
      <c r="JXT39" s="636"/>
      <c r="JXU39" s="636"/>
      <c r="JXV39" s="636"/>
      <c r="JXW39" s="636"/>
      <c r="JXX39" s="636"/>
      <c r="JXY39" s="636"/>
      <c r="JXZ39" s="636"/>
      <c r="JYA39" s="636"/>
      <c r="JYB39" s="636"/>
      <c r="JYC39" s="636"/>
      <c r="JYD39" s="636"/>
      <c r="JYE39" s="636"/>
      <c r="JYF39" s="636"/>
      <c r="JYG39" s="636"/>
      <c r="JYH39" s="636"/>
      <c r="JYI39" s="636"/>
      <c r="JYJ39" s="636"/>
      <c r="JYK39" s="636"/>
      <c r="JYL39" s="636"/>
      <c r="JYM39" s="636"/>
      <c r="JYN39" s="636"/>
      <c r="JYO39" s="636"/>
      <c r="JYP39" s="636"/>
      <c r="JYQ39" s="636"/>
      <c r="JYR39" s="636"/>
      <c r="JYS39" s="636"/>
      <c r="JYT39" s="636"/>
      <c r="JYU39" s="636"/>
      <c r="JYV39" s="636"/>
      <c r="JYW39" s="636"/>
      <c r="JYX39" s="636"/>
      <c r="JYY39" s="636"/>
      <c r="JYZ39" s="636"/>
      <c r="JZA39" s="636"/>
      <c r="JZB39" s="636"/>
      <c r="JZC39" s="636"/>
      <c r="JZD39" s="636"/>
      <c r="JZE39" s="636"/>
      <c r="JZF39" s="636"/>
      <c r="JZG39" s="636"/>
      <c r="JZH39" s="636"/>
      <c r="JZI39" s="636"/>
      <c r="JZJ39" s="636"/>
      <c r="JZK39" s="636"/>
      <c r="JZL39" s="636"/>
      <c r="JZM39" s="636"/>
      <c r="JZN39" s="636"/>
      <c r="JZO39" s="636"/>
      <c r="JZP39" s="636"/>
      <c r="JZQ39" s="636"/>
      <c r="JZR39" s="636"/>
      <c r="JZS39" s="636"/>
      <c r="JZT39" s="636"/>
      <c r="JZU39" s="636"/>
      <c r="JZV39" s="636"/>
      <c r="JZW39" s="636"/>
      <c r="JZX39" s="636"/>
      <c r="JZY39" s="636"/>
      <c r="JZZ39" s="636"/>
      <c r="KAA39" s="636"/>
      <c r="KAB39" s="636"/>
      <c r="KAC39" s="636"/>
      <c r="KAD39" s="636"/>
      <c r="KAE39" s="636"/>
      <c r="KAF39" s="636"/>
      <c r="KAG39" s="636"/>
      <c r="KAH39" s="636"/>
      <c r="KAI39" s="636"/>
      <c r="KAJ39" s="636"/>
      <c r="KAK39" s="636"/>
      <c r="KAL39" s="636"/>
      <c r="KAM39" s="636"/>
      <c r="KAN39" s="636"/>
      <c r="KAO39" s="636"/>
      <c r="KAP39" s="636"/>
      <c r="KAQ39" s="636"/>
      <c r="KAR39" s="636"/>
      <c r="KAS39" s="636"/>
      <c r="KAT39" s="636"/>
      <c r="KAU39" s="636"/>
      <c r="KAV39" s="636"/>
      <c r="KAW39" s="636"/>
      <c r="KAX39" s="636"/>
      <c r="KAY39" s="636"/>
      <c r="KAZ39" s="636"/>
      <c r="KBA39" s="636"/>
      <c r="KBB39" s="636"/>
      <c r="KBC39" s="636"/>
      <c r="KBD39" s="636"/>
      <c r="KBE39" s="636"/>
      <c r="KBF39" s="636"/>
      <c r="KBG39" s="636"/>
      <c r="KBH39" s="636"/>
      <c r="KBI39" s="636"/>
      <c r="KBJ39" s="636"/>
      <c r="KBK39" s="636"/>
      <c r="KBL39" s="636"/>
      <c r="KBM39" s="636"/>
      <c r="KBN39" s="636"/>
      <c r="KBO39" s="636"/>
      <c r="KBP39" s="636"/>
      <c r="KBQ39" s="636"/>
      <c r="KBR39" s="636"/>
      <c r="KBS39" s="636"/>
      <c r="KBT39" s="636"/>
      <c r="KBU39" s="636"/>
      <c r="KBV39" s="636"/>
      <c r="KBW39" s="636"/>
      <c r="KBX39" s="636"/>
      <c r="KBY39" s="636"/>
      <c r="KBZ39" s="636"/>
      <c r="KCA39" s="636"/>
      <c r="KCB39" s="636"/>
      <c r="KCC39" s="636"/>
      <c r="KCD39" s="636"/>
      <c r="KCE39" s="636"/>
      <c r="KCF39" s="636"/>
      <c r="KCG39" s="636"/>
      <c r="KCH39" s="636"/>
      <c r="KCI39" s="636"/>
      <c r="KCJ39" s="636"/>
      <c r="KCK39" s="636"/>
      <c r="KCL39" s="636"/>
      <c r="KCM39" s="636"/>
      <c r="KCN39" s="636"/>
      <c r="KCO39" s="636"/>
      <c r="KCP39" s="636"/>
      <c r="KCQ39" s="636"/>
      <c r="KCR39" s="636"/>
      <c r="KCS39" s="636"/>
      <c r="KCT39" s="636"/>
      <c r="KCU39" s="636"/>
      <c r="KCV39" s="636"/>
      <c r="KCW39" s="636"/>
      <c r="KCX39" s="636"/>
      <c r="KCY39" s="636"/>
      <c r="KCZ39" s="636"/>
      <c r="KDA39" s="636"/>
      <c r="KDB39" s="636"/>
      <c r="KDC39" s="636"/>
      <c r="KDD39" s="636"/>
      <c r="KDE39" s="636"/>
      <c r="KDF39" s="636"/>
      <c r="KDG39" s="636"/>
      <c r="KDH39" s="636"/>
      <c r="KDI39" s="636"/>
      <c r="KDJ39" s="636"/>
      <c r="KDK39" s="636"/>
      <c r="KDL39" s="636"/>
      <c r="KDM39" s="636"/>
      <c r="KDN39" s="636"/>
      <c r="KDO39" s="636"/>
      <c r="KDP39" s="636"/>
      <c r="KDQ39" s="636"/>
      <c r="KDR39" s="636"/>
      <c r="KDS39" s="636"/>
      <c r="KDT39" s="636"/>
      <c r="KDU39" s="636"/>
      <c r="KDV39" s="636"/>
      <c r="KDW39" s="636"/>
      <c r="KDX39" s="636"/>
      <c r="KDY39" s="636"/>
      <c r="KDZ39" s="636"/>
      <c r="KEA39" s="636"/>
      <c r="KEB39" s="636"/>
      <c r="KEC39" s="636"/>
      <c r="KED39" s="636"/>
      <c r="KEE39" s="636"/>
      <c r="KEF39" s="636"/>
      <c r="KEG39" s="636"/>
      <c r="KEH39" s="636"/>
      <c r="KEI39" s="636"/>
      <c r="KEJ39" s="636"/>
      <c r="KEK39" s="636"/>
      <c r="KEL39" s="636"/>
      <c r="KEM39" s="636"/>
      <c r="KEN39" s="636"/>
      <c r="KEO39" s="636"/>
      <c r="KEP39" s="636"/>
      <c r="KEQ39" s="636"/>
      <c r="KER39" s="636"/>
      <c r="KES39" s="636"/>
      <c r="KET39" s="636"/>
      <c r="KEU39" s="636"/>
      <c r="KEV39" s="636"/>
      <c r="KEW39" s="636"/>
      <c r="KEX39" s="636"/>
      <c r="KEY39" s="636"/>
      <c r="KEZ39" s="636"/>
      <c r="KFA39" s="636"/>
      <c r="KFB39" s="636"/>
      <c r="KFC39" s="636"/>
      <c r="KFD39" s="636"/>
      <c r="KFE39" s="636"/>
      <c r="KFF39" s="636"/>
      <c r="KFG39" s="636"/>
      <c r="KFH39" s="636"/>
      <c r="KFI39" s="636"/>
      <c r="KFJ39" s="636"/>
      <c r="KFK39" s="636"/>
      <c r="KFL39" s="636"/>
      <c r="KFM39" s="636"/>
      <c r="KFN39" s="636"/>
      <c r="KFO39" s="636"/>
      <c r="KFP39" s="636"/>
      <c r="KFQ39" s="636"/>
      <c r="KFR39" s="636"/>
      <c r="KFS39" s="636"/>
      <c r="KFT39" s="636"/>
      <c r="KFU39" s="636"/>
      <c r="KFV39" s="636"/>
      <c r="KFW39" s="636"/>
      <c r="KFX39" s="636"/>
      <c r="KFY39" s="636"/>
      <c r="KFZ39" s="636"/>
      <c r="KGA39" s="636"/>
      <c r="KGB39" s="636"/>
      <c r="KGC39" s="636"/>
      <c r="KGD39" s="636"/>
      <c r="KGE39" s="636"/>
      <c r="KGF39" s="636"/>
      <c r="KGG39" s="636"/>
      <c r="KGH39" s="636"/>
      <c r="KGI39" s="636"/>
      <c r="KGJ39" s="636"/>
      <c r="KGK39" s="636"/>
      <c r="KGL39" s="636"/>
      <c r="KGM39" s="636"/>
      <c r="KGN39" s="636"/>
      <c r="KGO39" s="636"/>
      <c r="KGP39" s="636"/>
      <c r="KGQ39" s="636"/>
      <c r="KGR39" s="636"/>
      <c r="KGS39" s="636"/>
      <c r="KGT39" s="636"/>
      <c r="KGU39" s="636"/>
      <c r="KGV39" s="636"/>
      <c r="KGW39" s="636"/>
      <c r="KGX39" s="636"/>
      <c r="KGY39" s="636"/>
      <c r="KGZ39" s="636"/>
      <c r="KHA39" s="636"/>
      <c r="KHB39" s="636"/>
      <c r="KHC39" s="636"/>
      <c r="KHD39" s="636"/>
      <c r="KHE39" s="636"/>
      <c r="KHF39" s="636"/>
      <c r="KHG39" s="636"/>
      <c r="KHH39" s="636"/>
      <c r="KHI39" s="636"/>
      <c r="KHJ39" s="636"/>
      <c r="KHK39" s="636"/>
      <c r="KHL39" s="636"/>
      <c r="KHM39" s="636"/>
      <c r="KHN39" s="636"/>
      <c r="KHO39" s="636"/>
      <c r="KHP39" s="636"/>
      <c r="KHQ39" s="636"/>
      <c r="KHR39" s="636"/>
      <c r="KHS39" s="636"/>
      <c r="KHT39" s="636"/>
      <c r="KHU39" s="636"/>
      <c r="KHV39" s="636"/>
      <c r="KHW39" s="636"/>
      <c r="KHX39" s="636"/>
      <c r="KHY39" s="636"/>
      <c r="KHZ39" s="636"/>
      <c r="KIA39" s="636"/>
      <c r="KIB39" s="636"/>
      <c r="KIC39" s="636"/>
      <c r="KID39" s="636"/>
      <c r="KIE39" s="636"/>
      <c r="KIF39" s="636"/>
      <c r="KIG39" s="636"/>
      <c r="KIH39" s="636"/>
      <c r="KII39" s="636"/>
      <c r="KIJ39" s="636"/>
      <c r="KIK39" s="636"/>
      <c r="KIL39" s="636"/>
      <c r="KIM39" s="636"/>
      <c r="KIN39" s="636"/>
      <c r="KIO39" s="636"/>
      <c r="KIP39" s="636"/>
      <c r="KIQ39" s="636"/>
      <c r="KIR39" s="636"/>
      <c r="KIS39" s="636"/>
      <c r="KIT39" s="636"/>
      <c r="KIU39" s="636"/>
      <c r="KIV39" s="636"/>
      <c r="KIW39" s="636"/>
      <c r="KIX39" s="636"/>
      <c r="KIY39" s="636"/>
      <c r="KIZ39" s="636"/>
      <c r="KJA39" s="636"/>
      <c r="KJB39" s="636"/>
      <c r="KJC39" s="636"/>
      <c r="KJD39" s="636"/>
      <c r="KJE39" s="636"/>
      <c r="KJF39" s="636"/>
      <c r="KJG39" s="636"/>
      <c r="KJH39" s="636"/>
      <c r="KJI39" s="636"/>
      <c r="KJJ39" s="636"/>
      <c r="KJK39" s="636"/>
      <c r="KJL39" s="636"/>
      <c r="KJM39" s="636"/>
      <c r="KJN39" s="636"/>
      <c r="KJO39" s="636"/>
      <c r="KJP39" s="636"/>
      <c r="KJQ39" s="636"/>
      <c r="KJR39" s="636"/>
      <c r="KJS39" s="636"/>
      <c r="KJT39" s="636"/>
      <c r="KJU39" s="636"/>
      <c r="KJV39" s="636"/>
      <c r="KJW39" s="636"/>
      <c r="KJX39" s="636"/>
      <c r="KJY39" s="636"/>
      <c r="KJZ39" s="636"/>
      <c r="KKA39" s="636"/>
      <c r="KKB39" s="636"/>
      <c r="KKC39" s="636"/>
      <c r="KKD39" s="636"/>
      <c r="KKE39" s="636"/>
      <c r="KKF39" s="636"/>
      <c r="KKG39" s="636"/>
      <c r="KKH39" s="636"/>
      <c r="KKI39" s="636"/>
      <c r="KKJ39" s="636"/>
      <c r="KKK39" s="636"/>
      <c r="KKL39" s="636"/>
      <c r="KKM39" s="636"/>
      <c r="KKN39" s="636"/>
      <c r="KKO39" s="636"/>
      <c r="KKP39" s="636"/>
      <c r="KKQ39" s="636"/>
      <c r="KKR39" s="636"/>
      <c r="KKS39" s="636"/>
      <c r="KKT39" s="636"/>
      <c r="KKU39" s="636"/>
      <c r="KKV39" s="636"/>
      <c r="KKW39" s="636"/>
      <c r="KKX39" s="636"/>
      <c r="KKY39" s="636"/>
      <c r="KKZ39" s="636"/>
      <c r="KLA39" s="636"/>
      <c r="KLB39" s="636"/>
      <c r="KLC39" s="636"/>
      <c r="KLD39" s="636"/>
      <c r="KLE39" s="636"/>
      <c r="KLF39" s="636"/>
      <c r="KLG39" s="636"/>
      <c r="KLH39" s="636"/>
      <c r="KLI39" s="636"/>
      <c r="KLJ39" s="636"/>
      <c r="KLK39" s="636"/>
      <c r="KLL39" s="636"/>
      <c r="KLM39" s="636"/>
      <c r="KLN39" s="636"/>
      <c r="KLO39" s="636"/>
      <c r="KLP39" s="636"/>
      <c r="KLQ39" s="636"/>
      <c r="KLR39" s="636"/>
      <c r="KLS39" s="636"/>
      <c r="KLT39" s="636"/>
      <c r="KLU39" s="636"/>
      <c r="KLV39" s="636"/>
      <c r="KLW39" s="636"/>
      <c r="KLX39" s="636"/>
      <c r="KLY39" s="636"/>
      <c r="KLZ39" s="636"/>
      <c r="KMA39" s="636"/>
      <c r="KMB39" s="636"/>
      <c r="KMC39" s="636"/>
      <c r="KMD39" s="636"/>
      <c r="KME39" s="636"/>
      <c r="KMF39" s="636"/>
      <c r="KMG39" s="636"/>
      <c r="KMH39" s="636"/>
      <c r="KMI39" s="636"/>
      <c r="KMJ39" s="636"/>
      <c r="KMK39" s="636"/>
      <c r="KML39" s="636"/>
      <c r="KMM39" s="636"/>
      <c r="KMN39" s="636"/>
      <c r="KMO39" s="636"/>
      <c r="KMP39" s="636"/>
      <c r="KMQ39" s="636"/>
      <c r="KMR39" s="636"/>
      <c r="KMS39" s="636"/>
      <c r="KMT39" s="636"/>
      <c r="KMU39" s="636"/>
      <c r="KMV39" s="636"/>
      <c r="KMW39" s="636"/>
      <c r="KMX39" s="636"/>
      <c r="KMY39" s="636"/>
      <c r="KMZ39" s="636"/>
      <c r="KNA39" s="636"/>
      <c r="KNB39" s="636"/>
      <c r="KNC39" s="636"/>
      <c r="KND39" s="636"/>
      <c r="KNE39" s="636"/>
      <c r="KNF39" s="636"/>
      <c r="KNG39" s="636"/>
      <c r="KNH39" s="636"/>
      <c r="KNI39" s="636"/>
      <c r="KNJ39" s="636"/>
      <c r="KNK39" s="636"/>
      <c r="KNL39" s="636"/>
      <c r="KNM39" s="636"/>
      <c r="KNN39" s="636"/>
      <c r="KNO39" s="636"/>
      <c r="KNP39" s="636"/>
      <c r="KNQ39" s="636"/>
      <c r="KNR39" s="636"/>
      <c r="KNS39" s="636"/>
      <c r="KNT39" s="636"/>
      <c r="KNU39" s="636"/>
      <c r="KNV39" s="636"/>
      <c r="KNW39" s="636"/>
      <c r="KNX39" s="636"/>
      <c r="KNY39" s="636"/>
      <c r="KNZ39" s="636"/>
      <c r="KOA39" s="636"/>
      <c r="KOB39" s="636"/>
      <c r="KOC39" s="636"/>
      <c r="KOD39" s="636"/>
      <c r="KOE39" s="636"/>
      <c r="KOF39" s="636"/>
      <c r="KOG39" s="636"/>
      <c r="KOH39" s="636"/>
      <c r="KOI39" s="636"/>
      <c r="KOJ39" s="636"/>
      <c r="KOK39" s="636"/>
      <c r="KOL39" s="636"/>
      <c r="KOM39" s="636"/>
      <c r="KON39" s="636"/>
      <c r="KOO39" s="636"/>
      <c r="KOP39" s="636"/>
      <c r="KOQ39" s="636"/>
      <c r="KOR39" s="636"/>
      <c r="KOS39" s="636"/>
      <c r="KOT39" s="636"/>
      <c r="KOU39" s="636"/>
      <c r="KOV39" s="636"/>
      <c r="KOW39" s="636"/>
      <c r="KOX39" s="636"/>
      <c r="KOY39" s="636"/>
      <c r="KOZ39" s="636"/>
      <c r="KPA39" s="636"/>
      <c r="KPB39" s="636"/>
      <c r="KPC39" s="636"/>
      <c r="KPD39" s="636"/>
      <c r="KPE39" s="636"/>
      <c r="KPF39" s="636"/>
      <c r="KPG39" s="636"/>
      <c r="KPH39" s="636"/>
      <c r="KPI39" s="636"/>
      <c r="KPJ39" s="636"/>
      <c r="KPK39" s="636"/>
      <c r="KPL39" s="636"/>
      <c r="KPM39" s="636"/>
      <c r="KPN39" s="636"/>
      <c r="KPO39" s="636"/>
      <c r="KPP39" s="636"/>
      <c r="KPQ39" s="636"/>
      <c r="KPR39" s="636"/>
      <c r="KPS39" s="636"/>
      <c r="KPT39" s="636"/>
      <c r="KPU39" s="636"/>
      <c r="KPV39" s="636"/>
      <c r="KPW39" s="636"/>
      <c r="KPX39" s="636"/>
      <c r="KPY39" s="636"/>
      <c r="KPZ39" s="636"/>
      <c r="KQA39" s="636"/>
      <c r="KQB39" s="636"/>
      <c r="KQC39" s="636"/>
      <c r="KQD39" s="636"/>
      <c r="KQE39" s="636"/>
      <c r="KQF39" s="636"/>
      <c r="KQG39" s="636"/>
      <c r="KQH39" s="636"/>
      <c r="KQI39" s="636"/>
      <c r="KQJ39" s="636"/>
      <c r="KQK39" s="636"/>
      <c r="KQL39" s="636"/>
      <c r="KQM39" s="636"/>
      <c r="KQN39" s="636"/>
      <c r="KQO39" s="636"/>
      <c r="KQP39" s="636"/>
      <c r="KQQ39" s="636"/>
      <c r="KQR39" s="636"/>
      <c r="KQS39" s="636"/>
      <c r="KQT39" s="636"/>
      <c r="KQU39" s="636"/>
      <c r="KQV39" s="636"/>
      <c r="KQW39" s="636"/>
      <c r="KQX39" s="636"/>
      <c r="KQY39" s="636"/>
      <c r="KQZ39" s="636"/>
      <c r="KRA39" s="636"/>
      <c r="KRB39" s="636"/>
      <c r="KRC39" s="636"/>
      <c r="KRD39" s="636"/>
      <c r="KRE39" s="636"/>
      <c r="KRF39" s="636"/>
      <c r="KRG39" s="636"/>
      <c r="KRH39" s="636"/>
      <c r="KRI39" s="636"/>
      <c r="KRJ39" s="636"/>
      <c r="KRK39" s="636"/>
      <c r="KRL39" s="636"/>
      <c r="KRM39" s="636"/>
      <c r="KRN39" s="636"/>
      <c r="KRO39" s="636"/>
      <c r="KRP39" s="636"/>
      <c r="KRQ39" s="636"/>
      <c r="KRR39" s="636"/>
      <c r="KRS39" s="636"/>
      <c r="KRT39" s="636"/>
      <c r="KRU39" s="636"/>
      <c r="KRV39" s="636"/>
      <c r="KRW39" s="636"/>
      <c r="KRX39" s="636"/>
      <c r="KRY39" s="636"/>
      <c r="KRZ39" s="636"/>
      <c r="KSA39" s="636"/>
      <c r="KSB39" s="636"/>
      <c r="KSC39" s="636"/>
      <c r="KSD39" s="636"/>
      <c r="KSE39" s="636"/>
      <c r="KSF39" s="636"/>
      <c r="KSG39" s="636"/>
      <c r="KSH39" s="636"/>
      <c r="KSI39" s="636"/>
      <c r="KSJ39" s="636"/>
      <c r="KSK39" s="636"/>
      <c r="KSL39" s="636"/>
      <c r="KSM39" s="636"/>
      <c r="KSN39" s="636"/>
      <c r="KSO39" s="636"/>
      <c r="KSP39" s="636"/>
      <c r="KSQ39" s="636"/>
      <c r="KSR39" s="636"/>
      <c r="KSS39" s="636"/>
      <c r="KST39" s="636"/>
      <c r="KSU39" s="636"/>
      <c r="KSV39" s="636"/>
      <c r="KSW39" s="636"/>
      <c r="KSX39" s="636"/>
      <c r="KSY39" s="636"/>
      <c r="KSZ39" s="636"/>
      <c r="KTA39" s="636"/>
      <c r="KTB39" s="636"/>
      <c r="KTC39" s="636"/>
      <c r="KTD39" s="636"/>
      <c r="KTE39" s="636"/>
      <c r="KTF39" s="636"/>
      <c r="KTG39" s="636"/>
      <c r="KTH39" s="636"/>
      <c r="KTI39" s="636"/>
      <c r="KTJ39" s="636"/>
      <c r="KTK39" s="636"/>
      <c r="KTL39" s="636"/>
      <c r="KTM39" s="636"/>
      <c r="KTN39" s="636"/>
      <c r="KTO39" s="636"/>
      <c r="KTP39" s="636"/>
      <c r="KTQ39" s="636"/>
      <c r="KTR39" s="636"/>
      <c r="KTS39" s="636"/>
      <c r="KTT39" s="636"/>
      <c r="KTU39" s="636"/>
      <c r="KTV39" s="636"/>
      <c r="KTW39" s="636"/>
      <c r="KTX39" s="636"/>
      <c r="KTY39" s="636"/>
      <c r="KTZ39" s="636"/>
      <c r="KUA39" s="636"/>
      <c r="KUB39" s="636"/>
      <c r="KUC39" s="636"/>
      <c r="KUD39" s="636"/>
      <c r="KUE39" s="636"/>
      <c r="KUF39" s="636"/>
      <c r="KUG39" s="636"/>
      <c r="KUH39" s="636"/>
      <c r="KUI39" s="636"/>
      <c r="KUJ39" s="636"/>
      <c r="KUK39" s="636"/>
      <c r="KUL39" s="636"/>
      <c r="KUM39" s="636"/>
      <c r="KUN39" s="636"/>
      <c r="KUO39" s="636"/>
      <c r="KUP39" s="636"/>
      <c r="KUQ39" s="636"/>
      <c r="KUR39" s="636"/>
      <c r="KUS39" s="636"/>
      <c r="KUT39" s="636"/>
      <c r="KUU39" s="636"/>
      <c r="KUV39" s="636"/>
      <c r="KUW39" s="636"/>
      <c r="KUX39" s="636"/>
      <c r="KUY39" s="636"/>
      <c r="KUZ39" s="636"/>
      <c r="KVA39" s="636"/>
      <c r="KVB39" s="636"/>
      <c r="KVC39" s="636"/>
      <c r="KVD39" s="636"/>
      <c r="KVE39" s="636"/>
      <c r="KVF39" s="636"/>
      <c r="KVG39" s="636"/>
      <c r="KVH39" s="636"/>
      <c r="KVI39" s="636"/>
      <c r="KVJ39" s="636"/>
      <c r="KVK39" s="636"/>
      <c r="KVL39" s="636"/>
      <c r="KVM39" s="636"/>
      <c r="KVN39" s="636"/>
      <c r="KVO39" s="636"/>
      <c r="KVP39" s="636"/>
      <c r="KVQ39" s="636"/>
      <c r="KVR39" s="636"/>
      <c r="KVS39" s="636"/>
      <c r="KVT39" s="636"/>
      <c r="KVU39" s="636"/>
      <c r="KVV39" s="636"/>
      <c r="KVW39" s="636"/>
      <c r="KVX39" s="636"/>
      <c r="KVY39" s="636"/>
      <c r="KVZ39" s="636"/>
      <c r="KWA39" s="636"/>
      <c r="KWB39" s="636"/>
      <c r="KWC39" s="636"/>
      <c r="KWD39" s="636"/>
      <c r="KWE39" s="636"/>
      <c r="KWF39" s="636"/>
      <c r="KWG39" s="636"/>
      <c r="KWH39" s="636"/>
      <c r="KWI39" s="636"/>
      <c r="KWJ39" s="636"/>
      <c r="KWK39" s="636"/>
      <c r="KWL39" s="636"/>
      <c r="KWM39" s="636"/>
      <c r="KWN39" s="636"/>
      <c r="KWO39" s="636"/>
      <c r="KWP39" s="636"/>
      <c r="KWQ39" s="636"/>
      <c r="KWR39" s="636"/>
      <c r="KWS39" s="636"/>
      <c r="KWT39" s="636"/>
      <c r="KWU39" s="636"/>
      <c r="KWV39" s="636"/>
      <c r="KWW39" s="636"/>
      <c r="KWX39" s="636"/>
      <c r="KWY39" s="636"/>
      <c r="KWZ39" s="636"/>
      <c r="KXA39" s="636"/>
      <c r="KXB39" s="636"/>
      <c r="KXC39" s="636"/>
      <c r="KXD39" s="636"/>
      <c r="KXE39" s="636"/>
      <c r="KXF39" s="636"/>
      <c r="KXG39" s="636"/>
      <c r="KXH39" s="636"/>
      <c r="KXI39" s="636"/>
      <c r="KXJ39" s="636"/>
      <c r="KXK39" s="636"/>
      <c r="KXL39" s="636"/>
      <c r="KXM39" s="636"/>
      <c r="KXN39" s="636"/>
      <c r="KXO39" s="636"/>
      <c r="KXP39" s="636"/>
      <c r="KXQ39" s="636"/>
      <c r="KXR39" s="636"/>
      <c r="KXS39" s="636"/>
      <c r="KXT39" s="636"/>
      <c r="KXU39" s="636"/>
      <c r="KXV39" s="636"/>
      <c r="KXW39" s="636"/>
      <c r="KXX39" s="636"/>
      <c r="KXY39" s="636"/>
      <c r="KXZ39" s="636"/>
      <c r="KYA39" s="636"/>
      <c r="KYB39" s="636"/>
      <c r="KYC39" s="636"/>
      <c r="KYD39" s="636"/>
      <c r="KYE39" s="636"/>
      <c r="KYF39" s="636"/>
      <c r="KYG39" s="636"/>
      <c r="KYH39" s="636"/>
      <c r="KYI39" s="636"/>
      <c r="KYJ39" s="636"/>
      <c r="KYK39" s="636"/>
      <c r="KYL39" s="636"/>
      <c r="KYM39" s="636"/>
      <c r="KYN39" s="636"/>
      <c r="KYO39" s="636"/>
      <c r="KYP39" s="636"/>
      <c r="KYQ39" s="636"/>
      <c r="KYR39" s="636"/>
      <c r="KYS39" s="636"/>
      <c r="KYT39" s="636"/>
      <c r="KYU39" s="636"/>
      <c r="KYV39" s="636"/>
      <c r="KYW39" s="636"/>
      <c r="KYX39" s="636"/>
      <c r="KYY39" s="636"/>
      <c r="KYZ39" s="636"/>
      <c r="KZA39" s="636"/>
      <c r="KZB39" s="636"/>
      <c r="KZC39" s="636"/>
      <c r="KZD39" s="636"/>
      <c r="KZE39" s="636"/>
      <c r="KZF39" s="636"/>
      <c r="KZG39" s="636"/>
      <c r="KZH39" s="636"/>
      <c r="KZI39" s="636"/>
      <c r="KZJ39" s="636"/>
      <c r="KZK39" s="636"/>
      <c r="KZL39" s="636"/>
      <c r="KZM39" s="636"/>
      <c r="KZN39" s="636"/>
      <c r="KZO39" s="636"/>
      <c r="KZP39" s="636"/>
      <c r="KZQ39" s="636"/>
      <c r="KZR39" s="636"/>
      <c r="KZS39" s="636"/>
      <c r="KZT39" s="636"/>
      <c r="KZU39" s="636"/>
      <c r="KZV39" s="636"/>
      <c r="KZW39" s="636"/>
      <c r="KZX39" s="636"/>
      <c r="KZY39" s="636"/>
      <c r="KZZ39" s="636"/>
      <c r="LAA39" s="636"/>
      <c r="LAB39" s="636"/>
      <c r="LAC39" s="636"/>
      <c r="LAD39" s="636"/>
      <c r="LAE39" s="636"/>
      <c r="LAF39" s="636"/>
      <c r="LAG39" s="636"/>
      <c r="LAH39" s="636"/>
      <c r="LAI39" s="636"/>
      <c r="LAJ39" s="636"/>
      <c r="LAK39" s="636"/>
      <c r="LAL39" s="636"/>
      <c r="LAM39" s="636"/>
      <c r="LAN39" s="636"/>
      <c r="LAO39" s="636"/>
      <c r="LAP39" s="636"/>
      <c r="LAQ39" s="636"/>
      <c r="LAR39" s="636"/>
      <c r="LAS39" s="636"/>
      <c r="LAT39" s="636"/>
      <c r="LAU39" s="636"/>
      <c r="LAV39" s="636"/>
      <c r="LAW39" s="636"/>
      <c r="LAX39" s="636"/>
      <c r="LAY39" s="636"/>
      <c r="LAZ39" s="636"/>
      <c r="LBA39" s="636"/>
      <c r="LBB39" s="636"/>
      <c r="LBC39" s="636"/>
      <c r="LBD39" s="636"/>
      <c r="LBE39" s="636"/>
      <c r="LBF39" s="636"/>
      <c r="LBG39" s="636"/>
      <c r="LBH39" s="636"/>
      <c r="LBI39" s="636"/>
      <c r="LBJ39" s="636"/>
      <c r="LBK39" s="636"/>
      <c r="LBL39" s="636"/>
      <c r="LBM39" s="636"/>
      <c r="LBN39" s="636"/>
      <c r="LBO39" s="636"/>
      <c r="LBP39" s="636"/>
      <c r="LBQ39" s="636"/>
      <c r="LBR39" s="636"/>
      <c r="LBS39" s="636"/>
      <c r="LBT39" s="636"/>
      <c r="LBU39" s="636"/>
      <c r="LBV39" s="636"/>
      <c r="LBW39" s="636"/>
      <c r="LBX39" s="636"/>
      <c r="LBY39" s="636"/>
      <c r="LBZ39" s="636"/>
      <c r="LCA39" s="636"/>
      <c r="LCB39" s="636"/>
      <c r="LCC39" s="636"/>
      <c r="LCD39" s="636"/>
      <c r="LCE39" s="636"/>
      <c r="LCF39" s="636"/>
      <c r="LCG39" s="636"/>
      <c r="LCH39" s="636"/>
      <c r="LCI39" s="636"/>
      <c r="LCJ39" s="636"/>
      <c r="LCK39" s="636"/>
      <c r="LCL39" s="636"/>
      <c r="LCM39" s="636"/>
      <c r="LCN39" s="636"/>
      <c r="LCO39" s="636"/>
      <c r="LCP39" s="636"/>
      <c r="LCQ39" s="636"/>
      <c r="LCR39" s="636"/>
      <c r="LCS39" s="636"/>
      <c r="LCT39" s="636"/>
      <c r="LCU39" s="636"/>
      <c r="LCV39" s="636"/>
      <c r="LCW39" s="636"/>
      <c r="LCX39" s="636"/>
      <c r="LCY39" s="636"/>
      <c r="LCZ39" s="636"/>
      <c r="LDA39" s="636"/>
      <c r="LDB39" s="636"/>
      <c r="LDC39" s="636"/>
      <c r="LDD39" s="636"/>
      <c r="LDE39" s="636"/>
      <c r="LDF39" s="636"/>
      <c r="LDG39" s="636"/>
      <c r="LDH39" s="636"/>
      <c r="LDI39" s="636"/>
      <c r="LDJ39" s="636"/>
      <c r="LDK39" s="636"/>
      <c r="LDL39" s="636"/>
      <c r="LDM39" s="636"/>
      <c r="LDN39" s="636"/>
      <c r="LDO39" s="636"/>
      <c r="LDP39" s="636"/>
      <c r="LDQ39" s="636"/>
      <c r="LDR39" s="636"/>
      <c r="LDS39" s="636"/>
      <c r="LDT39" s="636"/>
      <c r="LDU39" s="636"/>
      <c r="LDV39" s="636"/>
      <c r="LDW39" s="636"/>
      <c r="LDX39" s="636"/>
      <c r="LDY39" s="636"/>
      <c r="LDZ39" s="636"/>
      <c r="LEA39" s="636"/>
      <c r="LEB39" s="636"/>
      <c r="LEC39" s="636"/>
      <c r="LED39" s="636"/>
      <c r="LEE39" s="636"/>
      <c r="LEF39" s="636"/>
      <c r="LEG39" s="636"/>
      <c r="LEH39" s="636"/>
      <c r="LEI39" s="636"/>
      <c r="LEJ39" s="636"/>
      <c r="LEK39" s="636"/>
      <c r="LEL39" s="636"/>
      <c r="LEM39" s="636"/>
      <c r="LEN39" s="636"/>
      <c r="LEO39" s="636"/>
      <c r="LEP39" s="636"/>
      <c r="LEQ39" s="636"/>
      <c r="LER39" s="636"/>
      <c r="LES39" s="636"/>
      <c r="LET39" s="636"/>
      <c r="LEU39" s="636"/>
      <c r="LEV39" s="636"/>
      <c r="LEW39" s="636"/>
      <c r="LEX39" s="636"/>
      <c r="LEY39" s="636"/>
      <c r="LEZ39" s="636"/>
      <c r="LFA39" s="636"/>
      <c r="LFB39" s="636"/>
      <c r="LFC39" s="636"/>
      <c r="LFD39" s="636"/>
      <c r="LFE39" s="636"/>
      <c r="LFF39" s="636"/>
      <c r="LFG39" s="636"/>
      <c r="LFH39" s="636"/>
      <c r="LFI39" s="636"/>
      <c r="LFJ39" s="636"/>
      <c r="LFK39" s="636"/>
      <c r="LFL39" s="636"/>
      <c r="LFM39" s="636"/>
      <c r="LFN39" s="636"/>
      <c r="LFO39" s="636"/>
      <c r="LFP39" s="636"/>
      <c r="LFQ39" s="636"/>
      <c r="LFR39" s="636"/>
      <c r="LFS39" s="636"/>
      <c r="LFT39" s="636"/>
      <c r="LFU39" s="636"/>
      <c r="LFV39" s="636"/>
      <c r="LFW39" s="636"/>
      <c r="LFX39" s="636"/>
      <c r="LFY39" s="636"/>
      <c r="LFZ39" s="636"/>
      <c r="LGA39" s="636"/>
      <c r="LGB39" s="636"/>
      <c r="LGC39" s="636"/>
      <c r="LGD39" s="636"/>
      <c r="LGE39" s="636"/>
      <c r="LGF39" s="636"/>
      <c r="LGG39" s="636"/>
      <c r="LGH39" s="636"/>
      <c r="LGI39" s="636"/>
      <c r="LGJ39" s="636"/>
      <c r="LGK39" s="636"/>
      <c r="LGL39" s="636"/>
      <c r="LGM39" s="636"/>
      <c r="LGN39" s="636"/>
      <c r="LGO39" s="636"/>
      <c r="LGP39" s="636"/>
      <c r="LGQ39" s="636"/>
      <c r="LGR39" s="636"/>
      <c r="LGS39" s="636"/>
      <c r="LGT39" s="636"/>
      <c r="LGU39" s="636"/>
      <c r="LGV39" s="636"/>
      <c r="LGW39" s="636"/>
      <c r="LGX39" s="636"/>
      <c r="LGY39" s="636"/>
      <c r="LGZ39" s="636"/>
      <c r="LHA39" s="636"/>
      <c r="LHB39" s="636"/>
      <c r="LHC39" s="636"/>
      <c r="LHD39" s="636"/>
      <c r="LHE39" s="636"/>
      <c r="LHF39" s="636"/>
      <c r="LHG39" s="636"/>
      <c r="LHH39" s="636"/>
      <c r="LHI39" s="636"/>
      <c r="LHJ39" s="636"/>
      <c r="LHK39" s="636"/>
      <c r="LHL39" s="636"/>
      <c r="LHM39" s="636"/>
      <c r="LHN39" s="636"/>
      <c r="LHO39" s="636"/>
      <c r="LHP39" s="636"/>
      <c r="LHQ39" s="636"/>
      <c r="LHR39" s="636"/>
      <c r="LHS39" s="636"/>
      <c r="LHT39" s="636"/>
      <c r="LHU39" s="636"/>
      <c r="LHV39" s="636"/>
      <c r="LHW39" s="636"/>
      <c r="LHX39" s="636"/>
      <c r="LHY39" s="636"/>
      <c r="LHZ39" s="636"/>
      <c r="LIA39" s="636"/>
      <c r="LIB39" s="636"/>
      <c r="LIC39" s="636"/>
      <c r="LID39" s="636"/>
      <c r="LIE39" s="636"/>
      <c r="LIF39" s="636"/>
      <c r="LIG39" s="636"/>
      <c r="LIH39" s="636"/>
      <c r="LII39" s="636"/>
      <c r="LIJ39" s="636"/>
      <c r="LIK39" s="636"/>
      <c r="LIL39" s="636"/>
      <c r="LIM39" s="636"/>
      <c r="LIN39" s="636"/>
      <c r="LIO39" s="636"/>
      <c r="LIP39" s="636"/>
      <c r="LIQ39" s="636"/>
      <c r="LIR39" s="636"/>
      <c r="LIS39" s="636"/>
      <c r="LIT39" s="636"/>
      <c r="LIU39" s="636"/>
      <c r="LIV39" s="636"/>
      <c r="LIW39" s="636"/>
      <c r="LIX39" s="636"/>
      <c r="LIY39" s="636"/>
      <c r="LIZ39" s="636"/>
      <c r="LJA39" s="636"/>
      <c r="LJB39" s="636"/>
      <c r="LJC39" s="636"/>
      <c r="LJD39" s="636"/>
      <c r="LJE39" s="636"/>
      <c r="LJF39" s="636"/>
      <c r="LJG39" s="636"/>
      <c r="LJH39" s="636"/>
      <c r="LJI39" s="636"/>
      <c r="LJJ39" s="636"/>
      <c r="LJK39" s="636"/>
      <c r="LJL39" s="636"/>
      <c r="LJM39" s="636"/>
      <c r="LJN39" s="636"/>
      <c r="LJO39" s="636"/>
      <c r="LJP39" s="636"/>
      <c r="LJQ39" s="636"/>
      <c r="LJR39" s="636"/>
      <c r="LJS39" s="636"/>
      <c r="LJT39" s="636"/>
      <c r="LJU39" s="636"/>
      <c r="LJV39" s="636"/>
      <c r="LJW39" s="636"/>
      <c r="LJX39" s="636"/>
      <c r="LJY39" s="636"/>
      <c r="LJZ39" s="636"/>
      <c r="LKA39" s="636"/>
      <c r="LKB39" s="636"/>
      <c r="LKC39" s="636"/>
      <c r="LKD39" s="636"/>
      <c r="LKE39" s="636"/>
      <c r="LKF39" s="636"/>
      <c r="LKG39" s="636"/>
      <c r="LKH39" s="636"/>
      <c r="LKI39" s="636"/>
      <c r="LKJ39" s="636"/>
      <c r="LKK39" s="636"/>
      <c r="LKL39" s="636"/>
      <c r="LKM39" s="636"/>
      <c r="LKN39" s="636"/>
      <c r="LKO39" s="636"/>
      <c r="LKP39" s="636"/>
      <c r="LKQ39" s="636"/>
      <c r="LKR39" s="636"/>
      <c r="LKS39" s="636"/>
      <c r="LKT39" s="636"/>
      <c r="LKU39" s="636"/>
      <c r="LKV39" s="636"/>
      <c r="LKW39" s="636"/>
      <c r="LKX39" s="636"/>
      <c r="LKY39" s="636"/>
      <c r="LKZ39" s="636"/>
      <c r="LLA39" s="636"/>
      <c r="LLB39" s="636"/>
      <c r="LLC39" s="636"/>
      <c r="LLD39" s="636"/>
      <c r="LLE39" s="636"/>
      <c r="LLF39" s="636"/>
      <c r="LLG39" s="636"/>
      <c r="LLH39" s="636"/>
      <c r="LLI39" s="636"/>
      <c r="LLJ39" s="636"/>
      <c r="LLK39" s="636"/>
      <c r="LLL39" s="636"/>
      <c r="LLM39" s="636"/>
      <c r="LLN39" s="636"/>
      <c r="LLO39" s="636"/>
      <c r="LLP39" s="636"/>
      <c r="LLQ39" s="636"/>
      <c r="LLR39" s="636"/>
      <c r="LLS39" s="636"/>
      <c r="LLT39" s="636"/>
      <c r="LLU39" s="636"/>
      <c r="LLV39" s="636"/>
      <c r="LLW39" s="636"/>
      <c r="LLX39" s="636"/>
      <c r="LLY39" s="636"/>
      <c r="LLZ39" s="636"/>
      <c r="LMA39" s="636"/>
      <c r="LMB39" s="636"/>
      <c r="LMC39" s="636"/>
      <c r="LMD39" s="636"/>
      <c r="LME39" s="636"/>
      <c r="LMF39" s="636"/>
      <c r="LMG39" s="636"/>
      <c r="LMH39" s="636"/>
      <c r="LMI39" s="636"/>
      <c r="LMJ39" s="636"/>
      <c r="LMK39" s="636"/>
      <c r="LML39" s="636"/>
      <c r="LMM39" s="636"/>
      <c r="LMN39" s="636"/>
      <c r="LMO39" s="636"/>
      <c r="LMP39" s="636"/>
      <c r="LMQ39" s="636"/>
      <c r="LMR39" s="636"/>
      <c r="LMS39" s="636"/>
      <c r="LMT39" s="636"/>
      <c r="LMU39" s="636"/>
      <c r="LMV39" s="636"/>
      <c r="LMW39" s="636"/>
      <c r="LMX39" s="636"/>
      <c r="LMY39" s="636"/>
      <c r="LMZ39" s="636"/>
      <c r="LNA39" s="636"/>
      <c r="LNB39" s="636"/>
      <c r="LNC39" s="636"/>
      <c r="LND39" s="636"/>
      <c r="LNE39" s="636"/>
      <c r="LNF39" s="636"/>
      <c r="LNG39" s="636"/>
      <c r="LNH39" s="636"/>
      <c r="LNI39" s="636"/>
      <c r="LNJ39" s="636"/>
      <c r="LNK39" s="636"/>
      <c r="LNL39" s="636"/>
      <c r="LNM39" s="636"/>
      <c r="LNN39" s="636"/>
      <c r="LNO39" s="636"/>
      <c r="LNP39" s="636"/>
      <c r="LNQ39" s="636"/>
      <c r="LNR39" s="636"/>
      <c r="LNS39" s="636"/>
      <c r="LNT39" s="636"/>
      <c r="LNU39" s="636"/>
      <c r="LNV39" s="636"/>
      <c r="LNW39" s="636"/>
      <c r="LNX39" s="636"/>
      <c r="LNY39" s="636"/>
      <c r="LNZ39" s="636"/>
      <c r="LOA39" s="636"/>
      <c r="LOB39" s="636"/>
      <c r="LOC39" s="636"/>
      <c r="LOD39" s="636"/>
      <c r="LOE39" s="636"/>
      <c r="LOF39" s="636"/>
      <c r="LOG39" s="636"/>
      <c r="LOH39" s="636"/>
      <c r="LOI39" s="636"/>
      <c r="LOJ39" s="636"/>
      <c r="LOK39" s="636"/>
      <c r="LOL39" s="636"/>
      <c r="LOM39" s="636"/>
      <c r="LON39" s="636"/>
      <c r="LOO39" s="636"/>
      <c r="LOP39" s="636"/>
      <c r="LOQ39" s="636"/>
      <c r="LOR39" s="636"/>
      <c r="LOS39" s="636"/>
      <c r="LOT39" s="636"/>
      <c r="LOU39" s="636"/>
      <c r="LOV39" s="636"/>
      <c r="LOW39" s="636"/>
      <c r="LOX39" s="636"/>
      <c r="LOY39" s="636"/>
      <c r="LOZ39" s="636"/>
      <c r="LPA39" s="636"/>
      <c r="LPB39" s="636"/>
      <c r="LPC39" s="636"/>
      <c r="LPD39" s="636"/>
      <c r="LPE39" s="636"/>
      <c r="LPF39" s="636"/>
      <c r="LPG39" s="636"/>
      <c r="LPH39" s="636"/>
      <c r="LPI39" s="636"/>
      <c r="LPJ39" s="636"/>
      <c r="LPK39" s="636"/>
      <c r="LPL39" s="636"/>
      <c r="LPM39" s="636"/>
      <c r="LPN39" s="636"/>
      <c r="LPO39" s="636"/>
      <c r="LPP39" s="636"/>
      <c r="LPQ39" s="636"/>
      <c r="LPR39" s="636"/>
      <c r="LPS39" s="636"/>
      <c r="LPT39" s="636"/>
      <c r="LPU39" s="636"/>
      <c r="LPV39" s="636"/>
      <c r="LPW39" s="636"/>
      <c r="LPX39" s="636"/>
      <c r="LPY39" s="636"/>
      <c r="LPZ39" s="636"/>
      <c r="LQA39" s="636"/>
      <c r="LQB39" s="636"/>
      <c r="LQC39" s="636"/>
      <c r="LQD39" s="636"/>
      <c r="LQE39" s="636"/>
      <c r="LQF39" s="636"/>
      <c r="LQG39" s="636"/>
      <c r="LQH39" s="636"/>
      <c r="LQI39" s="636"/>
      <c r="LQJ39" s="636"/>
      <c r="LQK39" s="636"/>
      <c r="LQL39" s="636"/>
      <c r="LQM39" s="636"/>
      <c r="LQN39" s="636"/>
      <c r="LQO39" s="636"/>
      <c r="LQP39" s="636"/>
      <c r="LQQ39" s="636"/>
      <c r="LQR39" s="636"/>
      <c r="LQS39" s="636"/>
      <c r="LQT39" s="636"/>
      <c r="LQU39" s="636"/>
      <c r="LQV39" s="636"/>
      <c r="LQW39" s="636"/>
      <c r="LQX39" s="636"/>
      <c r="LQY39" s="636"/>
      <c r="LQZ39" s="636"/>
      <c r="LRA39" s="636"/>
      <c r="LRB39" s="636"/>
      <c r="LRC39" s="636"/>
      <c r="LRD39" s="636"/>
      <c r="LRE39" s="636"/>
      <c r="LRF39" s="636"/>
      <c r="LRG39" s="636"/>
      <c r="LRH39" s="636"/>
      <c r="LRI39" s="636"/>
      <c r="LRJ39" s="636"/>
      <c r="LRK39" s="636"/>
      <c r="LRL39" s="636"/>
      <c r="LRM39" s="636"/>
      <c r="LRN39" s="636"/>
      <c r="LRO39" s="636"/>
      <c r="LRP39" s="636"/>
      <c r="LRQ39" s="636"/>
      <c r="LRR39" s="636"/>
      <c r="LRS39" s="636"/>
      <c r="LRT39" s="636"/>
      <c r="LRU39" s="636"/>
      <c r="LRV39" s="636"/>
      <c r="LRW39" s="636"/>
      <c r="LRX39" s="636"/>
      <c r="LRY39" s="636"/>
      <c r="LRZ39" s="636"/>
      <c r="LSA39" s="636"/>
      <c r="LSB39" s="636"/>
      <c r="LSC39" s="636"/>
      <c r="LSD39" s="636"/>
      <c r="LSE39" s="636"/>
      <c r="LSF39" s="636"/>
      <c r="LSG39" s="636"/>
      <c r="LSH39" s="636"/>
      <c r="LSI39" s="636"/>
      <c r="LSJ39" s="636"/>
      <c r="LSK39" s="636"/>
      <c r="LSL39" s="636"/>
      <c r="LSM39" s="636"/>
      <c r="LSN39" s="636"/>
      <c r="LSO39" s="636"/>
      <c r="LSP39" s="636"/>
      <c r="LSQ39" s="636"/>
      <c r="LSR39" s="636"/>
      <c r="LSS39" s="636"/>
      <c r="LST39" s="636"/>
      <c r="LSU39" s="636"/>
      <c r="LSV39" s="636"/>
      <c r="LSW39" s="636"/>
      <c r="LSX39" s="636"/>
      <c r="LSY39" s="636"/>
      <c r="LSZ39" s="636"/>
      <c r="LTA39" s="636"/>
      <c r="LTB39" s="636"/>
      <c r="LTC39" s="636"/>
      <c r="LTD39" s="636"/>
      <c r="LTE39" s="636"/>
      <c r="LTF39" s="636"/>
      <c r="LTG39" s="636"/>
      <c r="LTH39" s="636"/>
      <c r="LTI39" s="636"/>
      <c r="LTJ39" s="636"/>
      <c r="LTK39" s="636"/>
      <c r="LTL39" s="636"/>
      <c r="LTM39" s="636"/>
      <c r="LTN39" s="636"/>
      <c r="LTO39" s="636"/>
      <c r="LTP39" s="636"/>
      <c r="LTQ39" s="636"/>
      <c r="LTR39" s="636"/>
      <c r="LTS39" s="636"/>
      <c r="LTT39" s="636"/>
      <c r="LTU39" s="636"/>
      <c r="LTV39" s="636"/>
      <c r="LTW39" s="636"/>
      <c r="LTX39" s="636"/>
      <c r="LTY39" s="636"/>
      <c r="LTZ39" s="636"/>
      <c r="LUA39" s="636"/>
      <c r="LUB39" s="636"/>
      <c r="LUC39" s="636"/>
      <c r="LUD39" s="636"/>
      <c r="LUE39" s="636"/>
      <c r="LUF39" s="636"/>
      <c r="LUG39" s="636"/>
      <c r="LUH39" s="636"/>
      <c r="LUI39" s="636"/>
      <c r="LUJ39" s="636"/>
      <c r="LUK39" s="636"/>
      <c r="LUL39" s="636"/>
      <c r="LUM39" s="636"/>
      <c r="LUN39" s="636"/>
      <c r="LUO39" s="636"/>
      <c r="LUP39" s="636"/>
      <c r="LUQ39" s="636"/>
      <c r="LUR39" s="636"/>
      <c r="LUS39" s="636"/>
      <c r="LUT39" s="636"/>
      <c r="LUU39" s="636"/>
      <c r="LUV39" s="636"/>
      <c r="LUW39" s="636"/>
      <c r="LUX39" s="636"/>
      <c r="LUY39" s="636"/>
      <c r="LUZ39" s="636"/>
      <c r="LVA39" s="636"/>
      <c r="LVB39" s="636"/>
      <c r="LVC39" s="636"/>
      <c r="LVD39" s="636"/>
      <c r="LVE39" s="636"/>
      <c r="LVF39" s="636"/>
      <c r="LVG39" s="636"/>
      <c r="LVH39" s="636"/>
      <c r="LVI39" s="636"/>
      <c r="LVJ39" s="636"/>
      <c r="LVK39" s="636"/>
      <c r="LVL39" s="636"/>
      <c r="LVM39" s="636"/>
      <c r="LVN39" s="636"/>
      <c r="LVO39" s="636"/>
      <c r="LVP39" s="636"/>
      <c r="LVQ39" s="636"/>
      <c r="LVR39" s="636"/>
      <c r="LVS39" s="636"/>
      <c r="LVT39" s="636"/>
      <c r="LVU39" s="636"/>
      <c r="LVV39" s="636"/>
      <c r="LVW39" s="636"/>
      <c r="LVX39" s="636"/>
      <c r="LVY39" s="636"/>
      <c r="LVZ39" s="636"/>
      <c r="LWA39" s="636"/>
      <c r="LWB39" s="636"/>
      <c r="LWC39" s="636"/>
      <c r="LWD39" s="636"/>
      <c r="LWE39" s="636"/>
      <c r="LWF39" s="636"/>
      <c r="LWG39" s="636"/>
      <c r="LWH39" s="636"/>
      <c r="LWI39" s="636"/>
      <c r="LWJ39" s="636"/>
      <c r="LWK39" s="636"/>
      <c r="LWL39" s="636"/>
      <c r="LWM39" s="636"/>
      <c r="LWN39" s="636"/>
      <c r="LWO39" s="636"/>
      <c r="LWP39" s="636"/>
      <c r="LWQ39" s="636"/>
      <c r="LWR39" s="636"/>
      <c r="LWS39" s="636"/>
      <c r="LWT39" s="636"/>
      <c r="LWU39" s="636"/>
      <c r="LWV39" s="636"/>
      <c r="LWW39" s="636"/>
      <c r="LWX39" s="636"/>
      <c r="LWY39" s="636"/>
      <c r="LWZ39" s="636"/>
      <c r="LXA39" s="636"/>
      <c r="LXB39" s="636"/>
      <c r="LXC39" s="636"/>
      <c r="LXD39" s="636"/>
      <c r="LXE39" s="636"/>
      <c r="LXF39" s="636"/>
      <c r="LXG39" s="636"/>
      <c r="LXH39" s="636"/>
      <c r="LXI39" s="636"/>
      <c r="LXJ39" s="636"/>
      <c r="LXK39" s="636"/>
      <c r="LXL39" s="636"/>
      <c r="LXM39" s="636"/>
      <c r="LXN39" s="636"/>
      <c r="LXO39" s="636"/>
      <c r="LXP39" s="636"/>
      <c r="LXQ39" s="636"/>
      <c r="LXR39" s="636"/>
      <c r="LXS39" s="636"/>
      <c r="LXT39" s="636"/>
      <c r="LXU39" s="636"/>
      <c r="LXV39" s="636"/>
      <c r="LXW39" s="636"/>
      <c r="LXX39" s="636"/>
      <c r="LXY39" s="636"/>
      <c r="LXZ39" s="636"/>
      <c r="LYA39" s="636"/>
      <c r="LYB39" s="636"/>
      <c r="LYC39" s="636"/>
      <c r="LYD39" s="636"/>
      <c r="LYE39" s="636"/>
      <c r="LYF39" s="636"/>
      <c r="LYG39" s="636"/>
      <c r="LYH39" s="636"/>
      <c r="LYI39" s="636"/>
      <c r="LYJ39" s="636"/>
      <c r="LYK39" s="636"/>
      <c r="LYL39" s="636"/>
      <c r="LYM39" s="636"/>
      <c r="LYN39" s="636"/>
      <c r="LYO39" s="636"/>
      <c r="LYP39" s="636"/>
      <c r="LYQ39" s="636"/>
      <c r="LYR39" s="636"/>
      <c r="LYS39" s="636"/>
      <c r="LYT39" s="636"/>
      <c r="LYU39" s="636"/>
      <c r="LYV39" s="636"/>
      <c r="LYW39" s="636"/>
      <c r="LYX39" s="636"/>
      <c r="LYY39" s="636"/>
      <c r="LYZ39" s="636"/>
      <c r="LZA39" s="636"/>
      <c r="LZB39" s="636"/>
      <c r="LZC39" s="636"/>
      <c r="LZD39" s="636"/>
      <c r="LZE39" s="636"/>
      <c r="LZF39" s="636"/>
      <c r="LZG39" s="636"/>
      <c r="LZH39" s="636"/>
      <c r="LZI39" s="636"/>
      <c r="LZJ39" s="636"/>
      <c r="LZK39" s="636"/>
      <c r="LZL39" s="636"/>
      <c r="LZM39" s="636"/>
      <c r="LZN39" s="636"/>
      <c r="LZO39" s="636"/>
      <c r="LZP39" s="636"/>
      <c r="LZQ39" s="636"/>
      <c r="LZR39" s="636"/>
      <c r="LZS39" s="636"/>
      <c r="LZT39" s="636"/>
      <c r="LZU39" s="636"/>
      <c r="LZV39" s="636"/>
      <c r="LZW39" s="636"/>
      <c r="LZX39" s="636"/>
      <c r="LZY39" s="636"/>
      <c r="LZZ39" s="636"/>
      <c r="MAA39" s="636"/>
      <c r="MAB39" s="636"/>
      <c r="MAC39" s="636"/>
      <c r="MAD39" s="636"/>
      <c r="MAE39" s="636"/>
      <c r="MAF39" s="636"/>
      <c r="MAG39" s="636"/>
      <c r="MAH39" s="636"/>
      <c r="MAI39" s="636"/>
      <c r="MAJ39" s="636"/>
      <c r="MAK39" s="636"/>
      <c r="MAL39" s="636"/>
      <c r="MAM39" s="636"/>
      <c r="MAN39" s="636"/>
      <c r="MAO39" s="636"/>
      <c r="MAP39" s="636"/>
      <c r="MAQ39" s="636"/>
      <c r="MAR39" s="636"/>
      <c r="MAS39" s="636"/>
      <c r="MAT39" s="636"/>
      <c r="MAU39" s="636"/>
      <c r="MAV39" s="636"/>
      <c r="MAW39" s="636"/>
      <c r="MAX39" s="636"/>
      <c r="MAY39" s="636"/>
      <c r="MAZ39" s="636"/>
      <c r="MBA39" s="636"/>
      <c r="MBB39" s="636"/>
      <c r="MBC39" s="636"/>
      <c r="MBD39" s="636"/>
      <c r="MBE39" s="636"/>
      <c r="MBF39" s="636"/>
      <c r="MBG39" s="636"/>
      <c r="MBH39" s="636"/>
      <c r="MBI39" s="636"/>
      <c r="MBJ39" s="636"/>
      <c r="MBK39" s="636"/>
      <c r="MBL39" s="636"/>
      <c r="MBM39" s="636"/>
      <c r="MBN39" s="636"/>
      <c r="MBO39" s="636"/>
      <c r="MBP39" s="636"/>
      <c r="MBQ39" s="636"/>
      <c r="MBR39" s="636"/>
      <c r="MBS39" s="636"/>
      <c r="MBT39" s="636"/>
      <c r="MBU39" s="636"/>
      <c r="MBV39" s="636"/>
      <c r="MBW39" s="636"/>
      <c r="MBX39" s="636"/>
      <c r="MBY39" s="636"/>
      <c r="MBZ39" s="636"/>
      <c r="MCA39" s="636"/>
      <c r="MCB39" s="636"/>
      <c r="MCC39" s="636"/>
      <c r="MCD39" s="636"/>
      <c r="MCE39" s="636"/>
      <c r="MCF39" s="636"/>
      <c r="MCG39" s="636"/>
      <c r="MCH39" s="636"/>
      <c r="MCI39" s="636"/>
      <c r="MCJ39" s="636"/>
      <c r="MCK39" s="636"/>
      <c r="MCL39" s="636"/>
      <c r="MCM39" s="636"/>
      <c r="MCN39" s="636"/>
      <c r="MCO39" s="636"/>
      <c r="MCP39" s="636"/>
      <c r="MCQ39" s="636"/>
      <c r="MCR39" s="636"/>
      <c r="MCS39" s="636"/>
      <c r="MCT39" s="636"/>
      <c r="MCU39" s="636"/>
      <c r="MCV39" s="636"/>
      <c r="MCW39" s="636"/>
      <c r="MCX39" s="636"/>
      <c r="MCY39" s="636"/>
      <c r="MCZ39" s="636"/>
      <c r="MDA39" s="636"/>
      <c r="MDB39" s="636"/>
      <c r="MDC39" s="636"/>
      <c r="MDD39" s="636"/>
      <c r="MDE39" s="636"/>
      <c r="MDF39" s="636"/>
      <c r="MDG39" s="636"/>
      <c r="MDH39" s="636"/>
      <c r="MDI39" s="636"/>
      <c r="MDJ39" s="636"/>
      <c r="MDK39" s="636"/>
      <c r="MDL39" s="636"/>
      <c r="MDM39" s="636"/>
      <c r="MDN39" s="636"/>
      <c r="MDO39" s="636"/>
      <c r="MDP39" s="636"/>
      <c r="MDQ39" s="636"/>
      <c r="MDR39" s="636"/>
      <c r="MDS39" s="636"/>
      <c r="MDT39" s="636"/>
      <c r="MDU39" s="636"/>
      <c r="MDV39" s="636"/>
      <c r="MDW39" s="636"/>
      <c r="MDX39" s="636"/>
      <c r="MDY39" s="636"/>
      <c r="MDZ39" s="636"/>
      <c r="MEA39" s="636"/>
      <c r="MEB39" s="636"/>
      <c r="MEC39" s="636"/>
      <c r="MED39" s="636"/>
      <c r="MEE39" s="636"/>
      <c r="MEF39" s="636"/>
      <c r="MEG39" s="636"/>
      <c r="MEH39" s="636"/>
      <c r="MEI39" s="636"/>
      <c r="MEJ39" s="636"/>
      <c r="MEK39" s="636"/>
      <c r="MEL39" s="636"/>
      <c r="MEM39" s="636"/>
      <c r="MEN39" s="636"/>
      <c r="MEO39" s="636"/>
      <c r="MEP39" s="636"/>
      <c r="MEQ39" s="636"/>
      <c r="MER39" s="636"/>
      <c r="MES39" s="636"/>
      <c r="MET39" s="636"/>
      <c r="MEU39" s="636"/>
      <c r="MEV39" s="636"/>
      <c r="MEW39" s="636"/>
      <c r="MEX39" s="636"/>
      <c r="MEY39" s="636"/>
      <c r="MEZ39" s="636"/>
      <c r="MFA39" s="636"/>
      <c r="MFB39" s="636"/>
      <c r="MFC39" s="636"/>
      <c r="MFD39" s="636"/>
      <c r="MFE39" s="636"/>
      <c r="MFF39" s="636"/>
      <c r="MFG39" s="636"/>
      <c r="MFH39" s="636"/>
      <c r="MFI39" s="636"/>
      <c r="MFJ39" s="636"/>
      <c r="MFK39" s="636"/>
      <c r="MFL39" s="636"/>
      <c r="MFM39" s="636"/>
      <c r="MFN39" s="636"/>
      <c r="MFO39" s="636"/>
      <c r="MFP39" s="636"/>
      <c r="MFQ39" s="636"/>
      <c r="MFR39" s="636"/>
      <c r="MFS39" s="636"/>
      <c r="MFT39" s="636"/>
      <c r="MFU39" s="636"/>
      <c r="MFV39" s="636"/>
      <c r="MFW39" s="636"/>
      <c r="MFX39" s="636"/>
      <c r="MFY39" s="636"/>
      <c r="MFZ39" s="636"/>
      <c r="MGA39" s="636"/>
      <c r="MGB39" s="636"/>
      <c r="MGC39" s="636"/>
      <c r="MGD39" s="636"/>
      <c r="MGE39" s="636"/>
      <c r="MGF39" s="636"/>
      <c r="MGG39" s="636"/>
      <c r="MGH39" s="636"/>
      <c r="MGI39" s="636"/>
      <c r="MGJ39" s="636"/>
      <c r="MGK39" s="636"/>
      <c r="MGL39" s="636"/>
      <c r="MGM39" s="636"/>
      <c r="MGN39" s="636"/>
      <c r="MGO39" s="636"/>
      <c r="MGP39" s="636"/>
      <c r="MGQ39" s="636"/>
      <c r="MGR39" s="636"/>
      <c r="MGS39" s="636"/>
      <c r="MGT39" s="636"/>
      <c r="MGU39" s="636"/>
      <c r="MGV39" s="636"/>
      <c r="MGW39" s="636"/>
      <c r="MGX39" s="636"/>
      <c r="MGY39" s="636"/>
      <c r="MGZ39" s="636"/>
      <c r="MHA39" s="636"/>
      <c r="MHB39" s="636"/>
      <c r="MHC39" s="636"/>
      <c r="MHD39" s="636"/>
      <c r="MHE39" s="636"/>
      <c r="MHF39" s="636"/>
      <c r="MHG39" s="636"/>
      <c r="MHH39" s="636"/>
      <c r="MHI39" s="636"/>
      <c r="MHJ39" s="636"/>
      <c r="MHK39" s="636"/>
      <c r="MHL39" s="636"/>
      <c r="MHM39" s="636"/>
      <c r="MHN39" s="636"/>
      <c r="MHO39" s="636"/>
      <c r="MHP39" s="636"/>
      <c r="MHQ39" s="636"/>
      <c r="MHR39" s="636"/>
      <c r="MHS39" s="636"/>
      <c r="MHT39" s="636"/>
      <c r="MHU39" s="636"/>
      <c r="MHV39" s="636"/>
      <c r="MHW39" s="636"/>
      <c r="MHX39" s="636"/>
      <c r="MHY39" s="636"/>
      <c r="MHZ39" s="636"/>
      <c r="MIA39" s="636"/>
      <c r="MIB39" s="636"/>
      <c r="MIC39" s="636"/>
      <c r="MID39" s="636"/>
      <c r="MIE39" s="636"/>
      <c r="MIF39" s="636"/>
      <c r="MIG39" s="636"/>
      <c r="MIH39" s="636"/>
      <c r="MII39" s="636"/>
      <c r="MIJ39" s="636"/>
      <c r="MIK39" s="636"/>
      <c r="MIL39" s="636"/>
      <c r="MIM39" s="636"/>
      <c r="MIN39" s="636"/>
      <c r="MIO39" s="636"/>
      <c r="MIP39" s="636"/>
      <c r="MIQ39" s="636"/>
      <c r="MIR39" s="636"/>
      <c r="MIS39" s="636"/>
      <c r="MIT39" s="636"/>
      <c r="MIU39" s="636"/>
      <c r="MIV39" s="636"/>
      <c r="MIW39" s="636"/>
      <c r="MIX39" s="636"/>
      <c r="MIY39" s="636"/>
      <c r="MIZ39" s="636"/>
      <c r="MJA39" s="636"/>
      <c r="MJB39" s="636"/>
      <c r="MJC39" s="636"/>
      <c r="MJD39" s="636"/>
      <c r="MJE39" s="636"/>
      <c r="MJF39" s="636"/>
      <c r="MJG39" s="636"/>
      <c r="MJH39" s="636"/>
      <c r="MJI39" s="636"/>
      <c r="MJJ39" s="636"/>
      <c r="MJK39" s="636"/>
      <c r="MJL39" s="636"/>
      <c r="MJM39" s="636"/>
      <c r="MJN39" s="636"/>
      <c r="MJO39" s="636"/>
      <c r="MJP39" s="636"/>
      <c r="MJQ39" s="636"/>
      <c r="MJR39" s="636"/>
      <c r="MJS39" s="636"/>
      <c r="MJT39" s="636"/>
      <c r="MJU39" s="636"/>
      <c r="MJV39" s="636"/>
      <c r="MJW39" s="636"/>
      <c r="MJX39" s="636"/>
      <c r="MJY39" s="636"/>
      <c r="MJZ39" s="636"/>
      <c r="MKA39" s="636"/>
      <c r="MKB39" s="636"/>
      <c r="MKC39" s="636"/>
      <c r="MKD39" s="636"/>
      <c r="MKE39" s="636"/>
      <c r="MKF39" s="636"/>
      <c r="MKG39" s="636"/>
      <c r="MKH39" s="636"/>
      <c r="MKI39" s="636"/>
      <c r="MKJ39" s="636"/>
      <c r="MKK39" s="636"/>
      <c r="MKL39" s="636"/>
      <c r="MKM39" s="636"/>
      <c r="MKN39" s="636"/>
      <c r="MKO39" s="636"/>
      <c r="MKP39" s="636"/>
      <c r="MKQ39" s="636"/>
      <c r="MKR39" s="636"/>
      <c r="MKS39" s="636"/>
      <c r="MKT39" s="636"/>
      <c r="MKU39" s="636"/>
      <c r="MKV39" s="636"/>
      <c r="MKW39" s="636"/>
      <c r="MKX39" s="636"/>
      <c r="MKY39" s="636"/>
      <c r="MKZ39" s="636"/>
      <c r="MLA39" s="636"/>
      <c r="MLB39" s="636"/>
      <c r="MLC39" s="636"/>
      <c r="MLD39" s="636"/>
      <c r="MLE39" s="636"/>
      <c r="MLF39" s="636"/>
      <c r="MLG39" s="636"/>
      <c r="MLH39" s="636"/>
      <c r="MLI39" s="636"/>
      <c r="MLJ39" s="636"/>
      <c r="MLK39" s="636"/>
      <c r="MLL39" s="636"/>
      <c r="MLM39" s="636"/>
      <c r="MLN39" s="636"/>
      <c r="MLO39" s="636"/>
      <c r="MLP39" s="636"/>
      <c r="MLQ39" s="636"/>
      <c r="MLR39" s="636"/>
      <c r="MLS39" s="636"/>
      <c r="MLT39" s="636"/>
      <c r="MLU39" s="636"/>
      <c r="MLV39" s="636"/>
      <c r="MLW39" s="636"/>
      <c r="MLX39" s="636"/>
      <c r="MLY39" s="636"/>
      <c r="MLZ39" s="636"/>
      <c r="MMA39" s="636"/>
      <c r="MMB39" s="636"/>
      <c r="MMC39" s="636"/>
      <c r="MMD39" s="636"/>
      <c r="MME39" s="636"/>
      <c r="MMF39" s="636"/>
      <c r="MMG39" s="636"/>
      <c r="MMH39" s="636"/>
      <c r="MMI39" s="636"/>
      <c r="MMJ39" s="636"/>
      <c r="MMK39" s="636"/>
      <c r="MML39" s="636"/>
      <c r="MMM39" s="636"/>
      <c r="MMN39" s="636"/>
      <c r="MMO39" s="636"/>
      <c r="MMP39" s="636"/>
      <c r="MMQ39" s="636"/>
      <c r="MMR39" s="636"/>
      <c r="MMS39" s="636"/>
      <c r="MMT39" s="636"/>
      <c r="MMU39" s="636"/>
      <c r="MMV39" s="636"/>
      <c r="MMW39" s="636"/>
      <c r="MMX39" s="636"/>
      <c r="MMY39" s="636"/>
      <c r="MMZ39" s="636"/>
      <c r="MNA39" s="636"/>
      <c r="MNB39" s="636"/>
      <c r="MNC39" s="636"/>
      <c r="MND39" s="636"/>
      <c r="MNE39" s="636"/>
      <c r="MNF39" s="636"/>
      <c r="MNG39" s="636"/>
      <c r="MNH39" s="636"/>
      <c r="MNI39" s="636"/>
      <c r="MNJ39" s="636"/>
      <c r="MNK39" s="636"/>
      <c r="MNL39" s="636"/>
      <c r="MNM39" s="636"/>
      <c r="MNN39" s="636"/>
      <c r="MNO39" s="636"/>
      <c r="MNP39" s="636"/>
      <c r="MNQ39" s="636"/>
      <c r="MNR39" s="636"/>
      <c r="MNS39" s="636"/>
      <c r="MNT39" s="636"/>
      <c r="MNU39" s="636"/>
      <c r="MNV39" s="636"/>
      <c r="MNW39" s="636"/>
      <c r="MNX39" s="636"/>
      <c r="MNY39" s="636"/>
      <c r="MNZ39" s="636"/>
      <c r="MOA39" s="636"/>
      <c r="MOB39" s="636"/>
      <c r="MOC39" s="636"/>
      <c r="MOD39" s="636"/>
      <c r="MOE39" s="636"/>
      <c r="MOF39" s="636"/>
      <c r="MOG39" s="636"/>
      <c r="MOH39" s="636"/>
      <c r="MOI39" s="636"/>
      <c r="MOJ39" s="636"/>
      <c r="MOK39" s="636"/>
      <c r="MOL39" s="636"/>
      <c r="MOM39" s="636"/>
      <c r="MON39" s="636"/>
      <c r="MOO39" s="636"/>
      <c r="MOP39" s="636"/>
      <c r="MOQ39" s="636"/>
      <c r="MOR39" s="636"/>
      <c r="MOS39" s="636"/>
      <c r="MOT39" s="636"/>
      <c r="MOU39" s="636"/>
      <c r="MOV39" s="636"/>
      <c r="MOW39" s="636"/>
      <c r="MOX39" s="636"/>
      <c r="MOY39" s="636"/>
      <c r="MOZ39" s="636"/>
      <c r="MPA39" s="636"/>
      <c r="MPB39" s="636"/>
      <c r="MPC39" s="636"/>
      <c r="MPD39" s="636"/>
      <c r="MPE39" s="636"/>
      <c r="MPF39" s="636"/>
      <c r="MPG39" s="636"/>
      <c r="MPH39" s="636"/>
      <c r="MPI39" s="636"/>
      <c r="MPJ39" s="636"/>
      <c r="MPK39" s="636"/>
      <c r="MPL39" s="636"/>
      <c r="MPM39" s="636"/>
      <c r="MPN39" s="636"/>
      <c r="MPO39" s="636"/>
      <c r="MPP39" s="636"/>
      <c r="MPQ39" s="636"/>
      <c r="MPR39" s="636"/>
      <c r="MPS39" s="636"/>
      <c r="MPT39" s="636"/>
      <c r="MPU39" s="636"/>
      <c r="MPV39" s="636"/>
      <c r="MPW39" s="636"/>
      <c r="MPX39" s="636"/>
      <c r="MPY39" s="636"/>
      <c r="MPZ39" s="636"/>
      <c r="MQA39" s="636"/>
      <c r="MQB39" s="636"/>
      <c r="MQC39" s="636"/>
      <c r="MQD39" s="636"/>
      <c r="MQE39" s="636"/>
      <c r="MQF39" s="636"/>
      <c r="MQG39" s="636"/>
      <c r="MQH39" s="636"/>
      <c r="MQI39" s="636"/>
      <c r="MQJ39" s="636"/>
      <c r="MQK39" s="636"/>
      <c r="MQL39" s="636"/>
      <c r="MQM39" s="636"/>
      <c r="MQN39" s="636"/>
      <c r="MQO39" s="636"/>
      <c r="MQP39" s="636"/>
      <c r="MQQ39" s="636"/>
      <c r="MQR39" s="636"/>
      <c r="MQS39" s="636"/>
      <c r="MQT39" s="636"/>
      <c r="MQU39" s="636"/>
      <c r="MQV39" s="636"/>
      <c r="MQW39" s="636"/>
      <c r="MQX39" s="636"/>
      <c r="MQY39" s="636"/>
      <c r="MQZ39" s="636"/>
      <c r="MRA39" s="636"/>
      <c r="MRB39" s="636"/>
      <c r="MRC39" s="636"/>
      <c r="MRD39" s="636"/>
      <c r="MRE39" s="636"/>
      <c r="MRF39" s="636"/>
      <c r="MRG39" s="636"/>
      <c r="MRH39" s="636"/>
      <c r="MRI39" s="636"/>
      <c r="MRJ39" s="636"/>
      <c r="MRK39" s="636"/>
      <c r="MRL39" s="636"/>
      <c r="MRM39" s="636"/>
      <c r="MRN39" s="636"/>
      <c r="MRO39" s="636"/>
      <c r="MRP39" s="636"/>
      <c r="MRQ39" s="636"/>
      <c r="MRR39" s="636"/>
      <c r="MRS39" s="636"/>
      <c r="MRT39" s="636"/>
      <c r="MRU39" s="636"/>
      <c r="MRV39" s="636"/>
      <c r="MRW39" s="636"/>
      <c r="MRX39" s="636"/>
      <c r="MRY39" s="636"/>
      <c r="MRZ39" s="636"/>
      <c r="MSA39" s="636"/>
      <c r="MSB39" s="636"/>
      <c r="MSC39" s="636"/>
      <c r="MSD39" s="636"/>
      <c r="MSE39" s="636"/>
      <c r="MSF39" s="636"/>
      <c r="MSG39" s="636"/>
      <c r="MSH39" s="636"/>
      <c r="MSI39" s="636"/>
      <c r="MSJ39" s="636"/>
      <c r="MSK39" s="636"/>
      <c r="MSL39" s="636"/>
      <c r="MSM39" s="636"/>
      <c r="MSN39" s="636"/>
      <c r="MSO39" s="636"/>
      <c r="MSP39" s="636"/>
      <c r="MSQ39" s="636"/>
      <c r="MSR39" s="636"/>
      <c r="MSS39" s="636"/>
      <c r="MST39" s="636"/>
      <c r="MSU39" s="636"/>
      <c r="MSV39" s="636"/>
      <c r="MSW39" s="636"/>
      <c r="MSX39" s="636"/>
      <c r="MSY39" s="636"/>
      <c r="MSZ39" s="636"/>
      <c r="MTA39" s="636"/>
      <c r="MTB39" s="636"/>
      <c r="MTC39" s="636"/>
      <c r="MTD39" s="636"/>
      <c r="MTE39" s="636"/>
      <c r="MTF39" s="636"/>
      <c r="MTG39" s="636"/>
      <c r="MTH39" s="636"/>
      <c r="MTI39" s="636"/>
      <c r="MTJ39" s="636"/>
      <c r="MTK39" s="636"/>
      <c r="MTL39" s="636"/>
      <c r="MTM39" s="636"/>
      <c r="MTN39" s="636"/>
      <c r="MTO39" s="636"/>
      <c r="MTP39" s="636"/>
      <c r="MTQ39" s="636"/>
      <c r="MTR39" s="636"/>
      <c r="MTS39" s="636"/>
      <c r="MTT39" s="636"/>
      <c r="MTU39" s="636"/>
      <c r="MTV39" s="636"/>
      <c r="MTW39" s="636"/>
      <c r="MTX39" s="636"/>
      <c r="MTY39" s="636"/>
      <c r="MTZ39" s="636"/>
      <c r="MUA39" s="636"/>
      <c r="MUB39" s="636"/>
      <c r="MUC39" s="636"/>
      <c r="MUD39" s="636"/>
      <c r="MUE39" s="636"/>
      <c r="MUF39" s="636"/>
      <c r="MUG39" s="636"/>
      <c r="MUH39" s="636"/>
      <c r="MUI39" s="636"/>
      <c r="MUJ39" s="636"/>
      <c r="MUK39" s="636"/>
      <c r="MUL39" s="636"/>
      <c r="MUM39" s="636"/>
      <c r="MUN39" s="636"/>
      <c r="MUO39" s="636"/>
      <c r="MUP39" s="636"/>
      <c r="MUQ39" s="636"/>
      <c r="MUR39" s="636"/>
      <c r="MUS39" s="636"/>
      <c r="MUT39" s="636"/>
      <c r="MUU39" s="636"/>
      <c r="MUV39" s="636"/>
      <c r="MUW39" s="636"/>
      <c r="MUX39" s="636"/>
      <c r="MUY39" s="636"/>
      <c r="MUZ39" s="636"/>
      <c r="MVA39" s="636"/>
      <c r="MVB39" s="636"/>
      <c r="MVC39" s="636"/>
      <c r="MVD39" s="636"/>
      <c r="MVE39" s="636"/>
      <c r="MVF39" s="636"/>
      <c r="MVG39" s="636"/>
      <c r="MVH39" s="636"/>
      <c r="MVI39" s="636"/>
      <c r="MVJ39" s="636"/>
      <c r="MVK39" s="636"/>
      <c r="MVL39" s="636"/>
      <c r="MVM39" s="636"/>
      <c r="MVN39" s="636"/>
      <c r="MVO39" s="636"/>
      <c r="MVP39" s="636"/>
      <c r="MVQ39" s="636"/>
      <c r="MVR39" s="636"/>
      <c r="MVS39" s="636"/>
      <c r="MVT39" s="636"/>
      <c r="MVU39" s="636"/>
      <c r="MVV39" s="636"/>
      <c r="MVW39" s="636"/>
      <c r="MVX39" s="636"/>
      <c r="MVY39" s="636"/>
      <c r="MVZ39" s="636"/>
      <c r="MWA39" s="636"/>
      <c r="MWB39" s="636"/>
      <c r="MWC39" s="636"/>
      <c r="MWD39" s="636"/>
      <c r="MWE39" s="636"/>
      <c r="MWF39" s="636"/>
      <c r="MWG39" s="636"/>
      <c r="MWH39" s="636"/>
      <c r="MWI39" s="636"/>
      <c r="MWJ39" s="636"/>
      <c r="MWK39" s="636"/>
      <c r="MWL39" s="636"/>
      <c r="MWM39" s="636"/>
      <c r="MWN39" s="636"/>
      <c r="MWO39" s="636"/>
      <c r="MWP39" s="636"/>
      <c r="MWQ39" s="636"/>
      <c r="MWR39" s="636"/>
      <c r="MWS39" s="636"/>
      <c r="MWT39" s="636"/>
      <c r="MWU39" s="636"/>
      <c r="MWV39" s="636"/>
      <c r="MWW39" s="636"/>
      <c r="MWX39" s="636"/>
      <c r="MWY39" s="636"/>
      <c r="MWZ39" s="636"/>
      <c r="MXA39" s="636"/>
      <c r="MXB39" s="636"/>
      <c r="MXC39" s="636"/>
      <c r="MXD39" s="636"/>
      <c r="MXE39" s="636"/>
      <c r="MXF39" s="636"/>
      <c r="MXG39" s="636"/>
      <c r="MXH39" s="636"/>
      <c r="MXI39" s="636"/>
      <c r="MXJ39" s="636"/>
      <c r="MXK39" s="636"/>
      <c r="MXL39" s="636"/>
      <c r="MXM39" s="636"/>
      <c r="MXN39" s="636"/>
      <c r="MXO39" s="636"/>
      <c r="MXP39" s="636"/>
      <c r="MXQ39" s="636"/>
      <c r="MXR39" s="636"/>
      <c r="MXS39" s="636"/>
      <c r="MXT39" s="636"/>
      <c r="MXU39" s="636"/>
      <c r="MXV39" s="636"/>
      <c r="MXW39" s="636"/>
      <c r="MXX39" s="636"/>
      <c r="MXY39" s="636"/>
      <c r="MXZ39" s="636"/>
      <c r="MYA39" s="636"/>
      <c r="MYB39" s="636"/>
      <c r="MYC39" s="636"/>
      <c r="MYD39" s="636"/>
      <c r="MYE39" s="636"/>
      <c r="MYF39" s="636"/>
      <c r="MYG39" s="636"/>
      <c r="MYH39" s="636"/>
      <c r="MYI39" s="636"/>
      <c r="MYJ39" s="636"/>
      <c r="MYK39" s="636"/>
      <c r="MYL39" s="636"/>
      <c r="MYM39" s="636"/>
      <c r="MYN39" s="636"/>
      <c r="MYO39" s="636"/>
      <c r="MYP39" s="636"/>
      <c r="MYQ39" s="636"/>
      <c r="MYR39" s="636"/>
      <c r="MYS39" s="636"/>
      <c r="MYT39" s="636"/>
      <c r="MYU39" s="636"/>
      <c r="MYV39" s="636"/>
      <c r="MYW39" s="636"/>
      <c r="MYX39" s="636"/>
      <c r="MYY39" s="636"/>
      <c r="MYZ39" s="636"/>
      <c r="MZA39" s="636"/>
      <c r="MZB39" s="636"/>
      <c r="MZC39" s="636"/>
      <c r="MZD39" s="636"/>
      <c r="MZE39" s="636"/>
      <c r="MZF39" s="636"/>
      <c r="MZG39" s="636"/>
      <c r="MZH39" s="636"/>
      <c r="MZI39" s="636"/>
      <c r="MZJ39" s="636"/>
      <c r="MZK39" s="636"/>
      <c r="MZL39" s="636"/>
      <c r="MZM39" s="636"/>
      <c r="MZN39" s="636"/>
      <c r="MZO39" s="636"/>
      <c r="MZP39" s="636"/>
      <c r="MZQ39" s="636"/>
      <c r="MZR39" s="636"/>
      <c r="MZS39" s="636"/>
      <c r="MZT39" s="636"/>
      <c r="MZU39" s="636"/>
      <c r="MZV39" s="636"/>
      <c r="MZW39" s="636"/>
      <c r="MZX39" s="636"/>
      <c r="MZY39" s="636"/>
      <c r="MZZ39" s="636"/>
      <c r="NAA39" s="636"/>
      <c r="NAB39" s="636"/>
      <c r="NAC39" s="636"/>
      <c r="NAD39" s="636"/>
      <c r="NAE39" s="636"/>
      <c r="NAF39" s="636"/>
      <c r="NAG39" s="636"/>
      <c r="NAH39" s="636"/>
      <c r="NAI39" s="636"/>
      <c r="NAJ39" s="636"/>
      <c r="NAK39" s="636"/>
      <c r="NAL39" s="636"/>
      <c r="NAM39" s="636"/>
      <c r="NAN39" s="636"/>
      <c r="NAO39" s="636"/>
      <c r="NAP39" s="636"/>
      <c r="NAQ39" s="636"/>
      <c r="NAR39" s="636"/>
      <c r="NAS39" s="636"/>
      <c r="NAT39" s="636"/>
      <c r="NAU39" s="636"/>
      <c r="NAV39" s="636"/>
      <c r="NAW39" s="636"/>
      <c r="NAX39" s="636"/>
      <c r="NAY39" s="636"/>
      <c r="NAZ39" s="636"/>
      <c r="NBA39" s="636"/>
      <c r="NBB39" s="636"/>
      <c r="NBC39" s="636"/>
      <c r="NBD39" s="636"/>
      <c r="NBE39" s="636"/>
      <c r="NBF39" s="636"/>
      <c r="NBG39" s="636"/>
      <c r="NBH39" s="636"/>
      <c r="NBI39" s="636"/>
      <c r="NBJ39" s="636"/>
      <c r="NBK39" s="636"/>
      <c r="NBL39" s="636"/>
      <c r="NBM39" s="636"/>
      <c r="NBN39" s="636"/>
      <c r="NBO39" s="636"/>
      <c r="NBP39" s="636"/>
      <c r="NBQ39" s="636"/>
      <c r="NBR39" s="636"/>
      <c r="NBS39" s="636"/>
      <c r="NBT39" s="636"/>
      <c r="NBU39" s="636"/>
      <c r="NBV39" s="636"/>
      <c r="NBW39" s="636"/>
      <c r="NBX39" s="636"/>
      <c r="NBY39" s="636"/>
      <c r="NBZ39" s="636"/>
      <c r="NCA39" s="636"/>
      <c r="NCB39" s="636"/>
      <c r="NCC39" s="636"/>
      <c r="NCD39" s="636"/>
      <c r="NCE39" s="636"/>
      <c r="NCF39" s="636"/>
      <c r="NCG39" s="636"/>
      <c r="NCH39" s="636"/>
      <c r="NCI39" s="636"/>
      <c r="NCJ39" s="636"/>
      <c r="NCK39" s="636"/>
      <c r="NCL39" s="636"/>
      <c r="NCM39" s="636"/>
      <c r="NCN39" s="636"/>
      <c r="NCO39" s="636"/>
      <c r="NCP39" s="636"/>
      <c r="NCQ39" s="636"/>
      <c r="NCR39" s="636"/>
      <c r="NCS39" s="636"/>
      <c r="NCT39" s="636"/>
      <c r="NCU39" s="636"/>
      <c r="NCV39" s="636"/>
      <c r="NCW39" s="636"/>
      <c r="NCX39" s="636"/>
      <c r="NCY39" s="636"/>
      <c r="NCZ39" s="636"/>
      <c r="NDA39" s="636"/>
      <c r="NDB39" s="636"/>
      <c r="NDC39" s="636"/>
      <c r="NDD39" s="636"/>
      <c r="NDE39" s="636"/>
      <c r="NDF39" s="636"/>
      <c r="NDG39" s="636"/>
      <c r="NDH39" s="636"/>
      <c r="NDI39" s="636"/>
      <c r="NDJ39" s="636"/>
      <c r="NDK39" s="636"/>
      <c r="NDL39" s="636"/>
      <c r="NDM39" s="636"/>
      <c r="NDN39" s="636"/>
      <c r="NDO39" s="636"/>
      <c r="NDP39" s="636"/>
      <c r="NDQ39" s="636"/>
      <c r="NDR39" s="636"/>
      <c r="NDS39" s="636"/>
      <c r="NDT39" s="636"/>
      <c r="NDU39" s="636"/>
      <c r="NDV39" s="636"/>
      <c r="NDW39" s="636"/>
      <c r="NDX39" s="636"/>
      <c r="NDY39" s="636"/>
      <c r="NDZ39" s="636"/>
      <c r="NEA39" s="636"/>
      <c r="NEB39" s="636"/>
      <c r="NEC39" s="636"/>
      <c r="NED39" s="636"/>
      <c r="NEE39" s="636"/>
      <c r="NEF39" s="636"/>
      <c r="NEG39" s="636"/>
      <c r="NEH39" s="636"/>
      <c r="NEI39" s="636"/>
      <c r="NEJ39" s="636"/>
      <c r="NEK39" s="636"/>
      <c r="NEL39" s="636"/>
      <c r="NEM39" s="636"/>
      <c r="NEN39" s="636"/>
      <c r="NEO39" s="636"/>
      <c r="NEP39" s="636"/>
      <c r="NEQ39" s="636"/>
      <c r="NER39" s="636"/>
      <c r="NES39" s="636"/>
      <c r="NET39" s="636"/>
      <c r="NEU39" s="636"/>
      <c r="NEV39" s="636"/>
      <c r="NEW39" s="636"/>
      <c r="NEX39" s="636"/>
      <c r="NEY39" s="636"/>
      <c r="NEZ39" s="636"/>
      <c r="NFA39" s="636"/>
      <c r="NFB39" s="636"/>
      <c r="NFC39" s="636"/>
      <c r="NFD39" s="636"/>
      <c r="NFE39" s="636"/>
      <c r="NFF39" s="636"/>
      <c r="NFG39" s="636"/>
      <c r="NFH39" s="636"/>
      <c r="NFI39" s="636"/>
      <c r="NFJ39" s="636"/>
      <c r="NFK39" s="636"/>
      <c r="NFL39" s="636"/>
      <c r="NFM39" s="636"/>
      <c r="NFN39" s="636"/>
      <c r="NFO39" s="636"/>
      <c r="NFP39" s="636"/>
      <c r="NFQ39" s="636"/>
      <c r="NFR39" s="636"/>
      <c r="NFS39" s="636"/>
      <c r="NFT39" s="636"/>
      <c r="NFU39" s="636"/>
      <c r="NFV39" s="636"/>
      <c r="NFW39" s="636"/>
      <c r="NFX39" s="636"/>
      <c r="NFY39" s="636"/>
      <c r="NFZ39" s="636"/>
      <c r="NGA39" s="636"/>
      <c r="NGB39" s="636"/>
      <c r="NGC39" s="636"/>
      <c r="NGD39" s="636"/>
      <c r="NGE39" s="636"/>
      <c r="NGF39" s="636"/>
      <c r="NGG39" s="636"/>
      <c r="NGH39" s="636"/>
      <c r="NGI39" s="636"/>
      <c r="NGJ39" s="636"/>
      <c r="NGK39" s="636"/>
      <c r="NGL39" s="636"/>
      <c r="NGM39" s="636"/>
      <c r="NGN39" s="636"/>
      <c r="NGO39" s="636"/>
      <c r="NGP39" s="636"/>
      <c r="NGQ39" s="636"/>
      <c r="NGR39" s="636"/>
      <c r="NGS39" s="636"/>
      <c r="NGT39" s="636"/>
      <c r="NGU39" s="636"/>
      <c r="NGV39" s="636"/>
      <c r="NGW39" s="636"/>
      <c r="NGX39" s="636"/>
      <c r="NGY39" s="636"/>
      <c r="NGZ39" s="636"/>
      <c r="NHA39" s="636"/>
      <c r="NHB39" s="636"/>
      <c r="NHC39" s="636"/>
      <c r="NHD39" s="636"/>
      <c r="NHE39" s="636"/>
      <c r="NHF39" s="636"/>
      <c r="NHG39" s="636"/>
      <c r="NHH39" s="636"/>
      <c r="NHI39" s="636"/>
      <c r="NHJ39" s="636"/>
      <c r="NHK39" s="636"/>
      <c r="NHL39" s="636"/>
      <c r="NHM39" s="636"/>
      <c r="NHN39" s="636"/>
      <c r="NHO39" s="636"/>
      <c r="NHP39" s="636"/>
      <c r="NHQ39" s="636"/>
      <c r="NHR39" s="636"/>
      <c r="NHS39" s="636"/>
      <c r="NHT39" s="636"/>
      <c r="NHU39" s="636"/>
      <c r="NHV39" s="636"/>
      <c r="NHW39" s="636"/>
      <c r="NHX39" s="636"/>
      <c r="NHY39" s="636"/>
      <c r="NHZ39" s="636"/>
      <c r="NIA39" s="636"/>
      <c r="NIB39" s="636"/>
      <c r="NIC39" s="636"/>
      <c r="NID39" s="636"/>
      <c r="NIE39" s="636"/>
      <c r="NIF39" s="636"/>
      <c r="NIG39" s="636"/>
      <c r="NIH39" s="636"/>
      <c r="NII39" s="636"/>
      <c r="NIJ39" s="636"/>
      <c r="NIK39" s="636"/>
      <c r="NIL39" s="636"/>
      <c r="NIM39" s="636"/>
      <c r="NIN39" s="636"/>
      <c r="NIO39" s="636"/>
      <c r="NIP39" s="636"/>
      <c r="NIQ39" s="636"/>
      <c r="NIR39" s="636"/>
      <c r="NIS39" s="636"/>
      <c r="NIT39" s="636"/>
      <c r="NIU39" s="636"/>
      <c r="NIV39" s="636"/>
      <c r="NIW39" s="636"/>
      <c r="NIX39" s="636"/>
      <c r="NIY39" s="636"/>
      <c r="NIZ39" s="636"/>
      <c r="NJA39" s="636"/>
      <c r="NJB39" s="636"/>
      <c r="NJC39" s="636"/>
      <c r="NJD39" s="636"/>
      <c r="NJE39" s="636"/>
      <c r="NJF39" s="636"/>
      <c r="NJG39" s="636"/>
      <c r="NJH39" s="636"/>
      <c r="NJI39" s="636"/>
      <c r="NJJ39" s="636"/>
      <c r="NJK39" s="636"/>
      <c r="NJL39" s="636"/>
      <c r="NJM39" s="636"/>
      <c r="NJN39" s="636"/>
      <c r="NJO39" s="636"/>
      <c r="NJP39" s="636"/>
      <c r="NJQ39" s="636"/>
      <c r="NJR39" s="636"/>
      <c r="NJS39" s="636"/>
      <c r="NJT39" s="636"/>
      <c r="NJU39" s="636"/>
      <c r="NJV39" s="636"/>
      <c r="NJW39" s="636"/>
      <c r="NJX39" s="636"/>
      <c r="NJY39" s="636"/>
      <c r="NJZ39" s="636"/>
      <c r="NKA39" s="636"/>
      <c r="NKB39" s="636"/>
      <c r="NKC39" s="636"/>
      <c r="NKD39" s="636"/>
      <c r="NKE39" s="636"/>
      <c r="NKF39" s="636"/>
      <c r="NKG39" s="636"/>
      <c r="NKH39" s="636"/>
      <c r="NKI39" s="636"/>
      <c r="NKJ39" s="636"/>
      <c r="NKK39" s="636"/>
      <c r="NKL39" s="636"/>
      <c r="NKM39" s="636"/>
      <c r="NKN39" s="636"/>
      <c r="NKO39" s="636"/>
      <c r="NKP39" s="636"/>
      <c r="NKQ39" s="636"/>
      <c r="NKR39" s="636"/>
      <c r="NKS39" s="636"/>
      <c r="NKT39" s="636"/>
      <c r="NKU39" s="636"/>
      <c r="NKV39" s="636"/>
      <c r="NKW39" s="636"/>
      <c r="NKX39" s="636"/>
      <c r="NKY39" s="636"/>
      <c r="NKZ39" s="636"/>
      <c r="NLA39" s="636"/>
      <c r="NLB39" s="636"/>
      <c r="NLC39" s="636"/>
      <c r="NLD39" s="636"/>
      <c r="NLE39" s="636"/>
      <c r="NLF39" s="636"/>
      <c r="NLG39" s="636"/>
      <c r="NLH39" s="636"/>
      <c r="NLI39" s="636"/>
      <c r="NLJ39" s="636"/>
      <c r="NLK39" s="636"/>
      <c r="NLL39" s="636"/>
      <c r="NLM39" s="636"/>
      <c r="NLN39" s="636"/>
      <c r="NLO39" s="636"/>
      <c r="NLP39" s="636"/>
      <c r="NLQ39" s="636"/>
      <c r="NLR39" s="636"/>
      <c r="NLS39" s="636"/>
      <c r="NLT39" s="636"/>
      <c r="NLU39" s="636"/>
      <c r="NLV39" s="636"/>
      <c r="NLW39" s="636"/>
      <c r="NLX39" s="636"/>
      <c r="NLY39" s="636"/>
      <c r="NLZ39" s="636"/>
      <c r="NMA39" s="636"/>
      <c r="NMB39" s="636"/>
      <c r="NMC39" s="636"/>
      <c r="NMD39" s="636"/>
      <c r="NME39" s="636"/>
      <c r="NMF39" s="636"/>
      <c r="NMG39" s="636"/>
      <c r="NMH39" s="636"/>
      <c r="NMI39" s="636"/>
      <c r="NMJ39" s="636"/>
      <c r="NMK39" s="636"/>
      <c r="NML39" s="636"/>
      <c r="NMM39" s="636"/>
      <c r="NMN39" s="636"/>
      <c r="NMO39" s="636"/>
      <c r="NMP39" s="636"/>
      <c r="NMQ39" s="636"/>
      <c r="NMR39" s="636"/>
      <c r="NMS39" s="636"/>
      <c r="NMT39" s="636"/>
      <c r="NMU39" s="636"/>
      <c r="NMV39" s="636"/>
      <c r="NMW39" s="636"/>
      <c r="NMX39" s="636"/>
      <c r="NMY39" s="636"/>
      <c r="NMZ39" s="636"/>
      <c r="NNA39" s="636"/>
      <c r="NNB39" s="636"/>
      <c r="NNC39" s="636"/>
      <c r="NND39" s="636"/>
      <c r="NNE39" s="636"/>
      <c r="NNF39" s="636"/>
      <c r="NNG39" s="636"/>
      <c r="NNH39" s="636"/>
      <c r="NNI39" s="636"/>
      <c r="NNJ39" s="636"/>
      <c r="NNK39" s="636"/>
      <c r="NNL39" s="636"/>
      <c r="NNM39" s="636"/>
      <c r="NNN39" s="636"/>
      <c r="NNO39" s="636"/>
      <c r="NNP39" s="636"/>
      <c r="NNQ39" s="636"/>
      <c r="NNR39" s="636"/>
      <c r="NNS39" s="636"/>
      <c r="NNT39" s="636"/>
      <c r="NNU39" s="636"/>
      <c r="NNV39" s="636"/>
      <c r="NNW39" s="636"/>
      <c r="NNX39" s="636"/>
      <c r="NNY39" s="636"/>
      <c r="NNZ39" s="636"/>
      <c r="NOA39" s="636"/>
      <c r="NOB39" s="636"/>
      <c r="NOC39" s="636"/>
      <c r="NOD39" s="636"/>
      <c r="NOE39" s="636"/>
      <c r="NOF39" s="636"/>
      <c r="NOG39" s="636"/>
      <c r="NOH39" s="636"/>
      <c r="NOI39" s="636"/>
      <c r="NOJ39" s="636"/>
      <c r="NOK39" s="636"/>
      <c r="NOL39" s="636"/>
      <c r="NOM39" s="636"/>
      <c r="NON39" s="636"/>
      <c r="NOO39" s="636"/>
      <c r="NOP39" s="636"/>
      <c r="NOQ39" s="636"/>
      <c r="NOR39" s="636"/>
      <c r="NOS39" s="636"/>
      <c r="NOT39" s="636"/>
      <c r="NOU39" s="636"/>
      <c r="NOV39" s="636"/>
      <c r="NOW39" s="636"/>
      <c r="NOX39" s="636"/>
      <c r="NOY39" s="636"/>
      <c r="NOZ39" s="636"/>
      <c r="NPA39" s="636"/>
      <c r="NPB39" s="636"/>
      <c r="NPC39" s="636"/>
      <c r="NPD39" s="636"/>
      <c r="NPE39" s="636"/>
      <c r="NPF39" s="636"/>
      <c r="NPG39" s="636"/>
      <c r="NPH39" s="636"/>
      <c r="NPI39" s="636"/>
      <c r="NPJ39" s="636"/>
      <c r="NPK39" s="636"/>
      <c r="NPL39" s="636"/>
      <c r="NPM39" s="636"/>
      <c r="NPN39" s="636"/>
      <c r="NPO39" s="636"/>
      <c r="NPP39" s="636"/>
      <c r="NPQ39" s="636"/>
      <c r="NPR39" s="636"/>
      <c r="NPS39" s="636"/>
      <c r="NPT39" s="636"/>
      <c r="NPU39" s="636"/>
      <c r="NPV39" s="636"/>
      <c r="NPW39" s="636"/>
      <c r="NPX39" s="636"/>
      <c r="NPY39" s="636"/>
      <c r="NPZ39" s="636"/>
      <c r="NQA39" s="636"/>
      <c r="NQB39" s="636"/>
      <c r="NQC39" s="636"/>
      <c r="NQD39" s="636"/>
      <c r="NQE39" s="636"/>
      <c r="NQF39" s="636"/>
      <c r="NQG39" s="636"/>
      <c r="NQH39" s="636"/>
      <c r="NQI39" s="636"/>
      <c r="NQJ39" s="636"/>
      <c r="NQK39" s="636"/>
      <c r="NQL39" s="636"/>
      <c r="NQM39" s="636"/>
      <c r="NQN39" s="636"/>
      <c r="NQO39" s="636"/>
      <c r="NQP39" s="636"/>
      <c r="NQQ39" s="636"/>
      <c r="NQR39" s="636"/>
      <c r="NQS39" s="636"/>
      <c r="NQT39" s="636"/>
      <c r="NQU39" s="636"/>
      <c r="NQV39" s="636"/>
      <c r="NQW39" s="636"/>
      <c r="NQX39" s="636"/>
      <c r="NQY39" s="636"/>
      <c r="NQZ39" s="636"/>
      <c r="NRA39" s="636"/>
      <c r="NRB39" s="636"/>
      <c r="NRC39" s="636"/>
      <c r="NRD39" s="636"/>
      <c r="NRE39" s="636"/>
      <c r="NRF39" s="636"/>
      <c r="NRG39" s="636"/>
      <c r="NRH39" s="636"/>
      <c r="NRI39" s="636"/>
      <c r="NRJ39" s="636"/>
      <c r="NRK39" s="636"/>
      <c r="NRL39" s="636"/>
      <c r="NRM39" s="636"/>
      <c r="NRN39" s="636"/>
      <c r="NRO39" s="636"/>
      <c r="NRP39" s="636"/>
      <c r="NRQ39" s="636"/>
      <c r="NRR39" s="636"/>
      <c r="NRS39" s="636"/>
      <c r="NRT39" s="636"/>
      <c r="NRU39" s="636"/>
      <c r="NRV39" s="636"/>
      <c r="NRW39" s="636"/>
      <c r="NRX39" s="636"/>
      <c r="NRY39" s="636"/>
      <c r="NRZ39" s="636"/>
      <c r="NSA39" s="636"/>
      <c r="NSB39" s="636"/>
      <c r="NSC39" s="636"/>
      <c r="NSD39" s="636"/>
      <c r="NSE39" s="636"/>
      <c r="NSF39" s="636"/>
      <c r="NSG39" s="636"/>
      <c r="NSH39" s="636"/>
      <c r="NSI39" s="636"/>
      <c r="NSJ39" s="636"/>
      <c r="NSK39" s="636"/>
      <c r="NSL39" s="636"/>
      <c r="NSM39" s="636"/>
      <c r="NSN39" s="636"/>
      <c r="NSO39" s="636"/>
      <c r="NSP39" s="636"/>
      <c r="NSQ39" s="636"/>
      <c r="NSR39" s="636"/>
      <c r="NSS39" s="636"/>
      <c r="NST39" s="636"/>
      <c r="NSU39" s="636"/>
      <c r="NSV39" s="636"/>
      <c r="NSW39" s="636"/>
      <c r="NSX39" s="636"/>
      <c r="NSY39" s="636"/>
      <c r="NSZ39" s="636"/>
      <c r="NTA39" s="636"/>
      <c r="NTB39" s="636"/>
      <c r="NTC39" s="636"/>
      <c r="NTD39" s="636"/>
      <c r="NTE39" s="636"/>
      <c r="NTF39" s="636"/>
      <c r="NTG39" s="636"/>
      <c r="NTH39" s="636"/>
      <c r="NTI39" s="636"/>
      <c r="NTJ39" s="636"/>
      <c r="NTK39" s="636"/>
      <c r="NTL39" s="636"/>
      <c r="NTM39" s="636"/>
      <c r="NTN39" s="636"/>
      <c r="NTO39" s="636"/>
      <c r="NTP39" s="636"/>
      <c r="NTQ39" s="636"/>
      <c r="NTR39" s="636"/>
      <c r="NTS39" s="636"/>
      <c r="NTT39" s="636"/>
      <c r="NTU39" s="636"/>
      <c r="NTV39" s="636"/>
      <c r="NTW39" s="636"/>
      <c r="NTX39" s="636"/>
      <c r="NTY39" s="636"/>
      <c r="NTZ39" s="636"/>
      <c r="NUA39" s="636"/>
      <c r="NUB39" s="636"/>
      <c r="NUC39" s="636"/>
      <c r="NUD39" s="636"/>
      <c r="NUE39" s="636"/>
      <c r="NUF39" s="636"/>
      <c r="NUG39" s="636"/>
      <c r="NUH39" s="636"/>
      <c r="NUI39" s="636"/>
      <c r="NUJ39" s="636"/>
      <c r="NUK39" s="636"/>
      <c r="NUL39" s="636"/>
      <c r="NUM39" s="636"/>
      <c r="NUN39" s="636"/>
      <c r="NUO39" s="636"/>
      <c r="NUP39" s="636"/>
      <c r="NUQ39" s="636"/>
      <c r="NUR39" s="636"/>
      <c r="NUS39" s="636"/>
      <c r="NUT39" s="636"/>
      <c r="NUU39" s="636"/>
      <c r="NUV39" s="636"/>
      <c r="NUW39" s="636"/>
      <c r="NUX39" s="636"/>
      <c r="NUY39" s="636"/>
      <c r="NUZ39" s="636"/>
      <c r="NVA39" s="636"/>
      <c r="NVB39" s="636"/>
      <c r="NVC39" s="636"/>
      <c r="NVD39" s="636"/>
      <c r="NVE39" s="636"/>
      <c r="NVF39" s="636"/>
      <c r="NVG39" s="636"/>
      <c r="NVH39" s="636"/>
      <c r="NVI39" s="636"/>
      <c r="NVJ39" s="636"/>
      <c r="NVK39" s="636"/>
      <c r="NVL39" s="636"/>
      <c r="NVM39" s="636"/>
      <c r="NVN39" s="636"/>
      <c r="NVO39" s="636"/>
      <c r="NVP39" s="636"/>
      <c r="NVQ39" s="636"/>
      <c r="NVR39" s="636"/>
      <c r="NVS39" s="636"/>
      <c r="NVT39" s="636"/>
      <c r="NVU39" s="636"/>
      <c r="NVV39" s="636"/>
      <c r="NVW39" s="636"/>
      <c r="NVX39" s="636"/>
      <c r="NVY39" s="636"/>
      <c r="NVZ39" s="636"/>
      <c r="NWA39" s="636"/>
      <c r="NWB39" s="636"/>
      <c r="NWC39" s="636"/>
      <c r="NWD39" s="636"/>
      <c r="NWE39" s="636"/>
      <c r="NWF39" s="636"/>
      <c r="NWG39" s="636"/>
      <c r="NWH39" s="636"/>
      <c r="NWI39" s="636"/>
      <c r="NWJ39" s="636"/>
      <c r="NWK39" s="636"/>
      <c r="NWL39" s="636"/>
      <c r="NWM39" s="636"/>
      <c r="NWN39" s="636"/>
      <c r="NWO39" s="636"/>
      <c r="NWP39" s="636"/>
      <c r="NWQ39" s="636"/>
      <c r="NWR39" s="636"/>
      <c r="NWS39" s="636"/>
      <c r="NWT39" s="636"/>
      <c r="NWU39" s="636"/>
      <c r="NWV39" s="636"/>
      <c r="NWW39" s="636"/>
      <c r="NWX39" s="636"/>
      <c r="NWY39" s="636"/>
      <c r="NWZ39" s="636"/>
      <c r="NXA39" s="636"/>
      <c r="NXB39" s="636"/>
      <c r="NXC39" s="636"/>
      <c r="NXD39" s="636"/>
      <c r="NXE39" s="636"/>
      <c r="NXF39" s="636"/>
      <c r="NXG39" s="636"/>
      <c r="NXH39" s="636"/>
      <c r="NXI39" s="636"/>
      <c r="NXJ39" s="636"/>
      <c r="NXK39" s="636"/>
      <c r="NXL39" s="636"/>
      <c r="NXM39" s="636"/>
      <c r="NXN39" s="636"/>
      <c r="NXO39" s="636"/>
      <c r="NXP39" s="636"/>
      <c r="NXQ39" s="636"/>
      <c r="NXR39" s="636"/>
      <c r="NXS39" s="636"/>
      <c r="NXT39" s="636"/>
      <c r="NXU39" s="636"/>
      <c r="NXV39" s="636"/>
      <c r="NXW39" s="636"/>
      <c r="NXX39" s="636"/>
      <c r="NXY39" s="636"/>
      <c r="NXZ39" s="636"/>
      <c r="NYA39" s="636"/>
      <c r="NYB39" s="636"/>
      <c r="NYC39" s="636"/>
      <c r="NYD39" s="636"/>
      <c r="NYE39" s="636"/>
      <c r="NYF39" s="636"/>
      <c r="NYG39" s="636"/>
      <c r="NYH39" s="636"/>
      <c r="NYI39" s="636"/>
      <c r="NYJ39" s="636"/>
      <c r="NYK39" s="636"/>
      <c r="NYL39" s="636"/>
      <c r="NYM39" s="636"/>
      <c r="NYN39" s="636"/>
      <c r="NYO39" s="636"/>
      <c r="NYP39" s="636"/>
      <c r="NYQ39" s="636"/>
      <c r="NYR39" s="636"/>
      <c r="NYS39" s="636"/>
      <c r="NYT39" s="636"/>
      <c r="NYU39" s="636"/>
      <c r="NYV39" s="636"/>
      <c r="NYW39" s="636"/>
      <c r="NYX39" s="636"/>
      <c r="NYY39" s="636"/>
      <c r="NYZ39" s="636"/>
      <c r="NZA39" s="636"/>
      <c r="NZB39" s="636"/>
      <c r="NZC39" s="636"/>
      <c r="NZD39" s="636"/>
      <c r="NZE39" s="636"/>
      <c r="NZF39" s="636"/>
      <c r="NZG39" s="636"/>
      <c r="NZH39" s="636"/>
      <c r="NZI39" s="636"/>
      <c r="NZJ39" s="636"/>
      <c r="NZK39" s="636"/>
      <c r="NZL39" s="636"/>
      <c r="NZM39" s="636"/>
      <c r="NZN39" s="636"/>
      <c r="NZO39" s="636"/>
      <c r="NZP39" s="636"/>
      <c r="NZQ39" s="636"/>
      <c r="NZR39" s="636"/>
      <c r="NZS39" s="636"/>
      <c r="NZT39" s="636"/>
      <c r="NZU39" s="636"/>
      <c r="NZV39" s="636"/>
      <c r="NZW39" s="636"/>
      <c r="NZX39" s="636"/>
      <c r="NZY39" s="636"/>
      <c r="NZZ39" s="636"/>
      <c r="OAA39" s="636"/>
      <c r="OAB39" s="636"/>
      <c r="OAC39" s="636"/>
      <c r="OAD39" s="636"/>
      <c r="OAE39" s="636"/>
      <c r="OAF39" s="636"/>
      <c r="OAG39" s="636"/>
      <c r="OAH39" s="636"/>
      <c r="OAI39" s="636"/>
      <c r="OAJ39" s="636"/>
      <c r="OAK39" s="636"/>
      <c r="OAL39" s="636"/>
      <c r="OAM39" s="636"/>
      <c r="OAN39" s="636"/>
      <c r="OAO39" s="636"/>
      <c r="OAP39" s="636"/>
      <c r="OAQ39" s="636"/>
      <c r="OAR39" s="636"/>
      <c r="OAS39" s="636"/>
      <c r="OAT39" s="636"/>
      <c r="OAU39" s="636"/>
      <c r="OAV39" s="636"/>
      <c r="OAW39" s="636"/>
      <c r="OAX39" s="636"/>
      <c r="OAY39" s="636"/>
      <c r="OAZ39" s="636"/>
      <c r="OBA39" s="636"/>
      <c r="OBB39" s="636"/>
      <c r="OBC39" s="636"/>
      <c r="OBD39" s="636"/>
      <c r="OBE39" s="636"/>
      <c r="OBF39" s="636"/>
      <c r="OBG39" s="636"/>
      <c r="OBH39" s="636"/>
      <c r="OBI39" s="636"/>
      <c r="OBJ39" s="636"/>
      <c r="OBK39" s="636"/>
      <c r="OBL39" s="636"/>
      <c r="OBM39" s="636"/>
      <c r="OBN39" s="636"/>
      <c r="OBO39" s="636"/>
      <c r="OBP39" s="636"/>
      <c r="OBQ39" s="636"/>
      <c r="OBR39" s="636"/>
      <c r="OBS39" s="636"/>
      <c r="OBT39" s="636"/>
      <c r="OBU39" s="636"/>
      <c r="OBV39" s="636"/>
      <c r="OBW39" s="636"/>
      <c r="OBX39" s="636"/>
      <c r="OBY39" s="636"/>
      <c r="OBZ39" s="636"/>
      <c r="OCA39" s="636"/>
      <c r="OCB39" s="636"/>
      <c r="OCC39" s="636"/>
      <c r="OCD39" s="636"/>
      <c r="OCE39" s="636"/>
      <c r="OCF39" s="636"/>
      <c r="OCG39" s="636"/>
      <c r="OCH39" s="636"/>
      <c r="OCI39" s="636"/>
      <c r="OCJ39" s="636"/>
      <c r="OCK39" s="636"/>
      <c r="OCL39" s="636"/>
      <c r="OCM39" s="636"/>
      <c r="OCN39" s="636"/>
      <c r="OCO39" s="636"/>
      <c r="OCP39" s="636"/>
      <c r="OCQ39" s="636"/>
      <c r="OCR39" s="636"/>
      <c r="OCS39" s="636"/>
      <c r="OCT39" s="636"/>
      <c r="OCU39" s="636"/>
      <c r="OCV39" s="636"/>
      <c r="OCW39" s="636"/>
      <c r="OCX39" s="636"/>
      <c r="OCY39" s="636"/>
      <c r="OCZ39" s="636"/>
      <c r="ODA39" s="636"/>
      <c r="ODB39" s="636"/>
      <c r="ODC39" s="636"/>
      <c r="ODD39" s="636"/>
      <c r="ODE39" s="636"/>
      <c r="ODF39" s="636"/>
      <c r="ODG39" s="636"/>
      <c r="ODH39" s="636"/>
      <c r="ODI39" s="636"/>
      <c r="ODJ39" s="636"/>
      <c r="ODK39" s="636"/>
      <c r="ODL39" s="636"/>
      <c r="ODM39" s="636"/>
      <c r="ODN39" s="636"/>
      <c r="ODO39" s="636"/>
      <c r="ODP39" s="636"/>
      <c r="ODQ39" s="636"/>
      <c r="ODR39" s="636"/>
      <c r="ODS39" s="636"/>
      <c r="ODT39" s="636"/>
      <c r="ODU39" s="636"/>
      <c r="ODV39" s="636"/>
      <c r="ODW39" s="636"/>
      <c r="ODX39" s="636"/>
      <c r="ODY39" s="636"/>
      <c r="ODZ39" s="636"/>
      <c r="OEA39" s="636"/>
      <c r="OEB39" s="636"/>
      <c r="OEC39" s="636"/>
      <c r="OED39" s="636"/>
      <c r="OEE39" s="636"/>
      <c r="OEF39" s="636"/>
      <c r="OEG39" s="636"/>
      <c r="OEH39" s="636"/>
      <c r="OEI39" s="636"/>
      <c r="OEJ39" s="636"/>
      <c r="OEK39" s="636"/>
      <c r="OEL39" s="636"/>
      <c r="OEM39" s="636"/>
      <c r="OEN39" s="636"/>
      <c r="OEO39" s="636"/>
      <c r="OEP39" s="636"/>
      <c r="OEQ39" s="636"/>
      <c r="OER39" s="636"/>
      <c r="OES39" s="636"/>
      <c r="OET39" s="636"/>
      <c r="OEU39" s="636"/>
      <c r="OEV39" s="636"/>
      <c r="OEW39" s="636"/>
      <c r="OEX39" s="636"/>
      <c r="OEY39" s="636"/>
      <c r="OEZ39" s="636"/>
      <c r="OFA39" s="636"/>
      <c r="OFB39" s="636"/>
      <c r="OFC39" s="636"/>
      <c r="OFD39" s="636"/>
      <c r="OFE39" s="636"/>
      <c r="OFF39" s="636"/>
      <c r="OFG39" s="636"/>
      <c r="OFH39" s="636"/>
      <c r="OFI39" s="636"/>
      <c r="OFJ39" s="636"/>
      <c r="OFK39" s="636"/>
      <c r="OFL39" s="636"/>
      <c r="OFM39" s="636"/>
      <c r="OFN39" s="636"/>
      <c r="OFO39" s="636"/>
      <c r="OFP39" s="636"/>
      <c r="OFQ39" s="636"/>
      <c r="OFR39" s="636"/>
      <c r="OFS39" s="636"/>
      <c r="OFT39" s="636"/>
      <c r="OFU39" s="636"/>
      <c r="OFV39" s="636"/>
      <c r="OFW39" s="636"/>
      <c r="OFX39" s="636"/>
      <c r="OFY39" s="636"/>
      <c r="OFZ39" s="636"/>
      <c r="OGA39" s="636"/>
      <c r="OGB39" s="636"/>
      <c r="OGC39" s="636"/>
      <c r="OGD39" s="636"/>
      <c r="OGE39" s="636"/>
      <c r="OGF39" s="636"/>
      <c r="OGG39" s="636"/>
      <c r="OGH39" s="636"/>
      <c r="OGI39" s="636"/>
      <c r="OGJ39" s="636"/>
      <c r="OGK39" s="636"/>
      <c r="OGL39" s="636"/>
      <c r="OGM39" s="636"/>
      <c r="OGN39" s="636"/>
      <c r="OGO39" s="636"/>
      <c r="OGP39" s="636"/>
      <c r="OGQ39" s="636"/>
      <c r="OGR39" s="636"/>
      <c r="OGS39" s="636"/>
      <c r="OGT39" s="636"/>
      <c r="OGU39" s="636"/>
      <c r="OGV39" s="636"/>
      <c r="OGW39" s="636"/>
      <c r="OGX39" s="636"/>
      <c r="OGY39" s="636"/>
      <c r="OGZ39" s="636"/>
      <c r="OHA39" s="636"/>
      <c r="OHB39" s="636"/>
      <c r="OHC39" s="636"/>
      <c r="OHD39" s="636"/>
      <c r="OHE39" s="636"/>
      <c r="OHF39" s="636"/>
      <c r="OHG39" s="636"/>
      <c r="OHH39" s="636"/>
      <c r="OHI39" s="636"/>
      <c r="OHJ39" s="636"/>
      <c r="OHK39" s="636"/>
      <c r="OHL39" s="636"/>
      <c r="OHM39" s="636"/>
      <c r="OHN39" s="636"/>
      <c r="OHO39" s="636"/>
      <c r="OHP39" s="636"/>
      <c r="OHQ39" s="636"/>
      <c r="OHR39" s="636"/>
      <c r="OHS39" s="636"/>
      <c r="OHT39" s="636"/>
      <c r="OHU39" s="636"/>
      <c r="OHV39" s="636"/>
      <c r="OHW39" s="636"/>
      <c r="OHX39" s="636"/>
      <c r="OHY39" s="636"/>
      <c r="OHZ39" s="636"/>
      <c r="OIA39" s="636"/>
      <c r="OIB39" s="636"/>
      <c r="OIC39" s="636"/>
      <c r="OID39" s="636"/>
      <c r="OIE39" s="636"/>
      <c r="OIF39" s="636"/>
      <c r="OIG39" s="636"/>
      <c r="OIH39" s="636"/>
      <c r="OII39" s="636"/>
      <c r="OIJ39" s="636"/>
      <c r="OIK39" s="636"/>
      <c r="OIL39" s="636"/>
      <c r="OIM39" s="636"/>
      <c r="OIN39" s="636"/>
      <c r="OIO39" s="636"/>
      <c r="OIP39" s="636"/>
      <c r="OIQ39" s="636"/>
      <c r="OIR39" s="636"/>
      <c r="OIS39" s="636"/>
      <c r="OIT39" s="636"/>
      <c r="OIU39" s="636"/>
      <c r="OIV39" s="636"/>
      <c r="OIW39" s="636"/>
      <c r="OIX39" s="636"/>
      <c r="OIY39" s="636"/>
      <c r="OIZ39" s="636"/>
      <c r="OJA39" s="636"/>
      <c r="OJB39" s="636"/>
      <c r="OJC39" s="636"/>
      <c r="OJD39" s="636"/>
      <c r="OJE39" s="636"/>
      <c r="OJF39" s="636"/>
      <c r="OJG39" s="636"/>
      <c r="OJH39" s="636"/>
      <c r="OJI39" s="636"/>
      <c r="OJJ39" s="636"/>
      <c r="OJK39" s="636"/>
      <c r="OJL39" s="636"/>
      <c r="OJM39" s="636"/>
      <c r="OJN39" s="636"/>
      <c r="OJO39" s="636"/>
      <c r="OJP39" s="636"/>
      <c r="OJQ39" s="636"/>
      <c r="OJR39" s="636"/>
      <c r="OJS39" s="636"/>
      <c r="OJT39" s="636"/>
      <c r="OJU39" s="636"/>
      <c r="OJV39" s="636"/>
      <c r="OJW39" s="636"/>
      <c r="OJX39" s="636"/>
      <c r="OJY39" s="636"/>
      <c r="OJZ39" s="636"/>
      <c r="OKA39" s="636"/>
      <c r="OKB39" s="636"/>
      <c r="OKC39" s="636"/>
      <c r="OKD39" s="636"/>
      <c r="OKE39" s="636"/>
      <c r="OKF39" s="636"/>
      <c r="OKG39" s="636"/>
      <c r="OKH39" s="636"/>
      <c r="OKI39" s="636"/>
      <c r="OKJ39" s="636"/>
      <c r="OKK39" s="636"/>
      <c r="OKL39" s="636"/>
      <c r="OKM39" s="636"/>
      <c r="OKN39" s="636"/>
      <c r="OKO39" s="636"/>
      <c r="OKP39" s="636"/>
      <c r="OKQ39" s="636"/>
      <c r="OKR39" s="636"/>
      <c r="OKS39" s="636"/>
      <c r="OKT39" s="636"/>
      <c r="OKU39" s="636"/>
      <c r="OKV39" s="636"/>
      <c r="OKW39" s="636"/>
      <c r="OKX39" s="636"/>
      <c r="OKY39" s="636"/>
      <c r="OKZ39" s="636"/>
      <c r="OLA39" s="636"/>
      <c r="OLB39" s="636"/>
      <c r="OLC39" s="636"/>
      <c r="OLD39" s="636"/>
      <c r="OLE39" s="636"/>
      <c r="OLF39" s="636"/>
      <c r="OLG39" s="636"/>
      <c r="OLH39" s="636"/>
      <c r="OLI39" s="636"/>
      <c r="OLJ39" s="636"/>
      <c r="OLK39" s="636"/>
      <c r="OLL39" s="636"/>
      <c r="OLM39" s="636"/>
      <c r="OLN39" s="636"/>
      <c r="OLO39" s="636"/>
      <c r="OLP39" s="636"/>
      <c r="OLQ39" s="636"/>
      <c r="OLR39" s="636"/>
      <c r="OLS39" s="636"/>
      <c r="OLT39" s="636"/>
      <c r="OLU39" s="636"/>
      <c r="OLV39" s="636"/>
      <c r="OLW39" s="636"/>
      <c r="OLX39" s="636"/>
      <c r="OLY39" s="636"/>
      <c r="OLZ39" s="636"/>
      <c r="OMA39" s="636"/>
      <c r="OMB39" s="636"/>
      <c r="OMC39" s="636"/>
      <c r="OMD39" s="636"/>
      <c r="OME39" s="636"/>
      <c r="OMF39" s="636"/>
      <c r="OMG39" s="636"/>
      <c r="OMH39" s="636"/>
      <c r="OMI39" s="636"/>
      <c r="OMJ39" s="636"/>
      <c r="OMK39" s="636"/>
      <c r="OML39" s="636"/>
      <c r="OMM39" s="636"/>
      <c r="OMN39" s="636"/>
      <c r="OMO39" s="636"/>
      <c r="OMP39" s="636"/>
      <c r="OMQ39" s="636"/>
      <c r="OMR39" s="636"/>
      <c r="OMS39" s="636"/>
      <c r="OMT39" s="636"/>
      <c r="OMU39" s="636"/>
      <c r="OMV39" s="636"/>
      <c r="OMW39" s="636"/>
      <c r="OMX39" s="636"/>
      <c r="OMY39" s="636"/>
      <c r="OMZ39" s="636"/>
      <c r="ONA39" s="636"/>
      <c r="ONB39" s="636"/>
      <c r="ONC39" s="636"/>
      <c r="OND39" s="636"/>
      <c r="ONE39" s="636"/>
      <c r="ONF39" s="636"/>
      <c r="ONG39" s="636"/>
      <c r="ONH39" s="636"/>
      <c r="ONI39" s="636"/>
      <c r="ONJ39" s="636"/>
      <c r="ONK39" s="636"/>
      <c r="ONL39" s="636"/>
      <c r="ONM39" s="636"/>
      <c r="ONN39" s="636"/>
      <c r="ONO39" s="636"/>
      <c r="ONP39" s="636"/>
      <c r="ONQ39" s="636"/>
      <c r="ONR39" s="636"/>
      <c r="ONS39" s="636"/>
      <c r="ONT39" s="636"/>
      <c r="ONU39" s="636"/>
      <c r="ONV39" s="636"/>
      <c r="ONW39" s="636"/>
      <c r="ONX39" s="636"/>
      <c r="ONY39" s="636"/>
      <c r="ONZ39" s="636"/>
      <c r="OOA39" s="636"/>
      <c r="OOB39" s="636"/>
      <c r="OOC39" s="636"/>
      <c r="OOD39" s="636"/>
      <c r="OOE39" s="636"/>
      <c r="OOF39" s="636"/>
      <c r="OOG39" s="636"/>
      <c r="OOH39" s="636"/>
      <c r="OOI39" s="636"/>
      <c r="OOJ39" s="636"/>
      <c r="OOK39" s="636"/>
      <c r="OOL39" s="636"/>
      <c r="OOM39" s="636"/>
      <c r="OON39" s="636"/>
      <c r="OOO39" s="636"/>
      <c r="OOP39" s="636"/>
      <c r="OOQ39" s="636"/>
      <c r="OOR39" s="636"/>
      <c r="OOS39" s="636"/>
      <c r="OOT39" s="636"/>
      <c r="OOU39" s="636"/>
      <c r="OOV39" s="636"/>
      <c r="OOW39" s="636"/>
      <c r="OOX39" s="636"/>
      <c r="OOY39" s="636"/>
      <c r="OOZ39" s="636"/>
      <c r="OPA39" s="636"/>
      <c r="OPB39" s="636"/>
      <c r="OPC39" s="636"/>
      <c r="OPD39" s="636"/>
      <c r="OPE39" s="636"/>
      <c r="OPF39" s="636"/>
      <c r="OPG39" s="636"/>
      <c r="OPH39" s="636"/>
      <c r="OPI39" s="636"/>
      <c r="OPJ39" s="636"/>
      <c r="OPK39" s="636"/>
      <c r="OPL39" s="636"/>
      <c r="OPM39" s="636"/>
      <c r="OPN39" s="636"/>
      <c r="OPO39" s="636"/>
      <c r="OPP39" s="636"/>
      <c r="OPQ39" s="636"/>
      <c r="OPR39" s="636"/>
      <c r="OPS39" s="636"/>
      <c r="OPT39" s="636"/>
      <c r="OPU39" s="636"/>
      <c r="OPV39" s="636"/>
      <c r="OPW39" s="636"/>
      <c r="OPX39" s="636"/>
      <c r="OPY39" s="636"/>
      <c r="OPZ39" s="636"/>
      <c r="OQA39" s="636"/>
      <c r="OQB39" s="636"/>
      <c r="OQC39" s="636"/>
      <c r="OQD39" s="636"/>
      <c r="OQE39" s="636"/>
      <c r="OQF39" s="636"/>
      <c r="OQG39" s="636"/>
      <c r="OQH39" s="636"/>
      <c r="OQI39" s="636"/>
      <c r="OQJ39" s="636"/>
      <c r="OQK39" s="636"/>
      <c r="OQL39" s="636"/>
      <c r="OQM39" s="636"/>
      <c r="OQN39" s="636"/>
      <c r="OQO39" s="636"/>
      <c r="OQP39" s="636"/>
      <c r="OQQ39" s="636"/>
      <c r="OQR39" s="636"/>
      <c r="OQS39" s="636"/>
      <c r="OQT39" s="636"/>
      <c r="OQU39" s="636"/>
      <c r="OQV39" s="636"/>
      <c r="OQW39" s="636"/>
      <c r="OQX39" s="636"/>
      <c r="OQY39" s="636"/>
      <c r="OQZ39" s="636"/>
      <c r="ORA39" s="636"/>
      <c r="ORB39" s="636"/>
      <c r="ORC39" s="636"/>
      <c r="ORD39" s="636"/>
      <c r="ORE39" s="636"/>
      <c r="ORF39" s="636"/>
      <c r="ORG39" s="636"/>
      <c r="ORH39" s="636"/>
      <c r="ORI39" s="636"/>
      <c r="ORJ39" s="636"/>
      <c r="ORK39" s="636"/>
      <c r="ORL39" s="636"/>
      <c r="ORM39" s="636"/>
      <c r="ORN39" s="636"/>
      <c r="ORO39" s="636"/>
      <c r="ORP39" s="636"/>
      <c r="ORQ39" s="636"/>
      <c r="ORR39" s="636"/>
      <c r="ORS39" s="636"/>
      <c r="ORT39" s="636"/>
      <c r="ORU39" s="636"/>
      <c r="ORV39" s="636"/>
      <c r="ORW39" s="636"/>
      <c r="ORX39" s="636"/>
      <c r="ORY39" s="636"/>
      <c r="ORZ39" s="636"/>
      <c r="OSA39" s="636"/>
      <c r="OSB39" s="636"/>
      <c r="OSC39" s="636"/>
      <c r="OSD39" s="636"/>
      <c r="OSE39" s="636"/>
      <c r="OSF39" s="636"/>
      <c r="OSG39" s="636"/>
      <c r="OSH39" s="636"/>
      <c r="OSI39" s="636"/>
      <c r="OSJ39" s="636"/>
      <c r="OSK39" s="636"/>
      <c r="OSL39" s="636"/>
      <c r="OSM39" s="636"/>
      <c r="OSN39" s="636"/>
      <c r="OSO39" s="636"/>
      <c r="OSP39" s="636"/>
      <c r="OSQ39" s="636"/>
      <c r="OSR39" s="636"/>
      <c r="OSS39" s="636"/>
      <c r="OST39" s="636"/>
      <c r="OSU39" s="636"/>
      <c r="OSV39" s="636"/>
      <c r="OSW39" s="636"/>
      <c r="OSX39" s="636"/>
      <c r="OSY39" s="636"/>
      <c r="OSZ39" s="636"/>
      <c r="OTA39" s="636"/>
      <c r="OTB39" s="636"/>
      <c r="OTC39" s="636"/>
      <c r="OTD39" s="636"/>
      <c r="OTE39" s="636"/>
      <c r="OTF39" s="636"/>
      <c r="OTG39" s="636"/>
      <c r="OTH39" s="636"/>
      <c r="OTI39" s="636"/>
      <c r="OTJ39" s="636"/>
      <c r="OTK39" s="636"/>
      <c r="OTL39" s="636"/>
      <c r="OTM39" s="636"/>
      <c r="OTN39" s="636"/>
      <c r="OTO39" s="636"/>
      <c r="OTP39" s="636"/>
      <c r="OTQ39" s="636"/>
      <c r="OTR39" s="636"/>
      <c r="OTS39" s="636"/>
      <c r="OTT39" s="636"/>
      <c r="OTU39" s="636"/>
      <c r="OTV39" s="636"/>
      <c r="OTW39" s="636"/>
      <c r="OTX39" s="636"/>
      <c r="OTY39" s="636"/>
      <c r="OTZ39" s="636"/>
      <c r="OUA39" s="636"/>
      <c r="OUB39" s="636"/>
      <c r="OUC39" s="636"/>
      <c r="OUD39" s="636"/>
      <c r="OUE39" s="636"/>
      <c r="OUF39" s="636"/>
      <c r="OUG39" s="636"/>
      <c r="OUH39" s="636"/>
      <c r="OUI39" s="636"/>
      <c r="OUJ39" s="636"/>
      <c r="OUK39" s="636"/>
      <c r="OUL39" s="636"/>
      <c r="OUM39" s="636"/>
      <c r="OUN39" s="636"/>
      <c r="OUO39" s="636"/>
      <c r="OUP39" s="636"/>
      <c r="OUQ39" s="636"/>
      <c r="OUR39" s="636"/>
      <c r="OUS39" s="636"/>
      <c r="OUT39" s="636"/>
      <c r="OUU39" s="636"/>
      <c r="OUV39" s="636"/>
      <c r="OUW39" s="636"/>
      <c r="OUX39" s="636"/>
      <c r="OUY39" s="636"/>
      <c r="OUZ39" s="636"/>
      <c r="OVA39" s="636"/>
      <c r="OVB39" s="636"/>
      <c r="OVC39" s="636"/>
      <c r="OVD39" s="636"/>
      <c r="OVE39" s="636"/>
      <c r="OVF39" s="636"/>
      <c r="OVG39" s="636"/>
      <c r="OVH39" s="636"/>
      <c r="OVI39" s="636"/>
      <c r="OVJ39" s="636"/>
      <c r="OVK39" s="636"/>
      <c r="OVL39" s="636"/>
      <c r="OVM39" s="636"/>
      <c r="OVN39" s="636"/>
      <c r="OVO39" s="636"/>
      <c r="OVP39" s="636"/>
      <c r="OVQ39" s="636"/>
      <c r="OVR39" s="636"/>
      <c r="OVS39" s="636"/>
      <c r="OVT39" s="636"/>
      <c r="OVU39" s="636"/>
      <c r="OVV39" s="636"/>
      <c r="OVW39" s="636"/>
      <c r="OVX39" s="636"/>
      <c r="OVY39" s="636"/>
      <c r="OVZ39" s="636"/>
      <c r="OWA39" s="636"/>
      <c r="OWB39" s="636"/>
      <c r="OWC39" s="636"/>
      <c r="OWD39" s="636"/>
      <c r="OWE39" s="636"/>
      <c r="OWF39" s="636"/>
      <c r="OWG39" s="636"/>
      <c r="OWH39" s="636"/>
      <c r="OWI39" s="636"/>
      <c r="OWJ39" s="636"/>
      <c r="OWK39" s="636"/>
      <c r="OWL39" s="636"/>
      <c r="OWM39" s="636"/>
      <c r="OWN39" s="636"/>
      <c r="OWO39" s="636"/>
      <c r="OWP39" s="636"/>
      <c r="OWQ39" s="636"/>
      <c r="OWR39" s="636"/>
      <c r="OWS39" s="636"/>
      <c r="OWT39" s="636"/>
      <c r="OWU39" s="636"/>
      <c r="OWV39" s="636"/>
      <c r="OWW39" s="636"/>
      <c r="OWX39" s="636"/>
      <c r="OWY39" s="636"/>
      <c r="OWZ39" s="636"/>
      <c r="OXA39" s="636"/>
      <c r="OXB39" s="636"/>
      <c r="OXC39" s="636"/>
      <c r="OXD39" s="636"/>
      <c r="OXE39" s="636"/>
      <c r="OXF39" s="636"/>
      <c r="OXG39" s="636"/>
      <c r="OXH39" s="636"/>
      <c r="OXI39" s="636"/>
      <c r="OXJ39" s="636"/>
      <c r="OXK39" s="636"/>
      <c r="OXL39" s="636"/>
      <c r="OXM39" s="636"/>
      <c r="OXN39" s="636"/>
      <c r="OXO39" s="636"/>
      <c r="OXP39" s="636"/>
      <c r="OXQ39" s="636"/>
      <c r="OXR39" s="636"/>
      <c r="OXS39" s="636"/>
      <c r="OXT39" s="636"/>
      <c r="OXU39" s="636"/>
      <c r="OXV39" s="636"/>
      <c r="OXW39" s="636"/>
      <c r="OXX39" s="636"/>
      <c r="OXY39" s="636"/>
      <c r="OXZ39" s="636"/>
      <c r="OYA39" s="636"/>
      <c r="OYB39" s="636"/>
      <c r="OYC39" s="636"/>
      <c r="OYD39" s="636"/>
      <c r="OYE39" s="636"/>
      <c r="OYF39" s="636"/>
      <c r="OYG39" s="636"/>
      <c r="OYH39" s="636"/>
      <c r="OYI39" s="636"/>
      <c r="OYJ39" s="636"/>
      <c r="OYK39" s="636"/>
      <c r="OYL39" s="636"/>
      <c r="OYM39" s="636"/>
      <c r="OYN39" s="636"/>
      <c r="OYO39" s="636"/>
      <c r="OYP39" s="636"/>
      <c r="OYQ39" s="636"/>
      <c r="OYR39" s="636"/>
      <c r="OYS39" s="636"/>
      <c r="OYT39" s="636"/>
      <c r="OYU39" s="636"/>
      <c r="OYV39" s="636"/>
      <c r="OYW39" s="636"/>
      <c r="OYX39" s="636"/>
      <c r="OYY39" s="636"/>
      <c r="OYZ39" s="636"/>
      <c r="OZA39" s="636"/>
      <c r="OZB39" s="636"/>
      <c r="OZC39" s="636"/>
      <c r="OZD39" s="636"/>
      <c r="OZE39" s="636"/>
      <c r="OZF39" s="636"/>
      <c r="OZG39" s="636"/>
      <c r="OZH39" s="636"/>
      <c r="OZI39" s="636"/>
      <c r="OZJ39" s="636"/>
      <c r="OZK39" s="636"/>
      <c r="OZL39" s="636"/>
      <c r="OZM39" s="636"/>
      <c r="OZN39" s="636"/>
      <c r="OZO39" s="636"/>
      <c r="OZP39" s="636"/>
      <c r="OZQ39" s="636"/>
      <c r="OZR39" s="636"/>
      <c r="OZS39" s="636"/>
      <c r="OZT39" s="636"/>
      <c r="OZU39" s="636"/>
      <c r="OZV39" s="636"/>
      <c r="OZW39" s="636"/>
      <c r="OZX39" s="636"/>
      <c r="OZY39" s="636"/>
      <c r="OZZ39" s="636"/>
      <c r="PAA39" s="636"/>
      <c r="PAB39" s="636"/>
      <c r="PAC39" s="636"/>
      <c r="PAD39" s="636"/>
      <c r="PAE39" s="636"/>
      <c r="PAF39" s="636"/>
      <c r="PAG39" s="636"/>
      <c r="PAH39" s="636"/>
      <c r="PAI39" s="636"/>
      <c r="PAJ39" s="636"/>
      <c r="PAK39" s="636"/>
      <c r="PAL39" s="636"/>
      <c r="PAM39" s="636"/>
      <c r="PAN39" s="636"/>
      <c r="PAO39" s="636"/>
      <c r="PAP39" s="636"/>
      <c r="PAQ39" s="636"/>
      <c r="PAR39" s="636"/>
      <c r="PAS39" s="636"/>
      <c r="PAT39" s="636"/>
      <c r="PAU39" s="636"/>
      <c r="PAV39" s="636"/>
      <c r="PAW39" s="636"/>
      <c r="PAX39" s="636"/>
      <c r="PAY39" s="636"/>
      <c r="PAZ39" s="636"/>
      <c r="PBA39" s="636"/>
      <c r="PBB39" s="636"/>
      <c r="PBC39" s="636"/>
      <c r="PBD39" s="636"/>
      <c r="PBE39" s="636"/>
      <c r="PBF39" s="636"/>
      <c r="PBG39" s="636"/>
      <c r="PBH39" s="636"/>
      <c r="PBI39" s="636"/>
      <c r="PBJ39" s="636"/>
      <c r="PBK39" s="636"/>
      <c r="PBL39" s="636"/>
      <c r="PBM39" s="636"/>
      <c r="PBN39" s="636"/>
      <c r="PBO39" s="636"/>
      <c r="PBP39" s="636"/>
      <c r="PBQ39" s="636"/>
      <c r="PBR39" s="636"/>
      <c r="PBS39" s="636"/>
      <c r="PBT39" s="636"/>
      <c r="PBU39" s="636"/>
      <c r="PBV39" s="636"/>
      <c r="PBW39" s="636"/>
      <c r="PBX39" s="636"/>
      <c r="PBY39" s="636"/>
      <c r="PBZ39" s="636"/>
      <c r="PCA39" s="636"/>
      <c r="PCB39" s="636"/>
      <c r="PCC39" s="636"/>
      <c r="PCD39" s="636"/>
      <c r="PCE39" s="636"/>
      <c r="PCF39" s="636"/>
      <c r="PCG39" s="636"/>
      <c r="PCH39" s="636"/>
      <c r="PCI39" s="636"/>
      <c r="PCJ39" s="636"/>
      <c r="PCK39" s="636"/>
      <c r="PCL39" s="636"/>
      <c r="PCM39" s="636"/>
      <c r="PCN39" s="636"/>
      <c r="PCO39" s="636"/>
      <c r="PCP39" s="636"/>
      <c r="PCQ39" s="636"/>
      <c r="PCR39" s="636"/>
      <c r="PCS39" s="636"/>
      <c r="PCT39" s="636"/>
      <c r="PCU39" s="636"/>
      <c r="PCV39" s="636"/>
      <c r="PCW39" s="636"/>
      <c r="PCX39" s="636"/>
      <c r="PCY39" s="636"/>
      <c r="PCZ39" s="636"/>
      <c r="PDA39" s="636"/>
      <c r="PDB39" s="636"/>
      <c r="PDC39" s="636"/>
      <c r="PDD39" s="636"/>
      <c r="PDE39" s="636"/>
      <c r="PDF39" s="636"/>
      <c r="PDG39" s="636"/>
      <c r="PDH39" s="636"/>
      <c r="PDI39" s="636"/>
      <c r="PDJ39" s="636"/>
      <c r="PDK39" s="636"/>
      <c r="PDL39" s="636"/>
      <c r="PDM39" s="636"/>
      <c r="PDN39" s="636"/>
      <c r="PDO39" s="636"/>
      <c r="PDP39" s="636"/>
      <c r="PDQ39" s="636"/>
      <c r="PDR39" s="636"/>
      <c r="PDS39" s="636"/>
      <c r="PDT39" s="636"/>
      <c r="PDU39" s="636"/>
      <c r="PDV39" s="636"/>
      <c r="PDW39" s="636"/>
      <c r="PDX39" s="636"/>
      <c r="PDY39" s="636"/>
      <c r="PDZ39" s="636"/>
      <c r="PEA39" s="636"/>
      <c r="PEB39" s="636"/>
      <c r="PEC39" s="636"/>
      <c r="PED39" s="636"/>
      <c r="PEE39" s="636"/>
      <c r="PEF39" s="636"/>
      <c r="PEG39" s="636"/>
      <c r="PEH39" s="636"/>
      <c r="PEI39" s="636"/>
      <c r="PEJ39" s="636"/>
      <c r="PEK39" s="636"/>
      <c r="PEL39" s="636"/>
      <c r="PEM39" s="636"/>
      <c r="PEN39" s="636"/>
      <c r="PEO39" s="636"/>
      <c r="PEP39" s="636"/>
      <c r="PEQ39" s="636"/>
      <c r="PER39" s="636"/>
      <c r="PES39" s="636"/>
      <c r="PET39" s="636"/>
      <c r="PEU39" s="636"/>
      <c r="PEV39" s="636"/>
      <c r="PEW39" s="636"/>
      <c r="PEX39" s="636"/>
      <c r="PEY39" s="636"/>
      <c r="PEZ39" s="636"/>
      <c r="PFA39" s="636"/>
      <c r="PFB39" s="636"/>
      <c r="PFC39" s="636"/>
      <c r="PFD39" s="636"/>
      <c r="PFE39" s="636"/>
      <c r="PFF39" s="636"/>
      <c r="PFG39" s="636"/>
      <c r="PFH39" s="636"/>
      <c r="PFI39" s="636"/>
      <c r="PFJ39" s="636"/>
      <c r="PFK39" s="636"/>
      <c r="PFL39" s="636"/>
      <c r="PFM39" s="636"/>
      <c r="PFN39" s="636"/>
      <c r="PFO39" s="636"/>
      <c r="PFP39" s="636"/>
      <c r="PFQ39" s="636"/>
      <c r="PFR39" s="636"/>
      <c r="PFS39" s="636"/>
      <c r="PFT39" s="636"/>
      <c r="PFU39" s="636"/>
      <c r="PFV39" s="636"/>
      <c r="PFW39" s="636"/>
      <c r="PFX39" s="636"/>
      <c r="PFY39" s="636"/>
      <c r="PFZ39" s="636"/>
      <c r="PGA39" s="636"/>
      <c r="PGB39" s="636"/>
      <c r="PGC39" s="636"/>
      <c r="PGD39" s="636"/>
      <c r="PGE39" s="636"/>
      <c r="PGF39" s="636"/>
      <c r="PGG39" s="636"/>
      <c r="PGH39" s="636"/>
      <c r="PGI39" s="636"/>
      <c r="PGJ39" s="636"/>
      <c r="PGK39" s="636"/>
      <c r="PGL39" s="636"/>
      <c r="PGM39" s="636"/>
      <c r="PGN39" s="636"/>
      <c r="PGO39" s="636"/>
      <c r="PGP39" s="636"/>
      <c r="PGQ39" s="636"/>
      <c r="PGR39" s="636"/>
      <c r="PGS39" s="636"/>
      <c r="PGT39" s="636"/>
      <c r="PGU39" s="636"/>
      <c r="PGV39" s="636"/>
      <c r="PGW39" s="636"/>
      <c r="PGX39" s="636"/>
      <c r="PGY39" s="636"/>
      <c r="PGZ39" s="636"/>
      <c r="PHA39" s="636"/>
      <c r="PHB39" s="636"/>
      <c r="PHC39" s="636"/>
      <c r="PHD39" s="636"/>
      <c r="PHE39" s="636"/>
      <c r="PHF39" s="636"/>
      <c r="PHG39" s="636"/>
      <c r="PHH39" s="636"/>
      <c r="PHI39" s="636"/>
      <c r="PHJ39" s="636"/>
      <c r="PHK39" s="636"/>
      <c r="PHL39" s="636"/>
      <c r="PHM39" s="636"/>
      <c r="PHN39" s="636"/>
      <c r="PHO39" s="636"/>
      <c r="PHP39" s="636"/>
      <c r="PHQ39" s="636"/>
      <c r="PHR39" s="636"/>
      <c r="PHS39" s="636"/>
      <c r="PHT39" s="636"/>
      <c r="PHU39" s="636"/>
      <c r="PHV39" s="636"/>
      <c r="PHW39" s="636"/>
      <c r="PHX39" s="636"/>
      <c r="PHY39" s="636"/>
      <c r="PHZ39" s="636"/>
      <c r="PIA39" s="636"/>
      <c r="PIB39" s="636"/>
      <c r="PIC39" s="636"/>
      <c r="PID39" s="636"/>
      <c r="PIE39" s="636"/>
      <c r="PIF39" s="636"/>
      <c r="PIG39" s="636"/>
      <c r="PIH39" s="636"/>
      <c r="PII39" s="636"/>
      <c r="PIJ39" s="636"/>
      <c r="PIK39" s="636"/>
      <c r="PIL39" s="636"/>
      <c r="PIM39" s="636"/>
      <c r="PIN39" s="636"/>
      <c r="PIO39" s="636"/>
      <c r="PIP39" s="636"/>
      <c r="PIQ39" s="636"/>
      <c r="PIR39" s="636"/>
      <c r="PIS39" s="636"/>
      <c r="PIT39" s="636"/>
      <c r="PIU39" s="636"/>
      <c r="PIV39" s="636"/>
      <c r="PIW39" s="636"/>
      <c r="PIX39" s="636"/>
      <c r="PIY39" s="636"/>
      <c r="PIZ39" s="636"/>
      <c r="PJA39" s="636"/>
      <c r="PJB39" s="636"/>
      <c r="PJC39" s="636"/>
      <c r="PJD39" s="636"/>
      <c r="PJE39" s="636"/>
      <c r="PJF39" s="636"/>
      <c r="PJG39" s="636"/>
      <c r="PJH39" s="636"/>
      <c r="PJI39" s="636"/>
      <c r="PJJ39" s="636"/>
      <c r="PJK39" s="636"/>
      <c r="PJL39" s="636"/>
      <c r="PJM39" s="636"/>
      <c r="PJN39" s="636"/>
      <c r="PJO39" s="636"/>
      <c r="PJP39" s="636"/>
      <c r="PJQ39" s="636"/>
      <c r="PJR39" s="636"/>
      <c r="PJS39" s="636"/>
      <c r="PJT39" s="636"/>
      <c r="PJU39" s="636"/>
      <c r="PJV39" s="636"/>
      <c r="PJW39" s="636"/>
      <c r="PJX39" s="636"/>
      <c r="PJY39" s="636"/>
      <c r="PJZ39" s="636"/>
      <c r="PKA39" s="636"/>
      <c r="PKB39" s="636"/>
      <c r="PKC39" s="636"/>
      <c r="PKD39" s="636"/>
      <c r="PKE39" s="636"/>
      <c r="PKF39" s="636"/>
      <c r="PKG39" s="636"/>
      <c r="PKH39" s="636"/>
      <c r="PKI39" s="636"/>
      <c r="PKJ39" s="636"/>
      <c r="PKK39" s="636"/>
      <c r="PKL39" s="636"/>
      <c r="PKM39" s="636"/>
      <c r="PKN39" s="636"/>
      <c r="PKO39" s="636"/>
      <c r="PKP39" s="636"/>
      <c r="PKQ39" s="636"/>
      <c r="PKR39" s="636"/>
      <c r="PKS39" s="636"/>
      <c r="PKT39" s="636"/>
      <c r="PKU39" s="636"/>
      <c r="PKV39" s="636"/>
      <c r="PKW39" s="636"/>
      <c r="PKX39" s="636"/>
      <c r="PKY39" s="636"/>
      <c r="PKZ39" s="636"/>
      <c r="PLA39" s="636"/>
      <c r="PLB39" s="636"/>
      <c r="PLC39" s="636"/>
      <c r="PLD39" s="636"/>
      <c r="PLE39" s="636"/>
      <c r="PLF39" s="636"/>
      <c r="PLG39" s="636"/>
      <c r="PLH39" s="636"/>
      <c r="PLI39" s="636"/>
      <c r="PLJ39" s="636"/>
      <c r="PLK39" s="636"/>
      <c r="PLL39" s="636"/>
      <c r="PLM39" s="636"/>
      <c r="PLN39" s="636"/>
      <c r="PLO39" s="636"/>
      <c r="PLP39" s="636"/>
      <c r="PLQ39" s="636"/>
      <c r="PLR39" s="636"/>
      <c r="PLS39" s="636"/>
      <c r="PLT39" s="636"/>
      <c r="PLU39" s="636"/>
      <c r="PLV39" s="636"/>
      <c r="PLW39" s="636"/>
      <c r="PLX39" s="636"/>
      <c r="PLY39" s="636"/>
      <c r="PLZ39" s="636"/>
      <c r="PMA39" s="636"/>
      <c r="PMB39" s="636"/>
      <c r="PMC39" s="636"/>
      <c r="PMD39" s="636"/>
      <c r="PME39" s="636"/>
      <c r="PMF39" s="636"/>
      <c r="PMG39" s="636"/>
      <c r="PMH39" s="636"/>
      <c r="PMI39" s="636"/>
      <c r="PMJ39" s="636"/>
      <c r="PMK39" s="636"/>
      <c r="PML39" s="636"/>
      <c r="PMM39" s="636"/>
      <c r="PMN39" s="636"/>
      <c r="PMO39" s="636"/>
      <c r="PMP39" s="636"/>
      <c r="PMQ39" s="636"/>
      <c r="PMR39" s="636"/>
      <c r="PMS39" s="636"/>
      <c r="PMT39" s="636"/>
      <c r="PMU39" s="636"/>
      <c r="PMV39" s="636"/>
      <c r="PMW39" s="636"/>
      <c r="PMX39" s="636"/>
      <c r="PMY39" s="636"/>
      <c r="PMZ39" s="636"/>
      <c r="PNA39" s="636"/>
      <c r="PNB39" s="636"/>
      <c r="PNC39" s="636"/>
      <c r="PND39" s="636"/>
      <c r="PNE39" s="636"/>
      <c r="PNF39" s="636"/>
      <c r="PNG39" s="636"/>
      <c r="PNH39" s="636"/>
      <c r="PNI39" s="636"/>
      <c r="PNJ39" s="636"/>
      <c r="PNK39" s="636"/>
      <c r="PNL39" s="636"/>
      <c r="PNM39" s="636"/>
      <c r="PNN39" s="636"/>
      <c r="PNO39" s="636"/>
      <c r="PNP39" s="636"/>
      <c r="PNQ39" s="636"/>
      <c r="PNR39" s="636"/>
      <c r="PNS39" s="636"/>
      <c r="PNT39" s="636"/>
      <c r="PNU39" s="636"/>
      <c r="PNV39" s="636"/>
      <c r="PNW39" s="636"/>
      <c r="PNX39" s="636"/>
      <c r="PNY39" s="636"/>
      <c r="PNZ39" s="636"/>
      <c r="POA39" s="636"/>
      <c r="POB39" s="636"/>
      <c r="POC39" s="636"/>
      <c r="POD39" s="636"/>
      <c r="POE39" s="636"/>
      <c r="POF39" s="636"/>
      <c r="POG39" s="636"/>
      <c r="POH39" s="636"/>
      <c r="POI39" s="636"/>
      <c r="POJ39" s="636"/>
      <c r="POK39" s="636"/>
      <c r="POL39" s="636"/>
      <c r="POM39" s="636"/>
      <c r="PON39" s="636"/>
      <c r="POO39" s="636"/>
      <c r="POP39" s="636"/>
      <c r="POQ39" s="636"/>
      <c r="POR39" s="636"/>
      <c r="POS39" s="636"/>
      <c r="POT39" s="636"/>
      <c r="POU39" s="636"/>
      <c r="POV39" s="636"/>
      <c r="POW39" s="636"/>
      <c r="POX39" s="636"/>
      <c r="POY39" s="636"/>
      <c r="POZ39" s="636"/>
      <c r="PPA39" s="636"/>
      <c r="PPB39" s="636"/>
      <c r="PPC39" s="636"/>
      <c r="PPD39" s="636"/>
      <c r="PPE39" s="636"/>
      <c r="PPF39" s="636"/>
      <c r="PPG39" s="636"/>
      <c r="PPH39" s="636"/>
      <c r="PPI39" s="636"/>
      <c r="PPJ39" s="636"/>
      <c r="PPK39" s="636"/>
      <c r="PPL39" s="636"/>
      <c r="PPM39" s="636"/>
      <c r="PPN39" s="636"/>
      <c r="PPO39" s="636"/>
      <c r="PPP39" s="636"/>
      <c r="PPQ39" s="636"/>
      <c r="PPR39" s="636"/>
      <c r="PPS39" s="636"/>
      <c r="PPT39" s="636"/>
      <c r="PPU39" s="636"/>
      <c r="PPV39" s="636"/>
      <c r="PPW39" s="636"/>
      <c r="PPX39" s="636"/>
      <c r="PPY39" s="636"/>
      <c r="PPZ39" s="636"/>
      <c r="PQA39" s="636"/>
      <c r="PQB39" s="636"/>
      <c r="PQC39" s="636"/>
      <c r="PQD39" s="636"/>
      <c r="PQE39" s="636"/>
      <c r="PQF39" s="636"/>
      <c r="PQG39" s="636"/>
      <c r="PQH39" s="636"/>
      <c r="PQI39" s="636"/>
      <c r="PQJ39" s="636"/>
      <c r="PQK39" s="636"/>
      <c r="PQL39" s="636"/>
      <c r="PQM39" s="636"/>
      <c r="PQN39" s="636"/>
      <c r="PQO39" s="636"/>
      <c r="PQP39" s="636"/>
      <c r="PQQ39" s="636"/>
      <c r="PQR39" s="636"/>
      <c r="PQS39" s="636"/>
      <c r="PQT39" s="636"/>
      <c r="PQU39" s="636"/>
      <c r="PQV39" s="636"/>
      <c r="PQW39" s="636"/>
      <c r="PQX39" s="636"/>
      <c r="PQY39" s="636"/>
      <c r="PQZ39" s="636"/>
      <c r="PRA39" s="636"/>
      <c r="PRB39" s="636"/>
      <c r="PRC39" s="636"/>
      <c r="PRD39" s="636"/>
      <c r="PRE39" s="636"/>
      <c r="PRF39" s="636"/>
      <c r="PRG39" s="636"/>
      <c r="PRH39" s="636"/>
      <c r="PRI39" s="636"/>
      <c r="PRJ39" s="636"/>
      <c r="PRK39" s="636"/>
      <c r="PRL39" s="636"/>
      <c r="PRM39" s="636"/>
      <c r="PRN39" s="636"/>
      <c r="PRO39" s="636"/>
      <c r="PRP39" s="636"/>
      <c r="PRQ39" s="636"/>
      <c r="PRR39" s="636"/>
      <c r="PRS39" s="636"/>
      <c r="PRT39" s="636"/>
      <c r="PRU39" s="636"/>
      <c r="PRV39" s="636"/>
      <c r="PRW39" s="636"/>
      <c r="PRX39" s="636"/>
      <c r="PRY39" s="636"/>
      <c r="PRZ39" s="636"/>
      <c r="PSA39" s="636"/>
      <c r="PSB39" s="636"/>
      <c r="PSC39" s="636"/>
      <c r="PSD39" s="636"/>
      <c r="PSE39" s="636"/>
      <c r="PSF39" s="636"/>
      <c r="PSG39" s="636"/>
      <c r="PSH39" s="636"/>
      <c r="PSI39" s="636"/>
      <c r="PSJ39" s="636"/>
      <c r="PSK39" s="636"/>
      <c r="PSL39" s="636"/>
      <c r="PSM39" s="636"/>
      <c r="PSN39" s="636"/>
      <c r="PSO39" s="636"/>
      <c r="PSP39" s="636"/>
      <c r="PSQ39" s="636"/>
      <c r="PSR39" s="636"/>
      <c r="PSS39" s="636"/>
      <c r="PST39" s="636"/>
      <c r="PSU39" s="636"/>
      <c r="PSV39" s="636"/>
      <c r="PSW39" s="636"/>
      <c r="PSX39" s="636"/>
      <c r="PSY39" s="636"/>
      <c r="PSZ39" s="636"/>
      <c r="PTA39" s="636"/>
      <c r="PTB39" s="636"/>
      <c r="PTC39" s="636"/>
      <c r="PTD39" s="636"/>
      <c r="PTE39" s="636"/>
      <c r="PTF39" s="636"/>
      <c r="PTG39" s="636"/>
      <c r="PTH39" s="636"/>
      <c r="PTI39" s="636"/>
      <c r="PTJ39" s="636"/>
      <c r="PTK39" s="636"/>
      <c r="PTL39" s="636"/>
      <c r="PTM39" s="636"/>
      <c r="PTN39" s="636"/>
      <c r="PTO39" s="636"/>
      <c r="PTP39" s="636"/>
      <c r="PTQ39" s="636"/>
      <c r="PTR39" s="636"/>
      <c r="PTS39" s="636"/>
      <c r="PTT39" s="636"/>
      <c r="PTU39" s="636"/>
      <c r="PTV39" s="636"/>
      <c r="PTW39" s="636"/>
      <c r="PTX39" s="636"/>
      <c r="PTY39" s="636"/>
      <c r="PTZ39" s="636"/>
      <c r="PUA39" s="636"/>
      <c r="PUB39" s="636"/>
      <c r="PUC39" s="636"/>
      <c r="PUD39" s="636"/>
      <c r="PUE39" s="636"/>
      <c r="PUF39" s="636"/>
      <c r="PUG39" s="636"/>
      <c r="PUH39" s="636"/>
      <c r="PUI39" s="636"/>
      <c r="PUJ39" s="636"/>
      <c r="PUK39" s="636"/>
      <c r="PUL39" s="636"/>
      <c r="PUM39" s="636"/>
      <c r="PUN39" s="636"/>
      <c r="PUO39" s="636"/>
      <c r="PUP39" s="636"/>
      <c r="PUQ39" s="636"/>
      <c r="PUR39" s="636"/>
      <c r="PUS39" s="636"/>
      <c r="PUT39" s="636"/>
      <c r="PUU39" s="636"/>
      <c r="PUV39" s="636"/>
      <c r="PUW39" s="636"/>
      <c r="PUX39" s="636"/>
      <c r="PUY39" s="636"/>
      <c r="PUZ39" s="636"/>
      <c r="PVA39" s="636"/>
      <c r="PVB39" s="636"/>
      <c r="PVC39" s="636"/>
      <c r="PVD39" s="636"/>
      <c r="PVE39" s="636"/>
      <c r="PVF39" s="636"/>
      <c r="PVG39" s="636"/>
      <c r="PVH39" s="636"/>
      <c r="PVI39" s="636"/>
      <c r="PVJ39" s="636"/>
      <c r="PVK39" s="636"/>
      <c r="PVL39" s="636"/>
      <c r="PVM39" s="636"/>
      <c r="PVN39" s="636"/>
      <c r="PVO39" s="636"/>
      <c r="PVP39" s="636"/>
      <c r="PVQ39" s="636"/>
      <c r="PVR39" s="636"/>
      <c r="PVS39" s="636"/>
      <c r="PVT39" s="636"/>
      <c r="PVU39" s="636"/>
      <c r="PVV39" s="636"/>
      <c r="PVW39" s="636"/>
      <c r="PVX39" s="636"/>
      <c r="PVY39" s="636"/>
      <c r="PVZ39" s="636"/>
      <c r="PWA39" s="636"/>
      <c r="PWB39" s="636"/>
      <c r="PWC39" s="636"/>
      <c r="PWD39" s="636"/>
      <c r="PWE39" s="636"/>
      <c r="PWF39" s="636"/>
      <c r="PWG39" s="636"/>
      <c r="PWH39" s="636"/>
      <c r="PWI39" s="636"/>
      <c r="PWJ39" s="636"/>
      <c r="PWK39" s="636"/>
      <c r="PWL39" s="636"/>
      <c r="PWM39" s="636"/>
      <c r="PWN39" s="636"/>
      <c r="PWO39" s="636"/>
      <c r="PWP39" s="636"/>
      <c r="PWQ39" s="636"/>
      <c r="PWR39" s="636"/>
      <c r="PWS39" s="636"/>
      <c r="PWT39" s="636"/>
      <c r="PWU39" s="636"/>
      <c r="PWV39" s="636"/>
      <c r="PWW39" s="636"/>
      <c r="PWX39" s="636"/>
      <c r="PWY39" s="636"/>
      <c r="PWZ39" s="636"/>
      <c r="PXA39" s="636"/>
      <c r="PXB39" s="636"/>
      <c r="PXC39" s="636"/>
      <c r="PXD39" s="636"/>
      <c r="PXE39" s="636"/>
      <c r="PXF39" s="636"/>
      <c r="PXG39" s="636"/>
      <c r="PXH39" s="636"/>
      <c r="PXI39" s="636"/>
      <c r="PXJ39" s="636"/>
      <c r="PXK39" s="636"/>
      <c r="PXL39" s="636"/>
      <c r="PXM39" s="636"/>
      <c r="PXN39" s="636"/>
      <c r="PXO39" s="636"/>
      <c r="PXP39" s="636"/>
      <c r="PXQ39" s="636"/>
      <c r="PXR39" s="636"/>
      <c r="PXS39" s="636"/>
      <c r="PXT39" s="636"/>
      <c r="PXU39" s="636"/>
      <c r="PXV39" s="636"/>
      <c r="PXW39" s="636"/>
      <c r="PXX39" s="636"/>
      <c r="PXY39" s="636"/>
      <c r="PXZ39" s="636"/>
      <c r="PYA39" s="636"/>
      <c r="PYB39" s="636"/>
      <c r="PYC39" s="636"/>
      <c r="PYD39" s="636"/>
      <c r="PYE39" s="636"/>
      <c r="PYF39" s="636"/>
      <c r="PYG39" s="636"/>
      <c r="PYH39" s="636"/>
      <c r="PYI39" s="636"/>
      <c r="PYJ39" s="636"/>
      <c r="PYK39" s="636"/>
      <c r="PYL39" s="636"/>
      <c r="PYM39" s="636"/>
      <c r="PYN39" s="636"/>
      <c r="PYO39" s="636"/>
      <c r="PYP39" s="636"/>
      <c r="PYQ39" s="636"/>
      <c r="PYR39" s="636"/>
      <c r="PYS39" s="636"/>
      <c r="PYT39" s="636"/>
      <c r="PYU39" s="636"/>
      <c r="PYV39" s="636"/>
      <c r="PYW39" s="636"/>
      <c r="PYX39" s="636"/>
      <c r="PYY39" s="636"/>
      <c r="PYZ39" s="636"/>
      <c r="PZA39" s="636"/>
      <c r="PZB39" s="636"/>
      <c r="PZC39" s="636"/>
      <c r="PZD39" s="636"/>
      <c r="PZE39" s="636"/>
      <c r="PZF39" s="636"/>
      <c r="PZG39" s="636"/>
      <c r="PZH39" s="636"/>
      <c r="PZI39" s="636"/>
      <c r="PZJ39" s="636"/>
      <c r="PZK39" s="636"/>
      <c r="PZL39" s="636"/>
      <c r="PZM39" s="636"/>
      <c r="PZN39" s="636"/>
      <c r="PZO39" s="636"/>
      <c r="PZP39" s="636"/>
      <c r="PZQ39" s="636"/>
      <c r="PZR39" s="636"/>
      <c r="PZS39" s="636"/>
      <c r="PZT39" s="636"/>
      <c r="PZU39" s="636"/>
      <c r="PZV39" s="636"/>
      <c r="PZW39" s="636"/>
      <c r="PZX39" s="636"/>
      <c r="PZY39" s="636"/>
      <c r="PZZ39" s="636"/>
      <c r="QAA39" s="636"/>
      <c r="QAB39" s="636"/>
      <c r="QAC39" s="636"/>
      <c r="QAD39" s="636"/>
      <c r="QAE39" s="636"/>
      <c r="QAF39" s="636"/>
      <c r="QAG39" s="636"/>
      <c r="QAH39" s="636"/>
      <c r="QAI39" s="636"/>
      <c r="QAJ39" s="636"/>
      <c r="QAK39" s="636"/>
      <c r="QAL39" s="636"/>
      <c r="QAM39" s="636"/>
      <c r="QAN39" s="636"/>
      <c r="QAO39" s="636"/>
      <c r="QAP39" s="636"/>
      <c r="QAQ39" s="636"/>
      <c r="QAR39" s="636"/>
      <c r="QAS39" s="636"/>
      <c r="QAT39" s="636"/>
      <c r="QAU39" s="636"/>
      <c r="QAV39" s="636"/>
      <c r="QAW39" s="636"/>
      <c r="QAX39" s="636"/>
      <c r="QAY39" s="636"/>
      <c r="QAZ39" s="636"/>
      <c r="QBA39" s="636"/>
      <c r="QBB39" s="636"/>
      <c r="QBC39" s="636"/>
      <c r="QBD39" s="636"/>
      <c r="QBE39" s="636"/>
      <c r="QBF39" s="636"/>
      <c r="QBG39" s="636"/>
      <c r="QBH39" s="636"/>
      <c r="QBI39" s="636"/>
      <c r="QBJ39" s="636"/>
      <c r="QBK39" s="636"/>
      <c r="QBL39" s="636"/>
      <c r="QBM39" s="636"/>
      <c r="QBN39" s="636"/>
      <c r="QBO39" s="636"/>
      <c r="QBP39" s="636"/>
      <c r="QBQ39" s="636"/>
      <c r="QBR39" s="636"/>
      <c r="QBS39" s="636"/>
      <c r="QBT39" s="636"/>
      <c r="QBU39" s="636"/>
      <c r="QBV39" s="636"/>
      <c r="QBW39" s="636"/>
      <c r="QBX39" s="636"/>
      <c r="QBY39" s="636"/>
      <c r="QBZ39" s="636"/>
      <c r="QCA39" s="636"/>
      <c r="QCB39" s="636"/>
      <c r="QCC39" s="636"/>
      <c r="QCD39" s="636"/>
      <c r="QCE39" s="636"/>
      <c r="QCF39" s="636"/>
      <c r="QCG39" s="636"/>
      <c r="QCH39" s="636"/>
      <c r="QCI39" s="636"/>
      <c r="QCJ39" s="636"/>
      <c r="QCK39" s="636"/>
      <c r="QCL39" s="636"/>
      <c r="QCM39" s="636"/>
      <c r="QCN39" s="636"/>
      <c r="QCO39" s="636"/>
      <c r="QCP39" s="636"/>
      <c r="QCQ39" s="636"/>
      <c r="QCR39" s="636"/>
      <c r="QCS39" s="636"/>
      <c r="QCT39" s="636"/>
      <c r="QCU39" s="636"/>
      <c r="QCV39" s="636"/>
      <c r="QCW39" s="636"/>
      <c r="QCX39" s="636"/>
      <c r="QCY39" s="636"/>
      <c r="QCZ39" s="636"/>
      <c r="QDA39" s="636"/>
      <c r="QDB39" s="636"/>
      <c r="QDC39" s="636"/>
      <c r="QDD39" s="636"/>
      <c r="QDE39" s="636"/>
      <c r="QDF39" s="636"/>
      <c r="QDG39" s="636"/>
      <c r="QDH39" s="636"/>
      <c r="QDI39" s="636"/>
      <c r="QDJ39" s="636"/>
      <c r="QDK39" s="636"/>
      <c r="QDL39" s="636"/>
      <c r="QDM39" s="636"/>
      <c r="QDN39" s="636"/>
      <c r="QDO39" s="636"/>
      <c r="QDP39" s="636"/>
      <c r="QDQ39" s="636"/>
      <c r="QDR39" s="636"/>
      <c r="QDS39" s="636"/>
      <c r="QDT39" s="636"/>
      <c r="QDU39" s="636"/>
      <c r="QDV39" s="636"/>
      <c r="QDW39" s="636"/>
      <c r="QDX39" s="636"/>
      <c r="QDY39" s="636"/>
      <c r="QDZ39" s="636"/>
      <c r="QEA39" s="636"/>
      <c r="QEB39" s="636"/>
      <c r="QEC39" s="636"/>
      <c r="QED39" s="636"/>
      <c r="QEE39" s="636"/>
      <c r="QEF39" s="636"/>
      <c r="QEG39" s="636"/>
      <c r="QEH39" s="636"/>
      <c r="QEI39" s="636"/>
      <c r="QEJ39" s="636"/>
      <c r="QEK39" s="636"/>
      <c r="QEL39" s="636"/>
      <c r="QEM39" s="636"/>
      <c r="QEN39" s="636"/>
      <c r="QEO39" s="636"/>
      <c r="QEP39" s="636"/>
      <c r="QEQ39" s="636"/>
      <c r="QER39" s="636"/>
      <c r="QES39" s="636"/>
      <c r="QET39" s="636"/>
      <c r="QEU39" s="636"/>
      <c r="QEV39" s="636"/>
      <c r="QEW39" s="636"/>
      <c r="QEX39" s="636"/>
      <c r="QEY39" s="636"/>
      <c r="QEZ39" s="636"/>
      <c r="QFA39" s="636"/>
      <c r="QFB39" s="636"/>
      <c r="QFC39" s="636"/>
      <c r="QFD39" s="636"/>
      <c r="QFE39" s="636"/>
      <c r="QFF39" s="636"/>
      <c r="QFG39" s="636"/>
      <c r="QFH39" s="636"/>
      <c r="QFI39" s="636"/>
      <c r="QFJ39" s="636"/>
      <c r="QFK39" s="636"/>
      <c r="QFL39" s="636"/>
      <c r="QFM39" s="636"/>
      <c r="QFN39" s="636"/>
      <c r="QFO39" s="636"/>
      <c r="QFP39" s="636"/>
      <c r="QFQ39" s="636"/>
      <c r="QFR39" s="636"/>
      <c r="QFS39" s="636"/>
      <c r="QFT39" s="636"/>
      <c r="QFU39" s="636"/>
      <c r="QFV39" s="636"/>
      <c r="QFW39" s="636"/>
      <c r="QFX39" s="636"/>
      <c r="QFY39" s="636"/>
      <c r="QFZ39" s="636"/>
      <c r="QGA39" s="636"/>
      <c r="QGB39" s="636"/>
      <c r="QGC39" s="636"/>
      <c r="QGD39" s="636"/>
      <c r="QGE39" s="636"/>
      <c r="QGF39" s="636"/>
      <c r="QGG39" s="636"/>
      <c r="QGH39" s="636"/>
      <c r="QGI39" s="636"/>
      <c r="QGJ39" s="636"/>
      <c r="QGK39" s="636"/>
      <c r="QGL39" s="636"/>
      <c r="QGM39" s="636"/>
      <c r="QGN39" s="636"/>
      <c r="QGO39" s="636"/>
      <c r="QGP39" s="636"/>
      <c r="QGQ39" s="636"/>
      <c r="QGR39" s="636"/>
      <c r="QGS39" s="636"/>
      <c r="QGT39" s="636"/>
      <c r="QGU39" s="636"/>
      <c r="QGV39" s="636"/>
      <c r="QGW39" s="636"/>
      <c r="QGX39" s="636"/>
      <c r="QGY39" s="636"/>
      <c r="QGZ39" s="636"/>
      <c r="QHA39" s="636"/>
      <c r="QHB39" s="636"/>
      <c r="QHC39" s="636"/>
      <c r="QHD39" s="636"/>
      <c r="QHE39" s="636"/>
      <c r="QHF39" s="636"/>
      <c r="QHG39" s="636"/>
      <c r="QHH39" s="636"/>
      <c r="QHI39" s="636"/>
      <c r="QHJ39" s="636"/>
      <c r="QHK39" s="636"/>
      <c r="QHL39" s="636"/>
      <c r="QHM39" s="636"/>
      <c r="QHN39" s="636"/>
      <c r="QHO39" s="636"/>
      <c r="QHP39" s="636"/>
      <c r="QHQ39" s="636"/>
      <c r="QHR39" s="636"/>
      <c r="QHS39" s="636"/>
      <c r="QHT39" s="636"/>
      <c r="QHU39" s="636"/>
      <c r="QHV39" s="636"/>
      <c r="QHW39" s="636"/>
      <c r="QHX39" s="636"/>
      <c r="QHY39" s="636"/>
      <c r="QHZ39" s="636"/>
      <c r="QIA39" s="636"/>
      <c r="QIB39" s="636"/>
      <c r="QIC39" s="636"/>
      <c r="QID39" s="636"/>
      <c r="QIE39" s="636"/>
      <c r="QIF39" s="636"/>
      <c r="QIG39" s="636"/>
      <c r="QIH39" s="636"/>
      <c r="QII39" s="636"/>
      <c r="QIJ39" s="636"/>
      <c r="QIK39" s="636"/>
      <c r="QIL39" s="636"/>
      <c r="QIM39" s="636"/>
      <c r="QIN39" s="636"/>
      <c r="QIO39" s="636"/>
      <c r="QIP39" s="636"/>
      <c r="QIQ39" s="636"/>
      <c r="QIR39" s="636"/>
      <c r="QIS39" s="636"/>
      <c r="QIT39" s="636"/>
      <c r="QIU39" s="636"/>
      <c r="QIV39" s="636"/>
      <c r="QIW39" s="636"/>
      <c r="QIX39" s="636"/>
      <c r="QIY39" s="636"/>
      <c r="QIZ39" s="636"/>
      <c r="QJA39" s="636"/>
      <c r="QJB39" s="636"/>
      <c r="QJC39" s="636"/>
      <c r="QJD39" s="636"/>
      <c r="QJE39" s="636"/>
      <c r="QJF39" s="636"/>
      <c r="QJG39" s="636"/>
      <c r="QJH39" s="636"/>
      <c r="QJI39" s="636"/>
      <c r="QJJ39" s="636"/>
      <c r="QJK39" s="636"/>
      <c r="QJL39" s="636"/>
      <c r="QJM39" s="636"/>
      <c r="QJN39" s="636"/>
      <c r="QJO39" s="636"/>
      <c r="QJP39" s="636"/>
      <c r="QJQ39" s="636"/>
      <c r="QJR39" s="636"/>
      <c r="QJS39" s="636"/>
      <c r="QJT39" s="636"/>
      <c r="QJU39" s="636"/>
      <c r="QJV39" s="636"/>
      <c r="QJW39" s="636"/>
      <c r="QJX39" s="636"/>
      <c r="QJY39" s="636"/>
      <c r="QJZ39" s="636"/>
      <c r="QKA39" s="636"/>
      <c r="QKB39" s="636"/>
      <c r="QKC39" s="636"/>
      <c r="QKD39" s="636"/>
      <c r="QKE39" s="636"/>
      <c r="QKF39" s="636"/>
      <c r="QKG39" s="636"/>
      <c r="QKH39" s="636"/>
      <c r="QKI39" s="636"/>
      <c r="QKJ39" s="636"/>
      <c r="QKK39" s="636"/>
      <c r="QKL39" s="636"/>
      <c r="QKM39" s="636"/>
      <c r="QKN39" s="636"/>
      <c r="QKO39" s="636"/>
      <c r="QKP39" s="636"/>
      <c r="QKQ39" s="636"/>
      <c r="QKR39" s="636"/>
      <c r="QKS39" s="636"/>
      <c r="QKT39" s="636"/>
      <c r="QKU39" s="636"/>
      <c r="QKV39" s="636"/>
      <c r="QKW39" s="636"/>
      <c r="QKX39" s="636"/>
      <c r="QKY39" s="636"/>
      <c r="QKZ39" s="636"/>
      <c r="QLA39" s="636"/>
      <c r="QLB39" s="636"/>
      <c r="QLC39" s="636"/>
      <c r="QLD39" s="636"/>
      <c r="QLE39" s="636"/>
      <c r="QLF39" s="636"/>
      <c r="QLG39" s="636"/>
      <c r="QLH39" s="636"/>
      <c r="QLI39" s="636"/>
      <c r="QLJ39" s="636"/>
      <c r="QLK39" s="636"/>
      <c r="QLL39" s="636"/>
      <c r="QLM39" s="636"/>
      <c r="QLN39" s="636"/>
      <c r="QLO39" s="636"/>
      <c r="QLP39" s="636"/>
      <c r="QLQ39" s="636"/>
      <c r="QLR39" s="636"/>
      <c r="QLS39" s="636"/>
      <c r="QLT39" s="636"/>
      <c r="QLU39" s="636"/>
      <c r="QLV39" s="636"/>
      <c r="QLW39" s="636"/>
      <c r="QLX39" s="636"/>
      <c r="QLY39" s="636"/>
      <c r="QLZ39" s="636"/>
      <c r="QMA39" s="636"/>
      <c r="QMB39" s="636"/>
      <c r="QMC39" s="636"/>
      <c r="QMD39" s="636"/>
      <c r="QME39" s="636"/>
      <c r="QMF39" s="636"/>
      <c r="QMG39" s="636"/>
      <c r="QMH39" s="636"/>
      <c r="QMI39" s="636"/>
      <c r="QMJ39" s="636"/>
      <c r="QMK39" s="636"/>
      <c r="QML39" s="636"/>
      <c r="QMM39" s="636"/>
      <c r="QMN39" s="636"/>
      <c r="QMO39" s="636"/>
      <c r="QMP39" s="636"/>
      <c r="QMQ39" s="636"/>
      <c r="QMR39" s="636"/>
      <c r="QMS39" s="636"/>
      <c r="QMT39" s="636"/>
      <c r="QMU39" s="636"/>
      <c r="QMV39" s="636"/>
      <c r="QMW39" s="636"/>
      <c r="QMX39" s="636"/>
      <c r="QMY39" s="636"/>
      <c r="QMZ39" s="636"/>
      <c r="QNA39" s="636"/>
      <c r="QNB39" s="636"/>
      <c r="QNC39" s="636"/>
      <c r="QND39" s="636"/>
      <c r="QNE39" s="636"/>
      <c r="QNF39" s="636"/>
      <c r="QNG39" s="636"/>
      <c r="QNH39" s="636"/>
      <c r="QNI39" s="636"/>
      <c r="QNJ39" s="636"/>
      <c r="QNK39" s="636"/>
      <c r="QNL39" s="636"/>
      <c r="QNM39" s="636"/>
      <c r="QNN39" s="636"/>
      <c r="QNO39" s="636"/>
      <c r="QNP39" s="636"/>
      <c r="QNQ39" s="636"/>
      <c r="QNR39" s="636"/>
      <c r="QNS39" s="636"/>
      <c r="QNT39" s="636"/>
      <c r="QNU39" s="636"/>
      <c r="QNV39" s="636"/>
      <c r="QNW39" s="636"/>
      <c r="QNX39" s="636"/>
      <c r="QNY39" s="636"/>
      <c r="QNZ39" s="636"/>
      <c r="QOA39" s="636"/>
      <c r="QOB39" s="636"/>
      <c r="QOC39" s="636"/>
      <c r="QOD39" s="636"/>
      <c r="QOE39" s="636"/>
      <c r="QOF39" s="636"/>
      <c r="QOG39" s="636"/>
      <c r="QOH39" s="636"/>
      <c r="QOI39" s="636"/>
      <c r="QOJ39" s="636"/>
      <c r="QOK39" s="636"/>
      <c r="QOL39" s="636"/>
      <c r="QOM39" s="636"/>
      <c r="QON39" s="636"/>
      <c r="QOO39" s="636"/>
      <c r="QOP39" s="636"/>
      <c r="QOQ39" s="636"/>
      <c r="QOR39" s="636"/>
      <c r="QOS39" s="636"/>
      <c r="QOT39" s="636"/>
      <c r="QOU39" s="636"/>
      <c r="QOV39" s="636"/>
      <c r="QOW39" s="636"/>
      <c r="QOX39" s="636"/>
      <c r="QOY39" s="636"/>
      <c r="QOZ39" s="636"/>
      <c r="QPA39" s="636"/>
      <c r="QPB39" s="636"/>
      <c r="QPC39" s="636"/>
      <c r="QPD39" s="636"/>
      <c r="QPE39" s="636"/>
      <c r="QPF39" s="636"/>
      <c r="QPG39" s="636"/>
      <c r="QPH39" s="636"/>
      <c r="QPI39" s="636"/>
      <c r="QPJ39" s="636"/>
      <c r="QPK39" s="636"/>
      <c r="QPL39" s="636"/>
      <c r="QPM39" s="636"/>
      <c r="QPN39" s="636"/>
      <c r="QPO39" s="636"/>
      <c r="QPP39" s="636"/>
      <c r="QPQ39" s="636"/>
      <c r="QPR39" s="636"/>
      <c r="QPS39" s="636"/>
      <c r="QPT39" s="636"/>
      <c r="QPU39" s="636"/>
      <c r="QPV39" s="636"/>
      <c r="QPW39" s="636"/>
      <c r="QPX39" s="636"/>
      <c r="QPY39" s="636"/>
      <c r="QPZ39" s="636"/>
      <c r="QQA39" s="636"/>
      <c r="QQB39" s="636"/>
      <c r="QQC39" s="636"/>
      <c r="QQD39" s="636"/>
      <c r="QQE39" s="636"/>
      <c r="QQF39" s="636"/>
      <c r="QQG39" s="636"/>
      <c r="QQH39" s="636"/>
      <c r="QQI39" s="636"/>
      <c r="QQJ39" s="636"/>
      <c r="QQK39" s="636"/>
      <c r="QQL39" s="636"/>
      <c r="QQM39" s="636"/>
      <c r="QQN39" s="636"/>
      <c r="QQO39" s="636"/>
      <c r="QQP39" s="636"/>
      <c r="QQQ39" s="636"/>
      <c r="QQR39" s="636"/>
      <c r="QQS39" s="636"/>
      <c r="QQT39" s="636"/>
      <c r="QQU39" s="636"/>
      <c r="QQV39" s="636"/>
      <c r="QQW39" s="636"/>
      <c r="QQX39" s="636"/>
      <c r="QQY39" s="636"/>
      <c r="QQZ39" s="636"/>
      <c r="QRA39" s="636"/>
      <c r="QRB39" s="636"/>
      <c r="QRC39" s="636"/>
      <c r="QRD39" s="636"/>
      <c r="QRE39" s="636"/>
      <c r="QRF39" s="636"/>
      <c r="QRG39" s="636"/>
      <c r="QRH39" s="636"/>
      <c r="QRI39" s="636"/>
      <c r="QRJ39" s="636"/>
      <c r="QRK39" s="636"/>
      <c r="QRL39" s="636"/>
      <c r="QRM39" s="636"/>
      <c r="QRN39" s="636"/>
      <c r="QRO39" s="636"/>
      <c r="QRP39" s="636"/>
      <c r="QRQ39" s="636"/>
      <c r="QRR39" s="636"/>
      <c r="QRS39" s="636"/>
      <c r="QRT39" s="636"/>
      <c r="QRU39" s="636"/>
      <c r="QRV39" s="636"/>
      <c r="QRW39" s="636"/>
      <c r="QRX39" s="636"/>
      <c r="QRY39" s="636"/>
      <c r="QRZ39" s="636"/>
      <c r="QSA39" s="636"/>
      <c r="QSB39" s="636"/>
      <c r="QSC39" s="636"/>
      <c r="QSD39" s="636"/>
      <c r="QSE39" s="636"/>
      <c r="QSF39" s="636"/>
      <c r="QSG39" s="636"/>
      <c r="QSH39" s="636"/>
      <c r="QSI39" s="636"/>
      <c r="QSJ39" s="636"/>
      <c r="QSK39" s="636"/>
      <c r="QSL39" s="636"/>
      <c r="QSM39" s="636"/>
      <c r="QSN39" s="636"/>
      <c r="QSO39" s="636"/>
      <c r="QSP39" s="636"/>
      <c r="QSQ39" s="636"/>
      <c r="QSR39" s="636"/>
      <c r="QSS39" s="636"/>
      <c r="QST39" s="636"/>
      <c r="QSU39" s="636"/>
      <c r="QSV39" s="636"/>
      <c r="QSW39" s="636"/>
      <c r="QSX39" s="636"/>
      <c r="QSY39" s="636"/>
      <c r="QSZ39" s="636"/>
      <c r="QTA39" s="636"/>
      <c r="QTB39" s="636"/>
      <c r="QTC39" s="636"/>
      <c r="QTD39" s="636"/>
      <c r="QTE39" s="636"/>
      <c r="QTF39" s="636"/>
      <c r="QTG39" s="636"/>
      <c r="QTH39" s="636"/>
      <c r="QTI39" s="636"/>
      <c r="QTJ39" s="636"/>
      <c r="QTK39" s="636"/>
      <c r="QTL39" s="636"/>
      <c r="QTM39" s="636"/>
      <c r="QTN39" s="636"/>
      <c r="QTO39" s="636"/>
      <c r="QTP39" s="636"/>
      <c r="QTQ39" s="636"/>
      <c r="QTR39" s="636"/>
      <c r="QTS39" s="636"/>
      <c r="QTT39" s="636"/>
      <c r="QTU39" s="636"/>
      <c r="QTV39" s="636"/>
      <c r="QTW39" s="636"/>
      <c r="QTX39" s="636"/>
      <c r="QTY39" s="636"/>
      <c r="QTZ39" s="636"/>
      <c r="QUA39" s="636"/>
      <c r="QUB39" s="636"/>
      <c r="QUC39" s="636"/>
      <c r="QUD39" s="636"/>
      <c r="QUE39" s="636"/>
      <c r="QUF39" s="636"/>
      <c r="QUG39" s="636"/>
      <c r="QUH39" s="636"/>
      <c r="QUI39" s="636"/>
      <c r="QUJ39" s="636"/>
      <c r="QUK39" s="636"/>
      <c r="QUL39" s="636"/>
      <c r="QUM39" s="636"/>
      <c r="QUN39" s="636"/>
      <c r="QUO39" s="636"/>
      <c r="QUP39" s="636"/>
      <c r="QUQ39" s="636"/>
      <c r="QUR39" s="636"/>
      <c r="QUS39" s="636"/>
      <c r="QUT39" s="636"/>
      <c r="QUU39" s="636"/>
      <c r="QUV39" s="636"/>
      <c r="QUW39" s="636"/>
      <c r="QUX39" s="636"/>
      <c r="QUY39" s="636"/>
      <c r="QUZ39" s="636"/>
      <c r="QVA39" s="636"/>
      <c r="QVB39" s="636"/>
      <c r="QVC39" s="636"/>
      <c r="QVD39" s="636"/>
      <c r="QVE39" s="636"/>
      <c r="QVF39" s="636"/>
      <c r="QVG39" s="636"/>
      <c r="QVH39" s="636"/>
      <c r="QVI39" s="636"/>
      <c r="QVJ39" s="636"/>
      <c r="QVK39" s="636"/>
      <c r="QVL39" s="636"/>
      <c r="QVM39" s="636"/>
      <c r="QVN39" s="636"/>
      <c r="QVO39" s="636"/>
      <c r="QVP39" s="636"/>
      <c r="QVQ39" s="636"/>
      <c r="QVR39" s="636"/>
      <c r="QVS39" s="636"/>
      <c r="QVT39" s="636"/>
      <c r="QVU39" s="636"/>
      <c r="QVV39" s="636"/>
      <c r="QVW39" s="636"/>
      <c r="QVX39" s="636"/>
      <c r="QVY39" s="636"/>
      <c r="QVZ39" s="636"/>
      <c r="QWA39" s="636"/>
      <c r="QWB39" s="636"/>
      <c r="QWC39" s="636"/>
      <c r="QWD39" s="636"/>
      <c r="QWE39" s="636"/>
      <c r="QWF39" s="636"/>
      <c r="QWG39" s="636"/>
      <c r="QWH39" s="636"/>
      <c r="QWI39" s="636"/>
      <c r="QWJ39" s="636"/>
      <c r="QWK39" s="636"/>
      <c r="QWL39" s="636"/>
      <c r="QWM39" s="636"/>
      <c r="QWN39" s="636"/>
      <c r="QWO39" s="636"/>
      <c r="QWP39" s="636"/>
      <c r="QWQ39" s="636"/>
      <c r="QWR39" s="636"/>
      <c r="QWS39" s="636"/>
      <c r="QWT39" s="636"/>
      <c r="QWU39" s="636"/>
      <c r="QWV39" s="636"/>
      <c r="QWW39" s="636"/>
      <c r="QWX39" s="636"/>
      <c r="QWY39" s="636"/>
      <c r="QWZ39" s="636"/>
      <c r="QXA39" s="636"/>
      <c r="QXB39" s="636"/>
      <c r="QXC39" s="636"/>
      <c r="QXD39" s="636"/>
      <c r="QXE39" s="636"/>
      <c r="QXF39" s="636"/>
      <c r="QXG39" s="636"/>
      <c r="QXH39" s="636"/>
      <c r="QXI39" s="636"/>
      <c r="QXJ39" s="636"/>
      <c r="QXK39" s="636"/>
      <c r="QXL39" s="636"/>
      <c r="QXM39" s="636"/>
      <c r="QXN39" s="636"/>
      <c r="QXO39" s="636"/>
      <c r="QXP39" s="636"/>
      <c r="QXQ39" s="636"/>
      <c r="QXR39" s="636"/>
      <c r="QXS39" s="636"/>
      <c r="QXT39" s="636"/>
      <c r="QXU39" s="636"/>
      <c r="QXV39" s="636"/>
      <c r="QXW39" s="636"/>
      <c r="QXX39" s="636"/>
      <c r="QXY39" s="636"/>
      <c r="QXZ39" s="636"/>
      <c r="QYA39" s="636"/>
      <c r="QYB39" s="636"/>
      <c r="QYC39" s="636"/>
      <c r="QYD39" s="636"/>
      <c r="QYE39" s="636"/>
      <c r="QYF39" s="636"/>
      <c r="QYG39" s="636"/>
      <c r="QYH39" s="636"/>
      <c r="QYI39" s="636"/>
      <c r="QYJ39" s="636"/>
      <c r="QYK39" s="636"/>
      <c r="QYL39" s="636"/>
      <c r="QYM39" s="636"/>
      <c r="QYN39" s="636"/>
      <c r="QYO39" s="636"/>
      <c r="QYP39" s="636"/>
      <c r="QYQ39" s="636"/>
      <c r="QYR39" s="636"/>
      <c r="QYS39" s="636"/>
      <c r="QYT39" s="636"/>
      <c r="QYU39" s="636"/>
      <c r="QYV39" s="636"/>
      <c r="QYW39" s="636"/>
      <c r="QYX39" s="636"/>
      <c r="QYY39" s="636"/>
      <c r="QYZ39" s="636"/>
      <c r="QZA39" s="636"/>
      <c r="QZB39" s="636"/>
      <c r="QZC39" s="636"/>
      <c r="QZD39" s="636"/>
      <c r="QZE39" s="636"/>
      <c r="QZF39" s="636"/>
      <c r="QZG39" s="636"/>
      <c r="QZH39" s="636"/>
      <c r="QZI39" s="636"/>
      <c r="QZJ39" s="636"/>
      <c r="QZK39" s="636"/>
      <c r="QZL39" s="636"/>
      <c r="QZM39" s="636"/>
      <c r="QZN39" s="636"/>
      <c r="QZO39" s="636"/>
      <c r="QZP39" s="636"/>
      <c r="QZQ39" s="636"/>
      <c r="QZR39" s="636"/>
      <c r="QZS39" s="636"/>
      <c r="QZT39" s="636"/>
      <c r="QZU39" s="636"/>
      <c r="QZV39" s="636"/>
      <c r="QZW39" s="636"/>
      <c r="QZX39" s="636"/>
      <c r="QZY39" s="636"/>
      <c r="QZZ39" s="636"/>
      <c r="RAA39" s="636"/>
      <c r="RAB39" s="636"/>
      <c r="RAC39" s="636"/>
      <c r="RAD39" s="636"/>
      <c r="RAE39" s="636"/>
      <c r="RAF39" s="636"/>
      <c r="RAG39" s="636"/>
      <c r="RAH39" s="636"/>
      <c r="RAI39" s="636"/>
      <c r="RAJ39" s="636"/>
      <c r="RAK39" s="636"/>
      <c r="RAL39" s="636"/>
      <c r="RAM39" s="636"/>
      <c r="RAN39" s="636"/>
      <c r="RAO39" s="636"/>
      <c r="RAP39" s="636"/>
      <c r="RAQ39" s="636"/>
      <c r="RAR39" s="636"/>
      <c r="RAS39" s="636"/>
      <c r="RAT39" s="636"/>
      <c r="RAU39" s="636"/>
      <c r="RAV39" s="636"/>
      <c r="RAW39" s="636"/>
      <c r="RAX39" s="636"/>
      <c r="RAY39" s="636"/>
      <c r="RAZ39" s="636"/>
      <c r="RBA39" s="636"/>
      <c r="RBB39" s="636"/>
      <c r="RBC39" s="636"/>
      <c r="RBD39" s="636"/>
      <c r="RBE39" s="636"/>
      <c r="RBF39" s="636"/>
      <c r="RBG39" s="636"/>
      <c r="RBH39" s="636"/>
      <c r="RBI39" s="636"/>
      <c r="RBJ39" s="636"/>
      <c r="RBK39" s="636"/>
      <c r="RBL39" s="636"/>
      <c r="RBM39" s="636"/>
      <c r="RBN39" s="636"/>
      <c r="RBO39" s="636"/>
      <c r="RBP39" s="636"/>
      <c r="RBQ39" s="636"/>
      <c r="RBR39" s="636"/>
      <c r="RBS39" s="636"/>
      <c r="RBT39" s="636"/>
      <c r="RBU39" s="636"/>
      <c r="RBV39" s="636"/>
      <c r="RBW39" s="636"/>
      <c r="RBX39" s="636"/>
      <c r="RBY39" s="636"/>
      <c r="RBZ39" s="636"/>
      <c r="RCA39" s="636"/>
      <c r="RCB39" s="636"/>
      <c r="RCC39" s="636"/>
      <c r="RCD39" s="636"/>
      <c r="RCE39" s="636"/>
      <c r="RCF39" s="636"/>
      <c r="RCG39" s="636"/>
      <c r="RCH39" s="636"/>
      <c r="RCI39" s="636"/>
      <c r="RCJ39" s="636"/>
      <c r="RCK39" s="636"/>
      <c r="RCL39" s="636"/>
      <c r="RCM39" s="636"/>
      <c r="RCN39" s="636"/>
      <c r="RCO39" s="636"/>
      <c r="RCP39" s="636"/>
      <c r="RCQ39" s="636"/>
      <c r="RCR39" s="636"/>
      <c r="RCS39" s="636"/>
      <c r="RCT39" s="636"/>
      <c r="RCU39" s="636"/>
      <c r="RCV39" s="636"/>
      <c r="RCW39" s="636"/>
      <c r="RCX39" s="636"/>
      <c r="RCY39" s="636"/>
      <c r="RCZ39" s="636"/>
      <c r="RDA39" s="636"/>
      <c r="RDB39" s="636"/>
      <c r="RDC39" s="636"/>
      <c r="RDD39" s="636"/>
      <c r="RDE39" s="636"/>
      <c r="RDF39" s="636"/>
      <c r="RDG39" s="636"/>
      <c r="RDH39" s="636"/>
      <c r="RDI39" s="636"/>
      <c r="RDJ39" s="636"/>
      <c r="RDK39" s="636"/>
      <c r="RDL39" s="636"/>
      <c r="RDM39" s="636"/>
      <c r="RDN39" s="636"/>
      <c r="RDO39" s="636"/>
      <c r="RDP39" s="636"/>
      <c r="RDQ39" s="636"/>
      <c r="RDR39" s="636"/>
      <c r="RDS39" s="636"/>
      <c r="RDT39" s="636"/>
      <c r="RDU39" s="636"/>
      <c r="RDV39" s="636"/>
      <c r="RDW39" s="636"/>
      <c r="RDX39" s="636"/>
      <c r="RDY39" s="636"/>
      <c r="RDZ39" s="636"/>
      <c r="REA39" s="636"/>
      <c r="REB39" s="636"/>
      <c r="REC39" s="636"/>
      <c r="RED39" s="636"/>
      <c r="REE39" s="636"/>
      <c r="REF39" s="636"/>
      <c r="REG39" s="636"/>
      <c r="REH39" s="636"/>
      <c r="REI39" s="636"/>
      <c r="REJ39" s="636"/>
      <c r="REK39" s="636"/>
      <c r="REL39" s="636"/>
      <c r="REM39" s="636"/>
      <c r="REN39" s="636"/>
      <c r="REO39" s="636"/>
      <c r="REP39" s="636"/>
      <c r="REQ39" s="636"/>
      <c r="RER39" s="636"/>
      <c r="RES39" s="636"/>
      <c r="RET39" s="636"/>
      <c r="REU39" s="636"/>
      <c r="REV39" s="636"/>
      <c r="REW39" s="636"/>
      <c r="REX39" s="636"/>
      <c r="REY39" s="636"/>
      <c r="REZ39" s="636"/>
      <c r="RFA39" s="636"/>
      <c r="RFB39" s="636"/>
      <c r="RFC39" s="636"/>
      <c r="RFD39" s="636"/>
      <c r="RFE39" s="636"/>
      <c r="RFF39" s="636"/>
      <c r="RFG39" s="636"/>
      <c r="RFH39" s="636"/>
      <c r="RFI39" s="636"/>
      <c r="RFJ39" s="636"/>
      <c r="RFK39" s="636"/>
      <c r="RFL39" s="636"/>
      <c r="RFM39" s="636"/>
      <c r="RFN39" s="636"/>
      <c r="RFO39" s="636"/>
      <c r="RFP39" s="636"/>
      <c r="RFQ39" s="636"/>
      <c r="RFR39" s="636"/>
      <c r="RFS39" s="636"/>
      <c r="RFT39" s="636"/>
      <c r="RFU39" s="636"/>
      <c r="RFV39" s="636"/>
      <c r="RFW39" s="636"/>
      <c r="RFX39" s="636"/>
      <c r="RFY39" s="636"/>
      <c r="RFZ39" s="636"/>
      <c r="RGA39" s="636"/>
      <c r="RGB39" s="636"/>
      <c r="RGC39" s="636"/>
      <c r="RGD39" s="636"/>
      <c r="RGE39" s="636"/>
      <c r="RGF39" s="636"/>
      <c r="RGG39" s="636"/>
      <c r="RGH39" s="636"/>
      <c r="RGI39" s="636"/>
      <c r="RGJ39" s="636"/>
      <c r="RGK39" s="636"/>
      <c r="RGL39" s="636"/>
      <c r="RGM39" s="636"/>
      <c r="RGN39" s="636"/>
      <c r="RGO39" s="636"/>
      <c r="RGP39" s="636"/>
      <c r="RGQ39" s="636"/>
      <c r="RGR39" s="636"/>
      <c r="RGS39" s="636"/>
      <c r="RGT39" s="636"/>
      <c r="RGU39" s="636"/>
      <c r="RGV39" s="636"/>
      <c r="RGW39" s="636"/>
      <c r="RGX39" s="636"/>
      <c r="RGY39" s="636"/>
      <c r="RGZ39" s="636"/>
      <c r="RHA39" s="636"/>
      <c r="RHB39" s="636"/>
      <c r="RHC39" s="636"/>
      <c r="RHD39" s="636"/>
      <c r="RHE39" s="636"/>
      <c r="RHF39" s="636"/>
      <c r="RHG39" s="636"/>
      <c r="RHH39" s="636"/>
      <c r="RHI39" s="636"/>
      <c r="RHJ39" s="636"/>
      <c r="RHK39" s="636"/>
      <c r="RHL39" s="636"/>
      <c r="RHM39" s="636"/>
      <c r="RHN39" s="636"/>
      <c r="RHO39" s="636"/>
      <c r="RHP39" s="636"/>
      <c r="RHQ39" s="636"/>
      <c r="RHR39" s="636"/>
      <c r="RHS39" s="636"/>
      <c r="RHT39" s="636"/>
      <c r="RHU39" s="636"/>
      <c r="RHV39" s="636"/>
      <c r="RHW39" s="636"/>
      <c r="RHX39" s="636"/>
      <c r="RHY39" s="636"/>
      <c r="RHZ39" s="636"/>
      <c r="RIA39" s="636"/>
      <c r="RIB39" s="636"/>
      <c r="RIC39" s="636"/>
      <c r="RID39" s="636"/>
      <c r="RIE39" s="636"/>
      <c r="RIF39" s="636"/>
      <c r="RIG39" s="636"/>
      <c r="RIH39" s="636"/>
      <c r="RII39" s="636"/>
      <c r="RIJ39" s="636"/>
      <c r="RIK39" s="636"/>
      <c r="RIL39" s="636"/>
      <c r="RIM39" s="636"/>
      <c r="RIN39" s="636"/>
      <c r="RIO39" s="636"/>
      <c r="RIP39" s="636"/>
      <c r="RIQ39" s="636"/>
      <c r="RIR39" s="636"/>
      <c r="RIS39" s="636"/>
      <c r="RIT39" s="636"/>
      <c r="RIU39" s="636"/>
      <c r="RIV39" s="636"/>
      <c r="RIW39" s="636"/>
      <c r="RIX39" s="636"/>
      <c r="RIY39" s="636"/>
      <c r="RIZ39" s="636"/>
      <c r="RJA39" s="636"/>
      <c r="RJB39" s="636"/>
      <c r="RJC39" s="636"/>
      <c r="RJD39" s="636"/>
      <c r="RJE39" s="636"/>
      <c r="RJF39" s="636"/>
      <c r="RJG39" s="636"/>
      <c r="RJH39" s="636"/>
      <c r="RJI39" s="636"/>
      <c r="RJJ39" s="636"/>
      <c r="RJK39" s="636"/>
      <c r="RJL39" s="636"/>
      <c r="RJM39" s="636"/>
      <c r="RJN39" s="636"/>
      <c r="RJO39" s="636"/>
      <c r="RJP39" s="636"/>
      <c r="RJQ39" s="636"/>
      <c r="RJR39" s="636"/>
      <c r="RJS39" s="636"/>
      <c r="RJT39" s="636"/>
      <c r="RJU39" s="636"/>
      <c r="RJV39" s="636"/>
      <c r="RJW39" s="636"/>
      <c r="RJX39" s="636"/>
      <c r="RJY39" s="636"/>
      <c r="RJZ39" s="636"/>
      <c r="RKA39" s="636"/>
      <c r="RKB39" s="636"/>
      <c r="RKC39" s="636"/>
      <c r="RKD39" s="636"/>
      <c r="RKE39" s="636"/>
      <c r="RKF39" s="636"/>
      <c r="RKG39" s="636"/>
      <c r="RKH39" s="636"/>
      <c r="RKI39" s="636"/>
      <c r="RKJ39" s="636"/>
      <c r="RKK39" s="636"/>
      <c r="RKL39" s="636"/>
      <c r="RKM39" s="636"/>
      <c r="RKN39" s="636"/>
      <c r="RKO39" s="636"/>
      <c r="RKP39" s="636"/>
      <c r="RKQ39" s="636"/>
      <c r="RKR39" s="636"/>
      <c r="RKS39" s="636"/>
      <c r="RKT39" s="636"/>
      <c r="RKU39" s="636"/>
      <c r="RKV39" s="636"/>
      <c r="RKW39" s="636"/>
      <c r="RKX39" s="636"/>
      <c r="RKY39" s="636"/>
      <c r="RKZ39" s="636"/>
      <c r="RLA39" s="636"/>
      <c r="RLB39" s="636"/>
      <c r="RLC39" s="636"/>
      <c r="RLD39" s="636"/>
      <c r="RLE39" s="636"/>
      <c r="RLF39" s="636"/>
      <c r="RLG39" s="636"/>
      <c r="RLH39" s="636"/>
      <c r="RLI39" s="636"/>
      <c r="RLJ39" s="636"/>
      <c r="RLK39" s="636"/>
      <c r="RLL39" s="636"/>
      <c r="RLM39" s="636"/>
      <c r="RLN39" s="636"/>
      <c r="RLO39" s="636"/>
      <c r="RLP39" s="636"/>
      <c r="RLQ39" s="636"/>
      <c r="RLR39" s="636"/>
      <c r="RLS39" s="636"/>
      <c r="RLT39" s="636"/>
      <c r="RLU39" s="636"/>
      <c r="RLV39" s="636"/>
      <c r="RLW39" s="636"/>
      <c r="RLX39" s="636"/>
      <c r="RLY39" s="636"/>
      <c r="RLZ39" s="636"/>
      <c r="RMA39" s="636"/>
      <c r="RMB39" s="636"/>
      <c r="RMC39" s="636"/>
      <c r="RMD39" s="636"/>
      <c r="RME39" s="636"/>
      <c r="RMF39" s="636"/>
      <c r="RMG39" s="636"/>
      <c r="RMH39" s="636"/>
      <c r="RMI39" s="636"/>
      <c r="RMJ39" s="636"/>
      <c r="RMK39" s="636"/>
      <c r="RML39" s="636"/>
      <c r="RMM39" s="636"/>
      <c r="RMN39" s="636"/>
      <c r="RMO39" s="636"/>
      <c r="RMP39" s="636"/>
      <c r="RMQ39" s="636"/>
      <c r="RMR39" s="636"/>
      <c r="RMS39" s="636"/>
      <c r="RMT39" s="636"/>
      <c r="RMU39" s="636"/>
      <c r="RMV39" s="636"/>
      <c r="RMW39" s="636"/>
      <c r="RMX39" s="636"/>
      <c r="RMY39" s="636"/>
      <c r="RMZ39" s="636"/>
      <c r="RNA39" s="636"/>
      <c r="RNB39" s="636"/>
      <c r="RNC39" s="636"/>
      <c r="RND39" s="636"/>
      <c r="RNE39" s="636"/>
      <c r="RNF39" s="636"/>
      <c r="RNG39" s="636"/>
      <c r="RNH39" s="636"/>
      <c r="RNI39" s="636"/>
      <c r="RNJ39" s="636"/>
      <c r="RNK39" s="636"/>
      <c r="RNL39" s="636"/>
      <c r="RNM39" s="636"/>
      <c r="RNN39" s="636"/>
      <c r="RNO39" s="636"/>
      <c r="RNP39" s="636"/>
      <c r="RNQ39" s="636"/>
      <c r="RNR39" s="636"/>
      <c r="RNS39" s="636"/>
      <c r="RNT39" s="636"/>
      <c r="RNU39" s="636"/>
      <c r="RNV39" s="636"/>
      <c r="RNW39" s="636"/>
      <c r="RNX39" s="636"/>
      <c r="RNY39" s="636"/>
      <c r="RNZ39" s="636"/>
      <c r="ROA39" s="636"/>
      <c r="ROB39" s="636"/>
      <c r="ROC39" s="636"/>
      <c r="ROD39" s="636"/>
      <c r="ROE39" s="636"/>
      <c r="ROF39" s="636"/>
      <c r="ROG39" s="636"/>
      <c r="ROH39" s="636"/>
      <c r="ROI39" s="636"/>
      <c r="ROJ39" s="636"/>
      <c r="ROK39" s="636"/>
      <c r="ROL39" s="636"/>
      <c r="ROM39" s="636"/>
      <c r="RON39" s="636"/>
      <c r="ROO39" s="636"/>
      <c r="ROP39" s="636"/>
      <c r="ROQ39" s="636"/>
      <c r="ROR39" s="636"/>
      <c r="ROS39" s="636"/>
      <c r="ROT39" s="636"/>
      <c r="ROU39" s="636"/>
      <c r="ROV39" s="636"/>
      <c r="ROW39" s="636"/>
      <c r="ROX39" s="636"/>
      <c r="ROY39" s="636"/>
      <c r="ROZ39" s="636"/>
      <c r="RPA39" s="636"/>
      <c r="RPB39" s="636"/>
      <c r="RPC39" s="636"/>
      <c r="RPD39" s="636"/>
      <c r="RPE39" s="636"/>
      <c r="RPF39" s="636"/>
      <c r="RPG39" s="636"/>
      <c r="RPH39" s="636"/>
      <c r="RPI39" s="636"/>
      <c r="RPJ39" s="636"/>
      <c r="RPK39" s="636"/>
      <c r="RPL39" s="636"/>
      <c r="RPM39" s="636"/>
      <c r="RPN39" s="636"/>
      <c r="RPO39" s="636"/>
      <c r="RPP39" s="636"/>
      <c r="RPQ39" s="636"/>
      <c r="RPR39" s="636"/>
      <c r="RPS39" s="636"/>
      <c r="RPT39" s="636"/>
      <c r="RPU39" s="636"/>
      <c r="RPV39" s="636"/>
      <c r="RPW39" s="636"/>
      <c r="RPX39" s="636"/>
      <c r="RPY39" s="636"/>
      <c r="RPZ39" s="636"/>
      <c r="RQA39" s="636"/>
      <c r="RQB39" s="636"/>
      <c r="RQC39" s="636"/>
      <c r="RQD39" s="636"/>
      <c r="RQE39" s="636"/>
      <c r="RQF39" s="636"/>
      <c r="RQG39" s="636"/>
      <c r="RQH39" s="636"/>
      <c r="RQI39" s="636"/>
      <c r="RQJ39" s="636"/>
      <c r="RQK39" s="636"/>
      <c r="RQL39" s="636"/>
      <c r="RQM39" s="636"/>
      <c r="RQN39" s="636"/>
      <c r="RQO39" s="636"/>
      <c r="RQP39" s="636"/>
      <c r="RQQ39" s="636"/>
      <c r="RQR39" s="636"/>
      <c r="RQS39" s="636"/>
      <c r="RQT39" s="636"/>
      <c r="RQU39" s="636"/>
      <c r="RQV39" s="636"/>
      <c r="RQW39" s="636"/>
      <c r="RQX39" s="636"/>
      <c r="RQY39" s="636"/>
      <c r="RQZ39" s="636"/>
      <c r="RRA39" s="636"/>
      <c r="RRB39" s="636"/>
      <c r="RRC39" s="636"/>
      <c r="RRD39" s="636"/>
      <c r="RRE39" s="636"/>
      <c r="RRF39" s="636"/>
      <c r="RRG39" s="636"/>
      <c r="RRH39" s="636"/>
      <c r="RRI39" s="636"/>
      <c r="RRJ39" s="636"/>
      <c r="RRK39" s="636"/>
      <c r="RRL39" s="636"/>
      <c r="RRM39" s="636"/>
      <c r="RRN39" s="636"/>
      <c r="RRO39" s="636"/>
      <c r="RRP39" s="636"/>
      <c r="RRQ39" s="636"/>
      <c r="RRR39" s="636"/>
      <c r="RRS39" s="636"/>
      <c r="RRT39" s="636"/>
      <c r="RRU39" s="636"/>
      <c r="RRV39" s="636"/>
      <c r="RRW39" s="636"/>
      <c r="RRX39" s="636"/>
      <c r="RRY39" s="636"/>
      <c r="RRZ39" s="636"/>
      <c r="RSA39" s="636"/>
      <c r="RSB39" s="636"/>
      <c r="RSC39" s="636"/>
      <c r="RSD39" s="636"/>
      <c r="RSE39" s="636"/>
      <c r="RSF39" s="636"/>
      <c r="RSG39" s="636"/>
      <c r="RSH39" s="636"/>
      <c r="RSI39" s="636"/>
      <c r="RSJ39" s="636"/>
      <c r="RSK39" s="636"/>
      <c r="RSL39" s="636"/>
      <c r="RSM39" s="636"/>
      <c r="RSN39" s="636"/>
      <c r="RSO39" s="636"/>
      <c r="RSP39" s="636"/>
      <c r="RSQ39" s="636"/>
      <c r="RSR39" s="636"/>
      <c r="RSS39" s="636"/>
      <c r="RST39" s="636"/>
      <c r="RSU39" s="636"/>
      <c r="RSV39" s="636"/>
      <c r="RSW39" s="636"/>
      <c r="RSX39" s="636"/>
      <c r="RSY39" s="636"/>
      <c r="RSZ39" s="636"/>
      <c r="RTA39" s="636"/>
      <c r="RTB39" s="636"/>
      <c r="RTC39" s="636"/>
      <c r="RTD39" s="636"/>
      <c r="RTE39" s="636"/>
      <c r="RTF39" s="636"/>
      <c r="RTG39" s="636"/>
      <c r="RTH39" s="636"/>
      <c r="RTI39" s="636"/>
      <c r="RTJ39" s="636"/>
      <c r="RTK39" s="636"/>
      <c r="RTL39" s="636"/>
      <c r="RTM39" s="636"/>
      <c r="RTN39" s="636"/>
      <c r="RTO39" s="636"/>
      <c r="RTP39" s="636"/>
      <c r="RTQ39" s="636"/>
      <c r="RTR39" s="636"/>
      <c r="RTS39" s="636"/>
      <c r="RTT39" s="636"/>
      <c r="RTU39" s="636"/>
      <c r="RTV39" s="636"/>
      <c r="RTW39" s="636"/>
      <c r="RTX39" s="636"/>
      <c r="RTY39" s="636"/>
      <c r="RTZ39" s="636"/>
      <c r="RUA39" s="636"/>
      <c r="RUB39" s="636"/>
      <c r="RUC39" s="636"/>
      <c r="RUD39" s="636"/>
      <c r="RUE39" s="636"/>
      <c r="RUF39" s="636"/>
      <c r="RUG39" s="636"/>
      <c r="RUH39" s="636"/>
      <c r="RUI39" s="636"/>
      <c r="RUJ39" s="636"/>
      <c r="RUK39" s="636"/>
      <c r="RUL39" s="636"/>
      <c r="RUM39" s="636"/>
      <c r="RUN39" s="636"/>
      <c r="RUO39" s="636"/>
      <c r="RUP39" s="636"/>
      <c r="RUQ39" s="636"/>
      <c r="RUR39" s="636"/>
      <c r="RUS39" s="636"/>
      <c r="RUT39" s="636"/>
      <c r="RUU39" s="636"/>
      <c r="RUV39" s="636"/>
      <c r="RUW39" s="636"/>
      <c r="RUX39" s="636"/>
      <c r="RUY39" s="636"/>
      <c r="RUZ39" s="636"/>
      <c r="RVA39" s="636"/>
      <c r="RVB39" s="636"/>
      <c r="RVC39" s="636"/>
      <c r="RVD39" s="636"/>
      <c r="RVE39" s="636"/>
      <c r="RVF39" s="636"/>
      <c r="RVG39" s="636"/>
      <c r="RVH39" s="636"/>
      <c r="RVI39" s="636"/>
      <c r="RVJ39" s="636"/>
      <c r="RVK39" s="636"/>
      <c r="RVL39" s="636"/>
      <c r="RVM39" s="636"/>
      <c r="RVN39" s="636"/>
      <c r="RVO39" s="636"/>
      <c r="RVP39" s="636"/>
      <c r="RVQ39" s="636"/>
      <c r="RVR39" s="636"/>
      <c r="RVS39" s="636"/>
      <c r="RVT39" s="636"/>
      <c r="RVU39" s="636"/>
      <c r="RVV39" s="636"/>
      <c r="RVW39" s="636"/>
      <c r="RVX39" s="636"/>
      <c r="RVY39" s="636"/>
      <c r="RVZ39" s="636"/>
      <c r="RWA39" s="636"/>
      <c r="RWB39" s="636"/>
      <c r="RWC39" s="636"/>
      <c r="RWD39" s="636"/>
      <c r="RWE39" s="636"/>
      <c r="RWF39" s="636"/>
      <c r="RWG39" s="636"/>
      <c r="RWH39" s="636"/>
      <c r="RWI39" s="636"/>
      <c r="RWJ39" s="636"/>
      <c r="RWK39" s="636"/>
      <c r="RWL39" s="636"/>
      <c r="RWM39" s="636"/>
      <c r="RWN39" s="636"/>
      <c r="RWO39" s="636"/>
      <c r="RWP39" s="636"/>
      <c r="RWQ39" s="636"/>
      <c r="RWR39" s="636"/>
      <c r="RWS39" s="636"/>
      <c r="RWT39" s="636"/>
      <c r="RWU39" s="636"/>
      <c r="RWV39" s="636"/>
      <c r="RWW39" s="636"/>
      <c r="RWX39" s="636"/>
      <c r="RWY39" s="636"/>
      <c r="RWZ39" s="636"/>
      <c r="RXA39" s="636"/>
      <c r="RXB39" s="636"/>
      <c r="RXC39" s="636"/>
      <c r="RXD39" s="636"/>
      <c r="RXE39" s="636"/>
      <c r="RXF39" s="636"/>
      <c r="RXG39" s="636"/>
      <c r="RXH39" s="636"/>
      <c r="RXI39" s="636"/>
      <c r="RXJ39" s="636"/>
      <c r="RXK39" s="636"/>
      <c r="RXL39" s="636"/>
      <c r="RXM39" s="636"/>
      <c r="RXN39" s="636"/>
      <c r="RXO39" s="636"/>
      <c r="RXP39" s="636"/>
      <c r="RXQ39" s="636"/>
      <c r="RXR39" s="636"/>
      <c r="RXS39" s="636"/>
      <c r="RXT39" s="636"/>
      <c r="RXU39" s="636"/>
      <c r="RXV39" s="636"/>
      <c r="RXW39" s="636"/>
      <c r="RXX39" s="636"/>
      <c r="RXY39" s="636"/>
      <c r="RXZ39" s="636"/>
      <c r="RYA39" s="636"/>
      <c r="RYB39" s="636"/>
      <c r="RYC39" s="636"/>
      <c r="RYD39" s="636"/>
      <c r="RYE39" s="636"/>
      <c r="RYF39" s="636"/>
      <c r="RYG39" s="636"/>
      <c r="RYH39" s="636"/>
      <c r="RYI39" s="636"/>
      <c r="RYJ39" s="636"/>
      <c r="RYK39" s="636"/>
      <c r="RYL39" s="636"/>
      <c r="RYM39" s="636"/>
      <c r="RYN39" s="636"/>
      <c r="RYO39" s="636"/>
      <c r="RYP39" s="636"/>
      <c r="RYQ39" s="636"/>
      <c r="RYR39" s="636"/>
      <c r="RYS39" s="636"/>
      <c r="RYT39" s="636"/>
      <c r="RYU39" s="636"/>
      <c r="RYV39" s="636"/>
      <c r="RYW39" s="636"/>
      <c r="RYX39" s="636"/>
      <c r="RYY39" s="636"/>
      <c r="RYZ39" s="636"/>
      <c r="RZA39" s="636"/>
      <c r="RZB39" s="636"/>
      <c r="RZC39" s="636"/>
      <c r="RZD39" s="636"/>
      <c r="RZE39" s="636"/>
      <c r="RZF39" s="636"/>
      <c r="RZG39" s="636"/>
      <c r="RZH39" s="636"/>
      <c r="RZI39" s="636"/>
      <c r="RZJ39" s="636"/>
      <c r="RZK39" s="636"/>
      <c r="RZL39" s="636"/>
      <c r="RZM39" s="636"/>
      <c r="RZN39" s="636"/>
      <c r="RZO39" s="636"/>
      <c r="RZP39" s="636"/>
      <c r="RZQ39" s="636"/>
      <c r="RZR39" s="636"/>
      <c r="RZS39" s="636"/>
      <c r="RZT39" s="636"/>
      <c r="RZU39" s="636"/>
      <c r="RZV39" s="636"/>
      <c r="RZW39" s="636"/>
      <c r="RZX39" s="636"/>
      <c r="RZY39" s="636"/>
      <c r="RZZ39" s="636"/>
      <c r="SAA39" s="636"/>
      <c r="SAB39" s="636"/>
      <c r="SAC39" s="636"/>
      <c r="SAD39" s="636"/>
      <c r="SAE39" s="636"/>
      <c r="SAF39" s="636"/>
      <c r="SAG39" s="636"/>
      <c r="SAH39" s="636"/>
      <c r="SAI39" s="636"/>
      <c r="SAJ39" s="636"/>
      <c r="SAK39" s="636"/>
      <c r="SAL39" s="636"/>
      <c r="SAM39" s="636"/>
      <c r="SAN39" s="636"/>
      <c r="SAO39" s="636"/>
      <c r="SAP39" s="636"/>
      <c r="SAQ39" s="636"/>
      <c r="SAR39" s="636"/>
      <c r="SAS39" s="636"/>
      <c r="SAT39" s="636"/>
      <c r="SAU39" s="636"/>
      <c r="SAV39" s="636"/>
      <c r="SAW39" s="636"/>
      <c r="SAX39" s="636"/>
      <c r="SAY39" s="636"/>
      <c r="SAZ39" s="636"/>
      <c r="SBA39" s="636"/>
      <c r="SBB39" s="636"/>
      <c r="SBC39" s="636"/>
      <c r="SBD39" s="636"/>
      <c r="SBE39" s="636"/>
      <c r="SBF39" s="636"/>
      <c r="SBG39" s="636"/>
      <c r="SBH39" s="636"/>
      <c r="SBI39" s="636"/>
      <c r="SBJ39" s="636"/>
      <c r="SBK39" s="636"/>
      <c r="SBL39" s="636"/>
      <c r="SBM39" s="636"/>
      <c r="SBN39" s="636"/>
      <c r="SBO39" s="636"/>
      <c r="SBP39" s="636"/>
      <c r="SBQ39" s="636"/>
      <c r="SBR39" s="636"/>
      <c r="SBS39" s="636"/>
      <c r="SBT39" s="636"/>
      <c r="SBU39" s="636"/>
      <c r="SBV39" s="636"/>
      <c r="SBW39" s="636"/>
      <c r="SBX39" s="636"/>
      <c r="SBY39" s="636"/>
      <c r="SBZ39" s="636"/>
      <c r="SCA39" s="636"/>
      <c r="SCB39" s="636"/>
      <c r="SCC39" s="636"/>
      <c r="SCD39" s="636"/>
      <c r="SCE39" s="636"/>
      <c r="SCF39" s="636"/>
      <c r="SCG39" s="636"/>
      <c r="SCH39" s="636"/>
      <c r="SCI39" s="636"/>
      <c r="SCJ39" s="636"/>
      <c r="SCK39" s="636"/>
      <c r="SCL39" s="636"/>
      <c r="SCM39" s="636"/>
      <c r="SCN39" s="636"/>
      <c r="SCO39" s="636"/>
      <c r="SCP39" s="636"/>
      <c r="SCQ39" s="636"/>
      <c r="SCR39" s="636"/>
      <c r="SCS39" s="636"/>
      <c r="SCT39" s="636"/>
      <c r="SCU39" s="636"/>
      <c r="SCV39" s="636"/>
      <c r="SCW39" s="636"/>
      <c r="SCX39" s="636"/>
      <c r="SCY39" s="636"/>
      <c r="SCZ39" s="636"/>
      <c r="SDA39" s="636"/>
      <c r="SDB39" s="636"/>
      <c r="SDC39" s="636"/>
      <c r="SDD39" s="636"/>
      <c r="SDE39" s="636"/>
      <c r="SDF39" s="636"/>
      <c r="SDG39" s="636"/>
      <c r="SDH39" s="636"/>
      <c r="SDI39" s="636"/>
      <c r="SDJ39" s="636"/>
      <c r="SDK39" s="636"/>
      <c r="SDL39" s="636"/>
      <c r="SDM39" s="636"/>
      <c r="SDN39" s="636"/>
      <c r="SDO39" s="636"/>
      <c r="SDP39" s="636"/>
      <c r="SDQ39" s="636"/>
      <c r="SDR39" s="636"/>
      <c r="SDS39" s="636"/>
      <c r="SDT39" s="636"/>
      <c r="SDU39" s="636"/>
      <c r="SDV39" s="636"/>
      <c r="SDW39" s="636"/>
      <c r="SDX39" s="636"/>
      <c r="SDY39" s="636"/>
      <c r="SDZ39" s="636"/>
      <c r="SEA39" s="636"/>
      <c r="SEB39" s="636"/>
      <c r="SEC39" s="636"/>
      <c r="SED39" s="636"/>
      <c r="SEE39" s="636"/>
      <c r="SEF39" s="636"/>
      <c r="SEG39" s="636"/>
      <c r="SEH39" s="636"/>
      <c r="SEI39" s="636"/>
      <c r="SEJ39" s="636"/>
      <c r="SEK39" s="636"/>
      <c r="SEL39" s="636"/>
      <c r="SEM39" s="636"/>
      <c r="SEN39" s="636"/>
      <c r="SEO39" s="636"/>
      <c r="SEP39" s="636"/>
      <c r="SEQ39" s="636"/>
      <c r="SER39" s="636"/>
      <c r="SES39" s="636"/>
      <c r="SET39" s="636"/>
      <c r="SEU39" s="636"/>
      <c r="SEV39" s="636"/>
      <c r="SEW39" s="636"/>
      <c r="SEX39" s="636"/>
      <c r="SEY39" s="636"/>
      <c r="SEZ39" s="636"/>
      <c r="SFA39" s="636"/>
      <c r="SFB39" s="636"/>
      <c r="SFC39" s="636"/>
      <c r="SFD39" s="636"/>
      <c r="SFE39" s="636"/>
      <c r="SFF39" s="636"/>
      <c r="SFG39" s="636"/>
      <c r="SFH39" s="636"/>
      <c r="SFI39" s="636"/>
      <c r="SFJ39" s="636"/>
      <c r="SFK39" s="636"/>
      <c r="SFL39" s="636"/>
      <c r="SFM39" s="636"/>
      <c r="SFN39" s="636"/>
      <c r="SFO39" s="636"/>
      <c r="SFP39" s="636"/>
      <c r="SFQ39" s="636"/>
      <c r="SFR39" s="636"/>
      <c r="SFS39" s="636"/>
      <c r="SFT39" s="636"/>
      <c r="SFU39" s="636"/>
      <c r="SFV39" s="636"/>
      <c r="SFW39" s="636"/>
      <c r="SFX39" s="636"/>
      <c r="SFY39" s="636"/>
      <c r="SFZ39" s="636"/>
      <c r="SGA39" s="636"/>
      <c r="SGB39" s="636"/>
      <c r="SGC39" s="636"/>
      <c r="SGD39" s="636"/>
      <c r="SGE39" s="636"/>
      <c r="SGF39" s="636"/>
      <c r="SGG39" s="636"/>
      <c r="SGH39" s="636"/>
      <c r="SGI39" s="636"/>
      <c r="SGJ39" s="636"/>
      <c r="SGK39" s="636"/>
      <c r="SGL39" s="636"/>
      <c r="SGM39" s="636"/>
      <c r="SGN39" s="636"/>
      <c r="SGO39" s="636"/>
      <c r="SGP39" s="636"/>
      <c r="SGQ39" s="636"/>
      <c r="SGR39" s="636"/>
      <c r="SGS39" s="636"/>
      <c r="SGT39" s="636"/>
      <c r="SGU39" s="636"/>
      <c r="SGV39" s="636"/>
      <c r="SGW39" s="636"/>
      <c r="SGX39" s="636"/>
      <c r="SGY39" s="636"/>
      <c r="SGZ39" s="636"/>
      <c r="SHA39" s="636"/>
      <c r="SHB39" s="636"/>
      <c r="SHC39" s="636"/>
      <c r="SHD39" s="636"/>
      <c r="SHE39" s="636"/>
      <c r="SHF39" s="636"/>
      <c r="SHG39" s="636"/>
      <c r="SHH39" s="636"/>
      <c r="SHI39" s="636"/>
      <c r="SHJ39" s="636"/>
      <c r="SHK39" s="636"/>
      <c r="SHL39" s="636"/>
      <c r="SHM39" s="636"/>
      <c r="SHN39" s="636"/>
      <c r="SHO39" s="636"/>
      <c r="SHP39" s="636"/>
      <c r="SHQ39" s="636"/>
      <c r="SHR39" s="636"/>
      <c r="SHS39" s="636"/>
      <c r="SHT39" s="636"/>
      <c r="SHU39" s="636"/>
      <c r="SHV39" s="636"/>
      <c r="SHW39" s="636"/>
      <c r="SHX39" s="636"/>
      <c r="SHY39" s="636"/>
      <c r="SHZ39" s="636"/>
      <c r="SIA39" s="636"/>
      <c r="SIB39" s="636"/>
      <c r="SIC39" s="636"/>
      <c r="SID39" s="636"/>
      <c r="SIE39" s="636"/>
      <c r="SIF39" s="636"/>
      <c r="SIG39" s="636"/>
      <c r="SIH39" s="636"/>
      <c r="SII39" s="636"/>
      <c r="SIJ39" s="636"/>
      <c r="SIK39" s="636"/>
      <c r="SIL39" s="636"/>
      <c r="SIM39" s="636"/>
      <c r="SIN39" s="636"/>
      <c r="SIO39" s="636"/>
      <c r="SIP39" s="636"/>
      <c r="SIQ39" s="636"/>
      <c r="SIR39" s="636"/>
      <c r="SIS39" s="636"/>
      <c r="SIT39" s="636"/>
      <c r="SIU39" s="636"/>
      <c r="SIV39" s="636"/>
      <c r="SIW39" s="636"/>
      <c r="SIX39" s="636"/>
      <c r="SIY39" s="636"/>
      <c r="SIZ39" s="636"/>
      <c r="SJA39" s="636"/>
      <c r="SJB39" s="636"/>
      <c r="SJC39" s="636"/>
      <c r="SJD39" s="636"/>
      <c r="SJE39" s="636"/>
      <c r="SJF39" s="636"/>
      <c r="SJG39" s="636"/>
      <c r="SJH39" s="636"/>
      <c r="SJI39" s="636"/>
      <c r="SJJ39" s="636"/>
      <c r="SJK39" s="636"/>
      <c r="SJL39" s="636"/>
      <c r="SJM39" s="636"/>
      <c r="SJN39" s="636"/>
      <c r="SJO39" s="636"/>
      <c r="SJP39" s="636"/>
      <c r="SJQ39" s="636"/>
      <c r="SJR39" s="636"/>
      <c r="SJS39" s="636"/>
      <c r="SJT39" s="636"/>
      <c r="SJU39" s="636"/>
      <c r="SJV39" s="636"/>
      <c r="SJW39" s="636"/>
      <c r="SJX39" s="636"/>
      <c r="SJY39" s="636"/>
      <c r="SJZ39" s="636"/>
      <c r="SKA39" s="636"/>
      <c r="SKB39" s="636"/>
      <c r="SKC39" s="636"/>
      <c r="SKD39" s="636"/>
      <c r="SKE39" s="636"/>
      <c r="SKF39" s="636"/>
      <c r="SKG39" s="636"/>
      <c r="SKH39" s="636"/>
      <c r="SKI39" s="636"/>
      <c r="SKJ39" s="636"/>
      <c r="SKK39" s="636"/>
      <c r="SKL39" s="636"/>
      <c r="SKM39" s="636"/>
      <c r="SKN39" s="636"/>
      <c r="SKO39" s="636"/>
      <c r="SKP39" s="636"/>
      <c r="SKQ39" s="636"/>
      <c r="SKR39" s="636"/>
      <c r="SKS39" s="636"/>
      <c r="SKT39" s="636"/>
      <c r="SKU39" s="636"/>
      <c r="SKV39" s="636"/>
      <c r="SKW39" s="636"/>
      <c r="SKX39" s="636"/>
      <c r="SKY39" s="636"/>
      <c r="SKZ39" s="636"/>
      <c r="SLA39" s="636"/>
      <c r="SLB39" s="636"/>
      <c r="SLC39" s="636"/>
      <c r="SLD39" s="636"/>
      <c r="SLE39" s="636"/>
      <c r="SLF39" s="636"/>
      <c r="SLG39" s="636"/>
      <c r="SLH39" s="636"/>
      <c r="SLI39" s="636"/>
      <c r="SLJ39" s="636"/>
      <c r="SLK39" s="636"/>
      <c r="SLL39" s="636"/>
      <c r="SLM39" s="636"/>
      <c r="SLN39" s="636"/>
      <c r="SLO39" s="636"/>
      <c r="SLP39" s="636"/>
      <c r="SLQ39" s="636"/>
      <c r="SLR39" s="636"/>
      <c r="SLS39" s="636"/>
      <c r="SLT39" s="636"/>
      <c r="SLU39" s="636"/>
      <c r="SLV39" s="636"/>
      <c r="SLW39" s="636"/>
      <c r="SLX39" s="636"/>
      <c r="SLY39" s="636"/>
      <c r="SLZ39" s="636"/>
      <c r="SMA39" s="636"/>
      <c r="SMB39" s="636"/>
      <c r="SMC39" s="636"/>
      <c r="SMD39" s="636"/>
      <c r="SME39" s="636"/>
      <c r="SMF39" s="636"/>
      <c r="SMG39" s="636"/>
      <c r="SMH39" s="636"/>
      <c r="SMI39" s="636"/>
      <c r="SMJ39" s="636"/>
      <c r="SMK39" s="636"/>
      <c r="SML39" s="636"/>
      <c r="SMM39" s="636"/>
      <c r="SMN39" s="636"/>
      <c r="SMO39" s="636"/>
      <c r="SMP39" s="636"/>
      <c r="SMQ39" s="636"/>
      <c r="SMR39" s="636"/>
      <c r="SMS39" s="636"/>
      <c r="SMT39" s="636"/>
      <c r="SMU39" s="636"/>
      <c r="SMV39" s="636"/>
      <c r="SMW39" s="636"/>
      <c r="SMX39" s="636"/>
      <c r="SMY39" s="636"/>
      <c r="SMZ39" s="636"/>
      <c r="SNA39" s="636"/>
      <c r="SNB39" s="636"/>
      <c r="SNC39" s="636"/>
      <c r="SND39" s="636"/>
      <c r="SNE39" s="636"/>
      <c r="SNF39" s="636"/>
      <c r="SNG39" s="636"/>
      <c r="SNH39" s="636"/>
      <c r="SNI39" s="636"/>
      <c r="SNJ39" s="636"/>
      <c r="SNK39" s="636"/>
      <c r="SNL39" s="636"/>
      <c r="SNM39" s="636"/>
      <c r="SNN39" s="636"/>
      <c r="SNO39" s="636"/>
      <c r="SNP39" s="636"/>
      <c r="SNQ39" s="636"/>
      <c r="SNR39" s="636"/>
      <c r="SNS39" s="636"/>
      <c r="SNT39" s="636"/>
      <c r="SNU39" s="636"/>
      <c r="SNV39" s="636"/>
      <c r="SNW39" s="636"/>
      <c r="SNX39" s="636"/>
      <c r="SNY39" s="636"/>
      <c r="SNZ39" s="636"/>
      <c r="SOA39" s="636"/>
      <c r="SOB39" s="636"/>
      <c r="SOC39" s="636"/>
      <c r="SOD39" s="636"/>
      <c r="SOE39" s="636"/>
      <c r="SOF39" s="636"/>
      <c r="SOG39" s="636"/>
      <c r="SOH39" s="636"/>
      <c r="SOI39" s="636"/>
      <c r="SOJ39" s="636"/>
      <c r="SOK39" s="636"/>
      <c r="SOL39" s="636"/>
      <c r="SOM39" s="636"/>
      <c r="SON39" s="636"/>
      <c r="SOO39" s="636"/>
      <c r="SOP39" s="636"/>
      <c r="SOQ39" s="636"/>
      <c r="SOR39" s="636"/>
      <c r="SOS39" s="636"/>
      <c r="SOT39" s="636"/>
      <c r="SOU39" s="636"/>
      <c r="SOV39" s="636"/>
      <c r="SOW39" s="636"/>
      <c r="SOX39" s="636"/>
      <c r="SOY39" s="636"/>
      <c r="SOZ39" s="636"/>
      <c r="SPA39" s="636"/>
      <c r="SPB39" s="636"/>
      <c r="SPC39" s="636"/>
      <c r="SPD39" s="636"/>
      <c r="SPE39" s="636"/>
      <c r="SPF39" s="636"/>
      <c r="SPG39" s="636"/>
      <c r="SPH39" s="636"/>
      <c r="SPI39" s="636"/>
      <c r="SPJ39" s="636"/>
      <c r="SPK39" s="636"/>
      <c r="SPL39" s="636"/>
      <c r="SPM39" s="636"/>
      <c r="SPN39" s="636"/>
      <c r="SPO39" s="636"/>
      <c r="SPP39" s="636"/>
      <c r="SPQ39" s="636"/>
      <c r="SPR39" s="636"/>
      <c r="SPS39" s="636"/>
      <c r="SPT39" s="636"/>
      <c r="SPU39" s="636"/>
      <c r="SPV39" s="636"/>
      <c r="SPW39" s="636"/>
      <c r="SPX39" s="636"/>
      <c r="SPY39" s="636"/>
      <c r="SPZ39" s="636"/>
      <c r="SQA39" s="636"/>
      <c r="SQB39" s="636"/>
      <c r="SQC39" s="636"/>
      <c r="SQD39" s="636"/>
      <c r="SQE39" s="636"/>
      <c r="SQF39" s="636"/>
      <c r="SQG39" s="636"/>
      <c r="SQH39" s="636"/>
      <c r="SQI39" s="636"/>
      <c r="SQJ39" s="636"/>
      <c r="SQK39" s="636"/>
      <c r="SQL39" s="636"/>
      <c r="SQM39" s="636"/>
      <c r="SQN39" s="636"/>
      <c r="SQO39" s="636"/>
      <c r="SQP39" s="636"/>
      <c r="SQQ39" s="636"/>
      <c r="SQR39" s="636"/>
      <c r="SQS39" s="636"/>
      <c r="SQT39" s="636"/>
      <c r="SQU39" s="636"/>
      <c r="SQV39" s="636"/>
      <c r="SQW39" s="636"/>
      <c r="SQX39" s="636"/>
      <c r="SQY39" s="636"/>
      <c r="SQZ39" s="636"/>
      <c r="SRA39" s="636"/>
      <c r="SRB39" s="636"/>
      <c r="SRC39" s="636"/>
      <c r="SRD39" s="636"/>
      <c r="SRE39" s="636"/>
      <c r="SRF39" s="636"/>
      <c r="SRG39" s="636"/>
      <c r="SRH39" s="636"/>
      <c r="SRI39" s="636"/>
      <c r="SRJ39" s="636"/>
      <c r="SRK39" s="636"/>
      <c r="SRL39" s="636"/>
      <c r="SRM39" s="636"/>
      <c r="SRN39" s="636"/>
      <c r="SRO39" s="636"/>
      <c r="SRP39" s="636"/>
      <c r="SRQ39" s="636"/>
      <c r="SRR39" s="636"/>
      <c r="SRS39" s="636"/>
      <c r="SRT39" s="636"/>
      <c r="SRU39" s="636"/>
      <c r="SRV39" s="636"/>
      <c r="SRW39" s="636"/>
      <c r="SRX39" s="636"/>
      <c r="SRY39" s="636"/>
      <c r="SRZ39" s="636"/>
      <c r="SSA39" s="636"/>
      <c r="SSB39" s="636"/>
      <c r="SSC39" s="636"/>
      <c r="SSD39" s="636"/>
      <c r="SSE39" s="636"/>
      <c r="SSF39" s="636"/>
      <c r="SSG39" s="636"/>
      <c r="SSH39" s="636"/>
      <c r="SSI39" s="636"/>
      <c r="SSJ39" s="636"/>
      <c r="SSK39" s="636"/>
      <c r="SSL39" s="636"/>
      <c r="SSM39" s="636"/>
      <c r="SSN39" s="636"/>
      <c r="SSO39" s="636"/>
      <c r="SSP39" s="636"/>
      <c r="SSQ39" s="636"/>
      <c r="SSR39" s="636"/>
      <c r="SSS39" s="636"/>
      <c r="SST39" s="636"/>
      <c r="SSU39" s="636"/>
      <c r="SSV39" s="636"/>
      <c r="SSW39" s="636"/>
      <c r="SSX39" s="636"/>
      <c r="SSY39" s="636"/>
      <c r="SSZ39" s="636"/>
      <c r="STA39" s="636"/>
      <c r="STB39" s="636"/>
      <c r="STC39" s="636"/>
      <c r="STD39" s="636"/>
      <c r="STE39" s="636"/>
      <c r="STF39" s="636"/>
      <c r="STG39" s="636"/>
      <c r="STH39" s="636"/>
      <c r="STI39" s="636"/>
      <c r="STJ39" s="636"/>
      <c r="STK39" s="636"/>
      <c r="STL39" s="636"/>
      <c r="STM39" s="636"/>
      <c r="STN39" s="636"/>
      <c r="STO39" s="636"/>
      <c r="STP39" s="636"/>
      <c r="STQ39" s="636"/>
      <c r="STR39" s="636"/>
      <c r="STS39" s="636"/>
      <c r="STT39" s="636"/>
      <c r="STU39" s="636"/>
      <c r="STV39" s="636"/>
      <c r="STW39" s="636"/>
      <c r="STX39" s="636"/>
      <c r="STY39" s="636"/>
      <c r="STZ39" s="636"/>
      <c r="SUA39" s="636"/>
      <c r="SUB39" s="636"/>
      <c r="SUC39" s="636"/>
      <c r="SUD39" s="636"/>
      <c r="SUE39" s="636"/>
      <c r="SUF39" s="636"/>
      <c r="SUG39" s="636"/>
      <c r="SUH39" s="636"/>
      <c r="SUI39" s="636"/>
      <c r="SUJ39" s="636"/>
      <c r="SUK39" s="636"/>
      <c r="SUL39" s="636"/>
      <c r="SUM39" s="636"/>
      <c r="SUN39" s="636"/>
      <c r="SUO39" s="636"/>
      <c r="SUP39" s="636"/>
      <c r="SUQ39" s="636"/>
      <c r="SUR39" s="636"/>
      <c r="SUS39" s="636"/>
      <c r="SUT39" s="636"/>
      <c r="SUU39" s="636"/>
      <c r="SUV39" s="636"/>
      <c r="SUW39" s="636"/>
      <c r="SUX39" s="636"/>
      <c r="SUY39" s="636"/>
      <c r="SUZ39" s="636"/>
      <c r="SVA39" s="636"/>
      <c r="SVB39" s="636"/>
      <c r="SVC39" s="636"/>
      <c r="SVD39" s="636"/>
      <c r="SVE39" s="636"/>
      <c r="SVF39" s="636"/>
      <c r="SVG39" s="636"/>
      <c r="SVH39" s="636"/>
      <c r="SVI39" s="636"/>
      <c r="SVJ39" s="636"/>
      <c r="SVK39" s="636"/>
      <c r="SVL39" s="636"/>
      <c r="SVM39" s="636"/>
      <c r="SVN39" s="636"/>
      <c r="SVO39" s="636"/>
      <c r="SVP39" s="636"/>
      <c r="SVQ39" s="636"/>
      <c r="SVR39" s="636"/>
      <c r="SVS39" s="636"/>
      <c r="SVT39" s="636"/>
      <c r="SVU39" s="636"/>
      <c r="SVV39" s="636"/>
      <c r="SVW39" s="636"/>
      <c r="SVX39" s="636"/>
      <c r="SVY39" s="636"/>
      <c r="SVZ39" s="636"/>
      <c r="SWA39" s="636"/>
      <c r="SWB39" s="636"/>
      <c r="SWC39" s="636"/>
      <c r="SWD39" s="636"/>
      <c r="SWE39" s="636"/>
      <c r="SWF39" s="636"/>
      <c r="SWG39" s="636"/>
      <c r="SWH39" s="636"/>
      <c r="SWI39" s="636"/>
      <c r="SWJ39" s="636"/>
      <c r="SWK39" s="636"/>
      <c r="SWL39" s="636"/>
      <c r="SWM39" s="636"/>
      <c r="SWN39" s="636"/>
      <c r="SWO39" s="636"/>
      <c r="SWP39" s="636"/>
      <c r="SWQ39" s="636"/>
      <c r="SWR39" s="636"/>
      <c r="SWS39" s="636"/>
      <c r="SWT39" s="636"/>
      <c r="SWU39" s="636"/>
      <c r="SWV39" s="636"/>
      <c r="SWW39" s="636"/>
      <c r="SWX39" s="636"/>
      <c r="SWY39" s="636"/>
      <c r="SWZ39" s="636"/>
      <c r="SXA39" s="636"/>
      <c r="SXB39" s="636"/>
      <c r="SXC39" s="636"/>
      <c r="SXD39" s="636"/>
      <c r="SXE39" s="636"/>
      <c r="SXF39" s="636"/>
      <c r="SXG39" s="636"/>
      <c r="SXH39" s="636"/>
      <c r="SXI39" s="636"/>
      <c r="SXJ39" s="636"/>
      <c r="SXK39" s="636"/>
      <c r="SXL39" s="636"/>
      <c r="SXM39" s="636"/>
      <c r="SXN39" s="636"/>
      <c r="SXO39" s="636"/>
      <c r="SXP39" s="636"/>
      <c r="SXQ39" s="636"/>
      <c r="SXR39" s="636"/>
      <c r="SXS39" s="636"/>
      <c r="SXT39" s="636"/>
      <c r="SXU39" s="636"/>
      <c r="SXV39" s="636"/>
      <c r="SXW39" s="636"/>
      <c r="SXX39" s="636"/>
      <c r="SXY39" s="636"/>
      <c r="SXZ39" s="636"/>
      <c r="SYA39" s="636"/>
      <c r="SYB39" s="636"/>
      <c r="SYC39" s="636"/>
      <c r="SYD39" s="636"/>
      <c r="SYE39" s="636"/>
      <c r="SYF39" s="636"/>
      <c r="SYG39" s="636"/>
      <c r="SYH39" s="636"/>
      <c r="SYI39" s="636"/>
      <c r="SYJ39" s="636"/>
      <c r="SYK39" s="636"/>
      <c r="SYL39" s="636"/>
      <c r="SYM39" s="636"/>
      <c r="SYN39" s="636"/>
      <c r="SYO39" s="636"/>
      <c r="SYP39" s="636"/>
      <c r="SYQ39" s="636"/>
      <c r="SYR39" s="636"/>
      <c r="SYS39" s="636"/>
      <c r="SYT39" s="636"/>
      <c r="SYU39" s="636"/>
      <c r="SYV39" s="636"/>
      <c r="SYW39" s="636"/>
      <c r="SYX39" s="636"/>
      <c r="SYY39" s="636"/>
      <c r="SYZ39" s="636"/>
      <c r="SZA39" s="636"/>
      <c r="SZB39" s="636"/>
      <c r="SZC39" s="636"/>
      <c r="SZD39" s="636"/>
      <c r="SZE39" s="636"/>
      <c r="SZF39" s="636"/>
      <c r="SZG39" s="636"/>
      <c r="SZH39" s="636"/>
      <c r="SZI39" s="636"/>
      <c r="SZJ39" s="636"/>
      <c r="SZK39" s="636"/>
      <c r="SZL39" s="636"/>
      <c r="SZM39" s="636"/>
      <c r="SZN39" s="636"/>
      <c r="SZO39" s="636"/>
      <c r="SZP39" s="636"/>
      <c r="SZQ39" s="636"/>
      <c r="SZR39" s="636"/>
      <c r="SZS39" s="636"/>
      <c r="SZT39" s="636"/>
      <c r="SZU39" s="636"/>
      <c r="SZV39" s="636"/>
      <c r="SZW39" s="636"/>
      <c r="SZX39" s="636"/>
      <c r="SZY39" s="636"/>
      <c r="SZZ39" s="636"/>
      <c r="TAA39" s="636"/>
      <c r="TAB39" s="636"/>
      <c r="TAC39" s="636"/>
      <c r="TAD39" s="636"/>
      <c r="TAE39" s="636"/>
      <c r="TAF39" s="636"/>
      <c r="TAG39" s="636"/>
      <c r="TAH39" s="636"/>
      <c r="TAI39" s="636"/>
      <c r="TAJ39" s="636"/>
      <c r="TAK39" s="636"/>
      <c r="TAL39" s="636"/>
      <c r="TAM39" s="636"/>
      <c r="TAN39" s="636"/>
      <c r="TAO39" s="636"/>
      <c r="TAP39" s="636"/>
      <c r="TAQ39" s="636"/>
      <c r="TAR39" s="636"/>
      <c r="TAS39" s="636"/>
      <c r="TAT39" s="636"/>
      <c r="TAU39" s="636"/>
      <c r="TAV39" s="636"/>
      <c r="TAW39" s="636"/>
      <c r="TAX39" s="636"/>
      <c r="TAY39" s="636"/>
      <c r="TAZ39" s="636"/>
      <c r="TBA39" s="636"/>
      <c r="TBB39" s="636"/>
      <c r="TBC39" s="636"/>
      <c r="TBD39" s="636"/>
      <c r="TBE39" s="636"/>
      <c r="TBF39" s="636"/>
      <c r="TBG39" s="636"/>
      <c r="TBH39" s="636"/>
      <c r="TBI39" s="636"/>
      <c r="TBJ39" s="636"/>
      <c r="TBK39" s="636"/>
      <c r="TBL39" s="636"/>
      <c r="TBM39" s="636"/>
      <c r="TBN39" s="636"/>
      <c r="TBO39" s="636"/>
      <c r="TBP39" s="636"/>
      <c r="TBQ39" s="636"/>
      <c r="TBR39" s="636"/>
      <c r="TBS39" s="636"/>
      <c r="TBT39" s="636"/>
      <c r="TBU39" s="636"/>
      <c r="TBV39" s="636"/>
      <c r="TBW39" s="636"/>
      <c r="TBX39" s="636"/>
      <c r="TBY39" s="636"/>
      <c r="TBZ39" s="636"/>
      <c r="TCA39" s="636"/>
      <c r="TCB39" s="636"/>
      <c r="TCC39" s="636"/>
      <c r="TCD39" s="636"/>
      <c r="TCE39" s="636"/>
      <c r="TCF39" s="636"/>
      <c r="TCG39" s="636"/>
      <c r="TCH39" s="636"/>
      <c r="TCI39" s="636"/>
      <c r="TCJ39" s="636"/>
      <c r="TCK39" s="636"/>
      <c r="TCL39" s="636"/>
      <c r="TCM39" s="636"/>
      <c r="TCN39" s="636"/>
      <c r="TCO39" s="636"/>
      <c r="TCP39" s="636"/>
      <c r="TCQ39" s="636"/>
      <c r="TCR39" s="636"/>
      <c r="TCS39" s="636"/>
      <c r="TCT39" s="636"/>
      <c r="TCU39" s="636"/>
      <c r="TCV39" s="636"/>
      <c r="TCW39" s="636"/>
      <c r="TCX39" s="636"/>
      <c r="TCY39" s="636"/>
      <c r="TCZ39" s="636"/>
      <c r="TDA39" s="636"/>
      <c r="TDB39" s="636"/>
      <c r="TDC39" s="636"/>
      <c r="TDD39" s="636"/>
      <c r="TDE39" s="636"/>
      <c r="TDF39" s="636"/>
      <c r="TDG39" s="636"/>
      <c r="TDH39" s="636"/>
      <c r="TDI39" s="636"/>
      <c r="TDJ39" s="636"/>
      <c r="TDK39" s="636"/>
      <c r="TDL39" s="636"/>
      <c r="TDM39" s="636"/>
      <c r="TDN39" s="636"/>
      <c r="TDO39" s="636"/>
      <c r="TDP39" s="636"/>
      <c r="TDQ39" s="636"/>
      <c r="TDR39" s="636"/>
      <c r="TDS39" s="636"/>
      <c r="TDT39" s="636"/>
      <c r="TDU39" s="636"/>
      <c r="TDV39" s="636"/>
      <c r="TDW39" s="636"/>
      <c r="TDX39" s="636"/>
      <c r="TDY39" s="636"/>
      <c r="TDZ39" s="636"/>
      <c r="TEA39" s="636"/>
      <c r="TEB39" s="636"/>
      <c r="TEC39" s="636"/>
      <c r="TED39" s="636"/>
      <c r="TEE39" s="636"/>
      <c r="TEF39" s="636"/>
      <c r="TEG39" s="636"/>
      <c r="TEH39" s="636"/>
      <c r="TEI39" s="636"/>
      <c r="TEJ39" s="636"/>
      <c r="TEK39" s="636"/>
      <c r="TEL39" s="636"/>
      <c r="TEM39" s="636"/>
      <c r="TEN39" s="636"/>
      <c r="TEO39" s="636"/>
      <c r="TEP39" s="636"/>
      <c r="TEQ39" s="636"/>
      <c r="TER39" s="636"/>
      <c r="TES39" s="636"/>
      <c r="TET39" s="636"/>
      <c r="TEU39" s="636"/>
      <c r="TEV39" s="636"/>
      <c r="TEW39" s="636"/>
      <c r="TEX39" s="636"/>
      <c r="TEY39" s="636"/>
      <c r="TEZ39" s="636"/>
      <c r="TFA39" s="636"/>
      <c r="TFB39" s="636"/>
      <c r="TFC39" s="636"/>
      <c r="TFD39" s="636"/>
      <c r="TFE39" s="636"/>
      <c r="TFF39" s="636"/>
      <c r="TFG39" s="636"/>
      <c r="TFH39" s="636"/>
      <c r="TFI39" s="636"/>
      <c r="TFJ39" s="636"/>
      <c r="TFK39" s="636"/>
      <c r="TFL39" s="636"/>
      <c r="TFM39" s="636"/>
      <c r="TFN39" s="636"/>
      <c r="TFO39" s="636"/>
      <c r="TFP39" s="636"/>
      <c r="TFQ39" s="636"/>
      <c r="TFR39" s="636"/>
      <c r="TFS39" s="636"/>
      <c r="TFT39" s="636"/>
      <c r="TFU39" s="636"/>
      <c r="TFV39" s="636"/>
      <c r="TFW39" s="636"/>
      <c r="TFX39" s="636"/>
      <c r="TFY39" s="636"/>
      <c r="TFZ39" s="636"/>
      <c r="TGA39" s="636"/>
      <c r="TGB39" s="636"/>
      <c r="TGC39" s="636"/>
      <c r="TGD39" s="636"/>
      <c r="TGE39" s="636"/>
      <c r="TGF39" s="636"/>
      <c r="TGG39" s="636"/>
      <c r="TGH39" s="636"/>
      <c r="TGI39" s="636"/>
      <c r="TGJ39" s="636"/>
      <c r="TGK39" s="636"/>
      <c r="TGL39" s="636"/>
      <c r="TGM39" s="636"/>
      <c r="TGN39" s="636"/>
      <c r="TGO39" s="636"/>
      <c r="TGP39" s="636"/>
      <c r="TGQ39" s="636"/>
      <c r="TGR39" s="636"/>
      <c r="TGS39" s="636"/>
      <c r="TGT39" s="636"/>
      <c r="TGU39" s="636"/>
      <c r="TGV39" s="636"/>
      <c r="TGW39" s="636"/>
      <c r="TGX39" s="636"/>
      <c r="TGY39" s="636"/>
      <c r="TGZ39" s="636"/>
      <c r="THA39" s="636"/>
      <c r="THB39" s="636"/>
      <c r="THC39" s="636"/>
      <c r="THD39" s="636"/>
      <c r="THE39" s="636"/>
      <c r="THF39" s="636"/>
      <c r="THG39" s="636"/>
      <c r="THH39" s="636"/>
      <c r="THI39" s="636"/>
      <c r="THJ39" s="636"/>
      <c r="THK39" s="636"/>
      <c r="THL39" s="636"/>
      <c r="THM39" s="636"/>
      <c r="THN39" s="636"/>
      <c r="THO39" s="636"/>
      <c r="THP39" s="636"/>
      <c r="THQ39" s="636"/>
      <c r="THR39" s="636"/>
      <c r="THS39" s="636"/>
      <c r="THT39" s="636"/>
      <c r="THU39" s="636"/>
      <c r="THV39" s="636"/>
      <c r="THW39" s="636"/>
      <c r="THX39" s="636"/>
      <c r="THY39" s="636"/>
      <c r="THZ39" s="636"/>
      <c r="TIA39" s="636"/>
      <c r="TIB39" s="636"/>
      <c r="TIC39" s="636"/>
      <c r="TID39" s="636"/>
      <c r="TIE39" s="636"/>
      <c r="TIF39" s="636"/>
      <c r="TIG39" s="636"/>
      <c r="TIH39" s="636"/>
      <c r="TII39" s="636"/>
      <c r="TIJ39" s="636"/>
      <c r="TIK39" s="636"/>
      <c r="TIL39" s="636"/>
      <c r="TIM39" s="636"/>
      <c r="TIN39" s="636"/>
      <c r="TIO39" s="636"/>
      <c r="TIP39" s="636"/>
      <c r="TIQ39" s="636"/>
      <c r="TIR39" s="636"/>
      <c r="TIS39" s="636"/>
      <c r="TIT39" s="636"/>
      <c r="TIU39" s="636"/>
      <c r="TIV39" s="636"/>
      <c r="TIW39" s="636"/>
      <c r="TIX39" s="636"/>
      <c r="TIY39" s="636"/>
      <c r="TIZ39" s="636"/>
      <c r="TJA39" s="636"/>
      <c r="TJB39" s="636"/>
      <c r="TJC39" s="636"/>
      <c r="TJD39" s="636"/>
      <c r="TJE39" s="636"/>
      <c r="TJF39" s="636"/>
      <c r="TJG39" s="636"/>
      <c r="TJH39" s="636"/>
      <c r="TJI39" s="636"/>
      <c r="TJJ39" s="636"/>
      <c r="TJK39" s="636"/>
      <c r="TJL39" s="636"/>
      <c r="TJM39" s="636"/>
      <c r="TJN39" s="636"/>
      <c r="TJO39" s="636"/>
      <c r="TJP39" s="636"/>
      <c r="TJQ39" s="636"/>
      <c r="TJR39" s="636"/>
      <c r="TJS39" s="636"/>
      <c r="TJT39" s="636"/>
      <c r="TJU39" s="636"/>
      <c r="TJV39" s="636"/>
      <c r="TJW39" s="636"/>
      <c r="TJX39" s="636"/>
      <c r="TJY39" s="636"/>
      <c r="TJZ39" s="636"/>
      <c r="TKA39" s="636"/>
      <c r="TKB39" s="636"/>
      <c r="TKC39" s="636"/>
      <c r="TKD39" s="636"/>
      <c r="TKE39" s="636"/>
      <c r="TKF39" s="636"/>
      <c r="TKG39" s="636"/>
      <c r="TKH39" s="636"/>
      <c r="TKI39" s="636"/>
      <c r="TKJ39" s="636"/>
      <c r="TKK39" s="636"/>
      <c r="TKL39" s="636"/>
      <c r="TKM39" s="636"/>
      <c r="TKN39" s="636"/>
      <c r="TKO39" s="636"/>
      <c r="TKP39" s="636"/>
      <c r="TKQ39" s="636"/>
      <c r="TKR39" s="636"/>
      <c r="TKS39" s="636"/>
      <c r="TKT39" s="636"/>
      <c r="TKU39" s="636"/>
      <c r="TKV39" s="636"/>
      <c r="TKW39" s="636"/>
      <c r="TKX39" s="636"/>
      <c r="TKY39" s="636"/>
      <c r="TKZ39" s="636"/>
      <c r="TLA39" s="636"/>
      <c r="TLB39" s="636"/>
      <c r="TLC39" s="636"/>
      <c r="TLD39" s="636"/>
      <c r="TLE39" s="636"/>
      <c r="TLF39" s="636"/>
      <c r="TLG39" s="636"/>
      <c r="TLH39" s="636"/>
      <c r="TLI39" s="636"/>
      <c r="TLJ39" s="636"/>
      <c r="TLK39" s="636"/>
      <c r="TLL39" s="636"/>
      <c r="TLM39" s="636"/>
      <c r="TLN39" s="636"/>
      <c r="TLO39" s="636"/>
      <c r="TLP39" s="636"/>
      <c r="TLQ39" s="636"/>
      <c r="TLR39" s="636"/>
      <c r="TLS39" s="636"/>
      <c r="TLT39" s="636"/>
      <c r="TLU39" s="636"/>
      <c r="TLV39" s="636"/>
      <c r="TLW39" s="636"/>
      <c r="TLX39" s="636"/>
      <c r="TLY39" s="636"/>
      <c r="TLZ39" s="636"/>
      <c r="TMA39" s="636"/>
      <c r="TMB39" s="636"/>
      <c r="TMC39" s="636"/>
      <c r="TMD39" s="636"/>
      <c r="TME39" s="636"/>
      <c r="TMF39" s="636"/>
      <c r="TMG39" s="636"/>
      <c r="TMH39" s="636"/>
      <c r="TMI39" s="636"/>
      <c r="TMJ39" s="636"/>
      <c r="TMK39" s="636"/>
      <c r="TML39" s="636"/>
      <c r="TMM39" s="636"/>
      <c r="TMN39" s="636"/>
      <c r="TMO39" s="636"/>
      <c r="TMP39" s="636"/>
      <c r="TMQ39" s="636"/>
      <c r="TMR39" s="636"/>
      <c r="TMS39" s="636"/>
      <c r="TMT39" s="636"/>
      <c r="TMU39" s="636"/>
      <c r="TMV39" s="636"/>
      <c r="TMW39" s="636"/>
      <c r="TMX39" s="636"/>
      <c r="TMY39" s="636"/>
      <c r="TMZ39" s="636"/>
      <c r="TNA39" s="636"/>
      <c r="TNB39" s="636"/>
      <c r="TNC39" s="636"/>
      <c r="TND39" s="636"/>
      <c r="TNE39" s="636"/>
      <c r="TNF39" s="636"/>
      <c r="TNG39" s="636"/>
      <c r="TNH39" s="636"/>
      <c r="TNI39" s="636"/>
      <c r="TNJ39" s="636"/>
      <c r="TNK39" s="636"/>
      <c r="TNL39" s="636"/>
      <c r="TNM39" s="636"/>
      <c r="TNN39" s="636"/>
      <c r="TNO39" s="636"/>
      <c r="TNP39" s="636"/>
      <c r="TNQ39" s="636"/>
      <c r="TNR39" s="636"/>
      <c r="TNS39" s="636"/>
      <c r="TNT39" s="636"/>
      <c r="TNU39" s="636"/>
      <c r="TNV39" s="636"/>
      <c r="TNW39" s="636"/>
      <c r="TNX39" s="636"/>
      <c r="TNY39" s="636"/>
      <c r="TNZ39" s="636"/>
      <c r="TOA39" s="636"/>
      <c r="TOB39" s="636"/>
      <c r="TOC39" s="636"/>
      <c r="TOD39" s="636"/>
      <c r="TOE39" s="636"/>
      <c r="TOF39" s="636"/>
      <c r="TOG39" s="636"/>
      <c r="TOH39" s="636"/>
      <c r="TOI39" s="636"/>
      <c r="TOJ39" s="636"/>
      <c r="TOK39" s="636"/>
      <c r="TOL39" s="636"/>
      <c r="TOM39" s="636"/>
      <c r="TON39" s="636"/>
      <c r="TOO39" s="636"/>
      <c r="TOP39" s="636"/>
      <c r="TOQ39" s="636"/>
      <c r="TOR39" s="636"/>
      <c r="TOS39" s="636"/>
      <c r="TOT39" s="636"/>
      <c r="TOU39" s="636"/>
      <c r="TOV39" s="636"/>
      <c r="TOW39" s="636"/>
      <c r="TOX39" s="636"/>
      <c r="TOY39" s="636"/>
      <c r="TOZ39" s="636"/>
      <c r="TPA39" s="636"/>
      <c r="TPB39" s="636"/>
      <c r="TPC39" s="636"/>
      <c r="TPD39" s="636"/>
      <c r="TPE39" s="636"/>
      <c r="TPF39" s="636"/>
      <c r="TPG39" s="636"/>
      <c r="TPH39" s="636"/>
      <c r="TPI39" s="636"/>
      <c r="TPJ39" s="636"/>
      <c r="TPK39" s="636"/>
      <c r="TPL39" s="636"/>
      <c r="TPM39" s="636"/>
      <c r="TPN39" s="636"/>
      <c r="TPO39" s="636"/>
      <c r="TPP39" s="636"/>
      <c r="TPQ39" s="636"/>
      <c r="TPR39" s="636"/>
      <c r="TPS39" s="636"/>
      <c r="TPT39" s="636"/>
      <c r="TPU39" s="636"/>
      <c r="TPV39" s="636"/>
      <c r="TPW39" s="636"/>
      <c r="TPX39" s="636"/>
      <c r="TPY39" s="636"/>
      <c r="TPZ39" s="636"/>
      <c r="TQA39" s="636"/>
      <c r="TQB39" s="636"/>
      <c r="TQC39" s="636"/>
      <c r="TQD39" s="636"/>
      <c r="TQE39" s="636"/>
      <c r="TQF39" s="636"/>
      <c r="TQG39" s="636"/>
      <c r="TQH39" s="636"/>
      <c r="TQI39" s="636"/>
      <c r="TQJ39" s="636"/>
      <c r="TQK39" s="636"/>
      <c r="TQL39" s="636"/>
      <c r="TQM39" s="636"/>
      <c r="TQN39" s="636"/>
      <c r="TQO39" s="636"/>
      <c r="TQP39" s="636"/>
      <c r="TQQ39" s="636"/>
      <c r="TQR39" s="636"/>
      <c r="TQS39" s="636"/>
      <c r="TQT39" s="636"/>
      <c r="TQU39" s="636"/>
      <c r="TQV39" s="636"/>
      <c r="TQW39" s="636"/>
      <c r="TQX39" s="636"/>
      <c r="TQY39" s="636"/>
      <c r="TQZ39" s="636"/>
      <c r="TRA39" s="636"/>
      <c r="TRB39" s="636"/>
      <c r="TRC39" s="636"/>
      <c r="TRD39" s="636"/>
      <c r="TRE39" s="636"/>
      <c r="TRF39" s="636"/>
      <c r="TRG39" s="636"/>
      <c r="TRH39" s="636"/>
      <c r="TRI39" s="636"/>
      <c r="TRJ39" s="636"/>
      <c r="TRK39" s="636"/>
      <c r="TRL39" s="636"/>
      <c r="TRM39" s="636"/>
      <c r="TRN39" s="636"/>
      <c r="TRO39" s="636"/>
      <c r="TRP39" s="636"/>
      <c r="TRQ39" s="636"/>
      <c r="TRR39" s="636"/>
      <c r="TRS39" s="636"/>
      <c r="TRT39" s="636"/>
      <c r="TRU39" s="636"/>
      <c r="TRV39" s="636"/>
      <c r="TRW39" s="636"/>
      <c r="TRX39" s="636"/>
      <c r="TRY39" s="636"/>
      <c r="TRZ39" s="636"/>
      <c r="TSA39" s="636"/>
      <c r="TSB39" s="636"/>
      <c r="TSC39" s="636"/>
      <c r="TSD39" s="636"/>
      <c r="TSE39" s="636"/>
      <c r="TSF39" s="636"/>
      <c r="TSG39" s="636"/>
      <c r="TSH39" s="636"/>
      <c r="TSI39" s="636"/>
      <c r="TSJ39" s="636"/>
      <c r="TSK39" s="636"/>
      <c r="TSL39" s="636"/>
      <c r="TSM39" s="636"/>
      <c r="TSN39" s="636"/>
      <c r="TSO39" s="636"/>
      <c r="TSP39" s="636"/>
      <c r="TSQ39" s="636"/>
      <c r="TSR39" s="636"/>
      <c r="TSS39" s="636"/>
      <c r="TST39" s="636"/>
      <c r="TSU39" s="636"/>
      <c r="TSV39" s="636"/>
      <c r="TSW39" s="636"/>
      <c r="TSX39" s="636"/>
      <c r="TSY39" s="636"/>
      <c r="TSZ39" s="636"/>
      <c r="TTA39" s="636"/>
      <c r="TTB39" s="636"/>
      <c r="TTC39" s="636"/>
      <c r="TTD39" s="636"/>
      <c r="TTE39" s="636"/>
      <c r="TTF39" s="636"/>
      <c r="TTG39" s="636"/>
      <c r="TTH39" s="636"/>
      <c r="TTI39" s="636"/>
      <c r="TTJ39" s="636"/>
      <c r="TTK39" s="636"/>
      <c r="TTL39" s="636"/>
      <c r="TTM39" s="636"/>
      <c r="TTN39" s="636"/>
      <c r="TTO39" s="636"/>
      <c r="TTP39" s="636"/>
      <c r="TTQ39" s="636"/>
      <c r="TTR39" s="636"/>
      <c r="TTS39" s="636"/>
      <c r="TTT39" s="636"/>
      <c r="TTU39" s="636"/>
      <c r="TTV39" s="636"/>
      <c r="TTW39" s="636"/>
      <c r="TTX39" s="636"/>
      <c r="TTY39" s="636"/>
      <c r="TTZ39" s="636"/>
      <c r="TUA39" s="636"/>
      <c r="TUB39" s="636"/>
      <c r="TUC39" s="636"/>
      <c r="TUD39" s="636"/>
      <c r="TUE39" s="636"/>
      <c r="TUF39" s="636"/>
      <c r="TUG39" s="636"/>
      <c r="TUH39" s="636"/>
      <c r="TUI39" s="636"/>
      <c r="TUJ39" s="636"/>
      <c r="TUK39" s="636"/>
      <c r="TUL39" s="636"/>
      <c r="TUM39" s="636"/>
      <c r="TUN39" s="636"/>
      <c r="TUO39" s="636"/>
      <c r="TUP39" s="636"/>
      <c r="TUQ39" s="636"/>
      <c r="TUR39" s="636"/>
      <c r="TUS39" s="636"/>
      <c r="TUT39" s="636"/>
      <c r="TUU39" s="636"/>
      <c r="TUV39" s="636"/>
      <c r="TUW39" s="636"/>
      <c r="TUX39" s="636"/>
      <c r="TUY39" s="636"/>
      <c r="TUZ39" s="636"/>
      <c r="TVA39" s="636"/>
      <c r="TVB39" s="636"/>
      <c r="TVC39" s="636"/>
      <c r="TVD39" s="636"/>
      <c r="TVE39" s="636"/>
      <c r="TVF39" s="636"/>
      <c r="TVG39" s="636"/>
      <c r="TVH39" s="636"/>
      <c r="TVI39" s="636"/>
      <c r="TVJ39" s="636"/>
      <c r="TVK39" s="636"/>
      <c r="TVL39" s="636"/>
      <c r="TVM39" s="636"/>
      <c r="TVN39" s="636"/>
      <c r="TVO39" s="636"/>
      <c r="TVP39" s="636"/>
      <c r="TVQ39" s="636"/>
      <c r="TVR39" s="636"/>
      <c r="TVS39" s="636"/>
      <c r="TVT39" s="636"/>
      <c r="TVU39" s="636"/>
      <c r="TVV39" s="636"/>
      <c r="TVW39" s="636"/>
      <c r="TVX39" s="636"/>
      <c r="TVY39" s="636"/>
      <c r="TVZ39" s="636"/>
      <c r="TWA39" s="636"/>
      <c r="TWB39" s="636"/>
      <c r="TWC39" s="636"/>
      <c r="TWD39" s="636"/>
      <c r="TWE39" s="636"/>
      <c r="TWF39" s="636"/>
      <c r="TWG39" s="636"/>
      <c r="TWH39" s="636"/>
      <c r="TWI39" s="636"/>
      <c r="TWJ39" s="636"/>
      <c r="TWK39" s="636"/>
      <c r="TWL39" s="636"/>
      <c r="TWM39" s="636"/>
      <c r="TWN39" s="636"/>
      <c r="TWO39" s="636"/>
      <c r="TWP39" s="636"/>
      <c r="TWQ39" s="636"/>
      <c r="TWR39" s="636"/>
      <c r="TWS39" s="636"/>
      <c r="TWT39" s="636"/>
      <c r="TWU39" s="636"/>
      <c r="TWV39" s="636"/>
      <c r="TWW39" s="636"/>
      <c r="TWX39" s="636"/>
      <c r="TWY39" s="636"/>
      <c r="TWZ39" s="636"/>
      <c r="TXA39" s="636"/>
      <c r="TXB39" s="636"/>
      <c r="TXC39" s="636"/>
      <c r="TXD39" s="636"/>
      <c r="TXE39" s="636"/>
      <c r="TXF39" s="636"/>
      <c r="TXG39" s="636"/>
      <c r="TXH39" s="636"/>
      <c r="TXI39" s="636"/>
      <c r="TXJ39" s="636"/>
      <c r="TXK39" s="636"/>
      <c r="TXL39" s="636"/>
      <c r="TXM39" s="636"/>
      <c r="TXN39" s="636"/>
      <c r="TXO39" s="636"/>
      <c r="TXP39" s="636"/>
      <c r="TXQ39" s="636"/>
      <c r="TXR39" s="636"/>
      <c r="TXS39" s="636"/>
      <c r="TXT39" s="636"/>
      <c r="TXU39" s="636"/>
      <c r="TXV39" s="636"/>
      <c r="TXW39" s="636"/>
      <c r="TXX39" s="636"/>
      <c r="TXY39" s="636"/>
      <c r="TXZ39" s="636"/>
      <c r="TYA39" s="636"/>
      <c r="TYB39" s="636"/>
      <c r="TYC39" s="636"/>
      <c r="TYD39" s="636"/>
      <c r="TYE39" s="636"/>
      <c r="TYF39" s="636"/>
      <c r="TYG39" s="636"/>
      <c r="TYH39" s="636"/>
      <c r="TYI39" s="636"/>
      <c r="TYJ39" s="636"/>
      <c r="TYK39" s="636"/>
      <c r="TYL39" s="636"/>
      <c r="TYM39" s="636"/>
      <c r="TYN39" s="636"/>
      <c r="TYO39" s="636"/>
      <c r="TYP39" s="636"/>
      <c r="TYQ39" s="636"/>
      <c r="TYR39" s="636"/>
      <c r="TYS39" s="636"/>
      <c r="TYT39" s="636"/>
      <c r="TYU39" s="636"/>
      <c r="TYV39" s="636"/>
      <c r="TYW39" s="636"/>
      <c r="TYX39" s="636"/>
      <c r="TYY39" s="636"/>
      <c r="TYZ39" s="636"/>
      <c r="TZA39" s="636"/>
      <c r="TZB39" s="636"/>
      <c r="TZC39" s="636"/>
      <c r="TZD39" s="636"/>
      <c r="TZE39" s="636"/>
      <c r="TZF39" s="636"/>
      <c r="TZG39" s="636"/>
      <c r="TZH39" s="636"/>
      <c r="TZI39" s="636"/>
      <c r="TZJ39" s="636"/>
      <c r="TZK39" s="636"/>
      <c r="TZL39" s="636"/>
      <c r="TZM39" s="636"/>
      <c r="TZN39" s="636"/>
      <c r="TZO39" s="636"/>
      <c r="TZP39" s="636"/>
      <c r="TZQ39" s="636"/>
      <c r="TZR39" s="636"/>
      <c r="TZS39" s="636"/>
      <c r="TZT39" s="636"/>
      <c r="TZU39" s="636"/>
      <c r="TZV39" s="636"/>
      <c r="TZW39" s="636"/>
      <c r="TZX39" s="636"/>
      <c r="TZY39" s="636"/>
      <c r="TZZ39" s="636"/>
      <c r="UAA39" s="636"/>
      <c r="UAB39" s="636"/>
      <c r="UAC39" s="636"/>
      <c r="UAD39" s="636"/>
      <c r="UAE39" s="636"/>
      <c r="UAF39" s="636"/>
      <c r="UAG39" s="636"/>
      <c r="UAH39" s="636"/>
      <c r="UAI39" s="636"/>
      <c r="UAJ39" s="636"/>
      <c r="UAK39" s="636"/>
      <c r="UAL39" s="636"/>
      <c r="UAM39" s="636"/>
      <c r="UAN39" s="636"/>
      <c r="UAO39" s="636"/>
      <c r="UAP39" s="636"/>
      <c r="UAQ39" s="636"/>
      <c r="UAR39" s="636"/>
      <c r="UAS39" s="636"/>
      <c r="UAT39" s="636"/>
      <c r="UAU39" s="636"/>
      <c r="UAV39" s="636"/>
      <c r="UAW39" s="636"/>
      <c r="UAX39" s="636"/>
      <c r="UAY39" s="636"/>
      <c r="UAZ39" s="636"/>
      <c r="UBA39" s="636"/>
      <c r="UBB39" s="636"/>
      <c r="UBC39" s="636"/>
      <c r="UBD39" s="636"/>
      <c r="UBE39" s="636"/>
      <c r="UBF39" s="636"/>
      <c r="UBG39" s="636"/>
      <c r="UBH39" s="636"/>
      <c r="UBI39" s="636"/>
      <c r="UBJ39" s="636"/>
      <c r="UBK39" s="636"/>
      <c r="UBL39" s="636"/>
      <c r="UBM39" s="636"/>
      <c r="UBN39" s="636"/>
      <c r="UBO39" s="636"/>
      <c r="UBP39" s="636"/>
      <c r="UBQ39" s="636"/>
      <c r="UBR39" s="636"/>
      <c r="UBS39" s="636"/>
      <c r="UBT39" s="636"/>
      <c r="UBU39" s="636"/>
      <c r="UBV39" s="636"/>
      <c r="UBW39" s="636"/>
      <c r="UBX39" s="636"/>
      <c r="UBY39" s="636"/>
      <c r="UBZ39" s="636"/>
      <c r="UCA39" s="636"/>
      <c r="UCB39" s="636"/>
      <c r="UCC39" s="636"/>
      <c r="UCD39" s="636"/>
      <c r="UCE39" s="636"/>
      <c r="UCF39" s="636"/>
      <c r="UCG39" s="636"/>
      <c r="UCH39" s="636"/>
      <c r="UCI39" s="636"/>
      <c r="UCJ39" s="636"/>
      <c r="UCK39" s="636"/>
      <c r="UCL39" s="636"/>
      <c r="UCM39" s="636"/>
      <c r="UCN39" s="636"/>
      <c r="UCO39" s="636"/>
      <c r="UCP39" s="636"/>
      <c r="UCQ39" s="636"/>
      <c r="UCR39" s="636"/>
      <c r="UCS39" s="636"/>
      <c r="UCT39" s="636"/>
      <c r="UCU39" s="636"/>
      <c r="UCV39" s="636"/>
      <c r="UCW39" s="636"/>
      <c r="UCX39" s="636"/>
      <c r="UCY39" s="636"/>
      <c r="UCZ39" s="636"/>
      <c r="UDA39" s="636"/>
      <c r="UDB39" s="636"/>
      <c r="UDC39" s="636"/>
      <c r="UDD39" s="636"/>
      <c r="UDE39" s="636"/>
      <c r="UDF39" s="636"/>
      <c r="UDG39" s="636"/>
      <c r="UDH39" s="636"/>
      <c r="UDI39" s="636"/>
      <c r="UDJ39" s="636"/>
      <c r="UDK39" s="636"/>
      <c r="UDL39" s="636"/>
      <c r="UDM39" s="636"/>
      <c r="UDN39" s="636"/>
      <c r="UDO39" s="636"/>
      <c r="UDP39" s="636"/>
      <c r="UDQ39" s="636"/>
      <c r="UDR39" s="636"/>
      <c r="UDS39" s="636"/>
      <c r="UDT39" s="636"/>
      <c r="UDU39" s="636"/>
      <c r="UDV39" s="636"/>
      <c r="UDW39" s="636"/>
      <c r="UDX39" s="636"/>
      <c r="UDY39" s="636"/>
      <c r="UDZ39" s="636"/>
      <c r="UEA39" s="636"/>
      <c r="UEB39" s="636"/>
      <c r="UEC39" s="636"/>
      <c r="UED39" s="636"/>
      <c r="UEE39" s="636"/>
      <c r="UEF39" s="636"/>
      <c r="UEG39" s="636"/>
      <c r="UEH39" s="636"/>
      <c r="UEI39" s="636"/>
      <c r="UEJ39" s="636"/>
      <c r="UEK39" s="636"/>
      <c r="UEL39" s="636"/>
      <c r="UEM39" s="636"/>
      <c r="UEN39" s="636"/>
      <c r="UEO39" s="636"/>
      <c r="UEP39" s="636"/>
      <c r="UEQ39" s="636"/>
      <c r="UER39" s="636"/>
      <c r="UES39" s="636"/>
      <c r="UET39" s="636"/>
      <c r="UEU39" s="636"/>
      <c r="UEV39" s="636"/>
      <c r="UEW39" s="636"/>
      <c r="UEX39" s="636"/>
      <c r="UEY39" s="636"/>
      <c r="UEZ39" s="636"/>
      <c r="UFA39" s="636"/>
      <c r="UFB39" s="636"/>
      <c r="UFC39" s="636"/>
      <c r="UFD39" s="636"/>
      <c r="UFE39" s="636"/>
      <c r="UFF39" s="636"/>
      <c r="UFG39" s="636"/>
      <c r="UFH39" s="636"/>
      <c r="UFI39" s="636"/>
      <c r="UFJ39" s="636"/>
      <c r="UFK39" s="636"/>
      <c r="UFL39" s="636"/>
      <c r="UFM39" s="636"/>
      <c r="UFN39" s="636"/>
      <c r="UFO39" s="636"/>
      <c r="UFP39" s="636"/>
      <c r="UFQ39" s="636"/>
      <c r="UFR39" s="636"/>
      <c r="UFS39" s="636"/>
      <c r="UFT39" s="636"/>
      <c r="UFU39" s="636"/>
      <c r="UFV39" s="636"/>
      <c r="UFW39" s="636"/>
      <c r="UFX39" s="636"/>
      <c r="UFY39" s="636"/>
      <c r="UFZ39" s="636"/>
      <c r="UGA39" s="636"/>
      <c r="UGB39" s="636"/>
      <c r="UGC39" s="636"/>
      <c r="UGD39" s="636"/>
      <c r="UGE39" s="636"/>
      <c r="UGF39" s="636"/>
      <c r="UGG39" s="636"/>
      <c r="UGH39" s="636"/>
      <c r="UGI39" s="636"/>
      <c r="UGJ39" s="636"/>
      <c r="UGK39" s="636"/>
      <c r="UGL39" s="636"/>
      <c r="UGM39" s="636"/>
      <c r="UGN39" s="636"/>
      <c r="UGO39" s="636"/>
      <c r="UGP39" s="636"/>
      <c r="UGQ39" s="636"/>
      <c r="UGR39" s="636"/>
      <c r="UGS39" s="636"/>
      <c r="UGT39" s="636"/>
      <c r="UGU39" s="636"/>
      <c r="UGV39" s="636"/>
      <c r="UGW39" s="636"/>
      <c r="UGX39" s="636"/>
      <c r="UGY39" s="636"/>
      <c r="UGZ39" s="636"/>
      <c r="UHA39" s="636"/>
      <c r="UHB39" s="636"/>
      <c r="UHC39" s="636"/>
      <c r="UHD39" s="636"/>
      <c r="UHE39" s="636"/>
      <c r="UHF39" s="636"/>
      <c r="UHG39" s="636"/>
      <c r="UHH39" s="636"/>
      <c r="UHI39" s="636"/>
      <c r="UHJ39" s="636"/>
      <c r="UHK39" s="636"/>
      <c r="UHL39" s="636"/>
      <c r="UHM39" s="636"/>
      <c r="UHN39" s="636"/>
      <c r="UHO39" s="636"/>
      <c r="UHP39" s="636"/>
      <c r="UHQ39" s="636"/>
      <c r="UHR39" s="636"/>
      <c r="UHS39" s="636"/>
      <c r="UHT39" s="636"/>
      <c r="UHU39" s="636"/>
      <c r="UHV39" s="636"/>
      <c r="UHW39" s="636"/>
      <c r="UHX39" s="636"/>
      <c r="UHY39" s="636"/>
      <c r="UHZ39" s="636"/>
      <c r="UIA39" s="636"/>
      <c r="UIB39" s="636"/>
      <c r="UIC39" s="636"/>
      <c r="UID39" s="636"/>
      <c r="UIE39" s="636"/>
      <c r="UIF39" s="636"/>
      <c r="UIG39" s="636"/>
      <c r="UIH39" s="636"/>
      <c r="UII39" s="636"/>
      <c r="UIJ39" s="636"/>
      <c r="UIK39" s="636"/>
      <c r="UIL39" s="636"/>
      <c r="UIM39" s="636"/>
      <c r="UIN39" s="636"/>
      <c r="UIO39" s="636"/>
      <c r="UIP39" s="636"/>
      <c r="UIQ39" s="636"/>
      <c r="UIR39" s="636"/>
      <c r="UIS39" s="636"/>
      <c r="UIT39" s="636"/>
      <c r="UIU39" s="636"/>
      <c r="UIV39" s="636"/>
      <c r="UIW39" s="636"/>
      <c r="UIX39" s="636"/>
      <c r="UIY39" s="636"/>
      <c r="UIZ39" s="636"/>
      <c r="UJA39" s="636"/>
      <c r="UJB39" s="636"/>
      <c r="UJC39" s="636"/>
      <c r="UJD39" s="636"/>
      <c r="UJE39" s="636"/>
      <c r="UJF39" s="636"/>
      <c r="UJG39" s="636"/>
      <c r="UJH39" s="636"/>
      <c r="UJI39" s="636"/>
      <c r="UJJ39" s="636"/>
      <c r="UJK39" s="636"/>
      <c r="UJL39" s="636"/>
      <c r="UJM39" s="636"/>
      <c r="UJN39" s="636"/>
      <c r="UJO39" s="636"/>
      <c r="UJP39" s="636"/>
      <c r="UJQ39" s="636"/>
      <c r="UJR39" s="636"/>
      <c r="UJS39" s="636"/>
      <c r="UJT39" s="636"/>
      <c r="UJU39" s="636"/>
      <c r="UJV39" s="636"/>
      <c r="UJW39" s="636"/>
      <c r="UJX39" s="636"/>
      <c r="UJY39" s="636"/>
      <c r="UJZ39" s="636"/>
      <c r="UKA39" s="636"/>
      <c r="UKB39" s="636"/>
      <c r="UKC39" s="636"/>
      <c r="UKD39" s="636"/>
      <c r="UKE39" s="636"/>
      <c r="UKF39" s="636"/>
      <c r="UKG39" s="636"/>
      <c r="UKH39" s="636"/>
      <c r="UKI39" s="636"/>
      <c r="UKJ39" s="636"/>
      <c r="UKK39" s="636"/>
      <c r="UKL39" s="636"/>
      <c r="UKM39" s="636"/>
      <c r="UKN39" s="636"/>
      <c r="UKO39" s="636"/>
      <c r="UKP39" s="636"/>
      <c r="UKQ39" s="636"/>
      <c r="UKR39" s="636"/>
      <c r="UKS39" s="636"/>
      <c r="UKT39" s="636"/>
      <c r="UKU39" s="636"/>
      <c r="UKV39" s="636"/>
      <c r="UKW39" s="636"/>
      <c r="UKX39" s="636"/>
      <c r="UKY39" s="636"/>
      <c r="UKZ39" s="636"/>
      <c r="ULA39" s="636"/>
      <c r="ULB39" s="636"/>
      <c r="ULC39" s="636"/>
      <c r="ULD39" s="636"/>
      <c r="ULE39" s="636"/>
      <c r="ULF39" s="636"/>
      <c r="ULG39" s="636"/>
      <c r="ULH39" s="636"/>
      <c r="ULI39" s="636"/>
      <c r="ULJ39" s="636"/>
      <c r="ULK39" s="636"/>
      <c r="ULL39" s="636"/>
      <c r="ULM39" s="636"/>
      <c r="ULN39" s="636"/>
      <c r="ULO39" s="636"/>
      <c r="ULP39" s="636"/>
      <c r="ULQ39" s="636"/>
      <c r="ULR39" s="636"/>
      <c r="ULS39" s="636"/>
      <c r="ULT39" s="636"/>
      <c r="ULU39" s="636"/>
      <c r="ULV39" s="636"/>
      <c r="ULW39" s="636"/>
      <c r="ULX39" s="636"/>
      <c r="ULY39" s="636"/>
      <c r="ULZ39" s="636"/>
      <c r="UMA39" s="636"/>
      <c r="UMB39" s="636"/>
      <c r="UMC39" s="636"/>
      <c r="UMD39" s="636"/>
      <c r="UME39" s="636"/>
      <c r="UMF39" s="636"/>
      <c r="UMG39" s="636"/>
      <c r="UMH39" s="636"/>
      <c r="UMI39" s="636"/>
      <c r="UMJ39" s="636"/>
      <c r="UMK39" s="636"/>
      <c r="UML39" s="636"/>
      <c r="UMM39" s="636"/>
      <c r="UMN39" s="636"/>
      <c r="UMO39" s="636"/>
      <c r="UMP39" s="636"/>
      <c r="UMQ39" s="636"/>
      <c r="UMR39" s="636"/>
      <c r="UMS39" s="636"/>
      <c r="UMT39" s="636"/>
      <c r="UMU39" s="636"/>
      <c r="UMV39" s="636"/>
      <c r="UMW39" s="636"/>
      <c r="UMX39" s="636"/>
      <c r="UMY39" s="636"/>
      <c r="UMZ39" s="636"/>
      <c r="UNA39" s="636"/>
      <c r="UNB39" s="636"/>
      <c r="UNC39" s="636"/>
      <c r="UND39" s="636"/>
      <c r="UNE39" s="636"/>
      <c r="UNF39" s="636"/>
      <c r="UNG39" s="636"/>
      <c r="UNH39" s="636"/>
      <c r="UNI39" s="636"/>
      <c r="UNJ39" s="636"/>
      <c r="UNK39" s="636"/>
      <c r="UNL39" s="636"/>
      <c r="UNM39" s="636"/>
      <c r="UNN39" s="636"/>
      <c r="UNO39" s="636"/>
      <c r="UNP39" s="636"/>
      <c r="UNQ39" s="636"/>
      <c r="UNR39" s="636"/>
      <c r="UNS39" s="636"/>
      <c r="UNT39" s="636"/>
      <c r="UNU39" s="636"/>
      <c r="UNV39" s="636"/>
      <c r="UNW39" s="636"/>
      <c r="UNX39" s="636"/>
      <c r="UNY39" s="636"/>
      <c r="UNZ39" s="636"/>
      <c r="UOA39" s="636"/>
      <c r="UOB39" s="636"/>
      <c r="UOC39" s="636"/>
      <c r="UOD39" s="636"/>
      <c r="UOE39" s="636"/>
      <c r="UOF39" s="636"/>
      <c r="UOG39" s="636"/>
      <c r="UOH39" s="636"/>
      <c r="UOI39" s="636"/>
      <c r="UOJ39" s="636"/>
      <c r="UOK39" s="636"/>
      <c r="UOL39" s="636"/>
      <c r="UOM39" s="636"/>
      <c r="UON39" s="636"/>
      <c r="UOO39" s="636"/>
      <c r="UOP39" s="636"/>
      <c r="UOQ39" s="636"/>
      <c r="UOR39" s="636"/>
      <c r="UOS39" s="636"/>
      <c r="UOT39" s="636"/>
      <c r="UOU39" s="636"/>
      <c r="UOV39" s="636"/>
      <c r="UOW39" s="636"/>
      <c r="UOX39" s="636"/>
      <c r="UOY39" s="636"/>
      <c r="UOZ39" s="636"/>
      <c r="UPA39" s="636"/>
      <c r="UPB39" s="636"/>
      <c r="UPC39" s="636"/>
      <c r="UPD39" s="636"/>
      <c r="UPE39" s="636"/>
      <c r="UPF39" s="636"/>
      <c r="UPG39" s="636"/>
      <c r="UPH39" s="636"/>
      <c r="UPI39" s="636"/>
      <c r="UPJ39" s="636"/>
      <c r="UPK39" s="636"/>
      <c r="UPL39" s="636"/>
      <c r="UPM39" s="636"/>
      <c r="UPN39" s="636"/>
      <c r="UPO39" s="636"/>
      <c r="UPP39" s="636"/>
      <c r="UPQ39" s="636"/>
      <c r="UPR39" s="636"/>
      <c r="UPS39" s="636"/>
      <c r="UPT39" s="636"/>
      <c r="UPU39" s="636"/>
      <c r="UPV39" s="636"/>
      <c r="UPW39" s="636"/>
      <c r="UPX39" s="636"/>
      <c r="UPY39" s="636"/>
      <c r="UPZ39" s="636"/>
      <c r="UQA39" s="636"/>
      <c r="UQB39" s="636"/>
      <c r="UQC39" s="636"/>
      <c r="UQD39" s="636"/>
      <c r="UQE39" s="636"/>
      <c r="UQF39" s="636"/>
      <c r="UQG39" s="636"/>
      <c r="UQH39" s="636"/>
      <c r="UQI39" s="636"/>
      <c r="UQJ39" s="636"/>
      <c r="UQK39" s="636"/>
      <c r="UQL39" s="636"/>
      <c r="UQM39" s="636"/>
      <c r="UQN39" s="636"/>
      <c r="UQO39" s="636"/>
      <c r="UQP39" s="636"/>
      <c r="UQQ39" s="636"/>
      <c r="UQR39" s="636"/>
      <c r="UQS39" s="636"/>
      <c r="UQT39" s="636"/>
      <c r="UQU39" s="636"/>
      <c r="UQV39" s="636"/>
      <c r="UQW39" s="636"/>
      <c r="UQX39" s="636"/>
      <c r="UQY39" s="636"/>
      <c r="UQZ39" s="636"/>
      <c r="URA39" s="636"/>
      <c r="URB39" s="636"/>
      <c r="URC39" s="636"/>
      <c r="URD39" s="636"/>
      <c r="URE39" s="636"/>
      <c r="URF39" s="636"/>
      <c r="URG39" s="636"/>
      <c r="URH39" s="636"/>
      <c r="URI39" s="636"/>
      <c r="URJ39" s="636"/>
      <c r="URK39" s="636"/>
      <c r="URL39" s="636"/>
      <c r="URM39" s="636"/>
      <c r="URN39" s="636"/>
      <c r="URO39" s="636"/>
      <c r="URP39" s="636"/>
      <c r="URQ39" s="636"/>
      <c r="URR39" s="636"/>
      <c r="URS39" s="636"/>
      <c r="URT39" s="636"/>
      <c r="URU39" s="636"/>
      <c r="URV39" s="636"/>
      <c r="URW39" s="636"/>
      <c r="URX39" s="636"/>
      <c r="URY39" s="636"/>
      <c r="URZ39" s="636"/>
      <c r="USA39" s="636"/>
      <c r="USB39" s="636"/>
      <c r="USC39" s="636"/>
      <c r="USD39" s="636"/>
      <c r="USE39" s="636"/>
      <c r="USF39" s="636"/>
      <c r="USG39" s="636"/>
      <c r="USH39" s="636"/>
      <c r="USI39" s="636"/>
      <c r="USJ39" s="636"/>
      <c r="USK39" s="636"/>
      <c r="USL39" s="636"/>
      <c r="USM39" s="636"/>
      <c r="USN39" s="636"/>
      <c r="USO39" s="636"/>
      <c r="USP39" s="636"/>
      <c r="USQ39" s="636"/>
      <c r="USR39" s="636"/>
      <c r="USS39" s="636"/>
      <c r="UST39" s="636"/>
      <c r="USU39" s="636"/>
      <c r="USV39" s="636"/>
      <c r="USW39" s="636"/>
      <c r="USX39" s="636"/>
      <c r="USY39" s="636"/>
      <c r="USZ39" s="636"/>
      <c r="UTA39" s="636"/>
      <c r="UTB39" s="636"/>
      <c r="UTC39" s="636"/>
      <c r="UTD39" s="636"/>
      <c r="UTE39" s="636"/>
      <c r="UTF39" s="636"/>
      <c r="UTG39" s="636"/>
      <c r="UTH39" s="636"/>
      <c r="UTI39" s="636"/>
      <c r="UTJ39" s="636"/>
      <c r="UTK39" s="636"/>
      <c r="UTL39" s="636"/>
      <c r="UTM39" s="636"/>
      <c r="UTN39" s="636"/>
      <c r="UTO39" s="636"/>
      <c r="UTP39" s="636"/>
      <c r="UTQ39" s="636"/>
      <c r="UTR39" s="636"/>
      <c r="UTS39" s="636"/>
      <c r="UTT39" s="636"/>
      <c r="UTU39" s="636"/>
      <c r="UTV39" s="636"/>
      <c r="UTW39" s="636"/>
      <c r="UTX39" s="636"/>
      <c r="UTY39" s="636"/>
      <c r="UTZ39" s="636"/>
      <c r="UUA39" s="636"/>
      <c r="UUB39" s="636"/>
      <c r="UUC39" s="636"/>
      <c r="UUD39" s="636"/>
      <c r="UUE39" s="636"/>
      <c r="UUF39" s="636"/>
      <c r="UUG39" s="636"/>
      <c r="UUH39" s="636"/>
      <c r="UUI39" s="636"/>
      <c r="UUJ39" s="636"/>
      <c r="UUK39" s="636"/>
      <c r="UUL39" s="636"/>
      <c r="UUM39" s="636"/>
      <c r="UUN39" s="636"/>
      <c r="UUO39" s="636"/>
      <c r="UUP39" s="636"/>
      <c r="UUQ39" s="636"/>
      <c r="UUR39" s="636"/>
      <c r="UUS39" s="636"/>
      <c r="UUT39" s="636"/>
      <c r="UUU39" s="636"/>
      <c r="UUV39" s="636"/>
      <c r="UUW39" s="636"/>
      <c r="UUX39" s="636"/>
      <c r="UUY39" s="636"/>
      <c r="UUZ39" s="636"/>
      <c r="UVA39" s="636"/>
      <c r="UVB39" s="636"/>
      <c r="UVC39" s="636"/>
      <c r="UVD39" s="636"/>
      <c r="UVE39" s="636"/>
      <c r="UVF39" s="636"/>
      <c r="UVG39" s="636"/>
      <c r="UVH39" s="636"/>
      <c r="UVI39" s="636"/>
      <c r="UVJ39" s="636"/>
      <c r="UVK39" s="636"/>
      <c r="UVL39" s="636"/>
      <c r="UVM39" s="636"/>
      <c r="UVN39" s="636"/>
      <c r="UVO39" s="636"/>
      <c r="UVP39" s="636"/>
      <c r="UVQ39" s="636"/>
      <c r="UVR39" s="636"/>
      <c r="UVS39" s="636"/>
      <c r="UVT39" s="636"/>
      <c r="UVU39" s="636"/>
      <c r="UVV39" s="636"/>
      <c r="UVW39" s="636"/>
      <c r="UVX39" s="636"/>
      <c r="UVY39" s="636"/>
      <c r="UVZ39" s="636"/>
      <c r="UWA39" s="636"/>
      <c r="UWB39" s="636"/>
      <c r="UWC39" s="636"/>
      <c r="UWD39" s="636"/>
      <c r="UWE39" s="636"/>
      <c r="UWF39" s="636"/>
      <c r="UWG39" s="636"/>
      <c r="UWH39" s="636"/>
      <c r="UWI39" s="636"/>
      <c r="UWJ39" s="636"/>
      <c r="UWK39" s="636"/>
      <c r="UWL39" s="636"/>
      <c r="UWM39" s="636"/>
      <c r="UWN39" s="636"/>
      <c r="UWO39" s="636"/>
      <c r="UWP39" s="636"/>
      <c r="UWQ39" s="636"/>
      <c r="UWR39" s="636"/>
      <c r="UWS39" s="636"/>
      <c r="UWT39" s="636"/>
      <c r="UWU39" s="636"/>
      <c r="UWV39" s="636"/>
      <c r="UWW39" s="636"/>
      <c r="UWX39" s="636"/>
      <c r="UWY39" s="636"/>
      <c r="UWZ39" s="636"/>
      <c r="UXA39" s="636"/>
      <c r="UXB39" s="636"/>
      <c r="UXC39" s="636"/>
      <c r="UXD39" s="636"/>
      <c r="UXE39" s="636"/>
      <c r="UXF39" s="636"/>
      <c r="UXG39" s="636"/>
      <c r="UXH39" s="636"/>
      <c r="UXI39" s="636"/>
      <c r="UXJ39" s="636"/>
      <c r="UXK39" s="636"/>
      <c r="UXL39" s="636"/>
      <c r="UXM39" s="636"/>
      <c r="UXN39" s="636"/>
      <c r="UXO39" s="636"/>
      <c r="UXP39" s="636"/>
      <c r="UXQ39" s="636"/>
      <c r="UXR39" s="636"/>
      <c r="UXS39" s="636"/>
      <c r="UXT39" s="636"/>
      <c r="UXU39" s="636"/>
      <c r="UXV39" s="636"/>
      <c r="UXW39" s="636"/>
      <c r="UXX39" s="636"/>
      <c r="UXY39" s="636"/>
      <c r="UXZ39" s="636"/>
      <c r="UYA39" s="636"/>
      <c r="UYB39" s="636"/>
      <c r="UYC39" s="636"/>
      <c r="UYD39" s="636"/>
      <c r="UYE39" s="636"/>
      <c r="UYF39" s="636"/>
      <c r="UYG39" s="636"/>
      <c r="UYH39" s="636"/>
      <c r="UYI39" s="636"/>
      <c r="UYJ39" s="636"/>
      <c r="UYK39" s="636"/>
      <c r="UYL39" s="636"/>
      <c r="UYM39" s="636"/>
      <c r="UYN39" s="636"/>
      <c r="UYO39" s="636"/>
      <c r="UYP39" s="636"/>
      <c r="UYQ39" s="636"/>
      <c r="UYR39" s="636"/>
      <c r="UYS39" s="636"/>
      <c r="UYT39" s="636"/>
      <c r="UYU39" s="636"/>
      <c r="UYV39" s="636"/>
      <c r="UYW39" s="636"/>
      <c r="UYX39" s="636"/>
      <c r="UYY39" s="636"/>
      <c r="UYZ39" s="636"/>
      <c r="UZA39" s="636"/>
      <c r="UZB39" s="636"/>
      <c r="UZC39" s="636"/>
      <c r="UZD39" s="636"/>
      <c r="UZE39" s="636"/>
      <c r="UZF39" s="636"/>
      <c r="UZG39" s="636"/>
      <c r="UZH39" s="636"/>
      <c r="UZI39" s="636"/>
      <c r="UZJ39" s="636"/>
      <c r="UZK39" s="636"/>
      <c r="UZL39" s="636"/>
      <c r="UZM39" s="636"/>
      <c r="UZN39" s="636"/>
      <c r="UZO39" s="636"/>
      <c r="UZP39" s="636"/>
      <c r="UZQ39" s="636"/>
      <c r="UZR39" s="636"/>
      <c r="UZS39" s="636"/>
      <c r="UZT39" s="636"/>
      <c r="UZU39" s="636"/>
      <c r="UZV39" s="636"/>
      <c r="UZW39" s="636"/>
      <c r="UZX39" s="636"/>
      <c r="UZY39" s="636"/>
      <c r="UZZ39" s="636"/>
      <c r="VAA39" s="636"/>
      <c r="VAB39" s="636"/>
      <c r="VAC39" s="636"/>
      <c r="VAD39" s="636"/>
      <c r="VAE39" s="636"/>
      <c r="VAF39" s="636"/>
      <c r="VAG39" s="636"/>
      <c r="VAH39" s="636"/>
      <c r="VAI39" s="636"/>
      <c r="VAJ39" s="636"/>
      <c r="VAK39" s="636"/>
      <c r="VAL39" s="636"/>
      <c r="VAM39" s="636"/>
      <c r="VAN39" s="636"/>
      <c r="VAO39" s="636"/>
      <c r="VAP39" s="636"/>
      <c r="VAQ39" s="636"/>
      <c r="VAR39" s="636"/>
      <c r="VAS39" s="636"/>
      <c r="VAT39" s="636"/>
      <c r="VAU39" s="636"/>
      <c r="VAV39" s="636"/>
      <c r="VAW39" s="636"/>
      <c r="VAX39" s="636"/>
      <c r="VAY39" s="636"/>
      <c r="VAZ39" s="636"/>
      <c r="VBA39" s="636"/>
      <c r="VBB39" s="636"/>
      <c r="VBC39" s="636"/>
      <c r="VBD39" s="636"/>
      <c r="VBE39" s="636"/>
      <c r="VBF39" s="636"/>
      <c r="VBG39" s="636"/>
      <c r="VBH39" s="636"/>
      <c r="VBI39" s="636"/>
      <c r="VBJ39" s="636"/>
      <c r="VBK39" s="636"/>
      <c r="VBL39" s="636"/>
      <c r="VBM39" s="636"/>
      <c r="VBN39" s="636"/>
      <c r="VBO39" s="636"/>
      <c r="VBP39" s="636"/>
      <c r="VBQ39" s="636"/>
      <c r="VBR39" s="636"/>
      <c r="VBS39" s="636"/>
      <c r="VBT39" s="636"/>
      <c r="VBU39" s="636"/>
      <c r="VBV39" s="636"/>
      <c r="VBW39" s="636"/>
      <c r="VBX39" s="636"/>
      <c r="VBY39" s="636"/>
      <c r="VBZ39" s="636"/>
      <c r="VCA39" s="636"/>
      <c r="VCB39" s="636"/>
      <c r="VCC39" s="636"/>
      <c r="VCD39" s="636"/>
      <c r="VCE39" s="636"/>
      <c r="VCF39" s="636"/>
      <c r="VCG39" s="636"/>
      <c r="VCH39" s="636"/>
      <c r="VCI39" s="636"/>
      <c r="VCJ39" s="636"/>
      <c r="VCK39" s="636"/>
      <c r="VCL39" s="636"/>
      <c r="VCM39" s="636"/>
      <c r="VCN39" s="636"/>
      <c r="VCO39" s="636"/>
      <c r="VCP39" s="636"/>
      <c r="VCQ39" s="636"/>
      <c r="VCR39" s="636"/>
      <c r="VCS39" s="636"/>
      <c r="VCT39" s="636"/>
      <c r="VCU39" s="636"/>
      <c r="VCV39" s="636"/>
      <c r="VCW39" s="636"/>
      <c r="VCX39" s="636"/>
      <c r="VCY39" s="636"/>
      <c r="VCZ39" s="636"/>
      <c r="VDA39" s="636"/>
      <c r="VDB39" s="636"/>
      <c r="VDC39" s="636"/>
      <c r="VDD39" s="636"/>
      <c r="VDE39" s="636"/>
      <c r="VDF39" s="636"/>
      <c r="VDG39" s="636"/>
      <c r="VDH39" s="636"/>
      <c r="VDI39" s="636"/>
      <c r="VDJ39" s="636"/>
      <c r="VDK39" s="636"/>
      <c r="VDL39" s="636"/>
      <c r="VDM39" s="636"/>
      <c r="VDN39" s="636"/>
      <c r="VDO39" s="636"/>
      <c r="VDP39" s="636"/>
      <c r="VDQ39" s="636"/>
      <c r="VDR39" s="636"/>
      <c r="VDS39" s="636"/>
      <c r="VDT39" s="636"/>
      <c r="VDU39" s="636"/>
      <c r="VDV39" s="636"/>
      <c r="VDW39" s="636"/>
      <c r="VDX39" s="636"/>
      <c r="VDY39" s="636"/>
      <c r="VDZ39" s="636"/>
      <c r="VEA39" s="636"/>
      <c r="VEB39" s="636"/>
      <c r="VEC39" s="636"/>
      <c r="VED39" s="636"/>
      <c r="VEE39" s="636"/>
      <c r="VEF39" s="636"/>
      <c r="VEG39" s="636"/>
      <c r="VEH39" s="636"/>
      <c r="VEI39" s="636"/>
      <c r="VEJ39" s="636"/>
      <c r="VEK39" s="636"/>
      <c r="VEL39" s="636"/>
      <c r="VEM39" s="636"/>
      <c r="VEN39" s="636"/>
      <c r="VEO39" s="636"/>
      <c r="VEP39" s="636"/>
      <c r="VEQ39" s="636"/>
      <c r="VER39" s="636"/>
      <c r="VES39" s="636"/>
      <c r="VET39" s="636"/>
      <c r="VEU39" s="636"/>
      <c r="VEV39" s="636"/>
      <c r="VEW39" s="636"/>
      <c r="VEX39" s="636"/>
      <c r="VEY39" s="636"/>
      <c r="VEZ39" s="636"/>
      <c r="VFA39" s="636"/>
      <c r="VFB39" s="636"/>
      <c r="VFC39" s="636"/>
      <c r="VFD39" s="636"/>
      <c r="VFE39" s="636"/>
      <c r="VFF39" s="636"/>
      <c r="VFG39" s="636"/>
      <c r="VFH39" s="636"/>
      <c r="VFI39" s="636"/>
      <c r="VFJ39" s="636"/>
      <c r="VFK39" s="636"/>
      <c r="VFL39" s="636"/>
      <c r="VFM39" s="636"/>
      <c r="VFN39" s="636"/>
      <c r="VFO39" s="636"/>
      <c r="VFP39" s="636"/>
      <c r="VFQ39" s="636"/>
      <c r="VFR39" s="636"/>
      <c r="VFS39" s="636"/>
      <c r="VFT39" s="636"/>
      <c r="VFU39" s="636"/>
      <c r="VFV39" s="636"/>
      <c r="VFW39" s="636"/>
      <c r="VFX39" s="636"/>
      <c r="VFY39" s="636"/>
      <c r="VFZ39" s="636"/>
      <c r="VGA39" s="636"/>
      <c r="VGB39" s="636"/>
      <c r="VGC39" s="636"/>
      <c r="VGD39" s="636"/>
      <c r="VGE39" s="636"/>
      <c r="VGF39" s="636"/>
      <c r="VGG39" s="636"/>
      <c r="VGH39" s="636"/>
      <c r="VGI39" s="636"/>
      <c r="VGJ39" s="636"/>
      <c r="VGK39" s="636"/>
      <c r="VGL39" s="636"/>
      <c r="VGM39" s="636"/>
      <c r="VGN39" s="636"/>
      <c r="VGO39" s="636"/>
      <c r="VGP39" s="636"/>
      <c r="VGQ39" s="636"/>
      <c r="VGR39" s="636"/>
      <c r="VGS39" s="636"/>
      <c r="VGT39" s="636"/>
      <c r="VGU39" s="636"/>
      <c r="VGV39" s="636"/>
      <c r="VGW39" s="636"/>
      <c r="VGX39" s="636"/>
      <c r="VGY39" s="636"/>
      <c r="VGZ39" s="636"/>
      <c r="VHA39" s="636"/>
      <c r="VHB39" s="636"/>
      <c r="VHC39" s="636"/>
      <c r="VHD39" s="636"/>
      <c r="VHE39" s="636"/>
      <c r="VHF39" s="636"/>
      <c r="VHG39" s="636"/>
      <c r="VHH39" s="636"/>
      <c r="VHI39" s="636"/>
      <c r="VHJ39" s="636"/>
      <c r="VHK39" s="636"/>
      <c r="VHL39" s="636"/>
      <c r="VHM39" s="636"/>
      <c r="VHN39" s="636"/>
      <c r="VHO39" s="636"/>
      <c r="VHP39" s="636"/>
      <c r="VHQ39" s="636"/>
      <c r="VHR39" s="636"/>
      <c r="VHS39" s="636"/>
      <c r="VHT39" s="636"/>
      <c r="VHU39" s="636"/>
      <c r="VHV39" s="636"/>
      <c r="VHW39" s="636"/>
      <c r="VHX39" s="636"/>
      <c r="VHY39" s="636"/>
      <c r="VHZ39" s="636"/>
      <c r="VIA39" s="636"/>
      <c r="VIB39" s="636"/>
      <c r="VIC39" s="636"/>
      <c r="VID39" s="636"/>
      <c r="VIE39" s="636"/>
      <c r="VIF39" s="636"/>
      <c r="VIG39" s="636"/>
      <c r="VIH39" s="636"/>
      <c r="VII39" s="636"/>
      <c r="VIJ39" s="636"/>
      <c r="VIK39" s="636"/>
      <c r="VIL39" s="636"/>
      <c r="VIM39" s="636"/>
      <c r="VIN39" s="636"/>
      <c r="VIO39" s="636"/>
      <c r="VIP39" s="636"/>
      <c r="VIQ39" s="636"/>
      <c r="VIR39" s="636"/>
      <c r="VIS39" s="636"/>
      <c r="VIT39" s="636"/>
      <c r="VIU39" s="636"/>
      <c r="VIV39" s="636"/>
      <c r="VIW39" s="636"/>
      <c r="VIX39" s="636"/>
      <c r="VIY39" s="636"/>
      <c r="VIZ39" s="636"/>
      <c r="VJA39" s="636"/>
      <c r="VJB39" s="636"/>
      <c r="VJC39" s="636"/>
      <c r="VJD39" s="636"/>
      <c r="VJE39" s="636"/>
      <c r="VJF39" s="636"/>
      <c r="VJG39" s="636"/>
      <c r="VJH39" s="636"/>
      <c r="VJI39" s="636"/>
      <c r="VJJ39" s="636"/>
      <c r="VJK39" s="636"/>
      <c r="VJL39" s="636"/>
      <c r="VJM39" s="636"/>
      <c r="VJN39" s="636"/>
      <c r="VJO39" s="636"/>
      <c r="VJP39" s="636"/>
      <c r="VJQ39" s="636"/>
      <c r="VJR39" s="636"/>
      <c r="VJS39" s="636"/>
      <c r="VJT39" s="636"/>
      <c r="VJU39" s="636"/>
      <c r="VJV39" s="636"/>
      <c r="VJW39" s="636"/>
      <c r="VJX39" s="636"/>
      <c r="VJY39" s="636"/>
      <c r="VJZ39" s="636"/>
      <c r="VKA39" s="636"/>
      <c r="VKB39" s="636"/>
      <c r="VKC39" s="636"/>
      <c r="VKD39" s="636"/>
      <c r="VKE39" s="636"/>
      <c r="VKF39" s="636"/>
      <c r="VKG39" s="636"/>
      <c r="VKH39" s="636"/>
      <c r="VKI39" s="636"/>
      <c r="VKJ39" s="636"/>
      <c r="VKK39" s="636"/>
      <c r="VKL39" s="636"/>
      <c r="VKM39" s="636"/>
      <c r="VKN39" s="636"/>
      <c r="VKO39" s="636"/>
      <c r="VKP39" s="636"/>
      <c r="VKQ39" s="636"/>
      <c r="VKR39" s="636"/>
      <c r="VKS39" s="636"/>
      <c r="VKT39" s="636"/>
      <c r="VKU39" s="636"/>
      <c r="VKV39" s="636"/>
      <c r="VKW39" s="636"/>
      <c r="VKX39" s="636"/>
      <c r="VKY39" s="636"/>
      <c r="VKZ39" s="636"/>
      <c r="VLA39" s="636"/>
      <c r="VLB39" s="636"/>
      <c r="VLC39" s="636"/>
      <c r="VLD39" s="636"/>
      <c r="VLE39" s="636"/>
      <c r="VLF39" s="636"/>
      <c r="VLG39" s="636"/>
      <c r="VLH39" s="636"/>
      <c r="VLI39" s="636"/>
      <c r="VLJ39" s="636"/>
      <c r="VLK39" s="636"/>
      <c r="VLL39" s="636"/>
      <c r="VLM39" s="636"/>
      <c r="VLN39" s="636"/>
      <c r="VLO39" s="636"/>
      <c r="VLP39" s="636"/>
      <c r="VLQ39" s="636"/>
      <c r="VLR39" s="636"/>
      <c r="VLS39" s="636"/>
      <c r="VLT39" s="636"/>
      <c r="VLU39" s="636"/>
      <c r="VLV39" s="636"/>
      <c r="VLW39" s="636"/>
      <c r="VLX39" s="636"/>
      <c r="VLY39" s="636"/>
      <c r="VLZ39" s="636"/>
      <c r="VMA39" s="636"/>
      <c r="VMB39" s="636"/>
      <c r="VMC39" s="636"/>
      <c r="VMD39" s="636"/>
      <c r="VME39" s="636"/>
      <c r="VMF39" s="636"/>
      <c r="VMG39" s="636"/>
      <c r="VMH39" s="636"/>
      <c r="VMI39" s="636"/>
      <c r="VMJ39" s="636"/>
      <c r="VMK39" s="636"/>
      <c r="VML39" s="636"/>
      <c r="VMM39" s="636"/>
      <c r="VMN39" s="636"/>
      <c r="VMO39" s="636"/>
      <c r="VMP39" s="636"/>
      <c r="VMQ39" s="636"/>
      <c r="VMR39" s="636"/>
      <c r="VMS39" s="636"/>
      <c r="VMT39" s="636"/>
      <c r="VMU39" s="636"/>
      <c r="VMV39" s="636"/>
      <c r="VMW39" s="636"/>
      <c r="VMX39" s="636"/>
      <c r="VMY39" s="636"/>
      <c r="VMZ39" s="636"/>
      <c r="VNA39" s="636"/>
      <c r="VNB39" s="636"/>
      <c r="VNC39" s="636"/>
      <c r="VND39" s="636"/>
      <c r="VNE39" s="636"/>
      <c r="VNF39" s="636"/>
      <c r="VNG39" s="636"/>
      <c r="VNH39" s="636"/>
      <c r="VNI39" s="636"/>
      <c r="VNJ39" s="636"/>
      <c r="VNK39" s="636"/>
      <c r="VNL39" s="636"/>
      <c r="VNM39" s="636"/>
      <c r="VNN39" s="636"/>
      <c r="VNO39" s="636"/>
      <c r="VNP39" s="636"/>
      <c r="VNQ39" s="636"/>
      <c r="VNR39" s="636"/>
      <c r="VNS39" s="636"/>
      <c r="VNT39" s="636"/>
      <c r="VNU39" s="636"/>
      <c r="VNV39" s="636"/>
      <c r="VNW39" s="636"/>
      <c r="VNX39" s="636"/>
      <c r="VNY39" s="636"/>
      <c r="VNZ39" s="636"/>
      <c r="VOA39" s="636"/>
      <c r="VOB39" s="636"/>
      <c r="VOC39" s="636"/>
      <c r="VOD39" s="636"/>
      <c r="VOE39" s="636"/>
      <c r="VOF39" s="636"/>
      <c r="VOG39" s="636"/>
      <c r="VOH39" s="636"/>
      <c r="VOI39" s="636"/>
      <c r="VOJ39" s="636"/>
      <c r="VOK39" s="636"/>
      <c r="VOL39" s="636"/>
      <c r="VOM39" s="636"/>
      <c r="VON39" s="636"/>
      <c r="VOO39" s="636"/>
      <c r="VOP39" s="636"/>
      <c r="VOQ39" s="636"/>
      <c r="VOR39" s="636"/>
      <c r="VOS39" s="636"/>
      <c r="VOT39" s="636"/>
      <c r="VOU39" s="636"/>
      <c r="VOV39" s="636"/>
      <c r="VOW39" s="636"/>
      <c r="VOX39" s="636"/>
      <c r="VOY39" s="636"/>
      <c r="VOZ39" s="636"/>
      <c r="VPA39" s="636"/>
      <c r="VPB39" s="636"/>
      <c r="VPC39" s="636"/>
      <c r="VPD39" s="636"/>
      <c r="VPE39" s="636"/>
      <c r="VPF39" s="636"/>
      <c r="VPG39" s="636"/>
      <c r="VPH39" s="636"/>
      <c r="VPI39" s="636"/>
      <c r="VPJ39" s="636"/>
      <c r="VPK39" s="636"/>
      <c r="VPL39" s="636"/>
      <c r="VPM39" s="636"/>
      <c r="VPN39" s="636"/>
      <c r="VPO39" s="636"/>
      <c r="VPP39" s="636"/>
      <c r="VPQ39" s="636"/>
      <c r="VPR39" s="636"/>
      <c r="VPS39" s="636"/>
      <c r="VPT39" s="636"/>
      <c r="VPU39" s="636"/>
      <c r="VPV39" s="636"/>
      <c r="VPW39" s="636"/>
      <c r="VPX39" s="636"/>
      <c r="VPY39" s="636"/>
      <c r="VPZ39" s="636"/>
      <c r="VQA39" s="636"/>
      <c r="VQB39" s="636"/>
      <c r="VQC39" s="636"/>
      <c r="VQD39" s="636"/>
      <c r="VQE39" s="636"/>
      <c r="VQF39" s="636"/>
      <c r="VQG39" s="636"/>
      <c r="VQH39" s="636"/>
      <c r="VQI39" s="636"/>
      <c r="VQJ39" s="636"/>
      <c r="VQK39" s="636"/>
      <c r="VQL39" s="636"/>
      <c r="VQM39" s="636"/>
      <c r="VQN39" s="636"/>
      <c r="VQO39" s="636"/>
      <c r="VQP39" s="636"/>
      <c r="VQQ39" s="636"/>
      <c r="VQR39" s="636"/>
      <c r="VQS39" s="636"/>
      <c r="VQT39" s="636"/>
      <c r="VQU39" s="636"/>
      <c r="VQV39" s="636"/>
      <c r="VQW39" s="636"/>
      <c r="VQX39" s="636"/>
      <c r="VQY39" s="636"/>
      <c r="VQZ39" s="636"/>
      <c r="VRA39" s="636"/>
      <c r="VRB39" s="636"/>
      <c r="VRC39" s="636"/>
      <c r="VRD39" s="636"/>
      <c r="VRE39" s="636"/>
      <c r="VRF39" s="636"/>
      <c r="VRG39" s="636"/>
      <c r="VRH39" s="636"/>
      <c r="VRI39" s="636"/>
      <c r="VRJ39" s="636"/>
      <c r="VRK39" s="636"/>
      <c r="VRL39" s="636"/>
      <c r="VRM39" s="636"/>
      <c r="VRN39" s="636"/>
      <c r="VRO39" s="636"/>
      <c r="VRP39" s="636"/>
      <c r="VRQ39" s="636"/>
      <c r="VRR39" s="636"/>
      <c r="VRS39" s="636"/>
      <c r="VRT39" s="636"/>
      <c r="VRU39" s="636"/>
      <c r="VRV39" s="636"/>
      <c r="VRW39" s="636"/>
      <c r="VRX39" s="636"/>
      <c r="VRY39" s="636"/>
      <c r="VRZ39" s="636"/>
      <c r="VSA39" s="636"/>
      <c r="VSB39" s="636"/>
      <c r="VSC39" s="636"/>
      <c r="VSD39" s="636"/>
      <c r="VSE39" s="636"/>
      <c r="VSF39" s="636"/>
      <c r="VSG39" s="636"/>
      <c r="VSH39" s="636"/>
      <c r="VSI39" s="636"/>
      <c r="VSJ39" s="636"/>
      <c r="VSK39" s="636"/>
      <c r="VSL39" s="636"/>
      <c r="VSM39" s="636"/>
      <c r="VSN39" s="636"/>
      <c r="VSO39" s="636"/>
      <c r="VSP39" s="636"/>
      <c r="VSQ39" s="636"/>
      <c r="VSR39" s="636"/>
      <c r="VSS39" s="636"/>
      <c r="VST39" s="636"/>
      <c r="VSU39" s="636"/>
      <c r="VSV39" s="636"/>
      <c r="VSW39" s="636"/>
      <c r="VSX39" s="636"/>
      <c r="VSY39" s="636"/>
      <c r="VSZ39" s="636"/>
      <c r="VTA39" s="636"/>
      <c r="VTB39" s="636"/>
      <c r="VTC39" s="636"/>
      <c r="VTD39" s="636"/>
      <c r="VTE39" s="636"/>
      <c r="VTF39" s="636"/>
      <c r="VTG39" s="636"/>
      <c r="VTH39" s="636"/>
      <c r="VTI39" s="636"/>
      <c r="VTJ39" s="636"/>
      <c r="VTK39" s="636"/>
      <c r="VTL39" s="636"/>
      <c r="VTM39" s="636"/>
      <c r="VTN39" s="636"/>
      <c r="VTO39" s="636"/>
      <c r="VTP39" s="636"/>
      <c r="VTQ39" s="636"/>
      <c r="VTR39" s="636"/>
      <c r="VTS39" s="636"/>
      <c r="VTT39" s="636"/>
      <c r="VTU39" s="636"/>
      <c r="VTV39" s="636"/>
      <c r="VTW39" s="636"/>
      <c r="VTX39" s="636"/>
      <c r="VTY39" s="636"/>
      <c r="VTZ39" s="636"/>
      <c r="VUA39" s="636"/>
      <c r="VUB39" s="636"/>
      <c r="VUC39" s="636"/>
      <c r="VUD39" s="636"/>
      <c r="VUE39" s="636"/>
      <c r="VUF39" s="636"/>
      <c r="VUG39" s="636"/>
      <c r="VUH39" s="636"/>
      <c r="VUI39" s="636"/>
      <c r="VUJ39" s="636"/>
      <c r="VUK39" s="636"/>
      <c r="VUL39" s="636"/>
      <c r="VUM39" s="636"/>
      <c r="VUN39" s="636"/>
      <c r="VUO39" s="636"/>
      <c r="VUP39" s="636"/>
      <c r="VUQ39" s="636"/>
      <c r="VUR39" s="636"/>
      <c r="VUS39" s="636"/>
      <c r="VUT39" s="636"/>
      <c r="VUU39" s="636"/>
      <c r="VUV39" s="636"/>
      <c r="VUW39" s="636"/>
      <c r="VUX39" s="636"/>
      <c r="VUY39" s="636"/>
      <c r="VUZ39" s="636"/>
      <c r="VVA39" s="636"/>
      <c r="VVB39" s="636"/>
      <c r="VVC39" s="636"/>
      <c r="VVD39" s="636"/>
      <c r="VVE39" s="636"/>
      <c r="VVF39" s="636"/>
      <c r="VVG39" s="636"/>
      <c r="VVH39" s="636"/>
      <c r="VVI39" s="636"/>
      <c r="VVJ39" s="636"/>
      <c r="VVK39" s="636"/>
      <c r="VVL39" s="636"/>
      <c r="VVM39" s="636"/>
      <c r="VVN39" s="636"/>
      <c r="VVO39" s="636"/>
      <c r="VVP39" s="636"/>
      <c r="VVQ39" s="636"/>
      <c r="VVR39" s="636"/>
      <c r="VVS39" s="636"/>
      <c r="VVT39" s="636"/>
      <c r="VVU39" s="636"/>
      <c r="VVV39" s="636"/>
      <c r="VVW39" s="636"/>
      <c r="VVX39" s="636"/>
      <c r="VVY39" s="636"/>
      <c r="VVZ39" s="636"/>
      <c r="VWA39" s="636"/>
      <c r="VWB39" s="636"/>
      <c r="VWC39" s="636"/>
      <c r="VWD39" s="636"/>
      <c r="VWE39" s="636"/>
      <c r="VWF39" s="636"/>
      <c r="VWG39" s="636"/>
      <c r="VWH39" s="636"/>
      <c r="VWI39" s="636"/>
      <c r="VWJ39" s="636"/>
      <c r="VWK39" s="636"/>
      <c r="VWL39" s="636"/>
      <c r="VWM39" s="636"/>
      <c r="VWN39" s="636"/>
      <c r="VWO39" s="636"/>
      <c r="VWP39" s="636"/>
      <c r="VWQ39" s="636"/>
      <c r="VWR39" s="636"/>
      <c r="VWS39" s="636"/>
      <c r="VWT39" s="636"/>
      <c r="VWU39" s="636"/>
      <c r="VWV39" s="636"/>
      <c r="VWW39" s="636"/>
      <c r="VWX39" s="636"/>
      <c r="VWY39" s="636"/>
      <c r="VWZ39" s="636"/>
      <c r="VXA39" s="636"/>
      <c r="VXB39" s="636"/>
      <c r="VXC39" s="636"/>
      <c r="VXD39" s="636"/>
      <c r="VXE39" s="636"/>
      <c r="VXF39" s="636"/>
      <c r="VXG39" s="636"/>
      <c r="VXH39" s="636"/>
      <c r="VXI39" s="636"/>
      <c r="VXJ39" s="636"/>
      <c r="VXK39" s="636"/>
      <c r="VXL39" s="636"/>
      <c r="VXM39" s="636"/>
      <c r="VXN39" s="636"/>
      <c r="VXO39" s="636"/>
      <c r="VXP39" s="636"/>
      <c r="VXQ39" s="636"/>
      <c r="VXR39" s="636"/>
      <c r="VXS39" s="636"/>
      <c r="VXT39" s="636"/>
      <c r="VXU39" s="636"/>
      <c r="VXV39" s="636"/>
      <c r="VXW39" s="636"/>
      <c r="VXX39" s="636"/>
      <c r="VXY39" s="636"/>
      <c r="VXZ39" s="636"/>
      <c r="VYA39" s="636"/>
      <c r="VYB39" s="636"/>
      <c r="VYC39" s="636"/>
      <c r="VYD39" s="636"/>
      <c r="VYE39" s="636"/>
      <c r="VYF39" s="636"/>
      <c r="VYG39" s="636"/>
      <c r="VYH39" s="636"/>
      <c r="VYI39" s="636"/>
      <c r="VYJ39" s="636"/>
      <c r="VYK39" s="636"/>
      <c r="VYL39" s="636"/>
      <c r="VYM39" s="636"/>
      <c r="VYN39" s="636"/>
      <c r="VYO39" s="636"/>
      <c r="VYP39" s="636"/>
      <c r="VYQ39" s="636"/>
      <c r="VYR39" s="636"/>
      <c r="VYS39" s="636"/>
      <c r="VYT39" s="636"/>
      <c r="VYU39" s="636"/>
      <c r="VYV39" s="636"/>
      <c r="VYW39" s="636"/>
      <c r="VYX39" s="636"/>
      <c r="VYY39" s="636"/>
      <c r="VYZ39" s="636"/>
      <c r="VZA39" s="636"/>
      <c r="VZB39" s="636"/>
      <c r="VZC39" s="636"/>
      <c r="VZD39" s="636"/>
      <c r="VZE39" s="636"/>
      <c r="VZF39" s="636"/>
      <c r="VZG39" s="636"/>
      <c r="VZH39" s="636"/>
      <c r="VZI39" s="636"/>
      <c r="VZJ39" s="636"/>
      <c r="VZK39" s="636"/>
      <c r="VZL39" s="636"/>
      <c r="VZM39" s="636"/>
      <c r="VZN39" s="636"/>
      <c r="VZO39" s="636"/>
      <c r="VZP39" s="636"/>
      <c r="VZQ39" s="636"/>
      <c r="VZR39" s="636"/>
      <c r="VZS39" s="636"/>
      <c r="VZT39" s="636"/>
      <c r="VZU39" s="636"/>
      <c r="VZV39" s="636"/>
      <c r="VZW39" s="636"/>
      <c r="VZX39" s="636"/>
      <c r="VZY39" s="636"/>
      <c r="VZZ39" s="636"/>
      <c r="WAA39" s="636"/>
      <c r="WAB39" s="636"/>
      <c r="WAC39" s="636"/>
      <c r="WAD39" s="636"/>
      <c r="WAE39" s="636"/>
      <c r="WAF39" s="636"/>
      <c r="WAG39" s="636"/>
      <c r="WAH39" s="636"/>
      <c r="WAI39" s="636"/>
      <c r="WAJ39" s="636"/>
      <c r="WAK39" s="636"/>
      <c r="WAL39" s="636"/>
      <c r="WAM39" s="636"/>
      <c r="WAN39" s="636"/>
      <c r="WAO39" s="636"/>
      <c r="WAP39" s="636"/>
      <c r="WAQ39" s="636"/>
      <c r="WAR39" s="636"/>
      <c r="WAS39" s="636"/>
      <c r="WAT39" s="636"/>
      <c r="WAU39" s="636"/>
      <c r="WAV39" s="636"/>
      <c r="WAW39" s="636"/>
      <c r="WAX39" s="636"/>
      <c r="WAY39" s="636"/>
      <c r="WAZ39" s="636"/>
      <c r="WBA39" s="636"/>
      <c r="WBB39" s="636"/>
      <c r="WBC39" s="636"/>
      <c r="WBD39" s="636"/>
      <c r="WBE39" s="636"/>
      <c r="WBF39" s="636"/>
      <c r="WBG39" s="636"/>
      <c r="WBH39" s="636"/>
      <c r="WBI39" s="636"/>
      <c r="WBJ39" s="636"/>
      <c r="WBK39" s="636"/>
      <c r="WBL39" s="636"/>
      <c r="WBM39" s="636"/>
      <c r="WBN39" s="636"/>
      <c r="WBO39" s="636"/>
      <c r="WBP39" s="636"/>
      <c r="WBQ39" s="636"/>
      <c r="WBR39" s="636"/>
      <c r="WBS39" s="636"/>
      <c r="WBT39" s="636"/>
      <c r="WBU39" s="636"/>
      <c r="WBV39" s="636"/>
      <c r="WBW39" s="636"/>
      <c r="WBX39" s="636"/>
      <c r="WBY39" s="636"/>
      <c r="WBZ39" s="636"/>
      <c r="WCA39" s="636"/>
      <c r="WCB39" s="636"/>
      <c r="WCC39" s="636"/>
      <c r="WCD39" s="636"/>
      <c r="WCE39" s="636"/>
      <c r="WCF39" s="636"/>
      <c r="WCG39" s="636"/>
      <c r="WCH39" s="636"/>
      <c r="WCI39" s="636"/>
      <c r="WCJ39" s="636"/>
      <c r="WCK39" s="636"/>
      <c r="WCL39" s="636"/>
      <c r="WCM39" s="636"/>
      <c r="WCN39" s="636"/>
      <c r="WCO39" s="636"/>
      <c r="WCP39" s="636"/>
      <c r="WCQ39" s="636"/>
      <c r="WCR39" s="636"/>
      <c r="WCS39" s="636"/>
      <c r="WCT39" s="636"/>
      <c r="WCU39" s="636"/>
      <c r="WCV39" s="636"/>
      <c r="WCW39" s="636"/>
      <c r="WCX39" s="636"/>
      <c r="WCY39" s="636"/>
      <c r="WCZ39" s="636"/>
      <c r="WDA39" s="636"/>
      <c r="WDB39" s="636"/>
      <c r="WDC39" s="636"/>
      <c r="WDD39" s="636"/>
      <c r="WDE39" s="636"/>
      <c r="WDF39" s="636"/>
      <c r="WDG39" s="636"/>
      <c r="WDH39" s="636"/>
      <c r="WDI39" s="636"/>
      <c r="WDJ39" s="636"/>
      <c r="WDK39" s="636"/>
      <c r="WDL39" s="636"/>
      <c r="WDM39" s="636"/>
      <c r="WDN39" s="636"/>
      <c r="WDO39" s="636"/>
      <c r="WDP39" s="636"/>
      <c r="WDQ39" s="636"/>
      <c r="WDR39" s="636"/>
      <c r="WDS39" s="636"/>
      <c r="WDT39" s="636"/>
      <c r="WDU39" s="636"/>
      <c r="WDV39" s="636"/>
      <c r="WDW39" s="636"/>
      <c r="WDX39" s="636"/>
      <c r="WDY39" s="636"/>
      <c r="WDZ39" s="636"/>
      <c r="WEA39" s="636"/>
      <c r="WEB39" s="636"/>
      <c r="WEC39" s="636"/>
      <c r="WED39" s="636"/>
      <c r="WEE39" s="636"/>
      <c r="WEF39" s="636"/>
      <c r="WEG39" s="636"/>
      <c r="WEH39" s="636"/>
      <c r="WEI39" s="636"/>
      <c r="WEJ39" s="636"/>
      <c r="WEK39" s="636"/>
      <c r="WEL39" s="636"/>
      <c r="WEM39" s="636"/>
      <c r="WEN39" s="636"/>
      <c r="WEO39" s="636"/>
      <c r="WEP39" s="636"/>
      <c r="WEQ39" s="636"/>
      <c r="WER39" s="636"/>
      <c r="WES39" s="636"/>
      <c r="WET39" s="636"/>
      <c r="WEU39" s="636"/>
      <c r="WEV39" s="636"/>
      <c r="WEW39" s="636"/>
      <c r="WEX39" s="636"/>
      <c r="WEY39" s="636"/>
      <c r="WEZ39" s="636"/>
      <c r="WFA39" s="636"/>
      <c r="WFB39" s="636"/>
      <c r="WFC39" s="636"/>
      <c r="WFD39" s="636"/>
      <c r="WFE39" s="636"/>
      <c r="WFF39" s="636"/>
      <c r="WFG39" s="636"/>
      <c r="WFH39" s="636"/>
      <c r="WFI39" s="636"/>
      <c r="WFJ39" s="636"/>
      <c r="WFK39" s="636"/>
      <c r="WFL39" s="636"/>
      <c r="WFM39" s="636"/>
      <c r="WFN39" s="636"/>
      <c r="WFO39" s="636"/>
      <c r="WFP39" s="636"/>
      <c r="WFQ39" s="636"/>
      <c r="WFR39" s="636"/>
      <c r="WFS39" s="636"/>
      <c r="WFT39" s="636"/>
      <c r="WFU39" s="636"/>
      <c r="WFV39" s="636"/>
      <c r="WFW39" s="636"/>
      <c r="WFX39" s="636"/>
      <c r="WFY39" s="636"/>
      <c r="WFZ39" s="636"/>
      <c r="WGA39" s="636"/>
      <c r="WGB39" s="636"/>
      <c r="WGC39" s="636"/>
      <c r="WGD39" s="636"/>
      <c r="WGE39" s="636"/>
      <c r="WGF39" s="636"/>
      <c r="WGG39" s="636"/>
      <c r="WGH39" s="636"/>
      <c r="WGI39" s="636"/>
      <c r="WGJ39" s="636"/>
      <c r="WGK39" s="636"/>
      <c r="WGL39" s="636"/>
      <c r="WGM39" s="636"/>
      <c r="WGN39" s="636"/>
      <c r="WGO39" s="636"/>
      <c r="WGP39" s="636"/>
      <c r="WGQ39" s="636"/>
      <c r="WGR39" s="636"/>
      <c r="WGS39" s="636"/>
      <c r="WGT39" s="636"/>
      <c r="WGU39" s="636"/>
      <c r="WGV39" s="636"/>
      <c r="WGW39" s="636"/>
      <c r="WGX39" s="636"/>
      <c r="WGY39" s="636"/>
      <c r="WGZ39" s="636"/>
      <c r="WHA39" s="636"/>
      <c r="WHB39" s="636"/>
      <c r="WHC39" s="636"/>
      <c r="WHD39" s="636"/>
      <c r="WHE39" s="636"/>
      <c r="WHF39" s="636"/>
      <c r="WHG39" s="636"/>
      <c r="WHH39" s="636"/>
      <c r="WHI39" s="636"/>
      <c r="WHJ39" s="636"/>
      <c r="WHK39" s="636"/>
      <c r="WHL39" s="636"/>
      <c r="WHM39" s="636"/>
      <c r="WHN39" s="636"/>
      <c r="WHO39" s="636"/>
      <c r="WHP39" s="636"/>
      <c r="WHQ39" s="636"/>
      <c r="WHR39" s="636"/>
      <c r="WHS39" s="636"/>
      <c r="WHT39" s="636"/>
      <c r="WHU39" s="636"/>
      <c r="WHV39" s="636"/>
      <c r="WHW39" s="636"/>
      <c r="WHX39" s="636"/>
      <c r="WHY39" s="636"/>
      <c r="WHZ39" s="636"/>
      <c r="WIA39" s="636"/>
      <c r="WIB39" s="636"/>
      <c r="WIC39" s="636"/>
      <c r="WID39" s="636"/>
      <c r="WIE39" s="636"/>
      <c r="WIF39" s="636"/>
      <c r="WIG39" s="636"/>
      <c r="WIH39" s="636"/>
      <c r="WII39" s="636"/>
      <c r="WIJ39" s="636"/>
      <c r="WIK39" s="636"/>
      <c r="WIL39" s="636"/>
      <c r="WIM39" s="636"/>
      <c r="WIN39" s="636"/>
      <c r="WIO39" s="636"/>
      <c r="WIP39" s="636"/>
      <c r="WIQ39" s="636"/>
      <c r="WIR39" s="636"/>
      <c r="WIS39" s="636"/>
      <c r="WIT39" s="636"/>
      <c r="WIU39" s="636"/>
      <c r="WIV39" s="636"/>
      <c r="WIW39" s="636"/>
      <c r="WIX39" s="636"/>
      <c r="WIY39" s="636"/>
      <c r="WIZ39" s="636"/>
      <c r="WJA39" s="636"/>
      <c r="WJB39" s="636"/>
      <c r="WJC39" s="636"/>
      <c r="WJD39" s="636"/>
      <c r="WJE39" s="636"/>
      <c r="WJF39" s="636"/>
      <c r="WJG39" s="636"/>
      <c r="WJH39" s="636"/>
      <c r="WJI39" s="636"/>
      <c r="WJJ39" s="636"/>
      <c r="WJK39" s="636"/>
      <c r="WJL39" s="636"/>
      <c r="WJM39" s="636"/>
      <c r="WJN39" s="636"/>
      <c r="WJO39" s="636"/>
      <c r="WJP39" s="636"/>
      <c r="WJQ39" s="636"/>
      <c r="WJR39" s="636"/>
      <c r="WJS39" s="636"/>
      <c r="WJT39" s="636"/>
      <c r="WJU39" s="636"/>
      <c r="WJV39" s="636"/>
      <c r="WJW39" s="636"/>
      <c r="WJX39" s="636"/>
      <c r="WJY39" s="636"/>
      <c r="WJZ39" s="636"/>
      <c r="WKA39" s="636"/>
      <c r="WKB39" s="636"/>
      <c r="WKC39" s="636"/>
      <c r="WKD39" s="636"/>
      <c r="WKE39" s="636"/>
      <c r="WKF39" s="636"/>
      <c r="WKG39" s="636"/>
      <c r="WKH39" s="636"/>
      <c r="WKI39" s="636"/>
      <c r="WKJ39" s="636"/>
      <c r="WKK39" s="636"/>
      <c r="WKL39" s="636"/>
      <c r="WKM39" s="636"/>
      <c r="WKN39" s="636"/>
      <c r="WKO39" s="636"/>
      <c r="WKP39" s="636"/>
      <c r="WKQ39" s="636"/>
      <c r="WKR39" s="636"/>
      <c r="WKS39" s="636"/>
      <c r="WKT39" s="636"/>
      <c r="WKU39" s="636"/>
      <c r="WKV39" s="636"/>
      <c r="WKW39" s="636"/>
      <c r="WKX39" s="636"/>
      <c r="WKY39" s="636"/>
      <c r="WKZ39" s="636"/>
      <c r="WLA39" s="636"/>
      <c r="WLB39" s="636"/>
      <c r="WLC39" s="636"/>
      <c r="WLD39" s="636"/>
      <c r="WLE39" s="636"/>
      <c r="WLF39" s="636"/>
      <c r="WLG39" s="636"/>
      <c r="WLH39" s="636"/>
      <c r="WLI39" s="636"/>
      <c r="WLJ39" s="636"/>
      <c r="WLK39" s="636"/>
      <c r="WLL39" s="636"/>
      <c r="WLM39" s="636"/>
      <c r="WLN39" s="636"/>
      <c r="WLO39" s="636"/>
      <c r="WLP39" s="636"/>
      <c r="WLQ39" s="636"/>
      <c r="WLR39" s="636"/>
      <c r="WLS39" s="636"/>
      <c r="WLT39" s="636"/>
      <c r="WLU39" s="636"/>
      <c r="WLV39" s="636"/>
      <c r="WLW39" s="636"/>
      <c r="WLX39" s="636"/>
      <c r="WLY39" s="636"/>
      <c r="WLZ39" s="636"/>
      <c r="WMA39" s="636"/>
      <c r="WMB39" s="636"/>
      <c r="WMC39" s="636"/>
      <c r="WMD39" s="636"/>
      <c r="WME39" s="636"/>
      <c r="WMF39" s="636"/>
      <c r="WMG39" s="636"/>
      <c r="WMH39" s="636"/>
      <c r="WMI39" s="636"/>
      <c r="WMJ39" s="636"/>
      <c r="WMK39" s="636"/>
      <c r="WML39" s="636"/>
      <c r="WMM39" s="636"/>
      <c r="WMN39" s="636"/>
      <c r="WMO39" s="636"/>
      <c r="WMP39" s="636"/>
      <c r="WMQ39" s="636"/>
      <c r="WMR39" s="636"/>
      <c r="WMS39" s="636"/>
      <c r="WMT39" s="636"/>
      <c r="WMU39" s="636"/>
      <c r="WMV39" s="636"/>
      <c r="WMW39" s="636"/>
      <c r="WMX39" s="636"/>
      <c r="WMY39" s="636"/>
      <c r="WMZ39" s="636"/>
      <c r="WNA39" s="636"/>
      <c r="WNB39" s="636"/>
      <c r="WNC39" s="636"/>
      <c r="WND39" s="636"/>
      <c r="WNE39" s="636"/>
      <c r="WNF39" s="636"/>
      <c r="WNG39" s="636"/>
      <c r="WNH39" s="636"/>
      <c r="WNI39" s="636"/>
      <c r="WNJ39" s="636"/>
      <c r="WNK39" s="636"/>
      <c r="WNL39" s="636"/>
      <c r="WNM39" s="636"/>
      <c r="WNN39" s="636"/>
      <c r="WNO39" s="636"/>
      <c r="WNP39" s="636"/>
      <c r="WNQ39" s="636"/>
      <c r="WNR39" s="636"/>
      <c r="WNS39" s="636"/>
      <c r="WNT39" s="636"/>
      <c r="WNU39" s="636"/>
      <c r="WNV39" s="636"/>
      <c r="WNW39" s="636"/>
      <c r="WNX39" s="636"/>
      <c r="WNY39" s="636"/>
      <c r="WNZ39" s="636"/>
      <c r="WOA39" s="636"/>
      <c r="WOB39" s="636"/>
      <c r="WOC39" s="636"/>
      <c r="WOD39" s="636"/>
      <c r="WOE39" s="636"/>
      <c r="WOF39" s="636"/>
      <c r="WOG39" s="636"/>
      <c r="WOH39" s="636"/>
      <c r="WOI39" s="636"/>
      <c r="WOJ39" s="636"/>
      <c r="WOK39" s="636"/>
      <c r="WOL39" s="636"/>
      <c r="WOM39" s="636"/>
      <c r="WON39" s="636"/>
      <c r="WOO39" s="636"/>
      <c r="WOP39" s="636"/>
      <c r="WOQ39" s="636"/>
      <c r="WOR39" s="636"/>
      <c r="WOS39" s="636"/>
      <c r="WOT39" s="636"/>
      <c r="WOU39" s="636"/>
      <c r="WOV39" s="636"/>
      <c r="WOW39" s="636"/>
      <c r="WOX39" s="636"/>
      <c r="WOY39" s="636"/>
      <c r="WOZ39" s="636"/>
      <c r="WPA39" s="636"/>
      <c r="WPB39" s="636"/>
      <c r="WPC39" s="636"/>
      <c r="WPD39" s="636"/>
      <c r="WPE39" s="636"/>
      <c r="WPF39" s="636"/>
      <c r="WPG39" s="636"/>
      <c r="WPH39" s="636"/>
      <c r="WPI39" s="636"/>
      <c r="WPJ39" s="636"/>
      <c r="WPK39" s="636"/>
      <c r="WPL39" s="636"/>
      <c r="WPM39" s="636"/>
      <c r="WPN39" s="636"/>
      <c r="WPO39" s="636"/>
      <c r="WPP39" s="636"/>
      <c r="WPQ39" s="636"/>
      <c r="WPR39" s="636"/>
      <c r="WPS39" s="636"/>
      <c r="WPT39" s="636"/>
      <c r="WPU39" s="636"/>
      <c r="WPV39" s="636"/>
      <c r="WPW39" s="636"/>
      <c r="WPX39" s="636"/>
      <c r="WPY39" s="636"/>
      <c r="WPZ39" s="636"/>
      <c r="WQA39" s="636"/>
      <c r="WQB39" s="636"/>
      <c r="WQC39" s="636"/>
      <c r="WQD39" s="636"/>
      <c r="WQE39" s="636"/>
      <c r="WQF39" s="636"/>
      <c r="WQG39" s="636"/>
      <c r="WQH39" s="636"/>
      <c r="WQI39" s="636"/>
      <c r="WQJ39" s="636"/>
      <c r="WQK39" s="636"/>
      <c r="WQL39" s="636"/>
      <c r="WQM39" s="636"/>
      <c r="WQN39" s="636"/>
      <c r="WQO39" s="636"/>
      <c r="WQP39" s="636"/>
      <c r="WQQ39" s="636"/>
      <c r="WQR39" s="636"/>
      <c r="WQS39" s="636"/>
      <c r="WQT39" s="636"/>
      <c r="WQU39" s="636"/>
      <c r="WQV39" s="636"/>
      <c r="WQW39" s="636"/>
      <c r="WQX39" s="636"/>
      <c r="WQY39" s="636"/>
      <c r="WQZ39" s="636"/>
      <c r="WRA39" s="636"/>
      <c r="WRB39" s="636"/>
      <c r="WRC39" s="636"/>
      <c r="WRD39" s="636"/>
      <c r="WRE39" s="636"/>
      <c r="WRF39" s="636"/>
      <c r="WRG39" s="636"/>
      <c r="WRH39" s="636"/>
      <c r="WRI39" s="636"/>
      <c r="WRJ39" s="636"/>
      <c r="WRK39" s="636"/>
      <c r="WRL39" s="636"/>
      <c r="WRM39" s="636"/>
      <c r="WRN39" s="636"/>
      <c r="WRO39" s="636"/>
      <c r="WRP39" s="636"/>
      <c r="WRQ39" s="636"/>
      <c r="WRR39" s="636"/>
      <c r="WRS39" s="636"/>
      <c r="WRT39" s="636"/>
      <c r="WRU39" s="636"/>
      <c r="WRV39" s="636"/>
      <c r="WRW39" s="636"/>
      <c r="WRX39" s="636"/>
      <c r="WRY39" s="636"/>
      <c r="WRZ39" s="636"/>
      <c r="WSA39" s="636"/>
      <c r="WSB39" s="636"/>
      <c r="WSC39" s="636"/>
      <c r="WSD39" s="636"/>
      <c r="WSE39" s="636"/>
      <c r="WSF39" s="636"/>
      <c r="WSG39" s="636"/>
      <c r="WSH39" s="636"/>
      <c r="WSI39" s="636"/>
      <c r="WSJ39" s="636"/>
      <c r="WSK39" s="636"/>
      <c r="WSL39" s="636"/>
      <c r="WSM39" s="636"/>
      <c r="WSN39" s="636"/>
      <c r="WSO39" s="636"/>
      <c r="WSP39" s="636"/>
      <c r="WSQ39" s="636"/>
      <c r="WSR39" s="636"/>
      <c r="WSS39" s="636"/>
      <c r="WST39" s="636"/>
      <c r="WSU39" s="636"/>
      <c r="WSV39" s="636"/>
      <c r="WSW39" s="636"/>
      <c r="WSX39" s="636"/>
      <c r="WSY39" s="636"/>
      <c r="WSZ39" s="636"/>
      <c r="WTA39" s="636"/>
      <c r="WTB39" s="636"/>
      <c r="WTC39" s="636"/>
      <c r="WTD39" s="636"/>
      <c r="WTE39" s="636"/>
      <c r="WTF39" s="636"/>
      <c r="WTG39" s="636"/>
      <c r="WTH39" s="636"/>
      <c r="WTI39" s="636"/>
      <c r="WTJ39" s="636"/>
      <c r="WTK39" s="636"/>
      <c r="WTL39" s="636"/>
      <c r="WTM39" s="636"/>
      <c r="WTN39" s="636"/>
      <c r="WTO39" s="636"/>
      <c r="WTP39" s="636"/>
      <c r="WTQ39" s="636"/>
      <c r="WTR39" s="636"/>
      <c r="WTS39" s="636"/>
      <c r="WTT39" s="636"/>
      <c r="WTU39" s="636"/>
      <c r="WTV39" s="636"/>
      <c r="WTW39" s="636"/>
      <c r="WTX39" s="636"/>
      <c r="WTY39" s="636"/>
      <c r="WTZ39" s="636"/>
      <c r="WUA39" s="636"/>
      <c r="WUB39" s="636"/>
      <c r="WUC39" s="636"/>
      <c r="WUD39" s="636"/>
      <c r="WUE39" s="636"/>
      <c r="WUF39" s="636"/>
      <c r="WUG39" s="636"/>
      <c r="WUH39" s="636"/>
      <c r="WUI39" s="636"/>
      <c r="WUJ39" s="636"/>
      <c r="WUK39" s="636"/>
      <c r="WUL39" s="636"/>
      <c r="WUM39" s="636"/>
      <c r="WUN39" s="636"/>
      <c r="WUO39" s="636"/>
      <c r="WUP39" s="636"/>
      <c r="WUQ39" s="636"/>
      <c r="WUR39" s="636"/>
      <c r="WUS39" s="636"/>
      <c r="WUT39" s="636"/>
      <c r="WUU39" s="636"/>
      <c r="WUV39" s="636"/>
      <c r="WUW39" s="636"/>
      <c r="WUX39" s="636"/>
      <c r="WUY39" s="636"/>
      <c r="WUZ39" s="636"/>
      <c r="WVA39" s="636"/>
      <c r="WVB39" s="636"/>
      <c r="WVC39" s="636"/>
      <c r="WVD39" s="636"/>
      <c r="WVE39" s="636"/>
      <c r="WVF39" s="636"/>
      <c r="WVG39" s="636"/>
      <c r="WVH39" s="636"/>
      <c r="WVI39" s="636"/>
      <c r="WVJ39" s="636"/>
      <c r="WVK39" s="636"/>
      <c r="WVL39" s="636"/>
      <c r="WVM39" s="636"/>
      <c r="WVN39" s="636"/>
      <c r="WVO39" s="636"/>
      <c r="WVP39" s="636"/>
      <c r="WVQ39" s="636"/>
      <c r="WVR39" s="636"/>
      <c r="WVS39" s="636"/>
      <c r="WVT39" s="636"/>
      <c r="WVU39" s="636"/>
      <c r="WVV39" s="636"/>
      <c r="WVW39" s="636"/>
      <c r="WVX39" s="636"/>
      <c r="WVY39" s="636"/>
      <c r="WVZ39" s="636"/>
      <c r="WWA39" s="636"/>
      <c r="WWB39" s="636"/>
      <c r="WWC39" s="636"/>
      <c r="WWD39" s="636"/>
      <c r="WWE39" s="636"/>
      <c r="WWF39" s="636"/>
      <c r="WWG39" s="636"/>
      <c r="WWH39" s="636"/>
      <c r="WWI39" s="636"/>
      <c r="WWJ39" s="636"/>
      <c r="WWK39" s="636"/>
      <c r="WWL39" s="636"/>
      <c r="WWM39" s="636"/>
      <c r="WWN39" s="636"/>
      <c r="WWO39" s="636"/>
      <c r="WWP39" s="636"/>
      <c r="WWQ39" s="636"/>
      <c r="WWR39" s="636"/>
      <c r="WWS39" s="636"/>
      <c r="WWT39" s="636"/>
      <c r="WWU39" s="636"/>
      <c r="WWV39" s="636"/>
      <c r="WWW39" s="636"/>
      <c r="WWX39" s="636"/>
      <c r="WWY39" s="636"/>
      <c r="WWZ39" s="636"/>
      <c r="WXA39" s="636"/>
      <c r="WXB39" s="636"/>
      <c r="WXC39" s="636"/>
      <c r="WXD39" s="636"/>
      <c r="WXE39" s="636"/>
      <c r="WXF39" s="636"/>
      <c r="WXG39" s="636"/>
      <c r="WXH39" s="636"/>
      <c r="WXI39" s="636"/>
      <c r="WXJ39" s="636"/>
      <c r="WXK39" s="636"/>
      <c r="WXL39" s="636"/>
      <c r="WXM39" s="636"/>
      <c r="WXN39" s="636"/>
      <c r="WXO39" s="636"/>
      <c r="WXP39" s="636"/>
      <c r="WXQ39" s="636"/>
      <c r="WXR39" s="636"/>
      <c r="WXS39" s="636"/>
      <c r="WXT39" s="636"/>
      <c r="WXU39" s="636"/>
      <c r="WXV39" s="636"/>
      <c r="WXW39" s="636"/>
      <c r="WXX39" s="636"/>
      <c r="WXY39" s="636"/>
      <c r="WXZ39" s="636"/>
      <c r="WYA39" s="636"/>
      <c r="WYB39" s="636"/>
      <c r="WYC39" s="636"/>
      <c r="WYD39" s="636"/>
      <c r="WYE39" s="636"/>
      <c r="WYF39" s="636"/>
      <c r="WYG39" s="636"/>
      <c r="WYH39" s="636"/>
      <c r="WYI39" s="636"/>
      <c r="WYJ39" s="636"/>
      <c r="WYK39" s="636"/>
      <c r="WYL39" s="636"/>
      <c r="WYM39" s="636"/>
      <c r="WYN39" s="636"/>
      <c r="WYO39" s="636"/>
      <c r="WYP39" s="636"/>
      <c r="WYQ39" s="636"/>
      <c r="WYR39" s="636"/>
      <c r="WYS39" s="636"/>
      <c r="WYT39" s="636"/>
      <c r="WYU39" s="636"/>
      <c r="WYV39" s="636"/>
      <c r="WYW39" s="636"/>
      <c r="WYX39" s="636"/>
      <c r="WYY39" s="636"/>
      <c r="WYZ39" s="636"/>
      <c r="WZA39" s="636"/>
      <c r="WZB39" s="636"/>
      <c r="WZC39" s="636"/>
      <c r="WZD39" s="636"/>
      <c r="WZE39" s="636"/>
      <c r="WZF39" s="636"/>
      <c r="WZG39" s="636"/>
      <c r="WZH39" s="636"/>
      <c r="WZI39" s="636"/>
      <c r="WZJ39" s="636"/>
      <c r="WZK39" s="636"/>
      <c r="WZL39" s="636"/>
      <c r="WZM39" s="636"/>
      <c r="WZN39" s="636"/>
      <c r="WZO39" s="636"/>
      <c r="WZP39" s="636"/>
      <c r="WZQ39" s="636"/>
      <c r="WZR39" s="636"/>
    </row>
    <row r="40" spans="1:16242" s="638" customFormat="1">
      <c r="A40" s="584"/>
      <c r="B40" s="585"/>
      <c r="C40" s="819"/>
      <c r="D40" s="822"/>
      <c r="E40" s="630"/>
      <c r="F40" s="598"/>
      <c r="G40" s="631"/>
      <c r="H40" s="631"/>
      <c r="I40" s="631"/>
      <c r="J40" s="631"/>
      <c r="K40" s="631"/>
      <c r="L40" s="631"/>
      <c r="M40" s="631"/>
      <c r="N40" s="631"/>
      <c r="O40" s="631"/>
      <c r="P40" s="631"/>
      <c r="Q40" s="631"/>
      <c r="R40" s="631"/>
      <c r="S40" s="631"/>
      <c r="T40" s="631"/>
      <c r="U40" s="631"/>
      <c r="V40" s="631"/>
      <c r="W40" s="631"/>
      <c r="X40" s="631"/>
      <c r="Y40" s="631"/>
      <c r="Z40" s="631"/>
      <c r="AA40" s="631"/>
      <c r="AB40" s="631"/>
      <c r="AC40" s="631"/>
      <c r="AD40" s="631"/>
      <c r="AE40" s="631"/>
      <c r="AF40" s="631"/>
      <c r="AG40" s="631"/>
      <c r="AH40" s="631"/>
      <c r="AI40" s="631"/>
      <c r="AJ40" s="631"/>
      <c r="AK40" s="631"/>
      <c r="AL40" s="631"/>
      <c r="AM40" s="631"/>
      <c r="AN40" s="631"/>
      <c r="AO40" s="631"/>
      <c r="AP40" s="631"/>
      <c r="AQ40" s="631"/>
      <c r="AR40" s="631"/>
      <c r="AS40" s="631"/>
      <c r="AT40" s="631"/>
      <c r="AU40" s="631"/>
      <c r="AV40" s="631"/>
      <c r="AW40" s="631"/>
      <c r="AX40" s="631"/>
      <c r="AY40" s="631"/>
      <c r="AZ40" s="631"/>
      <c r="BA40" s="631"/>
      <c r="BB40" s="631"/>
      <c r="BC40" s="631"/>
      <c r="BD40" s="631"/>
      <c r="BE40" s="631"/>
      <c r="BF40" s="631"/>
      <c r="BG40" s="631"/>
      <c r="BH40" s="631"/>
      <c r="BI40" s="631"/>
      <c r="BJ40" s="631"/>
      <c r="BK40" s="631"/>
      <c r="BL40" s="631"/>
      <c r="BM40" s="631"/>
      <c r="BN40" s="631"/>
      <c r="BO40" s="631"/>
      <c r="BP40" s="631"/>
      <c r="BQ40" s="631"/>
      <c r="BR40" s="631"/>
      <c r="BS40" s="631"/>
      <c r="BT40" s="631"/>
      <c r="BU40" s="631"/>
      <c r="BV40" s="631"/>
      <c r="BW40" s="631"/>
      <c r="BX40" s="631"/>
      <c r="BY40" s="631"/>
      <c r="BZ40" s="631"/>
      <c r="CA40" s="631"/>
      <c r="CB40" s="631"/>
      <c r="CC40" s="631"/>
      <c r="CD40" s="631"/>
      <c r="CE40" s="631"/>
      <c r="CF40" s="631"/>
      <c r="CG40" s="631"/>
      <c r="CH40" s="631"/>
      <c r="CI40" s="631"/>
      <c r="CJ40" s="631"/>
      <c r="CK40" s="631"/>
      <c r="CL40" s="631"/>
      <c r="CM40" s="631"/>
      <c r="CN40" s="631"/>
      <c r="CO40" s="631"/>
      <c r="CP40" s="631"/>
      <c r="CQ40" s="631"/>
      <c r="CR40" s="631"/>
      <c r="CS40" s="631"/>
      <c r="CT40" s="631"/>
      <c r="CU40" s="631"/>
      <c r="CV40" s="631"/>
      <c r="CW40" s="631"/>
      <c r="CX40" s="631"/>
      <c r="CY40" s="631"/>
      <c r="CZ40" s="631"/>
      <c r="DA40" s="631"/>
      <c r="DB40" s="631"/>
      <c r="DC40" s="631"/>
      <c r="DD40" s="631"/>
      <c r="DE40" s="631"/>
      <c r="DF40" s="631"/>
      <c r="DG40" s="631"/>
      <c r="DH40" s="631"/>
      <c r="DI40" s="631"/>
      <c r="DJ40" s="631"/>
      <c r="DK40" s="636"/>
      <c r="DL40" s="636"/>
      <c r="DM40" s="636"/>
      <c r="DN40" s="636"/>
      <c r="DO40" s="636"/>
      <c r="DP40" s="636"/>
      <c r="DQ40" s="636"/>
      <c r="DR40" s="636"/>
      <c r="DS40" s="636"/>
      <c r="DT40" s="636"/>
      <c r="DU40" s="636"/>
      <c r="DV40" s="636"/>
      <c r="DW40" s="636"/>
      <c r="DX40" s="636"/>
      <c r="DY40" s="636"/>
      <c r="DZ40" s="636"/>
      <c r="EA40" s="636"/>
      <c r="EB40" s="636"/>
      <c r="EC40" s="636"/>
      <c r="ED40" s="636"/>
      <c r="EE40" s="636"/>
      <c r="EF40" s="636"/>
      <c r="EG40" s="636"/>
      <c r="EH40" s="636"/>
      <c r="EI40" s="636"/>
      <c r="EJ40" s="636"/>
      <c r="EK40" s="636"/>
      <c r="EL40" s="636"/>
      <c r="EM40" s="636"/>
      <c r="EN40" s="636"/>
      <c r="EO40" s="636"/>
      <c r="EP40" s="636"/>
      <c r="EQ40" s="636"/>
      <c r="ER40" s="636"/>
      <c r="ES40" s="636"/>
      <c r="ET40" s="636"/>
      <c r="EU40" s="636"/>
      <c r="EV40" s="636"/>
      <c r="EW40" s="636"/>
      <c r="EX40" s="636"/>
      <c r="EY40" s="636"/>
      <c r="EZ40" s="636"/>
      <c r="FA40" s="636"/>
      <c r="FB40" s="636"/>
      <c r="FC40" s="636"/>
      <c r="FD40" s="636"/>
      <c r="FE40" s="636"/>
      <c r="FF40" s="636"/>
      <c r="FG40" s="636"/>
      <c r="FH40" s="636"/>
      <c r="FI40" s="636"/>
      <c r="FJ40" s="636"/>
      <c r="FK40" s="636"/>
      <c r="FL40" s="636"/>
      <c r="FM40" s="636"/>
      <c r="FN40" s="636"/>
      <c r="FO40" s="636"/>
      <c r="FP40" s="636"/>
      <c r="FQ40" s="636"/>
      <c r="FR40" s="636"/>
      <c r="FS40" s="636"/>
      <c r="FT40" s="636"/>
      <c r="FU40" s="636"/>
      <c r="FV40" s="636"/>
      <c r="FW40" s="636"/>
      <c r="FX40" s="636"/>
      <c r="FY40" s="636"/>
      <c r="FZ40" s="636"/>
      <c r="GA40" s="636"/>
      <c r="GB40" s="636"/>
      <c r="GC40" s="636"/>
      <c r="GD40" s="636"/>
      <c r="GE40" s="636"/>
      <c r="GF40" s="636"/>
      <c r="GG40" s="636"/>
      <c r="GH40" s="636"/>
      <c r="GI40" s="636"/>
      <c r="GJ40" s="636"/>
      <c r="GK40" s="636"/>
      <c r="GL40" s="636"/>
      <c r="GM40" s="636"/>
      <c r="GN40" s="636"/>
      <c r="GO40" s="636"/>
      <c r="GP40" s="636"/>
      <c r="GQ40" s="636"/>
      <c r="GR40" s="636"/>
      <c r="GS40" s="636"/>
      <c r="GT40" s="636"/>
      <c r="GU40" s="636"/>
      <c r="GV40" s="636"/>
      <c r="GW40" s="636"/>
      <c r="GX40" s="636"/>
      <c r="GY40" s="636"/>
      <c r="GZ40" s="636"/>
      <c r="HA40" s="636"/>
      <c r="HB40" s="636"/>
      <c r="HC40" s="636"/>
      <c r="HD40" s="636"/>
      <c r="HE40" s="636"/>
      <c r="HF40" s="636"/>
      <c r="HG40" s="636"/>
      <c r="HH40" s="636"/>
      <c r="HI40" s="636"/>
      <c r="HJ40" s="636"/>
      <c r="HK40" s="636"/>
      <c r="HL40" s="636"/>
      <c r="HM40" s="636"/>
      <c r="HN40" s="636"/>
      <c r="HO40" s="636"/>
      <c r="HP40" s="636"/>
      <c r="HQ40" s="636"/>
      <c r="HR40" s="636"/>
      <c r="HS40" s="636"/>
      <c r="HT40" s="636"/>
      <c r="HU40" s="636"/>
      <c r="HV40" s="636"/>
      <c r="HW40" s="636"/>
      <c r="HX40" s="636"/>
      <c r="HY40" s="636"/>
      <c r="HZ40" s="636"/>
      <c r="IA40" s="636"/>
      <c r="IB40" s="636"/>
      <c r="IC40" s="636"/>
      <c r="ID40" s="636"/>
      <c r="IE40" s="636"/>
      <c r="IF40" s="636"/>
      <c r="IG40" s="636"/>
      <c r="IH40" s="636"/>
      <c r="II40" s="636"/>
      <c r="IJ40" s="636"/>
      <c r="IK40" s="636"/>
      <c r="IL40" s="636"/>
      <c r="IM40" s="636"/>
      <c r="IN40" s="636"/>
      <c r="IO40" s="636"/>
      <c r="IP40" s="636"/>
      <c r="IQ40" s="636"/>
      <c r="IR40" s="636"/>
      <c r="IS40" s="636"/>
      <c r="IT40" s="636"/>
      <c r="IU40" s="636"/>
      <c r="IV40" s="636"/>
      <c r="IW40" s="636"/>
      <c r="IX40" s="636"/>
      <c r="IY40" s="636"/>
      <c r="IZ40" s="636"/>
      <c r="JA40" s="636"/>
      <c r="JB40" s="636"/>
      <c r="JC40" s="636"/>
      <c r="JD40" s="636"/>
      <c r="JE40" s="636"/>
      <c r="JF40" s="636"/>
      <c r="JG40" s="636"/>
      <c r="JH40" s="636"/>
      <c r="JI40" s="636"/>
      <c r="JJ40" s="636"/>
      <c r="JK40" s="636"/>
      <c r="JL40" s="636"/>
      <c r="JM40" s="636"/>
      <c r="JN40" s="636"/>
      <c r="JO40" s="636"/>
      <c r="JP40" s="636"/>
      <c r="JQ40" s="636"/>
      <c r="JR40" s="636"/>
      <c r="JS40" s="636"/>
      <c r="JT40" s="636"/>
      <c r="JU40" s="636"/>
      <c r="JV40" s="636"/>
      <c r="JW40" s="636"/>
      <c r="JX40" s="636"/>
      <c r="JY40" s="636"/>
      <c r="JZ40" s="636"/>
      <c r="KA40" s="636"/>
      <c r="KB40" s="636"/>
      <c r="KC40" s="636"/>
      <c r="KD40" s="636"/>
      <c r="KE40" s="636"/>
      <c r="KF40" s="636"/>
      <c r="KG40" s="636"/>
      <c r="KH40" s="636"/>
      <c r="KI40" s="636"/>
      <c r="KJ40" s="636"/>
      <c r="KK40" s="636"/>
      <c r="KL40" s="636"/>
      <c r="KM40" s="636"/>
      <c r="KN40" s="636"/>
      <c r="KO40" s="636"/>
      <c r="KP40" s="636"/>
      <c r="KQ40" s="636"/>
      <c r="KR40" s="636"/>
      <c r="KS40" s="636"/>
      <c r="KT40" s="636"/>
      <c r="KU40" s="636"/>
      <c r="KV40" s="636"/>
      <c r="KW40" s="636"/>
      <c r="KX40" s="636"/>
      <c r="KY40" s="636"/>
      <c r="KZ40" s="636"/>
      <c r="LA40" s="636"/>
      <c r="LB40" s="636"/>
      <c r="LC40" s="636"/>
      <c r="LD40" s="636"/>
      <c r="LE40" s="636"/>
      <c r="LF40" s="636"/>
      <c r="LG40" s="636"/>
      <c r="LH40" s="636"/>
      <c r="LI40" s="636"/>
      <c r="LJ40" s="636"/>
      <c r="LK40" s="636"/>
      <c r="LL40" s="636"/>
      <c r="LM40" s="636"/>
      <c r="LN40" s="636"/>
      <c r="LO40" s="636"/>
      <c r="LP40" s="636"/>
      <c r="LQ40" s="636"/>
      <c r="LR40" s="636"/>
      <c r="LS40" s="636"/>
      <c r="LT40" s="636"/>
      <c r="LU40" s="636"/>
      <c r="LV40" s="636"/>
      <c r="LW40" s="636"/>
      <c r="LX40" s="636"/>
      <c r="LY40" s="636"/>
      <c r="LZ40" s="636"/>
      <c r="MA40" s="636"/>
      <c r="MB40" s="636"/>
      <c r="MC40" s="636"/>
      <c r="MD40" s="636"/>
      <c r="ME40" s="636"/>
      <c r="MF40" s="636"/>
      <c r="MG40" s="636"/>
      <c r="MH40" s="636"/>
      <c r="MI40" s="636"/>
      <c r="MJ40" s="636"/>
      <c r="MK40" s="636"/>
      <c r="ML40" s="636"/>
      <c r="MM40" s="636"/>
      <c r="MN40" s="636"/>
      <c r="MO40" s="636"/>
      <c r="MP40" s="636"/>
      <c r="MQ40" s="636"/>
      <c r="MR40" s="636"/>
      <c r="MS40" s="636"/>
      <c r="MT40" s="636"/>
      <c r="MU40" s="636"/>
      <c r="MV40" s="636"/>
      <c r="MW40" s="636"/>
      <c r="MX40" s="636"/>
      <c r="MY40" s="636"/>
      <c r="MZ40" s="636"/>
      <c r="NA40" s="636"/>
      <c r="NB40" s="636"/>
      <c r="NC40" s="636"/>
      <c r="ND40" s="636"/>
      <c r="NE40" s="636"/>
      <c r="NF40" s="636"/>
      <c r="NG40" s="636"/>
      <c r="NH40" s="636"/>
      <c r="NI40" s="636"/>
      <c r="NJ40" s="636"/>
      <c r="NK40" s="636"/>
      <c r="NL40" s="636"/>
      <c r="NM40" s="636"/>
      <c r="NN40" s="636"/>
      <c r="NO40" s="636"/>
      <c r="NP40" s="636"/>
      <c r="NQ40" s="636"/>
      <c r="NR40" s="636"/>
      <c r="NS40" s="636"/>
      <c r="NT40" s="636"/>
      <c r="NU40" s="636"/>
      <c r="NV40" s="636"/>
      <c r="NW40" s="636"/>
      <c r="NX40" s="636"/>
      <c r="NY40" s="636"/>
      <c r="NZ40" s="636"/>
      <c r="OA40" s="636"/>
      <c r="OB40" s="636"/>
      <c r="OC40" s="636"/>
      <c r="OD40" s="636"/>
      <c r="OE40" s="636"/>
      <c r="OF40" s="636"/>
      <c r="OG40" s="636"/>
      <c r="OH40" s="636"/>
      <c r="OI40" s="636"/>
      <c r="OJ40" s="636"/>
      <c r="OK40" s="636"/>
      <c r="OL40" s="636"/>
      <c r="OM40" s="636"/>
      <c r="ON40" s="636"/>
      <c r="OO40" s="636"/>
      <c r="OP40" s="636"/>
      <c r="OQ40" s="636"/>
      <c r="OR40" s="636"/>
      <c r="OS40" s="636"/>
      <c r="OT40" s="636"/>
      <c r="OU40" s="636"/>
      <c r="OV40" s="636"/>
      <c r="OW40" s="636"/>
      <c r="OX40" s="636"/>
      <c r="OY40" s="636"/>
      <c r="OZ40" s="636"/>
      <c r="PA40" s="636"/>
      <c r="PB40" s="636"/>
      <c r="PC40" s="636"/>
      <c r="PD40" s="636"/>
      <c r="PE40" s="636"/>
      <c r="PF40" s="636"/>
      <c r="PG40" s="636"/>
      <c r="PH40" s="636"/>
      <c r="PI40" s="636"/>
      <c r="PJ40" s="636"/>
      <c r="PK40" s="636"/>
      <c r="PL40" s="636"/>
      <c r="PM40" s="636"/>
      <c r="PN40" s="636"/>
      <c r="PO40" s="636"/>
      <c r="PP40" s="636"/>
      <c r="PQ40" s="636"/>
      <c r="PR40" s="636"/>
      <c r="PS40" s="636"/>
      <c r="PT40" s="636"/>
      <c r="PU40" s="636"/>
      <c r="PV40" s="636"/>
      <c r="PW40" s="636"/>
      <c r="PX40" s="636"/>
      <c r="PY40" s="636"/>
      <c r="PZ40" s="636"/>
      <c r="QA40" s="636"/>
      <c r="QB40" s="636"/>
      <c r="QC40" s="636"/>
      <c r="QD40" s="636"/>
      <c r="QE40" s="636"/>
      <c r="QF40" s="636"/>
      <c r="QG40" s="636"/>
      <c r="QH40" s="636"/>
      <c r="QI40" s="636"/>
      <c r="QJ40" s="636"/>
      <c r="QK40" s="636"/>
      <c r="QL40" s="636"/>
      <c r="QM40" s="636"/>
      <c r="QN40" s="636"/>
      <c r="QO40" s="636"/>
      <c r="QP40" s="636"/>
      <c r="QQ40" s="636"/>
      <c r="QR40" s="636"/>
      <c r="QS40" s="636"/>
      <c r="QT40" s="636"/>
      <c r="QU40" s="636"/>
      <c r="QV40" s="636"/>
      <c r="QW40" s="636"/>
      <c r="QX40" s="636"/>
      <c r="QY40" s="636"/>
      <c r="QZ40" s="636"/>
      <c r="RA40" s="636"/>
      <c r="RB40" s="636"/>
      <c r="RC40" s="636"/>
      <c r="RD40" s="636"/>
      <c r="RE40" s="636"/>
      <c r="RF40" s="636"/>
      <c r="RG40" s="636"/>
      <c r="RH40" s="636"/>
      <c r="RI40" s="636"/>
      <c r="RJ40" s="636"/>
      <c r="RK40" s="636"/>
      <c r="RL40" s="636"/>
      <c r="RM40" s="636"/>
      <c r="RN40" s="636"/>
      <c r="RO40" s="636"/>
      <c r="RP40" s="636"/>
      <c r="RQ40" s="636"/>
      <c r="RR40" s="636"/>
      <c r="RS40" s="636"/>
      <c r="RT40" s="636"/>
      <c r="RU40" s="636"/>
      <c r="RV40" s="636"/>
      <c r="RW40" s="636"/>
      <c r="RX40" s="636"/>
      <c r="RY40" s="636"/>
      <c r="RZ40" s="636"/>
      <c r="SA40" s="636"/>
      <c r="SB40" s="636"/>
      <c r="SC40" s="636"/>
      <c r="SD40" s="636"/>
      <c r="SE40" s="636"/>
      <c r="SF40" s="636"/>
      <c r="SG40" s="636"/>
      <c r="SH40" s="636"/>
      <c r="SI40" s="636"/>
      <c r="SJ40" s="636"/>
      <c r="SK40" s="636"/>
      <c r="SL40" s="636"/>
      <c r="SM40" s="636"/>
      <c r="SN40" s="636"/>
      <c r="SO40" s="636"/>
      <c r="SP40" s="636"/>
      <c r="SQ40" s="636"/>
      <c r="SR40" s="636"/>
      <c r="SS40" s="636"/>
      <c r="ST40" s="636"/>
      <c r="SU40" s="636"/>
      <c r="SV40" s="636"/>
      <c r="SW40" s="636"/>
      <c r="SX40" s="636"/>
      <c r="SY40" s="636"/>
      <c r="SZ40" s="636"/>
      <c r="TA40" s="636"/>
      <c r="TB40" s="636"/>
      <c r="TC40" s="636"/>
      <c r="TD40" s="636"/>
      <c r="TE40" s="636"/>
      <c r="TF40" s="636"/>
      <c r="TG40" s="636"/>
      <c r="TH40" s="636"/>
      <c r="TI40" s="636"/>
      <c r="TJ40" s="636"/>
      <c r="TK40" s="636"/>
      <c r="TL40" s="636"/>
      <c r="TM40" s="636"/>
      <c r="TN40" s="636"/>
      <c r="TO40" s="636"/>
      <c r="TP40" s="636"/>
      <c r="TQ40" s="636"/>
      <c r="TR40" s="636"/>
      <c r="TS40" s="636"/>
      <c r="TT40" s="636"/>
      <c r="TU40" s="636"/>
      <c r="TV40" s="636"/>
      <c r="TW40" s="636"/>
      <c r="TX40" s="636"/>
      <c r="TY40" s="636"/>
      <c r="TZ40" s="636"/>
      <c r="UA40" s="636"/>
      <c r="UB40" s="636"/>
      <c r="UC40" s="636"/>
      <c r="UD40" s="636"/>
      <c r="UE40" s="636"/>
      <c r="UF40" s="636"/>
      <c r="UG40" s="636"/>
      <c r="UH40" s="636"/>
      <c r="UI40" s="636"/>
      <c r="UJ40" s="636"/>
      <c r="UK40" s="636"/>
      <c r="UL40" s="636"/>
      <c r="UM40" s="636"/>
      <c r="UN40" s="636"/>
      <c r="UO40" s="636"/>
      <c r="UP40" s="636"/>
      <c r="UQ40" s="636"/>
      <c r="UR40" s="636"/>
      <c r="US40" s="636"/>
      <c r="UT40" s="636"/>
      <c r="UU40" s="636"/>
      <c r="UV40" s="636"/>
      <c r="UW40" s="636"/>
      <c r="UX40" s="636"/>
      <c r="UY40" s="636"/>
      <c r="UZ40" s="636"/>
      <c r="VA40" s="636"/>
      <c r="VB40" s="636"/>
      <c r="VC40" s="636"/>
      <c r="VD40" s="636"/>
      <c r="VE40" s="636"/>
      <c r="VF40" s="636"/>
      <c r="VG40" s="636"/>
      <c r="VH40" s="636"/>
      <c r="VI40" s="636"/>
      <c r="VJ40" s="636"/>
      <c r="VK40" s="636"/>
      <c r="VL40" s="636"/>
      <c r="VM40" s="636"/>
      <c r="VN40" s="636"/>
      <c r="VO40" s="636"/>
      <c r="VP40" s="636"/>
      <c r="VQ40" s="636"/>
      <c r="VR40" s="636"/>
      <c r="VS40" s="636"/>
      <c r="VT40" s="636"/>
      <c r="VU40" s="636"/>
      <c r="VV40" s="636"/>
      <c r="VW40" s="636"/>
      <c r="VX40" s="636"/>
      <c r="VY40" s="636"/>
      <c r="VZ40" s="636"/>
      <c r="WA40" s="636"/>
      <c r="WB40" s="636"/>
      <c r="WC40" s="636"/>
      <c r="WD40" s="636"/>
      <c r="WE40" s="636"/>
      <c r="WF40" s="636"/>
      <c r="WG40" s="636"/>
      <c r="WH40" s="636"/>
      <c r="WI40" s="636"/>
      <c r="WJ40" s="636"/>
      <c r="WK40" s="636"/>
      <c r="WL40" s="636"/>
      <c r="WM40" s="636"/>
      <c r="WN40" s="636"/>
      <c r="WO40" s="636"/>
      <c r="WP40" s="636"/>
      <c r="WQ40" s="636"/>
      <c r="WR40" s="636"/>
      <c r="WS40" s="636"/>
      <c r="WT40" s="636"/>
      <c r="WU40" s="636"/>
      <c r="WV40" s="636"/>
      <c r="WW40" s="636"/>
      <c r="WX40" s="636"/>
      <c r="WY40" s="636"/>
      <c r="WZ40" s="636"/>
      <c r="XA40" s="636"/>
      <c r="XB40" s="636"/>
      <c r="XC40" s="636"/>
      <c r="XD40" s="636"/>
      <c r="XE40" s="636"/>
      <c r="XF40" s="636"/>
      <c r="XG40" s="636"/>
      <c r="XH40" s="636"/>
      <c r="XI40" s="636"/>
      <c r="XJ40" s="636"/>
      <c r="XK40" s="636"/>
      <c r="XL40" s="636"/>
      <c r="XM40" s="636"/>
      <c r="XN40" s="636"/>
      <c r="XO40" s="636"/>
      <c r="XP40" s="636"/>
      <c r="XQ40" s="636"/>
      <c r="XR40" s="636"/>
      <c r="XS40" s="636"/>
      <c r="XT40" s="636"/>
      <c r="XU40" s="636"/>
      <c r="XV40" s="636"/>
      <c r="XW40" s="636"/>
      <c r="XX40" s="636"/>
      <c r="XY40" s="636"/>
      <c r="XZ40" s="636"/>
      <c r="YA40" s="636"/>
      <c r="YB40" s="636"/>
      <c r="YC40" s="636"/>
      <c r="YD40" s="636"/>
      <c r="YE40" s="636"/>
      <c r="YF40" s="636"/>
      <c r="YG40" s="636"/>
      <c r="YH40" s="636"/>
      <c r="YI40" s="636"/>
      <c r="YJ40" s="636"/>
      <c r="YK40" s="636"/>
      <c r="YL40" s="636"/>
      <c r="YM40" s="636"/>
      <c r="YN40" s="636"/>
      <c r="YO40" s="636"/>
      <c r="YP40" s="636"/>
      <c r="YQ40" s="636"/>
      <c r="YR40" s="636"/>
      <c r="YS40" s="636"/>
      <c r="YT40" s="636"/>
      <c r="YU40" s="636"/>
      <c r="YV40" s="636"/>
      <c r="YW40" s="636"/>
      <c r="YX40" s="636"/>
      <c r="YY40" s="636"/>
      <c r="YZ40" s="636"/>
      <c r="ZA40" s="636"/>
      <c r="ZB40" s="636"/>
      <c r="ZC40" s="636"/>
      <c r="ZD40" s="636"/>
      <c r="ZE40" s="636"/>
      <c r="ZF40" s="636"/>
      <c r="ZG40" s="636"/>
      <c r="ZH40" s="636"/>
      <c r="ZI40" s="636"/>
      <c r="ZJ40" s="636"/>
      <c r="ZK40" s="636"/>
      <c r="ZL40" s="636"/>
      <c r="ZM40" s="636"/>
      <c r="ZN40" s="636"/>
      <c r="ZO40" s="636"/>
      <c r="ZP40" s="636"/>
      <c r="ZQ40" s="636"/>
      <c r="ZR40" s="636"/>
      <c r="ZS40" s="636"/>
      <c r="ZT40" s="636"/>
      <c r="ZU40" s="636"/>
      <c r="ZV40" s="636"/>
      <c r="ZW40" s="636"/>
      <c r="ZX40" s="636"/>
      <c r="ZY40" s="636"/>
      <c r="ZZ40" s="636"/>
      <c r="AAA40" s="636"/>
      <c r="AAB40" s="636"/>
      <c r="AAC40" s="636"/>
      <c r="AAD40" s="636"/>
      <c r="AAE40" s="636"/>
      <c r="AAF40" s="636"/>
      <c r="AAG40" s="636"/>
      <c r="AAH40" s="636"/>
      <c r="AAI40" s="636"/>
      <c r="AAJ40" s="636"/>
      <c r="AAK40" s="636"/>
      <c r="AAL40" s="636"/>
      <c r="AAM40" s="636"/>
      <c r="AAN40" s="636"/>
      <c r="AAO40" s="636"/>
      <c r="AAP40" s="636"/>
      <c r="AAQ40" s="636"/>
      <c r="AAR40" s="636"/>
      <c r="AAS40" s="636"/>
      <c r="AAT40" s="636"/>
      <c r="AAU40" s="636"/>
      <c r="AAV40" s="636"/>
      <c r="AAW40" s="636"/>
      <c r="AAX40" s="636"/>
      <c r="AAY40" s="636"/>
      <c r="AAZ40" s="636"/>
      <c r="ABA40" s="636"/>
      <c r="ABB40" s="636"/>
      <c r="ABC40" s="636"/>
      <c r="ABD40" s="636"/>
      <c r="ABE40" s="636"/>
      <c r="ABF40" s="636"/>
      <c r="ABG40" s="636"/>
      <c r="ABH40" s="636"/>
      <c r="ABI40" s="636"/>
      <c r="ABJ40" s="636"/>
      <c r="ABK40" s="636"/>
      <c r="ABL40" s="636"/>
      <c r="ABM40" s="636"/>
      <c r="ABN40" s="636"/>
      <c r="ABO40" s="636"/>
      <c r="ABP40" s="636"/>
      <c r="ABQ40" s="636"/>
      <c r="ABR40" s="636"/>
      <c r="ABS40" s="636"/>
      <c r="ABT40" s="636"/>
      <c r="ABU40" s="636"/>
      <c r="ABV40" s="636"/>
      <c r="ABW40" s="636"/>
      <c r="ABX40" s="636"/>
      <c r="ABY40" s="636"/>
      <c r="ABZ40" s="636"/>
      <c r="ACA40" s="636"/>
      <c r="ACB40" s="636"/>
      <c r="ACC40" s="636"/>
      <c r="ACD40" s="636"/>
      <c r="ACE40" s="636"/>
      <c r="ACF40" s="636"/>
      <c r="ACG40" s="636"/>
      <c r="ACH40" s="636"/>
      <c r="ACI40" s="636"/>
      <c r="ACJ40" s="636"/>
      <c r="ACK40" s="636"/>
      <c r="ACL40" s="636"/>
      <c r="ACM40" s="636"/>
      <c r="ACN40" s="636"/>
      <c r="ACO40" s="636"/>
      <c r="ACP40" s="636"/>
      <c r="ACQ40" s="636"/>
      <c r="ACR40" s="636"/>
      <c r="ACS40" s="636"/>
      <c r="ACT40" s="636"/>
      <c r="ACU40" s="636"/>
      <c r="ACV40" s="636"/>
      <c r="ACW40" s="636"/>
      <c r="ACX40" s="636"/>
      <c r="ACY40" s="636"/>
      <c r="ACZ40" s="636"/>
      <c r="ADA40" s="636"/>
      <c r="ADB40" s="636"/>
      <c r="ADC40" s="636"/>
      <c r="ADD40" s="636"/>
      <c r="ADE40" s="636"/>
      <c r="ADF40" s="636"/>
      <c r="ADG40" s="636"/>
      <c r="ADH40" s="636"/>
      <c r="ADI40" s="636"/>
      <c r="ADJ40" s="636"/>
      <c r="ADK40" s="636"/>
      <c r="ADL40" s="636"/>
      <c r="ADM40" s="636"/>
      <c r="ADN40" s="636"/>
      <c r="ADO40" s="636"/>
      <c r="ADP40" s="636"/>
      <c r="ADQ40" s="636"/>
      <c r="ADR40" s="636"/>
      <c r="ADS40" s="636"/>
      <c r="ADT40" s="636"/>
      <c r="ADU40" s="636"/>
      <c r="ADV40" s="636"/>
      <c r="ADW40" s="636"/>
      <c r="ADX40" s="636"/>
      <c r="ADY40" s="636"/>
      <c r="ADZ40" s="636"/>
      <c r="AEA40" s="636"/>
      <c r="AEB40" s="636"/>
      <c r="AEC40" s="636"/>
      <c r="AED40" s="636"/>
      <c r="AEE40" s="636"/>
      <c r="AEF40" s="636"/>
      <c r="AEG40" s="636"/>
      <c r="AEH40" s="636"/>
      <c r="AEI40" s="636"/>
      <c r="AEJ40" s="636"/>
      <c r="AEK40" s="636"/>
      <c r="AEL40" s="636"/>
      <c r="AEM40" s="636"/>
      <c r="AEN40" s="636"/>
      <c r="AEO40" s="636"/>
      <c r="AEP40" s="636"/>
      <c r="AEQ40" s="636"/>
      <c r="AER40" s="636"/>
      <c r="AES40" s="636"/>
      <c r="AET40" s="636"/>
      <c r="AEU40" s="636"/>
      <c r="AEV40" s="636"/>
      <c r="AEW40" s="636"/>
      <c r="AEX40" s="636"/>
      <c r="AEY40" s="636"/>
      <c r="AEZ40" s="636"/>
      <c r="AFA40" s="636"/>
      <c r="AFB40" s="636"/>
      <c r="AFC40" s="636"/>
      <c r="AFD40" s="636"/>
      <c r="AFE40" s="636"/>
      <c r="AFF40" s="636"/>
      <c r="AFG40" s="636"/>
      <c r="AFH40" s="636"/>
      <c r="AFI40" s="636"/>
      <c r="AFJ40" s="636"/>
      <c r="AFK40" s="636"/>
      <c r="AFL40" s="636"/>
      <c r="AFM40" s="636"/>
      <c r="AFN40" s="636"/>
      <c r="AFO40" s="636"/>
      <c r="AFP40" s="636"/>
      <c r="AFQ40" s="636"/>
      <c r="AFR40" s="636"/>
      <c r="AFS40" s="636"/>
      <c r="AFT40" s="636"/>
      <c r="AFU40" s="636"/>
      <c r="AFV40" s="636"/>
      <c r="AFW40" s="636"/>
      <c r="AFX40" s="636"/>
      <c r="AFY40" s="636"/>
      <c r="AFZ40" s="636"/>
      <c r="AGA40" s="636"/>
      <c r="AGB40" s="636"/>
      <c r="AGC40" s="636"/>
      <c r="AGD40" s="636"/>
      <c r="AGE40" s="636"/>
      <c r="AGF40" s="636"/>
      <c r="AGG40" s="636"/>
      <c r="AGH40" s="636"/>
      <c r="AGI40" s="636"/>
      <c r="AGJ40" s="636"/>
      <c r="AGK40" s="636"/>
      <c r="AGL40" s="636"/>
      <c r="AGM40" s="636"/>
      <c r="AGN40" s="636"/>
      <c r="AGO40" s="636"/>
      <c r="AGP40" s="636"/>
      <c r="AGQ40" s="636"/>
      <c r="AGR40" s="636"/>
      <c r="AGS40" s="636"/>
      <c r="AGT40" s="636"/>
      <c r="AGU40" s="636"/>
      <c r="AGV40" s="636"/>
      <c r="AGW40" s="636"/>
      <c r="AGX40" s="636"/>
      <c r="AGY40" s="636"/>
      <c r="AGZ40" s="636"/>
      <c r="AHA40" s="636"/>
      <c r="AHB40" s="636"/>
      <c r="AHC40" s="636"/>
      <c r="AHD40" s="636"/>
      <c r="AHE40" s="636"/>
      <c r="AHF40" s="636"/>
      <c r="AHG40" s="636"/>
      <c r="AHH40" s="636"/>
      <c r="AHI40" s="636"/>
      <c r="AHJ40" s="636"/>
      <c r="AHK40" s="636"/>
      <c r="AHL40" s="636"/>
      <c r="AHM40" s="636"/>
      <c r="AHN40" s="636"/>
      <c r="AHO40" s="636"/>
      <c r="AHP40" s="636"/>
      <c r="AHQ40" s="636"/>
      <c r="AHR40" s="636"/>
      <c r="AHS40" s="636"/>
      <c r="AHT40" s="636"/>
      <c r="AHU40" s="636"/>
      <c r="AHV40" s="636"/>
      <c r="AHW40" s="636"/>
      <c r="AHX40" s="636"/>
      <c r="AHY40" s="636"/>
      <c r="AHZ40" s="636"/>
      <c r="AIA40" s="636"/>
      <c r="AIB40" s="636"/>
      <c r="AIC40" s="636"/>
      <c r="AID40" s="636"/>
      <c r="AIE40" s="636"/>
      <c r="AIF40" s="636"/>
      <c r="AIG40" s="636"/>
      <c r="AIH40" s="636"/>
      <c r="AII40" s="636"/>
      <c r="AIJ40" s="636"/>
      <c r="AIK40" s="636"/>
      <c r="AIL40" s="636"/>
      <c r="AIM40" s="636"/>
      <c r="AIN40" s="636"/>
      <c r="AIO40" s="636"/>
      <c r="AIP40" s="636"/>
      <c r="AIQ40" s="636"/>
      <c r="AIR40" s="636"/>
      <c r="AIS40" s="636"/>
      <c r="AIT40" s="636"/>
      <c r="AIU40" s="636"/>
      <c r="AIV40" s="636"/>
      <c r="AIW40" s="636"/>
      <c r="AIX40" s="636"/>
      <c r="AIY40" s="636"/>
      <c r="AIZ40" s="636"/>
      <c r="AJA40" s="636"/>
      <c r="AJB40" s="636"/>
      <c r="AJC40" s="636"/>
      <c r="AJD40" s="636"/>
      <c r="AJE40" s="636"/>
      <c r="AJF40" s="636"/>
      <c r="AJG40" s="636"/>
      <c r="AJH40" s="636"/>
      <c r="AJI40" s="636"/>
      <c r="AJJ40" s="636"/>
      <c r="AJK40" s="636"/>
      <c r="AJL40" s="636"/>
      <c r="AJM40" s="636"/>
      <c r="AJN40" s="636"/>
      <c r="AJO40" s="636"/>
      <c r="AJP40" s="636"/>
      <c r="AJQ40" s="636"/>
      <c r="AJR40" s="636"/>
      <c r="AJS40" s="636"/>
      <c r="AJT40" s="636"/>
      <c r="AJU40" s="636"/>
      <c r="AJV40" s="636"/>
      <c r="AJW40" s="636"/>
      <c r="AJX40" s="636"/>
      <c r="AJY40" s="636"/>
      <c r="AJZ40" s="636"/>
      <c r="AKA40" s="636"/>
      <c r="AKB40" s="636"/>
      <c r="AKC40" s="636"/>
      <c r="AKD40" s="636"/>
      <c r="AKE40" s="636"/>
      <c r="AKF40" s="636"/>
      <c r="AKG40" s="636"/>
      <c r="AKH40" s="636"/>
      <c r="AKI40" s="636"/>
      <c r="AKJ40" s="636"/>
      <c r="AKK40" s="636"/>
      <c r="AKL40" s="636"/>
      <c r="AKM40" s="636"/>
      <c r="AKN40" s="636"/>
      <c r="AKO40" s="636"/>
      <c r="AKP40" s="636"/>
      <c r="AKQ40" s="636"/>
      <c r="AKR40" s="636"/>
      <c r="AKS40" s="636"/>
      <c r="AKT40" s="636"/>
      <c r="AKU40" s="636"/>
      <c r="AKV40" s="636"/>
      <c r="AKW40" s="636"/>
      <c r="AKX40" s="636"/>
      <c r="AKY40" s="636"/>
      <c r="AKZ40" s="636"/>
      <c r="ALA40" s="636"/>
      <c r="ALB40" s="636"/>
      <c r="ALC40" s="636"/>
      <c r="ALD40" s="636"/>
      <c r="ALE40" s="636"/>
      <c r="ALF40" s="636"/>
      <c r="ALG40" s="636"/>
      <c r="ALH40" s="636"/>
      <c r="ALI40" s="636"/>
      <c r="ALJ40" s="636"/>
      <c r="ALK40" s="636"/>
      <c r="ALL40" s="636"/>
      <c r="ALM40" s="636"/>
      <c r="ALN40" s="636"/>
      <c r="ALO40" s="636"/>
      <c r="ALP40" s="636"/>
      <c r="ALQ40" s="636"/>
      <c r="ALR40" s="636"/>
      <c r="ALS40" s="636"/>
      <c r="ALT40" s="636"/>
      <c r="ALU40" s="636"/>
      <c r="ALV40" s="636"/>
      <c r="ALW40" s="636"/>
      <c r="ALX40" s="636"/>
      <c r="ALY40" s="636"/>
      <c r="ALZ40" s="636"/>
      <c r="AMA40" s="636"/>
      <c r="AMB40" s="636"/>
      <c r="AMC40" s="636"/>
      <c r="AMD40" s="636"/>
      <c r="AME40" s="636"/>
      <c r="AMF40" s="636"/>
      <c r="AMG40" s="636"/>
      <c r="AMH40" s="636"/>
      <c r="AMI40" s="636"/>
      <c r="AMJ40" s="636"/>
      <c r="AMK40" s="636"/>
      <c r="AML40" s="636"/>
      <c r="AMM40" s="636"/>
      <c r="AMN40" s="636"/>
      <c r="AMO40" s="636"/>
      <c r="AMP40" s="636"/>
      <c r="AMQ40" s="636"/>
      <c r="AMR40" s="636"/>
      <c r="AMS40" s="636"/>
      <c r="AMT40" s="636"/>
      <c r="AMU40" s="636"/>
      <c r="AMV40" s="636"/>
      <c r="AMW40" s="636"/>
      <c r="AMX40" s="636"/>
      <c r="AMY40" s="636"/>
      <c r="AMZ40" s="636"/>
      <c r="ANA40" s="636"/>
      <c r="ANB40" s="636"/>
      <c r="ANC40" s="636"/>
      <c r="AND40" s="636"/>
      <c r="ANE40" s="636"/>
      <c r="ANF40" s="636"/>
      <c r="ANG40" s="636"/>
      <c r="ANH40" s="636"/>
      <c r="ANI40" s="636"/>
      <c r="ANJ40" s="636"/>
      <c r="ANK40" s="636"/>
      <c r="ANL40" s="636"/>
      <c r="ANM40" s="636"/>
      <c r="ANN40" s="636"/>
      <c r="ANO40" s="636"/>
      <c r="ANP40" s="636"/>
      <c r="ANQ40" s="636"/>
      <c r="ANR40" s="636"/>
      <c r="ANS40" s="636"/>
      <c r="ANT40" s="636"/>
      <c r="ANU40" s="636"/>
      <c r="ANV40" s="636"/>
      <c r="ANW40" s="636"/>
      <c r="ANX40" s="636"/>
      <c r="ANY40" s="636"/>
      <c r="ANZ40" s="636"/>
      <c r="AOA40" s="636"/>
      <c r="AOB40" s="636"/>
      <c r="AOC40" s="636"/>
      <c r="AOD40" s="636"/>
      <c r="AOE40" s="636"/>
      <c r="AOF40" s="636"/>
      <c r="AOG40" s="636"/>
      <c r="AOH40" s="636"/>
      <c r="AOI40" s="636"/>
      <c r="AOJ40" s="636"/>
      <c r="AOK40" s="636"/>
      <c r="AOL40" s="636"/>
      <c r="AOM40" s="636"/>
      <c r="AON40" s="636"/>
      <c r="AOO40" s="636"/>
      <c r="AOP40" s="636"/>
      <c r="AOQ40" s="636"/>
      <c r="AOR40" s="636"/>
      <c r="AOS40" s="636"/>
      <c r="AOT40" s="636"/>
      <c r="AOU40" s="636"/>
      <c r="AOV40" s="636"/>
      <c r="AOW40" s="636"/>
      <c r="AOX40" s="636"/>
      <c r="AOY40" s="636"/>
      <c r="AOZ40" s="636"/>
      <c r="APA40" s="636"/>
      <c r="APB40" s="636"/>
      <c r="APC40" s="636"/>
      <c r="APD40" s="636"/>
      <c r="APE40" s="636"/>
      <c r="APF40" s="636"/>
      <c r="APG40" s="636"/>
      <c r="APH40" s="636"/>
      <c r="API40" s="636"/>
      <c r="APJ40" s="636"/>
      <c r="APK40" s="636"/>
      <c r="APL40" s="636"/>
      <c r="APM40" s="636"/>
      <c r="APN40" s="636"/>
      <c r="APO40" s="636"/>
      <c r="APP40" s="636"/>
      <c r="APQ40" s="636"/>
      <c r="APR40" s="636"/>
      <c r="APS40" s="636"/>
      <c r="APT40" s="636"/>
      <c r="APU40" s="636"/>
      <c r="APV40" s="636"/>
      <c r="APW40" s="636"/>
      <c r="APX40" s="636"/>
      <c r="APY40" s="636"/>
      <c r="APZ40" s="636"/>
      <c r="AQA40" s="636"/>
      <c r="AQB40" s="636"/>
      <c r="AQC40" s="636"/>
      <c r="AQD40" s="636"/>
      <c r="AQE40" s="636"/>
      <c r="AQF40" s="636"/>
      <c r="AQG40" s="636"/>
      <c r="AQH40" s="636"/>
      <c r="AQI40" s="636"/>
      <c r="AQJ40" s="636"/>
      <c r="AQK40" s="636"/>
      <c r="AQL40" s="636"/>
      <c r="AQM40" s="636"/>
      <c r="AQN40" s="636"/>
      <c r="AQO40" s="636"/>
      <c r="AQP40" s="636"/>
      <c r="AQQ40" s="636"/>
      <c r="AQR40" s="636"/>
      <c r="AQS40" s="636"/>
      <c r="AQT40" s="636"/>
      <c r="AQU40" s="636"/>
      <c r="AQV40" s="636"/>
      <c r="AQW40" s="636"/>
      <c r="AQX40" s="636"/>
      <c r="AQY40" s="636"/>
      <c r="AQZ40" s="636"/>
      <c r="ARA40" s="636"/>
      <c r="ARB40" s="636"/>
      <c r="ARC40" s="636"/>
      <c r="ARD40" s="636"/>
      <c r="ARE40" s="636"/>
      <c r="ARF40" s="636"/>
      <c r="ARG40" s="636"/>
      <c r="ARH40" s="636"/>
      <c r="ARI40" s="636"/>
      <c r="ARJ40" s="636"/>
      <c r="ARK40" s="636"/>
      <c r="ARL40" s="636"/>
      <c r="ARM40" s="636"/>
      <c r="ARN40" s="636"/>
      <c r="ARO40" s="636"/>
      <c r="ARP40" s="636"/>
      <c r="ARQ40" s="636"/>
      <c r="ARR40" s="636"/>
      <c r="ARS40" s="636"/>
      <c r="ART40" s="636"/>
      <c r="ARU40" s="636"/>
      <c r="ARV40" s="636"/>
      <c r="ARW40" s="636"/>
      <c r="ARX40" s="636"/>
      <c r="ARY40" s="636"/>
      <c r="ARZ40" s="636"/>
      <c r="ASA40" s="636"/>
      <c r="ASB40" s="636"/>
      <c r="ASC40" s="636"/>
      <c r="ASD40" s="636"/>
      <c r="ASE40" s="636"/>
      <c r="ASF40" s="636"/>
      <c r="ASG40" s="636"/>
      <c r="ASH40" s="636"/>
      <c r="ASI40" s="636"/>
      <c r="ASJ40" s="636"/>
      <c r="ASK40" s="636"/>
      <c r="ASL40" s="636"/>
      <c r="ASM40" s="636"/>
      <c r="ASN40" s="636"/>
      <c r="ASO40" s="636"/>
      <c r="ASP40" s="636"/>
      <c r="ASQ40" s="636"/>
      <c r="ASR40" s="636"/>
      <c r="ASS40" s="636"/>
      <c r="AST40" s="636"/>
      <c r="ASU40" s="636"/>
      <c r="ASV40" s="636"/>
      <c r="ASW40" s="636"/>
      <c r="ASX40" s="636"/>
      <c r="ASY40" s="636"/>
      <c r="ASZ40" s="636"/>
      <c r="ATA40" s="636"/>
      <c r="ATB40" s="636"/>
      <c r="ATC40" s="636"/>
      <c r="ATD40" s="636"/>
      <c r="ATE40" s="636"/>
      <c r="ATF40" s="636"/>
      <c r="ATG40" s="636"/>
      <c r="ATH40" s="636"/>
      <c r="ATI40" s="636"/>
      <c r="ATJ40" s="636"/>
      <c r="ATK40" s="636"/>
      <c r="ATL40" s="636"/>
      <c r="ATM40" s="636"/>
      <c r="ATN40" s="636"/>
      <c r="ATO40" s="636"/>
      <c r="ATP40" s="636"/>
      <c r="ATQ40" s="636"/>
      <c r="ATR40" s="636"/>
      <c r="ATS40" s="636"/>
      <c r="ATT40" s="636"/>
      <c r="ATU40" s="636"/>
      <c r="ATV40" s="636"/>
      <c r="ATW40" s="636"/>
      <c r="ATX40" s="636"/>
      <c r="ATY40" s="636"/>
      <c r="ATZ40" s="636"/>
      <c r="AUA40" s="636"/>
      <c r="AUB40" s="636"/>
      <c r="AUC40" s="636"/>
      <c r="AUD40" s="636"/>
      <c r="AUE40" s="636"/>
      <c r="AUF40" s="636"/>
      <c r="AUG40" s="636"/>
      <c r="AUH40" s="636"/>
      <c r="AUI40" s="636"/>
      <c r="AUJ40" s="636"/>
      <c r="AUK40" s="636"/>
      <c r="AUL40" s="636"/>
      <c r="AUM40" s="636"/>
      <c r="AUN40" s="636"/>
      <c r="AUO40" s="636"/>
      <c r="AUP40" s="636"/>
      <c r="AUQ40" s="636"/>
      <c r="AUR40" s="636"/>
      <c r="AUS40" s="636"/>
      <c r="AUT40" s="636"/>
      <c r="AUU40" s="636"/>
      <c r="AUV40" s="636"/>
      <c r="AUW40" s="636"/>
      <c r="AUX40" s="636"/>
      <c r="AUY40" s="636"/>
      <c r="AUZ40" s="636"/>
      <c r="AVA40" s="636"/>
      <c r="AVB40" s="636"/>
      <c r="AVC40" s="636"/>
      <c r="AVD40" s="636"/>
      <c r="AVE40" s="636"/>
      <c r="AVF40" s="636"/>
      <c r="AVG40" s="636"/>
      <c r="AVH40" s="636"/>
      <c r="AVI40" s="636"/>
      <c r="AVJ40" s="636"/>
      <c r="AVK40" s="636"/>
      <c r="AVL40" s="636"/>
      <c r="AVM40" s="636"/>
      <c r="AVN40" s="636"/>
      <c r="AVO40" s="636"/>
      <c r="AVP40" s="636"/>
      <c r="AVQ40" s="636"/>
      <c r="AVR40" s="636"/>
      <c r="AVS40" s="636"/>
      <c r="AVT40" s="636"/>
      <c r="AVU40" s="636"/>
      <c r="AVV40" s="636"/>
      <c r="AVW40" s="636"/>
      <c r="AVX40" s="636"/>
      <c r="AVY40" s="636"/>
      <c r="AVZ40" s="636"/>
      <c r="AWA40" s="636"/>
      <c r="AWB40" s="636"/>
      <c r="AWC40" s="636"/>
      <c r="AWD40" s="636"/>
      <c r="AWE40" s="636"/>
      <c r="AWF40" s="636"/>
      <c r="AWG40" s="636"/>
      <c r="AWH40" s="636"/>
      <c r="AWI40" s="636"/>
      <c r="AWJ40" s="636"/>
      <c r="AWK40" s="636"/>
      <c r="AWL40" s="636"/>
      <c r="AWM40" s="636"/>
      <c r="AWN40" s="636"/>
      <c r="AWO40" s="636"/>
      <c r="AWP40" s="636"/>
      <c r="AWQ40" s="636"/>
      <c r="AWR40" s="636"/>
      <c r="AWS40" s="636"/>
      <c r="AWT40" s="636"/>
      <c r="AWU40" s="636"/>
      <c r="AWV40" s="636"/>
      <c r="AWW40" s="636"/>
      <c r="AWX40" s="636"/>
      <c r="AWY40" s="636"/>
      <c r="AWZ40" s="636"/>
      <c r="AXA40" s="636"/>
      <c r="AXB40" s="636"/>
      <c r="AXC40" s="636"/>
      <c r="AXD40" s="636"/>
      <c r="AXE40" s="636"/>
      <c r="AXF40" s="636"/>
      <c r="AXG40" s="636"/>
      <c r="AXH40" s="636"/>
      <c r="AXI40" s="636"/>
      <c r="AXJ40" s="636"/>
      <c r="AXK40" s="636"/>
      <c r="AXL40" s="636"/>
      <c r="AXM40" s="636"/>
      <c r="AXN40" s="636"/>
      <c r="AXO40" s="636"/>
      <c r="AXP40" s="636"/>
      <c r="AXQ40" s="636"/>
      <c r="AXR40" s="636"/>
      <c r="AXS40" s="636"/>
      <c r="AXT40" s="636"/>
      <c r="AXU40" s="636"/>
      <c r="AXV40" s="636"/>
      <c r="AXW40" s="636"/>
      <c r="AXX40" s="636"/>
      <c r="AXY40" s="636"/>
      <c r="AXZ40" s="636"/>
      <c r="AYA40" s="636"/>
      <c r="AYB40" s="636"/>
      <c r="AYC40" s="636"/>
      <c r="AYD40" s="636"/>
      <c r="AYE40" s="636"/>
      <c r="AYF40" s="636"/>
      <c r="AYG40" s="636"/>
      <c r="AYH40" s="636"/>
      <c r="AYI40" s="636"/>
      <c r="AYJ40" s="636"/>
      <c r="AYK40" s="636"/>
      <c r="AYL40" s="636"/>
      <c r="AYM40" s="636"/>
      <c r="AYN40" s="636"/>
      <c r="AYO40" s="636"/>
      <c r="AYP40" s="636"/>
      <c r="AYQ40" s="636"/>
      <c r="AYR40" s="636"/>
      <c r="AYS40" s="636"/>
      <c r="AYT40" s="636"/>
      <c r="AYU40" s="636"/>
      <c r="AYV40" s="636"/>
      <c r="AYW40" s="636"/>
      <c r="AYX40" s="636"/>
      <c r="AYY40" s="636"/>
      <c r="AYZ40" s="636"/>
      <c r="AZA40" s="636"/>
      <c r="AZB40" s="636"/>
      <c r="AZC40" s="636"/>
      <c r="AZD40" s="636"/>
      <c r="AZE40" s="636"/>
      <c r="AZF40" s="636"/>
      <c r="AZG40" s="636"/>
      <c r="AZH40" s="636"/>
      <c r="AZI40" s="636"/>
      <c r="AZJ40" s="636"/>
      <c r="AZK40" s="636"/>
      <c r="AZL40" s="636"/>
      <c r="AZM40" s="636"/>
      <c r="AZN40" s="636"/>
      <c r="AZO40" s="636"/>
      <c r="AZP40" s="636"/>
      <c r="AZQ40" s="636"/>
      <c r="AZR40" s="636"/>
      <c r="AZS40" s="636"/>
      <c r="AZT40" s="636"/>
      <c r="AZU40" s="636"/>
      <c r="AZV40" s="636"/>
      <c r="AZW40" s="636"/>
      <c r="AZX40" s="636"/>
      <c r="AZY40" s="636"/>
      <c r="AZZ40" s="636"/>
      <c r="BAA40" s="636"/>
      <c r="BAB40" s="636"/>
      <c r="BAC40" s="636"/>
      <c r="BAD40" s="636"/>
      <c r="BAE40" s="636"/>
      <c r="BAF40" s="636"/>
      <c r="BAG40" s="636"/>
      <c r="BAH40" s="636"/>
      <c r="BAI40" s="636"/>
      <c r="BAJ40" s="636"/>
      <c r="BAK40" s="636"/>
      <c r="BAL40" s="636"/>
      <c r="BAM40" s="636"/>
      <c r="BAN40" s="636"/>
      <c r="BAO40" s="636"/>
      <c r="BAP40" s="636"/>
      <c r="BAQ40" s="636"/>
      <c r="BAR40" s="636"/>
      <c r="BAS40" s="636"/>
      <c r="BAT40" s="636"/>
      <c r="BAU40" s="636"/>
      <c r="BAV40" s="636"/>
      <c r="BAW40" s="636"/>
      <c r="BAX40" s="636"/>
      <c r="BAY40" s="636"/>
      <c r="BAZ40" s="636"/>
      <c r="BBA40" s="636"/>
      <c r="BBB40" s="636"/>
      <c r="BBC40" s="636"/>
      <c r="BBD40" s="636"/>
      <c r="BBE40" s="636"/>
      <c r="BBF40" s="636"/>
      <c r="BBG40" s="636"/>
      <c r="BBH40" s="636"/>
      <c r="BBI40" s="636"/>
      <c r="BBJ40" s="636"/>
      <c r="BBK40" s="636"/>
      <c r="BBL40" s="636"/>
      <c r="BBM40" s="636"/>
      <c r="BBN40" s="636"/>
      <c r="BBO40" s="636"/>
      <c r="BBP40" s="636"/>
      <c r="BBQ40" s="636"/>
      <c r="BBR40" s="636"/>
      <c r="BBS40" s="636"/>
      <c r="BBT40" s="636"/>
      <c r="BBU40" s="636"/>
      <c r="BBV40" s="636"/>
      <c r="BBW40" s="636"/>
      <c r="BBX40" s="636"/>
      <c r="BBY40" s="636"/>
      <c r="BBZ40" s="636"/>
      <c r="BCA40" s="636"/>
      <c r="BCB40" s="636"/>
      <c r="BCC40" s="636"/>
      <c r="BCD40" s="636"/>
      <c r="BCE40" s="636"/>
      <c r="BCF40" s="636"/>
      <c r="BCG40" s="636"/>
      <c r="BCH40" s="636"/>
      <c r="BCI40" s="636"/>
      <c r="BCJ40" s="636"/>
      <c r="BCK40" s="636"/>
      <c r="BCL40" s="636"/>
      <c r="BCM40" s="636"/>
      <c r="BCN40" s="636"/>
      <c r="BCO40" s="636"/>
      <c r="BCP40" s="636"/>
      <c r="BCQ40" s="636"/>
      <c r="BCR40" s="636"/>
      <c r="BCS40" s="636"/>
      <c r="BCT40" s="636"/>
      <c r="BCU40" s="636"/>
      <c r="BCV40" s="636"/>
      <c r="BCW40" s="636"/>
      <c r="BCX40" s="636"/>
      <c r="BCY40" s="636"/>
      <c r="BCZ40" s="636"/>
      <c r="BDA40" s="636"/>
      <c r="BDB40" s="636"/>
      <c r="BDC40" s="636"/>
      <c r="BDD40" s="636"/>
      <c r="BDE40" s="636"/>
      <c r="BDF40" s="636"/>
      <c r="BDG40" s="636"/>
      <c r="BDH40" s="636"/>
      <c r="BDI40" s="636"/>
      <c r="BDJ40" s="636"/>
      <c r="BDK40" s="636"/>
      <c r="BDL40" s="636"/>
      <c r="BDM40" s="636"/>
      <c r="BDN40" s="636"/>
      <c r="BDO40" s="636"/>
      <c r="BDP40" s="636"/>
      <c r="BDQ40" s="636"/>
      <c r="BDR40" s="636"/>
      <c r="BDS40" s="636"/>
      <c r="BDT40" s="636"/>
      <c r="BDU40" s="636"/>
      <c r="BDV40" s="636"/>
      <c r="BDW40" s="636"/>
      <c r="BDX40" s="636"/>
      <c r="BDY40" s="636"/>
      <c r="BDZ40" s="636"/>
      <c r="BEA40" s="636"/>
      <c r="BEB40" s="636"/>
      <c r="BEC40" s="636"/>
      <c r="BED40" s="636"/>
      <c r="BEE40" s="636"/>
      <c r="BEF40" s="636"/>
      <c r="BEG40" s="636"/>
      <c r="BEH40" s="636"/>
      <c r="BEI40" s="636"/>
      <c r="BEJ40" s="636"/>
      <c r="BEK40" s="636"/>
      <c r="BEL40" s="636"/>
      <c r="BEM40" s="636"/>
      <c r="BEN40" s="636"/>
      <c r="BEO40" s="636"/>
      <c r="BEP40" s="636"/>
      <c r="BEQ40" s="636"/>
      <c r="BER40" s="636"/>
      <c r="BES40" s="636"/>
      <c r="BET40" s="636"/>
      <c r="BEU40" s="636"/>
      <c r="BEV40" s="636"/>
      <c r="BEW40" s="636"/>
      <c r="BEX40" s="636"/>
      <c r="BEY40" s="636"/>
      <c r="BEZ40" s="636"/>
      <c r="BFA40" s="636"/>
      <c r="BFB40" s="636"/>
      <c r="BFC40" s="636"/>
      <c r="BFD40" s="636"/>
      <c r="BFE40" s="636"/>
      <c r="BFF40" s="636"/>
      <c r="BFG40" s="636"/>
      <c r="BFH40" s="636"/>
      <c r="BFI40" s="636"/>
      <c r="BFJ40" s="636"/>
      <c r="BFK40" s="636"/>
      <c r="BFL40" s="636"/>
      <c r="BFM40" s="636"/>
      <c r="BFN40" s="636"/>
      <c r="BFO40" s="636"/>
      <c r="BFP40" s="636"/>
      <c r="BFQ40" s="636"/>
      <c r="BFR40" s="636"/>
      <c r="BFS40" s="636"/>
      <c r="BFT40" s="636"/>
      <c r="BFU40" s="636"/>
      <c r="BFV40" s="636"/>
      <c r="BFW40" s="636"/>
      <c r="BFX40" s="636"/>
      <c r="BFY40" s="636"/>
      <c r="BFZ40" s="636"/>
      <c r="BGA40" s="636"/>
      <c r="BGB40" s="636"/>
      <c r="BGC40" s="636"/>
      <c r="BGD40" s="636"/>
      <c r="BGE40" s="636"/>
      <c r="BGF40" s="636"/>
      <c r="BGG40" s="636"/>
      <c r="BGH40" s="636"/>
      <c r="BGI40" s="636"/>
      <c r="BGJ40" s="636"/>
      <c r="BGK40" s="636"/>
      <c r="BGL40" s="636"/>
      <c r="BGM40" s="636"/>
      <c r="BGN40" s="636"/>
      <c r="BGO40" s="636"/>
      <c r="BGP40" s="636"/>
      <c r="BGQ40" s="636"/>
      <c r="BGR40" s="636"/>
      <c r="BGS40" s="636"/>
      <c r="BGT40" s="636"/>
      <c r="BGU40" s="636"/>
      <c r="BGV40" s="636"/>
      <c r="BGW40" s="636"/>
      <c r="BGX40" s="636"/>
      <c r="BGY40" s="636"/>
      <c r="BGZ40" s="636"/>
      <c r="BHA40" s="636"/>
      <c r="BHB40" s="636"/>
      <c r="BHC40" s="636"/>
      <c r="BHD40" s="636"/>
      <c r="BHE40" s="636"/>
      <c r="BHF40" s="636"/>
      <c r="BHG40" s="636"/>
      <c r="BHH40" s="636"/>
      <c r="BHI40" s="636"/>
      <c r="BHJ40" s="636"/>
      <c r="BHK40" s="636"/>
      <c r="BHL40" s="636"/>
      <c r="BHM40" s="636"/>
      <c r="BHN40" s="636"/>
      <c r="BHO40" s="636"/>
      <c r="BHP40" s="636"/>
      <c r="BHQ40" s="636"/>
      <c r="BHR40" s="636"/>
      <c r="BHS40" s="636"/>
      <c r="BHT40" s="636"/>
      <c r="BHU40" s="636"/>
      <c r="BHV40" s="636"/>
      <c r="BHW40" s="636"/>
      <c r="BHX40" s="636"/>
      <c r="BHY40" s="636"/>
      <c r="BHZ40" s="636"/>
      <c r="BIA40" s="636"/>
      <c r="BIB40" s="636"/>
      <c r="BIC40" s="636"/>
      <c r="BID40" s="636"/>
      <c r="BIE40" s="636"/>
      <c r="BIF40" s="636"/>
      <c r="BIG40" s="636"/>
      <c r="BIH40" s="636"/>
      <c r="BII40" s="636"/>
      <c r="BIJ40" s="636"/>
      <c r="BIK40" s="636"/>
      <c r="BIL40" s="636"/>
      <c r="BIM40" s="636"/>
      <c r="BIN40" s="636"/>
      <c r="BIO40" s="636"/>
      <c r="BIP40" s="636"/>
      <c r="BIQ40" s="636"/>
      <c r="BIR40" s="636"/>
      <c r="BIS40" s="636"/>
      <c r="BIT40" s="636"/>
      <c r="BIU40" s="636"/>
      <c r="BIV40" s="636"/>
      <c r="BIW40" s="636"/>
      <c r="BIX40" s="636"/>
      <c r="BIY40" s="636"/>
      <c r="BIZ40" s="636"/>
      <c r="BJA40" s="636"/>
      <c r="BJB40" s="636"/>
      <c r="BJC40" s="636"/>
      <c r="BJD40" s="636"/>
      <c r="BJE40" s="636"/>
      <c r="BJF40" s="636"/>
      <c r="BJG40" s="636"/>
      <c r="BJH40" s="636"/>
      <c r="BJI40" s="636"/>
      <c r="BJJ40" s="636"/>
      <c r="BJK40" s="636"/>
      <c r="BJL40" s="636"/>
      <c r="BJM40" s="636"/>
      <c r="BJN40" s="636"/>
      <c r="BJO40" s="636"/>
      <c r="BJP40" s="636"/>
      <c r="BJQ40" s="636"/>
      <c r="BJR40" s="636"/>
      <c r="BJS40" s="636"/>
      <c r="BJT40" s="636"/>
      <c r="BJU40" s="636"/>
      <c r="BJV40" s="636"/>
      <c r="BJW40" s="636"/>
      <c r="BJX40" s="636"/>
      <c r="BJY40" s="636"/>
      <c r="BJZ40" s="636"/>
      <c r="BKA40" s="636"/>
      <c r="BKB40" s="636"/>
      <c r="BKC40" s="636"/>
      <c r="BKD40" s="636"/>
      <c r="BKE40" s="636"/>
      <c r="BKF40" s="636"/>
      <c r="BKG40" s="636"/>
      <c r="BKH40" s="636"/>
      <c r="BKI40" s="636"/>
      <c r="BKJ40" s="636"/>
      <c r="BKK40" s="636"/>
      <c r="BKL40" s="636"/>
      <c r="BKM40" s="636"/>
      <c r="BKN40" s="636"/>
      <c r="BKO40" s="636"/>
      <c r="BKP40" s="636"/>
      <c r="BKQ40" s="636"/>
      <c r="BKR40" s="636"/>
      <c r="BKS40" s="636"/>
      <c r="BKT40" s="636"/>
      <c r="BKU40" s="636"/>
      <c r="BKV40" s="636"/>
      <c r="BKW40" s="636"/>
      <c r="BKX40" s="636"/>
      <c r="BKY40" s="636"/>
      <c r="BKZ40" s="636"/>
      <c r="BLA40" s="636"/>
      <c r="BLB40" s="636"/>
      <c r="BLC40" s="636"/>
      <c r="BLD40" s="636"/>
      <c r="BLE40" s="636"/>
      <c r="BLF40" s="636"/>
      <c r="BLG40" s="636"/>
      <c r="BLH40" s="636"/>
      <c r="BLI40" s="636"/>
      <c r="BLJ40" s="636"/>
      <c r="BLK40" s="636"/>
      <c r="BLL40" s="636"/>
      <c r="BLM40" s="636"/>
      <c r="BLN40" s="636"/>
      <c r="BLO40" s="636"/>
      <c r="BLP40" s="636"/>
      <c r="BLQ40" s="636"/>
      <c r="BLR40" s="636"/>
      <c r="BLS40" s="636"/>
      <c r="BLT40" s="636"/>
      <c r="BLU40" s="636"/>
      <c r="BLV40" s="636"/>
      <c r="BLW40" s="636"/>
      <c r="BLX40" s="636"/>
      <c r="BLY40" s="636"/>
      <c r="BLZ40" s="636"/>
      <c r="BMA40" s="636"/>
      <c r="BMB40" s="636"/>
      <c r="BMC40" s="636"/>
      <c r="BMD40" s="636"/>
      <c r="BME40" s="636"/>
      <c r="BMF40" s="636"/>
      <c r="BMG40" s="636"/>
      <c r="BMH40" s="636"/>
      <c r="BMI40" s="636"/>
      <c r="BMJ40" s="636"/>
      <c r="BMK40" s="636"/>
      <c r="BML40" s="636"/>
      <c r="BMM40" s="636"/>
      <c r="BMN40" s="636"/>
      <c r="BMO40" s="636"/>
      <c r="BMP40" s="636"/>
      <c r="BMQ40" s="636"/>
      <c r="BMR40" s="636"/>
      <c r="BMS40" s="636"/>
      <c r="BMT40" s="636"/>
      <c r="BMU40" s="636"/>
      <c r="BMV40" s="636"/>
      <c r="BMW40" s="636"/>
      <c r="BMX40" s="636"/>
      <c r="BMY40" s="636"/>
      <c r="BMZ40" s="636"/>
      <c r="BNA40" s="636"/>
      <c r="BNB40" s="636"/>
      <c r="BNC40" s="636"/>
      <c r="BND40" s="636"/>
      <c r="BNE40" s="636"/>
      <c r="BNF40" s="636"/>
      <c r="BNG40" s="636"/>
      <c r="BNH40" s="636"/>
      <c r="BNI40" s="636"/>
      <c r="BNJ40" s="636"/>
      <c r="BNK40" s="636"/>
      <c r="BNL40" s="636"/>
      <c r="BNM40" s="636"/>
      <c r="BNN40" s="636"/>
      <c r="BNO40" s="636"/>
      <c r="BNP40" s="636"/>
      <c r="BNQ40" s="636"/>
      <c r="BNR40" s="636"/>
      <c r="BNS40" s="636"/>
      <c r="BNT40" s="636"/>
      <c r="BNU40" s="636"/>
      <c r="BNV40" s="636"/>
      <c r="BNW40" s="636"/>
      <c r="BNX40" s="636"/>
      <c r="BNY40" s="636"/>
      <c r="BNZ40" s="636"/>
      <c r="BOA40" s="636"/>
      <c r="BOB40" s="636"/>
      <c r="BOC40" s="636"/>
      <c r="BOD40" s="636"/>
      <c r="BOE40" s="636"/>
      <c r="BOF40" s="636"/>
      <c r="BOG40" s="636"/>
      <c r="BOH40" s="636"/>
      <c r="BOI40" s="636"/>
      <c r="BOJ40" s="636"/>
      <c r="BOK40" s="636"/>
      <c r="BOL40" s="636"/>
      <c r="BOM40" s="636"/>
      <c r="BON40" s="636"/>
      <c r="BOO40" s="636"/>
      <c r="BOP40" s="636"/>
      <c r="BOQ40" s="636"/>
      <c r="BOR40" s="636"/>
      <c r="BOS40" s="636"/>
      <c r="BOT40" s="636"/>
      <c r="BOU40" s="636"/>
      <c r="BOV40" s="636"/>
      <c r="BOW40" s="636"/>
      <c r="BOX40" s="636"/>
      <c r="BOY40" s="636"/>
      <c r="BOZ40" s="636"/>
      <c r="BPA40" s="636"/>
      <c r="BPB40" s="636"/>
      <c r="BPC40" s="636"/>
      <c r="BPD40" s="636"/>
      <c r="BPE40" s="636"/>
      <c r="BPF40" s="636"/>
      <c r="BPG40" s="636"/>
      <c r="BPH40" s="636"/>
      <c r="BPI40" s="636"/>
      <c r="BPJ40" s="636"/>
      <c r="BPK40" s="636"/>
      <c r="BPL40" s="636"/>
      <c r="BPM40" s="636"/>
      <c r="BPN40" s="636"/>
      <c r="BPO40" s="636"/>
      <c r="BPP40" s="636"/>
      <c r="BPQ40" s="636"/>
      <c r="BPR40" s="636"/>
      <c r="BPS40" s="636"/>
      <c r="BPT40" s="636"/>
      <c r="BPU40" s="636"/>
      <c r="BPV40" s="636"/>
      <c r="BPW40" s="636"/>
      <c r="BPX40" s="636"/>
      <c r="BPY40" s="636"/>
      <c r="BPZ40" s="636"/>
      <c r="BQA40" s="636"/>
      <c r="BQB40" s="636"/>
      <c r="BQC40" s="636"/>
      <c r="BQD40" s="636"/>
      <c r="BQE40" s="636"/>
      <c r="BQF40" s="636"/>
      <c r="BQG40" s="636"/>
      <c r="BQH40" s="636"/>
      <c r="BQI40" s="636"/>
      <c r="BQJ40" s="636"/>
      <c r="BQK40" s="636"/>
      <c r="BQL40" s="636"/>
      <c r="BQM40" s="636"/>
      <c r="BQN40" s="636"/>
      <c r="BQO40" s="636"/>
      <c r="BQP40" s="636"/>
      <c r="BQQ40" s="636"/>
      <c r="BQR40" s="636"/>
      <c r="BQS40" s="636"/>
      <c r="BQT40" s="636"/>
      <c r="BQU40" s="636"/>
      <c r="BQV40" s="636"/>
      <c r="BQW40" s="636"/>
      <c r="BQX40" s="636"/>
      <c r="BQY40" s="636"/>
      <c r="BQZ40" s="636"/>
      <c r="BRA40" s="636"/>
      <c r="BRB40" s="636"/>
      <c r="BRC40" s="636"/>
      <c r="BRD40" s="636"/>
      <c r="BRE40" s="636"/>
      <c r="BRF40" s="636"/>
      <c r="BRG40" s="636"/>
      <c r="BRH40" s="636"/>
      <c r="BRI40" s="636"/>
      <c r="BRJ40" s="636"/>
      <c r="BRK40" s="636"/>
      <c r="BRL40" s="636"/>
      <c r="BRM40" s="636"/>
      <c r="BRN40" s="636"/>
      <c r="BRO40" s="636"/>
      <c r="BRP40" s="636"/>
      <c r="BRQ40" s="636"/>
      <c r="BRR40" s="636"/>
      <c r="BRS40" s="636"/>
      <c r="BRT40" s="636"/>
      <c r="BRU40" s="636"/>
      <c r="BRV40" s="636"/>
      <c r="BRW40" s="636"/>
      <c r="BRX40" s="636"/>
      <c r="BRY40" s="636"/>
      <c r="BRZ40" s="636"/>
      <c r="BSA40" s="636"/>
      <c r="BSB40" s="636"/>
      <c r="BSC40" s="636"/>
      <c r="BSD40" s="636"/>
      <c r="BSE40" s="636"/>
      <c r="BSF40" s="636"/>
      <c r="BSG40" s="636"/>
      <c r="BSH40" s="636"/>
      <c r="BSI40" s="636"/>
      <c r="BSJ40" s="636"/>
      <c r="BSK40" s="636"/>
      <c r="BSL40" s="636"/>
      <c r="BSM40" s="636"/>
      <c r="BSN40" s="636"/>
      <c r="BSO40" s="636"/>
      <c r="BSP40" s="636"/>
      <c r="BSQ40" s="636"/>
      <c r="BSR40" s="636"/>
      <c r="BSS40" s="636"/>
      <c r="BST40" s="636"/>
      <c r="BSU40" s="636"/>
      <c r="BSV40" s="636"/>
      <c r="BSW40" s="636"/>
      <c r="BSX40" s="636"/>
      <c r="BSY40" s="636"/>
      <c r="BSZ40" s="636"/>
      <c r="BTA40" s="636"/>
      <c r="BTB40" s="636"/>
      <c r="BTC40" s="636"/>
      <c r="BTD40" s="636"/>
      <c r="BTE40" s="636"/>
      <c r="BTF40" s="636"/>
      <c r="BTG40" s="636"/>
      <c r="BTH40" s="636"/>
      <c r="BTI40" s="636"/>
      <c r="BTJ40" s="636"/>
      <c r="BTK40" s="636"/>
      <c r="BTL40" s="636"/>
      <c r="BTM40" s="636"/>
      <c r="BTN40" s="636"/>
      <c r="BTO40" s="636"/>
      <c r="BTP40" s="636"/>
      <c r="BTQ40" s="636"/>
      <c r="BTR40" s="636"/>
      <c r="BTS40" s="636"/>
      <c r="BTT40" s="636"/>
      <c r="BTU40" s="636"/>
      <c r="BTV40" s="636"/>
      <c r="BTW40" s="636"/>
      <c r="BTX40" s="636"/>
      <c r="BTY40" s="636"/>
      <c r="BTZ40" s="636"/>
      <c r="BUA40" s="636"/>
      <c r="BUB40" s="636"/>
      <c r="BUC40" s="636"/>
      <c r="BUD40" s="636"/>
      <c r="BUE40" s="636"/>
      <c r="BUF40" s="636"/>
      <c r="BUG40" s="636"/>
      <c r="BUH40" s="636"/>
      <c r="BUI40" s="636"/>
      <c r="BUJ40" s="636"/>
      <c r="BUK40" s="636"/>
      <c r="BUL40" s="636"/>
      <c r="BUM40" s="636"/>
      <c r="BUN40" s="636"/>
      <c r="BUO40" s="636"/>
      <c r="BUP40" s="636"/>
      <c r="BUQ40" s="636"/>
      <c r="BUR40" s="636"/>
      <c r="BUS40" s="636"/>
      <c r="BUT40" s="636"/>
      <c r="BUU40" s="636"/>
      <c r="BUV40" s="636"/>
      <c r="BUW40" s="636"/>
      <c r="BUX40" s="636"/>
      <c r="BUY40" s="636"/>
      <c r="BUZ40" s="636"/>
      <c r="BVA40" s="636"/>
      <c r="BVB40" s="636"/>
      <c r="BVC40" s="636"/>
      <c r="BVD40" s="636"/>
      <c r="BVE40" s="636"/>
      <c r="BVF40" s="636"/>
      <c r="BVG40" s="636"/>
      <c r="BVH40" s="636"/>
      <c r="BVI40" s="636"/>
      <c r="BVJ40" s="636"/>
      <c r="BVK40" s="636"/>
      <c r="BVL40" s="636"/>
      <c r="BVM40" s="636"/>
      <c r="BVN40" s="636"/>
      <c r="BVO40" s="636"/>
      <c r="BVP40" s="636"/>
      <c r="BVQ40" s="636"/>
      <c r="BVR40" s="636"/>
      <c r="BVS40" s="636"/>
      <c r="BVT40" s="636"/>
      <c r="BVU40" s="636"/>
      <c r="BVV40" s="636"/>
      <c r="BVW40" s="636"/>
      <c r="BVX40" s="636"/>
      <c r="BVY40" s="636"/>
      <c r="BVZ40" s="636"/>
      <c r="BWA40" s="636"/>
      <c r="BWB40" s="636"/>
      <c r="BWC40" s="636"/>
      <c r="BWD40" s="636"/>
      <c r="BWE40" s="636"/>
      <c r="BWF40" s="636"/>
      <c r="BWG40" s="636"/>
      <c r="BWH40" s="636"/>
      <c r="BWI40" s="636"/>
      <c r="BWJ40" s="636"/>
      <c r="BWK40" s="636"/>
      <c r="BWL40" s="636"/>
      <c r="BWM40" s="636"/>
      <c r="BWN40" s="636"/>
      <c r="BWO40" s="636"/>
      <c r="BWP40" s="636"/>
      <c r="BWQ40" s="636"/>
      <c r="BWR40" s="636"/>
      <c r="BWS40" s="636"/>
      <c r="BWT40" s="636"/>
      <c r="BWU40" s="636"/>
      <c r="BWV40" s="636"/>
      <c r="BWW40" s="636"/>
      <c r="BWX40" s="636"/>
      <c r="BWY40" s="636"/>
      <c r="BWZ40" s="636"/>
      <c r="BXA40" s="636"/>
      <c r="BXB40" s="636"/>
      <c r="BXC40" s="636"/>
      <c r="BXD40" s="636"/>
      <c r="BXE40" s="636"/>
      <c r="BXF40" s="636"/>
      <c r="BXG40" s="636"/>
      <c r="BXH40" s="636"/>
      <c r="BXI40" s="636"/>
      <c r="BXJ40" s="636"/>
      <c r="BXK40" s="636"/>
      <c r="BXL40" s="636"/>
      <c r="BXM40" s="636"/>
      <c r="BXN40" s="636"/>
      <c r="BXO40" s="636"/>
      <c r="BXP40" s="636"/>
      <c r="BXQ40" s="636"/>
      <c r="BXR40" s="636"/>
      <c r="BXS40" s="636"/>
      <c r="BXT40" s="636"/>
      <c r="BXU40" s="636"/>
      <c r="BXV40" s="636"/>
      <c r="BXW40" s="636"/>
      <c r="BXX40" s="636"/>
      <c r="BXY40" s="636"/>
      <c r="BXZ40" s="636"/>
      <c r="BYA40" s="636"/>
      <c r="BYB40" s="636"/>
      <c r="BYC40" s="636"/>
      <c r="BYD40" s="636"/>
      <c r="BYE40" s="636"/>
      <c r="BYF40" s="636"/>
      <c r="BYG40" s="636"/>
      <c r="BYH40" s="636"/>
      <c r="BYI40" s="636"/>
      <c r="BYJ40" s="636"/>
      <c r="BYK40" s="636"/>
      <c r="BYL40" s="636"/>
      <c r="BYM40" s="636"/>
      <c r="BYN40" s="636"/>
      <c r="BYO40" s="636"/>
      <c r="BYP40" s="636"/>
      <c r="BYQ40" s="636"/>
      <c r="BYR40" s="636"/>
      <c r="BYS40" s="636"/>
      <c r="BYT40" s="636"/>
      <c r="BYU40" s="636"/>
      <c r="BYV40" s="636"/>
      <c r="BYW40" s="636"/>
      <c r="BYX40" s="636"/>
      <c r="BYY40" s="636"/>
      <c r="BYZ40" s="636"/>
      <c r="BZA40" s="636"/>
      <c r="BZB40" s="636"/>
      <c r="BZC40" s="636"/>
      <c r="BZD40" s="636"/>
      <c r="BZE40" s="636"/>
      <c r="BZF40" s="636"/>
      <c r="BZG40" s="636"/>
      <c r="BZH40" s="636"/>
      <c r="BZI40" s="636"/>
      <c r="BZJ40" s="636"/>
      <c r="BZK40" s="636"/>
      <c r="BZL40" s="636"/>
      <c r="BZM40" s="636"/>
      <c r="BZN40" s="636"/>
      <c r="BZO40" s="636"/>
      <c r="BZP40" s="636"/>
      <c r="BZQ40" s="636"/>
      <c r="BZR40" s="636"/>
      <c r="BZS40" s="636"/>
      <c r="BZT40" s="636"/>
      <c r="BZU40" s="636"/>
      <c r="BZV40" s="636"/>
      <c r="BZW40" s="636"/>
      <c r="BZX40" s="636"/>
      <c r="BZY40" s="636"/>
      <c r="BZZ40" s="636"/>
      <c r="CAA40" s="636"/>
      <c r="CAB40" s="636"/>
      <c r="CAC40" s="636"/>
      <c r="CAD40" s="636"/>
      <c r="CAE40" s="636"/>
      <c r="CAF40" s="636"/>
      <c r="CAG40" s="636"/>
      <c r="CAH40" s="636"/>
      <c r="CAI40" s="636"/>
      <c r="CAJ40" s="636"/>
      <c r="CAK40" s="636"/>
      <c r="CAL40" s="636"/>
      <c r="CAM40" s="636"/>
      <c r="CAN40" s="636"/>
      <c r="CAO40" s="636"/>
      <c r="CAP40" s="636"/>
      <c r="CAQ40" s="636"/>
      <c r="CAR40" s="636"/>
      <c r="CAS40" s="636"/>
      <c r="CAT40" s="636"/>
      <c r="CAU40" s="636"/>
      <c r="CAV40" s="636"/>
      <c r="CAW40" s="636"/>
      <c r="CAX40" s="636"/>
      <c r="CAY40" s="636"/>
      <c r="CAZ40" s="636"/>
      <c r="CBA40" s="636"/>
      <c r="CBB40" s="636"/>
      <c r="CBC40" s="636"/>
      <c r="CBD40" s="636"/>
      <c r="CBE40" s="636"/>
      <c r="CBF40" s="636"/>
      <c r="CBG40" s="636"/>
      <c r="CBH40" s="636"/>
      <c r="CBI40" s="636"/>
      <c r="CBJ40" s="636"/>
      <c r="CBK40" s="636"/>
      <c r="CBL40" s="636"/>
      <c r="CBM40" s="636"/>
      <c r="CBN40" s="636"/>
      <c r="CBO40" s="636"/>
      <c r="CBP40" s="636"/>
      <c r="CBQ40" s="636"/>
      <c r="CBR40" s="636"/>
      <c r="CBS40" s="636"/>
      <c r="CBT40" s="636"/>
      <c r="CBU40" s="636"/>
      <c r="CBV40" s="636"/>
      <c r="CBW40" s="636"/>
      <c r="CBX40" s="636"/>
      <c r="CBY40" s="636"/>
      <c r="CBZ40" s="636"/>
      <c r="CCA40" s="636"/>
      <c r="CCB40" s="636"/>
      <c r="CCC40" s="636"/>
      <c r="CCD40" s="636"/>
      <c r="CCE40" s="636"/>
      <c r="CCF40" s="636"/>
      <c r="CCG40" s="636"/>
      <c r="CCH40" s="636"/>
      <c r="CCI40" s="636"/>
      <c r="CCJ40" s="636"/>
      <c r="CCK40" s="636"/>
      <c r="CCL40" s="636"/>
      <c r="CCM40" s="636"/>
      <c r="CCN40" s="636"/>
      <c r="CCO40" s="636"/>
      <c r="CCP40" s="636"/>
      <c r="CCQ40" s="636"/>
      <c r="CCR40" s="636"/>
      <c r="CCS40" s="636"/>
      <c r="CCT40" s="636"/>
      <c r="CCU40" s="636"/>
      <c r="CCV40" s="636"/>
      <c r="CCW40" s="636"/>
      <c r="CCX40" s="636"/>
      <c r="CCY40" s="636"/>
      <c r="CCZ40" s="636"/>
      <c r="CDA40" s="636"/>
      <c r="CDB40" s="636"/>
      <c r="CDC40" s="636"/>
      <c r="CDD40" s="636"/>
      <c r="CDE40" s="636"/>
      <c r="CDF40" s="636"/>
      <c r="CDG40" s="636"/>
      <c r="CDH40" s="636"/>
      <c r="CDI40" s="636"/>
      <c r="CDJ40" s="636"/>
      <c r="CDK40" s="636"/>
      <c r="CDL40" s="636"/>
      <c r="CDM40" s="636"/>
      <c r="CDN40" s="636"/>
      <c r="CDO40" s="636"/>
      <c r="CDP40" s="636"/>
      <c r="CDQ40" s="636"/>
      <c r="CDR40" s="636"/>
      <c r="CDS40" s="636"/>
      <c r="CDT40" s="636"/>
      <c r="CDU40" s="636"/>
      <c r="CDV40" s="636"/>
      <c r="CDW40" s="636"/>
      <c r="CDX40" s="636"/>
      <c r="CDY40" s="636"/>
      <c r="CDZ40" s="636"/>
      <c r="CEA40" s="636"/>
      <c r="CEB40" s="636"/>
      <c r="CEC40" s="636"/>
      <c r="CED40" s="636"/>
      <c r="CEE40" s="636"/>
      <c r="CEF40" s="636"/>
      <c r="CEG40" s="636"/>
      <c r="CEH40" s="636"/>
      <c r="CEI40" s="636"/>
      <c r="CEJ40" s="636"/>
      <c r="CEK40" s="636"/>
      <c r="CEL40" s="636"/>
      <c r="CEM40" s="636"/>
      <c r="CEN40" s="636"/>
      <c r="CEO40" s="636"/>
      <c r="CEP40" s="636"/>
      <c r="CEQ40" s="636"/>
      <c r="CER40" s="636"/>
      <c r="CES40" s="636"/>
      <c r="CET40" s="636"/>
      <c r="CEU40" s="636"/>
      <c r="CEV40" s="636"/>
      <c r="CEW40" s="636"/>
      <c r="CEX40" s="636"/>
      <c r="CEY40" s="636"/>
      <c r="CEZ40" s="636"/>
      <c r="CFA40" s="636"/>
      <c r="CFB40" s="636"/>
      <c r="CFC40" s="636"/>
      <c r="CFD40" s="636"/>
      <c r="CFE40" s="636"/>
      <c r="CFF40" s="636"/>
      <c r="CFG40" s="636"/>
      <c r="CFH40" s="636"/>
      <c r="CFI40" s="636"/>
      <c r="CFJ40" s="636"/>
      <c r="CFK40" s="636"/>
      <c r="CFL40" s="636"/>
      <c r="CFM40" s="636"/>
      <c r="CFN40" s="636"/>
      <c r="CFO40" s="636"/>
      <c r="CFP40" s="636"/>
      <c r="CFQ40" s="636"/>
      <c r="CFR40" s="636"/>
      <c r="CFS40" s="636"/>
      <c r="CFT40" s="636"/>
      <c r="CFU40" s="636"/>
      <c r="CFV40" s="636"/>
      <c r="CFW40" s="636"/>
      <c r="CFX40" s="636"/>
      <c r="CFY40" s="636"/>
      <c r="CFZ40" s="636"/>
      <c r="CGA40" s="636"/>
      <c r="CGB40" s="636"/>
      <c r="CGC40" s="636"/>
      <c r="CGD40" s="636"/>
      <c r="CGE40" s="636"/>
      <c r="CGF40" s="636"/>
      <c r="CGG40" s="636"/>
      <c r="CGH40" s="636"/>
      <c r="CGI40" s="636"/>
      <c r="CGJ40" s="636"/>
      <c r="CGK40" s="636"/>
      <c r="CGL40" s="636"/>
      <c r="CGM40" s="636"/>
      <c r="CGN40" s="636"/>
      <c r="CGO40" s="636"/>
      <c r="CGP40" s="636"/>
      <c r="CGQ40" s="636"/>
      <c r="CGR40" s="636"/>
      <c r="CGS40" s="636"/>
      <c r="CGT40" s="636"/>
      <c r="CGU40" s="636"/>
      <c r="CGV40" s="636"/>
      <c r="CGW40" s="636"/>
      <c r="CGX40" s="636"/>
      <c r="CGY40" s="636"/>
      <c r="CGZ40" s="636"/>
      <c r="CHA40" s="636"/>
      <c r="CHB40" s="636"/>
      <c r="CHC40" s="636"/>
      <c r="CHD40" s="636"/>
      <c r="CHE40" s="636"/>
      <c r="CHF40" s="636"/>
      <c r="CHG40" s="636"/>
      <c r="CHH40" s="636"/>
      <c r="CHI40" s="636"/>
      <c r="CHJ40" s="636"/>
      <c r="CHK40" s="636"/>
      <c r="CHL40" s="636"/>
      <c r="CHM40" s="636"/>
      <c r="CHN40" s="636"/>
      <c r="CHO40" s="636"/>
      <c r="CHP40" s="636"/>
      <c r="CHQ40" s="636"/>
      <c r="CHR40" s="636"/>
      <c r="CHS40" s="636"/>
      <c r="CHT40" s="636"/>
      <c r="CHU40" s="636"/>
      <c r="CHV40" s="636"/>
      <c r="CHW40" s="636"/>
      <c r="CHX40" s="636"/>
      <c r="CHY40" s="636"/>
      <c r="CHZ40" s="636"/>
      <c r="CIA40" s="636"/>
      <c r="CIB40" s="636"/>
      <c r="CIC40" s="636"/>
      <c r="CID40" s="636"/>
      <c r="CIE40" s="636"/>
      <c r="CIF40" s="636"/>
      <c r="CIG40" s="636"/>
      <c r="CIH40" s="636"/>
      <c r="CII40" s="636"/>
      <c r="CIJ40" s="636"/>
      <c r="CIK40" s="636"/>
      <c r="CIL40" s="636"/>
      <c r="CIM40" s="636"/>
      <c r="CIN40" s="636"/>
      <c r="CIO40" s="636"/>
      <c r="CIP40" s="636"/>
      <c r="CIQ40" s="636"/>
      <c r="CIR40" s="636"/>
      <c r="CIS40" s="636"/>
      <c r="CIT40" s="636"/>
      <c r="CIU40" s="636"/>
      <c r="CIV40" s="636"/>
      <c r="CIW40" s="636"/>
      <c r="CIX40" s="636"/>
      <c r="CIY40" s="636"/>
      <c r="CIZ40" s="636"/>
      <c r="CJA40" s="636"/>
      <c r="CJB40" s="636"/>
      <c r="CJC40" s="636"/>
      <c r="CJD40" s="636"/>
      <c r="CJE40" s="636"/>
      <c r="CJF40" s="636"/>
      <c r="CJG40" s="636"/>
      <c r="CJH40" s="636"/>
      <c r="CJI40" s="636"/>
      <c r="CJJ40" s="636"/>
      <c r="CJK40" s="636"/>
      <c r="CJL40" s="636"/>
      <c r="CJM40" s="636"/>
      <c r="CJN40" s="636"/>
      <c r="CJO40" s="636"/>
      <c r="CJP40" s="636"/>
      <c r="CJQ40" s="636"/>
      <c r="CJR40" s="636"/>
      <c r="CJS40" s="636"/>
      <c r="CJT40" s="636"/>
      <c r="CJU40" s="636"/>
      <c r="CJV40" s="636"/>
      <c r="CJW40" s="636"/>
      <c r="CJX40" s="636"/>
      <c r="CJY40" s="636"/>
      <c r="CJZ40" s="636"/>
      <c r="CKA40" s="636"/>
      <c r="CKB40" s="636"/>
      <c r="CKC40" s="636"/>
      <c r="CKD40" s="636"/>
      <c r="CKE40" s="636"/>
      <c r="CKF40" s="636"/>
      <c r="CKG40" s="636"/>
      <c r="CKH40" s="636"/>
      <c r="CKI40" s="636"/>
      <c r="CKJ40" s="636"/>
      <c r="CKK40" s="636"/>
      <c r="CKL40" s="636"/>
      <c r="CKM40" s="636"/>
      <c r="CKN40" s="636"/>
      <c r="CKO40" s="636"/>
      <c r="CKP40" s="636"/>
      <c r="CKQ40" s="636"/>
      <c r="CKR40" s="636"/>
      <c r="CKS40" s="636"/>
      <c r="CKT40" s="636"/>
      <c r="CKU40" s="636"/>
      <c r="CKV40" s="636"/>
      <c r="CKW40" s="636"/>
      <c r="CKX40" s="636"/>
      <c r="CKY40" s="636"/>
      <c r="CKZ40" s="636"/>
      <c r="CLA40" s="636"/>
      <c r="CLB40" s="636"/>
      <c r="CLC40" s="636"/>
      <c r="CLD40" s="636"/>
      <c r="CLE40" s="636"/>
      <c r="CLF40" s="636"/>
      <c r="CLG40" s="636"/>
      <c r="CLH40" s="636"/>
      <c r="CLI40" s="636"/>
      <c r="CLJ40" s="636"/>
      <c r="CLK40" s="636"/>
      <c r="CLL40" s="636"/>
      <c r="CLM40" s="636"/>
      <c r="CLN40" s="636"/>
      <c r="CLO40" s="636"/>
      <c r="CLP40" s="636"/>
      <c r="CLQ40" s="636"/>
      <c r="CLR40" s="636"/>
      <c r="CLS40" s="636"/>
      <c r="CLT40" s="636"/>
      <c r="CLU40" s="636"/>
      <c r="CLV40" s="636"/>
      <c r="CLW40" s="636"/>
      <c r="CLX40" s="636"/>
      <c r="CLY40" s="636"/>
      <c r="CLZ40" s="636"/>
      <c r="CMA40" s="636"/>
      <c r="CMB40" s="636"/>
      <c r="CMC40" s="636"/>
      <c r="CMD40" s="636"/>
      <c r="CME40" s="636"/>
      <c r="CMF40" s="636"/>
      <c r="CMG40" s="636"/>
      <c r="CMH40" s="636"/>
      <c r="CMI40" s="636"/>
      <c r="CMJ40" s="636"/>
      <c r="CMK40" s="636"/>
      <c r="CML40" s="636"/>
      <c r="CMM40" s="636"/>
      <c r="CMN40" s="636"/>
      <c r="CMO40" s="636"/>
      <c r="CMP40" s="636"/>
      <c r="CMQ40" s="636"/>
      <c r="CMR40" s="636"/>
      <c r="CMS40" s="636"/>
      <c r="CMT40" s="636"/>
      <c r="CMU40" s="636"/>
      <c r="CMV40" s="636"/>
      <c r="CMW40" s="636"/>
      <c r="CMX40" s="636"/>
      <c r="CMY40" s="636"/>
      <c r="CMZ40" s="636"/>
      <c r="CNA40" s="636"/>
      <c r="CNB40" s="636"/>
      <c r="CNC40" s="636"/>
      <c r="CND40" s="636"/>
      <c r="CNE40" s="636"/>
      <c r="CNF40" s="636"/>
      <c r="CNG40" s="636"/>
      <c r="CNH40" s="636"/>
      <c r="CNI40" s="636"/>
      <c r="CNJ40" s="636"/>
      <c r="CNK40" s="636"/>
      <c r="CNL40" s="636"/>
      <c r="CNM40" s="636"/>
      <c r="CNN40" s="636"/>
      <c r="CNO40" s="636"/>
      <c r="CNP40" s="636"/>
      <c r="CNQ40" s="636"/>
      <c r="CNR40" s="636"/>
      <c r="CNS40" s="636"/>
      <c r="CNT40" s="636"/>
      <c r="CNU40" s="636"/>
      <c r="CNV40" s="636"/>
      <c r="CNW40" s="636"/>
      <c r="CNX40" s="636"/>
      <c r="CNY40" s="636"/>
      <c r="CNZ40" s="636"/>
      <c r="COA40" s="636"/>
      <c r="COB40" s="636"/>
      <c r="COC40" s="636"/>
      <c r="COD40" s="636"/>
      <c r="COE40" s="636"/>
      <c r="COF40" s="636"/>
      <c r="COG40" s="636"/>
      <c r="COH40" s="636"/>
      <c r="COI40" s="636"/>
      <c r="COJ40" s="636"/>
      <c r="COK40" s="636"/>
      <c r="COL40" s="636"/>
      <c r="COM40" s="636"/>
      <c r="CON40" s="636"/>
      <c r="COO40" s="636"/>
      <c r="COP40" s="636"/>
      <c r="COQ40" s="636"/>
      <c r="COR40" s="636"/>
      <c r="COS40" s="636"/>
      <c r="COT40" s="636"/>
      <c r="COU40" s="636"/>
      <c r="COV40" s="636"/>
      <c r="COW40" s="636"/>
      <c r="COX40" s="636"/>
      <c r="COY40" s="636"/>
      <c r="COZ40" s="636"/>
      <c r="CPA40" s="636"/>
      <c r="CPB40" s="636"/>
      <c r="CPC40" s="636"/>
      <c r="CPD40" s="636"/>
      <c r="CPE40" s="636"/>
      <c r="CPF40" s="636"/>
      <c r="CPG40" s="636"/>
      <c r="CPH40" s="636"/>
      <c r="CPI40" s="636"/>
      <c r="CPJ40" s="636"/>
      <c r="CPK40" s="636"/>
      <c r="CPL40" s="636"/>
      <c r="CPM40" s="636"/>
      <c r="CPN40" s="636"/>
      <c r="CPO40" s="636"/>
      <c r="CPP40" s="636"/>
      <c r="CPQ40" s="636"/>
      <c r="CPR40" s="636"/>
      <c r="CPS40" s="636"/>
      <c r="CPT40" s="636"/>
      <c r="CPU40" s="636"/>
      <c r="CPV40" s="636"/>
      <c r="CPW40" s="636"/>
      <c r="CPX40" s="636"/>
      <c r="CPY40" s="636"/>
      <c r="CPZ40" s="636"/>
      <c r="CQA40" s="636"/>
      <c r="CQB40" s="636"/>
      <c r="CQC40" s="636"/>
      <c r="CQD40" s="636"/>
      <c r="CQE40" s="636"/>
      <c r="CQF40" s="636"/>
      <c r="CQG40" s="636"/>
      <c r="CQH40" s="636"/>
      <c r="CQI40" s="636"/>
      <c r="CQJ40" s="636"/>
      <c r="CQK40" s="636"/>
      <c r="CQL40" s="636"/>
      <c r="CQM40" s="636"/>
      <c r="CQN40" s="636"/>
      <c r="CQO40" s="636"/>
      <c r="CQP40" s="636"/>
      <c r="CQQ40" s="636"/>
      <c r="CQR40" s="636"/>
      <c r="CQS40" s="636"/>
      <c r="CQT40" s="636"/>
      <c r="CQU40" s="636"/>
      <c r="CQV40" s="636"/>
      <c r="CQW40" s="636"/>
      <c r="CQX40" s="636"/>
      <c r="CQY40" s="636"/>
      <c r="CQZ40" s="636"/>
      <c r="CRA40" s="636"/>
      <c r="CRB40" s="636"/>
      <c r="CRC40" s="636"/>
      <c r="CRD40" s="636"/>
      <c r="CRE40" s="636"/>
      <c r="CRF40" s="636"/>
      <c r="CRG40" s="636"/>
      <c r="CRH40" s="636"/>
      <c r="CRI40" s="636"/>
      <c r="CRJ40" s="636"/>
      <c r="CRK40" s="636"/>
      <c r="CRL40" s="636"/>
      <c r="CRM40" s="636"/>
      <c r="CRN40" s="636"/>
      <c r="CRO40" s="636"/>
      <c r="CRP40" s="636"/>
      <c r="CRQ40" s="636"/>
      <c r="CRR40" s="636"/>
      <c r="CRS40" s="636"/>
      <c r="CRT40" s="636"/>
      <c r="CRU40" s="636"/>
      <c r="CRV40" s="636"/>
      <c r="CRW40" s="636"/>
      <c r="CRX40" s="636"/>
      <c r="CRY40" s="636"/>
      <c r="CRZ40" s="636"/>
      <c r="CSA40" s="636"/>
      <c r="CSB40" s="636"/>
      <c r="CSC40" s="636"/>
      <c r="CSD40" s="636"/>
      <c r="CSE40" s="636"/>
      <c r="CSF40" s="636"/>
      <c r="CSG40" s="636"/>
      <c r="CSH40" s="636"/>
      <c r="CSI40" s="636"/>
      <c r="CSJ40" s="636"/>
      <c r="CSK40" s="636"/>
      <c r="CSL40" s="636"/>
      <c r="CSM40" s="636"/>
      <c r="CSN40" s="636"/>
      <c r="CSO40" s="636"/>
      <c r="CSP40" s="636"/>
      <c r="CSQ40" s="636"/>
      <c r="CSR40" s="636"/>
      <c r="CSS40" s="636"/>
      <c r="CST40" s="636"/>
      <c r="CSU40" s="636"/>
      <c r="CSV40" s="636"/>
      <c r="CSW40" s="636"/>
      <c r="CSX40" s="636"/>
      <c r="CSY40" s="636"/>
      <c r="CSZ40" s="636"/>
      <c r="CTA40" s="636"/>
      <c r="CTB40" s="636"/>
      <c r="CTC40" s="636"/>
      <c r="CTD40" s="636"/>
      <c r="CTE40" s="636"/>
      <c r="CTF40" s="636"/>
      <c r="CTG40" s="636"/>
      <c r="CTH40" s="636"/>
      <c r="CTI40" s="636"/>
      <c r="CTJ40" s="636"/>
      <c r="CTK40" s="636"/>
      <c r="CTL40" s="636"/>
      <c r="CTM40" s="636"/>
      <c r="CTN40" s="636"/>
      <c r="CTO40" s="636"/>
      <c r="CTP40" s="636"/>
      <c r="CTQ40" s="636"/>
      <c r="CTR40" s="636"/>
      <c r="CTS40" s="636"/>
      <c r="CTT40" s="636"/>
      <c r="CTU40" s="636"/>
      <c r="CTV40" s="636"/>
      <c r="CTW40" s="636"/>
      <c r="CTX40" s="636"/>
      <c r="CTY40" s="636"/>
      <c r="CTZ40" s="636"/>
      <c r="CUA40" s="636"/>
      <c r="CUB40" s="636"/>
      <c r="CUC40" s="636"/>
      <c r="CUD40" s="636"/>
      <c r="CUE40" s="636"/>
      <c r="CUF40" s="636"/>
      <c r="CUG40" s="636"/>
      <c r="CUH40" s="636"/>
      <c r="CUI40" s="636"/>
      <c r="CUJ40" s="636"/>
      <c r="CUK40" s="636"/>
      <c r="CUL40" s="636"/>
      <c r="CUM40" s="636"/>
      <c r="CUN40" s="636"/>
      <c r="CUO40" s="636"/>
      <c r="CUP40" s="636"/>
      <c r="CUQ40" s="636"/>
      <c r="CUR40" s="636"/>
      <c r="CUS40" s="636"/>
      <c r="CUT40" s="636"/>
      <c r="CUU40" s="636"/>
      <c r="CUV40" s="636"/>
      <c r="CUW40" s="636"/>
      <c r="CUX40" s="636"/>
      <c r="CUY40" s="636"/>
      <c r="CUZ40" s="636"/>
      <c r="CVA40" s="636"/>
      <c r="CVB40" s="636"/>
      <c r="CVC40" s="636"/>
      <c r="CVD40" s="636"/>
      <c r="CVE40" s="636"/>
      <c r="CVF40" s="636"/>
      <c r="CVG40" s="636"/>
      <c r="CVH40" s="636"/>
      <c r="CVI40" s="636"/>
      <c r="CVJ40" s="636"/>
      <c r="CVK40" s="636"/>
      <c r="CVL40" s="636"/>
      <c r="CVM40" s="636"/>
      <c r="CVN40" s="636"/>
      <c r="CVO40" s="636"/>
      <c r="CVP40" s="636"/>
      <c r="CVQ40" s="636"/>
      <c r="CVR40" s="636"/>
      <c r="CVS40" s="636"/>
      <c r="CVT40" s="636"/>
      <c r="CVU40" s="636"/>
      <c r="CVV40" s="636"/>
      <c r="CVW40" s="636"/>
      <c r="CVX40" s="636"/>
      <c r="CVY40" s="636"/>
      <c r="CVZ40" s="636"/>
      <c r="CWA40" s="636"/>
      <c r="CWB40" s="636"/>
      <c r="CWC40" s="636"/>
      <c r="CWD40" s="636"/>
      <c r="CWE40" s="636"/>
      <c r="CWF40" s="636"/>
      <c r="CWG40" s="636"/>
      <c r="CWH40" s="636"/>
      <c r="CWI40" s="636"/>
      <c r="CWJ40" s="636"/>
      <c r="CWK40" s="636"/>
      <c r="CWL40" s="636"/>
      <c r="CWM40" s="636"/>
      <c r="CWN40" s="636"/>
      <c r="CWO40" s="636"/>
      <c r="CWP40" s="636"/>
      <c r="CWQ40" s="636"/>
      <c r="CWR40" s="636"/>
      <c r="CWS40" s="636"/>
      <c r="CWT40" s="636"/>
      <c r="CWU40" s="636"/>
      <c r="CWV40" s="636"/>
      <c r="CWW40" s="636"/>
      <c r="CWX40" s="636"/>
      <c r="CWY40" s="636"/>
      <c r="CWZ40" s="636"/>
      <c r="CXA40" s="636"/>
      <c r="CXB40" s="636"/>
      <c r="CXC40" s="636"/>
      <c r="CXD40" s="636"/>
      <c r="CXE40" s="636"/>
      <c r="CXF40" s="636"/>
      <c r="CXG40" s="636"/>
      <c r="CXH40" s="636"/>
      <c r="CXI40" s="636"/>
      <c r="CXJ40" s="636"/>
      <c r="CXK40" s="636"/>
      <c r="CXL40" s="636"/>
      <c r="CXM40" s="636"/>
      <c r="CXN40" s="636"/>
      <c r="CXO40" s="636"/>
      <c r="CXP40" s="636"/>
      <c r="CXQ40" s="636"/>
      <c r="CXR40" s="636"/>
      <c r="CXS40" s="636"/>
      <c r="CXT40" s="636"/>
      <c r="CXU40" s="636"/>
      <c r="CXV40" s="636"/>
      <c r="CXW40" s="636"/>
      <c r="CXX40" s="636"/>
      <c r="CXY40" s="636"/>
      <c r="CXZ40" s="636"/>
      <c r="CYA40" s="636"/>
      <c r="CYB40" s="636"/>
      <c r="CYC40" s="636"/>
      <c r="CYD40" s="636"/>
      <c r="CYE40" s="636"/>
      <c r="CYF40" s="636"/>
      <c r="CYG40" s="636"/>
      <c r="CYH40" s="636"/>
      <c r="CYI40" s="636"/>
      <c r="CYJ40" s="636"/>
      <c r="CYK40" s="636"/>
      <c r="CYL40" s="636"/>
      <c r="CYM40" s="636"/>
      <c r="CYN40" s="636"/>
      <c r="CYO40" s="636"/>
      <c r="CYP40" s="636"/>
      <c r="CYQ40" s="636"/>
      <c r="CYR40" s="636"/>
      <c r="CYS40" s="636"/>
      <c r="CYT40" s="636"/>
      <c r="CYU40" s="636"/>
      <c r="CYV40" s="636"/>
      <c r="CYW40" s="636"/>
      <c r="CYX40" s="636"/>
      <c r="CYY40" s="636"/>
      <c r="CYZ40" s="636"/>
      <c r="CZA40" s="636"/>
      <c r="CZB40" s="636"/>
      <c r="CZC40" s="636"/>
      <c r="CZD40" s="636"/>
      <c r="CZE40" s="636"/>
      <c r="CZF40" s="636"/>
      <c r="CZG40" s="636"/>
      <c r="CZH40" s="636"/>
      <c r="CZI40" s="636"/>
      <c r="CZJ40" s="636"/>
      <c r="CZK40" s="636"/>
      <c r="CZL40" s="636"/>
      <c r="CZM40" s="636"/>
      <c r="CZN40" s="636"/>
      <c r="CZO40" s="636"/>
      <c r="CZP40" s="636"/>
      <c r="CZQ40" s="636"/>
      <c r="CZR40" s="636"/>
      <c r="CZS40" s="636"/>
      <c r="CZT40" s="636"/>
      <c r="CZU40" s="636"/>
      <c r="CZV40" s="636"/>
      <c r="CZW40" s="636"/>
      <c r="CZX40" s="636"/>
      <c r="CZY40" s="636"/>
      <c r="CZZ40" s="636"/>
      <c r="DAA40" s="636"/>
      <c r="DAB40" s="636"/>
      <c r="DAC40" s="636"/>
      <c r="DAD40" s="636"/>
      <c r="DAE40" s="636"/>
      <c r="DAF40" s="636"/>
      <c r="DAG40" s="636"/>
      <c r="DAH40" s="636"/>
      <c r="DAI40" s="636"/>
      <c r="DAJ40" s="636"/>
      <c r="DAK40" s="636"/>
      <c r="DAL40" s="636"/>
      <c r="DAM40" s="636"/>
      <c r="DAN40" s="636"/>
      <c r="DAO40" s="636"/>
      <c r="DAP40" s="636"/>
      <c r="DAQ40" s="636"/>
      <c r="DAR40" s="636"/>
      <c r="DAS40" s="636"/>
      <c r="DAT40" s="636"/>
      <c r="DAU40" s="636"/>
      <c r="DAV40" s="636"/>
      <c r="DAW40" s="636"/>
      <c r="DAX40" s="636"/>
      <c r="DAY40" s="636"/>
      <c r="DAZ40" s="636"/>
      <c r="DBA40" s="636"/>
      <c r="DBB40" s="636"/>
      <c r="DBC40" s="636"/>
      <c r="DBD40" s="636"/>
      <c r="DBE40" s="636"/>
      <c r="DBF40" s="636"/>
      <c r="DBG40" s="636"/>
      <c r="DBH40" s="636"/>
      <c r="DBI40" s="636"/>
      <c r="DBJ40" s="636"/>
      <c r="DBK40" s="636"/>
      <c r="DBL40" s="636"/>
      <c r="DBM40" s="636"/>
      <c r="DBN40" s="636"/>
      <c r="DBO40" s="636"/>
      <c r="DBP40" s="636"/>
      <c r="DBQ40" s="636"/>
      <c r="DBR40" s="636"/>
      <c r="DBS40" s="636"/>
      <c r="DBT40" s="636"/>
      <c r="DBU40" s="636"/>
      <c r="DBV40" s="636"/>
      <c r="DBW40" s="636"/>
      <c r="DBX40" s="636"/>
      <c r="DBY40" s="636"/>
      <c r="DBZ40" s="636"/>
      <c r="DCA40" s="636"/>
      <c r="DCB40" s="636"/>
      <c r="DCC40" s="636"/>
      <c r="DCD40" s="636"/>
      <c r="DCE40" s="636"/>
      <c r="DCF40" s="636"/>
      <c r="DCG40" s="636"/>
      <c r="DCH40" s="636"/>
      <c r="DCI40" s="636"/>
      <c r="DCJ40" s="636"/>
      <c r="DCK40" s="636"/>
      <c r="DCL40" s="636"/>
      <c r="DCM40" s="636"/>
      <c r="DCN40" s="636"/>
      <c r="DCO40" s="636"/>
      <c r="DCP40" s="636"/>
      <c r="DCQ40" s="636"/>
      <c r="DCR40" s="636"/>
      <c r="DCS40" s="636"/>
      <c r="DCT40" s="636"/>
      <c r="DCU40" s="636"/>
      <c r="DCV40" s="636"/>
      <c r="DCW40" s="636"/>
      <c r="DCX40" s="636"/>
      <c r="DCY40" s="636"/>
      <c r="DCZ40" s="636"/>
      <c r="DDA40" s="636"/>
      <c r="DDB40" s="636"/>
      <c r="DDC40" s="636"/>
      <c r="DDD40" s="636"/>
      <c r="DDE40" s="636"/>
      <c r="DDF40" s="636"/>
      <c r="DDG40" s="636"/>
      <c r="DDH40" s="636"/>
      <c r="DDI40" s="636"/>
      <c r="DDJ40" s="636"/>
      <c r="DDK40" s="636"/>
      <c r="DDL40" s="636"/>
      <c r="DDM40" s="636"/>
      <c r="DDN40" s="636"/>
      <c r="DDO40" s="636"/>
      <c r="DDP40" s="636"/>
      <c r="DDQ40" s="636"/>
      <c r="DDR40" s="636"/>
      <c r="DDS40" s="636"/>
      <c r="DDT40" s="636"/>
      <c r="DDU40" s="636"/>
      <c r="DDV40" s="636"/>
      <c r="DDW40" s="636"/>
      <c r="DDX40" s="636"/>
      <c r="DDY40" s="636"/>
      <c r="DDZ40" s="636"/>
      <c r="DEA40" s="636"/>
      <c r="DEB40" s="636"/>
      <c r="DEC40" s="636"/>
      <c r="DED40" s="636"/>
      <c r="DEE40" s="636"/>
      <c r="DEF40" s="636"/>
      <c r="DEG40" s="636"/>
      <c r="DEH40" s="636"/>
      <c r="DEI40" s="636"/>
      <c r="DEJ40" s="636"/>
      <c r="DEK40" s="636"/>
      <c r="DEL40" s="636"/>
      <c r="DEM40" s="636"/>
      <c r="DEN40" s="636"/>
      <c r="DEO40" s="636"/>
      <c r="DEP40" s="636"/>
      <c r="DEQ40" s="636"/>
      <c r="DER40" s="636"/>
      <c r="DES40" s="636"/>
      <c r="DET40" s="636"/>
      <c r="DEU40" s="636"/>
      <c r="DEV40" s="636"/>
      <c r="DEW40" s="636"/>
      <c r="DEX40" s="636"/>
      <c r="DEY40" s="636"/>
      <c r="DEZ40" s="636"/>
      <c r="DFA40" s="636"/>
      <c r="DFB40" s="636"/>
      <c r="DFC40" s="636"/>
      <c r="DFD40" s="636"/>
      <c r="DFE40" s="636"/>
      <c r="DFF40" s="636"/>
      <c r="DFG40" s="636"/>
      <c r="DFH40" s="636"/>
      <c r="DFI40" s="636"/>
      <c r="DFJ40" s="636"/>
      <c r="DFK40" s="636"/>
      <c r="DFL40" s="636"/>
      <c r="DFM40" s="636"/>
      <c r="DFN40" s="636"/>
      <c r="DFO40" s="636"/>
      <c r="DFP40" s="636"/>
      <c r="DFQ40" s="636"/>
      <c r="DFR40" s="636"/>
      <c r="DFS40" s="636"/>
      <c r="DFT40" s="636"/>
      <c r="DFU40" s="636"/>
      <c r="DFV40" s="636"/>
      <c r="DFW40" s="636"/>
      <c r="DFX40" s="636"/>
      <c r="DFY40" s="636"/>
      <c r="DFZ40" s="636"/>
      <c r="DGA40" s="636"/>
      <c r="DGB40" s="636"/>
      <c r="DGC40" s="636"/>
      <c r="DGD40" s="636"/>
      <c r="DGE40" s="636"/>
      <c r="DGF40" s="636"/>
      <c r="DGG40" s="636"/>
      <c r="DGH40" s="636"/>
      <c r="DGI40" s="636"/>
      <c r="DGJ40" s="636"/>
      <c r="DGK40" s="636"/>
      <c r="DGL40" s="636"/>
      <c r="DGM40" s="636"/>
      <c r="DGN40" s="636"/>
      <c r="DGO40" s="636"/>
      <c r="DGP40" s="636"/>
      <c r="DGQ40" s="636"/>
      <c r="DGR40" s="636"/>
      <c r="DGS40" s="636"/>
      <c r="DGT40" s="636"/>
      <c r="DGU40" s="636"/>
      <c r="DGV40" s="636"/>
      <c r="DGW40" s="636"/>
      <c r="DGX40" s="636"/>
      <c r="DGY40" s="636"/>
      <c r="DGZ40" s="636"/>
      <c r="DHA40" s="636"/>
      <c r="DHB40" s="636"/>
      <c r="DHC40" s="636"/>
      <c r="DHD40" s="636"/>
      <c r="DHE40" s="636"/>
      <c r="DHF40" s="636"/>
      <c r="DHG40" s="636"/>
      <c r="DHH40" s="636"/>
      <c r="DHI40" s="636"/>
      <c r="DHJ40" s="636"/>
      <c r="DHK40" s="636"/>
      <c r="DHL40" s="636"/>
      <c r="DHM40" s="636"/>
      <c r="DHN40" s="636"/>
      <c r="DHO40" s="636"/>
      <c r="DHP40" s="636"/>
      <c r="DHQ40" s="636"/>
      <c r="DHR40" s="636"/>
      <c r="DHS40" s="636"/>
      <c r="DHT40" s="636"/>
      <c r="DHU40" s="636"/>
      <c r="DHV40" s="636"/>
      <c r="DHW40" s="636"/>
      <c r="DHX40" s="636"/>
      <c r="DHY40" s="636"/>
      <c r="DHZ40" s="636"/>
      <c r="DIA40" s="636"/>
      <c r="DIB40" s="636"/>
      <c r="DIC40" s="636"/>
      <c r="DID40" s="636"/>
      <c r="DIE40" s="636"/>
      <c r="DIF40" s="636"/>
      <c r="DIG40" s="636"/>
      <c r="DIH40" s="636"/>
      <c r="DII40" s="636"/>
      <c r="DIJ40" s="636"/>
      <c r="DIK40" s="636"/>
      <c r="DIL40" s="636"/>
      <c r="DIM40" s="636"/>
      <c r="DIN40" s="636"/>
      <c r="DIO40" s="636"/>
      <c r="DIP40" s="636"/>
      <c r="DIQ40" s="636"/>
      <c r="DIR40" s="636"/>
      <c r="DIS40" s="636"/>
      <c r="DIT40" s="636"/>
      <c r="DIU40" s="636"/>
      <c r="DIV40" s="636"/>
      <c r="DIW40" s="636"/>
      <c r="DIX40" s="636"/>
      <c r="DIY40" s="636"/>
      <c r="DIZ40" s="636"/>
      <c r="DJA40" s="636"/>
      <c r="DJB40" s="636"/>
      <c r="DJC40" s="636"/>
      <c r="DJD40" s="636"/>
      <c r="DJE40" s="636"/>
      <c r="DJF40" s="636"/>
      <c r="DJG40" s="636"/>
      <c r="DJH40" s="636"/>
      <c r="DJI40" s="636"/>
      <c r="DJJ40" s="636"/>
      <c r="DJK40" s="636"/>
      <c r="DJL40" s="636"/>
      <c r="DJM40" s="636"/>
      <c r="DJN40" s="636"/>
      <c r="DJO40" s="636"/>
      <c r="DJP40" s="636"/>
      <c r="DJQ40" s="636"/>
      <c r="DJR40" s="636"/>
      <c r="DJS40" s="636"/>
      <c r="DJT40" s="636"/>
      <c r="DJU40" s="636"/>
      <c r="DJV40" s="636"/>
      <c r="DJW40" s="636"/>
      <c r="DJX40" s="636"/>
      <c r="DJY40" s="636"/>
      <c r="DJZ40" s="636"/>
      <c r="DKA40" s="636"/>
      <c r="DKB40" s="636"/>
      <c r="DKC40" s="636"/>
      <c r="DKD40" s="636"/>
      <c r="DKE40" s="636"/>
      <c r="DKF40" s="636"/>
      <c r="DKG40" s="636"/>
      <c r="DKH40" s="636"/>
      <c r="DKI40" s="636"/>
      <c r="DKJ40" s="636"/>
      <c r="DKK40" s="636"/>
      <c r="DKL40" s="636"/>
      <c r="DKM40" s="636"/>
      <c r="DKN40" s="636"/>
      <c r="DKO40" s="636"/>
      <c r="DKP40" s="636"/>
      <c r="DKQ40" s="636"/>
      <c r="DKR40" s="636"/>
      <c r="DKS40" s="636"/>
      <c r="DKT40" s="636"/>
      <c r="DKU40" s="636"/>
      <c r="DKV40" s="636"/>
      <c r="DKW40" s="636"/>
      <c r="DKX40" s="636"/>
      <c r="DKY40" s="636"/>
      <c r="DKZ40" s="636"/>
      <c r="DLA40" s="636"/>
      <c r="DLB40" s="636"/>
      <c r="DLC40" s="636"/>
      <c r="DLD40" s="636"/>
      <c r="DLE40" s="636"/>
      <c r="DLF40" s="636"/>
      <c r="DLG40" s="636"/>
      <c r="DLH40" s="636"/>
      <c r="DLI40" s="636"/>
      <c r="DLJ40" s="636"/>
      <c r="DLK40" s="636"/>
      <c r="DLL40" s="636"/>
      <c r="DLM40" s="636"/>
      <c r="DLN40" s="636"/>
      <c r="DLO40" s="636"/>
      <c r="DLP40" s="636"/>
      <c r="DLQ40" s="636"/>
      <c r="DLR40" s="636"/>
      <c r="DLS40" s="636"/>
      <c r="DLT40" s="636"/>
      <c r="DLU40" s="636"/>
      <c r="DLV40" s="636"/>
      <c r="DLW40" s="636"/>
      <c r="DLX40" s="636"/>
      <c r="DLY40" s="636"/>
      <c r="DLZ40" s="636"/>
      <c r="DMA40" s="636"/>
      <c r="DMB40" s="636"/>
      <c r="DMC40" s="636"/>
      <c r="DMD40" s="636"/>
      <c r="DME40" s="636"/>
      <c r="DMF40" s="636"/>
      <c r="DMG40" s="636"/>
      <c r="DMH40" s="636"/>
      <c r="DMI40" s="636"/>
      <c r="DMJ40" s="636"/>
      <c r="DMK40" s="636"/>
      <c r="DML40" s="636"/>
      <c r="DMM40" s="636"/>
      <c r="DMN40" s="636"/>
      <c r="DMO40" s="636"/>
      <c r="DMP40" s="636"/>
      <c r="DMQ40" s="636"/>
      <c r="DMR40" s="636"/>
      <c r="DMS40" s="636"/>
      <c r="DMT40" s="636"/>
      <c r="DMU40" s="636"/>
      <c r="DMV40" s="636"/>
      <c r="DMW40" s="636"/>
      <c r="DMX40" s="636"/>
      <c r="DMY40" s="636"/>
      <c r="DMZ40" s="636"/>
      <c r="DNA40" s="636"/>
      <c r="DNB40" s="636"/>
      <c r="DNC40" s="636"/>
      <c r="DND40" s="636"/>
      <c r="DNE40" s="636"/>
      <c r="DNF40" s="636"/>
      <c r="DNG40" s="636"/>
      <c r="DNH40" s="636"/>
      <c r="DNI40" s="636"/>
      <c r="DNJ40" s="636"/>
      <c r="DNK40" s="636"/>
      <c r="DNL40" s="636"/>
      <c r="DNM40" s="636"/>
      <c r="DNN40" s="636"/>
      <c r="DNO40" s="636"/>
      <c r="DNP40" s="636"/>
      <c r="DNQ40" s="636"/>
      <c r="DNR40" s="636"/>
      <c r="DNS40" s="636"/>
      <c r="DNT40" s="636"/>
      <c r="DNU40" s="636"/>
      <c r="DNV40" s="636"/>
      <c r="DNW40" s="636"/>
      <c r="DNX40" s="636"/>
      <c r="DNY40" s="636"/>
      <c r="DNZ40" s="636"/>
      <c r="DOA40" s="636"/>
      <c r="DOB40" s="636"/>
      <c r="DOC40" s="636"/>
      <c r="DOD40" s="636"/>
      <c r="DOE40" s="636"/>
      <c r="DOF40" s="636"/>
      <c r="DOG40" s="636"/>
      <c r="DOH40" s="636"/>
      <c r="DOI40" s="636"/>
      <c r="DOJ40" s="636"/>
      <c r="DOK40" s="636"/>
      <c r="DOL40" s="636"/>
      <c r="DOM40" s="636"/>
      <c r="DON40" s="636"/>
      <c r="DOO40" s="636"/>
      <c r="DOP40" s="636"/>
      <c r="DOQ40" s="636"/>
      <c r="DOR40" s="636"/>
      <c r="DOS40" s="636"/>
      <c r="DOT40" s="636"/>
      <c r="DOU40" s="636"/>
      <c r="DOV40" s="636"/>
      <c r="DOW40" s="636"/>
      <c r="DOX40" s="636"/>
      <c r="DOY40" s="636"/>
      <c r="DOZ40" s="636"/>
      <c r="DPA40" s="636"/>
      <c r="DPB40" s="636"/>
      <c r="DPC40" s="636"/>
      <c r="DPD40" s="636"/>
      <c r="DPE40" s="636"/>
      <c r="DPF40" s="636"/>
      <c r="DPG40" s="636"/>
      <c r="DPH40" s="636"/>
      <c r="DPI40" s="636"/>
      <c r="DPJ40" s="636"/>
      <c r="DPK40" s="636"/>
      <c r="DPL40" s="636"/>
      <c r="DPM40" s="636"/>
      <c r="DPN40" s="636"/>
      <c r="DPO40" s="636"/>
      <c r="DPP40" s="636"/>
      <c r="DPQ40" s="636"/>
      <c r="DPR40" s="636"/>
      <c r="DPS40" s="636"/>
      <c r="DPT40" s="636"/>
      <c r="DPU40" s="636"/>
      <c r="DPV40" s="636"/>
      <c r="DPW40" s="636"/>
      <c r="DPX40" s="636"/>
      <c r="DPY40" s="636"/>
      <c r="DPZ40" s="636"/>
      <c r="DQA40" s="636"/>
      <c r="DQB40" s="636"/>
      <c r="DQC40" s="636"/>
      <c r="DQD40" s="636"/>
      <c r="DQE40" s="636"/>
      <c r="DQF40" s="636"/>
      <c r="DQG40" s="636"/>
      <c r="DQH40" s="636"/>
      <c r="DQI40" s="636"/>
      <c r="DQJ40" s="636"/>
      <c r="DQK40" s="636"/>
      <c r="DQL40" s="636"/>
      <c r="DQM40" s="636"/>
      <c r="DQN40" s="636"/>
      <c r="DQO40" s="636"/>
      <c r="DQP40" s="636"/>
      <c r="DQQ40" s="636"/>
      <c r="DQR40" s="636"/>
      <c r="DQS40" s="636"/>
      <c r="DQT40" s="636"/>
      <c r="DQU40" s="636"/>
      <c r="DQV40" s="636"/>
      <c r="DQW40" s="636"/>
      <c r="DQX40" s="636"/>
      <c r="DQY40" s="636"/>
      <c r="DQZ40" s="636"/>
      <c r="DRA40" s="636"/>
      <c r="DRB40" s="636"/>
      <c r="DRC40" s="636"/>
      <c r="DRD40" s="636"/>
      <c r="DRE40" s="636"/>
      <c r="DRF40" s="636"/>
      <c r="DRG40" s="636"/>
      <c r="DRH40" s="636"/>
      <c r="DRI40" s="636"/>
      <c r="DRJ40" s="636"/>
      <c r="DRK40" s="636"/>
      <c r="DRL40" s="636"/>
      <c r="DRM40" s="636"/>
      <c r="DRN40" s="636"/>
      <c r="DRO40" s="636"/>
      <c r="DRP40" s="636"/>
      <c r="DRQ40" s="636"/>
      <c r="DRR40" s="636"/>
      <c r="DRS40" s="636"/>
      <c r="DRT40" s="636"/>
      <c r="DRU40" s="636"/>
      <c r="DRV40" s="636"/>
      <c r="DRW40" s="636"/>
      <c r="DRX40" s="636"/>
      <c r="DRY40" s="636"/>
      <c r="DRZ40" s="636"/>
      <c r="DSA40" s="636"/>
      <c r="DSB40" s="636"/>
      <c r="DSC40" s="636"/>
      <c r="DSD40" s="636"/>
      <c r="DSE40" s="636"/>
      <c r="DSF40" s="636"/>
      <c r="DSG40" s="636"/>
      <c r="DSH40" s="636"/>
      <c r="DSI40" s="636"/>
      <c r="DSJ40" s="636"/>
      <c r="DSK40" s="636"/>
      <c r="DSL40" s="636"/>
      <c r="DSM40" s="636"/>
      <c r="DSN40" s="636"/>
      <c r="DSO40" s="636"/>
      <c r="DSP40" s="636"/>
      <c r="DSQ40" s="636"/>
      <c r="DSR40" s="636"/>
      <c r="DSS40" s="636"/>
      <c r="DST40" s="636"/>
      <c r="DSU40" s="636"/>
      <c r="DSV40" s="636"/>
      <c r="DSW40" s="636"/>
      <c r="DSX40" s="636"/>
      <c r="DSY40" s="636"/>
      <c r="DSZ40" s="636"/>
      <c r="DTA40" s="636"/>
      <c r="DTB40" s="636"/>
      <c r="DTC40" s="636"/>
      <c r="DTD40" s="636"/>
      <c r="DTE40" s="636"/>
      <c r="DTF40" s="636"/>
      <c r="DTG40" s="636"/>
      <c r="DTH40" s="636"/>
      <c r="DTI40" s="636"/>
      <c r="DTJ40" s="636"/>
      <c r="DTK40" s="636"/>
      <c r="DTL40" s="636"/>
      <c r="DTM40" s="636"/>
      <c r="DTN40" s="636"/>
      <c r="DTO40" s="636"/>
      <c r="DTP40" s="636"/>
      <c r="DTQ40" s="636"/>
      <c r="DTR40" s="636"/>
      <c r="DTS40" s="636"/>
      <c r="DTT40" s="636"/>
      <c r="DTU40" s="636"/>
      <c r="DTV40" s="636"/>
      <c r="DTW40" s="636"/>
      <c r="DTX40" s="636"/>
      <c r="DTY40" s="636"/>
      <c r="DTZ40" s="636"/>
      <c r="DUA40" s="636"/>
      <c r="DUB40" s="636"/>
      <c r="DUC40" s="636"/>
      <c r="DUD40" s="636"/>
      <c r="DUE40" s="636"/>
      <c r="DUF40" s="636"/>
      <c r="DUG40" s="636"/>
      <c r="DUH40" s="636"/>
      <c r="DUI40" s="636"/>
      <c r="DUJ40" s="636"/>
      <c r="DUK40" s="636"/>
      <c r="DUL40" s="636"/>
      <c r="DUM40" s="636"/>
      <c r="DUN40" s="636"/>
      <c r="DUO40" s="636"/>
      <c r="DUP40" s="636"/>
      <c r="DUQ40" s="636"/>
      <c r="DUR40" s="636"/>
      <c r="DUS40" s="636"/>
      <c r="DUT40" s="636"/>
      <c r="DUU40" s="636"/>
      <c r="DUV40" s="636"/>
      <c r="DUW40" s="636"/>
      <c r="DUX40" s="636"/>
      <c r="DUY40" s="636"/>
      <c r="DUZ40" s="636"/>
      <c r="DVA40" s="636"/>
      <c r="DVB40" s="636"/>
      <c r="DVC40" s="636"/>
      <c r="DVD40" s="636"/>
      <c r="DVE40" s="636"/>
      <c r="DVF40" s="636"/>
      <c r="DVG40" s="636"/>
      <c r="DVH40" s="636"/>
      <c r="DVI40" s="636"/>
      <c r="DVJ40" s="636"/>
      <c r="DVK40" s="636"/>
      <c r="DVL40" s="636"/>
      <c r="DVM40" s="636"/>
      <c r="DVN40" s="636"/>
      <c r="DVO40" s="636"/>
      <c r="DVP40" s="636"/>
      <c r="DVQ40" s="636"/>
      <c r="DVR40" s="636"/>
      <c r="DVS40" s="636"/>
      <c r="DVT40" s="636"/>
      <c r="DVU40" s="636"/>
      <c r="DVV40" s="636"/>
      <c r="DVW40" s="636"/>
      <c r="DVX40" s="636"/>
      <c r="DVY40" s="636"/>
      <c r="DVZ40" s="636"/>
      <c r="DWA40" s="636"/>
      <c r="DWB40" s="636"/>
      <c r="DWC40" s="636"/>
      <c r="DWD40" s="636"/>
      <c r="DWE40" s="636"/>
      <c r="DWF40" s="636"/>
      <c r="DWG40" s="636"/>
      <c r="DWH40" s="636"/>
      <c r="DWI40" s="636"/>
      <c r="DWJ40" s="636"/>
      <c r="DWK40" s="636"/>
      <c r="DWL40" s="636"/>
      <c r="DWM40" s="636"/>
      <c r="DWN40" s="636"/>
      <c r="DWO40" s="636"/>
      <c r="DWP40" s="636"/>
      <c r="DWQ40" s="636"/>
      <c r="DWR40" s="636"/>
      <c r="DWS40" s="636"/>
      <c r="DWT40" s="636"/>
      <c r="DWU40" s="636"/>
      <c r="DWV40" s="636"/>
      <c r="DWW40" s="636"/>
      <c r="DWX40" s="636"/>
      <c r="DWY40" s="636"/>
      <c r="DWZ40" s="636"/>
      <c r="DXA40" s="636"/>
      <c r="DXB40" s="636"/>
      <c r="DXC40" s="636"/>
      <c r="DXD40" s="636"/>
      <c r="DXE40" s="636"/>
      <c r="DXF40" s="636"/>
      <c r="DXG40" s="636"/>
      <c r="DXH40" s="636"/>
      <c r="DXI40" s="636"/>
      <c r="DXJ40" s="636"/>
      <c r="DXK40" s="636"/>
      <c r="DXL40" s="636"/>
      <c r="DXM40" s="636"/>
      <c r="DXN40" s="636"/>
      <c r="DXO40" s="636"/>
      <c r="DXP40" s="636"/>
      <c r="DXQ40" s="636"/>
      <c r="DXR40" s="636"/>
      <c r="DXS40" s="636"/>
      <c r="DXT40" s="636"/>
      <c r="DXU40" s="636"/>
      <c r="DXV40" s="636"/>
      <c r="DXW40" s="636"/>
      <c r="DXX40" s="636"/>
      <c r="DXY40" s="636"/>
      <c r="DXZ40" s="636"/>
      <c r="DYA40" s="636"/>
      <c r="DYB40" s="636"/>
      <c r="DYC40" s="636"/>
      <c r="DYD40" s="636"/>
      <c r="DYE40" s="636"/>
      <c r="DYF40" s="636"/>
      <c r="DYG40" s="636"/>
      <c r="DYH40" s="636"/>
      <c r="DYI40" s="636"/>
      <c r="DYJ40" s="636"/>
      <c r="DYK40" s="636"/>
      <c r="DYL40" s="636"/>
      <c r="DYM40" s="636"/>
      <c r="DYN40" s="636"/>
      <c r="DYO40" s="636"/>
      <c r="DYP40" s="636"/>
      <c r="DYQ40" s="636"/>
      <c r="DYR40" s="636"/>
      <c r="DYS40" s="636"/>
      <c r="DYT40" s="636"/>
      <c r="DYU40" s="636"/>
      <c r="DYV40" s="636"/>
      <c r="DYW40" s="636"/>
      <c r="DYX40" s="636"/>
      <c r="DYY40" s="636"/>
      <c r="DYZ40" s="636"/>
      <c r="DZA40" s="636"/>
      <c r="DZB40" s="636"/>
      <c r="DZC40" s="636"/>
      <c r="DZD40" s="636"/>
      <c r="DZE40" s="636"/>
      <c r="DZF40" s="636"/>
      <c r="DZG40" s="636"/>
      <c r="DZH40" s="636"/>
      <c r="DZI40" s="636"/>
      <c r="DZJ40" s="636"/>
      <c r="DZK40" s="636"/>
      <c r="DZL40" s="636"/>
      <c r="DZM40" s="636"/>
      <c r="DZN40" s="636"/>
      <c r="DZO40" s="636"/>
      <c r="DZP40" s="636"/>
      <c r="DZQ40" s="636"/>
      <c r="DZR40" s="636"/>
      <c r="DZS40" s="636"/>
      <c r="DZT40" s="636"/>
      <c r="DZU40" s="636"/>
      <c r="DZV40" s="636"/>
      <c r="DZW40" s="636"/>
      <c r="DZX40" s="636"/>
      <c r="DZY40" s="636"/>
      <c r="DZZ40" s="636"/>
      <c r="EAA40" s="636"/>
      <c r="EAB40" s="636"/>
      <c r="EAC40" s="636"/>
      <c r="EAD40" s="636"/>
      <c r="EAE40" s="636"/>
      <c r="EAF40" s="636"/>
      <c r="EAG40" s="636"/>
      <c r="EAH40" s="636"/>
      <c r="EAI40" s="636"/>
      <c r="EAJ40" s="636"/>
      <c r="EAK40" s="636"/>
      <c r="EAL40" s="636"/>
      <c r="EAM40" s="636"/>
      <c r="EAN40" s="636"/>
      <c r="EAO40" s="636"/>
      <c r="EAP40" s="636"/>
      <c r="EAQ40" s="636"/>
      <c r="EAR40" s="636"/>
      <c r="EAS40" s="636"/>
      <c r="EAT40" s="636"/>
      <c r="EAU40" s="636"/>
      <c r="EAV40" s="636"/>
      <c r="EAW40" s="636"/>
      <c r="EAX40" s="636"/>
      <c r="EAY40" s="636"/>
      <c r="EAZ40" s="636"/>
      <c r="EBA40" s="636"/>
      <c r="EBB40" s="636"/>
      <c r="EBC40" s="636"/>
      <c r="EBD40" s="636"/>
      <c r="EBE40" s="636"/>
      <c r="EBF40" s="636"/>
      <c r="EBG40" s="636"/>
      <c r="EBH40" s="636"/>
      <c r="EBI40" s="636"/>
      <c r="EBJ40" s="636"/>
      <c r="EBK40" s="636"/>
      <c r="EBL40" s="636"/>
      <c r="EBM40" s="636"/>
      <c r="EBN40" s="636"/>
      <c r="EBO40" s="636"/>
      <c r="EBP40" s="636"/>
      <c r="EBQ40" s="636"/>
      <c r="EBR40" s="636"/>
      <c r="EBS40" s="636"/>
      <c r="EBT40" s="636"/>
      <c r="EBU40" s="636"/>
      <c r="EBV40" s="636"/>
      <c r="EBW40" s="636"/>
      <c r="EBX40" s="636"/>
      <c r="EBY40" s="636"/>
      <c r="EBZ40" s="636"/>
      <c r="ECA40" s="636"/>
      <c r="ECB40" s="636"/>
      <c r="ECC40" s="636"/>
      <c r="ECD40" s="636"/>
      <c r="ECE40" s="636"/>
      <c r="ECF40" s="636"/>
      <c r="ECG40" s="636"/>
      <c r="ECH40" s="636"/>
      <c r="ECI40" s="636"/>
      <c r="ECJ40" s="636"/>
      <c r="ECK40" s="636"/>
      <c r="ECL40" s="636"/>
      <c r="ECM40" s="636"/>
      <c r="ECN40" s="636"/>
      <c r="ECO40" s="636"/>
      <c r="ECP40" s="636"/>
      <c r="ECQ40" s="636"/>
      <c r="ECR40" s="636"/>
      <c r="ECS40" s="636"/>
      <c r="ECT40" s="636"/>
      <c r="ECU40" s="636"/>
      <c r="ECV40" s="636"/>
      <c r="ECW40" s="636"/>
      <c r="ECX40" s="636"/>
      <c r="ECY40" s="636"/>
      <c r="ECZ40" s="636"/>
      <c r="EDA40" s="636"/>
      <c r="EDB40" s="636"/>
      <c r="EDC40" s="636"/>
      <c r="EDD40" s="636"/>
      <c r="EDE40" s="636"/>
      <c r="EDF40" s="636"/>
      <c r="EDG40" s="636"/>
      <c r="EDH40" s="636"/>
      <c r="EDI40" s="636"/>
      <c r="EDJ40" s="636"/>
      <c r="EDK40" s="636"/>
      <c r="EDL40" s="636"/>
      <c r="EDM40" s="636"/>
      <c r="EDN40" s="636"/>
      <c r="EDO40" s="636"/>
      <c r="EDP40" s="636"/>
      <c r="EDQ40" s="636"/>
      <c r="EDR40" s="636"/>
      <c r="EDS40" s="636"/>
      <c r="EDT40" s="636"/>
      <c r="EDU40" s="636"/>
      <c r="EDV40" s="636"/>
      <c r="EDW40" s="636"/>
      <c r="EDX40" s="636"/>
      <c r="EDY40" s="636"/>
      <c r="EDZ40" s="636"/>
      <c r="EEA40" s="636"/>
      <c r="EEB40" s="636"/>
      <c r="EEC40" s="636"/>
      <c r="EED40" s="636"/>
      <c r="EEE40" s="636"/>
      <c r="EEF40" s="636"/>
      <c r="EEG40" s="636"/>
      <c r="EEH40" s="636"/>
      <c r="EEI40" s="636"/>
      <c r="EEJ40" s="636"/>
      <c r="EEK40" s="636"/>
      <c r="EEL40" s="636"/>
      <c r="EEM40" s="636"/>
      <c r="EEN40" s="636"/>
      <c r="EEO40" s="636"/>
      <c r="EEP40" s="636"/>
      <c r="EEQ40" s="636"/>
      <c r="EER40" s="636"/>
      <c r="EES40" s="636"/>
      <c r="EET40" s="636"/>
      <c r="EEU40" s="636"/>
      <c r="EEV40" s="636"/>
      <c r="EEW40" s="636"/>
      <c r="EEX40" s="636"/>
      <c r="EEY40" s="636"/>
      <c r="EEZ40" s="636"/>
      <c r="EFA40" s="636"/>
      <c r="EFB40" s="636"/>
      <c r="EFC40" s="636"/>
      <c r="EFD40" s="636"/>
      <c r="EFE40" s="636"/>
      <c r="EFF40" s="636"/>
      <c r="EFG40" s="636"/>
      <c r="EFH40" s="636"/>
      <c r="EFI40" s="636"/>
      <c r="EFJ40" s="636"/>
      <c r="EFK40" s="636"/>
      <c r="EFL40" s="636"/>
      <c r="EFM40" s="636"/>
      <c r="EFN40" s="636"/>
      <c r="EFO40" s="636"/>
      <c r="EFP40" s="636"/>
      <c r="EFQ40" s="636"/>
      <c r="EFR40" s="636"/>
      <c r="EFS40" s="636"/>
      <c r="EFT40" s="636"/>
      <c r="EFU40" s="636"/>
      <c r="EFV40" s="636"/>
      <c r="EFW40" s="636"/>
      <c r="EFX40" s="636"/>
      <c r="EFY40" s="636"/>
      <c r="EFZ40" s="636"/>
      <c r="EGA40" s="636"/>
      <c r="EGB40" s="636"/>
      <c r="EGC40" s="636"/>
      <c r="EGD40" s="636"/>
      <c r="EGE40" s="636"/>
      <c r="EGF40" s="636"/>
      <c r="EGG40" s="636"/>
      <c r="EGH40" s="636"/>
      <c r="EGI40" s="636"/>
      <c r="EGJ40" s="636"/>
      <c r="EGK40" s="636"/>
      <c r="EGL40" s="636"/>
      <c r="EGM40" s="636"/>
      <c r="EGN40" s="636"/>
      <c r="EGO40" s="636"/>
      <c r="EGP40" s="636"/>
      <c r="EGQ40" s="636"/>
      <c r="EGR40" s="636"/>
      <c r="EGS40" s="636"/>
      <c r="EGT40" s="636"/>
      <c r="EGU40" s="636"/>
      <c r="EGV40" s="636"/>
      <c r="EGW40" s="636"/>
      <c r="EGX40" s="636"/>
      <c r="EGY40" s="636"/>
      <c r="EGZ40" s="636"/>
      <c r="EHA40" s="636"/>
      <c r="EHB40" s="636"/>
      <c r="EHC40" s="636"/>
      <c r="EHD40" s="636"/>
      <c r="EHE40" s="636"/>
      <c r="EHF40" s="636"/>
      <c r="EHG40" s="636"/>
      <c r="EHH40" s="636"/>
      <c r="EHI40" s="636"/>
      <c r="EHJ40" s="636"/>
      <c r="EHK40" s="636"/>
      <c r="EHL40" s="636"/>
      <c r="EHM40" s="636"/>
      <c r="EHN40" s="636"/>
      <c r="EHO40" s="636"/>
      <c r="EHP40" s="636"/>
      <c r="EHQ40" s="636"/>
      <c r="EHR40" s="636"/>
      <c r="EHS40" s="636"/>
      <c r="EHT40" s="636"/>
      <c r="EHU40" s="636"/>
      <c r="EHV40" s="636"/>
      <c r="EHW40" s="636"/>
      <c r="EHX40" s="636"/>
      <c r="EHY40" s="636"/>
      <c r="EHZ40" s="636"/>
      <c r="EIA40" s="636"/>
      <c r="EIB40" s="636"/>
      <c r="EIC40" s="636"/>
      <c r="EID40" s="636"/>
      <c r="EIE40" s="636"/>
      <c r="EIF40" s="636"/>
      <c r="EIG40" s="636"/>
      <c r="EIH40" s="636"/>
      <c r="EII40" s="636"/>
      <c r="EIJ40" s="636"/>
      <c r="EIK40" s="636"/>
      <c r="EIL40" s="636"/>
      <c r="EIM40" s="636"/>
      <c r="EIN40" s="636"/>
      <c r="EIO40" s="636"/>
      <c r="EIP40" s="636"/>
      <c r="EIQ40" s="636"/>
      <c r="EIR40" s="636"/>
      <c r="EIS40" s="636"/>
      <c r="EIT40" s="636"/>
      <c r="EIU40" s="636"/>
      <c r="EIV40" s="636"/>
      <c r="EIW40" s="636"/>
      <c r="EIX40" s="636"/>
      <c r="EIY40" s="636"/>
      <c r="EIZ40" s="636"/>
      <c r="EJA40" s="636"/>
      <c r="EJB40" s="636"/>
      <c r="EJC40" s="636"/>
      <c r="EJD40" s="636"/>
      <c r="EJE40" s="636"/>
      <c r="EJF40" s="636"/>
      <c r="EJG40" s="636"/>
      <c r="EJH40" s="636"/>
      <c r="EJI40" s="636"/>
      <c r="EJJ40" s="636"/>
      <c r="EJK40" s="636"/>
      <c r="EJL40" s="636"/>
      <c r="EJM40" s="636"/>
      <c r="EJN40" s="636"/>
      <c r="EJO40" s="636"/>
      <c r="EJP40" s="636"/>
      <c r="EJQ40" s="636"/>
      <c r="EJR40" s="636"/>
      <c r="EJS40" s="636"/>
      <c r="EJT40" s="636"/>
      <c r="EJU40" s="636"/>
      <c r="EJV40" s="636"/>
      <c r="EJW40" s="636"/>
      <c r="EJX40" s="636"/>
      <c r="EJY40" s="636"/>
      <c r="EJZ40" s="636"/>
      <c r="EKA40" s="636"/>
      <c r="EKB40" s="636"/>
      <c r="EKC40" s="636"/>
      <c r="EKD40" s="636"/>
      <c r="EKE40" s="636"/>
      <c r="EKF40" s="636"/>
      <c r="EKG40" s="636"/>
      <c r="EKH40" s="636"/>
      <c r="EKI40" s="636"/>
      <c r="EKJ40" s="636"/>
      <c r="EKK40" s="636"/>
      <c r="EKL40" s="636"/>
      <c r="EKM40" s="636"/>
      <c r="EKN40" s="636"/>
      <c r="EKO40" s="636"/>
      <c r="EKP40" s="636"/>
      <c r="EKQ40" s="636"/>
      <c r="EKR40" s="636"/>
      <c r="EKS40" s="636"/>
      <c r="EKT40" s="636"/>
      <c r="EKU40" s="636"/>
      <c r="EKV40" s="636"/>
      <c r="EKW40" s="636"/>
      <c r="EKX40" s="636"/>
      <c r="EKY40" s="636"/>
      <c r="EKZ40" s="636"/>
      <c r="ELA40" s="636"/>
      <c r="ELB40" s="636"/>
      <c r="ELC40" s="636"/>
      <c r="ELD40" s="636"/>
      <c r="ELE40" s="636"/>
      <c r="ELF40" s="636"/>
      <c r="ELG40" s="636"/>
      <c r="ELH40" s="636"/>
      <c r="ELI40" s="636"/>
      <c r="ELJ40" s="636"/>
      <c r="ELK40" s="636"/>
      <c r="ELL40" s="636"/>
      <c r="ELM40" s="636"/>
      <c r="ELN40" s="636"/>
      <c r="ELO40" s="636"/>
      <c r="ELP40" s="636"/>
      <c r="ELQ40" s="636"/>
      <c r="ELR40" s="636"/>
      <c r="ELS40" s="636"/>
      <c r="ELT40" s="636"/>
      <c r="ELU40" s="636"/>
      <c r="ELV40" s="636"/>
      <c r="ELW40" s="636"/>
      <c r="ELX40" s="636"/>
      <c r="ELY40" s="636"/>
      <c r="ELZ40" s="636"/>
      <c r="EMA40" s="636"/>
      <c r="EMB40" s="636"/>
      <c r="EMC40" s="636"/>
      <c r="EMD40" s="636"/>
      <c r="EME40" s="636"/>
      <c r="EMF40" s="636"/>
      <c r="EMG40" s="636"/>
      <c r="EMH40" s="636"/>
      <c r="EMI40" s="636"/>
      <c r="EMJ40" s="636"/>
      <c r="EMK40" s="636"/>
      <c r="EML40" s="636"/>
      <c r="EMM40" s="636"/>
      <c r="EMN40" s="636"/>
      <c r="EMO40" s="636"/>
      <c r="EMP40" s="636"/>
      <c r="EMQ40" s="636"/>
      <c r="EMR40" s="636"/>
      <c r="EMS40" s="636"/>
      <c r="EMT40" s="636"/>
      <c r="EMU40" s="636"/>
      <c r="EMV40" s="636"/>
      <c r="EMW40" s="636"/>
      <c r="EMX40" s="636"/>
      <c r="EMY40" s="636"/>
      <c r="EMZ40" s="636"/>
      <c r="ENA40" s="636"/>
      <c r="ENB40" s="636"/>
      <c r="ENC40" s="636"/>
      <c r="END40" s="636"/>
      <c r="ENE40" s="636"/>
      <c r="ENF40" s="636"/>
      <c r="ENG40" s="636"/>
      <c r="ENH40" s="636"/>
      <c r="ENI40" s="636"/>
      <c r="ENJ40" s="636"/>
      <c r="ENK40" s="636"/>
      <c r="ENL40" s="636"/>
      <c r="ENM40" s="636"/>
      <c r="ENN40" s="636"/>
      <c r="ENO40" s="636"/>
      <c r="ENP40" s="636"/>
      <c r="ENQ40" s="636"/>
      <c r="ENR40" s="636"/>
      <c r="ENS40" s="636"/>
      <c r="ENT40" s="636"/>
      <c r="ENU40" s="636"/>
      <c r="ENV40" s="636"/>
      <c r="ENW40" s="636"/>
      <c r="ENX40" s="636"/>
      <c r="ENY40" s="636"/>
      <c r="ENZ40" s="636"/>
      <c r="EOA40" s="636"/>
      <c r="EOB40" s="636"/>
      <c r="EOC40" s="636"/>
      <c r="EOD40" s="636"/>
      <c r="EOE40" s="636"/>
      <c r="EOF40" s="636"/>
      <c r="EOG40" s="636"/>
      <c r="EOH40" s="636"/>
      <c r="EOI40" s="636"/>
      <c r="EOJ40" s="636"/>
      <c r="EOK40" s="636"/>
      <c r="EOL40" s="636"/>
      <c r="EOM40" s="636"/>
      <c r="EON40" s="636"/>
      <c r="EOO40" s="636"/>
      <c r="EOP40" s="636"/>
      <c r="EOQ40" s="636"/>
      <c r="EOR40" s="636"/>
      <c r="EOS40" s="636"/>
      <c r="EOT40" s="636"/>
      <c r="EOU40" s="636"/>
      <c r="EOV40" s="636"/>
      <c r="EOW40" s="636"/>
      <c r="EOX40" s="636"/>
      <c r="EOY40" s="636"/>
      <c r="EOZ40" s="636"/>
      <c r="EPA40" s="636"/>
      <c r="EPB40" s="636"/>
      <c r="EPC40" s="636"/>
      <c r="EPD40" s="636"/>
      <c r="EPE40" s="636"/>
      <c r="EPF40" s="636"/>
      <c r="EPG40" s="636"/>
      <c r="EPH40" s="636"/>
      <c r="EPI40" s="636"/>
      <c r="EPJ40" s="636"/>
      <c r="EPK40" s="636"/>
      <c r="EPL40" s="636"/>
      <c r="EPM40" s="636"/>
      <c r="EPN40" s="636"/>
      <c r="EPO40" s="636"/>
      <c r="EPP40" s="636"/>
      <c r="EPQ40" s="636"/>
      <c r="EPR40" s="636"/>
      <c r="EPS40" s="636"/>
      <c r="EPT40" s="636"/>
      <c r="EPU40" s="636"/>
      <c r="EPV40" s="636"/>
      <c r="EPW40" s="636"/>
      <c r="EPX40" s="636"/>
      <c r="EPY40" s="636"/>
      <c r="EPZ40" s="636"/>
      <c r="EQA40" s="636"/>
      <c r="EQB40" s="636"/>
      <c r="EQC40" s="636"/>
      <c r="EQD40" s="636"/>
      <c r="EQE40" s="636"/>
      <c r="EQF40" s="636"/>
      <c r="EQG40" s="636"/>
      <c r="EQH40" s="636"/>
      <c r="EQI40" s="636"/>
      <c r="EQJ40" s="636"/>
      <c r="EQK40" s="636"/>
      <c r="EQL40" s="636"/>
      <c r="EQM40" s="636"/>
      <c r="EQN40" s="636"/>
      <c r="EQO40" s="636"/>
      <c r="EQP40" s="636"/>
      <c r="EQQ40" s="636"/>
      <c r="EQR40" s="636"/>
      <c r="EQS40" s="636"/>
      <c r="EQT40" s="636"/>
      <c r="EQU40" s="636"/>
      <c r="EQV40" s="636"/>
      <c r="EQW40" s="636"/>
      <c r="EQX40" s="636"/>
      <c r="EQY40" s="636"/>
      <c r="EQZ40" s="636"/>
      <c r="ERA40" s="636"/>
      <c r="ERB40" s="636"/>
      <c r="ERC40" s="636"/>
      <c r="ERD40" s="636"/>
      <c r="ERE40" s="636"/>
      <c r="ERF40" s="636"/>
      <c r="ERG40" s="636"/>
      <c r="ERH40" s="636"/>
      <c r="ERI40" s="636"/>
      <c r="ERJ40" s="636"/>
      <c r="ERK40" s="636"/>
      <c r="ERL40" s="636"/>
      <c r="ERM40" s="636"/>
      <c r="ERN40" s="636"/>
      <c r="ERO40" s="636"/>
      <c r="ERP40" s="636"/>
      <c r="ERQ40" s="636"/>
      <c r="ERR40" s="636"/>
      <c r="ERS40" s="636"/>
      <c r="ERT40" s="636"/>
      <c r="ERU40" s="636"/>
      <c r="ERV40" s="636"/>
      <c r="ERW40" s="636"/>
      <c r="ERX40" s="636"/>
      <c r="ERY40" s="636"/>
      <c r="ERZ40" s="636"/>
      <c r="ESA40" s="636"/>
      <c r="ESB40" s="636"/>
      <c r="ESC40" s="636"/>
      <c r="ESD40" s="636"/>
      <c r="ESE40" s="636"/>
      <c r="ESF40" s="636"/>
      <c r="ESG40" s="636"/>
      <c r="ESH40" s="636"/>
      <c r="ESI40" s="636"/>
      <c r="ESJ40" s="636"/>
      <c r="ESK40" s="636"/>
      <c r="ESL40" s="636"/>
      <c r="ESM40" s="636"/>
      <c r="ESN40" s="636"/>
      <c r="ESO40" s="636"/>
      <c r="ESP40" s="636"/>
      <c r="ESQ40" s="636"/>
      <c r="ESR40" s="636"/>
      <c r="ESS40" s="636"/>
      <c r="EST40" s="636"/>
      <c r="ESU40" s="636"/>
      <c r="ESV40" s="636"/>
      <c r="ESW40" s="636"/>
      <c r="ESX40" s="636"/>
      <c r="ESY40" s="636"/>
      <c r="ESZ40" s="636"/>
      <c r="ETA40" s="636"/>
      <c r="ETB40" s="636"/>
      <c r="ETC40" s="636"/>
      <c r="ETD40" s="636"/>
      <c r="ETE40" s="636"/>
      <c r="ETF40" s="636"/>
      <c r="ETG40" s="636"/>
      <c r="ETH40" s="636"/>
      <c r="ETI40" s="636"/>
      <c r="ETJ40" s="636"/>
      <c r="ETK40" s="636"/>
      <c r="ETL40" s="636"/>
      <c r="ETM40" s="636"/>
      <c r="ETN40" s="636"/>
      <c r="ETO40" s="636"/>
      <c r="ETP40" s="636"/>
      <c r="ETQ40" s="636"/>
      <c r="ETR40" s="636"/>
      <c r="ETS40" s="636"/>
      <c r="ETT40" s="636"/>
      <c r="ETU40" s="636"/>
      <c r="ETV40" s="636"/>
      <c r="ETW40" s="636"/>
      <c r="ETX40" s="636"/>
      <c r="ETY40" s="636"/>
      <c r="ETZ40" s="636"/>
      <c r="EUA40" s="636"/>
      <c r="EUB40" s="636"/>
      <c r="EUC40" s="636"/>
      <c r="EUD40" s="636"/>
      <c r="EUE40" s="636"/>
      <c r="EUF40" s="636"/>
      <c r="EUG40" s="636"/>
      <c r="EUH40" s="636"/>
      <c r="EUI40" s="636"/>
      <c r="EUJ40" s="636"/>
      <c r="EUK40" s="636"/>
      <c r="EUL40" s="636"/>
      <c r="EUM40" s="636"/>
      <c r="EUN40" s="636"/>
      <c r="EUO40" s="636"/>
      <c r="EUP40" s="636"/>
      <c r="EUQ40" s="636"/>
      <c r="EUR40" s="636"/>
      <c r="EUS40" s="636"/>
      <c r="EUT40" s="636"/>
      <c r="EUU40" s="636"/>
      <c r="EUV40" s="636"/>
      <c r="EUW40" s="636"/>
      <c r="EUX40" s="636"/>
      <c r="EUY40" s="636"/>
      <c r="EUZ40" s="636"/>
      <c r="EVA40" s="636"/>
      <c r="EVB40" s="636"/>
      <c r="EVC40" s="636"/>
      <c r="EVD40" s="636"/>
      <c r="EVE40" s="636"/>
      <c r="EVF40" s="636"/>
      <c r="EVG40" s="636"/>
      <c r="EVH40" s="636"/>
      <c r="EVI40" s="636"/>
      <c r="EVJ40" s="636"/>
      <c r="EVK40" s="636"/>
      <c r="EVL40" s="636"/>
      <c r="EVM40" s="636"/>
      <c r="EVN40" s="636"/>
      <c r="EVO40" s="636"/>
      <c r="EVP40" s="636"/>
      <c r="EVQ40" s="636"/>
      <c r="EVR40" s="636"/>
      <c r="EVS40" s="636"/>
      <c r="EVT40" s="636"/>
      <c r="EVU40" s="636"/>
      <c r="EVV40" s="636"/>
      <c r="EVW40" s="636"/>
      <c r="EVX40" s="636"/>
      <c r="EVY40" s="636"/>
      <c r="EVZ40" s="636"/>
      <c r="EWA40" s="636"/>
      <c r="EWB40" s="636"/>
      <c r="EWC40" s="636"/>
      <c r="EWD40" s="636"/>
      <c r="EWE40" s="636"/>
      <c r="EWF40" s="636"/>
      <c r="EWG40" s="636"/>
      <c r="EWH40" s="636"/>
      <c r="EWI40" s="636"/>
      <c r="EWJ40" s="636"/>
      <c r="EWK40" s="636"/>
      <c r="EWL40" s="636"/>
      <c r="EWM40" s="636"/>
      <c r="EWN40" s="636"/>
      <c r="EWO40" s="636"/>
      <c r="EWP40" s="636"/>
      <c r="EWQ40" s="636"/>
      <c r="EWR40" s="636"/>
      <c r="EWS40" s="636"/>
      <c r="EWT40" s="636"/>
      <c r="EWU40" s="636"/>
      <c r="EWV40" s="636"/>
      <c r="EWW40" s="636"/>
      <c r="EWX40" s="636"/>
      <c r="EWY40" s="636"/>
      <c r="EWZ40" s="636"/>
      <c r="EXA40" s="636"/>
      <c r="EXB40" s="636"/>
      <c r="EXC40" s="636"/>
      <c r="EXD40" s="636"/>
      <c r="EXE40" s="636"/>
      <c r="EXF40" s="636"/>
      <c r="EXG40" s="636"/>
      <c r="EXH40" s="636"/>
      <c r="EXI40" s="636"/>
      <c r="EXJ40" s="636"/>
      <c r="EXK40" s="636"/>
      <c r="EXL40" s="636"/>
      <c r="EXM40" s="636"/>
      <c r="EXN40" s="636"/>
      <c r="EXO40" s="636"/>
      <c r="EXP40" s="636"/>
      <c r="EXQ40" s="636"/>
      <c r="EXR40" s="636"/>
      <c r="EXS40" s="636"/>
      <c r="EXT40" s="636"/>
      <c r="EXU40" s="636"/>
      <c r="EXV40" s="636"/>
      <c r="EXW40" s="636"/>
      <c r="EXX40" s="636"/>
      <c r="EXY40" s="636"/>
      <c r="EXZ40" s="636"/>
      <c r="EYA40" s="636"/>
      <c r="EYB40" s="636"/>
      <c r="EYC40" s="636"/>
      <c r="EYD40" s="636"/>
      <c r="EYE40" s="636"/>
      <c r="EYF40" s="636"/>
      <c r="EYG40" s="636"/>
      <c r="EYH40" s="636"/>
      <c r="EYI40" s="636"/>
      <c r="EYJ40" s="636"/>
      <c r="EYK40" s="636"/>
      <c r="EYL40" s="636"/>
      <c r="EYM40" s="636"/>
      <c r="EYN40" s="636"/>
      <c r="EYO40" s="636"/>
      <c r="EYP40" s="636"/>
      <c r="EYQ40" s="636"/>
      <c r="EYR40" s="636"/>
      <c r="EYS40" s="636"/>
      <c r="EYT40" s="636"/>
      <c r="EYU40" s="636"/>
      <c r="EYV40" s="636"/>
      <c r="EYW40" s="636"/>
      <c r="EYX40" s="636"/>
      <c r="EYY40" s="636"/>
      <c r="EYZ40" s="636"/>
      <c r="EZA40" s="636"/>
      <c r="EZB40" s="636"/>
      <c r="EZC40" s="636"/>
      <c r="EZD40" s="636"/>
      <c r="EZE40" s="636"/>
      <c r="EZF40" s="636"/>
      <c r="EZG40" s="636"/>
      <c r="EZH40" s="636"/>
      <c r="EZI40" s="636"/>
      <c r="EZJ40" s="636"/>
      <c r="EZK40" s="636"/>
      <c r="EZL40" s="636"/>
      <c r="EZM40" s="636"/>
      <c r="EZN40" s="636"/>
      <c r="EZO40" s="636"/>
      <c r="EZP40" s="636"/>
      <c r="EZQ40" s="636"/>
      <c r="EZR40" s="636"/>
      <c r="EZS40" s="636"/>
      <c r="EZT40" s="636"/>
      <c r="EZU40" s="636"/>
      <c r="EZV40" s="636"/>
      <c r="EZW40" s="636"/>
      <c r="EZX40" s="636"/>
      <c r="EZY40" s="636"/>
      <c r="EZZ40" s="636"/>
      <c r="FAA40" s="636"/>
      <c r="FAB40" s="636"/>
      <c r="FAC40" s="636"/>
      <c r="FAD40" s="636"/>
      <c r="FAE40" s="636"/>
      <c r="FAF40" s="636"/>
      <c r="FAG40" s="636"/>
      <c r="FAH40" s="636"/>
      <c r="FAI40" s="636"/>
      <c r="FAJ40" s="636"/>
      <c r="FAK40" s="636"/>
      <c r="FAL40" s="636"/>
      <c r="FAM40" s="636"/>
      <c r="FAN40" s="636"/>
      <c r="FAO40" s="636"/>
      <c r="FAP40" s="636"/>
      <c r="FAQ40" s="636"/>
      <c r="FAR40" s="636"/>
      <c r="FAS40" s="636"/>
      <c r="FAT40" s="636"/>
      <c r="FAU40" s="636"/>
      <c r="FAV40" s="636"/>
      <c r="FAW40" s="636"/>
      <c r="FAX40" s="636"/>
      <c r="FAY40" s="636"/>
      <c r="FAZ40" s="636"/>
      <c r="FBA40" s="636"/>
      <c r="FBB40" s="636"/>
      <c r="FBC40" s="636"/>
      <c r="FBD40" s="636"/>
      <c r="FBE40" s="636"/>
      <c r="FBF40" s="636"/>
      <c r="FBG40" s="636"/>
      <c r="FBH40" s="636"/>
      <c r="FBI40" s="636"/>
      <c r="FBJ40" s="636"/>
      <c r="FBK40" s="636"/>
      <c r="FBL40" s="636"/>
      <c r="FBM40" s="636"/>
      <c r="FBN40" s="636"/>
      <c r="FBO40" s="636"/>
      <c r="FBP40" s="636"/>
      <c r="FBQ40" s="636"/>
      <c r="FBR40" s="636"/>
      <c r="FBS40" s="636"/>
      <c r="FBT40" s="636"/>
      <c r="FBU40" s="636"/>
      <c r="FBV40" s="636"/>
      <c r="FBW40" s="636"/>
      <c r="FBX40" s="636"/>
      <c r="FBY40" s="636"/>
      <c r="FBZ40" s="636"/>
      <c r="FCA40" s="636"/>
      <c r="FCB40" s="636"/>
      <c r="FCC40" s="636"/>
      <c r="FCD40" s="636"/>
      <c r="FCE40" s="636"/>
      <c r="FCF40" s="636"/>
      <c r="FCG40" s="636"/>
      <c r="FCH40" s="636"/>
      <c r="FCI40" s="636"/>
      <c r="FCJ40" s="636"/>
      <c r="FCK40" s="636"/>
      <c r="FCL40" s="636"/>
      <c r="FCM40" s="636"/>
      <c r="FCN40" s="636"/>
      <c r="FCO40" s="636"/>
      <c r="FCP40" s="636"/>
      <c r="FCQ40" s="636"/>
      <c r="FCR40" s="636"/>
      <c r="FCS40" s="636"/>
      <c r="FCT40" s="636"/>
      <c r="FCU40" s="636"/>
      <c r="FCV40" s="636"/>
      <c r="FCW40" s="636"/>
      <c r="FCX40" s="636"/>
      <c r="FCY40" s="636"/>
      <c r="FCZ40" s="636"/>
      <c r="FDA40" s="636"/>
      <c r="FDB40" s="636"/>
      <c r="FDC40" s="636"/>
      <c r="FDD40" s="636"/>
      <c r="FDE40" s="636"/>
      <c r="FDF40" s="636"/>
      <c r="FDG40" s="636"/>
      <c r="FDH40" s="636"/>
      <c r="FDI40" s="636"/>
      <c r="FDJ40" s="636"/>
      <c r="FDK40" s="636"/>
      <c r="FDL40" s="636"/>
      <c r="FDM40" s="636"/>
      <c r="FDN40" s="636"/>
      <c r="FDO40" s="636"/>
      <c r="FDP40" s="636"/>
      <c r="FDQ40" s="636"/>
      <c r="FDR40" s="636"/>
      <c r="FDS40" s="636"/>
      <c r="FDT40" s="636"/>
      <c r="FDU40" s="636"/>
      <c r="FDV40" s="636"/>
      <c r="FDW40" s="636"/>
      <c r="FDX40" s="636"/>
      <c r="FDY40" s="636"/>
      <c r="FDZ40" s="636"/>
      <c r="FEA40" s="636"/>
      <c r="FEB40" s="636"/>
      <c r="FEC40" s="636"/>
      <c r="FED40" s="636"/>
      <c r="FEE40" s="636"/>
      <c r="FEF40" s="636"/>
      <c r="FEG40" s="636"/>
      <c r="FEH40" s="636"/>
      <c r="FEI40" s="636"/>
      <c r="FEJ40" s="636"/>
      <c r="FEK40" s="636"/>
      <c r="FEL40" s="636"/>
      <c r="FEM40" s="636"/>
      <c r="FEN40" s="636"/>
      <c r="FEO40" s="636"/>
      <c r="FEP40" s="636"/>
      <c r="FEQ40" s="636"/>
      <c r="FER40" s="636"/>
      <c r="FES40" s="636"/>
      <c r="FET40" s="636"/>
      <c r="FEU40" s="636"/>
      <c r="FEV40" s="636"/>
      <c r="FEW40" s="636"/>
      <c r="FEX40" s="636"/>
      <c r="FEY40" s="636"/>
      <c r="FEZ40" s="636"/>
      <c r="FFA40" s="636"/>
      <c r="FFB40" s="636"/>
      <c r="FFC40" s="636"/>
      <c r="FFD40" s="636"/>
      <c r="FFE40" s="636"/>
      <c r="FFF40" s="636"/>
      <c r="FFG40" s="636"/>
      <c r="FFH40" s="636"/>
      <c r="FFI40" s="636"/>
      <c r="FFJ40" s="636"/>
      <c r="FFK40" s="636"/>
      <c r="FFL40" s="636"/>
      <c r="FFM40" s="636"/>
      <c r="FFN40" s="636"/>
      <c r="FFO40" s="636"/>
      <c r="FFP40" s="636"/>
      <c r="FFQ40" s="636"/>
      <c r="FFR40" s="636"/>
      <c r="FFS40" s="636"/>
      <c r="FFT40" s="636"/>
      <c r="FFU40" s="636"/>
      <c r="FFV40" s="636"/>
      <c r="FFW40" s="636"/>
      <c r="FFX40" s="636"/>
      <c r="FFY40" s="636"/>
      <c r="FFZ40" s="636"/>
      <c r="FGA40" s="636"/>
      <c r="FGB40" s="636"/>
      <c r="FGC40" s="636"/>
      <c r="FGD40" s="636"/>
      <c r="FGE40" s="636"/>
      <c r="FGF40" s="636"/>
      <c r="FGG40" s="636"/>
      <c r="FGH40" s="636"/>
      <c r="FGI40" s="636"/>
      <c r="FGJ40" s="636"/>
      <c r="FGK40" s="636"/>
      <c r="FGL40" s="636"/>
      <c r="FGM40" s="636"/>
      <c r="FGN40" s="636"/>
      <c r="FGO40" s="636"/>
      <c r="FGP40" s="636"/>
      <c r="FGQ40" s="636"/>
      <c r="FGR40" s="636"/>
      <c r="FGS40" s="636"/>
      <c r="FGT40" s="636"/>
      <c r="FGU40" s="636"/>
      <c r="FGV40" s="636"/>
      <c r="FGW40" s="636"/>
      <c r="FGX40" s="636"/>
      <c r="FGY40" s="636"/>
      <c r="FGZ40" s="636"/>
      <c r="FHA40" s="636"/>
      <c r="FHB40" s="636"/>
      <c r="FHC40" s="636"/>
      <c r="FHD40" s="636"/>
      <c r="FHE40" s="636"/>
      <c r="FHF40" s="636"/>
      <c r="FHG40" s="636"/>
      <c r="FHH40" s="636"/>
      <c r="FHI40" s="636"/>
      <c r="FHJ40" s="636"/>
      <c r="FHK40" s="636"/>
      <c r="FHL40" s="636"/>
      <c r="FHM40" s="636"/>
      <c r="FHN40" s="636"/>
      <c r="FHO40" s="636"/>
      <c r="FHP40" s="636"/>
      <c r="FHQ40" s="636"/>
      <c r="FHR40" s="636"/>
      <c r="FHS40" s="636"/>
      <c r="FHT40" s="636"/>
      <c r="FHU40" s="636"/>
      <c r="FHV40" s="636"/>
      <c r="FHW40" s="636"/>
      <c r="FHX40" s="636"/>
      <c r="FHY40" s="636"/>
      <c r="FHZ40" s="636"/>
      <c r="FIA40" s="636"/>
      <c r="FIB40" s="636"/>
      <c r="FIC40" s="636"/>
      <c r="FID40" s="636"/>
      <c r="FIE40" s="636"/>
      <c r="FIF40" s="636"/>
      <c r="FIG40" s="636"/>
      <c r="FIH40" s="636"/>
      <c r="FII40" s="636"/>
      <c r="FIJ40" s="636"/>
      <c r="FIK40" s="636"/>
      <c r="FIL40" s="636"/>
      <c r="FIM40" s="636"/>
      <c r="FIN40" s="636"/>
      <c r="FIO40" s="636"/>
      <c r="FIP40" s="636"/>
      <c r="FIQ40" s="636"/>
      <c r="FIR40" s="636"/>
      <c r="FIS40" s="636"/>
      <c r="FIT40" s="636"/>
      <c r="FIU40" s="636"/>
      <c r="FIV40" s="636"/>
      <c r="FIW40" s="636"/>
      <c r="FIX40" s="636"/>
      <c r="FIY40" s="636"/>
      <c r="FIZ40" s="636"/>
      <c r="FJA40" s="636"/>
      <c r="FJB40" s="636"/>
      <c r="FJC40" s="636"/>
      <c r="FJD40" s="636"/>
      <c r="FJE40" s="636"/>
      <c r="FJF40" s="636"/>
      <c r="FJG40" s="636"/>
      <c r="FJH40" s="636"/>
      <c r="FJI40" s="636"/>
      <c r="FJJ40" s="636"/>
      <c r="FJK40" s="636"/>
      <c r="FJL40" s="636"/>
      <c r="FJM40" s="636"/>
      <c r="FJN40" s="636"/>
      <c r="FJO40" s="636"/>
      <c r="FJP40" s="636"/>
      <c r="FJQ40" s="636"/>
      <c r="FJR40" s="636"/>
      <c r="FJS40" s="636"/>
      <c r="FJT40" s="636"/>
      <c r="FJU40" s="636"/>
      <c r="FJV40" s="636"/>
      <c r="FJW40" s="636"/>
      <c r="FJX40" s="636"/>
      <c r="FJY40" s="636"/>
      <c r="FJZ40" s="636"/>
      <c r="FKA40" s="636"/>
      <c r="FKB40" s="636"/>
      <c r="FKC40" s="636"/>
      <c r="FKD40" s="636"/>
      <c r="FKE40" s="636"/>
      <c r="FKF40" s="636"/>
      <c r="FKG40" s="636"/>
      <c r="FKH40" s="636"/>
      <c r="FKI40" s="636"/>
      <c r="FKJ40" s="636"/>
      <c r="FKK40" s="636"/>
      <c r="FKL40" s="636"/>
      <c r="FKM40" s="636"/>
      <c r="FKN40" s="636"/>
      <c r="FKO40" s="636"/>
      <c r="FKP40" s="636"/>
      <c r="FKQ40" s="636"/>
      <c r="FKR40" s="636"/>
      <c r="FKS40" s="636"/>
      <c r="FKT40" s="636"/>
      <c r="FKU40" s="636"/>
      <c r="FKV40" s="636"/>
      <c r="FKW40" s="636"/>
      <c r="FKX40" s="636"/>
      <c r="FKY40" s="636"/>
      <c r="FKZ40" s="636"/>
      <c r="FLA40" s="636"/>
      <c r="FLB40" s="636"/>
      <c r="FLC40" s="636"/>
      <c r="FLD40" s="636"/>
      <c r="FLE40" s="636"/>
      <c r="FLF40" s="636"/>
      <c r="FLG40" s="636"/>
      <c r="FLH40" s="636"/>
      <c r="FLI40" s="636"/>
      <c r="FLJ40" s="636"/>
      <c r="FLK40" s="636"/>
      <c r="FLL40" s="636"/>
      <c r="FLM40" s="636"/>
      <c r="FLN40" s="636"/>
      <c r="FLO40" s="636"/>
      <c r="FLP40" s="636"/>
      <c r="FLQ40" s="636"/>
      <c r="FLR40" s="636"/>
      <c r="FLS40" s="636"/>
      <c r="FLT40" s="636"/>
      <c r="FLU40" s="636"/>
      <c r="FLV40" s="636"/>
      <c r="FLW40" s="636"/>
      <c r="FLX40" s="636"/>
      <c r="FLY40" s="636"/>
      <c r="FLZ40" s="636"/>
      <c r="FMA40" s="636"/>
      <c r="FMB40" s="636"/>
      <c r="FMC40" s="636"/>
      <c r="FMD40" s="636"/>
      <c r="FME40" s="636"/>
      <c r="FMF40" s="636"/>
      <c r="FMG40" s="636"/>
      <c r="FMH40" s="636"/>
      <c r="FMI40" s="636"/>
      <c r="FMJ40" s="636"/>
      <c r="FMK40" s="636"/>
      <c r="FML40" s="636"/>
      <c r="FMM40" s="636"/>
      <c r="FMN40" s="636"/>
      <c r="FMO40" s="636"/>
      <c r="FMP40" s="636"/>
      <c r="FMQ40" s="636"/>
      <c r="FMR40" s="636"/>
      <c r="FMS40" s="636"/>
      <c r="FMT40" s="636"/>
      <c r="FMU40" s="636"/>
      <c r="FMV40" s="636"/>
      <c r="FMW40" s="636"/>
      <c r="FMX40" s="636"/>
      <c r="FMY40" s="636"/>
      <c r="FMZ40" s="636"/>
      <c r="FNA40" s="636"/>
      <c r="FNB40" s="636"/>
      <c r="FNC40" s="636"/>
      <c r="FND40" s="636"/>
      <c r="FNE40" s="636"/>
      <c r="FNF40" s="636"/>
      <c r="FNG40" s="636"/>
      <c r="FNH40" s="636"/>
      <c r="FNI40" s="636"/>
      <c r="FNJ40" s="636"/>
      <c r="FNK40" s="636"/>
      <c r="FNL40" s="636"/>
      <c r="FNM40" s="636"/>
      <c r="FNN40" s="636"/>
      <c r="FNO40" s="636"/>
      <c r="FNP40" s="636"/>
      <c r="FNQ40" s="636"/>
      <c r="FNR40" s="636"/>
      <c r="FNS40" s="636"/>
      <c r="FNT40" s="636"/>
      <c r="FNU40" s="636"/>
      <c r="FNV40" s="636"/>
      <c r="FNW40" s="636"/>
      <c r="FNX40" s="636"/>
      <c r="FNY40" s="636"/>
      <c r="FNZ40" s="636"/>
      <c r="FOA40" s="636"/>
      <c r="FOB40" s="636"/>
      <c r="FOC40" s="636"/>
      <c r="FOD40" s="636"/>
      <c r="FOE40" s="636"/>
      <c r="FOF40" s="636"/>
      <c r="FOG40" s="636"/>
      <c r="FOH40" s="636"/>
      <c r="FOI40" s="636"/>
      <c r="FOJ40" s="636"/>
      <c r="FOK40" s="636"/>
      <c r="FOL40" s="636"/>
      <c r="FOM40" s="636"/>
      <c r="FON40" s="636"/>
      <c r="FOO40" s="636"/>
      <c r="FOP40" s="636"/>
      <c r="FOQ40" s="636"/>
      <c r="FOR40" s="636"/>
      <c r="FOS40" s="636"/>
      <c r="FOT40" s="636"/>
      <c r="FOU40" s="636"/>
      <c r="FOV40" s="636"/>
      <c r="FOW40" s="636"/>
      <c r="FOX40" s="636"/>
      <c r="FOY40" s="636"/>
      <c r="FOZ40" s="636"/>
      <c r="FPA40" s="636"/>
      <c r="FPB40" s="636"/>
      <c r="FPC40" s="636"/>
      <c r="FPD40" s="636"/>
      <c r="FPE40" s="636"/>
      <c r="FPF40" s="636"/>
      <c r="FPG40" s="636"/>
      <c r="FPH40" s="636"/>
      <c r="FPI40" s="636"/>
      <c r="FPJ40" s="636"/>
      <c r="FPK40" s="636"/>
      <c r="FPL40" s="636"/>
      <c r="FPM40" s="636"/>
      <c r="FPN40" s="636"/>
      <c r="FPO40" s="636"/>
      <c r="FPP40" s="636"/>
      <c r="FPQ40" s="636"/>
      <c r="FPR40" s="636"/>
      <c r="FPS40" s="636"/>
      <c r="FPT40" s="636"/>
      <c r="FPU40" s="636"/>
      <c r="FPV40" s="636"/>
      <c r="FPW40" s="636"/>
      <c r="FPX40" s="636"/>
      <c r="FPY40" s="636"/>
      <c r="FPZ40" s="636"/>
      <c r="FQA40" s="636"/>
      <c r="FQB40" s="636"/>
      <c r="FQC40" s="636"/>
      <c r="FQD40" s="636"/>
      <c r="FQE40" s="636"/>
      <c r="FQF40" s="636"/>
      <c r="FQG40" s="636"/>
      <c r="FQH40" s="636"/>
      <c r="FQI40" s="636"/>
      <c r="FQJ40" s="636"/>
      <c r="FQK40" s="636"/>
      <c r="FQL40" s="636"/>
      <c r="FQM40" s="636"/>
      <c r="FQN40" s="636"/>
      <c r="FQO40" s="636"/>
      <c r="FQP40" s="636"/>
      <c r="FQQ40" s="636"/>
      <c r="FQR40" s="636"/>
      <c r="FQS40" s="636"/>
      <c r="FQT40" s="636"/>
      <c r="FQU40" s="636"/>
      <c r="FQV40" s="636"/>
      <c r="FQW40" s="636"/>
      <c r="FQX40" s="636"/>
      <c r="FQY40" s="636"/>
      <c r="FQZ40" s="636"/>
      <c r="FRA40" s="636"/>
      <c r="FRB40" s="636"/>
      <c r="FRC40" s="636"/>
      <c r="FRD40" s="636"/>
      <c r="FRE40" s="636"/>
      <c r="FRF40" s="636"/>
      <c r="FRG40" s="636"/>
      <c r="FRH40" s="636"/>
      <c r="FRI40" s="636"/>
      <c r="FRJ40" s="636"/>
      <c r="FRK40" s="636"/>
      <c r="FRL40" s="636"/>
      <c r="FRM40" s="636"/>
      <c r="FRN40" s="636"/>
      <c r="FRO40" s="636"/>
      <c r="FRP40" s="636"/>
      <c r="FRQ40" s="636"/>
      <c r="FRR40" s="636"/>
      <c r="FRS40" s="636"/>
      <c r="FRT40" s="636"/>
      <c r="FRU40" s="636"/>
      <c r="FRV40" s="636"/>
      <c r="FRW40" s="636"/>
      <c r="FRX40" s="636"/>
      <c r="FRY40" s="636"/>
      <c r="FRZ40" s="636"/>
      <c r="FSA40" s="636"/>
      <c r="FSB40" s="636"/>
      <c r="FSC40" s="636"/>
      <c r="FSD40" s="636"/>
      <c r="FSE40" s="636"/>
      <c r="FSF40" s="636"/>
      <c r="FSG40" s="636"/>
      <c r="FSH40" s="636"/>
      <c r="FSI40" s="636"/>
      <c r="FSJ40" s="636"/>
      <c r="FSK40" s="636"/>
      <c r="FSL40" s="636"/>
      <c r="FSM40" s="636"/>
      <c r="FSN40" s="636"/>
      <c r="FSO40" s="636"/>
      <c r="FSP40" s="636"/>
      <c r="FSQ40" s="636"/>
      <c r="FSR40" s="636"/>
      <c r="FSS40" s="636"/>
      <c r="FST40" s="636"/>
      <c r="FSU40" s="636"/>
      <c r="FSV40" s="636"/>
      <c r="FSW40" s="636"/>
      <c r="FSX40" s="636"/>
      <c r="FSY40" s="636"/>
      <c r="FSZ40" s="636"/>
      <c r="FTA40" s="636"/>
      <c r="FTB40" s="636"/>
      <c r="FTC40" s="636"/>
      <c r="FTD40" s="636"/>
      <c r="FTE40" s="636"/>
      <c r="FTF40" s="636"/>
      <c r="FTG40" s="636"/>
      <c r="FTH40" s="636"/>
      <c r="FTI40" s="636"/>
      <c r="FTJ40" s="636"/>
      <c r="FTK40" s="636"/>
      <c r="FTL40" s="636"/>
      <c r="FTM40" s="636"/>
      <c r="FTN40" s="636"/>
      <c r="FTO40" s="636"/>
      <c r="FTP40" s="636"/>
      <c r="FTQ40" s="636"/>
      <c r="FTR40" s="636"/>
      <c r="FTS40" s="636"/>
      <c r="FTT40" s="636"/>
      <c r="FTU40" s="636"/>
      <c r="FTV40" s="636"/>
      <c r="FTW40" s="636"/>
      <c r="FTX40" s="636"/>
      <c r="FTY40" s="636"/>
      <c r="FTZ40" s="636"/>
      <c r="FUA40" s="636"/>
      <c r="FUB40" s="636"/>
      <c r="FUC40" s="636"/>
      <c r="FUD40" s="636"/>
      <c r="FUE40" s="636"/>
      <c r="FUF40" s="636"/>
      <c r="FUG40" s="636"/>
      <c r="FUH40" s="636"/>
      <c r="FUI40" s="636"/>
      <c r="FUJ40" s="636"/>
      <c r="FUK40" s="636"/>
      <c r="FUL40" s="636"/>
      <c r="FUM40" s="636"/>
      <c r="FUN40" s="636"/>
      <c r="FUO40" s="636"/>
      <c r="FUP40" s="636"/>
      <c r="FUQ40" s="636"/>
      <c r="FUR40" s="636"/>
      <c r="FUS40" s="636"/>
      <c r="FUT40" s="636"/>
      <c r="FUU40" s="636"/>
      <c r="FUV40" s="636"/>
      <c r="FUW40" s="636"/>
      <c r="FUX40" s="636"/>
      <c r="FUY40" s="636"/>
      <c r="FUZ40" s="636"/>
      <c r="FVA40" s="636"/>
      <c r="FVB40" s="636"/>
      <c r="FVC40" s="636"/>
      <c r="FVD40" s="636"/>
      <c r="FVE40" s="636"/>
      <c r="FVF40" s="636"/>
      <c r="FVG40" s="636"/>
      <c r="FVH40" s="636"/>
      <c r="FVI40" s="636"/>
      <c r="FVJ40" s="636"/>
      <c r="FVK40" s="636"/>
      <c r="FVL40" s="636"/>
      <c r="FVM40" s="636"/>
      <c r="FVN40" s="636"/>
      <c r="FVO40" s="636"/>
      <c r="FVP40" s="636"/>
      <c r="FVQ40" s="636"/>
      <c r="FVR40" s="636"/>
      <c r="FVS40" s="636"/>
      <c r="FVT40" s="636"/>
      <c r="FVU40" s="636"/>
      <c r="FVV40" s="636"/>
      <c r="FVW40" s="636"/>
      <c r="FVX40" s="636"/>
      <c r="FVY40" s="636"/>
      <c r="FVZ40" s="636"/>
      <c r="FWA40" s="636"/>
      <c r="FWB40" s="636"/>
      <c r="FWC40" s="636"/>
      <c r="FWD40" s="636"/>
      <c r="FWE40" s="636"/>
      <c r="FWF40" s="636"/>
      <c r="FWG40" s="636"/>
      <c r="FWH40" s="636"/>
      <c r="FWI40" s="636"/>
      <c r="FWJ40" s="636"/>
      <c r="FWK40" s="636"/>
      <c r="FWL40" s="636"/>
      <c r="FWM40" s="636"/>
      <c r="FWN40" s="636"/>
      <c r="FWO40" s="636"/>
      <c r="FWP40" s="636"/>
      <c r="FWQ40" s="636"/>
      <c r="FWR40" s="636"/>
      <c r="FWS40" s="636"/>
      <c r="FWT40" s="636"/>
      <c r="FWU40" s="636"/>
      <c r="FWV40" s="636"/>
      <c r="FWW40" s="636"/>
      <c r="FWX40" s="636"/>
      <c r="FWY40" s="636"/>
      <c r="FWZ40" s="636"/>
      <c r="FXA40" s="636"/>
      <c r="FXB40" s="636"/>
      <c r="FXC40" s="636"/>
      <c r="FXD40" s="636"/>
      <c r="FXE40" s="636"/>
      <c r="FXF40" s="636"/>
      <c r="FXG40" s="636"/>
      <c r="FXH40" s="636"/>
      <c r="FXI40" s="636"/>
      <c r="FXJ40" s="636"/>
      <c r="FXK40" s="636"/>
      <c r="FXL40" s="636"/>
      <c r="FXM40" s="636"/>
      <c r="FXN40" s="636"/>
      <c r="FXO40" s="636"/>
      <c r="FXP40" s="636"/>
      <c r="FXQ40" s="636"/>
      <c r="FXR40" s="636"/>
      <c r="FXS40" s="636"/>
      <c r="FXT40" s="636"/>
      <c r="FXU40" s="636"/>
      <c r="FXV40" s="636"/>
      <c r="FXW40" s="636"/>
      <c r="FXX40" s="636"/>
      <c r="FXY40" s="636"/>
      <c r="FXZ40" s="636"/>
      <c r="FYA40" s="636"/>
      <c r="FYB40" s="636"/>
      <c r="FYC40" s="636"/>
      <c r="FYD40" s="636"/>
      <c r="FYE40" s="636"/>
      <c r="FYF40" s="636"/>
      <c r="FYG40" s="636"/>
      <c r="FYH40" s="636"/>
      <c r="FYI40" s="636"/>
      <c r="FYJ40" s="636"/>
      <c r="FYK40" s="636"/>
      <c r="FYL40" s="636"/>
      <c r="FYM40" s="636"/>
      <c r="FYN40" s="636"/>
      <c r="FYO40" s="636"/>
      <c r="FYP40" s="636"/>
      <c r="FYQ40" s="636"/>
      <c r="FYR40" s="636"/>
      <c r="FYS40" s="636"/>
      <c r="FYT40" s="636"/>
      <c r="FYU40" s="636"/>
      <c r="FYV40" s="636"/>
      <c r="FYW40" s="636"/>
      <c r="FYX40" s="636"/>
      <c r="FYY40" s="636"/>
      <c r="FYZ40" s="636"/>
      <c r="FZA40" s="636"/>
      <c r="FZB40" s="636"/>
      <c r="FZC40" s="636"/>
      <c r="FZD40" s="636"/>
      <c r="FZE40" s="636"/>
      <c r="FZF40" s="636"/>
      <c r="FZG40" s="636"/>
      <c r="FZH40" s="636"/>
      <c r="FZI40" s="636"/>
      <c r="FZJ40" s="636"/>
      <c r="FZK40" s="636"/>
      <c r="FZL40" s="636"/>
      <c r="FZM40" s="636"/>
      <c r="FZN40" s="636"/>
      <c r="FZO40" s="636"/>
      <c r="FZP40" s="636"/>
      <c r="FZQ40" s="636"/>
      <c r="FZR40" s="636"/>
      <c r="FZS40" s="636"/>
      <c r="FZT40" s="636"/>
      <c r="FZU40" s="636"/>
      <c r="FZV40" s="636"/>
      <c r="FZW40" s="636"/>
      <c r="FZX40" s="636"/>
      <c r="FZY40" s="636"/>
      <c r="FZZ40" s="636"/>
      <c r="GAA40" s="636"/>
      <c r="GAB40" s="636"/>
      <c r="GAC40" s="636"/>
      <c r="GAD40" s="636"/>
      <c r="GAE40" s="636"/>
      <c r="GAF40" s="636"/>
      <c r="GAG40" s="636"/>
      <c r="GAH40" s="636"/>
      <c r="GAI40" s="636"/>
      <c r="GAJ40" s="636"/>
      <c r="GAK40" s="636"/>
      <c r="GAL40" s="636"/>
      <c r="GAM40" s="636"/>
      <c r="GAN40" s="636"/>
      <c r="GAO40" s="636"/>
      <c r="GAP40" s="636"/>
      <c r="GAQ40" s="636"/>
      <c r="GAR40" s="636"/>
      <c r="GAS40" s="636"/>
      <c r="GAT40" s="636"/>
      <c r="GAU40" s="636"/>
      <c r="GAV40" s="636"/>
      <c r="GAW40" s="636"/>
      <c r="GAX40" s="636"/>
      <c r="GAY40" s="636"/>
      <c r="GAZ40" s="636"/>
      <c r="GBA40" s="636"/>
      <c r="GBB40" s="636"/>
      <c r="GBC40" s="636"/>
      <c r="GBD40" s="636"/>
      <c r="GBE40" s="636"/>
      <c r="GBF40" s="636"/>
      <c r="GBG40" s="636"/>
      <c r="GBH40" s="636"/>
      <c r="GBI40" s="636"/>
      <c r="GBJ40" s="636"/>
      <c r="GBK40" s="636"/>
      <c r="GBL40" s="636"/>
      <c r="GBM40" s="636"/>
      <c r="GBN40" s="636"/>
      <c r="GBO40" s="636"/>
      <c r="GBP40" s="636"/>
      <c r="GBQ40" s="636"/>
      <c r="GBR40" s="636"/>
      <c r="GBS40" s="636"/>
      <c r="GBT40" s="636"/>
      <c r="GBU40" s="636"/>
      <c r="GBV40" s="636"/>
      <c r="GBW40" s="636"/>
      <c r="GBX40" s="636"/>
      <c r="GBY40" s="636"/>
      <c r="GBZ40" s="636"/>
      <c r="GCA40" s="636"/>
      <c r="GCB40" s="636"/>
      <c r="GCC40" s="636"/>
      <c r="GCD40" s="636"/>
      <c r="GCE40" s="636"/>
      <c r="GCF40" s="636"/>
      <c r="GCG40" s="636"/>
      <c r="GCH40" s="636"/>
      <c r="GCI40" s="636"/>
      <c r="GCJ40" s="636"/>
      <c r="GCK40" s="636"/>
      <c r="GCL40" s="636"/>
      <c r="GCM40" s="636"/>
      <c r="GCN40" s="636"/>
      <c r="GCO40" s="636"/>
      <c r="GCP40" s="636"/>
      <c r="GCQ40" s="636"/>
      <c r="GCR40" s="636"/>
      <c r="GCS40" s="636"/>
      <c r="GCT40" s="636"/>
      <c r="GCU40" s="636"/>
      <c r="GCV40" s="636"/>
      <c r="GCW40" s="636"/>
      <c r="GCX40" s="636"/>
      <c r="GCY40" s="636"/>
      <c r="GCZ40" s="636"/>
      <c r="GDA40" s="636"/>
      <c r="GDB40" s="636"/>
      <c r="GDC40" s="636"/>
      <c r="GDD40" s="636"/>
      <c r="GDE40" s="636"/>
      <c r="GDF40" s="636"/>
      <c r="GDG40" s="636"/>
      <c r="GDH40" s="636"/>
      <c r="GDI40" s="636"/>
      <c r="GDJ40" s="636"/>
      <c r="GDK40" s="636"/>
      <c r="GDL40" s="636"/>
      <c r="GDM40" s="636"/>
      <c r="GDN40" s="636"/>
      <c r="GDO40" s="636"/>
      <c r="GDP40" s="636"/>
      <c r="GDQ40" s="636"/>
      <c r="GDR40" s="636"/>
      <c r="GDS40" s="636"/>
      <c r="GDT40" s="636"/>
      <c r="GDU40" s="636"/>
      <c r="GDV40" s="636"/>
      <c r="GDW40" s="636"/>
      <c r="GDX40" s="636"/>
      <c r="GDY40" s="636"/>
      <c r="GDZ40" s="636"/>
      <c r="GEA40" s="636"/>
      <c r="GEB40" s="636"/>
      <c r="GEC40" s="636"/>
      <c r="GED40" s="636"/>
      <c r="GEE40" s="636"/>
      <c r="GEF40" s="636"/>
      <c r="GEG40" s="636"/>
      <c r="GEH40" s="636"/>
      <c r="GEI40" s="636"/>
      <c r="GEJ40" s="636"/>
      <c r="GEK40" s="636"/>
      <c r="GEL40" s="636"/>
      <c r="GEM40" s="636"/>
      <c r="GEN40" s="636"/>
      <c r="GEO40" s="636"/>
      <c r="GEP40" s="636"/>
      <c r="GEQ40" s="636"/>
      <c r="GER40" s="636"/>
      <c r="GES40" s="636"/>
      <c r="GET40" s="636"/>
      <c r="GEU40" s="636"/>
      <c r="GEV40" s="636"/>
      <c r="GEW40" s="636"/>
      <c r="GEX40" s="636"/>
      <c r="GEY40" s="636"/>
      <c r="GEZ40" s="636"/>
      <c r="GFA40" s="636"/>
      <c r="GFB40" s="636"/>
      <c r="GFC40" s="636"/>
      <c r="GFD40" s="636"/>
      <c r="GFE40" s="636"/>
      <c r="GFF40" s="636"/>
      <c r="GFG40" s="636"/>
      <c r="GFH40" s="636"/>
      <c r="GFI40" s="636"/>
      <c r="GFJ40" s="636"/>
      <c r="GFK40" s="636"/>
      <c r="GFL40" s="636"/>
      <c r="GFM40" s="636"/>
      <c r="GFN40" s="636"/>
      <c r="GFO40" s="636"/>
      <c r="GFP40" s="636"/>
      <c r="GFQ40" s="636"/>
      <c r="GFR40" s="636"/>
      <c r="GFS40" s="636"/>
      <c r="GFT40" s="636"/>
      <c r="GFU40" s="636"/>
      <c r="GFV40" s="636"/>
      <c r="GFW40" s="636"/>
      <c r="GFX40" s="636"/>
      <c r="GFY40" s="636"/>
      <c r="GFZ40" s="636"/>
      <c r="GGA40" s="636"/>
      <c r="GGB40" s="636"/>
      <c r="GGC40" s="636"/>
      <c r="GGD40" s="636"/>
      <c r="GGE40" s="636"/>
      <c r="GGF40" s="636"/>
      <c r="GGG40" s="636"/>
      <c r="GGH40" s="636"/>
      <c r="GGI40" s="636"/>
      <c r="GGJ40" s="636"/>
      <c r="GGK40" s="636"/>
      <c r="GGL40" s="636"/>
      <c r="GGM40" s="636"/>
      <c r="GGN40" s="636"/>
      <c r="GGO40" s="636"/>
      <c r="GGP40" s="636"/>
      <c r="GGQ40" s="636"/>
      <c r="GGR40" s="636"/>
      <c r="GGS40" s="636"/>
      <c r="GGT40" s="636"/>
      <c r="GGU40" s="636"/>
      <c r="GGV40" s="636"/>
      <c r="GGW40" s="636"/>
      <c r="GGX40" s="636"/>
      <c r="GGY40" s="636"/>
      <c r="GGZ40" s="636"/>
      <c r="GHA40" s="636"/>
      <c r="GHB40" s="636"/>
      <c r="GHC40" s="636"/>
      <c r="GHD40" s="636"/>
      <c r="GHE40" s="636"/>
      <c r="GHF40" s="636"/>
      <c r="GHG40" s="636"/>
      <c r="GHH40" s="636"/>
      <c r="GHI40" s="636"/>
      <c r="GHJ40" s="636"/>
      <c r="GHK40" s="636"/>
      <c r="GHL40" s="636"/>
      <c r="GHM40" s="636"/>
      <c r="GHN40" s="636"/>
      <c r="GHO40" s="636"/>
      <c r="GHP40" s="636"/>
      <c r="GHQ40" s="636"/>
      <c r="GHR40" s="636"/>
      <c r="GHS40" s="636"/>
      <c r="GHT40" s="636"/>
      <c r="GHU40" s="636"/>
      <c r="GHV40" s="636"/>
      <c r="GHW40" s="636"/>
      <c r="GHX40" s="636"/>
      <c r="GHY40" s="636"/>
      <c r="GHZ40" s="636"/>
      <c r="GIA40" s="636"/>
      <c r="GIB40" s="636"/>
      <c r="GIC40" s="636"/>
      <c r="GID40" s="636"/>
      <c r="GIE40" s="636"/>
      <c r="GIF40" s="636"/>
      <c r="GIG40" s="636"/>
      <c r="GIH40" s="636"/>
      <c r="GII40" s="636"/>
      <c r="GIJ40" s="636"/>
      <c r="GIK40" s="636"/>
      <c r="GIL40" s="636"/>
      <c r="GIM40" s="636"/>
      <c r="GIN40" s="636"/>
      <c r="GIO40" s="636"/>
      <c r="GIP40" s="636"/>
      <c r="GIQ40" s="636"/>
      <c r="GIR40" s="636"/>
      <c r="GIS40" s="636"/>
      <c r="GIT40" s="636"/>
      <c r="GIU40" s="636"/>
      <c r="GIV40" s="636"/>
      <c r="GIW40" s="636"/>
      <c r="GIX40" s="636"/>
      <c r="GIY40" s="636"/>
      <c r="GIZ40" s="636"/>
      <c r="GJA40" s="636"/>
      <c r="GJB40" s="636"/>
      <c r="GJC40" s="636"/>
      <c r="GJD40" s="636"/>
      <c r="GJE40" s="636"/>
      <c r="GJF40" s="636"/>
      <c r="GJG40" s="636"/>
      <c r="GJH40" s="636"/>
      <c r="GJI40" s="636"/>
      <c r="GJJ40" s="636"/>
      <c r="GJK40" s="636"/>
      <c r="GJL40" s="636"/>
      <c r="GJM40" s="636"/>
      <c r="GJN40" s="636"/>
      <c r="GJO40" s="636"/>
      <c r="GJP40" s="636"/>
      <c r="GJQ40" s="636"/>
      <c r="GJR40" s="636"/>
      <c r="GJS40" s="636"/>
      <c r="GJT40" s="636"/>
      <c r="GJU40" s="636"/>
      <c r="GJV40" s="636"/>
      <c r="GJW40" s="636"/>
      <c r="GJX40" s="636"/>
      <c r="GJY40" s="636"/>
      <c r="GJZ40" s="636"/>
      <c r="GKA40" s="636"/>
      <c r="GKB40" s="636"/>
      <c r="GKC40" s="636"/>
      <c r="GKD40" s="636"/>
      <c r="GKE40" s="636"/>
      <c r="GKF40" s="636"/>
      <c r="GKG40" s="636"/>
      <c r="GKH40" s="636"/>
      <c r="GKI40" s="636"/>
      <c r="GKJ40" s="636"/>
      <c r="GKK40" s="636"/>
      <c r="GKL40" s="636"/>
      <c r="GKM40" s="636"/>
      <c r="GKN40" s="636"/>
      <c r="GKO40" s="636"/>
      <c r="GKP40" s="636"/>
      <c r="GKQ40" s="636"/>
      <c r="GKR40" s="636"/>
      <c r="GKS40" s="636"/>
      <c r="GKT40" s="636"/>
      <c r="GKU40" s="636"/>
      <c r="GKV40" s="636"/>
      <c r="GKW40" s="636"/>
      <c r="GKX40" s="636"/>
      <c r="GKY40" s="636"/>
      <c r="GKZ40" s="636"/>
      <c r="GLA40" s="636"/>
      <c r="GLB40" s="636"/>
      <c r="GLC40" s="636"/>
      <c r="GLD40" s="636"/>
      <c r="GLE40" s="636"/>
      <c r="GLF40" s="636"/>
      <c r="GLG40" s="636"/>
      <c r="GLH40" s="636"/>
      <c r="GLI40" s="636"/>
      <c r="GLJ40" s="636"/>
      <c r="GLK40" s="636"/>
      <c r="GLL40" s="636"/>
      <c r="GLM40" s="636"/>
      <c r="GLN40" s="636"/>
      <c r="GLO40" s="636"/>
      <c r="GLP40" s="636"/>
      <c r="GLQ40" s="636"/>
      <c r="GLR40" s="636"/>
      <c r="GLS40" s="636"/>
      <c r="GLT40" s="636"/>
      <c r="GLU40" s="636"/>
      <c r="GLV40" s="636"/>
      <c r="GLW40" s="636"/>
      <c r="GLX40" s="636"/>
      <c r="GLY40" s="636"/>
      <c r="GLZ40" s="636"/>
      <c r="GMA40" s="636"/>
      <c r="GMB40" s="636"/>
      <c r="GMC40" s="636"/>
      <c r="GMD40" s="636"/>
      <c r="GME40" s="636"/>
      <c r="GMF40" s="636"/>
      <c r="GMG40" s="636"/>
      <c r="GMH40" s="636"/>
      <c r="GMI40" s="636"/>
      <c r="GMJ40" s="636"/>
      <c r="GMK40" s="636"/>
      <c r="GML40" s="636"/>
      <c r="GMM40" s="636"/>
      <c r="GMN40" s="636"/>
      <c r="GMO40" s="636"/>
      <c r="GMP40" s="636"/>
      <c r="GMQ40" s="636"/>
      <c r="GMR40" s="636"/>
      <c r="GMS40" s="636"/>
      <c r="GMT40" s="636"/>
      <c r="GMU40" s="636"/>
      <c r="GMV40" s="636"/>
      <c r="GMW40" s="636"/>
      <c r="GMX40" s="636"/>
      <c r="GMY40" s="636"/>
      <c r="GMZ40" s="636"/>
      <c r="GNA40" s="636"/>
      <c r="GNB40" s="636"/>
      <c r="GNC40" s="636"/>
      <c r="GND40" s="636"/>
      <c r="GNE40" s="636"/>
      <c r="GNF40" s="636"/>
      <c r="GNG40" s="636"/>
      <c r="GNH40" s="636"/>
      <c r="GNI40" s="636"/>
      <c r="GNJ40" s="636"/>
      <c r="GNK40" s="636"/>
      <c r="GNL40" s="636"/>
      <c r="GNM40" s="636"/>
      <c r="GNN40" s="636"/>
      <c r="GNO40" s="636"/>
      <c r="GNP40" s="636"/>
      <c r="GNQ40" s="636"/>
      <c r="GNR40" s="636"/>
      <c r="GNS40" s="636"/>
      <c r="GNT40" s="636"/>
      <c r="GNU40" s="636"/>
      <c r="GNV40" s="636"/>
      <c r="GNW40" s="636"/>
      <c r="GNX40" s="636"/>
      <c r="GNY40" s="636"/>
      <c r="GNZ40" s="636"/>
      <c r="GOA40" s="636"/>
      <c r="GOB40" s="636"/>
      <c r="GOC40" s="636"/>
      <c r="GOD40" s="636"/>
      <c r="GOE40" s="636"/>
      <c r="GOF40" s="636"/>
      <c r="GOG40" s="636"/>
      <c r="GOH40" s="636"/>
      <c r="GOI40" s="636"/>
      <c r="GOJ40" s="636"/>
      <c r="GOK40" s="636"/>
      <c r="GOL40" s="636"/>
      <c r="GOM40" s="636"/>
      <c r="GON40" s="636"/>
      <c r="GOO40" s="636"/>
      <c r="GOP40" s="636"/>
      <c r="GOQ40" s="636"/>
      <c r="GOR40" s="636"/>
      <c r="GOS40" s="636"/>
      <c r="GOT40" s="636"/>
      <c r="GOU40" s="636"/>
      <c r="GOV40" s="636"/>
      <c r="GOW40" s="636"/>
      <c r="GOX40" s="636"/>
      <c r="GOY40" s="636"/>
      <c r="GOZ40" s="636"/>
      <c r="GPA40" s="636"/>
      <c r="GPB40" s="636"/>
      <c r="GPC40" s="636"/>
      <c r="GPD40" s="636"/>
      <c r="GPE40" s="636"/>
      <c r="GPF40" s="636"/>
      <c r="GPG40" s="636"/>
      <c r="GPH40" s="636"/>
      <c r="GPI40" s="636"/>
      <c r="GPJ40" s="636"/>
      <c r="GPK40" s="636"/>
      <c r="GPL40" s="636"/>
      <c r="GPM40" s="636"/>
      <c r="GPN40" s="636"/>
      <c r="GPO40" s="636"/>
      <c r="GPP40" s="636"/>
      <c r="GPQ40" s="636"/>
      <c r="GPR40" s="636"/>
      <c r="GPS40" s="636"/>
      <c r="GPT40" s="636"/>
      <c r="GPU40" s="636"/>
      <c r="GPV40" s="636"/>
      <c r="GPW40" s="636"/>
      <c r="GPX40" s="636"/>
      <c r="GPY40" s="636"/>
      <c r="GPZ40" s="636"/>
      <c r="GQA40" s="636"/>
      <c r="GQB40" s="636"/>
      <c r="GQC40" s="636"/>
      <c r="GQD40" s="636"/>
      <c r="GQE40" s="636"/>
      <c r="GQF40" s="636"/>
      <c r="GQG40" s="636"/>
      <c r="GQH40" s="636"/>
      <c r="GQI40" s="636"/>
      <c r="GQJ40" s="636"/>
      <c r="GQK40" s="636"/>
      <c r="GQL40" s="636"/>
      <c r="GQM40" s="636"/>
      <c r="GQN40" s="636"/>
      <c r="GQO40" s="636"/>
      <c r="GQP40" s="636"/>
      <c r="GQQ40" s="636"/>
      <c r="GQR40" s="636"/>
      <c r="GQS40" s="636"/>
      <c r="GQT40" s="636"/>
      <c r="GQU40" s="636"/>
      <c r="GQV40" s="636"/>
      <c r="GQW40" s="636"/>
      <c r="GQX40" s="636"/>
      <c r="GQY40" s="636"/>
      <c r="GQZ40" s="636"/>
      <c r="GRA40" s="636"/>
      <c r="GRB40" s="636"/>
      <c r="GRC40" s="636"/>
      <c r="GRD40" s="636"/>
      <c r="GRE40" s="636"/>
      <c r="GRF40" s="636"/>
      <c r="GRG40" s="636"/>
      <c r="GRH40" s="636"/>
      <c r="GRI40" s="636"/>
      <c r="GRJ40" s="636"/>
      <c r="GRK40" s="636"/>
      <c r="GRL40" s="636"/>
      <c r="GRM40" s="636"/>
      <c r="GRN40" s="636"/>
      <c r="GRO40" s="636"/>
      <c r="GRP40" s="636"/>
      <c r="GRQ40" s="636"/>
      <c r="GRR40" s="636"/>
      <c r="GRS40" s="636"/>
      <c r="GRT40" s="636"/>
      <c r="GRU40" s="636"/>
      <c r="GRV40" s="636"/>
      <c r="GRW40" s="636"/>
      <c r="GRX40" s="636"/>
      <c r="GRY40" s="636"/>
      <c r="GRZ40" s="636"/>
      <c r="GSA40" s="636"/>
      <c r="GSB40" s="636"/>
      <c r="GSC40" s="636"/>
      <c r="GSD40" s="636"/>
      <c r="GSE40" s="636"/>
      <c r="GSF40" s="636"/>
      <c r="GSG40" s="636"/>
      <c r="GSH40" s="636"/>
      <c r="GSI40" s="636"/>
      <c r="GSJ40" s="636"/>
      <c r="GSK40" s="636"/>
      <c r="GSL40" s="636"/>
      <c r="GSM40" s="636"/>
      <c r="GSN40" s="636"/>
      <c r="GSO40" s="636"/>
      <c r="GSP40" s="636"/>
      <c r="GSQ40" s="636"/>
      <c r="GSR40" s="636"/>
      <c r="GSS40" s="636"/>
      <c r="GST40" s="636"/>
      <c r="GSU40" s="636"/>
      <c r="GSV40" s="636"/>
      <c r="GSW40" s="636"/>
      <c r="GSX40" s="636"/>
      <c r="GSY40" s="636"/>
      <c r="GSZ40" s="636"/>
      <c r="GTA40" s="636"/>
      <c r="GTB40" s="636"/>
      <c r="GTC40" s="636"/>
      <c r="GTD40" s="636"/>
      <c r="GTE40" s="636"/>
      <c r="GTF40" s="636"/>
      <c r="GTG40" s="636"/>
      <c r="GTH40" s="636"/>
      <c r="GTI40" s="636"/>
      <c r="GTJ40" s="636"/>
      <c r="GTK40" s="636"/>
      <c r="GTL40" s="636"/>
      <c r="GTM40" s="636"/>
      <c r="GTN40" s="636"/>
      <c r="GTO40" s="636"/>
      <c r="GTP40" s="636"/>
      <c r="GTQ40" s="636"/>
      <c r="GTR40" s="636"/>
      <c r="GTS40" s="636"/>
      <c r="GTT40" s="636"/>
      <c r="GTU40" s="636"/>
      <c r="GTV40" s="636"/>
      <c r="GTW40" s="636"/>
      <c r="GTX40" s="636"/>
      <c r="GTY40" s="636"/>
      <c r="GTZ40" s="636"/>
      <c r="GUA40" s="636"/>
      <c r="GUB40" s="636"/>
      <c r="GUC40" s="636"/>
      <c r="GUD40" s="636"/>
      <c r="GUE40" s="636"/>
      <c r="GUF40" s="636"/>
      <c r="GUG40" s="636"/>
      <c r="GUH40" s="636"/>
      <c r="GUI40" s="636"/>
      <c r="GUJ40" s="636"/>
      <c r="GUK40" s="636"/>
      <c r="GUL40" s="636"/>
      <c r="GUM40" s="636"/>
      <c r="GUN40" s="636"/>
      <c r="GUO40" s="636"/>
      <c r="GUP40" s="636"/>
      <c r="GUQ40" s="636"/>
      <c r="GUR40" s="636"/>
      <c r="GUS40" s="636"/>
      <c r="GUT40" s="636"/>
      <c r="GUU40" s="636"/>
      <c r="GUV40" s="636"/>
      <c r="GUW40" s="636"/>
      <c r="GUX40" s="636"/>
      <c r="GUY40" s="636"/>
      <c r="GUZ40" s="636"/>
      <c r="GVA40" s="636"/>
      <c r="GVB40" s="636"/>
      <c r="GVC40" s="636"/>
      <c r="GVD40" s="636"/>
      <c r="GVE40" s="636"/>
      <c r="GVF40" s="636"/>
      <c r="GVG40" s="636"/>
      <c r="GVH40" s="636"/>
      <c r="GVI40" s="636"/>
      <c r="GVJ40" s="636"/>
      <c r="GVK40" s="636"/>
      <c r="GVL40" s="636"/>
      <c r="GVM40" s="636"/>
      <c r="GVN40" s="636"/>
      <c r="GVO40" s="636"/>
      <c r="GVP40" s="636"/>
      <c r="GVQ40" s="636"/>
      <c r="GVR40" s="636"/>
      <c r="GVS40" s="636"/>
      <c r="GVT40" s="636"/>
      <c r="GVU40" s="636"/>
      <c r="GVV40" s="636"/>
      <c r="GVW40" s="636"/>
      <c r="GVX40" s="636"/>
      <c r="GVY40" s="636"/>
      <c r="GVZ40" s="636"/>
      <c r="GWA40" s="636"/>
      <c r="GWB40" s="636"/>
      <c r="GWC40" s="636"/>
      <c r="GWD40" s="636"/>
      <c r="GWE40" s="636"/>
      <c r="GWF40" s="636"/>
      <c r="GWG40" s="636"/>
      <c r="GWH40" s="636"/>
      <c r="GWI40" s="636"/>
      <c r="GWJ40" s="636"/>
      <c r="GWK40" s="636"/>
      <c r="GWL40" s="636"/>
      <c r="GWM40" s="636"/>
      <c r="GWN40" s="636"/>
      <c r="GWO40" s="636"/>
      <c r="GWP40" s="636"/>
      <c r="GWQ40" s="636"/>
      <c r="GWR40" s="636"/>
      <c r="GWS40" s="636"/>
      <c r="GWT40" s="636"/>
      <c r="GWU40" s="636"/>
      <c r="GWV40" s="636"/>
      <c r="GWW40" s="636"/>
      <c r="GWX40" s="636"/>
      <c r="GWY40" s="636"/>
      <c r="GWZ40" s="636"/>
      <c r="GXA40" s="636"/>
      <c r="GXB40" s="636"/>
      <c r="GXC40" s="636"/>
      <c r="GXD40" s="636"/>
      <c r="GXE40" s="636"/>
      <c r="GXF40" s="636"/>
      <c r="GXG40" s="636"/>
      <c r="GXH40" s="636"/>
      <c r="GXI40" s="636"/>
      <c r="GXJ40" s="636"/>
      <c r="GXK40" s="636"/>
      <c r="GXL40" s="636"/>
      <c r="GXM40" s="636"/>
      <c r="GXN40" s="636"/>
      <c r="GXO40" s="636"/>
      <c r="GXP40" s="636"/>
      <c r="GXQ40" s="636"/>
      <c r="GXR40" s="636"/>
      <c r="GXS40" s="636"/>
      <c r="GXT40" s="636"/>
      <c r="GXU40" s="636"/>
      <c r="GXV40" s="636"/>
      <c r="GXW40" s="636"/>
      <c r="GXX40" s="636"/>
      <c r="GXY40" s="636"/>
      <c r="GXZ40" s="636"/>
      <c r="GYA40" s="636"/>
      <c r="GYB40" s="636"/>
      <c r="GYC40" s="636"/>
      <c r="GYD40" s="636"/>
      <c r="GYE40" s="636"/>
      <c r="GYF40" s="636"/>
      <c r="GYG40" s="636"/>
      <c r="GYH40" s="636"/>
      <c r="GYI40" s="636"/>
      <c r="GYJ40" s="636"/>
      <c r="GYK40" s="636"/>
      <c r="GYL40" s="636"/>
      <c r="GYM40" s="636"/>
      <c r="GYN40" s="636"/>
      <c r="GYO40" s="636"/>
      <c r="GYP40" s="636"/>
      <c r="GYQ40" s="636"/>
      <c r="GYR40" s="636"/>
      <c r="GYS40" s="636"/>
      <c r="GYT40" s="636"/>
      <c r="GYU40" s="636"/>
      <c r="GYV40" s="636"/>
      <c r="GYW40" s="636"/>
      <c r="GYX40" s="636"/>
      <c r="GYY40" s="636"/>
      <c r="GYZ40" s="636"/>
      <c r="GZA40" s="636"/>
      <c r="GZB40" s="636"/>
      <c r="GZC40" s="636"/>
      <c r="GZD40" s="636"/>
      <c r="GZE40" s="636"/>
      <c r="GZF40" s="636"/>
      <c r="GZG40" s="636"/>
      <c r="GZH40" s="636"/>
      <c r="GZI40" s="636"/>
      <c r="GZJ40" s="636"/>
      <c r="GZK40" s="636"/>
      <c r="GZL40" s="636"/>
      <c r="GZM40" s="636"/>
      <c r="GZN40" s="636"/>
      <c r="GZO40" s="636"/>
      <c r="GZP40" s="636"/>
      <c r="GZQ40" s="636"/>
      <c r="GZR40" s="636"/>
      <c r="GZS40" s="636"/>
      <c r="GZT40" s="636"/>
      <c r="GZU40" s="636"/>
      <c r="GZV40" s="636"/>
      <c r="GZW40" s="636"/>
      <c r="GZX40" s="636"/>
      <c r="GZY40" s="636"/>
      <c r="GZZ40" s="636"/>
      <c r="HAA40" s="636"/>
      <c r="HAB40" s="636"/>
      <c r="HAC40" s="636"/>
      <c r="HAD40" s="636"/>
      <c r="HAE40" s="636"/>
      <c r="HAF40" s="636"/>
      <c r="HAG40" s="636"/>
      <c r="HAH40" s="636"/>
      <c r="HAI40" s="636"/>
      <c r="HAJ40" s="636"/>
      <c r="HAK40" s="636"/>
      <c r="HAL40" s="636"/>
      <c r="HAM40" s="636"/>
      <c r="HAN40" s="636"/>
      <c r="HAO40" s="636"/>
      <c r="HAP40" s="636"/>
      <c r="HAQ40" s="636"/>
      <c r="HAR40" s="636"/>
      <c r="HAS40" s="636"/>
      <c r="HAT40" s="636"/>
      <c r="HAU40" s="636"/>
      <c r="HAV40" s="636"/>
      <c r="HAW40" s="636"/>
      <c r="HAX40" s="636"/>
      <c r="HAY40" s="636"/>
      <c r="HAZ40" s="636"/>
      <c r="HBA40" s="636"/>
      <c r="HBB40" s="636"/>
      <c r="HBC40" s="636"/>
      <c r="HBD40" s="636"/>
      <c r="HBE40" s="636"/>
      <c r="HBF40" s="636"/>
      <c r="HBG40" s="636"/>
      <c r="HBH40" s="636"/>
      <c r="HBI40" s="636"/>
      <c r="HBJ40" s="636"/>
      <c r="HBK40" s="636"/>
      <c r="HBL40" s="636"/>
      <c r="HBM40" s="636"/>
      <c r="HBN40" s="636"/>
      <c r="HBO40" s="636"/>
      <c r="HBP40" s="636"/>
      <c r="HBQ40" s="636"/>
      <c r="HBR40" s="636"/>
      <c r="HBS40" s="636"/>
      <c r="HBT40" s="636"/>
      <c r="HBU40" s="636"/>
      <c r="HBV40" s="636"/>
      <c r="HBW40" s="636"/>
      <c r="HBX40" s="636"/>
      <c r="HBY40" s="636"/>
      <c r="HBZ40" s="636"/>
      <c r="HCA40" s="636"/>
      <c r="HCB40" s="636"/>
      <c r="HCC40" s="636"/>
      <c r="HCD40" s="636"/>
      <c r="HCE40" s="636"/>
      <c r="HCF40" s="636"/>
      <c r="HCG40" s="636"/>
      <c r="HCH40" s="636"/>
      <c r="HCI40" s="636"/>
      <c r="HCJ40" s="636"/>
      <c r="HCK40" s="636"/>
      <c r="HCL40" s="636"/>
      <c r="HCM40" s="636"/>
      <c r="HCN40" s="636"/>
      <c r="HCO40" s="636"/>
      <c r="HCP40" s="636"/>
      <c r="HCQ40" s="636"/>
      <c r="HCR40" s="636"/>
      <c r="HCS40" s="636"/>
      <c r="HCT40" s="636"/>
      <c r="HCU40" s="636"/>
      <c r="HCV40" s="636"/>
      <c r="HCW40" s="636"/>
      <c r="HCX40" s="636"/>
      <c r="HCY40" s="636"/>
      <c r="HCZ40" s="636"/>
      <c r="HDA40" s="636"/>
      <c r="HDB40" s="636"/>
      <c r="HDC40" s="636"/>
      <c r="HDD40" s="636"/>
      <c r="HDE40" s="636"/>
      <c r="HDF40" s="636"/>
      <c r="HDG40" s="636"/>
      <c r="HDH40" s="636"/>
      <c r="HDI40" s="636"/>
      <c r="HDJ40" s="636"/>
      <c r="HDK40" s="636"/>
      <c r="HDL40" s="636"/>
      <c r="HDM40" s="636"/>
      <c r="HDN40" s="636"/>
      <c r="HDO40" s="636"/>
      <c r="HDP40" s="636"/>
      <c r="HDQ40" s="636"/>
      <c r="HDR40" s="636"/>
      <c r="HDS40" s="636"/>
      <c r="HDT40" s="636"/>
      <c r="HDU40" s="636"/>
      <c r="HDV40" s="636"/>
      <c r="HDW40" s="636"/>
      <c r="HDX40" s="636"/>
      <c r="HDY40" s="636"/>
      <c r="HDZ40" s="636"/>
      <c r="HEA40" s="636"/>
      <c r="HEB40" s="636"/>
      <c r="HEC40" s="636"/>
      <c r="HED40" s="636"/>
      <c r="HEE40" s="636"/>
      <c r="HEF40" s="636"/>
      <c r="HEG40" s="636"/>
      <c r="HEH40" s="636"/>
      <c r="HEI40" s="636"/>
      <c r="HEJ40" s="636"/>
      <c r="HEK40" s="636"/>
      <c r="HEL40" s="636"/>
      <c r="HEM40" s="636"/>
      <c r="HEN40" s="636"/>
      <c r="HEO40" s="636"/>
      <c r="HEP40" s="636"/>
      <c r="HEQ40" s="636"/>
      <c r="HER40" s="636"/>
      <c r="HES40" s="636"/>
      <c r="HET40" s="636"/>
      <c r="HEU40" s="636"/>
      <c r="HEV40" s="636"/>
      <c r="HEW40" s="636"/>
      <c r="HEX40" s="636"/>
      <c r="HEY40" s="636"/>
      <c r="HEZ40" s="636"/>
      <c r="HFA40" s="636"/>
      <c r="HFB40" s="636"/>
      <c r="HFC40" s="636"/>
      <c r="HFD40" s="636"/>
      <c r="HFE40" s="636"/>
      <c r="HFF40" s="636"/>
      <c r="HFG40" s="636"/>
      <c r="HFH40" s="636"/>
      <c r="HFI40" s="636"/>
      <c r="HFJ40" s="636"/>
      <c r="HFK40" s="636"/>
      <c r="HFL40" s="636"/>
      <c r="HFM40" s="636"/>
      <c r="HFN40" s="636"/>
      <c r="HFO40" s="636"/>
      <c r="HFP40" s="636"/>
      <c r="HFQ40" s="636"/>
      <c r="HFR40" s="636"/>
      <c r="HFS40" s="636"/>
      <c r="HFT40" s="636"/>
      <c r="HFU40" s="636"/>
      <c r="HFV40" s="636"/>
      <c r="HFW40" s="636"/>
      <c r="HFX40" s="636"/>
      <c r="HFY40" s="636"/>
      <c r="HFZ40" s="636"/>
      <c r="HGA40" s="636"/>
      <c r="HGB40" s="636"/>
      <c r="HGC40" s="636"/>
      <c r="HGD40" s="636"/>
      <c r="HGE40" s="636"/>
      <c r="HGF40" s="636"/>
      <c r="HGG40" s="636"/>
      <c r="HGH40" s="636"/>
      <c r="HGI40" s="636"/>
      <c r="HGJ40" s="636"/>
      <c r="HGK40" s="636"/>
      <c r="HGL40" s="636"/>
      <c r="HGM40" s="636"/>
      <c r="HGN40" s="636"/>
      <c r="HGO40" s="636"/>
      <c r="HGP40" s="636"/>
      <c r="HGQ40" s="636"/>
      <c r="HGR40" s="636"/>
      <c r="HGS40" s="636"/>
      <c r="HGT40" s="636"/>
      <c r="HGU40" s="636"/>
      <c r="HGV40" s="636"/>
      <c r="HGW40" s="636"/>
      <c r="HGX40" s="636"/>
      <c r="HGY40" s="636"/>
      <c r="HGZ40" s="636"/>
      <c r="HHA40" s="636"/>
      <c r="HHB40" s="636"/>
      <c r="HHC40" s="636"/>
      <c r="HHD40" s="636"/>
      <c r="HHE40" s="636"/>
      <c r="HHF40" s="636"/>
      <c r="HHG40" s="636"/>
      <c r="HHH40" s="636"/>
      <c r="HHI40" s="636"/>
      <c r="HHJ40" s="636"/>
      <c r="HHK40" s="636"/>
      <c r="HHL40" s="636"/>
      <c r="HHM40" s="636"/>
      <c r="HHN40" s="636"/>
      <c r="HHO40" s="636"/>
      <c r="HHP40" s="636"/>
      <c r="HHQ40" s="636"/>
      <c r="HHR40" s="636"/>
      <c r="HHS40" s="636"/>
      <c r="HHT40" s="636"/>
      <c r="HHU40" s="636"/>
      <c r="HHV40" s="636"/>
      <c r="HHW40" s="636"/>
      <c r="HHX40" s="636"/>
      <c r="HHY40" s="636"/>
      <c r="HHZ40" s="636"/>
      <c r="HIA40" s="636"/>
      <c r="HIB40" s="636"/>
      <c r="HIC40" s="636"/>
      <c r="HID40" s="636"/>
      <c r="HIE40" s="636"/>
      <c r="HIF40" s="636"/>
      <c r="HIG40" s="636"/>
      <c r="HIH40" s="636"/>
      <c r="HII40" s="636"/>
      <c r="HIJ40" s="636"/>
      <c r="HIK40" s="636"/>
      <c r="HIL40" s="636"/>
      <c r="HIM40" s="636"/>
      <c r="HIN40" s="636"/>
      <c r="HIO40" s="636"/>
      <c r="HIP40" s="636"/>
      <c r="HIQ40" s="636"/>
      <c r="HIR40" s="636"/>
      <c r="HIS40" s="636"/>
      <c r="HIT40" s="636"/>
      <c r="HIU40" s="636"/>
      <c r="HIV40" s="636"/>
      <c r="HIW40" s="636"/>
      <c r="HIX40" s="636"/>
      <c r="HIY40" s="636"/>
      <c r="HIZ40" s="636"/>
      <c r="HJA40" s="636"/>
      <c r="HJB40" s="636"/>
      <c r="HJC40" s="636"/>
      <c r="HJD40" s="636"/>
      <c r="HJE40" s="636"/>
      <c r="HJF40" s="636"/>
      <c r="HJG40" s="636"/>
      <c r="HJH40" s="636"/>
      <c r="HJI40" s="636"/>
      <c r="HJJ40" s="636"/>
      <c r="HJK40" s="636"/>
      <c r="HJL40" s="636"/>
      <c r="HJM40" s="636"/>
      <c r="HJN40" s="636"/>
      <c r="HJO40" s="636"/>
      <c r="HJP40" s="636"/>
      <c r="HJQ40" s="636"/>
      <c r="HJR40" s="636"/>
      <c r="HJS40" s="636"/>
      <c r="HJT40" s="636"/>
      <c r="HJU40" s="636"/>
      <c r="HJV40" s="636"/>
      <c r="HJW40" s="636"/>
      <c r="HJX40" s="636"/>
      <c r="HJY40" s="636"/>
      <c r="HJZ40" s="636"/>
      <c r="HKA40" s="636"/>
      <c r="HKB40" s="636"/>
      <c r="HKC40" s="636"/>
      <c r="HKD40" s="636"/>
      <c r="HKE40" s="636"/>
      <c r="HKF40" s="636"/>
      <c r="HKG40" s="636"/>
      <c r="HKH40" s="636"/>
      <c r="HKI40" s="636"/>
      <c r="HKJ40" s="636"/>
      <c r="HKK40" s="636"/>
      <c r="HKL40" s="636"/>
      <c r="HKM40" s="636"/>
      <c r="HKN40" s="636"/>
      <c r="HKO40" s="636"/>
      <c r="HKP40" s="636"/>
      <c r="HKQ40" s="636"/>
      <c r="HKR40" s="636"/>
      <c r="HKS40" s="636"/>
      <c r="HKT40" s="636"/>
      <c r="HKU40" s="636"/>
      <c r="HKV40" s="636"/>
      <c r="HKW40" s="636"/>
      <c r="HKX40" s="636"/>
      <c r="HKY40" s="636"/>
      <c r="HKZ40" s="636"/>
      <c r="HLA40" s="636"/>
      <c r="HLB40" s="636"/>
      <c r="HLC40" s="636"/>
      <c r="HLD40" s="636"/>
      <c r="HLE40" s="636"/>
      <c r="HLF40" s="636"/>
      <c r="HLG40" s="636"/>
      <c r="HLH40" s="636"/>
      <c r="HLI40" s="636"/>
      <c r="HLJ40" s="636"/>
      <c r="HLK40" s="636"/>
      <c r="HLL40" s="636"/>
      <c r="HLM40" s="636"/>
      <c r="HLN40" s="636"/>
      <c r="HLO40" s="636"/>
      <c r="HLP40" s="636"/>
      <c r="HLQ40" s="636"/>
      <c r="HLR40" s="636"/>
      <c r="HLS40" s="636"/>
      <c r="HLT40" s="636"/>
      <c r="HLU40" s="636"/>
      <c r="HLV40" s="636"/>
      <c r="HLW40" s="636"/>
      <c r="HLX40" s="636"/>
      <c r="HLY40" s="636"/>
      <c r="HLZ40" s="636"/>
      <c r="HMA40" s="636"/>
      <c r="HMB40" s="636"/>
      <c r="HMC40" s="636"/>
      <c r="HMD40" s="636"/>
      <c r="HME40" s="636"/>
      <c r="HMF40" s="636"/>
      <c r="HMG40" s="636"/>
      <c r="HMH40" s="636"/>
      <c r="HMI40" s="636"/>
      <c r="HMJ40" s="636"/>
      <c r="HMK40" s="636"/>
      <c r="HML40" s="636"/>
      <c r="HMM40" s="636"/>
      <c r="HMN40" s="636"/>
      <c r="HMO40" s="636"/>
      <c r="HMP40" s="636"/>
      <c r="HMQ40" s="636"/>
      <c r="HMR40" s="636"/>
      <c r="HMS40" s="636"/>
      <c r="HMT40" s="636"/>
      <c r="HMU40" s="636"/>
      <c r="HMV40" s="636"/>
      <c r="HMW40" s="636"/>
      <c r="HMX40" s="636"/>
      <c r="HMY40" s="636"/>
      <c r="HMZ40" s="636"/>
      <c r="HNA40" s="636"/>
      <c r="HNB40" s="636"/>
      <c r="HNC40" s="636"/>
      <c r="HND40" s="636"/>
      <c r="HNE40" s="636"/>
      <c r="HNF40" s="636"/>
      <c r="HNG40" s="636"/>
      <c r="HNH40" s="636"/>
      <c r="HNI40" s="636"/>
      <c r="HNJ40" s="636"/>
      <c r="HNK40" s="636"/>
      <c r="HNL40" s="636"/>
      <c r="HNM40" s="636"/>
      <c r="HNN40" s="636"/>
      <c r="HNO40" s="636"/>
      <c r="HNP40" s="636"/>
      <c r="HNQ40" s="636"/>
      <c r="HNR40" s="636"/>
      <c r="HNS40" s="636"/>
      <c r="HNT40" s="636"/>
      <c r="HNU40" s="636"/>
      <c r="HNV40" s="636"/>
      <c r="HNW40" s="636"/>
      <c r="HNX40" s="636"/>
      <c r="HNY40" s="636"/>
      <c r="HNZ40" s="636"/>
      <c r="HOA40" s="636"/>
      <c r="HOB40" s="636"/>
      <c r="HOC40" s="636"/>
      <c r="HOD40" s="636"/>
      <c r="HOE40" s="636"/>
      <c r="HOF40" s="636"/>
      <c r="HOG40" s="636"/>
      <c r="HOH40" s="636"/>
      <c r="HOI40" s="636"/>
      <c r="HOJ40" s="636"/>
      <c r="HOK40" s="636"/>
      <c r="HOL40" s="636"/>
      <c r="HOM40" s="636"/>
      <c r="HON40" s="636"/>
      <c r="HOO40" s="636"/>
      <c r="HOP40" s="636"/>
      <c r="HOQ40" s="636"/>
      <c r="HOR40" s="636"/>
      <c r="HOS40" s="636"/>
      <c r="HOT40" s="636"/>
      <c r="HOU40" s="636"/>
      <c r="HOV40" s="636"/>
      <c r="HOW40" s="636"/>
      <c r="HOX40" s="636"/>
      <c r="HOY40" s="636"/>
      <c r="HOZ40" s="636"/>
      <c r="HPA40" s="636"/>
      <c r="HPB40" s="636"/>
      <c r="HPC40" s="636"/>
      <c r="HPD40" s="636"/>
      <c r="HPE40" s="636"/>
      <c r="HPF40" s="636"/>
      <c r="HPG40" s="636"/>
      <c r="HPH40" s="636"/>
      <c r="HPI40" s="636"/>
      <c r="HPJ40" s="636"/>
      <c r="HPK40" s="636"/>
      <c r="HPL40" s="636"/>
      <c r="HPM40" s="636"/>
      <c r="HPN40" s="636"/>
      <c r="HPO40" s="636"/>
      <c r="HPP40" s="636"/>
      <c r="HPQ40" s="636"/>
      <c r="HPR40" s="636"/>
      <c r="HPS40" s="636"/>
      <c r="HPT40" s="636"/>
      <c r="HPU40" s="636"/>
      <c r="HPV40" s="636"/>
      <c r="HPW40" s="636"/>
      <c r="HPX40" s="636"/>
      <c r="HPY40" s="636"/>
      <c r="HPZ40" s="636"/>
      <c r="HQA40" s="636"/>
      <c r="HQB40" s="636"/>
      <c r="HQC40" s="636"/>
      <c r="HQD40" s="636"/>
      <c r="HQE40" s="636"/>
      <c r="HQF40" s="636"/>
      <c r="HQG40" s="636"/>
      <c r="HQH40" s="636"/>
      <c r="HQI40" s="636"/>
      <c r="HQJ40" s="636"/>
      <c r="HQK40" s="636"/>
      <c r="HQL40" s="636"/>
      <c r="HQM40" s="636"/>
      <c r="HQN40" s="636"/>
      <c r="HQO40" s="636"/>
      <c r="HQP40" s="636"/>
      <c r="HQQ40" s="636"/>
      <c r="HQR40" s="636"/>
      <c r="HQS40" s="636"/>
      <c r="HQT40" s="636"/>
      <c r="HQU40" s="636"/>
      <c r="HQV40" s="636"/>
      <c r="HQW40" s="636"/>
      <c r="HQX40" s="636"/>
      <c r="HQY40" s="636"/>
      <c r="HQZ40" s="636"/>
      <c r="HRA40" s="636"/>
      <c r="HRB40" s="636"/>
      <c r="HRC40" s="636"/>
      <c r="HRD40" s="636"/>
      <c r="HRE40" s="636"/>
      <c r="HRF40" s="636"/>
      <c r="HRG40" s="636"/>
      <c r="HRH40" s="636"/>
      <c r="HRI40" s="636"/>
      <c r="HRJ40" s="636"/>
      <c r="HRK40" s="636"/>
      <c r="HRL40" s="636"/>
      <c r="HRM40" s="636"/>
      <c r="HRN40" s="636"/>
      <c r="HRO40" s="636"/>
      <c r="HRP40" s="636"/>
      <c r="HRQ40" s="636"/>
      <c r="HRR40" s="636"/>
      <c r="HRS40" s="636"/>
      <c r="HRT40" s="636"/>
      <c r="HRU40" s="636"/>
      <c r="HRV40" s="636"/>
      <c r="HRW40" s="636"/>
      <c r="HRX40" s="636"/>
      <c r="HRY40" s="636"/>
      <c r="HRZ40" s="636"/>
      <c r="HSA40" s="636"/>
      <c r="HSB40" s="636"/>
      <c r="HSC40" s="636"/>
      <c r="HSD40" s="636"/>
      <c r="HSE40" s="636"/>
      <c r="HSF40" s="636"/>
      <c r="HSG40" s="636"/>
      <c r="HSH40" s="636"/>
      <c r="HSI40" s="636"/>
      <c r="HSJ40" s="636"/>
      <c r="HSK40" s="636"/>
      <c r="HSL40" s="636"/>
      <c r="HSM40" s="636"/>
      <c r="HSN40" s="636"/>
      <c r="HSO40" s="636"/>
      <c r="HSP40" s="636"/>
      <c r="HSQ40" s="636"/>
      <c r="HSR40" s="636"/>
      <c r="HSS40" s="636"/>
      <c r="HST40" s="636"/>
      <c r="HSU40" s="636"/>
      <c r="HSV40" s="636"/>
      <c r="HSW40" s="636"/>
      <c r="HSX40" s="636"/>
      <c r="HSY40" s="636"/>
      <c r="HSZ40" s="636"/>
      <c r="HTA40" s="636"/>
      <c r="HTB40" s="636"/>
      <c r="HTC40" s="636"/>
      <c r="HTD40" s="636"/>
      <c r="HTE40" s="636"/>
      <c r="HTF40" s="636"/>
      <c r="HTG40" s="636"/>
      <c r="HTH40" s="636"/>
      <c r="HTI40" s="636"/>
      <c r="HTJ40" s="636"/>
      <c r="HTK40" s="636"/>
      <c r="HTL40" s="636"/>
      <c r="HTM40" s="636"/>
      <c r="HTN40" s="636"/>
      <c r="HTO40" s="636"/>
      <c r="HTP40" s="636"/>
      <c r="HTQ40" s="636"/>
      <c r="HTR40" s="636"/>
      <c r="HTS40" s="636"/>
      <c r="HTT40" s="636"/>
      <c r="HTU40" s="636"/>
      <c r="HTV40" s="636"/>
      <c r="HTW40" s="636"/>
      <c r="HTX40" s="636"/>
      <c r="HTY40" s="636"/>
      <c r="HTZ40" s="636"/>
      <c r="HUA40" s="636"/>
      <c r="HUB40" s="636"/>
      <c r="HUC40" s="636"/>
      <c r="HUD40" s="636"/>
      <c r="HUE40" s="636"/>
      <c r="HUF40" s="636"/>
      <c r="HUG40" s="636"/>
      <c r="HUH40" s="636"/>
      <c r="HUI40" s="636"/>
      <c r="HUJ40" s="636"/>
      <c r="HUK40" s="636"/>
      <c r="HUL40" s="636"/>
      <c r="HUM40" s="636"/>
      <c r="HUN40" s="636"/>
      <c r="HUO40" s="636"/>
      <c r="HUP40" s="636"/>
      <c r="HUQ40" s="636"/>
      <c r="HUR40" s="636"/>
      <c r="HUS40" s="636"/>
      <c r="HUT40" s="636"/>
      <c r="HUU40" s="636"/>
      <c r="HUV40" s="636"/>
      <c r="HUW40" s="636"/>
      <c r="HUX40" s="636"/>
      <c r="HUY40" s="636"/>
      <c r="HUZ40" s="636"/>
      <c r="HVA40" s="636"/>
      <c r="HVB40" s="636"/>
      <c r="HVC40" s="636"/>
      <c r="HVD40" s="636"/>
      <c r="HVE40" s="636"/>
      <c r="HVF40" s="636"/>
      <c r="HVG40" s="636"/>
      <c r="HVH40" s="636"/>
      <c r="HVI40" s="636"/>
      <c r="HVJ40" s="636"/>
      <c r="HVK40" s="636"/>
      <c r="HVL40" s="636"/>
      <c r="HVM40" s="636"/>
      <c r="HVN40" s="636"/>
      <c r="HVO40" s="636"/>
      <c r="HVP40" s="636"/>
      <c r="HVQ40" s="636"/>
      <c r="HVR40" s="636"/>
      <c r="HVS40" s="636"/>
      <c r="HVT40" s="636"/>
      <c r="HVU40" s="636"/>
      <c r="HVV40" s="636"/>
      <c r="HVW40" s="636"/>
      <c r="HVX40" s="636"/>
      <c r="HVY40" s="636"/>
      <c r="HVZ40" s="636"/>
      <c r="HWA40" s="636"/>
      <c r="HWB40" s="636"/>
      <c r="HWC40" s="636"/>
      <c r="HWD40" s="636"/>
      <c r="HWE40" s="636"/>
      <c r="HWF40" s="636"/>
      <c r="HWG40" s="636"/>
      <c r="HWH40" s="636"/>
      <c r="HWI40" s="636"/>
      <c r="HWJ40" s="636"/>
      <c r="HWK40" s="636"/>
      <c r="HWL40" s="636"/>
      <c r="HWM40" s="636"/>
      <c r="HWN40" s="636"/>
      <c r="HWO40" s="636"/>
      <c r="HWP40" s="636"/>
      <c r="HWQ40" s="636"/>
      <c r="HWR40" s="636"/>
      <c r="HWS40" s="636"/>
      <c r="HWT40" s="636"/>
      <c r="HWU40" s="636"/>
      <c r="HWV40" s="636"/>
      <c r="HWW40" s="636"/>
      <c r="HWX40" s="636"/>
      <c r="HWY40" s="636"/>
      <c r="HWZ40" s="636"/>
      <c r="HXA40" s="636"/>
      <c r="HXB40" s="636"/>
      <c r="HXC40" s="636"/>
      <c r="HXD40" s="636"/>
      <c r="HXE40" s="636"/>
      <c r="HXF40" s="636"/>
      <c r="HXG40" s="636"/>
      <c r="HXH40" s="636"/>
      <c r="HXI40" s="636"/>
      <c r="HXJ40" s="636"/>
      <c r="HXK40" s="636"/>
      <c r="HXL40" s="636"/>
      <c r="HXM40" s="636"/>
      <c r="HXN40" s="636"/>
      <c r="HXO40" s="636"/>
      <c r="HXP40" s="636"/>
      <c r="HXQ40" s="636"/>
      <c r="HXR40" s="636"/>
      <c r="HXS40" s="636"/>
      <c r="HXT40" s="636"/>
      <c r="HXU40" s="636"/>
      <c r="HXV40" s="636"/>
      <c r="HXW40" s="636"/>
      <c r="HXX40" s="636"/>
      <c r="HXY40" s="636"/>
      <c r="HXZ40" s="636"/>
      <c r="HYA40" s="636"/>
      <c r="HYB40" s="636"/>
      <c r="HYC40" s="636"/>
      <c r="HYD40" s="636"/>
      <c r="HYE40" s="636"/>
      <c r="HYF40" s="636"/>
      <c r="HYG40" s="636"/>
      <c r="HYH40" s="636"/>
      <c r="HYI40" s="636"/>
      <c r="HYJ40" s="636"/>
      <c r="HYK40" s="636"/>
      <c r="HYL40" s="636"/>
      <c r="HYM40" s="636"/>
      <c r="HYN40" s="636"/>
      <c r="HYO40" s="636"/>
      <c r="HYP40" s="636"/>
      <c r="HYQ40" s="636"/>
      <c r="HYR40" s="636"/>
      <c r="HYS40" s="636"/>
      <c r="HYT40" s="636"/>
      <c r="HYU40" s="636"/>
      <c r="HYV40" s="636"/>
      <c r="HYW40" s="636"/>
      <c r="HYX40" s="636"/>
      <c r="HYY40" s="636"/>
      <c r="HYZ40" s="636"/>
      <c r="HZA40" s="636"/>
      <c r="HZB40" s="636"/>
      <c r="HZC40" s="636"/>
      <c r="HZD40" s="636"/>
      <c r="HZE40" s="636"/>
      <c r="HZF40" s="636"/>
      <c r="HZG40" s="636"/>
      <c r="HZH40" s="636"/>
      <c r="HZI40" s="636"/>
      <c r="HZJ40" s="636"/>
      <c r="HZK40" s="636"/>
      <c r="HZL40" s="636"/>
      <c r="HZM40" s="636"/>
      <c r="HZN40" s="636"/>
      <c r="HZO40" s="636"/>
      <c r="HZP40" s="636"/>
      <c r="HZQ40" s="636"/>
      <c r="HZR40" s="636"/>
      <c r="HZS40" s="636"/>
      <c r="HZT40" s="636"/>
      <c r="HZU40" s="636"/>
      <c r="HZV40" s="636"/>
      <c r="HZW40" s="636"/>
      <c r="HZX40" s="636"/>
      <c r="HZY40" s="636"/>
      <c r="HZZ40" s="636"/>
      <c r="IAA40" s="636"/>
      <c r="IAB40" s="636"/>
      <c r="IAC40" s="636"/>
      <c r="IAD40" s="636"/>
      <c r="IAE40" s="636"/>
      <c r="IAF40" s="636"/>
      <c r="IAG40" s="636"/>
      <c r="IAH40" s="636"/>
      <c r="IAI40" s="636"/>
      <c r="IAJ40" s="636"/>
      <c r="IAK40" s="636"/>
      <c r="IAL40" s="636"/>
      <c r="IAM40" s="636"/>
      <c r="IAN40" s="636"/>
      <c r="IAO40" s="636"/>
      <c r="IAP40" s="636"/>
      <c r="IAQ40" s="636"/>
      <c r="IAR40" s="636"/>
      <c r="IAS40" s="636"/>
      <c r="IAT40" s="636"/>
      <c r="IAU40" s="636"/>
      <c r="IAV40" s="636"/>
      <c r="IAW40" s="636"/>
      <c r="IAX40" s="636"/>
      <c r="IAY40" s="636"/>
      <c r="IAZ40" s="636"/>
      <c r="IBA40" s="636"/>
      <c r="IBB40" s="636"/>
      <c r="IBC40" s="636"/>
      <c r="IBD40" s="636"/>
      <c r="IBE40" s="636"/>
      <c r="IBF40" s="636"/>
      <c r="IBG40" s="636"/>
      <c r="IBH40" s="636"/>
      <c r="IBI40" s="636"/>
      <c r="IBJ40" s="636"/>
      <c r="IBK40" s="636"/>
      <c r="IBL40" s="636"/>
      <c r="IBM40" s="636"/>
      <c r="IBN40" s="636"/>
      <c r="IBO40" s="636"/>
      <c r="IBP40" s="636"/>
      <c r="IBQ40" s="636"/>
      <c r="IBR40" s="636"/>
      <c r="IBS40" s="636"/>
      <c r="IBT40" s="636"/>
      <c r="IBU40" s="636"/>
      <c r="IBV40" s="636"/>
      <c r="IBW40" s="636"/>
      <c r="IBX40" s="636"/>
      <c r="IBY40" s="636"/>
      <c r="IBZ40" s="636"/>
      <c r="ICA40" s="636"/>
      <c r="ICB40" s="636"/>
      <c r="ICC40" s="636"/>
      <c r="ICD40" s="636"/>
      <c r="ICE40" s="636"/>
      <c r="ICF40" s="636"/>
      <c r="ICG40" s="636"/>
      <c r="ICH40" s="636"/>
      <c r="ICI40" s="636"/>
      <c r="ICJ40" s="636"/>
      <c r="ICK40" s="636"/>
      <c r="ICL40" s="636"/>
      <c r="ICM40" s="636"/>
      <c r="ICN40" s="636"/>
      <c r="ICO40" s="636"/>
      <c r="ICP40" s="636"/>
      <c r="ICQ40" s="636"/>
      <c r="ICR40" s="636"/>
      <c r="ICS40" s="636"/>
      <c r="ICT40" s="636"/>
      <c r="ICU40" s="636"/>
      <c r="ICV40" s="636"/>
      <c r="ICW40" s="636"/>
      <c r="ICX40" s="636"/>
      <c r="ICY40" s="636"/>
      <c r="ICZ40" s="636"/>
      <c r="IDA40" s="636"/>
      <c r="IDB40" s="636"/>
      <c r="IDC40" s="636"/>
      <c r="IDD40" s="636"/>
      <c r="IDE40" s="636"/>
      <c r="IDF40" s="636"/>
      <c r="IDG40" s="636"/>
      <c r="IDH40" s="636"/>
      <c r="IDI40" s="636"/>
      <c r="IDJ40" s="636"/>
      <c r="IDK40" s="636"/>
      <c r="IDL40" s="636"/>
      <c r="IDM40" s="636"/>
      <c r="IDN40" s="636"/>
      <c r="IDO40" s="636"/>
      <c r="IDP40" s="636"/>
      <c r="IDQ40" s="636"/>
      <c r="IDR40" s="636"/>
      <c r="IDS40" s="636"/>
      <c r="IDT40" s="636"/>
      <c r="IDU40" s="636"/>
      <c r="IDV40" s="636"/>
      <c r="IDW40" s="636"/>
      <c r="IDX40" s="636"/>
      <c r="IDY40" s="636"/>
      <c r="IDZ40" s="636"/>
      <c r="IEA40" s="636"/>
      <c r="IEB40" s="636"/>
      <c r="IEC40" s="636"/>
      <c r="IED40" s="636"/>
      <c r="IEE40" s="636"/>
      <c r="IEF40" s="636"/>
      <c r="IEG40" s="636"/>
      <c r="IEH40" s="636"/>
      <c r="IEI40" s="636"/>
      <c r="IEJ40" s="636"/>
      <c r="IEK40" s="636"/>
      <c r="IEL40" s="636"/>
      <c r="IEM40" s="636"/>
      <c r="IEN40" s="636"/>
      <c r="IEO40" s="636"/>
      <c r="IEP40" s="636"/>
      <c r="IEQ40" s="636"/>
      <c r="IER40" s="636"/>
      <c r="IES40" s="636"/>
      <c r="IET40" s="636"/>
      <c r="IEU40" s="636"/>
      <c r="IEV40" s="636"/>
      <c r="IEW40" s="636"/>
      <c r="IEX40" s="636"/>
      <c r="IEY40" s="636"/>
      <c r="IEZ40" s="636"/>
      <c r="IFA40" s="636"/>
      <c r="IFB40" s="636"/>
      <c r="IFC40" s="636"/>
      <c r="IFD40" s="636"/>
      <c r="IFE40" s="636"/>
      <c r="IFF40" s="636"/>
      <c r="IFG40" s="636"/>
      <c r="IFH40" s="636"/>
      <c r="IFI40" s="636"/>
      <c r="IFJ40" s="636"/>
      <c r="IFK40" s="636"/>
      <c r="IFL40" s="636"/>
      <c r="IFM40" s="636"/>
      <c r="IFN40" s="636"/>
      <c r="IFO40" s="636"/>
      <c r="IFP40" s="636"/>
      <c r="IFQ40" s="636"/>
      <c r="IFR40" s="636"/>
      <c r="IFS40" s="636"/>
      <c r="IFT40" s="636"/>
      <c r="IFU40" s="636"/>
      <c r="IFV40" s="636"/>
      <c r="IFW40" s="636"/>
      <c r="IFX40" s="636"/>
      <c r="IFY40" s="636"/>
      <c r="IFZ40" s="636"/>
      <c r="IGA40" s="636"/>
      <c r="IGB40" s="636"/>
      <c r="IGC40" s="636"/>
      <c r="IGD40" s="636"/>
      <c r="IGE40" s="636"/>
      <c r="IGF40" s="636"/>
      <c r="IGG40" s="636"/>
      <c r="IGH40" s="636"/>
      <c r="IGI40" s="636"/>
      <c r="IGJ40" s="636"/>
      <c r="IGK40" s="636"/>
      <c r="IGL40" s="636"/>
      <c r="IGM40" s="636"/>
      <c r="IGN40" s="636"/>
      <c r="IGO40" s="636"/>
      <c r="IGP40" s="636"/>
      <c r="IGQ40" s="636"/>
      <c r="IGR40" s="636"/>
      <c r="IGS40" s="636"/>
      <c r="IGT40" s="636"/>
      <c r="IGU40" s="636"/>
      <c r="IGV40" s="636"/>
      <c r="IGW40" s="636"/>
      <c r="IGX40" s="636"/>
      <c r="IGY40" s="636"/>
      <c r="IGZ40" s="636"/>
      <c r="IHA40" s="636"/>
      <c r="IHB40" s="636"/>
      <c r="IHC40" s="636"/>
      <c r="IHD40" s="636"/>
      <c r="IHE40" s="636"/>
      <c r="IHF40" s="636"/>
      <c r="IHG40" s="636"/>
      <c r="IHH40" s="636"/>
      <c r="IHI40" s="636"/>
      <c r="IHJ40" s="636"/>
      <c r="IHK40" s="636"/>
      <c r="IHL40" s="636"/>
      <c r="IHM40" s="636"/>
      <c r="IHN40" s="636"/>
      <c r="IHO40" s="636"/>
      <c r="IHP40" s="636"/>
      <c r="IHQ40" s="636"/>
      <c r="IHR40" s="636"/>
      <c r="IHS40" s="636"/>
      <c r="IHT40" s="636"/>
      <c r="IHU40" s="636"/>
      <c r="IHV40" s="636"/>
      <c r="IHW40" s="636"/>
      <c r="IHX40" s="636"/>
      <c r="IHY40" s="636"/>
      <c r="IHZ40" s="636"/>
      <c r="IIA40" s="636"/>
      <c r="IIB40" s="636"/>
      <c r="IIC40" s="636"/>
      <c r="IID40" s="636"/>
      <c r="IIE40" s="636"/>
      <c r="IIF40" s="636"/>
      <c r="IIG40" s="636"/>
      <c r="IIH40" s="636"/>
      <c r="III40" s="636"/>
      <c r="IIJ40" s="636"/>
      <c r="IIK40" s="636"/>
      <c r="IIL40" s="636"/>
      <c r="IIM40" s="636"/>
      <c r="IIN40" s="636"/>
      <c r="IIO40" s="636"/>
      <c r="IIP40" s="636"/>
      <c r="IIQ40" s="636"/>
      <c r="IIR40" s="636"/>
      <c r="IIS40" s="636"/>
      <c r="IIT40" s="636"/>
      <c r="IIU40" s="636"/>
      <c r="IIV40" s="636"/>
      <c r="IIW40" s="636"/>
      <c r="IIX40" s="636"/>
      <c r="IIY40" s="636"/>
      <c r="IIZ40" s="636"/>
      <c r="IJA40" s="636"/>
      <c r="IJB40" s="636"/>
      <c r="IJC40" s="636"/>
      <c r="IJD40" s="636"/>
      <c r="IJE40" s="636"/>
      <c r="IJF40" s="636"/>
      <c r="IJG40" s="636"/>
      <c r="IJH40" s="636"/>
      <c r="IJI40" s="636"/>
      <c r="IJJ40" s="636"/>
      <c r="IJK40" s="636"/>
      <c r="IJL40" s="636"/>
      <c r="IJM40" s="636"/>
      <c r="IJN40" s="636"/>
      <c r="IJO40" s="636"/>
      <c r="IJP40" s="636"/>
      <c r="IJQ40" s="636"/>
      <c r="IJR40" s="636"/>
      <c r="IJS40" s="636"/>
      <c r="IJT40" s="636"/>
      <c r="IJU40" s="636"/>
      <c r="IJV40" s="636"/>
      <c r="IJW40" s="636"/>
      <c r="IJX40" s="636"/>
      <c r="IJY40" s="636"/>
      <c r="IJZ40" s="636"/>
      <c r="IKA40" s="636"/>
      <c r="IKB40" s="636"/>
      <c r="IKC40" s="636"/>
      <c r="IKD40" s="636"/>
      <c r="IKE40" s="636"/>
      <c r="IKF40" s="636"/>
      <c r="IKG40" s="636"/>
      <c r="IKH40" s="636"/>
      <c r="IKI40" s="636"/>
      <c r="IKJ40" s="636"/>
      <c r="IKK40" s="636"/>
      <c r="IKL40" s="636"/>
      <c r="IKM40" s="636"/>
      <c r="IKN40" s="636"/>
      <c r="IKO40" s="636"/>
      <c r="IKP40" s="636"/>
      <c r="IKQ40" s="636"/>
      <c r="IKR40" s="636"/>
      <c r="IKS40" s="636"/>
      <c r="IKT40" s="636"/>
      <c r="IKU40" s="636"/>
      <c r="IKV40" s="636"/>
      <c r="IKW40" s="636"/>
      <c r="IKX40" s="636"/>
      <c r="IKY40" s="636"/>
      <c r="IKZ40" s="636"/>
      <c r="ILA40" s="636"/>
      <c r="ILB40" s="636"/>
      <c r="ILC40" s="636"/>
      <c r="ILD40" s="636"/>
      <c r="ILE40" s="636"/>
      <c r="ILF40" s="636"/>
      <c r="ILG40" s="636"/>
      <c r="ILH40" s="636"/>
      <c r="ILI40" s="636"/>
      <c r="ILJ40" s="636"/>
      <c r="ILK40" s="636"/>
      <c r="ILL40" s="636"/>
      <c r="ILM40" s="636"/>
      <c r="ILN40" s="636"/>
      <c r="ILO40" s="636"/>
      <c r="ILP40" s="636"/>
      <c r="ILQ40" s="636"/>
      <c r="ILR40" s="636"/>
      <c r="ILS40" s="636"/>
      <c r="ILT40" s="636"/>
      <c r="ILU40" s="636"/>
      <c r="ILV40" s="636"/>
      <c r="ILW40" s="636"/>
      <c r="ILX40" s="636"/>
      <c r="ILY40" s="636"/>
      <c r="ILZ40" s="636"/>
      <c r="IMA40" s="636"/>
      <c r="IMB40" s="636"/>
      <c r="IMC40" s="636"/>
      <c r="IMD40" s="636"/>
      <c r="IME40" s="636"/>
      <c r="IMF40" s="636"/>
      <c r="IMG40" s="636"/>
      <c r="IMH40" s="636"/>
      <c r="IMI40" s="636"/>
      <c r="IMJ40" s="636"/>
      <c r="IMK40" s="636"/>
      <c r="IML40" s="636"/>
      <c r="IMM40" s="636"/>
      <c r="IMN40" s="636"/>
      <c r="IMO40" s="636"/>
      <c r="IMP40" s="636"/>
      <c r="IMQ40" s="636"/>
      <c r="IMR40" s="636"/>
      <c r="IMS40" s="636"/>
      <c r="IMT40" s="636"/>
      <c r="IMU40" s="636"/>
      <c r="IMV40" s="636"/>
      <c r="IMW40" s="636"/>
      <c r="IMX40" s="636"/>
      <c r="IMY40" s="636"/>
      <c r="IMZ40" s="636"/>
      <c r="INA40" s="636"/>
      <c r="INB40" s="636"/>
      <c r="INC40" s="636"/>
      <c r="IND40" s="636"/>
      <c r="INE40" s="636"/>
      <c r="INF40" s="636"/>
      <c r="ING40" s="636"/>
      <c r="INH40" s="636"/>
      <c r="INI40" s="636"/>
      <c r="INJ40" s="636"/>
      <c r="INK40" s="636"/>
      <c r="INL40" s="636"/>
      <c r="INM40" s="636"/>
      <c r="INN40" s="636"/>
      <c r="INO40" s="636"/>
      <c r="INP40" s="636"/>
      <c r="INQ40" s="636"/>
      <c r="INR40" s="636"/>
      <c r="INS40" s="636"/>
      <c r="INT40" s="636"/>
      <c r="INU40" s="636"/>
      <c r="INV40" s="636"/>
      <c r="INW40" s="636"/>
      <c r="INX40" s="636"/>
      <c r="INY40" s="636"/>
      <c r="INZ40" s="636"/>
      <c r="IOA40" s="636"/>
      <c r="IOB40" s="636"/>
      <c r="IOC40" s="636"/>
      <c r="IOD40" s="636"/>
      <c r="IOE40" s="636"/>
      <c r="IOF40" s="636"/>
      <c r="IOG40" s="636"/>
      <c r="IOH40" s="636"/>
      <c r="IOI40" s="636"/>
      <c r="IOJ40" s="636"/>
      <c r="IOK40" s="636"/>
      <c r="IOL40" s="636"/>
      <c r="IOM40" s="636"/>
      <c r="ION40" s="636"/>
      <c r="IOO40" s="636"/>
      <c r="IOP40" s="636"/>
      <c r="IOQ40" s="636"/>
      <c r="IOR40" s="636"/>
      <c r="IOS40" s="636"/>
      <c r="IOT40" s="636"/>
      <c r="IOU40" s="636"/>
      <c r="IOV40" s="636"/>
      <c r="IOW40" s="636"/>
      <c r="IOX40" s="636"/>
      <c r="IOY40" s="636"/>
      <c r="IOZ40" s="636"/>
      <c r="IPA40" s="636"/>
      <c r="IPB40" s="636"/>
      <c r="IPC40" s="636"/>
      <c r="IPD40" s="636"/>
      <c r="IPE40" s="636"/>
      <c r="IPF40" s="636"/>
      <c r="IPG40" s="636"/>
      <c r="IPH40" s="636"/>
      <c r="IPI40" s="636"/>
      <c r="IPJ40" s="636"/>
      <c r="IPK40" s="636"/>
      <c r="IPL40" s="636"/>
      <c r="IPM40" s="636"/>
      <c r="IPN40" s="636"/>
      <c r="IPO40" s="636"/>
      <c r="IPP40" s="636"/>
      <c r="IPQ40" s="636"/>
      <c r="IPR40" s="636"/>
      <c r="IPS40" s="636"/>
      <c r="IPT40" s="636"/>
      <c r="IPU40" s="636"/>
      <c r="IPV40" s="636"/>
      <c r="IPW40" s="636"/>
      <c r="IPX40" s="636"/>
      <c r="IPY40" s="636"/>
      <c r="IPZ40" s="636"/>
      <c r="IQA40" s="636"/>
      <c r="IQB40" s="636"/>
      <c r="IQC40" s="636"/>
      <c r="IQD40" s="636"/>
      <c r="IQE40" s="636"/>
      <c r="IQF40" s="636"/>
      <c r="IQG40" s="636"/>
      <c r="IQH40" s="636"/>
      <c r="IQI40" s="636"/>
      <c r="IQJ40" s="636"/>
      <c r="IQK40" s="636"/>
      <c r="IQL40" s="636"/>
      <c r="IQM40" s="636"/>
      <c r="IQN40" s="636"/>
      <c r="IQO40" s="636"/>
      <c r="IQP40" s="636"/>
      <c r="IQQ40" s="636"/>
      <c r="IQR40" s="636"/>
      <c r="IQS40" s="636"/>
      <c r="IQT40" s="636"/>
      <c r="IQU40" s="636"/>
      <c r="IQV40" s="636"/>
      <c r="IQW40" s="636"/>
      <c r="IQX40" s="636"/>
      <c r="IQY40" s="636"/>
      <c r="IQZ40" s="636"/>
      <c r="IRA40" s="636"/>
      <c r="IRB40" s="636"/>
      <c r="IRC40" s="636"/>
      <c r="IRD40" s="636"/>
      <c r="IRE40" s="636"/>
      <c r="IRF40" s="636"/>
      <c r="IRG40" s="636"/>
      <c r="IRH40" s="636"/>
      <c r="IRI40" s="636"/>
      <c r="IRJ40" s="636"/>
      <c r="IRK40" s="636"/>
      <c r="IRL40" s="636"/>
      <c r="IRM40" s="636"/>
      <c r="IRN40" s="636"/>
      <c r="IRO40" s="636"/>
      <c r="IRP40" s="636"/>
      <c r="IRQ40" s="636"/>
      <c r="IRR40" s="636"/>
      <c r="IRS40" s="636"/>
      <c r="IRT40" s="636"/>
      <c r="IRU40" s="636"/>
      <c r="IRV40" s="636"/>
      <c r="IRW40" s="636"/>
      <c r="IRX40" s="636"/>
      <c r="IRY40" s="636"/>
      <c r="IRZ40" s="636"/>
      <c r="ISA40" s="636"/>
      <c r="ISB40" s="636"/>
      <c r="ISC40" s="636"/>
      <c r="ISD40" s="636"/>
      <c r="ISE40" s="636"/>
      <c r="ISF40" s="636"/>
      <c r="ISG40" s="636"/>
      <c r="ISH40" s="636"/>
      <c r="ISI40" s="636"/>
      <c r="ISJ40" s="636"/>
      <c r="ISK40" s="636"/>
      <c r="ISL40" s="636"/>
      <c r="ISM40" s="636"/>
      <c r="ISN40" s="636"/>
      <c r="ISO40" s="636"/>
      <c r="ISP40" s="636"/>
      <c r="ISQ40" s="636"/>
      <c r="ISR40" s="636"/>
      <c r="ISS40" s="636"/>
      <c r="IST40" s="636"/>
      <c r="ISU40" s="636"/>
      <c r="ISV40" s="636"/>
      <c r="ISW40" s="636"/>
      <c r="ISX40" s="636"/>
      <c r="ISY40" s="636"/>
      <c r="ISZ40" s="636"/>
      <c r="ITA40" s="636"/>
      <c r="ITB40" s="636"/>
      <c r="ITC40" s="636"/>
      <c r="ITD40" s="636"/>
      <c r="ITE40" s="636"/>
      <c r="ITF40" s="636"/>
      <c r="ITG40" s="636"/>
      <c r="ITH40" s="636"/>
      <c r="ITI40" s="636"/>
      <c r="ITJ40" s="636"/>
      <c r="ITK40" s="636"/>
      <c r="ITL40" s="636"/>
      <c r="ITM40" s="636"/>
      <c r="ITN40" s="636"/>
      <c r="ITO40" s="636"/>
      <c r="ITP40" s="636"/>
      <c r="ITQ40" s="636"/>
      <c r="ITR40" s="636"/>
      <c r="ITS40" s="636"/>
      <c r="ITT40" s="636"/>
      <c r="ITU40" s="636"/>
      <c r="ITV40" s="636"/>
      <c r="ITW40" s="636"/>
      <c r="ITX40" s="636"/>
      <c r="ITY40" s="636"/>
      <c r="ITZ40" s="636"/>
      <c r="IUA40" s="636"/>
      <c r="IUB40" s="636"/>
      <c r="IUC40" s="636"/>
      <c r="IUD40" s="636"/>
      <c r="IUE40" s="636"/>
      <c r="IUF40" s="636"/>
      <c r="IUG40" s="636"/>
      <c r="IUH40" s="636"/>
      <c r="IUI40" s="636"/>
      <c r="IUJ40" s="636"/>
      <c r="IUK40" s="636"/>
      <c r="IUL40" s="636"/>
      <c r="IUM40" s="636"/>
      <c r="IUN40" s="636"/>
      <c r="IUO40" s="636"/>
      <c r="IUP40" s="636"/>
      <c r="IUQ40" s="636"/>
      <c r="IUR40" s="636"/>
      <c r="IUS40" s="636"/>
      <c r="IUT40" s="636"/>
      <c r="IUU40" s="636"/>
      <c r="IUV40" s="636"/>
      <c r="IUW40" s="636"/>
      <c r="IUX40" s="636"/>
      <c r="IUY40" s="636"/>
      <c r="IUZ40" s="636"/>
      <c r="IVA40" s="636"/>
      <c r="IVB40" s="636"/>
      <c r="IVC40" s="636"/>
      <c r="IVD40" s="636"/>
      <c r="IVE40" s="636"/>
      <c r="IVF40" s="636"/>
      <c r="IVG40" s="636"/>
      <c r="IVH40" s="636"/>
      <c r="IVI40" s="636"/>
      <c r="IVJ40" s="636"/>
      <c r="IVK40" s="636"/>
      <c r="IVL40" s="636"/>
      <c r="IVM40" s="636"/>
      <c r="IVN40" s="636"/>
      <c r="IVO40" s="636"/>
      <c r="IVP40" s="636"/>
      <c r="IVQ40" s="636"/>
      <c r="IVR40" s="636"/>
      <c r="IVS40" s="636"/>
      <c r="IVT40" s="636"/>
      <c r="IVU40" s="636"/>
      <c r="IVV40" s="636"/>
      <c r="IVW40" s="636"/>
      <c r="IVX40" s="636"/>
      <c r="IVY40" s="636"/>
      <c r="IVZ40" s="636"/>
      <c r="IWA40" s="636"/>
      <c r="IWB40" s="636"/>
      <c r="IWC40" s="636"/>
      <c r="IWD40" s="636"/>
      <c r="IWE40" s="636"/>
      <c r="IWF40" s="636"/>
      <c r="IWG40" s="636"/>
      <c r="IWH40" s="636"/>
      <c r="IWI40" s="636"/>
      <c r="IWJ40" s="636"/>
      <c r="IWK40" s="636"/>
      <c r="IWL40" s="636"/>
      <c r="IWM40" s="636"/>
      <c r="IWN40" s="636"/>
      <c r="IWO40" s="636"/>
      <c r="IWP40" s="636"/>
      <c r="IWQ40" s="636"/>
      <c r="IWR40" s="636"/>
      <c r="IWS40" s="636"/>
      <c r="IWT40" s="636"/>
      <c r="IWU40" s="636"/>
      <c r="IWV40" s="636"/>
      <c r="IWW40" s="636"/>
      <c r="IWX40" s="636"/>
      <c r="IWY40" s="636"/>
      <c r="IWZ40" s="636"/>
      <c r="IXA40" s="636"/>
      <c r="IXB40" s="636"/>
      <c r="IXC40" s="636"/>
      <c r="IXD40" s="636"/>
      <c r="IXE40" s="636"/>
      <c r="IXF40" s="636"/>
      <c r="IXG40" s="636"/>
      <c r="IXH40" s="636"/>
      <c r="IXI40" s="636"/>
      <c r="IXJ40" s="636"/>
      <c r="IXK40" s="636"/>
      <c r="IXL40" s="636"/>
      <c r="IXM40" s="636"/>
      <c r="IXN40" s="636"/>
      <c r="IXO40" s="636"/>
      <c r="IXP40" s="636"/>
      <c r="IXQ40" s="636"/>
      <c r="IXR40" s="636"/>
      <c r="IXS40" s="636"/>
      <c r="IXT40" s="636"/>
      <c r="IXU40" s="636"/>
      <c r="IXV40" s="636"/>
      <c r="IXW40" s="636"/>
      <c r="IXX40" s="636"/>
      <c r="IXY40" s="636"/>
      <c r="IXZ40" s="636"/>
      <c r="IYA40" s="636"/>
      <c r="IYB40" s="636"/>
      <c r="IYC40" s="636"/>
      <c r="IYD40" s="636"/>
      <c r="IYE40" s="636"/>
      <c r="IYF40" s="636"/>
      <c r="IYG40" s="636"/>
      <c r="IYH40" s="636"/>
      <c r="IYI40" s="636"/>
      <c r="IYJ40" s="636"/>
      <c r="IYK40" s="636"/>
      <c r="IYL40" s="636"/>
      <c r="IYM40" s="636"/>
      <c r="IYN40" s="636"/>
      <c r="IYO40" s="636"/>
      <c r="IYP40" s="636"/>
      <c r="IYQ40" s="636"/>
      <c r="IYR40" s="636"/>
      <c r="IYS40" s="636"/>
      <c r="IYT40" s="636"/>
      <c r="IYU40" s="636"/>
      <c r="IYV40" s="636"/>
      <c r="IYW40" s="636"/>
      <c r="IYX40" s="636"/>
      <c r="IYY40" s="636"/>
      <c r="IYZ40" s="636"/>
      <c r="IZA40" s="636"/>
      <c r="IZB40" s="636"/>
      <c r="IZC40" s="636"/>
      <c r="IZD40" s="636"/>
      <c r="IZE40" s="636"/>
      <c r="IZF40" s="636"/>
      <c r="IZG40" s="636"/>
      <c r="IZH40" s="636"/>
      <c r="IZI40" s="636"/>
      <c r="IZJ40" s="636"/>
      <c r="IZK40" s="636"/>
      <c r="IZL40" s="636"/>
      <c r="IZM40" s="636"/>
      <c r="IZN40" s="636"/>
      <c r="IZO40" s="636"/>
      <c r="IZP40" s="636"/>
      <c r="IZQ40" s="636"/>
      <c r="IZR40" s="636"/>
      <c r="IZS40" s="636"/>
      <c r="IZT40" s="636"/>
      <c r="IZU40" s="636"/>
      <c r="IZV40" s="636"/>
      <c r="IZW40" s="636"/>
      <c r="IZX40" s="636"/>
      <c r="IZY40" s="636"/>
      <c r="IZZ40" s="636"/>
      <c r="JAA40" s="636"/>
      <c r="JAB40" s="636"/>
      <c r="JAC40" s="636"/>
      <c r="JAD40" s="636"/>
      <c r="JAE40" s="636"/>
      <c r="JAF40" s="636"/>
      <c r="JAG40" s="636"/>
      <c r="JAH40" s="636"/>
      <c r="JAI40" s="636"/>
      <c r="JAJ40" s="636"/>
      <c r="JAK40" s="636"/>
      <c r="JAL40" s="636"/>
      <c r="JAM40" s="636"/>
      <c r="JAN40" s="636"/>
      <c r="JAO40" s="636"/>
      <c r="JAP40" s="636"/>
      <c r="JAQ40" s="636"/>
      <c r="JAR40" s="636"/>
      <c r="JAS40" s="636"/>
      <c r="JAT40" s="636"/>
      <c r="JAU40" s="636"/>
      <c r="JAV40" s="636"/>
      <c r="JAW40" s="636"/>
      <c r="JAX40" s="636"/>
      <c r="JAY40" s="636"/>
      <c r="JAZ40" s="636"/>
      <c r="JBA40" s="636"/>
      <c r="JBB40" s="636"/>
      <c r="JBC40" s="636"/>
      <c r="JBD40" s="636"/>
      <c r="JBE40" s="636"/>
      <c r="JBF40" s="636"/>
      <c r="JBG40" s="636"/>
      <c r="JBH40" s="636"/>
      <c r="JBI40" s="636"/>
      <c r="JBJ40" s="636"/>
      <c r="JBK40" s="636"/>
      <c r="JBL40" s="636"/>
      <c r="JBM40" s="636"/>
      <c r="JBN40" s="636"/>
      <c r="JBO40" s="636"/>
      <c r="JBP40" s="636"/>
      <c r="JBQ40" s="636"/>
      <c r="JBR40" s="636"/>
      <c r="JBS40" s="636"/>
      <c r="JBT40" s="636"/>
      <c r="JBU40" s="636"/>
      <c r="JBV40" s="636"/>
      <c r="JBW40" s="636"/>
      <c r="JBX40" s="636"/>
      <c r="JBY40" s="636"/>
      <c r="JBZ40" s="636"/>
      <c r="JCA40" s="636"/>
      <c r="JCB40" s="636"/>
      <c r="JCC40" s="636"/>
      <c r="JCD40" s="636"/>
      <c r="JCE40" s="636"/>
      <c r="JCF40" s="636"/>
      <c r="JCG40" s="636"/>
      <c r="JCH40" s="636"/>
      <c r="JCI40" s="636"/>
      <c r="JCJ40" s="636"/>
      <c r="JCK40" s="636"/>
      <c r="JCL40" s="636"/>
      <c r="JCM40" s="636"/>
      <c r="JCN40" s="636"/>
      <c r="JCO40" s="636"/>
      <c r="JCP40" s="636"/>
      <c r="JCQ40" s="636"/>
      <c r="JCR40" s="636"/>
      <c r="JCS40" s="636"/>
      <c r="JCT40" s="636"/>
      <c r="JCU40" s="636"/>
      <c r="JCV40" s="636"/>
      <c r="JCW40" s="636"/>
      <c r="JCX40" s="636"/>
      <c r="JCY40" s="636"/>
      <c r="JCZ40" s="636"/>
      <c r="JDA40" s="636"/>
      <c r="JDB40" s="636"/>
      <c r="JDC40" s="636"/>
      <c r="JDD40" s="636"/>
      <c r="JDE40" s="636"/>
      <c r="JDF40" s="636"/>
      <c r="JDG40" s="636"/>
      <c r="JDH40" s="636"/>
      <c r="JDI40" s="636"/>
      <c r="JDJ40" s="636"/>
      <c r="JDK40" s="636"/>
      <c r="JDL40" s="636"/>
      <c r="JDM40" s="636"/>
      <c r="JDN40" s="636"/>
      <c r="JDO40" s="636"/>
      <c r="JDP40" s="636"/>
      <c r="JDQ40" s="636"/>
      <c r="JDR40" s="636"/>
      <c r="JDS40" s="636"/>
      <c r="JDT40" s="636"/>
      <c r="JDU40" s="636"/>
      <c r="JDV40" s="636"/>
      <c r="JDW40" s="636"/>
      <c r="JDX40" s="636"/>
      <c r="JDY40" s="636"/>
      <c r="JDZ40" s="636"/>
      <c r="JEA40" s="636"/>
      <c r="JEB40" s="636"/>
      <c r="JEC40" s="636"/>
      <c r="JED40" s="636"/>
      <c r="JEE40" s="636"/>
      <c r="JEF40" s="636"/>
      <c r="JEG40" s="636"/>
      <c r="JEH40" s="636"/>
      <c r="JEI40" s="636"/>
      <c r="JEJ40" s="636"/>
      <c r="JEK40" s="636"/>
      <c r="JEL40" s="636"/>
      <c r="JEM40" s="636"/>
      <c r="JEN40" s="636"/>
      <c r="JEO40" s="636"/>
      <c r="JEP40" s="636"/>
      <c r="JEQ40" s="636"/>
      <c r="JER40" s="636"/>
      <c r="JES40" s="636"/>
      <c r="JET40" s="636"/>
      <c r="JEU40" s="636"/>
      <c r="JEV40" s="636"/>
      <c r="JEW40" s="636"/>
      <c r="JEX40" s="636"/>
      <c r="JEY40" s="636"/>
      <c r="JEZ40" s="636"/>
      <c r="JFA40" s="636"/>
      <c r="JFB40" s="636"/>
      <c r="JFC40" s="636"/>
      <c r="JFD40" s="636"/>
      <c r="JFE40" s="636"/>
      <c r="JFF40" s="636"/>
      <c r="JFG40" s="636"/>
      <c r="JFH40" s="636"/>
      <c r="JFI40" s="636"/>
      <c r="JFJ40" s="636"/>
      <c r="JFK40" s="636"/>
      <c r="JFL40" s="636"/>
      <c r="JFM40" s="636"/>
      <c r="JFN40" s="636"/>
      <c r="JFO40" s="636"/>
      <c r="JFP40" s="636"/>
      <c r="JFQ40" s="636"/>
      <c r="JFR40" s="636"/>
      <c r="JFS40" s="636"/>
      <c r="JFT40" s="636"/>
      <c r="JFU40" s="636"/>
      <c r="JFV40" s="636"/>
      <c r="JFW40" s="636"/>
      <c r="JFX40" s="636"/>
      <c r="JFY40" s="636"/>
      <c r="JFZ40" s="636"/>
      <c r="JGA40" s="636"/>
      <c r="JGB40" s="636"/>
      <c r="JGC40" s="636"/>
      <c r="JGD40" s="636"/>
      <c r="JGE40" s="636"/>
      <c r="JGF40" s="636"/>
      <c r="JGG40" s="636"/>
      <c r="JGH40" s="636"/>
      <c r="JGI40" s="636"/>
      <c r="JGJ40" s="636"/>
      <c r="JGK40" s="636"/>
      <c r="JGL40" s="636"/>
      <c r="JGM40" s="636"/>
      <c r="JGN40" s="636"/>
      <c r="JGO40" s="636"/>
      <c r="JGP40" s="636"/>
      <c r="JGQ40" s="636"/>
      <c r="JGR40" s="636"/>
      <c r="JGS40" s="636"/>
      <c r="JGT40" s="636"/>
      <c r="JGU40" s="636"/>
      <c r="JGV40" s="636"/>
      <c r="JGW40" s="636"/>
      <c r="JGX40" s="636"/>
      <c r="JGY40" s="636"/>
      <c r="JGZ40" s="636"/>
      <c r="JHA40" s="636"/>
      <c r="JHB40" s="636"/>
      <c r="JHC40" s="636"/>
      <c r="JHD40" s="636"/>
      <c r="JHE40" s="636"/>
      <c r="JHF40" s="636"/>
      <c r="JHG40" s="636"/>
      <c r="JHH40" s="636"/>
      <c r="JHI40" s="636"/>
      <c r="JHJ40" s="636"/>
      <c r="JHK40" s="636"/>
      <c r="JHL40" s="636"/>
      <c r="JHM40" s="636"/>
      <c r="JHN40" s="636"/>
      <c r="JHO40" s="636"/>
      <c r="JHP40" s="636"/>
      <c r="JHQ40" s="636"/>
      <c r="JHR40" s="636"/>
      <c r="JHS40" s="636"/>
      <c r="JHT40" s="636"/>
      <c r="JHU40" s="636"/>
      <c r="JHV40" s="636"/>
      <c r="JHW40" s="636"/>
      <c r="JHX40" s="636"/>
      <c r="JHY40" s="636"/>
      <c r="JHZ40" s="636"/>
      <c r="JIA40" s="636"/>
      <c r="JIB40" s="636"/>
      <c r="JIC40" s="636"/>
      <c r="JID40" s="636"/>
      <c r="JIE40" s="636"/>
      <c r="JIF40" s="636"/>
      <c r="JIG40" s="636"/>
      <c r="JIH40" s="636"/>
      <c r="JII40" s="636"/>
      <c r="JIJ40" s="636"/>
      <c r="JIK40" s="636"/>
      <c r="JIL40" s="636"/>
      <c r="JIM40" s="636"/>
      <c r="JIN40" s="636"/>
      <c r="JIO40" s="636"/>
      <c r="JIP40" s="636"/>
      <c r="JIQ40" s="636"/>
      <c r="JIR40" s="636"/>
      <c r="JIS40" s="636"/>
      <c r="JIT40" s="636"/>
      <c r="JIU40" s="636"/>
      <c r="JIV40" s="636"/>
      <c r="JIW40" s="636"/>
      <c r="JIX40" s="636"/>
      <c r="JIY40" s="636"/>
      <c r="JIZ40" s="636"/>
      <c r="JJA40" s="636"/>
      <c r="JJB40" s="636"/>
      <c r="JJC40" s="636"/>
      <c r="JJD40" s="636"/>
      <c r="JJE40" s="636"/>
      <c r="JJF40" s="636"/>
      <c r="JJG40" s="636"/>
      <c r="JJH40" s="636"/>
      <c r="JJI40" s="636"/>
      <c r="JJJ40" s="636"/>
      <c r="JJK40" s="636"/>
      <c r="JJL40" s="636"/>
      <c r="JJM40" s="636"/>
      <c r="JJN40" s="636"/>
      <c r="JJO40" s="636"/>
      <c r="JJP40" s="636"/>
      <c r="JJQ40" s="636"/>
      <c r="JJR40" s="636"/>
      <c r="JJS40" s="636"/>
      <c r="JJT40" s="636"/>
      <c r="JJU40" s="636"/>
      <c r="JJV40" s="636"/>
      <c r="JJW40" s="636"/>
      <c r="JJX40" s="636"/>
      <c r="JJY40" s="636"/>
      <c r="JJZ40" s="636"/>
      <c r="JKA40" s="636"/>
      <c r="JKB40" s="636"/>
      <c r="JKC40" s="636"/>
      <c r="JKD40" s="636"/>
      <c r="JKE40" s="636"/>
      <c r="JKF40" s="636"/>
      <c r="JKG40" s="636"/>
      <c r="JKH40" s="636"/>
      <c r="JKI40" s="636"/>
      <c r="JKJ40" s="636"/>
      <c r="JKK40" s="636"/>
      <c r="JKL40" s="636"/>
      <c r="JKM40" s="636"/>
      <c r="JKN40" s="636"/>
      <c r="JKO40" s="636"/>
      <c r="JKP40" s="636"/>
      <c r="JKQ40" s="636"/>
      <c r="JKR40" s="636"/>
      <c r="JKS40" s="636"/>
      <c r="JKT40" s="636"/>
      <c r="JKU40" s="636"/>
      <c r="JKV40" s="636"/>
      <c r="JKW40" s="636"/>
      <c r="JKX40" s="636"/>
      <c r="JKY40" s="636"/>
      <c r="JKZ40" s="636"/>
      <c r="JLA40" s="636"/>
      <c r="JLB40" s="636"/>
      <c r="JLC40" s="636"/>
      <c r="JLD40" s="636"/>
      <c r="JLE40" s="636"/>
      <c r="JLF40" s="636"/>
      <c r="JLG40" s="636"/>
      <c r="JLH40" s="636"/>
      <c r="JLI40" s="636"/>
      <c r="JLJ40" s="636"/>
      <c r="JLK40" s="636"/>
      <c r="JLL40" s="636"/>
      <c r="JLM40" s="636"/>
      <c r="JLN40" s="636"/>
      <c r="JLO40" s="636"/>
      <c r="JLP40" s="636"/>
      <c r="JLQ40" s="636"/>
      <c r="JLR40" s="636"/>
      <c r="JLS40" s="636"/>
      <c r="JLT40" s="636"/>
      <c r="JLU40" s="636"/>
      <c r="JLV40" s="636"/>
      <c r="JLW40" s="636"/>
      <c r="JLX40" s="636"/>
      <c r="JLY40" s="636"/>
      <c r="JLZ40" s="636"/>
      <c r="JMA40" s="636"/>
      <c r="JMB40" s="636"/>
      <c r="JMC40" s="636"/>
      <c r="JMD40" s="636"/>
      <c r="JME40" s="636"/>
      <c r="JMF40" s="636"/>
      <c r="JMG40" s="636"/>
      <c r="JMH40" s="636"/>
      <c r="JMI40" s="636"/>
      <c r="JMJ40" s="636"/>
      <c r="JMK40" s="636"/>
      <c r="JML40" s="636"/>
      <c r="JMM40" s="636"/>
      <c r="JMN40" s="636"/>
      <c r="JMO40" s="636"/>
      <c r="JMP40" s="636"/>
      <c r="JMQ40" s="636"/>
      <c r="JMR40" s="636"/>
      <c r="JMS40" s="636"/>
      <c r="JMT40" s="636"/>
      <c r="JMU40" s="636"/>
      <c r="JMV40" s="636"/>
      <c r="JMW40" s="636"/>
      <c r="JMX40" s="636"/>
      <c r="JMY40" s="636"/>
      <c r="JMZ40" s="636"/>
      <c r="JNA40" s="636"/>
      <c r="JNB40" s="636"/>
      <c r="JNC40" s="636"/>
      <c r="JND40" s="636"/>
      <c r="JNE40" s="636"/>
      <c r="JNF40" s="636"/>
      <c r="JNG40" s="636"/>
      <c r="JNH40" s="636"/>
      <c r="JNI40" s="636"/>
      <c r="JNJ40" s="636"/>
      <c r="JNK40" s="636"/>
      <c r="JNL40" s="636"/>
      <c r="JNM40" s="636"/>
      <c r="JNN40" s="636"/>
      <c r="JNO40" s="636"/>
      <c r="JNP40" s="636"/>
      <c r="JNQ40" s="636"/>
      <c r="JNR40" s="636"/>
      <c r="JNS40" s="636"/>
      <c r="JNT40" s="636"/>
      <c r="JNU40" s="636"/>
      <c r="JNV40" s="636"/>
      <c r="JNW40" s="636"/>
      <c r="JNX40" s="636"/>
      <c r="JNY40" s="636"/>
      <c r="JNZ40" s="636"/>
      <c r="JOA40" s="636"/>
      <c r="JOB40" s="636"/>
      <c r="JOC40" s="636"/>
      <c r="JOD40" s="636"/>
      <c r="JOE40" s="636"/>
      <c r="JOF40" s="636"/>
      <c r="JOG40" s="636"/>
      <c r="JOH40" s="636"/>
      <c r="JOI40" s="636"/>
      <c r="JOJ40" s="636"/>
      <c r="JOK40" s="636"/>
      <c r="JOL40" s="636"/>
      <c r="JOM40" s="636"/>
      <c r="JON40" s="636"/>
      <c r="JOO40" s="636"/>
      <c r="JOP40" s="636"/>
      <c r="JOQ40" s="636"/>
      <c r="JOR40" s="636"/>
      <c r="JOS40" s="636"/>
      <c r="JOT40" s="636"/>
      <c r="JOU40" s="636"/>
      <c r="JOV40" s="636"/>
      <c r="JOW40" s="636"/>
      <c r="JOX40" s="636"/>
      <c r="JOY40" s="636"/>
      <c r="JOZ40" s="636"/>
      <c r="JPA40" s="636"/>
      <c r="JPB40" s="636"/>
      <c r="JPC40" s="636"/>
      <c r="JPD40" s="636"/>
      <c r="JPE40" s="636"/>
      <c r="JPF40" s="636"/>
      <c r="JPG40" s="636"/>
      <c r="JPH40" s="636"/>
      <c r="JPI40" s="636"/>
      <c r="JPJ40" s="636"/>
      <c r="JPK40" s="636"/>
      <c r="JPL40" s="636"/>
      <c r="JPM40" s="636"/>
      <c r="JPN40" s="636"/>
      <c r="JPO40" s="636"/>
      <c r="JPP40" s="636"/>
      <c r="JPQ40" s="636"/>
      <c r="JPR40" s="636"/>
      <c r="JPS40" s="636"/>
      <c r="JPT40" s="636"/>
      <c r="JPU40" s="636"/>
      <c r="JPV40" s="636"/>
      <c r="JPW40" s="636"/>
      <c r="JPX40" s="636"/>
      <c r="JPY40" s="636"/>
      <c r="JPZ40" s="636"/>
      <c r="JQA40" s="636"/>
      <c r="JQB40" s="636"/>
      <c r="JQC40" s="636"/>
      <c r="JQD40" s="636"/>
      <c r="JQE40" s="636"/>
      <c r="JQF40" s="636"/>
      <c r="JQG40" s="636"/>
      <c r="JQH40" s="636"/>
      <c r="JQI40" s="636"/>
      <c r="JQJ40" s="636"/>
      <c r="JQK40" s="636"/>
      <c r="JQL40" s="636"/>
      <c r="JQM40" s="636"/>
      <c r="JQN40" s="636"/>
      <c r="JQO40" s="636"/>
      <c r="JQP40" s="636"/>
      <c r="JQQ40" s="636"/>
      <c r="JQR40" s="636"/>
      <c r="JQS40" s="636"/>
      <c r="JQT40" s="636"/>
      <c r="JQU40" s="636"/>
      <c r="JQV40" s="636"/>
      <c r="JQW40" s="636"/>
      <c r="JQX40" s="636"/>
      <c r="JQY40" s="636"/>
      <c r="JQZ40" s="636"/>
      <c r="JRA40" s="636"/>
      <c r="JRB40" s="636"/>
      <c r="JRC40" s="636"/>
      <c r="JRD40" s="636"/>
      <c r="JRE40" s="636"/>
      <c r="JRF40" s="636"/>
      <c r="JRG40" s="636"/>
      <c r="JRH40" s="636"/>
      <c r="JRI40" s="636"/>
      <c r="JRJ40" s="636"/>
      <c r="JRK40" s="636"/>
      <c r="JRL40" s="636"/>
      <c r="JRM40" s="636"/>
      <c r="JRN40" s="636"/>
      <c r="JRO40" s="636"/>
      <c r="JRP40" s="636"/>
      <c r="JRQ40" s="636"/>
      <c r="JRR40" s="636"/>
      <c r="JRS40" s="636"/>
      <c r="JRT40" s="636"/>
      <c r="JRU40" s="636"/>
      <c r="JRV40" s="636"/>
      <c r="JRW40" s="636"/>
      <c r="JRX40" s="636"/>
      <c r="JRY40" s="636"/>
      <c r="JRZ40" s="636"/>
      <c r="JSA40" s="636"/>
      <c r="JSB40" s="636"/>
      <c r="JSC40" s="636"/>
      <c r="JSD40" s="636"/>
      <c r="JSE40" s="636"/>
      <c r="JSF40" s="636"/>
      <c r="JSG40" s="636"/>
      <c r="JSH40" s="636"/>
      <c r="JSI40" s="636"/>
      <c r="JSJ40" s="636"/>
      <c r="JSK40" s="636"/>
      <c r="JSL40" s="636"/>
      <c r="JSM40" s="636"/>
      <c r="JSN40" s="636"/>
      <c r="JSO40" s="636"/>
      <c r="JSP40" s="636"/>
      <c r="JSQ40" s="636"/>
      <c r="JSR40" s="636"/>
      <c r="JSS40" s="636"/>
      <c r="JST40" s="636"/>
      <c r="JSU40" s="636"/>
      <c r="JSV40" s="636"/>
      <c r="JSW40" s="636"/>
      <c r="JSX40" s="636"/>
      <c r="JSY40" s="636"/>
      <c r="JSZ40" s="636"/>
      <c r="JTA40" s="636"/>
      <c r="JTB40" s="636"/>
      <c r="JTC40" s="636"/>
      <c r="JTD40" s="636"/>
      <c r="JTE40" s="636"/>
      <c r="JTF40" s="636"/>
      <c r="JTG40" s="636"/>
      <c r="JTH40" s="636"/>
      <c r="JTI40" s="636"/>
      <c r="JTJ40" s="636"/>
      <c r="JTK40" s="636"/>
      <c r="JTL40" s="636"/>
      <c r="JTM40" s="636"/>
      <c r="JTN40" s="636"/>
      <c r="JTO40" s="636"/>
      <c r="JTP40" s="636"/>
      <c r="JTQ40" s="636"/>
      <c r="JTR40" s="636"/>
      <c r="JTS40" s="636"/>
      <c r="JTT40" s="636"/>
      <c r="JTU40" s="636"/>
      <c r="JTV40" s="636"/>
      <c r="JTW40" s="636"/>
      <c r="JTX40" s="636"/>
      <c r="JTY40" s="636"/>
      <c r="JTZ40" s="636"/>
      <c r="JUA40" s="636"/>
      <c r="JUB40" s="636"/>
      <c r="JUC40" s="636"/>
      <c r="JUD40" s="636"/>
      <c r="JUE40" s="636"/>
      <c r="JUF40" s="636"/>
      <c r="JUG40" s="636"/>
      <c r="JUH40" s="636"/>
      <c r="JUI40" s="636"/>
      <c r="JUJ40" s="636"/>
      <c r="JUK40" s="636"/>
      <c r="JUL40" s="636"/>
      <c r="JUM40" s="636"/>
      <c r="JUN40" s="636"/>
      <c r="JUO40" s="636"/>
      <c r="JUP40" s="636"/>
      <c r="JUQ40" s="636"/>
      <c r="JUR40" s="636"/>
      <c r="JUS40" s="636"/>
      <c r="JUT40" s="636"/>
      <c r="JUU40" s="636"/>
      <c r="JUV40" s="636"/>
      <c r="JUW40" s="636"/>
      <c r="JUX40" s="636"/>
      <c r="JUY40" s="636"/>
      <c r="JUZ40" s="636"/>
      <c r="JVA40" s="636"/>
      <c r="JVB40" s="636"/>
      <c r="JVC40" s="636"/>
      <c r="JVD40" s="636"/>
      <c r="JVE40" s="636"/>
      <c r="JVF40" s="636"/>
      <c r="JVG40" s="636"/>
      <c r="JVH40" s="636"/>
      <c r="JVI40" s="636"/>
      <c r="JVJ40" s="636"/>
      <c r="JVK40" s="636"/>
      <c r="JVL40" s="636"/>
      <c r="JVM40" s="636"/>
      <c r="JVN40" s="636"/>
      <c r="JVO40" s="636"/>
      <c r="JVP40" s="636"/>
      <c r="JVQ40" s="636"/>
      <c r="JVR40" s="636"/>
      <c r="JVS40" s="636"/>
      <c r="JVT40" s="636"/>
      <c r="JVU40" s="636"/>
      <c r="JVV40" s="636"/>
      <c r="JVW40" s="636"/>
      <c r="JVX40" s="636"/>
      <c r="JVY40" s="636"/>
      <c r="JVZ40" s="636"/>
      <c r="JWA40" s="636"/>
      <c r="JWB40" s="636"/>
      <c r="JWC40" s="636"/>
      <c r="JWD40" s="636"/>
      <c r="JWE40" s="636"/>
      <c r="JWF40" s="636"/>
      <c r="JWG40" s="636"/>
      <c r="JWH40" s="636"/>
      <c r="JWI40" s="636"/>
      <c r="JWJ40" s="636"/>
      <c r="JWK40" s="636"/>
      <c r="JWL40" s="636"/>
      <c r="JWM40" s="636"/>
      <c r="JWN40" s="636"/>
      <c r="JWO40" s="636"/>
      <c r="JWP40" s="636"/>
      <c r="JWQ40" s="636"/>
      <c r="JWR40" s="636"/>
      <c r="JWS40" s="636"/>
      <c r="JWT40" s="636"/>
      <c r="JWU40" s="636"/>
      <c r="JWV40" s="636"/>
      <c r="JWW40" s="636"/>
      <c r="JWX40" s="636"/>
      <c r="JWY40" s="636"/>
      <c r="JWZ40" s="636"/>
      <c r="JXA40" s="636"/>
      <c r="JXB40" s="636"/>
      <c r="JXC40" s="636"/>
      <c r="JXD40" s="636"/>
      <c r="JXE40" s="636"/>
      <c r="JXF40" s="636"/>
      <c r="JXG40" s="636"/>
      <c r="JXH40" s="636"/>
      <c r="JXI40" s="636"/>
      <c r="JXJ40" s="636"/>
      <c r="JXK40" s="636"/>
      <c r="JXL40" s="636"/>
      <c r="JXM40" s="636"/>
      <c r="JXN40" s="636"/>
      <c r="JXO40" s="636"/>
      <c r="JXP40" s="636"/>
      <c r="JXQ40" s="636"/>
      <c r="JXR40" s="636"/>
      <c r="JXS40" s="636"/>
      <c r="JXT40" s="636"/>
      <c r="JXU40" s="636"/>
      <c r="JXV40" s="636"/>
      <c r="JXW40" s="636"/>
      <c r="JXX40" s="636"/>
      <c r="JXY40" s="636"/>
      <c r="JXZ40" s="636"/>
      <c r="JYA40" s="636"/>
      <c r="JYB40" s="636"/>
      <c r="JYC40" s="636"/>
      <c r="JYD40" s="636"/>
      <c r="JYE40" s="636"/>
      <c r="JYF40" s="636"/>
      <c r="JYG40" s="636"/>
      <c r="JYH40" s="636"/>
      <c r="JYI40" s="636"/>
      <c r="JYJ40" s="636"/>
      <c r="JYK40" s="636"/>
      <c r="JYL40" s="636"/>
      <c r="JYM40" s="636"/>
      <c r="JYN40" s="636"/>
      <c r="JYO40" s="636"/>
      <c r="JYP40" s="636"/>
      <c r="JYQ40" s="636"/>
      <c r="JYR40" s="636"/>
      <c r="JYS40" s="636"/>
      <c r="JYT40" s="636"/>
      <c r="JYU40" s="636"/>
      <c r="JYV40" s="636"/>
      <c r="JYW40" s="636"/>
      <c r="JYX40" s="636"/>
      <c r="JYY40" s="636"/>
      <c r="JYZ40" s="636"/>
      <c r="JZA40" s="636"/>
      <c r="JZB40" s="636"/>
      <c r="JZC40" s="636"/>
      <c r="JZD40" s="636"/>
      <c r="JZE40" s="636"/>
      <c r="JZF40" s="636"/>
      <c r="JZG40" s="636"/>
      <c r="JZH40" s="636"/>
      <c r="JZI40" s="636"/>
      <c r="JZJ40" s="636"/>
      <c r="JZK40" s="636"/>
      <c r="JZL40" s="636"/>
      <c r="JZM40" s="636"/>
      <c r="JZN40" s="636"/>
      <c r="JZO40" s="636"/>
      <c r="JZP40" s="636"/>
      <c r="JZQ40" s="636"/>
      <c r="JZR40" s="636"/>
      <c r="JZS40" s="636"/>
      <c r="JZT40" s="636"/>
      <c r="JZU40" s="636"/>
      <c r="JZV40" s="636"/>
      <c r="JZW40" s="636"/>
      <c r="JZX40" s="636"/>
      <c r="JZY40" s="636"/>
      <c r="JZZ40" s="636"/>
      <c r="KAA40" s="636"/>
      <c r="KAB40" s="636"/>
      <c r="KAC40" s="636"/>
      <c r="KAD40" s="636"/>
      <c r="KAE40" s="636"/>
      <c r="KAF40" s="636"/>
      <c r="KAG40" s="636"/>
      <c r="KAH40" s="636"/>
      <c r="KAI40" s="636"/>
      <c r="KAJ40" s="636"/>
      <c r="KAK40" s="636"/>
      <c r="KAL40" s="636"/>
      <c r="KAM40" s="636"/>
      <c r="KAN40" s="636"/>
      <c r="KAO40" s="636"/>
      <c r="KAP40" s="636"/>
      <c r="KAQ40" s="636"/>
      <c r="KAR40" s="636"/>
      <c r="KAS40" s="636"/>
      <c r="KAT40" s="636"/>
      <c r="KAU40" s="636"/>
      <c r="KAV40" s="636"/>
      <c r="KAW40" s="636"/>
      <c r="KAX40" s="636"/>
      <c r="KAY40" s="636"/>
      <c r="KAZ40" s="636"/>
      <c r="KBA40" s="636"/>
      <c r="KBB40" s="636"/>
      <c r="KBC40" s="636"/>
      <c r="KBD40" s="636"/>
      <c r="KBE40" s="636"/>
      <c r="KBF40" s="636"/>
      <c r="KBG40" s="636"/>
      <c r="KBH40" s="636"/>
      <c r="KBI40" s="636"/>
      <c r="KBJ40" s="636"/>
      <c r="KBK40" s="636"/>
      <c r="KBL40" s="636"/>
      <c r="KBM40" s="636"/>
      <c r="KBN40" s="636"/>
      <c r="KBO40" s="636"/>
      <c r="KBP40" s="636"/>
      <c r="KBQ40" s="636"/>
      <c r="KBR40" s="636"/>
      <c r="KBS40" s="636"/>
      <c r="KBT40" s="636"/>
      <c r="KBU40" s="636"/>
      <c r="KBV40" s="636"/>
      <c r="KBW40" s="636"/>
      <c r="KBX40" s="636"/>
      <c r="KBY40" s="636"/>
      <c r="KBZ40" s="636"/>
      <c r="KCA40" s="636"/>
      <c r="KCB40" s="636"/>
      <c r="KCC40" s="636"/>
      <c r="KCD40" s="636"/>
      <c r="KCE40" s="636"/>
      <c r="KCF40" s="636"/>
      <c r="KCG40" s="636"/>
      <c r="KCH40" s="636"/>
      <c r="KCI40" s="636"/>
      <c r="KCJ40" s="636"/>
      <c r="KCK40" s="636"/>
      <c r="KCL40" s="636"/>
      <c r="KCM40" s="636"/>
      <c r="KCN40" s="636"/>
      <c r="KCO40" s="636"/>
      <c r="KCP40" s="636"/>
      <c r="KCQ40" s="636"/>
      <c r="KCR40" s="636"/>
      <c r="KCS40" s="636"/>
      <c r="KCT40" s="636"/>
      <c r="KCU40" s="636"/>
      <c r="KCV40" s="636"/>
      <c r="KCW40" s="636"/>
      <c r="KCX40" s="636"/>
      <c r="KCY40" s="636"/>
      <c r="KCZ40" s="636"/>
      <c r="KDA40" s="636"/>
      <c r="KDB40" s="636"/>
      <c r="KDC40" s="636"/>
      <c r="KDD40" s="636"/>
      <c r="KDE40" s="636"/>
      <c r="KDF40" s="636"/>
      <c r="KDG40" s="636"/>
      <c r="KDH40" s="636"/>
      <c r="KDI40" s="636"/>
      <c r="KDJ40" s="636"/>
      <c r="KDK40" s="636"/>
      <c r="KDL40" s="636"/>
      <c r="KDM40" s="636"/>
      <c r="KDN40" s="636"/>
      <c r="KDO40" s="636"/>
      <c r="KDP40" s="636"/>
      <c r="KDQ40" s="636"/>
      <c r="KDR40" s="636"/>
      <c r="KDS40" s="636"/>
      <c r="KDT40" s="636"/>
      <c r="KDU40" s="636"/>
      <c r="KDV40" s="636"/>
      <c r="KDW40" s="636"/>
      <c r="KDX40" s="636"/>
      <c r="KDY40" s="636"/>
      <c r="KDZ40" s="636"/>
      <c r="KEA40" s="636"/>
      <c r="KEB40" s="636"/>
      <c r="KEC40" s="636"/>
      <c r="KED40" s="636"/>
      <c r="KEE40" s="636"/>
      <c r="KEF40" s="636"/>
      <c r="KEG40" s="636"/>
      <c r="KEH40" s="636"/>
      <c r="KEI40" s="636"/>
      <c r="KEJ40" s="636"/>
      <c r="KEK40" s="636"/>
      <c r="KEL40" s="636"/>
      <c r="KEM40" s="636"/>
      <c r="KEN40" s="636"/>
      <c r="KEO40" s="636"/>
      <c r="KEP40" s="636"/>
      <c r="KEQ40" s="636"/>
      <c r="KER40" s="636"/>
      <c r="KES40" s="636"/>
      <c r="KET40" s="636"/>
      <c r="KEU40" s="636"/>
      <c r="KEV40" s="636"/>
      <c r="KEW40" s="636"/>
      <c r="KEX40" s="636"/>
      <c r="KEY40" s="636"/>
      <c r="KEZ40" s="636"/>
      <c r="KFA40" s="636"/>
      <c r="KFB40" s="636"/>
      <c r="KFC40" s="636"/>
      <c r="KFD40" s="636"/>
      <c r="KFE40" s="636"/>
      <c r="KFF40" s="636"/>
      <c r="KFG40" s="636"/>
      <c r="KFH40" s="636"/>
      <c r="KFI40" s="636"/>
      <c r="KFJ40" s="636"/>
      <c r="KFK40" s="636"/>
      <c r="KFL40" s="636"/>
      <c r="KFM40" s="636"/>
      <c r="KFN40" s="636"/>
      <c r="KFO40" s="636"/>
      <c r="KFP40" s="636"/>
      <c r="KFQ40" s="636"/>
      <c r="KFR40" s="636"/>
      <c r="KFS40" s="636"/>
      <c r="KFT40" s="636"/>
      <c r="KFU40" s="636"/>
      <c r="KFV40" s="636"/>
      <c r="KFW40" s="636"/>
      <c r="KFX40" s="636"/>
      <c r="KFY40" s="636"/>
      <c r="KFZ40" s="636"/>
      <c r="KGA40" s="636"/>
      <c r="KGB40" s="636"/>
      <c r="KGC40" s="636"/>
      <c r="KGD40" s="636"/>
      <c r="KGE40" s="636"/>
      <c r="KGF40" s="636"/>
      <c r="KGG40" s="636"/>
      <c r="KGH40" s="636"/>
      <c r="KGI40" s="636"/>
      <c r="KGJ40" s="636"/>
      <c r="KGK40" s="636"/>
      <c r="KGL40" s="636"/>
      <c r="KGM40" s="636"/>
      <c r="KGN40" s="636"/>
      <c r="KGO40" s="636"/>
      <c r="KGP40" s="636"/>
      <c r="KGQ40" s="636"/>
      <c r="KGR40" s="636"/>
      <c r="KGS40" s="636"/>
      <c r="KGT40" s="636"/>
      <c r="KGU40" s="636"/>
      <c r="KGV40" s="636"/>
      <c r="KGW40" s="636"/>
      <c r="KGX40" s="636"/>
      <c r="KGY40" s="636"/>
      <c r="KGZ40" s="636"/>
      <c r="KHA40" s="636"/>
      <c r="KHB40" s="636"/>
      <c r="KHC40" s="636"/>
      <c r="KHD40" s="636"/>
      <c r="KHE40" s="636"/>
      <c r="KHF40" s="636"/>
      <c r="KHG40" s="636"/>
      <c r="KHH40" s="636"/>
      <c r="KHI40" s="636"/>
      <c r="KHJ40" s="636"/>
      <c r="KHK40" s="636"/>
      <c r="KHL40" s="636"/>
      <c r="KHM40" s="636"/>
      <c r="KHN40" s="636"/>
      <c r="KHO40" s="636"/>
      <c r="KHP40" s="636"/>
      <c r="KHQ40" s="636"/>
      <c r="KHR40" s="636"/>
      <c r="KHS40" s="636"/>
      <c r="KHT40" s="636"/>
      <c r="KHU40" s="636"/>
      <c r="KHV40" s="636"/>
      <c r="KHW40" s="636"/>
      <c r="KHX40" s="636"/>
      <c r="KHY40" s="636"/>
      <c r="KHZ40" s="636"/>
      <c r="KIA40" s="636"/>
      <c r="KIB40" s="636"/>
      <c r="KIC40" s="636"/>
      <c r="KID40" s="636"/>
      <c r="KIE40" s="636"/>
      <c r="KIF40" s="636"/>
      <c r="KIG40" s="636"/>
      <c r="KIH40" s="636"/>
      <c r="KII40" s="636"/>
      <c r="KIJ40" s="636"/>
      <c r="KIK40" s="636"/>
      <c r="KIL40" s="636"/>
      <c r="KIM40" s="636"/>
      <c r="KIN40" s="636"/>
      <c r="KIO40" s="636"/>
      <c r="KIP40" s="636"/>
      <c r="KIQ40" s="636"/>
      <c r="KIR40" s="636"/>
      <c r="KIS40" s="636"/>
      <c r="KIT40" s="636"/>
      <c r="KIU40" s="636"/>
      <c r="KIV40" s="636"/>
      <c r="KIW40" s="636"/>
      <c r="KIX40" s="636"/>
      <c r="KIY40" s="636"/>
      <c r="KIZ40" s="636"/>
      <c r="KJA40" s="636"/>
      <c r="KJB40" s="636"/>
      <c r="KJC40" s="636"/>
      <c r="KJD40" s="636"/>
      <c r="KJE40" s="636"/>
      <c r="KJF40" s="636"/>
      <c r="KJG40" s="636"/>
      <c r="KJH40" s="636"/>
      <c r="KJI40" s="636"/>
      <c r="KJJ40" s="636"/>
      <c r="KJK40" s="636"/>
      <c r="KJL40" s="636"/>
      <c r="KJM40" s="636"/>
      <c r="KJN40" s="636"/>
      <c r="KJO40" s="636"/>
      <c r="KJP40" s="636"/>
      <c r="KJQ40" s="636"/>
      <c r="KJR40" s="636"/>
      <c r="KJS40" s="636"/>
      <c r="KJT40" s="636"/>
      <c r="KJU40" s="636"/>
      <c r="KJV40" s="636"/>
      <c r="KJW40" s="636"/>
      <c r="KJX40" s="636"/>
      <c r="KJY40" s="636"/>
      <c r="KJZ40" s="636"/>
      <c r="KKA40" s="636"/>
      <c r="KKB40" s="636"/>
      <c r="KKC40" s="636"/>
      <c r="KKD40" s="636"/>
      <c r="KKE40" s="636"/>
      <c r="KKF40" s="636"/>
      <c r="KKG40" s="636"/>
      <c r="KKH40" s="636"/>
      <c r="KKI40" s="636"/>
      <c r="KKJ40" s="636"/>
      <c r="KKK40" s="636"/>
      <c r="KKL40" s="636"/>
      <c r="KKM40" s="636"/>
      <c r="KKN40" s="636"/>
      <c r="KKO40" s="636"/>
      <c r="KKP40" s="636"/>
      <c r="KKQ40" s="636"/>
      <c r="KKR40" s="636"/>
      <c r="KKS40" s="636"/>
      <c r="KKT40" s="636"/>
      <c r="KKU40" s="636"/>
      <c r="KKV40" s="636"/>
      <c r="KKW40" s="636"/>
      <c r="KKX40" s="636"/>
      <c r="KKY40" s="636"/>
      <c r="KKZ40" s="636"/>
      <c r="KLA40" s="636"/>
      <c r="KLB40" s="636"/>
      <c r="KLC40" s="636"/>
      <c r="KLD40" s="636"/>
      <c r="KLE40" s="636"/>
      <c r="KLF40" s="636"/>
      <c r="KLG40" s="636"/>
      <c r="KLH40" s="636"/>
      <c r="KLI40" s="636"/>
      <c r="KLJ40" s="636"/>
      <c r="KLK40" s="636"/>
      <c r="KLL40" s="636"/>
      <c r="KLM40" s="636"/>
      <c r="KLN40" s="636"/>
      <c r="KLO40" s="636"/>
      <c r="KLP40" s="636"/>
      <c r="KLQ40" s="636"/>
      <c r="KLR40" s="636"/>
      <c r="KLS40" s="636"/>
      <c r="KLT40" s="636"/>
      <c r="KLU40" s="636"/>
      <c r="KLV40" s="636"/>
      <c r="KLW40" s="636"/>
      <c r="KLX40" s="636"/>
      <c r="KLY40" s="636"/>
      <c r="KLZ40" s="636"/>
      <c r="KMA40" s="636"/>
      <c r="KMB40" s="636"/>
      <c r="KMC40" s="636"/>
      <c r="KMD40" s="636"/>
      <c r="KME40" s="636"/>
      <c r="KMF40" s="636"/>
      <c r="KMG40" s="636"/>
      <c r="KMH40" s="636"/>
      <c r="KMI40" s="636"/>
      <c r="KMJ40" s="636"/>
      <c r="KMK40" s="636"/>
      <c r="KML40" s="636"/>
      <c r="KMM40" s="636"/>
      <c r="KMN40" s="636"/>
      <c r="KMO40" s="636"/>
      <c r="KMP40" s="636"/>
      <c r="KMQ40" s="636"/>
      <c r="KMR40" s="636"/>
      <c r="KMS40" s="636"/>
      <c r="KMT40" s="636"/>
      <c r="KMU40" s="636"/>
      <c r="KMV40" s="636"/>
      <c r="KMW40" s="636"/>
      <c r="KMX40" s="636"/>
      <c r="KMY40" s="636"/>
      <c r="KMZ40" s="636"/>
      <c r="KNA40" s="636"/>
      <c r="KNB40" s="636"/>
      <c r="KNC40" s="636"/>
      <c r="KND40" s="636"/>
      <c r="KNE40" s="636"/>
      <c r="KNF40" s="636"/>
      <c r="KNG40" s="636"/>
      <c r="KNH40" s="636"/>
      <c r="KNI40" s="636"/>
      <c r="KNJ40" s="636"/>
      <c r="KNK40" s="636"/>
      <c r="KNL40" s="636"/>
      <c r="KNM40" s="636"/>
      <c r="KNN40" s="636"/>
      <c r="KNO40" s="636"/>
      <c r="KNP40" s="636"/>
      <c r="KNQ40" s="636"/>
      <c r="KNR40" s="636"/>
      <c r="KNS40" s="636"/>
      <c r="KNT40" s="636"/>
      <c r="KNU40" s="636"/>
      <c r="KNV40" s="636"/>
      <c r="KNW40" s="636"/>
      <c r="KNX40" s="636"/>
      <c r="KNY40" s="636"/>
      <c r="KNZ40" s="636"/>
      <c r="KOA40" s="636"/>
      <c r="KOB40" s="636"/>
      <c r="KOC40" s="636"/>
      <c r="KOD40" s="636"/>
      <c r="KOE40" s="636"/>
      <c r="KOF40" s="636"/>
      <c r="KOG40" s="636"/>
      <c r="KOH40" s="636"/>
      <c r="KOI40" s="636"/>
      <c r="KOJ40" s="636"/>
      <c r="KOK40" s="636"/>
      <c r="KOL40" s="636"/>
      <c r="KOM40" s="636"/>
      <c r="KON40" s="636"/>
      <c r="KOO40" s="636"/>
      <c r="KOP40" s="636"/>
      <c r="KOQ40" s="636"/>
      <c r="KOR40" s="636"/>
      <c r="KOS40" s="636"/>
      <c r="KOT40" s="636"/>
      <c r="KOU40" s="636"/>
      <c r="KOV40" s="636"/>
      <c r="KOW40" s="636"/>
      <c r="KOX40" s="636"/>
      <c r="KOY40" s="636"/>
      <c r="KOZ40" s="636"/>
      <c r="KPA40" s="636"/>
      <c r="KPB40" s="636"/>
      <c r="KPC40" s="636"/>
      <c r="KPD40" s="636"/>
      <c r="KPE40" s="636"/>
      <c r="KPF40" s="636"/>
      <c r="KPG40" s="636"/>
      <c r="KPH40" s="636"/>
      <c r="KPI40" s="636"/>
      <c r="KPJ40" s="636"/>
      <c r="KPK40" s="636"/>
      <c r="KPL40" s="636"/>
      <c r="KPM40" s="636"/>
      <c r="KPN40" s="636"/>
      <c r="KPO40" s="636"/>
      <c r="KPP40" s="636"/>
      <c r="KPQ40" s="636"/>
      <c r="KPR40" s="636"/>
      <c r="KPS40" s="636"/>
      <c r="KPT40" s="636"/>
      <c r="KPU40" s="636"/>
      <c r="KPV40" s="636"/>
      <c r="KPW40" s="636"/>
      <c r="KPX40" s="636"/>
      <c r="KPY40" s="636"/>
      <c r="KPZ40" s="636"/>
      <c r="KQA40" s="636"/>
      <c r="KQB40" s="636"/>
      <c r="KQC40" s="636"/>
      <c r="KQD40" s="636"/>
      <c r="KQE40" s="636"/>
      <c r="KQF40" s="636"/>
      <c r="KQG40" s="636"/>
      <c r="KQH40" s="636"/>
      <c r="KQI40" s="636"/>
      <c r="KQJ40" s="636"/>
      <c r="KQK40" s="636"/>
      <c r="KQL40" s="636"/>
      <c r="KQM40" s="636"/>
      <c r="KQN40" s="636"/>
      <c r="KQO40" s="636"/>
      <c r="KQP40" s="636"/>
      <c r="KQQ40" s="636"/>
      <c r="KQR40" s="636"/>
      <c r="KQS40" s="636"/>
      <c r="KQT40" s="636"/>
      <c r="KQU40" s="636"/>
      <c r="KQV40" s="636"/>
      <c r="KQW40" s="636"/>
      <c r="KQX40" s="636"/>
      <c r="KQY40" s="636"/>
      <c r="KQZ40" s="636"/>
      <c r="KRA40" s="636"/>
      <c r="KRB40" s="636"/>
      <c r="KRC40" s="636"/>
      <c r="KRD40" s="636"/>
      <c r="KRE40" s="636"/>
      <c r="KRF40" s="636"/>
      <c r="KRG40" s="636"/>
      <c r="KRH40" s="636"/>
      <c r="KRI40" s="636"/>
      <c r="KRJ40" s="636"/>
      <c r="KRK40" s="636"/>
      <c r="KRL40" s="636"/>
      <c r="KRM40" s="636"/>
      <c r="KRN40" s="636"/>
      <c r="KRO40" s="636"/>
      <c r="KRP40" s="636"/>
      <c r="KRQ40" s="636"/>
      <c r="KRR40" s="636"/>
      <c r="KRS40" s="636"/>
      <c r="KRT40" s="636"/>
      <c r="KRU40" s="636"/>
      <c r="KRV40" s="636"/>
      <c r="KRW40" s="636"/>
      <c r="KRX40" s="636"/>
      <c r="KRY40" s="636"/>
      <c r="KRZ40" s="636"/>
      <c r="KSA40" s="636"/>
      <c r="KSB40" s="636"/>
      <c r="KSC40" s="636"/>
      <c r="KSD40" s="636"/>
      <c r="KSE40" s="636"/>
      <c r="KSF40" s="636"/>
      <c r="KSG40" s="636"/>
      <c r="KSH40" s="636"/>
      <c r="KSI40" s="636"/>
      <c r="KSJ40" s="636"/>
      <c r="KSK40" s="636"/>
      <c r="KSL40" s="636"/>
      <c r="KSM40" s="636"/>
      <c r="KSN40" s="636"/>
      <c r="KSO40" s="636"/>
      <c r="KSP40" s="636"/>
      <c r="KSQ40" s="636"/>
      <c r="KSR40" s="636"/>
      <c r="KSS40" s="636"/>
      <c r="KST40" s="636"/>
      <c r="KSU40" s="636"/>
      <c r="KSV40" s="636"/>
      <c r="KSW40" s="636"/>
      <c r="KSX40" s="636"/>
      <c r="KSY40" s="636"/>
      <c r="KSZ40" s="636"/>
      <c r="KTA40" s="636"/>
      <c r="KTB40" s="636"/>
      <c r="KTC40" s="636"/>
      <c r="KTD40" s="636"/>
      <c r="KTE40" s="636"/>
      <c r="KTF40" s="636"/>
      <c r="KTG40" s="636"/>
      <c r="KTH40" s="636"/>
      <c r="KTI40" s="636"/>
      <c r="KTJ40" s="636"/>
      <c r="KTK40" s="636"/>
      <c r="KTL40" s="636"/>
      <c r="KTM40" s="636"/>
      <c r="KTN40" s="636"/>
      <c r="KTO40" s="636"/>
      <c r="KTP40" s="636"/>
      <c r="KTQ40" s="636"/>
      <c r="KTR40" s="636"/>
      <c r="KTS40" s="636"/>
      <c r="KTT40" s="636"/>
      <c r="KTU40" s="636"/>
      <c r="KTV40" s="636"/>
      <c r="KTW40" s="636"/>
      <c r="KTX40" s="636"/>
      <c r="KTY40" s="636"/>
      <c r="KTZ40" s="636"/>
      <c r="KUA40" s="636"/>
      <c r="KUB40" s="636"/>
      <c r="KUC40" s="636"/>
      <c r="KUD40" s="636"/>
      <c r="KUE40" s="636"/>
      <c r="KUF40" s="636"/>
      <c r="KUG40" s="636"/>
      <c r="KUH40" s="636"/>
      <c r="KUI40" s="636"/>
      <c r="KUJ40" s="636"/>
      <c r="KUK40" s="636"/>
      <c r="KUL40" s="636"/>
      <c r="KUM40" s="636"/>
      <c r="KUN40" s="636"/>
      <c r="KUO40" s="636"/>
      <c r="KUP40" s="636"/>
      <c r="KUQ40" s="636"/>
      <c r="KUR40" s="636"/>
      <c r="KUS40" s="636"/>
      <c r="KUT40" s="636"/>
      <c r="KUU40" s="636"/>
      <c r="KUV40" s="636"/>
      <c r="KUW40" s="636"/>
      <c r="KUX40" s="636"/>
      <c r="KUY40" s="636"/>
      <c r="KUZ40" s="636"/>
      <c r="KVA40" s="636"/>
      <c r="KVB40" s="636"/>
      <c r="KVC40" s="636"/>
      <c r="KVD40" s="636"/>
      <c r="KVE40" s="636"/>
      <c r="KVF40" s="636"/>
      <c r="KVG40" s="636"/>
      <c r="KVH40" s="636"/>
      <c r="KVI40" s="636"/>
      <c r="KVJ40" s="636"/>
      <c r="KVK40" s="636"/>
      <c r="KVL40" s="636"/>
      <c r="KVM40" s="636"/>
      <c r="KVN40" s="636"/>
      <c r="KVO40" s="636"/>
      <c r="KVP40" s="636"/>
      <c r="KVQ40" s="636"/>
      <c r="KVR40" s="636"/>
      <c r="KVS40" s="636"/>
      <c r="KVT40" s="636"/>
      <c r="KVU40" s="636"/>
      <c r="KVV40" s="636"/>
      <c r="KVW40" s="636"/>
      <c r="KVX40" s="636"/>
      <c r="KVY40" s="636"/>
      <c r="KVZ40" s="636"/>
      <c r="KWA40" s="636"/>
      <c r="KWB40" s="636"/>
      <c r="KWC40" s="636"/>
      <c r="KWD40" s="636"/>
      <c r="KWE40" s="636"/>
      <c r="KWF40" s="636"/>
      <c r="KWG40" s="636"/>
      <c r="KWH40" s="636"/>
      <c r="KWI40" s="636"/>
      <c r="KWJ40" s="636"/>
      <c r="KWK40" s="636"/>
      <c r="KWL40" s="636"/>
      <c r="KWM40" s="636"/>
      <c r="KWN40" s="636"/>
      <c r="KWO40" s="636"/>
      <c r="KWP40" s="636"/>
      <c r="KWQ40" s="636"/>
      <c r="KWR40" s="636"/>
      <c r="KWS40" s="636"/>
      <c r="KWT40" s="636"/>
      <c r="KWU40" s="636"/>
      <c r="KWV40" s="636"/>
      <c r="KWW40" s="636"/>
      <c r="KWX40" s="636"/>
      <c r="KWY40" s="636"/>
      <c r="KWZ40" s="636"/>
      <c r="KXA40" s="636"/>
      <c r="KXB40" s="636"/>
      <c r="KXC40" s="636"/>
      <c r="KXD40" s="636"/>
      <c r="KXE40" s="636"/>
      <c r="KXF40" s="636"/>
      <c r="KXG40" s="636"/>
      <c r="KXH40" s="636"/>
      <c r="KXI40" s="636"/>
      <c r="KXJ40" s="636"/>
      <c r="KXK40" s="636"/>
      <c r="KXL40" s="636"/>
      <c r="KXM40" s="636"/>
      <c r="KXN40" s="636"/>
      <c r="KXO40" s="636"/>
      <c r="KXP40" s="636"/>
      <c r="KXQ40" s="636"/>
      <c r="KXR40" s="636"/>
      <c r="KXS40" s="636"/>
      <c r="KXT40" s="636"/>
      <c r="KXU40" s="636"/>
      <c r="KXV40" s="636"/>
      <c r="KXW40" s="636"/>
      <c r="KXX40" s="636"/>
      <c r="KXY40" s="636"/>
      <c r="KXZ40" s="636"/>
      <c r="KYA40" s="636"/>
      <c r="KYB40" s="636"/>
      <c r="KYC40" s="636"/>
      <c r="KYD40" s="636"/>
      <c r="KYE40" s="636"/>
      <c r="KYF40" s="636"/>
      <c r="KYG40" s="636"/>
      <c r="KYH40" s="636"/>
      <c r="KYI40" s="636"/>
      <c r="KYJ40" s="636"/>
      <c r="KYK40" s="636"/>
      <c r="KYL40" s="636"/>
      <c r="KYM40" s="636"/>
      <c r="KYN40" s="636"/>
      <c r="KYO40" s="636"/>
      <c r="KYP40" s="636"/>
      <c r="KYQ40" s="636"/>
      <c r="KYR40" s="636"/>
      <c r="KYS40" s="636"/>
      <c r="KYT40" s="636"/>
      <c r="KYU40" s="636"/>
      <c r="KYV40" s="636"/>
      <c r="KYW40" s="636"/>
      <c r="KYX40" s="636"/>
      <c r="KYY40" s="636"/>
      <c r="KYZ40" s="636"/>
      <c r="KZA40" s="636"/>
      <c r="KZB40" s="636"/>
      <c r="KZC40" s="636"/>
      <c r="KZD40" s="636"/>
      <c r="KZE40" s="636"/>
      <c r="KZF40" s="636"/>
      <c r="KZG40" s="636"/>
      <c r="KZH40" s="636"/>
      <c r="KZI40" s="636"/>
      <c r="KZJ40" s="636"/>
      <c r="KZK40" s="636"/>
      <c r="KZL40" s="636"/>
      <c r="KZM40" s="636"/>
      <c r="KZN40" s="636"/>
      <c r="KZO40" s="636"/>
      <c r="KZP40" s="636"/>
      <c r="KZQ40" s="636"/>
      <c r="KZR40" s="636"/>
      <c r="KZS40" s="636"/>
      <c r="KZT40" s="636"/>
      <c r="KZU40" s="636"/>
      <c r="KZV40" s="636"/>
      <c r="KZW40" s="636"/>
      <c r="KZX40" s="636"/>
      <c r="KZY40" s="636"/>
      <c r="KZZ40" s="636"/>
      <c r="LAA40" s="636"/>
      <c r="LAB40" s="636"/>
      <c r="LAC40" s="636"/>
      <c r="LAD40" s="636"/>
      <c r="LAE40" s="636"/>
      <c r="LAF40" s="636"/>
      <c r="LAG40" s="636"/>
      <c r="LAH40" s="636"/>
      <c r="LAI40" s="636"/>
      <c r="LAJ40" s="636"/>
      <c r="LAK40" s="636"/>
      <c r="LAL40" s="636"/>
      <c r="LAM40" s="636"/>
      <c r="LAN40" s="636"/>
      <c r="LAO40" s="636"/>
      <c r="LAP40" s="636"/>
      <c r="LAQ40" s="636"/>
      <c r="LAR40" s="636"/>
      <c r="LAS40" s="636"/>
      <c r="LAT40" s="636"/>
      <c r="LAU40" s="636"/>
      <c r="LAV40" s="636"/>
      <c r="LAW40" s="636"/>
      <c r="LAX40" s="636"/>
      <c r="LAY40" s="636"/>
      <c r="LAZ40" s="636"/>
      <c r="LBA40" s="636"/>
      <c r="LBB40" s="636"/>
      <c r="LBC40" s="636"/>
      <c r="LBD40" s="636"/>
      <c r="LBE40" s="636"/>
      <c r="LBF40" s="636"/>
      <c r="LBG40" s="636"/>
      <c r="LBH40" s="636"/>
      <c r="LBI40" s="636"/>
      <c r="LBJ40" s="636"/>
      <c r="LBK40" s="636"/>
      <c r="LBL40" s="636"/>
      <c r="LBM40" s="636"/>
      <c r="LBN40" s="636"/>
      <c r="LBO40" s="636"/>
      <c r="LBP40" s="636"/>
      <c r="LBQ40" s="636"/>
      <c r="LBR40" s="636"/>
      <c r="LBS40" s="636"/>
      <c r="LBT40" s="636"/>
      <c r="LBU40" s="636"/>
      <c r="LBV40" s="636"/>
      <c r="LBW40" s="636"/>
      <c r="LBX40" s="636"/>
      <c r="LBY40" s="636"/>
      <c r="LBZ40" s="636"/>
      <c r="LCA40" s="636"/>
      <c r="LCB40" s="636"/>
      <c r="LCC40" s="636"/>
      <c r="LCD40" s="636"/>
      <c r="LCE40" s="636"/>
      <c r="LCF40" s="636"/>
      <c r="LCG40" s="636"/>
      <c r="LCH40" s="636"/>
      <c r="LCI40" s="636"/>
      <c r="LCJ40" s="636"/>
      <c r="LCK40" s="636"/>
      <c r="LCL40" s="636"/>
      <c r="LCM40" s="636"/>
      <c r="LCN40" s="636"/>
      <c r="LCO40" s="636"/>
      <c r="LCP40" s="636"/>
      <c r="LCQ40" s="636"/>
      <c r="LCR40" s="636"/>
      <c r="LCS40" s="636"/>
      <c r="LCT40" s="636"/>
      <c r="LCU40" s="636"/>
      <c r="LCV40" s="636"/>
      <c r="LCW40" s="636"/>
      <c r="LCX40" s="636"/>
      <c r="LCY40" s="636"/>
      <c r="LCZ40" s="636"/>
      <c r="LDA40" s="636"/>
      <c r="LDB40" s="636"/>
      <c r="LDC40" s="636"/>
      <c r="LDD40" s="636"/>
      <c r="LDE40" s="636"/>
      <c r="LDF40" s="636"/>
      <c r="LDG40" s="636"/>
      <c r="LDH40" s="636"/>
      <c r="LDI40" s="636"/>
      <c r="LDJ40" s="636"/>
      <c r="LDK40" s="636"/>
      <c r="LDL40" s="636"/>
      <c r="LDM40" s="636"/>
      <c r="LDN40" s="636"/>
      <c r="LDO40" s="636"/>
      <c r="LDP40" s="636"/>
      <c r="LDQ40" s="636"/>
      <c r="LDR40" s="636"/>
      <c r="LDS40" s="636"/>
      <c r="LDT40" s="636"/>
      <c r="LDU40" s="636"/>
      <c r="LDV40" s="636"/>
      <c r="LDW40" s="636"/>
      <c r="LDX40" s="636"/>
      <c r="LDY40" s="636"/>
      <c r="LDZ40" s="636"/>
      <c r="LEA40" s="636"/>
      <c r="LEB40" s="636"/>
      <c r="LEC40" s="636"/>
      <c r="LED40" s="636"/>
      <c r="LEE40" s="636"/>
      <c r="LEF40" s="636"/>
      <c r="LEG40" s="636"/>
      <c r="LEH40" s="636"/>
      <c r="LEI40" s="636"/>
      <c r="LEJ40" s="636"/>
      <c r="LEK40" s="636"/>
      <c r="LEL40" s="636"/>
      <c r="LEM40" s="636"/>
      <c r="LEN40" s="636"/>
      <c r="LEO40" s="636"/>
      <c r="LEP40" s="636"/>
      <c r="LEQ40" s="636"/>
      <c r="LER40" s="636"/>
      <c r="LES40" s="636"/>
      <c r="LET40" s="636"/>
      <c r="LEU40" s="636"/>
      <c r="LEV40" s="636"/>
      <c r="LEW40" s="636"/>
      <c r="LEX40" s="636"/>
      <c r="LEY40" s="636"/>
      <c r="LEZ40" s="636"/>
      <c r="LFA40" s="636"/>
      <c r="LFB40" s="636"/>
      <c r="LFC40" s="636"/>
      <c r="LFD40" s="636"/>
      <c r="LFE40" s="636"/>
      <c r="LFF40" s="636"/>
      <c r="LFG40" s="636"/>
      <c r="LFH40" s="636"/>
      <c r="LFI40" s="636"/>
      <c r="LFJ40" s="636"/>
      <c r="LFK40" s="636"/>
      <c r="LFL40" s="636"/>
      <c r="LFM40" s="636"/>
      <c r="LFN40" s="636"/>
      <c r="LFO40" s="636"/>
      <c r="LFP40" s="636"/>
      <c r="LFQ40" s="636"/>
      <c r="LFR40" s="636"/>
      <c r="LFS40" s="636"/>
      <c r="LFT40" s="636"/>
      <c r="LFU40" s="636"/>
      <c r="LFV40" s="636"/>
      <c r="LFW40" s="636"/>
      <c r="LFX40" s="636"/>
      <c r="LFY40" s="636"/>
      <c r="LFZ40" s="636"/>
      <c r="LGA40" s="636"/>
      <c r="LGB40" s="636"/>
      <c r="LGC40" s="636"/>
      <c r="LGD40" s="636"/>
      <c r="LGE40" s="636"/>
      <c r="LGF40" s="636"/>
      <c r="LGG40" s="636"/>
      <c r="LGH40" s="636"/>
      <c r="LGI40" s="636"/>
      <c r="LGJ40" s="636"/>
      <c r="LGK40" s="636"/>
      <c r="LGL40" s="636"/>
      <c r="LGM40" s="636"/>
      <c r="LGN40" s="636"/>
      <c r="LGO40" s="636"/>
      <c r="LGP40" s="636"/>
      <c r="LGQ40" s="636"/>
      <c r="LGR40" s="636"/>
      <c r="LGS40" s="636"/>
      <c r="LGT40" s="636"/>
      <c r="LGU40" s="636"/>
      <c r="LGV40" s="636"/>
      <c r="LGW40" s="636"/>
      <c r="LGX40" s="636"/>
      <c r="LGY40" s="636"/>
      <c r="LGZ40" s="636"/>
      <c r="LHA40" s="636"/>
      <c r="LHB40" s="636"/>
      <c r="LHC40" s="636"/>
      <c r="LHD40" s="636"/>
      <c r="LHE40" s="636"/>
      <c r="LHF40" s="636"/>
      <c r="LHG40" s="636"/>
      <c r="LHH40" s="636"/>
      <c r="LHI40" s="636"/>
      <c r="LHJ40" s="636"/>
      <c r="LHK40" s="636"/>
      <c r="LHL40" s="636"/>
      <c r="LHM40" s="636"/>
      <c r="LHN40" s="636"/>
      <c r="LHO40" s="636"/>
      <c r="LHP40" s="636"/>
      <c r="LHQ40" s="636"/>
      <c r="LHR40" s="636"/>
      <c r="LHS40" s="636"/>
      <c r="LHT40" s="636"/>
      <c r="LHU40" s="636"/>
      <c r="LHV40" s="636"/>
      <c r="LHW40" s="636"/>
      <c r="LHX40" s="636"/>
      <c r="LHY40" s="636"/>
      <c r="LHZ40" s="636"/>
      <c r="LIA40" s="636"/>
      <c r="LIB40" s="636"/>
      <c r="LIC40" s="636"/>
      <c r="LID40" s="636"/>
      <c r="LIE40" s="636"/>
      <c r="LIF40" s="636"/>
      <c r="LIG40" s="636"/>
      <c r="LIH40" s="636"/>
      <c r="LII40" s="636"/>
      <c r="LIJ40" s="636"/>
      <c r="LIK40" s="636"/>
      <c r="LIL40" s="636"/>
      <c r="LIM40" s="636"/>
      <c r="LIN40" s="636"/>
      <c r="LIO40" s="636"/>
      <c r="LIP40" s="636"/>
      <c r="LIQ40" s="636"/>
      <c r="LIR40" s="636"/>
      <c r="LIS40" s="636"/>
      <c r="LIT40" s="636"/>
      <c r="LIU40" s="636"/>
      <c r="LIV40" s="636"/>
      <c r="LIW40" s="636"/>
      <c r="LIX40" s="636"/>
      <c r="LIY40" s="636"/>
      <c r="LIZ40" s="636"/>
      <c r="LJA40" s="636"/>
      <c r="LJB40" s="636"/>
      <c r="LJC40" s="636"/>
      <c r="LJD40" s="636"/>
      <c r="LJE40" s="636"/>
      <c r="LJF40" s="636"/>
      <c r="LJG40" s="636"/>
      <c r="LJH40" s="636"/>
      <c r="LJI40" s="636"/>
      <c r="LJJ40" s="636"/>
      <c r="LJK40" s="636"/>
      <c r="LJL40" s="636"/>
      <c r="LJM40" s="636"/>
      <c r="LJN40" s="636"/>
      <c r="LJO40" s="636"/>
      <c r="LJP40" s="636"/>
      <c r="LJQ40" s="636"/>
      <c r="LJR40" s="636"/>
      <c r="LJS40" s="636"/>
      <c r="LJT40" s="636"/>
      <c r="LJU40" s="636"/>
      <c r="LJV40" s="636"/>
      <c r="LJW40" s="636"/>
      <c r="LJX40" s="636"/>
      <c r="LJY40" s="636"/>
      <c r="LJZ40" s="636"/>
      <c r="LKA40" s="636"/>
      <c r="LKB40" s="636"/>
      <c r="LKC40" s="636"/>
      <c r="LKD40" s="636"/>
      <c r="LKE40" s="636"/>
      <c r="LKF40" s="636"/>
      <c r="LKG40" s="636"/>
      <c r="LKH40" s="636"/>
      <c r="LKI40" s="636"/>
      <c r="LKJ40" s="636"/>
      <c r="LKK40" s="636"/>
      <c r="LKL40" s="636"/>
      <c r="LKM40" s="636"/>
      <c r="LKN40" s="636"/>
      <c r="LKO40" s="636"/>
      <c r="LKP40" s="636"/>
      <c r="LKQ40" s="636"/>
      <c r="LKR40" s="636"/>
      <c r="LKS40" s="636"/>
      <c r="LKT40" s="636"/>
      <c r="LKU40" s="636"/>
      <c r="LKV40" s="636"/>
      <c r="LKW40" s="636"/>
      <c r="LKX40" s="636"/>
      <c r="LKY40" s="636"/>
      <c r="LKZ40" s="636"/>
      <c r="LLA40" s="636"/>
      <c r="LLB40" s="636"/>
      <c r="LLC40" s="636"/>
      <c r="LLD40" s="636"/>
      <c r="LLE40" s="636"/>
      <c r="LLF40" s="636"/>
      <c r="LLG40" s="636"/>
      <c r="LLH40" s="636"/>
      <c r="LLI40" s="636"/>
      <c r="LLJ40" s="636"/>
      <c r="LLK40" s="636"/>
      <c r="LLL40" s="636"/>
      <c r="LLM40" s="636"/>
      <c r="LLN40" s="636"/>
      <c r="LLO40" s="636"/>
      <c r="LLP40" s="636"/>
      <c r="LLQ40" s="636"/>
      <c r="LLR40" s="636"/>
      <c r="LLS40" s="636"/>
      <c r="LLT40" s="636"/>
      <c r="LLU40" s="636"/>
      <c r="LLV40" s="636"/>
      <c r="LLW40" s="636"/>
      <c r="LLX40" s="636"/>
      <c r="LLY40" s="636"/>
      <c r="LLZ40" s="636"/>
      <c r="LMA40" s="636"/>
      <c r="LMB40" s="636"/>
      <c r="LMC40" s="636"/>
      <c r="LMD40" s="636"/>
      <c r="LME40" s="636"/>
      <c r="LMF40" s="636"/>
      <c r="LMG40" s="636"/>
      <c r="LMH40" s="636"/>
      <c r="LMI40" s="636"/>
      <c r="LMJ40" s="636"/>
      <c r="LMK40" s="636"/>
      <c r="LML40" s="636"/>
      <c r="LMM40" s="636"/>
      <c r="LMN40" s="636"/>
      <c r="LMO40" s="636"/>
      <c r="LMP40" s="636"/>
      <c r="LMQ40" s="636"/>
      <c r="LMR40" s="636"/>
      <c r="LMS40" s="636"/>
      <c r="LMT40" s="636"/>
      <c r="LMU40" s="636"/>
      <c r="LMV40" s="636"/>
      <c r="LMW40" s="636"/>
      <c r="LMX40" s="636"/>
      <c r="LMY40" s="636"/>
      <c r="LMZ40" s="636"/>
      <c r="LNA40" s="636"/>
      <c r="LNB40" s="636"/>
      <c r="LNC40" s="636"/>
      <c r="LND40" s="636"/>
      <c r="LNE40" s="636"/>
      <c r="LNF40" s="636"/>
      <c r="LNG40" s="636"/>
      <c r="LNH40" s="636"/>
      <c r="LNI40" s="636"/>
      <c r="LNJ40" s="636"/>
      <c r="LNK40" s="636"/>
      <c r="LNL40" s="636"/>
      <c r="LNM40" s="636"/>
      <c r="LNN40" s="636"/>
      <c r="LNO40" s="636"/>
      <c r="LNP40" s="636"/>
      <c r="LNQ40" s="636"/>
      <c r="LNR40" s="636"/>
      <c r="LNS40" s="636"/>
      <c r="LNT40" s="636"/>
      <c r="LNU40" s="636"/>
      <c r="LNV40" s="636"/>
      <c r="LNW40" s="636"/>
      <c r="LNX40" s="636"/>
      <c r="LNY40" s="636"/>
      <c r="LNZ40" s="636"/>
      <c r="LOA40" s="636"/>
      <c r="LOB40" s="636"/>
      <c r="LOC40" s="636"/>
      <c r="LOD40" s="636"/>
      <c r="LOE40" s="636"/>
      <c r="LOF40" s="636"/>
      <c r="LOG40" s="636"/>
      <c r="LOH40" s="636"/>
      <c r="LOI40" s="636"/>
      <c r="LOJ40" s="636"/>
      <c r="LOK40" s="636"/>
      <c r="LOL40" s="636"/>
      <c r="LOM40" s="636"/>
      <c r="LON40" s="636"/>
      <c r="LOO40" s="636"/>
      <c r="LOP40" s="636"/>
      <c r="LOQ40" s="636"/>
      <c r="LOR40" s="636"/>
      <c r="LOS40" s="636"/>
      <c r="LOT40" s="636"/>
      <c r="LOU40" s="636"/>
      <c r="LOV40" s="636"/>
      <c r="LOW40" s="636"/>
      <c r="LOX40" s="636"/>
      <c r="LOY40" s="636"/>
      <c r="LOZ40" s="636"/>
      <c r="LPA40" s="636"/>
      <c r="LPB40" s="636"/>
      <c r="LPC40" s="636"/>
      <c r="LPD40" s="636"/>
      <c r="LPE40" s="636"/>
      <c r="LPF40" s="636"/>
      <c r="LPG40" s="636"/>
      <c r="LPH40" s="636"/>
      <c r="LPI40" s="636"/>
      <c r="LPJ40" s="636"/>
      <c r="LPK40" s="636"/>
      <c r="LPL40" s="636"/>
      <c r="LPM40" s="636"/>
      <c r="LPN40" s="636"/>
      <c r="LPO40" s="636"/>
      <c r="LPP40" s="636"/>
      <c r="LPQ40" s="636"/>
      <c r="LPR40" s="636"/>
      <c r="LPS40" s="636"/>
      <c r="LPT40" s="636"/>
      <c r="LPU40" s="636"/>
      <c r="LPV40" s="636"/>
      <c r="LPW40" s="636"/>
      <c r="LPX40" s="636"/>
      <c r="LPY40" s="636"/>
      <c r="LPZ40" s="636"/>
      <c r="LQA40" s="636"/>
      <c r="LQB40" s="636"/>
      <c r="LQC40" s="636"/>
      <c r="LQD40" s="636"/>
      <c r="LQE40" s="636"/>
      <c r="LQF40" s="636"/>
      <c r="LQG40" s="636"/>
      <c r="LQH40" s="636"/>
      <c r="LQI40" s="636"/>
      <c r="LQJ40" s="636"/>
      <c r="LQK40" s="636"/>
      <c r="LQL40" s="636"/>
      <c r="LQM40" s="636"/>
      <c r="LQN40" s="636"/>
      <c r="LQO40" s="636"/>
      <c r="LQP40" s="636"/>
      <c r="LQQ40" s="636"/>
      <c r="LQR40" s="636"/>
      <c r="LQS40" s="636"/>
      <c r="LQT40" s="636"/>
      <c r="LQU40" s="636"/>
      <c r="LQV40" s="636"/>
      <c r="LQW40" s="636"/>
      <c r="LQX40" s="636"/>
      <c r="LQY40" s="636"/>
      <c r="LQZ40" s="636"/>
      <c r="LRA40" s="636"/>
      <c r="LRB40" s="636"/>
      <c r="LRC40" s="636"/>
      <c r="LRD40" s="636"/>
      <c r="LRE40" s="636"/>
      <c r="LRF40" s="636"/>
      <c r="LRG40" s="636"/>
      <c r="LRH40" s="636"/>
      <c r="LRI40" s="636"/>
      <c r="LRJ40" s="636"/>
      <c r="LRK40" s="636"/>
      <c r="LRL40" s="636"/>
      <c r="LRM40" s="636"/>
      <c r="LRN40" s="636"/>
      <c r="LRO40" s="636"/>
      <c r="LRP40" s="636"/>
      <c r="LRQ40" s="636"/>
      <c r="LRR40" s="636"/>
      <c r="LRS40" s="636"/>
      <c r="LRT40" s="636"/>
      <c r="LRU40" s="636"/>
      <c r="LRV40" s="636"/>
      <c r="LRW40" s="636"/>
      <c r="LRX40" s="636"/>
      <c r="LRY40" s="636"/>
      <c r="LRZ40" s="636"/>
      <c r="LSA40" s="636"/>
      <c r="LSB40" s="636"/>
      <c r="LSC40" s="636"/>
      <c r="LSD40" s="636"/>
      <c r="LSE40" s="636"/>
      <c r="LSF40" s="636"/>
      <c r="LSG40" s="636"/>
      <c r="LSH40" s="636"/>
      <c r="LSI40" s="636"/>
      <c r="LSJ40" s="636"/>
      <c r="LSK40" s="636"/>
      <c r="LSL40" s="636"/>
      <c r="LSM40" s="636"/>
      <c r="LSN40" s="636"/>
      <c r="LSO40" s="636"/>
      <c r="LSP40" s="636"/>
      <c r="LSQ40" s="636"/>
      <c r="LSR40" s="636"/>
      <c r="LSS40" s="636"/>
      <c r="LST40" s="636"/>
      <c r="LSU40" s="636"/>
      <c r="LSV40" s="636"/>
      <c r="LSW40" s="636"/>
      <c r="LSX40" s="636"/>
      <c r="LSY40" s="636"/>
      <c r="LSZ40" s="636"/>
      <c r="LTA40" s="636"/>
      <c r="LTB40" s="636"/>
      <c r="LTC40" s="636"/>
      <c r="LTD40" s="636"/>
      <c r="LTE40" s="636"/>
      <c r="LTF40" s="636"/>
      <c r="LTG40" s="636"/>
      <c r="LTH40" s="636"/>
      <c r="LTI40" s="636"/>
      <c r="LTJ40" s="636"/>
      <c r="LTK40" s="636"/>
      <c r="LTL40" s="636"/>
      <c r="LTM40" s="636"/>
      <c r="LTN40" s="636"/>
      <c r="LTO40" s="636"/>
      <c r="LTP40" s="636"/>
      <c r="LTQ40" s="636"/>
      <c r="LTR40" s="636"/>
      <c r="LTS40" s="636"/>
      <c r="LTT40" s="636"/>
      <c r="LTU40" s="636"/>
      <c r="LTV40" s="636"/>
      <c r="LTW40" s="636"/>
      <c r="LTX40" s="636"/>
      <c r="LTY40" s="636"/>
      <c r="LTZ40" s="636"/>
      <c r="LUA40" s="636"/>
      <c r="LUB40" s="636"/>
      <c r="LUC40" s="636"/>
      <c r="LUD40" s="636"/>
      <c r="LUE40" s="636"/>
      <c r="LUF40" s="636"/>
      <c r="LUG40" s="636"/>
      <c r="LUH40" s="636"/>
      <c r="LUI40" s="636"/>
      <c r="LUJ40" s="636"/>
      <c r="LUK40" s="636"/>
      <c r="LUL40" s="636"/>
      <c r="LUM40" s="636"/>
      <c r="LUN40" s="636"/>
      <c r="LUO40" s="636"/>
      <c r="LUP40" s="636"/>
      <c r="LUQ40" s="636"/>
      <c r="LUR40" s="636"/>
      <c r="LUS40" s="636"/>
      <c r="LUT40" s="636"/>
      <c r="LUU40" s="636"/>
      <c r="LUV40" s="636"/>
      <c r="LUW40" s="636"/>
      <c r="LUX40" s="636"/>
      <c r="LUY40" s="636"/>
      <c r="LUZ40" s="636"/>
      <c r="LVA40" s="636"/>
      <c r="LVB40" s="636"/>
      <c r="LVC40" s="636"/>
      <c r="LVD40" s="636"/>
      <c r="LVE40" s="636"/>
      <c r="LVF40" s="636"/>
      <c r="LVG40" s="636"/>
      <c r="LVH40" s="636"/>
      <c r="LVI40" s="636"/>
      <c r="LVJ40" s="636"/>
      <c r="LVK40" s="636"/>
      <c r="LVL40" s="636"/>
      <c r="LVM40" s="636"/>
      <c r="LVN40" s="636"/>
      <c r="LVO40" s="636"/>
      <c r="LVP40" s="636"/>
      <c r="LVQ40" s="636"/>
      <c r="LVR40" s="636"/>
      <c r="LVS40" s="636"/>
      <c r="LVT40" s="636"/>
      <c r="LVU40" s="636"/>
      <c r="LVV40" s="636"/>
      <c r="LVW40" s="636"/>
      <c r="LVX40" s="636"/>
      <c r="LVY40" s="636"/>
      <c r="LVZ40" s="636"/>
      <c r="LWA40" s="636"/>
      <c r="LWB40" s="636"/>
      <c r="LWC40" s="636"/>
      <c r="LWD40" s="636"/>
      <c r="LWE40" s="636"/>
      <c r="LWF40" s="636"/>
      <c r="LWG40" s="636"/>
      <c r="LWH40" s="636"/>
      <c r="LWI40" s="636"/>
      <c r="LWJ40" s="636"/>
      <c r="LWK40" s="636"/>
      <c r="LWL40" s="636"/>
      <c r="LWM40" s="636"/>
      <c r="LWN40" s="636"/>
      <c r="LWO40" s="636"/>
      <c r="LWP40" s="636"/>
      <c r="LWQ40" s="636"/>
      <c r="LWR40" s="636"/>
      <c r="LWS40" s="636"/>
      <c r="LWT40" s="636"/>
      <c r="LWU40" s="636"/>
      <c r="LWV40" s="636"/>
      <c r="LWW40" s="636"/>
      <c r="LWX40" s="636"/>
      <c r="LWY40" s="636"/>
      <c r="LWZ40" s="636"/>
      <c r="LXA40" s="636"/>
      <c r="LXB40" s="636"/>
      <c r="LXC40" s="636"/>
      <c r="LXD40" s="636"/>
      <c r="LXE40" s="636"/>
      <c r="LXF40" s="636"/>
      <c r="LXG40" s="636"/>
      <c r="LXH40" s="636"/>
      <c r="LXI40" s="636"/>
      <c r="LXJ40" s="636"/>
      <c r="LXK40" s="636"/>
      <c r="LXL40" s="636"/>
      <c r="LXM40" s="636"/>
      <c r="LXN40" s="636"/>
      <c r="LXO40" s="636"/>
      <c r="LXP40" s="636"/>
      <c r="LXQ40" s="636"/>
      <c r="LXR40" s="636"/>
      <c r="LXS40" s="636"/>
      <c r="LXT40" s="636"/>
      <c r="LXU40" s="636"/>
      <c r="LXV40" s="636"/>
      <c r="LXW40" s="636"/>
      <c r="LXX40" s="636"/>
      <c r="LXY40" s="636"/>
      <c r="LXZ40" s="636"/>
      <c r="LYA40" s="636"/>
      <c r="LYB40" s="636"/>
      <c r="LYC40" s="636"/>
      <c r="LYD40" s="636"/>
      <c r="LYE40" s="636"/>
      <c r="LYF40" s="636"/>
      <c r="LYG40" s="636"/>
      <c r="LYH40" s="636"/>
      <c r="LYI40" s="636"/>
      <c r="LYJ40" s="636"/>
      <c r="LYK40" s="636"/>
      <c r="LYL40" s="636"/>
      <c r="LYM40" s="636"/>
      <c r="LYN40" s="636"/>
      <c r="LYO40" s="636"/>
      <c r="LYP40" s="636"/>
      <c r="LYQ40" s="636"/>
      <c r="LYR40" s="636"/>
      <c r="LYS40" s="636"/>
      <c r="LYT40" s="636"/>
      <c r="LYU40" s="636"/>
      <c r="LYV40" s="636"/>
      <c r="LYW40" s="636"/>
      <c r="LYX40" s="636"/>
      <c r="LYY40" s="636"/>
      <c r="LYZ40" s="636"/>
      <c r="LZA40" s="636"/>
      <c r="LZB40" s="636"/>
      <c r="LZC40" s="636"/>
      <c r="LZD40" s="636"/>
      <c r="LZE40" s="636"/>
      <c r="LZF40" s="636"/>
      <c r="LZG40" s="636"/>
      <c r="LZH40" s="636"/>
      <c r="LZI40" s="636"/>
      <c r="LZJ40" s="636"/>
      <c r="LZK40" s="636"/>
      <c r="LZL40" s="636"/>
      <c r="LZM40" s="636"/>
      <c r="LZN40" s="636"/>
      <c r="LZO40" s="636"/>
      <c r="LZP40" s="636"/>
      <c r="LZQ40" s="636"/>
      <c r="LZR40" s="636"/>
      <c r="LZS40" s="636"/>
      <c r="LZT40" s="636"/>
      <c r="LZU40" s="636"/>
      <c r="LZV40" s="636"/>
      <c r="LZW40" s="636"/>
      <c r="LZX40" s="636"/>
      <c r="LZY40" s="636"/>
      <c r="LZZ40" s="636"/>
      <c r="MAA40" s="636"/>
      <c r="MAB40" s="636"/>
      <c r="MAC40" s="636"/>
      <c r="MAD40" s="636"/>
      <c r="MAE40" s="636"/>
      <c r="MAF40" s="636"/>
      <c r="MAG40" s="636"/>
      <c r="MAH40" s="636"/>
      <c r="MAI40" s="636"/>
      <c r="MAJ40" s="636"/>
      <c r="MAK40" s="636"/>
      <c r="MAL40" s="636"/>
      <c r="MAM40" s="636"/>
      <c r="MAN40" s="636"/>
      <c r="MAO40" s="636"/>
      <c r="MAP40" s="636"/>
      <c r="MAQ40" s="636"/>
      <c r="MAR40" s="636"/>
      <c r="MAS40" s="636"/>
      <c r="MAT40" s="636"/>
      <c r="MAU40" s="636"/>
      <c r="MAV40" s="636"/>
      <c r="MAW40" s="636"/>
      <c r="MAX40" s="636"/>
      <c r="MAY40" s="636"/>
      <c r="MAZ40" s="636"/>
      <c r="MBA40" s="636"/>
      <c r="MBB40" s="636"/>
      <c r="MBC40" s="636"/>
      <c r="MBD40" s="636"/>
      <c r="MBE40" s="636"/>
      <c r="MBF40" s="636"/>
      <c r="MBG40" s="636"/>
      <c r="MBH40" s="636"/>
      <c r="MBI40" s="636"/>
      <c r="MBJ40" s="636"/>
      <c r="MBK40" s="636"/>
      <c r="MBL40" s="636"/>
      <c r="MBM40" s="636"/>
      <c r="MBN40" s="636"/>
      <c r="MBO40" s="636"/>
      <c r="MBP40" s="636"/>
      <c r="MBQ40" s="636"/>
      <c r="MBR40" s="636"/>
      <c r="MBS40" s="636"/>
      <c r="MBT40" s="636"/>
      <c r="MBU40" s="636"/>
      <c r="MBV40" s="636"/>
      <c r="MBW40" s="636"/>
      <c r="MBX40" s="636"/>
      <c r="MBY40" s="636"/>
      <c r="MBZ40" s="636"/>
      <c r="MCA40" s="636"/>
      <c r="MCB40" s="636"/>
      <c r="MCC40" s="636"/>
      <c r="MCD40" s="636"/>
      <c r="MCE40" s="636"/>
      <c r="MCF40" s="636"/>
      <c r="MCG40" s="636"/>
      <c r="MCH40" s="636"/>
      <c r="MCI40" s="636"/>
      <c r="MCJ40" s="636"/>
      <c r="MCK40" s="636"/>
      <c r="MCL40" s="636"/>
      <c r="MCM40" s="636"/>
      <c r="MCN40" s="636"/>
      <c r="MCO40" s="636"/>
      <c r="MCP40" s="636"/>
      <c r="MCQ40" s="636"/>
      <c r="MCR40" s="636"/>
      <c r="MCS40" s="636"/>
      <c r="MCT40" s="636"/>
      <c r="MCU40" s="636"/>
      <c r="MCV40" s="636"/>
      <c r="MCW40" s="636"/>
      <c r="MCX40" s="636"/>
      <c r="MCY40" s="636"/>
      <c r="MCZ40" s="636"/>
      <c r="MDA40" s="636"/>
      <c r="MDB40" s="636"/>
      <c r="MDC40" s="636"/>
      <c r="MDD40" s="636"/>
      <c r="MDE40" s="636"/>
      <c r="MDF40" s="636"/>
      <c r="MDG40" s="636"/>
      <c r="MDH40" s="636"/>
      <c r="MDI40" s="636"/>
      <c r="MDJ40" s="636"/>
      <c r="MDK40" s="636"/>
      <c r="MDL40" s="636"/>
      <c r="MDM40" s="636"/>
      <c r="MDN40" s="636"/>
      <c r="MDO40" s="636"/>
      <c r="MDP40" s="636"/>
      <c r="MDQ40" s="636"/>
      <c r="MDR40" s="636"/>
      <c r="MDS40" s="636"/>
      <c r="MDT40" s="636"/>
      <c r="MDU40" s="636"/>
      <c r="MDV40" s="636"/>
      <c r="MDW40" s="636"/>
      <c r="MDX40" s="636"/>
      <c r="MDY40" s="636"/>
      <c r="MDZ40" s="636"/>
      <c r="MEA40" s="636"/>
      <c r="MEB40" s="636"/>
      <c r="MEC40" s="636"/>
      <c r="MED40" s="636"/>
      <c r="MEE40" s="636"/>
      <c r="MEF40" s="636"/>
      <c r="MEG40" s="636"/>
      <c r="MEH40" s="636"/>
      <c r="MEI40" s="636"/>
      <c r="MEJ40" s="636"/>
      <c r="MEK40" s="636"/>
      <c r="MEL40" s="636"/>
      <c r="MEM40" s="636"/>
      <c r="MEN40" s="636"/>
      <c r="MEO40" s="636"/>
      <c r="MEP40" s="636"/>
      <c r="MEQ40" s="636"/>
      <c r="MER40" s="636"/>
      <c r="MES40" s="636"/>
      <c r="MET40" s="636"/>
      <c r="MEU40" s="636"/>
      <c r="MEV40" s="636"/>
      <c r="MEW40" s="636"/>
      <c r="MEX40" s="636"/>
      <c r="MEY40" s="636"/>
      <c r="MEZ40" s="636"/>
      <c r="MFA40" s="636"/>
      <c r="MFB40" s="636"/>
      <c r="MFC40" s="636"/>
      <c r="MFD40" s="636"/>
      <c r="MFE40" s="636"/>
      <c r="MFF40" s="636"/>
      <c r="MFG40" s="636"/>
      <c r="MFH40" s="636"/>
      <c r="MFI40" s="636"/>
      <c r="MFJ40" s="636"/>
      <c r="MFK40" s="636"/>
      <c r="MFL40" s="636"/>
      <c r="MFM40" s="636"/>
      <c r="MFN40" s="636"/>
      <c r="MFO40" s="636"/>
      <c r="MFP40" s="636"/>
      <c r="MFQ40" s="636"/>
      <c r="MFR40" s="636"/>
      <c r="MFS40" s="636"/>
      <c r="MFT40" s="636"/>
      <c r="MFU40" s="636"/>
      <c r="MFV40" s="636"/>
      <c r="MFW40" s="636"/>
      <c r="MFX40" s="636"/>
      <c r="MFY40" s="636"/>
      <c r="MFZ40" s="636"/>
      <c r="MGA40" s="636"/>
      <c r="MGB40" s="636"/>
      <c r="MGC40" s="636"/>
      <c r="MGD40" s="636"/>
      <c r="MGE40" s="636"/>
      <c r="MGF40" s="636"/>
      <c r="MGG40" s="636"/>
      <c r="MGH40" s="636"/>
      <c r="MGI40" s="636"/>
      <c r="MGJ40" s="636"/>
      <c r="MGK40" s="636"/>
      <c r="MGL40" s="636"/>
      <c r="MGM40" s="636"/>
      <c r="MGN40" s="636"/>
      <c r="MGO40" s="636"/>
      <c r="MGP40" s="636"/>
      <c r="MGQ40" s="636"/>
      <c r="MGR40" s="636"/>
      <c r="MGS40" s="636"/>
      <c r="MGT40" s="636"/>
      <c r="MGU40" s="636"/>
      <c r="MGV40" s="636"/>
      <c r="MGW40" s="636"/>
      <c r="MGX40" s="636"/>
      <c r="MGY40" s="636"/>
      <c r="MGZ40" s="636"/>
      <c r="MHA40" s="636"/>
      <c r="MHB40" s="636"/>
      <c r="MHC40" s="636"/>
      <c r="MHD40" s="636"/>
      <c r="MHE40" s="636"/>
      <c r="MHF40" s="636"/>
      <c r="MHG40" s="636"/>
      <c r="MHH40" s="636"/>
      <c r="MHI40" s="636"/>
      <c r="MHJ40" s="636"/>
      <c r="MHK40" s="636"/>
      <c r="MHL40" s="636"/>
      <c r="MHM40" s="636"/>
      <c r="MHN40" s="636"/>
      <c r="MHO40" s="636"/>
      <c r="MHP40" s="636"/>
      <c r="MHQ40" s="636"/>
      <c r="MHR40" s="636"/>
      <c r="MHS40" s="636"/>
      <c r="MHT40" s="636"/>
      <c r="MHU40" s="636"/>
      <c r="MHV40" s="636"/>
      <c r="MHW40" s="636"/>
      <c r="MHX40" s="636"/>
      <c r="MHY40" s="636"/>
      <c r="MHZ40" s="636"/>
      <c r="MIA40" s="636"/>
      <c r="MIB40" s="636"/>
      <c r="MIC40" s="636"/>
      <c r="MID40" s="636"/>
      <c r="MIE40" s="636"/>
      <c r="MIF40" s="636"/>
      <c r="MIG40" s="636"/>
      <c r="MIH40" s="636"/>
      <c r="MII40" s="636"/>
      <c r="MIJ40" s="636"/>
      <c r="MIK40" s="636"/>
      <c r="MIL40" s="636"/>
      <c r="MIM40" s="636"/>
      <c r="MIN40" s="636"/>
      <c r="MIO40" s="636"/>
      <c r="MIP40" s="636"/>
      <c r="MIQ40" s="636"/>
      <c r="MIR40" s="636"/>
      <c r="MIS40" s="636"/>
      <c r="MIT40" s="636"/>
      <c r="MIU40" s="636"/>
      <c r="MIV40" s="636"/>
      <c r="MIW40" s="636"/>
      <c r="MIX40" s="636"/>
      <c r="MIY40" s="636"/>
      <c r="MIZ40" s="636"/>
      <c r="MJA40" s="636"/>
      <c r="MJB40" s="636"/>
      <c r="MJC40" s="636"/>
      <c r="MJD40" s="636"/>
      <c r="MJE40" s="636"/>
      <c r="MJF40" s="636"/>
      <c r="MJG40" s="636"/>
      <c r="MJH40" s="636"/>
      <c r="MJI40" s="636"/>
      <c r="MJJ40" s="636"/>
      <c r="MJK40" s="636"/>
      <c r="MJL40" s="636"/>
      <c r="MJM40" s="636"/>
      <c r="MJN40" s="636"/>
      <c r="MJO40" s="636"/>
      <c r="MJP40" s="636"/>
      <c r="MJQ40" s="636"/>
      <c r="MJR40" s="636"/>
      <c r="MJS40" s="636"/>
      <c r="MJT40" s="636"/>
      <c r="MJU40" s="636"/>
      <c r="MJV40" s="636"/>
      <c r="MJW40" s="636"/>
      <c r="MJX40" s="636"/>
      <c r="MJY40" s="636"/>
      <c r="MJZ40" s="636"/>
      <c r="MKA40" s="636"/>
      <c r="MKB40" s="636"/>
      <c r="MKC40" s="636"/>
      <c r="MKD40" s="636"/>
      <c r="MKE40" s="636"/>
      <c r="MKF40" s="636"/>
      <c r="MKG40" s="636"/>
      <c r="MKH40" s="636"/>
      <c r="MKI40" s="636"/>
      <c r="MKJ40" s="636"/>
      <c r="MKK40" s="636"/>
      <c r="MKL40" s="636"/>
      <c r="MKM40" s="636"/>
      <c r="MKN40" s="636"/>
      <c r="MKO40" s="636"/>
      <c r="MKP40" s="636"/>
      <c r="MKQ40" s="636"/>
      <c r="MKR40" s="636"/>
      <c r="MKS40" s="636"/>
      <c r="MKT40" s="636"/>
      <c r="MKU40" s="636"/>
      <c r="MKV40" s="636"/>
      <c r="MKW40" s="636"/>
      <c r="MKX40" s="636"/>
      <c r="MKY40" s="636"/>
      <c r="MKZ40" s="636"/>
      <c r="MLA40" s="636"/>
      <c r="MLB40" s="636"/>
      <c r="MLC40" s="636"/>
      <c r="MLD40" s="636"/>
      <c r="MLE40" s="636"/>
      <c r="MLF40" s="636"/>
      <c r="MLG40" s="636"/>
      <c r="MLH40" s="636"/>
      <c r="MLI40" s="636"/>
      <c r="MLJ40" s="636"/>
      <c r="MLK40" s="636"/>
      <c r="MLL40" s="636"/>
      <c r="MLM40" s="636"/>
      <c r="MLN40" s="636"/>
      <c r="MLO40" s="636"/>
      <c r="MLP40" s="636"/>
      <c r="MLQ40" s="636"/>
      <c r="MLR40" s="636"/>
      <c r="MLS40" s="636"/>
      <c r="MLT40" s="636"/>
      <c r="MLU40" s="636"/>
      <c r="MLV40" s="636"/>
      <c r="MLW40" s="636"/>
      <c r="MLX40" s="636"/>
      <c r="MLY40" s="636"/>
      <c r="MLZ40" s="636"/>
      <c r="MMA40" s="636"/>
      <c r="MMB40" s="636"/>
      <c r="MMC40" s="636"/>
      <c r="MMD40" s="636"/>
      <c r="MME40" s="636"/>
      <c r="MMF40" s="636"/>
      <c r="MMG40" s="636"/>
      <c r="MMH40" s="636"/>
      <c r="MMI40" s="636"/>
      <c r="MMJ40" s="636"/>
      <c r="MMK40" s="636"/>
      <c r="MML40" s="636"/>
      <c r="MMM40" s="636"/>
      <c r="MMN40" s="636"/>
      <c r="MMO40" s="636"/>
      <c r="MMP40" s="636"/>
      <c r="MMQ40" s="636"/>
      <c r="MMR40" s="636"/>
      <c r="MMS40" s="636"/>
      <c r="MMT40" s="636"/>
      <c r="MMU40" s="636"/>
      <c r="MMV40" s="636"/>
      <c r="MMW40" s="636"/>
      <c r="MMX40" s="636"/>
      <c r="MMY40" s="636"/>
      <c r="MMZ40" s="636"/>
      <c r="MNA40" s="636"/>
      <c r="MNB40" s="636"/>
      <c r="MNC40" s="636"/>
      <c r="MND40" s="636"/>
      <c r="MNE40" s="636"/>
      <c r="MNF40" s="636"/>
      <c r="MNG40" s="636"/>
      <c r="MNH40" s="636"/>
      <c r="MNI40" s="636"/>
      <c r="MNJ40" s="636"/>
      <c r="MNK40" s="636"/>
      <c r="MNL40" s="636"/>
      <c r="MNM40" s="636"/>
      <c r="MNN40" s="636"/>
      <c r="MNO40" s="636"/>
      <c r="MNP40" s="636"/>
      <c r="MNQ40" s="636"/>
      <c r="MNR40" s="636"/>
      <c r="MNS40" s="636"/>
      <c r="MNT40" s="636"/>
      <c r="MNU40" s="636"/>
      <c r="MNV40" s="636"/>
      <c r="MNW40" s="636"/>
      <c r="MNX40" s="636"/>
      <c r="MNY40" s="636"/>
      <c r="MNZ40" s="636"/>
      <c r="MOA40" s="636"/>
      <c r="MOB40" s="636"/>
      <c r="MOC40" s="636"/>
      <c r="MOD40" s="636"/>
      <c r="MOE40" s="636"/>
      <c r="MOF40" s="636"/>
      <c r="MOG40" s="636"/>
      <c r="MOH40" s="636"/>
      <c r="MOI40" s="636"/>
      <c r="MOJ40" s="636"/>
      <c r="MOK40" s="636"/>
      <c r="MOL40" s="636"/>
      <c r="MOM40" s="636"/>
      <c r="MON40" s="636"/>
      <c r="MOO40" s="636"/>
      <c r="MOP40" s="636"/>
      <c r="MOQ40" s="636"/>
      <c r="MOR40" s="636"/>
      <c r="MOS40" s="636"/>
      <c r="MOT40" s="636"/>
      <c r="MOU40" s="636"/>
      <c r="MOV40" s="636"/>
      <c r="MOW40" s="636"/>
      <c r="MOX40" s="636"/>
      <c r="MOY40" s="636"/>
      <c r="MOZ40" s="636"/>
      <c r="MPA40" s="636"/>
      <c r="MPB40" s="636"/>
      <c r="MPC40" s="636"/>
      <c r="MPD40" s="636"/>
      <c r="MPE40" s="636"/>
      <c r="MPF40" s="636"/>
      <c r="MPG40" s="636"/>
      <c r="MPH40" s="636"/>
      <c r="MPI40" s="636"/>
      <c r="MPJ40" s="636"/>
      <c r="MPK40" s="636"/>
      <c r="MPL40" s="636"/>
      <c r="MPM40" s="636"/>
      <c r="MPN40" s="636"/>
      <c r="MPO40" s="636"/>
      <c r="MPP40" s="636"/>
      <c r="MPQ40" s="636"/>
      <c r="MPR40" s="636"/>
      <c r="MPS40" s="636"/>
      <c r="MPT40" s="636"/>
      <c r="MPU40" s="636"/>
      <c r="MPV40" s="636"/>
      <c r="MPW40" s="636"/>
      <c r="MPX40" s="636"/>
      <c r="MPY40" s="636"/>
      <c r="MPZ40" s="636"/>
      <c r="MQA40" s="636"/>
      <c r="MQB40" s="636"/>
      <c r="MQC40" s="636"/>
      <c r="MQD40" s="636"/>
      <c r="MQE40" s="636"/>
      <c r="MQF40" s="636"/>
      <c r="MQG40" s="636"/>
      <c r="MQH40" s="636"/>
      <c r="MQI40" s="636"/>
      <c r="MQJ40" s="636"/>
      <c r="MQK40" s="636"/>
      <c r="MQL40" s="636"/>
      <c r="MQM40" s="636"/>
      <c r="MQN40" s="636"/>
      <c r="MQO40" s="636"/>
      <c r="MQP40" s="636"/>
      <c r="MQQ40" s="636"/>
      <c r="MQR40" s="636"/>
      <c r="MQS40" s="636"/>
      <c r="MQT40" s="636"/>
      <c r="MQU40" s="636"/>
      <c r="MQV40" s="636"/>
      <c r="MQW40" s="636"/>
      <c r="MQX40" s="636"/>
      <c r="MQY40" s="636"/>
      <c r="MQZ40" s="636"/>
      <c r="MRA40" s="636"/>
      <c r="MRB40" s="636"/>
      <c r="MRC40" s="636"/>
      <c r="MRD40" s="636"/>
      <c r="MRE40" s="636"/>
      <c r="MRF40" s="636"/>
      <c r="MRG40" s="636"/>
      <c r="MRH40" s="636"/>
      <c r="MRI40" s="636"/>
      <c r="MRJ40" s="636"/>
      <c r="MRK40" s="636"/>
      <c r="MRL40" s="636"/>
      <c r="MRM40" s="636"/>
      <c r="MRN40" s="636"/>
      <c r="MRO40" s="636"/>
      <c r="MRP40" s="636"/>
      <c r="MRQ40" s="636"/>
      <c r="MRR40" s="636"/>
      <c r="MRS40" s="636"/>
      <c r="MRT40" s="636"/>
      <c r="MRU40" s="636"/>
      <c r="MRV40" s="636"/>
      <c r="MRW40" s="636"/>
      <c r="MRX40" s="636"/>
      <c r="MRY40" s="636"/>
      <c r="MRZ40" s="636"/>
      <c r="MSA40" s="636"/>
      <c r="MSB40" s="636"/>
      <c r="MSC40" s="636"/>
      <c r="MSD40" s="636"/>
      <c r="MSE40" s="636"/>
      <c r="MSF40" s="636"/>
      <c r="MSG40" s="636"/>
      <c r="MSH40" s="636"/>
      <c r="MSI40" s="636"/>
      <c r="MSJ40" s="636"/>
      <c r="MSK40" s="636"/>
      <c r="MSL40" s="636"/>
      <c r="MSM40" s="636"/>
      <c r="MSN40" s="636"/>
      <c r="MSO40" s="636"/>
      <c r="MSP40" s="636"/>
      <c r="MSQ40" s="636"/>
      <c r="MSR40" s="636"/>
      <c r="MSS40" s="636"/>
      <c r="MST40" s="636"/>
      <c r="MSU40" s="636"/>
      <c r="MSV40" s="636"/>
      <c r="MSW40" s="636"/>
      <c r="MSX40" s="636"/>
      <c r="MSY40" s="636"/>
      <c r="MSZ40" s="636"/>
      <c r="MTA40" s="636"/>
      <c r="MTB40" s="636"/>
      <c r="MTC40" s="636"/>
      <c r="MTD40" s="636"/>
      <c r="MTE40" s="636"/>
      <c r="MTF40" s="636"/>
      <c r="MTG40" s="636"/>
      <c r="MTH40" s="636"/>
      <c r="MTI40" s="636"/>
      <c r="MTJ40" s="636"/>
      <c r="MTK40" s="636"/>
      <c r="MTL40" s="636"/>
      <c r="MTM40" s="636"/>
      <c r="MTN40" s="636"/>
      <c r="MTO40" s="636"/>
      <c r="MTP40" s="636"/>
      <c r="MTQ40" s="636"/>
      <c r="MTR40" s="636"/>
      <c r="MTS40" s="636"/>
      <c r="MTT40" s="636"/>
      <c r="MTU40" s="636"/>
      <c r="MTV40" s="636"/>
      <c r="MTW40" s="636"/>
      <c r="MTX40" s="636"/>
      <c r="MTY40" s="636"/>
      <c r="MTZ40" s="636"/>
      <c r="MUA40" s="636"/>
      <c r="MUB40" s="636"/>
      <c r="MUC40" s="636"/>
      <c r="MUD40" s="636"/>
      <c r="MUE40" s="636"/>
      <c r="MUF40" s="636"/>
      <c r="MUG40" s="636"/>
      <c r="MUH40" s="636"/>
      <c r="MUI40" s="636"/>
      <c r="MUJ40" s="636"/>
      <c r="MUK40" s="636"/>
      <c r="MUL40" s="636"/>
      <c r="MUM40" s="636"/>
      <c r="MUN40" s="636"/>
      <c r="MUO40" s="636"/>
      <c r="MUP40" s="636"/>
      <c r="MUQ40" s="636"/>
      <c r="MUR40" s="636"/>
      <c r="MUS40" s="636"/>
      <c r="MUT40" s="636"/>
      <c r="MUU40" s="636"/>
      <c r="MUV40" s="636"/>
      <c r="MUW40" s="636"/>
      <c r="MUX40" s="636"/>
      <c r="MUY40" s="636"/>
      <c r="MUZ40" s="636"/>
      <c r="MVA40" s="636"/>
      <c r="MVB40" s="636"/>
      <c r="MVC40" s="636"/>
      <c r="MVD40" s="636"/>
      <c r="MVE40" s="636"/>
      <c r="MVF40" s="636"/>
      <c r="MVG40" s="636"/>
      <c r="MVH40" s="636"/>
      <c r="MVI40" s="636"/>
      <c r="MVJ40" s="636"/>
      <c r="MVK40" s="636"/>
      <c r="MVL40" s="636"/>
      <c r="MVM40" s="636"/>
      <c r="MVN40" s="636"/>
      <c r="MVO40" s="636"/>
      <c r="MVP40" s="636"/>
      <c r="MVQ40" s="636"/>
      <c r="MVR40" s="636"/>
      <c r="MVS40" s="636"/>
      <c r="MVT40" s="636"/>
      <c r="MVU40" s="636"/>
      <c r="MVV40" s="636"/>
      <c r="MVW40" s="636"/>
      <c r="MVX40" s="636"/>
      <c r="MVY40" s="636"/>
      <c r="MVZ40" s="636"/>
      <c r="MWA40" s="636"/>
      <c r="MWB40" s="636"/>
      <c r="MWC40" s="636"/>
      <c r="MWD40" s="636"/>
      <c r="MWE40" s="636"/>
      <c r="MWF40" s="636"/>
      <c r="MWG40" s="636"/>
      <c r="MWH40" s="636"/>
      <c r="MWI40" s="636"/>
      <c r="MWJ40" s="636"/>
      <c r="MWK40" s="636"/>
      <c r="MWL40" s="636"/>
      <c r="MWM40" s="636"/>
      <c r="MWN40" s="636"/>
      <c r="MWO40" s="636"/>
      <c r="MWP40" s="636"/>
      <c r="MWQ40" s="636"/>
      <c r="MWR40" s="636"/>
      <c r="MWS40" s="636"/>
      <c r="MWT40" s="636"/>
      <c r="MWU40" s="636"/>
      <c r="MWV40" s="636"/>
      <c r="MWW40" s="636"/>
      <c r="MWX40" s="636"/>
      <c r="MWY40" s="636"/>
      <c r="MWZ40" s="636"/>
      <c r="MXA40" s="636"/>
      <c r="MXB40" s="636"/>
      <c r="MXC40" s="636"/>
      <c r="MXD40" s="636"/>
      <c r="MXE40" s="636"/>
      <c r="MXF40" s="636"/>
      <c r="MXG40" s="636"/>
      <c r="MXH40" s="636"/>
      <c r="MXI40" s="636"/>
      <c r="MXJ40" s="636"/>
      <c r="MXK40" s="636"/>
      <c r="MXL40" s="636"/>
      <c r="MXM40" s="636"/>
      <c r="MXN40" s="636"/>
      <c r="MXO40" s="636"/>
      <c r="MXP40" s="636"/>
      <c r="MXQ40" s="636"/>
      <c r="MXR40" s="636"/>
      <c r="MXS40" s="636"/>
      <c r="MXT40" s="636"/>
      <c r="MXU40" s="636"/>
      <c r="MXV40" s="636"/>
      <c r="MXW40" s="636"/>
      <c r="MXX40" s="636"/>
      <c r="MXY40" s="636"/>
      <c r="MXZ40" s="636"/>
      <c r="MYA40" s="636"/>
      <c r="MYB40" s="636"/>
      <c r="MYC40" s="636"/>
      <c r="MYD40" s="636"/>
      <c r="MYE40" s="636"/>
      <c r="MYF40" s="636"/>
      <c r="MYG40" s="636"/>
      <c r="MYH40" s="636"/>
      <c r="MYI40" s="636"/>
      <c r="MYJ40" s="636"/>
      <c r="MYK40" s="636"/>
      <c r="MYL40" s="636"/>
      <c r="MYM40" s="636"/>
      <c r="MYN40" s="636"/>
      <c r="MYO40" s="636"/>
      <c r="MYP40" s="636"/>
      <c r="MYQ40" s="636"/>
      <c r="MYR40" s="636"/>
      <c r="MYS40" s="636"/>
      <c r="MYT40" s="636"/>
      <c r="MYU40" s="636"/>
      <c r="MYV40" s="636"/>
      <c r="MYW40" s="636"/>
      <c r="MYX40" s="636"/>
      <c r="MYY40" s="636"/>
      <c r="MYZ40" s="636"/>
      <c r="MZA40" s="636"/>
      <c r="MZB40" s="636"/>
      <c r="MZC40" s="636"/>
      <c r="MZD40" s="636"/>
      <c r="MZE40" s="636"/>
      <c r="MZF40" s="636"/>
      <c r="MZG40" s="636"/>
      <c r="MZH40" s="636"/>
      <c r="MZI40" s="636"/>
      <c r="MZJ40" s="636"/>
      <c r="MZK40" s="636"/>
      <c r="MZL40" s="636"/>
      <c r="MZM40" s="636"/>
      <c r="MZN40" s="636"/>
      <c r="MZO40" s="636"/>
      <c r="MZP40" s="636"/>
      <c r="MZQ40" s="636"/>
      <c r="MZR40" s="636"/>
      <c r="MZS40" s="636"/>
      <c r="MZT40" s="636"/>
      <c r="MZU40" s="636"/>
      <c r="MZV40" s="636"/>
      <c r="MZW40" s="636"/>
      <c r="MZX40" s="636"/>
      <c r="MZY40" s="636"/>
      <c r="MZZ40" s="636"/>
      <c r="NAA40" s="636"/>
      <c r="NAB40" s="636"/>
      <c r="NAC40" s="636"/>
      <c r="NAD40" s="636"/>
      <c r="NAE40" s="636"/>
      <c r="NAF40" s="636"/>
      <c r="NAG40" s="636"/>
      <c r="NAH40" s="636"/>
      <c r="NAI40" s="636"/>
      <c r="NAJ40" s="636"/>
      <c r="NAK40" s="636"/>
      <c r="NAL40" s="636"/>
      <c r="NAM40" s="636"/>
      <c r="NAN40" s="636"/>
      <c r="NAO40" s="636"/>
      <c r="NAP40" s="636"/>
      <c r="NAQ40" s="636"/>
      <c r="NAR40" s="636"/>
      <c r="NAS40" s="636"/>
      <c r="NAT40" s="636"/>
      <c r="NAU40" s="636"/>
      <c r="NAV40" s="636"/>
      <c r="NAW40" s="636"/>
      <c r="NAX40" s="636"/>
      <c r="NAY40" s="636"/>
      <c r="NAZ40" s="636"/>
      <c r="NBA40" s="636"/>
      <c r="NBB40" s="636"/>
      <c r="NBC40" s="636"/>
      <c r="NBD40" s="636"/>
      <c r="NBE40" s="636"/>
      <c r="NBF40" s="636"/>
      <c r="NBG40" s="636"/>
      <c r="NBH40" s="636"/>
      <c r="NBI40" s="636"/>
      <c r="NBJ40" s="636"/>
      <c r="NBK40" s="636"/>
      <c r="NBL40" s="636"/>
      <c r="NBM40" s="636"/>
      <c r="NBN40" s="636"/>
      <c r="NBO40" s="636"/>
      <c r="NBP40" s="636"/>
      <c r="NBQ40" s="636"/>
      <c r="NBR40" s="636"/>
      <c r="NBS40" s="636"/>
      <c r="NBT40" s="636"/>
      <c r="NBU40" s="636"/>
      <c r="NBV40" s="636"/>
      <c r="NBW40" s="636"/>
      <c r="NBX40" s="636"/>
      <c r="NBY40" s="636"/>
      <c r="NBZ40" s="636"/>
      <c r="NCA40" s="636"/>
      <c r="NCB40" s="636"/>
      <c r="NCC40" s="636"/>
      <c r="NCD40" s="636"/>
      <c r="NCE40" s="636"/>
      <c r="NCF40" s="636"/>
      <c r="NCG40" s="636"/>
      <c r="NCH40" s="636"/>
      <c r="NCI40" s="636"/>
      <c r="NCJ40" s="636"/>
      <c r="NCK40" s="636"/>
      <c r="NCL40" s="636"/>
      <c r="NCM40" s="636"/>
      <c r="NCN40" s="636"/>
      <c r="NCO40" s="636"/>
      <c r="NCP40" s="636"/>
      <c r="NCQ40" s="636"/>
      <c r="NCR40" s="636"/>
      <c r="NCS40" s="636"/>
      <c r="NCT40" s="636"/>
      <c r="NCU40" s="636"/>
      <c r="NCV40" s="636"/>
      <c r="NCW40" s="636"/>
      <c r="NCX40" s="636"/>
      <c r="NCY40" s="636"/>
      <c r="NCZ40" s="636"/>
      <c r="NDA40" s="636"/>
      <c r="NDB40" s="636"/>
      <c r="NDC40" s="636"/>
      <c r="NDD40" s="636"/>
      <c r="NDE40" s="636"/>
      <c r="NDF40" s="636"/>
      <c r="NDG40" s="636"/>
      <c r="NDH40" s="636"/>
      <c r="NDI40" s="636"/>
      <c r="NDJ40" s="636"/>
      <c r="NDK40" s="636"/>
      <c r="NDL40" s="636"/>
      <c r="NDM40" s="636"/>
      <c r="NDN40" s="636"/>
      <c r="NDO40" s="636"/>
      <c r="NDP40" s="636"/>
      <c r="NDQ40" s="636"/>
      <c r="NDR40" s="636"/>
      <c r="NDS40" s="636"/>
      <c r="NDT40" s="636"/>
      <c r="NDU40" s="636"/>
      <c r="NDV40" s="636"/>
      <c r="NDW40" s="636"/>
      <c r="NDX40" s="636"/>
      <c r="NDY40" s="636"/>
      <c r="NDZ40" s="636"/>
      <c r="NEA40" s="636"/>
      <c r="NEB40" s="636"/>
      <c r="NEC40" s="636"/>
      <c r="NED40" s="636"/>
      <c r="NEE40" s="636"/>
      <c r="NEF40" s="636"/>
      <c r="NEG40" s="636"/>
      <c r="NEH40" s="636"/>
      <c r="NEI40" s="636"/>
      <c r="NEJ40" s="636"/>
      <c r="NEK40" s="636"/>
      <c r="NEL40" s="636"/>
      <c r="NEM40" s="636"/>
      <c r="NEN40" s="636"/>
      <c r="NEO40" s="636"/>
      <c r="NEP40" s="636"/>
      <c r="NEQ40" s="636"/>
      <c r="NER40" s="636"/>
      <c r="NES40" s="636"/>
      <c r="NET40" s="636"/>
      <c r="NEU40" s="636"/>
      <c r="NEV40" s="636"/>
      <c r="NEW40" s="636"/>
      <c r="NEX40" s="636"/>
      <c r="NEY40" s="636"/>
      <c r="NEZ40" s="636"/>
      <c r="NFA40" s="636"/>
      <c r="NFB40" s="636"/>
      <c r="NFC40" s="636"/>
      <c r="NFD40" s="636"/>
      <c r="NFE40" s="636"/>
      <c r="NFF40" s="636"/>
      <c r="NFG40" s="636"/>
      <c r="NFH40" s="636"/>
      <c r="NFI40" s="636"/>
      <c r="NFJ40" s="636"/>
      <c r="NFK40" s="636"/>
      <c r="NFL40" s="636"/>
      <c r="NFM40" s="636"/>
      <c r="NFN40" s="636"/>
      <c r="NFO40" s="636"/>
      <c r="NFP40" s="636"/>
      <c r="NFQ40" s="636"/>
      <c r="NFR40" s="636"/>
      <c r="NFS40" s="636"/>
      <c r="NFT40" s="636"/>
      <c r="NFU40" s="636"/>
      <c r="NFV40" s="636"/>
      <c r="NFW40" s="636"/>
      <c r="NFX40" s="636"/>
      <c r="NFY40" s="636"/>
      <c r="NFZ40" s="636"/>
      <c r="NGA40" s="636"/>
      <c r="NGB40" s="636"/>
      <c r="NGC40" s="636"/>
      <c r="NGD40" s="636"/>
      <c r="NGE40" s="636"/>
      <c r="NGF40" s="636"/>
      <c r="NGG40" s="636"/>
      <c r="NGH40" s="636"/>
      <c r="NGI40" s="636"/>
      <c r="NGJ40" s="636"/>
      <c r="NGK40" s="636"/>
      <c r="NGL40" s="636"/>
      <c r="NGM40" s="636"/>
      <c r="NGN40" s="636"/>
      <c r="NGO40" s="636"/>
      <c r="NGP40" s="636"/>
      <c r="NGQ40" s="636"/>
      <c r="NGR40" s="636"/>
      <c r="NGS40" s="636"/>
      <c r="NGT40" s="636"/>
      <c r="NGU40" s="636"/>
      <c r="NGV40" s="636"/>
      <c r="NGW40" s="636"/>
      <c r="NGX40" s="636"/>
      <c r="NGY40" s="636"/>
      <c r="NGZ40" s="636"/>
      <c r="NHA40" s="636"/>
      <c r="NHB40" s="636"/>
      <c r="NHC40" s="636"/>
      <c r="NHD40" s="636"/>
      <c r="NHE40" s="636"/>
      <c r="NHF40" s="636"/>
      <c r="NHG40" s="636"/>
      <c r="NHH40" s="636"/>
      <c r="NHI40" s="636"/>
      <c r="NHJ40" s="636"/>
      <c r="NHK40" s="636"/>
      <c r="NHL40" s="636"/>
      <c r="NHM40" s="636"/>
      <c r="NHN40" s="636"/>
      <c r="NHO40" s="636"/>
      <c r="NHP40" s="636"/>
      <c r="NHQ40" s="636"/>
      <c r="NHR40" s="636"/>
      <c r="NHS40" s="636"/>
      <c r="NHT40" s="636"/>
      <c r="NHU40" s="636"/>
      <c r="NHV40" s="636"/>
      <c r="NHW40" s="636"/>
      <c r="NHX40" s="636"/>
      <c r="NHY40" s="636"/>
      <c r="NHZ40" s="636"/>
      <c r="NIA40" s="636"/>
      <c r="NIB40" s="636"/>
      <c r="NIC40" s="636"/>
      <c r="NID40" s="636"/>
      <c r="NIE40" s="636"/>
      <c r="NIF40" s="636"/>
      <c r="NIG40" s="636"/>
      <c r="NIH40" s="636"/>
      <c r="NII40" s="636"/>
      <c r="NIJ40" s="636"/>
      <c r="NIK40" s="636"/>
      <c r="NIL40" s="636"/>
      <c r="NIM40" s="636"/>
      <c r="NIN40" s="636"/>
      <c r="NIO40" s="636"/>
      <c r="NIP40" s="636"/>
      <c r="NIQ40" s="636"/>
      <c r="NIR40" s="636"/>
      <c r="NIS40" s="636"/>
      <c r="NIT40" s="636"/>
      <c r="NIU40" s="636"/>
      <c r="NIV40" s="636"/>
      <c r="NIW40" s="636"/>
      <c r="NIX40" s="636"/>
      <c r="NIY40" s="636"/>
      <c r="NIZ40" s="636"/>
      <c r="NJA40" s="636"/>
      <c r="NJB40" s="636"/>
      <c r="NJC40" s="636"/>
      <c r="NJD40" s="636"/>
      <c r="NJE40" s="636"/>
      <c r="NJF40" s="636"/>
      <c r="NJG40" s="636"/>
      <c r="NJH40" s="636"/>
      <c r="NJI40" s="636"/>
      <c r="NJJ40" s="636"/>
      <c r="NJK40" s="636"/>
      <c r="NJL40" s="636"/>
      <c r="NJM40" s="636"/>
      <c r="NJN40" s="636"/>
      <c r="NJO40" s="636"/>
      <c r="NJP40" s="636"/>
      <c r="NJQ40" s="636"/>
      <c r="NJR40" s="636"/>
      <c r="NJS40" s="636"/>
      <c r="NJT40" s="636"/>
      <c r="NJU40" s="636"/>
      <c r="NJV40" s="636"/>
      <c r="NJW40" s="636"/>
      <c r="NJX40" s="636"/>
      <c r="NJY40" s="636"/>
      <c r="NJZ40" s="636"/>
      <c r="NKA40" s="636"/>
      <c r="NKB40" s="636"/>
      <c r="NKC40" s="636"/>
      <c r="NKD40" s="636"/>
      <c r="NKE40" s="636"/>
      <c r="NKF40" s="636"/>
      <c r="NKG40" s="636"/>
      <c r="NKH40" s="636"/>
      <c r="NKI40" s="636"/>
      <c r="NKJ40" s="636"/>
      <c r="NKK40" s="636"/>
      <c r="NKL40" s="636"/>
      <c r="NKM40" s="636"/>
      <c r="NKN40" s="636"/>
      <c r="NKO40" s="636"/>
      <c r="NKP40" s="636"/>
      <c r="NKQ40" s="636"/>
      <c r="NKR40" s="636"/>
      <c r="NKS40" s="636"/>
      <c r="NKT40" s="636"/>
      <c r="NKU40" s="636"/>
      <c r="NKV40" s="636"/>
      <c r="NKW40" s="636"/>
      <c r="NKX40" s="636"/>
      <c r="NKY40" s="636"/>
      <c r="NKZ40" s="636"/>
      <c r="NLA40" s="636"/>
      <c r="NLB40" s="636"/>
      <c r="NLC40" s="636"/>
      <c r="NLD40" s="636"/>
      <c r="NLE40" s="636"/>
      <c r="NLF40" s="636"/>
      <c r="NLG40" s="636"/>
      <c r="NLH40" s="636"/>
      <c r="NLI40" s="636"/>
      <c r="NLJ40" s="636"/>
      <c r="NLK40" s="636"/>
      <c r="NLL40" s="636"/>
      <c r="NLM40" s="636"/>
      <c r="NLN40" s="636"/>
      <c r="NLO40" s="636"/>
      <c r="NLP40" s="636"/>
      <c r="NLQ40" s="636"/>
      <c r="NLR40" s="636"/>
      <c r="NLS40" s="636"/>
      <c r="NLT40" s="636"/>
      <c r="NLU40" s="636"/>
      <c r="NLV40" s="636"/>
      <c r="NLW40" s="636"/>
      <c r="NLX40" s="636"/>
      <c r="NLY40" s="636"/>
      <c r="NLZ40" s="636"/>
      <c r="NMA40" s="636"/>
      <c r="NMB40" s="636"/>
      <c r="NMC40" s="636"/>
      <c r="NMD40" s="636"/>
      <c r="NME40" s="636"/>
      <c r="NMF40" s="636"/>
      <c r="NMG40" s="636"/>
      <c r="NMH40" s="636"/>
      <c r="NMI40" s="636"/>
      <c r="NMJ40" s="636"/>
      <c r="NMK40" s="636"/>
      <c r="NML40" s="636"/>
      <c r="NMM40" s="636"/>
      <c r="NMN40" s="636"/>
      <c r="NMO40" s="636"/>
      <c r="NMP40" s="636"/>
      <c r="NMQ40" s="636"/>
      <c r="NMR40" s="636"/>
      <c r="NMS40" s="636"/>
      <c r="NMT40" s="636"/>
      <c r="NMU40" s="636"/>
      <c r="NMV40" s="636"/>
      <c r="NMW40" s="636"/>
      <c r="NMX40" s="636"/>
      <c r="NMY40" s="636"/>
      <c r="NMZ40" s="636"/>
      <c r="NNA40" s="636"/>
      <c r="NNB40" s="636"/>
      <c r="NNC40" s="636"/>
      <c r="NND40" s="636"/>
      <c r="NNE40" s="636"/>
      <c r="NNF40" s="636"/>
      <c r="NNG40" s="636"/>
      <c r="NNH40" s="636"/>
      <c r="NNI40" s="636"/>
      <c r="NNJ40" s="636"/>
      <c r="NNK40" s="636"/>
      <c r="NNL40" s="636"/>
      <c r="NNM40" s="636"/>
      <c r="NNN40" s="636"/>
      <c r="NNO40" s="636"/>
      <c r="NNP40" s="636"/>
      <c r="NNQ40" s="636"/>
      <c r="NNR40" s="636"/>
      <c r="NNS40" s="636"/>
      <c r="NNT40" s="636"/>
      <c r="NNU40" s="636"/>
      <c r="NNV40" s="636"/>
      <c r="NNW40" s="636"/>
      <c r="NNX40" s="636"/>
      <c r="NNY40" s="636"/>
      <c r="NNZ40" s="636"/>
      <c r="NOA40" s="636"/>
      <c r="NOB40" s="636"/>
      <c r="NOC40" s="636"/>
      <c r="NOD40" s="636"/>
      <c r="NOE40" s="636"/>
      <c r="NOF40" s="636"/>
      <c r="NOG40" s="636"/>
      <c r="NOH40" s="636"/>
      <c r="NOI40" s="636"/>
      <c r="NOJ40" s="636"/>
      <c r="NOK40" s="636"/>
      <c r="NOL40" s="636"/>
      <c r="NOM40" s="636"/>
      <c r="NON40" s="636"/>
      <c r="NOO40" s="636"/>
      <c r="NOP40" s="636"/>
      <c r="NOQ40" s="636"/>
      <c r="NOR40" s="636"/>
      <c r="NOS40" s="636"/>
      <c r="NOT40" s="636"/>
      <c r="NOU40" s="636"/>
      <c r="NOV40" s="636"/>
      <c r="NOW40" s="636"/>
      <c r="NOX40" s="636"/>
      <c r="NOY40" s="636"/>
      <c r="NOZ40" s="636"/>
      <c r="NPA40" s="636"/>
      <c r="NPB40" s="636"/>
      <c r="NPC40" s="636"/>
      <c r="NPD40" s="636"/>
      <c r="NPE40" s="636"/>
      <c r="NPF40" s="636"/>
      <c r="NPG40" s="636"/>
      <c r="NPH40" s="636"/>
      <c r="NPI40" s="636"/>
      <c r="NPJ40" s="636"/>
      <c r="NPK40" s="636"/>
      <c r="NPL40" s="636"/>
      <c r="NPM40" s="636"/>
      <c r="NPN40" s="636"/>
      <c r="NPO40" s="636"/>
      <c r="NPP40" s="636"/>
      <c r="NPQ40" s="636"/>
      <c r="NPR40" s="636"/>
      <c r="NPS40" s="636"/>
      <c r="NPT40" s="636"/>
      <c r="NPU40" s="636"/>
      <c r="NPV40" s="636"/>
      <c r="NPW40" s="636"/>
      <c r="NPX40" s="636"/>
      <c r="NPY40" s="636"/>
      <c r="NPZ40" s="636"/>
      <c r="NQA40" s="636"/>
      <c r="NQB40" s="636"/>
      <c r="NQC40" s="636"/>
      <c r="NQD40" s="636"/>
      <c r="NQE40" s="636"/>
      <c r="NQF40" s="636"/>
      <c r="NQG40" s="636"/>
      <c r="NQH40" s="636"/>
      <c r="NQI40" s="636"/>
      <c r="NQJ40" s="636"/>
      <c r="NQK40" s="636"/>
      <c r="NQL40" s="636"/>
      <c r="NQM40" s="636"/>
      <c r="NQN40" s="636"/>
      <c r="NQO40" s="636"/>
      <c r="NQP40" s="636"/>
      <c r="NQQ40" s="636"/>
      <c r="NQR40" s="636"/>
      <c r="NQS40" s="636"/>
      <c r="NQT40" s="636"/>
      <c r="NQU40" s="636"/>
      <c r="NQV40" s="636"/>
      <c r="NQW40" s="636"/>
      <c r="NQX40" s="636"/>
      <c r="NQY40" s="636"/>
      <c r="NQZ40" s="636"/>
      <c r="NRA40" s="636"/>
      <c r="NRB40" s="636"/>
      <c r="NRC40" s="636"/>
      <c r="NRD40" s="636"/>
      <c r="NRE40" s="636"/>
      <c r="NRF40" s="636"/>
      <c r="NRG40" s="636"/>
      <c r="NRH40" s="636"/>
      <c r="NRI40" s="636"/>
      <c r="NRJ40" s="636"/>
      <c r="NRK40" s="636"/>
      <c r="NRL40" s="636"/>
      <c r="NRM40" s="636"/>
      <c r="NRN40" s="636"/>
      <c r="NRO40" s="636"/>
      <c r="NRP40" s="636"/>
      <c r="NRQ40" s="636"/>
      <c r="NRR40" s="636"/>
      <c r="NRS40" s="636"/>
      <c r="NRT40" s="636"/>
      <c r="NRU40" s="636"/>
      <c r="NRV40" s="636"/>
      <c r="NRW40" s="636"/>
      <c r="NRX40" s="636"/>
      <c r="NRY40" s="636"/>
      <c r="NRZ40" s="636"/>
      <c r="NSA40" s="636"/>
      <c r="NSB40" s="636"/>
      <c r="NSC40" s="636"/>
      <c r="NSD40" s="636"/>
      <c r="NSE40" s="636"/>
      <c r="NSF40" s="636"/>
      <c r="NSG40" s="636"/>
      <c r="NSH40" s="636"/>
      <c r="NSI40" s="636"/>
      <c r="NSJ40" s="636"/>
      <c r="NSK40" s="636"/>
      <c r="NSL40" s="636"/>
      <c r="NSM40" s="636"/>
      <c r="NSN40" s="636"/>
      <c r="NSO40" s="636"/>
      <c r="NSP40" s="636"/>
      <c r="NSQ40" s="636"/>
      <c r="NSR40" s="636"/>
      <c r="NSS40" s="636"/>
      <c r="NST40" s="636"/>
      <c r="NSU40" s="636"/>
      <c r="NSV40" s="636"/>
      <c r="NSW40" s="636"/>
      <c r="NSX40" s="636"/>
      <c r="NSY40" s="636"/>
      <c r="NSZ40" s="636"/>
      <c r="NTA40" s="636"/>
      <c r="NTB40" s="636"/>
      <c r="NTC40" s="636"/>
      <c r="NTD40" s="636"/>
      <c r="NTE40" s="636"/>
      <c r="NTF40" s="636"/>
      <c r="NTG40" s="636"/>
      <c r="NTH40" s="636"/>
      <c r="NTI40" s="636"/>
      <c r="NTJ40" s="636"/>
      <c r="NTK40" s="636"/>
      <c r="NTL40" s="636"/>
      <c r="NTM40" s="636"/>
      <c r="NTN40" s="636"/>
      <c r="NTO40" s="636"/>
      <c r="NTP40" s="636"/>
      <c r="NTQ40" s="636"/>
      <c r="NTR40" s="636"/>
      <c r="NTS40" s="636"/>
      <c r="NTT40" s="636"/>
      <c r="NTU40" s="636"/>
      <c r="NTV40" s="636"/>
      <c r="NTW40" s="636"/>
      <c r="NTX40" s="636"/>
      <c r="NTY40" s="636"/>
      <c r="NTZ40" s="636"/>
      <c r="NUA40" s="636"/>
      <c r="NUB40" s="636"/>
      <c r="NUC40" s="636"/>
      <c r="NUD40" s="636"/>
      <c r="NUE40" s="636"/>
      <c r="NUF40" s="636"/>
      <c r="NUG40" s="636"/>
      <c r="NUH40" s="636"/>
      <c r="NUI40" s="636"/>
      <c r="NUJ40" s="636"/>
      <c r="NUK40" s="636"/>
      <c r="NUL40" s="636"/>
      <c r="NUM40" s="636"/>
      <c r="NUN40" s="636"/>
      <c r="NUO40" s="636"/>
      <c r="NUP40" s="636"/>
      <c r="NUQ40" s="636"/>
      <c r="NUR40" s="636"/>
      <c r="NUS40" s="636"/>
      <c r="NUT40" s="636"/>
      <c r="NUU40" s="636"/>
      <c r="NUV40" s="636"/>
      <c r="NUW40" s="636"/>
      <c r="NUX40" s="636"/>
      <c r="NUY40" s="636"/>
      <c r="NUZ40" s="636"/>
      <c r="NVA40" s="636"/>
      <c r="NVB40" s="636"/>
      <c r="NVC40" s="636"/>
      <c r="NVD40" s="636"/>
      <c r="NVE40" s="636"/>
      <c r="NVF40" s="636"/>
      <c r="NVG40" s="636"/>
      <c r="NVH40" s="636"/>
      <c r="NVI40" s="636"/>
      <c r="NVJ40" s="636"/>
      <c r="NVK40" s="636"/>
      <c r="NVL40" s="636"/>
      <c r="NVM40" s="636"/>
      <c r="NVN40" s="636"/>
      <c r="NVO40" s="636"/>
      <c r="NVP40" s="636"/>
      <c r="NVQ40" s="636"/>
      <c r="NVR40" s="636"/>
      <c r="NVS40" s="636"/>
      <c r="NVT40" s="636"/>
      <c r="NVU40" s="636"/>
      <c r="NVV40" s="636"/>
      <c r="NVW40" s="636"/>
      <c r="NVX40" s="636"/>
      <c r="NVY40" s="636"/>
      <c r="NVZ40" s="636"/>
      <c r="NWA40" s="636"/>
      <c r="NWB40" s="636"/>
      <c r="NWC40" s="636"/>
      <c r="NWD40" s="636"/>
      <c r="NWE40" s="636"/>
      <c r="NWF40" s="636"/>
      <c r="NWG40" s="636"/>
      <c r="NWH40" s="636"/>
      <c r="NWI40" s="636"/>
      <c r="NWJ40" s="636"/>
      <c r="NWK40" s="636"/>
      <c r="NWL40" s="636"/>
      <c r="NWM40" s="636"/>
      <c r="NWN40" s="636"/>
      <c r="NWO40" s="636"/>
      <c r="NWP40" s="636"/>
      <c r="NWQ40" s="636"/>
      <c r="NWR40" s="636"/>
      <c r="NWS40" s="636"/>
      <c r="NWT40" s="636"/>
      <c r="NWU40" s="636"/>
      <c r="NWV40" s="636"/>
      <c r="NWW40" s="636"/>
      <c r="NWX40" s="636"/>
      <c r="NWY40" s="636"/>
      <c r="NWZ40" s="636"/>
      <c r="NXA40" s="636"/>
      <c r="NXB40" s="636"/>
      <c r="NXC40" s="636"/>
      <c r="NXD40" s="636"/>
      <c r="NXE40" s="636"/>
      <c r="NXF40" s="636"/>
      <c r="NXG40" s="636"/>
      <c r="NXH40" s="636"/>
      <c r="NXI40" s="636"/>
      <c r="NXJ40" s="636"/>
      <c r="NXK40" s="636"/>
      <c r="NXL40" s="636"/>
      <c r="NXM40" s="636"/>
      <c r="NXN40" s="636"/>
      <c r="NXO40" s="636"/>
      <c r="NXP40" s="636"/>
      <c r="NXQ40" s="636"/>
      <c r="NXR40" s="636"/>
      <c r="NXS40" s="636"/>
      <c r="NXT40" s="636"/>
      <c r="NXU40" s="636"/>
      <c r="NXV40" s="636"/>
      <c r="NXW40" s="636"/>
      <c r="NXX40" s="636"/>
      <c r="NXY40" s="636"/>
      <c r="NXZ40" s="636"/>
      <c r="NYA40" s="636"/>
      <c r="NYB40" s="636"/>
      <c r="NYC40" s="636"/>
      <c r="NYD40" s="636"/>
      <c r="NYE40" s="636"/>
      <c r="NYF40" s="636"/>
      <c r="NYG40" s="636"/>
      <c r="NYH40" s="636"/>
      <c r="NYI40" s="636"/>
      <c r="NYJ40" s="636"/>
      <c r="NYK40" s="636"/>
      <c r="NYL40" s="636"/>
      <c r="NYM40" s="636"/>
      <c r="NYN40" s="636"/>
      <c r="NYO40" s="636"/>
      <c r="NYP40" s="636"/>
      <c r="NYQ40" s="636"/>
      <c r="NYR40" s="636"/>
      <c r="NYS40" s="636"/>
      <c r="NYT40" s="636"/>
      <c r="NYU40" s="636"/>
      <c r="NYV40" s="636"/>
      <c r="NYW40" s="636"/>
      <c r="NYX40" s="636"/>
      <c r="NYY40" s="636"/>
      <c r="NYZ40" s="636"/>
      <c r="NZA40" s="636"/>
      <c r="NZB40" s="636"/>
      <c r="NZC40" s="636"/>
      <c r="NZD40" s="636"/>
      <c r="NZE40" s="636"/>
      <c r="NZF40" s="636"/>
      <c r="NZG40" s="636"/>
      <c r="NZH40" s="636"/>
      <c r="NZI40" s="636"/>
      <c r="NZJ40" s="636"/>
      <c r="NZK40" s="636"/>
      <c r="NZL40" s="636"/>
      <c r="NZM40" s="636"/>
      <c r="NZN40" s="636"/>
      <c r="NZO40" s="636"/>
      <c r="NZP40" s="636"/>
      <c r="NZQ40" s="636"/>
      <c r="NZR40" s="636"/>
      <c r="NZS40" s="636"/>
      <c r="NZT40" s="636"/>
      <c r="NZU40" s="636"/>
      <c r="NZV40" s="636"/>
      <c r="NZW40" s="636"/>
      <c r="NZX40" s="636"/>
      <c r="NZY40" s="636"/>
      <c r="NZZ40" s="636"/>
      <c r="OAA40" s="636"/>
      <c r="OAB40" s="636"/>
      <c r="OAC40" s="636"/>
      <c r="OAD40" s="636"/>
      <c r="OAE40" s="636"/>
      <c r="OAF40" s="636"/>
      <c r="OAG40" s="636"/>
      <c r="OAH40" s="636"/>
      <c r="OAI40" s="636"/>
      <c r="OAJ40" s="636"/>
      <c r="OAK40" s="636"/>
      <c r="OAL40" s="636"/>
      <c r="OAM40" s="636"/>
      <c r="OAN40" s="636"/>
      <c r="OAO40" s="636"/>
      <c r="OAP40" s="636"/>
      <c r="OAQ40" s="636"/>
      <c r="OAR40" s="636"/>
      <c r="OAS40" s="636"/>
      <c r="OAT40" s="636"/>
      <c r="OAU40" s="636"/>
      <c r="OAV40" s="636"/>
      <c r="OAW40" s="636"/>
      <c r="OAX40" s="636"/>
      <c r="OAY40" s="636"/>
      <c r="OAZ40" s="636"/>
      <c r="OBA40" s="636"/>
      <c r="OBB40" s="636"/>
      <c r="OBC40" s="636"/>
      <c r="OBD40" s="636"/>
      <c r="OBE40" s="636"/>
      <c r="OBF40" s="636"/>
      <c r="OBG40" s="636"/>
      <c r="OBH40" s="636"/>
      <c r="OBI40" s="636"/>
      <c r="OBJ40" s="636"/>
      <c r="OBK40" s="636"/>
      <c r="OBL40" s="636"/>
      <c r="OBM40" s="636"/>
      <c r="OBN40" s="636"/>
      <c r="OBO40" s="636"/>
      <c r="OBP40" s="636"/>
      <c r="OBQ40" s="636"/>
      <c r="OBR40" s="636"/>
      <c r="OBS40" s="636"/>
      <c r="OBT40" s="636"/>
      <c r="OBU40" s="636"/>
      <c r="OBV40" s="636"/>
      <c r="OBW40" s="636"/>
      <c r="OBX40" s="636"/>
      <c r="OBY40" s="636"/>
      <c r="OBZ40" s="636"/>
      <c r="OCA40" s="636"/>
      <c r="OCB40" s="636"/>
      <c r="OCC40" s="636"/>
      <c r="OCD40" s="636"/>
      <c r="OCE40" s="636"/>
      <c r="OCF40" s="636"/>
      <c r="OCG40" s="636"/>
      <c r="OCH40" s="636"/>
      <c r="OCI40" s="636"/>
      <c r="OCJ40" s="636"/>
      <c r="OCK40" s="636"/>
      <c r="OCL40" s="636"/>
      <c r="OCM40" s="636"/>
      <c r="OCN40" s="636"/>
      <c r="OCO40" s="636"/>
      <c r="OCP40" s="636"/>
      <c r="OCQ40" s="636"/>
      <c r="OCR40" s="636"/>
      <c r="OCS40" s="636"/>
      <c r="OCT40" s="636"/>
      <c r="OCU40" s="636"/>
      <c r="OCV40" s="636"/>
      <c r="OCW40" s="636"/>
      <c r="OCX40" s="636"/>
      <c r="OCY40" s="636"/>
      <c r="OCZ40" s="636"/>
      <c r="ODA40" s="636"/>
      <c r="ODB40" s="636"/>
      <c r="ODC40" s="636"/>
      <c r="ODD40" s="636"/>
      <c r="ODE40" s="636"/>
      <c r="ODF40" s="636"/>
      <c r="ODG40" s="636"/>
      <c r="ODH40" s="636"/>
      <c r="ODI40" s="636"/>
      <c r="ODJ40" s="636"/>
      <c r="ODK40" s="636"/>
      <c r="ODL40" s="636"/>
      <c r="ODM40" s="636"/>
      <c r="ODN40" s="636"/>
      <c r="ODO40" s="636"/>
      <c r="ODP40" s="636"/>
      <c r="ODQ40" s="636"/>
      <c r="ODR40" s="636"/>
      <c r="ODS40" s="636"/>
      <c r="ODT40" s="636"/>
      <c r="ODU40" s="636"/>
      <c r="ODV40" s="636"/>
      <c r="ODW40" s="636"/>
      <c r="ODX40" s="636"/>
      <c r="ODY40" s="636"/>
      <c r="ODZ40" s="636"/>
      <c r="OEA40" s="636"/>
      <c r="OEB40" s="636"/>
      <c r="OEC40" s="636"/>
      <c r="OED40" s="636"/>
      <c r="OEE40" s="636"/>
      <c r="OEF40" s="636"/>
      <c r="OEG40" s="636"/>
      <c r="OEH40" s="636"/>
      <c r="OEI40" s="636"/>
      <c r="OEJ40" s="636"/>
      <c r="OEK40" s="636"/>
      <c r="OEL40" s="636"/>
      <c r="OEM40" s="636"/>
      <c r="OEN40" s="636"/>
      <c r="OEO40" s="636"/>
      <c r="OEP40" s="636"/>
      <c r="OEQ40" s="636"/>
      <c r="OER40" s="636"/>
      <c r="OES40" s="636"/>
      <c r="OET40" s="636"/>
      <c r="OEU40" s="636"/>
      <c r="OEV40" s="636"/>
      <c r="OEW40" s="636"/>
      <c r="OEX40" s="636"/>
      <c r="OEY40" s="636"/>
      <c r="OEZ40" s="636"/>
      <c r="OFA40" s="636"/>
      <c r="OFB40" s="636"/>
      <c r="OFC40" s="636"/>
      <c r="OFD40" s="636"/>
      <c r="OFE40" s="636"/>
      <c r="OFF40" s="636"/>
      <c r="OFG40" s="636"/>
      <c r="OFH40" s="636"/>
      <c r="OFI40" s="636"/>
      <c r="OFJ40" s="636"/>
      <c r="OFK40" s="636"/>
      <c r="OFL40" s="636"/>
      <c r="OFM40" s="636"/>
      <c r="OFN40" s="636"/>
      <c r="OFO40" s="636"/>
      <c r="OFP40" s="636"/>
      <c r="OFQ40" s="636"/>
      <c r="OFR40" s="636"/>
      <c r="OFS40" s="636"/>
      <c r="OFT40" s="636"/>
      <c r="OFU40" s="636"/>
      <c r="OFV40" s="636"/>
      <c r="OFW40" s="636"/>
      <c r="OFX40" s="636"/>
      <c r="OFY40" s="636"/>
      <c r="OFZ40" s="636"/>
      <c r="OGA40" s="636"/>
      <c r="OGB40" s="636"/>
      <c r="OGC40" s="636"/>
      <c r="OGD40" s="636"/>
      <c r="OGE40" s="636"/>
      <c r="OGF40" s="636"/>
      <c r="OGG40" s="636"/>
      <c r="OGH40" s="636"/>
      <c r="OGI40" s="636"/>
      <c r="OGJ40" s="636"/>
      <c r="OGK40" s="636"/>
      <c r="OGL40" s="636"/>
      <c r="OGM40" s="636"/>
      <c r="OGN40" s="636"/>
      <c r="OGO40" s="636"/>
      <c r="OGP40" s="636"/>
      <c r="OGQ40" s="636"/>
      <c r="OGR40" s="636"/>
      <c r="OGS40" s="636"/>
      <c r="OGT40" s="636"/>
      <c r="OGU40" s="636"/>
      <c r="OGV40" s="636"/>
      <c r="OGW40" s="636"/>
      <c r="OGX40" s="636"/>
      <c r="OGY40" s="636"/>
      <c r="OGZ40" s="636"/>
      <c r="OHA40" s="636"/>
      <c r="OHB40" s="636"/>
      <c r="OHC40" s="636"/>
      <c r="OHD40" s="636"/>
      <c r="OHE40" s="636"/>
      <c r="OHF40" s="636"/>
      <c r="OHG40" s="636"/>
      <c r="OHH40" s="636"/>
      <c r="OHI40" s="636"/>
      <c r="OHJ40" s="636"/>
      <c r="OHK40" s="636"/>
      <c r="OHL40" s="636"/>
      <c r="OHM40" s="636"/>
      <c r="OHN40" s="636"/>
      <c r="OHO40" s="636"/>
      <c r="OHP40" s="636"/>
      <c r="OHQ40" s="636"/>
      <c r="OHR40" s="636"/>
      <c r="OHS40" s="636"/>
      <c r="OHT40" s="636"/>
      <c r="OHU40" s="636"/>
      <c r="OHV40" s="636"/>
      <c r="OHW40" s="636"/>
      <c r="OHX40" s="636"/>
      <c r="OHY40" s="636"/>
      <c r="OHZ40" s="636"/>
      <c r="OIA40" s="636"/>
      <c r="OIB40" s="636"/>
      <c r="OIC40" s="636"/>
      <c r="OID40" s="636"/>
      <c r="OIE40" s="636"/>
      <c r="OIF40" s="636"/>
      <c r="OIG40" s="636"/>
      <c r="OIH40" s="636"/>
      <c r="OII40" s="636"/>
      <c r="OIJ40" s="636"/>
      <c r="OIK40" s="636"/>
      <c r="OIL40" s="636"/>
      <c r="OIM40" s="636"/>
      <c r="OIN40" s="636"/>
      <c r="OIO40" s="636"/>
      <c r="OIP40" s="636"/>
      <c r="OIQ40" s="636"/>
      <c r="OIR40" s="636"/>
      <c r="OIS40" s="636"/>
      <c r="OIT40" s="636"/>
      <c r="OIU40" s="636"/>
      <c r="OIV40" s="636"/>
      <c r="OIW40" s="636"/>
      <c r="OIX40" s="636"/>
      <c r="OIY40" s="636"/>
      <c r="OIZ40" s="636"/>
      <c r="OJA40" s="636"/>
      <c r="OJB40" s="636"/>
      <c r="OJC40" s="636"/>
      <c r="OJD40" s="636"/>
      <c r="OJE40" s="636"/>
      <c r="OJF40" s="636"/>
      <c r="OJG40" s="636"/>
      <c r="OJH40" s="636"/>
      <c r="OJI40" s="636"/>
      <c r="OJJ40" s="636"/>
      <c r="OJK40" s="636"/>
      <c r="OJL40" s="636"/>
      <c r="OJM40" s="636"/>
      <c r="OJN40" s="636"/>
      <c r="OJO40" s="636"/>
      <c r="OJP40" s="636"/>
      <c r="OJQ40" s="636"/>
      <c r="OJR40" s="636"/>
      <c r="OJS40" s="636"/>
      <c r="OJT40" s="636"/>
      <c r="OJU40" s="636"/>
      <c r="OJV40" s="636"/>
      <c r="OJW40" s="636"/>
      <c r="OJX40" s="636"/>
      <c r="OJY40" s="636"/>
      <c r="OJZ40" s="636"/>
      <c r="OKA40" s="636"/>
      <c r="OKB40" s="636"/>
      <c r="OKC40" s="636"/>
      <c r="OKD40" s="636"/>
      <c r="OKE40" s="636"/>
      <c r="OKF40" s="636"/>
      <c r="OKG40" s="636"/>
      <c r="OKH40" s="636"/>
      <c r="OKI40" s="636"/>
      <c r="OKJ40" s="636"/>
      <c r="OKK40" s="636"/>
      <c r="OKL40" s="636"/>
      <c r="OKM40" s="636"/>
      <c r="OKN40" s="636"/>
      <c r="OKO40" s="636"/>
      <c r="OKP40" s="636"/>
      <c r="OKQ40" s="636"/>
      <c r="OKR40" s="636"/>
      <c r="OKS40" s="636"/>
      <c r="OKT40" s="636"/>
      <c r="OKU40" s="636"/>
      <c r="OKV40" s="636"/>
      <c r="OKW40" s="636"/>
      <c r="OKX40" s="636"/>
      <c r="OKY40" s="636"/>
      <c r="OKZ40" s="636"/>
      <c r="OLA40" s="636"/>
      <c r="OLB40" s="636"/>
      <c r="OLC40" s="636"/>
      <c r="OLD40" s="636"/>
      <c r="OLE40" s="636"/>
      <c r="OLF40" s="636"/>
      <c r="OLG40" s="636"/>
      <c r="OLH40" s="636"/>
      <c r="OLI40" s="636"/>
      <c r="OLJ40" s="636"/>
      <c r="OLK40" s="636"/>
      <c r="OLL40" s="636"/>
      <c r="OLM40" s="636"/>
      <c r="OLN40" s="636"/>
      <c r="OLO40" s="636"/>
      <c r="OLP40" s="636"/>
      <c r="OLQ40" s="636"/>
      <c r="OLR40" s="636"/>
      <c r="OLS40" s="636"/>
      <c r="OLT40" s="636"/>
      <c r="OLU40" s="636"/>
      <c r="OLV40" s="636"/>
      <c r="OLW40" s="636"/>
      <c r="OLX40" s="636"/>
      <c r="OLY40" s="636"/>
      <c r="OLZ40" s="636"/>
      <c r="OMA40" s="636"/>
      <c r="OMB40" s="636"/>
      <c r="OMC40" s="636"/>
      <c r="OMD40" s="636"/>
      <c r="OME40" s="636"/>
      <c r="OMF40" s="636"/>
      <c r="OMG40" s="636"/>
      <c r="OMH40" s="636"/>
      <c r="OMI40" s="636"/>
      <c r="OMJ40" s="636"/>
      <c r="OMK40" s="636"/>
      <c r="OML40" s="636"/>
      <c r="OMM40" s="636"/>
      <c r="OMN40" s="636"/>
      <c r="OMO40" s="636"/>
      <c r="OMP40" s="636"/>
      <c r="OMQ40" s="636"/>
      <c r="OMR40" s="636"/>
      <c r="OMS40" s="636"/>
      <c r="OMT40" s="636"/>
      <c r="OMU40" s="636"/>
      <c r="OMV40" s="636"/>
      <c r="OMW40" s="636"/>
      <c r="OMX40" s="636"/>
      <c r="OMY40" s="636"/>
      <c r="OMZ40" s="636"/>
      <c r="ONA40" s="636"/>
      <c r="ONB40" s="636"/>
      <c r="ONC40" s="636"/>
      <c r="OND40" s="636"/>
      <c r="ONE40" s="636"/>
      <c r="ONF40" s="636"/>
      <c r="ONG40" s="636"/>
      <c r="ONH40" s="636"/>
      <c r="ONI40" s="636"/>
      <c r="ONJ40" s="636"/>
      <c r="ONK40" s="636"/>
      <c r="ONL40" s="636"/>
      <c r="ONM40" s="636"/>
      <c r="ONN40" s="636"/>
      <c r="ONO40" s="636"/>
      <c r="ONP40" s="636"/>
      <c r="ONQ40" s="636"/>
      <c r="ONR40" s="636"/>
      <c r="ONS40" s="636"/>
      <c r="ONT40" s="636"/>
      <c r="ONU40" s="636"/>
      <c r="ONV40" s="636"/>
      <c r="ONW40" s="636"/>
      <c r="ONX40" s="636"/>
      <c r="ONY40" s="636"/>
      <c r="ONZ40" s="636"/>
      <c r="OOA40" s="636"/>
      <c r="OOB40" s="636"/>
      <c r="OOC40" s="636"/>
      <c r="OOD40" s="636"/>
      <c r="OOE40" s="636"/>
      <c r="OOF40" s="636"/>
      <c r="OOG40" s="636"/>
      <c r="OOH40" s="636"/>
      <c r="OOI40" s="636"/>
      <c r="OOJ40" s="636"/>
      <c r="OOK40" s="636"/>
      <c r="OOL40" s="636"/>
      <c r="OOM40" s="636"/>
      <c r="OON40" s="636"/>
      <c r="OOO40" s="636"/>
      <c r="OOP40" s="636"/>
      <c r="OOQ40" s="636"/>
      <c r="OOR40" s="636"/>
      <c r="OOS40" s="636"/>
      <c r="OOT40" s="636"/>
      <c r="OOU40" s="636"/>
      <c r="OOV40" s="636"/>
      <c r="OOW40" s="636"/>
      <c r="OOX40" s="636"/>
      <c r="OOY40" s="636"/>
      <c r="OOZ40" s="636"/>
      <c r="OPA40" s="636"/>
      <c r="OPB40" s="636"/>
      <c r="OPC40" s="636"/>
      <c r="OPD40" s="636"/>
      <c r="OPE40" s="636"/>
      <c r="OPF40" s="636"/>
      <c r="OPG40" s="636"/>
      <c r="OPH40" s="636"/>
      <c r="OPI40" s="636"/>
      <c r="OPJ40" s="636"/>
      <c r="OPK40" s="636"/>
      <c r="OPL40" s="636"/>
      <c r="OPM40" s="636"/>
      <c r="OPN40" s="636"/>
      <c r="OPO40" s="636"/>
      <c r="OPP40" s="636"/>
      <c r="OPQ40" s="636"/>
      <c r="OPR40" s="636"/>
      <c r="OPS40" s="636"/>
      <c r="OPT40" s="636"/>
      <c r="OPU40" s="636"/>
      <c r="OPV40" s="636"/>
      <c r="OPW40" s="636"/>
      <c r="OPX40" s="636"/>
      <c r="OPY40" s="636"/>
      <c r="OPZ40" s="636"/>
      <c r="OQA40" s="636"/>
      <c r="OQB40" s="636"/>
      <c r="OQC40" s="636"/>
      <c r="OQD40" s="636"/>
      <c r="OQE40" s="636"/>
      <c r="OQF40" s="636"/>
      <c r="OQG40" s="636"/>
      <c r="OQH40" s="636"/>
      <c r="OQI40" s="636"/>
      <c r="OQJ40" s="636"/>
      <c r="OQK40" s="636"/>
      <c r="OQL40" s="636"/>
      <c r="OQM40" s="636"/>
      <c r="OQN40" s="636"/>
      <c r="OQO40" s="636"/>
      <c r="OQP40" s="636"/>
      <c r="OQQ40" s="636"/>
      <c r="OQR40" s="636"/>
      <c r="OQS40" s="636"/>
      <c r="OQT40" s="636"/>
      <c r="OQU40" s="636"/>
      <c r="OQV40" s="636"/>
      <c r="OQW40" s="636"/>
      <c r="OQX40" s="636"/>
      <c r="OQY40" s="636"/>
      <c r="OQZ40" s="636"/>
      <c r="ORA40" s="636"/>
      <c r="ORB40" s="636"/>
      <c r="ORC40" s="636"/>
      <c r="ORD40" s="636"/>
      <c r="ORE40" s="636"/>
      <c r="ORF40" s="636"/>
      <c r="ORG40" s="636"/>
      <c r="ORH40" s="636"/>
      <c r="ORI40" s="636"/>
      <c r="ORJ40" s="636"/>
      <c r="ORK40" s="636"/>
      <c r="ORL40" s="636"/>
      <c r="ORM40" s="636"/>
      <c r="ORN40" s="636"/>
      <c r="ORO40" s="636"/>
      <c r="ORP40" s="636"/>
      <c r="ORQ40" s="636"/>
      <c r="ORR40" s="636"/>
      <c r="ORS40" s="636"/>
      <c r="ORT40" s="636"/>
      <c r="ORU40" s="636"/>
      <c r="ORV40" s="636"/>
      <c r="ORW40" s="636"/>
      <c r="ORX40" s="636"/>
      <c r="ORY40" s="636"/>
      <c r="ORZ40" s="636"/>
      <c r="OSA40" s="636"/>
      <c r="OSB40" s="636"/>
      <c r="OSC40" s="636"/>
      <c r="OSD40" s="636"/>
      <c r="OSE40" s="636"/>
      <c r="OSF40" s="636"/>
      <c r="OSG40" s="636"/>
      <c r="OSH40" s="636"/>
      <c r="OSI40" s="636"/>
      <c r="OSJ40" s="636"/>
      <c r="OSK40" s="636"/>
      <c r="OSL40" s="636"/>
      <c r="OSM40" s="636"/>
      <c r="OSN40" s="636"/>
      <c r="OSO40" s="636"/>
      <c r="OSP40" s="636"/>
      <c r="OSQ40" s="636"/>
      <c r="OSR40" s="636"/>
      <c r="OSS40" s="636"/>
      <c r="OST40" s="636"/>
      <c r="OSU40" s="636"/>
      <c r="OSV40" s="636"/>
      <c r="OSW40" s="636"/>
      <c r="OSX40" s="636"/>
      <c r="OSY40" s="636"/>
      <c r="OSZ40" s="636"/>
      <c r="OTA40" s="636"/>
      <c r="OTB40" s="636"/>
      <c r="OTC40" s="636"/>
      <c r="OTD40" s="636"/>
      <c r="OTE40" s="636"/>
      <c r="OTF40" s="636"/>
      <c r="OTG40" s="636"/>
      <c r="OTH40" s="636"/>
      <c r="OTI40" s="636"/>
      <c r="OTJ40" s="636"/>
      <c r="OTK40" s="636"/>
      <c r="OTL40" s="636"/>
      <c r="OTM40" s="636"/>
      <c r="OTN40" s="636"/>
      <c r="OTO40" s="636"/>
      <c r="OTP40" s="636"/>
      <c r="OTQ40" s="636"/>
      <c r="OTR40" s="636"/>
      <c r="OTS40" s="636"/>
      <c r="OTT40" s="636"/>
      <c r="OTU40" s="636"/>
      <c r="OTV40" s="636"/>
      <c r="OTW40" s="636"/>
      <c r="OTX40" s="636"/>
      <c r="OTY40" s="636"/>
      <c r="OTZ40" s="636"/>
      <c r="OUA40" s="636"/>
      <c r="OUB40" s="636"/>
      <c r="OUC40" s="636"/>
      <c r="OUD40" s="636"/>
      <c r="OUE40" s="636"/>
      <c r="OUF40" s="636"/>
      <c r="OUG40" s="636"/>
      <c r="OUH40" s="636"/>
      <c r="OUI40" s="636"/>
      <c r="OUJ40" s="636"/>
      <c r="OUK40" s="636"/>
      <c r="OUL40" s="636"/>
      <c r="OUM40" s="636"/>
      <c r="OUN40" s="636"/>
      <c r="OUO40" s="636"/>
      <c r="OUP40" s="636"/>
      <c r="OUQ40" s="636"/>
      <c r="OUR40" s="636"/>
      <c r="OUS40" s="636"/>
      <c r="OUT40" s="636"/>
      <c r="OUU40" s="636"/>
      <c r="OUV40" s="636"/>
      <c r="OUW40" s="636"/>
      <c r="OUX40" s="636"/>
      <c r="OUY40" s="636"/>
      <c r="OUZ40" s="636"/>
      <c r="OVA40" s="636"/>
      <c r="OVB40" s="636"/>
      <c r="OVC40" s="636"/>
      <c r="OVD40" s="636"/>
      <c r="OVE40" s="636"/>
      <c r="OVF40" s="636"/>
      <c r="OVG40" s="636"/>
      <c r="OVH40" s="636"/>
      <c r="OVI40" s="636"/>
      <c r="OVJ40" s="636"/>
      <c r="OVK40" s="636"/>
      <c r="OVL40" s="636"/>
      <c r="OVM40" s="636"/>
      <c r="OVN40" s="636"/>
      <c r="OVO40" s="636"/>
      <c r="OVP40" s="636"/>
      <c r="OVQ40" s="636"/>
      <c r="OVR40" s="636"/>
      <c r="OVS40" s="636"/>
      <c r="OVT40" s="636"/>
      <c r="OVU40" s="636"/>
      <c r="OVV40" s="636"/>
      <c r="OVW40" s="636"/>
      <c r="OVX40" s="636"/>
      <c r="OVY40" s="636"/>
      <c r="OVZ40" s="636"/>
      <c r="OWA40" s="636"/>
      <c r="OWB40" s="636"/>
      <c r="OWC40" s="636"/>
      <c r="OWD40" s="636"/>
      <c r="OWE40" s="636"/>
      <c r="OWF40" s="636"/>
      <c r="OWG40" s="636"/>
      <c r="OWH40" s="636"/>
      <c r="OWI40" s="636"/>
      <c r="OWJ40" s="636"/>
      <c r="OWK40" s="636"/>
      <c r="OWL40" s="636"/>
      <c r="OWM40" s="636"/>
      <c r="OWN40" s="636"/>
      <c r="OWO40" s="636"/>
      <c r="OWP40" s="636"/>
      <c r="OWQ40" s="636"/>
      <c r="OWR40" s="636"/>
      <c r="OWS40" s="636"/>
      <c r="OWT40" s="636"/>
      <c r="OWU40" s="636"/>
      <c r="OWV40" s="636"/>
      <c r="OWW40" s="636"/>
      <c r="OWX40" s="636"/>
      <c r="OWY40" s="636"/>
      <c r="OWZ40" s="636"/>
      <c r="OXA40" s="636"/>
      <c r="OXB40" s="636"/>
      <c r="OXC40" s="636"/>
      <c r="OXD40" s="636"/>
      <c r="OXE40" s="636"/>
      <c r="OXF40" s="636"/>
      <c r="OXG40" s="636"/>
      <c r="OXH40" s="636"/>
      <c r="OXI40" s="636"/>
      <c r="OXJ40" s="636"/>
      <c r="OXK40" s="636"/>
      <c r="OXL40" s="636"/>
      <c r="OXM40" s="636"/>
      <c r="OXN40" s="636"/>
      <c r="OXO40" s="636"/>
      <c r="OXP40" s="636"/>
      <c r="OXQ40" s="636"/>
      <c r="OXR40" s="636"/>
      <c r="OXS40" s="636"/>
      <c r="OXT40" s="636"/>
      <c r="OXU40" s="636"/>
      <c r="OXV40" s="636"/>
      <c r="OXW40" s="636"/>
      <c r="OXX40" s="636"/>
      <c r="OXY40" s="636"/>
      <c r="OXZ40" s="636"/>
      <c r="OYA40" s="636"/>
      <c r="OYB40" s="636"/>
      <c r="OYC40" s="636"/>
      <c r="OYD40" s="636"/>
      <c r="OYE40" s="636"/>
      <c r="OYF40" s="636"/>
      <c r="OYG40" s="636"/>
      <c r="OYH40" s="636"/>
      <c r="OYI40" s="636"/>
      <c r="OYJ40" s="636"/>
      <c r="OYK40" s="636"/>
      <c r="OYL40" s="636"/>
      <c r="OYM40" s="636"/>
      <c r="OYN40" s="636"/>
      <c r="OYO40" s="636"/>
      <c r="OYP40" s="636"/>
      <c r="OYQ40" s="636"/>
      <c r="OYR40" s="636"/>
      <c r="OYS40" s="636"/>
      <c r="OYT40" s="636"/>
      <c r="OYU40" s="636"/>
      <c r="OYV40" s="636"/>
      <c r="OYW40" s="636"/>
      <c r="OYX40" s="636"/>
      <c r="OYY40" s="636"/>
      <c r="OYZ40" s="636"/>
      <c r="OZA40" s="636"/>
      <c r="OZB40" s="636"/>
      <c r="OZC40" s="636"/>
      <c r="OZD40" s="636"/>
      <c r="OZE40" s="636"/>
      <c r="OZF40" s="636"/>
      <c r="OZG40" s="636"/>
      <c r="OZH40" s="636"/>
      <c r="OZI40" s="636"/>
      <c r="OZJ40" s="636"/>
      <c r="OZK40" s="636"/>
      <c r="OZL40" s="636"/>
      <c r="OZM40" s="636"/>
      <c r="OZN40" s="636"/>
      <c r="OZO40" s="636"/>
      <c r="OZP40" s="636"/>
      <c r="OZQ40" s="636"/>
      <c r="OZR40" s="636"/>
      <c r="OZS40" s="636"/>
      <c r="OZT40" s="636"/>
      <c r="OZU40" s="636"/>
      <c r="OZV40" s="636"/>
      <c r="OZW40" s="636"/>
      <c r="OZX40" s="636"/>
      <c r="OZY40" s="636"/>
      <c r="OZZ40" s="636"/>
      <c r="PAA40" s="636"/>
      <c r="PAB40" s="636"/>
      <c r="PAC40" s="636"/>
      <c r="PAD40" s="636"/>
      <c r="PAE40" s="636"/>
      <c r="PAF40" s="636"/>
      <c r="PAG40" s="636"/>
      <c r="PAH40" s="636"/>
      <c r="PAI40" s="636"/>
      <c r="PAJ40" s="636"/>
      <c r="PAK40" s="636"/>
      <c r="PAL40" s="636"/>
      <c r="PAM40" s="636"/>
      <c r="PAN40" s="636"/>
      <c r="PAO40" s="636"/>
      <c r="PAP40" s="636"/>
      <c r="PAQ40" s="636"/>
      <c r="PAR40" s="636"/>
      <c r="PAS40" s="636"/>
      <c r="PAT40" s="636"/>
      <c r="PAU40" s="636"/>
      <c r="PAV40" s="636"/>
      <c r="PAW40" s="636"/>
      <c r="PAX40" s="636"/>
      <c r="PAY40" s="636"/>
      <c r="PAZ40" s="636"/>
      <c r="PBA40" s="636"/>
      <c r="PBB40" s="636"/>
      <c r="PBC40" s="636"/>
      <c r="PBD40" s="636"/>
      <c r="PBE40" s="636"/>
      <c r="PBF40" s="636"/>
      <c r="PBG40" s="636"/>
      <c r="PBH40" s="636"/>
      <c r="PBI40" s="636"/>
      <c r="PBJ40" s="636"/>
      <c r="PBK40" s="636"/>
      <c r="PBL40" s="636"/>
      <c r="PBM40" s="636"/>
      <c r="PBN40" s="636"/>
      <c r="PBO40" s="636"/>
      <c r="PBP40" s="636"/>
      <c r="PBQ40" s="636"/>
      <c r="PBR40" s="636"/>
      <c r="PBS40" s="636"/>
      <c r="PBT40" s="636"/>
      <c r="PBU40" s="636"/>
      <c r="PBV40" s="636"/>
      <c r="PBW40" s="636"/>
      <c r="PBX40" s="636"/>
      <c r="PBY40" s="636"/>
      <c r="PBZ40" s="636"/>
      <c r="PCA40" s="636"/>
      <c r="PCB40" s="636"/>
      <c r="PCC40" s="636"/>
      <c r="PCD40" s="636"/>
      <c r="PCE40" s="636"/>
      <c r="PCF40" s="636"/>
      <c r="PCG40" s="636"/>
      <c r="PCH40" s="636"/>
      <c r="PCI40" s="636"/>
      <c r="PCJ40" s="636"/>
      <c r="PCK40" s="636"/>
      <c r="PCL40" s="636"/>
      <c r="PCM40" s="636"/>
      <c r="PCN40" s="636"/>
      <c r="PCO40" s="636"/>
      <c r="PCP40" s="636"/>
      <c r="PCQ40" s="636"/>
      <c r="PCR40" s="636"/>
      <c r="PCS40" s="636"/>
      <c r="PCT40" s="636"/>
      <c r="PCU40" s="636"/>
      <c r="PCV40" s="636"/>
      <c r="PCW40" s="636"/>
      <c r="PCX40" s="636"/>
      <c r="PCY40" s="636"/>
      <c r="PCZ40" s="636"/>
      <c r="PDA40" s="636"/>
      <c r="PDB40" s="636"/>
      <c r="PDC40" s="636"/>
      <c r="PDD40" s="636"/>
      <c r="PDE40" s="636"/>
      <c r="PDF40" s="636"/>
      <c r="PDG40" s="636"/>
      <c r="PDH40" s="636"/>
      <c r="PDI40" s="636"/>
      <c r="PDJ40" s="636"/>
      <c r="PDK40" s="636"/>
      <c r="PDL40" s="636"/>
      <c r="PDM40" s="636"/>
      <c r="PDN40" s="636"/>
      <c r="PDO40" s="636"/>
      <c r="PDP40" s="636"/>
      <c r="PDQ40" s="636"/>
      <c r="PDR40" s="636"/>
      <c r="PDS40" s="636"/>
      <c r="PDT40" s="636"/>
      <c r="PDU40" s="636"/>
      <c r="PDV40" s="636"/>
      <c r="PDW40" s="636"/>
      <c r="PDX40" s="636"/>
      <c r="PDY40" s="636"/>
      <c r="PDZ40" s="636"/>
      <c r="PEA40" s="636"/>
      <c r="PEB40" s="636"/>
      <c r="PEC40" s="636"/>
      <c r="PED40" s="636"/>
      <c r="PEE40" s="636"/>
      <c r="PEF40" s="636"/>
      <c r="PEG40" s="636"/>
      <c r="PEH40" s="636"/>
      <c r="PEI40" s="636"/>
      <c r="PEJ40" s="636"/>
      <c r="PEK40" s="636"/>
      <c r="PEL40" s="636"/>
      <c r="PEM40" s="636"/>
      <c r="PEN40" s="636"/>
      <c r="PEO40" s="636"/>
      <c r="PEP40" s="636"/>
      <c r="PEQ40" s="636"/>
      <c r="PER40" s="636"/>
      <c r="PES40" s="636"/>
      <c r="PET40" s="636"/>
      <c r="PEU40" s="636"/>
      <c r="PEV40" s="636"/>
      <c r="PEW40" s="636"/>
      <c r="PEX40" s="636"/>
      <c r="PEY40" s="636"/>
      <c r="PEZ40" s="636"/>
      <c r="PFA40" s="636"/>
      <c r="PFB40" s="636"/>
      <c r="PFC40" s="636"/>
      <c r="PFD40" s="636"/>
      <c r="PFE40" s="636"/>
      <c r="PFF40" s="636"/>
      <c r="PFG40" s="636"/>
      <c r="PFH40" s="636"/>
      <c r="PFI40" s="636"/>
      <c r="PFJ40" s="636"/>
      <c r="PFK40" s="636"/>
      <c r="PFL40" s="636"/>
      <c r="PFM40" s="636"/>
      <c r="PFN40" s="636"/>
      <c r="PFO40" s="636"/>
      <c r="PFP40" s="636"/>
      <c r="PFQ40" s="636"/>
      <c r="PFR40" s="636"/>
      <c r="PFS40" s="636"/>
      <c r="PFT40" s="636"/>
      <c r="PFU40" s="636"/>
      <c r="PFV40" s="636"/>
      <c r="PFW40" s="636"/>
      <c r="PFX40" s="636"/>
      <c r="PFY40" s="636"/>
      <c r="PFZ40" s="636"/>
      <c r="PGA40" s="636"/>
      <c r="PGB40" s="636"/>
      <c r="PGC40" s="636"/>
      <c r="PGD40" s="636"/>
      <c r="PGE40" s="636"/>
      <c r="PGF40" s="636"/>
      <c r="PGG40" s="636"/>
      <c r="PGH40" s="636"/>
      <c r="PGI40" s="636"/>
      <c r="PGJ40" s="636"/>
      <c r="PGK40" s="636"/>
      <c r="PGL40" s="636"/>
      <c r="PGM40" s="636"/>
      <c r="PGN40" s="636"/>
      <c r="PGO40" s="636"/>
      <c r="PGP40" s="636"/>
      <c r="PGQ40" s="636"/>
      <c r="PGR40" s="636"/>
      <c r="PGS40" s="636"/>
      <c r="PGT40" s="636"/>
      <c r="PGU40" s="636"/>
      <c r="PGV40" s="636"/>
      <c r="PGW40" s="636"/>
      <c r="PGX40" s="636"/>
      <c r="PGY40" s="636"/>
      <c r="PGZ40" s="636"/>
      <c r="PHA40" s="636"/>
      <c r="PHB40" s="636"/>
      <c r="PHC40" s="636"/>
      <c r="PHD40" s="636"/>
      <c r="PHE40" s="636"/>
      <c r="PHF40" s="636"/>
      <c r="PHG40" s="636"/>
      <c r="PHH40" s="636"/>
      <c r="PHI40" s="636"/>
      <c r="PHJ40" s="636"/>
      <c r="PHK40" s="636"/>
      <c r="PHL40" s="636"/>
      <c r="PHM40" s="636"/>
      <c r="PHN40" s="636"/>
      <c r="PHO40" s="636"/>
      <c r="PHP40" s="636"/>
      <c r="PHQ40" s="636"/>
      <c r="PHR40" s="636"/>
      <c r="PHS40" s="636"/>
      <c r="PHT40" s="636"/>
      <c r="PHU40" s="636"/>
      <c r="PHV40" s="636"/>
      <c r="PHW40" s="636"/>
      <c r="PHX40" s="636"/>
      <c r="PHY40" s="636"/>
      <c r="PHZ40" s="636"/>
      <c r="PIA40" s="636"/>
      <c r="PIB40" s="636"/>
      <c r="PIC40" s="636"/>
      <c r="PID40" s="636"/>
      <c r="PIE40" s="636"/>
      <c r="PIF40" s="636"/>
      <c r="PIG40" s="636"/>
      <c r="PIH40" s="636"/>
      <c r="PII40" s="636"/>
      <c r="PIJ40" s="636"/>
      <c r="PIK40" s="636"/>
      <c r="PIL40" s="636"/>
      <c r="PIM40" s="636"/>
      <c r="PIN40" s="636"/>
      <c r="PIO40" s="636"/>
      <c r="PIP40" s="636"/>
      <c r="PIQ40" s="636"/>
      <c r="PIR40" s="636"/>
      <c r="PIS40" s="636"/>
      <c r="PIT40" s="636"/>
      <c r="PIU40" s="636"/>
      <c r="PIV40" s="636"/>
      <c r="PIW40" s="636"/>
      <c r="PIX40" s="636"/>
      <c r="PIY40" s="636"/>
      <c r="PIZ40" s="636"/>
      <c r="PJA40" s="636"/>
      <c r="PJB40" s="636"/>
      <c r="PJC40" s="636"/>
      <c r="PJD40" s="636"/>
      <c r="PJE40" s="636"/>
      <c r="PJF40" s="636"/>
      <c r="PJG40" s="636"/>
      <c r="PJH40" s="636"/>
      <c r="PJI40" s="636"/>
      <c r="PJJ40" s="636"/>
      <c r="PJK40" s="636"/>
      <c r="PJL40" s="636"/>
      <c r="PJM40" s="636"/>
      <c r="PJN40" s="636"/>
      <c r="PJO40" s="636"/>
      <c r="PJP40" s="636"/>
      <c r="PJQ40" s="636"/>
      <c r="PJR40" s="636"/>
      <c r="PJS40" s="636"/>
      <c r="PJT40" s="636"/>
      <c r="PJU40" s="636"/>
      <c r="PJV40" s="636"/>
      <c r="PJW40" s="636"/>
      <c r="PJX40" s="636"/>
      <c r="PJY40" s="636"/>
      <c r="PJZ40" s="636"/>
      <c r="PKA40" s="636"/>
      <c r="PKB40" s="636"/>
      <c r="PKC40" s="636"/>
      <c r="PKD40" s="636"/>
      <c r="PKE40" s="636"/>
      <c r="PKF40" s="636"/>
      <c r="PKG40" s="636"/>
      <c r="PKH40" s="636"/>
      <c r="PKI40" s="636"/>
      <c r="PKJ40" s="636"/>
      <c r="PKK40" s="636"/>
      <c r="PKL40" s="636"/>
      <c r="PKM40" s="636"/>
      <c r="PKN40" s="636"/>
      <c r="PKO40" s="636"/>
      <c r="PKP40" s="636"/>
      <c r="PKQ40" s="636"/>
      <c r="PKR40" s="636"/>
      <c r="PKS40" s="636"/>
      <c r="PKT40" s="636"/>
      <c r="PKU40" s="636"/>
      <c r="PKV40" s="636"/>
      <c r="PKW40" s="636"/>
      <c r="PKX40" s="636"/>
      <c r="PKY40" s="636"/>
      <c r="PKZ40" s="636"/>
      <c r="PLA40" s="636"/>
      <c r="PLB40" s="636"/>
      <c r="PLC40" s="636"/>
      <c r="PLD40" s="636"/>
      <c r="PLE40" s="636"/>
      <c r="PLF40" s="636"/>
      <c r="PLG40" s="636"/>
      <c r="PLH40" s="636"/>
      <c r="PLI40" s="636"/>
      <c r="PLJ40" s="636"/>
      <c r="PLK40" s="636"/>
      <c r="PLL40" s="636"/>
      <c r="PLM40" s="636"/>
      <c r="PLN40" s="636"/>
      <c r="PLO40" s="636"/>
      <c r="PLP40" s="636"/>
      <c r="PLQ40" s="636"/>
      <c r="PLR40" s="636"/>
      <c r="PLS40" s="636"/>
      <c r="PLT40" s="636"/>
      <c r="PLU40" s="636"/>
      <c r="PLV40" s="636"/>
      <c r="PLW40" s="636"/>
      <c r="PLX40" s="636"/>
      <c r="PLY40" s="636"/>
      <c r="PLZ40" s="636"/>
      <c r="PMA40" s="636"/>
      <c r="PMB40" s="636"/>
      <c r="PMC40" s="636"/>
      <c r="PMD40" s="636"/>
      <c r="PME40" s="636"/>
      <c r="PMF40" s="636"/>
      <c r="PMG40" s="636"/>
      <c r="PMH40" s="636"/>
      <c r="PMI40" s="636"/>
      <c r="PMJ40" s="636"/>
      <c r="PMK40" s="636"/>
      <c r="PML40" s="636"/>
      <c r="PMM40" s="636"/>
      <c r="PMN40" s="636"/>
      <c r="PMO40" s="636"/>
      <c r="PMP40" s="636"/>
      <c r="PMQ40" s="636"/>
      <c r="PMR40" s="636"/>
      <c r="PMS40" s="636"/>
      <c r="PMT40" s="636"/>
      <c r="PMU40" s="636"/>
      <c r="PMV40" s="636"/>
      <c r="PMW40" s="636"/>
      <c r="PMX40" s="636"/>
      <c r="PMY40" s="636"/>
      <c r="PMZ40" s="636"/>
      <c r="PNA40" s="636"/>
      <c r="PNB40" s="636"/>
      <c r="PNC40" s="636"/>
      <c r="PND40" s="636"/>
      <c r="PNE40" s="636"/>
      <c r="PNF40" s="636"/>
      <c r="PNG40" s="636"/>
      <c r="PNH40" s="636"/>
      <c r="PNI40" s="636"/>
      <c r="PNJ40" s="636"/>
      <c r="PNK40" s="636"/>
      <c r="PNL40" s="636"/>
      <c r="PNM40" s="636"/>
      <c r="PNN40" s="636"/>
      <c r="PNO40" s="636"/>
      <c r="PNP40" s="636"/>
      <c r="PNQ40" s="636"/>
      <c r="PNR40" s="636"/>
      <c r="PNS40" s="636"/>
      <c r="PNT40" s="636"/>
      <c r="PNU40" s="636"/>
      <c r="PNV40" s="636"/>
      <c r="PNW40" s="636"/>
      <c r="PNX40" s="636"/>
      <c r="PNY40" s="636"/>
      <c r="PNZ40" s="636"/>
      <c r="POA40" s="636"/>
      <c r="POB40" s="636"/>
      <c r="POC40" s="636"/>
      <c r="POD40" s="636"/>
      <c r="POE40" s="636"/>
      <c r="POF40" s="636"/>
      <c r="POG40" s="636"/>
      <c r="POH40" s="636"/>
      <c r="POI40" s="636"/>
      <c r="POJ40" s="636"/>
      <c r="POK40" s="636"/>
      <c r="POL40" s="636"/>
      <c r="POM40" s="636"/>
      <c r="PON40" s="636"/>
      <c r="POO40" s="636"/>
      <c r="POP40" s="636"/>
      <c r="POQ40" s="636"/>
      <c r="POR40" s="636"/>
      <c r="POS40" s="636"/>
      <c r="POT40" s="636"/>
      <c r="POU40" s="636"/>
      <c r="POV40" s="636"/>
      <c r="POW40" s="636"/>
      <c r="POX40" s="636"/>
      <c r="POY40" s="636"/>
      <c r="POZ40" s="636"/>
      <c r="PPA40" s="636"/>
      <c r="PPB40" s="636"/>
      <c r="PPC40" s="636"/>
      <c r="PPD40" s="636"/>
      <c r="PPE40" s="636"/>
      <c r="PPF40" s="636"/>
      <c r="PPG40" s="636"/>
      <c r="PPH40" s="636"/>
      <c r="PPI40" s="636"/>
      <c r="PPJ40" s="636"/>
      <c r="PPK40" s="636"/>
      <c r="PPL40" s="636"/>
      <c r="PPM40" s="636"/>
      <c r="PPN40" s="636"/>
      <c r="PPO40" s="636"/>
      <c r="PPP40" s="636"/>
      <c r="PPQ40" s="636"/>
      <c r="PPR40" s="636"/>
      <c r="PPS40" s="636"/>
      <c r="PPT40" s="636"/>
      <c r="PPU40" s="636"/>
      <c r="PPV40" s="636"/>
      <c r="PPW40" s="636"/>
      <c r="PPX40" s="636"/>
      <c r="PPY40" s="636"/>
      <c r="PPZ40" s="636"/>
      <c r="PQA40" s="636"/>
      <c r="PQB40" s="636"/>
      <c r="PQC40" s="636"/>
      <c r="PQD40" s="636"/>
      <c r="PQE40" s="636"/>
      <c r="PQF40" s="636"/>
      <c r="PQG40" s="636"/>
      <c r="PQH40" s="636"/>
      <c r="PQI40" s="636"/>
      <c r="PQJ40" s="636"/>
      <c r="PQK40" s="636"/>
      <c r="PQL40" s="636"/>
      <c r="PQM40" s="636"/>
      <c r="PQN40" s="636"/>
      <c r="PQO40" s="636"/>
      <c r="PQP40" s="636"/>
      <c r="PQQ40" s="636"/>
      <c r="PQR40" s="636"/>
      <c r="PQS40" s="636"/>
      <c r="PQT40" s="636"/>
      <c r="PQU40" s="636"/>
      <c r="PQV40" s="636"/>
      <c r="PQW40" s="636"/>
      <c r="PQX40" s="636"/>
      <c r="PQY40" s="636"/>
      <c r="PQZ40" s="636"/>
      <c r="PRA40" s="636"/>
      <c r="PRB40" s="636"/>
      <c r="PRC40" s="636"/>
      <c r="PRD40" s="636"/>
      <c r="PRE40" s="636"/>
      <c r="PRF40" s="636"/>
      <c r="PRG40" s="636"/>
      <c r="PRH40" s="636"/>
      <c r="PRI40" s="636"/>
      <c r="PRJ40" s="636"/>
      <c r="PRK40" s="636"/>
      <c r="PRL40" s="636"/>
      <c r="PRM40" s="636"/>
      <c r="PRN40" s="636"/>
      <c r="PRO40" s="636"/>
      <c r="PRP40" s="636"/>
      <c r="PRQ40" s="636"/>
      <c r="PRR40" s="636"/>
      <c r="PRS40" s="636"/>
      <c r="PRT40" s="636"/>
      <c r="PRU40" s="636"/>
      <c r="PRV40" s="636"/>
      <c r="PRW40" s="636"/>
      <c r="PRX40" s="636"/>
      <c r="PRY40" s="636"/>
      <c r="PRZ40" s="636"/>
      <c r="PSA40" s="636"/>
      <c r="PSB40" s="636"/>
      <c r="PSC40" s="636"/>
      <c r="PSD40" s="636"/>
      <c r="PSE40" s="636"/>
      <c r="PSF40" s="636"/>
      <c r="PSG40" s="636"/>
      <c r="PSH40" s="636"/>
      <c r="PSI40" s="636"/>
      <c r="PSJ40" s="636"/>
      <c r="PSK40" s="636"/>
      <c r="PSL40" s="636"/>
      <c r="PSM40" s="636"/>
      <c r="PSN40" s="636"/>
      <c r="PSO40" s="636"/>
      <c r="PSP40" s="636"/>
      <c r="PSQ40" s="636"/>
      <c r="PSR40" s="636"/>
      <c r="PSS40" s="636"/>
      <c r="PST40" s="636"/>
      <c r="PSU40" s="636"/>
      <c r="PSV40" s="636"/>
      <c r="PSW40" s="636"/>
      <c r="PSX40" s="636"/>
      <c r="PSY40" s="636"/>
      <c r="PSZ40" s="636"/>
      <c r="PTA40" s="636"/>
      <c r="PTB40" s="636"/>
      <c r="PTC40" s="636"/>
      <c r="PTD40" s="636"/>
      <c r="PTE40" s="636"/>
      <c r="PTF40" s="636"/>
      <c r="PTG40" s="636"/>
      <c r="PTH40" s="636"/>
      <c r="PTI40" s="636"/>
      <c r="PTJ40" s="636"/>
      <c r="PTK40" s="636"/>
      <c r="PTL40" s="636"/>
      <c r="PTM40" s="636"/>
      <c r="PTN40" s="636"/>
      <c r="PTO40" s="636"/>
      <c r="PTP40" s="636"/>
      <c r="PTQ40" s="636"/>
      <c r="PTR40" s="636"/>
      <c r="PTS40" s="636"/>
      <c r="PTT40" s="636"/>
      <c r="PTU40" s="636"/>
      <c r="PTV40" s="636"/>
      <c r="PTW40" s="636"/>
      <c r="PTX40" s="636"/>
      <c r="PTY40" s="636"/>
      <c r="PTZ40" s="636"/>
      <c r="PUA40" s="636"/>
      <c r="PUB40" s="636"/>
      <c r="PUC40" s="636"/>
      <c r="PUD40" s="636"/>
      <c r="PUE40" s="636"/>
      <c r="PUF40" s="636"/>
      <c r="PUG40" s="636"/>
      <c r="PUH40" s="636"/>
      <c r="PUI40" s="636"/>
      <c r="PUJ40" s="636"/>
      <c r="PUK40" s="636"/>
      <c r="PUL40" s="636"/>
      <c r="PUM40" s="636"/>
      <c r="PUN40" s="636"/>
      <c r="PUO40" s="636"/>
      <c r="PUP40" s="636"/>
      <c r="PUQ40" s="636"/>
      <c r="PUR40" s="636"/>
      <c r="PUS40" s="636"/>
      <c r="PUT40" s="636"/>
      <c r="PUU40" s="636"/>
      <c r="PUV40" s="636"/>
      <c r="PUW40" s="636"/>
      <c r="PUX40" s="636"/>
      <c r="PUY40" s="636"/>
      <c r="PUZ40" s="636"/>
      <c r="PVA40" s="636"/>
      <c r="PVB40" s="636"/>
      <c r="PVC40" s="636"/>
      <c r="PVD40" s="636"/>
      <c r="PVE40" s="636"/>
      <c r="PVF40" s="636"/>
      <c r="PVG40" s="636"/>
      <c r="PVH40" s="636"/>
      <c r="PVI40" s="636"/>
      <c r="PVJ40" s="636"/>
      <c r="PVK40" s="636"/>
      <c r="PVL40" s="636"/>
      <c r="PVM40" s="636"/>
      <c r="PVN40" s="636"/>
      <c r="PVO40" s="636"/>
      <c r="PVP40" s="636"/>
      <c r="PVQ40" s="636"/>
      <c r="PVR40" s="636"/>
      <c r="PVS40" s="636"/>
      <c r="PVT40" s="636"/>
      <c r="PVU40" s="636"/>
      <c r="PVV40" s="636"/>
      <c r="PVW40" s="636"/>
      <c r="PVX40" s="636"/>
      <c r="PVY40" s="636"/>
      <c r="PVZ40" s="636"/>
      <c r="PWA40" s="636"/>
      <c r="PWB40" s="636"/>
      <c r="PWC40" s="636"/>
      <c r="PWD40" s="636"/>
      <c r="PWE40" s="636"/>
      <c r="PWF40" s="636"/>
      <c r="PWG40" s="636"/>
      <c r="PWH40" s="636"/>
      <c r="PWI40" s="636"/>
      <c r="PWJ40" s="636"/>
      <c r="PWK40" s="636"/>
      <c r="PWL40" s="636"/>
      <c r="PWM40" s="636"/>
      <c r="PWN40" s="636"/>
      <c r="PWO40" s="636"/>
      <c r="PWP40" s="636"/>
      <c r="PWQ40" s="636"/>
      <c r="PWR40" s="636"/>
      <c r="PWS40" s="636"/>
      <c r="PWT40" s="636"/>
      <c r="PWU40" s="636"/>
      <c r="PWV40" s="636"/>
      <c r="PWW40" s="636"/>
      <c r="PWX40" s="636"/>
      <c r="PWY40" s="636"/>
      <c r="PWZ40" s="636"/>
      <c r="PXA40" s="636"/>
      <c r="PXB40" s="636"/>
      <c r="PXC40" s="636"/>
      <c r="PXD40" s="636"/>
      <c r="PXE40" s="636"/>
      <c r="PXF40" s="636"/>
      <c r="PXG40" s="636"/>
      <c r="PXH40" s="636"/>
      <c r="PXI40" s="636"/>
      <c r="PXJ40" s="636"/>
      <c r="PXK40" s="636"/>
      <c r="PXL40" s="636"/>
      <c r="PXM40" s="636"/>
      <c r="PXN40" s="636"/>
      <c r="PXO40" s="636"/>
      <c r="PXP40" s="636"/>
      <c r="PXQ40" s="636"/>
      <c r="PXR40" s="636"/>
      <c r="PXS40" s="636"/>
      <c r="PXT40" s="636"/>
      <c r="PXU40" s="636"/>
      <c r="PXV40" s="636"/>
      <c r="PXW40" s="636"/>
      <c r="PXX40" s="636"/>
      <c r="PXY40" s="636"/>
      <c r="PXZ40" s="636"/>
      <c r="PYA40" s="636"/>
      <c r="PYB40" s="636"/>
      <c r="PYC40" s="636"/>
      <c r="PYD40" s="636"/>
      <c r="PYE40" s="636"/>
      <c r="PYF40" s="636"/>
      <c r="PYG40" s="636"/>
      <c r="PYH40" s="636"/>
      <c r="PYI40" s="636"/>
      <c r="PYJ40" s="636"/>
      <c r="PYK40" s="636"/>
      <c r="PYL40" s="636"/>
      <c r="PYM40" s="636"/>
      <c r="PYN40" s="636"/>
      <c r="PYO40" s="636"/>
      <c r="PYP40" s="636"/>
      <c r="PYQ40" s="636"/>
      <c r="PYR40" s="636"/>
      <c r="PYS40" s="636"/>
      <c r="PYT40" s="636"/>
      <c r="PYU40" s="636"/>
      <c r="PYV40" s="636"/>
      <c r="PYW40" s="636"/>
      <c r="PYX40" s="636"/>
      <c r="PYY40" s="636"/>
      <c r="PYZ40" s="636"/>
      <c r="PZA40" s="636"/>
      <c r="PZB40" s="636"/>
      <c r="PZC40" s="636"/>
      <c r="PZD40" s="636"/>
      <c r="PZE40" s="636"/>
      <c r="PZF40" s="636"/>
      <c r="PZG40" s="636"/>
      <c r="PZH40" s="636"/>
      <c r="PZI40" s="636"/>
      <c r="PZJ40" s="636"/>
      <c r="PZK40" s="636"/>
      <c r="PZL40" s="636"/>
      <c r="PZM40" s="636"/>
      <c r="PZN40" s="636"/>
      <c r="PZO40" s="636"/>
      <c r="PZP40" s="636"/>
      <c r="PZQ40" s="636"/>
      <c r="PZR40" s="636"/>
      <c r="PZS40" s="636"/>
      <c r="PZT40" s="636"/>
      <c r="PZU40" s="636"/>
      <c r="PZV40" s="636"/>
      <c r="PZW40" s="636"/>
      <c r="PZX40" s="636"/>
      <c r="PZY40" s="636"/>
      <c r="PZZ40" s="636"/>
      <c r="QAA40" s="636"/>
      <c r="QAB40" s="636"/>
      <c r="QAC40" s="636"/>
      <c r="QAD40" s="636"/>
      <c r="QAE40" s="636"/>
      <c r="QAF40" s="636"/>
      <c r="QAG40" s="636"/>
      <c r="QAH40" s="636"/>
      <c r="QAI40" s="636"/>
      <c r="QAJ40" s="636"/>
      <c r="QAK40" s="636"/>
      <c r="QAL40" s="636"/>
      <c r="QAM40" s="636"/>
      <c r="QAN40" s="636"/>
      <c r="QAO40" s="636"/>
      <c r="QAP40" s="636"/>
      <c r="QAQ40" s="636"/>
      <c r="QAR40" s="636"/>
      <c r="QAS40" s="636"/>
      <c r="QAT40" s="636"/>
      <c r="QAU40" s="636"/>
      <c r="QAV40" s="636"/>
      <c r="QAW40" s="636"/>
      <c r="QAX40" s="636"/>
      <c r="QAY40" s="636"/>
      <c r="QAZ40" s="636"/>
      <c r="QBA40" s="636"/>
      <c r="QBB40" s="636"/>
      <c r="QBC40" s="636"/>
      <c r="QBD40" s="636"/>
      <c r="QBE40" s="636"/>
      <c r="QBF40" s="636"/>
      <c r="QBG40" s="636"/>
      <c r="QBH40" s="636"/>
      <c r="QBI40" s="636"/>
      <c r="QBJ40" s="636"/>
      <c r="QBK40" s="636"/>
      <c r="QBL40" s="636"/>
      <c r="QBM40" s="636"/>
      <c r="QBN40" s="636"/>
      <c r="QBO40" s="636"/>
      <c r="QBP40" s="636"/>
      <c r="QBQ40" s="636"/>
      <c r="QBR40" s="636"/>
      <c r="QBS40" s="636"/>
      <c r="QBT40" s="636"/>
      <c r="QBU40" s="636"/>
      <c r="QBV40" s="636"/>
      <c r="QBW40" s="636"/>
      <c r="QBX40" s="636"/>
      <c r="QBY40" s="636"/>
      <c r="QBZ40" s="636"/>
      <c r="QCA40" s="636"/>
      <c r="QCB40" s="636"/>
      <c r="QCC40" s="636"/>
      <c r="QCD40" s="636"/>
      <c r="QCE40" s="636"/>
      <c r="QCF40" s="636"/>
      <c r="QCG40" s="636"/>
      <c r="QCH40" s="636"/>
      <c r="QCI40" s="636"/>
      <c r="QCJ40" s="636"/>
      <c r="QCK40" s="636"/>
      <c r="QCL40" s="636"/>
      <c r="QCM40" s="636"/>
      <c r="QCN40" s="636"/>
      <c r="QCO40" s="636"/>
      <c r="QCP40" s="636"/>
      <c r="QCQ40" s="636"/>
      <c r="QCR40" s="636"/>
      <c r="QCS40" s="636"/>
      <c r="QCT40" s="636"/>
      <c r="QCU40" s="636"/>
      <c r="QCV40" s="636"/>
      <c r="QCW40" s="636"/>
      <c r="QCX40" s="636"/>
      <c r="QCY40" s="636"/>
      <c r="QCZ40" s="636"/>
      <c r="QDA40" s="636"/>
      <c r="QDB40" s="636"/>
      <c r="QDC40" s="636"/>
      <c r="QDD40" s="636"/>
      <c r="QDE40" s="636"/>
      <c r="QDF40" s="636"/>
      <c r="QDG40" s="636"/>
      <c r="QDH40" s="636"/>
      <c r="QDI40" s="636"/>
      <c r="QDJ40" s="636"/>
      <c r="QDK40" s="636"/>
      <c r="QDL40" s="636"/>
      <c r="QDM40" s="636"/>
      <c r="QDN40" s="636"/>
      <c r="QDO40" s="636"/>
      <c r="QDP40" s="636"/>
      <c r="QDQ40" s="636"/>
      <c r="QDR40" s="636"/>
      <c r="QDS40" s="636"/>
      <c r="QDT40" s="636"/>
      <c r="QDU40" s="636"/>
      <c r="QDV40" s="636"/>
      <c r="QDW40" s="636"/>
      <c r="QDX40" s="636"/>
      <c r="QDY40" s="636"/>
      <c r="QDZ40" s="636"/>
      <c r="QEA40" s="636"/>
      <c r="QEB40" s="636"/>
      <c r="QEC40" s="636"/>
      <c r="QED40" s="636"/>
      <c r="QEE40" s="636"/>
      <c r="QEF40" s="636"/>
      <c r="QEG40" s="636"/>
      <c r="QEH40" s="636"/>
      <c r="QEI40" s="636"/>
      <c r="QEJ40" s="636"/>
      <c r="QEK40" s="636"/>
      <c r="QEL40" s="636"/>
      <c r="QEM40" s="636"/>
      <c r="QEN40" s="636"/>
      <c r="QEO40" s="636"/>
      <c r="QEP40" s="636"/>
      <c r="QEQ40" s="636"/>
      <c r="QER40" s="636"/>
      <c r="QES40" s="636"/>
      <c r="QET40" s="636"/>
      <c r="QEU40" s="636"/>
      <c r="QEV40" s="636"/>
      <c r="QEW40" s="636"/>
      <c r="QEX40" s="636"/>
      <c r="QEY40" s="636"/>
      <c r="QEZ40" s="636"/>
      <c r="QFA40" s="636"/>
      <c r="QFB40" s="636"/>
      <c r="QFC40" s="636"/>
      <c r="QFD40" s="636"/>
      <c r="QFE40" s="636"/>
      <c r="QFF40" s="636"/>
      <c r="QFG40" s="636"/>
      <c r="QFH40" s="636"/>
      <c r="QFI40" s="636"/>
      <c r="QFJ40" s="636"/>
      <c r="QFK40" s="636"/>
      <c r="QFL40" s="636"/>
      <c r="QFM40" s="636"/>
      <c r="QFN40" s="636"/>
      <c r="QFO40" s="636"/>
      <c r="QFP40" s="636"/>
      <c r="QFQ40" s="636"/>
      <c r="QFR40" s="636"/>
      <c r="QFS40" s="636"/>
      <c r="QFT40" s="636"/>
      <c r="QFU40" s="636"/>
      <c r="QFV40" s="636"/>
      <c r="QFW40" s="636"/>
      <c r="QFX40" s="636"/>
      <c r="QFY40" s="636"/>
      <c r="QFZ40" s="636"/>
      <c r="QGA40" s="636"/>
      <c r="QGB40" s="636"/>
      <c r="QGC40" s="636"/>
      <c r="QGD40" s="636"/>
      <c r="QGE40" s="636"/>
      <c r="QGF40" s="636"/>
      <c r="QGG40" s="636"/>
      <c r="QGH40" s="636"/>
      <c r="QGI40" s="636"/>
      <c r="QGJ40" s="636"/>
      <c r="QGK40" s="636"/>
      <c r="QGL40" s="636"/>
      <c r="QGM40" s="636"/>
      <c r="QGN40" s="636"/>
      <c r="QGO40" s="636"/>
      <c r="QGP40" s="636"/>
      <c r="QGQ40" s="636"/>
      <c r="QGR40" s="636"/>
      <c r="QGS40" s="636"/>
      <c r="QGT40" s="636"/>
      <c r="QGU40" s="636"/>
      <c r="QGV40" s="636"/>
      <c r="QGW40" s="636"/>
      <c r="QGX40" s="636"/>
      <c r="QGY40" s="636"/>
      <c r="QGZ40" s="636"/>
      <c r="QHA40" s="636"/>
      <c r="QHB40" s="636"/>
      <c r="QHC40" s="636"/>
      <c r="QHD40" s="636"/>
      <c r="QHE40" s="636"/>
      <c r="QHF40" s="636"/>
      <c r="QHG40" s="636"/>
      <c r="QHH40" s="636"/>
      <c r="QHI40" s="636"/>
      <c r="QHJ40" s="636"/>
      <c r="QHK40" s="636"/>
      <c r="QHL40" s="636"/>
      <c r="QHM40" s="636"/>
      <c r="QHN40" s="636"/>
      <c r="QHO40" s="636"/>
      <c r="QHP40" s="636"/>
      <c r="QHQ40" s="636"/>
      <c r="QHR40" s="636"/>
      <c r="QHS40" s="636"/>
      <c r="QHT40" s="636"/>
      <c r="QHU40" s="636"/>
      <c r="QHV40" s="636"/>
      <c r="QHW40" s="636"/>
      <c r="QHX40" s="636"/>
      <c r="QHY40" s="636"/>
      <c r="QHZ40" s="636"/>
      <c r="QIA40" s="636"/>
      <c r="QIB40" s="636"/>
      <c r="QIC40" s="636"/>
      <c r="QID40" s="636"/>
      <c r="QIE40" s="636"/>
      <c r="QIF40" s="636"/>
      <c r="QIG40" s="636"/>
      <c r="QIH40" s="636"/>
      <c r="QII40" s="636"/>
      <c r="QIJ40" s="636"/>
      <c r="QIK40" s="636"/>
      <c r="QIL40" s="636"/>
      <c r="QIM40" s="636"/>
      <c r="QIN40" s="636"/>
      <c r="QIO40" s="636"/>
      <c r="QIP40" s="636"/>
      <c r="QIQ40" s="636"/>
      <c r="QIR40" s="636"/>
      <c r="QIS40" s="636"/>
      <c r="QIT40" s="636"/>
      <c r="QIU40" s="636"/>
      <c r="QIV40" s="636"/>
      <c r="QIW40" s="636"/>
      <c r="QIX40" s="636"/>
      <c r="QIY40" s="636"/>
      <c r="QIZ40" s="636"/>
      <c r="QJA40" s="636"/>
      <c r="QJB40" s="636"/>
      <c r="QJC40" s="636"/>
      <c r="QJD40" s="636"/>
      <c r="QJE40" s="636"/>
      <c r="QJF40" s="636"/>
      <c r="QJG40" s="636"/>
      <c r="QJH40" s="636"/>
      <c r="QJI40" s="636"/>
      <c r="QJJ40" s="636"/>
      <c r="QJK40" s="636"/>
      <c r="QJL40" s="636"/>
      <c r="QJM40" s="636"/>
      <c r="QJN40" s="636"/>
      <c r="QJO40" s="636"/>
      <c r="QJP40" s="636"/>
      <c r="QJQ40" s="636"/>
      <c r="QJR40" s="636"/>
      <c r="QJS40" s="636"/>
      <c r="QJT40" s="636"/>
      <c r="QJU40" s="636"/>
      <c r="QJV40" s="636"/>
      <c r="QJW40" s="636"/>
      <c r="QJX40" s="636"/>
      <c r="QJY40" s="636"/>
      <c r="QJZ40" s="636"/>
      <c r="QKA40" s="636"/>
      <c r="QKB40" s="636"/>
      <c r="QKC40" s="636"/>
      <c r="QKD40" s="636"/>
      <c r="QKE40" s="636"/>
      <c r="QKF40" s="636"/>
      <c r="QKG40" s="636"/>
      <c r="QKH40" s="636"/>
      <c r="QKI40" s="636"/>
      <c r="QKJ40" s="636"/>
      <c r="QKK40" s="636"/>
      <c r="QKL40" s="636"/>
      <c r="QKM40" s="636"/>
      <c r="QKN40" s="636"/>
      <c r="QKO40" s="636"/>
      <c r="QKP40" s="636"/>
      <c r="QKQ40" s="636"/>
      <c r="QKR40" s="636"/>
      <c r="QKS40" s="636"/>
      <c r="QKT40" s="636"/>
      <c r="QKU40" s="636"/>
      <c r="QKV40" s="636"/>
      <c r="QKW40" s="636"/>
      <c r="QKX40" s="636"/>
      <c r="QKY40" s="636"/>
      <c r="QKZ40" s="636"/>
      <c r="QLA40" s="636"/>
      <c r="QLB40" s="636"/>
      <c r="QLC40" s="636"/>
      <c r="QLD40" s="636"/>
      <c r="QLE40" s="636"/>
      <c r="QLF40" s="636"/>
      <c r="QLG40" s="636"/>
      <c r="QLH40" s="636"/>
      <c r="QLI40" s="636"/>
      <c r="QLJ40" s="636"/>
      <c r="QLK40" s="636"/>
      <c r="QLL40" s="636"/>
      <c r="QLM40" s="636"/>
      <c r="QLN40" s="636"/>
      <c r="QLO40" s="636"/>
      <c r="QLP40" s="636"/>
      <c r="QLQ40" s="636"/>
      <c r="QLR40" s="636"/>
      <c r="QLS40" s="636"/>
      <c r="QLT40" s="636"/>
      <c r="QLU40" s="636"/>
      <c r="QLV40" s="636"/>
      <c r="QLW40" s="636"/>
      <c r="QLX40" s="636"/>
      <c r="QLY40" s="636"/>
      <c r="QLZ40" s="636"/>
      <c r="QMA40" s="636"/>
      <c r="QMB40" s="636"/>
      <c r="QMC40" s="636"/>
      <c r="QMD40" s="636"/>
      <c r="QME40" s="636"/>
      <c r="QMF40" s="636"/>
      <c r="QMG40" s="636"/>
      <c r="QMH40" s="636"/>
      <c r="QMI40" s="636"/>
      <c r="QMJ40" s="636"/>
      <c r="QMK40" s="636"/>
      <c r="QML40" s="636"/>
      <c r="QMM40" s="636"/>
      <c r="QMN40" s="636"/>
      <c r="QMO40" s="636"/>
      <c r="QMP40" s="636"/>
      <c r="QMQ40" s="636"/>
      <c r="QMR40" s="636"/>
      <c r="QMS40" s="636"/>
      <c r="QMT40" s="636"/>
      <c r="QMU40" s="636"/>
      <c r="QMV40" s="636"/>
      <c r="QMW40" s="636"/>
      <c r="QMX40" s="636"/>
      <c r="QMY40" s="636"/>
      <c r="QMZ40" s="636"/>
      <c r="QNA40" s="636"/>
      <c r="QNB40" s="636"/>
      <c r="QNC40" s="636"/>
      <c r="QND40" s="636"/>
      <c r="QNE40" s="636"/>
      <c r="QNF40" s="636"/>
      <c r="QNG40" s="636"/>
      <c r="QNH40" s="636"/>
      <c r="QNI40" s="636"/>
      <c r="QNJ40" s="636"/>
      <c r="QNK40" s="636"/>
      <c r="QNL40" s="636"/>
      <c r="QNM40" s="636"/>
      <c r="QNN40" s="636"/>
      <c r="QNO40" s="636"/>
      <c r="QNP40" s="636"/>
      <c r="QNQ40" s="636"/>
      <c r="QNR40" s="636"/>
      <c r="QNS40" s="636"/>
      <c r="QNT40" s="636"/>
      <c r="QNU40" s="636"/>
      <c r="QNV40" s="636"/>
      <c r="QNW40" s="636"/>
      <c r="QNX40" s="636"/>
      <c r="QNY40" s="636"/>
      <c r="QNZ40" s="636"/>
      <c r="QOA40" s="636"/>
      <c r="QOB40" s="636"/>
      <c r="QOC40" s="636"/>
      <c r="QOD40" s="636"/>
      <c r="QOE40" s="636"/>
      <c r="QOF40" s="636"/>
      <c r="QOG40" s="636"/>
      <c r="QOH40" s="636"/>
      <c r="QOI40" s="636"/>
      <c r="QOJ40" s="636"/>
      <c r="QOK40" s="636"/>
      <c r="QOL40" s="636"/>
      <c r="QOM40" s="636"/>
      <c r="QON40" s="636"/>
      <c r="QOO40" s="636"/>
      <c r="QOP40" s="636"/>
      <c r="QOQ40" s="636"/>
      <c r="QOR40" s="636"/>
      <c r="QOS40" s="636"/>
      <c r="QOT40" s="636"/>
      <c r="QOU40" s="636"/>
      <c r="QOV40" s="636"/>
      <c r="QOW40" s="636"/>
      <c r="QOX40" s="636"/>
      <c r="QOY40" s="636"/>
      <c r="QOZ40" s="636"/>
      <c r="QPA40" s="636"/>
      <c r="QPB40" s="636"/>
      <c r="QPC40" s="636"/>
      <c r="QPD40" s="636"/>
      <c r="QPE40" s="636"/>
      <c r="QPF40" s="636"/>
      <c r="QPG40" s="636"/>
      <c r="QPH40" s="636"/>
      <c r="QPI40" s="636"/>
      <c r="QPJ40" s="636"/>
      <c r="QPK40" s="636"/>
      <c r="QPL40" s="636"/>
      <c r="QPM40" s="636"/>
      <c r="QPN40" s="636"/>
      <c r="QPO40" s="636"/>
      <c r="QPP40" s="636"/>
      <c r="QPQ40" s="636"/>
      <c r="QPR40" s="636"/>
      <c r="QPS40" s="636"/>
      <c r="QPT40" s="636"/>
      <c r="QPU40" s="636"/>
      <c r="QPV40" s="636"/>
      <c r="QPW40" s="636"/>
      <c r="QPX40" s="636"/>
      <c r="QPY40" s="636"/>
      <c r="QPZ40" s="636"/>
      <c r="QQA40" s="636"/>
      <c r="QQB40" s="636"/>
      <c r="QQC40" s="636"/>
      <c r="QQD40" s="636"/>
      <c r="QQE40" s="636"/>
      <c r="QQF40" s="636"/>
      <c r="QQG40" s="636"/>
      <c r="QQH40" s="636"/>
      <c r="QQI40" s="636"/>
      <c r="QQJ40" s="636"/>
      <c r="QQK40" s="636"/>
      <c r="QQL40" s="636"/>
      <c r="QQM40" s="636"/>
      <c r="QQN40" s="636"/>
      <c r="QQO40" s="636"/>
      <c r="QQP40" s="636"/>
      <c r="QQQ40" s="636"/>
      <c r="QQR40" s="636"/>
      <c r="QQS40" s="636"/>
      <c r="QQT40" s="636"/>
      <c r="QQU40" s="636"/>
      <c r="QQV40" s="636"/>
      <c r="QQW40" s="636"/>
      <c r="QQX40" s="636"/>
      <c r="QQY40" s="636"/>
      <c r="QQZ40" s="636"/>
      <c r="QRA40" s="636"/>
      <c r="QRB40" s="636"/>
      <c r="QRC40" s="636"/>
      <c r="QRD40" s="636"/>
      <c r="QRE40" s="636"/>
      <c r="QRF40" s="636"/>
      <c r="QRG40" s="636"/>
      <c r="QRH40" s="636"/>
      <c r="QRI40" s="636"/>
      <c r="QRJ40" s="636"/>
      <c r="QRK40" s="636"/>
      <c r="QRL40" s="636"/>
      <c r="QRM40" s="636"/>
      <c r="QRN40" s="636"/>
      <c r="QRO40" s="636"/>
      <c r="QRP40" s="636"/>
      <c r="QRQ40" s="636"/>
      <c r="QRR40" s="636"/>
      <c r="QRS40" s="636"/>
      <c r="QRT40" s="636"/>
      <c r="QRU40" s="636"/>
      <c r="QRV40" s="636"/>
      <c r="QRW40" s="636"/>
      <c r="QRX40" s="636"/>
      <c r="QRY40" s="636"/>
      <c r="QRZ40" s="636"/>
      <c r="QSA40" s="636"/>
      <c r="QSB40" s="636"/>
      <c r="QSC40" s="636"/>
      <c r="QSD40" s="636"/>
      <c r="QSE40" s="636"/>
      <c r="QSF40" s="636"/>
      <c r="QSG40" s="636"/>
      <c r="QSH40" s="636"/>
      <c r="QSI40" s="636"/>
      <c r="QSJ40" s="636"/>
      <c r="QSK40" s="636"/>
      <c r="QSL40" s="636"/>
      <c r="QSM40" s="636"/>
      <c r="QSN40" s="636"/>
      <c r="QSO40" s="636"/>
      <c r="QSP40" s="636"/>
      <c r="QSQ40" s="636"/>
      <c r="QSR40" s="636"/>
      <c r="QSS40" s="636"/>
      <c r="QST40" s="636"/>
      <c r="QSU40" s="636"/>
      <c r="QSV40" s="636"/>
      <c r="QSW40" s="636"/>
      <c r="QSX40" s="636"/>
      <c r="QSY40" s="636"/>
      <c r="QSZ40" s="636"/>
      <c r="QTA40" s="636"/>
      <c r="QTB40" s="636"/>
      <c r="QTC40" s="636"/>
      <c r="QTD40" s="636"/>
      <c r="QTE40" s="636"/>
      <c r="QTF40" s="636"/>
      <c r="QTG40" s="636"/>
      <c r="QTH40" s="636"/>
      <c r="QTI40" s="636"/>
      <c r="QTJ40" s="636"/>
      <c r="QTK40" s="636"/>
      <c r="QTL40" s="636"/>
      <c r="QTM40" s="636"/>
      <c r="QTN40" s="636"/>
      <c r="QTO40" s="636"/>
      <c r="QTP40" s="636"/>
      <c r="QTQ40" s="636"/>
      <c r="QTR40" s="636"/>
      <c r="QTS40" s="636"/>
      <c r="QTT40" s="636"/>
      <c r="QTU40" s="636"/>
      <c r="QTV40" s="636"/>
      <c r="QTW40" s="636"/>
      <c r="QTX40" s="636"/>
      <c r="QTY40" s="636"/>
      <c r="QTZ40" s="636"/>
      <c r="QUA40" s="636"/>
      <c r="QUB40" s="636"/>
      <c r="QUC40" s="636"/>
      <c r="QUD40" s="636"/>
      <c r="QUE40" s="636"/>
      <c r="QUF40" s="636"/>
      <c r="QUG40" s="636"/>
      <c r="QUH40" s="636"/>
      <c r="QUI40" s="636"/>
      <c r="QUJ40" s="636"/>
      <c r="QUK40" s="636"/>
      <c r="QUL40" s="636"/>
      <c r="QUM40" s="636"/>
      <c r="QUN40" s="636"/>
      <c r="QUO40" s="636"/>
      <c r="QUP40" s="636"/>
      <c r="QUQ40" s="636"/>
      <c r="QUR40" s="636"/>
      <c r="QUS40" s="636"/>
      <c r="QUT40" s="636"/>
      <c r="QUU40" s="636"/>
      <c r="QUV40" s="636"/>
      <c r="QUW40" s="636"/>
      <c r="QUX40" s="636"/>
      <c r="QUY40" s="636"/>
      <c r="QUZ40" s="636"/>
      <c r="QVA40" s="636"/>
      <c r="QVB40" s="636"/>
      <c r="QVC40" s="636"/>
      <c r="QVD40" s="636"/>
      <c r="QVE40" s="636"/>
      <c r="QVF40" s="636"/>
      <c r="QVG40" s="636"/>
      <c r="QVH40" s="636"/>
      <c r="QVI40" s="636"/>
      <c r="QVJ40" s="636"/>
      <c r="QVK40" s="636"/>
      <c r="QVL40" s="636"/>
      <c r="QVM40" s="636"/>
      <c r="QVN40" s="636"/>
      <c r="QVO40" s="636"/>
      <c r="QVP40" s="636"/>
      <c r="QVQ40" s="636"/>
      <c r="QVR40" s="636"/>
      <c r="QVS40" s="636"/>
      <c r="QVT40" s="636"/>
      <c r="QVU40" s="636"/>
      <c r="QVV40" s="636"/>
      <c r="QVW40" s="636"/>
      <c r="QVX40" s="636"/>
      <c r="QVY40" s="636"/>
      <c r="QVZ40" s="636"/>
      <c r="QWA40" s="636"/>
      <c r="QWB40" s="636"/>
      <c r="QWC40" s="636"/>
      <c r="QWD40" s="636"/>
      <c r="QWE40" s="636"/>
      <c r="QWF40" s="636"/>
      <c r="QWG40" s="636"/>
      <c r="QWH40" s="636"/>
      <c r="QWI40" s="636"/>
      <c r="QWJ40" s="636"/>
      <c r="QWK40" s="636"/>
      <c r="QWL40" s="636"/>
      <c r="QWM40" s="636"/>
      <c r="QWN40" s="636"/>
      <c r="QWO40" s="636"/>
      <c r="QWP40" s="636"/>
      <c r="QWQ40" s="636"/>
      <c r="QWR40" s="636"/>
      <c r="QWS40" s="636"/>
      <c r="QWT40" s="636"/>
      <c r="QWU40" s="636"/>
      <c r="QWV40" s="636"/>
      <c r="QWW40" s="636"/>
      <c r="QWX40" s="636"/>
      <c r="QWY40" s="636"/>
      <c r="QWZ40" s="636"/>
      <c r="QXA40" s="636"/>
      <c r="QXB40" s="636"/>
      <c r="QXC40" s="636"/>
      <c r="QXD40" s="636"/>
      <c r="QXE40" s="636"/>
      <c r="QXF40" s="636"/>
      <c r="QXG40" s="636"/>
      <c r="QXH40" s="636"/>
      <c r="QXI40" s="636"/>
      <c r="QXJ40" s="636"/>
      <c r="QXK40" s="636"/>
      <c r="QXL40" s="636"/>
      <c r="QXM40" s="636"/>
      <c r="QXN40" s="636"/>
      <c r="QXO40" s="636"/>
      <c r="QXP40" s="636"/>
      <c r="QXQ40" s="636"/>
      <c r="QXR40" s="636"/>
      <c r="QXS40" s="636"/>
      <c r="QXT40" s="636"/>
      <c r="QXU40" s="636"/>
      <c r="QXV40" s="636"/>
      <c r="QXW40" s="636"/>
      <c r="QXX40" s="636"/>
      <c r="QXY40" s="636"/>
      <c r="QXZ40" s="636"/>
      <c r="QYA40" s="636"/>
      <c r="QYB40" s="636"/>
      <c r="QYC40" s="636"/>
      <c r="QYD40" s="636"/>
      <c r="QYE40" s="636"/>
      <c r="QYF40" s="636"/>
      <c r="QYG40" s="636"/>
      <c r="QYH40" s="636"/>
      <c r="QYI40" s="636"/>
      <c r="QYJ40" s="636"/>
      <c r="QYK40" s="636"/>
      <c r="QYL40" s="636"/>
      <c r="QYM40" s="636"/>
      <c r="QYN40" s="636"/>
      <c r="QYO40" s="636"/>
      <c r="QYP40" s="636"/>
      <c r="QYQ40" s="636"/>
      <c r="QYR40" s="636"/>
      <c r="QYS40" s="636"/>
      <c r="QYT40" s="636"/>
      <c r="QYU40" s="636"/>
      <c r="QYV40" s="636"/>
      <c r="QYW40" s="636"/>
      <c r="QYX40" s="636"/>
      <c r="QYY40" s="636"/>
      <c r="QYZ40" s="636"/>
      <c r="QZA40" s="636"/>
      <c r="QZB40" s="636"/>
      <c r="QZC40" s="636"/>
      <c r="QZD40" s="636"/>
      <c r="QZE40" s="636"/>
      <c r="QZF40" s="636"/>
      <c r="QZG40" s="636"/>
      <c r="QZH40" s="636"/>
      <c r="QZI40" s="636"/>
      <c r="QZJ40" s="636"/>
      <c r="QZK40" s="636"/>
      <c r="QZL40" s="636"/>
      <c r="QZM40" s="636"/>
      <c r="QZN40" s="636"/>
      <c r="QZO40" s="636"/>
      <c r="QZP40" s="636"/>
      <c r="QZQ40" s="636"/>
      <c r="QZR40" s="636"/>
      <c r="QZS40" s="636"/>
      <c r="QZT40" s="636"/>
      <c r="QZU40" s="636"/>
      <c r="QZV40" s="636"/>
      <c r="QZW40" s="636"/>
      <c r="QZX40" s="636"/>
      <c r="QZY40" s="636"/>
      <c r="QZZ40" s="636"/>
      <c r="RAA40" s="636"/>
      <c r="RAB40" s="636"/>
      <c r="RAC40" s="636"/>
      <c r="RAD40" s="636"/>
      <c r="RAE40" s="636"/>
      <c r="RAF40" s="636"/>
      <c r="RAG40" s="636"/>
      <c r="RAH40" s="636"/>
      <c r="RAI40" s="636"/>
      <c r="RAJ40" s="636"/>
      <c r="RAK40" s="636"/>
      <c r="RAL40" s="636"/>
      <c r="RAM40" s="636"/>
      <c r="RAN40" s="636"/>
      <c r="RAO40" s="636"/>
      <c r="RAP40" s="636"/>
      <c r="RAQ40" s="636"/>
      <c r="RAR40" s="636"/>
      <c r="RAS40" s="636"/>
      <c r="RAT40" s="636"/>
      <c r="RAU40" s="636"/>
      <c r="RAV40" s="636"/>
      <c r="RAW40" s="636"/>
      <c r="RAX40" s="636"/>
      <c r="RAY40" s="636"/>
      <c r="RAZ40" s="636"/>
      <c r="RBA40" s="636"/>
      <c r="RBB40" s="636"/>
      <c r="RBC40" s="636"/>
      <c r="RBD40" s="636"/>
      <c r="RBE40" s="636"/>
      <c r="RBF40" s="636"/>
      <c r="RBG40" s="636"/>
      <c r="RBH40" s="636"/>
      <c r="RBI40" s="636"/>
      <c r="RBJ40" s="636"/>
      <c r="RBK40" s="636"/>
      <c r="RBL40" s="636"/>
      <c r="RBM40" s="636"/>
      <c r="RBN40" s="636"/>
      <c r="RBO40" s="636"/>
      <c r="RBP40" s="636"/>
      <c r="RBQ40" s="636"/>
      <c r="RBR40" s="636"/>
      <c r="RBS40" s="636"/>
      <c r="RBT40" s="636"/>
      <c r="RBU40" s="636"/>
      <c r="RBV40" s="636"/>
      <c r="RBW40" s="636"/>
      <c r="RBX40" s="636"/>
      <c r="RBY40" s="636"/>
      <c r="RBZ40" s="636"/>
      <c r="RCA40" s="636"/>
      <c r="RCB40" s="636"/>
      <c r="RCC40" s="636"/>
      <c r="RCD40" s="636"/>
      <c r="RCE40" s="636"/>
      <c r="RCF40" s="636"/>
      <c r="RCG40" s="636"/>
      <c r="RCH40" s="636"/>
      <c r="RCI40" s="636"/>
      <c r="RCJ40" s="636"/>
      <c r="RCK40" s="636"/>
      <c r="RCL40" s="636"/>
      <c r="RCM40" s="636"/>
      <c r="RCN40" s="636"/>
      <c r="RCO40" s="636"/>
      <c r="RCP40" s="636"/>
      <c r="RCQ40" s="636"/>
      <c r="RCR40" s="636"/>
      <c r="RCS40" s="636"/>
      <c r="RCT40" s="636"/>
      <c r="RCU40" s="636"/>
      <c r="RCV40" s="636"/>
      <c r="RCW40" s="636"/>
      <c r="RCX40" s="636"/>
      <c r="RCY40" s="636"/>
      <c r="RCZ40" s="636"/>
      <c r="RDA40" s="636"/>
      <c r="RDB40" s="636"/>
      <c r="RDC40" s="636"/>
      <c r="RDD40" s="636"/>
      <c r="RDE40" s="636"/>
      <c r="RDF40" s="636"/>
      <c r="RDG40" s="636"/>
      <c r="RDH40" s="636"/>
      <c r="RDI40" s="636"/>
      <c r="RDJ40" s="636"/>
      <c r="RDK40" s="636"/>
      <c r="RDL40" s="636"/>
      <c r="RDM40" s="636"/>
      <c r="RDN40" s="636"/>
      <c r="RDO40" s="636"/>
      <c r="RDP40" s="636"/>
      <c r="RDQ40" s="636"/>
      <c r="RDR40" s="636"/>
      <c r="RDS40" s="636"/>
      <c r="RDT40" s="636"/>
      <c r="RDU40" s="636"/>
      <c r="RDV40" s="636"/>
      <c r="RDW40" s="636"/>
      <c r="RDX40" s="636"/>
      <c r="RDY40" s="636"/>
      <c r="RDZ40" s="636"/>
      <c r="REA40" s="636"/>
      <c r="REB40" s="636"/>
      <c r="REC40" s="636"/>
      <c r="RED40" s="636"/>
      <c r="REE40" s="636"/>
      <c r="REF40" s="636"/>
      <c r="REG40" s="636"/>
      <c r="REH40" s="636"/>
      <c r="REI40" s="636"/>
      <c r="REJ40" s="636"/>
      <c r="REK40" s="636"/>
      <c r="REL40" s="636"/>
      <c r="REM40" s="636"/>
      <c r="REN40" s="636"/>
      <c r="REO40" s="636"/>
      <c r="REP40" s="636"/>
      <c r="REQ40" s="636"/>
      <c r="RER40" s="636"/>
      <c r="RES40" s="636"/>
      <c r="RET40" s="636"/>
      <c r="REU40" s="636"/>
      <c r="REV40" s="636"/>
      <c r="REW40" s="636"/>
      <c r="REX40" s="636"/>
      <c r="REY40" s="636"/>
      <c r="REZ40" s="636"/>
      <c r="RFA40" s="636"/>
      <c r="RFB40" s="636"/>
      <c r="RFC40" s="636"/>
      <c r="RFD40" s="636"/>
      <c r="RFE40" s="636"/>
      <c r="RFF40" s="636"/>
      <c r="RFG40" s="636"/>
      <c r="RFH40" s="636"/>
      <c r="RFI40" s="636"/>
      <c r="RFJ40" s="636"/>
      <c r="RFK40" s="636"/>
      <c r="RFL40" s="636"/>
      <c r="RFM40" s="636"/>
      <c r="RFN40" s="636"/>
      <c r="RFO40" s="636"/>
      <c r="RFP40" s="636"/>
      <c r="RFQ40" s="636"/>
      <c r="RFR40" s="636"/>
      <c r="RFS40" s="636"/>
      <c r="RFT40" s="636"/>
      <c r="RFU40" s="636"/>
      <c r="RFV40" s="636"/>
      <c r="RFW40" s="636"/>
      <c r="RFX40" s="636"/>
      <c r="RFY40" s="636"/>
      <c r="RFZ40" s="636"/>
      <c r="RGA40" s="636"/>
      <c r="RGB40" s="636"/>
      <c r="RGC40" s="636"/>
      <c r="RGD40" s="636"/>
      <c r="RGE40" s="636"/>
      <c r="RGF40" s="636"/>
      <c r="RGG40" s="636"/>
      <c r="RGH40" s="636"/>
      <c r="RGI40" s="636"/>
      <c r="RGJ40" s="636"/>
      <c r="RGK40" s="636"/>
      <c r="RGL40" s="636"/>
      <c r="RGM40" s="636"/>
      <c r="RGN40" s="636"/>
      <c r="RGO40" s="636"/>
      <c r="RGP40" s="636"/>
      <c r="RGQ40" s="636"/>
      <c r="RGR40" s="636"/>
      <c r="RGS40" s="636"/>
      <c r="RGT40" s="636"/>
      <c r="RGU40" s="636"/>
      <c r="RGV40" s="636"/>
      <c r="RGW40" s="636"/>
      <c r="RGX40" s="636"/>
      <c r="RGY40" s="636"/>
      <c r="RGZ40" s="636"/>
      <c r="RHA40" s="636"/>
      <c r="RHB40" s="636"/>
      <c r="RHC40" s="636"/>
      <c r="RHD40" s="636"/>
      <c r="RHE40" s="636"/>
      <c r="RHF40" s="636"/>
      <c r="RHG40" s="636"/>
      <c r="RHH40" s="636"/>
      <c r="RHI40" s="636"/>
      <c r="RHJ40" s="636"/>
      <c r="RHK40" s="636"/>
      <c r="RHL40" s="636"/>
      <c r="RHM40" s="636"/>
      <c r="RHN40" s="636"/>
      <c r="RHO40" s="636"/>
      <c r="RHP40" s="636"/>
      <c r="RHQ40" s="636"/>
      <c r="RHR40" s="636"/>
      <c r="RHS40" s="636"/>
      <c r="RHT40" s="636"/>
      <c r="RHU40" s="636"/>
      <c r="RHV40" s="636"/>
      <c r="RHW40" s="636"/>
      <c r="RHX40" s="636"/>
      <c r="RHY40" s="636"/>
      <c r="RHZ40" s="636"/>
      <c r="RIA40" s="636"/>
      <c r="RIB40" s="636"/>
      <c r="RIC40" s="636"/>
      <c r="RID40" s="636"/>
      <c r="RIE40" s="636"/>
      <c r="RIF40" s="636"/>
      <c r="RIG40" s="636"/>
      <c r="RIH40" s="636"/>
      <c r="RII40" s="636"/>
      <c r="RIJ40" s="636"/>
      <c r="RIK40" s="636"/>
      <c r="RIL40" s="636"/>
      <c r="RIM40" s="636"/>
      <c r="RIN40" s="636"/>
      <c r="RIO40" s="636"/>
      <c r="RIP40" s="636"/>
      <c r="RIQ40" s="636"/>
      <c r="RIR40" s="636"/>
      <c r="RIS40" s="636"/>
      <c r="RIT40" s="636"/>
      <c r="RIU40" s="636"/>
      <c r="RIV40" s="636"/>
      <c r="RIW40" s="636"/>
      <c r="RIX40" s="636"/>
      <c r="RIY40" s="636"/>
      <c r="RIZ40" s="636"/>
      <c r="RJA40" s="636"/>
      <c r="RJB40" s="636"/>
      <c r="RJC40" s="636"/>
      <c r="RJD40" s="636"/>
      <c r="RJE40" s="636"/>
      <c r="RJF40" s="636"/>
      <c r="RJG40" s="636"/>
      <c r="RJH40" s="636"/>
      <c r="RJI40" s="636"/>
      <c r="RJJ40" s="636"/>
      <c r="RJK40" s="636"/>
      <c r="RJL40" s="636"/>
      <c r="RJM40" s="636"/>
      <c r="RJN40" s="636"/>
      <c r="RJO40" s="636"/>
      <c r="RJP40" s="636"/>
      <c r="RJQ40" s="636"/>
      <c r="RJR40" s="636"/>
      <c r="RJS40" s="636"/>
      <c r="RJT40" s="636"/>
      <c r="RJU40" s="636"/>
      <c r="RJV40" s="636"/>
      <c r="RJW40" s="636"/>
      <c r="RJX40" s="636"/>
      <c r="RJY40" s="636"/>
      <c r="RJZ40" s="636"/>
      <c r="RKA40" s="636"/>
      <c r="RKB40" s="636"/>
      <c r="RKC40" s="636"/>
      <c r="RKD40" s="636"/>
      <c r="RKE40" s="636"/>
      <c r="RKF40" s="636"/>
      <c r="RKG40" s="636"/>
      <c r="RKH40" s="636"/>
      <c r="RKI40" s="636"/>
      <c r="RKJ40" s="636"/>
      <c r="RKK40" s="636"/>
      <c r="RKL40" s="636"/>
      <c r="RKM40" s="636"/>
      <c r="RKN40" s="636"/>
      <c r="RKO40" s="636"/>
      <c r="RKP40" s="636"/>
      <c r="RKQ40" s="636"/>
      <c r="RKR40" s="636"/>
      <c r="RKS40" s="636"/>
      <c r="RKT40" s="636"/>
      <c r="RKU40" s="636"/>
      <c r="RKV40" s="636"/>
      <c r="RKW40" s="636"/>
      <c r="RKX40" s="636"/>
      <c r="RKY40" s="636"/>
      <c r="RKZ40" s="636"/>
      <c r="RLA40" s="636"/>
      <c r="RLB40" s="636"/>
      <c r="RLC40" s="636"/>
      <c r="RLD40" s="636"/>
      <c r="RLE40" s="636"/>
      <c r="RLF40" s="636"/>
      <c r="RLG40" s="636"/>
      <c r="RLH40" s="636"/>
      <c r="RLI40" s="636"/>
      <c r="RLJ40" s="636"/>
      <c r="RLK40" s="636"/>
      <c r="RLL40" s="636"/>
      <c r="RLM40" s="636"/>
      <c r="RLN40" s="636"/>
      <c r="RLO40" s="636"/>
      <c r="RLP40" s="636"/>
      <c r="RLQ40" s="636"/>
      <c r="RLR40" s="636"/>
      <c r="RLS40" s="636"/>
      <c r="RLT40" s="636"/>
      <c r="RLU40" s="636"/>
      <c r="RLV40" s="636"/>
      <c r="RLW40" s="636"/>
      <c r="RLX40" s="636"/>
      <c r="RLY40" s="636"/>
      <c r="RLZ40" s="636"/>
      <c r="RMA40" s="636"/>
      <c r="RMB40" s="636"/>
      <c r="RMC40" s="636"/>
      <c r="RMD40" s="636"/>
      <c r="RME40" s="636"/>
      <c r="RMF40" s="636"/>
      <c r="RMG40" s="636"/>
      <c r="RMH40" s="636"/>
      <c r="RMI40" s="636"/>
      <c r="RMJ40" s="636"/>
      <c r="RMK40" s="636"/>
      <c r="RML40" s="636"/>
      <c r="RMM40" s="636"/>
      <c r="RMN40" s="636"/>
      <c r="RMO40" s="636"/>
      <c r="RMP40" s="636"/>
      <c r="RMQ40" s="636"/>
      <c r="RMR40" s="636"/>
      <c r="RMS40" s="636"/>
      <c r="RMT40" s="636"/>
      <c r="RMU40" s="636"/>
      <c r="RMV40" s="636"/>
      <c r="RMW40" s="636"/>
      <c r="RMX40" s="636"/>
      <c r="RMY40" s="636"/>
      <c r="RMZ40" s="636"/>
      <c r="RNA40" s="636"/>
      <c r="RNB40" s="636"/>
      <c r="RNC40" s="636"/>
      <c r="RND40" s="636"/>
      <c r="RNE40" s="636"/>
      <c r="RNF40" s="636"/>
      <c r="RNG40" s="636"/>
      <c r="RNH40" s="636"/>
      <c r="RNI40" s="636"/>
      <c r="RNJ40" s="636"/>
      <c r="RNK40" s="636"/>
      <c r="RNL40" s="636"/>
      <c r="RNM40" s="636"/>
      <c r="RNN40" s="636"/>
      <c r="RNO40" s="636"/>
      <c r="RNP40" s="636"/>
      <c r="RNQ40" s="636"/>
      <c r="RNR40" s="636"/>
      <c r="RNS40" s="636"/>
      <c r="RNT40" s="636"/>
      <c r="RNU40" s="636"/>
      <c r="RNV40" s="636"/>
      <c r="RNW40" s="636"/>
      <c r="RNX40" s="636"/>
      <c r="RNY40" s="636"/>
      <c r="RNZ40" s="636"/>
      <c r="ROA40" s="636"/>
      <c r="ROB40" s="636"/>
      <c r="ROC40" s="636"/>
      <c r="ROD40" s="636"/>
      <c r="ROE40" s="636"/>
      <c r="ROF40" s="636"/>
      <c r="ROG40" s="636"/>
      <c r="ROH40" s="636"/>
      <c r="ROI40" s="636"/>
      <c r="ROJ40" s="636"/>
      <c r="ROK40" s="636"/>
      <c r="ROL40" s="636"/>
      <c r="ROM40" s="636"/>
      <c r="RON40" s="636"/>
      <c r="ROO40" s="636"/>
      <c r="ROP40" s="636"/>
      <c r="ROQ40" s="636"/>
      <c r="ROR40" s="636"/>
      <c r="ROS40" s="636"/>
      <c r="ROT40" s="636"/>
      <c r="ROU40" s="636"/>
      <c r="ROV40" s="636"/>
      <c r="ROW40" s="636"/>
      <c r="ROX40" s="636"/>
      <c r="ROY40" s="636"/>
      <c r="ROZ40" s="636"/>
      <c r="RPA40" s="636"/>
      <c r="RPB40" s="636"/>
      <c r="RPC40" s="636"/>
      <c r="RPD40" s="636"/>
      <c r="RPE40" s="636"/>
      <c r="RPF40" s="636"/>
      <c r="RPG40" s="636"/>
      <c r="RPH40" s="636"/>
      <c r="RPI40" s="636"/>
      <c r="RPJ40" s="636"/>
      <c r="RPK40" s="636"/>
      <c r="RPL40" s="636"/>
      <c r="RPM40" s="636"/>
      <c r="RPN40" s="636"/>
      <c r="RPO40" s="636"/>
      <c r="RPP40" s="636"/>
      <c r="RPQ40" s="636"/>
      <c r="RPR40" s="636"/>
      <c r="RPS40" s="636"/>
      <c r="RPT40" s="636"/>
      <c r="RPU40" s="636"/>
      <c r="RPV40" s="636"/>
      <c r="RPW40" s="636"/>
      <c r="RPX40" s="636"/>
      <c r="RPY40" s="636"/>
      <c r="RPZ40" s="636"/>
      <c r="RQA40" s="636"/>
      <c r="RQB40" s="636"/>
      <c r="RQC40" s="636"/>
      <c r="RQD40" s="636"/>
      <c r="RQE40" s="636"/>
      <c r="RQF40" s="636"/>
      <c r="RQG40" s="636"/>
      <c r="RQH40" s="636"/>
      <c r="RQI40" s="636"/>
      <c r="RQJ40" s="636"/>
      <c r="RQK40" s="636"/>
      <c r="RQL40" s="636"/>
      <c r="RQM40" s="636"/>
      <c r="RQN40" s="636"/>
      <c r="RQO40" s="636"/>
      <c r="RQP40" s="636"/>
      <c r="RQQ40" s="636"/>
      <c r="RQR40" s="636"/>
      <c r="RQS40" s="636"/>
      <c r="RQT40" s="636"/>
      <c r="RQU40" s="636"/>
      <c r="RQV40" s="636"/>
      <c r="RQW40" s="636"/>
      <c r="RQX40" s="636"/>
      <c r="RQY40" s="636"/>
      <c r="RQZ40" s="636"/>
      <c r="RRA40" s="636"/>
      <c r="RRB40" s="636"/>
      <c r="RRC40" s="636"/>
      <c r="RRD40" s="636"/>
      <c r="RRE40" s="636"/>
      <c r="RRF40" s="636"/>
      <c r="RRG40" s="636"/>
      <c r="RRH40" s="636"/>
      <c r="RRI40" s="636"/>
      <c r="RRJ40" s="636"/>
      <c r="RRK40" s="636"/>
      <c r="RRL40" s="636"/>
      <c r="RRM40" s="636"/>
      <c r="RRN40" s="636"/>
      <c r="RRO40" s="636"/>
      <c r="RRP40" s="636"/>
      <c r="RRQ40" s="636"/>
      <c r="RRR40" s="636"/>
      <c r="RRS40" s="636"/>
      <c r="RRT40" s="636"/>
      <c r="RRU40" s="636"/>
      <c r="RRV40" s="636"/>
      <c r="RRW40" s="636"/>
      <c r="RRX40" s="636"/>
      <c r="RRY40" s="636"/>
      <c r="RRZ40" s="636"/>
      <c r="RSA40" s="636"/>
      <c r="RSB40" s="636"/>
      <c r="RSC40" s="636"/>
      <c r="RSD40" s="636"/>
      <c r="RSE40" s="636"/>
      <c r="RSF40" s="636"/>
      <c r="RSG40" s="636"/>
      <c r="RSH40" s="636"/>
      <c r="RSI40" s="636"/>
      <c r="RSJ40" s="636"/>
      <c r="RSK40" s="636"/>
      <c r="RSL40" s="636"/>
      <c r="RSM40" s="636"/>
      <c r="RSN40" s="636"/>
      <c r="RSO40" s="636"/>
      <c r="RSP40" s="636"/>
      <c r="RSQ40" s="636"/>
      <c r="RSR40" s="636"/>
      <c r="RSS40" s="636"/>
      <c r="RST40" s="636"/>
      <c r="RSU40" s="636"/>
      <c r="RSV40" s="636"/>
      <c r="RSW40" s="636"/>
      <c r="RSX40" s="636"/>
      <c r="RSY40" s="636"/>
      <c r="RSZ40" s="636"/>
      <c r="RTA40" s="636"/>
      <c r="RTB40" s="636"/>
      <c r="RTC40" s="636"/>
      <c r="RTD40" s="636"/>
      <c r="RTE40" s="636"/>
      <c r="RTF40" s="636"/>
      <c r="RTG40" s="636"/>
      <c r="RTH40" s="636"/>
      <c r="RTI40" s="636"/>
      <c r="RTJ40" s="636"/>
      <c r="RTK40" s="636"/>
      <c r="RTL40" s="636"/>
      <c r="RTM40" s="636"/>
      <c r="RTN40" s="636"/>
      <c r="RTO40" s="636"/>
      <c r="RTP40" s="636"/>
      <c r="RTQ40" s="636"/>
      <c r="RTR40" s="636"/>
      <c r="RTS40" s="636"/>
      <c r="RTT40" s="636"/>
      <c r="RTU40" s="636"/>
      <c r="RTV40" s="636"/>
      <c r="RTW40" s="636"/>
      <c r="RTX40" s="636"/>
      <c r="RTY40" s="636"/>
      <c r="RTZ40" s="636"/>
      <c r="RUA40" s="636"/>
      <c r="RUB40" s="636"/>
      <c r="RUC40" s="636"/>
      <c r="RUD40" s="636"/>
      <c r="RUE40" s="636"/>
      <c r="RUF40" s="636"/>
      <c r="RUG40" s="636"/>
      <c r="RUH40" s="636"/>
      <c r="RUI40" s="636"/>
      <c r="RUJ40" s="636"/>
      <c r="RUK40" s="636"/>
      <c r="RUL40" s="636"/>
      <c r="RUM40" s="636"/>
      <c r="RUN40" s="636"/>
      <c r="RUO40" s="636"/>
      <c r="RUP40" s="636"/>
      <c r="RUQ40" s="636"/>
      <c r="RUR40" s="636"/>
      <c r="RUS40" s="636"/>
      <c r="RUT40" s="636"/>
      <c r="RUU40" s="636"/>
      <c r="RUV40" s="636"/>
      <c r="RUW40" s="636"/>
      <c r="RUX40" s="636"/>
      <c r="RUY40" s="636"/>
      <c r="RUZ40" s="636"/>
      <c r="RVA40" s="636"/>
      <c r="RVB40" s="636"/>
      <c r="RVC40" s="636"/>
      <c r="RVD40" s="636"/>
      <c r="RVE40" s="636"/>
      <c r="RVF40" s="636"/>
      <c r="RVG40" s="636"/>
      <c r="RVH40" s="636"/>
      <c r="RVI40" s="636"/>
      <c r="RVJ40" s="636"/>
      <c r="RVK40" s="636"/>
      <c r="RVL40" s="636"/>
      <c r="RVM40" s="636"/>
      <c r="RVN40" s="636"/>
      <c r="RVO40" s="636"/>
      <c r="RVP40" s="636"/>
      <c r="RVQ40" s="636"/>
      <c r="RVR40" s="636"/>
      <c r="RVS40" s="636"/>
      <c r="RVT40" s="636"/>
      <c r="RVU40" s="636"/>
      <c r="RVV40" s="636"/>
      <c r="RVW40" s="636"/>
      <c r="RVX40" s="636"/>
      <c r="RVY40" s="636"/>
      <c r="RVZ40" s="636"/>
      <c r="RWA40" s="636"/>
      <c r="RWB40" s="636"/>
      <c r="RWC40" s="636"/>
      <c r="RWD40" s="636"/>
      <c r="RWE40" s="636"/>
      <c r="RWF40" s="636"/>
      <c r="RWG40" s="636"/>
      <c r="RWH40" s="636"/>
      <c r="RWI40" s="636"/>
      <c r="RWJ40" s="636"/>
      <c r="RWK40" s="636"/>
      <c r="RWL40" s="636"/>
      <c r="RWM40" s="636"/>
      <c r="RWN40" s="636"/>
      <c r="RWO40" s="636"/>
      <c r="RWP40" s="636"/>
      <c r="RWQ40" s="636"/>
      <c r="RWR40" s="636"/>
      <c r="RWS40" s="636"/>
      <c r="RWT40" s="636"/>
      <c r="RWU40" s="636"/>
      <c r="RWV40" s="636"/>
      <c r="RWW40" s="636"/>
      <c r="RWX40" s="636"/>
      <c r="RWY40" s="636"/>
      <c r="RWZ40" s="636"/>
      <c r="RXA40" s="636"/>
      <c r="RXB40" s="636"/>
      <c r="RXC40" s="636"/>
      <c r="RXD40" s="636"/>
      <c r="RXE40" s="636"/>
      <c r="RXF40" s="636"/>
      <c r="RXG40" s="636"/>
      <c r="RXH40" s="636"/>
      <c r="RXI40" s="636"/>
      <c r="RXJ40" s="636"/>
      <c r="RXK40" s="636"/>
      <c r="RXL40" s="636"/>
      <c r="RXM40" s="636"/>
      <c r="RXN40" s="636"/>
      <c r="RXO40" s="636"/>
      <c r="RXP40" s="636"/>
      <c r="RXQ40" s="636"/>
      <c r="RXR40" s="636"/>
      <c r="RXS40" s="636"/>
      <c r="RXT40" s="636"/>
      <c r="RXU40" s="636"/>
      <c r="RXV40" s="636"/>
      <c r="RXW40" s="636"/>
      <c r="RXX40" s="636"/>
      <c r="RXY40" s="636"/>
      <c r="RXZ40" s="636"/>
      <c r="RYA40" s="636"/>
      <c r="RYB40" s="636"/>
      <c r="RYC40" s="636"/>
      <c r="RYD40" s="636"/>
      <c r="RYE40" s="636"/>
      <c r="RYF40" s="636"/>
      <c r="RYG40" s="636"/>
      <c r="RYH40" s="636"/>
      <c r="RYI40" s="636"/>
      <c r="RYJ40" s="636"/>
      <c r="RYK40" s="636"/>
      <c r="RYL40" s="636"/>
      <c r="RYM40" s="636"/>
      <c r="RYN40" s="636"/>
      <c r="RYO40" s="636"/>
      <c r="RYP40" s="636"/>
      <c r="RYQ40" s="636"/>
      <c r="RYR40" s="636"/>
      <c r="RYS40" s="636"/>
      <c r="RYT40" s="636"/>
      <c r="RYU40" s="636"/>
      <c r="RYV40" s="636"/>
      <c r="RYW40" s="636"/>
      <c r="RYX40" s="636"/>
      <c r="RYY40" s="636"/>
      <c r="RYZ40" s="636"/>
      <c r="RZA40" s="636"/>
      <c r="RZB40" s="636"/>
      <c r="RZC40" s="636"/>
      <c r="RZD40" s="636"/>
      <c r="RZE40" s="636"/>
      <c r="RZF40" s="636"/>
      <c r="RZG40" s="636"/>
      <c r="RZH40" s="636"/>
      <c r="RZI40" s="636"/>
      <c r="RZJ40" s="636"/>
      <c r="RZK40" s="636"/>
      <c r="RZL40" s="636"/>
      <c r="RZM40" s="636"/>
      <c r="RZN40" s="636"/>
      <c r="RZO40" s="636"/>
      <c r="RZP40" s="636"/>
      <c r="RZQ40" s="636"/>
      <c r="RZR40" s="636"/>
      <c r="RZS40" s="636"/>
      <c r="RZT40" s="636"/>
      <c r="RZU40" s="636"/>
      <c r="RZV40" s="636"/>
      <c r="RZW40" s="636"/>
      <c r="RZX40" s="636"/>
      <c r="RZY40" s="636"/>
      <c r="RZZ40" s="636"/>
      <c r="SAA40" s="636"/>
      <c r="SAB40" s="636"/>
      <c r="SAC40" s="636"/>
      <c r="SAD40" s="636"/>
      <c r="SAE40" s="636"/>
      <c r="SAF40" s="636"/>
      <c r="SAG40" s="636"/>
      <c r="SAH40" s="636"/>
      <c r="SAI40" s="636"/>
      <c r="SAJ40" s="636"/>
      <c r="SAK40" s="636"/>
      <c r="SAL40" s="636"/>
      <c r="SAM40" s="636"/>
      <c r="SAN40" s="636"/>
      <c r="SAO40" s="636"/>
      <c r="SAP40" s="636"/>
      <c r="SAQ40" s="636"/>
      <c r="SAR40" s="636"/>
      <c r="SAS40" s="636"/>
      <c r="SAT40" s="636"/>
      <c r="SAU40" s="636"/>
      <c r="SAV40" s="636"/>
      <c r="SAW40" s="636"/>
      <c r="SAX40" s="636"/>
      <c r="SAY40" s="636"/>
      <c r="SAZ40" s="636"/>
      <c r="SBA40" s="636"/>
      <c r="SBB40" s="636"/>
      <c r="SBC40" s="636"/>
      <c r="SBD40" s="636"/>
      <c r="SBE40" s="636"/>
      <c r="SBF40" s="636"/>
      <c r="SBG40" s="636"/>
      <c r="SBH40" s="636"/>
      <c r="SBI40" s="636"/>
      <c r="SBJ40" s="636"/>
      <c r="SBK40" s="636"/>
      <c r="SBL40" s="636"/>
      <c r="SBM40" s="636"/>
      <c r="SBN40" s="636"/>
      <c r="SBO40" s="636"/>
      <c r="SBP40" s="636"/>
      <c r="SBQ40" s="636"/>
      <c r="SBR40" s="636"/>
      <c r="SBS40" s="636"/>
      <c r="SBT40" s="636"/>
      <c r="SBU40" s="636"/>
      <c r="SBV40" s="636"/>
      <c r="SBW40" s="636"/>
      <c r="SBX40" s="636"/>
      <c r="SBY40" s="636"/>
      <c r="SBZ40" s="636"/>
      <c r="SCA40" s="636"/>
      <c r="SCB40" s="636"/>
      <c r="SCC40" s="636"/>
      <c r="SCD40" s="636"/>
      <c r="SCE40" s="636"/>
      <c r="SCF40" s="636"/>
      <c r="SCG40" s="636"/>
      <c r="SCH40" s="636"/>
      <c r="SCI40" s="636"/>
      <c r="SCJ40" s="636"/>
      <c r="SCK40" s="636"/>
      <c r="SCL40" s="636"/>
      <c r="SCM40" s="636"/>
      <c r="SCN40" s="636"/>
      <c r="SCO40" s="636"/>
      <c r="SCP40" s="636"/>
      <c r="SCQ40" s="636"/>
      <c r="SCR40" s="636"/>
      <c r="SCS40" s="636"/>
      <c r="SCT40" s="636"/>
      <c r="SCU40" s="636"/>
      <c r="SCV40" s="636"/>
      <c r="SCW40" s="636"/>
      <c r="SCX40" s="636"/>
      <c r="SCY40" s="636"/>
      <c r="SCZ40" s="636"/>
      <c r="SDA40" s="636"/>
      <c r="SDB40" s="636"/>
      <c r="SDC40" s="636"/>
      <c r="SDD40" s="636"/>
      <c r="SDE40" s="636"/>
      <c r="SDF40" s="636"/>
      <c r="SDG40" s="636"/>
      <c r="SDH40" s="636"/>
      <c r="SDI40" s="636"/>
      <c r="SDJ40" s="636"/>
      <c r="SDK40" s="636"/>
      <c r="SDL40" s="636"/>
      <c r="SDM40" s="636"/>
      <c r="SDN40" s="636"/>
      <c r="SDO40" s="636"/>
      <c r="SDP40" s="636"/>
      <c r="SDQ40" s="636"/>
      <c r="SDR40" s="636"/>
      <c r="SDS40" s="636"/>
      <c r="SDT40" s="636"/>
      <c r="SDU40" s="636"/>
      <c r="SDV40" s="636"/>
      <c r="SDW40" s="636"/>
      <c r="SDX40" s="636"/>
      <c r="SDY40" s="636"/>
      <c r="SDZ40" s="636"/>
      <c r="SEA40" s="636"/>
      <c r="SEB40" s="636"/>
      <c r="SEC40" s="636"/>
      <c r="SED40" s="636"/>
      <c r="SEE40" s="636"/>
      <c r="SEF40" s="636"/>
      <c r="SEG40" s="636"/>
      <c r="SEH40" s="636"/>
      <c r="SEI40" s="636"/>
      <c r="SEJ40" s="636"/>
      <c r="SEK40" s="636"/>
      <c r="SEL40" s="636"/>
      <c r="SEM40" s="636"/>
      <c r="SEN40" s="636"/>
      <c r="SEO40" s="636"/>
      <c r="SEP40" s="636"/>
      <c r="SEQ40" s="636"/>
      <c r="SER40" s="636"/>
      <c r="SES40" s="636"/>
      <c r="SET40" s="636"/>
      <c r="SEU40" s="636"/>
      <c r="SEV40" s="636"/>
      <c r="SEW40" s="636"/>
      <c r="SEX40" s="636"/>
      <c r="SEY40" s="636"/>
      <c r="SEZ40" s="636"/>
      <c r="SFA40" s="636"/>
      <c r="SFB40" s="636"/>
      <c r="SFC40" s="636"/>
      <c r="SFD40" s="636"/>
      <c r="SFE40" s="636"/>
      <c r="SFF40" s="636"/>
      <c r="SFG40" s="636"/>
      <c r="SFH40" s="636"/>
      <c r="SFI40" s="636"/>
      <c r="SFJ40" s="636"/>
      <c r="SFK40" s="636"/>
      <c r="SFL40" s="636"/>
      <c r="SFM40" s="636"/>
      <c r="SFN40" s="636"/>
      <c r="SFO40" s="636"/>
      <c r="SFP40" s="636"/>
      <c r="SFQ40" s="636"/>
      <c r="SFR40" s="636"/>
      <c r="SFS40" s="636"/>
      <c r="SFT40" s="636"/>
      <c r="SFU40" s="636"/>
      <c r="SFV40" s="636"/>
      <c r="SFW40" s="636"/>
      <c r="SFX40" s="636"/>
      <c r="SFY40" s="636"/>
      <c r="SFZ40" s="636"/>
      <c r="SGA40" s="636"/>
      <c r="SGB40" s="636"/>
      <c r="SGC40" s="636"/>
      <c r="SGD40" s="636"/>
      <c r="SGE40" s="636"/>
      <c r="SGF40" s="636"/>
      <c r="SGG40" s="636"/>
      <c r="SGH40" s="636"/>
      <c r="SGI40" s="636"/>
      <c r="SGJ40" s="636"/>
      <c r="SGK40" s="636"/>
      <c r="SGL40" s="636"/>
      <c r="SGM40" s="636"/>
      <c r="SGN40" s="636"/>
      <c r="SGO40" s="636"/>
      <c r="SGP40" s="636"/>
      <c r="SGQ40" s="636"/>
      <c r="SGR40" s="636"/>
      <c r="SGS40" s="636"/>
      <c r="SGT40" s="636"/>
      <c r="SGU40" s="636"/>
      <c r="SGV40" s="636"/>
      <c r="SGW40" s="636"/>
      <c r="SGX40" s="636"/>
      <c r="SGY40" s="636"/>
      <c r="SGZ40" s="636"/>
      <c r="SHA40" s="636"/>
      <c r="SHB40" s="636"/>
      <c r="SHC40" s="636"/>
      <c r="SHD40" s="636"/>
      <c r="SHE40" s="636"/>
      <c r="SHF40" s="636"/>
      <c r="SHG40" s="636"/>
      <c r="SHH40" s="636"/>
      <c r="SHI40" s="636"/>
      <c r="SHJ40" s="636"/>
      <c r="SHK40" s="636"/>
      <c r="SHL40" s="636"/>
      <c r="SHM40" s="636"/>
      <c r="SHN40" s="636"/>
      <c r="SHO40" s="636"/>
      <c r="SHP40" s="636"/>
      <c r="SHQ40" s="636"/>
      <c r="SHR40" s="636"/>
      <c r="SHS40" s="636"/>
      <c r="SHT40" s="636"/>
      <c r="SHU40" s="636"/>
      <c r="SHV40" s="636"/>
      <c r="SHW40" s="636"/>
      <c r="SHX40" s="636"/>
      <c r="SHY40" s="636"/>
      <c r="SHZ40" s="636"/>
      <c r="SIA40" s="636"/>
      <c r="SIB40" s="636"/>
      <c r="SIC40" s="636"/>
      <c r="SID40" s="636"/>
      <c r="SIE40" s="636"/>
      <c r="SIF40" s="636"/>
      <c r="SIG40" s="636"/>
      <c r="SIH40" s="636"/>
      <c r="SII40" s="636"/>
      <c r="SIJ40" s="636"/>
      <c r="SIK40" s="636"/>
      <c r="SIL40" s="636"/>
      <c r="SIM40" s="636"/>
      <c r="SIN40" s="636"/>
      <c r="SIO40" s="636"/>
      <c r="SIP40" s="636"/>
      <c r="SIQ40" s="636"/>
      <c r="SIR40" s="636"/>
      <c r="SIS40" s="636"/>
      <c r="SIT40" s="636"/>
      <c r="SIU40" s="636"/>
      <c r="SIV40" s="636"/>
      <c r="SIW40" s="636"/>
      <c r="SIX40" s="636"/>
      <c r="SIY40" s="636"/>
      <c r="SIZ40" s="636"/>
      <c r="SJA40" s="636"/>
      <c r="SJB40" s="636"/>
      <c r="SJC40" s="636"/>
      <c r="SJD40" s="636"/>
      <c r="SJE40" s="636"/>
      <c r="SJF40" s="636"/>
      <c r="SJG40" s="636"/>
      <c r="SJH40" s="636"/>
      <c r="SJI40" s="636"/>
      <c r="SJJ40" s="636"/>
      <c r="SJK40" s="636"/>
      <c r="SJL40" s="636"/>
      <c r="SJM40" s="636"/>
      <c r="SJN40" s="636"/>
      <c r="SJO40" s="636"/>
      <c r="SJP40" s="636"/>
      <c r="SJQ40" s="636"/>
      <c r="SJR40" s="636"/>
      <c r="SJS40" s="636"/>
      <c r="SJT40" s="636"/>
      <c r="SJU40" s="636"/>
      <c r="SJV40" s="636"/>
      <c r="SJW40" s="636"/>
      <c r="SJX40" s="636"/>
      <c r="SJY40" s="636"/>
      <c r="SJZ40" s="636"/>
      <c r="SKA40" s="636"/>
      <c r="SKB40" s="636"/>
      <c r="SKC40" s="636"/>
      <c r="SKD40" s="636"/>
      <c r="SKE40" s="636"/>
      <c r="SKF40" s="636"/>
      <c r="SKG40" s="636"/>
      <c r="SKH40" s="636"/>
      <c r="SKI40" s="636"/>
      <c r="SKJ40" s="636"/>
      <c r="SKK40" s="636"/>
      <c r="SKL40" s="636"/>
      <c r="SKM40" s="636"/>
      <c r="SKN40" s="636"/>
      <c r="SKO40" s="636"/>
      <c r="SKP40" s="636"/>
      <c r="SKQ40" s="636"/>
      <c r="SKR40" s="636"/>
      <c r="SKS40" s="636"/>
      <c r="SKT40" s="636"/>
      <c r="SKU40" s="636"/>
      <c r="SKV40" s="636"/>
      <c r="SKW40" s="636"/>
      <c r="SKX40" s="636"/>
      <c r="SKY40" s="636"/>
      <c r="SKZ40" s="636"/>
      <c r="SLA40" s="636"/>
      <c r="SLB40" s="636"/>
      <c r="SLC40" s="636"/>
      <c r="SLD40" s="636"/>
      <c r="SLE40" s="636"/>
      <c r="SLF40" s="636"/>
      <c r="SLG40" s="636"/>
      <c r="SLH40" s="636"/>
      <c r="SLI40" s="636"/>
      <c r="SLJ40" s="636"/>
      <c r="SLK40" s="636"/>
      <c r="SLL40" s="636"/>
      <c r="SLM40" s="636"/>
      <c r="SLN40" s="636"/>
      <c r="SLO40" s="636"/>
      <c r="SLP40" s="636"/>
      <c r="SLQ40" s="636"/>
      <c r="SLR40" s="636"/>
      <c r="SLS40" s="636"/>
      <c r="SLT40" s="636"/>
      <c r="SLU40" s="636"/>
      <c r="SLV40" s="636"/>
      <c r="SLW40" s="636"/>
      <c r="SLX40" s="636"/>
      <c r="SLY40" s="636"/>
      <c r="SLZ40" s="636"/>
      <c r="SMA40" s="636"/>
      <c r="SMB40" s="636"/>
      <c r="SMC40" s="636"/>
      <c r="SMD40" s="636"/>
      <c r="SME40" s="636"/>
      <c r="SMF40" s="636"/>
      <c r="SMG40" s="636"/>
      <c r="SMH40" s="636"/>
      <c r="SMI40" s="636"/>
      <c r="SMJ40" s="636"/>
      <c r="SMK40" s="636"/>
      <c r="SML40" s="636"/>
      <c r="SMM40" s="636"/>
      <c r="SMN40" s="636"/>
      <c r="SMO40" s="636"/>
      <c r="SMP40" s="636"/>
      <c r="SMQ40" s="636"/>
      <c r="SMR40" s="636"/>
      <c r="SMS40" s="636"/>
      <c r="SMT40" s="636"/>
      <c r="SMU40" s="636"/>
      <c r="SMV40" s="636"/>
      <c r="SMW40" s="636"/>
      <c r="SMX40" s="636"/>
      <c r="SMY40" s="636"/>
      <c r="SMZ40" s="636"/>
      <c r="SNA40" s="636"/>
      <c r="SNB40" s="636"/>
      <c r="SNC40" s="636"/>
      <c r="SND40" s="636"/>
      <c r="SNE40" s="636"/>
      <c r="SNF40" s="636"/>
      <c r="SNG40" s="636"/>
      <c r="SNH40" s="636"/>
      <c r="SNI40" s="636"/>
      <c r="SNJ40" s="636"/>
      <c r="SNK40" s="636"/>
      <c r="SNL40" s="636"/>
      <c r="SNM40" s="636"/>
      <c r="SNN40" s="636"/>
      <c r="SNO40" s="636"/>
      <c r="SNP40" s="636"/>
      <c r="SNQ40" s="636"/>
      <c r="SNR40" s="636"/>
      <c r="SNS40" s="636"/>
      <c r="SNT40" s="636"/>
      <c r="SNU40" s="636"/>
      <c r="SNV40" s="636"/>
      <c r="SNW40" s="636"/>
      <c r="SNX40" s="636"/>
      <c r="SNY40" s="636"/>
      <c r="SNZ40" s="636"/>
      <c r="SOA40" s="636"/>
      <c r="SOB40" s="636"/>
      <c r="SOC40" s="636"/>
      <c r="SOD40" s="636"/>
      <c r="SOE40" s="636"/>
      <c r="SOF40" s="636"/>
      <c r="SOG40" s="636"/>
      <c r="SOH40" s="636"/>
      <c r="SOI40" s="636"/>
      <c r="SOJ40" s="636"/>
      <c r="SOK40" s="636"/>
      <c r="SOL40" s="636"/>
      <c r="SOM40" s="636"/>
      <c r="SON40" s="636"/>
      <c r="SOO40" s="636"/>
      <c r="SOP40" s="636"/>
      <c r="SOQ40" s="636"/>
      <c r="SOR40" s="636"/>
      <c r="SOS40" s="636"/>
      <c r="SOT40" s="636"/>
      <c r="SOU40" s="636"/>
      <c r="SOV40" s="636"/>
      <c r="SOW40" s="636"/>
      <c r="SOX40" s="636"/>
      <c r="SOY40" s="636"/>
      <c r="SOZ40" s="636"/>
      <c r="SPA40" s="636"/>
      <c r="SPB40" s="636"/>
      <c r="SPC40" s="636"/>
      <c r="SPD40" s="636"/>
      <c r="SPE40" s="636"/>
      <c r="SPF40" s="636"/>
      <c r="SPG40" s="636"/>
      <c r="SPH40" s="636"/>
      <c r="SPI40" s="636"/>
      <c r="SPJ40" s="636"/>
      <c r="SPK40" s="636"/>
      <c r="SPL40" s="636"/>
      <c r="SPM40" s="636"/>
      <c r="SPN40" s="636"/>
      <c r="SPO40" s="636"/>
      <c r="SPP40" s="636"/>
      <c r="SPQ40" s="636"/>
      <c r="SPR40" s="636"/>
      <c r="SPS40" s="636"/>
      <c r="SPT40" s="636"/>
      <c r="SPU40" s="636"/>
      <c r="SPV40" s="636"/>
      <c r="SPW40" s="636"/>
      <c r="SPX40" s="636"/>
      <c r="SPY40" s="636"/>
      <c r="SPZ40" s="636"/>
      <c r="SQA40" s="636"/>
      <c r="SQB40" s="636"/>
      <c r="SQC40" s="636"/>
      <c r="SQD40" s="636"/>
      <c r="SQE40" s="636"/>
      <c r="SQF40" s="636"/>
      <c r="SQG40" s="636"/>
      <c r="SQH40" s="636"/>
      <c r="SQI40" s="636"/>
      <c r="SQJ40" s="636"/>
      <c r="SQK40" s="636"/>
      <c r="SQL40" s="636"/>
      <c r="SQM40" s="636"/>
      <c r="SQN40" s="636"/>
      <c r="SQO40" s="636"/>
      <c r="SQP40" s="636"/>
      <c r="SQQ40" s="636"/>
      <c r="SQR40" s="636"/>
      <c r="SQS40" s="636"/>
      <c r="SQT40" s="636"/>
      <c r="SQU40" s="636"/>
      <c r="SQV40" s="636"/>
      <c r="SQW40" s="636"/>
      <c r="SQX40" s="636"/>
      <c r="SQY40" s="636"/>
      <c r="SQZ40" s="636"/>
      <c r="SRA40" s="636"/>
      <c r="SRB40" s="636"/>
      <c r="SRC40" s="636"/>
      <c r="SRD40" s="636"/>
      <c r="SRE40" s="636"/>
      <c r="SRF40" s="636"/>
      <c r="SRG40" s="636"/>
      <c r="SRH40" s="636"/>
      <c r="SRI40" s="636"/>
      <c r="SRJ40" s="636"/>
      <c r="SRK40" s="636"/>
      <c r="SRL40" s="636"/>
      <c r="SRM40" s="636"/>
      <c r="SRN40" s="636"/>
      <c r="SRO40" s="636"/>
      <c r="SRP40" s="636"/>
      <c r="SRQ40" s="636"/>
      <c r="SRR40" s="636"/>
      <c r="SRS40" s="636"/>
      <c r="SRT40" s="636"/>
      <c r="SRU40" s="636"/>
      <c r="SRV40" s="636"/>
      <c r="SRW40" s="636"/>
      <c r="SRX40" s="636"/>
      <c r="SRY40" s="636"/>
      <c r="SRZ40" s="636"/>
      <c r="SSA40" s="636"/>
      <c r="SSB40" s="636"/>
      <c r="SSC40" s="636"/>
      <c r="SSD40" s="636"/>
      <c r="SSE40" s="636"/>
      <c r="SSF40" s="636"/>
      <c r="SSG40" s="636"/>
      <c r="SSH40" s="636"/>
      <c r="SSI40" s="636"/>
      <c r="SSJ40" s="636"/>
      <c r="SSK40" s="636"/>
      <c r="SSL40" s="636"/>
      <c r="SSM40" s="636"/>
      <c r="SSN40" s="636"/>
      <c r="SSO40" s="636"/>
      <c r="SSP40" s="636"/>
      <c r="SSQ40" s="636"/>
      <c r="SSR40" s="636"/>
      <c r="SSS40" s="636"/>
      <c r="SST40" s="636"/>
      <c r="SSU40" s="636"/>
      <c r="SSV40" s="636"/>
      <c r="SSW40" s="636"/>
      <c r="SSX40" s="636"/>
      <c r="SSY40" s="636"/>
      <c r="SSZ40" s="636"/>
      <c r="STA40" s="636"/>
      <c r="STB40" s="636"/>
      <c r="STC40" s="636"/>
      <c r="STD40" s="636"/>
      <c r="STE40" s="636"/>
      <c r="STF40" s="636"/>
      <c r="STG40" s="636"/>
      <c r="STH40" s="636"/>
      <c r="STI40" s="636"/>
      <c r="STJ40" s="636"/>
      <c r="STK40" s="636"/>
      <c r="STL40" s="636"/>
      <c r="STM40" s="636"/>
      <c r="STN40" s="636"/>
      <c r="STO40" s="636"/>
      <c r="STP40" s="636"/>
      <c r="STQ40" s="636"/>
      <c r="STR40" s="636"/>
      <c r="STS40" s="636"/>
      <c r="STT40" s="636"/>
      <c r="STU40" s="636"/>
      <c r="STV40" s="636"/>
      <c r="STW40" s="636"/>
      <c r="STX40" s="636"/>
      <c r="STY40" s="636"/>
      <c r="STZ40" s="636"/>
      <c r="SUA40" s="636"/>
      <c r="SUB40" s="636"/>
      <c r="SUC40" s="636"/>
      <c r="SUD40" s="636"/>
      <c r="SUE40" s="636"/>
      <c r="SUF40" s="636"/>
      <c r="SUG40" s="636"/>
      <c r="SUH40" s="636"/>
      <c r="SUI40" s="636"/>
      <c r="SUJ40" s="636"/>
      <c r="SUK40" s="636"/>
      <c r="SUL40" s="636"/>
      <c r="SUM40" s="636"/>
      <c r="SUN40" s="636"/>
      <c r="SUO40" s="636"/>
      <c r="SUP40" s="636"/>
      <c r="SUQ40" s="636"/>
      <c r="SUR40" s="636"/>
      <c r="SUS40" s="636"/>
      <c r="SUT40" s="636"/>
      <c r="SUU40" s="636"/>
      <c r="SUV40" s="636"/>
      <c r="SUW40" s="636"/>
      <c r="SUX40" s="636"/>
      <c r="SUY40" s="636"/>
      <c r="SUZ40" s="636"/>
      <c r="SVA40" s="636"/>
      <c r="SVB40" s="636"/>
      <c r="SVC40" s="636"/>
      <c r="SVD40" s="636"/>
      <c r="SVE40" s="636"/>
      <c r="SVF40" s="636"/>
      <c r="SVG40" s="636"/>
      <c r="SVH40" s="636"/>
      <c r="SVI40" s="636"/>
      <c r="SVJ40" s="636"/>
      <c r="SVK40" s="636"/>
      <c r="SVL40" s="636"/>
      <c r="SVM40" s="636"/>
      <c r="SVN40" s="636"/>
      <c r="SVO40" s="636"/>
      <c r="SVP40" s="636"/>
      <c r="SVQ40" s="636"/>
      <c r="SVR40" s="636"/>
      <c r="SVS40" s="636"/>
      <c r="SVT40" s="636"/>
      <c r="SVU40" s="636"/>
      <c r="SVV40" s="636"/>
      <c r="SVW40" s="636"/>
      <c r="SVX40" s="636"/>
      <c r="SVY40" s="636"/>
      <c r="SVZ40" s="636"/>
      <c r="SWA40" s="636"/>
      <c r="SWB40" s="636"/>
      <c r="SWC40" s="636"/>
      <c r="SWD40" s="636"/>
      <c r="SWE40" s="636"/>
      <c r="SWF40" s="636"/>
      <c r="SWG40" s="636"/>
      <c r="SWH40" s="636"/>
      <c r="SWI40" s="636"/>
      <c r="SWJ40" s="636"/>
      <c r="SWK40" s="636"/>
      <c r="SWL40" s="636"/>
      <c r="SWM40" s="636"/>
      <c r="SWN40" s="636"/>
      <c r="SWO40" s="636"/>
      <c r="SWP40" s="636"/>
      <c r="SWQ40" s="636"/>
      <c r="SWR40" s="636"/>
      <c r="SWS40" s="636"/>
      <c r="SWT40" s="636"/>
      <c r="SWU40" s="636"/>
      <c r="SWV40" s="636"/>
      <c r="SWW40" s="636"/>
      <c r="SWX40" s="636"/>
      <c r="SWY40" s="636"/>
      <c r="SWZ40" s="636"/>
      <c r="SXA40" s="636"/>
      <c r="SXB40" s="636"/>
      <c r="SXC40" s="636"/>
      <c r="SXD40" s="636"/>
      <c r="SXE40" s="636"/>
      <c r="SXF40" s="636"/>
      <c r="SXG40" s="636"/>
      <c r="SXH40" s="636"/>
      <c r="SXI40" s="636"/>
      <c r="SXJ40" s="636"/>
      <c r="SXK40" s="636"/>
      <c r="SXL40" s="636"/>
      <c r="SXM40" s="636"/>
      <c r="SXN40" s="636"/>
      <c r="SXO40" s="636"/>
      <c r="SXP40" s="636"/>
      <c r="SXQ40" s="636"/>
      <c r="SXR40" s="636"/>
      <c r="SXS40" s="636"/>
      <c r="SXT40" s="636"/>
      <c r="SXU40" s="636"/>
      <c r="SXV40" s="636"/>
      <c r="SXW40" s="636"/>
      <c r="SXX40" s="636"/>
      <c r="SXY40" s="636"/>
      <c r="SXZ40" s="636"/>
      <c r="SYA40" s="636"/>
      <c r="SYB40" s="636"/>
      <c r="SYC40" s="636"/>
      <c r="SYD40" s="636"/>
      <c r="SYE40" s="636"/>
      <c r="SYF40" s="636"/>
      <c r="SYG40" s="636"/>
      <c r="SYH40" s="636"/>
      <c r="SYI40" s="636"/>
      <c r="SYJ40" s="636"/>
      <c r="SYK40" s="636"/>
      <c r="SYL40" s="636"/>
      <c r="SYM40" s="636"/>
      <c r="SYN40" s="636"/>
      <c r="SYO40" s="636"/>
      <c r="SYP40" s="636"/>
      <c r="SYQ40" s="636"/>
      <c r="SYR40" s="636"/>
      <c r="SYS40" s="636"/>
      <c r="SYT40" s="636"/>
      <c r="SYU40" s="636"/>
      <c r="SYV40" s="636"/>
      <c r="SYW40" s="636"/>
      <c r="SYX40" s="636"/>
      <c r="SYY40" s="636"/>
      <c r="SYZ40" s="636"/>
      <c r="SZA40" s="636"/>
      <c r="SZB40" s="636"/>
      <c r="SZC40" s="636"/>
      <c r="SZD40" s="636"/>
      <c r="SZE40" s="636"/>
      <c r="SZF40" s="636"/>
      <c r="SZG40" s="636"/>
      <c r="SZH40" s="636"/>
      <c r="SZI40" s="636"/>
      <c r="SZJ40" s="636"/>
      <c r="SZK40" s="636"/>
      <c r="SZL40" s="636"/>
      <c r="SZM40" s="636"/>
      <c r="SZN40" s="636"/>
      <c r="SZO40" s="636"/>
      <c r="SZP40" s="636"/>
      <c r="SZQ40" s="636"/>
      <c r="SZR40" s="636"/>
      <c r="SZS40" s="636"/>
      <c r="SZT40" s="636"/>
      <c r="SZU40" s="636"/>
      <c r="SZV40" s="636"/>
      <c r="SZW40" s="636"/>
      <c r="SZX40" s="636"/>
      <c r="SZY40" s="636"/>
      <c r="SZZ40" s="636"/>
      <c r="TAA40" s="636"/>
      <c r="TAB40" s="636"/>
      <c r="TAC40" s="636"/>
      <c r="TAD40" s="636"/>
      <c r="TAE40" s="636"/>
      <c r="TAF40" s="636"/>
      <c r="TAG40" s="636"/>
      <c r="TAH40" s="636"/>
      <c r="TAI40" s="636"/>
      <c r="TAJ40" s="636"/>
      <c r="TAK40" s="636"/>
      <c r="TAL40" s="636"/>
      <c r="TAM40" s="636"/>
      <c r="TAN40" s="636"/>
      <c r="TAO40" s="636"/>
      <c r="TAP40" s="636"/>
      <c r="TAQ40" s="636"/>
      <c r="TAR40" s="636"/>
      <c r="TAS40" s="636"/>
      <c r="TAT40" s="636"/>
      <c r="TAU40" s="636"/>
      <c r="TAV40" s="636"/>
      <c r="TAW40" s="636"/>
      <c r="TAX40" s="636"/>
      <c r="TAY40" s="636"/>
      <c r="TAZ40" s="636"/>
      <c r="TBA40" s="636"/>
      <c r="TBB40" s="636"/>
      <c r="TBC40" s="636"/>
      <c r="TBD40" s="636"/>
      <c r="TBE40" s="636"/>
      <c r="TBF40" s="636"/>
      <c r="TBG40" s="636"/>
      <c r="TBH40" s="636"/>
      <c r="TBI40" s="636"/>
      <c r="TBJ40" s="636"/>
      <c r="TBK40" s="636"/>
      <c r="TBL40" s="636"/>
      <c r="TBM40" s="636"/>
      <c r="TBN40" s="636"/>
      <c r="TBO40" s="636"/>
      <c r="TBP40" s="636"/>
      <c r="TBQ40" s="636"/>
      <c r="TBR40" s="636"/>
      <c r="TBS40" s="636"/>
      <c r="TBT40" s="636"/>
      <c r="TBU40" s="636"/>
      <c r="TBV40" s="636"/>
      <c r="TBW40" s="636"/>
      <c r="TBX40" s="636"/>
      <c r="TBY40" s="636"/>
      <c r="TBZ40" s="636"/>
      <c r="TCA40" s="636"/>
      <c r="TCB40" s="636"/>
      <c r="TCC40" s="636"/>
      <c r="TCD40" s="636"/>
      <c r="TCE40" s="636"/>
      <c r="TCF40" s="636"/>
      <c r="TCG40" s="636"/>
      <c r="TCH40" s="636"/>
      <c r="TCI40" s="636"/>
      <c r="TCJ40" s="636"/>
      <c r="TCK40" s="636"/>
      <c r="TCL40" s="636"/>
      <c r="TCM40" s="636"/>
      <c r="TCN40" s="636"/>
      <c r="TCO40" s="636"/>
      <c r="TCP40" s="636"/>
      <c r="TCQ40" s="636"/>
      <c r="TCR40" s="636"/>
      <c r="TCS40" s="636"/>
      <c r="TCT40" s="636"/>
      <c r="TCU40" s="636"/>
      <c r="TCV40" s="636"/>
      <c r="TCW40" s="636"/>
      <c r="TCX40" s="636"/>
      <c r="TCY40" s="636"/>
      <c r="TCZ40" s="636"/>
      <c r="TDA40" s="636"/>
      <c r="TDB40" s="636"/>
      <c r="TDC40" s="636"/>
      <c r="TDD40" s="636"/>
      <c r="TDE40" s="636"/>
      <c r="TDF40" s="636"/>
      <c r="TDG40" s="636"/>
      <c r="TDH40" s="636"/>
      <c r="TDI40" s="636"/>
      <c r="TDJ40" s="636"/>
      <c r="TDK40" s="636"/>
      <c r="TDL40" s="636"/>
      <c r="TDM40" s="636"/>
      <c r="TDN40" s="636"/>
      <c r="TDO40" s="636"/>
      <c r="TDP40" s="636"/>
      <c r="TDQ40" s="636"/>
      <c r="TDR40" s="636"/>
      <c r="TDS40" s="636"/>
      <c r="TDT40" s="636"/>
      <c r="TDU40" s="636"/>
      <c r="TDV40" s="636"/>
      <c r="TDW40" s="636"/>
      <c r="TDX40" s="636"/>
      <c r="TDY40" s="636"/>
      <c r="TDZ40" s="636"/>
      <c r="TEA40" s="636"/>
      <c r="TEB40" s="636"/>
      <c r="TEC40" s="636"/>
      <c r="TED40" s="636"/>
      <c r="TEE40" s="636"/>
      <c r="TEF40" s="636"/>
      <c r="TEG40" s="636"/>
      <c r="TEH40" s="636"/>
      <c r="TEI40" s="636"/>
      <c r="TEJ40" s="636"/>
      <c r="TEK40" s="636"/>
      <c r="TEL40" s="636"/>
      <c r="TEM40" s="636"/>
      <c r="TEN40" s="636"/>
      <c r="TEO40" s="636"/>
      <c r="TEP40" s="636"/>
      <c r="TEQ40" s="636"/>
      <c r="TER40" s="636"/>
      <c r="TES40" s="636"/>
      <c r="TET40" s="636"/>
      <c r="TEU40" s="636"/>
      <c r="TEV40" s="636"/>
      <c r="TEW40" s="636"/>
      <c r="TEX40" s="636"/>
      <c r="TEY40" s="636"/>
      <c r="TEZ40" s="636"/>
      <c r="TFA40" s="636"/>
      <c r="TFB40" s="636"/>
      <c r="TFC40" s="636"/>
      <c r="TFD40" s="636"/>
      <c r="TFE40" s="636"/>
      <c r="TFF40" s="636"/>
      <c r="TFG40" s="636"/>
      <c r="TFH40" s="636"/>
      <c r="TFI40" s="636"/>
      <c r="TFJ40" s="636"/>
      <c r="TFK40" s="636"/>
      <c r="TFL40" s="636"/>
      <c r="TFM40" s="636"/>
      <c r="TFN40" s="636"/>
      <c r="TFO40" s="636"/>
      <c r="TFP40" s="636"/>
      <c r="TFQ40" s="636"/>
      <c r="TFR40" s="636"/>
      <c r="TFS40" s="636"/>
      <c r="TFT40" s="636"/>
      <c r="TFU40" s="636"/>
      <c r="TFV40" s="636"/>
      <c r="TFW40" s="636"/>
      <c r="TFX40" s="636"/>
      <c r="TFY40" s="636"/>
      <c r="TFZ40" s="636"/>
      <c r="TGA40" s="636"/>
      <c r="TGB40" s="636"/>
      <c r="TGC40" s="636"/>
      <c r="TGD40" s="636"/>
      <c r="TGE40" s="636"/>
      <c r="TGF40" s="636"/>
      <c r="TGG40" s="636"/>
      <c r="TGH40" s="636"/>
      <c r="TGI40" s="636"/>
      <c r="TGJ40" s="636"/>
      <c r="TGK40" s="636"/>
      <c r="TGL40" s="636"/>
      <c r="TGM40" s="636"/>
      <c r="TGN40" s="636"/>
      <c r="TGO40" s="636"/>
      <c r="TGP40" s="636"/>
      <c r="TGQ40" s="636"/>
      <c r="TGR40" s="636"/>
      <c r="TGS40" s="636"/>
      <c r="TGT40" s="636"/>
      <c r="TGU40" s="636"/>
      <c r="TGV40" s="636"/>
      <c r="TGW40" s="636"/>
      <c r="TGX40" s="636"/>
      <c r="TGY40" s="636"/>
      <c r="TGZ40" s="636"/>
      <c r="THA40" s="636"/>
      <c r="THB40" s="636"/>
      <c r="THC40" s="636"/>
      <c r="THD40" s="636"/>
      <c r="THE40" s="636"/>
      <c r="THF40" s="636"/>
      <c r="THG40" s="636"/>
      <c r="THH40" s="636"/>
      <c r="THI40" s="636"/>
      <c r="THJ40" s="636"/>
      <c r="THK40" s="636"/>
      <c r="THL40" s="636"/>
      <c r="THM40" s="636"/>
      <c r="THN40" s="636"/>
      <c r="THO40" s="636"/>
      <c r="THP40" s="636"/>
      <c r="THQ40" s="636"/>
      <c r="THR40" s="636"/>
      <c r="THS40" s="636"/>
      <c r="THT40" s="636"/>
      <c r="THU40" s="636"/>
      <c r="THV40" s="636"/>
      <c r="THW40" s="636"/>
      <c r="THX40" s="636"/>
      <c r="THY40" s="636"/>
      <c r="THZ40" s="636"/>
      <c r="TIA40" s="636"/>
      <c r="TIB40" s="636"/>
      <c r="TIC40" s="636"/>
      <c r="TID40" s="636"/>
      <c r="TIE40" s="636"/>
      <c r="TIF40" s="636"/>
      <c r="TIG40" s="636"/>
      <c r="TIH40" s="636"/>
      <c r="TII40" s="636"/>
      <c r="TIJ40" s="636"/>
      <c r="TIK40" s="636"/>
      <c r="TIL40" s="636"/>
      <c r="TIM40" s="636"/>
      <c r="TIN40" s="636"/>
      <c r="TIO40" s="636"/>
      <c r="TIP40" s="636"/>
      <c r="TIQ40" s="636"/>
      <c r="TIR40" s="636"/>
      <c r="TIS40" s="636"/>
      <c r="TIT40" s="636"/>
      <c r="TIU40" s="636"/>
      <c r="TIV40" s="636"/>
      <c r="TIW40" s="636"/>
      <c r="TIX40" s="636"/>
      <c r="TIY40" s="636"/>
      <c r="TIZ40" s="636"/>
      <c r="TJA40" s="636"/>
      <c r="TJB40" s="636"/>
      <c r="TJC40" s="636"/>
      <c r="TJD40" s="636"/>
      <c r="TJE40" s="636"/>
      <c r="TJF40" s="636"/>
      <c r="TJG40" s="636"/>
      <c r="TJH40" s="636"/>
      <c r="TJI40" s="636"/>
      <c r="TJJ40" s="636"/>
      <c r="TJK40" s="636"/>
      <c r="TJL40" s="636"/>
      <c r="TJM40" s="636"/>
      <c r="TJN40" s="636"/>
      <c r="TJO40" s="636"/>
      <c r="TJP40" s="636"/>
      <c r="TJQ40" s="636"/>
      <c r="TJR40" s="636"/>
      <c r="TJS40" s="636"/>
      <c r="TJT40" s="636"/>
      <c r="TJU40" s="636"/>
      <c r="TJV40" s="636"/>
      <c r="TJW40" s="636"/>
      <c r="TJX40" s="636"/>
      <c r="TJY40" s="636"/>
      <c r="TJZ40" s="636"/>
      <c r="TKA40" s="636"/>
      <c r="TKB40" s="636"/>
      <c r="TKC40" s="636"/>
      <c r="TKD40" s="636"/>
      <c r="TKE40" s="636"/>
      <c r="TKF40" s="636"/>
      <c r="TKG40" s="636"/>
      <c r="TKH40" s="636"/>
      <c r="TKI40" s="636"/>
      <c r="TKJ40" s="636"/>
      <c r="TKK40" s="636"/>
      <c r="TKL40" s="636"/>
      <c r="TKM40" s="636"/>
      <c r="TKN40" s="636"/>
      <c r="TKO40" s="636"/>
      <c r="TKP40" s="636"/>
      <c r="TKQ40" s="636"/>
      <c r="TKR40" s="636"/>
      <c r="TKS40" s="636"/>
      <c r="TKT40" s="636"/>
      <c r="TKU40" s="636"/>
      <c r="TKV40" s="636"/>
      <c r="TKW40" s="636"/>
      <c r="TKX40" s="636"/>
      <c r="TKY40" s="636"/>
      <c r="TKZ40" s="636"/>
      <c r="TLA40" s="636"/>
      <c r="TLB40" s="636"/>
      <c r="TLC40" s="636"/>
      <c r="TLD40" s="636"/>
      <c r="TLE40" s="636"/>
      <c r="TLF40" s="636"/>
      <c r="TLG40" s="636"/>
      <c r="TLH40" s="636"/>
      <c r="TLI40" s="636"/>
      <c r="TLJ40" s="636"/>
      <c r="TLK40" s="636"/>
      <c r="TLL40" s="636"/>
      <c r="TLM40" s="636"/>
      <c r="TLN40" s="636"/>
      <c r="TLO40" s="636"/>
      <c r="TLP40" s="636"/>
      <c r="TLQ40" s="636"/>
      <c r="TLR40" s="636"/>
      <c r="TLS40" s="636"/>
      <c r="TLT40" s="636"/>
      <c r="TLU40" s="636"/>
      <c r="TLV40" s="636"/>
      <c r="TLW40" s="636"/>
      <c r="TLX40" s="636"/>
      <c r="TLY40" s="636"/>
      <c r="TLZ40" s="636"/>
      <c r="TMA40" s="636"/>
      <c r="TMB40" s="636"/>
      <c r="TMC40" s="636"/>
      <c r="TMD40" s="636"/>
      <c r="TME40" s="636"/>
      <c r="TMF40" s="636"/>
      <c r="TMG40" s="636"/>
      <c r="TMH40" s="636"/>
      <c r="TMI40" s="636"/>
      <c r="TMJ40" s="636"/>
      <c r="TMK40" s="636"/>
      <c r="TML40" s="636"/>
      <c r="TMM40" s="636"/>
      <c r="TMN40" s="636"/>
      <c r="TMO40" s="636"/>
      <c r="TMP40" s="636"/>
      <c r="TMQ40" s="636"/>
      <c r="TMR40" s="636"/>
      <c r="TMS40" s="636"/>
      <c r="TMT40" s="636"/>
      <c r="TMU40" s="636"/>
      <c r="TMV40" s="636"/>
      <c r="TMW40" s="636"/>
      <c r="TMX40" s="636"/>
      <c r="TMY40" s="636"/>
      <c r="TMZ40" s="636"/>
      <c r="TNA40" s="636"/>
      <c r="TNB40" s="636"/>
      <c r="TNC40" s="636"/>
      <c r="TND40" s="636"/>
      <c r="TNE40" s="636"/>
      <c r="TNF40" s="636"/>
      <c r="TNG40" s="636"/>
      <c r="TNH40" s="636"/>
      <c r="TNI40" s="636"/>
      <c r="TNJ40" s="636"/>
      <c r="TNK40" s="636"/>
      <c r="TNL40" s="636"/>
      <c r="TNM40" s="636"/>
      <c r="TNN40" s="636"/>
      <c r="TNO40" s="636"/>
      <c r="TNP40" s="636"/>
      <c r="TNQ40" s="636"/>
      <c r="TNR40" s="636"/>
      <c r="TNS40" s="636"/>
      <c r="TNT40" s="636"/>
      <c r="TNU40" s="636"/>
      <c r="TNV40" s="636"/>
      <c r="TNW40" s="636"/>
      <c r="TNX40" s="636"/>
      <c r="TNY40" s="636"/>
      <c r="TNZ40" s="636"/>
      <c r="TOA40" s="636"/>
      <c r="TOB40" s="636"/>
      <c r="TOC40" s="636"/>
      <c r="TOD40" s="636"/>
      <c r="TOE40" s="636"/>
      <c r="TOF40" s="636"/>
      <c r="TOG40" s="636"/>
      <c r="TOH40" s="636"/>
      <c r="TOI40" s="636"/>
      <c r="TOJ40" s="636"/>
      <c r="TOK40" s="636"/>
      <c r="TOL40" s="636"/>
      <c r="TOM40" s="636"/>
      <c r="TON40" s="636"/>
      <c r="TOO40" s="636"/>
      <c r="TOP40" s="636"/>
      <c r="TOQ40" s="636"/>
      <c r="TOR40" s="636"/>
      <c r="TOS40" s="636"/>
      <c r="TOT40" s="636"/>
      <c r="TOU40" s="636"/>
      <c r="TOV40" s="636"/>
      <c r="TOW40" s="636"/>
      <c r="TOX40" s="636"/>
      <c r="TOY40" s="636"/>
      <c r="TOZ40" s="636"/>
      <c r="TPA40" s="636"/>
      <c r="TPB40" s="636"/>
      <c r="TPC40" s="636"/>
      <c r="TPD40" s="636"/>
      <c r="TPE40" s="636"/>
      <c r="TPF40" s="636"/>
      <c r="TPG40" s="636"/>
      <c r="TPH40" s="636"/>
      <c r="TPI40" s="636"/>
      <c r="TPJ40" s="636"/>
      <c r="TPK40" s="636"/>
      <c r="TPL40" s="636"/>
      <c r="TPM40" s="636"/>
      <c r="TPN40" s="636"/>
      <c r="TPO40" s="636"/>
      <c r="TPP40" s="636"/>
      <c r="TPQ40" s="636"/>
      <c r="TPR40" s="636"/>
      <c r="TPS40" s="636"/>
      <c r="TPT40" s="636"/>
      <c r="TPU40" s="636"/>
      <c r="TPV40" s="636"/>
      <c r="TPW40" s="636"/>
      <c r="TPX40" s="636"/>
      <c r="TPY40" s="636"/>
      <c r="TPZ40" s="636"/>
      <c r="TQA40" s="636"/>
      <c r="TQB40" s="636"/>
      <c r="TQC40" s="636"/>
      <c r="TQD40" s="636"/>
      <c r="TQE40" s="636"/>
      <c r="TQF40" s="636"/>
      <c r="TQG40" s="636"/>
      <c r="TQH40" s="636"/>
      <c r="TQI40" s="636"/>
      <c r="TQJ40" s="636"/>
      <c r="TQK40" s="636"/>
      <c r="TQL40" s="636"/>
      <c r="TQM40" s="636"/>
      <c r="TQN40" s="636"/>
      <c r="TQO40" s="636"/>
      <c r="TQP40" s="636"/>
      <c r="TQQ40" s="636"/>
      <c r="TQR40" s="636"/>
      <c r="TQS40" s="636"/>
      <c r="TQT40" s="636"/>
      <c r="TQU40" s="636"/>
      <c r="TQV40" s="636"/>
      <c r="TQW40" s="636"/>
      <c r="TQX40" s="636"/>
      <c r="TQY40" s="636"/>
      <c r="TQZ40" s="636"/>
      <c r="TRA40" s="636"/>
      <c r="TRB40" s="636"/>
      <c r="TRC40" s="636"/>
      <c r="TRD40" s="636"/>
      <c r="TRE40" s="636"/>
      <c r="TRF40" s="636"/>
      <c r="TRG40" s="636"/>
      <c r="TRH40" s="636"/>
      <c r="TRI40" s="636"/>
      <c r="TRJ40" s="636"/>
      <c r="TRK40" s="636"/>
      <c r="TRL40" s="636"/>
      <c r="TRM40" s="636"/>
      <c r="TRN40" s="636"/>
      <c r="TRO40" s="636"/>
      <c r="TRP40" s="636"/>
      <c r="TRQ40" s="636"/>
      <c r="TRR40" s="636"/>
      <c r="TRS40" s="636"/>
      <c r="TRT40" s="636"/>
      <c r="TRU40" s="636"/>
      <c r="TRV40" s="636"/>
      <c r="TRW40" s="636"/>
      <c r="TRX40" s="636"/>
      <c r="TRY40" s="636"/>
      <c r="TRZ40" s="636"/>
      <c r="TSA40" s="636"/>
      <c r="TSB40" s="636"/>
      <c r="TSC40" s="636"/>
      <c r="TSD40" s="636"/>
      <c r="TSE40" s="636"/>
      <c r="TSF40" s="636"/>
      <c r="TSG40" s="636"/>
      <c r="TSH40" s="636"/>
      <c r="TSI40" s="636"/>
      <c r="TSJ40" s="636"/>
      <c r="TSK40" s="636"/>
      <c r="TSL40" s="636"/>
      <c r="TSM40" s="636"/>
      <c r="TSN40" s="636"/>
      <c r="TSO40" s="636"/>
      <c r="TSP40" s="636"/>
      <c r="TSQ40" s="636"/>
      <c r="TSR40" s="636"/>
      <c r="TSS40" s="636"/>
      <c r="TST40" s="636"/>
      <c r="TSU40" s="636"/>
      <c r="TSV40" s="636"/>
      <c r="TSW40" s="636"/>
      <c r="TSX40" s="636"/>
      <c r="TSY40" s="636"/>
      <c r="TSZ40" s="636"/>
      <c r="TTA40" s="636"/>
      <c r="TTB40" s="636"/>
      <c r="TTC40" s="636"/>
      <c r="TTD40" s="636"/>
      <c r="TTE40" s="636"/>
      <c r="TTF40" s="636"/>
      <c r="TTG40" s="636"/>
      <c r="TTH40" s="636"/>
      <c r="TTI40" s="636"/>
      <c r="TTJ40" s="636"/>
      <c r="TTK40" s="636"/>
      <c r="TTL40" s="636"/>
      <c r="TTM40" s="636"/>
      <c r="TTN40" s="636"/>
      <c r="TTO40" s="636"/>
      <c r="TTP40" s="636"/>
      <c r="TTQ40" s="636"/>
      <c r="TTR40" s="636"/>
      <c r="TTS40" s="636"/>
      <c r="TTT40" s="636"/>
      <c r="TTU40" s="636"/>
      <c r="TTV40" s="636"/>
      <c r="TTW40" s="636"/>
      <c r="TTX40" s="636"/>
      <c r="TTY40" s="636"/>
      <c r="TTZ40" s="636"/>
      <c r="TUA40" s="636"/>
      <c r="TUB40" s="636"/>
      <c r="TUC40" s="636"/>
      <c r="TUD40" s="636"/>
      <c r="TUE40" s="636"/>
      <c r="TUF40" s="636"/>
      <c r="TUG40" s="636"/>
      <c r="TUH40" s="636"/>
      <c r="TUI40" s="636"/>
      <c r="TUJ40" s="636"/>
      <c r="TUK40" s="636"/>
      <c r="TUL40" s="636"/>
      <c r="TUM40" s="636"/>
      <c r="TUN40" s="636"/>
      <c r="TUO40" s="636"/>
      <c r="TUP40" s="636"/>
      <c r="TUQ40" s="636"/>
      <c r="TUR40" s="636"/>
      <c r="TUS40" s="636"/>
      <c r="TUT40" s="636"/>
      <c r="TUU40" s="636"/>
      <c r="TUV40" s="636"/>
      <c r="TUW40" s="636"/>
      <c r="TUX40" s="636"/>
      <c r="TUY40" s="636"/>
      <c r="TUZ40" s="636"/>
      <c r="TVA40" s="636"/>
      <c r="TVB40" s="636"/>
      <c r="TVC40" s="636"/>
      <c r="TVD40" s="636"/>
      <c r="TVE40" s="636"/>
      <c r="TVF40" s="636"/>
      <c r="TVG40" s="636"/>
      <c r="TVH40" s="636"/>
      <c r="TVI40" s="636"/>
      <c r="TVJ40" s="636"/>
      <c r="TVK40" s="636"/>
      <c r="TVL40" s="636"/>
      <c r="TVM40" s="636"/>
      <c r="TVN40" s="636"/>
      <c r="TVO40" s="636"/>
      <c r="TVP40" s="636"/>
      <c r="TVQ40" s="636"/>
      <c r="TVR40" s="636"/>
      <c r="TVS40" s="636"/>
      <c r="TVT40" s="636"/>
      <c r="TVU40" s="636"/>
      <c r="TVV40" s="636"/>
      <c r="TVW40" s="636"/>
      <c r="TVX40" s="636"/>
      <c r="TVY40" s="636"/>
      <c r="TVZ40" s="636"/>
      <c r="TWA40" s="636"/>
      <c r="TWB40" s="636"/>
      <c r="TWC40" s="636"/>
      <c r="TWD40" s="636"/>
      <c r="TWE40" s="636"/>
      <c r="TWF40" s="636"/>
      <c r="TWG40" s="636"/>
      <c r="TWH40" s="636"/>
      <c r="TWI40" s="636"/>
      <c r="TWJ40" s="636"/>
      <c r="TWK40" s="636"/>
      <c r="TWL40" s="636"/>
      <c r="TWM40" s="636"/>
      <c r="TWN40" s="636"/>
      <c r="TWO40" s="636"/>
      <c r="TWP40" s="636"/>
      <c r="TWQ40" s="636"/>
      <c r="TWR40" s="636"/>
      <c r="TWS40" s="636"/>
      <c r="TWT40" s="636"/>
      <c r="TWU40" s="636"/>
      <c r="TWV40" s="636"/>
      <c r="TWW40" s="636"/>
      <c r="TWX40" s="636"/>
      <c r="TWY40" s="636"/>
      <c r="TWZ40" s="636"/>
      <c r="TXA40" s="636"/>
      <c r="TXB40" s="636"/>
      <c r="TXC40" s="636"/>
      <c r="TXD40" s="636"/>
      <c r="TXE40" s="636"/>
      <c r="TXF40" s="636"/>
      <c r="TXG40" s="636"/>
      <c r="TXH40" s="636"/>
      <c r="TXI40" s="636"/>
      <c r="TXJ40" s="636"/>
      <c r="TXK40" s="636"/>
      <c r="TXL40" s="636"/>
      <c r="TXM40" s="636"/>
      <c r="TXN40" s="636"/>
      <c r="TXO40" s="636"/>
      <c r="TXP40" s="636"/>
      <c r="TXQ40" s="636"/>
      <c r="TXR40" s="636"/>
      <c r="TXS40" s="636"/>
      <c r="TXT40" s="636"/>
      <c r="TXU40" s="636"/>
      <c r="TXV40" s="636"/>
      <c r="TXW40" s="636"/>
      <c r="TXX40" s="636"/>
      <c r="TXY40" s="636"/>
      <c r="TXZ40" s="636"/>
      <c r="TYA40" s="636"/>
      <c r="TYB40" s="636"/>
      <c r="TYC40" s="636"/>
      <c r="TYD40" s="636"/>
      <c r="TYE40" s="636"/>
      <c r="TYF40" s="636"/>
      <c r="TYG40" s="636"/>
      <c r="TYH40" s="636"/>
      <c r="TYI40" s="636"/>
      <c r="TYJ40" s="636"/>
      <c r="TYK40" s="636"/>
      <c r="TYL40" s="636"/>
      <c r="TYM40" s="636"/>
      <c r="TYN40" s="636"/>
      <c r="TYO40" s="636"/>
      <c r="TYP40" s="636"/>
      <c r="TYQ40" s="636"/>
      <c r="TYR40" s="636"/>
      <c r="TYS40" s="636"/>
      <c r="TYT40" s="636"/>
      <c r="TYU40" s="636"/>
      <c r="TYV40" s="636"/>
      <c r="TYW40" s="636"/>
      <c r="TYX40" s="636"/>
      <c r="TYY40" s="636"/>
      <c r="TYZ40" s="636"/>
      <c r="TZA40" s="636"/>
      <c r="TZB40" s="636"/>
      <c r="TZC40" s="636"/>
      <c r="TZD40" s="636"/>
      <c r="TZE40" s="636"/>
      <c r="TZF40" s="636"/>
      <c r="TZG40" s="636"/>
      <c r="TZH40" s="636"/>
      <c r="TZI40" s="636"/>
      <c r="TZJ40" s="636"/>
      <c r="TZK40" s="636"/>
      <c r="TZL40" s="636"/>
      <c r="TZM40" s="636"/>
      <c r="TZN40" s="636"/>
      <c r="TZO40" s="636"/>
      <c r="TZP40" s="636"/>
      <c r="TZQ40" s="636"/>
      <c r="TZR40" s="636"/>
      <c r="TZS40" s="636"/>
      <c r="TZT40" s="636"/>
      <c r="TZU40" s="636"/>
      <c r="TZV40" s="636"/>
      <c r="TZW40" s="636"/>
      <c r="TZX40" s="636"/>
      <c r="TZY40" s="636"/>
      <c r="TZZ40" s="636"/>
      <c r="UAA40" s="636"/>
      <c r="UAB40" s="636"/>
      <c r="UAC40" s="636"/>
      <c r="UAD40" s="636"/>
      <c r="UAE40" s="636"/>
      <c r="UAF40" s="636"/>
      <c r="UAG40" s="636"/>
      <c r="UAH40" s="636"/>
      <c r="UAI40" s="636"/>
      <c r="UAJ40" s="636"/>
      <c r="UAK40" s="636"/>
      <c r="UAL40" s="636"/>
      <c r="UAM40" s="636"/>
      <c r="UAN40" s="636"/>
      <c r="UAO40" s="636"/>
      <c r="UAP40" s="636"/>
      <c r="UAQ40" s="636"/>
      <c r="UAR40" s="636"/>
      <c r="UAS40" s="636"/>
      <c r="UAT40" s="636"/>
      <c r="UAU40" s="636"/>
      <c r="UAV40" s="636"/>
      <c r="UAW40" s="636"/>
      <c r="UAX40" s="636"/>
      <c r="UAY40" s="636"/>
      <c r="UAZ40" s="636"/>
      <c r="UBA40" s="636"/>
      <c r="UBB40" s="636"/>
      <c r="UBC40" s="636"/>
      <c r="UBD40" s="636"/>
      <c r="UBE40" s="636"/>
      <c r="UBF40" s="636"/>
      <c r="UBG40" s="636"/>
      <c r="UBH40" s="636"/>
      <c r="UBI40" s="636"/>
      <c r="UBJ40" s="636"/>
      <c r="UBK40" s="636"/>
      <c r="UBL40" s="636"/>
      <c r="UBM40" s="636"/>
      <c r="UBN40" s="636"/>
      <c r="UBO40" s="636"/>
      <c r="UBP40" s="636"/>
      <c r="UBQ40" s="636"/>
      <c r="UBR40" s="636"/>
      <c r="UBS40" s="636"/>
      <c r="UBT40" s="636"/>
      <c r="UBU40" s="636"/>
      <c r="UBV40" s="636"/>
      <c r="UBW40" s="636"/>
      <c r="UBX40" s="636"/>
      <c r="UBY40" s="636"/>
      <c r="UBZ40" s="636"/>
      <c r="UCA40" s="636"/>
      <c r="UCB40" s="636"/>
      <c r="UCC40" s="636"/>
      <c r="UCD40" s="636"/>
      <c r="UCE40" s="636"/>
      <c r="UCF40" s="636"/>
      <c r="UCG40" s="636"/>
      <c r="UCH40" s="636"/>
      <c r="UCI40" s="636"/>
      <c r="UCJ40" s="636"/>
      <c r="UCK40" s="636"/>
      <c r="UCL40" s="636"/>
      <c r="UCM40" s="636"/>
      <c r="UCN40" s="636"/>
      <c r="UCO40" s="636"/>
      <c r="UCP40" s="636"/>
      <c r="UCQ40" s="636"/>
      <c r="UCR40" s="636"/>
      <c r="UCS40" s="636"/>
      <c r="UCT40" s="636"/>
      <c r="UCU40" s="636"/>
      <c r="UCV40" s="636"/>
      <c r="UCW40" s="636"/>
      <c r="UCX40" s="636"/>
      <c r="UCY40" s="636"/>
      <c r="UCZ40" s="636"/>
      <c r="UDA40" s="636"/>
      <c r="UDB40" s="636"/>
      <c r="UDC40" s="636"/>
      <c r="UDD40" s="636"/>
      <c r="UDE40" s="636"/>
      <c r="UDF40" s="636"/>
      <c r="UDG40" s="636"/>
      <c r="UDH40" s="636"/>
      <c r="UDI40" s="636"/>
      <c r="UDJ40" s="636"/>
      <c r="UDK40" s="636"/>
      <c r="UDL40" s="636"/>
      <c r="UDM40" s="636"/>
      <c r="UDN40" s="636"/>
      <c r="UDO40" s="636"/>
      <c r="UDP40" s="636"/>
      <c r="UDQ40" s="636"/>
      <c r="UDR40" s="636"/>
      <c r="UDS40" s="636"/>
      <c r="UDT40" s="636"/>
      <c r="UDU40" s="636"/>
      <c r="UDV40" s="636"/>
      <c r="UDW40" s="636"/>
      <c r="UDX40" s="636"/>
      <c r="UDY40" s="636"/>
      <c r="UDZ40" s="636"/>
      <c r="UEA40" s="636"/>
      <c r="UEB40" s="636"/>
      <c r="UEC40" s="636"/>
      <c r="UED40" s="636"/>
      <c r="UEE40" s="636"/>
      <c r="UEF40" s="636"/>
      <c r="UEG40" s="636"/>
      <c r="UEH40" s="636"/>
      <c r="UEI40" s="636"/>
      <c r="UEJ40" s="636"/>
      <c r="UEK40" s="636"/>
      <c r="UEL40" s="636"/>
      <c r="UEM40" s="636"/>
      <c r="UEN40" s="636"/>
      <c r="UEO40" s="636"/>
      <c r="UEP40" s="636"/>
      <c r="UEQ40" s="636"/>
      <c r="UER40" s="636"/>
      <c r="UES40" s="636"/>
      <c r="UET40" s="636"/>
      <c r="UEU40" s="636"/>
      <c r="UEV40" s="636"/>
      <c r="UEW40" s="636"/>
      <c r="UEX40" s="636"/>
      <c r="UEY40" s="636"/>
      <c r="UEZ40" s="636"/>
      <c r="UFA40" s="636"/>
      <c r="UFB40" s="636"/>
      <c r="UFC40" s="636"/>
      <c r="UFD40" s="636"/>
      <c r="UFE40" s="636"/>
      <c r="UFF40" s="636"/>
      <c r="UFG40" s="636"/>
      <c r="UFH40" s="636"/>
      <c r="UFI40" s="636"/>
      <c r="UFJ40" s="636"/>
      <c r="UFK40" s="636"/>
      <c r="UFL40" s="636"/>
      <c r="UFM40" s="636"/>
      <c r="UFN40" s="636"/>
      <c r="UFO40" s="636"/>
      <c r="UFP40" s="636"/>
      <c r="UFQ40" s="636"/>
      <c r="UFR40" s="636"/>
      <c r="UFS40" s="636"/>
      <c r="UFT40" s="636"/>
      <c r="UFU40" s="636"/>
      <c r="UFV40" s="636"/>
      <c r="UFW40" s="636"/>
      <c r="UFX40" s="636"/>
      <c r="UFY40" s="636"/>
      <c r="UFZ40" s="636"/>
      <c r="UGA40" s="636"/>
      <c r="UGB40" s="636"/>
      <c r="UGC40" s="636"/>
      <c r="UGD40" s="636"/>
      <c r="UGE40" s="636"/>
      <c r="UGF40" s="636"/>
      <c r="UGG40" s="636"/>
      <c r="UGH40" s="636"/>
      <c r="UGI40" s="636"/>
      <c r="UGJ40" s="636"/>
      <c r="UGK40" s="636"/>
      <c r="UGL40" s="636"/>
      <c r="UGM40" s="636"/>
      <c r="UGN40" s="636"/>
      <c r="UGO40" s="636"/>
      <c r="UGP40" s="636"/>
      <c r="UGQ40" s="636"/>
      <c r="UGR40" s="636"/>
      <c r="UGS40" s="636"/>
      <c r="UGT40" s="636"/>
      <c r="UGU40" s="636"/>
      <c r="UGV40" s="636"/>
      <c r="UGW40" s="636"/>
      <c r="UGX40" s="636"/>
      <c r="UGY40" s="636"/>
      <c r="UGZ40" s="636"/>
      <c r="UHA40" s="636"/>
      <c r="UHB40" s="636"/>
      <c r="UHC40" s="636"/>
      <c r="UHD40" s="636"/>
      <c r="UHE40" s="636"/>
      <c r="UHF40" s="636"/>
      <c r="UHG40" s="636"/>
      <c r="UHH40" s="636"/>
      <c r="UHI40" s="636"/>
      <c r="UHJ40" s="636"/>
      <c r="UHK40" s="636"/>
      <c r="UHL40" s="636"/>
      <c r="UHM40" s="636"/>
      <c r="UHN40" s="636"/>
      <c r="UHO40" s="636"/>
      <c r="UHP40" s="636"/>
      <c r="UHQ40" s="636"/>
      <c r="UHR40" s="636"/>
      <c r="UHS40" s="636"/>
      <c r="UHT40" s="636"/>
      <c r="UHU40" s="636"/>
      <c r="UHV40" s="636"/>
      <c r="UHW40" s="636"/>
      <c r="UHX40" s="636"/>
      <c r="UHY40" s="636"/>
      <c r="UHZ40" s="636"/>
      <c r="UIA40" s="636"/>
      <c r="UIB40" s="636"/>
      <c r="UIC40" s="636"/>
      <c r="UID40" s="636"/>
      <c r="UIE40" s="636"/>
      <c r="UIF40" s="636"/>
      <c r="UIG40" s="636"/>
      <c r="UIH40" s="636"/>
      <c r="UII40" s="636"/>
      <c r="UIJ40" s="636"/>
      <c r="UIK40" s="636"/>
      <c r="UIL40" s="636"/>
      <c r="UIM40" s="636"/>
      <c r="UIN40" s="636"/>
      <c r="UIO40" s="636"/>
      <c r="UIP40" s="636"/>
      <c r="UIQ40" s="636"/>
      <c r="UIR40" s="636"/>
      <c r="UIS40" s="636"/>
      <c r="UIT40" s="636"/>
      <c r="UIU40" s="636"/>
      <c r="UIV40" s="636"/>
      <c r="UIW40" s="636"/>
      <c r="UIX40" s="636"/>
      <c r="UIY40" s="636"/>
      <c r="UIZ40" s="636"/>
      <c r="UJA40" s="636"/>
      <c r="UJB40" s="636"/>
      <c r="UJC40" s="636"/>
      <c r="UJD40" s="636"/>
      <c r="UJE40" s="636"/>
      <c r="UJF40" s="636"/>
      <c r="UJG40" s="636"/>
      <c r="UJH40" s="636"/>
      <c r="UJI40" s="636"/>
      <c r="UJJ40" s="636"/>
      <c r="UJK40" s="636"/>
      <c r="UJL40" s="636"/>
      <c r="UJM40" s="636"/>
      <c r="UJN40" s="636"/>
      <c r="UJO40" s="636"/>
      <c r="UJP40" s="636"/>
      <c r="UJQ40" s="636"/>
      <c r="UJR40" s="636"/>
      <c r="UJS40" s="636"/>
      <c r="UJT40" s="636"/>
      <c r="UJU40" s="636"/>
      <c r="UJV40" s="636"/>
      <c r="UJW40" s="636"/>
      <c r="UJX40" s="636"/>
      <c r="UJY40" s="636"/>
      <c r="UJZ40" s="636"/>
      <c r="UKA40" s="636"/>
      <c r="UKB40" s="636"/>
      <c r="UKC40" s="636"/>
      <c r="UKD40" s="636"/>
      <c r="UKE40" s="636"/>
      <c r="UKF40" s="636"/>
      <c r="UKG40" s="636"/>
      <c r="UKH40" s="636"/>
      <c r="UKI40" s="636"/>
      <c r="UKJ40" s="636"/>
      <c r="UKK40" s="636"/>
      <c r="UKL40" s="636"/>
      <c r="UKM40" s="636"/>
      <c r="UKN40" s="636"/>
      <c r="UKO40" s="636"/>
      <c r="UKP40" s="636"/>
      <c r="UKQ40" s="636"/>
      <c r="UKR40" s="636"/>
      <c r="UKS40" s="636"/>
      <c r="UKT40" s="636"/>
      <c r="UKU40" s="636"/>
      <c r="UKV40" s="636"/>
      <c r="UKW40" s="636"/>
      <c r="UKX40" s="636"/>
      <c r="UKY40" s="636"/>
      <c r="UKZ40" s="636"/>
      <c r="ULA40" s="636"/>
      <c r="ULB40" s="636"/>
      <c r="ULC40" s="636"/>
      <c r="ULD40" s="636"/>
      <c r="ULE40" s="636"/>
      <c r="ULF40" s="636"/>
      <c r="ULG40" s="636"/>
      <c r="ULH40" s="636"/>
      <c r="ULI40" s="636"/>
      <c r="ULJ40" s="636"/>
      <c r="ULK40" s="636"/>
      <c r="ULL40" s="636"/>
      <c r="ULM40" s="636"/>
      <c r="ULN40" s="636"/>
      <c r="ULO40" s="636"/>
      <c r="ULP40" s="636"/>
      <c r="ULQ40" s="636"/>
      <c r="ULR40" s="636"/>
      <c r="ULS40" s="636"/>
      <c r="ULT40" s="636"/>
      <c r="ULU40" s="636"/>
      <c r="ULV40" s="636"/>
      <c r="ULW40" s="636"/>
      <c r="ULX40" s="636"/>
      <c r="ULY40" s="636"/>
      <c r="ULZ40" s="636"/>
      <c r="UMA40" s="636"/>
      <c r="UMB40" s="636"/>
      <c r="UMC40" s="636"/>
      <c r="UMD40" s="636"/>
      <c r="UME40" s="636"/>
      <c r="UMF40" s="636"/>
      <c r="UMG40" s="636"/>
      <c r="UMH40" s="636"/>
      <c r="UMI40" s="636"/>
      <c r="UMJ40" s="636"/>
      <c r="UMK40" s="636"/>
      <c r="UML40" s="636"/>
      <c r="UMM40" s="636"/>
      <c r="UMN40" s="636"/>
      <c r="UMO40" s="636"/>
      <c r="UMP40" s="636"/>
      <c r="UMQ40" s="636"/>
      <c r="UMR40" s="636"/>
      <c r="UMS40" s="636"/>
      <c r="UMT40" s="636"/>
      <c r="UMU40" s="636"/>
      <c r="UMV40" s="636"/>
      <c r="UMW40" s="636"/>
      <c r="UMX40" s="636"/>
      <c r="UMY40" s="636"/>
      <c r="UMZ40" s="636"/>
      <c r="UNA40" s="636"/>
      <c r="UNB40" s="636"/>
      <c r="UNC40" s="636"/>
      <c r="UND40" s="636"/>
      <c r="UNE40" s="636"/>
      <c r="UNF40" s="636"/>
      <c r="UNG40" s="636"/>
      <c r="UNH40" s="636"/>
      <c r="UNI40" s="636"/>
      <c r="UNJ40" s="636"/>
      <c r="UNK40" s="636"/>
      <c r="UNL40" s="636"/>
      <c r="UNM40" s="636"/>
      <c r="UNN40" s="636"/>
      <c r="UNO40" s="636"/>
      <c r="UNP40" s="636"/>
      <c r="UNQ40" s="636"/>
      <c r="UNR40" s="636"/>
      <c r="UNS40" s="636"/>
      <c r="UNT40" s="636"/>
      <c r="UNU40" s="636"/>
      <c r="UNV40" s="636"/>
      <c r="UNW40" s="636"/>
      <c r="UNX40" s="636"/>
      <c r="UNY40" s="636"/>
      <c r="UNZ40" s="636"/>
      <c r="UOA40" s="636"/>
      <c r="UOB40" s="636"/>
      <c r="UOC40" s="636"/>
      <c r="UOD40" s="636"/>
      <c r="UOE40" s="636"/>
      <c r="UOF40" s="636"/>
      <c r="UOG40" s="636"/>
      <c r="UOH40" s="636"/>
      <c r="UOI40" s="636"/>
      <c r="UOJ40" s="636"/>
      <c r="UOK40" s="636"/>
      <c r="UOL40" s="636"/>
      <c r="UOM40" s="636"/>
      <c r="UON40" s="636"/>
      <c r="UOO40" s="636"/>
      <c r="UOP40" s="636"/>
      <c r="UOQ40" s="636"/>
      <c r="UOR40" s="636"/>
      <c r="UOS40" s="636"/>
      <c r="UOT40" s="636"/>
      <c r="UOU40" s="636"/>
      <c r="UOV40" s="636"/>
      <c r="UOW40" s="636"/>
      <c r="UOX40" s="636"/>
      <c r="UOY40" s="636"/>
      <c r="UOZ40" s="636"/>
      <c r="UPA40" s="636"/>
      <c r="UPB40" s="636"/>
      <c r="UPC40" s="636"/>
      <c r="UPD40" s="636"/>
      <c r="UPE40" s="636"/>
      <c r="UPF40" s="636"/>
      <c r="UPG40" s="636"/>
      <c r="UPH40" s="636"/>
      <c r="UPI40" s="636"/>
      <c r="UPJ40" s="636"/>
      <c r="UPK40" s="636"/>
      <c r="UPL40" s="636"/>
      <c r="UPM40" s="636"/>
      <c r="UPN40" s="636"/>
      <c r="UPO40" s="636"/>
      <c r="UPP40" s="636"/>
      <c r="UPQ40" s="636"/>
      <c r="UPR40" s="636"/>
      <c r="UPS40" s="636"/>
      <c r="UPT40" s="636"/>
      <c r="UPU40" s="636"/>
      <c r="UPV40" s="636"/>
      <c r="UPW40" s="636"/>
      <c r="UPX40" s="636"/>
      <c r="UPY40" s="636"/>
      <c r="UPZ40" s="636"/>
      <c r="UQA40" s="636"/>
      <c r="UQB40" s="636"/>
      <c r="UQC40" s="636"/>
      <c r="UQD40" s="636"/>
      <c r="UQE40" s="636"/>
      <c r="UQF40" s="636"/>
      <c r="UQG40" s="636"/>
      <c r="UQH40" s="636"/>
      <c r="UQI40" s="636"/>
      <c r="UQJ40" s="636"/>
      <c r="UQK40" s="636"/>
      <c r="UQL40" s="636"/>
      <c r="UQM40" s="636"/>
      <c r="UQN40" s="636"/>
      <c r="UQO40" s="636"/>
      <c r="UQP40" s="636"/>
      <c r="UQQ40" s="636"/>
      <c r="UQR40" s="636"/>
      <c r="UQS40" s="636"/>
      <c r="UQT40" s="636"/>
      <c r="UQU40" s="636"/>
      <c r="UQV40" s="636"/>
      <c r="UQW40" s="636"/>
      <c r="UQX40" s="636"/>
      <c r="UQY40" s="636"/>
      <c r="UQZ40" s="636"/>
      <c r="URA40" s="636"/>
      <c r="URB40" s="636"/>
      <c r="URC40" s="636"/>
      <c r="URD40" s="636"/>
      <c r="URE40" s="636"/>
      <c r="URF40" s="636"/>
      <c r="URG40" s="636"/>
      <c r="URH40" s="636"/>
      <c r="URI40" s="636"/>
      <c r="URJ40" s="636"/>
      <c r="URK40" s="636"/>
      <c r="URL40" s="636"/>
      <c r="URM40" s="636"/>
      <c r="URN40" s="636"/>
      <c r="URO40" s="636"/>
      <c r="URP40" s="636"/>
      <c r="URQ40" s="636"/>
      <c r="URR40" s="636"/>
      <c r="URS40" s="636"/>
      <c r="URT40" s="636"/>
      <c r="URU40" s="636"/>
      <c r="URV40" s="636"/>
      <c r="URW40" s="636"/>
      <c r="URX40" s="636"/>
      <c r="URY40" s="636"/>
      <c r="URZ40" s="636"/>
      <c r="USA40" s="636"/>
      <c r="USB40" s="636"/>
      <c r="USC40" s="636"/>
      <c r="USD40" s="636"/>
      <c r="USE40" s="636"/>
      <c r="USF40" s="636"/>
      <c r="USG40" s="636"/>
      <c r="USH40" s="636"/>
      <c r="USI40" s="636"/>
      <c r="USJ40" s="636"/>
      <c r="USK40" s="636"/>
      <c r="USL40" s="636"/>
      <c r="USM40" s="636"/>
      <c r="USN40" s="636"/>
      <c r="USO40" s="636"/>
      <c r="USP40" s="636"/>
      <c r="USQ40" s="636"/>
      <c r="USR40" s="636"/>
      <c r="USS40" s="636"/>
      <c r="UST40" s="636"/>
      <c r="USU40" s="636"/>
      <c r="USV40" s="636"/>
      <c r="USW40" s="636"/>
      <c r="USX40" s="636"/>
      <c r="USY40" s="636"/>
      <c r="USZ40" s="636"/>
      <c r="UTA40" s="636"/>
      <c r="UTB40" s="636"/>
      <c r="UTC40" s="636"/>
      <c r="UTD40" s="636"/>
      <c r="UTE40" s="636"/>
      <c r="UTF40" s="636"/>
      <c r="UTG40" s="636"/>
      <c r="UTH40" s="636"/>
      <c r="UTI40" s="636"/>
      <c r="UTJ40" s="636"/>
      <c r="UTK40" s="636"/>
      <c r="UTL40" s="636"/>
      <c r="UTM40" s="636"/>
      <c r="UTN40" s="636"/>
      <c r="UTO40" s="636"/>
      <c r="UTP40" s="636"/>
      <c r="UTQ40" s="636"/>
      <c r="UTR40" s="636"/>
      <c r="UTS40" s="636"/>
      <c r="UTT40" s="636"/>
      <c r="UTU40" s="636"/>
      <c r="UTV40" s="636"/>
      <c r="UTW40" s="636"/>
      <c r="UTX40" s="636"/>
      <c r="UTY40" s="636"/>
      <c r="UTZ40" s="636"/>
      <c r="UUA40" s="636"/>
      <c r="UUB40" s="636"/>
      <c r="UUC40" s="636"/>
      <c r="UUD40" s="636"/>
      <c r="UUE40" s="636"/>
      <c r="UUF40" s="636"/>
      <c r="UUG40" s="636"/>
      <c r="UUH40" s="636"/>
      <c r="UUI40" s="636"/>
      <c r="UUJ40" s="636"/>
      <c r="UUK40" s="636"/>
      <c r="UUL40" s="636"/>
      <c r="UUM40" s="636"/>
      <c r="UUN40" s="636"/>
      <c r="UUO40" s="636"/>
      <c r="UUP40" s="636"/>
      <c r="UUQ40" s="636"/>
      <c r="UUR40" s="636"/>
      <c r="UUS40" s="636"/>
      <c r="UUT40" s="636"/>
      <c r="UUU40" s="636"/>
      <c r="UUV40" s="636"/>
      <c r="UUW40" s="636"/>
      <c r="UUX40" s="636"/>
      <c r="UUY40" s="636"/>
      <c r="UUZ40" s="636"/>
      <c r="UVA40" s="636"/>
      <c r="UVB40" s="636"/>
      <c r="UVC40" s="636"/>
      <c r="UVD40" s="636"/>
      <c r="UVE40" s="636"/>
      <c r="UVF40" s="636"/>
      <c r="UVG40" s="636"/>
      <c r="UVH40" s="636"/>
      <c r="UVI40" s="636"/>
      <c r="UVJ40" s="636"/>
      <c r="UVK40" s="636"/>
      <c r="UVL40" s="636"/>
      <c r="UVM40" s="636"/>
      <c r="UVN40" s="636"/>
      <c r="UVO40" s="636"/>
      <c r="UVP40" s="636"/>
      <c r="UVQ40" s="636"/>
      <c r="UVR40" s="636"/>
      <c r="UVS40" s="636"/>
      <c r="UVT40" s="636"/>
      <c r="UVU40" s="636"/>
      <c r="UVV40" s="636"/>
      <c r="UVW40" s="636"/>
      <c r="UVX40" s="636"/>
      <c r="UVY40" s="636"/>
      <c r="UVZ40" s="636"/>
      <c r="UWA40" s="636"/>
      <c r="UWB40" s="636"/>
      <c r="UWC40" s="636"/>
      <c r="UWD40" s="636"/>
      <c r="UWE40" s="636"/>
      <c r="UWF40" s="636"/>
      <c r="UWG40" s="636"/>
      <c r="UWH40" s="636"/>
      <c r="UWI40" s="636"/>
      <c r="UWJ40" s="636"/>
      <c r="UWK40" s="636"/>
      <c r="UWL40" s="636"/>
      <c r="UWM40" s="636"/>
      <c r="UWN40" s="636"/>
      <c r="UWO40" s="636"/>
      <c r="UWP40" s="636"/>
      <c r="UWQ40" s="636"/>
      <c r="UWR40" s="636"/>
      <c r="UWS40" s="636"/>
      <c r="UWT40" s="636"/>
      <c r="UWU40" s="636"/>
      <c r="UWV40" s="636"/>
      <c r="UWW40" s="636"/>
      <c r="UWX40" s="636"/>
      <c r="UWY40" s="636"/>
      <c r="UWZ40" s="636"/>
      <c r="UXA40" s="636"/>
      <c r="UXB40" s="636"/>
      <c r="UXC40" s="636"/>
      <c r="UXD40" s="636"/>
      <c r="UXE40" s="636"/>
      <c r="UXF40" s="636"/>
      <c r="UXG40" s="636"/>
      <c r="UXH40" s="636"/>
      <c r="UXI40" s="636"/>
      <c r="UXJ40" s="636"/>
      <c r="UXK40" s="636"/>
      <c r="UXL40" s="636"/>
      <c r="UXM40" s="636"/>
      <c r="UXN40" s="636"/>
      <c r="UXO40" s="636"/>
      <c r="UXP40" s="636"/>
      <c r="UXQ40" s="636"/>
      <c r="UXR40" s="636"/>
      <c r="UXS40" s="636"/>
      <c r="UXT40" s="636"/>
      <c r="UXU40" s="636"/>
      <c r="UXV40" s="636"/>
      <c r="UXW40" s="636"/>
      <c r="UXX40" s="636"/>
      <c r="UXY40" s="636"/>
      <c r="UXZ40" s="636"/>
      <c r="UYA40" s="636"/>
      <c r="UYB40" s="636"/>
      <c r="UYC40" s="636"/>
      <c r="UYD40" s="636"/>
      <c r="UYE40" s="636"/>
      <c r="UYF40" s="636"/>
      <c r="UYG40" s="636"/>
      <c r="UYH40" s="636"/>
      <c r="UYI40" s="636"/>
      <c r="UYJ40" s="636"/>
      <c r="UYK40" s="636"/>
      <c r="UYL40" s="636"/>
      <c r="UYM40" s="636"/>
      <c r="UYN40" s="636"/>
      <c r="UYO40" s="636"/>
      <c r="UYP40" s="636"/>
      <c r="UYQ40" s="636"/>
      <c r="UYR40" s="636"/>
      <c r="UYS40" s="636"/>
      <c r="UYT40" s="636"/>
      <c r="UYU40" s="636"/>
      <c r="UYV40" s="636"/>
      <c r="UYW40" s="636"/>
      <c r="UYX40" s="636"/>
      <c r="UYY40" s="636"/>
      <c r="UYZ40" s="636"/>
      <c r="UZA40" s="636"/>
      <c r="UZB40" s="636"/>
      <c r="UZC40" s="636"/>
      <c r="UZD40" s="636"/>
      <c r="UZE40" s="636"/>
      <c r="UZF40" s="636"/>
      <c r="UZG40" s="636"/>
      <c r="UZH40" s="636"/>
      <c r="UZI40" s="636"/>
      <c r="UZJ40" s="636"/>
      <c r="UZK40" s="636"/>
      <c r="UZL40" s="636"/>
      <c r="UZM40" s="636"/>
      <c r="UZN40" s="636"/>
      <c r="UZO40" s="636"/>
      <c r="UZP40" s="636"/>
      <c r="UZQ40" s="636"/>
      <c r="UZR40" s="636"/>
      <c r="UZS40" s="636"/>
      <c r="UZT40" s="636"/>
      <c r="UZU40" s="636"/>
      <c r="UZV40" s="636"/>
      <c r="UZW40" s="636"/>
      <c r="UZX40" s="636"/>
      <c r="UZY40" s="636"/>
      <c r="UZZ40" s="636"/>
      <c r="VAA40" s="636"/>
      <c r="VAB40" s="636"/>
      <c r="VAC40" s="636"/>
      <c r="VAD40" s="636"/>
      <c r="VAE40" s="636"/>
      <c r="VAF40" s="636"/>
      <c r="VAG40" s="636"/>
      <c r="VAH40" s="636"/>
      <c r="VAI40" s="636"/>
      <c r="VAJ40" s="636"/>
      <c r="VAK40" s="636"/>
      <c r="VAL40" s="636"/>
      <c r="VAM40" s="636"/>
      <c r="VAN40" s="636"/>
      <c r="VAO40" s="636"/>
      <c r="VAP40" s="636"/>
      <c r="VAQ40" s="636"/>
      <c r="VAR40" s="636"/>
      <c r="VAS40" s="636"/>
      <c r="VAT40" s="636"/>
      <c r="VAU40" s="636"/>
      <c r="VAV40" s="636"/>
      <c r="VAW40" s="636"/>
      <c r="VAX40" s="636"/>
      <c r="VAY40" s="636"/>
      <c r="VAZ40" s="636"/>
      <c r="VBA40" s="636"/>
      <c r="VBB40" s="636"/>
      <c r="VBC40" s="636"/>
      <c r="VBD40" s="636"/>
      <c r="VBE40" s="636"/>
      <c r="VBF40" s="636"/>
      <c r="VBG40" s="636"/>
      <c r="VBH40" s="636"/>
      <c r="VBI40" s="636"/>
      <c r="VBJ40" s="636"/>
      <c r="VBK40" s="636"/>
      <c r="VBL40" s="636"/>
      <c r="VBM40" s="636"/>
      <c r="VBN40" s="636"/>
      <c r="VBO40" s="636"/>
      <c r="VBP40" s="636"/>
      <c r="VBQ40" s="636"/>
      <c r="VBR40" s="636"/>
      <c r="VBS40" s="636"/>
      <c r="VBT40" s="636"/>
      <c r="VBU40" s="636"/>
      <c r="VBV40" s="636"/>
      <c r="VBW40" s="636"/>
      <c r="VBX40" s="636"/>
      <c r="VBY40" s="636"/>
      <c r="VBZ40" s="636"/>
      <c r="VCA40" s="636"/>
      <c r="VCB40" s="636"/>
      <c r="VCC40" s="636"/>
      <c r="VCD40" s="636"/>
      <c r="VCE40" s="636"/>
      <c r="VCF40" s="636"/>
      <c r="VCG40" s="636"/>
      <c r="VCH40" s="636"/>
      <c r="VCI40" s="636"/>
      <c r="VCJ40" s="636"/>
      <c r="VCK40" s="636"/>
      <c r="VCL40" s="636"/>
      <c r="VCM40" s="636"/>
      <c r="VCN40" s="636"/>
      <c r="VCO40" s="636"/>
      <c r="VCP40" s="636"/>
      <c r="VCQ40" s="636"/>
      <c r="VCR40" s="636"/>
      <c r="VCS40" s="636"/>
      <c r="VCT40" s="636"/>
      <c r="VCU40" s="636"/>
      <c r="VCV40" s="636"/>
      <c r="VCW40" s="636"/>
      <c r="VCX40" s="636"/>
      <c r="VCY40" s="636"/>
      <c r="VCZ40" s="636"/>
      <c r="VDA40" s="636"/>
      <c r="VDB40" s="636"/>
      <c r="VDC40" s="636"/>
      <c r="VDD40" s="636"/>
      <c r="VDE40" s="636"/>
      <c r="VDF40" s="636"/>
      <c r="VDG40" s="636"/>
      <c r="VDH40" s="636"/>
      <c r="VDI40" s="636"/>
      <c r="VDJ40" s="636"/>
      <c r="VDK40" s="636"/>
      <c r="VDL40" s="636"/>
      <c r="VDM40" s="636"/>
      <c r="VDN40" s="636"/>
      <c r="VDO40" s="636"/>
      <c r="VDP40" s="636"/>
      <c r="VDQ40" s="636"/>
      <c r="VDR40" s="636"/>
      <c r="VDS40" s="636"/>
      <c r="VDT40" s="636"/>
      <c r="VDU40" s="636"/>
      <c r="VDV40" s="636"/>
      <c r="VDW40" s="636"/>
      <c r="VDX40" s="636"/>
      <c r="VDY40" s="636"/>
      <c r="VDZ40" s="636"/>
      <c r="VEA40" s="636"/>
      <c r="VEB40" s="636"/>
      <c r="VEC40" s="636"/>
      <c r="VED40" s="636"/>
      <c r="VEE40" s="636"/>
      <c r="VEF40" s="636"/>
      <c r="VEG40" s="636"/>
      <c r="VEH40" s="636"/>
      <c r="VEI40" s="636"/>
      <c r="VEJ40" s="636"/>
      <c r="VEK40" s="636"/>
      <c r="VEL40" s="636"/>
      <c r="VEM40" s="636"/>
      <c r="VEN40" s="636"/>
      <c r="VEO40" s="636"/>
      <c r="VEP40" s="636"/>
      <c r="VEQ40" s="636"/>
      <c r="VER40" s="636"/>
      <c r="VES40" s="636"/>
      <c r="VET40" s="636"/>
      <c r="VEU40" s="636"/>
      <c r="VEV40" s="636"/>
      <c r="VEW40" s="636"/>
      <c r="VEX40" s="636"/>
      <c r="VEY40" s="636"/>
      <c r="VEZ40" s="636"/>
      <c r="VFA40" s="636"/>
      <c r="VFB40" s="636"/>
      <c r="VFC40" s="636"/>
      <c r="VFD40" s="636"/>
      <c r="VFE40" s="636"/>
      <c r="VFF40" s="636"/>
      <c r="VFG40" s="636"/>
      <c r="VFH40" s="636"/>
      <c r="VFI40" s="636"/>
      <c r="VFJ40" s="636"/>
      <c r="VFK40" s="636"/>
      <c r="VFL40" s="636"/>
      <c r="VFM40" s="636"/>
      <c r="VFN40" s="636"/>
      <c r="VFO40" s="636"/>
      <c r="VFP40" s="636"/>
      <c r="VFQ40" s="636"/>
      <c r="VFR40" s="636"/>
      <c r="VFS40" s="636"/>
      <c r="VFT40" s="636"/>
      <c r="VFU40" s="636"/>
      <c r="VFV40" s="636"/>
      <c r="VFW40" s="636"/>
      <c r="VFX40" s="636"/>
      <c r="VFY40" s="636"/>
      <c r="VFZ40" s="636"/>
      <c r="VGA40" s="636"/>
      <c r="VGB40" s="636"/>
      <c r="VGC40" s="636"/>
      <c r="VGD40" s="636"/>
      <c r="VGE40" s="636"/>
      <c r="VGF40" s="636"/>
      <c r="VGG40" s="636"/>
      <c r="VGH40" s="636"/>
      <c r="VGI40" s="636"/>
      <c r="VGJ40" s="636"/>
      <c r="VGK40" s="636"/>
      <c r="VGL40" s="636"/>
      <c r="VGM40" s="636"/>
      <c r="VGN40" s="636"/>
      <c r="VGO40" s="636"/>
      <c r="VGP40" s="636"/>
      <c r="VGQ40" s="636"/>
      <c r="VGR40" s="636"/>
      <c r="VGS40" s="636"/>
      <c r="VGT40" s="636"/>
      <c r="VGU40" s="636"/>
      <c r="VGV40" s="636"/>
      <c r="VGW40" s="636"/>
      <c r="VGX40" s="636"/>
      <c r="VGY40" s="636"/>
      <c r="VGZ40" s="636"/>
      <c r="VHA40" s="636"/>
      <c r="VHB40" s="636"/>
      <c r="VHC40" s="636"/>
      <c r="VHD40" s="636"/>
      <c r="VHE40" s="636"/>
      <c r="VHF40" s="636"/>
      <c r="VHG40" s="636"/>
      <c r="VHH40" s="636"/>
      <c r="VHI40" s="636"/>
      <c r="VHJ40" s="636"/>
      <c r="VHK40" s="636"/>
      <c r="VHL40" s="636"/>
      <c r="VHM40" s="636"/>
      <c r="VHN40" s="636"/>
      <c r="VHO40" s="636"/>
      <c r="VHP40" s="636"/>
      <c r="VHQ40" s="636"/>
      <c r="VHR40" s="636"/>
      <c r="VHS40" s="636"/>
      <c r="VHT40" s="636"/>
      <c r="VHU40" s="636"/>
      <c r="VHV40" s="636"/>
      <c r="VHW40" s="636"/>
      <c r="VHX40" s="636"/>
      <c r="VHY40" s="636"/>
      <c r="VHZ40" s="636"/>
      <c r="VIA40" s="636"/>
      <c r="VIB40" s="636"/>
      <c r="VIC40" s="636"/>
      <c r="VID40" s="636"/>
      <c r="VIE40" s="636"/>
      <c r="VIF40" s="636"/>
      <c r="VIG40" s="636"/>
      <c r="VIH40" s="636"/>
      <c r="VII40" s="636"/>
      <c r="VIJ40" s="636"/>
      <c r="VIK40" s="636"/>
      <c r="VIL40" s="636"/>
      <c r="VIM40" s="636"/>
      <c r="VIN40" s="636"/>
      <c r="VIO40" s="636"/>
      <c r="VIP40" s="636"/>
      <c r="VIQ40" s="636"/>
      <c r="VIR40" s="636"/>
      <c r="VIS40" s="636"/>
      <c r="VIT40" s="636"/>
      <c r="VIU40" s="636"/>
      <c r="VIV40" s="636"/>
      <c r="VIW40" s="636"/>
      <c r="VIX40" s="636"/>
      <c r="VIY40" s="636"/>
      <c r="VIZ40" s="636"/>
      <c r="VJA40" s="636"/>
      <c r="VJB40" s="636"/>
      <c r="VJC40" s="636"/>
      <c r="VJD40" s="636"/>
      <c r="VJE40" s="636"/>
      <c r="VJF40" s="636"/>
      <c r="VJG40" s="636"/>
      <c r="VJH40" s="636"/>
      <c r="VJI40" s="636"/>
      <c r="VJJ40" s="636"/>
      <c r="VJK40" s="636"/>
      <c r="VJL40" s="636"/>
      <c r="VJM40" s="636"/>
      <c r="VJN40" s="636"/>
      <c r="VJO40" s="636"/>
      <c r="VJP40" s="636"/>
      <c r="VJQ40" s="636"/>
      <c r="VJR40" s="636"/>
      <c r="VJS40" s="636"/>
      <c r="VJT40" s="636"/>
      <c r="VJU40" s="636"/>
      <c r="VJV40" s="636"/>
      <c r="VJW40" s="636"/>
      <c r="VJX40" s="636"/>
      <c r="VJY40" s="636"/>
      <c r="VJZ40" s="636"/>
      <c r="VKA40" s="636"/>
      <c r="VKB40" s="636"/>
      <c r="VKC40" s="636"/>
      <c r="VKD40" s="636"/>
      <c r="VKE40" s="636"/>
      <c r="VKF40" s="636"/>
      <c r="VKG40" s="636"/>
      <c r="VKH40" s="636"/>
      <c r="VKI40" s="636"/>
      <c r="VKJ40" s="636"/>
      <c r="VKK40" s="636"/>
      <c r="VKL40" s="636"/>
      <c r="VKM40" s="636"/>
      <c r="VKN40" s="636"/>
      <c r="VKO40" s="636"/>
      <c r="VKP40" s="636"/>
      <c r="VKQ40" s="636"/>
      <c r="VKR40" s="636"/>
      <c r="VKS40" s="636"/>
      <c r="VKT40" s="636"/>
      <c r="VKU40" s="636"/>
      <c r="VKV40" s="636"/>
      <c r="VKW40" s="636"/>
      <c r="VKX40" s="636"/>
      <c r="VKY40" s="636"/>
      <c r="VKZ40" s="636"/>
      <c r="VLA40" s="636"/>
      <c r="VLB40" s="636"/>
      <c r="VLC40" s="636"/>
      <c r="VLD40" s="636"/>
      <c r="VLE40" s="636"/>
      <c r="VLF40" s="636"/>
      <c r="VLG40" s="636"/>
      <c r="VLH40" s="636"/>
      <c r="VLI40" s="636"/>
      <c r="VLJ40" s="636"/>
      <c r="VLK40" s="636"/>
      <c r="VLL40" s="636"/>
      <c r="VLM40" s="636"/>
      <c r="VLN40" s="636"/>
      <c r="VLO40" s="636"/>
      <c r="VLP40" s="636"/>
      <c r="VLQ40" s="636"/>
      <c r="VLR40" s="636"/>
      <c r="VLS40" s="636"/>
      <c r="VLT40" s="636"/>
      <c r="VLU40" s="636"/>
      <c r="VLV40" s="636"/>
      <c r="VLW40" s="636"/>
      <c r="VLX40" s="636"/>
      <c r="VLY40" s="636"/>
      <c r="VLZ40" s="636"/>
      <c r="VMA40" s="636"/>
      <c r="VMB40" s="636"/>
      <c r="VMC40" s="636"/>
      <c r="VMD40" s="636"/>
      <c r="VME40" s="636"/>
      <c r="VMF40" s="636"/>
      <c r="VMG40" s="636"/>
      <c r="VMH40" s="636"/>
      <c r="VMI40" s="636"/>
      <c r="VMJ40" s="636"/>
      <c r="VMK40" s="636"/>
      <c r="VML40" s="636"/>
      <c r="VMM40" s="636"/>
      <c r="VMN40" s="636"/>
      <c r="VMO40" s="636"/>
      <c r="VMP40" s="636"/>
      <c r="VMQ40" s="636"/>
      <c r="VMR40" s="636"/>
      <c r="VMS40" s="636"/>
      <c r="VMT40" s="636"/>
      <c r="VMU40" s="636"/>
      <c r="VMV40" s="636"/>
      <c r="VMW40" s="636"/>
      <c r="VMX40" s="636"/>
      <c r="VMY40" s="636"/>
      <c r="VMZ40" s="636"/>
      <c r="VNA40" s="636"/>
      <c r="VNB40" s="636"/>
      <c r="VNC40" s="636"/>
      <c r="VND40" s="636"/>
      <c r="VNE40" s="636"/>
      <c r="VNF40" s="636"/>
      <c r="VNG40" s="636"/>
      <c r="VNH40" s="636"/>
      <c r="VNI40" s="636"/>
      <c r="VNJ40" s="636"/>
      <c r="VNK40" s="636"/>
      <c r="VNL40" s="636"/>
      <c r="VNM40" s="636"/>
      <c r="VNN40" s="636"/>
      <c r="VNO40" s="636"/>
      <c r="VNP40" s="636"/>
      <c r="VNQ40" s="636"/>
      <c r="VNR40" s="636"/>
      <c r="VNS40" s="636"/>
      <c r="VNT40" s="636"/>
      <c r="VNU40" s="636"/>
      <c r="VNV40" s="636"/>
      <c r="VNW40" s="636"/>
      <c r="VNX40" s="636"/>
      <c r="VNY40" s="636"/>
      <c r="VNZ40" s="636"/>
      <c r="VOA40" s="636"/>
      <c r="VOB40" s="636"/>
      <c r="VOC40" s="636"/>
      <c r="VOD40" s="636"/>
      <c r="VOE40" s="636"/>
      <c r="VOF40" s="636"/>
      <c r="VOG40" s="636"/>
      <c r="VOH40" s="636"/>
      <c r="VOI40" s="636"/>
      <c r="VOJ40" s="636"/>
      <c r="VOK40" s="636"/>
      <c r="VOL40" s="636"/>
      <c r="VOM40" s="636"/>
      <c r="VON40" s="636"/>
      <c r="VOO40" s="636"/>
      <c r="VOP40" s="636"/>
      <c r="VOQ40" s="636"/>
      <c r="VOR40" s="636"/>
      <c r="VOS40" s="636"/>
      <c r="VOT40" s="636"/>
      <c r="VOU40" s="636"/>
      <c r="VOV40" s="636"/>
      <c r="VOW40" s="636"/>
      <c r="VOX40" s="636"/>
      <c r="VOY40" s="636"/>
      <c r="VOZ40" s="636"/>
      <c r="VPA40" s="636"/>
      <c r="VPB40" s="636"/>
      <c r="VPC40" s="636"/>
      <c r="VPD40" s="636"/>
      <c r="VPE40" s="636"/>
      <c r="VPF40" s="636"/>
      <c r="VPG40" s="636"/>
      <c r="VPH40" s="636"/>
      <c r="VPI40" s="636"/>
      <c r="VPJ40" s="636"/>
      <c r="VPK40" s="636"/>
      <c r="VPL40" s="636"/>
      <c r="VPM40" s="636"/>
      <c r="VPN40" s="636"/>
      <c r="VPO40" s="636"/>
      <c r="VPP40" s="636"/>
      <c r="VPQ40" s="636"/>
      <c r="VPR40" s="636"/>
      <c r="VPS40" s="636"/>
      <c r="VPT40" s="636"/>
      <c r="VPU40" s="636"/>
      <c r="VPV40" s="636"/>
      <c r="VPW40" s="636"/>
      <c r="VPX40" s="636"/>
      <c r="VPY40" s="636"/>
      <c r="VPZ40" s="636"/>
      <c r="VQA40" s="636"/>
      <c r="VQB40" s="636"/>
      <c r="VQC40" s="636"/>
      <c r="VQD40" s="636"/>
      <c r="VQE40" s="636"/>
      <c r="VQF40" s="636"/>
      <c r="VQG40" s="636"/>
      <c r="VQH40" s="636"/>
      <c r="VQI40" s="636"/>
      <c r="VQJ40" s="636"/>
      <c r="VQK40" s="636"/>
      <c r="VQL40" s="636"/>
      <c r="VQM40" s="636"/>
      <c r="VQN40" s="636"/>
      <c r="VQO40" s="636"/>
      <c r="VQP40" s="636"/>
      <c r="VQQ40" s="636"/>
      <c r="VQR40" s="636"/>
      <c r="VQS40" s="636"/>
      <c r="VQT40" s="636"/>
      <c r="VQU40" s="636"/>
      <c r="VQV40" s="636"/>
      <c r="VQW40" s="636"/>
      <c r="VQX40" s="636"/>
      <c r="VQY40" s="636"/>
      <c r="VQZ40" s="636"/>
      <c r="VRA40" s="636"/>
      <c r="VRB40" s="636"/>
      <c r="VRC40" s="636"/>
      <c r="VRD40" s="636"/>
      <c r="VRE40" s="636"/>
      <c r="VRF40" s="636"/>
      <c r="VRG40" s="636"/>
      <c r="VRH40" s="636"/>
      <c r="VRI40" s="636"/>
      <c r="VRJ40" s="636"/>
      <c r="VRK40" s="636"/>
      <c r="VRL40" s="636"/>
      <c r="VRM40" s="636"/>
      <c r="VRN40" s="636"/>
      <c r="VRO40" s="636"/>
      <c r="VRP40" s="636"/>
      <c r="VRQ40" s="636"/>
      <c r="VRR40" s="636"/>
      <c r="VRS40" s="636"/>
      <c r="VRT40" s="636"/>
      <c r="VRU40" s="636"/>
      <c r="VRV40" s="636"/>
      <c r="VRW40" s="636"/>
      <c r="VRX40" s="636"/>
      <c r="VRY40" s="636"/>
      <c r="VRZ40" s="636"/>
      <c r="VSA40" s="636"/>
      <c r="VSB40" s="636"/>
      <c r="VSC40" s="636"/>
      <c r="VSD40" s="636"/>
      <c r="VSE40" s="636"/>
      <c r="VSF40" s="636"/>
      <c r="VSG40" s="636"/>
      <c r="VSH40" s="636"/>
      <c r="VSI40" s="636"/>
      <c r="VSJ40" s="636"/>
      <c r="VSK40" s="636"/>
      <c r="VSL40" s="636"/>
      <c r="VSM40" s="636"/>
      <c r="VSN40" s="636"/>
      <c r="VSO40" s="636"/>
      <c r="VSP40" s="636"/>
      <c r="VSQ40" s="636"/>
      <c r="VSR40" s="636"/>
      <c r="VSS40" s="636"/>
      <c r="VST40" s="636"/>
      <c r="VSU40" s="636"/>
      <c r="VSV40" s="636"/>
      <c r="VSW40" s="636"/>
      <c r="VSX40" s="636"/>
      <c r="VSY40" s="636"/>
      <c r="VSZ40" s="636"/>
      <c r="VTA40" s="636"/>
      <c r="VTB40" s="636"/>
      <c r="VTC40" s="636"/>
      <c r="VTD40" s="636"/>
      <c r="VTE40" s="636"/>
      <c r="VTF40" s="636"/>
      <c r="VTG40" s="636"/>
      <c r="VTH40" s="636"/>
      <c r="VTI40" s="636"/>
      <c r="VTJ40" s="636"/>
      <c r="VTK40" s="636"/>
      <c r="VTL40" s="636"/>
      <c r="VTM40" s="636"/>
      <c r="VTN40" s="636"/>
      <c r="VTO40" s="636"/>
      <c r="VTP40" s="636"/>
      <c r="VTQ40" s="636"/>
      <c r="VTR40" s="636"/>
      <c r="VTS40" s="636"/>
      <c r="VTT40" s="636"/>
      <c r="VTU40" s="636"/>
      <c r="VTV40" s="636"/>
      <c r="VTW40" s="636"/>
      <c r="VTX40" s="636"/>
      <c r="VTY40" s="636"/>
      <c r="VTZ40" s="636"/>
      <c r="VUA40" s="636"/>
      <c r="VUB40" s="636"/>
      <c r="VUC40" s="636"/>
      <c r="VUD40" s="636"/>
      <c r="VUE40" s="636"/>
      <c r="VUF40" s="636"/>
      <c r="VUG40" s="636"/>
      <c r="VUH40" s="636"/>
      <c r="VUI40" s="636"/>
      <c r="VUJ40" s="636"/>
      <c r="VUK40" s="636"/>
      <c r="VUL40" s="636"/>
      <c r="VUM40" s="636"/>
      <c r="VUN40" s="636"/>
      <c r="VUO40" s="636"/>
      <c r="VUP40" s="636"/>
      <c r="VUQ40" s="636"/>
      <c r="VUR40" s="636"/>
      <c r="VUS40" s="636"/>
      <c r="VUT40" s="636"/>
      <c r="VUU40" s="636"/>
      <c r="VUV40" s="636"/>
      <c r="VUW40" s="636"/>
      <c r="VUX40" s="636"/>
      <c r="VUY40" s="636"/>
      <c r="VUZ40" s="636"/>
      <c r="VVA40" s="636"/>
      <c r="VVB40" s="636"/>
      <c r="VVC40" s="636"/>
      <c r="VVD40" s="636"/>
      <c r="VVE40" s="636"/>
      <c r="VVF40" s="636"/>
      <c r="VVG40" s="636"/>
      <c r="VVH40" s="636"/>
      <c r="VVI40" s="636"/>
      <c r="VVJ40" s="636"/>
      <c r="VVK40" s="636"/>
      <c r="VVL40" s="636"/>
      <c r="VVM40" s="636"/>
      <c r="VVN40" s="636"/>
      <c r="VVO40" s="636"/>
      <c r="VVP40" s="636"/>
      <c r="VVQ40" s="636"/>
      <c r="VVR40" s="636"/>
      <c r="VVS40" s="636"/>
      <c r="VVT40" s="636"/>
      <c r="VVU40" s="636"/>
      <c r="VVV40" s="636"/>
      <c r="VVW40" s="636"/>
      <c r="VVX40" s="636"/>
      <c r="VVY40" s="636"/>
      <c r="VVZ40" s="636"/>
      <c r="VWA40" s="636"/>
      <c r="VWB40" s="636"/>
      <c r="VWC40" s="636"/>
      <c r="VWD40" s="636"/>
      <c r="VWE40" s="636"/>
      <c r="VWF40" s="636"/>
      <c r="VWG40" s="636"/>
      <c r="VWH40" s="636"/>
      <c r="VWI40" s="636"/>
      <c r="VWJ40" s="636"/>
      <c r="VWK40" s="636"/>
      <c r="VWL40" s="636"/>
      <c r="VWM40" s="636"/>
      <c r="VWN40" s="636"/>
      <c r="VWO40" s="636"/>
      <c r="VWP40" s="636"/>
      <c r="VWQ40" s="636"/>
      <c r="VWR40" s="636"/>
      <c r="VWS40" s="636"/>
      <c r="VWT40" s="636"/>
      <c r="VWU40" s="636"/>
      <c r="VWV40" s="636"/>
      <c r="VWW40" s="636"/>
      <c r="VWX40" s="636"/>
      <c r="VWY40" s="636"/>
      <c r="VWZ40" s="636"/>
      <c r="VXA40" s="636"/>
      <c r="VXB40" s="636"/>
      <c r="VXC40" s="636"/>
      <c r="VXD40" s="636"/>
      <c r="VXE40" s="636"/>
      <c r="VXF40" s="636"/>
      <c r="VXG40" s="636"/>
      <c r="VXH40" s="636"/>
      <c r="VXI40" s="636"/>
      <c r="VXJ40" s="636"/>
      <c r="VXK40" s="636"/>
      <c r="VXL40" s="636"/>
      <c r="VXM40" s="636"/>
      <c r="VXN40" s="636"/>
      <c r="VXO40" s="636"/>
      <c r="VXP40" s="636"/>
      <c r="VXQ40" s="636"/>
      <c r="VXR40" s="636"/>
      <c r="VXS40" s="636"/>
      <c r="VXT40" s="636"/>
      <c r="VXU40" s="636"/>
      <c r="VXV40" s="636"/>
      <c r="VXW40" s="636"/>
      <c r="VXX40" s="636"/>
      <c r="VXY40" s="636"/>
      <c r="VXZ40" s="636"/>
      <c r="VYA40" s="636"/>
      <c r="VYB40" s="636"/>
      <c r="VYC40" s="636"/>
      <c r="VYD40" s="636"/>
      <c r="VYE40" s="636"/>
      <c r="VYF40" s="636"/>
      <c r="VYG40" s="636"/>
      <c r="VYH40" s="636"/>
      <c r="VYI40" s="636"/>
      <c r="VYJ40" s="636"/>
      <c r="VYK40" s="636"/>
      <c r="VYL40" s="636"/>
      <c r="VYM40" s="636"/>
      <c r="VYN40" s="636"/>
      <c r="VYO40" s="636"/>
      <c r="VYP40" s="636"/>
      <c r="VYQ40" s="636"/>
      <c r="VYR40" s="636"/>
      <c r="VYS40" s="636"/>
      <c r="VYT40" s="636"/>
      <c r="VYU40" s="636"/>
      <c r="VYV40" s="636"/>
      <c r="VYW40" s="636"/>
      <c r="VYX40" s="636"/>
      <c r="VYY40" s="636"/>
      <c r="VYZ40" s="636"/>
      <c r="VZA40" s="636"/>
      <c r="VZB40" s="636"/>
      <c r="VZC40" s="636"/>
      <c r="VZD40" s="636"/>
      <c r="VZE40" s="636"/>
      <c r="VZF40" s="636"/>
      <c r="VZG40" s="636"/>
      <c r="VZH40" s="636"/>
      <c r="VZI40" s="636"/>
      <c r="VZJ40" s="636"/>
      <c r="VZK40" s="636"/>
      <c r="VZL40" s="636"/>
      <c r="VZM40" s="636"/>
      <c r="VZN40" s="636"/>
      <c r="VZO40" s="636"/>
      <c r="VZP40" s="636"/>
      <c r="VZQ40" s="636"/>
      <c r="VZR40" s="636"/>
      <c r="VZS40" s="636"/>
      <c r="VZT40" s="636"/>
      <c r="VZU40" s="636"/>
      <c r="VZV40" s="636"/>
      <c r="VZW40" s="636"/>
      <c r="VZX40" s="636"/>
      <c r="VZY40" s="636"/>
      <c r="VZZ40" s="636"/>
      <c r="WAA40" s="636"/>
      <c r="WAB40" s="636"/>
      <c r="WAC40" s="636"/>
      <c r="WAD40" s="636"/>
      <c r="WAE40" s="636"/>
      <c r="WAF40" s="636"/>
      <c r="WAG40" s="636"/>
      <c r="WAH40" s="636"/>
      <c r="WAI40" s="636"/>
      <c r="WAJ40" s="636"/>
      <c r="WAK40" s="636"/>
      <c r="WAL40" s="636"/>
      <c r="WAM40" s="636"/>
      <c r="WAN40" s="636"/>
      <c r="WAO40" s="636"/>
      <c r="WAP40" s="636"/>
      <c r="WAQ40" s="636"/>
      <c r="WAR40" s="636"/>
      <c r="WAS40" s="636"/>
      <c r="WAT40" s="636"/>
      <c r="WAU40" s="636"/>
      <c r="WAV40" s="636"/>
      <c r="WAW40" s="636"/>
      <c r="WAX40" s="636"/>
      <c r="WAY40" s="636"/>
      <c r="WAZ40" s="636"/>
      <c r="WBA40" s="636"/>
      <c r="WBB40" s="636"/>
      <c r="WBC40" s="636"/>
      <c r="WBD40" s="636"/>
      <c r="WBE40" s="636"/>
      <c r="WBF40" s="636"/>
      <c r="WBG40" s="636"/>
      <c r="WBH40" s="636"/>
      <c r="WBI40" s="636"/>
      <c r="WBJ40" s="636"/>
      <c r="WBK40" s="636"/>
      <c r="WBL40" s="636"/>
      <c r="WBM40" s="636"/>
      <c r="WBN40" s="636"/>
      <c r="WBO40" s="636"/>
      <c r="WBP40" s="636"/>
      <c r="WBQ40" s="636"/>
      <c r="WBR40" s="636"/>
      <c r="WBS40" s="636"/>
      <c r="WBT40" s="636"/>
      <c r="WBU40" s="636"/>
      <c r="WBV40" s="636"/>
      <c r="WBW40" s="636"/>
      <c r="WBX40" s="636"/>
      <c r="WBY40" s="636"/>
      <c r="WBZ40" s="636"/>
      <c r="WCA40" s="636"/>
      <c r="WCB40" s="636"/>
      <c r="WCC40" s="636"/>
      <c r="WCD40" s="636"/>
      <c r="WCE40" s="636"/>
      <c r="WCF40" s="636"/>
      <c r="WCG40" s="636"/>
      <c r="WCH40" s="636"/>
      <c r="WCI40" s="636"/>
      <c r="WCJ40" s="636"/>
      <c r="WCK40" s="636"/>
      <c r="WCL40" s="636"/>
      <c r="WCM40" s="636"/>
      <c r="WCN40" s="636"/>
      <c r="WCO40" s="636"/>
      <c r="WCP40" s="636"/>
      <c r="WCQ40" s="636"/>
      <c r="WCR40" s="636"/>
      <c r="WCS40" s="636"/>
      <c r="WCT40" s="636"/>
      <c r="WCU40" s="636"/>
      <c r="WCV40" s="636"/>
      <c r="WCW40" s="636"/>
      <c r="WCX40" s="636"/>
      <c r="WCY40" s="636"/>
      <c r="WCZ40" s="636"/>
      <c r="WDA40" s="636"/>
      <c r="WDB40" s="636"/>
      <c r="WDC40" s="636"/>
      <c r="WDD40" s="636"/>
      <c r="WDE40" s="636"/>
      <c r="WDF40" s="636"/>
      <c r="WDG40" s="636"/>
      <c r="WDH40" s="636"/>
      <c r="WDI40" s="636"/>
      <c r="WDJ40" s="636"/>
      <c r="WDK40" s="636"/>
      <c r="WDL40" s="636"/>
      <c r="WDM40" s="636"/>
      <c r="WDN40" s="636"/>
      <c r="WDO40" s="636"/>
      <c r="WDP40" s="636"/>
      <c r="WDQ40" s="636"/>
      <c r="WDR40" s="636"/>
      <c r="WDS40" s="636"/>
      <c r="WDT40" s="636"/>
      <c r="WDU40" s="636"/>
      <c r="WDV40" s="636"/>
      <c r="WDW40" s="636"/>
      <c r="WDX40" s="636"/>
      <c r="WDY40" s="636"/>
      <c r="WDZ40" s="636"/>
      <c r="WEA40" s="636"/>
      <c r="WEB40" s="636"/>
      <c r="WEC40" s="636"/>
      <c r="WED40" s="636"/>
      <c r="WEE40" s="636"/>
      <c r="WEF40" s="636"/>
      <c r="WEG40" s="636"/>
      <c r="WEH40" s="636"/>
      <c r="WEI40" s="636"/>
      <c r="WEJ40" s="636"/>
      <c r="WEK40" s="636"/>
      <c r="WEL40" s="636"/>
      <c r="WEM40" s="636"/>
      <c r="WEN40" s="636"/>
      <c r="WEO40" s="636"/>
      <c r="WEP40" s="636"/>
      <c r="WEQ40" s="636"/>
      <c r="WER40" s="636"/>
      <c r="WES40" s="636"/>
      <c r="WET40" s="636"/>
      <c r="WEU40" s="636"/>
      <c r="WEV40" s="636"/>
      <c r="WEW40" s="636"/>
      <c r="WEX40" s="636"/>
      <c r="WEY40" s="636"/>
      <c r="WEZ40" s="636"/>
      <c r="WFA40" s="636"/>
      <c r="WFB40" s="636"/>
      <c r="WFC40" s="636"/>
      <c r="WFD40" s="636"/>
      <c r="WFE40" s="636"/>
      <c r="WFF40" s="636"/>
      <c r="WFG40" s="636"/>
      <c r="WFH40" s="636"/>
      <c r="WFI40" s="636"/>
      <c r="WFJ40" s="636"/>
      <c r="WFK40" s="636"/>
      <c r="WFL40" s="636"/>
      <c r="WFM40" s="636"/>
      <c r="WFN40" s="636"/>
      <c r="WFO40" s="636"/>
      <c r="WFP40" s="636"/>
      <c r="WFQ40" s="636"/>
      <c r="WFR40" s="636"/>
      <c r="WFS40" s="636"/>
      <c r="WFT40" s="636"/>
      <c r="WFU40" s="636"/>
      <c r="WFV40" s="636"/>
      <c r="WFW40" s="636"/>
      <c r="WFX40" s="636"/>
      <c r="WFY40" s="636"/>
      <c r="WFZ40" s="636"/>
      <c r="WGA40" s="636"/>
      <c r="WGB40" s="636"/>
      <c r="WGC40" s="636"/>
      <c r="WGD40" s="636"/>
      <c r="WGE40" s="636"/>
      <c r="WGF40" s="636"/>
      <c r="WGG40" s="636"/>
      <c r="WGH40" s="636"/>
      <c r="WGI40" s="636"/>
      <c r="WGJ40" s="636"/>
      <c r="WGK40" s="636"/>
      <c r="WGL40" s="636"/>
      <c r="WGM40" s="636"/>
      <c r="WGN40" s="636"/>
      <c r="WGO40" s="636"/>
      <c r="WGP40" s="636"/>
      <c r="WGQ40" s="636"/>
      <c r="WGR40" s="636"/>
      <c r="WGS40" s="636"/>
      <c r="WGT40" s="636"/>
      <c r="WGU40" s="636"/>
      <c r="WGV40" s="636"/>
      <c r="WGW40" s="636"/>
      <c r="WGX40" s="636"/>
      <c r="WGY40" s="636"/>
      <c r="WGZ40" s="636"/>
      <c r="WHA40" s="636"/>
      <c r="WHB40" s="636"/>
      <c r="WHC40" s="636"/>
      <c r="WHD40" s="636"/>
      <c r="WHE40" s="636"/>
      <c r="WHF40" s="636"/>
      <c r="WHG40" s="636"/>
      <c r="WHH40" s="636"/>
      <c r="WHI40" s="636"/>
      <c r="WHJ40" s="636"/>
      <c r="WHK40" s="636"/>
      <c r="WHL40" s="636"/>
      <c r="WHM40" s="636"/>
      <c r="WHN40" s="636"/>
      <c r="WHO40" s="636"/>
      <c r="WHP40" s="636"/>
      <c r="WHQ40" s="636"/>
      <c r="WHR40" s="636"/>
      <c r="WHS40" s="636"/>
      <c r="WHT40" s="636"/>
      <c r="WHU40" s="636"/>
      <c r="WHV40" s="636"/>
      <c r="WHW40" s="636"/>
      <c r="WHX40" s="636"/>
      <c r="WHY40" s="636"/>
      <c r="WHZ40" s="636"/>
      <c r="WIA40" s="636"/>
      <c r="WIB40" s="636"/>
      <c r="WIC40" s="636"/>
      <c r="WID40" s="636"/>
      <c r="WIE40" s="636"/>
      <c r="WIF40" s="636"/>
      <c r="WIG40" s="636"/>
      <c r="WIH40" s="636"/>
      <c r="WII40" s="636"/>
      <c r="WIJ40" s="636"/>
      <c r="WIK40" s="636"/>
      <c r="WIL40" s="636"/>
      <c r="WIM40" s="636"/>
      <c r="WIN40" s="636"/>
      <c r="WIO40" s="636"/>
      <c r="WIP40" s="636"/>
      <c r="WIQ40" s="636"/>
      <c r="WIR40" s="636"/>
      <c r="WIS40" s="636"/>
      <c r="WIT40" s="636"/>
      <c r="WIU40" s="636"/>
      <c r="WIV40" s="636"/>
      <c r="WIW40" s="636"/>
      <c r="WIX40" s="636"/>
      <c r="WIY40" s="636"/>
      <c r="WIZ40" s="636"/>
      <c r="WJA40" s="636"/>
      <c r="WJB40" s="636"/>
      <c r="WJC40" s="636"/>
      <c r="WJD40" s="636"/>
      <c r="WJE40" s="636"/>
      <c r="WJF40" s="636"/>
      <c r="WJG40" s="636"/>
      <c r="WJH40" s="636"/>
      <c r="WJI40" s="636"/>
      <c r="WJJ40" s="636"/>
      <c r="WJK40" s="636"/>
      <c r="WJL40" s="636"/>
      <c r="WJM40" s="636"/>
      <c r="WJN40" s="636"/>
      <c r="WJO40" s="636"/>
      <c r="WJP40" s="636"/>
      <c r="WJQ40" s="636"/>
      <c r="WJR40" s="636"/>
      <c r="WJS40" s="636"/>
      <c r="WJT40" s="636"/>
      <c r="WJU40" s="636"/>
      <c r="WJV40" s="636"/>
      <c r="WJW40" s="636"/>
      <c r="WJX40" s="636"/>
      <c r="WJY40" s="636"/>
      <c r="WJZ40" s="636"/>
      <c r="WKA40" s="636"/>
      <c r="WKB40" s="636"/>
      <c r="WKC40" s="636"/>
      <c r="WKD40" s="636"/>
      <c r="WKE40" s="636"/>
      <c r="WKF40" s="636"/>
      <c r="WKG40" s="636"/>
      <c r="WKH40" s="636"/>
      <c r="WKI40" s="636"/>
      <c r="WKJ40" s="636"/>
      <c r="WKK40" s="636"/>
      <c r="WKL40" s="636"/>
      <c r="WKM40" s="636"/>
      <c r="WKN40" s="636"/>
      <c r="WKO40" s="636"/>
      <c r="WKP40" s="636"/>
      <c r="WKQ40" s="636"/>
      <c r="WKR40" s="636"/>
      <c r="WKS40" s="636"/>
      <c r="WKT40" s="636"/>
      <c r="WKU40" s="636"/>
      <c r="WKV40" s="636"/>
      <c r="WKW40" s="636"/>
      <c r="WKX40" s="636"/>
      <c r="WKY40" s="636"/>
      <c r="WKZ40" s="636"/>
      <c r="WLA40" s="636"/>
      <c r="WLB40" s="636"/>
      <c r="WLC40" s="636"/>
      <c r="WLD40" s="636"/>
      <c r="WLE40" s="636"/>
      <c r="WLF40" s="636"/>
      <c r="WLG40" s="636"/>
      <c r="WLH40" s="636"/>
      <c r="WLI40" s="636"/>
      <c r="WLJ40" s="636"/>
      <c r="WLK40" s="636"/>
      <c r="WLL40" s="636"/>
      <c r="WLM40" s="636"/>
      <c r="WLN40" s="636"/>
      <c r="WLO40" s="636"/>
      <c r="WLP40" s="636"/>
      <c r="WLQ40" s="636"/>
      <c r="WLR40" s="636"/>
      <c r="WLS40" s="636"/>
      <c r="WLT40" s="636"/>
      <c r="WLU40" s="636"/>
      <c r="WLV40" s="636"/>
      <c r="WLW40" s="636"/>
      <c r="WLX40" s="636"/>
      <c r="WLY40" s="636"/>
      <c r="WLZ40" s="636"/>
      <c r="WMA40" s="636"/>
      <c r="WMB40" s="636"/>
      <c r="WMC40" s="636"/>
      <c r="WMD40" s="636"/>
      <c r="WME40" s="636"/>
      <c r="WMF40" s="636"/>
      <c r="WMG40" s="636"/>
      <c r="WMH40" s="636"/>
      <c r="WMI40" s="636"/>
      <c r="WMJ40" s="636"/>
      <c r="WMK40" s="636"/>
      <c r="WML40" s="636"/>
      <c r="WMM40" s="636"/>
      <c r="WMN40" s="636"/>
      <c r="WMO40" s="636"/>
      <c r="WMP40" s="636"/>
      <c r="WMQ40" s="636"/>
      <c r="WMR40" s="636"/>
      <c r="WMS40" s="636"/>
      <c r="WMT40" s="636"/>
      <c r="WMU40" s="636"/>
      <c r="WMV40" s="636"/>
      <c r="WMW40" s="636"/>
      <c r="WMX40" s="636"/>
      <c r="WMY40" s="636"/>
      <c r="WMZ40" s="636"/>
      <c r="WNA40" s="636"/>
      <c r="WNB40" s="636"/>
      <c r="WNC40" s="636"/>
      <c r="WND40" s="636"/>
      <c r="WNE40" s="636"/>
      <c r="WNF40" s="636"/>
      <c r="WNG40" s="636"/>
      <c r="WNH40" s="636"/>
      <c r="WNI40" s="636"/>
      <c r="WNJ40" s="636"/>
      <c r="WNK40" s="636"/>
      <c r="WNL40" s="636"/>
      <c r="WNM40" s="636"/>
      <c r="WNN40" s="636"/>
      <c r="WNO40" s="636"/>
      <c r="WNP40" s="636"/>
      <c r="WNQ40" s="636"/>
      <c r="WNR40" s="636"/>
      <c r="WNS40" s="636"/>
      <c r="WNT40" s="636"/>
      <c r="WNU40" s="636"/>
      <c r="WNV40" s="636"/>
      <c r="WNW40" s="636"/>
      <c r="WNX40" s="636"/>
      <c r="WNY40" s="636"/>
      <c r="WNZ40" s="636"/>
      <c r="WOA40" s="636"/>
      <c r="WOB40" s="636"/>
      <c r="WOC40" s="636"/>
      <c r="WOD40" s="636"/>
      <c r="WOE40" s="636"/>
      <c r="WOF40" s="636"/>
      <c r="WOG40" s="636"/>
      <c r="WOH40" s="636"/>
      <c r="WOI40" s="636"/>
      <c r="WOJ40" s="636"/>
      <c r="WOK40" s="636"/>
      <c r="WOL40" s="636"/>
      <c r="WOM40" s="636"/>
      <c r="WON40" s="636"/>
      <c r="WOO40" s="636"/>
      <c r="WOP40" s="636"/>
      <c r="WOQ40" s="636"/>
      <c r="WOR40" s="636"/>
      <c r="WOS40" s="636"/>
      <c r="WOT40" s="636"/>
      <c r="WOU40" s="636"/>
      <c r="WOV40" s="636"/>
      <c r="WOW40" s="636"/>
      <c r="WOX40" s="636"/>
      <c r="WOY40" s="636"/>
      <c r="WOZ40" s="636"/>
      <c r="WPA40" s="636"/>
      <c r="WPB40" s="636"/>
      <c r="WPC40" s="636"/>
      <c r="WPD40" s="636"/>
      <c r="WPE40" s="636"/>
      <c r="WPF40" s="636"/>
      <c r="WPG40" s="636"/>
      <c r="WPH40" s="636"/>
      <c r="WPI40" s="636"/>
      <c r="WPJ40" s="636"/>
      <c r="WPK40" s="636"/>
      <c r="WPL40" s="636"/>
      <c r="WPM40" s="636"/>
      <c r="WPN40" s="636"/>
      <c r="WPO40" s="636"/>
      <c r="WPP40" s="636"/>
      <c r="WPQ40" s="636"/>
      <c r="WPR40" s="636"/>
      <c r="WPS40" s="636"/>
      <c r="WPT40" s="636"/>
      <c r="WPU40" s="636"/>
      <c r="WPV40" s="636"/>
      <c r="WPW40" s="636"/>
      <c r="WPX40" s="636"/>
      <c r="WPY40" s="636"/>
      <c r="WPZ40" s="636"/>
      <c r="WQA40" s="636"/>
      <c r="WQB40" s="636"/>
      <c r="WQC40" s="636"/>
      <c r="WQD40" s="636"/>
      <c r="WQE40" s="636"/>
      <c r="WQF40" s="636"/>
      <c r="WQG40" s="636"/>
      <c r="WQH40" s="636"/>
      <c r="WQI40" s="636"/>
      <c r="WQJ40" s="636"/>
      <c r="WQK40" s="636"/>
      <c r="WQL40" s="636"/>
      <c r="WQM40" s="636"/>
      <c r="WQN40" s="636"/>
      <c r="WQO40" s="636"/>
      <c r="WQP40" s="636"/>
      <c r="WQQ40" s="636"/>
      <c r="WQR40" s="636"/>
      <c r="WQS40" s="636"/>
      <c r="WQT40" s="636"/>
      <c r="WQU40" s="636"/>
      <c r="WQV40" s="636"/>
      <c r="WQW40" s="636"/>
      <c r="WQX40" s="636"/>
      <c r="WQY40" s="636"/>
      <c r="WQZ40" s="636"/>
      <c r="WRA40" s="636"/>
      <c r="WRB40" s="636"/>
      <c r="WRC40" s="636"/>
      <c r="WRD40" s="636"/>
      <c r="WRE40" s="636"/>
      <c r="WRF40" s="636"/>
      <c r="WRG40" s="636"/>
      <c r="WRH40" s="636"/>
      <c r="WRI40" s="636"/>
      <c r="WRJ40" s="636"/>
      <c r="WRK40" s="636"/>
      <c r="WRL40" s="636"/>
      <c r="WRM40" s="636"/>
      <c r="WRN40" s="636"/>
      <c r="WRO40" s="636"/>
      <c r="WRP40" s="636"/>
      <c r="WRQ40" s="636"/>
      <c r="WRR40" s="636"/>
      <c r="WRS40" s="636"/>
      <c r="WRT40" s="636"/>
      <c r="WRU40" s="636"/>
      <c r="WRV40" s="636"/>
      <c r="WRW40" s="636"/>
      <c r="WRX40" s="636"/>
      <c r="WRY40" s="636"/>
      <c r="WRZ40" s="636"/>
      <c r="WSA40" s="636"/>
      <c r="WSB40" s="636"/>
      <c r="WSC40" s="636"/>
      <c r="WSD40" s="636"/>
      <c r="WSE40" s="636"/>
      <c r="WSF40" s="636"/>
      <c r="WSG40" s="636"/>
      <c r="WSH40" s="636"/>
      <c r="WSI40" s="636"/>
      <c r="WSJ40" s="636"/>
      <c r="WSK40" s="636"/>
      <c r="WSL40" s="636"/>
      <c r="WSM40" s="636"/>
      <c r="WSN40" s="636"/>
      <c r="WSO40" s="636"/>
      <c r="WSP40" s="636"/>
      <c r="WSQ40" s="636"/>
      <c r="WSR40" s="636"/>
      <c r="WSS40" s="636"/>
      <c r="WST40" s="636"/>
      <c r="WSU40" s="636"/>
      <c r="WSV40" s="636"/>
      <c r="WSW40" s="636"/>
      <c r="WSX40" s="636"/>
      <c r="WSY40" s="636"/>
      <c r="WSZ40" s="636"/>
      <c r="WTA40" s="636"/>
      <c r="WTB40" s="636"/>
      <c r="WTC40" s="636"/>
      <c r="WTD40" s="636"/>
      <c r="WTE40" s="636"/>
      <c r="WTF40" s="636"/>
      <c r="WTG40" s="636"/>
      <c r="WTH40" s="636"/>
      <c r="WTI40" s="636"/>
      <c r="WTJ40" s="636"/>
      <c r="WTK40" s="636"/>
      <c r="WTL40" s="636"/>
      <c r="WTM40" s="636"/>
      <c r="WTN40" s="636"/>
      <c r="WTO40" s="636"/>
      <c r="WTP40" s="636"/>
      <c r="WTQ40" s="636"/>
      <c r="WTR40" s="636"/>
      <c r="WTS40" s="636"/>
      <c r="WTT40" s="636"/>
      <c r="WTU40" s="636"/>
      <c r="WTV40" s="636"/>
      <c r="WTW40" s="636"/>
      <c r="WTX40" s="636"/>
      <c r="WTY40" s="636"/>
      <c r="WTZ40" s="636"/>
      <c r="WUA40" s="636"/>
      <c r="WUB40" s="636"/>
      <c r="WUC40" s="636"/>
      <c r="WUD40" s="636"/>
      <c r="WUE40" s="636"/>
      <c r="WUF40" s="636"/>
      <c r="WUG40" s="636"/>
      <c r="WUH40" s="636"/>
      <c r="WUI40" s="636"/>
      <c r="WUJ40" s="636"/>
      <c r="WUK40" s="636"/>
      <c r="WUL40" s="636"/>
      <c r="WUM40" s="636"/>
      <c r="WUN40" s="636"/>
      <c r="WUO40" s="636"/>
      <c r="WUP40" s="636"/>
      <c r="WUQ40" s="636"/>
      <c r="WUR40" s="636"/>
      <c r="WUS40" s="636"/>
      <c r="WUT40" s="636"/>
      <c r="WUU40" s="636"/>
      <c r="WUV40" s="636"/>
      <c r="WUW40" s="636"/>
      <c r="WUX40" s="636"/>
      <c r="WUY40" s="636"/>
      <c r="WUZ40" s="636"/>
      <c r="WVA40" s="636"/>
      <c r="WVB40" s="636"/>
      <c r="WVC40" s="636"/>
      <c r="WVD40" s="636"/>
      <c r="WVE40" s="636"/>
      <c r="WVF40" s="636"/>
      <c r="WVG40" s="636"/>
      <c r="WVH40" s="636"/>
      <c r="WVI40" s="636"/>
      <c r="WVJ40" s="636"/>
      <c r="WVK40" s="636"/>
      <c r="WVL40" s="636"/>
      <c r="WVM40" s="636"/>
      <c r="WVN40" s="636"/>
      <c r="WVO40" s="636"/>
      <c r="WVP40" s="636"/>
      <c r="WVQ40" s="636"/>
      <c r="WVR40" s="636"/>
      <c r="WVS40" s="636"/>
      <c r="WVT40" s="636"/>
      <c r="WVU40" s="636"/>
      <c r="WVV40" s="636"/>
      <c r="WVW40" s="636"/>
      <c r="WVX40" s="636"/>
      <c r="WVY40" s="636"/>
      <c r="WVZ40" s="636"/>
      <c r="WWA40" s="636"/>
      <c r="WWB40" s="636"/>
      <c r="WWC40" s="636"/>
      <c r="WWD40" s="636"/>
      <c r="WWE40" s="636"/>
      <c r="WWF40" s="636"/>
      <c r="WWG40" s="636"/>
      <c r="WWH40" s="636"/>
      <c r="WWI40" s="636"/>
      <c r="WWJ40" s="636"/>
      <c r="WWK40" s="636"/>
      <c r="WWL40" s="636"/>
      <c r="WWM40" s="636"/>
      <c r="WWN40" s="636"/>
      <c r="WWO40" s="636"/>
      <c r="WWP40" s="636"/>
      <c r="WWQ40" s="636"/>
      <c r="WWR40" s="636"/>
      <c r="WWS40" s="636"/>
      <c r="WWT40" s="636"/>
      <c r="WWU40" s="636"/>
      <c r="WWV40" s="636"/>
      <c r="WWW40" s="636"/>
      <c r="WWX40" s="636"/>
      <c r="WWY40" s="636"/>
      <c r="WWZ40" s="636"/>
      <c r="WXA40" s="636"/>
      <c r="WXB40" s="636"/>
      <c r="WXC40" s="636"/>
      <c r="WXD40" s="636"/>
      <c r="WXE40" s="636"/>
      <c r="WXF40" s="636"/>
      <c r="WXG40" s="636"/>
      <c r="WXH40" s="636"/>
      <c r="WXI40" s="636"/>
      <c r="WXJ40" s="636"/>
      <c r="WXK40" s="636"/>
      <c r="WXL40" s="636"/>
      <c r="WXM40" s="636"/>
      <c r="WXN40" s="636"/>
      <c r="WXO40" s="636"/>
      <c r="WXP40" s="636"/>
      <c r="WXQ40" s="636"/>
      <c r="WXR40" s="636"/>
      <c r="WXS40" s="636"/>
      <c r="WXT40" s="636"/>
      <c r="WXU40" s="636"/>
      <c r="WXV40" s="636"/>
      <c r="WXW40" s="636"/>
      <c r="WXX40" s="636"/>
      <c r="WXY40" s="636"/>
      <c r="WXZ40" s="636"/>
      <c r="WYA40" s="636"/>
      <c r="WYB40" s="636"/>
      <c r="WYC40" s="636"/>
      <c r="WYD40" s="636"/>
      <c r="WYE40" s="636"/>
      <c r="WYF40" s="636"/>
      <c r="WYG40" s="636"/>
      <c r="WYH40" s="636"/>
      <c r="WYI40" s="636"/>
      <c r="WYJ40" s="636"/>
      <c r="WYK40" s="636"/>
      <c r="WYL40" s="636"/>
      <c r="WYM40" s="636"/>
      <c r="WYN40" s="636"/>
      <c r="WYO40" s="636"/>
      <c r="WYP40" s="636"/>
      <c r="WYQ40" s="636"/>
      <c r="WYR40" s="636"/>
      <c r="WYS40" s="636"/>
      <c r="WYT40" s="636"/>
      <c r="WYU40" s="636"/>
      <c r="WYV40" s="636"/>
      <c r="WYW40" s="636"/>
      <c r="WYX40" s="636"/>
      <c r="WYY40" s="636"/>
      <c r="WYZ40" s="636"/>
      <c r="WZA40" s="636"/>
      <c r="WZB40" s="636"/>
      <c r="WZC40" s="636"/>
      <c r="WZD40" s="636"/>
      <c r="WZE40" s="636"/>
      <c r="WZF40" s="636"/>
      <c r="WZG40" s="636"/>
      <c r="WZH40" s="636"/>
      <c r="WZI40" s="636"/>
      <c r="WZJ40" s="636"/>
      <c r="WZK40" s="636"/>
      <c r="WZL40" s="636"/>
      <c r="WZM40" s="636"/>
      <c r="WZN40" s="636"/>
      <c r="WZO40" s="636"/>
      <c r="WZP40" s="636"/>
      <c r="WZQ40" s="636"/>
      <c r="WZR40" s="636"/>
    </row>
    <row r="41" spans="1:16242" s="638" customFormat="1">
      <c r="A41" s="590"/>
      <c r="B41" s="591"/>
      <c r="C41" s="591"/>
      <c r="D41" s="592" t="s">
        <v>942</v>
      </c>
      <c r="E41" s="593"/>
      <c r="F41" s="594"/>
      <c r="G41" s="596"/>
      <c r="H41" s="596"/>
      <c r="I41" s="596"/>
      <c r="J41" s="596"/>
      <c r="K41" s="596"/>
      <c r="L41" s="596"/>
      <c r="M41" s="596"/>
      <c r="N41" s="596"/>
      <c r="O41" s="596"/>
      <c r="P41" s="596"/>
      <c r="Q41" s="596"/>
      <c r="R41" s="596"/>
      <c r="S41" s="596"/>
      <c r="T41" s="596"/>
      <c r="U41" s="596"/>
      <c r="V41" s="596"/>
      <c r="W41" s="596"/>
      <c r="X41" s="596"/>
      <c r="Y41" s="596"/>
      <c r="Z41" s="596"/>
      <c r="AA41" s="596"/>
      <c r="AB41" s="596"/>
      <c r="AC41" s="596"/>
      <c r="AD41" s="596"/>
      <c r="AE41" s="596"/>
      <c r="AF41" s="596"/>
      <c r="AG41" s="596"/>
      <c r="AH41" s="596"/>
      <c r="AI41" s="596"/>
      <c r="AJ41" s="596"/>
      <c r="AK41" s="596"/>
      <c r="AL41" s="596"/>
      <c r="AM41" s="596"/>
      <c r="AN41" s="596"/>
      <c r="AO41" s="596"/>
      <c r="AP41" s="596"/>
      <c r="AQ41" s="596"/>
      <c r="AR41" s="596"/>
      <c r="AS41" s="596"/>
      <c r="AT41" s="596"/>
      <c r="AU41" s="596"/>
      <c r="AV41" s="596"/>
      <c r="AW41" s="596"/>
      <c r="AX41" s="596"/>
      <c r="AY41" s="596"/>
      <c r="AZ41" s="596"/>
      <c r="BA41" s="596"/>
      <c r="BB41" s="596"/>
      <c r="BC41" s="596"/>
      <c r="BD41" s="596"/>
      <c r="BE41" s="596"/>
      <c r="BF41" s="596"/>
      <c r="BG41" s="596"/>
      <c r="BH41" s="596"/>
      <c r="BI41" s="596"/>
      <c r="BJ41" s="596"/>
      <c r="BK41" s="596"/>
      <c r="BL41" s="596"/>
      <c r="BM41" s="596"/>
      <c r="BN41" s="596"/>
      <c r="BO41" s="596"/>
      <c r="BP41" s="596"/>
      <c r="BQ41" s="596"/>
      <c r="BR41" s="596"/>
      <c r="BS41" s="596"/>
      <c r="BT41" s="596"/>
      <c r="BU41" s="596"/>
      <c r="BV41" s="596"/>
      <c r="BW41" s="596"/>
      <c r="BX41" s="596"/>
      <c r="BY41" s="596"/>
      <c r="BZ41" s="596"/>
      <c r="CA41" s="596"/>
      <c r="CB41" s="596"/>
      <c r="CC41" s="596"/>
      <c r="CD41" s="596"/>
      <c r="CE41" s="596"/>
      <c r="CF41" s="596"/>
      <c r="CG41" s="596"/>
      <c r="CH41" s="596"/>
      <c r="CI41" s="596"/>
      <c r="CJ41" s="596"/>
      <c r="CK41" s="596"/>
      <c r="CL41" s="596"/>
      <c r="CM41" s="596"/>
      <c r="CN41" s="596"/>
      <c r="CO41" s="596"/>
      <c r="CP41" s="596"/>
      <c r="CQ41" s="596"/>
      <c r="CR41" s="596"/>
      <c r="CS41" s="596"/>
      <c r="CT41" s="596"/>
      <c r="CU41" s="596"/>
      <c r="CV41" s="596"/>
      <c r="CW41" s="596"/>
      <c r="CX41" s="596"/>
      <c r="CY41" s="596"/>
      <c r="CZ41" s="596"/>
      <c r="DA41" s="596"/>
      <c r="DB41" s="596"/>
      <c r="DC41" s="596"/>
      <c r="DD41" s="596"/>
      <c r="DE41" s="596"/>
      <c r="DF41" s="596"/>
      <c r="DG41" s="596"/>
      <c r="DH41" s="596"/>
      <c r="DI41" s="596"/>
      <c r="DJ41" s="596"/>
      <c r="DK41" s="636"/>
      <c r="DL41" s="636"/>
      <c r="DM41" s="636"/>
      <c r="DN41" s="636"/>
      <c r="DO41" s="636"/>
      <c r="DP41" s="636"/>
      <c r="DQ41" s="636"/>
      <c r="DR41" s="636"/>
      <c r="DS41" s="636"/>
      <c r="DT41" s="636"/>
      <c r="DU41" s="636"/>
      <c r="DV41" s="636"/>
      <c r="DW41" s="636"/>
      <c r="DX41" s="636"/>
      <c r="DY41" s="636"/>
      <c r="DZ41" s="636"/>
      <c r="EA41" s="636"/>
      <c r="EB41" s="636"/>
      <c r="EC41" s="636"/>
      <c r="ED41" s="636"/>
      <c r="EE41" s="636"/>
      <c r="EF41" s="636"/>
      <c r="EG41" s="636"/>
      <c r="EH41" s="636"/>
      <c r="EI41" s="636"/>
      <c r="EJ41" s="636"/>
      <c r="EK41" s="636"/>
      <c r="EL41" s="636"/>
      <c r="EM41" s="636"/>
      <c r="EN41" s="636"/>
      <c r="EO41" s="636"/>
      <c r="EP41" s="636"/>
      <c r="EQ41" s="636"/>
      <c r="ER41" s="636"/>
      <c r="ES41" s="636"/>
      <c r="ET41" s="636"/>
      <c r="EU41" s="636"/>
      <c r="EV41" s="636"/>
      <c r="EW41" s="636"/>
      <c r="EX41" s="636"/>
      <c r="EY41" s="636"/>
      <c r="EZ41" s="636"/>
      <c r="FA41" s="636"/>
      <c r="FB41" s="636"/>
      <c r="FC41" s="636"/>
      <c r="FD41" s="636"/>
      <c r="FE41" s="636"/>
      <c r="FF41" s="636"/>
      <c r="FG41" s="636"/>
      <c r="FH41" s="636"/>
      <c r="FI41" s="636"/>
      <c r="FJ41" s="636"/>
      <c r="FK41" s="636"/>
      <c r="FL41" s="636"/>
      <c r="FM41" s="636"/>
      <c r="FN41" s="636"/>
      <c r="FO41" s="636"/>
      <c r="FP41" s="636"/>
      <c r="FQ41" s="636"/>
      <c r="FR41" s="636"/>
      <c r="FS41" s="636"/>
      <c r="FT41" s="636"/>
      <c r="FU41" s="636"/>
      <c r="FV41" s="636"/>
      <c r="FW41" s="636"/>
      <c r="FX41" s="636"/>
      <c r="FY41" s="636"/>
      <c r="FZ41" s="636"/>
      <c r="GA41" s="636"/>
      <c r="GB41" s="636"/>
      <c r="GC41" s="636"/>
      <c r="GD41" s="636"/>
      <c r="GE41" s="636"/>
      <c r="GF41" s="636"/>
      <c r="GG41" s="636"/>
      <c r="GH41" s="636"/>
      <c r="GI41" s="636"/>
      <c r="GJ41" s="636"/>
      <c r="GK41" s="636"/>
      <c r="GL41" s="636"/>
      <c r="GM41" s="636"/>
      <c r="GN41" s="636"/>
      <c r="GO41" s="636"/>
      <c r="GP41" s="636"/>
      <c r="GQ41" s="636"/>
      <c r="GR41" s="636"/>
      <c r="GS41" s="636"/>
      <c r="GT41" s="636"/>
      <c r="GU41" s="636"/>
      <c r="GV41" s="636"/>
      <c r="GW41" s="636"/>
      <c r="GX41" s="636"/>
      <c r="GY41" s="636"/>
      <c r="GZ41" s="636"/>
      <c r="HA41" s="636"/>
      <c r="HB41" s="636"/>
      <c r="HC41" s="636"/>
      <c r="HD41" s="636"/>
      <c r="HE41" s="636"/>
      <c r="HF41" s="636"/>
      <c r="HG41" s="636"/>
      <c r="HH41" s="636"/>
      <c r="HI41" s="636"/>
      <c r="HJ41" s="636"/>
      <c r="HK41" s="636"/>
      <c r="HL41" s="636"/>
      <c r="HM41" s="636"/>
      <c r="HN41" s="636"/>
      <c r="HO41" s="636"/>
      <c r="HP41" s="636"/>
      <c r="HQ41" s="636"/>
      <c r="HR41" s="636"/>
      <c r="HS41" s="636"/>
      <c r="HT41" s="636"/>
      <c r="HU41" s="636"/>
      <c r="HV41" s="636"/>
      <c r="HW41" s="636"/>
      <c r="HX41" s="636"/>
      <c r="HY41" s="636"/>
      <c r="HZ41" s="636"/>
      <c r="IA41" s="636"/>
      <c r="IB41" s="636"/>
      <c r="IC41" s="636"/>
      <c r="ID41" s="636"/>
      <c r="IE41" s="636"/>
      <c r="IF41" s="636"/>
      <c r="IG41" s="636"/>
      <c r="IH41" s="636"/>
      <c r="II41" s="636"/>
      <c r="IJ41" s="636"/>
      <c r="IK41" s="636"/>
      <c r="IL41" s="636"/>
      <c r="IM41" s="636"/>
      <c r="IN41" s="636"/>
      <c r="IO41" s="636"/>
      <c r="IP41" s="636"/>
      <c r="IQ41" s="636"/>
      <c r="IR41" s="636"/>
      <c r="IS41" s="636"/>
      <c r="IT41" s="636"/>
      <c r="IU41" s="636"/>
      <c r="IV41" s="636"/>
      <c r="IW41" s="636"/>
      <c r="IX41" s="636"/>
      <c r="IY41" s="636"/>
      <c r="IZ41" s="636"/>
      <c r="JA41" s="636"/>
      <c r="JB41" s="636"/>
      <c r="JC41" s="636"/>
      <c r="JD41" s="636"/>
      <c r="JE41" s="636"/>
      <c r="JF41" s="636"/>
      <c r="JG41" s="636"/>
      <c r="JH41" s="636"/>
      <c r="JI41" s="636"/>
      <c r="JJ41" s="636"/>
      <c r="JK41" s="636"/>
      <c r="JL41" s="636"/>
      <c r="JM41" s="636"/>
      <c r="JN41" s="636"/>
      <c r="JO41" s="636"/>
      <c r="JP41" s="636"/>
      <c r="JQ41" s="636"/>
      <c r="JR41" s="636"/>
      <c r="JS41" s="636"/>
      <c r="JT41" s="636"/>
      <c r="JU41" s="636"/>
      <c r="JV41" s="636"/>
      <c r="JW41" s="636"/>
      <c r="JX41" s="636"/>
      <c r="JY41" s="636"/>
      <c r="JZ41" s="636"/>
      <c r="KA41" s="636"/>
      <c r="KB41" s="636"/>
      <c r="KC41" s="636"/>
      <c r="KD41" s="636"/>
      <c r="KE41" s="636"/>
      <c r="KF41" s="636"/>
      <c r="KG41" s="636"/>
      <c r="KH41" s="636"/>
      <c r="KI41" s="636"/>
      <c r="KJ41" s="636"/>
      <c r="KK41" s="636"/>
      <c r="KL41" s="636"/>
      <c r="KM41" s="636"/>
      <c r="KN41" s="636"/>
      <c r="KO41" s="636"/>
      <c r="KP41" s="636"/>
      <c r="KQ41" s="636"/>
      <c r="KR41" s="636"/>
      <c r="KS41" s="636"/>
      <c r="KT41" s="636"/>
      <c r="KU41" s="636"/>
      <c r="KV41" s="636"/>
      <c r="KW41" s="636"/>
      <c r="KX41" s="636"/>
      <c r="KY41" s="636"/>
      <c r="KZ41" s="636"/>
      <c r="LA41" s="636"/>
      <c r="LB41" s="636"/>
      <c r="LC41" s="636"/>
      <c r="LD41" s="636"/>
      <c r="LE41" s="636"/>
      <c r="LF41" s="636"/>
      <c r="LG41" s="636"/>
      <c r="LH41" s="636"/>
      <c r="LI41" s="636"/>
      <c r="LJ41" s="636"/>
      <c r="LK41" s="636"/>
      <c r="LL41" s="636"/>
      <c r="LM41" s="636"/>
      <c r="LN41" s="636"/>
      <c r="LO41" s="636"/>
      <c r="LP41" s="636"/>
      <c r="LQ41" s="636"/>
      <c r="LR41" s="636"/>
      <c r="LS41" s="636"/>
      <c r="LT41" s="636"/>
      <c r="LU41" s="636"/>
      <c r="LV41" s="636"/>
      <c r="LW41" s="636"/>
      <c r="LX41" s="636"/>
      <c r="LY41" s="636"/>
      <c r="LZ41" s="636"/>
      <c r="MA41" s="636"/>
      <c r="MB41" s="636"/>
      <c r="MC41" s="636"/>
      <c r="MD41" s="636"/>
      <c r="ME41" s="636"/>
      <c r="MF41" s="636"/>
      <c r="MG41" s="636"/>
      <c r="MH41" s="636"/>
      <c r="MI41" s="636"/>
      <c r="MJ41" s="636"/>
      <c r="MK41" s="636"/>
      <c r="ML41" s="636"/>
      <c r="MM41" s="636"/>
      <c r="MN41" s="636"/>
      <c r="MO41" s="636"/>
      <c r="MP41" s="636"/>
      <c r="MQ41" s="636"/>
      <c r="MR41" s="636"/>
      <c r="MS41" s="636"/>
      <c r="MT41" s="636"/>
      <c r="MU41" s="636"/>
      <c r="MV41" s="636"/>
      <c r="MW41" s="636"/>
      <c r="MX41" s="636"/>
      <c r="MY41" s="636"/>
      <c r="MZ41" s="636"/>
      <c r="NA41" s="636"/>
      <c r="NB41" s="636"/>
      <c r="NC41" s="636"/>
      <c r="ND41" s="636"/>
      <c r="NE41" s="636"/>
      <c r="NF41" s="636"/>
      <c r="NG41" s="636"/>
      <c r="NH41" s="636"/>
      <c r="NI41" s="636"/>
      <c r="NJ41" s="636"/>
      <c r="NK41" s="636"/>
      <c r="NL41" s="636"/>
      <c r="NM41" s="636"/>
      <c r="NN41" s="636"/>
      <c r="NO41" s="636"/>
      <c r="NP41" s="636"/>
      <c r="NQ41" s="636"/>
      <c r="NR41" s="636"/>
      <c r="NS41" s="636"/>
      <c r="NT41" s="636"/>
      <c r="NU41" s="636"/>
      <c r="NV41" s="636"/>
      <c r="NW41" s="636"/>
      <c r="NX41" s="636"/>
      <c r="NY41" s="636"/>
      <c r="NZ41" s="636"/>
      <c r="OA41" s="636"/>
      <c r="OB41" s="636"/>
      <c r="OC41" s="636"/>
      <c r="OD41" s="636"/>
      <c r="OE41" s="636"/>
      <c r="OF41" s="636"/>
      <c r="OG41" s="636"/>
      <c r="OH41" s="636"/>
      <c r="OI41" s="636"/>
      <c r="OJ41" s="636"/>
      <c r="OK41" s="636"/>
      <c r="OL41" s="636"/>
      <c r="OM41" s="636"/>
      <c r="ON41" s="636"/>
      <c r="OO41" s="636"/>
      <c r="OP41" s="636"/>
      <c r="OQ41" s="636"/>
      <c r="OR41" s="636"/>
      <c r="OS41" s="636"/>
      <c r="OT41" s="636"/>
      <c r="OU41" s="636"/>
      <c r="OV41" s="636"/>
      <c r="OW41" s="636"/>
      <c r="OX41" s="636"/>
      <c r="OY41" s="636"/>
      <c r="OZ41" s="636"/>
      <c r="PA41" s="636"/>
      <c r="PB41" s="636"/>
      <c r="PC41" s="636"/>
      <c r="PD41" s="636"/>
      <c r="PE41" s="636"/>
      <c r="PF41" s="636"/>
      <c r="PG41" s="636"/>
      <c r="PH41" s="636"/>
      <c r="PI41" s="636"/>
      <c r="PJ41" s="636"/>
      <c r="PK41" s="636"/>
      <c r="PL41" s="636"/>
      <c r="PM41" s="636"/>
      <c r="PN41" s="636"/>
      <c r="PO41" s="636"/>
      <c r="PP41" s="636"/>
      <c r="PQ41" s="636"/>
      <c r="PR41" s="636"/>
      <c r="PS41" s="636"/>
      <c r="PT41" s="636"/>
      <c r="PU41" s="636"/>
      <c r="PV41" s="636"/>
      <c r="PW41" s="636"/>
      <c r="PX41" s="636"/>
      <c r="PY41" s="636"/>
      <c r="PZ41" s="636"/>
      <c r="QA41" s="636"/>
      <c r="QB41" s="636"/>
      <c r="QC41" s="636"/>
      <c r="QD41" s="636"/>
      <c r="QE41" s="636"/>
      <c r="QF41" s="636"/>
      <c r="QG41" s="636"/>
      <c r="QH41" s="636"/>
      <c r="QI41" s="636"/>
      <c r="QJ41" s="636"/>
      <c r="QK41" s="636"/>
      <c r="QL41" s="636"/>
      <c r="QM41" s="636"/>
      <c r="QN41" s="636"/>
      <c r="QO41" s="636"/>
      <c r="QP41" s="636"/>
      <c r="QQ41" s="636"/>
      <c r="QR41" s="636"/>
      <c r="QS41" s="636"/>
      <c r="QT41" s="636"/>
      <c r="QU41" s="636"/>
      <c r="QV41" s="636"/>
      <c r="QW41" s="636"/>
      <c r="QX41" s="636"/>
      <c r="QY41" s="636"/>
      <c r="QZ41" s="636"/>
      <c r="RA41" s="636"/>
      <c r="RB41" s="636"/>
      <c r="RC41" s="636"/>
      <c r="RD41" s="636"/>
      <c r="RE41" s="636"/>
      <c r="RF41" s="636"/>
      <c r="RG41" s="636"/>
      <c r="RH41" s="636"/>
      <c r="RI41" s="636"/>
      <c r="RJ41" s="636"/>
      <c r="RK41" s="636"/>
      <c r="RL41" s="636"/>
      <c r="RM41" s="636"/>
      <c r="RN41" s="636"/>
      <c r="RO41" s="636"/>
      <c r="RP41" s="636"/>
      <c r="RQ41" s="636"/>
      <c r="RR41" s="636"/>
      <c r="RS41" s="636"/>
      <c r="RT41" s="636"/>
      <c r="RU41" s="636"/>
      <c r="RV41" s="636"/>
      <c r="RW41" s="636"/>
      <c r="RX41" s="636"/>
      <c r="RY41" s="636"/>
      <c r="RZ41" s="636"/>
      <c r="SA41" s="636"/>
      <c r="SB41" s="636"/>
      <c r="SC41" s="636"/>
      <c r="SD41" s="636"/>
      <c r="SE41" s="636"/>
      <c r="SF41" s="636"/>
      <c r="SG41" s="636"/>
      <c r="SH41" s="636"/>
      <c r="SI41" s="636"/>
      <c r="SJ41" s="636"/>
      <c r="SK41" s="636"/>
      <c r="SL41" s="636"/>
      <c r="SM41" s="636"/>
      <c r="SN41" s="636"/>
      <c r="SO41" s="636"/>
      <c r="SP41" s="636"/>
      <c r="SQ41" s="636"/>
      <c r="SR41" s="636"/>
      <c r="SS41" s="636"/>
      <c r="ST41" s="636"/>
      <c r="SU41" s="636"/>
      <c r="SV41" s="636"/>
      <c r="SW41" s="636"/>
      <c r="SX41" s="636"/>
      <c r="SY41" s="636"/>
      <c r="SZ41" s="636"/>
      <c r="TA41" s="636"/>
      <c r="TB41" s="636"/>
      <c r="TC41" s="636"/>
      <c r="TD41" s="636"/>
      <c r="TE41" s="636"/>
      <c r="TF41" s="636"/>
      <c r="TG41" s="636"/>
      <c r="TH41" s="636"/>
      <c r="TI41" s="636"/>
      <c r="TJ41" s="636"/>
      <c r="TK41" s="636"/>
      <c r="TL41" s="636"/>
      <c r="TM41" s="636"/>
      <c r="TN41" s="636"/>
      <c r="TO41" s="636"/>
      <c r="TP41" s="636"/>
      <c r="TQ41" s="636"/>
      <c r="TR41" s="636"/>
      <c r="TS41" s="636"/>
      <c r="TT41" s="636"/>
      <c r="TU41" s="636"/>
      <c r="TV41" s="636"/>
      <c r="TW41" s="636"/>
      <c r="TX41" s="636"/>
      <c r="TY41" s="636"/>
      <c r="TZ41" s="636"/>
      <c r="UA41" s="636"/>
      <c r="UB41" s="636"/>
      <c r="UC41" s="636"/>
      <c r="UD41" s="636"/>
      <c r="UE41" s="636"/>
      <c r="UF41" s="636"/>
      <c r="UG41" s="636"/>
      <c r="UH41" s="636"/>
      <c r="UI41" s="636"/>
      <c r="UJ41" s="636"/>
      <c r="UK41" s="636"/>
      <c r="UL41" s="636"/>
      <c r="UM41" s="636"/>
      <c r="UN41" s="636"/>
      <c r="UO41" s="636"/>
      <c r="UP41" s="636"/>
      <c r="UQ41" s="636"/>
      <c r="UR41" s="636"/>
      <c r="US41" s="636"/>
      <c r="UT41" s="636"/>
      <c r="UU41" s="636"/>
      <c r="UV41" s="636"/>
      <c r="UW41" s="636"/>
      <c r="UX41" s="636"/>
      <c r="UY41" s="636"/>
      <c r="UZ41" s="636"/>
      <c r="VA41" s="636"/>
      <c r="VB41" s="636"/>
      <c r="VC41" s="636"/>
      <c r="VD41" s="636"/>
      <c r="VE41" s="636"/>
      <c r="VF41" s="636"/>
      <c r="VG41" s="636"/>
      <c r="VH41" s="636"/>
      <c r="VI41" s="636"/>
      <c r="VJ41" s="636"/>
      <c r="VK41" s="636"/>
      <c r="VL41" s="636"/>
      <c r="VM41" s="636"/>
      <c r="VN41" s="636"/>
      <c r="VO41" s="636"/>
      <c r="VP41" s="636"/>
      <c r="VQ41" s="636"/>
      <c r="VR41" s="636"/>
      <c r="VS41" s="636"/>
      <c r="VT41" s="636"/>
      <c r="VU41" s="636"/>
      <c r="VV41" s="636"/>
      <c r="VW41" s="636"/>
      <c r="VX41" s="636"/>
      <c r="VY41" s="636"/>
      <c r="VZ41" s="636"/>
      <c r="WA41" s="636"/>
      <c r="WB41" s="636"/>
      <c r="WC41" s="636"/>
      <c r="WD41" s="636"/>
      <c r="WE41" s="636"/>
      <c r="WF41" s="636"/>
      <c r="WG41" s="636"/>
      <c r="WH41" s="636"/>
      <c r="WI41" s="636"/>
      <c r="WJ41" s="636"/>
      <c r="WK41" s="636"/>
      <c r="WL41" s="636"/>
      <c r="WM41" s="636"/>
      <c r="WN41" s="636"/>
      <c r="WO41" s="636"/>
      <c r="WP41" s="636"/>
      <c r="WQ41" s="636"/>
      <c r="WR41" s="636"/>
      <c r="WS41" s="636"/>
      <c r="WT41" s="636"/>
      <c r="WU41" s="636"/>
      <c r="WV41" s="636"/>
      <c r="WW41" s="636"/>
      <c r="WX41" s="636"/>
      <c r="WY41" s="636"/>
      <c r="WZ41" s="636"/>
      <c r="XA41" s="636"/>
      <c r="XB41" s="636"/>
      <c r="XC41" s="636"/>
      <c r="XD41" s="636"/>
      <c r="XE41" s="636"/>
      <c r="XF41" s="636"/>
      <c r="XG41" s="636"/>
      <c r="XH41" s="636"/>
      <c r="XI41" s="636"/>
      <c r="XJ41" s="636"/>
      <c r="XK41" s="636"/>
      <c r="XL41" s="636"/>
      <c r="XM41" s="636"/>
      <c r="XN41" s="636"/>
      <c r="XO41" s="636"/>
      <c r="XP41" s="636"/>
      <c r="XQ41" s="636"/>
      <c r="XR41" s="636"/>
      <c r="XS41" s="636"/>
      <c r="XT41" s="636"/>
      <c r="XU41" s="636"/>
      <c r="XV41" s="636"/>
      <c r="XW41" s="636"/>
      <c r="XX41" s="636"/>
      <c r="XY41" s="636"/>
      <c r="XZ41" s="636"/>
      <c r="YA41" s="636"/>
      <c r="YB41" s="636"/>
      <c r="YC41" s="636"/>
      <c r="YD41" s="636"/>
      <c r="YE41" s="636"/>
      <c r="YF41" s="636"/>
      <c r="YG41" s="636"/>
      <c r="YH41" s="636"/>
      <c r="YI41" s="636"/>
      <c r="YJ41" s="636"/>
      <c r="YK41" s="636"/>
      <c r="YL41" s="636"/>
      <c r="YM41" s="636"/>
      <c r="YN41" s="636"/>
      <c r="YO41" s="636"/>
      <c r="YP41" s="636"/>
      <c r="YQ41" s="636"/>
      <c r="YR41" s="636"/>
      <c r="YS41" s="636"/>
      <c r="YT41" s="636"/>
      <c r="YU41" s="636"/>
      <c r="YV41" s="636"/>
      <c r="YW41" s="636"/>
      <c r="YX41" s="636"/>
      <c r="YY41" s="636"/>
      <c r="YZ41" s="636"/>
      <c r="ZA41" s="636"/>
      <c r="ZB41" s="636"/>
      <c r="ZC41" s="636"/>
      <c r="ZD41" s="636"/>
      <c r="ZE41" s="636"/>
      <c r="ZF41" s="636"/>
      <c r="ZG41" s="636"/>
      <c r="ZH41" s="636"/>
      <c r="ZI41" s="636"/>
      <c r="ZJ41" s="636"/>
      <c r="ZK41" s="636"/>
      <c r="ZL41" s="636"/>
      <c r="ZM41" s="636"/>
      <c r="ZN41" s="636"/>
      <c r="ZO41" s="636"/>
      <c r="ZP41" s="636"/>
      <c r="ZQ41" s="636"/>
      <c r="ZR41" s="636"/>
      <c r="ZS41" s="636"/>
      <c r="ZT41" s="636"/>
      <c r="ZU41" s="636"/>
      <c r="ZV41" s="636"/>
      <c r="ZW41" s="636"/>
      <c r="ZX41" s="636"/>
      <c r="ZY41" s="636"/>
      <c r="ZZ41" s="636"/>
      <c r="AAA41" s="636"/>
      <c r="AAB41" s="636"/>
      <c r="AAC41" s="636"/>
      <c r="AAD41" s="636"/>
      <c r="AAE41" s="636"/>
      <c r="AAF41" s="636"/>
      <c r="AAG41" s="636"/>
      <c r="AAH41" s="636"/>
      <c r="AAI41" s="636"/>
      <c r="AAJ41" s="636"/>
      <c r="AAK41" s="636"/>
      <c r="AAL41" s="636"/>
      <c r="AAM41" s="636"/>
      <c r="AAN41" s="636"/>
      <c r="AAO41" s="636"/>
      <c r="AAP41" s="636"/>
      <c r="AAQ41" s="636"/>
      <c r="AAR41" s="636"/>
      <c r="AAS41" s="636"/>
      <c r="AAT41" s="636"/>
      <c r="AAU41" s="636"/>
      <c r="AAV41" s="636"/>
      <c r="AAW41" s="636"/>
      <c r="AAX41" s="636"/>
      <c r="AAY41" s="636"/>
      <c r="AAZ41" s="636"/>
      <c r="ABA41" s="636"/>
      <c r="ABB41" s="636"/>
      <c r="ABC41" s="636"/>
      <c r="ABD41" s="636"/>
      <c r="ABE41" s="636"/>
      <c r="ABF41" s="636"/>
      <c r="ABG41" s="636"/>
      <c r="ABH41" s="636"/>
      <c r="ABI41" s="636"/>
      <c r="ABJ41" s="636"/>
      <c r="ABK41" s="636"/>
      <c r="ABL41" s="636"/>
      <c r="ABM41" s="636"/>
      <c r="ABN41" s="636"/>
      <c r="ABO41" s="636"/>
      <c r="ABP41" s="636"/>
      <c r="ABQ41" s="636"/>
      <c r="ABR41" s="636"/>
      <c r="ABS41" s="636"/>
      <c r="ABT41" s="636"/>
      <c r="ABU41" s="636"/>
      <c r="ABV41" s="636"/>
      <c r="ABW41" s="636"/>
      <c r="ABX41" s="636"/>
      <c r="ABY41" s="636"/>
      <c r="ABZ41" s="636"/>
      <c r="ACA41" s="636"/>
      <c r="ACB41" s="636"/>
      <c r="ACC41" s="636"/>
      <c r="ACD41" s="636"/>
      <c r="ACE41" s="636"/>
      <c r="ACF41" s="636"/>
      <c r="ACG41" s="636"/>
      <c r="ACH41" s="636"/>
      <c r="ACI41" s="636"/>
      <c r="ACJ41" s="636"/>
      <c r="ACK41" s="636"/>
      <c r="ACL41" s="636"/>
      <c r="ACM41" s="636"/>
      <c r="ACN41" s="636"/>
      <c r="ACO41" s="636"/>
      <c r="ACP41" s="636"/>
      <c r="ACQ41" s="636"/>
      <c r="ACR41" s="636"/>
      <c r="ACS41" s="636"/>
      <c r="ACT41" s="636"/>
      <c r="ACU41" s="636"/>
      <c r="ACV41" s="636"/>
      <c r="ACW41" s="636"/>
      <c r="ACX41" s="636"/>
      <c r="ACY41" s="636"/>
      <c r="ACZ41" s="636"/>
      <c r="ADA41" s="636"/>
      <c r="ADB41" s="636"/>
      <c r="ADC41" s="636"/>
      <c r="ADD41" s="636"/>
      <c r="ADE41" s="636"/>
      <c r="ADF41" s="636"/>
      <c r="ADG41" s="636"/>
      <c r="ADH41" s="636"/>
      <c r="ADI41" s="636"/>
      <c r="ADJ41" s="636"/>
      <c r="ADK41" s="636"/>
      <c r="ADL41" s="636"/>
      <c r="ADM41" s="636"/>
      <c r="ADN41" s="636"/>
      <c r="ADO41" s="636"/>
      <c r="ADP41" s="636"/>
      <c r="ADQ41" s="636"/>
      <c r="ADR41" s="636"/>
      <c r="ADS41" s="636"/>
      <c r="ADT41" s="636"/>
      <c r="ADU41" s="636"/>
      <c r="ADV41" s="636"/>
      <c r="ADW41" s="636"/>
      <c r="ADX41" s="636"/>
      <c r="ADY41" s="636"/>
      <c r="ADZ41" s="636"/>
      <c r="AEA41" s="636"/>
      <c r="AEB41" s="636"/>
      <c r="AEC41" s="636"/>
      <c r="AED41" s="636"/>
      <c r="AEE41" s="636"/>
      <c r="AEF41" s="636"/>
      <c r="AEG41" s="636"/>
      <c r="AEH41" s="636"/>
      <c r="AEI41" s="636"/>
      <c r="AEJ41" s="636"/>
      <c r="AEK41" s="636"/>
      <c r="AEL41" s="636"/>
      <c r="AEM41" s="636"/>
      <c r="AEN41" s="636"/>
      <c r="AEO41" s="636"/>
      <c r="AEP41" s="636"/>
      <c r="AEQ41" s="636"/>
      <c r="AER41" s="636"/>
      <c r="AES41" s="636"/>
      <c r="AET41" s="636"/>
      <c r="AEU41" s="636"/>
      <c r="AEV41" s="636"/>
      <c r="AEW41" s="636"/>
      <c r="AEX41" s="636"/>
      <c r="AEY41" s="636"/>
      <c r="AEZ41" s="636"/>
      <c r="AFA41" s="636"/>
      <c r="AFB41" s="636"/>
      <c r="AFC41" s="636"/>
      <c r="AFD41" s="636"/>
      <c r="AFE41" s="636"/>
      <c r="AFF41" s="636"/>
      <c r="AFG41" s="636"/>
      <c r="AFH41" s="636"/>
      <c r="AFI41" s="636"/>
      <c r="AFJ41" s="636"/>
      <c r="AFK41" s="636"/>
      <c r="AFL41" s="636"/>
      <c r="AFM41" s="636"/>
      <c r="AFN41" s="636"/>
      <c r="AFO41" s="636"/>
      <c r="AFP41" s="636"/>
      <c r="AFQ41" s="636"/>
      <c r="AFR41" s="636"/>
      <c r="AFS41" s="636"/>
      <c r="AFT41" s="636"/>
      <c r="AFU41" s="636"/>
      <c r="AFV41" s="636"/>
      <c r="AFW41" s="636"/>
      <c r="AFX41" s="636"/>
      <c r="AFY41" s="636"/>
      <c r="AFZ41" s="636"/>
      <c r="AGA41" s="636"/>
      <c r="AGB41" s="636"/>
      <c r="AGC41" s="636"/>
      <c r="AGD41" s="636"/>
      <c r="AGE41" s="636"/>
      <c r="AGF41" s="636"/>
      <c r="AGG41" s="636"/>
      <c r="AGH41" s="636"/>
      <c r="AGI41" s="636"/>
      <c r="AGJ41" s="636"/>
      <c r="AGK41" s="636"/>
      <c r="AGL41" s="636"/>
      <c r="AGM41" s="636"/>
      <c r="AGN41" s="636"/>
      <c r="AGO41" s="636"/>
      <c r="AGP41" s="636"/>
      <c r="AGQ41" s="636"/>
      <c r="AGR41" s="636"/>
      <c r="AGS41" s="636"/>
      <c r="AGT41" s="636"/>
      <c r="AGU41" s="636"/>
      <c r="AGV41" s="636"/>
      <c r="AGW41" s="636"/>
      <c r="AGX41" s="636"/>
      <c r="AGY41" s="636"/>
      <c r="AGZ41" s="636"/>
      <c r="AHA41" s="636"/>
      <c r="AHB41" s="636"/>
      <c r="AHC41" s="636"/>
      <c r="AHD41" s="636"/>
      <c r="AHE41" s="636"/>
      <c r="AHF41" s="636"/>
      <c r="AHG41" s="636"/>
      <c r="AHH41" s="636"/>
      <c r="AHI41" s="636"/>
      <c r="AHJ41" s="636"/>
      <c r="AHK41" s="636"/>
      <c r="AHL41" s="636"/>
      <c r="AHM41" s="636"/>
      <c r="AHN41" s="636"/>
      <c r="AHO41" s="636"/>
      <c r="AHP41" s="636"/>
      <c r="AHQ41" s="636"/>
      <c r="AHR41" s="636"/>
      <c r="AHS41" s="636"/>
      <c r="AHT41" s="636"/>
      <c r="AHU41" s="636"/>
      <c r="AHV41" s="636"/>
      <c r="AHW41" s="636"/>
      <c r="AHX41" s="636"/>
      <c r="AHY41" s="636"/>
      <c r="AHZ41" s="636"/>
      <c r="AIA41" s="636"/>
      <c r="AIB41" s="636"/>
      <c r="AIC41" s="636"/>
      <c r="AID41" s="636"/>
      <c r="AIE41" s="636"/>
      <c r="AIF41" s="636"/>
      <c r="AIG41" s="636"/>
      <c r="AIH41" s="636"/>
      <c r="AII41" s="636"/>
      <c r="AIJ41" s="636"/>
      <c r="AIK41" s="636"/>
      <c r="AIL41" s="636"/>
      <c r="AIM41" s="636"/>
      <c r="AIN41" s="636"/>
      <c r="AIO41" s="636"/>
      <c r="AIP41" s="636"/>
      <c r="AIQ41" s="636"/>
      <c r="AIR41" s="636"/>
      <c r="AIS41" s="636"/>
      <c r="AIT41" s="636"/>
      <c r="AIU41" s="636"/>
      <c r="AIV41" s="636"/>
      <c r="AIW41" s="636"/>
      <c r="AIX41" s="636"/>
      <c r="AIY41" s="636"/>
      <c r="AIZ41" s="636"/>
      <c r="AJA41" s="636"/>
      <c r="AJB41" s="636"/>
      <c r="AJC41" s="636"/>
      <c r="AJD41" s="636"/>
      <c r="AJE41" s="636"/>
      <c r="AJF41" s="636"/>
      <c r="AJG41" s="636"/>
      <c r="AJH41" s="636"/>
      <c r="AJI41" s="636"/>
      <c r="AJJ41" s="636"/>
      <c r="AJK41" s="636"/>
      <c r="AJL41" s="636"/>
      <c r="AJM41" s="636"/>
      <c r="AJN41" s="636"/>
      <c r="AJO41" s="636"/>
      <c r="AJP41" s="636"/>
      <c r="AJQ41" s="636"/>
      <c r="AJR41" s="636"/>
      <c r="AJS41" s="636"/>
      <c r="AJT41" s="636"/>
      <c r="AJU41" s="636"/>
      <c r="AJV41" s="636"/>
      <c r="AJW41" s="636"/>
      <c r="AJX41" s="636"/>
      <c r="AJY41" s="636"/>
      <c r="AJZ41" s="636"/>
      <c r="AKA41" s="636"/>
      <c r="AKB41" s="636"/>
      <c r="AKC41" s="636"/>
      <c r="AKD41" s="636"/>
      <c r="AKE41" s="636"/>
      <c r="AKF41" s="636"/>
      <c r="AKG41" s="636"/>
      <c r="AKH41" s="636"/>
      <c r="AKI41" s="636"/>
      <c r="AKJ41" s="636"/>
      <c r="AKK41" s="636"/>
      <c r="AKL41" s="636"/>
      <c r="AKM41" s="636"/>
      <c r="AKN41" s="636"/>
      <c r="AKO41" s="636"/>
      <c r="AKP41" s="636"/>
      <c r="AKQ41" s="636"/>
      <c r="AKR41" s="636"/>
      <c r="AKS41" s="636"/>
      <c r="AKT41" s="636"/>
      <c r="AKU41" s="636"/>
      <c r="AKV41" s="636"/>
      <c r="AKW41" s="636"/>
      <c r="AKX41" s="636"/>
      <c r="AKY41" s="636"/>
      <c r="AKZ41" s="636"/>
      <c r="ALA41" s="636"/>
      <c r="ALB41" s="636"/>
      <c r="ALC41" s="636"/>
      <c r="ALD41" s="636"/>
      <c r="ALE41" s="636"/>
      <c r="ALF41" s="636"/>
      <c r="ALG41" s="636"/>
      <c r="ALH41" s="636"/>
      <c r="ALI41" s="636"/>
      <c r="ALJ41" s="636"/>
      <c r="ALK41" s="636"/>
      <c r="ALL41" s="636"/>
      <c r="ALM41" s="636"/>
      <c r="ALN41" s="636"/>
      <c r="ALO41" s="636"/>
      <c r="ALP41" s="636"/>
      <c r="ALQ41" s="636"/>
      <c r="ALR41" s="636"/>
      <c r="ALS41" s="636"/>
      <c r="ALT41" s="636"/>
      <c r="ALU41" s="636"/>
      <c r="ALV41" s="636"/>
      <c r="ALW41" s="636"/>
      <c r="ALX41" s="636"/>
      <c r="ALY41" s="636"/>
      <c r="ALZ41" s="636"/>
      <c r="AMA41" s="636"/>
      <c r="AMB41" s="636"/>
      <c r="AMC41" s="636"/>
      <c r="AMD41" s="636"/>
      <c r="AME41" s="636"/>
      <c r="AMF41" s="636"/>
      <c r="AMG41" s="636"/>
      <c r="AMH41" s="636"/>
      <c r="AMI41" s="636"/>
      <c r="AMJ41" s="636"/>
      <c r="AMK41" s="636"/>
      <c r="AML41" s="636"/>
      <c r="AMM41" s="636"/>
      <c r="AMN41" s="636"/>
      <c r="AMO41" s="636"/>
      <c r="AMP41" s="636"/>
      <c r="AMQ41" s="636"/>
      <c r="AMR41" s="636"/>
      <c r="AMS41" s="636"/>
      <c r="AMT41" s="636"/>
      <c r="AMU41" s="636"/>
      <c r="AMV41" s="636"/>
      <c r="AMW41" s="636"/>
      <c r="AMX41" s="636"/>
      <c r="AMY41" s="636"/>
      <c r="AMZ41" s="636"/>
      <c r="ANA41" s="636"/>
      <c r="ANB41" s="636"/>
      <c r="ANC41" s="636"/>
      <c r="AND41" s="636"/>
      <c r="ANE41" s="636"/>
      <c r="ANF41" s="636"/>
      <c r="ANG41" s="636"/>
      <c r="ANH41" s="636"/>
      <c r="ANI41" s="636"/>
      <c r="ANJ41" s="636"/>
      <c r="ANK41" s="636"/>
      <c r="ANL41" s="636"/>
      <c r="ANM41" s="636"/>
      <c r="ANN41" s="636"/>
      <c r="ANO41" s="636"/>
      <c r="ANP41" s="636"/>
      <c r="ANQ41" s="636"/>
      <c r="ANR41" s="636"/>
      <c r="ANS41" s="636"/>
      <c r="ANT41" s="636"/>
      <c r="ANU41" s="636"/>
      <c r="ANV41" s="636"/>
      <c r="ANW41" s="636"/>
      <c r="ANX41" s="636"/>
      <c r="ANY41" s="636"/>
      <c r="ANZ41" s="636"/>
      <c r="AOA41" s="636"/>
      <c r="AOB41" s="636"/>
      <c r="AOC41" s="636"/>
      <c r="AOD41" s="636"/>
      <c r="AOE41" s="636"/>
      <c r="AOF41" s="636"/>
      <c r="AOG41" s="636"/>
      <c r="AOH41" s="636"/>
      <c r="AOI41" s="636"/>
      <c r="AOJ41" s="636"/>
      <c r="AOK41" s="636"/>
      <c r="AOL41" s="636"/>
      <c r="AOM41" s="636"/>
      <c r="AON41" s="636"/>
      <c r="AOO41" s="636"/>
      <c r="AOP41" s="636"/>
      <c r="AOQ41" s="636"/>
      <c r="AOR41" s="636"/>
      <c r="AOS41" s="636"/>
      <c r="AOT41" s="636"/>
      <c r="AOU41" s="636"/>
      <c r="AOV41" s="636"/>
      <c r="AOW41" s="636"/>
      <c r="AOX41" s="636"/>
      <c r="AOY41" s="636"/>
      <c r="AOZ41" s="636"/>
      <c r="APA41" s="636"/>
      <c r="APB41" s="636"/>
      <c r="APC41" s="636"/>
      <c r="APD41" s="636"/>
      <c r="APE41" s="636"/>
      <c r="APF41" s="636"/>
      <c r="APG41" s="636"/>
      <c r="APH41" s="636"/>
      <c r="API41" s="636"/>
      <c r="APJ41" s="636"/>
      <c r="APK41" s="636"/>
      <c r="APL41" s="636"/>
      <c r="APM41" s="636"/>
      <c r="APN41" s="636"/>
      <c r="APO41" s="636"/>
      <c r="APP41" s="636"/>
      <c r="APQ41" s="636"/>
      <c r="APR41" s="636"/>
      <c r="APS41" s="636"/>
      <c r="APT41" s="636"/>
      <c r="APU41" s="636"/>
      <c r="APV41" s="636"/>
      <c r="APW41" s="636"/>
      <c r="APX41" s="636"/>
      <c r="APY41" s="636"/>
      <c r="APZ41" s="636"/>
      <c r="AQA41" s="636"/>
      <c r="AQB41" s="636"/>
      <c r="AQC41" s="636"/>
      <c r="AQD41" s="636"/>
      <c r="AQE41" s="636"/>
      <c r="AQF41" s="636"/>
      <c r="AQG41" s="636"/>
      <c r="AQH41" s="636"/>
      <c r="AQI41" s="636"/>
      <c r="AQJ41" s="636"/>
      <c r="AQK41" s="636"/>
      <c r="AQL41" s="636"/>
      <c r="AQM41" s="636"/>
      <c r="AQN41" s="636"/>
      <c r="AQO41" s="636"/>
      <c r="AQP41" s="636"/>
      <c r="AQQ41" s="636"/>
      <c r="AQR41" s="636"/>
      <c r="AQS41" s="636"/>
      <c r="AQT41" s="636"/>
      <c r="AQU41" s="636"/>
      <c r="AQV41" s="636"/>
      <c r="AQW41" s="636"/>
      <c r="AQX41" s="636"/>
      <c r="AQY41" s="636"/>
      <c r="AQZ41" s="636"/>
      <c r="ARA41" s="636"/>
      <c r="ARB41" s="636"/>
      <c r="ARC41" s="636"/>
      <c r="ARD41" s="636"/>
      <c r="ARE41" s="636"/>
      <c r="ARF41" s="636"/>
      <c r="ARG41" s="636"/>
      <c r="ARH41" s="636"/>
      <c r="ARI41" s="636"/>
      <c r="ARJ41" s="636"/>
      <c r="ARK41" s="636"/>
      <c r="ARL41" s="636"/>
      <c r="ARM41" s="636"/>
      <c r="ARN41" s="636"/>
      <c r="ARO41" s="636"/>
      <c r="ARP41" s="636"/>
      <c r="ARQ41" s="636"/>
      <c r="ARR41" s="636"/>
      <c r="ARS41" s="636"/>
      <c r="ART41" s="636"/>
      <c r="ARU41" s="636"/>
      <c r="ARV41" s="636"/>
      <c r="ARW41" s="636"/>
      <c r="ARX41" s="636"/>
      <c r="ARY41" s="636"/>
      <c r="ARZ41" s="636"/>
      <c r="ASA41" s="636"/>
      <c r="ASB41" s="636"/>
      <c r="ASC41" s="636"/>
      <c r="ASD41" s="636"/>
      <c r="ASE41" s="636"/>
      <c r="ASF41" s="636"/>
      <c r="ASG41" s="636"/>
      <c r="ASH41" s="636"/>
      <c r="ASI41" s="636"/>
      <c r="ASJ41" s="636"/>
      <c r="ASK41" s="636"/>
      <c r="ASL41" s="636"/>
      <c r="ASM41" s="636"/>
      <c r="ASN41" s="636"/>
      <c r="ASO41" s="636"/>
      <c r="ASP41" s="636"/>
      <c r="ASQ41" s="636"/>
      <c r="ASR41" s="636"/>
      <c r="ASS41" s="636"/>
      <c r="AST41" s="636"/>
      <c r="ASU41" s="636"/>
      <c r="ASV41" s="636"/>
      <c r="ASW41" s="636"/>
      <c r="ASX41" s="636"/>
      <c r="ASY41" s="636"/>
      <c r="ASZ41" s="636"/>
      <c r="ATA41" s="636"/>
      <c r="ATB41" s="636"/>
      <c r="ATC41" s="636"/>
      <c r="ATD41" s="636"/>
      <c r="ATE41" s="636"/>
      <c r="ATF41" s="636"/>
      <c r="ATG41" s="636"/>
      <c r="ATH41" s="636"/>
      <c r="ATI41" s="636"/>
      <c r="ATJ41" s="636"/>
      <c r="ATK41" s="636"/>
      <c r="ATL41" s="636"/>
      <c r="ATM41" s="636"/>
      <c r="ATN41" s="636"/>
      <c r="ATO41" s="636"/>
      <c r="ATP41" s="636"/>
      <c r="ATQ41" s="636"/>
      <c r="ATR41" s="636"/>
      <c r="ATS41" s="636"/>
      <c r="ATT41" s="636"/>
      <c r="ATU41" s="636"/>
      <c r="ATV41" s="636"/>
      <c r="ATW41" s="636"/>
      <c r="ATX41" s="636"/>
      <c r="ATY41" s="636"/>
      <c r="ATZ41" s="636"/>
      <c r="AUA41" s="636"/>
      <c r="AUB41" s="636"/>
      <c r="AUC41" s="636"/>
      <c r="AUD41" s="636"/>
      <c r="AUE41" s="636"/>
      <c r="AUF41" s="636"/>
      <c r="AUG41" s="636"/>
      <c r="AUH41" s="636"/>
      <c r="AUI41" s="636"/>
      <c r="AUJ41" s="636"/>
      <c r="AUK41" s="636"/>
      <c r="AUL41" s="636"/>
      <c r="AUM41" s="636"/>
      <c r="AUN41" s="636"/>
      <c r="AUO41" s="636"/>
      <c r="AUP41" s="636"/>
      <c r="AUQ41" s="636"/>
      <c r="AUR41" s="636"/>
      <c r="AUS41" s="636"/>
      <c r="AUT41" s="636"/>
      <c r="AUU41" s="636"/>
      <c r="AUV41" s="636"/>
      <c r="AUW41" s="636"/>
      <c r="AUX41" s="636"/>
      <c r="AUY41" s="636"/>
      <c r="AUZ41" s="636"/>
      <c r="AVA41" s="636"/>
      <c r="AVB41" s="636"/>
      <c r="AVC41" s="636"/>
      <c r="AVD41" s="636"/>
      <c r="AVE41" s="636"/>
      <c r="AVF41" s="636"/>
      <c r="AVG41" s="636"/>
      <c r="AVH41" s="636"/>
      <c r="AVI41" s="636"/>
      <c r="AVJ41" s="636"/>
      <c r="AVK41" s="636"/>
      <c r="AVL41" s="636"/>
      <c r="AVM41" s="636"/>
      <c r="AVN41" s="636"/>
      <c r="AVO41" s="636"/>
      <c r="AVP41" s="636"/>
      <c r="AVQ41" s="636"/>
      <c r="AVR41" s="636"/>
      <c r="AVS41" s="636"/>
      <c r="AVT41" s="636"/>
      <c r="AVU41" s="636"/>
      <c r="AVV41" s="636"/>
      <c r="AVW41" s="636"/>
      <c r="AVX41" s="636"/>
      <c r="AVY41" s="636"/>
      <c r="AVZ41" s="636"/>
      <c r="AWA41" s="636"/>
      <c r="AWB41" s="636"/>
      <c r="AWC41" s="636"/>
      <c r="AWD41" s="636"/>
      <c r="AWE41" s="636"/>
      <c r="AWF41" s="636"/>
      <c r="AWG41" s="636"/>
      <c r="AWH41" s="636"/>
      <c r="AWI41" s="636"/>
      <c r="AWJ41" s="636"/>
      <c r="AWK41" s="636"/>
      <c r="AWL41" s="636"/>
      <c r="AWM41" s="636"/>
      <c r="AWN41" s="636"/>
      <c r="AWO41" s="636"/>
      <c r="AWP41" s="636"/>
      <c r="AWQ41" s="636"/>
      <c r="AWR41" s="636"/>
      <c r="AWS41" s="636"/>
      <c r="AWT41" s="636"/>
      <c r="AWU41" s="636"/>
      <c r="AWV41" s="636"/>
      <c r="AWW41" s="636"/>
      <c r="AWX41" s="636"/>
      <c r="AWY41" s="636"/>
      <c r="AWZ41" s="636"/>
      <c r="AXA41" s="636"/>
      <c r="AXB41" s="636"/>
      <c r="AXC41" s="636"/>
      <c r="AXD41" s="636"/>
      <c r="AXE41" s="636"/>
      <c r="AXF41" s="636"/>
      <c r="AXG41" s="636"/>
      <c r="AXH41" s="636"/>
      <c r="AXI41" s="636"/>
      <c r="AXJ41" s="636"/>
      <c r="AXK41" s="636"/>
      <c r="AXL41" s="636"/>
      <c r="AXM41" s="636"/>
      <c r="AXN41" s="636"/>
      <c r="AXO41" s="636"/>
      <c r="AXP41" s="636"/>
      <c r="AXQ41" s="636"/>
      <c r="AXR41" s="636"/>
      <c r="AXS41" s="636"/>
      <c r="AXT41" s="636"/>
      <c r="AXU41" s="636"/>
      <c r="AXV41" s="636"/>
      <c r="AXW41" s="636"/>
      <c r="AXX41" s="636"/>
      <c r="AXY41" s="636"/>
      <c r="AXZ41" s="636"/>
      <c r="AYA41" s="636"/>
      <c r="AYB41" s="636"/>
      <c r="AYC41" s="636"/>
      <c r="AYD41" s="636"/>
      <c r="AYE41" s="636"/>
      <c r="AYF41" s="636"/>
      <c r="AYG41" s="636"/>
      <c r="AYH41" s="636"/>
      <c r="AYI41" s="636"/>
      <c r="AYJ41" s="636"/>
      <c r="AYK41" s="636"/>
      <c r="AYL41" s="636"/>
      <c r="AYM41" s="636"/>
      <c r="AYN41" s="636"/>
      <c r="AYO41" s="636"/>
      <c r="AYP41" s="636"/>
      <c r="AYQ41" s="636"/>
      <c r="AYR41" s="636"/>
      <c r="AYS41" s="636"/>
      <c r="AYT41" s="636"/>
      <c r="AYU41" s="636"/>
      <c r="AYV41" s="636"/>
      <c r="AYW41" s="636"/>
      <c r="AYX41" s="636"/>
      <c r="AYY41" s="636"/>
      <c r="AYZ41" s="636"/>
      <c r="AZA41" s="636"/>
      <c r="AZB41" s="636"/>
      <c r="AZC41" s="636"/>
      <c r="AZD41" s="636"/>
      <c r="AZE41" s="636"/>
      <c r="AZF41" s="636"/>
      <c r="AZG41" s="636"/>
      <c r="AZH41" s="636"/>
      <c r="AZI41" s="636"/>
      <c r="AZJ41" s="636"/>
      <c r="AZK41" s="636"/>
      <c r="AZL41" s="636"/>
      <c r="AZM41" s="636"/>
      <c r="AZN41" s="636"/>
      <c r="AZO41" s="636"/>
      <c r="AZP41" s="636"/>
      <c r="AZQ41" s="636"/>
      <c r="AZR41" s="636"/>
      <c r="AZS41" s="636"/>
      <c r="AZT41" s="636"/>
      <c r="AZU41" s="636"/>
      <c r="AZV41" s="636"/>
      <c r="AZW41" s="636"/>
      <c r="AZX41" s="636"/>
      <c r="AZY41" s="636"/>
      <c r="AZZ41" s="636"/>
      <c r="BAA41" s="636"/>
      <c r="BAB41" s="636"/>
      <c r="BAC41" s="636"/>
      <c r="BAD41" s="636"/>
      <c r="BAE41" s="636"/>
      <c r="BAF41" s="636"/>
      <c r="BAG41" s="636"/>
      <c r="BAH41" s="636"/>
      <c r="BAI41" s="636"/>
      <c r="BAJ41" s="636"/>
      <c r="BAK41" s="636"/>
      <c r="BAL41" s="636"/>
      <c r="BAM41" s="636"/>
      <c r="BAN41" s="636"/>
      <c r="BAO41" s="636"/>
      <c r="BAP41" s="636"/>
      <c r="BAQ41" s="636"/>
      <c r="BAR41" s="636"/>
      <c r="BAS41" s="636"/>
      <c r="BAT41" s="636"/>
      <c r="BAU41" s="636"/>
      <c r="BAV41" s="636"/>
      <c r="BAW41" s="636"/>
      <c r="BAX41" s="636"/>
      <c r="BAY41" s="636"/>
      <c r="BAZ41" s="636"/>
      <c r="BBA41" s="636"/>
      <c r="BBB41" s="636"/>
      <c r="BBC41" s="636"/>
      <c r="BBD41" s="636"/>
      <c r="BBE41" s="636"/>
      <c r="BBF41" s="636"/>
      <c r="BBG41" s="636"/>
      <c r="BBH41" s="636"/>
      <c r="BBI41" s="636"/>
      <c r="BBJ41" s="636"/>
      <c r="BBK41" s="636"/>
      <c r="BBL41" s="636"/>
      <c r="BBM41" s="636"/>
      <c r="BBN41" s="636"/>
      <c r="BBO41" s="636"/>
      <c r="BBP41" s="636"/>
      <c r="BBQ41" s="636"/>
      <c r="BBR41" s="636"/>
      <c r="BBS41" s="636"/>
      <c r="BBT41" s="636"/>
      <c r="BBU41" s="636"/>
      <c r="BBV41" s="636"/>
      <c r="BBW41" s="636"/>
      <c r="BBX41" s="636"/>
      <c r="BBY41" s="636"/>
      <c r="BBZ41" s="636"/>
      <c r="BCA41" s="636"/>
      <c r="BCB41" s="636"/>
      <c r="BCC41" s="636"/>
      <c r="BCD41" s="636"/>
      <c r="BCE41" s="636"/>
      <c r="BCF41" s="636"/>
      <c r="BCG41" s="636"/>
      <c r="BCH41" s="636"/>
      <c r="BCI41" s="636"/>
      <c r="BCJ41" s="636"/>
      <c r="BCK41" s="636"/>
      <c r="BCL41" s="636"/>
      <c r="BCM41" s="636"/>
      <c r="BCN41" s="636"/>
      <c r="BCO41" s="636"/>
      <c r="BCP41" s="636"/>
      <c r="BCQ41" s="636"/>
      <c r="BCR41" s="636"/>
      <c r="BCS41" s="636"/>
      <c r="BCT41" s="636"/>
      <c r="BCU41" s="636"/>
      <c r="BCV41" s="636"/>
      <c r="BCW41" s="636"/>
      <c r="BCX41" s="636"/>
      <c r="BCY41" s="636"/>
      <c r="BCZ41" s="636"/>
      <c r="BDA41" s="636"/>
      <c r="BDB41" s="636"/>
      <c r="BDC41" s="636"/>
      <c r="BDD41" s="636"/>
      <c r="BDE41" s="636"/>
      <c r="BDF41" s="636"/>
      <c r="BDG41" s="636"/>
      <c r="BDH41" s="636"/>
      <c r="BDI41" s="636"/>
      <c r="BDJ41" s="636"/>
      <c r="BDK41" s="636"/>
      <c r="BDL41" s="636"/>
      <c r="BDM41" s="636"/>
      <c r="BDN41" s="636"/>
      <c r="BDO41" s="636"/>
      <c r="BDP41" s="636"/>
      <c r="BDQ41" s="636"/>
      <c r="BDR41" s="636"/>
      <c r="BDS41" s="636"/>
      <c r="BDT41" s="636"/>
      <c r="BDU41" s="636"/>
      <c r="BDV41" s="636"/>
      <c r="BDW41" s="636"/>
      <c r="BDX41" s="636"/>
      <c r="BDY41" s="636"/>
      <c r="BDZ41" s="636"/>
      <c r="BEA41" s="636"/>
      <c r="BEB41" s="636"/>
      <c r="BEC41" s="636"/>
      <c r="BED41" s="636"/>
      <c r="BEE41" s="636"/>
      <c r="BEF41" s="636"/>
      <c r="BEG41" s="636"/>
      <c r="BEH41" s="636"/>
      <c r="BEI41" s="636"/>
      <c r="BEJ41" s="636"/>
      <c r="BEK41" s="636"/>
      <c r="BEL41" s="636"/>
      <c r="BEM41" s="636"/>
      <c r="BEN41" s="636"/>
      <c r="BEO41" s="636"/>
      <c r="BEP41" s="636"/>
      <c r="BEQ41" s="636"/>
      <c r="BER41" s="636"/>
      <c r="BES41" s="636"/>
      <c r="BET41" s="636"/>
      <c r="BEU41" s="636"/>
      <c r="BEV41" s="636"/>
      <c r="BEW41" s="636"/>
      <c r="BEX41" s="636"/>
      <c r="BEY41" s="636"/>
      <c r="BEZ41" s="636"/>
      <c r="BFA41" s="636"/>
      <c r="BFB41" s="636"/>
      <c r="BFC41" s="636"/>
      <c r="BFD41" s="636"/>
      <c r="BFE41" s="636"/>
      <c r="BFF41" s="636"/>
      <c r="BFG41" s="636"/>
      <c r="BFH41" s="636"/>
      <c r="BFI41" s="636"/>
      <c r="BFJ41" s="636"/>
      <c r="BFK41" s="636"/>
      <c r="BFL41" s="636"/>
      <c r="BFM41" s="636"/>
      <c r="BFN41" s="636"/>
      <c r="BFO41" s="636"/>
      <c r="BFP41" s="636"/>
      <c r="BFQ41" s="636"/>
      <c r="BFR41" s="636"/>
      <c r="BFS41" s="636"/>
      <c r="BFT41" s="636"/>
      <c r="BFU41" s="636"/>
      <c r="BFV41" s="636"/>
      <c r="BFW41" s="636"/>
      <c r="BFX41" s="636"/>
      <c r="BFY41" s="636"/>
      <c r="BFZ41" s="636"/>
      <c r="BGA41" s="636"/>
      <c r="BGB41" s="636"/>
      <c r="BGC41" s="636"/>
      <c r="BGD41" s="636"/>
      <c r="BGE41" s="636"/>
      <c r="BGF41" s="636"/>
      <c r="BGG41" s="636"/>
      <c r="BGH41" s="636"/>
      <c r="BGI41" s="636"/>
      <c r="BGJ41" s="636"/>
      <c r="BGK41" s="636"/>
      <c r="BGL41" s="636"/>
      <c r="BGM41" s="636"/>
      <c r="BGN41" s="636"/>
      <c r="BGO41" s="636"/>
      <c r="BGP41" s="636"/>
      <c r="BGQ41" s="636"/>
      <c r="BGR41" s="636"/>
      <c r="BGS41" s="636"/>
      <c r="BGT41" s="636"/>
      <c r="BGU41" s="636"/>
      <c r="BGV41" s="636"/>
      <c r="BGW41" s="636"/>
      <c r="BGX41" s="636"/>
      <c r="BGY41" s="636"/>
      <c r="BGZ41" s="636"/>
      <c r="BHA41" s="636"/>
      <c r="BHB41" s="636"/>
      <c r="BHC41" s="636"/>
      <c r="BHD41" s="636"/>
      <c r="BHE41" s="636"/>
      <c r="BHF41" s="636"/>
      <c r="BHG41" s="636"/>
      <c r="BHH41" s="636"/>
      <c r="BHI41" s="636"/>
      <c r="BHJ41" s="636"/>
      <c r="BHK41" s="636"/>
      <c r="BHL41" s="636"/>
      <c r="BHM41" s="636"/>
      <c r="BHN41" s="636"/>
      <c r="BHO41" s="636"/>
      <c r="BHP41" s="636"/>
      <c r="BHQ41" s="636"/>
      <c r="BHR41" s="636"/>
      <c r="BHS41" s="636"/>
      <c r="BHT41" s="636"/>
      <c r="BHU41" s="636"/>
      <c r="BHV41" s="636"/>
      <c r="BHW41" s="636"/>
      <c r="BHX41" s="636"/>
      <c r="BHY41" s="636"/>
      <c r="BHZ41" s="636"/>
      <c r="BIA41" s="636"/>
      <c r="BIB41" s="636"/>
      <c r="BIC41" s="636"/>
      <c r="BID41" s="636"/>
      <c r="BIE41" s="636"/>
      <c r="BIF41" s="636"/>
      <c r="BIG41" s="636"/>
      <c r="BIH41" s="636"/>
      <c r="BII41" s="636"/>
      <c r="BIJ41" s="636"/>
      <c r="BIK41" s="636"/>
      <c r="BIL41" s="636"/>
      <c r="BIM41" s="636"/>
      <c r="BIN41" s="636"/>
      <c r="BIO41" s="636"/>
      <c r="BIP41" s="636"/>
      <c r="BIQ41" s="636"/>
      <c r="BIR41" s="636"/>
      <c r="BIS41" s="636"/>
      <c r="BIT41" s="636"/>
      <c r="BIU41" s="636"/>
      <c r="BIV41" s="636"/>
      <c r="BIW41" s="636"/>
      <c r="BIX41" s="636"/>
      <c r="BIY41" s="636"/>
      <c r="BIZ41" s="636"/>
      <c r="BJA41" s="636"/>
      <c r="BJB41" s="636"/>
      <c r="BJC41" s="636"/>
      <c r="BJD41" s="636"/>
      <c r="BJE41" s="636"/>
      <c r="BJF41" s="636"/>
      <c r="BJG41" s="636"/>
      <c r="BJH41" s="636"/>
      <c r="BJI41" s="636"/>
      <c r="BJJ41" s="636"/>
      <c r="BJK41" s="636"/>
      <c r="BJL41" s="636"/>
      <c r="BJM41" s="636"/>
      <c r="BJN41" s="636"/>
      <c r="BJO41" s="636"/>
      <c r="BJP41" s="636"/>
      <c r="BJQ41" s="636"/>
      <c r="BJR41" s="636"/>
      <c r="BJS41" s="636"/>
      <c r="BJT41" s="636"/>
      <c r="BJU41" s="636"/>
      <c r="BJV41" s="636"/>
      <c r="BJW41" s="636"/>
      <c r="BJX41" s="636"/>
      <c r="BJY41" s="636"/>
      <c r="BJZ41" s="636"/>
      <c r="BKA41" s="636"/>
      <c r="BKB41" s="636"/>
      <c r="BKC41" s="636"/>
      <c r="BKD41" s="636"/>
      <c r="BKE41" s="636"/>
      <c r="BKF41" s="636"/>
      <c r="BKG41" s="636"/>
      <c r="BKH41" s="636"/>
      <c r="BKI41" s="636"/>
      <c r="BKJ41" s="636"/>
      <c r="BKK41" s="636"/>
      <c r="BKL41" s="636"/>
      <c r="BKM41" s="636"/>
      <c r="BKN41" s="636"/>
      <c r="BKO41" s="636"/>
      <c r="BKP41" s="636"/>
      <c r="BKQ41" s="636"/>
      <c r="BKR41" s="636"/>
      <c r="BKS41" s="636"/>
      <c r="BKT41" s="636"/>
      <c r="BKU41" s="636"/>
      <c r="BKV41" s="636"/>
      <c r="BKW41" s="636"/>
      <c r="BKX41" s="636"/>
      <c r="BKY41" s="636"/>
      <c r="BKZ41" s="636"/>
      <c r="BLA41" s="636"/>
      <c r="BLB41" s="636"/>
      <c r="BLC41" s="636"/>
      <c r="BLD41" s="636"/>
      <c r="BLE41" s="636"/>
      <c r="BLF41" s="636"/>
      <c r="BLG41" s="636"/>
      <c r="BLH41" s="636"/>
      <c r="BLI41" s="636"/>
      <c r="BLJ41" s="636"/>
      <c r="BLK41" s="636"/>
      <c r="BLL41" s="636"/>
      <c r="BLM41" s="636"/>
      <c r="BLN41" s="636"/>
      <c r="BLO41" s="636"/>
      <c r="BLP41" s="636"/>
      <c r="BLQ41" s="636"/>
      <c r="BLR41" s="636"/>
      <c r="BLS41" s="636"/>
      <c r="BLT41" s="636"/>
      <c r="BLU41" s="636"/>
      <c r="BLV41" s="636"/>
      <c r="BLW41" s="636"/>
      <c r="BLX41" s="636"/>
      <c r="BLY41" s="636"/>
      <c r="BLZ41" s="636"/>
      <c r="BMA41" s="636"/>
      <c r="BMB41" s="636"/>
      <c r="BMC41" s="636"/>
      <c r="BMD41" s="636"/>
      <c r="BME41" s="636"/>
      <c r="BMF41" s="636"/>
      <c r="BMG41" s="636"/>
      <c r="BMH41" s="636"/>
      <c r="BMI41" s="636"/>
      <c r="BMJ41" s="636"/>
      <c r="BMK41" s="636"/>
      <c r="BML41" s="636"/>
      <c r="BMM41" s="636"/>
      <c r="BMN41" s="636"/>
      <c r="BMO41" s="636"/>
      <c r="BMP41" s="636"/>
      <c r="BMQ41" s="636"/>
      <c r="BMR41" s="636"/>
      <c r="BMS41" s="636"/>
      <c r="BMT41" s="636"/>
      <c r="BMU41" s="636"/>
      <c r="BMV41" s="636"/>
      <c r="BMW41" s="636"/>
      <c r="BMX41" s="636"/>
      <c r="BMY41" s="636"/>
      <c r="BMZ41" s="636"/>
      <c r="BNA41" s="636"/>
      <c r="BNB41" s="636"/>
      <c r="BNC41" s="636"/>
      <c r="BND41" s="636"/>
      <c r="BNE41" s="636"/>
      <c r="BNF41" s="636"/>
      <c r="BNG41" s="636"/>
      <c r="BNH41" s="636"/>
      <c r="BNI41" s="636"/>
      <c r="BNJ41" s="636"/>
      <c r="BNK41" s="636"/>
      <c r="BNL41" s="636"/>
      <c r="BNM41" s="636"/>
      <c r="BNN41" s="636"/>
      <c r="BNO41" s="636"/>
      <c r="BNP41" s="636"/>
      <c r="BNQ41" s="636"/>
      <c r="BNR41" s="636"/>
      <c r="BNS41" s="636"/>
      <c r="BNT41" s="636"/>
      <c r="BNU41" s="636"/>
      <c r="BNV41" s="636"/>
      <c r="BNW41" s="636"/>
      <c r="BNX41" s="636"/>
      <c r="BNY41" s="636"/>
      <c r="BNZ41" s="636"/>
      <c r="BOA41" s="636"/>
      <c r="BOB41" s="636"/>
      <c r="BOC41" s="636"/>
      <c r="BOD41" s="636"/>
      <c r="BOE41" s="636"/>
      <c r="BOF41" s="636"/>
      <c r="BOG41" s="636"/>
      <c r="BOH41" s="636"/>
      <c r="BOI41" s="636"/>
      <c r="BOJ41" s="636"/>
      <c r="BOK41" s="636"/>
      <c r="BOL41" s="636"/>
      <c r="BOM41" s="636"/>
      <c r="BON41" s="636"/>
      <c r="BOO41" s="636"/>
      <c r="BOP41" s="636"/>
      <c r="BOQ41" s="636"/>
      <c r="BOR41" s="636"/>
      <c r="BOS41" s="636"/>
      <c r="BOT41" s="636"/>
      <c r="BOU41" s="636"/>
      <c r="BOV41" s="636"/>
      <c r="BOW41" s="636"/>
      <c r="BOX41" s="636"/>
      <c r="BOY41" s="636"/>
      <c r="BOZ41" s="636"/>
      <c r="BPA41" s="636"/>
      <c r="BPB41" s="636"/>
      <c r="BPC41" s="636"/>
      <c r="BPD41" s="636"/>
      <c r="BPE41" s="636"/>
      <c r="BPF41" s="636"/>
      <c r="BPG41" s="636"/>
      <c r="BPH41" s="636"/>
      <c r="BPI41" s="636"/>
      <c r="BPJ41" s="636"/>
      <c r="BPK41" s="636"/>
      <c r="BPL41" s="636"/>
      <c r="BPM41" s="636"/>
      <c r="BPN41" s="636"/>
      <c r="BPO41" s="636"/>
      <c r="BPP41" s="636"/>
      <c r="BPQ41" s="636"/>
      <c r="BPR41" s="636"/>
      <c r="BPS41" s="636"/>
      <c r="BPT41" s="636"/>
      <c r="BPU41" s="636"/>
      <c r="BPV41" s="636"/>
      <c r="BPW41" s="636"/>
      <c r="BPX41" s="636"/>
      <c r="BPY41" s="636"/>
      <c r="BPZ41" s="636"/>
      <c r="BQA41" s="636"/>
      <c r="BQB41" s="636"/>
      <c r="BQC41" s="636"/>
      <c r="BQD41" s="636"/>
      <c r="BQE41" s="636"/>
      <c r="BQF41" s="636"/>
      <c r="BQG41" s="636"/>
      <c r="BQH41" s="636"/>
      <c r="BQI41" s="636"/>
      <c r="BQJ41" s="636"/>
      <c r="BQK41" s="636"/>
      <c r="BQL41" s="636"/>
      <c r="BQM41" s="636"/>
      <c r="BQN41" s="636"/>
      <c r="BQO41" s="636"/>
      <c r="BQP41" s="636"/>
      <c r="BQQ41" s="636"/>
      <c r="BQR41" s="636"/>
      <c r="BQS41" s="636"/>
      <c r="BQT41" s="636"/>
      <c r="BQU41" s="636"/>
      <c r="BQV41" s="636"/>
      <c r="BQW41" s="636"/>
      <c r="BQX41" s="636"/>
      <c r="BQY41" s="636"/>
      <c r="BQZ41" s="636"/>
      <c r="BRA41" s="636"/>
      <c r="BRB41" s="636"/>
      <c r="BRC41" s="636"/>
      <c r="BRD41" s="636"/>
      <c r="BRE41" s="636"/>
      <c r="BRF41" s="636"/>
      <c r="BRG41" s="636"/>
      <c r="BRH41" s="636"/>
      <c r="BRI41" s="636"/>
      <c r="BRJ41" s="636"/>
      <c r="BRK41" s="636"/>
      <c r="BRL41" s="636"/>
      <c r="BRM41" s="636"/>
      <c r="BRN41" s="636"/>
      <c r="BRO41" s="636"/>
      <c r="BRP41" s="636"/>
      <c r="BRQ41" s="636"/>
      <c r="BRR41" s="636"/>
      <c r="BRS41" s="636"/>
      <c r="BRT41" s="636"/>
      <c r="BRU41" s="636"/>
      <c r="BRV41" s="636"/>
      <c r="BRW41" s="636"/>
      <c r="BRX41" s="636"/>
      <c r="BRY41" s="636"/>
      <c r="BRZ41" s="636"/>
      <c r="BSA41" s="636"/>
      <c r="BSB41" s="636"/>
      <c r="BSC41" s="636"/>
      <c r="BSD41" s="636"/>
      <c r="BSE41" s="636"/>
      <c r="BSF41" s="636"/>
      <c r="BSG41" s="636"/>
      <c r="BSH41" s="636"/>
      <c r="BSI41" s="636"/>
      <c r="BSJ41" s="636"/>
      <c r="BSK41" s="636"/>
      <c r="BSL41" s="636"/>
      <c r="BSM41" s="636"/>
      <c r="BSN41" s="636"/>
      <c r="BSO41" s="636"/>
      <c r="BSP41" s="636"/>
      <c r="BSQ41" s="636"/>
      <c r="BSR41" s="636"/>
      <c r="BSS41" s="636"/>
      <c r="BST41" s="636"/>
      <c r="BSU41" s="636"/>
      <c r="BSV41" s="636"/>
      <c r="BSW41" s="636"/>
      <c r="BSX41" s="636"/>
      <c r="BSY41" s="636"/>
      <c r="BSZ41" s="636"/>
      <c r="BTA41" s="636"/>
      <c r="BTB41" s="636"/>
      <c r="BTC41" s="636"/>
      <c r="BTD41" s="636"/>
      <c r="BTE41" s="636"/>
      <c r="BTF41" s="636"/>
      <c r="BTG41" s="636"/>
      <c r="BTH41" s="636"/>
      <c r="BTI41" s="636"/>
      <c r="BTJ41" s="636"/>
      <c r="BTK41" s="636"/>
      <c r="BTL41" s="636"/>
      <c r="BTM41" s="636"/>
      <c r="BTN41" s="636"/>
      <c r="BTO41" s="636"/>
      <c r="BTP41" s="636"/>
      <c r="BTQ41" s="636"/>
      <c r="BTR41" s="636"/>
      <c r="BTS41" s="636"/>
      <c r="BTT41" s="636"/>
      <c r="BTU41" s="636"/>
      <c r="BTV41" s="636"/>
      <c r="BTW41" s="636"/>
      <c r="BTX41" s="636"/>
      <c r="BTY41" s="636"/>
      <c r="BTZ41" s="636"/>
      <c r="BUA41" s="636"/>
      <c r="BUB41" s="636"/>
      <c r="BUC41" s="636"/>
      <c r="BUD41" s="636"/>
      <c r="BUE41" s="636"/>
      <c r="BUF41" s="636"/>
      <c r="BUG41" s="636"/>
      <c r="BUH41" s="636"/>
      <c r="BUI41" s="636"/>
      <c r="BUJ41" s="636"/>
      <c r="BUK41" s="636"/>
      <c r="BUL41" s="636"/>
      <c r="BUM41" s="636"/>
      <c r="BUN41" s="636"/>
      <c r="BUO41" s="636"/>
      <c r="BUP41" s="636"/>
      <c r="BUQ41" s="636"/>
      <c r="BUR41" s="636"/>
      <c r="BUS41" s="636"/>
      <c r="BUT41" s="636"/>
      <c r="BUU41" s="636"/>
      <c r="BUV41" s="636"/>
      <c r="BUW41" s="636"/>
      <c r="BUX41" s="636"/>
      <c r="BUY41" s="636"/>
      <c r="BUZ41" s="636"/>
      <c r="BVA41" s="636"/>
      <c r="BVB41" s="636"/>
      <c r="BVC41" s="636"/>
      <c r="BVD41" s="636"/>
      <c r="BVE41" s="636"/>
      <c r="BVF41" s="636"/>
      <c r="BVG41" s="636"/>
      <c r="BVH41" s="636"/>
      <c r="BVI41" s="636"/>
      <c r="BVJ41" s="636"/>
      <c r="BVK41" s="636"/>
      <c r="BVL41" s="636"/>
      <c r="BVM41" s="636"/>
      <c r="BVN41" s="636"/>
      <c r="BVO41" s="636"/>
      <c r="BVP41" s="636"/>
      <c r="BVQ41" s="636"/>
      <c r="BVR41" s="636"/>
      <c r="BVS41" s="636"/>
      <c r="BVT41" s="636"/>
      <c r="BVU41" s="636"/>
      <c r="BVV41" s="636"/>
      <c r="BVW41" s="636"/>
      <c r="BVX41" s="636"/>
      <c r="BVY41" s="636"/>
      <c r="BVZ41" s="636"/>
      <c r="BWA41" s="636"/>
      <c r="BWB41" s="636"/>
      <c r="BWC41" s="636"/>
      <c r="BWD41" s="636"/>
      <c r="BWE41" s="636"/>
      <c r="BWF41" s="636"/>
      <c r="BWG41" s="636"/>
      <c r="BWH41" s="636"/>
      <c r="BWI41" s="636"/>
      <c r="BWJ41" s="636"/>
      <c r="BWK41" s="636"/>
      <c r="BWL41" s="636"/>
      <c r="BWM41" s="636"/>
      <c r="BWN41" s="636"/>
      <c r="BWO41" s="636"/>
      <c r="BWP41" s="636"/>
      <c r="BWQ41" s="636"/>
      <c r="BWR41" s="636"/>
      <c r="BWS41" s="636"/>
      <c r="BWT41" s="636"/>
      <c r="BWU41" s="636"/>
      <c r="BWV41" s="636"/>
      <c r="BWW41" s="636"/>
      <c r="BWX41" s="636"/>
      <c r="BWY41" s="636"/>
      <c r="BWZ41" s="636"/>
      <c r="BXA41" s="636"/>
      <c r="BXB41" s="636"/>
      <c r="BXC41" s="636"/>
      <c r="BXD41" s="636"/>
      <c r="BXE41" s="636"/>
      <c r="BXF41" s="636"/>
      <c r="BXG41" s="636"/>
      <c r="BXH41" s="636"/>
      <c r="BXI41" s="636"/>
      <c r="BXJ41" s="636"/>
      <c r="BXK41" s="636"/>
      <c r="BXL41" s="636"/>
      <c r="BXM41" s="636"/>
      <c r="BXN41" s="636"/>
      <c r="BXO41" s="636"/>
      <c r="BXP41" s="636"/>
      <c r="BXQ41" s="636"/>
      <c r="BXR41" s="636"/>
      <c r="BXS41" s="636"/>
      <c r="BXT41" s="636"/>
      <c r="BXU41" s="636"/>
      <c r="BXV41" s="636"/>
      <c r="BXW41" s="636"/>
      <c r="BXX41" s="636"/>
      <c r="BXY41" s="636"/>
      <c r="BXZ41" s="636"/>
      <c r="BYA41" s="636"/>
      <c r="BYB41" s="636"/>
      <c r="BYC41" s="636"/>
      <c r="BYD41" s="636"/>
      <c r="BYE41" s="636"/>
      <c r="BYF41" s="636"/>
      <c r="BYG41" s="636"/>
      <c r="BYH41" s="636"/>
      <c r="BYI41" s="636"/>
      <c r="BYJ41" s="636"/>
      <c r="BYK41" s="636"/>
      <c r="BYL41" s="636"/>
      <c r="BYM41" s="636"/>
      <c r="BYN41" s="636"/>
      <c r="BYO41" s="636"/>
      <c r="BYP41" s="636"/>
      <c r="BYQ41" s="636"/>
      <c r="BYR41" s="636"/>
      <c r="BYS41" s="636"/>
      <c r="BYT41" s="636"/>
      <c r="BYU41" s="636"/>
      <c r="BYV41" s="636"/>
      <c r="BYW41" s="636"/>
      <c r="BYX41" s="636"/>
      <c r="BYY41" s="636"/>
      <c r="BYZ41" s="636"/>
      <c r="BZA41" s="636"/>
      <c r="BZB41" s="636"/>
      <c r="BZC41" s="636"/>
      <c r="BZD41" s="636"/>
      <c r="BZE41" s="636"/>
      <c r="BZF41" s="636"/>
      <c r="BZG41" s="636"/>
      <c r="BZH41" s="636"/>
      <c r="BZI41" s="636"/>
      <c r="BZJ41" s="636"/>
      <c r="BZK41" s="636"/>
      <c r="BZL41" s="636"/>
      <c r="BZM41" s="636"/>
      <c r="BZN41" s="636"/>
      <c r="BZO41" s="636"/>
      <c r="BZP41" s="636"/>
      <c r="BZQ41" s="636"/>
      <c r="BZR41" s="636"/>
      <c r="BZS41" s="636"/>
      <c r="BZT41" s="636"/>
      <c r="BZU41" s="636"/>
      <c r="BZV41" s="636"/>
      <c r="BZW41" s="636"/>
      <c r="BZX41" s="636"/>
      <c r="BZY41" s="636"/>
      <c r="BZZ41" s="636"/>
      <c r="CAA41" s="636"/>
      <c r="CAB41" s="636"/>
      <c r="CAC41" s="636"/>
      <c r="CAD41" s="636"/>
      <c r="CAE41" s="636"/>
      <c r="CAF41" s="636"/>
      <c r="CAG41" s="636"/>
      <c r="CAH41" s="636"/>
      <c r="CAI41" s="636"/>
      <c r="CAJ41" s="636"/>
      <c r="CAK41" s="636"/>
      <c r="CAL41" s="636"/>
      <c r="CAM41" s="636"/>
      <c r="CAN41" s="636"/>
      <c r="CAO41" s="636"/>
      <c r="CAP41" s="636"/>
      <c r="CAQ41" s="636"/>
      <c r="CAR41" s="636"/>
      <c r="CAS41" s="636"/>
      <c r="CAT41" s="636"/>
      <c r="CAU41" s="636"/>
      <c r="CAV41" s="636"/>
      <c r="CAW41" s="636"/>
      <c r="CAX41" s="636"/>
      <c r="CAY41" s="636"/>
      <c r="CAZ41" s="636"/>
      <c r="CBA41" s="636"/>
      <c r="CBB41" s="636"/>
      <c r="CBC41" s="636"/>
      <c r="CBD41" s="636"/>
      <c r="CBE41" s="636"/>
      <c r="CBF41" s="636"/>
      <c r="CBG41" s="636"/>
      <c r="CBH41" s="636"/>
      <c r="CBI41" s="636"/>
      <c r="CBJ41" s="636"/>
      <c r="CBK41" s="636"/>
      <c r="CBL41" s="636"/>
      <c r="CBM41" s="636"/>
      <c r="CBN41" s="636"/>
      <c r="CBO41" s="636"/>
      <c r="CBP41" s="636"/>
      <c r="CBQ41" s="636"/>
      <c r="CBR41" s="636"/>
      <c r="CBS41" s="636"/>
      <c r="CBT41" s="636"/>
      <c r="CBU41" s="636"/>
      <c r="CBV41" s="636"/>
      <c r="CBW41" s="636"/>
      <c r="CBX41" s="636"/>
      <c r="CBY41" s="636"/>
      <c r="CBZ41" s="636"/>
      <c r="CCA41" s="636"/>
      <c r="CCB41" s="636"/>
      <c r="CCC41" s="636"/>
      <c r="CCD41" s="636"/>
      <c r="CCE41" s="636"/>
      <c r="CCF41" s="636"/>
      <c r="CCG41" s="636"/>
      <c r="CCH41" s="636"/>
      <c r="CCI41" s="636"/>
      <c r="CCJ41" s="636"/>
      <c r="CCK41" s="636"/>
      <c r="CCL41" s="636"/>
      <c r="CCM41" s="636"/>
      <c r="CCN41" s="636"/>
      <c r="CCO41" s="636"/>
      <c r="CCP41" s="636"/>
      <c r="CCQ41" s="636"/>
      <c r="CCR41" s="636"/>
      <c r="CCS41" s="636"/>
      <c r="CCT41" s="636"/>
      <c r="CCU41" s="636"/>
      <c r="CCV41" s="636"/>
      <c r="CCW41" s="636"/>
      <c r="CCX41" s="636"/>
      <c r="CCY41" s="636"/>
      <c r="CCZ41" s="636"/>
      <c r="CDA41" s="636"/>
      <c r="CDB41" s="636"/>
      <c r="CDC41" s="636"/>
      <c r="CDD41" s="636"/>
      <c r="CDE41" s="636"/>
      <c r="CDF41" s="636"/>
      <c r="CDG41" s="636"/>
      <c r="CDH41" s="636"/>
      <c r="CDI41" s="636"/>
      <c r="CDJ41" s="636"/>
      <c r="CDK41" s="636"/>
      <c r="CDL41" s="636"/>
      <c r="CDM41" s="636"/>
      <c r="CDN41" s="636"/>
      <c r="CDO41" s="636"/>
      <c r="CDP41" s="636"/>
      <c r="CDQ41" s="636"/>
      <c r="CDR41" s="636"/>
      <c r="CDS41" s="636"/>
      <c r="CDT41" s="636"/>
      <c r="CDU41" s="636"/>
      <c r="CDV41" s="636"/>
      <c r="CDW41" s="636"/>
      <c r="CDX41" s="636"/>
      <c r="CDY41" s="636"/>
      <c r="CDZ41" s="636"/>
      <c r="CEA41" s="636"/>
      <c r="CEB41" s="636"/>
      <c r="CEC41" s="636"/>
      <c r="CED41" s="636"/>
      <c r="CEE41" s="636"/>
      <c r="CEF41" s="636"/>
      <c r="CEG41" s="636"/>
      <c r="CEH41" s="636"/>
      <c r="CEI41" s="636"/>
      <c r="CEJ41" s="636"/>
      <c r="CEK41" s="636"/>
      <c r="CEL41" s="636"/>
      <c r="CEM41" s="636"/>
      <c r="CEN41" s="636"/>
      <c r="CEO41" s="636"/>
      <c r="CEP41" s="636"/>
      <c r="CEQ41" s="636"/>
      <c r="CER41" s="636"/>
      <c r="CES41" s="636"/>
      <c r="CET41" s="636"/>
      <c r="CEU41" s="636"/>
      <c r="CEV41" s="636"/>
      <c r="CEW41" s="636"/>
      <c r="CEX41" s="636"/>
      <c r="CEY41" s="636"/>
      <c r="CEZ41" s="636"/>
      <c r="CFA41" s="636"/>
      <c r="CFB41" s="636"/>
      <c r="CFC41" s="636"/>
      <c r="CFD41" s="636"/>
      <c r="CFE41" s="636"/>
      <c r="CFF41" s="636"/>
      <c r="CFG41" s="636"/>
      <c r="CFH41" s="636"/>
      <c r="CFI41" s="636"/>
      <c r="CFJ41" s="636"/>
      <c r="CFK41" s="636"/>
      <c r="CFL41" s="636"/>
      <c r="CFM41" s="636"/>
      <c r="CFN41" s="636"/>
      <c r="CFO41" s="636"/>
      <c r="CFP41" s="636"/>
      <c r="CFQ41" s="636"/>
      <c r="CFR41" s="636"/>
      <c r="CFS41" s="636"/>
      <c r="CFT41" s="636"/>
      <c r="CFU41" s="636"/>
      <c r="CFV41" s="636"/>
      <c r="CFW41" s="636"/>
      <c r="CFX41" s="636"/>
      <c r="CFY41" s="636"/>
      <c r="CFZ41" s="636"/>
      <c r="CGA41" s="636"/>
      <c r="CGB41" s="636"/>
      <c r="CGC41" s="636"/>
      <c r="CGD41" s="636"/>
      <c r="CGE41" s="636"/>
      <c r="CGF41" s="636"/>
      <c r="CGG41" s="636"/>
      <c r="CGH41" s="636"/>
      <c r="CGI41" s="636"/>
      <c r="CGJ41" s="636"/>
      <c r="CGK41" s="636"/>
      <c r="CGL41" s="636"/>
      <c r="CGM41" s="636"/>
      <c r="CGN41" s="636"/>
      <c r="CGO41" s="636"/>
      <c r="CGP41" s="636"/>
      <c r="CGQ41" s="636"/>
      <c r="CGR41" s="636"/>
      <c r="CGS41" s="636"/>
      <c r="CGT41" s="636"/>
      <c r="CGU41" s="636"/>
      <c r="CGV41" s="636"/>
      <c r="CGW41" s="636"/>
      <c r="CGX41" s="636"/>
      <c r="CGY41" s="636"/>
      <c r="CGZ41" s="636"/>
      <c r="CHA41" s="636"/>
      <c r="CHB41" s="636"/>
      <c r="CHC41" s="636"/>
      <c r="CHD41" s="636"/>
      <c r="CHE41" s="636"/>
      <c r="CHF41" s="636"/>
      <c r="CHG41" s="636"/>
      <c r="CHH41" s="636"/>
      <c r="CHI41" s="636"/>
      <c r="CHJ41" s="636"/>
      <c r="CHK41" s="636"/>
      <c r="CHL41" s="636"/>
      <c r="CHM41" s="636"/>
      <c r="CHN41" s="636"/>
      <c r="CHO41" s="636"/>
      <c r="CHP41" s="636"/>
      <c r="CHQ41" s="636"/>
      <c r="CHR41" s="636"/>
      <c r="CHS41" s="636"/>
      <c r="CHT41" s="636"/>
      <c r="CHU41" s="636"/>
      <c r="CHV41" s="636"/>
      <c r="CHW41" s="636"/>
      <c r="CHX41" s="636"/>
      <c r="CHY41" s="636"/>
      <c r="CHZ41" s="636"/>
      <c r="CIA41" s="636"/>
      <c r="CIB41" s="636"/>
      <c r="CIC41" s="636"/>
      <c r="CID41" s="636"/>
      <c r="CIE41" s="636"/>
      <c r="CIF41" s="636"/>
      <c r="CIG41" s="636"/>
      <c r="CIH41" s="636"/>
      <c r="CII41" s="636"/>
      <c r="CIJ41" s="636"/>
      <c r="CIK41" s="636"/>
      <c r="CIL41" s="636"/>
      <c r="CIM41" s="636"/>
      <c r="CIN41" s="636"/>
      <c r="CIO41" s="636"/>
      <c r="CIP41" s="636"/>
      <c r="CIQ41" s="636"/>
      <c r="CIR41" s="636"/>
      <c r="CIS41" s="636"/>
      <c r="CIT41" s="636"/>
      <c r="CIU41" s="636"/>
      <c r="CIV41" s="636"/>
      <c r="CIW41" s="636"/>
      <c r="CIX41" s="636"/>
      <c r="CIY41" s="636"/>
      <c r="CIZ41" s="636"/>
      <c r="CJA41" s="636"/>
      <c r="CJB41" s="636"/>
      <c r="CJC41" s="636"/>
      <c r="CJD41" s="636"/>
      <c r="CJE41" s="636"/>
      <c r="CJF41" s="636"/>
      <c r="CJG41" s="636"/>
      <c r="CJH41" s="636"/>
      <c r="CJI41" s="636"/>
      <c r="CJJ41" s="636"/>
      <c r="CJK41" s="636"/>
      <c r="CJL41" s="636"/>
      <c r="CJM41" s="636"/>
      <c r="CJN41" s="636"/>
      <c r="CJO41" s="636"/>
      <c r="CJP41" s="636"/>
      <c r="CJQ41" s="636"/>
      <c r="CJR41" s="636"/>
      <c r="CJS41" s="636"/>
      <c r="CJT41" s="636"/>
      <c r="CJU41" s="636"/>
      <c r="CJV41" s="636"/>
      <c r="CJW41" s="636"/>
      <c r="CJX41" s="636"/>
      <c r="CJY41" s="636"/>
      <c r="CJZ41" s="636"/>
      <c r="CKA41" s="636"/>
      <c r="CKB41" s="636"/>
      <c r="CKC41" s="636"/>
      <c r="CKD41" s="636"/>
      <c r="CKE41" s="636"/>
      <c r="CKF41" s="636"/>
      <c r="CKG41" s="636"/>
      <c r="CKH41" s="636"/>
      <c r="CKI41" s="636"/>
      <c r="CKJ41" s="636"/>
      <c r="CKK41" s="636"/>
      <c r="CKL41" s="636"/>
      <c r="CKM41" s="636"/>
      <c r="CKN41" s="636"/>
      <c r="CKO41" s="636"/>
      <c r="CKP41" s="636"/>
      <c r="CKQ41" s="636"/>
      <c r="CKR41" s="636"/>
      <c r="CKS41" s="636"/>
      <c r="CKT41" s="636"/>
      <c r="CKU41" s="636"/>
      <c r="CKV41" s="636"/>
      <c r="CKW41" s="636"/>
      <c r="CKX41" s="636"/>
      <c r="CKY41" s="636"/>
      <c r="CKZ41" s="636"/>
      <c r="CLA41" s="636"/>
      <c r="CLB41" s="636"/>
      <c r="CLC41" s="636"/>
      <c r="CLD41" s="636"/>
      <c r="CLE41" s="636"/>
      <c r="CLF41" s="636"/>
      <c r="CLG41" s="636"/>
      <c r="CLH41" s="636"/>
      <c r="CLI41" s="636"/>
      <c r="CLJ41" s="636"/>
      <c r="CLK41" s="636"/>
      <c r="CLL41" s="636"/>
      <c r="CLM41" s="636"/>
      <c r="CLN41" s="636"/>
      <c r="CLO41" s="636"/>
      <c r="CLP41" s="636"/>
      <c r="CLQ41" s="636"/>
      <c r="CLR41" s="636"/>
      <c r="CLS41" s="636"/>
      <c r="CLT41" s="636"/>
      <c r="CLU41" s="636"/>
      <c r="CLV41" s="636"/>
      <c r="CLW41" s="636"/>
      <c r="CLX41" s="636"/>
      <c r="CLY41" s="636"/>
      <c r="CLZ41" s="636"/>
      <c r="CMA41" s="636"/>
      <c r="CMB41" s="636"/>
      <c r="CMC41" s="636"/>
      <c r="CMD41" s="636"/>
      <c r="CME41" s="636"/>
      <c r="CMF41" s="636"/>
      <c r="CMG41" s="636"/>
      <c r="CMH41" s="636"/>
      <c r="CMI41" s="636"/>
      <c r="CMJ41" s="636"/>
      <c r="CMK41" s="636"/>
      <c r="CML41" s="636"/>
      <c r="CMM41" s="636"/>
      <c r="CMN41" s="636"/>
      <c r="CMO41" s="636"/>
      <c r="CMP41" s="636"/>
      <c r="CMQ41" s="636"/>
      <c r="CMR41" s="636"/>
      <c r="CMS41" s="636"/>
      <c r="CMT41" s="636"/>
      <c r="CMU41" s="636"/>
      <c r="CMV41" s="636"/>
      <c r="CMW41" s="636"/>
      <c r="CMX41" s="636"/>
      <c r="CMY41" s="636"/>
      <c r="CMZ41" s="636"/>
      <c r="CNA41" s="636"/>
      <c r="CNB41" s="636"/>
      <c r="CNC41" s="636"/>
      <c r="CND41" s="636"/>
      <c r="CNE41" s="636"/>
      <c r="CNF41" s="636"/>
      <c r="CNG41" s="636"/>
      <c r="CNH41" s="636"/>
      <c r="CNI41" s="636"/>
      <c r="CNJ41" s="636"/>
      <c r="CNK41" s="636"/>
      <c r="CNL41" s="636"/>
      <c r="CNM41" s="636"/>
      <c r="CNN41" s="636"/>
      <c r="CNO41" s="636"/>
      <c r="CNP41" s="636"/>
      <c r="CNQ41" s="636"/>
      <c r="CNR41" s="636"/>
      <c r="CNS41" s="636"/>
      <c r="CNT41" s="636"/>
      <c r="CNU41" s="636"/>
      <c r="CNV41" s="636"/>
      <c r="CNW41" s="636"/>
      <c r="CNX41" s="636"/>
      <c r="CNY41" s="636"/>
      <c r="CNZ41" s="636"/>
      <c r="COA41" s="636"/>
      <c r="COB41" s="636"/>
      <c r="COC41" s="636"/>
      <c r="COD41" s="636"/>
      <c r="COE41" s="636"/>
      <c r="COF41" s="636"/>
      <c r="COG41" s="636"/>
      <c r="COH41" s="636"/>
      <c r="COI41" s="636"/>
      <c r="COJ41" s="636"/>
      <c r="COK41" s="636"/>
      <c r="COL41" s="636"/>
      <c r="COM41" s="636"/>
      <c r="CON41" s="636"/>
      <c r="COO41" s="636"/>
      <c r="COP41" s="636"/>
      <c r="COQ41" s="636"/>
      <c r="COR41" s="636"/>
      <c r="COS41" s="636"/>
      <c r="COT41" s="636"/>
      <c r="COU41" s="636"/>
      <c r="COV41" s="636"/>
      <c r="COW41" s="636"/>
      <c r="COX41" s="636"/>
      <c r="COY41" s="636"/>
      <c r="COZ41" s="636"/>
      <c r="CPA41" s="636"/>
      <c r="CPB41" s="636"/>
      <c r="CPC41" s="636"/>
      <c r="CPD41" s="636"/>
      <c r="CPE41" s="636"/>
      <c r="CPF41" s="636"/>
      <c r="CPG41" s="636"/>
      <c r="CPH41" s="636"/>
      <c r="CPI41" s="636"/>
      <c r="CPJ41" s="636"/>
      <c r="CPK41" s="636"/>
      <c r="CPL41" s="636"/>
      <c r="CPM41" s="636"/>
      <c r="CPN41" s="636"/>
      <c r="CPO41" s="636"/>
      <c r="CPP41" s="636"/>
      <c r="CPQ41" s="636"/>
      <c r="CPR41" s="636"/>
      <c r="CPS41" s="636"/>
      <c r="CPT41" s="636"/>
      <c r="CPU41" s="636"/>
      <c r="CPV41" s="636"/>
      <c r="CPW41" s="636"/>
      <c r="CPX41" s="636"/>
      <c r="CPY41" s="636"/>
      <c r="CPZ41" s="636"/>
      <c r="CQA41" s="636"/>
      <c r="CQB41" s="636"/>
      <c r="CQC41" s="636"/>
      <c r="CQD41" s="636"/>
      <c r="CQE41" s="636"/>
      <c r="CQF41" s="636"/>
      <c r="CQG41" s="636"/>
      <c r="CQH41" s="636"/>
      <c r="CQI41" s="636"/>
      <c r="CQJ41" s="636"/>
      <c r="CQK41" s="636"/>
      <c r="CQL41" s="636"/>
      <c r="CQM41" s="636"/>
      <c r="CQN41" s="636"/>
      <c r="CQO41" s="636"/>
      <c r="CQP41" s="636"/>
      <c r="CQQ41" s="636"/>
      <c r="CQR41" s="636"/>
      <c r="CQS41" s="636"/>
      <c r="CQT41" s="636"/>
      <c r="CQU41" s="636"/>
      <c r="CQV41" s="636"/>
      <c r="CQW41" s="636"/>
      <c r="CQX41" s="636"/>
      <c r="CQY41" s="636"/>
      <c r="CQZ41" s="636"/>
      <c r="CRA41" s="636"/>
      <c r="CRB41" s="636"/>
      <c r="CRC41" s="636"/>
      <c r="CRD41" s="636"/>
      <c r="CRE41" s="636"/>
      <c r="CRF41" s="636"/>
      <c r="CRG41" s="636"/>
      <c r="CRH41" s="636"/>
      <c r="CRI41" s="636"/>
      <c r="CRJ41" s="636"/>
      <c r="CRK41" s="636"/>
      <c r="CRL41" s="636"/>
      <c r="CRM41" s="636"/>
      <c r="CRN41" s="636"/>
      <c r="CRO41" s="636"/>
      <c r="CRP41" s="636"/>
      <c r="CRQ41" s="636"/>
      <c r="CRR41" s="636"/>
      <c r="CRS41" s="636"/>
      <c r="CRT41" s="636"/>
      <c r="CRU41" s="636"/>
      <c r="CRV41" s="636"/>
      <c r="CRW41" s="636"/>
      <c r="CRX41" s="636"/>
      <c r="CRY41" s="636"/>
      <c r="CRZ41" s="636"/>
      <c r="CSA41" s="636"/>
      <c r="CSB41" s="636"/>
      <c r="CSC41" s="636"/>
      <c r="CSD41" s="636"/>
      <c r="CSE41" s="636"/>
      <c r="CSF41" s="636"/>
      <c r="CSG41" s="636"/>
      <c r="CSH41" s="636"/>
      <c r="CSI41" s="636"/>
      <c r="CSJ41" s="636"/>
      <c r="CSK41" s="636"/>
      <c r="CSL41" s="636"/>
      <c r="CSM41" s="636"/>
      <c r="CSN41" s="636"/>
      <c r="CSO41" s="636"/>
      <c r="CSP41" s="636"/>
      <c r="CSQ41" s="636"/>
      <c r="CSR41" s="636"/>
      <c r="CSS41" s="636"/>
      <c r="CST41" s="636"/>
      <c r="CSU41" s="636"/>
      <c r="CSV41" s="636"/>
      <c r="CSW41" s="636"/>
      <c r="CSX41" s="636"/>
      <c r="CSY41" s="636"/>
      <c r="CSZ41" s="636"/>
      <c r="CTA41" s="636"/>
      <c r="CTB41" s="636"/>
      <c r="CTC41" s="636"/>
      <c r="CTD41" s="636"/>
      <c r="CTE41" s="636"/>
      <c r="CTF41" s="636"/>
      <c r="CTG41" s="636"/>
      <c r="CTH41" s="636"/>
      <c r="CTI41" s="636"/>
      <c r="CTJ41" s="636"/>
      <c r="CTK41" s="636"/>
      <c r="CTL41" s="636"/>
      <c r="CTM41" s="636"/>
      <c r="CTN41" s="636"/>
      <c r="CTO41" s="636"/>
      <c r="CTP41" s="636"/>
      <c r="CTQ41" s="636"/>
      <c r="CTR41" s="636"/>
      <c r="CTS41" s="636"/>
      <c r="CTT41" s="636"/>
      <c r="CTU41" s="636"/>
      <c r="CTV41" s="636"/>
      <c r="CTW41" s="636"/>
      <c r="CTX41" s="636"/>
      <c r="CTY41" s="636"/>
      <c r="CTZ41" s="636"/>
      <c r="CUA41" s="636"/>
      <c r="CUB41" s="636"/>
      <c r="CUC41" s="636"/>
      <c r="CUD41" s="636"/>
      <c r="CUE41" s="636"/>
      <c r="CUF41" s="636"/>
      <c r="CUG41" s="636"/>
      <c r="CUH41" s="636"/>
      <c r="CUI41" s="636"/>
      <c r="CUJ41" s="636"/>
      <c r="CUK41" s="636"/>
      <c r="CUL41" s="636"/>
      <c r="CUM41" s="636"/>
      <c r="CUN41" s="636"/>
      <c r="CUO41" s="636"/>
      <c r="CUP41" s="636"/>
      <c r="CUQ41" s="636"/>
      <c r="CUR41" s="636"/>
      <c r="CUS41" s="636"/>
      <c r="CUT41" s="636"/>
      <c r="CUU41" s="636"/>
      <c r="CUV41" s="636"/>
      <c r="CUW41" s="636"/>
      <c r="CUX41" s="636"/>
      <c r="CUY41" s="636"/>
      <c r="CUZ41" s="636"/>
      <c r="CVA41" s="636"/>
      <c r="CVB41" s="636"/>
      <c r="CVC41" s="636"/>
      <c r="CVD41" s="636"/>
      <c r="CVE41" s="636"/>
      <c r="CVF41" s="636"/>
      <c r="CVG41" s="636"/>
      <c r="CVH41" s="636"/>
      <c r="CVI41" s="636"/>
      <c r="CVJ41" s="636"/>
      <c r="CVK41" s="636"/>
      <c r="CVL41" s="636"/>
      <c r="CVM41" s="636"/>
      <c r="CVN41" s="636"/>
      <c r="CVO41" s="636"/>
      <c r="CVP41" s="636"/>
      <c r="CVQ41" s="636"/>
      <c r="CVR41" s="636"/>
      <c r="CVS41" s="636"/>
      <c r="CVT41" s="636"/>
      <c r="CVU41" s="636"/>
      <c r="CVV41" s="636"/>
      <c r="CVW41" s="636"/>
      <c r="CVX41" s="636"/>
      <c r="CVY41" s="636"/>
      <c r="CVZ41" s="636"/>
      <c r="CWA41" s="636"/>
      <c r="CWB41" s="636"/>
      <c r="CWC41" s="636"/>
      <c r="CWD41" s="636"/>
      <c r="CWE41" s="636"/>
      <c r="CWF41" s="636"/>
      <c r="CWG41" s="636"/>
      <c r="CWH41" s="636"/>
      <c r="CWI41" s="636"/>
      <c r="CWJ41" s="636"/>
      <c r="CWK41" s="636"/>
      <c r="CWL41" s="636"/>
      <c r="CWM41" s="636"/>
      <c r="CWN41" s="636"/>
      <c r="CWO41" s="636"/>
      <c r="CWP41" s="636"/>
      <c r="CWQ41" s="636"/>
      <c r="CWR41" s="636"/>
      <c r="CWS41" s="636"/>
      <c r="CWT41" s="636"/>
      <c r="CWU41" s="636"/>
      <c r="CWV41" s="636"/>
      <c r="CWW41" s="636"/>
      <c r="CWX41" s="636"/>
      <c r="CWY41" s="636"/>
      <c r="CWZ41" s="636"/>
      <c r="CXA41" s="636"/>
      <c r="CXB41" s="636"/>
      <c r="CXC41" s="636"/>
      <c r="CXD41" s="636"/>
      <c r="CXE41" s="636"/>
      <c r="CXF41" s="636"/>
      <c r="CXG41" s="636"/>
      <c r="CXH41" s="636"/>
      <c r="CXI41" s="636"/>
      <c r="CXJ41" s="636"/>
      <c r="CXK41" s="636"/>
      <c r="CXL41" s="636"/>
      <c r="CXM41" s="636"/>
      <c r="CXN41" s="636"/>
      <c r="CXO41" s="636"/>
      <c r="CXP41" s="636"/>
      <c r="CXQ41" s="636"/>
      <c r="CXR41" s="636"/>
      <c r="CXS41" s="636"/>
      <c r="CXT41" s="636"/>
      <c r="CXU41" s="636"/>
      <c r="CXV41" s="636"/>
      <c r="CXW41" s="636"/>
      <c r="CXX41" s="636"/>
      <c r="CXY41" s="636"/>
      <c r="CXZ41" s="636"/>
      <c r="CYA41" s="636"/>
      <c r="CYB41" s="636"/>
      <c r="CYC41" s="636"/>
      <c r="CYD41" s="636"/>
      <c r="CYE41" s="636"/>
      <c r="CYF41" s="636"/>
      <c r="CYG41" s="636"/>
      <c r="CYH41" s="636"/>
      <c r="CYI41" s="636"/>
      <c r="CYJ41" s="636"/>
      <c r="CYK41" s="636"/>
      <c r="CYL41" s="636"/>
      <c r="CYM41" s="636"/>
      <c r="CYN41" s="636"/>
      <c r="CYO41" s="636"/>
      <c r="CYP41" s="636"/>
      <c r="CYQ41" s="636"/>
      <c r="CYR41" s="636"/>
      <c r="CYS41" s="636"/>
      <c r="CYT41" s="636"/>
      <c r="CYU41" s="636"/>
      <c r="CYV41" s="636"/>
      <c r="CYW41" s="636"/>
      <c r="CYX41" s="636"/>
      <c r="CYY41" s="636"/>
      <c r="CYZ41" s="636"/>
      <c r="CZA41" s="636"/>
      <c r="CZB41" s="636"/>
      <c r="CZC41" s="636"/>
      <c r="CZD41" s="636"/>
      <c r="CZE41" s="636"/>
      <c r="CZF41" s="636"/>
      <c r="CZG41" s="636"/>
      <c r="CZH41" s="636"/>
      <c r="CZI41" s="636"/>
      <c r="CZJ41" s="636"/>
      <c r="CZK41" s="636"/>
      <c r="CZL41" s="636"/>
      <c r="CZM41" s="636"/>
      <c r="CZN41" s="636"/>
      <c r="CZO41" s="636"/>
      <c r="CZP41" s="636"/>
      <c r="CZQ41" s="636"/>
      <c r="CZR41" s="636"/>
      <c r="CZS41" s="636"/>
      <c r="CZT41" s="636"/>
      <c r="CZU41" s="636"/>
      <c r="CZV41" s="636"/>
      <c r="CZW41" s="636"/>
      <c r="CZX41" s="636"/>
      <c r="CZY41" s="636"/>
      <c r="CZZ41" s="636"/>
      <c r="DAA41" s="636"/>
      <c r="DAB41" s="636"/>
      <c r="DAC41" s="636"/>
      <c r="DAD41" s="636"/>
      <c r="DAE41" s="636"/>
      <c r="DAF41" s="636"/>
      <c r="DAG41" s="636"/>
      <c r="DAH41" s="636"/>
      <c r="DAI41" s="636"/>
      <c r="DAJ41" s="636"/>
      <c r="DAK41" s="636"/>
      <c r="DAL41" s="636"/>
      <c r="DAM41" s="636"/>
      <c r="DAN41" s="636"/>
      <c r="DAO41" s="636"/>
      <c r="DAP41" s="636"/>
      <c r="DAQ41" s="636"/>
      <c r="DAR41" s="636"/>
      <c r="DAS41" s="636"/>
      <c r="DAT41" s="636"/>
      <c r="DAU41" s="636"/>
      <c r="DAV41" s="636"/>
      <c r="DAW41" s="636"/>
      <c r="DAX41" s="636"/>
      <c r="DAY41" s="636"/>
      <c r="DAZ41" s="636"/>
      <c r="DBA41" s="636"/>
      <c r="DBB41" s="636"/>
      <c r="DBC41" s="636"/>
      <c r="DBD41" s="636"/>
      <c r="DBE41" s="636"/>
      <c r="DBF41" s="636"/>
      <c r="DBG41" s="636"/>
      <c r="DBH41" s="636"/>
      <c r="DBI41" s="636"/>
      <c r="DBJ41" s="636"/>
      <c r="DBK41" s="636"/>
      <c r="DBL41" s="636"/>
      <c r="DBM41" s="636"/>
      <c r="DBN41" s="636"/>
      <c r="DBO41" s="636"/>
      <c r="DBP41" s="636"/>
      <c r="DBQ41" s="636"/>
      <c r="DBR41" s="636"/>
      <c r="DBS41" s="636"/>
      <c r="DBT41" s="636"/>
      <c r="DBU41" s="636"/>
      <c r="DBV41" s="636"/>
      <c r="DBW41" s="636"/>
      <c r="DBX41" s="636"/>
      <c r="DBY41" s="636"/>
      <c r="DBZ41" s="636"/>
      <c r="DCA41" s="636"/>
      <c r="DCB41" s="636"/>
      <c r="DCC41" s="636"/>
      <c r="DCD41" s="636"/>
      <c r="DCE41" s="636"/>
      <c r="DCF41" s="636"/>
      <c r="DCG41" s="636"/>
      <c r="DCH41" s="636"/>
      <c r="DCI41" s="636"/>
      <c r="DCJ41" s="636"/>
      <c r="DCK41" s="636"/>
      <c r="DCL41" s="636"/>
      <c r="DCM41" s="636"/>
      <c r="DCN41" s="636"/>
      <c r="DCO41" s="636"/>
      <c r="DCP41" s="636"/>
      <c r="DCQ41" s="636"/>
      <c r="DCR41" s="636"/>
      <c r="DCS41" s="636"/>
      <c r="DCT41" s="636"/>
      <c r="DCU41" s="636"/>
      <c r="DCV41" s="636"/>
      <c r="DCW41" s="636"/>
      <c r="DCX41" s="636"/>
      <c r="DCY41" s="636"/>
      <c r="DCZ41" s="636"/>
      <c r="DDA41" s="636"/>
      <c r="DDB41" s="636"/>
      <c r="DDC41" s="636"/>
      <c r="DDD41" s="636"/>
      <c r="DDE41" s="636"/>
      <c r="DDF41" s="636"/>
      <c r="DDG41" s="636"/>
      <c r="DDH41" s="636"/>
      <c r="DDI41" s="636"/>
      <c r="DDJ41" s="636"/>
      <c r="DDK41" s="636"/>
      <c r="DDL41" s="636"/>
      <c r="DDM41" s="636"/>
      <c r="DDN41" s="636"/>
      <c r="DDO41" s="636"/>
      <c r="DDP41" s="636"/>
      <c r="DDQ41" s="636"/>
      <c r="DDR41" s="636"/>
      <c r="DDS41" s="636"/>
      <c r="DDT41" s="636"/>
      <c r="DDU41" s="636"/>
      <c r="DDV41" s="636"/>
      <c r="DDW41" s="636"/>
      <c r="DDX41" s="636"/>
      <c r="DDY41" s="636"/>
      <c r="DDZ41" s="636"/>
      <c r="DEA41" s="636"/>
      <c r="DEB41" s="636"/>
      <c r="DEC41" s="636"/>
      <c r="DED41" s="636"/>
      <c r="DEE41" s="636"/>
      <c r="DEF41" s="636"/>
      <c r="DEG41" s="636"/>
      <c r="DEH41" s="636"/>
      <c r="DEI41" s="636"/>
      <c r="DEJ41" s="636"/>
      <c r="DEK41" s="636"/>
      <c r="DEL41" s="636"/>
      <c r="DEM41" s="636"/>
      <c r="DEN41" s="636"/>
      <c r="DEO41" s="636"/>
      <c r="DEP41" s="636"/>
      <c r="DEQ41" s="636"/>
      <c r="DER41" s="636"/>
      <c r="DES41" s="636"/>
      <c r="DET41" s="636"/>
      <c r="DEU41" s="636"/>
      <c r="DEV41" s="636"/>
      <c r="DEW41" s="636"/>
      <c r="DEX41" s="636"/>
      <c r="DEY41" s="636"/>
      <c r="DEZ41" s="636"/>
      <c r="DFA41" s="636"/>
      <c r="DFB41" s="636"/>
      <c r="DFC41" s="636"/>
      <c r="DFD41" s="636"/>
      <c r="DFE41" s="636"/>
      <c r="DFF41" s="636"/>
      <c r="DFG41" s="636"/>
      <c r="DFH41" s="636"/>
      <c r="DFI41" s="636"/>
      <c r="DFJ41" s="636"/>
      <c r="DFK41" s="636"/>
      <c r="DFL41" s="636"/>
      <c r="DFM41" s="636"/>
      <c r="DFN41" s="636"/>
      <c r="DFO41" s="636"/>
      <c r="DFP41" s="636"/>
      <c r="DFQ41" s="636"/>
      <c r="DFR41" s="636"/>
      <c r="DFS41" s="636"/>
      <c r="DFT41" s="636"/>
      <c r="DFU41" s="636"/>
      <c r="DFV41" s="636"/>
      <c r="DFW41" s="636"/>
      <c r="DFX41" s="636"/>
      <c r="DFY41" s="636"/>
      <c r="DFZ41" s="636"/>
      <c r="DGA41" s="636"/>
      <c r="DGB41" s="636"/>
      <c r="DGC41" s="636"/>
      <c r="DGD41" s="636"/>
      <c r="DGE41" s="636"/>
      <c r="DGF41" s="636"/>
      <c r="DGG41" s="636"/>
      <c r="DGH41" s="636"/>
      <c r="DGI41" s="636"/>
      <c r="DGJ41" s="636"/>
      <c r="DGK41" s="636"/>
      <c r="DGL41" s="636"/>
      <c r="DGM41" s="636"/>
      <c r="DGN41" s="636"/>
      <c r="DGO41" s="636"/>
      <c r="DGP41" s="636"/>
      <c r="DGQ41" s="636"/>
      <c r="DGR41" s="636"/>
      <c r="DGS41" s="636"/>
      <c r="DGT41" s="636"/>
      <c r="DGU41" s="636"/>
      <c r="DGV41" s="636"/>
      <c r="DGW41" s="636"/>
      <c r="DGX41" s="636"/>
      <c r="DGY41" s="636"/>
      <c r="DGZ41" s="636"/>
      <c r="DHA41" s="636"/>
      <c r="DHB41" s="636"/>
      <c r="DHC41" s="636"/>
      <c r="DHD41" s="636"/>
      <c r="DHE41" s="636"/>
      <c r="DHF41" s="636"/>
      <c r="DHG41" s="636"/>
      <c r="DHH41" s="636"/>
      <c r="DHI41" s="636"/>
      <c r="DHJ41" s="636"/>
      <c r="DHK41" s="636"/>
      <c r="DHL41" s="636"/>
      <c r="DHM41" s="636"/>
      <c r="DHN41" s="636"/>
      <c r="DHO41" s="636"/>
      <c r="DHP41" s="636"/>
      <c r="DHQ41" s="636"/>
      <c r="DHR41" s="636"/>
      <c r="DHS41" s="636"/>
      <c r="DHT41" s="636"/>
      <c r="DHU41" s="636"/>
      <c r="DHV41" s="636"/>
      <c r="DHW41" s="636"/>
      <c r="DHX41" s="636"/>
      <c r="DHY41" s="636"/>
      <c r="DHZ41" s="636"/>
      <c r="DIA41" s="636"/>
      <c r="DIB41" s="636"/>
      <c r="DIC41" s="636"/>
      <c r="DID41" s="636"/>
      <c r="DIE41" s="636"/>
      <c r="DIF41" s="636"/>
      <c r="DIG41" s="636"/>
      <c r="DIH41" s="636"/>
      <c r="DII41" s="636"/>
      <c r="DIJ41" s="636"/>
      <c r="DIK41" s="636"/>
      <c r="DIL41" s="636"/>
      <c r="DIM41" s="636"/>
      <c r="DIN41" s="636"/>
      <c r="DIO41" s="636"/>
      <c r="DIP41" s="636"/>
      <c r="DIQ41" s="636"/>
      <c r="DIR41" s="636"/>
      <c r="DIS41" s="636"/>
      <c r="DIT41" s="636"/>
      <c r="DIU41" s="636"/>
      <c r="DIV41" s="636"/>
      <c r="DIW41" s="636"/>
      <c r="DIX41" s="636"/>
      <c r="DIY41" s="636"/>
      <c r="DIZ41" s="636"/>
      <c r="DJA41" s="636"/>
      <c r="DJB41" s="636"/>
      <c r="DJC41" s="636"/>
      <c r="DJD41" s="636"/>
      <c r="DJE41" s="636"/>
      <c r="DJF41" s="636"/>
      <c r="DJG41" s="636"/>
      <c r="DJH41" s="636"/>
      <c r="DJI41" s="636"/>
      <c r="DJJ41" s="636"/>
      <c r="DJK41" s="636"/>
      <c r="DJL41" s="636"/>
      <c r="DJM41" s="636"/>
      <c r="DJN41" s="636"/>
      <c r="DJO41" s="636"/>
      <c r="DJP41" s="636"/>
      <c r="DJQ41" s="636"/>
      <c r="DJR41" s="636"/>
      <c r="DJS41" s="636"/>
      <c r="DJT41" s="636"/>
      <c r="DJU41" s="636"/>
      <c r="DJV41" s="636"/>
      <c r="DJW41" s="636"/>
      <c r="DJX41" s="636"/>
      <c r="DJY41" s="636"/>
      <c r="DJZ41" s="636"/>
      <c r="DKA41" s="636"/>
      <c r="DKB41" s="636"/>
      <c r="DKC41" s="636"/>
      <c r="DKD41" s="636"/>
      <c r="DKE41" s="636"/>
      <c r="DKF41" s="636"/>
      <c r="DKG41" s="636"/>
      <c r="DKH41" s="636"/>
      <c r="DKI41" s="636"/>
      <c r="DKJ41" s="636"/>
      <c r="DKK41" s="636"/>
      <c r="DKL41" s="636"/>
      <c r="DKM41" s="636"/>
      <c r="DKN41" s="636"/>
      <c r="DKO41" s="636"/>
      <c r="DKP41" s="636"/>
      <c r="DKQ41" s="636"/>
      <c r="DKR41" s="636"/>
      <c r="DKS41" s="636"/>
      <c r="DKT41" s="636"/>
      <c r="DKU41" s="636"/>
      <c r="DKV41" s="636"/>
      <c r="DKW41" s="636"/>
      <c r="DKX41" s="636"/>
      <c r="DKY41" s="636"/>
      <c r="DKZ41" s="636"/>
      <c r="DLA41" s="636"/>
      <c r="DLB41" s="636"/>
      <c r="DLC41" s="636"/>
      <c r="DLD41" s="636"/>
      <c r="DLE41" s="636"/>
      <c r="DLF41" s="636"/>
      <c r="DLG41" s="636"/>
      <c r="DLH41" s="636"/>
      <c r="DLI41" s="636"/>
      <c r="DLJ41" s="636"/>
      <c r="DLK41" s="636"/>
      <c r="DLL41" s="636"/>
      <c r="DLM41" s="636"/>
      <c r="DLN41" s="636"/>
      <c r="DLO41" s="636"/>
      <c r="DLP41" s="636"/>
      <c r="DLQ41" s="636"/>
      <c r="DLR41" s="636"/>
      <c r="DLS41" s="636"/>
      <c r="DLT41" s="636"/>
      <c r="DLU41" s="636"/>
      <c r="DLV41" s="636"/>
      <c r="DLW41" s="636"/>
      <c r="DLX41" s="636"/>
      <c r="DLY41" s="636"/>
      <c r="DLZ41" s="636"/>
      <c r="DMA41" s="636"/>
      <c r="DMB41" s="636"/>
      <c r="DMC41" s="636"/>
      <c r="DMD41" s="636"/>
      <c r="DME41" s="636"/>
      <c r="DMF41" s="636"/>
      <c r="DMG41" s="636"/>
      <c r="DMH41" s="636"/>
      <c r="DMI41" s="636"/>
      <c r="DMJ41" s="636"/>
      <c r="DMK41" s="636"/>
      <c r="DML41" s="636"/>
      <c r="DMM41" s="636"/>
      <c r="DMN41" s="636"/>
      <c r="DMO41" s="636"/>
      <c r="DMP41" s="636"/>
      <c r="DMQ41" s="636"/>
      <c r="DMR41" s="636"/>
      <c r="DMS41" s="636"/>
      <c r="DMT41" s="636"/>
      <c r="DMU41" s="636"/>
      <c r="DMV41" s="636"/>
      <c r="DMW41" s="636"/>
      <c r="DMX41" s="636"/>
      <c r="DMY41" s="636"/>
      <c r="DMZ41" s="636"/>
      <c r="DNA41" s="636"/>
      <c r="DNB41" s="636"/>
      <c r="DNC41" s="636"/>
      <c r="DND41" s="636"/>
      <c r="DNE41" s="636"/>
      <c r="DNF41" s="636"/>
      <c r="DNG41" s="636"/>
      <c r="DNH41" s="636"/>
      <c r="DNI41" s="636"/>
      <c r="DNJ41" s="636"/>
      <c r="DNK41" s="636"/>
      <c r="DNL41" s="636"/>
      <c r="DNM41" s="636"/>
      <c r="DNN41" s="636"/>
      <c r="DNO41" s="636"/>
      <c r="DNP41" s="636"/>
      <c r="DNQ41" s="636"/>
      <c r="DNR41" s="636"/>
      <c r="DNS41" s="636"/>
      <c r="DNT41" s="636"/>
      <c r="DNU41" s="636"/>
      <c r="DNV41" s="636"/>
      <c r="DNW41" s="636"/>
      <c r="DNX41" s="636"/>
      <c r="DNY41" s="636"/>
      <c r="DNZ41" s="636"/>
      <c r="DOA41" s="636"/>
      <c r="DOB41" s="636"/>
      <c r="DOC41" s="636"/>
      <c r="DOD41" s="636"/>
      <c r="DOE41" s="636"/>
      <c r="DOF41" s="636"/>
      <c r="DOG41" s="636"/>
      <c r="DOH41" s="636"/>
      <c r="DOI41" s="636"/>
      <c r="DOJ41" s="636"/>
      <c r="DOK41" s="636"/>
      <c r="DOL41" s="636"/>
      <c r="DOM41" s="636"/>
      <c r="DON41" s="636"/>
      <c r="DOO41" s="636"/>
      <c r="DOP41" s="636"/>
      <c r="DOQ41" s="636"/>
      <c r="DOR41" s="636"/>
      <c r="DOS41" s="636"/>
      <c r="DOT41" s="636"/>
      <c r="DOU41" s="636"/>
      <c r="DOV41" s="636"/>
      <c r="DOW41" s="636"/>
      <c r="DOX41" s="636"/>
      <c r="DOY41" s="636"/>
      <c r="DOZ41" s="636"/>
      <c r="DPA41" s="636"/>
      <c r="DPB41" s="636"/>
      <c r="DPC41" s="636"/>
      <c r="DPD41" s="636"/>
      <c r="DPE41" s="636"/>
      <c r="DPF41" s="636"/>
      <c r="DPG41" s="636"/>
      <c r="DPH41" s="636"/>
      <c r="DPI41" s="636"/>
      <c r="DPJ41" s="636"/>
      <c r="DPK41" s="636"/>
      <c r="DPL41" s="636"/>
      <c r="DPM41" s="636"/>
      <c r="DPN41" s="636"/>
      <c r="DPO41" s="636"/>
      <c r="DPP41" s="636"/>
      <c r="DPQ41" s="636"/>
      <c r="DPR41" s="636"/>
      <c r="DPS41" s="636"/>
      <c r="DPT41" s="636"/>
      <c r="DPU41" s="636"/>
      <c r="DPV41" s="636"/>
      <c r="DPW41" s="636"/>
      <c r="DPX41" s="636"/>
      <c r="DPY41" s="636"/>
      <c r="DPZ41" s="636"/>
      <c r="DQA41" s="636"/>
      <c r="DQB41" s="636"/>
      <c r="DQC41" s="636"/>
      <c r="DQD41" s="636"/>
      <c r="DQE41" s="636"/>
      <c r="DQF41" s="636"/>
      <c r="DQG41" s="636"/>
      <c r="DQH41" s="636"/>
      <c r="DQI41" s="636"/>
      <c r="DQJ41" s="636"/>
      <c r="DQK41" s="636"/>
      <c r="DQL41" s="636"/>
      <c r="DQM41" s="636"/>
      <c r="DQN41" s="636"/>
      <c r="DQO41" s="636"/>
      <c r="DQP41" s="636"/>
      <c r="DQQ41" s="636"/>
      <c r="DQR41" s="636"/>
      <c r="DQS41" s="636"/>
      <c r="DQT41" s="636"/>
      <c r="DQU41" s="636"/>
      <c r="DQV41" s="636"/>
      <c r="DQW41" s="636"/>
      <c r="DQX41" s="636"/>
      <c r="DQY41" s="636"/>
      <c r="DQZ41" s="636"/>
      <c r="DRA41" s="636"/>
      <c r="DRB41" s="636"/>
      <c r="DRC41" s="636"/>
      <c r="DRD41" s="636"/>
      <c r="DRE41" s="636"/>
      <c r="DRF41" s="636"/>
      <c r="DRG41" s="636"/>
      <c r="DRH41" s="636"/>
      <c r="DRI41" s="636"/>
      <c r="DRJ41" s="636"/>
      <c r="DRK41" s="636"/>
      <c r="DRL41" s="636"/>
      <c r="DRM41" s="636"/>
      <c r="DRN41" s="636"/>
      <c r="DRO41" s="636"/>
      <c r="DRP41" s="636"/>
      <c r="DRQ41" s="636"/>
      <c r="DRR41" s="636"/>
      <c r="DRS41" s="636"/>
      <c r="DRT41" s="636"/>
      <c r="DRU41" s="636"/>
      <c r="DRV41" s="636"/>
      <c r="DRW41" s="636"/>
      <c r="DRX41" s="636"/>
      <c r="DRY41" s="636"/>
      <c r="DRZ41" s="636"/>
      <c r="DSA41" s="636"/>
      <c r="DSB41" s="636"/>
      <c r="DSC41" s="636"/>
      <c r="DSD41" s="636"/>
      <c r="DSE41" s="636"/>
      <c r="DSF41" s="636"/>
      <c r="DSG41" s="636"/>
      <c r="DSH41" s="636"/>
      <c r="DSI41" s="636"/>
      <c r="DSJ41" s="636"/>
      <c r="DSK41" s="636"/>
      <c r="DSL41" s="636"/>
      <c r="DSM41" s="636"/>
      <c r="DSN41" s="636"/>
      <c r="DSO41" s="636"/>
      <c r="DSP41" s="636"/>
      <c r="DSQ41" s="636"/>
      <c r="DSR41" s="636"/>
      <c r="DSS41" s="636"/>
      <c r="DST41" s="636"/>
      <c r="DSU41" s="636"/>
      <c r="DSV41" s="636"/>
      <c r="DSW41" s="636"/>
      <c r="DSX41" s="636"/>
      <c r="DSY41" s="636"/>
      <c r="DSZ41" s="636"/>
      <c r="DTA41" s="636"/>
      <c r="DTB41" s="636"/>
      <c r="DTC41" s="636"/>
      <c r="DTD41" s="636"/>
      <c r="DTE41" s="636"/>
      <c r="DTF41" s="636"/>
      <c r="DTG41" s="636"/>
      <c r="DTH41" s="636"/>
      <c r="DTI41" s="636"/>
      <c r="DTJ41" s="636"/>
      <c r="DTK41" s="636"/>
      <c r="DTL41" s="636"/>
      <c r="DTM41" s="636"/>
      <c r="DTN41" s="636"/>
      <c r="DTO41" s="636"/>
      <c r="DTP41" s="636"/>
      <c r="DTQ41" s="636"/>
      <c r="DTR41" s="636"/>
      <c r="DTS41" s="636"/>
      <c r="DTT41" s="636"/>
      <c r="DTU41" s="636"/>
      <c r="DTV41" s="636"/>
      <c r="DTW41" s="636"/>
      <c r="DTX41" s="636"/>
      <c r="DTY41" s="636"/>
      <c r="DTZ41" s="636"/>
      <c r="DUA41" s="636"/>
      <c r="DUB41" s="636"/>
      <c r="DUC41" s="636"/>
      <c r="DUD41" s="636"/>
      <c r="DUE41" s="636"/>
      <c r="DUF41" s="636"/>
      <c r="DUG41" s="636"/>
      <c r="DUH41" s="636"/>
      <c r="DUI41" s="636"/>
      <c r="DUJ41" s="636"/>
      <c r="DUK41" s="636"/>
      <c r="DUL41" s="636"/>
      <c r="DUM41" s="636"/>
      <c r="DUN41" s="636"/>
      <c r="DUO41" s="636"/>
      <c r="DUP41" s="636"/>
      <c r="DUQ41" s="636"/>
      <c r="DUR41" s="636"/>
      <c r="DUS41" s="636"/>
      <c r="DUT41" s="636"/>
      <c r="DUU41" s="636"/>
      <c r="DUV41" s="636"/>
      <c r="DUW41" s="636"/>
      <c r="DUX41" s="636"/>
      <c r="DUY41" s="636"/>
      <c r="DUZ41" s="636"/>
      <c r="DVA41" s="636"/>
      <c r="DVB41" s="636"/>
      <c r="DVC41" s="636"/>
      <c r="DVD41" s="636"/>
      <c r="DVE41" s="636"/>
      <c r="DVF41" s="636"/>
      <c r="DVG41" s="636"/>
      <c r="DVH41" s="636"/>
      <c r="DVI41" s="636"/>
      <c r="DVJ41" s="636"/>
      <c r="DVK41" s="636"/>
      <c r="DVL41" s="636"/>
      <c r="DVM41" s="636"/>
      <c r="DVN41" s="636"/>
      <c r="DVO41" s="636"/>
      <c r="DVP41" s="636"/>
      <c r="DVQ41" s="636"/>
      <c r="DVR41" s="636"/>
      <c r="DVS41" s="636"/>
      <c r="DVT41" s="636"/>
      <c r="DVU41" s="636"/>
      <c r="DVV41" s="636"/>
      <c r="DVW41" s="636"/>
      <c r="DVX41" s="636"/>
      <c r="DVY41" s="636"/>
      <c r="DVZ41" s="636"/>
      <c r="DWA41" s="636"/>
      <c r="DWB41" s="636"/>
      <c r="DWC41" s="636"/>
      <c r="DWD41" s="636"/>
      <c r="DWE41" s="636"/>
      <c r="DWF41" s="636"/>
      <c r="DWG41" s="636"/>
      <c r="DWH41" s="636"/>
      <c r="DWI41" s="636"/>
      <c r="DWJ41" s="636"/>
      <c r="DWK41" s="636"/>
      <c r="DWL41" s="636"/>
      <c r="DWM41" s="636"/>
      <c r="DWN41" s="636"/>
      <c r="DWO41" s="636"/>
      <c r="DWP41" s="636"/>
      <c r="DWQ41" s="636"/>
      <c r="DWR41" s="636"/>
      <c r="DWS41" s="636"/>
      <c r="DWT41" s="636"/>
      <c r="DWU41" s="636"/>
      <c r="DWV41" s="636"/>
      <c r="DWW41" s="636"/>
      <c r="DWX41" s="636"/>
      <c r="DWY41" s="636"/>
      <c r="DWZ41" s="636"/>
      <c r="DXA41" s="636"/>
      <c r="DXB41" s="636"/>
      <c r="DXC41" s="636"/>
      <c r="DXD41" s="636"/>
      <c r="DXE41" s="636"/>
      <c r="DXF41" s="636"/>
      <c r="DXG41" s="636"/>
      <c r="DXH41" s="636"/>
      <c r="DXI41" s="636"/>
      <c r="DXJ41" s="636"/>
      <c r="DXK41" s="636"/>
      <c r="DXL41" s="636"/>
      <c r="DXM41" s="636"/>
      <c r="DXN41" s="636"/>
      <c r="DXO41" s="636"/>
      <c r="DXP41" s="636"/>
      <c r="DXQ41" s="636"/>
      <c r="DXR41" s="636"/>
      <c r="DXS41" s="636"/>
      <c r="DXT41" s="636"/>
      <c r="DXU41" s="636"/>
      <c r="DXV41" s="636"/>
      <c r="DXW41" s="636"/>
      <c r="DXX41" s="636"/>
      <c r="DXY41" s="636"/>
      <c r="DXZ41" s="636"/>
      <c r="DYA41" s="636"/>
      <c r="DYB41" s="636"/>
      <c r="DYC41" s="636"/>
      <c r="DYD41" s="636"/>
      <c r="DYE41" s="636"/>
      <c r="DYF41" s="636"/>
      <c r="DYG41" s="636"/>
      <c r="DYH41" s="636"/>
      <c r="DYI41" s="636"/>
      <c r="DYJ41" s="636"/>
      <c r="DYK41" s="636"/>
      <c r="DYL41" s="636"/>
      <c r="DYM41" s="636"/>
      <c r="DYN41" s="636"/>
      <c r="DYO41" s="636"/>
      <c r="DYP41" s="636"/>
      <c r="DYQ41" s="636"/>
      <c r="DYR41" s="636"/>
      <c r="DYS41" s="636"/>
      <c r="DYT41" s="636"/>
      <c r="DYU41" s="636"/>
      <c r="DYV41" s="636"/>
      <c r="DYW41" s="636"/>
      <c r="DYX41" s="636"/>
      <c r="DYY41" s="636"/>
      <c r="DYZ41" s="636"/>
      <c r="DZA41" s="636"/>
      <c r="DZB41" s="636"/>
      <c r="DZC41" s="636"/>
      <c r="DZD41" s="636"/>
      <c r="DZE41" s="636"/>
      <c r="DZF41" s="636"/>
      <c r="DZG41" s="636"/>
      <c r="DZH41" s="636"/>
      <c r="DZI41" s="636"/>
      <c r="DZJ41" s="636"/>
      <c r="DZK41" s="636"/>
      <c r="DZL41" s="636"/>
      <c r="DZM41" s="636"/>
      <c r="DZN41" s="636"/>
      <c r="DZO41" s="636"/>
      <c r="DZP41" s="636"/>
      <c r="DZQ41" s="636"/>
      <c r="DZR41" s="636"/>
      <c r="DZS41" s="636"/>
      <c r="DZT41" s="636"/>
      <c r="DZU41" s="636"/>
      <c r="DZV41" s="636"/>
      <c r="DZW41" s="636"/>
      <c r="DZX41" s="636"/>
      <c r="DZY41" s="636"/>
      <c r="DZZ41" s="636"/>
      <c r="EAA41" s="636"/>
      <c r="EAB41" s="636"/>
      <c r="EAC41" s="636"/>
      <c r="EAD41" s="636"/>
      <c r="EAE41" s="636"/>
      <c r="EAF41" s="636"/>
      <c r="EAG41" s="636"/>
      <c r="EAH41" s="636"/>
      <c r="EAI41" s="636"/>
      <c r="EAJ41" s="636"/>
      <c r="EAK41" s="636"/>
      <c r="EAL41" s="636"/>
      <c r="EAM41" s="636"/>
      <c r="EAN41" s="636"/>
      <c r="EAO41" s="636"/>
      <c r="EAP41" s="636"/>
      <c r="EAQ41" s="636"/>
      <c r="EAR41" s="636"/>
      <c r="EAS41" s="636"/>
      <c r="EAT41" s="636"/>
      <c r="EAU41" s="636"/>
      <c r="EAV41" s="636"/>
      <c r="EAW41" s="636"/>
      <c r="EAX41" s="636"/>
      <c r="EAY41" s="636"/>
      <c r="EAZ41" s="636"/>
      <c r="EBA41" s="636"/>
      <c r="EBB41" s="636"/>
      <c r="EBC41" s="636"/>
      <c r="EBD41" s="636"/>
      <c r="EBE41" s="636"/>
      <c r="EBF41" s="636"/>
      <c r="EBG41" s="636"/>
      <c r="EBH41" s="636"/>
      <c r="EBI41" s="636"/>
      <c r="EBJ41" s="636"/>
      <c r="EBK41" s="636"/>
      <c r="EBL41" s="636"/>
      <c r="EBM41" s="636"/>
      <c r="EBN41" s="636"/>
      <c r="EBO41" s="636"/>
      <c r="EBP41" s="636"/>
      <c r="EBQ41" s="636"/>
      <c r="EBR41" s="636"/>
      <c r="EBS41" s="636"/>
      <c r="EBT41" s="636"/>
      <c r="EBU41" s="636"/>
      <c r="EBV41" s="636"/>
      <c r="EBW41" s="636"/>
      <c r="EBX41" s="636"/>
      <c r="EBY41" s="636"/>
      <c r="EBZ41" s="636"/>
      <c r="ECA41" s="636"/>
      <c r="ECB41" s="636"/>
      <c r="ECC41" s="636"/>
      <c r="ECD41" s="636"/>
      <c r="ECE41" s="636"/>
      <c r="ECF41" s="636"/>
      <c r="ECG41" s="636"/>
      <c r="ECH41" s="636"/>
      <c r="ECI41" s="636"/>
      <c r="ECJ41" s="636"/>
      <c r="ECK41" s="636"/>
      <c r="ECL41" s="636"/>
      <c r="ECM41" s="636"/>
      <c r="ECN41" s="636"/>
      <c r="ECO41" s="636"/>
      <c r="ECP41" s="636"/>
      <c r="ECQ41" s="636"/>
      <c r="ECR41" s="636"/>
      <c r="ECS41" s="636"/>
      <c r="ECT41" s="636"/>
      <c r="ECU41" s="636"/>
      <c r="ECV41" s="636"/>
      <c r="ECW41" s="636"/>
      <c r="ECX41" s="636"/>
      <c r="ECY41" s="636"/>
      <c r="ECZ41" s="636"/>
      <c r="EDA41" s="636"/>
      <c r="EDB41" s="636"/>
      <c r="EDC41" s="636"/>
      <c r="EDD41" s="636"/>
      <c r="EDE41" s="636"/>
      <c r="EDF41" s="636"/>
      <c r="EDG41" s="636"/>
      <c r="EDH41" s="636"/>
      <c r="EDI41" s="636"/>
      <c r="EDJ41" s="636"/>
      <c r="EDK41" s="636"/>
      <c r="EDL41" s="636"/>
      <c r="EDM41" s="636"/>
      <c r="EDN41" s="636"/>
      <c r="EDO41" s="636"/>
      <c r="EDP41" s="636"/>
      <c r="EDQ41" s="636"/>
      <c r="EDR41" s="636"/>
      <c r="EDS41" s="636"/>
      <c r="EDT41" s="636"/>
      <c r="EDU41" s="636"/>
      <c r="EDV41" s="636"/>
      <c r="EDW41" s="636"/>
      <c r="EDX41" s="636"/>
      <c r="EDY41" s="636"/>
      <c r="EDZ41" s="636"/>
      <c r="EEA41" s="636"/>
      <c r="EEB41" s="636"/>
      <c r="EEC41" s="636"/>
      <c r="EED41" s="636"/>
      <c r="EEE41" s="636"/>
      <c r="EEF41" s="636"/>
      <c r="EEG41" s="636"/>
      <c r="EEH41" s="636"/>
      <c r="EEI41" s="636"/>
      <c r="EEJ41" s="636"/>
      <c r="EEK41" s="636"/>
      <c r="EEL41" s="636"/>
      <c r="EEM41" s="636"/>
      <c r="EEN41" s="636"/>
      <c r="EEO41" s="636"/>
      <c r="EEP41" s="636"/>
      <c r="EEQ41" s="636"/>
      <c r="EER41" s="636"/>
      <c r="EES41" s="636"/>
      <c r="EET41" s="636"/>
      <c r="EEU41" s="636"/>
      <c r="EEV41" s="636"/>
      <c r="EEW41" s="636"/>
      <c r="EEX41" s="636"/>
      <c r="EEY41" s="636"/>
      <c r="EEZ41" s="636"/>
      <c r="EFA41" s="636"/>
      <c r="EFB41" s="636"/>
      <c r="EFC41" s="636"/>
      <c r="EFD41" s="636"/>
      <c r="EFE41" s="636"/>
      <c r="EFF41" s="636"/>
      <c r="EFG41" s="636"/>
      <c r="EFH41" s="636"/>
      <c r="EFI41" s="636"/>
      <c r="EFJ41" s="636"/>
      <c r="EFK41" s="636"/>
      <c r="EFL41" s="636"/>
      <c r="EFM41" s="636"/>
      <c r="EFN41" s="636"/>
      <c r="EFO41" s="636"/>
      <c r="EFP41" s="636"/>
      <c r="EFQ41" s="636"/>
      <c r="EFR41" s="636"/>
      <c r="EFS41" s="636"/>
      <c r="EFT41" s="636"/>
      <c r="EFU41" s="636"/>
      <c r="EFV41" s="636"/>
      <c r="EFW41" s="636"/>
      <c r="EFX41" s="636"/>
      <c r="EFY41" s="636"/>
      <c r="EFZ41" s="636"/>
      <c r="EGA41" s="636"/>
      <c r="EGB41" s="636"/>
      <c r="EGC41" s="636"/>
      <c r="EGD41" s="636"/>
      <c r="EGE41" s="636"/>
      <c r="EGF41" s="636"/>
      <c r="EGG41" s="636"/>
      <c r="EGH41" s="636"/>
      <c r="EGI41" s="636"/>
      <c r="EGJ41" s="636"/>
      <c r="EGK41" s="636"/>
      <c r="EGL41" s="636"/>
      <c r="EGM41" s="636"/>
      <c r="EGN41" s="636"/>
      <c r="EGO41" s="636"/>
      <c r="EGP41" s="636"/>
      <c r="EGQ41" s="636"/>
      <c r="EGR41" s="636"/>
      <c r="EGS41" s="636"/>
      <c r="EGT41" s="636"/>
      <c r="EGU41" s="636"/>
      <c r="EGV41" s="636"/>
      <c r="EGW41" s="636"/>
      <c r="EGX41" s="636"/>
      <c r="EGY41" s="636"/>
      <c r="EGZ41" s="636"/>
      <c r="EHA41" s="636"/>
      <c r="EHB41" s="636"/>
      <c r="EHC41" s="636"/>
      <c r="EHD41" s="636"/>
      <c r="EHE41" s="636"/>
      <c r="EHF41" s="636"/>
      <c r="EHG41" s="636"/>
      <c r="EHH41" s="636"/>
      <c r="EHI41" s="636"/>
      <c r="EHJ41" s="636"/>
      <c r="EHK41" s="636"/>
      <c r="EHL41" s="636"/>
      <c r="EHM41" s="636"/>
      <c r="EHN41" s="636"/>
      <c r="EHO41" s="636"/>
      <c r="EHP41" s="636"/>
      <c r="EHQ41" s="636"/>
      <c r="EHR41" s="636"/>
      <c r="EHS41" s="636"/>
      <c r="EHT41" s="636"/>
      <c r="EHU41" s="636"/>
      <c r="EHV41" s="636"/>
      <c r="EHW41" s="636"/>
      <c r="EHX41" s="636"/>
      <c r="EHY41" s="636"/>
      <c r="EHZ41" s="636"/>
      <c r="EIA41" s="636"/>
      <c r="EIB41" s="636"/>
      <c r="EIC41" s="636"/>
      <c r="EID41" s="636"/>
      <c r="EIE41" s="636"/>
      <c r="EIF41" s="636"/>
      <c r="EIG41" s="636"/>
      <c r="EIH41" s="636"/>
      <c r="EII41" s="636"/>
      <c r="EIJ41" s="636"/>
      <c r="EIK41" s="636"/>
      <c r="EIL41" s="636"/>
      <c r="EIM41" s="636"/>
      <c r="EIN41" s="636"/>
      <c r="EIO41" s="636"/>
      <c r="EIP41" s="636"/>
      <c r="EIQ41" s="636"/>
      <c r="EIR41" s="636"/>
      <c r="EIS41" s="636"/>
      <c r="EIT41" s="636"/>
      <c r="EIU41" s="636"/>
      <c r="EIV41" s="636"/>
      <c r="EIW41" s="636"/>
      <c r="EIX41" s="636"/>
      <c r="EIY41" s="636"/>
      <c r="EIZ41" s="636"/>
      <c r="EJA41" s="636"/>
      <c r="EJB41" s="636"/>
      <c r="EJC41" s="636"/>
      <c r="EJD41" s="636"/>
      <c r="EJE41" s="636"/>
      <c r="EJF41" s="636"/>
      <c r="EJG41" s="636"/>
      <c r="EJH41" s="636"/>
      <c r="EJI41" s="636"/>
      <c r="EJJ41" s="636"/>
      <c r="EJK41" s="636"/>
      <c r="EJL41" s="636"/>
      <c r="EJM41" s="636"/>
      <c r="EJN41" s="636"/>
      <c r="EJO41" s="636"/>
      <c r="EJP41" s="636"/>
      <c r="EJQ41" s="636"/>
      <c r="EJR41" s="636"/>
      <c r="EJS41" s="636"/>
      <c r="EJT41" s="636"/>
      <c r="EJU41" s="636"/>
      <c r="EJV41" s="636"/>
      <c r="EJW41" s="636"/>
      <c r="EJX41" s="636"/>
      <c r="EJY41" s="636"/>
      <c r="EJZ41" s="636"/>
      <c r="EKA41" s="636"/>
      <c r="EKB41" s="636"/>
      <c r="EKC41" s="636"/>
      <c r="EKD41" s="636"/>
      <c r="EKE41" s="636"/>
      <c r="EKF41" s="636"/>
      <c r="EKG41" s="636"/>
      <c r="EKH41" s="636"/>
      <c r="EKI41" s="636"/>
      <c r="EKJ41" s="636"/>
      <c r="EKK41" s="636"/>
      <c r="EKL41" s="636"/>
      <c r="EKM41" s="636"/>
      <c r="EKN41" s="636"/>
      <c r="EKO41" s="636"/>
      <c r="EKP41" s="636"/>
      <c r="EKQ41" s="636"/>
      <c r="EKR41" s="636"/>
      <c r="EKS41" s="636"/>
      <c r="EKT41" s="636"/>
      <c r="EKU41" s="636"/>
      <c r="EKV41" s="636"/>
      <c r="EKW41" s="636"/>
      <c r="EKX41" s="636"/>
      <c r="EKY41" s="636"/>
      <c r="EKZ41" s="636"/>
      <c r="ELA41" s="636"/>
      <c r="ELB41" s="636"/>
      <c r="ELC41" s="636"/>
      <c r="ELD41" s="636"/>
      <c r="ELE41" s="636"/>
      <c r="ELF41" s="636"/>
      <c r="ELG41" s="636"/>
      <c r="ELH41" s="636"/>
      <c r="ELI41" s="636"/>
      <c r="ELJ41" s="636"/>
      <c r="ELK41" s="636"/>
      <c r="ELL41" s="636"/>
      <c r="ELM41" s="636"/>
      <c r="ELN41" s="636"/>
      <c r="ELO41" s="636"/>
      <c r="ELP41" s="636"/>
      <c r="ELQ41" s="636"/>
      <c r="ELR41" s="636"/>
      <c r="ELS41" s="636"/>
      <c r="ELT41" s="636"/>
      <c r="ELU41" s="636"/>
      <c r="ELV41" s="636"/>
      <c r="ELW41" s="636"/>
      <c r="ELX41" s="636"/>
      <c r="ELY41" s="636"/>
      <c r="ELZ41" s="636"/>
      <c r="EMA41" s="636"/>
      <c r="EMB41" s="636"/>
      <c r="EMC41" s="636"/>
      <c r="EMD41" s="636"/>
      <c r="EME41" s="636"/>
      <c r="EMF41" s="636"/>
      <c r="EMG41" s="636"/>
      <c r="EMH41" s="636"/>
      <c r="EMI41" s="636"/>
      <c r="EMJ41" s="636"/>
      <c r="EMK41" s="636"/>
      <c r="EML41" s="636"/>
      <c r="EMM41" s="636"/>
      <c r="EMN41" s="636"/>
      <c r="EMO41" s="636"/>
      <c r="EMP41" s="636"/>
      <c r="EMQ41" s="636"/>
      <c r="EMR41" s="636"/>
      <c r="EMS41" s="636"/>
      <c r="EMT41" s="636"/>
      <c r="EMU41" s="636"/>
      <c r="EMV41" s="636"/>
      <c r="EMW41" s="636"/>
      <c r="EMX41" s="636"/>
      <c r="EMY41" s="636"/>
      <c r="EMZ41" s="636"/>
      <c r="ENA41" s="636"/>
      <c r="ENB41" s="636"/>
      <c r="ENC41" s="636"/>
      <c r="END41" s="636"/>
      <c r="ENE41" s="636"/>
      <c r="ENF41" s="636"/>
      <c r="ENG41" s="636"/>
      <c r="ENH41" s="636"/>
      <c r="ENI41" s="636"/>
      <c r="ENJ41" s="636"/>
      <c r="ENK41" s="636"/>
      <c r="ENL41" s="636"/>
      <c r="ENM41" s="636"/>
      <c r="ENN41" s="636"/>
      <c r="ENO41" s="636"/>
      <c r="ENP41" s="636"/>
      <c r="ENQ41" s="636"/>
      <c r="ENR41" s="636"/>
      <c r="ENS41" s="636"/>
      <c r="ENT41" s="636"/>
      <c r="ENU41" s="636"/>
      <c r="ENV41" s="636"/>
      <c r="ENW41" s="636"/>
      <c r="ENX41" s="636"/>
      <c r="ENY41" s="636"/>
      <c r="ENZ41" s="636"/>
      <c r="EOA41" s="636"/>
      <c r="EOB41" s="636"/>
      <c r="EOC41" s="636"/>
      <c r="EOD41" s="636"/>
      <c r="EOE41" s="636"/>
      <c r="EOF41" s="636"/>
      <c r="EOG41" s="636"/>
      <c r="EOH41" s="636"/>
      <c r="EOI41" s="636"/>
      <c r="EOJ41" s="636"/>
      <c r="EOK41" s="636"/>
      <c r="EOL41" s="636"/>
      <c r="EOM41" s="636"/>
      <c r="EON41" s="636"/>
      <c r="EOO41" s="636"/>
      <c r="EOP41" s="636"/>
      <c r="EOQ41" s="636"/>
      <c r="EOR41" s="636"/>
      <c r="EOS41" s="636"/>
      <c r="EOT41" s="636"/>
      <c r="EOU41" s="636"/>
      <c r="EOV41" s="636"/>
      <c r="EOW41" s="636"/>
      <c r="EOX41" s="636"/>
      <c r="EOY41" s="636"/>
      <c r="EOZ41" s="636"/>
      <c r="EPA41" s="636"/>
      <c r="EPB41" s="636"/>
      <c r="EPC41" s="636"/>
      <c r="EPD41" s="636"/>
      <c r="EPE41" s="636"/>
      <c r="EPF41" s="636"/>
      <c r="EPG41" s="636"/>
      <c r="EPH41" s="636"/>
      <c r="EPI41" s="636"/>
      <c r="EPJ41" s="636"/>
      <c r="EPK41" s="636"/>
      <c r="EPL41" s="636"/>
      <c r="EPM41" s="636"/>
      <c r="EPN41" s="636"/>
      <c r="EPO41" s="636"/>
      <c r="EPP41" s="636"/>
      <c r="EPQ41" s="636"/>
      <c r="EPR41" s="636"/>
      <c r="EPS41" s="636"/>
      <c r="EPT41" s="636"/>
      <c r="EPU41" s="636"/>
      <c r="EPV41" s="636"/>
      <c r="EPW41" s="636"/>
      <c r="EPX41" s="636"/>
      <c r="EPY41" s="636"/>
      <c r="EPZ41" s="636"/>
      <c r="EQA41" s="636"/>
      <c r="EQB41" s="636"/>
      <c r="EQC41" s="636"/>
      <c r="EQD41" s="636"/>
      <c r="EQE41" s="636"/>
      <c r="EQF41" s="636"/>
      <c r="EQG41" s="636"/>
      <c r="EQH41" s="636"/>
      <c r="EQI41" s="636"/>
      <c r="EQJ41" s="636"/>
      <c r="EQK41" s="636"/>
      <c r="EQL41" s="636"/>
      <c r="EQM41" s="636"/>
      <c r="EQN41" s="636"/>
      <c r="EQO41" s="636"/>
      <c r="EQP41" s="636"/>
      <c r="EQQ41" s="636"/>
      <c r="EQR41" s="636"/>
      <c r="EQS41" s="636"/>
      <c r="EQT41" s="636"/>
      <c r="EQU41" s="636"/>
      <c r="EQV41" s="636"/>
      <c r="EQW41" s="636"/>
      <c r="EQX41" s="636"/>
      <c r="EQY41" s="636"/>
      <c r="EQZ41" s="636"/>
      <c r="ERA41" s="636"/>
      <c r="ERB41" s="636"/>
      <c r="ERC41" s="636"/>
      <c r="ERD41" s="636"/>
      <c r="ERE41" s="636"/>
      <c r="ERF41" s="636"/>
      <c r="ERG41" s="636"/>
      <c r="ERH41" s="636"/>
      <c r="ERI41" s="636"/>
      <c r="ERJ41" s="636"/>
      <c r="ERK41" s="636"/>
      <c r="ERL41" s="636"/>
      <c r="ERM41" s="636"/>
      <c r="ERN41" s="636"/>
      <c r="ERO41" s="636"/>
      <c r="ERP41" s="636"/>
      <c r="ERQ41" s="636"/>
      <c r="ERR41" s="636"/>
      <c r="ERS41" s="636"/>
      <c r="ERT41" s="636"/>
      <c r="ERU41" s="636"/>
      <c r="ERV41" s="636"/>
      <c r="ERW41" s="636"/>
      <c r="ERX41" s="636"/>
      <c r="ERY41" s="636"/>
      <c r="ERZ41" s="636"/>
      <c r="ESA41" s="636"/>
      <c r="ESB41" s="636"/>
      <c r="ESC41" s="636"/>
      <c r="ESD41" s="636"/>
      <c r="ESE41" s="636"/>
      <c r="ESF41" s="636"/>
      <c r="ESG41" s="636"/>
      <c r="ESH41" s="636"/>
      <c r="ESI41" s="636"/>
      <c r="ESJ41" s="636"/>
      <c r="ESK41" s="636"/>
      <c r="ESL41" s="636"/>
      <c r="ESM41" s="636"/>
      <c r="ESN41" s="636"/>
      <c r="ESO41" s="636"/>
      <c r="ESP41" s="636"/>
      <c r="ESQ41" s="636"/>
      <c r="ESR41" s="636"/>
      <c r="ESS41" s="636"/>
      <c r="EST41" s="636"/>
      <c r="ESU41" s="636"/>
      <c r="ESV41" s="636"/>
      <c r="ESW41" s="636"/>
      <c r="ESX41" s="636"/>
      <c r="ESY41" s="636"/>
      <c r="ESZ41" s="636"/>
      <c r="ETA41" s="636"/>
      <c r="ETB41" s="636"/>
      <c r="ETC41" s="636"/>
      <c r="ETD41" s="636"/>
      <c r="ETE41" s="636"/>
      <c r="ETF41" s="636"/>
      <c r="ETG41" s="636"/>
      <c r="ETH41" s="636"/>
      <c r="ETI41" s="636"/>
      <c r="ETJ41" s="636"/>
      <c r="ETK41" s="636"/>
      <c r="ETL41" s="636"/>
      <c r="ETM41" s="636"/>
      <c r="ETN41" s="636"/>
      <c r="ETO41" s="636"/>
      <c r="ETP41" s="636"/>
      <c r="ETQ41" s="636"/>
      <c r="ETR41" s="636"/>
      <c r="ETS41" s="636"/>
      <c r="ETT41" s="636"/>
      <c r="ETU41" s="636"/>
      <c r="ETV41" s="636"/>
      <c r="ETW41" s="636"/>
      <c r="ETX41" s="636"/>
      <c r="ETY41" s="636"/>
      <c r="ETZ41" s="636"/>
      <c r="EUA41" s="636"/>
      <c r="EUB41" s="636"/>
      <c r="EUC41" s="636"/>
      <c r="EUD41" s="636"/>
      <c r="EUE41" s="636"/>
      <c r="EUF41" s="636"/>
      <c r="EUG41" s="636"/>
      <c r="EUH41" s="636"/>
      <c r="EUI41" s="636"/>
      <c r="EUJ41" s="636"/>
      <c r="EUK41" s="636"/>
      <c r="EUL41" s="636"/>
      <c r="EUM41" s="636"/>
      <c r="EUN41" s="636"/>
      <c r="EUO41" s="636"/>
      <c r="EUP41" s="636"/>
      <c r="EUQ41" s="636"/>
      <c r="EUR41" s="636"/>
      <c r="EUS41" s="636"/>
      <c r="EUT41" s="636"/>
      <c r="EUU41" s="636"/>
      <c r="EUV41" s="636"/>
      <c r="EUW41" s="636"/>
      <c r="EUX41" s="636"/>
      <c r="EUY41" s="636"/>
      <c r="EUZ41" s="636"/>
      <c r="EVA41" s="636"/>
      <c r="EVB41" s="636"/>
      <c r="EVC41" s="636"/>
      <c r="EVD41" s="636"/>
      <c r="EVE41" s="636"/>
      <c r="EVF41" s="636"/>
      <c r="EVG41" s="636"/>
      <c r="EVH41" s="636"/>
      <c r="EVI41" s="636"/>
      <c r="EVJ41" s="636"/>
      <c r="EVK41" s="636"/>
      <c r="EVL41" s="636"/>
      <c r="EVM41" s="636"/>
      <c r="EVN41" s="636"/>
      <c r="EVO41" s="636"/>
      <c r="EVP41" s="636"/>
      <c r="EVQ41" s="636"/>
      <c r="EVR41" s="636"/>
      <c r="EVS41" s="636"/>
      <c r="EVT41" s="636"/>
      <c r="EVU41" s="636"/>
      <c r="EVV41" s="636"/>
      <c r="EVW41" s="636"/>
      <c r="EVX41" s="636"/>
      <c r="EVY41" s="636"/>
      <c r="EVZ41" s="636"/>
      <c r="EWA41" s="636"/>
      <c r="EWB41" s="636"/>
      <c r="EWC41" s="636"/>
      <c r="EWD41" s="636"/>
      <c r="EWE41" s="636"/>
      <c r="EWF41" s="636"/>
      <c r="EWG41" s="636"/>
      <c r="EWH41" s="636"/>
      <c r="EWI41" s="636"/>
      <c r="EWJ41" s="636"/>
      <c r="EWK41" s="636"/>
      <c r="EWL41" s="636"/>
      <c r="EWM41" s="636"/>
      <c r="EWN41" s="636"/>
      <c r="EWO41" s="636"/>
      <c r="EWP41" s="636"/>
      <c r="EWQ41" s="636"/>
      <c r="EWR41" s="636"/>
      <c r="EWS41" s="636"/>
      <c r="EWT41" s="636"/>
      <c r="EWU41" s="636"/>
      <c r="EWV41" s="636"/>
      <c r="EWW41" s="636"/>
      <c r="EWX41" s="636"/>
      <c r="EWY41" s="636"/>
      <c r="EWZ41" s="636"/>
      <c r="EXA41" s="636"/>
      <c r="EXB41" s="636"/>
      <c r="EXC41" s="636"/>
      <c r="EXD41" s="636"/>
      <c r="EXE41" s="636"/>
      <c r="EXF41" s="636"/>
      <c r="EXG41" s="636"/>
      <c r="EXH41" s="636"/>
      <c r="EXI41" s="636"/>
      <c r="EXJ41" s="636"/>
      <c r="EXK41" s="636"/>
      <c r="EXL41" s="636"/>
      <c r="EXM41" s="636"/>
      <c r="EXN41" s="636"/>
      <c r="EXO41" s="636"/>
      <c r="EXP41" s="636"/>
      <c r="EXQ41" s="636"/>
      <c r="EXR41" s="636"/>
      <c r="EXS41" s="636"/>
      <c r="EXT41" s="636"/>
      <c r="EXU41" s="636"/>
      <c r="EXV41" s="636"/>
      <c r="EXW41" s="636"/>
      <c r="EXX41" s="636"/>
      <c r="EXY41" s="636"/>
      <c r="EXZ41" s="636"/>
      <c r="EYA41" s="636"/>
      <c r="EYB41" s="636"/>
      <c r="EYC41" s="636"/>
      <c r="EYD41" s="636"/>
      <c r="EYE41" s="636"/>
      <c r="EYF41" s="636"/>
      <c r="EYG41" s="636"/>
      <c r="EYH41" s="636"/>
      <c r="EYI41" s="636"/>
      <c r="EYJ41" s="636"/>
      <c r="EYK41" s="636"/>
      <c r="EYL41" s="636"/>
      <c r="EYM41" s="636"/>
      <c r="EYN41" s="636"/>
      <c r="EYO41" s="636"/>
      <c r="EYP41" s="636"/>
      <c r="EYQ41" s="636"/>
      <c r="EYR41" s="636"/>
      <c r="EYS41" s="636"/>
      <c r="EYT41" s="636"/>
      <c r="EYU41" s="636"/>
      <c r="EYV41" s="636"/>
      <c r="EYW41" s="636"/>
      <c r="EYX41" s="636"/>
      <c r="EYY41" s="636"/>
      <c r="EYZ41" s="636"/>
      <c r="EZA41" s="636"/>
      <c r="EZB41" s="636"/>
      <c r="EZC41" s="636"/>
      <c r="EZD41" s="636"/>
      <c r="EZE41" s="636"/>
      <c r="EZF41" s="636"/>
      <c r="EZG41" s="636"/>
      <c r="EZH41" s="636"/>
      <c r="EZI41" s="636"/>
      <c r="EZJ41" s="636"/>
      <c r="EZK41" s="636"/>
      <c r="EZL41" s="636"/>
      <c r="EZM41" s="636"/>
      <c r="EZN41" s="636"/>
      <c r="EZO41" s="636"/>
      <c r="EZP41" s="636"/>
      <c r="EZQ41" s="636"/>
      <c r="EZR41" s="636"/>
      <c r="EZS41" s="636"/>
      <c r="EZT41" s="636"/>
      <c r="EZU41" s="636"/>
      <c r="EZV41" s="636"/>
      <c r="EZW41" s="636"/>
      <c r="EZX41" s="636"/>
      <c r="EZY41" s="636"/>
      <c r="EZZ41" s="636"/>
      <c r="FAA41" s="636"/>
      <c r="FAB41" s="636"/>
      <c r="FAC41" s="636"/>
      <c r="FAD41" s="636"/>
      <c r="FAE41" s="636"/>
      <c r="FAF41" s="636"/>
      <c r="FAG41" s="636"/>
      <c r="FAH41" s="636"/>
      <c r="FAI41" s="636"/>
      <c r="FAJ41" s="636"/>
      <c r="FAK41" s="636"/>
      <c r="FAL41" s="636"/>
      <c r="FAM41" s="636"/>
      <c r="FAN41" s="636"/>
      <c r="FAO41" s="636"/>
      <c r="FAP41" s="636"/>
      <c r="FAQ41" s="636"/>
      <c r="FAR41" s="636"/>
      <c r="FAS41" s="636"/>
      <c r="FAT41" s="636"/>
      <c r="FAU41" s="636"/>
      <c r="FAV41" s="636"/>
      <c r="FAW41" s="636"/>
      <c r="FAX41" s="636"/>
      <c r="FAY41" s="636"/>
      <c r="FAZ41" s="636"/>
      <c r="FBA41" s="636"/>
      <c r="FBB41" s="636"/>
      <c r="FBC41" s="636"/>
      <c r="FBD41" s="636"/>
      <c r="FBE41" s="636"/>
      <c r="FBF41" s="636"/>
      <c r="FBG41" s="636"/>
      <c r="FBH41" s="636"/>
      <c r="FBI41" s="636"/>
      <c r="FBJ41" s="636"/>
      <c r="FBK41" s="636"/>
      <c r="FBL41" s="636"/>
      <c r="FBM41" s="636"/>
      <c r="FBN41" s="636"/>
      <c r="FBO41" s="636"/>
      <c r="FBP41" s="636"/>
      <c r="FBQ41" s="636"/>
      <c r="FBR41" s="636"/>
      <c r="FBS41" s="636"/>
      <c r="FBT41" s="636"/>
      <c r="FBU41" s="636"/>
      <c r="FBV41" s="636"/>
      <c r="FBW41" s="636"/>
      <c r="FBX41" s="636"/>
      <c r="FBY41" s="636"/>
      <c r="FBZ41" s="636"/>
      <c r="FCA41" s="636"/>
      <c r="FCB41" s="636"/>
      <c r="FCC41" s="636"/>
      <c r="FCD41" s="636"/>
      <c r="FCE41" s="636"/>
      <c r="FCF41" s="636"/>
      <c r="FCG41" s="636"/>
      <c r="FCH41" s="636"/>
      <c r="FCI41" s="636"/>
      <c r="FCJ41" s="636"/>
      <c r="FCK41" s="636"/>
      <c r="FCL41" s="636"/>
      <c r="FCM41" s="636"/>
      <c r="FCN41" s="636"/>
      <c r="FCO41" s="636"/>
      <c r="FCP41" s="636"/>
      <c r="FCQ41" s="636"/>
      <c r="FCR41" s="636"/>
      <c r="FCS41" s="636"/>
      <c r="FCT41" s="636"/>
      <c r="FCU41" s="636"/>
      <c r="FCV41" s="636"/>
      <c r="FCW41" s="636"/>
      <c r="FCX41" s="636"/>
      <c r="FCY41" s="636"/>
      <c r="FCZ41" s="636"/>
      <c r="FDA41" s="636"/>
      <c r="FDB41" s="636"/>
      <c r="FDC41" s="636"/>
      <c r="FDD41" s="636"/>
      <c r="FDE41" s="636"/>
      <c r="FDF41" s="636"/>
      <c r="FDG41" s="636"/>
      <c r="FDH41" s="636"/>
      <c r="FDI41" s="636"/>
      <c r="FDJ41" s="636"/>
      <c r="FDK41" s="636"/>
      <c r="FDL41" s="636"/>
      <c r="FDM41" s="636"/>
      <c r="FDN41" s="636"/>
      <c r="FDO41" s="636"/>
      <c r="FDP41" s="636"/>
      <c r="FDQ41" s="636"/>
      <c r="FDR41" s="636"/>
      <c r="FDS41" s="636"/>
      <c r="FDT41" s="636"/>
      <c r="FDU41" s="636"/>
      <c r="FDV41" s="636"/>
      <c r="FDW41" s="636"/>
      <c r="FDX41" s="636"/>
      <c r="FDY41" s="636"/>
      <c r="FDZ41" s="636"/>
      <c r="FEA41" s="636"/>
      <c r="FEB41" s="636"/>
      <c r="FEC41" s="636"/>
      <c r="FED41" s="636"/>
      <c r="FEE41" s="636"/>
      <c r="FEF41" s="636"/>
      <c r="FEG41" s="636"/>
      <c r="FEH41" s="636"/>
      <c r="FEI41" s="636"/>
      <c r="FEJ41" s="636"/>
      <c r="FEK41" s="636"/>
      <c r="FEL41" s="636"/>
      <c r="FEM41" s="636"/>
      <c r="FEN41" s="636"/>
      <c r="FEO41" s="636"/>
      <c r="FEP41" s="636"/>
      <c r="FEQ41" s="636"/>
      <c r="FER41" s="636"/>
      <c r="FES41" s="636"/>
      <c r="FET41" s="636"/>
      <c r="FEU41" s="636"/>
      <c r="FEV41" s="636"/>
      <c r="FEW41" s="636"/>
      <c r="FEX41" s="636"/>
      <c r="FEY41" s="636"/>
      <c r="FEZ41" s="636"/>
      <c r="FFA41" s="636"/>
      <c r="FFB41" s="636"/>
      <c r="FFC41" s="636"/>
      <c r="FFD41" s="636"/>
      <c r="FFE41" s="636"/>
      <c r="FFF41" s="636"/>
      <c r="FFG41" s="636"/>
      <c r="FFH41" s="636"/>
      <c r="FFI41" s="636"/>
      <c r="FFJ41" s="636"/>
      <c r="FFK41" s="636"/>
      <c r="FFL41" s="636"/>
      <c r="FFM41" s="636"/>
      <c r="FFN41" s="636"/>
      <c r="FFO41" s="636"/>
      <c r="FFP41" s="636"/>
      <c r="FFQ41" s="636"/>
      <c r="FFR41" s="636"/>
      <c r="FFS41" s="636"/>
      <c r="FFT41" s="636"/>
      <c r="FFU41" s="636"/>
      <c r="FFV41" s="636"/>
      <c r="FFW41" s="636"/>
      <c r="FFX41" s="636"/>
      <c r="FFY41" s="636"/>
      <c r="FFZ41" s="636"/>
      <c r="FGA41" s="636"/>
      <c r="FGB41" s="636"/>
      <c r="FGC41" s="636"/>
      <c r="FGD41" s="636"/>
      <c r="FGE41" s="636"/>
      <c r="FGF41" s="636"/>
      <c r="FGG41" s="636"/>
      <c r="FGH41" s="636"/>
      <c r="FGI41" s="636"/>
      <c r="FGJ41" s="636"/>
      <c r="FGK41" s="636"/>
      <c r="FGL41" s="636"/>
      <c r="FGM41" s="636"/>
      <c r="FGN41" s="636"/>
      <c r="FGO41" s="636"/>
      <c r="FGP41" s="636"/>
      <c r="FGQ41" s="636"/>
      <c r="FGR41" s="636"/>
      <c r="FGS41" s="636"/>
      <c r="FGT41" s="636"/>
      <c r="FGU41" s="636"/>
      <c r="FGV41" s="636"/>
      <c r="FGW41" s="636"/>
      <c r="FGX41" s="636"/>
      <c r="FGY41" s="636"/>
      <c r="FGZ41" s="636"/>
      <c r="FHA41" s="636"/>
      <c r="FHB41" s="636"/>
      <c r="FHC41" s="636"/>
      <c r="FHD41" s="636"/>
      <c r="FHE41" s="636"/>
      <c r="FHF41" s="636"/>
      <c r="FHG41" s="636"/>
      <c r="FHH41" s="636"/>
      <c r="FHI41" s="636"/>
      <c r="FHJ41" s="636"/>
      <c r="FHK41" s="636"/>
      <c r="FHL41" s="636"/>
      <c r="FHM41" s="636"/>
      <c r="FHN41" s="636"/>
      <c r="FHO41" s="636"/>
      <c r="FHP41" s="636"/>
      <c r="FHQ41" s="636"/>
      <c r="FHR41" s="636"/>
      <c r="FHS41" s="636"/>
      <c r="FHT41" s="636"/>
      <c r="FHU41" s="636"/>
      <c r="FHV41" s="636"/>
      <c r="FHW41" s="636"/>
      <c r="FHX41" s="636"/>
      <c r="FHY41" s="636"/>
      <c r="FHZ41" s="636"/>
      <c r="FIA41" s="636"/>
      <c r="FIB41" s="636"/>
      <c r="FIC41" s="636"/>
      <c r="FID41" s="636"/>
      <c r="FIE41" s="636"/>
      <c r="FIF41" s="636"/>
      <c r="FIG41" s="636"/>
      <c r="FIH41" s="636"/>
      <c r="FII41" s="636"/>
      <c r="FIJ41" s="636"/>
      <c r="FIK41" s="636"/>
      <c r="FIL41" s="636"/>
      <c r="FIM41" s="636"/>
      <c r="FIN41" s="636"/>
      <c r="FIO41" s="636"/>
      <c r="FIP41" s="636"/>
      <c r="FIQ41" s="636"/>
      <c r="FIR41" s="636"/>
      <c r="FIS41" s="636"/>
      <c r="FIT41" s="636"/>
      <c r="FIU41" s="636"/>
      <c r="FIV41" s="636"/>
      <c r="FIW41" s="636"/>
      <c r="FIX41" s="636"/>
      <c r="FIY41" s="636"/>
      <c r="FIZ41" s="636"/>
      <c r="FJA41" s="636"/>
      <c r="FJB41" s="636"/>
      <c r="FJC41" s="636"/>
      <c r="FJD41" s="636"/>
      <c r="FJE41" s="636"/>
      <c r="FJF41" s="636"/>
      <c r="FJG41" s="636"/>
      <c r="FJH41" s="636"/>
      <c r="FJI41" s="636"/>
      <c r="FJJ41" s="636"/>
      <c r="FJK41" s="636"/>
      <c r="FJL41" s="636"/>
      <c r="FJM41" s="636"/>
      <c r="FJN41" s="636"/>
      <c r="FJO41" s="636"/>
      <c r="FJP41" s="636"/>
      <c r="FJQ41" s="636"/>
      <c r="FJR41" s="636"/>
      <c r="FJS41" s="636"/>
      <c r="FJT41" s="636"/>
      <c r="FJU41" s="636"/>
      <c r="FJV41" s="636"/>
      <c r="FJW41" s="636"/>
      <c r="FJX41" s="636"/>
      <c r="FJY41" s="636"/>
      <c r="FJZ41" s="636"/>
      <c r="FKA41" s="636"/>
      <c r="FKB41" s="636"/>
      <c r="FKC41" s="636"/>
      <c r="FKD41" s="636"/>
      <c r="FKE41" s="636"/>
      <c r="FKF41" s="636"/>
      <c r="FKG41" s="636"/>
      <c r="FKH41" s="636"/>
      <c r="FKI41" s="636"/>
      <c r="FKJ41" s="636"/>
      <c r="FKK41" s="636"/>
      <c r="FKL41" s="636"/>
      <c r="FKM41" s="636"/>
      <c r="FKN41" s="636"/>
      <c r="FKO41" s="636"/>
      <c r="FKP41" s="636"/>
      <c r="FKQ41" s="636"/>
      <c r="FKR41" s="636"/>
      <c r="FKS41" s="636"/>
      <c r="FKT41" s="636"/>
      <c r="FKU41" s="636"/>
      <c r="FKV41" s="636"/>
      <c r="FKW41" s="636"/>
      <c r="FKX41" s="636"/>
      <c r="FKY41" s="636"/>
      <c r="FKZ41" s="636"/>
      <c r="FLA41" s="636"/>
      <c r="FLB41" s="636"/>
      <c r="FLC41" s="636"/>
      <c r="FLD41" s="636"/>
      <c r="FLE41" s="636"/>
      <c r="FLF41" s="636"/>
      <c r="FLG41" s="636"/>
      <c r="FLH41" s="636"/>
      <c r="FLI41" s="636"/>
      <c r="FLJ41" s="636"/>
      <c r="FLK41" s="636"/>
      <c r="FLL41" s="636"/>
      <c r="FLM41" s="636"/>
      <c r="FLN41" s="636"/>
      <c r="FLO41" s="636"/>
      <c r="FLP41" s="636"/>
      <c r="FLQ41" s="636"/>
      <c r="FLR41" s="636"/>
      <c r="FLS41" s="636"/>
      <c r="FLT41" s="636"/>
      <c r="FLU41" s="636"/>
      <c r="FLV41" s="636"/>
      <c r="FLW41" s="636"/>
      <c r="FLX41" s="636"/>
      <c r="FLY41" s="636"/>
      <c r="FLZ41" s="636"/>
      <c r="FMA41" s="636"/>
      <c r="FMB41" s="636"/>
      <c r="FMC41" s="636"/>
      <c r="FMD41" s="636"/>
      <c r="FME41" s="636"/>
      <c r="FMF41" s="636"/>
      <c r="FMG41" s="636"/>
      <c r="FMH41" s="636"/>
      <c r="FMI41" s="636"/>
      <c r="FMJ41" s="636"/>
      <c r="FMK41" s="636"/>
      <c r="FML41" s="636"/>
      <c r="FMM41" s="636"/>
      <c r="FMN41" s="636"/>
      <c r="FMO41" s="636"/>
      <c r="FMP41" s="636"/>
      <c r="FMQ41" s="636"/>
      <c r="FMR41" s="636"/>
      <c r="FMS41" s="636"/>
      <c r="FMT41" s="636"/>
      <c r="FMU41" s="636"/>
      <c r="FMV41" s="636"/>
      <c r="FMW41" s="636"/>
      <c r="FMX41" s="636"/>
      <c r="FMY41" s="636"/>
      <c r="FMZ41" s="636"/>
      <c r="FNA41" s="636"/>
      <c r="FNB41" s="636"/>
      <c r="FNC41" s="636"/>
      <c r="FND41" s="636"/>
      <c r="FNE41" s="636"/>
      <c r="FNF41" s="636"/>
      <c r="FNG41" s="636"/>
      <c r="FNH41" s="636"/>
      <c r="FNI41" s="636"/>
      <c r="FNJ41" s="636"/>
      <c r="FNK41" s="636"/>
      <c r="FNL41" s="636"/>
      <c r="FNM41" s="636"/>
      <c r="FNN41" s="636"/>
      <c r="FNO41" s="636"/>
      <c r="FNP41" s="636"/>
      <c r="FNQ41" s="636"/>
      <c r="FNR41" s="636"/>
      <c r="FNS41" s="636"/>
      <c r="FNT41" s="636"/>
      <c r="FNU41" s="636"/>
      <c r="FNV41" s="636"/>
      <c r="FNW41" s="636"/>
      <c r="FNX41" s="636"/>
      <c r="FNY41" s="636"/>
      <c r="FNZ41" s="636"/>
      <c r="FOA41" s="636"/>
      <c r="FOB41" s="636"/>
      <c r="FOC41" s="636"/>
      <c r="FOD41" s="636"/>
      <c r="FOE41" s="636"/>
      <c r="FOF41" s="636"/>
      <c r="FOG41" s="636"/>
      <c r="FOH41" s="636"/>
      <c r="FOI41" s="636"/>
      <c r="FOJ41" s="636"/>
      <c r="FOK41" s="636"/>
      <c r="FOL41" s="636"/>
      <c r="FOM41" s="636"/>
      <c r="FON41" s="636"/>
      <c r="FOO41" s="636"/>
      <c r="FOP41" s="636"/>
      <c r="FOQ41" s="636"/>
      <c r="FOR41" s="636"/>
      <c r="FOS41" s="636"/>
      <c r="FOT41" s="636"/>
      <c r="FOU41" s="636"/>
      <c r="FOV41" s="636"/>
      <c r="FOW41" s="636"/>
      <c r="FOX41" s="636"/>
      <c r="FOY41" s="636"/>
      <c r="FOZ41" s="636"/>
      <c r="FPA41" s="636"/>
      <c r="FPB41" s="636"/>
      <c r="FPC41" s="636"/>
      <c r="FPD41" s="636"/>
      <c r="FPE41" s="636"/>
      <c r="FPF41" s="636"/>
      <c r="FPG41" s="636"/>
      <c r="FPH41" s="636"/>
      <c r="FPI41" s="636"/>
      <c r="FPJ41" s="636"/>
      <c r="FPK41" s="636"/>
      <c r="FPL41" s="636"/>
      <c r="FPM41" s="636"/>
      <c r="FPN41" s="636"/>
      <c r="FPO41" s="636"/>
      <c r="FPP41" s="636"/>
      <c r="FPQ41" s="636"/>
      <c r="FPR41" s="636"/>
      <c r="FPS41" s="636"/>
      <c r="FPT41" s="636"/>
      <c r="FPU41" s="636"/>
      <c r="FPV41" s="636"/>
      <c r="FPW41" s="636"/>
      <c r="FPX41" s="636"/>
      <c r="FPY41" s="636"/>
      <c r="FPZ41" s="636"/>
      <c r="FQA41" s="636"/>
      <c r="FQB41" s="636"/>
      <c r="FQC41" s="636"/>
      <c r="FQD41" s="636"/>
      <c r="FQE41" s="636"/>
      <c r="FQF41" s="636"/>
      <c r="FQG41" s="636"/>
      <c r="FQH41" s="636"/>
      <c r="FQI41" s="636"/>
      <c r="FQJ41" s="636"/>
      <c r="FQK41" s="636"/>
      <c r="FQL41" s="636"/>
      <c r="FQM41" s="636"/>
      <c r="FQN41" s="636"/>
      <c r="FQO41" s="636"/>
      <c r="FQP41" s="636"/>
      <c r="FQQ41" s="636"/>
      <c r="FQR41" s="636"/>
      <c r="FQS41" s="636"/>
      <c r="FQT41" s="636"/>
      <c r="FQU41" s="636"/>
      <c r="FQV41" s="636"/>
      <c r="FQW41" s="636"/>
      <c r="FQX41" s="636"/>
      <c r="FQY41" s="636"/>
      <c r="FQZ41" s="636"/>
      <c r="FRA41" s="636"/>
      <c r="FRB41" s="636"/>
      <c r="FRC41" s="636"/>
      <c r="FRD41" s="636"/>
      <c r="FRE41" s="636"/>
      <c r="FRF41" s="636"/>
      <c r="FRG41" s="636"/>
      <c r="FRH41" s="636"/>
      <c r="FRI41" s="636"/>
      <c r="FRJ41" s="636"/>
      <c r="FRK41" s="636"/>
      <c r="FRL41" s="636"/>
      <c r="FRM41" s="636"/>
      <c r="FRN41" s="636"/>
      <c r="FRO41" s="636"/>
      <c r="FRP41" s="636"/>
      <c r="FRQ41" s="636"/>
      <c r="FRR41" s="636"/>
      <c r="FRS41" s="636"/>
      <c r="FRT41" s="636"/>
      <c r="FRU41" s="636"/>
      <c r="FRV41" s="636"/>
      <c r="FRW41" s="636"/>
      <c r="FRX41" s="636"/>
      <c r="FRY41" s="636"/>
      <c r="FRZ41" s="636"/>
      <c r="FSA41" s="636"/>
      <c r="FSB41" s="636"/>
      <c r="FSC41" s="636"/>
      <c r="FSD41" s="636"/>
      <c r="FSE41" s="636"/>
      <c r="FSF41" s="636"/>
      <c r="FSG41" s="636"/>
      <c r="FSH41" s="636"/>
      <c r="FSI41" s="636"/>
      <c r="FSJ41" s="636"/>
      <c r="FSK41" s="636"/>
      <c r="FSL41" s="636"/>
      <c r="FSM41" s="636"/>
      <c r="FSN41" s="636"/>
      <c r="FSO41" s="636"/>
      <c r="FSP41" s="636"/>
      <c r="FSQ41" s="636"/>
      <c r="FSR41" s="636"/>
      <c r="FSS41" s="636"/>
      <c r="FST41" s="636"/>
      <c r="FSU41" s="636"/>
      <c r="FSV41" s="636"/>
      <c r="FSW41" s="636"/>
      <c r="FSX41" s="636"/>
      <c r="FSY41" s="636"/>
      <c r="FSZ41" s="636"/>
      <c r="FTA41" s="636"/>
      <c r="FTB41" s="636"/>
      <c r="FTC41" s="636"/>
      <c r="FTD41" s="636"/>
      <c r="FTE41" s="636"/>
      <c r="FTF41" s="636"/>
      <c r="FTG41" s="636"/>
      <c r="FTH41" s="636"/>
      <c r="FTI41" s="636"/>
      <c r="FTJ41" s="636"/>
      <c r="FTK41" s="636"/>
      <c r="FTL41" s="636"/>
      <c r="FTM41" s="636"/>
      <c r="FTN41" s="636"/>
      <c r="FTO41" s="636"/>
      <c r="FTP41" s="636"/>
      <c r="FTQ41" s="636"/>
      <c r="FTR41" s="636"/>
      <c r="FTS41" s="636"/>
      <c r="FTT41" s="636"/>
      <c r="FTU41" s="636"/>
      <c r="FTV41" s="636"/>
      <c r="FTW41" s="636"/>
      <c r="FTX41" s="636"/>
      <c r="FTY41" s="636"/>
      <c r="FTZ41" s="636"/>
      <c r="FUA41" s="636"/>
      <c r="FUB41" s="636"/>
      <c r="FUC41" s="636"/>
      <c r="FUD41" s="636"/>
      <c r="FUE41" s="636"/>
      <c r="FUF41" s="636"/>
      <c r="FUG41" s="636"/>
      <c r="FUH41" s="636"/>
      <c r="FUI41" s="636"/>
      <c r="FUJ41" s="636"/>
      <c r="FUK41" s="636"/>
      <c r="FUL41" s="636"/>
      <c r="FUM41" s="636"/>
      <c r="FUN41" s="636"/>
      <c r="FUO41" s="636"/>
      <c r="FUP41" s="636"/>
      <c r="FUQ41" s="636"/>
      <c r="FUR41" s="636"/>
      <c r="FUS41" s="636"/>
      <c r="FUT41" s="636"/>
      <c r="FUU41" s="636"/>
      <c r="FUV41" s="636"/>
      <c r="FUW41" s="636"/>
      <c r="FUX41" s="636"/>
      <c r="FUY41" s="636"/>
      <c r="FUZ41" s="636"/>
      <c r="FVA41" s="636"/>
      <c r="FVB41" s="636"/>
      <c r="FVC41" s="636"/>
      <c r="FVD41" s="636"/>
      <c r="FVE41" s="636"/>
      <c r="FVF41" s="636"/>
      <c r="FVG41" s="636"/>
      <c r="FVH41" s="636"/>
      <c r="FVI41" s="636"/>
      <c r="FVJ41" s="636"/>
      <c r="FVK41" s="636"/>
      <c r="FVL41" s="636"/>
      <c r="FVM41" s="636"/>
      <c r="FVN41" s="636"/>
      <c r="FVO41" s="636"/>
      <c r="FVP41" s="636"/>
      <c r="FVQ41" s="636"/>
      <c r="FVR41" s="636"/>
      <c r="FVS41" s="636"/>
      <c r="FVT41" s="636"/>
      <c r="FVU41" s="636"/>
      <c r="FVV41" s="636"/>
      <c r="FVW41" s="636"/>
      <c r="FVX41" s="636"/>
      <c r="FVY41" s="636"/>
      <c r="FVZ41" s="636"/>
      <c r="FWA41" s="636"/>
      <c r="FWB41" s="636"/>
      <c r="FWC41" s="636"/>
      <c r="FWD41" s="636"/>
      <c r="FWE41" s="636"/>
      <c r="FWF41" s="636"/>
      <c r="FWG41" s="636"/>
      <c r="FWH41" s="636"/>
      <c r="FWI41" s="636"/>
      <c r="FWJ41" s="636"/>
      <c r="FWK41" s="636"/>
      <c r="FWL41" s="636"/>
      <c r="FWM41" s="636"/>
      <c r="FWN41" s="636"/>
      <c r="FWO41" s="636"/>
      <c r="FWP41" s="636"/>
      <c r="FWQ41" s="636"/>
      <c r="FWR41" s="636"/>
      <c r="FWS41" s="636"/>
      <c r="FWT41" s="636"/>
      <c r="FWU41" s="636"/>
      <c r="FWV41" s="636"/>
      <c r="FWW41" s="636"/>
      <c r="FWX41" s="636"/>
      <c r="FWY41" s="636"/>
      <c r="FWZ41" s="636"/>
      <c r="FXA41" s="636"/>
      <c r="FXB41" s="636"/>
      <c r="FXC41" s="636"/>
      <c r="FXD41" s="636"/>
      <c r="FXE41" s="636"/>
      <c r="FXF41" s="636"/>
      <c r="FXG41" s="636"/>
      <c r="FXH41" s="636"/>
      <c r="FXI41" s="636"/>
      <c r="FXJ41" s="636"/>
      <c r="FXK41" s="636"/>
      <c r="FXL41" s="636"/>
      <c r="FXM41" s="636"/>
      <c r="FXN41" s="636"/>
      <c r="FXO41" s="636"/>
      <c r="FXP41" s="636"/>
      <c r="FXQ41" s="636"/>
      <c r="FXR41" s="636"/>
      <c r="FXS41" s="636"/>
      <c r="FXT41" s="636"/>
      <c r="FXU41" s="636"/>
      <c r="FXV41" s="636"/>
      <c r="FXW41" s="636"/>
      <c r="FXX41" s="636"/>
      <c r="FXY41" s="636"/>
      <c r="FXZ41" s="636"/>
      <c r="FYA41" s="636"/>
      <c r="FYB41" s="636"/>
      <c r="FYC41" s="636"/>
      <c r="FYD41" s="636"/>
      <c r="FYE41" s="636"/>
      <c r="FYF41" s="636"/>
      <c r="FYG41" s="636"/>
      <c r="FYH41" s="636"/>
      <c r="FYI41" s="636"/>
      <c r="FYJ41" s="636"/>
      <c r="FYK41" s="636"/>
      <c r="FYL41" s="636"/>
      <c r="FYM41" s="636"/>
      <c r="FYN41" s="636"/>
      <c r="FYO41" s="636"/>
      <c r="FYP41" s="636"/>
      <c r="FYQ41" s="636"/>
      <c r="FYR41" s="636"/>
      <c r="FYS41" s="636"/>
      <c r="FYT41" s="636"/>
      <c r="FYU41" s="636"/>
      <c r="FYV41" s="636"/>
      <c r="FYW41" s="636"/>
      <c r="FYX41" s="636"/>
      <c r="FYY41" s="636"/>
      <c r="FYZ41" s="636"/>
      <c r="FZA41" s="636"/>
      <c r="FZB41" s="636"/>
      <c r="FZC41" s="636"/>
      <c r="FZD41" s="636"/>
      <c r="FZE41" s="636"/>
      <c r="FZF41" s="636"/>
      <c r="FZG41" s="636"/>
      <c r="FZH41" s="636"/>
      <c r="FZI41" s="636"/>
      <c r="FZJ41" s="636"/>
      <c r="FZK41" s="636"/>
      <c r="FZL41" s="636"/>
      <c r="FZM41" s="636"/>
      <c r="FZN41" s="636"/>
      <c r="FZO41" s="636"/>
      <c r="FZP41" s="636"/>
      <c r="FZQ41" s="636"/>
      <c r="FZR41" s="636"/>
      <c r="FZS41" s="636"/>
      <c r="FZT41" s="636"/>
      <c r="FZU41" s="636"/>
      <c r="FZV41" s="636"/>
      <c r="FZW41" s="636"/>
      <c r="FZX41" s="636"/>
      <c r="FZY41" s="636"/>
      <c r="FZZ41" s="636"/>
      <c r="GAA41" s="636"/>
      <c r="GAB41" s="636"/>
      <c r="GAC41" s="636"/>
      <c r="GAD41" s="636"/>
      <c r="GAE41" s="636"/>
      <c r="GAF41" s="636"/>
      <c r="GAG41" s="636"/>
      <c r="GAH41" s="636"/>
      <c r="GAI41" s="636"/>
      <c r="GAJ41" s="636"/>
      <c r="GAK41" s="636"/>
      <c r="GAL41" s="636"/>
      <c r="GAM41" s="636"/>
      <c r="GAN41" s="636"/>
      <c r="GAO41" s="636"/>
      <c r="GAP41" s="636"/>
      <c r="GAQ41" s="636"/>
      <c r="GAR41" s="636"/>
      <c r="GAS41" s="636"/>
      <c r="GAT41" s="636"/>
      <c r="GAU41" s="636"/>
      <c r="GAV41" s="636"/>
      <c r="GAW41" s="636"/>
      <c r="GAX41" s="636"/>
      <c r="GAY41" s="636"/>
      <c r="GAZ41" s="636"/>
      <c r="GBA41" s="636"/>
      <c r="GBB41" s="636"/>
      <c r="GBC41" s="636"/>
      <c r="GBD41" s="636"/>
      <c r="GBE41" s="636"/>
      <c r="GBF41" s="636"/>
      <c r="GBG41" s="636"/>
      <c r="GBH41" s="636"/>
      <c r="GBI41" s="636"/>
      <c r="GBJ41" s="636"/>
      <c r="GBK41" s="636"/>
      <c r="GBL41" s="636"/>
      <c r="GBM41" s="636"/>
      <c r="GBN41" s="636"/>
      <c r="GBO41" s="636"/>
      <c r="GBP41" s="636"/>
      <c r="GBQ41" s="636"/>
      <c r="GBR41" s="636"/>
      <c r="GBS41" s="636"/>
      <c r="GBT41" s="636"/>
      <c r="GBU41" s="636"/>
      <c r="GBV41" s="636"/>
      <c r="GBW41" s="636"/>
      <c r="GBX41" s="636"/>
      <c r="GBY41" s="636"/>
      <c r="GBZ41" s="636"/>
      <c r="GCA41" s="636"/>
      <c r="GCB41" s="636"/>
      <c r="GCC41" s="636"/>
      <c r="GCD41" s="636"/>
      <c r="GCE41" s="636"/>
      <c r="GCF41" s="636"/>
      <c r="GCG41" s="636"/>
      <c r="GCH41" s="636"/>
      <c r="GCI41" s="636"/>
      <c r="GCJ41" s="636"/>
      <c r="GCK41" s="636"/>
      <c r="GCL41" s="636"/>
      <c r="GCM41" s="636"/>
      <c r="GCN41" s="636"/>
      <c r="GCO41" s="636"/>
      <c r="GCP41" s="636"/>
      <c r="GCQ41" s="636"/>
      <c r="GCR41" s="636"/>
      <c r="GCS41" s="636"/>
      <c r="GCT41" s="636"/>
      <c r="GCU41" s="636"/>
      <c r="GCV41" s="636"/>
      <c r="GCW41" s="636"/>
      <c r="GCX41" s="636"/>
      <c r="GCY41" s="636"/>
      <c r="GCZ41" s="636"/>
      <c r="GDA41" s="636"/>
      <c r="GDB41" s="636"/>
      <c r="GDC41" s="636"/>
      <c r="GDD41" s="636"/>
      <c r="GDE41" s="636"/>
      <c r="GDF41" s="636"/>
      <c r="GDG41" s="636"/>
      <c r="GDH41" s="636"/>
      <c r="GDI41" s="636"/>
      <c r="GDJ41" s="636"/>
      <c r="GDK41" s="636"/>
      <c r="GDL41" s="636"/>
      <c r="GDM41" s="636"/>
      <c r="GDN41" s="636"/>
      <c r="GDO41" s="636"/>
      <c r="GDP41" s="636"/>
      <c r="GDQ41" s="636"/>
      <c r="GDR41" s="636"/>
      <c r="GDS41" s="636"/>
      <c r="GDT41" s="636"/>
      <c r="GDU41" s="636"/>
      <c r="GDV41" s="636"/>
      <c r="GDW41" s="636"/>
      <c r="GDX41" s="636"/>
      <c r="GDY41" s="636"/>
      <c r="GDZ41" s="636"/>
      <c r="GEA41" s="636"/>
      <c r="GEB41" s="636"/>
      <c r="GEC41" s="636"/>
      <c r="GED41" s="636"/>
      <c r="GEE41" s="636"/>
      <c r="GEF41" s="636"/>
      <c r="GEG41" s="636"/>
      <c r="GEH41" s="636"/>
      <c r="GEI41" s="636"/>
      <c r="GEJ41" s="636"/>
      <c r="GEK41" s="636"/>
      <c r="GEL41" s="636"/>
      <c r="GEM41" s="636"/>
      <c r="GEN41" s="636"/>
      <c r="GEO41" s="636"/>
      <c r="GEP41" s="636"/>
      <c r="GEQ41" s="636"/>
      <c r="GER41" s="636"/>
      <c r="GES41" s="636"/>
      <c r="GET41" s="636"/>
      <c r="GEU41" s="636"/>
      <c r="GEV41" s="636"/>
      <c r="GEW41" s="636"/>
      <c r="GEX41" s="636"/>
      <c r="GEY41" s="636"/>
      <c r="GEZ41" s="636"/>
      <c r="GFA41" s="636"/>
      <c r="GFB41" s="636"/>
      <c r="GFC41" s="636"/>
      <c r="GFD41" s="636"/>
      <c r="GFE41" s="636"/>
      <c r="GFF41" s="636"/>
      <c r="GFG41" s="636"/>
      <c r="GFH41" s="636"/>
      <c r="GFI41" s="636"/>
      <c r="GFJ41" s="636"/>
      <c r="GFK41" s="636"/>
      <c r="GFL41" s="636"/>
      <c r="GFM41" s="636"/>
      <c r="GFN41" s="636"/>
      <c r="GFO41" s="636"/>
      <c r="GFP41" s="636"/>
      <c r="GFQ41" s="636"/>
      <c r="GFR41" s="636"/>
      <c r="GFS41" s="636"/>
      <c r="GFT41" s="636"/>
      <c r="GFU41" s="636"/>
      <c r="GFV41" s="636"/>
      <c r="GFW41" s="636"/>
      <c r="GFX41" s="636"/>
      <c r="GFY41" s="636"/>
      <c r="GFZ41" s="636"/>
      <c r="GGA41" s="636"/>
      <c r="GGB41" s="636"/>
      <c r="GGC41" s="636"/>
      <c r="GGD41" s="636"/>
      <c r="GGE41" s="636"/>
      <c r="GGF41" s="636"/>
      <c r="GGG41" s="636"/>
      <c r="GGH41" s="636"/>
      <c r="GGI41" s="636"/>
      <c r="GGJ41" s="636"/>
      <c r="GGK41" s="636"/>
      <c r="GGL41" s="636"/>
      <c r="GGM41" s="636"/>
      <c r="GGN41" s="636"/>
      <c r="GGO41" s="636"/>
      <c r="GGP41" s="636"/>
      <c r="GGQ41" s="636"/>
      <c r="GGR41" s="636"/>
      <c r="GGS41" s="636"/>
      <c r="GGT41" s="636"/>
      <c r="GGU41" s="636"/>
      <c r="GGV41" s="636"/>
      <c r="GGW41" s="636"/>
      <c r="GGX41" s="636"/>
      <c r="GGY41" s="636"/>
      <c r="GGZ41" s="636"/>
      <c r="GHA41" s="636"/>
      <c r="GHB41" s="636"/>
      <c r="GHC41" s="636"/>
      <c r="GHD41" s="636"/>
      <c r="GHE41" s="636"/>
      <c r="GHF41" s="636"/>
      <c r="GHG41" s="636"/>
      <c r="GHH41" s="636"/>
      <c r="GHI41" s="636"/>
      <c r="GHJ41" s="636"/>
      <c r="GHK41" s="636"/>
      <c r="GHL41" s="636"/>
      <c r="GHM41" s="636"/>
      <c r="GHN41" s="636"/>
      <c r="GHO41" s="636"/>
      <c r="GHP41" s="636"/>
      <c r="GHQ41" s="636"/>
      <c r="GHR41" s="636"/>
      <c r="GHS41" s="636"/>
      <c r="GHT41" s="636"/>
      <c r="GHU41" s="636"/>
      <c r="GHV41" s="636"/>
      <c r="GHW41" s="636"/>
      <c r="GHX41" s="636"/>
      <c r="GHY41" s="636"/>
      <c r="GHZ41" s="636"/>
      <c r="GIA41" s="636"/>
      <c r="GIB41" s="636"/>
      <c r="GIC41" s="636"/>
      <c r="GID41" s="636"/>
      <c r="GIE41" s="636"/>
      <c r="GIF41" s="636"/>
      <c r="GIG41" s="636"/>
      <c r="GIH41" s="636"/>
      <c r="GII41" s="636"/>
      <c r="GIJ41" s="636"/>
      <c r="GIK41" s="636"/>
      <c r="GIL41" s="636"/>
      <c r="GIM41" s="636"/>
      <c r="GIN41" s="636"/>
      <c r="GIO41" s="636"/>
      <c r="GIP41" s="636"/>
      <c r="GIQ41" s="636"/>
      <c r="GIR41" s="636"/>
      <c r="GIS41" s="636"/>
      <c r="GIT41" s="636"/>
      <c r="GIU41" s="636"/>
      <c r="GIV41" s="636"/>
      <c r="GIW41" s="636"/>
      <c r="GIX41" s="636"/>
      <c r="GIY41" s="636"/>
      <c r="GIZ41" s="636"/>
      <c r="GJA41" s="636"/>
      <c r="GJB41" s="636"/>
      <c r="GJC41" s="636"/>
      <c r="GJD41" s="636"/>
      <c r="GJE41" s="636"/>
      <c r="GJF41" s="636"/>
      <c r="GJG41" s="636"/>
      <c r="GJH41" s="636"/>
      <c r="GJI41" s="636"/>
      <c r="GJJ41" s="636"/>
      <c r="GJK41" s="636"/>
      <c r="GJL41" s="636"/>
      <c r="GJM41" s="636"/>
      <c r="GJN41" s="636"/>
      <c r="GJO41" s="636"/>
      <c r="GJP41" s="636"/>
      <c r="GJQ41" s="636"/>
      <c r="GJR41" s="636"/>
      <c r="GJS41" s="636"/>
      <c r="GJT41" s="636"/>
      <c r="GJU41" s="636"/>
      <c r="GJV41" s="636"/>
      <c r="GJW41" s="636"/>
      <c r="GJX41" s="636"/>
      <c r="GJY41" s="636"/>
      <c r="GJZ41" s="636"/>
      <c r="GKA41" s="636"/>
      <c r="GKB41" s="636"/>
      <c r="GKC41" s="636"/>
      <c r="GKD41" s="636"/>
      <c r="GKE41" s="636"/>
      <c r="GKF41" s="636"/>
      <c r="GKG41" s="636"/>
      <c r="GKH41" s="636"/>
      <c r="GKI41" s="636"/>
      <c r="GKJ41" s="636"/>
      <c r="GKK41" s="636"/>
      <c r="GKL41" s="636"/>
      <c r="GKM41" s="636"/>
      <c r="GKN41" s="636"/>
      <c r="GKO41" s="636"/>
      <c r="GKP41" s="636"/>
      <c r="GKQ41" s="636"/>
      <c r="GKR41" s="636"/>
      <c r="GKS41" s="636"/>
      <c r="GKT41" s="636"/>
      <c r="GKU41" s="636"/>
      <c r="GKV41" s="636"/>
      <c r="GKW41" s="636"/>
      <c r="GKX41" s="636"/>
      <c r="GKY41" s="636"/>
      <c r="GKZ41" s="636"/>
      <c r="GLA41" s="636"/>
      <c r="GLB41" s="636"/>
      <c r="GLC41" s="636"/>
      <c r="GLD41" s="636"/>
      <c r="GLE41" s="636"/>
      <c r="GLF41" s="636"/>
      <c r="GLG41" s="636"/>
      <c r="GLH41" s="636"/>
      <c r="GLI41" s="636"/>
      <c r="GLJ41" s="636"/>
      <c r="GLK41" s="636"/>
      <c r="GLL41" s="636"/>
      <c r="GLM41" s="636"/>
      <c r="GLN41" s="636"/>
      <c r="GLO41" s="636"/>
      <c r="GLP41" s="636"/>
      <c r="GLQ41" s="636"/>
      <c r="GLR41" s="636"/>
      <c r="GLS41" s="636"/>
      <c r="GLT41" s="636"/>
      <c r="GLU41" s="636"/>
      <c r="GLV41" s="636"/>
      <c r="GLW41" s="636"/>
      <c r="GLX41" s="636"/>
      <c r="GLY41" s="636"/>
      <c r="GLZ41" s="636"/>
      <c r="GMA41" s="636"/>
      <c r="GMB41" s="636"/>
      <c r="GMC41" s="636"/>
      <c r="GMD41" s="636"/>
      <c r="GME41" s="636"/>
      <c r="GMF41" s="636"/>
      <c r="GMG41" s="636"/>
      <c r="GMH41" s="636"/>
      <c r="GMI41" s="636"/>
      <c r="GMJ41" s="636"/>
      <c r="GMK41" s="636"/>
      <c r="GML41" s="636"/>
      <c r="GMM41" s="636"/>
      <c r="GMN41" s="636"/>
      <c r="GMO41" s="636"/>
      <c r="GMP41" s="636"/>
      <c r="GMQ41" s="636"/>
      <c r="GMR41" s="636"/>
      <c r="GMS41" s="636"/>
      <c r="GMT41" s="636"/>
      <c r="GMU41" s="636"/>
      <c r="GMV41" s="636"/>
      <c r="GMW41" s="636"/>
      <c r="GMX41" s="636"/>
      <c r="GMY41" s="636"/>
      <c r="GMZ41" s="636"/>
      <c r="GNA41" s="636"/>
      <c r="GNB41" s="636"/>
      <c r="GNC41" s="636"/>
      <c r="GND41" s="636"/>
      <c r="GNE41" s="636"/>
      <c r="GNF41" s="636"/>
      <c r="GNG41" s="636"/>
      <c r="GNH41" s="636"/>
      <c r="GNI41" s="636"/>
      <c r="GNJ41" s="636"/>
      <c r="GNK41" s="636"/>
      <c r="GNL41" s="636"/>
      <c r="GNM41" s="636"/>
      <c r="GNN41" s="636"/>
      <c r="GNO41" s="636"/>
      <c r="GNP41" s="636"/>
      <c r="GNQ41" s="636"/>
      <c r="GNR41" s="636"/>
      <c r="GNS41" s="636"/>
      <c r="GNT41" s="636"/>
      <c r="GNU41" s="636"/>
      <c r="GNV41" s="636"/>
      <c r="GNW41" s="636"/>
      <c r="GNX41" s="636"/>
      <c r="GNY41" s="636"/>
      <c r="GNZ41" s="636"/>
      <c r="GOA41" s="636"/>
      <c r="GOB41" s="636"/>
      <c r="GOC41" s="636"/>
      <c r="GOD41" s="636"/>
      <c r="GOE41" s="636"/>
      <c r="GOF41" s="636"/>
      <c r="GOG41" s="636"/>
      <c r="GOH41" s="636"/>
      <c r="GOI41" s="636"/>
      <c r="GOJ41" s="636"/>
      <c r="GOK41" s="636"/>
      <c r="GOL41" s="636"/>
      <c r="GOM41" s="636"/>
      <c r="GON41" s="636"/>
      <c r="GOO41" s="636"/>
      <c r="GOP41" s="636"/>
      <c r="GOQ41" s="636"/>
      <c r="GOR41" s="636"/>
      <c r="GOS41" s="636"/>
      <c r="GOT41" s="636"/>
      <c r="GOU41" s="636"/>
      <c r="GOV41" s="636"/>
      <c r="GOW41" s="636"/>
      <c r="GOX41" s="636"/>
      <c r="GOY41" s="636"/>
      <c r="GOZ41" s="636"/>
      <c r="GPA41" s="636"/>
      <c r="GPB41" s="636"/>
      <c r="GPC41" s="636"/>
      <c r="GPD41" s="636"/>
      <c r="GPE41" s="636"/>
      <c r="GPF41" s="636"/>
      <c r="GPG41" s="636"/>
      <c r="GPH41" s="636"/>
      <c r="GPI41" s="636"/>
      <c r="GPJ41" s="636"/>
      <c r="GPK41" s="636"/>
      <c r="GPL41" s="636"/>
      <c r="GPM41" s="636"/>
      <c r="GPN41" s="636"/>
      <c r="GPO41" s="636"/>
      <c r="GPP41" s="636"/>
      <c r="GPQ41" s="636"/>
      <c r="GPR41" s="636"/>
      <c r="GPS41" s="636"/>
      <c r="GPT41" s="636"/>
      <c r="GPU41" s="636"/>
      <c r="GPV41" s="636"/>
      <c r="GPW41" s="636"/>
      <c r="GPX41" s="636"/>
      <c r="GPY41" s="636"/>
      <c r="GPZ41" s="636"/>
      <c r="GQA41" s="636"/>
      <c r="GQB41" s="636"/>
      <c r="GQC41" s="636"/>
      <c r="GQD41" s="636"/>
      <c r="GQE41" s="636"/>
      <c r="GQF41" s="636"/>
      <c r="GQG41" s="636"/>
      <c r="GQH41" s="636"/>
      <c r="GQI41" s="636"/>
      <c r="GQJ41" s="636"/>
      <c r="GQK41" s="636"/>
      <c r="GQL41" s="636"/>
      <c r="GQM41" s="636"/>
      <c r="GQN41" s="636"/>
      <c r="GQO41" s="636"/>
      <c r="GQP41" s="636"/>
      <c r="GQQ41" s="636"/>
      <c r="GQR41" s="636"/>
      <c r="GQS41" s="636"/>
      <c r="GQT41" s="636"/>
      <c r="GQU41" s="636"/>
      <c r="GQV41" s="636"/>
      <c r="GQW41" s="636"/>
      <c r="GQX41" s="636"/>
      <c r="GQY41" s="636"/>
      <c r="GQZ41" s="636"/>
      <c r="GRA41" s="636"/>
      <c r="GRB41" s="636"/>
      <c r="GRC41" s="636"/>
      <c r="GRD41" s="636"/>
      <c r="GRE41" s="636"/>
      <c r="GRF41" s="636"/>
      <c r="GRG41" s="636"/>
      <c r="GRH41" s="636"/>
      <c r="GRI41" s="636"/>
      <c r="GRJ41" s="636"/>
      <c r="GRK41" s="636"/>
      <c r="GRL41" s="636"/>
      <c r="GRM41" s="636"/>
      <c r="GRN41" s="636"/>
      <c r="GRO41" s="636"/>
      <c r="GRP41" s="636"/>
      <c r="GRQ41" s="636"/>
      <c r="GRR41" s="636"/>
      <c r="GRS41" s="636"/>
      <c r="GRT41" s="636"/>
      <c r="GRU41" s="636"/>
      <c r="GRV41" s="636"/>
      <c r="GRW41" s="636"/>
      <c r="GRX41" s="636"/>
      <c r="GRY41" s="636"/>
      <c r="GRZ41" s="636"/>
      <c r="GSA41" s="636"/>
      <c r="GSB41" s="636"/>
      <c r="GSC41" s="636"/>
      <c r="GSD41" s="636"/>
      <c r="GSE41" s="636"/>
      <c r="GSF41" s="636"/>
      <c r="GSG41" s="636"/>
      <c r="GSH41" s="636"/>
      <c r="GSI41" s="636"/>
      <c r="GSJ41" s="636"/>
      <c r="GSK41" s="636"/>
      <c r="GSL41" s="636"/>
      <c r="GSM41" s="636"/>
      <c r="GSN41" s="636"/>
      <c r="GSO41" s="636"/>
      <c r="GSP41" s="636"/>
      <c r="GSQ41" s="636"/>
      <c r="GSR41" s="636"/>
      <c r="GSS41" s="636"/>
      <c r="GST41" s="636"/>
      <c r="GSU41" s="636"/>
      <c r="GSV41" s="636"/>
      <c r="GSW41" s="636"/>
      <c r="GSX41" s="636"/>
      <c r="GSY41" s="636"/>
      <c r="GSZ41" s="636"/>
      <c r="GTA41" s="636"/>
      <c r="GTB41" s="636"/>
      <c r="GTC41" s="636"/>
      <c r="GTD41" s="636"/>
      <c r="GTE41" s="636"/>
      <c r="GTF41" s="636"/>
      <c r="GTG41" s="636"/>
      <c r="GTH41" s="636"/>
      <c r="GTI41" s="636"/>
      <c r="GTJ41" s="636"/>
      <c r="GTK41" s="636"/>
      <c r="GTL41" s="636"/>
      <c r="GTM41" s="636"/>
      <c r="GTN41" s="636"/>
      <c r="GTO41" s="636"/>
      <c r="GTP41" s="636"/>
      <c r="GTQ41" s="636"/>
      <c r="GTR41" s="636"/>
      <c r="GTS41" s="636"/>
      <c r="GTT41" s="636"/>
      <c r="GTU41" s="636"/>
      <c r="GTV41" s="636"/>
      <c r="GTW41" s="636"/>
      <c r="GTX41" s="636"/>
      <c r="GTY41" s="636"/>
      <c r="GTZ41" s="636"/>
      <c r="GUA41" s="636"/>
      <c r="GUB41" s="636"/>
      <c r="GUC41" s="636"/>
      <c r="GUD41" s="636"/>
      <c r="GUE41" s="636"/>
      <c r="GUF41" s="636"/>
      <c r="GUG41" s="636"/>
      <c r="GUH41" s="636"/>
      <c r="GUI41" s="636"/>
      <c r="GUJ41" s="636"/>
      <c r="GUK41" s="636"/>
      <c r="GUL41" s="636"/>
      <c r="GUM41" s="636"/>
      <c r="GUN41" s="636"/>
      <c r="GUO41" s="636"/>
      <c r="GUP41" s="636"/>
      <c r="GUQ41" s="636"/>
      <c r="GUR41" s="636"/>
      <c r="GUS41" s="636"/>
      <c r="GUT41" s="636"/>
      <c r="GUU41" s="636"/>
      <c r="GUV41" s="636"/>
      <c r="GUW41" s="636"/>
      <c r="GUX41" s="636"/>
      <c r="GUY41" s="636"/>
      <c r="GUZ41" s="636"/>
      <c r="GVA41" s="636"/>
      <c r="GVB41" s="636"/>
      <c r="GVC41" s="636"/>
      <c r="GVD41" s="636"/>
      <c r="GVE41" s="636"/>
      <c r="GVF41" s="636"/>
      <c r="GVG41" s="636"/>
      <c r="GVH41" s="636"/>
      <c r="GVI41" s="636"/>
      <c r="GVJ41" s="636"/>
      <c r="GVK41" s="636"/>
      <c r="GVL41" s="636"/>
      <c r="GVM41" s="636"/>
      <c r="GVN41" s="636"/>
      <c r="GVO41" s="636"/>
      <c r="GVP41" s="636"/>
      <c r="GVQ41" s="636"/>
      <c r="GVR41" s="636"/>
      <c r="GVS41" s="636"/>
      <c r="GVT41" s="636"/>
      <c r="GVU41" s="636"/>
      <c r="GVV41" s="636"/>
      <c r="GVW41" s="636"/>
      <c r="GVX41" s="636"/>
      <c r="GVY41" s="636"/>
      <c r="GVZ41" s="636"/>
      <c r="GWA41" s="636"/>
      <c r="GWB41" s="636"/>
      <c r="GWC41" s="636"/>
      <c r="GWD41" s="636"/>
      <c r="GWE41" s="636"/>
      <c r="GWF41" s="636"/>
      <c r="GWG41" s="636"/>
      <c r="GWH41" s="636"/>
      <c r="GWI41" s="636"/>
      <c r="GWJ41" s="636"/>
      <c r="GWK41" s="636"/>
      <c r="GWL41" s="636"/>
      <c r="GWM41" s="636"/>
      <c r="GWN41" s="636"/>
      <c r="GWO41" s="636"/>
      <c r="GWP41" s="636"/>
      <c r="GWQ41" s="636"/>
      <c r="GWR41" s="636"/>
      <c r="GWS41" s="636"/>
      <c r="GWT41" s="636"/>
      <c r="GWU41" s="636"/>
      <c r="GWV41" s="636"/>
      <c r="GWW41" s="636"/>
      <c r="GWX41" s="636"/>
      <c r="GWY41" s="636"/>
      <c r="GWZ41" s="636"/>
      <c r="GXA41" s="636"/>
      <c r="GXB41" s="636"/>
      <c r="GXC41" s="636"/>
      <c r="GXD41" s="636"/>
      <c r="GXE41" s="636"/>
      <c r="GXF41" s="636"/>
      <c r="GXG41" s="636"/>
      <c r="GXH41" s="636"/>
      <c r="GXI41" s="636"/>
      <c r="GXJ41" s="636"/>
      <c r="GXK41" s="636"/>
      <c r="GXL41" s="636"/>
      <c r="GXM41" s="636"/>
      <c r="GXN41" s="636"/>
      <c r="GXO41" s="636"/>
      <c r="GXP41" s="636"/>
      <c r="GXQ41" s="636"/>
      <c r="GXR41" s="636"/>
      <c r="GXS41" s="636"/>
      <c r="GXT41" s="636"/>
      <c r="GXU41" s="636"/>
      <c r="GXV41" s="636"/>
      <c r="GXW41" s="636"/>
      <c r="GXX41" s="636"/>
      <c r="GXY41" s="636"/>
      <c r="GXZ41" s="636"/>
      <c r="GYA41" s="636"/>
      <c r="GYB41" s="636"/>
      <c r="GYC41" s="636"/>
      <c r="GYD41" s="636"/>
      <c r="GYE41" s="636"/>
      <c r="GYF41" s="636"/>
      <c r="GYG41" s="636"/>
      <c r="GYH41" s="636"/>
      <c r="GYI41" s="636"/>
      <c r="GYJ41" s="636"/>
      <c r="GYK41" s="636"/>
      <c r="GYL41" s="636"/>
      <c r="GYM41" s="636"/>
      <c r="GYN41" s="636"/>
      <c r="GYO41" s="636"/>
      <c r="GYP41" s="636"/>
      <c r="GYQ41" s="636"/>
      <c r="GYR41" s="636"/>
      <c r="GYS41" s="636"/>
      <c r="GYT41" s="636"/>
      <c r="GYU41" s="636"/>
      <c r="GYV41" s="636"/>
      <c r="GYW41" s="636"/>
      <c r="GYX41" s="636"/>
      <c r="GYY41" s="636"/>
      <c r="GYZ41" s="636"/>
      <c r="GZA41" s="636"/>
      <c r="GZB41" s="636"/>
      <c r="GZC41" s="636"/>
      <c r="GZD41" s="636"/>
      <c r="GZE41" s="636"/>
      <c r="GZF41" s="636"/>
      <c r="GZG41" s="636"/>
      <c r="GZH41" s="636"/>
      <c r="GZI41" s="636"/>
      <c r="GZJ41" s="636"/>
      <c r="GZK41" s="636"/>
      <c r="GZL41" s="636"/>
      <c r="GZM41" s="636"/>
      <c r="GZN41" s="636"/>
      <c r="GZO41" s="636"/>
      <c r="GZP41" s="636"/>
      <c r="GZQ41" s="636"/>
      <c r="GZR41" s="636"/>
      <c r="GZS41" s="636"/>
      <c r="GZT41" s="636"/>
      <c r="GZU41" s="636"/>
      <c r="GZV41" s="636"/>
      <c r="GZW41" s="636"/>
      <c r="GZX41" s="636"/>
      <c r="GZY41" s="636"/>
      <c r="GZZ41" s="636"/>
      <c r="HAA41" s="636"/>
      <c r="HAB41" s="636"/>
      <c r="HAC41" s="636"/>
      <c r="HAD41" s="636"/>
      <c r="HAE41" s="636"/>
      <c r="HAF41" s="636"/>
      <c r="HAG41" s="636"/>
      <c r="HAH41" s="636"/>
      <c r="HAI41" s="636"/>
      <c r="HAJ41" s="636"/>
      <c r="HAK41" s="636"/>
      <c r="HAL41" s="636"/>
      <c r="HAM41" s="636"/>
      <c r="HAN41" s="636"/>
      <c r="HAO41" s="636"/>
      <c r="HAP41" s="636"/>
      <c r="HAQ41" s="636"/>
      <c r="HAR41" s="636"/>
      <c r="HAS41" s="636"/>
      <c r="HAT41" s="636"/>
      <c r="HAU41" s="636"/>
      <c r="HAV41" s="636"/>
      <c r="HAW41" s="636"/>
      <c r="HAX41" s="636"/>
      <c r="HAY41" s="636"/>
      <c r="HAZ41" s="636"/>
      <c r="HBA41" s="636"/>
      <c r="HBB41" s="636"/>
      <c r="HBC41" s="636"/>
      <c r="HBD41" s="636"/>
      <c r="HBE41" s="636"/>
      <c r="HBF41" s="636"/>
      <c r="HBG41" s="636"/>
      <c r="HBH41" s="636"/>
      <c r="HBI41" s="636"/>
      <c r="HBJ41" s="636"/>
      <c r="HBK41" s="636"/>
      <c r="HBL41" s="636"/>
      <c r="HBM41" s="636"/>
      <c r="HBN41" s="636"/>
      <c r="HBO41" s="636"/>
      <c r="HBP41" s="636"/>
      <c r="HBQ41" s="636"/>
      <c r="HBR41" s="636"/>
      <c r="HBS41" s="636"/>
      <c r="HBT41" s="636"/>
      <c r="HBU41" s="636"/>
      <c r="HBV41" s="636"/>
      <c r="HBW41" s="636"/>
      <c r="HBX41" s="636"/>
      <c r="HBY41" s="636"/>
      <c r="HBZ41" s="636"/>
      <c r="HCA41" s="636"/>
      <c r="HCB41" s="636"/>
      <c r="HCC41" s="636"/>
      <c r="HCD41" s="636"/>
      <c r="HCE41" s="636"/>
      <c r="HCF41" s="636"/>
      <c r="HCG41" s="636"/>
      <c r="HCH41" s="636"/>
      <c r="HCI41" s="636"/>
      <c r="HCJ41" s="636"/>
      <c r="HCK41" s="636"/>
      <c r="HCL41" s="636"/>
      <c r="HCM41" s="636"/>
      <c r="HCN41" s="636"/>
      <c r="HCO41" s="636"/>
      <c r="HCP41" s="636"/>
      <c r="HCQ41" s="636"/>
      <c r="HCR41" s="636"/>
      <c r="HCS41" s="636"/>
      <c r="HCT41" s="636"/>
      <c r="HCU41" s="636"/>
      <c r="HCV41" s="636"/>
      <c r="HCW41" s="636"/>
      <c r="HCX41" s="636"/>
      <c r="HCY41" s="636"/>
      <c r="HCZ41" s="636"/>
      <c r="HDA41" s="636"/>
      <c r="HDB41" s="636"/>
      <c r="HDC41" s="636"/>
      <c r="HDD41" s="636"/>
      <c r="HDE41" s="636"/>
      <c r="HDF41" s="636"/>
      <c r="HDG41" s="636"/>
      <c r="HDH41" s="636"/>
      <c r="HDI41" s="636"/>
      <c r="HDJ41" s="636"/>
      <c r="HDK41" s="636"/>
      <c r="HDL41" s="636"/>
      <c r="HDM41" s="636"/>
      <c r="HDN41" s="636"/>
      <c r="HDO41" s="636"/>
      <c r="HDP41" s="636"/>
      <c r="HDQ41" s="636"/>
      <c r="HDR41" s="636"/>
      <c r="HDS41" s="636"/>
      <c r="HDT41" s="636"/>
      <c r="HDU41" s="636"/>
      <c r="HDV41" s="636"/>
      <c r="HDW41" s="636"/>
      <c r="HDX41" s="636"/>
      <c r="HDY41" s="636"/>
      <c r="HDZ41" s="636"/>
      <c r="HEA41" s="636"/>
      <c r="HEB41" s="636"/>
      <c r="HEC41" s="636"/>
      <c r="HED41" s="636"/>
      <c r="HEE41" s="636"/>
      <c r="HEF41" s="636"/>
      <c r="HEG41" s="636"/>
      <c r="HEH41" s="636"/>
      <c r="HEI41" s="636"/>
      <c r="HEJ41" s="636"/>
      <c r="HEK41" s="636"/>
      <c r="HEL41" s="636"/>
      <c r="HEM41" s="636"/>
      <c r="HEN41" s="636"/>
      <c r="HEO41" s="636"/>
      <c r="HEP41" s="636"/>
      <c r="HEQ41" s="636"/>
      <c r="HER41" s="636"/>
      <c r="HES41" s="636"/>
      <c r="HET41" s="636"/>
      <c r="HEU41" s="636"/>
      <c r="HEV41" s="636"/>
      <c r="HEW41" s="636"/>
      <c r="HEX41" s="636"/>
      <c r="HEY41" s="636"/>
      <c r="HEZ41" s="636"/>
      <c r="HFA41" s="636"/>
      <c r="HFB41" s="636"/>
      <c r="HFC41" s="636"/>
      <c r="HFD41" s="636"/>
      <c r="HFE41" s="636"/>
      <c r="HFF41" s="636"/>
      <c r="HFG41" s="636"/>
      <c r="HFH41" s="636"/>
      <c r="HFI41" s="636"/>
      <c r="HFJ41" s="636"/>
      <c r="HFK41" s="636"/>
      <c r="HFL41" s="636"/>
      <c r="HFM41" s="636"/>
      <c r="HFN41" s="636"/>
      <c r="HFO41" s="636"/>
      <c r="HFP41" s="636"/>
      <c r="HFQ41" s="636"/>
      <c r="HFR41" s="636"/>
      <c r="HFS41" s="636"/>
      <c r="HFT41" s="636"/>
      <c r="HFU41" s="636"/>
      <c r="HFV41" s="636"/>
      <c r="HFW41" s="636"/>
      <c r="HFX41" s="636"/>
      <c r="HFY41" s="636"/>
      <c r="HFZ41" s="636"/>
      <c r="HGA41" s="636"/>
      <c r="HGB41" s="636"/>
      <c r="HGC41" s="636"/>
      <c r="HGD41" s="636"/>
      <c r="HGE41" s="636"/>
      <c r="HGF41" s="636"/>
      <c r="HGG41" s="636"/>
      <c r="HGH41" s="636"/>
      <c r="HGI41" s="636"/>
      <c r="HGJ41" s="636"/>
      <c r="HGK41" s="636"/>
      <c r="HGL41" s="636"/>
      <c r="HGM41" s="636"/>
      <c r="HGN41" s="636"/>
      <c r="HGO41" s="636"/>
      <c r="HGP41" s="636"/>
      <c r="HGQ41" s="636"/>
      <c r="HGR41" s="636"/>
      <c r="HGS41" s="636"/>
      <c r="HGT41" s="636"/>
      <c r="HGU41" s="636"/>
      <c r="HGV41" s="636"/>
      <c r="HGW41" s="636"/>
      <c r="HGX41" s="636"/>
      <c r="HGY41" s="636"/>
      <c r="HGZ41" s="636"/>
      <c r="HHA41" s="636"/>
      <c r="HHB41" s="636"/>
      <c r="HHC41" s="636"/>
      <c r="HHD41" s="636"/>
      <c r="HHE41" s="636"/>
      <c r="HHF41" s="636"/>
      <c r="HHG41" s="636"/>
      <c r="HHH41" s="636"/>
      <c r="HHI41" s="636"/>
      <c r="HHJ41" s="636"/>
      <c r="HHK41" s="636"/>
      <c r="HHL41" s="636"/>
      <c r="HHM41" s="636"/>
      <c r="HHN41" s="636"/>
      <c r="HHO41" s="636"/>
      <c r="HHP41" s="636"/>
      <c r="HHQ41" s="636"/>
      <c r="HHR41" s="636"/>
      <c r="HHS41" s="636"/>
      <c r="HHT41" s="636"/>
      <c r="HHU41" s="636"/>
      <c r="HHV41" s="636"/>
      <c r="HHW41" s="636"/>
      <c r="HHX41" s="636"/>
      <c r="HHY41" s="636"/>
      <c r="HHZ41" s="636"/>
      <c r="HIA41" s="636"/>
      <c r="HIB41" s="636"/>
      <c r="HIC41" s="636"/>
      <c r="HID41" s="636"/>
      <c r="HIE41" s="636"/>
      <c r="HIF41" s="636"/>
      <c r="HIG41" s="636"/>
      <c r="HIH41" s="636"/>
      <c r="HII41" s="636"/>
      <c r="HIJ41" s="636"/>
      <c r="HIK41" s="636"/>
      <c r="HIL41" s="636"/>
      <c r="HIM41" s="636"/>
      <c r="HIN41" s="636"/>
      <c r="HIO41" s="636"/>
      <c r="HIP41" s="636"/>
      <c r="HIQ41" s="636"/>
      <c r="HIR41" s="636"/>
      <c r="HIS41" s="636"/>
      <c r="HIT41" s="636"/>
      <c r="HIU41" s="636"/>
      <c r="HIV41" s="636"/>
      <c r="HIW41" s="636"/>
      <c r="HIX41" s="636"/>
      <c r="HIY41" s="636"/>
      <c r="HIZ41" s="636"/>
      <c r="HJA41" s="636"/>
      <c r="HJB41" s="636"/>
      <c r="HJC41" s="636"/>
      <c r="HJD41" s="636"/>
      <c r="HJE41" s="636"/>
      <c r="HJF41" s="636"/>
      <c r="HJG41" s="636"/>
      <c r="HJH41" s="636"/>
      <c r="HJI41" s="636"/>
      <c r="HJJ41" s="636"/>
      <c r="HJK41" s="636"/>
      <c r="HJL41" s="636"/>
      <c r="HJM41" s="636"/>
      <c r="HJN41" s="636"/>
      <c r="HJO41" s="636"/>
      <c r="HJP41" s="636"/>
      <c r="HJQ41" s="636"/>
      <c r="HJR41" s="636"/>
      <c r="HJS41" s="636"/>
      <c r="HJT41" s="636"/>
      <c r="HJU41" s="636"/>
      <c r="HJV41" s="636"/>
      <c r="HJW41" s="636"/>
      <c r="HJX41" s="636"/>
      <c r="HJY41" s="636"/>
      <c r="HJZ41" s="636"/>
      <c r="HKA41" s="636"/>
      <c r="HKB41" s="636"/>
      <c r="HKC41" s="636"/>
      <c r="HKD41" s="636"/>
      <c r="HKE41" s="636"/>
      <c r="HKF41" s="636"/>
      <c r="HKG41" s="636"/>
      <c r="HKH41" s="636"/>
      <c r="HKI41" s="636"/>
      <c r="HKJ41" s="636"/>
      <c r="HKK41" s="636"/>
      <c r="HKL41" s="636"/>
      <c r="HKM41" s="636"/>
      <c r="HKN41" s="636"/>
      <c r="HKO41" s="636"/>
      <c r="HKP41" s="636"/>
      <c r="HKQ41" s="636"/>
      <c r="HKR41" s="636"/>
      <c r="HKS41" s="636"/>
      <c r="HKT41" s="636"/>
      <c r="HKU41" s="636"/>
      <c r="HKV41" s="636"/>
      <c r="HKW41" s="636"/>
      <c r="HKX41" s="636"/>
      <c r="HKY41" s="636"/>
      <c r="HKZ41" s="636"/>
      <c r="HLA41" s="636"/>
      <c r="HLB41" s="636"/>
      <c r="HLC41" s="636"/>
      <c r="HLD41" s="636"/>
      <c r="HLE41" s="636"/>
      <c r="HLF41" s="636"/>
      <c r="HLG41" s="636"/>
      <c r="HLH41" s="636"/>
      <c r="HLI41" s="636"/>
      <c r="HLJ41" s="636"/>
      <c r="HLK41" s="636"/>
      <c r="HLL41" s="636"/>
      <c r="HLM41" s="636"/>
      <c r="HLN41" s="636"/>
      <c r="HLO41" s="636"/>
      <c r="HLP41" s="636"/>
      <c r="HLQ41" s="636"/>
      <c r="HLR41" s="636"/>
      <c r="HLS41" s="636"/>
      <c r="HLT41" s="636"/>
      <c r="HLU41" s="636"/>
      <c r="HLV41" s="636"/>
      <c r="HLW41" s="636"/>
      <c r="HLX41" s="636"/>
      <c r="HLY41" s="636"/>
      <c r="HLZ41" s="636"/>
      <c r="HMA41" s="636"/>
      <c r="HMB41" s="636"/>
      <c r="HMC41" s="636"/>
      <c r="HMD41" s="636"/>
      <c r="HME41" s="636"/>
      <c r="HMF41" s="636"/>
      <c r="HMG41" s="636"/>
      <c r="HMH41" s="636"/>
      <c r="HMI41" s="636"/>
      <c r="HMJ41" s="636"/>
      <c r="HMK41" s="636"/>
      <c r="HML41" s="636"/>
      <c r="HMM41" s="636"/>
      <c r="HMN41" s="636"/>
      <c r="HMO41" s="636"/>
      <c r="HMP41" s="636"/>
      <c r="HMQ41" s="636"/>
      <c r="HMR41" s="636"/>
      <c r="HMS41" s="636"/>
      <c r="HMT41" s="636"/>
      <c r="HMU41" s="636"/>
      <c r="HMV41" s="636"/>
      <c r="HMW41" s="636"/>
      <c r="HMX41" s="636"/>
      <c r="HMY41" s="636"/>
      <c r="HMZ41" s="636"/>
      <c r="HNA41" s="636"/>
      <c r="HNB41" s="636"/>
      <c r="HNC41" s="636"/>
      <c r="HND41" s="636"/>
      <c r="HNE41" s="636"/>
      <c r="HNF41" s="636"/>
      <c r="HNG41" s="636"/>
      <c r="HNH41" s="636"/>
      <c r="HNI41" s="636"/>
      <c r="HNJ41" s="636"/>
      <c r="HNK41" s="636"/>
      <c r="HNL41" s="636"/>
      <c r="HNM41" s="636"/>
      <c r="HNN41" s="636"/>
      <c r="HNO41" s="636"/>
      <c r="HNP41" s="636"/>
      <c r="HNQ41" s="636"/>
      <c r="HNR41" s="636"/>
      <c r="HNS41" s="636"/>
      <c r="HNT41" s="636"/>
      <c r="HNU41" s="636"/>
      <c r="HNV41" s="636"/>
      <c r="HNW41" s="636"/>
      <c r="HNX41" s="636"/>
      <c r="HNY41" s="636"/>
      <c r="HNZ41" s="636"/>
      <c r="HOA41" s="636"/>
      <c r="HOB41" s="636"/>
      <c r="HOC41" s="636"/>
      <c r="HOD41" s="636"/>
      <c r="HOE41" s="636"/>
      <c r="HOF41" s="636"/>
      <c r="HOG41" s="636"/>
      <c r="HOH41" s="636"/>
      <c r="HOI41" s="636"/>
      <c r="HOJ41" s="636"/>
      <c r="HOK41" s="636"/>
      <c r="HOL41" s="636"/>
      <c r="HOM41" s="636"/>
      <c r="HON41" s="636"/>
      <c r="HOO41" s="636"/>
      <c r="HOP41" s="636"/>
      <c r="HOQ41" s="636"/>
      <c r="HOR41" s="636"/>
      <c r="HOS41" s="636"/>
      <c r="HOT41" s="636"/>
      <c r="HOU41" s="636"/>
      <c r="HOV41" s="636"/>
      <c r="HOW41" s="636"/>
      <c r="HOX41" s="636"/>
      <c r="HOY41" s="636"/>
      <c r="HOZ41" s="636"/>
      <c r="HPA41" s="636"/>
      <c r="HPB41" s="636"/>
      <c r="HPC41" s="636"/>
      <c r="HPD41" s="636"/>
      <c r="HPE41" s="636"/>
      <c r="HPF41" s="636"/>
      <c r="HPG41" s="636"/>
      <c r="HPH41" s="636"/>
      <c r="HPI41" s="636"/>
      <c r="HPJ41" s="636"/>
      <c r="HPK41" s="636"/>
      <c r="HPL41" s="636"/>
      <c r="HPM41" s="636"/>
      <c r="HPN41" s="636"/>
      <c r="HPO41" s="636"/>
      <c r="HPP41" s="636"/>
      <c r="HPQ41" s="636"/>
      <c r="HPR41" s="636"/>
      <c r="HPS41" s="636"/>
      <c r="HPT41" s="636"/>
      <c r="HPU41" s="636"/>
      <c r="HPV41" s="636"/>
      <c r="HPW41" s="636"/>
      <c r="HPX41" s="636"/>
      <c r="HPY41" s="636"/>
      <c r="HPZ41" s="636"/>
      <c r="HQA41" s="636"/>
      <c r="HQB41" s="636"/>
      <c r="HQC41" s="636"/>
      <c r="HQD41" s="636"/>
      <c r="HQE41" s="636"/>
      <c r="HQF41" s="636"/>
      <c r="HQG41" s="636"/>
      <c r="HQH41" s="636"/>
      <c r="HQI41" s="636"/>
      <c r="HQJ41" s="636"/>
      <c r="HQK41" s="636"/>
      <c r="HQL41" s="636"/>
      <c r="HQM41" s="636"/>
      <c r="HQN41" s="636"/>
      <c r="HQO41" s="636"/>
      <c r="HQP41" s="636"/>
      <c r="HQQ41" s="636"/>
      <c r="HQR41" s="636"/>
      <c r="HQS41" s="636"/>
      <c r="HQT41" s="636"/>
      <c r="HQU41" s="636"/>
      <c r="HQV41" s="636"/>
      <c r="HQW41" s="636"/>
      <c r="HQX41" s="636"/>
      <c r="HQY41" s="636"/>
      <c r="HQZ41" s="636"/>
      <c r="HRA41" s="636"/>
      <c r="HRB41" s="636"/>
      <c r="HRC41" s="636"/>
      <c r="HRD41" s="636"/>
      <c r="HRE41" s="636"/>
      <c r="HRF41" s="636"/>
      <c r="HRG41" s="636"/>
      <c r="HRH41" s="636"/>
      <c r="HRI41" s="636"/>
      <c r="HRJ41" s="636"/>
      <c r="HRK41" s="636"/>
      <c r="HRL41" s="636"/>
      <c r="HRM41" s="636"/>
      <c r="HRN41" s="636"/>
      <c r="HRO41" s="636"/>
      <c r="HRP41" s="636"/>
      <c r="HRQ41" s="636"/>
      <c r="HRR41" s="636"/>
      <c r="HRS41" s="636"/>
      <c r="HRT41" s="636"/>
      <c r="HRU41" s="636"/>
      <c r="HRV41" s="636"/>
      <c r="HRW41" s="636"/>
      <c r="HRX41" s="636"/>
      <c r="HRY41" s="636"/>
      <c r="HRZ41" s="636"/>
      <c r="HSA41" s="636"/>
      <c r="HSB41" s="636"/>
      <c r="HSC41" s="636"/>
      <c r="HSD41" s="636"/>
      <c r="HSE41" s="636"/>
      <c r="HSF41" s="636"/>
      <c r="HSG41" s="636"/>
      <c r="HSH41" s="636"/>
      <c r="HSI41" s="636"/>
      <c r="HSJ41" s="636"/>
      <c r="HSK41" s="636"/>
      <c r="HSL41" s="636"/>
      <c r="HSM41" s="636"/>
      <c r="HSN41" s="636"/>
      <c r="HSO41" s="636"/>
      <c r="HSP41" s="636"/>
      <c r="HSQ41" s="636"/>
      <c r="HSR41" s="636"/>
      <c r="HSS41" s="636"/>
      <c r="HST41" s="636"/>
      <c r="HSU41" s="636"/>
      <c r="HSV41" s="636"/>
      <c r="HSW41" s="636"/>
      <c r="HSX41" s="636"/>
      <c r="HSY41" s="636"/>
      <c r="HSZ41" s="636"/>
      <c r="HTA41" s="636"/>
      <c r="HTB41" s="636"/>
      <c r="HTC41" s="636"/>
      <c r="HTD41" s="636"/>
      <c r="HTE41" s="636"/>
      <c r="HTF41" s="636"/>
      <c r="HTG41" s="636"/>
      <c r="HTH41" s="636"/>
      <c r="HTI41" s="636"/>
      <c r="HTJ41" s="636"/>
      <c r="HTK41" s="636"/>
      <c r="HTL41" s="636"/>
      <c r="HTM41" s="636"/>
      <c r="HTN41" s="636"/>
      <c r="HTO41" s="636"/>
      <c r="HTP41" s="636"/>
      <c r="HTQ41" s="636"/>
      <c r="HTR41" s="636"/>
      <c r="HTS41" s="636"/>
      <c r="HTT41" s="636"/>
      <c r="HTU41" s="636"/>
      <c r="HTV41" s="636"/>
      <c r="HTW41" s="636"/>
      <c r="HTX41" s="636"/>
      <c r="HTY41" s="636"/>
      <c r="HTZ41" s="636"/>
      <c r="HUA41" s="636"/>
      <c r="HUB41" s="636"/>
      <c r="HUC41" s="636"/>
      <c r="HUD41" s="636"/>
      <c r="HUE41" s="636"/>
      <c r="HUF41" s="636"/>
      <c r="HUG41" s="636"/>
      <c r="HUH41" s="636"/>
      <c r="HUI41" s="636"/>
      <c r="HUJ41" s="636"/>
      <c r="HUK41" s="636"/>
      <c r="HUL41" s="636"/>
      <c r="HUM41" s="636"/>
      <c r="HUN41" s="636"/>
      <c r="HUO41" s="636"/>
      <c r="HUP41" s="636"/>
      <c r="HUQ41" s="636"/>
      <c r="HUR41" s="636"/>
      <c r="HUS41" s="636"/>
      <c r="HUT41" s="636"/>
      <c r="HUU41" s="636"/>
      <c r="HUV41" s="636"/>
      <c r="HUW41" s="636"/>
      <c r="HUX41" s="636"/>
      <c r="HUY41" s="636"/>
      <c r="HUZ41" s="636"/>
      <c r="HVA41" s="636"/>
      <c r="HVB41" s="636"/>
      <c r="HVC41" s="636"/>
      <c r="HVD41" s="636"/>
      <c r="HVE41" s="636"/>
      <c r="HVF41" s="636"/>
      <c r="HVG41" s="636"/>
      <c r="HVH41" s="636"/>
      <c r="HVI41" s="636"/>
      <c r="HVJ41" s="636"/>
      <c r="HVK41" s="636"/>
      <c r="HVL41" s="636"/>
      <c r="HVM41" s="636"/>
      <c r="HVN41" s="636"/>
      <c r="HVO41" s="636"/>
      <c r="HVP41" s="636"/>
      <c r="HVQ41" s="636"/>
      <c r="HVR41" s="636"/>
      <c r="HVS41" s="636"/>
      <c r="HVT41" s="636"/>
      <c r="HVU41" s="636"/>
      <c r="HVV41" s="636"/>
      <c r="HVW41" s="636"/>
      <c r="HVX41" s="636"/>
      <c r="HVY41" s="636"/>
      <c r="HVZ41" s="636"/>
      <c r="HWA41" s="636"/>
      <c r="HWB41" s="636"/>
      <c r="HWC41" s="636"/>
      <c r="HWD41" s="636"/>
      <c r="HWE41" s="636"/>
      <c r="HWF41" s="636"/>
      <c r="HWG41" s="636"/>
      <c r="HWH41" s="636"/>
      <c r="HWI41" s="636"/>
      <c r="HWJ41" s="636"/>
      <c r="HWK41" s="636"/>
      <c r="HWL41" s="636"/>
      <c r="HWM41" s="636"/>
      <c r="HWN41" s="636"/>
      <c r="HWO41" s="636"/>
      <c r="HWP41" s="636"/>
      <c r="HWQ41" s="636"/>
      <c r="HWR41" s="636"/>
      <c r="HWS41" s="636"/>
      <c r="HWT41" s="636"/>
      <c r="HWU41" s="636"/>
      <c r="HWV41" s="636"/>
      <c r="HWW41" s="636"/>
      <c r="HWX41" s="636"/>
      <c r="HWY41" s="636"/>
      <c r="HWZ41" s="636"/>
      <c r="HXA41" s="636"/>
      <c r="HXB41" s="636"/>
      <c r="HXC41" s="636"/>
      <c r="HXD41" s="636"/>
      <c r="HXE41" s="636"/>
      <c r="HXF41" s="636"/>
      <c r="HXG41" s="636"/>
      <c r="HXH41" s="636"/>
      <c r="HXI41" s="636"/>
      <c r="HXJ41" s="636"/>
      <c r="HXK41" s="636"/>
      <c r="HXL41" s="636"/>
      <c r="HXM41" s="636"/>
      <c r="HXN41" s="636"/>
      <c r="HXO41" s="636"/>
      <c r="HXP41" s="636"/>
      <c r="HXQ41" s="636"/>
      <c r="HXR41" s="636"/>
      <c r="HXS41" s="636"/>
      <c r="HXT41" s="636"/>
      <c r="HXU41" s="636"/>
      <c r="HXV41" s="636"/>
      <c r="HXW41" s="636"/>
      <c r="HXX41" s="636"/>
      <c r="HXY41" s="636"/>
      <c r="HXZ41" s="636"/>
      <c r="HYA41" s="636"/>
      <c r="HYB41" s="636"/>
      <c r="HYC41" s="636"/>
      <c r="HYD41" s="636"/>
      <c r="HYE41" s="636"/>
      <c r="HYF41" s="636"/>
      <c r="HYG41" s="636"/>
      <c r="HYH41" s="636"/>
      <c r="HYI41" s="636"/>
      <c r="HYJ41" s="636"/>
      <c r="HYK41" s="636"/>
      <c r="HYL41" s="636"/>
      <c r="HYM41" s="636"/>
      <c r="HYN41" s="636"/>
      <c r="HYO41" s="636"/>
      <c r="HYP41" s="636"/>
      <c r="HYQ41" s="636"/>
      <c r="HYR41" s="636"/>
      <c r="HYS41" s="636"/>
      <c r="HYT41" s="636"/>
      <c r="HYU41" s="636"/>
      <c r="HYV41" s="636"/>
      <c r="HYW41" s="636"/>
      <c r="HYX41" s="636"/>
      <c r="HYY41" s="636"/>
      <c r="HYZ41" s="636"/>
      <c r="HZA41" s="636"/>
      <c r="HZB41" s="636"/>
      <c r="HZC41" s="636"/>
      <c r="HZD41" s="636"/>
      <c r="HZE41" s="636"/>
      <c r="HZF41" s="636"/>
      <c r="HZG41" s="636"/>
      <c r="HZH41" s="636"/>
      <c r="HZI41" s="636"/>
      <c r="HZJ41" s="636"/>
      <c r="HZK41" s="636"/>
      <c r="HZL41" s="636"/>
      <c r="HZM41" s="636"/>
      <c r="HZN41" s="636"/>
      <c r="HZO41" s="636"/>
      <c r="HZP41" s="636"/>
      <c r="HZQ41" s="636"/>
      <c r="HZR41" s="636"/>
      <c r="HZS41" s="636"/>
      <c r="HZT41" s="636"/>
      <c r="HZU41" s="636"/>
      <c r="HZV41" s="636"/>
      <c r="HZW41" s="636"/>
      <c r="HZX41" s="636"/>
      <c r="HZY41" s="636"/>
      <c r="HZZ41" s="636"/>
      <c r="IAA41" s="636"/>
      <c r="IAB41" s="636"/>
      <c r="IAC41" s="636"/>
      <c r="IAD41" s="636"/>
      <c r="IAE41" s="636"/>
      <c r="IAF41" s="636"/>
      <c r="IAG41" s="636"/>
      <c r="IAH41" s="636"/>
      <c r="IAI41" s="636"/>
      <c r="IAJ41" s="636"/>
      <c r="IAK41" s="636"/>
      <c r="IAL41" s="636"/>
      <c r="IAM41" s="636"/>
      <c r="IAN41" s="636"/>
      <c r="IAO41" s="636"/>
      <c r="IAP41" s="636"/>
      <c r="IAQ41" s="636"/>
      <c r="IAR41" s="636"/>
      <c r="IAS41" s="636"/>
      <c r="IAT41" s="636"/>
      <c r="IAU41" s="636"/>
      <c r="IAV41" s="636"/>
      <c r="IAW41" s="636"/>
      <c r="IAX41" s="636"/>
      <c r="IAY41" s="636"/>
      <c r="IAZ41" s="636"/>
      <c r="IBA41" s="636"/>
      <c r="IBB41" s="636"/>
      <c r="IBC41" s="636"/>
      <c r="IBD41" s="636"/>
      <c r="IBE41" s="636"/>
      <c r="IBF41" s="636"/>
      <c r="IBG41" s="636"/>
      <c r="IBH41" s="636"/>
      <c r="IBI41" s="636"/>
      <c r="IBJ41" s="636"/>
      <c r="IBK41" s="636"/>
      <c r="IBL41" s="636"/>
      <c r="IBM41" s="636"/>
      <c r="IBN41" s="636"/>
      <c r="IBO41" s="636"/>
      <c r="IBP41" s="636"/>
      <c r="IBQ41" s="636"/>
      <c r="IBR41" s="636"/>
      <c r="IBS41" s="636"/>
      <c r="IBT41" s="636"/>
      <c r="IBU41" s="636"/>
      <c r="IBV41" s="636"/>
      <c r="IBW41" s="636"/>
      <c r="IBX41" s="636"/>
      <c r="IBY41" s="636"/>
      <c r="IBZ41" s="636"/>
      <c r="ICA41" s="636"/>
      <c r="ICB41" s="636"/>
      <c r="ICC41" s="636"/>
      <c r="ICD41" s="636"/>
      <c r="ICE41" s="636"/>
      <c r="ICF41" s="636"/>
      <c r="ICG41" s="636"/>
      <c r="ICH41" s="636"/>
      <c r="ICI41" s="636"/>
      <c r="ICJ41" s="636"/>
      <c r="ICK41" s="636"/>
      <c r="ICL41" s="636"/>
      <c r="ICM41" s="636"/>
      <c r="ICN41" s="636"/>
      <c r="ICO41" s="636"/>
      <c r="ICP41" s="636"/>
      <c r="ICQ41" s="636"/>
      <c r="ICR41" s="636"/>
      <c r="ICS41" s="636"/>
      <c r="ICT41" s="636"/>
      <c r="ICU41" s="636"/>
      <c r="ICV41" s="636"/>
      <c r="ICW41" s="636"/>
      <c r="ICX41" s="636"/>
      <c r="ICY41" s="636"/>
      <c r="ICZ41" s="636"/>
      <c r="IDA41" s="636"/>
      <c r="IDB41" s="636"/>
      <c r="IDC41" s="636"/>
      <c r="IDD41" s="636"/>
      <c r="IDE41" s="636"/>
      <c r="IDF41" s="636"/>
      <c r="IDG41" s="636"/>
      <c r="IDH41" s="636"/>
      <c r="IDI41" s="636"/>
      <c r="IDJ41" s="636"/>
      <c r="IDK41" s="636"/>
      <c r="IDL41" s="636"/>
      <c r="IDM41" s="636"/>
      <c r="IDN41" s="636"/>
      <c r="IDO41" s="636"/>
      <c r="IDP41" s="636"/>
      <c r="IDQ41" s="636"/>
      <c r="IDR41" s="636"/>
      <c r="IDS41" s="636"/>
      <c r="IDT41" s="636"/>
      <c r="IDU41" s="636"/>
      <c r="IDV41" s="636"/>
      <c r="IDW41" s="636"/>
      <c r="IDX41" s="636"/>
      <c r="IDY41" s="636"/>
      <c r="IDZ41" s="636"/>
      <c r="IEA41" s="636"/>
      <c r="IEB41" s="636"/>
      <c r="IEC41" s="636"/>
      <c r="IED41" s="636"/>
      <c r="IEE41" s="636"/>
      <c r="IEF41" s="636"/>
      <c r="IEG41" s="636"/>
      <c r="IEH41" s="636"/>
      <c r="IEI41" s="636"/>
      <c r="IEJ41" s="636"/>
      <c r="IEK41" s="636"/>
      <c r="IEL41" s="636"/>
      <c r="IEM41" s="636"/>
      <c r="IEN41" s="636"/>
      <c r="IEO41" s="636"/>
      <c r="IEP41" s="636"/>
      <c r="IEQ41" s="636"/>
      <c r="IER41" s="636"/>
      <c r="IES41" s="636"/>
      <c r="IET41" s="636"/>
      <c r="IEU41" s="636"/>
      <c r="IEV41" s="636"/>
      <c r="IEW41" s="636"/>
      <c r="IEX41" s="636"/>
      <c r="IEY41" s="636"/>
      <c r="IEZ41" s="636"/>
      <c r="IFA41" s="636"/>
      <c r="IFB41" s="636"/>
      <c r="IFC41" s="636"/>
      <c r="IFD41" s="636"/>
      <c r="IFE41" s="636"/>
      <c r="IFF41" s="636"/>
      <c r="IFG41" s="636"/>
      <c r="IFH41" s="636"/>
      <c r="IFI41" s="636"/>
      <c r="IFJ41" s="636"/>
      <c r="IFK41" s="636"/>
      <c r="IFL41" s="636"/>
      <c r="IFM41" s="636"/>
      <c r="IFN41" s="636"/>
      <c r="IFO41" s="636"/>
      <c r="IFP41" s="636"/>
      <c r="IFQ41" s="636"/>
      <c r="IFR41" s="636"/>
      <c r="IFS41" s="636"/>
      <c r="IFT41" s="636"/>
      <c r="IFU41" s="636"/>
      <c r="IFV41" s="636"/>
      <c r="IFW41" s="636"/>
      <c r="IFX41" s="636"/>
      <c r="IFY41" s="636"/>
      <c r="IFZ41" s="636"/>
      <c r="IGA41" s="636"/>
      <c r="IGB41" s="636"/>
      <c r="IGC41" s="636"/>
      <c r="IGD41" s="636"/>
      <c r="IGE41" s="636"/>
      <c r="IGF41" s="636"/>
      <c r="IGG41" s="636"/>
      <c r="IGH41" s="636"/>
      <c r="IGI41" s="636"/>
      <c r="IGJ41" s="636"/>
      <c r="IGK41" s="636"/>
      <c r="IGL41" s="636"/>
      <c r="IGM41" s="636"/>
      <c r="IGN41" s="636"/>
      <c r="IGO41" s="636"/>
      <c r="IGP41" s="636"/>
      <c r="IGQ41" s="636"/>
      <c r="IGR41" s="636"/>
      <c r="IGS41" s="636"/>
      <c r="IGT41" s="636"/>
      <c r="IGU41" s="636"/>
      <c r="IGV41" s="636"/>
      <c r="IGW41" s="636"/>
      <c r="IGX41" s="636"/>
      <c r="IGY41" s="636"/>
      <c r="IGZ41" s="636"/>
      <c r="IHA41" s="636"/>
      <c r="IHB41" s="636"/>
      <c r="IHC41" s="636"/>
      <c r="IHD41" s="636"/>
      <c r="IHE41" s="636"/>
      <c r="IHF41" s="636"/>
      <c r="IHG41" s="636"/>
      <c r="IHH41" s="636"/>
      <c r="IHI41" s="636"/>
      <c r="IHJ41" s="636"/>
      <c r="IHK41" s="636"/>
      <c r="IHL41" s="636"/>
      <c r="IHM41" s="636"/>
      <c r="IHN41" s="636"/>
      <c r="IHO41" s="636"/>
      <c r="IHP41" s="636"/>
      <c r="IHQ41" s="636"/>
      <c r="IHR41" s="636"/>
      <c r="IHS41" s="636"/>
      <c r="IHT41" s="636"/>
      <c r="IHU41" s="636"/>
      <c r="IHV41" s="636"/>
      <c r="IHW41" s="636"/>
      <c r="IHX41" s="636"/>
      <c r="IHY41" s="636"/>
      <c r="IHZ41" s="636"/>
      <c r="IIA41" s="636"/>
      <c r="IIB41" s="636"/>
      <c r="IIC41" s="636"/>
      <c r="IID41" s="636"/>
      <c r="IIE41" s="636"/>
      <c r="IIF41" s="636"/>
      <c r="IIG41" s="636"/>
      <c r="IIH41" s="636"/>
      <c r="III41" s="636"/>
      <c r="IIJ41" s="636"/>
      <c r="IIK41" s="636"/>
      <c r="IIL41" s="636"/>
      <c r="IIM41" s="636"/>
      <c r="IIN41" s="636"/>
      <c r="IIO41" s="636"/>
      <c r="IIP41" s="636"/>
      <c r="IIQ41" s="636"/>
      <c r="IIR41" s="636"/>
      <c r="IIS41" s="636"/>
      <c r="IIT41" s="636"/>
      <c r="IIU41" s="636"/>
      <c r="IIV41" s="636"/>
      <c r="IIW41" s="636"/>
      <c r="IIX41" s="636"/>
      <c r="IIY41" s="636"/>
      <c r="IIZ41" s="636"/>
      <c r="IJA41" s="636"/>
      <c r="IJB41" s="636"/>
      <c r="IJC41" s="636"/>
      <c r="IJD41" s="636"/>
      <c r="IJE41" s="636"/>
      <c r="IJF41" s="636"/>
      <c r="IJG41" s="636"/>
      <c r="IJH41" s="636"/>
      <c r="IJI41" s="636"/>
      <c r="IJJ41" s="636"/>
      <c r="IJK41" s="636"/>
      <c r="IJL41" s="636"/>
      <c r="IJM41" s="636"/>
      <c r="IJN41" s="636"/>
      <c r="IJO41" s="636"/>
      <c r="IJP41" s="636"/>
      <c r="IJQ41" s="636"/>
      <c r="IJR41" s="636"/>
      <c r="IJS41" s="636"/>
      <c r="IJT41" s="636"/>
      <c r="IJU41" s="636"/>
      <c r="IJV41" s="636"/>
      <c r="IJW41" s="636"/>
      <c r="IJX41" s="636"/>
      <c r="IJY41" s="636"/>
      <c r="IJZ41" s="636"/>
      <c r="IKA41" s="636"/>
      <c r="IKB41" s="636"/>
      <c r="IKC41" s="636"/>
      <c r="IKD41" s="636"/>
      <c r="IKE41" s="636"/>
      <c r="IKF41" s="636"/>
      <c r="IKG41" s="636"/>
      <c r="IKH41" s="636"/>
      <c r="IKI41" s="636"/>
      <c r="IKJ41" s="636"/>
      <c r="IKK41" s="636"/>
      <c r="IKL41" s="636"/>
      <c r="IKM41" s="636"/>
      <c r="IKN41" s="636"/>
      <c r="IKO41" s="636"/>
      <c r="IKP41" s="636"/>
      <c r="IKQ41" s="636"/>
      <c r="IKR41" s="636"/>
      <c r="IKS41" s="636"/>
      <c r="IKT41" s="636"/>
      <c r="IKU41" s="636"/>
      <c r="IKV41" s="636"/>
      <c r="IKW41" s="636"/>
      <c r="IKX41" s="636"/>
      <c r="IKY41" s="636"/>
      <c r="IKZ41" s="636"/>
      <c r="ILA41" s="636"/>
      <c r="ILB41" s="636"/>
      <c r="ILC41" s="636"/>
      <c r="ILD41" s="636"/>
      <c r="ILE41" s="636"/>
      <c r="ILF41" s="636"/>
      <c r="ILG41" s="636"/>
      <c r="ILH41" s="636"/>
      <c r="ILI41" s="636"/>
      <c r="ILJ41" s="636"/>
      <c r="ILK41" s="636"/>
      <c r="ILL41" s="636"/>
      <c r="ILM41" s="636"/>
      <c r="ILN41" s="636"/>
      <c r="ILO41" s="636"/>
      <c r="ILP41" s="636"/>
      <c r="ILQ41" s="636"/>
      <c r="ILR41" s="636"/>
      <c r="ILS41" s="636"/>
      <c r="ILT41" s="636"/>
      <c r="ILU41" s="636"/>
      <c r="ILV41" s="636"/>
      <c r="ILW41" s="636"/>
      <c r="ILX41" s="636"/>
      <c r="ILY41" s="636"/>
      <c r="ILZ41" s="636"/>
      <c r="IMA41" s="636"/>
      <c r="IMB41" s="636"/>
      <c r="IMC41" s="636"/>
      <c r="IMD41" s="636"/>
      <c r="IME41" s="636"/>
      <c r="IMF41" s="636"/>
      <c r="IMG41" s="636"/>
      <c r="IMH41" s="636"/>
      <c r="IMI41" s="636"/>
      <c r="IMJ41" s="636"/>
      <c r="IMK41" s="636"/>
      <c r="IML41" s="636"/>
      <c r="IMM41" s="636"/>
      <c r="IMN41" s="636"/>
      <c r="IMO41" s="636"/>
      <c r="IMP41" s="636"/>
      <c r="IMQ41" s="636"/>
      <c r="IMR41" s="636"/>
      <c r="IMS41" s="636"/>
      <c r="IMT41" s="636"/>
      <c r="IMU41" s="636"/>
      <c r="IMV41" s="636"/>
      <c r="IMW41" s="636"/>
      <c r="IMX41" s="636"/>
      <c r="IMY41" s="636"/>
      <c r="IMZ41" s="636"/>
      <c r="INA41" s="636"/>
      <c r="INB41" s="636"/>
      <c r="INC41" s="636"/>
      <c r="IND41" s="636"/>
      <c r="INE41" s="636"/>
      <c r="INF41" s="636"/>
      <c r="ING41" s="636"/>
      <c r="INH41" s="636"/>
      <c r="INI41" s="636"/>
      <c r="INJ41" s="636"/>
      <c r="INK41" s="636"/>
      <c r="INL41" s="636"/>
      <c r="INM41" s="636"/>
      <c r="INN41" s="636"/>
      <c r="INO41" s="636"/>
      <c r="INP41" s="636"/>
      <c r="INQ41" s="636"/>
      <c r="INR41" s="636"/>
      <c r="INS41" s="636"/>
      <c r="INT41" s="636"/>
      <c r="INU41" s="636"/>
      <c r="INV41" s="636"/>
      <c r="INW41" s="636"/>
      <c r="INX41" s="636"/>
      <c r="INY41" s="636"/>
      <c r="INZ41" s="636"/>
      <c r="IOA41" s="636"/>
      <c r="IOB41" s="636"/>
      <c r="IOC41" s="636"/>
      <c r="IOD41" s="636"/>
      <c r="IOE41" s="636"/>
      <c r="IOF41" s="636"/>
      <c r="IOG41" s="636"/>
      <c r="IOH41" s="636"/>
      <c r="IOI41" s="636"/>
      <c r="IOJ41" s="636"/>
      <c r="IOK41" s="636"/>
      <c r="IOL41" s="636"/>
      <c r="IOM41" s="636"/>
      <c r="ION41" s="636"/>
      <c r="IOO41" s="636"/>
      <c r="IOP41" s="636"/>
      <c r="IOQ41" s="636"/>
      <c r="IOR41" s="636"/>
      <c r="IOS41" s="636"/>
      <c r="IOT41" s="636"/>
      <c r="IOU41" s="636"/>
      <c r="IOV41" s="636"/>
      <c r="IOW41" s="636"/>
      <c r="IOX41" s="636"/>
      <c r="IOY41" s="636"/>
      <c r="IOZ41" s="636"/>
      <c r="IPA41" s="636"/>
      <c r="IPB41" s="636"/>
      <c r="IPC41" s="636"/>
      <c r="IPD41" s="636"/>
      <c r="IPE41" s="636"/>
      <c r="IPF41" s="636"/>
      <c r="IPG41" s="636"/>
      <c r="IPH41" s="636"/>
      <c r="IPI41" s="636"/>
      <c r="IPJ41" s="636"/>
      <c r="IPK41" s="636"/>
      <c r="IPL41" s="636"/>
      <c r="IPM41" s="636"/>
      <c r="IPN41" s="636"/>
      <c r="IPO41" s="636"/>
      <c r="IPP41" s="636"/>
      <c r="IPQ41" s="636"/>
      <c r="IPR41" s="636"/>
      <c r="IPS41" s="636"/>
      <c r="IPT41" s="636"/>
      <c r="IPU41" s="636"/>
      <c r="IPV41" s="636"/>
      <c r="IPW41" s="636"/>
      <c r="IPX41" s="636"/>
      <c r="IPY41" s="636"/>
      <c r="IPZ41" s="636"/>
      <c r="IQA41" s="636"/>
      <c r="IQB41" s="636"/>
      <c r="IQC41" s="636"/>
      <c r="IQD41" s="636"/>
      <c r="IQE41" s="636"/>
      <c r="IQF41" s="636"/>
      <c r="IQG41" s="636"/>
      <c r="IQH41" s="636"/>
      <c r="IQI41" s="636"/>
      <c r="IQJ41" s="636"/>
      <c r="IQK41" s="636"/>
      <c r="IQL41" s="636"/>
      <c r="IQM41" s="636"/>
      <c r="IQN41" s="636"/>
      <c r="IQO41" s="636"/>
      <c r="IQP41" s="636"/>
      <c r="IQQ41" s="636"/>
      <c r="IQR41" s="636"/>
      <c r="IQS41" s="636"/>
      <c r="IQT41" s="636"/>
      <c r="IQU41" s="636"/>
      <c r="IQV41" s="636"/>
      <c r="IQW41" s="636"/>
      <c r="IQX41" s="636"/>
      <c r="IQY41" s="636"/>
      <c r="IQZ41" s="636"/>
      <c r="IRA41" s="636"/>
      <c r="IRB41" s="636"/>
      <c r="IRC41" s="636"/>
      <c r="IRD41" s="636"/>
      <c r="IRE41" s="636"/>
      <c r="IRF41" s="636"/>
      <c r="IRG41" s="636"/>
      <c r="IRH41" s="636"/>
      <c r="IRI41" s="636"/>
      <c r="IRJ41" s="636"/>
      <c r="IRK41" s="636"/>
      <c r="IRL41" s="636"/>
      <c r="IRM41" s="636"/>
      <c r="IRN41" s="636"/>
      <c r="IRO41" s="636"/>
      <c r="IRP41" s="636"/>
      <c r="IRQ41" s="636"/>
      <c r="IRR41" s="636"/>
      <c r="IRS41" s="636"/>
      <c r="IRT41" s="636"/>
      <c r="IRU41" s="636"/>
      <c r="IRV41" s="636"/>
      <c r="IRW41" s="636"/>
      <c r="IRX41" s="636"/>
      <c r="IRY41" s="636"/>
      <c r="IRZ41" s="636"/>
      <c r="ISA41" s="636"/>
      <c r="ISB41" s="636"/>
      <c r="ISC41" s="636"/>
      <c r="ISD41" s="636"/>
      <c r="ISE41" s="636"/>
      <c r="ISF41" s="636"/>
      <c r="ISG41" s="636"/>
      <c r="ISH41" s="636"/>
      <c r="ISI41" s="636"/>
      <c r="ISJ41" s="636"/>
      <c r="ISK41" s="636"/>
      <c r="ISL41" s="636"/>
      <c r="ISM41" s="636"/>
      <c r="ISN41" s="636"/>
      <c r="ISO41" s="636"/>
      <c r="ISP41" s="636"/>
      <c r="ISQ41" s="636"/>
      <c r="ISR41" s="636"/>
      <c r="ISS41" s="636"/>
      <c r="IST41" s="636"/>
      <c r="ISU41" s="636"/>
      <c r="ISV41" s="636"/>
      <c r="ISW41" s="636"/>
      <c r="ISX41" s="636"/>
      <c r="ISY41" s="636"/>
      <c r="ISZ41" s="636"/>
      <c r="ITA41" s="636"/>
      <c r="ITB41" s="636"/>
      <c r="ITC41" s="636"/>
      <c r="ITD41" s="636"/>
      <c r="ITE41" s="636"/>
      <c r="ITF41" s="636"/>
      <c r="ITG41" s="636"/>
      <c r="ITH41" s="636"/>
      <c r="ITI41" s="636"/>
      <c r="ITJ41" s="636"/>
      <c r="ITK41" s="636"/>
      <c r="ITL41" s="636"/>
      <c r="ITM41" s="636"/>
      <c r="ITN41" s="636"/>
      <c r="ITO41" s="636"/>
      <c r="ITP41" s="636"/>
      <c r="ITQ41" s="636"/>
      <c r="ITR41" s="636"/>
      <c r="ITS41" s="636"/>
      <c r="ITT41" s="636"/>
      <c r="ITU41" s="636"/>
      <c r="ITV41" s="636"/>
      <c r="ITW41" s="636"/>
      <c r="ITX41" s="636"/>
      <c r="ITY41" s="636"/>
      <c r="ITZ41" s="636"/>
      <c r="IUA41" s="636"/>
      <c r="IUB41" s="636"/>
      <c r="IUC41" s="636"/>
      <c r="IUD41" s="636"/>
      <c r="IUE41" s="636"/>
      <c r="IUF41" s="636"/>
      <c r="IUG41" s="636"/>
      <c r="IUH41" s="636"/>
      <c r="IUI41" s="636"/>
      <c r="IUJ41" s="636"/>
      <c r="IUK41" s="636"/>
      <c r="IUL41" s="636"/>
      <c r="IUM41" s="636"/>
      <c r="IUN41" s="636"/>
      <c r="IUO41" s="636"/>
      <c r="IUP41" s="636"/>
      <c r="IUQ41" s="636"/>
      <c r="IUR41" s="636"/>
      <c r="IUS41" s="636"/>
      <c r="IUT41" s="636"/>
      <c r="IUU41" s="636"/>
      <c r="IUV41" s="636"/>
      <c r="IUW41" s="636"/>
      <c r="IUX41" s="636"/>
      <c r="IUY41" s="636"/>
      <c r="IUZ41" s="636"/>
      <c r="IVA41" s="636"/>
      <c r="IVB41" s="636"/>
      <c r="IVC41" s="636"/>
      <c r="IVD41" s="636"/>
      <c r="IVE41" s="636"/>
      <c r="IVF41" s="636"/>
      <c r="IVG41" s="636"/>
      <c r="IVH41" s="636"/>
      <c r="IVI41" s="636"/>
      <c r="IVJ41" s="636"/>
      <c r="IVK41" s="636"/>
      <c r="IVL41" s="636"/>
      <c r="IVM41" s="636"/>
      <c r="IVN41" s="636"/>
      <c r="IVO41" s="636"/>
      <c r="IVP41" s="636"/>
      <c r="IVQ41" s="636"/>
      <c r="IVR41" s="636"/>
      <c r="IVS41" s="636"/>
      <c r="IVT41" s="636"/>
      <c r="IVU41" s="636"/>
      <c r="IVV41" s="636"/>
      <c r="IVW41" s="636"/>
      <c r="IVX41" s="636"/>
      <c r="IVY41" s="636"/>
      <c r="IVZ41" s="636"/>
      <c r="IWA41" s="636"/>
      <c r="IWB41" s="636"/>
      <c r="IWC41" s="636"/>
      <c r="IWD41" s="636"/>
      <c r="IWE41" s="636"/>
      <c r="IWF41" s="636"/>
      <c r="IWG41" s="636"/>
      <c r="IWH41" s="636"/>
      <c r="IWI41" s="636"/>
      <c r="IWJ41" s="636"/>
      <c r="IWK41" s="636"/>
      <c r="IWL41" s="636"/>
      <c r="IWM41" s="636"/>
      <c r="IWN41" s="636"/>
      <c r="IWO41" s="636"/>
      <c r="IWP41" s="636"/>
      <c r="IWQ41" s="636"/>
      <c r="IWR41" s="636"/>
      <c r="IWS41" s="636"/>
      <c r="IWT41" s="636"/>
      <c r="IWU41" s="636"/>
      <c r="IWV41" s="636"/>
      <c r="IWW41" s="636"/>
      <c r="IWX41" s="636"/>
      <c r="IWY41" s="636"/>
      <c r="IWZ41" s="636"/>
      <c r="IXA41" s="636"/>
      <c r="IXB41" s="636"/>
      <c r="IXC41" s="636"/>
      <c r="IXD41" s="636"/>
      <c r="IXE41" s="636"/>
      <c r="IXF41" s="636"/>
      <c r="IXG41" s="636"/>
      <c r="IXH41" s="636"/>
      <c r="IXI41" s="636"/>
      <c r="IXJ41" s="636"/>
      <c r="IXK41" s="636"/>
      <c r="IXL41" s="636"/>
      <c r="IXM41" s="636"/>
      <c r="IXN41" s="636"/>
      <c r="IXO41" s="636"/>
      <c r="IXP41" s="636"/>
      <c r="IXQ41" s="636"/>
      <c r="IXR41" s="636"/>
      <c r="IXS41" s="636"/>
      <c r="IXT41" s="636"/>
      <c r="IXU41" s="636"/>
      <c r="IXV41" s="636"/>
      <c r="IXW41" s="636"/>
      <c r="IXX41" s="636"/>
      <c r="IXY41" s="636"/>
      <c r="IXZ41" s="636"/>
      <c r="IYA41" s="636"/>
      <c r="IYB41" s="636"/>
      <c r="IYC41" s="636"/>
      <c r="IYD41" s="636"/>
      <c r="IYE41" s="636"/>
      <c r="IYF41" s="636"/>
      <c r="IYG41" s="636"/>
      <c r="IYH41" s="636"/>
      <c r="IYI41" s="636"/>
      <c r="IYJ41" s="636"/>
      <c r="IYK41" s="636"/>
      <c r="IYL41" s="636"/>
      <c r="IYM41" s="636"/>
      <c r="IYN41" s="636"/>
      <c r="IYO41" s="636"/>
      <c r="IYP41" s="636"/>
      <c r="IYQ41" s="636"/>
      <c r="IYR41" s="636"/>
      <c r="IYS41" s="636"/>
      <c r="IYT41" s="636"/>
      <c r="IYU41" s="636"/>
      <c r="IYV41" s="636"/>
      <c r="IYW41" s="636"/>
      <c r="IYX41" s="636"/>
      <c r="IYY41" s="636"/>
      <c r="IYZ41" s="636"/>
      <c r="IZA41" s="636"/>
      <c r="IZB41" s="636"/>
      <c r="IZC41" s="636"/>
      <c r="IZD41" s="636"/>
      <c r="IZE41" s="636"/>
      <c r="IZF41" s="636"/>
      <c r="IZG41" s="636"/>
      <c r="IZH41" s="636"/>
      <c r="IZI41" s="636"/>
      <c r="IZJ41" s="636"/>
      <c r="IZK41" s="636"/>
      <c r="IZL41" s="636"/>
      <c r="IZM41" s="636"/>
      <c r="IZN41" s="636"/>
      <c r="IZO41" s="636"/>
      <c r="IZP41" s="636"/>
      <c r="IZQ41" s="636"/>
      <c r="IZR41" s="636"/>
      <c r="IZS41" s="636"/>
      <c r="IZT41" s="636"/>
      <c r="IZU41" s="636"/>
      <c r="IZV41" s="636"/>
      <c r="IZW41" s="636"/>
      <c r="IZX41" s="636"/>
      <c r="IZY41" s="636"/>
      <c r="IZZ41" s="636"/>
      <c r="JAA41" s="636"/>
      <c r="JAB41" s="636"/>
      <c r="JAC41" s="636"/>
      <c r="JAD41" s="636"/>
      <c r="JAE41" s="636"/>
      <c r="JAF41" s="636"/>
      <c r="JAG41" s="636"/>
      <c r="JAH41" s="636"/>
      <c r="JAI41" s="636"/>
      <c r="JAJ41" s="636"/>
      <c r="JAK41" s="636"/>
      <c r="JAL41" s="636"/>
      <c r="JAM41" s="636"/>
      <c r="JAN41" s="636"/>
      <c r="JAO41" s="636"/>
      <c r="JAP41" s="636"/>
      <c r="JAQ41" s="636"/>
      <c r="JAR41" s="636"/>
      <c r="JAS41" s="636"/>
      <c r="JAT41" s="636"/>
      <c r="JAU41" s="636"/>
      <c r="JAV41" s="636"/>
      <c r="JAW41" s="636"/>
      <c r="JAX41" s="636"/>
      <c r="JAY41" s="636"/>
      <c r="JAZ41" s="636"/>
      <c r="JBA41" s="636"/>
      <c r="JBB41" s="636"/>
      <c r="JBC41" s="636"/>
      <c r="JBD41" s="636"/>
      <c r="JBE41" s="636"/>
      <c r="JBF41" s="636"/>
      <c r="JBG41" s="636"/>
      <c r="JBH41" s="636"/>
      <c r="JBI41" s="636"/>
      <c r="JBJ41" s="636"/>
      <c r="JBK41" s="636"/>
      <c r="JBL41" s="636"/>
      <c r="JBM41" s="636"/>
      <c r="JBN41" s="636"/>
      <c r="JBO41" s="636"/>
      <c r="JBP41" s="636"/>
      <c r="JBQ41" s="636"/>
      <c r="JBR41" s="636"/>
      <c r="JBS41" s="636"/>
      <c r="JBT41" s="636"/>
      <c r="JBU41" s="636"/>
      <c r="JBV41" s="636"/>
      <c r="JBW41" s="636"/>
      <c r="JBX41" s="636"/>
      <c r="JBY41" s="636"/>
      <c r="JBZ41" s="636"/>
      <c r="JCA41" s="636"/>
      <c r="JCB41" s="636"/>
      <c r="JCC41" s="636"/>
      <c r="JCD41" s="636"/>
      <c r="JCE41" s="636"/>
      <c r="JCF41" s="636"/>
      <c r="JCG41" s="636"/>
      <c r="JCH41" s="636"/>
      <c r="JCI41" s="636"/>
      <c r="JCJ41" s="636"/>
      <c r="JCK41" s="636"/>
      <c r="JCL41" s="636"/>
      <c r="JCM41" s="636"/>
      <c r="JCN41" s="636"/>
      <c r="JCO41" s="636"/>
      <c r="JCP41" s="636"/>
      <c r="JCQ41" s="636"/>
      <c r="JCR41" s="636"/>
      <c r="JCS41" s="636"/>
      <c r="JCT41" s="636"/>
      <c r="JCU41" s="636"/>
      <c r="JCV41" s="636"/>
      <c r="JCW41" s="636"/>
      <c r="JCX41" s="636"/>
      <c r="JCY41" s="636"/>
      <c r="JCZ41" s="636"/>
      <c r="JDA41" s="636"/>
      <c r="JDB41" s="636"/>
      <c r="JDC41" s="636"/>
      <c r="JDD41" s="636"/>
      <c r="JDE41" s="636"/>
      <c r="JDF41" s="636"/>
      <c r="JDG41" s="636"/>
      <c r="JDH41" s="636"/>
      <c r="JDI41" s="636"/>
      <c r="JDJ41" s="636"/>
      <c r="JDK41" s="636"/>
      <c r="JDL41" s="636"/>
      <c r="JDM41" s="636"/>
      <c r="JDN41" s="636"/>
      <c r="JDO41" s="636"/>
      <c r="JDP41" s="636"/>
      <c r="JDQ41" s="636"/>
      <c r="JDR41" s="636"/>
      <c r="JDS41" s="636"/>
      <c r="JDT41" s="636"/>
      <c r="JDU41" s="636"/>
      <c r="JDV41" s="636"/>
      <c r="JDW41" s="636"/>
      <c r="JDX41" s="636"/>
      <c r="JDY41" s="636"/>
      <c r="JDZ41" s="636"/>
      <c r="JEA41" s="636"/>
      <c r="JEB41" s="636"/>
      <c r="JEC41" s="636"/>
      <c r="JED41" s="636"/>
      <c r="JEE41" s="636"/>
      <c r="JEF41" s="636"/>
      <c r="JEG41" s="636"/>
      <c r="JEH41" s="636"/>
      <c r="JEI41" s="636"/>
      <c r="JEJ41" s="636"/>
      <c r="JEK41" s="636"/>
      <c r="JEL41" s="636"/>
      <c r="JEM41" s="636"/>
      <c r="JEN41" s="636"/>
      <c r="JEO41" s="636"/>
      <c r="JEP41" s="636"/>
      <c r="JEQ41" s="636"/>
      <c r="JER41" s="636"/>
      <c r="JES41" s="636"/>
      <c r="JET41" s="636"/>
      <c r="JEU41" s="636"/>
      <c r="JEV41" s="636"/>
      <c r="JEW41" s="636"/>
      <c r="JEX41" s="636"/>
      <c r="JEY41" s="636"/>
      <c r="JEZ41" s="636"/>
      <c r="JFA41" s="636"/>
      <c r="JFB41" s="636"/>
      <c r="JFC41" s="636"/>
      <c r="JFD41" s="636"/>
      <c r="JFE41" s="636"/>
      <c r="JFF41" s="636"/>
      <c r="JFG41" s="636"/>
      <c r="JFH41" s="636"/>
      <c r="JFI41" s="636"/>
      <c r="JFJ41" s="636"/>
      <c r="JFK41" s="636"/>
      <c r="JFL41" s="636"/>
      <c r="JFM41" s="636"/>
      <c r="JFN41" s="636"/>
      <c r="JFO41" s="636"/>
      <c r="JFP41" s="636"/>
      <c r="JFQ41" s="636"/>
      <c r="JFR41" s="636"/>
      <c r="JFS41" s="636"/>
      <c r="JFT41" s="636"/>
      <c r="JFU41" s="636"/>
      <c r="JFV41" s="636"/>
      <c r="JFW41" s="636"/>
      <c r="JFX41" s="636"/>
      <c r="JFY41" s="636"/>
      <c r="JFZ41" s="636"/>
      <c r="JGA41" s="636"/>
      <c r="JGB41" s="636"/>
      <c r="JGC41" s="636"/>
      <c r="JGD41" s="636"/>
      <c r="JGE41" s="636"/>
      <c r="JGF41" s="636"/>
      <c r="JGG41" s="636"/>
      <c r="JGH41" s="636"/>
      <c r="JGI41" s="636"/>
      <c r="JGJ41" s="636"/>
      <c r="JGK41" s="636"/>
      <c r="JGL41" s="636"/>
      <c r="JGM41" s="636"/>
      <c r="JGN41" s="636"/>
      <c r="JGO41" s="636"/>
      <c r="JGP41" s="636"/>
      <c r="JGQ41" s="636"/>
      <c r="JGR41" s="636"/>
      <c r="JGS41" s="636"/>
      <c r="JGT41" s="636"/>
      <c r="JGU41" s="636"/>
      <c r="JGV41" s="636"/>
      <c r="JGW41" s="636"/>
      <c r="JGX41" s="636"/>
      <c r="JGY41" s="636"/>
      <c r="JGZ41" s="636"/>
      <c r="JHA41" s="636"/>
      <c r="JHB41" s="636"/>
      <c r="JHC41" s="636"/>
      <c r="JHD41" s="636"/>
      <c r="JHE41" s="636"/>
      <c r="JHF41" s="636"/>
      <c r="JHG41" s="636"/>
      <c r="JHH41" s="636"/>
      <c r="JHI41" s="636"/>
      <c r="JHJ41" s="636"/>
      <c r="JHK41" s="636"/>
      <c r="JHL41" s="636"/>
      <c r="JHM41" s="636"/>
      <c r="JHN41" s="636"/>
      <c r="JHO41" s="636"/>
      <c r="JHP41" s="636"/>
      <c r="JHQ41" s="636"/>
      <c r="JHR41" s="636"/>
      <c r="JHS41" s="636"/>
      <c r="JHT41" s="636"/>
      <c r="JHU41" s="636"/>
      <c r="JHV41" s="636"/>
      <c r="JHW41" s="636"/>
      <c r="JHX41" s="636"/>
      <c r="JHY41" s="636"/>
      <c r="JHZ41" s="636"/>
      <c r="JIA41" s="636"/>
      <c r="JIB41" s="636"/>
      <c r="JIC41" s="636"/>
      <c r="JID41" s="636"/>
      <c r="JIE41" s="636"/>
      <c r="JIF41" s="636"/>
      <c r="JIG41" s="636"/>
      <c r="JIH41" s="636"/>
      <c r="JII41" s="636"/>
      <c r="JIJ41" s="636"/>
      <c r="JIK41" s="636"/>
      <c r="JIL41" s="636"/>
      <c r="JIM41" s="636"/>
      <c r="JIN41" s="636"/>
      <c r="JIO41" s="636"/>
      <c r="JIP41" s="636"/>
      <c r="JIQ41" s="636"/>
      <c r="JIR41" s="636"/>
      <c r="JIS41" s="636"/>
      <c r="JIT41" s="636"/>
      <c r="JIU41" s="636"/>
      <c r="JIV41" s="636"/>
      <c r="JIW41" s="636"/>
      <c r="JIX41" s="636"/>
      <c r="JIY41" s="636"/>
      <c r="JIZ41" s="636"/>
      <c r="JJA41" s="636"/>
      <c r="JJB41" s="636"/>
      <c r="JJC41" s="636"/>
      <c r="JJD41" s="636"/>
      <c r="JJE41" s="636"/>
      <c r="JJF41" s="636"/>
      <c r="JJG41" s="636"/>
      <c r="JJH41" s="636"/>
      <c r="JJI41" s="636"/>
      <c r="JJJ41" s="636"/>
      <c r="JJK41" s="636"/>
      <c r="JJL41" s="636"/>
      <c r="JJM41" s="636"/>
      <c r="JJN41" s="636"/>
      <c r="JJO41" s="636"/>
      <c r="JJP41" s="636"/>
      <c r="JJQ41" s="636"/>
      <c r="JJR41" s="636"/>
      <c r="JJS41" s="636"/>
      <c r="JJT41" s="636"/>
      <c r="JJU41" s="636"/>
      <c r="JJV41" s="636"/>
      <c r="JJW41" s="636"/>
      <c r="JJX41" s="636"/>
      <c r="JJY41" s="636"/>
      <c r="JJZ41" s="636"/>
      <c r="JKA41" s="636"/>
      <c r="JKB41" s="636"/>
      <c r="JKC41" s="636"/>
      <c r="JKD41" s="636"/>
      <c r="JKE41" s="636"/>
      <c r="JKF41" s="636"/>
      <c r="JKG41" s="636"/>
      <c r="JKH41" s="636"/>
      <c r="JKI41" s="636"/>
      <c r="JKJ41" s="636"/>
      <c r="JKK41" s="636"/>
      <c r="JKL41" s="636"/>
      <c r="JKM41" s="636"/>
      <c r="JKN41" s="636"/>
      <c r="JKO41" s="636"/>
      <c r="JKP41" s="636"/>
      <c r="JKQ41" s="636"/>
      <c r="JKR41" s="636"/>
      <c r="JKS41" s="636"/>
      <c r="JKT41" s="636"/>
      <c r="JKU41" s="636"/>
      <c r="JKV41" s="636"/>
      <c r="JKW41" s="636"/>
      <c r="JKX41" s="636"/>
      <c r="JKY41" s="636"/>
      <c r="JKZ41" s="636"/>
      <c r="JLA41" s="636"/>
      <c r="JLB41" s="636"/>
      <c r="JLC41" s="636"/>
      <c r="JLD41" s="636"/>
      <c r="JLE41" s="636"/>
      <c r="JLF41" s="636"/>
      <c r="JLG41" s="636"/>
      <c r="JLH41" s="636"/>
      <c r="JLI41" s="636"/>
      <c r="JLJ41" s="636"/>
      <c r="JLK41" s="636"/>
      <c r="JLL41" s="636"/>
      <c r="JLM41" s="636"/>
      <c r="JLN41" s="636"/>
      <c r="JLO41" s="636"/>
      <c r="JLP41" s="636"/>
      <c r="JLQ41" s="636"/>
      <c r="JLR41" s="636"/>
      <c r="JLS41" s="636"/>
      <c r="JLT41" s="636"/>
      <c r="JLU41" s="636"/>
      <c r="JLV41" s="636"/>
      <c r="JLW41" s="636"/>
      <c r="JLX41" s="636"/>
      <c r="JLY41" s="636"/>
      <c r="JLZ41" s="636"/>
      <c r="JMA41" s="636"/>
      <c r="JMB41" s="636"/>
      <c r="JMC41" s="636"/>
      <c r="JMD41" s="636"/>
      <c r="JME41" s="636"/>
      <c r="JMF41" s="636"/>
      <c r="JMG41" s="636"/>
      <c r="JMH41" s="636"/>
      <c r="JMI41" s="636"/>
      <c r="JMJ41" s="636"/>
      <c r="JMK41" s="636"/>
      <c r="JML41" s="636"/>
      <c r="JMM41" s="636"/>
      <c r="JMN41" s="636"/>
      <c r="JMO41" s="636"/>
      <c r="JMP41" s="636"/>
      <c r="JMQ41" s="636"/>
      <c r="JMR41" s="636"/>
      <c r="JMS41" s="636"/>
      <c r="JMT41" s="636"/>
      <c r="JMU41" s="636"/>
      <c r="JMV41" s="636"/>
      <c r="JMW41" s="636"/>
      <c r="JMX41" s="636"/>
      <c r="JMY41" s="636"/>
      <c r="JMZ41" s="636"/>
      <c r="JNA41" s="636"/>
      <c r="JNB41" s="636"/>
      <c r="JNC41" s="636"/>
      <c r="JND41" s="636"/>
      <c r="JNE41" s="636"/>
      <c r="JNF41" s="636"/>
      <c r="JNG41" s="636"/>
      <c r="JNH41" s="636"/>
      <c r="JNI41" s="636"/>
      <c r="JNJ41" s="636"/>
      <c r="JNK41" s="636"/>
      <c r="JNL41" s="636"/>
      <c r="JNM41" s="636"/>
      <c r="JNN41" s="636"/>
      <c r="JNO41" s="636"/>
      <c r="JNP41" s="636"/>
      <c r="JNQ41" s="636"/>
      <c r="JNR41" s="636"/>
      <c r="JNS41" s="636"/>
      <c r="JNT41" s="636"/>
      <c r="JNU41" s="636"/>
      <c r="JNV41" s="636"/>
      <c r="JNW41" s="636"/>
      <c r="JNX41" s="636"/>
      <c r="JNY41" s="636"/>
      <c r="JNZ41" s="636"/>
      <c r="JOA41" s="636"/>
      <c r="JOB41" s="636"/>
      <c r="JOC41" s="636"/>
      <c r="JOD41" s="636"/>
      <c r="JOE41" s="636"/>
      <c r="JOF41" s="636"/>
      <c r="JOG41" s="636"/>
      <c r="JOH41" s="636"/>
      <c r="JOI41" s="636"/>
      <c r="JOJ41" s="636"/>
      <c r="JOK41" s="636"/>
      <c r="JOL41" s="636"/>
      <c r="JOM41" s="636"/>
      <c r="JON41" s="636"/>
      <c r="JOO41" s="636"/>
      <c r="JOP41" s="636"/>
      <c r="JOQ41" s="636"/>
      <c r="JOR41" s="636"/>
      <c r="JOS41" s="636"/>
      <c r="JOT41" s="636"/>
      <c r="JOU41" s="636"/>
      <c r="JOV41" s="636"/>
      <c r="JOW41" s="636"/>
      <c r="JOX41" s="636"/>
      <c r="JOY41" s="636"/>
      <c r="JOZ41" s="636"/>
      <c r="JPA41" s="636"/>
      <c r="JPB41" s="636"/>
      <c r="JPC41" s="636"/>
      <c r="JPD41" s="636"/>
      <c r="JPE41" s="636"/>
      <c r="JPF41" s="636"/>
      <c r="JPG41" s="636"/>
      <c r="JPH41" s="636"/>
      <c r="JPI41" s="636"/>
      <c r="JPJ41" s="636"/>
      <c r="JPK41" s="636"/>
      <c r="JPL41" s="636"/>
      <c r="JPM41" s="636"/>
      <c r="JPN41" s="636"/>
      <c r="JPO41" s="636"/>
      <c r="JPP41" s="636"/>
      <c r="JPQ41" s="636"/>
      <c r="JPR41" s="636"/>
      <c r="JPS41" s="636"/>
      <c r="JPT41" s="636"/>
      <c r="JPU41" s="636"/>
      <c r="JPV41" s="636"/>
      <c r="JPW41" s="636"/>
      <c r="JPX41" s="636"/>
      <c r="JPY41" s="636"/>
      <c r="JPZ41" s="636"/>
      <c r="JQA41" s="636"/>
      <c r="JQB41" s="636"/>
      <c r="JQC41" s="636"/>
      <c r="JQD41" s="636"/>
      <c r="JQE41" s="636"/>
      <c r="JQF41" s="636"/>
      <c r="JQG41" s="636"/>
      <c r="JQH41" s="636"/>
      <c r="JQI41" s="636"/>
      <c r="JQJ41" s="636"/>
      <c r="JQK41" s="636"/>
      <c r="JQL41" s="636"/>
      <c r="JQM41" s="636"/>
      <c r="JQN41" s="636"/>
      <c r="JQO41" s="636"/>
      <c r="JQP41" s="636"/>
      <c r="JQQ41" s="636"/>
      <c r="JQR41" s="636"/>
      <c r="JQS41" s="636"/>
      <c r="JQT41" s="636"/>
      <c r="JQU41" s="636"/>
      <c r="JQV41" s="636"/>
      <c r="JQW41" s="636"/>
      <c r="JQX41" s="636"/>
      <c r="JQY41" s="636"/>
      <c r="JQZ41" s="636"/>
      <c r="JRA41" s="636"/>
      <c r="JRB41" s="636"/>
      <c r="JRC41" s="636"/>
      <c r="JRD41" s="636"/>
      <c r="JRE41" s="636"/>
      <c r="JRF41" s="636"/>
      <c r="JRG41" s="636"/>
      <c r="JRH41" s="636"/>
      <c r="JRI41" s="636"/>
      <c r="JRJ41" s="636"/>
      <c r="JRK41" s="636"/>
      <c r="JRL41" s="636"/>
      <c r="JRM41" s="636"/>
      <c r="JRN41" s="636"/>
      <c r="JRO41" s="636"/>
      <c r="JRP41" s="636"/>
      <c r="JRQ41" s="636"/>
      <c r="JRR41" s="636"/>
      <c r="JRS41" s="636"/>
      <c r="JRT41" s="636"/>
      <c r="JRU41" s="636"/>
      <c r="JRV41" s="636"/>
      <c r="JRW41" s="636"/>
      <c r="JRX41" s="636"/>
      <c r="JRY41" s="636"/>
      <c r="JRZ41" s="636"/>
      <c r="JSA41" s="636"/>
      <c r="JSB41" s="636"/>
      <c r="JSC41" s="636"/>
      <c r="JSD41" s="636"/>
      <c r="JSE41" s="636"/>
      <c r="JSF41" s="636"/>
      <c r="JSG41" s="636"/>
      <c r="JSH41" s="636"/>
      <c r="JSI41" s="636"/>
      <c r="JSJ41" s="636"/>
      <c r="JSK41" s="636"/>
      <c r="JSL41" s="636"/>
      <c r="JSM41" s="636"/>
      <c r="JSN41" s="636"/>
      <c r="JSO41" s="636"/>
      <c r="JSP41" s="636"/>
      <c r="JSQ41" s="636"/>
      <c r="JSR41" s="636"/>
      <c r="JSS41" s="636"/>
      <c r="JST41" s="636"/>
      <c r="JSU41" s="636"/>
      <c r="JSV41" s="636"/>
      <c r="JSW41" s="636"/>
      <c r="JSX41" s="636"/>
      <c r="JSY41" s="636"/>
      <c r="JSZ41" s="636"/>
      <c r="JTA41" s="636"/>
      <c r="JTB41" s="636"/>
      <c r="JTC41" s="636"/>
      <c r="JTD41" s="636"/>
      <c r="JTE41" s="636"/>
      <c r="JTF41" s="636"/>
      <c r="JTG41" s="636"/>
      <c r="JTH41" s="636"/>
      <c r="JTI41" s="636"/>
      <c r="JTJ41" s="636"/>
      <c r="JTK41" s="636"/>
      <c r="JTL41" s="636"/>
      <c r="JTM41" s="636"/>
      <c r="JTN41" s="636"/>
      <c r="JTO41" s="636"/>
      <c r="JTP41" s="636"/>
      <c r="JTQ41" s="636"/>
      <c r="JTR41" s="636"/>
      <c r="JTS41" s="636"/>
      <c r="JTT41" s="636"/>
      <c r="JTU41" s="636"/>
      <c r="JTV41" s="636"/>
      <c r="JTW41" s="636"/>
      <c r="JTX41" s="636"/>
      <c r="JTY41" s="636"/>
      <c r="JTZ41" s="636"/>
      <c r="JUA41" s="636"/>
      <c r="JUB41" s="636"/>
      <c r="JUC41" s="636"/>
      <c r="JUD41" s="636"/>
      <c r="JUE41" s="636"/>
      <c r="JUF41" s="636"/>
      <c r="JUG41" s="636"/>
      <c r="JUH41" s="636"/>
      <c r="JUI41" s="636"/>
      <c r="JUJ41" s="636"/>
      <c r="JUK41" s="636"/>
      <c r="JUL41" s="636"/>
      <c r="JUM41" s="636"/>
      <c r="JUN41" s="636"/>
      <c r="JUO41" s="636"/>
      <c r="JUP41" s="636"/>
      <c r="JUQ41" s="636"/>
      <c r="JUR41" s="636"/>
      <c r="JUS41" s="636"/>
      <c r="JUT41" s="636"/>
      <c r="JUU41" s="636"/>
      <c r="JUV41" s="636"/>
      <c r="JUW41" s="636"/>
      <c r="JUX41" s="636"/>
      <c r="JUY41" s="636"/>
      <c r="JUZ41" s="636"/>
      <c r="JVA41" s="636"/>
      <c r="JVB41" s="636"/>
      <c r="JVC41" s="636"/>
      <c r="JVD41" s="636"/>
      <c r="JVE41" s="636"/>
      <c r="JVF41" s="636"/>
      <c r="JVG41" s="636"/>
      <c r="JVH41" s="636"/>
      <c r="JVI41" s="636"/>
      <c r="JVJ41" s="636"/>
      <c r="JVK41" s="636"/>
      <c r="JVL41" s="636"/>
      <c r="JVM41" s="636"/>
      <c r="JVN41" s="636"/>
      <c r="JVO41" s="636"/>
      <c r="JVP41" s="636"/>
      <c r="JVQ41" s="636"/>
      <c r="JVR41" s="636"/>
      <c r="JVS41" s="636"/>
      <c r="JVT41" s="636"/>
      <c r="JVU41" s="636"/>
      <c r="JVV41" s="636"/>
      <c r="JVW41" s="636"/>
      <c r="JVX41" s="636"/>
      <c r="JVY41" s="636"/>
      <c r="JVZ41" s="636"/>
      <c r="JWA41" s="636"/>
      <c r="JWB41" s="636"/>
      <c r="JWC41" s="636"/>
      <c r="JWD41" s="636"/>
      <c r="JWE41" s="636"/>
      <c r="JWF41" s="636"/>
      <c r="JWG41" s="636"/>
      <c r="JWH41" s="636"/>
      <c r="JWI41" s="636"/>
      <c r="JWJ41" s="636"/>
      <c r="JWK41" s="636"/>
      <c r="JWL41" s="636"/>
      <c r="JWM41" s="636"/>
      <c r="JWN41" s="636"/>
      <c r="JWO41" s="636"/>
      <c r="JWP41" s="636"/>
      <c r="JWQ41" s="636"/>
      <c r="JWR41" s="636"/>
      <c r="JWS41" s="636"/>
      <c r="JWT41" s="636"/>
      <c r="JWU41" s="636"/>
      <c r="JWV41" s="636"/>
      <c r="JWW41" s="636"/>
      <c r="JWX41" s="636"/>
      <c r="JWY41" s="636"/>
      <c r="JWZ41" s="636"/>
      <c r="JXA41" s="636"/>
      <c r="JXB41" s="636"/>
      <c r="JXC41" s="636"/>
      <c r="JXD41" s="636"/>
      <c r="JXE41" s="636"/>
      <c r="JXF41" s="636"/>
      <c r="JXG41" s="636"/>
      <c r="JXH41" s="636"/>
      <c r="JXI41" s="636"/>
      <c r="JXJ41" s="636"/>
      <c r="JXK41" s="636"/>
      <c r="JXL41" s="636"/>
      <c r="JXM41" s="636"/>
      <c r="JXN41" s="636"/>
      <c r="JXO41" s="636"/>
      <c r="JXP41" s="636"/>
      <c r="JXQ41" s="636"/>
      <c r="JXR41" s="636"/>
      <c r="JXS41" s="636"/>
      <c r="JXT41" s="636"/>
      <c r="JXU41" s="636"/>
      <c r="JXV41" s="636"/>
      <c r="JXW41" s="636"/>
      <c r="JXX41" s="636"/>
      <c r="JXY41" s="636"/>
      <c r="JXZ41" s="636"/>
      <c r="JYA41" s="636"/>
      <c r="JYB41" s="636"/>
      <c r="JYC41" s="636"/>
      <c r="JYD41" s="636"/>
      <c r="JYE41" s="636"/>
      <c r="JYF41" s="636"/>
      <c r="JYG41" s="636"/>
      <c r="JYH41" s="636"/>
      <c r="JYI41" s="636"/>
      <c r="JYJ41" s="636"/>
      <c r="JYK41" s="636"/>
      <c r="JYL41" s="636"/>
      <c r="JYM41" s="636"/>
      <c r="JYN41" s="636"/>
      <c r="JYO41" s="636"/>
      <c r="JYP41" s="636"/>
      <c r="JYQ41" s="636"/>
      <c r="JYR41" s="636"/>
      <c r="JYS41" s="636"/>
      <c r="JYT41" s="636"/>
      <c r="JYU41" s="636"/>
      <c r="JYV41" s="636"/>
      <c r="JYW41" s="636"/>
      <c r="JYX41" s="636"/>
      <c r="JYY41" s="636"/>
      <c r="JYZ41" s="636"/>
      <c r="JZA41" s="636"/>
      <c r="JZB41" s="636"/>
      <c r="JZC41" s="636"/>
      <c r="JZD41" s="636"/>
      <c r="JZE41" s="636"/>
      <c r="JZF41" s="636"/>
      <c r="JZG41" s="636"/>
      <c r="JZH41" s="636"/>
      <c r="JZI41" s="636"/>
      <c r="JZJ41" s="636"/>
      <c r="JZK41" s="636"/>
      <c r="JZL41" s="636"/>
      <c r="JZM41" s="636"/>
      <c r="JZN41" s="636"/>
      <c r="JZO41" s="636"/>
      <c r="JZP41" s="636"/>
      <c r="JZQ41" s="636"/>
      <c r="JZR41" s="636"/>
      <c r="JZS41" s="636"/>
      <c r="JZT41" s="636"/>
      <c r="JZU41" s="636"/>
      <c r="JZV41" s="636"/>
      <c r="JZW41" s="636"/>
      <c r="JZX41" s="636"/>
      <c r="JZY41" s="636"/>
      <c r="JZZ41" s="636"/>
      <c r="KAA41" s="636"/>
      <c r="KAB41" s="636"/>
      <c r="KAC41" s="636"/>
      <c r="KAD41" s="636"/>
      <c r="KAE41" s="636"/>
      <c r="KAF41" s="636"/>
      <c r="KAG41" s="636"/>
      <c r="KAH41" s="636"/>
      <c r="KAI41" s="636"/>
      <c r="KAJ41" s="636"/>
      <c r="KAK41" s="636"/>
      <c r="KAL41" s="636"/>
      <c r="KAM41" s="636"/>
      <c r="KAN41" s="636"/>
      <c r="KAO41" s="636"/>
      <c r="KAP41" s="636"/>
      <c r="KAQ41" s="636"/>
      <c r="KAR41" s="636"/>
      <c r="KAS41" s="636"/>
      <c r="KAT41" s="636"/>
      <c r="KAU41" s="636"/>
      <c r="KAV41" s="636"/>
      <c r="KAW41" s="636"/>
      <c r="KAX41" s="636"/>
      <c r="KAY41" s="636"/>
      <c r="KAZ41" s="636"/>
      <c r="KBA41" s="636"/>
      <c r="KBB41" s="636"/>
      <c r="KBC41" s="636"/>
      <c r="KBD41" s="636"/>
      <c r="KBE41" s="636"/>
      <c r="KBF41" s="636"/>
      <c r="KBG41" s="636"/>
      <c r="KBH41" s="636"/>
      <c r="KBI41" s="636"/>
      <c r="KBJ41" s="636"/>
      <c r="KBK41" s="636"/>
      <c r="KBL41" s="636"/>
      <c r="KBM41" s="636"/>
      <c r="KBN41" s="636"/>
      <c r="KBO41" s="636"/>
      <c r="KBP41" s="636"/>
      <c r="KBQ41" s="636"/>
      <c r="KBR41" s="636"/>
      <c r="KBS41" s="636"/>
      <c r="KBT41" s="636"/>
      <c r="KBU41" s="636"/>
      <c r="KBV41" s="636"/>
      <c r="KBW41" s="636"/>
      <c r="KBX41" s="636"/>
      <c r="KBY41" s="636"/>
      <c r="KBZ41" s="636"/>
      <c r="KCA41" s="636"/>
      <c r="KCB41" s="636"/>
      <c r="KCC41" s="636"/>
      <c r="KCD41" s="636"/>
      <c r="KCE41" s="636"/>
      <c r="KCF41" s="636"/>
      <c r="KCG41" s="636"/>
      <c r="KCH41" s="636"/>
      <c r="KCI41" s="636"/>
      <c r="KCJ41" s="636"/>
      <c r="KCK41" s="636"/>
      <c r="KCL41" s="636"/>
      <c r="KCM41" s="636"/>
      <c r="KCN41" s="636"/>
      <c r="KCO41" s="636"/>
      <c r="KCP41" s="636"/>
      <c r="KCQ41" s="636"/>
      <c r="KCR41" s="636"/>
      <c r="KCS41" s="636"/>
      <c r="KCT41" s="636"/>
      <c r="KCU41" s="636"/>
      <c r="KCV41" s="636"/>
      <c r="KCW41" s="636"/>
      <c r="KCX41" s="636"/>
      <c r="KCY41" s="636"/>
      <c r="KCZ41" s="636"/>
      <c r="KDA41" s="636"/>
      <c r="KDB41" s="636"/>
      <c r="KDC41" s="636"/>
      <c r="KDD41" s="636"/>
      <c r="KDE41" s="636"/>
      <c r="KDF41" s="636"/>
      <c r="KDG41" s="636"/>
      <c r="KDH41" s="636"/>
      <c r="KDI41" s="636"/>
      <c r="KDJ41" s="636"/>
      <c r="KDK41" s="636"/>
      <c r="KDL41" s="636"/>
      <c r="KDM41" s="636"/>
      <c r="KDN41" s="636"/>
      <c r="KDO41" s="636"/>
      <c r="KDP41" s="636"/>
      <c r="KDQ41" s="636"/>
      <c r="KDR41" s="636"/>
      <c r="KDS41" s="636"/>
      <c r="KDT41" s="636"/>
      <c r="KDU41" s="636"/>
      <c r="KDV41" s="636"/>
      <c r="KDW41" s="636"/>
      <c r="KDX41" s="636"/>
      <c r="KDY41" s="636"/>
      <c r="KDZ41" s="636"/>
      <c r="KEA41" s="636"/>
      <c r="KEB41" s="636"/>
      <c r="KEC41" s="636"/>
      <c r="KED41" s="636"/>
      <c r="KEE41" s="636"/>
      <c r="KEF41" s="636"/>
      <c r="KEG41" s="636"/>
      <c r="KEH41" s="636"/>
      <c r="KEI41" s="636"/>
      <c r="KEJ41" s="636"/>
      <c r="KEK41" s="636"/>
      <c r="KEL41" s="636"/>
      <c r="KEM41" s="636"/>
      <c r="KEN41" s="636"/>
      <c r="KEO41" s="636"/>
      <c r="KEP41" s="636"/>
      <c r="KEQ41" s="636"/>
      <c r="KER41" s="636"/>
      <c r="KES41" s="636"/>
      <c r="KET41" s="636"/>
      <c r="KEU41" s="636"/>
      <c r="KEV41" s="636"/>
      <c r="KEW41" s="636"/>
      <c r="KEX41" s="636"/>
      <c r="KEY41" s="636"/>
      <c r="KEZ41" s="636"/>
      <c r="KFA41" s="636"/>
      <c r="KFB41" s="636"/>
      <c r="KFC41" s="636"/>
      <c r="KFD41" s="636"/>
      <c r="KFE41" s="636"/>
      <c r="KFF41" s="636"/>
      <c r="KFG41" s="636"/>
      <c r="KFH41" s="636"/>
      <c r="KFI41" s="636"/>
      <c r="KFJ41" s="636"/>
      <c r="KFK41" s="636"/>
      <c r="KFL41" s="636"/>
      <c r="KFM41" s="636"/>
      <c r="KFN41" s="636"/>
      <c r="KFO41" s="636"/>
      <c r="KFP41" s="636"/>
      <c r="KFQ41" s="636"/>
      <c r="KFR41" s="636"/>
      <c r="KFS41" s="636"/>
      <c r="KFT41" s="636"/>
      <c r="KFU41" s="636"/>
      <c r="KFV41" s="636"/>
      <c r="KFW41" s="636"/>
      <c r="KFX41" s="636"/>
      <c r="KFY41" s="636"/>
      <c r="KFZ41" s="636"/>
      <c r="KGA41" s="636"/>
      <c r="KGB41" s="636"/>
      <c r="KGC41" s="636"/>
      <c r="KGD41" s="636"/>
      <c r="KGE41" s="636"/>
      <c r="KGF41" s="636"/>
      <c r="KGG41" s="636"/>
      <c r="KGH41" s="636"/>
      <c r="KGI41" s="636"/>
      <c r="KGJ41" s="636"/>
      <c r="KGK41" s="636"/>
      <c r="KGL41" s="636"/>
      <c r="KGM41" s="636"/>
      <c r="KGN41" s="636"/>
      <c r="KGO41" s="636"/>
      <c r="KGP41" s="636"/>
      <c r="KGQ41" s="636"/>
      <c r="KGR41" s="636"/>
      <c r="KGS41" s="636"/>
      <c r="KGT41" s="636"/>
      <c r="KGU41" s="636"/>
      <c r="KGV41" s="636"/>
      <c r="KGW41" s="636"/>
      <c r="KGX41" s="636"/>
      <c r="KGY41" s="636"/>
      <c r="KGZ41" s="636"/>
      <c r="KHA41" s="636"/>
      <c r="KHB41" s="636"/>
      <c r="KHC41" s="636"/>
      <c r="KHD41" s="636"/>
      <c r="KHE41" s="636"/>
      <c r="KHF41" s="636"/>
      <c r="KHG41" s="636"/>
      <c r="KHH41" s="636"/>
      <c r="KHI41" s="636"/>
      <c r="KHJ41" s="636"/>
      <c r="KHK41" s="636"/>
      <c r="KHL41" s="636"/>
      <c r="KHM41" s="636"/>
      <c r="KHN41" s="636"/>
      <c r="KHO41" s="636"/>
      <c r="KHP41" s="636"/>
      <c r="KHQ41" s="636"/>
      <c r="KHR41" s="636"/>
      <c r="KHS41" s="636"/>
      <c r="KHT41" s="636"/>
      <c r="KHU41" s="636"/>
      <c r="KHV41" s="636"/>
      <c r="KHW41" s="636"/>
      <c r="KHX41" s="636"/>
      <c r="KHY41" s="636"/>
      <c r="KHZ41" s="636"/>
      <c r="KIA41" s="636"/>
      <c r="KIB41" s="636"/>
      <c r="KIC41" s="636"/>
      <c r="KID41" s="636"/>
      <c r="KIE41" s="636"/>
      <c r="KIF41" s="636"/>
      <c r="KIG41" s="636"/>
      <c r="KIH41" s="636"/>
      <c r="KII41" s="636"/>
      <c r="KIJ41" s="636"/>
      <c r="KIK41" s="636"/>
      <c r="KIL41" s="636"/>
      <c r="KIM41" s="636"/>
      <c r="KIN41" s="636"/>
      <c r="KIO41" s="636"/>
      <c r="KIP41" s="636"/>
      <c r="KIQ41" s="636"/>
      <c r="KIR41" s="636"/>
      <c r="KIS41" s="636"/>
      <c r="KIT41" s="636"/>
      <c r="KIU41" s="636"/>
      <c r="KIV41" s="636"/>
      <c r="KIW41" s="636"/>
      <c r="KIX41" s="636"/>
      <c r="KIY41" s="636"/>
      <c r="KIZ41" s="636"/>
      <c r="KJA41" s="636"/>
      <c r="KJB41" s="636"/>
      <c r="KJC41" s="636"/>
      <c r="KJD41" s="636"/>
      <c r="KJE41" s="636"/>
      <c r="KJF41" s="636"/>
      <c r="KJG41" s="636"/>
      <c r="KJH41" s="636"/>
      <c r="KJI41" s="636"/>
      <c r="KJJ41" s="636"/>
      <c r="KJK41" s="636"/>
      <c r="KJL41" s="636"/>
      <c r="KJM41" s="636"/>
      <c r="KJN41" s="636"/>
      <c r="KJO41" s="636"/>
      <c r="KJP41" s="636"/>
      <c r="KJQ41" s="636"/>
      <c r="KJR41" s="636"/>
      <c r="KJS41" s="636"/>
      <c r="KJT41" s="636"/>
      <c r="KJU41" s="636"/>
      <c r="KJV41" s="636"/>
      <c r="KJW41" s="636"/>
      <c r="KJX41" s="636"/>
      <c r="KJY41" s="636"/>
      <c r="KJZ41" s="636"/>
      <c r="KKA41" s="636"/>
      <c r="KKB41" s="636"/>
      <c r="KKC41" s="636"/>
      <c r="KKD41" s="636"/>
      <c r="KKE41" s="636"/>
      <c r="KKF41" s="636"/>
      <c r="KKG41" s="636"/>
      <c r="KKH41" s="636"/>
      <c r="KKI41" s="636"/>
      <c r="KKJ41" s="636"/>
      <c r="KKK41" s="636"/>
      <c r="KKL41" s="636"/>
      <c r="KKM41" s="636"/>
      <c r="KKN41" s="636"/>
      <c r="KKO41" s="636"/>
      <c r="KKP41" s="636"/>
      <c r="KKQ41" s="636"/>
      <c r="KKR41" s="636"/>
      <c r="KKS41" s="636"/>
      <c r="KKT41" s="636"/>
      <c r="KKU41" s="636"/>
      <c r="KKV41" s="636"/>
      <c r="KKW41" s="636"/>
      <c r="KKX41" s="636"/>
      <c r="KKY41" s="636"/>
      <c r="KKZ41" s="636"/>
      <c r="KLA41" s="636"/>
      <c r="KLB41" s="636"/>
      <c r="KLC41" s="636"/>
      <c r="KLD41" s="636"/>
      <c r="KLE41" s="636"/>
      <c r="KLF41" s="636"/>
      <c r="KLG41" s="636"/>
      <c r="KLH41" s="636"/>
      <c r="KLI41" s="636"/>
      <c r="KLJ41" s="636"/>
      <c r="KLK41" s="636"/>
      <c r="KLL41" s="636"/>
      <c r="KLM41" s="636"/>
      <c r="KLN41" s="636"/>
      <c r="KLO41" s="636"/>
      <c r="KLP41" s="636"/>
      <c r="KLQ41" s="636"/>
      <c r="KLR41" s="636"/>
      <c r="KLS41" s="636"/>
      <c r="KLT41" s="636"/>
      <c r="KLU41" s="636"/>
      <c r="KLV41" s="636"/>
      <c r="KLW41" s="636"/>
      <c r="KLX41" s="636"/>
      <c r="KLY41" s="636"/>
      <c r="KLZ41" s="636"/>
      <c r="KMA41" s="636"/>
      <c r="KMB41" s="636"/>
      <c r="KMC41" s="636"/>
      <c r="KMD41" s="636"/>
      <c r="KME41" s="636"/>
      <c r="KMF41" s="636"/>
      <c r="KMG41" s="636"/>
      <c r="KMH41" s="636"/>
      <c r="KMI41" s="636"/>
      <c r="KMJ41" s="636"/>
      <c r="KMK41" s="636"/>
      <c r="KML41" s="636"/>
      <c r="KMM41" s="636"/>
      <c r="KMN41" s="636"/>
      <c r="KMO41" s="636"/>
      <c r="KMP41" s="636"/>
      <c r="KMQ41" s="636"/>
      <c r="KMR41" s="636"/>
      <c r="KMS41" s="636"/>
      <c r="KMT41" s="636"/>
      <c r="KMU41" s="636"/>
      <c r="KMV41" s="636"/>
      <c r="KMW41" s="636"/>
      <c r="KMX41" s="636"/>
      <c r="KMY41" s="636"/>
      <c r="KMZ41" s="636"/>
      <c r="KNA41" s="636"/>
      <c r="KNB41" s="636"/>
      <c r="KNC41" s="636"/>
      <c r="KND41" s="636"/>
      <c r="KNE41" s="636"/>
      <c r="KNF41" s="636"/>
      <c r="KNG41" s="636"/>
      <c r="KNH41" s="636"/>
      <c r="KNI41" s="636"/>
      <c r="KNJ41" s="636"/>
      <c r="KNK41" s="636"/>
      <c r="KNL41" s="636"/>
      <c r="KNM41" s="636"/>
      <c r="KNN41" s="636"/>
      <c r="KNO41" s="636"/>
      <c r="KNP41" s="636"/>
      <c r="KNQ41" s="636"/>
      <c r="KNR41" s="636"/>
      <c r="KNS41" s="636"/>
      <c r="KNT41" s="636"/>
      <c r="KNU41" s="636"/>
      <c r="KNV41" s="636"/>
      <c r="KNW41" s="636"/>
      <c r="KNX41" s="636"/>
      <c r="KNY41" s="636"/>
      <c r="KNZ41" s="636"/>
      <c r="KOA41" s="636"/>
      <c r="KOB41" s="636"/>
      <c r="KOC41" s="636"/>
      <c r="KOD41" s="636"/>
      <c r="KOE41" s="636"/>
      <c r="KOF41" s="636"/>
      <c r="KOG41" s="636"/>
      <c r="KOH41" s="636"/>
      <c r="KOI41" s="636"/>
      <c r="KOJ41" s="636"/>
      <c r="KOK41" s="636"/>
      <c r="KOL41" s="636"/>
      <c r="KOM41" s="636"/>
      <c r="KON41" s="636"/>
      <c r="KOO41" s="636"/>
      <c r="KOP41" s="636"/>
      <c r="KOQ41" s="636"/>
      <c r="KOR41" s="636"/>
      <c r="KOS41" s="636"/>
      <c r="KOT41" s="636"/>
      <c r="KOU41" s="636"/>
      <c r="KOV41" s="636"/>
      <c r="KOW41" s="636"/>
      <c r="KOX41" s="636"/>
      <c r="KOY41" s="636"/>
      <c r="KOZ41" s="636"/>
      <c r="KPA41" s="636"/>
      <c r="KPB41" s="636"/>
      <c r="KPC41" s="636"/>
      <c r="KPD41" s="636"/>
      <c r="KPE41" s="636"/>
      <c r="KPF41" s="636"/>
      <c r="KPG41" s="636"/>
      <c r="KPH41" s="636"/>
      <c r="KPI41" s="636"/>
      <c r="KPJ41" s="636"/>
      <c r="KPK41" s="636"/>
      <c r="KPL41" s="636"/>
      <c r="KPM41" s="636"/>
      <c r="KPN41" s="636"/>
      <c r="KPO41" s="636"/>
      <c r="KPP41" s="636"/>
      <c r="KPQ41" s="636"/>
      <c r="KPR41" s="636"/>
      <c r="KPS41" s="636"/>
      <c r="KPT41" s="636"/>
      <c r="KPU41" s="636"/>
      <c r="KPV41" s="636"/>
      <c r="KPW41" s="636"/>
      <c r="KPX41" s="636"/>
      <c r="KPY41" s="636"/>
      <c r="KPZ41" s="636"/>
      <c r="KQA41" s="636"/>
      <c r="KQB41" s="636"/>
      <c r="KQC41" s="636"/>
      <c r="KQD41" s="636"/>
      <c r="KQE41" s="636"/>
      <c r="KQF41" s="636"/>
      <c r="KQG41" s="636"/>
      <c r="KQH41" s="636"/>
      <c r="KQI41" s="636"/>
      <c r="KQJ41" s="636"/>
      <c r="KQK41" s="636"/>
      <c r="KQL41" s="636"/>
      <c r="KQM41" s="636"/>
      <c r="KQN41" s="636"/>
      <c r="KQO41" s="636"/>
      <c r="KQP41" s="636"/>
      <c r="KQQ41" s="636"/>
      <c r="KQR41" s="636"/>
      <c r="KQS41" s="636"/>
      <c r="KQT41" s="636"/>
      <c r="KQU41" s="636"/>
      <c r="KQV41" s="636"/>
      <c r="KQW41" s="636"/>
      <c r="KQX41" s="636"/>
      <c r="KQY41" s="636"/>
      <c r="KQZ41" s="636"/>
      <c r="KRA41" s="636"/>
      <c r="KRB41" s="636"/>
      <c r="KRC41" s="636"/>
      <c r="KRD41" s="636"/>
      <c r="KRE41" s="636"/>
      <c r="KRF41" s="636"/>
      <c r="KRG41" s="636"/>
      <c r="KRH41" s="636"/>
      <c r="KRI41" s="636"/>
      <c r="KRJ41" s="636"/>
      <c r="KRK41" s="636"/>
      <c r="KRL41" s="636"/>
      <c r="KRM41" s="636"/>
      <c r="KRN41" s="636"/>
      <c r="KRO41" s="636"/>
      <c r="KRP41" s="636"/>
      <c r="KRQ41" s="636"/>
      <c r="KRR41" s="636"/>
      <c r="KRS41" s="636"/>
      <c r="KRT41" s="636"/>
      <c r="KRU41" s="636"/>
      <c r="KRV41" s="636"/>
      <c r="KRW41" s="636"/>
      <c r="KRX41" s="636"/>
      <c r="KRY41" s="636"/>
      <c r="KRZ41" s="636"/>
      <c r="KSA41" s="636"/>
      <c r="KSB41" s="636"/>
      <c r="KSC41" s="636"/>
      <c r="KSD41" s="636"/>
      <c r="KSE41" s="636"/>
      <c r="KSF41" s="636"/>
      <c r="KSG41" s="636"/>
      <c r="KSH41" s="636"/>
      <c r="KSI41" s="636"/>
      <c r="KSJ41" s="636"/>
      <c r="KSK41" s="636"/>
      <c r="KSL41" s="636"/>
      <c r="KSM41" s="636"/>
      <c r="KSN41" s="636"/>
      <c r="KSO41" s="636"/>
      <c r="KSP41" s="636"/>
      <c r="KSQ41" s="636"/>
      <c r="KSR41" s="636"/>
      <c r="KSS41" s="636"/>
      <c r="KST41" s="636"/>
      <c r="KSU41" s="636"/>
      <c r="KSV41" s="636"/>
      <c r="KSW41" s="636"/>
      <c r="KSX41" s="636"/>
      <c r="KSY41" s="636"/>
      <c r="KSZ41" s="636"/>
      <c r="KTA41" s="636"/>
      <c r="KTB41" s="636"/>
      <c r="KTC41" s="636"/>
      <c r="KTD41" s="636"/>
      <c r="KTE41" s="636"/>
      <c r="KTF41" s="636"/>
      <c r="KTG41" s="636"/>
      <c r="KTH41" s="636"/>
      <c r="KTI41" s="636"/>
      <c r="KTJ41" s="636"/>
      <c r="KTK41" s="636"/>
      <c r="KTL41" s="636"/>
      <c r="KTM41" s="636"/>
      <c r="KTN41" s="636"/>
      <c r="KTO41" s="636"/>
      <c r="KTP41" s="636"/>
      <c r="KTQ41" s="636"/>
      <c r="KTR41" s="636"/>
      <c r="KTS41" s="636"/>
      <c r="KTT41" s="636"/>
      <c r="KTU41" s="636"/>
      <c r="KTV41" s="636"/>
      <c r="KTW41" s="636"/>
      <c r="KTX41" s="636"/>
      <c r="KTY41" s="636"/>
      <c r="KTZ41" s="636"/>
      <c r="KUA41" s="636"/>
      <c r="KUB41" s="636"/>
      <c r="KUC41" s="636"/>
      <c r="KUD41" s="636"/>
      <c r="KUE41" s="636"/>
      <c r="KUF41" s="636"/>
      <c r="KUG41" s="636"/>
      <c r="KUH41" s="636"/>
      <c r="KUI41" s="636"/>
      <c r="KUJ41" s="636"/>
      <c r="KUK41" s="636"/>
      <c r="KUL41" s="636"/>
      <c r="KUM41" s="636"/>
      <c r="KUN41" s="636"/>
      <c r="KUO41" s="636"/>
      <c r="KUP41" s="636"/>
      <c r="KUQ41" s="636"/>
      <c r="KUR41" s="636"/>
      <c r="KUS41" s="636"/>
      <c r="KUT41" s="636"/>
      <c r="KUU41" s="636"/>
      <c r="KUV41" s="636"/>
      <c r="KUW41" s="636"/>
      <c r="KUX41" s="636"/>
      <c r="KUY41" s="636"/>
      <c r="KUZ41" s="636"/>
      <c r="KVA41" s="636"/>
      <c r="KVB41" s="636"/>
      <c r="KVC41" s="636"/>
      <c r="KVD41" s="636"/>
      <c r="KVE41" s="636"/>
      <c r="KVF41" s="636"/>
      <c r="KVG41" s="636"/>
      <c r="KVH41" s="636"/>
      <c r="KVI41" s="636"/>
      <c r="KVJ41" s="636"/>
      <c r="KVK41" s="636"/>
      <c r="KVL41" s="636"/>
      <c r="KVM41" s="636"/>
      <c r="KVN41" s="636"/>
      <c r="KVO41" s="636"/>
      <c r="KVP41" s="636"/>
      <c r="KVQ41" s="636"/>
      <c r="KVR41" s="636"/>
      <c r="KVS41" s="636"/>
      <c r="KVT41" s="636"/>
      <c r="KVU41" s="636"/>
      <c r="KVV41" s="636"/>
      <c r="KVW41" s="636"/>
      <c r="KVX41" s="636"/>
      <c r="KVY41" s="636"/>
      <c r="KVZ41" s="636"/>
      <c r="KWA41" s="636"/>
      <c r="KWB41" s="636"/>
      <c r="KWC41" s="636"/>
      <c r="KWD41" s="636"/>
      <c r="KWE41" s="636"/>
      <c r="KWF41" s="636"/>
      <c r="KWG41" s="636"/>
      <c r="KWH41" s="636"/>
      <c r="KWI41" s="636"/>
      <c r="KWJ41" s="636"/>
      <c r="KWK41" s="636"/>
      <c r="KWL41" s="636"/>
      <c r="KWM41" s="636"/>
      <c r="KWN41" s="636"/>
      <c r="KWO41" s="636"/>
      <c r="KWP41" s="636"/>
      <c r="KWQ41" s="636"/>
      <c r="KWR41" s="636"/>
      <c r="KWS41" s="636"/>
      <c r="KWT41" s="636"/>
      <c r="KWU41" s="636"/>
      <c r="KWV41" s="636"/>
      <c r="KWW41" s="636"/>
      <c r="KWX41" s="636"/>
      <c r="KWY41" s="636"/>
      <c r="KWZ41" s="636"/>
      <c r="KXA41" s="636"/>
      <c r="KXB41" s="636"/>
      <c r="KXC41" s="636"/>
      <c r="KXD41" s="636"/>
      <c r="KXE41" s="636"/>
      <c r="KXF41" s="636"/>
      <c r="KXG41" s="636"/>
      <c r="KXH41" s="636"/>
      <c r="KXI41" s="636"/>
      <c r="KXJ41" s="636"/>
      <c r="KXK41" s="636"/>
      <c r="KXL41" s="636"/>
      <c r="KXM41" s="636"/>
      <c r="KXN41" s="636"/>
      <c r="KXO41" s="636"/>
      <c r="KXP41" s="636"/>
      <c r="KXQ41" s="636"/>
      <c r="KXR41" s="636"/>
      <c r="KXS41" s="636"/>
      <c r="KXT41" s="636"/>
      <c r="KXU41" s="636"/>
      <c r="KXV41" s="636"/>
      <c r="KXW41" s="636"/>
      <c r="KXX41" s="636"/>
      <c r="KXY41" s="636"/>
      <c r="KXZ41" s="636"/>
      <c r="KYA41" s="636"/>
      <c r="KYB41" s="636"/>
      <c r="KYC41" s="636"/>
      <c r="KYD41" s="636"/>
      <c r="KYE41" s="636"/>
      <c r="KYF41" s="636"/>
      <c r="KYG41" s="636"/>
      <c r="KYH41" s="636"/>
      <c r="KYI41" s="636"/>
      <c r="KYJ41" s="636"/>
      <c r="KYK41" s="636"/>
      <c r="KYL41" s="636"/>
      <c r="KYM41" s="636"/>
      <c r="KYN41" s="636"/>
      <c r="KYO41" s="636"/>
      <c r="KYP41" s="636"/>
      <c r="KYQ41" s="636"/>
      <c r="KYR41" s="636"/>
      <c r="KYS41" s="636"/>
      <c r="KYT41" s="636"/>
      <c r="KYU41" s="636"/>
      <c r="KYV41" s="636"/>
      <c r="KYW41" s="636"/>
      <c r="KYX41" s="636"/>
      <c r="KYY41" s="636"/>
      <c r="KYZ41" s="636"/>
      <c r="KZA41" s="636"/>
      <c r="KZB41" s="636"/>
      <c r="KZC41" s="636"/>
      <c r="KZD41" s="636"/>
      <c r="KZE41" s="636"/>
      <c r="KZF41" s="636"/>
      <c r="KZG41" s="636"/>
      <c r="KZH41" s="636"/>
      <c r="KZI41" s="636"/>
      <c r="KZJ41" s="636"/>
      <c r="KZK41" s="636"/>
      <c r="KZL41" s="636"/>
      <c r="KZM41" s="636"/>
      <c r="KZN41" s="636"/>
      <c r="KZO41" s="636"/>
      <c r="KZP41" s="636"/>
      <c r="KZQ41" s="636"/>
      <c r="KZR41" s="636"/>
      <c r="KZS41" s="636"/>
      <c r="KZT41" s="636"/>
      <c r="KZU41" s="636"/>
      <c r="KZV41" s="636"/>
      <c r="KZW41" s="636"/>
      <c r="KZX41" s="636"/>
      <c r="KZY41" s="636"/>
      <c r="KZZ41" s="636"/>
      <c r="LAA41" s="636"/>
      <c r="LAB41" s="636"/>
      <c r="LAC41" s="636"/>
      <c r="LAD41" s="636"/>
      <c r="LAE41" s="636"/>
      <c r="LAF41" s="636"/>
      <c r="LAG41" s="636"/>
      <c r="LAH41" s="636"/>
      <c r="LAI41" s="636"/>
      <c r="LAJ41" s="636"/>
      <c r="LAK41" s="636"/>
      <c r="LAL41" s="636"/>
      <c r="LAM41" s="636"/>
      <c r="LAN41" s="636"/>
      <c r="LAO41" s="636"/>
      <c r="LAP41" s="636"/>
      <c r="LAQ41" s="636"/>
      <c r="LAR41" s="636"/>
      <c r="LAS41" s="636"/>
      <c r="LAT41" s="636"/>
      <c r="LAU41" s="636"/>
      <c r="LAV41" s="636"/>
      <c r="LAW41" s="636"/>
      <c r="LAX41" s="636"/>
      <c r="LAY41" s="636"/>
      <c r="LAZ41" s="636"/>
      <c r="LBA41" s="636"/>
      <c r="LBB41" s="636"/>
      <c r="LBC41" s="636"/>
      <c r="LBD41" s="636"/>
      <c r="LBE41" s="636"/>
      <c r="LBF41" s="636"/>
      <c r="LBG41" s="636"/>
      <c r="LBH41" s="636"/>
      <c r="LBI41" s="636"/>
      <c r="LBJ41" s="636"/>
      <c r="LBK41" s="636"/>
      <c r="LBL41" s="636"/>
      <c r="LBM41" s="636"/>
      <c r="LBN41" s="636"/>
      <c r="LBO41" s="636"/>
      <c r="LBP41" s="636"/>
      <c r="LBQ41" s="636"/>
      <c r="LBR41" s="636"/>
      <c r="LBS41" s="636"/>
      <c r="LBT41" s="636"/>
      <c r="LBU41" s="636"/>
      <c r="LBV41" s="636"/>
      <c r="LBW41" s="636"/>
      <c r="LBX41" s="636"/>
      <c r="LBY41" s="636"/>
      <c r="LBZ41" s="636"/>
      <c r="LCA41" s="636"/>
      <c r="LCB41" s="636"/>
      <c r="LCC41" s="636"/>
      <c r="LCD41" s="636"/>
      <c r="LCE41" s="636"/>
      <c r="LCF41" s="636"/>
      <c r="LCG41" s="636"/>
      <c r="LCH41" s="636"/>
      <c r="LCI41" s="636"/>
      <c r="LCJ41" s="636"/>
      <c r="LCK41" s="636"/>
      <c r="LCL41" s="636"/>
      <c r="LCM41" s="636"/>
      <c r="LCN41" s="636"/>
      <c r="LCO41" s="636"/>
      <c r="LCP41" s="636"/>
      <c r="LCQ41" s="636"/>
      <c r="LCR41" s="636"/>
      <c r="LCS41" s="636"/>
      <c r="LCT41" s="636"/>
      <c r="LCU41" s="636"/>
      <c r="LCV41" s="636"/>
      <c r="LCW41" s="636"/>
      <c r="LCX41" s="636"/>
      <c r="LCY41" s="636"/>
      <c r="LCZ41" s="636"/>
      <c r="LDA41" s="636"/>
      <c r="LDB41" s="636"/>
      <c r="LDC41" s="636"/>
      <c r="LDD41" s="636"/>
      <c r="LDE41" s="636"/>
      <c r="LDF41" s="636"/>
      <c r="LDG41" s="636"/>
      <c r="LDH41" s="636"/>
      <c r="LDI41" s="636"/>
      <c r="LDJ41" s="636"/>
      <c r="LDK41" s="636"/>
      <c r="LDL41" s="636"/>
      <c r="LDM41" s="636"/>
      <c r="LDN41" s="636"/>
      <c r="LDO41" s="636"/>
      <c r="LDP41" s="636"/>
      <c r="LDQ41" s="636"/>
      <c r="LDR41" s="636"/>
      <c r="LDS41" s="636"/>
      <c r="LDT41" s="636"/>
      <c r="LDU41" s="636"/>
      <c r="LDV41" s="636"/>
      <c r="LDW41" s="636"/>
      <c r="LDX41" s="636"/>
      <c r="LDY41" s="636"/>
      <c r="LDZ41" s="636"/>
      <c r="LEA41" s="636"/>
      <c r="LEB41" s="636"/>
      <c r="LEC41" s="636"/>
      <c r="LED41" s="636"/>
      <c r="LEE41" s="636"/>
      <c r="LEF41" s="636"/>
      <c r="LEG41" s="636"/>
      <c r="LEH41" s="636"/>
      <c r="LEI41" s="636"/>
      <c r="LEJ41" s="636"/>
      <c r="LEK41" s="636"/>
      <c r="LEL41" s="636"/>
      <c r="LEM41" s="636"/>
      <c r="LEN41" s="636"/>
      <c r="LEO41" s="636"/>
      <c r="LEP41" s="636"/>
      <c r="LEQ41" s="636"/>
      <c r="LER41" s="636"/>
      <c r="LES41" s="636"/>
      <c r="LET41" s="636"/>
      <c r="LEU41" s="636"/>
      <c r="LEV41" s="636"/>
      <c r="LEW41" s="636"/>
      <c r="LEX41" s="636"/>
      <c r="LEY41" s="636"/>
      <c r="LEZ41" s="636"/>
      <c r="LFA41" s="636"/>
      <c r="LFB41" s="636"/>
      <c r="LFC41" s="636"/>
      <c r="LFD41" s="636"/>
      <c r="LFE41" s="636"/>
      <c r="LFF41" s="636"/>
      <c r="LFG41" s="636"/>
      <c r="LFH41" s="636"/>
      <c r="LFI41" s="636"/>
      <c r="LFJ41" s="636"/>
      <c r="LFK41" s="636"/>
      <c r="LFL41" s="636"/>
      <c r="LFM41" s="636"/>
      <c r="LFN41" s="636"/>
      <c r="LFO41" s="636"/>
      <c r="LFP41" s="636"/>
      <c r="LFQ41" s="636"/>
      <c r="LFR41" s="636"/>
      <c r="LFS41" s="636"/>
      <c r="LFT41" s="636"/>
      <c r="LFU41" s="636"/>
      <c r="LFV41" s="636"/>
      <c r="LFW41" s="636"/>
      <c r="LFX41" s="636"/>
      <c r="LFY41" s="636"/>
      <c r="LFZ41" s="636"/>
      <c r="LGA41" s="636"/>
      <c r="LGB41" s="636"/>
      <c r="LGC41" s="636"/>
      <c r="LGD41" s="636"/>
      <c r="LGE41" s="636"/>
      <c r="LGF41" s="636"/>
      <c r="LGG41" s="636"/>
      <c r="LGH41" s="636"/>
      <c r="LGI41" s="636"/>
      <c r="LGJ41" s="636"/>
      <c r="LGK41" s="636"/>
      <c r="LGL41" s="636"/>
      <c r="LGM41" s="636"/>
      <c r="LGN41" s="636"/>
      <c r="LGO41" s="636"/>
      <c r="LGP41" s="636"/>
      <c r="LGQ41" s="636"/>
      <c r="LGR41" s="636"/>
      <c r="LGS41" s="636"/>
      <c r="LGT41" s="636"/>
      <c r="LGU41" s="636"/>
      <c r="LGV41" s="636"/>
      <c r="LGW41" s="636"/>
      <c r="LGX41" s="636"/>
      <c r="LGY41" s="636"/>
      <c r="LGZ41" s="636"/>
      <c r="LHA41" s="636"/>
      <c r="LHB41" s="636"/>
      <c r="LHC41" s="636"/>
      <c r="LHD41" s="636"/>
      <c r="LHE41" s="636"/>
      <c r="LHF41" s="636"/>
      <c r="LHG41" s="636"/>
      <c r="LHH41" s="636"/>
      <c r="LHI41" s="636"/>
      <c r="LHJ41" s="636"/>
      <c r="LHK41" s="636"/>
      <c r="LHL41" s="636"/>
      <c r="LHM41" s="636"/>
      <c r="LHN41" s="636"/>
      <c r="LHO41" s="636"/>
      <c r="LHP41" s="636"/>
      <c r="LHQ41" s="636"/>
      <c r="LHR41" s="636"/>
      <c r="LHS41" s="636"/>
      <c r="LHT41" s="636"/>
      <c r="LHU41" s="636"/>
      <c r="LHV41" s="636"/>
      <c r="LHW41" s="636"/>
      <c r="LHX41" s="636"/>
      <c r="LHY41" s="636"/>
      <c r="LHZ41" s="636"/>
      <c r="LIA41" s="636"/>
      <c r="LIB41" s="636"/>
      <c r="LIC41" s="636"/>
      <c r="LID41" s="636"/>
      <c r="LIE41" s="636"/>
      <c r="LIF41" s="636"/>
      <c r="LIG41" s="636"/>
      <c r="LIH41" s="636"/>
      <c r="LII41" s="636"/>
      <c r="LIJ41" s="636"/>
      <c r="LIK41" s="636"/>
      <c r="LIL41" s="636"/>
      <c r="LIM41" s="636"/>
      <c r="LIN41" s="636"/>
      <c r="LIO41" s="636"/>
      <c r="LIP41" s="636"/>
      <c r="LIQ41" s="636"/>
      <c r="LIR41" s="636"/>
      <c r="LIS41" s="636"/>
      <c r="LIT41" s="636"/>
      <c r="LIU41" s="636"/>
      <c r="LIV41" s="636"/>
      <c r="LIW41" s="636"/>
      <c r="LIX41" s="636"/>
      <c r="LIY41" s="636"/>
      <c r="LIZ41" s="636"/>
      <c r="LJA41" s="636"/>
      <c r="LJB41" s="636"/>
      <c r="LJC41" s="636"/>
      <c r="LJD41" s="636"/>
      <c r="LJE41" s="636"/>
      <c r="LJF41" s="636"/>
      <c r="LJG41" s="636"/>
      <c r="LJH41" s="636"/>
      <c r="LJI41" s="636"/>
      <c r="LJJ41" s="636"/>
      <c r="LJK41" s="636"/>
      <c r="LJL41" s="636"/>
      <c r="LJM41" s="636"/>
      <c r="LJN41" s="636"/>
      <c r="LJO41" s="636"/>
      <c r="LJP41" s="636"/>
      <c r="LJQ41" s="636"/>
      <c r="LJR41" s="636"/>
      <c r="LJS41" s="636"/>
      <c r="LJT41" s="636"/>
      <c r="LJU41" s="636"/>
      <c r="LJV41" s="636"/>
      <c r="LJW41" s="636"/>
      <c r="LJX41" s="636"/>
      <c r="LJY41" s="636"/>
      <c r="LJZ41" s="636"/>
      <c r="LKA41" s="636"/>
      <c r="LKB41" s="636"/>
      <c r="LKC41" s="636"/>
      <c r="LKD41" s="636"/>
      <c r="LKE41" s="636"/>
      <c r="LKF41" s="636"/>
      <c r="LKG41" s="636"/>
      <c r="LKH41" s="636"/>
      <c r="LKI41" s="636"/>
      <c r="LKJ41" s="636"/>
      <c r="LKK41" s="636"/>
      <c r="LKL41" s="636"/>
      <c r="LKM41" s="636"/>
      <c r="LKN41" s="636"/>
      <c r="LKO41" s="636"/>
      <c r="LKP41" s="636"/>
      <c r="LKQ41" s="636"/>
      <c r="LKR41" s="636"/>
      <c r="LKS41" s="636"/>
      <c r="LKT41" s="636"/>
      <c r="LKU41" s="636"/>
      <c r="LKV41" s="636"/>
      <c r="LKW41" s="636"/>
      <c r="LKX41" s="636"/>
      <c r="LKY41" s="636"/>
      <c r="LKZ41" s="636"/>
      <c r="LLA41" s="636"/>
      <c r="LLB41" s="636"/>
      <c r="LLC41" s="636"/>
      <c r="LLD41" s="636"/>
      <c r="LLE41" s="636"/>
      <c r="LLF41" s="636"/>
      <c r="LLG41" s="636"/>
      <c r="LLH41" s="636"/>
      <c r="LLI41" s="636"/>
      <c r="LLJ41" s="636"/>
      <c r="LLK41" s="636"/>
      <c r="LLL41" s="636"/>
      <c r="LLM41" s="636"/>
      <c r="LLN41" s="636"/>
      <c r="LLO41" s="636"/>
      <c r="LLP41" s="636"/>
      <c r="LLQ41" s="636"/>
      <c r="LLR41" s="636"/>
      <c r="LLS41" s="636"/>
      <c r="LLT41" s="636"/>
      <c r="LLU41" s="636"/>
      <c r="LLV41" s="636"/>
      <c r="LLW41" s="636"/>
      <c r="LLX41" s="636"/>
      <c r="LLY41" s="636"/>
      <c r="LLZ41" s="636"/>
      <c r="LMA41" s="636"/>
      <c r="LMB41" s="636"/>
      <c r="LMC41" s="636"/>
      <c r="LMD41" s="636"/>
      <c r="LME41" s="636"/>
      <c r="LMF41" s="636"/>
      <c r="LMG41" s="636"/>
      <c r="LMH41" s="636"/>
      <c r="LMI41" s="636"/>
      <c r="LMJ41" s="636"/>
      <c r="LMK41" s="636"/>
      <c r="LML41" s="636"/>
      <c r="LMM41" s="636"/>
      <c r="LMN41" s="636"/>
      <c r="LMO41" s="636"/>
      <c r="LMP41" s="636"/>
      <c r="LMQ41" s="636"/>
      <c r="LMR41" s="636"/>
      <c r="LMS41" s="636"/>
      <c r="LMT41" s="636"/>
      <c r="LMU41" s="636"/>
      <c r="LMV41" s="636"/>
      <c r="LMW41" s="636"/>
      <c r="LMX41" s="636"/>
      <c r="LMY41" s="636"/>
      <c r="LMZ41" s="636"/>
      <c r="LNA41" s="636"/>
      <c r="LNB41" s="636"/>
      <c r="LNC41" s="636"/>
      <c r="LND41" s="636"/>
      <c r="LNE41" s="636"/>
      <c r="LNF41" s="636"/>
      <c r="LNG41" s="636"/>
      <c r="LNH41" s="636"/>
      <c r="LNI41" s="636"/>
      <c r="LNJ41" s="636"/>
      <c r="LNK41" s="636"/>
      <c r="LNL41" s="636"/>
      <c r="LNM41" s="636"/>
      <c r="LNN41" s="636"/>
      <c r="LNO41" s="636"/>
      <c r="LNP41" s="636"/>
      <c r="LNQ41" s="636"/>
      <c r="LNR41" s="636"/>
      <c r="LNS41" s="636"/>
      <c r="LNT41" s="636"/>
      <c r="LNU41" s="636"/>
      <c r="LNV41" s="636"/>
      <c r="LNW41" s="636"/>
      <c r="LNX41" s="636"/>
      <c r="LNY41" s="636"/>
      <c r="LNZ41" s="636"/>
      <c r="LOA41" s="636"/>
      <c r="LOB41" s="636"/>
      <c r="LOC41" s="636"/>
      <c r="LOD41" s="636"/>
      <c r="LOE41" s="636"/>
      <c r="LOF41" s="636"/>
      <c r="LOG41" s="636"/>
      <c r="LOH41" s="636"/>
      <c r="LOI41" s="636"/>
      <c r="LOJ41" s="636"/>
      <c r="LOK41" s="636"/>
      <c r="LOL41" s="636"/>
      <c r="LOM41" s="636"/>
      <c r="LON41" s="636"/>
      <c r="LOO41" s="636"/>
      <c r="LOP41" s="636"/>
      <c r="LOQ41" s="636"/>
      <c r="LOR41" s="636"/>
      <c r="LOS41" s="636"/>
      <c r="LOT41" s="636"/>
      <c r="LOU41" s="636"/>
      <c r="LOV41" s="636"/>
      <c r="LOW41" s="636"/>
      <c r="LOX41" s="636"/>
      <c r="LOY41" s="636"/>
      <c r="LOZ41" s="636"/>
      <c r="LPA41" s="636"/>
      <c r="LPB41" s="636"/>
      <c r="LPC41" s="636"/>
      <c r="LPD41" s="636"/>
      <c r="LPE41" s="636"/>
      <c r="LPF41" s="636"/>
      <c r="LPG41" s="636"/>
      <c r="LPH41" s="636"/>
      <c r="LPI41" s="636"/>
      <c r="LPJ41" s="636"/>
      <c r="LPK41" s="636"/>
      <c r="LPL41" s="636"/>
      <c r="LPM41" s="636"/>
      <c r="LPN41" s="636"/>
      <c r="LPO41" s="636"/>
      <c r="LPP41" s="636"/>
      <c r="LPQ41" s="636"/>
      <c r="LPR41" s="636"/>
      <c r="LPS41" s="636"/>
      <c r="LPT41" s="636"/>
      <c r="LPU41" s="636"/>
      <c r="LPV41" s="636"/>
      <c r="LPW41" s="636"/>
      <c r="LPX41" s="636"/>
      <c r="LPY41" s="636"/>
      <c r="LPZ41" s="636"/>
      <c r="LQA41" s="636"/>
      <c r="LQB41" s="636"/>
      <c r="LQC41" s="636"/>
      <c r="LQD41" s="636"/>
      <c r="LQE41" s="636"/>
      <c r="LQF41" s="636"/>
      <c r="LQG41" s="636"/>
      <c r="LQH41" s="636"/>
      <c r="LQI41" s="636"/>
      <c r="LQJ41" s="636"/>
      <c r="LQK41" s="636"/>
      <c r="LQL41" s="636"/>
      <c r="LQM41" s="636"/>
      <c r="LQN41" s="636"/>
      <c r="LQO41" s="636"/>
      <c r="LQP41" s="636"/>
      <c r="LQQ41" s="636"/>
      <c r="LQR41" s="636"/>
      <c r="LQS41" s="636"/>
      <c r="LQT41" s="636"/>
      <c r="LQU41" s="636"/>
      <c r="LQV41" s="636"/>
      <c r="LQW41" s="636"/>
      <c r="LQX41" s="636"/>
      <c r="LQY41" s="636"/>
      <c r="LQZ41" s="636"/>
      <c r="LRA41" s="636"/>
      <c r="LRB41" s="636"/>
      <c r="LRC41" s="636"/>
      <c r="LRD41" s="636"/>
      <c r="LRE41" s="636"/>
      <c r="LRF41" s="636"/>
      <c r="LRG41" s="636"/>
      <c r="LRH41" s="636"/>
      <c r="LRI41" s="636"/>
      <c r="LRJ41" s="636"/>
      <c r="LRK41" s="636"/>
      <c r="LRL41" s="636"/>
      <c r="LRM41" s="636"/>
      <c r="LRN41" s="636"/>
      <c r="LRO41" s="636"/>
      <c r="LRP41" s="636"/>
      <c r="LRQ41" s="636"/>
      <c r="LRR41" s="636"/>
      <c r="LRS41" s="636"/>
      <c r="LRT41" s="636"/>
      <c r="LRU41" s="636"/>
      <c r="LRV41" s="636"/>
      <c r="LRW41" s="636"/>
      <c r="LRX41" s="636"/>
      <c r="LRY41" s="636"/>
      <c r="LRZ41" s="636"/>
      <c r="LSA41" s="636"/>
      <c r="LSB41" s="636"/>
      <c r="LSC41" s="636"/>
      <c r="LSD41" s="636"/>
      <c r="LSE41" s="636"/>
      <c r="LSF41" s="636"/>
      <c r="LSG41" s="636"/>
      <c r="LSH41" s="636"/>
      <c r="LSI41" s="636"/>
      <c r="LSJ41" s="636"/>
      <c r="LSK41" s="636"/>
      <c r="LSL41" s="636"/>
      <c r="LSM41" s="636"/>
      <c r="LSN41" s="636"/>
      <c r="LSO41" s="636"/>
      <c r="LSP41" s="636"/>
      <c r="LSQ41" s="636"/>
      <c r="LSR41" s="636"/>
      <c r="LSS41" s="636"/>
      <c r="LST41" s="636"/>
      <c r="LSU41" s="636"/>
      <c r="LSV41" s="636"/>
      <c r="LSW41" s="636"/>
      <c r="LSX41" s="636"/>
      <c r="LSY41" s="636"/>
      <c r="LSZ41" s="636"/>
      <c r="LTA41" s="636"/>
      <c r="LTB41" s="636"/>
      <c r="LTC41" s="636"/>
      <c r="LTD41" s="636"/>
      <c r="LTE41" s="636"/>
      <c r="LTF41" s="636"/>
      <c r="LTG41" s="636"/>
      <c r="LTH41" s="636"/>
      <c r="LTI41" s="636"/>
      <c r="LTJ41" s="636"/>
      <c r="LTK41" s="636"/>
      <c r="LTL41" s="636"/>
      <c r="LTM41" s="636"/>
      <c r="LTN41" s="636"/>
      <c r="LTO41" s="636"/>
      <c r="LTP41" s="636"/>
      <c r="LTQ41" s="636"/>
      <c r="LTR41" s="636"/>
      <c r="LTS41" s="636"/>
      <c r="LTT41" s="636"/>
      <c r="LTU41" s="636"/>
      <c r="LTV41" s="636"/>
      <c r="LTW41" s="636"/>
      <c r="LTX41" s="636"/>
      <c r="LTY41" s="636"/>
      <c r="LTZ41" s="636"/>
      <c r="LUA41" s="636"/>
      <c r="LUB41" s="636"/>
      <c r="LUC41" s="636"/>
      <c r="LUD41" s="636"/>
      <c r="LUE41" s="636"/>
      <c r="LUF41" s="636"/>
      <c r="LUG41" s="636"/>
      <c r="LUH41" s="636"/>
      <c r="LUI41" s="636"/>
      <c r="LUJ41" s="636"/>
      <c r="LUK41" s="636"/>
      <c r="LUL41" s="636"/>
      <c r="LUM41" s="636"/>
      <c r="LUN41" s="636"/>
      <c r="LUO41" s="636"/>
      <c r="LUP41" s="636"/>
      <c r="LUQ41" s="636"/>
      <c r="LUR41" s="636"/>
      <c r="LUS41" s="636"/>
      <c r="LUT41" s="636"/>
      <c r="LUU41" s="636"/>
      <c r="LUV41" s="636"/>
      <c r="LUW41" s="636"/>
      <c r="LUX41" s="636"/>
      <c r="LUY41" s="636"/>
      <c r="LUZ41" s="636"/>
      <c r="LVA41" s="636"/>
      <c r="LVB41" s="636"/>
      <c r="LVC41" s="636"/>
      <c r="LVD41" s="636"/>
      <c r="LVE41" s="636"/>
      <c r="LVF41" s="636"/>
      <c r="LVG41" s="636"/>
      <c r="LVH41" s="636"/>
      <c r="LVI41" s="636"/>
      <c r="LVJ41" s="636"/>
      <c r="LVK41" s="636"/>
      <c r="LVL41" s="636"/>
      <c r="LVM41" s="636"/>
      <c r="LVN41" s="636"/>
      <c r="LVO41" s="636"/>
      <c r="LVP41" s="636"/>
      <c r="LVQ41" s="636"/>
      <c r="LVR41" s="636"/>
      <c r="LVS41" s="636"/>
      <c r="LVT41" s="636"/>
      <c r="LVU41" s="636"/>
      <c r="LVV41" s="636"/>
      <c r="LVW41" s="636"/>
      <c r="LVX41" s="636"/>
      <c r="LVY41" s="636"/>
      <c r="LVZ41" s="636"/>
      <c r="LWA41" s="636"/>
      <c r="LWB41" s="636"/>
      <c r="LWC41" s="636"/>
      <c r="LWD41" s="636"/>
      <c r="LWE41" s="636"/>
      <c r="LWF41" s="636"/>
      <c r="LWG41" s="636"/>
      <c r="LWH41" s="636"/>
      <c r="LWI41" s="636"/>
      <c r="LWJ41" s="636"/>
      <c r="LWK41" s="636"/>
      <c r="LWL41" s="636"/>
      <c r="LWM41" s="636"/>
      <c r="LWN41" s="636"/>
      <c r="LWO41" s="636"/>
      <c r="LWP41" s="636"/>
      <c r="LWQ41" s="636"/>
      <c r="LWR41" s="636"/>
      <c r="LWS41" s="636"/>
      <c r="LWT41" s="636"/>
      <c r="LWU41" s="636"/>
      <c r="LWV41" s="636"/>
      <c r="LWW41" s="636"/>
      <c r="LWX41" s="636"/>
      <c r="LWY41" s="636"/>
      <c r="LWZ41" s="636"/>
      <c r="LXA41" s="636"/>
      <c r="LXB41" s="636"/>
      <c r="LXC41" s="636"/>
      <c r="LXD41" s="636"/>
      <c r="LXE41" s="636"/>
      <c r="LXF41" s="636"/>
      <c r="LXG41" s="636"/>
      <c r="LXH41" s="636"/>
      <c r="LXI41" s="636"/>
      <c r="LXJ41" s="636"/>
      <c r="LXK41" s="636"/>
      <c r="LXL41" s="636"/>
      <c r="LXM41" s="636"/>
      <c r="LXN41" s="636"/>
      <c r="LXO41" s="636"/>
      <c r="LXP41" s="636"/>
      <c r="LXQ41" s="636"/>
      <c r="LXR41" s="636"/>
      <c r="LXS41" s="636"/>
      <c r="LXT41" s="636"/>
      <c r="LXU41" s="636"/>
      <c r="LXV41" s="636"/>
      <c r="LXW41" s="636"/>
      <c r="LXX41" s="636"/>
      <c r="LXY41" s="636"/>
      <c r="LXZ41" s="636"/>
      <c r="LYA41" s="636"/>
      <c r="LYB41" s="636"/>
      <c r="LYC41" s="636"/>
      <c r="LYD41" s="636"/>
      <c r="LYE41" s="636"/>
      <c r="LYF41" s="636"/>
      <c r="LYG41" s="636"/>
      <c r="LYH41" s="636"/>
      <c r="LYI41" s="636"/>
      <c r="LYJ41" s="636"/>
      <c r="LYK41" s="636"/>
      <c r="LYL41" s="636"/>
      <c r="LYM41" s="636"/>
      <c r="LYN41" s="636"/>
      <c r="LYO41" s="636"/>
      <c r="LYP41" s="636"/>
      <c r="LYQ41" s="636"/>
      <c r="LYR41" s="636"/>
      <c r="LYS41" s="636"/>
      <c r="LYT41" s="636"/>
      <c r="LYU41" s="636"/>
      <c r="LYV41" s="636"/>
      <c r="LYW41" s="636"/>
      <c r="LYX41" s="636"/>
      <c r="LYY41" s="636"/>
      <c r="LYZ41" s="636"/>
      <c r="LZA41" s="636"/>
      <c r="LZB41" s="636"/>
      <c r="LZC41" s="636"/>
      <c r="LZD41" s="636"/>
      <c r="LZE41" s="636"/>
      <c r="LZF41" s="636"/>
      <c r="LZG41" s="636"/>
      <c r="LZH41" s="636"/>
      <c r="LZI41" s="636"/>
      <c r="LZJ41" s="636"/>
      <c r="LZK41" s="636"/>
      <c r="LZL41" s="636"/>
      <c r="LZM41" s="636"/>
      <c r="LZN41" s="636"/>
      <c r="LZO41" s="636"/>
      <c r="LZP41" s="636"/>
      <c r="LZQ41" s="636"/>
      <c r="LZR41" s="636"/>
      <c r="LZS41" s="636"/>
      <c r="LZT41" s="636"/>
      <c r="LZU41" s="636"/>
      <c r="LZV41" s="636"/>
      <c r="LZW41" s="636"/>
      <c r="LZX41" s="636"/>
      <c r="LZY41" s="636"/>
      <c r="LZZ41" s="636"/>
      <c r="MAA41" s="636"/>
      <c r="MAB41" s="636"/>
      <c r="MAC41" s="636"/>
      <c r="MAD41" s="636"/>
      <c r="MAE41" s="636"/>
      <c r="MAF41" s="636"/>
      <c r="MAG41" s="636"/>
      <c r="MAH41" s="636"/>
      <c r="MAI41" s="636"/>
      <c r="MAJ41" s="636"/>
      <c r="MAK41" s="636"/>
      <c r="MAL41" s="636"/>
      <c r="MAM41" s="636"/>
      <c r="MAN41" s="636"/>
      <c r="MAO41" s="636"/>
      <c r="MAP41" s="636"/>
      <c r="MAQ41" s="636"/>
      <c r="MAR41" s="636"/>
      <c r="MAS41" s="636"/>
      <c r="MAT41" s="636"/>
      <c r="MAU41" s="636"/>
      <c r="MAV41" s="636"/>
      <c r="MAW41" s="636"/>
      <c r="MAX41" s="636"/>
      <c r="MAY41" s="636"/>
      <c r="MAZ41" s="636"/>
      <c r="MBA41" s="636"/>
      <c r="MBB41" s="636"/>
      <c r="MBC41" s="636"/>
      <c r="MBD41" s="636"/>
      <c r="MBE41" s="636"/>
      <c r="MBF41" s="636"/>
      <c r="MBG41" s="636"/>
      <c r="MBH41" s="636"/>
      <c r="MBI41" s="636"/>
      <c r="MBJ41" s="636"/>
      <c r="MBK41" s="636"/>
      <c r="MBL41" s="636"/>
      <c r="MBM41" s="636"/>
      <c r="MBN41" s="636"/>
      <c r="MBO41" s="636"/>
      <c r="MBP41" s="636"/>
      <c r="MBQ41" s="636"/>
      <c r="MBR41" s="636"/>
      <c r="MBS41" s="636"/>
      <c r="MBT41" s="636"/>
      <c r="MBU41" s="636"/>
      <c r="MBV41" s="636"/>
      <c r="MBW41" s="636"/>
      <c r="MBX41" s="636"/>
      <c r="MBY41" s="636"/>
      <c r="MBZ41" s="636"/>
      <c r="MCA41" s="636"/>
      <c r="MCB41" s="636"/>
      <c r="MCC41" s="636"/>
      <c r="MCD41" s="636"/>
      <c r="MCE41" s="636"/>
      <c r="MCF41" s="636"/>
      <c r="MCG41" s="636"/>
      <c r="MCH41" s="636"/>
      <c r="MCI41" s="636"/>
      <c r="MCJ41" s="636"/>
      <c r="MCK41" s="636"/>
      <c r="MCL41" s="636"/>
      <c r="MCM41" s="636"/>
      <c r="MCN41" s="636"/>
      <c r="MCO41" s="636"/>
      <c r="MCP41" s="636"/>
      <c r="MCQ41" s="636"/>
      <c r="MCR41" s="636"/>
      <c r="MCS41" s="636"/>
      <c r="MCT41" s="636"/>
      <c r="MCU41" s="636"/>
      <c r="MCV41" s="636"/>
      <c r="MCW41" s="636"/>
      <c r="MCX41" s="636"/>
      <c r="MCY41" s="636"/>
      <c r="MCZ41" s="636"/>
      <c r="MDA41" s="636"/>
      <c r="MDB41" s="636"/>
      <c r="MDC41" s="636"/>
      <c r="MDD41" s="636"/>
      <c r="MDE41" s="636"/>
      <c r="MDF41" s="636"/>
      <c r="MDG41" s="636"/>
      <c r="MDH41" s="636"/>
      <c r="MDI41" s="636"/>
      <c r="MDJ41" s="636"/>
      <c r="MDK41" s="636"/>
      <c r="MDL41" s="636"/>
      <c r="MDM41" s="636"/>
      <c r="MDN41" s="636"/>
      <c r="MDO41" s="636"/>
      <c r="MDP41" s="636"/>
      <c r="MDQ41" s="636"/>
      <c r="MDR41" s="636"/>
      <c r="MDS41" s="636"/>
      <c r="MDT41" s="636"/>
      <c r="MDU41" s="636"/>
      <c r="MDV41" s="636"/>
      <c r="MDW41" s="636"/>
      <c r="MDX41" s="636"/>
      <c r="MDY41" s="636"/>
      <c r="MDZ41" s="636"/>
      <c r="MEA41" s="636"/>
      <c r="MEB41" s="636"/>
      <c r="MEC41" s="636"/>
      <c r="MED41" s="636"/>
      <c r="MEE41" s="636"/>
      <c r="MEF41" s="636"/>
      <c r="MEG41" s="636"/>
      <c r="MEH41" s="636"/>
      <c r="MEI41" s="636"/>
      <c r="MEJ41" s="636"/>
      <c r="MEK41" s="636"/>
      <c r="MEL41" s="636"/>
      <c r="MEM41" s="636"/>
      <c r="MEN41" s="636"/>
      <c r="MEO41" s="636"/>
      <c r="MEP41" s="636"/>
      <c r="MEQ41" s="636"/>
      <c r="MER41" s="636"/>
      <c r="MES41" s="636"/>
      <c r="MET41" s="636"/>
      <c r="MEU41" s="636"/>
      <c r="MEV41" s="636"/>
      <c r="MEW41" s="636"/>
      <c r="MEX41" s="636"/>
      <c r="MEY41" s="636"/>
      <c r="MEZ41" s="636"/>
      <c r="MFA41" s="636"/>
      <c r="MFB41" s="636"/>
      <c r="MFC41" s="636"/>
      <c r="MFD41" s="636"/>
      <c r="MFE41" s="636"/>
      <c r="MFF41" s="636"/>
      <c r="MFG41" s="636"/>
      <c r="MFH41" s="636"/>
      <c r="MFI41" s="636"/>
      <c r="MFJ41" s="636"/>
      <c r="MFK41" s="636"/>
      <c r="MFL41" s="636"/>
      <c r="MFM41" s="636"/>
      <c r="MFN41" s="636"/>
      <c r="MFO41" s="636"/>
      <c r="MFP41" s="636"/>
      <c r="MFQ41" s="636"/>
      <c r="MFR41" s="636"/>
      <c r="MFS41" s="636"/>
      <c r="MFT41" s="636"/>
      <c r="MFU41" s="636"/>
      <c r="MFV41" s="636"/>
      <c r="MFW41" s="636"/>
      <c r="MFX41" s="636"/>
      <c r="MFY41" s="636"/>
      <c r="MFZ41" s="636"/>
      <c r="MGA41" s="636"/>
      <c r="MGB41" s="636"/>
      <c r="MGC41" s="636"/>
      <c r="MGD41" s="636"/>
      <c r="MGE41" s="636"/>
      <c r="MGF41" s="636"/>
      <c r="MGG41" s="636"/>
      <c r="MGH41" s="636"/>
      <c r="MGI41" s="636"/>
      <c r="MGJ41" s="636"/>
      <c r="MGK41" s="636"/>
      <c r="MGL41" s="636"/>
      <c r="MGM41" s="636"/>
      <c r="MGN41" s="636"/>
      <c r="MGO41" s="636"/>
      <c r="MGP41" s="636"/>
      <c r="MGQ41" s="636"/>
      <c r="MGR41" s="636"/>
      <c r="MGS41" s="636"/>
      <c r="MGT41" s="636"/>
      <c r="MGU41" s="636"/>
      <c r="MGV41" s="636"/>
      <c r="MGW41" s="636"/>
      <c r="MGX41" s="636"/>
      <c r="MGY41" s="636"/>
      <c r="MGZ41" s="636"/>
      <c r="MHA41" s="636"/>
      <c r="MHB41" s="636"/>
      <c r="MHC41" s="636"/>
      <c r="MHD41" s="636"/>
      <c r="MHE41" s="636"/>
      <c r="MHF41" s="636"/>
      <c r="MHG41" s="636"/>
      <c r="MHH41" s="636"/>
      <c r="MHI41" s="636"/>
      <c r="MHJ41" s="636"/>
      <c r="MHK41" s="636"/>
      <c r="MHL41" s="636"/>
      <c r="MHM41" s="636"/>
      <c r="MHN41" s="636"/>
      <c r="MHO41" s="636"/>
      <c r="MHP41" s="636"/>
      <c r="MHQ41" s="636"/>
      <c r="MHR41" s="636"/>
      <c r="MHS41" s="636"/>
      <c r="MHT41" s="636"/>
      <c r="MHU41" s="636"/>
      <c r="MHV41" s="636"/>
      <c r="MHW41" s="636"/>
      <c r="MHX41" s="636"/>
      <c r="MHY41" s="636"/>
      <c r="MHZ41" s="636"/>
      <c r="MIA41" s="636"/>
      <c r="MIB41" s="636"/>
      <c r="MIC41" s="636"/>
      <c r="MID41" s="636"/>
      <c r="MIE41" s="636"/>
      <c r="MIF41" s="636"/>
      <c r="MIG41" s="636"/>
      <c r="MIH41" s="636"/>
      <c r="MII41" s="636"/>
      <c r="MIJ41" s="636"/>
      <c r="MIK41" s="636"/>
      <c r="MIL41" s="636"/>
      <c r="MIM41" s="636"/>
      <c r="MIN41" s="636"/>
      <c r="MIO41" s="636"/>
      <c r="MIP41" s="636"/>
      <c r="MIQ41" s="636"/>
      <c r="MIR41" s="636"/>
      <c r="MIS41" s="636"/>
      <c r="MIT41" s="636"/>
      <c r="MIU41" s="636"/>
      <c r="MIV41" s="636"/>
      <c r="MIW41" s="636"/>
      <c r="MIX41" s="636"/>
      <c r="MIY41" s="636"/>
      <c r="MIZ41" s="636"/>
      <c r="MJA41" s="636"/>
      <c r="MJB41" s="636"/>
      <c r="MJC41" s="636"/>
      <c r="MJD41" s="636"/>
      <c r="MJE41" s="636"/>
      <c r="MJF41" s="636"/>
      <c r="MJG41" s="636"/>
      <c r="MJH41" s="636"/>
      <c r="MJI41" s="636"/>
      <c r="MJJ41" s="636"/>
      <c r="MJK41" s="636"/>
      <c r="MJL41" s="636"/>
      <c r="MJM41" s="636"/>
      <c r="MJN41" s="636"/>
      <c r="MJO41" s="636"/>
      <c r="MJP41" s="636"/>
      <c r="MJQ41" s="636"/>
      <c r="MJR41" s="636"/>
      <c r="MJS41" s="636"/>
      <c r="MJT41" s="636"/>
      <c r="MJU41" s="636"/>
      <c r="MJV41" s="636"/>
      <c r="MJW41" s="636"/>
      <c r="MJX41" s="636"/>
      <c r="MJY41" s="636"/>
      <c r="MJZ41" s="636"/>
      <c r="MKA41" s="636"/>
      <c r="MKB41" s="636"/>
      <c r="MKC41" s="636"/>
      <c r="MKD41" s="636"/>
      <c r="MKE41" s="636"/>
      <c r="MKF41" s="636"/>
      <c r="MKG41" s="636"/>
      <c r="MKH41" s="636"/>
      <c r="MKI41" s="636"/>
      <c r="MKJ41" s="636"/>
      <c r="MKK41" s="636"/>
      <c r="MKL41" s="636"/>
      <c r="MKM41" s="636"/>
      <c r="MKN41" s="636"/>
      <c r="MKO41" s="636"/>
      <c r="MKP41" s="636"/>
      <c r="MKQ41" s="636"/>
      <c r="MKR41" s="636"/>
      <c r="MKS41" s="636"/>
      <c r="MKT41" s="636"/>
      <c r="MKU41" s="636"/>
      <c r="MKV41" s="636"/>
      <c r="MKW41" s="636"/>
      <c r="MKX41" s="636"/>
      <c r="MKY41" s="636"/>
      <c r="MKZ41" s="636"/>
      <c r="MLA41" s="636"/>
      <c r="MLB41" s="636"/>
      <c r="MLC41" s="636"/>
      <c r="MLD41" s="636"/>
      <c r="MLE41" s="636"/>
      <c r="MLF41" s="636"/>
      <c r="MLG41" s="636"/>
      <c r="MLH41" s="636"/>
      <c r="MLI41" s="636"/>
      <c r="MLJ41" s="636"/>
      <c r="MLK41" s="636"/>
      <c r="MLL41" s="636"/>
      <c r="MLM41" s="636"/>
      <c r="MLN41" s="636"/>
      <c r="MLO41" s="636"/>
      <c r="MLP41" s="636"/>
      <c r="MLQ41" s="636"/>
      <c r="MLR41" s="636"/>
      <c r="MLS41" s="636"/>
      <c r="MLT41" s="636"/>
      <c r="MLU41" s="636"/>
      <c r="MLV41" s="636"/>
      <c r="MLW41" s="636"/>
      <c r="MLX41" s="636"/>
      <c r="MLY41" s="636"/>
      <c r="MLZ41" s="636"/>
      <c r="MMA41" s="636"/>
      <c r="MMB41" s="636"/>
      <c r="MMC41" s="636"/>
      <c r="MMD41" s="636"/>
      <c r="MME41" s="636"/>
      <c r="MMF41" s="636"/>
      <c r="MMG41" s="636"/>
      <c r="MMH41" s="636"/>
      <c r="MMI41" s="636"/>
      <c r="MMJ41" s="636"/>
      <c r="MMK41" s="636"/>
      <c r="MML41" s="636"/>
      <c r="MMM41" s="636"/>
      <c r="MMN41" s="636"/>
      <c r="MMO41" s="636"/>
      <c r="MMP41" s="636"/>
      <c r="MMQ41" s="636"/>
      <c r="MMR41" s="636"/>
      <c r="MMS41" s="636"/>
      <c r="MMT41" s="636"/>
      <c r="MMU41" s="636"/>
      <c r="MMV41" s="636"/>
      <c r="MMW41" s="636"/>
      <c r="MMX41" s="636"/>
      <c r="MMY41" s="636"/>
      <c r="MMZ41" s="636"/>
      <c r="MNA41" s="636"/>
      <c r="MNB41" s="636"/>
      <c r="MNC41" s="636"/>
      <c r="MND41" s="636"/>
      <c r="MNE41" s="636"/>
      <c r="MNF41" s="636"/>
      <c r="MNG41" s="636"/>
      <c r="MNH41" s="636"/>
      <c r="MNI41" s="636"/>
      <c r="MNJ41" s="636"/>
      <c r="MNK41" s="636"/>
      <c r="MNL41" s="636"/>
      <c r="MNM41" s="636"/>
      <c r="MNN41" s="636"/>
      <c r="MNO41" s="636"/>
      <c r="MNP41" s="636"/>
      <c r="MNQ41" s="636"/>
      <c r="MNR41" s="636"/>
      <c r="MNS41" s="636"/>
      <c r="MNT41" s="636"/>
      <c r="MNU41" s="636"/>
      <c r="MNV41" s="636"/>
      <c r="MNW41" s="636"/>
      <c r="MNX41" s="636"/>
      <c r="MNY41" s="636"/>
      <c r="MNZ41" s="636"/>
      <c r="MOA41" s="636"/>
      <c r="MOB41" s="636"/>
      <c r="MOC41" s="636"/>
      <c r="MOD41" s="636"/>
      <c r="MOE41" s="636"/>
      <c r="MOF41" s="636"/>
      <c r="MOG41" s="636"/>
      <c r="MOH41" s="636"/>
      <c r="MOI41" s="636"/>
      <c r="MOJ41" s="636"/>
      <c r="MOK41" s="636"/>
      <c r="MOL41" s="636"/>
      <c r="MOM41" s="636"/>
      <c r="MON41" s="636"/>
      <c r="MOO41" s="636"/>
      <c r="MOP41" s="636"/>
      <c r="MOQ41" s="636"/>
      <c r="MOR41" s="636"/>
      <c r="MOS41" s="636"/>
      <c r="MOT41" s="636"/>
      <c r="MOU41" s="636"/>
      <c r="MOV41" s="636"/>
      <c r="MOW41" s="636"/>
      <c r="MOX41" s="636"/>
      <c r="MOY41" s="636"/>
      <c r="MOZ41" s="636"/>
      <c r="MPA41" s="636"/>
      <c r="MPB41" s="636"/>
      <c r="MPC41" s="636"/>
      <c r="MPD41" s="636"/>
      <c r="MPE41" s="636"/>
      <c r="MPF41" s="636"/>
      <c r="MPG41" s="636"/>
      <c r="MPH41" s="636"/>
      <c r="MPI41" s="636"/>
      <c r="MPJ41" s="636"/>
      <c r="MPK41" s="636"/>
      <c r="MPL41" s="636"/>
      <c r="MPM41" s="636"/>
      <c r="MPN41" s="636"/>
      <c r="MPO41" s="636"/>
      <c r="MPP41" s="636"/>
      <c r="MPQ41" s="636"/>
      <c r="MPR41" s="636"/>
      <c r="MPS41" s="636"/>
      <c r="MPT41" s="636"/>
      <c r="MPU41" s="636"/>
      <c r="MPV41" s="636"/>
      <c r="MPW41" s="636"/>
      <c r="MPX41" s="636"/>
      <c r="MPY41" s="636"/>
      <c r="MPZ41" s="636"/>
      <c r="MQA41" s="636"/>
      <c r="MQB41" s="636"/>
      <c r="MQC41" s="636"/>
      <c r="MQD41" s="636"/>
      <c r="MQE41" s="636"/>
      <c r="MQF41" s="636"/>
      <c r="MQG41" s="636"/>
      <c r="MQH41" s="636"/>
      <c r="MQI41" s="636"/>
      <c r="MQJ41" s="636"/>
      <c r="MQK41" s="636"/>
      <c r="MQL41" s="636"/>
      <c r="MQM41" s="636"/>
      <c r="MQN41" s="636"/>
      <c r="MQO41" s="636"/>
      <c r="MQP41" s="636"/>
      <c r="MQQ41" s="636"/>
      <c r="MQR41" s="636"/>
      <c r="MQS41" s="636"/>
      <c r="MQT41" s="636"/>
      <c r="MQU41" s="636"/>
      <c r="MQV41" s="636"/>
      <c r="MQW41" s="636"/>
      <c r="MQX41" s="636"/>
      <c r="MQY41" s="636"/>
      <c r="MQZ41" s="636"/>
      <c r="MRA41" s="636"/>
      <c r="MRB41" s="636"/>
      <c r="MRC41" s="636"/>
      <c r="MRD41" s="636"/>
      <c r="MRE41" s="636"/>
      <c r="MRF41" s="636"/>
      <c r="MRG41" s="636"/>
      <c r="MRH41" s="636"/>
      <c r="MRI41" s="636"/>
      <c r="MRJ41" s="636"/>
      <c r="MRK41" s="636"/>
      <c r="MRL41" s="636"/>
      <c r="MRM41" s="636"/>
      <c r="MRN41" s="636"/>
      <c r="MRO41" s="636"/>
      <c r="MRP41" s="636"/>
      <c r="MRQ41" s="636"/>
      <c r="MRR41" s="636"/>
      <c r="MRS41" s="636"/>
      <c r="MRT41" s="636"/>
      <c r="MRU41" s="636"/>
      <c r="MRV41" s="636"/>
      <c r="MRW41" s="636"/>
      <c r="MRX41" s="636"/>
      <c r="MRY41" s="636"/>
      <c r="MRZ41" s="636"/>
      <c r="MSA41" s="636"/>
      <c r="MSB41" s="636"/>
      <c r="MSC41" s="636"/>
      <c r="MSD41" s="636"/>
      <c r="MSE41" s="636"/>
      <c r="MSF41" s="636"/>
      <c r="MSG41" s="636"/>
      <c r="MSH41" s="636"/>
      <c r="MSI41" s="636"/>
      <c r="MSJ41" s="636"/>
      <c r="MSK41" s="636"/>
      <c r="MSL41" s="636"/>
      <c r="MSM41" s="636"/>
      <c r="MSN41" s="636"/>
      <c r="MSO41" s="636"/>
      <c r="MSP41" s="636"/>
      <c r="MSQ41" s="636"/>
      <c r="MSR41" s="636"/>
      <c r="MSS41" s="636"/>
      <c r="MST41" s="636"/>
      <c r="MSU41" s="636"/>
      <c r="MSV41" s="636"/>
      <c r="MSW41" s="636"/>
      <c r="MSX41" s="636"/>
      <c r="MSY41" s="636"/>
      <c r="MSZ41" s="636"/>
      <c r="MTA41" s="636"/>
      <c r="MTB41" s="636"/>
      <c r="MTC41" s="636"/>
      <c r="MTD41" s="636"/>
      <c r="MTE41" s="636"/>
      <c r="MTF41" s="636"/>
      <c r="MTG41" s="636"/>
      <c r="MTH41" s="636"/>
      <c r="MTI41" s="636"/>
      <c r="MTJ41" s="636"/>
      <c r="MTK41" s="636"/>
      <c r="MTL41" s="636"/>
      <c r="MTM41" s="636"/>
      <c r="MTN41" s="636"/>
      <c r="MTO41" s="636"/>
      <c r="MTP41" s="636"/>
      <c r="MTQ41" s="636"/>
      <c r="MTR41" s="636"/>
      <c r="MTS41" s="636"/>
      <c r="MTT41" s="636"/>
      <c r="MTU41" s="636"/>
      <c r="MTV41" s="636"/>
      <c r="MTW41" s="636"/>
      <c r="MTX41" s="636"/>
      <c r="MTY41" s="636"/>
      <c r="MTZ41" s="636"/>
      <c r="MUA41" s="636"/>
      <c r="MUB41" s="636"/>
      <c r="MUC41" s="636"/>
      <c r="MUD41" s="636"/>
      <c r="MUE41" s="636"/>
      <c r="MUF41" s="636"/>
      <c r="MUG41" s="636"/>
      <c r="MUH41" s="636"/>
      <c r="MUI41" s="636"/>
      <c r="MUJ41" s="636"/>
      <c r="MUK41" s="636"/>
      <c r="MUL41" s="636"/>
      <c r="MUM41" s="636"/>
      <c r="MUN41" s="636"/>
      <c r="MUO41" s="636"/>
      <c r="MUP41" s="636"/>
      <c r="MUQ41" s="636"/>
      <c r="MUR41" s="636"/>
      <c r="MUS41" s="636"/>
      <c r="MUT41" s="636"/>
      <c r="MUU41" s="636"/>
      <c r="MUV41" s="636"/>
      <c r="MUW41" s="636"/>
      <c r="MUX41" s="636"/>
      <c r="MUY41" s="636"/>
      <c r="MUZ41" s="636"/>
      <c r="MVA41" s="636"/>
      <c r="MVB41" s="636"/>
      <c r="MVC41" s="636"/>
      <c r="MVD41" s="636"/>
      <c r="MVE41" s="636"/>
      <c r="MVF41" s="636"/>
      <c r="MVG41" s="636"/>
      <c r="MVH41" s="636"/>
      <c r="MVI41" s="636"/>
      <c r="MVJ41" s="636"/>
      <c r="MVK41" s="636"/>
      <c r="MVL41" s="636"/>
      <c r="MVM41" s="636"/>
      <c r="MVN41" s="636"/>
      <c r="MVO41" s="636"/>
      <c r="MVP41" s="636"/>
      <c r="MVQ41" s="636"/>
      <c r="MVR41" s="636"/>
      <c r="MVS41" s="636"/>
      <c r="MVT41" s="636"/>
      <c r="MVU41" s="636"/>
      <c r="MVV41" s="636"/>
      <c r="MVW41" s="636"/>
      <c r="MVX41" s="636"/>
      <c r="MVY41" s="636"/>
      <c r="MVZ41" s="636"/>
      <c r="MWA41" s="636"/>
      <c r="MWB41" s="636"/>
      <c r="MWC41" s="636"/>
      <c r="MWD41" s="636"/>
      <c r="MWE41" s="636"/>
      <c r="MWF41" s="636"/>
      <c r="MWG41" s="636"/>
      <c r="MWH41" s="636"/>
      <c r="MWI41" s="636"/>
      <c r="MWJ41" s="636"/>
      <c r="MWK41" s="636"/>
      <c r="MWL41" s="636"/>
      <c r="MWM41" s="636"/>
      <c r="MWN41" s="636"/>
      <c r="MWO41" s="636"/>
      <c r="MWP41" s="636"/>
      <c r="MWQ41" s="636"/>
      <c r="MWR41" s="636"/>
      <c r="MWS41" s="636"/>
      <c r="MWT41" s="636"/>
      <c r="MWU41" s="636"/>
      <c r="MWV41" s="636"/>
      <c r="MWW41" s="636"/>
      <c r="MWX41" s="636"/>
      <c r="MWY41" s="636"/>
      <c r="MWZ41" s="636"/>
      <c r="MXA41" s="636"/>
      <c r="MXB41" s="636"/>
      <c r="MXC41" s="636"/>
      <c r="MXD41" s="636"/>
      <c r="MXE41" s="636"/>
      <c r="MXF41" s="636"/>
      <c r="MXG41" s="636"/>
      <c r="MXH41" s="636"/>
      <c r="MXI41" s="636"/>
      <c r="MXJ41" s="636"/>
      <c r="MXK41" s="636"/>
      <c r="MXL41" s="636"/>
      <c r="MXM41" s="636"/>
      <c r="MXN41" s="636"/>
      <c r="MXO41" s="636"/>
      <c r="MXP41" s="636"/>
      <c r="MXQ41" s="636"/>
      <c r="MXR41" s="636"/>
      <c r="MXS41" s="636"/>
      <c r="MXT41" s="636"/>
      <c r="MXU41" s="636"/>
      <c r="MXV41" s="636"/>
      <c r="MXW41" s="636"/>
      <c r="MXX41" s="636"/>
      <c r="MXY41" s="636"/>
      <c r="MXZ41" s="636"/>
      <c r="MYA41" s="636"/>
      <c r="MYB41" s="636"/>
      <c r="MYC41" s="636"/>
      <c r="MYD41" s="636"/>
      <c r="MYE41" s="636"/>
      <c r="MYF41" s="636"/>
      <c r="MYG41" s="636"/>
      <c r="MYH41" s="636"/>
      <c r="MYI41" s="636"/>
      <c r="MYJ41" s="636"/>
      <c r="MYK41" s="636"/>
      <c r="MYL41" s="636"/>
      <c r="MYM41" s="636"/>
      <c r="MYN41" s="636"/>
      <c r="MYO41" s="636"/>
      <c r="MYP41" s="636"/>
      <c r="MYQ41" s="636"/>
      <c r="MYR41" s="636"/>
      <c r="MYS41" s="636"/>
      <c r="MYT41" s="636"/>
      <c r="MYU41" s="636"/>
      <c r="MYV41" s="636"/>
      <c r="MYW41" s="636"/>
      <c r="MYX41" s="636"/>
      <c r="MYY41" s="636"/>
      <c r="MYZ41" s="636"/>
      <c r="MZA41" s="636"/>
      <c r="MZB41" s="636"/>
      <c r="MZC41" s="636"/>
      <c r="MZD41" s="636"/>
      <c r="MZE41" s="636"/>
      <c r="MZF41" s="636"/>
      <c r="MZG41" s="636"/>
      <c r="MZH41" s="636"/>
      <c r="MZI41" s="636"/>
      <c r="MZJ41" s="636"/>
      <c r="MZK41" s="636"/>
      <c r="MZL41" s="636"/>
      <c r="MZM41" s="636"/>
      <c r="MZN41" s="636"/>
      <c r="MZO41" s="636"/>
      <c r="MZP41" s="636"/>
      <c r="MZQ41" s="636"/>
      <c r="MZR41" s="636"/>
      <c r="MZS41" s="636"/>
      <c r="MZT41" s="636"/>
      <c r="MZU41" s="636"/>
      <c r="MZV41" s="636"/>
      <c r="MZW41" s="636"/>
      <c r="MZX41" s="636"/>
      <c r="MZY41" s="636"/>
      <c r="MZZ41" s="636"/>
      <c r="NAA41" s="636"/>
      <c r="NAB41" s="636"/>
      <c r="NAC41" s="636"/>
      <c r="NAD41" s="636"/>
      <c r="NAE41" s="636"/>
      <c r="NAF41" s="636"/>
      <c r="NAG41" s="636"/>
      <c r="NAH41" s="636"/>
      <c r="NAI41" s="636"/>
      <c r="NAJ41" s="636"/>
      <c r="NAK41" s="636"/>
      <c r="NAL41" s="636"/>
      <c r="NAM41" s="636"/>
      <c r="NAN41" s="636"/>
      <c r="NAO41" s="636"/>
      <c r="NAP41" s="636"/>
      <c r="NAQ41" s="636"/>
      <c r="NAR41" s="636"/>
      <c r="NAS41" s="636"/>
      <c r="NAT41" s="636"/>
      <c r="NAU41" s="636"/>
      <c r="NAV41" s="636"/>
      <c r="NAW41" s="636"/>
      <c r="NAX41" s="636"/>
      <c r="NAY41" s="636"/>
      <c r="NAZ41" s="636"/>
      <c r="NBA41" s="636"/>
      <c r="NBB41" s="636"/>
      <c r="NBC41" s="636"/>
      <c r="NBD41" s="636"/>
      <c r="NBE41" s="636"/>
      <c r="NBF41" s="636"/>
      <c r="NBG41" s="636"/>
      <c r="NBH41" s="636"/>
      <c r="NBI41" s="636"/>
      <c r="NBJ41" s="636"/>
      <c r="NBK41" s="636"/>
      <c r="NBL41" s="636"/>
      <c r="NBM41" s="636"/>
      <c r="NBN41" s="636"/>
      <c r="NBO41" s="636"/>
      <c r="NBP41" s="636"/>
      <c r="NBQ41" s="636"/>
      <c r="NBR41" s="636"/>
      <c r="NBS41" s="636"/>
      <c r="NBT41" s="636"/>
      <c r="NBU41" s="636"/>
      <c r="NBV41" s="636"/>
      <c r="NBW41" s="636"/>
      <c r="NBX41" s="636"/>
      <c r="NBY41" s="636"/>
      <c r="NBZ41" s="636"/>
      <c r="NCA41" s="636"/>
      <c r="NCB41" s="636"/>
      <c r="NCC41" s="636"/>
      <c r="NCD41" s="636"/>
      <c r="NCE41" s="636"/>
      <c r="NCF41" s="636"/>
      <c r="NCG41" s="636"/>
      <c r="NCH41" s="636"/>
      <c r="NCI41" s="636"/>
      <c r="NCJ41" s="636"/>
      <c r="NCK41" s="636"/>
      <c r="NCL41" s="636"/>
      <c r="NCM41" s="636"/>
      <c r="NCN41" s="636"/>
      <c r="NCO41" s="636"/>
      <c r="NCP41" s="636"/>
      <c r="NCQ41" s="636"/>
      <c r="NCR41" s="636"/>
      <c r="NCS41" s="636"/>
      <c r="NCT41" s="636"/>
      <c r="NCU41" s="636"/>
      <c r="NCV41" s="636"/>
      <c r="NCW41" s="636"/>
      <c r="NCX41" s="636"/>
      <c r="NCY41" s="636"/>
      <c r="NCZ41" s="636"/>
      <c r="NDA41" s="636"/>
      <c r="NDB41" s="636"/>
      <c r="NDC41" s="636"/>
      <c r="NDD41" s="636"/>
      <c r="NDE41" s="636"/>
      <c r="NDF41" s="636"/>
      <c r="NDG41" s="636"/>
      <c r="NDH41" s="636"/>
      <c r="NDI41" s="636"/>
      <c r="NDJ41" s="636"/>
      <c r="NDK41" s="636"/>
      <c r="NDL41" s="636"/>
      <c r="NDM41" s="636"/>
      <c r="NDN41" s="636"/>
      <c r="NDO41" s="636"/>
      <c r="NDP41" s="636"/>
      <c r="NDQ41" s="636"/>
      <c r="NDR41" s="636"/>
      <c r="NDS41" s="636"/>
      <c r="NDT41" s="636"/>
      <c r="NDU41" s="636"/>
      <c r="NDV41" s="636"/>
      <c r="NDW41" s="636"/>
      <c r="NDX41" s="636"/>
      <c r="NDY41" s="636"/>
      <c r="NDZ41" s="636"/>
      <c r="NEA41" s="636"/>
      <c r="NEB41" s="636"/>
      <c r="NEC41" s="636"/>
      <c r="NED41" s="636"/>
      <c r="NEE41" s="636"/>
      <c r="NEF41" s="636"/>
      <c r="NEG41" s="636"/>
      <c r="NEH41" s="636"/>
      <c r="NEI41" s="636"/>
      <c r="NEJ41" s="636"/>
      <c r="NEK41" s="636"/>
      <c r="NEL41" s="636"/>
      <c r="NEM41" s="636"/>
      <c r="NEN41" s="636"/>
      <c r="NEO41" s="636"/>
      <c r="NEP41" s="636"/>
      <c r="NEQ41" s="636"/>
      <c r="NER41" s="636"/>
      <c r="NES41" s="636"/>
      <c r="NET41" s="636"/>
      <c r="NEU41" s="636"/>
      <c r="NEV41" s="636"/>
      <c r="NEW41" s="636"/>
      <c r="NEX41" s="636"/>
      <c r="NEY41" s="636"/>
      <c r="NEZ41" s="636"/>
      <c r="NFA41" s="636"/>
      <c r="NFB41" s="636"/>
      <c r="NFC41" s="636"/>
      <c r="NFD41" s="636"/>
      <c r="NFE41" s="636"/>
      <c r="NFF41" s="636"/>
      <c r="NFG41" s="636"/>
      <c r="NFH41" s="636"/>
      <c r="NFI41" s="636"/>
      <c r="NFJ41" s="636"/>
      <c r="NFK41" s="636"/>
      <c r="NFL41" s="636"/>
      <c r="NFM41" s="636"/>
      <c r="NFN41" s="636"/>
      <c r="NFO41" s="636"/>
      <c r="NFP41" s="636"/>
      <c r="NFQ41" s="636"/>
      <c r="NFR41" s="636"/>
      <c r="NFS41" s="636"/>
      <c r="NFT41" s="636"/>
      <c r="NFU41" s="636"/>
      <c r="NFV41" s="636"/>
      <c r="NFW41" s="636"/>
      <c r="NFX41" s="636"/>
      <c r="NFY41" s="636"/>
      <c r="NFZ41" s="636"/>
      <c r="NGA41" s="636"/>
      <c r="NGB41" s="636"/>
      <c r="NGC41" s="636"/>
      <c r="NGD41" s="636"/>
      <c r="NGE41" s="636"/>
      <c r="NGF41" s="636"/>
      <c r="NGG41" s="636"/>
      <c r="NGH41" s="636"/>
      <c r="NGI41" s="636"/>
      <c r="NGJ41" s="636"/>
      <c r="NGK41" s="636"/>
      <c r="NGL41" s="636"/>
      <c r="NGM41" s="636"/>
      <c r="NGN41" s="636"/>
      <c r="NGO41" s="636"/>
      <c r="NGP41" s="636"/>
      <c r="NGQ41" s="636"/>
      <c r="NGR41" s="636"/>
      <c r="NGS41" s="636"/>
      <c r="NGT41" s="636"/>
      <c r="NGU41" s="636"/>
      <c r="NGV41" s="636"/>
      <c r="NGW41" s="636"/>
      <c r="NGX41" s="636"/>
      <c r="NGY41" s="636"/>
      <c r="NGZ41" s="636"/>
      <c r="NHA41" s="636"/>
      <c r="NHB41" s="636"/>
      <c r="NHC41" s="636"/>
      <c r="NHD41" s="636"/>
      <c r="NHE41" s="636"/>
      <c r="NHF41" s="636"/>
      <c r="NHG41" s="636"/>
      <c r="NHH41" s="636"/>
      <c r="NHI41" s="636"/>
      <c r="NHJ41" s="636"/>
      <c r="NHK41" s="636"/>
      <c r="NHL41" s="636"/>
      <c r="NHM41" s="636"/>
      <c r="NHN41" s="636"/>
      <c r="NHO41" s="636"/>
      <c r="NHP41" s="636"/>
      <c r="NHQ41" s="636"/>
      <c r="NHR41" s="636"/>
      <c r="NHS41" s="636"/>
      <c r="NHT41" s="636"/>
      <c r="NHU41" s="636"/>
      <c r="NHV41" s="636"/>
      <c r="NHW41" s="636"/>
      <c r="NHX41" s="636"/>
      <c r="NHY41" s="636"/>
      <c r="NHZ41" s="636"/>
      <c r="NIA41" s="636"/>
      <c r="NIB41" s="636"/>
      <c r="NIC41" s="636"/>
      <c r="NID41" s="636"/>
      <c r="NIE41" s="636"/>
      <c r="NIF41" s="636"/>
      <c r="NIG41" s="636"/>
      <c r="NIH41" s="636"/>
      <c r="NII41" s="636"/>
      <c r="NIJ41" s="636"/>
      <c r="NIK41" s="636"/>
      <c r="NIL41" s="636"/>
      <c r="NIM41" s="636"/>
      <c r="NIN41" s="636"/>
      <c r="NIO41" s="636"/>
      <c r="NIP41" s="636"/>
      <c r="NIQ41" s="636"/>
      <c r="NIR41" s="636"/>
      <c r="NIS41" s="636"/>
      <c r="NIT41" s="636"/>
      <c r="NIU41" s="636"/>
      <c r="NIV41" s="636"/>
      <c r="NIW41" s="636"/>
      <c r="NIX41" s="636"/>
      <c r="NIY41" s="636"/>
      <c r="NIZ41" s="636"/>
      <c r="NJA41" s="636"/>
      <c r="NJB41" s="636"/>
      <c r="NJC41" s="636"/>
      <c r="NJD41" s="636"/>
      <c r="NJE41" s="636"/>
      <c r="NJF41" s="636"/>
      <c r="NJG41" s="636"/>
      <c r="NJH41" s="636"/>
      <c r="NJI41" s="636"/>
      <c r="NJJ41" s="636"/>
      <c r="NJK41" s="636"/>
      <c r="NJL41" s="636"/>
      <c r="NJM41" s="636"/>
      <c r="NJN41" s="636"/>
      <c r="NJO41" s="636"/>
      <c r="NJP41" s="636"/>
      <c r="NJQ41" s="636"/>
      <c r="NJR41" s="636"/>
      <c r="NJS41" s="636"/>
      <c r="NJT41" s="636"/>
      <c r="NJU41" s="636"/>
      <c r="NJV41" s="636"/>
      <c r="NJW41" s="636"/>
      <c r="NJX41" s="636"/>
      <c r="NJY41" s="636"/>
      <c r="NJZ41" s="636"/>
      <c r="NKA41" s="636"/>
      <c r="NKB41" s="636"/>
      <c r="NKC41" s="636"/>
      <c r="NKD41" s="636"/>
      <c r="NKE41" s="636"/>
      <c r="NKF41" s="636"/>
      <c r="NKG41" s="636"/>
      <c r="NKH41" s="636"/>
      <c r="NKI41" s="636"/>
      <c r="NKJ41" s="636"/>
      <c r="NKK41" s="636"/>
      <c r="NKL41" s="636"/>
      <c r="NKM41" s="636"/>
      <c r="NKN41" s="636"/>
      <c r="NKO41" s="636"/>
      <c r="NKP41" s="636"/>
      <c r="NKQ41" s="636"/>
      <c r="NKR41" s="636"/>
      <c r="NKS41" s="636"/>
      <c r="NKT41" s="636"/>
      <c r="NKU41" s="636"/>
      <c r="NKV41" s="636"/>
      <c r="NKW41" s="636"/>
      <c r="NKX41" s="636"/>
      <c r="NKY41" s="636"/>
      <c r="NKZ41" s="636"/>
      <c r="NLA41" s="636"/>
      <c r="NLB41" s="636"/>
      <c r="NLC41" s="636"/>
      <c r="NLD41" s="636"/>
      <c r="NLE41" s="636"/>
      <c r="NLF41" s="636"/>
      <c r="NLG41" s="636"/>
      <c r="NLH41" s="636"/>
      <c r="NLI41" s="636"/>
      <c r="NLJ41" s="636"/>
      <c r="NLK41" s="636"/>
      <c r="NLL41" s="636"/>
      <c r="NLM41" s="636"/>
      <c r="NLN41" s="636"/>
      <c r="NLO41" s="636"/>
      <c r="NLP41" s="636"/>
      <c r="NLQ41" s="636"/>
      <c r="NLR41" s="636"/>
      <c r="NLS41" s="636"/>
      <c r="NLT41" s="636"/>
      <c r="NLU41" s="636"/>
      <c r="NLV41" s="636"/>
      <c r="NLW41" s="636"/>
      <c r="NLX41" s="636"/>
      <c r="NLY41" s="636"/>
      <c r="NLZ41" s="636"/>
      <c r="NMA41" s="636"/>
      <c r="NMB41" s="636"/>
      <c r="NMC41" s="636"/>
      <c r="NMD41" s="636"/>
      <c r="NME41" s="636"/>
      <c r="NMF41" s="636"/>
      <c r="NMG41" s="636"/>
      <c r="NMH41" s="636"/>
      <c r="NMI41" s="636"/>
      <c r="NMJ41" s="636"/>
      <c r="NMK41" s="636"/>
      <c r="NML41" s="636"/>
      <c r="NMM41" s="636"/>
      <c r="NMN41" s="636"/>
      <c r="NMO41" s="636"/>
      <c r="NMP41" s="636"/>
      <c r="NMQ41" s="636"/>
      <c r="NMR41" s="636"/>
      <c r="NMS41" s="636"/>
      <c r="NMT41" s="636"/>
      <c r="NMU41" s="636"/>
      <c r="NMV41" s="636"/>
      <c r="NMW41" s="636"/>
      <c r="NMX41" s="636"/>
      <c r="NMY41" s="636"/>
      <c r="NMZ41" s="636"/>
      <c r="NNA41" s="636"/>
      <c r="NNB41" s="636"/>
      <c r="NNC41" s="636"/>
      <c r="NND41" s="636"/>
      <c r="NNE41" s="636"/>
      <c r="NNF41" s="636"/>
      <c r="NNG41" s="636"/>
      <c r="NNH41" s="636"/>
      <c r="NNI41" s="636"/>
      <c r="NNJ41" s="636"/>
      <c r="NNK41" s="636"/>
      <c r="NNL41" s="636"/>
      <c r="NNM41" s="636"/>
      <c r="NNN41" s="636"/>
      <c r="NNO41" s="636"/>
      <c r="NNP41" s="636"/>
      <c r="NNQ41" s="636"/>
      <c r="NNR41" s="636"/>
      <c r="NNS41" s="636"/>
      <c r="NNT41" s="636"/>
      <c r="NNU41" s="636"/>
      <c r="NNV41" s="636"/>
      <c r="NNW41" s="636"/>
      <c r="NNX41" s="636"/>
      <c r="NNY41" s="636"/>
      <c r="NNZ41" s="636"/>
      <c r="NOA41" s="636"/>
      <c r="NOB41" s="636"/>
      <c r="NOC41" s="636"/>
      <c r="NOD41" s="636"/>
      <c r="NOE41" s="636"/>
      <c r="NOF41" s="636"/>
      <c r="NOG41" s="636"/>
      <c r="NOH41" s="636"/>
      <c r="NOI41" s="636"/>
      <c r="NOJ41" s="636"/>
      <c r="NOK41" s="636"/>
      <c r="NOL41" s="636"/>
      <c r="NOM41" s="636"/>
      <c r="NON41" s="636"/>
      <c r="NOO41" s="636"/>
      <c r="NOP41" s="636"/>
      <c r="NOQ41" s="636"/>
      <c r="NOR41" s="636"/>
      <c r="NOS41" s="636"/>
      <c r="NOT41" s="636"/>
      <c r="NOU41" s="636"/>
      <c r="NOV41" s="636"/>
      <c r="NOW41" s="636"/>
      <c r="NOX41" s="636"/>
      <c r="NOY41" s="636"/>
      <c r="NOZ41" s="636"/>
      <c r="NPA41" s="636"/>
      <c r="NPB41" s="636"/>
      <c r="NPC41" s="636"/>
      <c r="NPD41" s="636"/>
      <c r="NPE41" s="636"/>
      <c r="NPF41" s="636"/>
      <c r="NPG41" s="636"/>
      <c r="NPH41" s="636"/>
      <c r="NPI41" s="636"/>
      <c r="NPJ41" s="636"/>
      <c r="NPK41" s="636"/>
      <c r="NPL41" s="636"/>
      <c r="NPM41" s="636"/>
      <c r="NPN41" s="636"/>
      <c r="NPO41" s="636"/>
      <c r="NPP41" s="636"/>
      <c r="NPQ41" s="636"/>
      <c r="NPR41" s="636"/>
      <c r="NPS41" s="636"/>
      <c r="NPT41" s="636"/>
      <c r="NPU41" s="636"/>
      <c r="NPV41" s="636"/>
      <c r="NPW41" s="636"/>
      <c r="NPX41" s="636"/>
      <c r="NPY41" s="636"/>
      <c r="NPZ41" s="636"/>
      <c r="NQA41" s="636"/>
      <c r="NQB41" s="636"/>
      <c r="NQC41" s="636"/>
      <c r="NQD41" s="636"/>
      <c r="NQE41" s="636"/>
      <c r="NQF41" s="636"/>
      <c r="NQG41" s="636"/>
      <c r="NQH41" s="636"/>
      <c r="NQI41" s="636"/>
      <c r="NQJ41" s="636"/>
      <c r="NQK41" s="636"/>
      <c r="NQL41" s="636"/>
      <c r="NQM41" s="636"/>
      <c r="NQN41" s="636"/>
      <c r="NQO41" s="636"/>
      <c r="NQP41" s="636"/>
      <c r="NQQ41" s="636"/>
      <c r="NQR41" s="636"/>
      <c r="NQS41" s="636"/>
      <c r="NQT41" s="636"/>
      <c r="NQU41" s="636"/>
      <c r="NQV41" s="636"/>
      <c r="NQW41" s="636"/>
      <c r="NQX41" s="636"/>
      <c r="NQY41" s="636"/>
      <c r="NQZ41" s="636"/>
      <c r="NRA41" s="636"/>
      <c r="NRB41" s="636"/>
      <c r="NRC41" s="636"/>
      <c r="NRD41" s="636"/>
      <c r="NRE41" s="636"/>
      <c r="NRF41" s="636"/>
      <c r="NRG41" s="636"/>
      <c r="NRH41" s="636"/>
      <c r="NRI41" s="636"/>
      <c r="NRJ41" s="636"/>
      <c r="NRK41" s="636"/>
      <c r="NRL41" s="636"/>
      <c r="NRM41" s="636"/>
      <c r="NRN41" s="636"/>
      <c r="NRO41" s="636"/>
      <c r="NRP41" s="636"/>
      <c r="NRQ41" s="636"/>
      <c r="NRR41" s="636"/>
      <c r="NRS41" s="636"/>
      <c r="NRT41" s="636"/>
      <c r="NRU41" s="636"/>
      <c r="NRV41" s="636"/>
      <c r="NRW41" s="636"/>
      <c r="NRX41" s="636"/>
      <c r="NRY41" s="636"/>
      <c r="NRZ41" s="636"/>
      <c r="NSA41" s="636"/>
      <c r="NSB41" s="636"/>
      <c r="NSC41" s="636"/>
      <c r="NSD41" s="636"/>
      <c r="NSE41" s="636"/>
      <c r="NSF41" s="636"/>
      <c r="NSG41" s="636"/>
      <c r="NSH41" s="636"/>
      <c r="NSI41" s="636"/>
      <c r="NSJ41" s="636"/>
      <c r="NSK41" s="636"/>
      <c r="NSL41" s="636"/>
      <c r="NSM41" s="636"/>
      <c r="NSN41" s="636"/>
      <c r="NSO41" s="636"/>
      <c r="NSP41" s="636"/>
      <c r="NSQ41" s="636"/>
      <c r="NSR41" s="636"/>
      <c r="NSS41" s="636"/>
      <c r="NST41" s="636"/>
      <c r="NSU41" s="636"/>
      <c r="NSV41" s="636"/>
      <c r="NSW41" s="636"/>
      <c r="NSX41" s="636"/>
      <c r="NSY41" s="636"/>
      <c r="NSZ41" s="636"/>
      <c r="NTA41" s="636"/>
      <c r="NTB41" s="636"/>
      <c r="NTC41" s="636"/>
      <c r="NTD41" s="636"/>
      <c r="NTE41" s="636"/>
      <c r="NTF41" s="636"/>
      <c r="NTG41" s="636"/>
      <c r="NTH41" s="636"/>
      <c r="NTI41" s="636"/>
      <c r="NTJ41" s="636"/>
      <c r="NTK41" s="636"/>
      <c r="NTL41" s="636"/>
      <c r="NTM41" s="636"/>
      <c r="NTN41" s="636"/>
      <c r="NTO41" s="636"/>
      <c r="NTP41" s="636"/>
      <c r="NTQ41" s="636"/>
      <c r="NTR41" s="636"/>
      <c r="NTS41" s="636"/>
      <c r="NTT41" s="636"/>
      <c r="NTU41" s="636"/>
      <c r="NTV41" s="636"/>
      <c r="NTW41" s="636"/>
      <c r="NTX41" s="636"/>
      <c r="NTY41" s="636"/>
      <c r="NTZ41" s="636"/>
      <c r="NUA41" s="636"/>
      <c r="NUB41" s="636"/>
      <c r="NUC41" s="636"/>
      <c r="NUD41" s="636"/>
      <c r="NUE41" s="636"/>
      <c r="NUF41" s="636"/>
      <c r="NUG41" s="636"/>
      <c r="NUH41" s="636"/>
      <c r="NUI41" s="636"/>
      <c r="NUJ41" s="636"/>
      <c r="NUK41" s="636"/>
      <c r="NUL41" s="636"/>
      <c r="NUM41" s="636"/>
      <c r="NUN41" s="636"/>
      <c r="NUO41" s="636"/>
      <c r="NUP41" s="636"/>
      <c r="NUQ41" s="636"/>
      <c r="NUR41" s="636"/>
      <c r="NUS41" s="636"/>
      <c r="NUT41" s="636"/>
      <c r="NUU41" s="636"/>
      <c r="NUV41" s="636"/>
      <c r="NUW41" s="636"/>
      <c r="NUX41" s="636"/>
      <c r="NUY41" s="636"/>
      <c r="NUZ41" s="636"/>
      <c r="NVA41" s="636"/>
      <c r="NVB41" s="636"/>
      <c r="NVC41" s="636"/>
      <c r="NVD41" s="636"/>
      <c r="NVE41" s="636"/>
      <c r="NVF41" s="636"/>
      <c r="NVG41" s="636"/>
      <c r="NVH41" s="636"/>
      <c r="NVI41" s="636"/>
      <c r="NVJ41" s="636"/>
      <c r="NVK41" s="636"/>
      <c r="NVL41" s="636"/>
      <c r="NVM41" s="636"/>
      <c r="NVN41" s="636"/>
      <c r="NVO41" s="636"/>
      <c r="NVP41" s="636"/>
      <c r="NVQ41" s="636"/>
      <c r="NVR41" s="636"/>
      <c r="NVS41" s="636"/>
      <c r="NVT41" s="636"/>
      <c r="NVU41" s="636"/>
      <c r="NVV41" s="636"/>
      <c r="NVW41" s="636"/>
      <c r="NVX41" s="636"/>
      <c r="NVY41" s="636"/>
      <c r="NVZ41" s="636"/>
      <c r="NWA41" s="636"/>
      <c r="NWB41" s="636"/>
      <c r="NWC41" s="636"/>
      <c r="NWD41" s="636"/>
      <c r="NWE41" s="636"/>
      <c r="NWF41" s="636"/>
      <c r="NWG41" s="636"/>
      <c r="NWH41" s="636"/>
      <c r="NWI41" s="636"/>
      <c r="NWJ41" s="636"/>
      <c r="NWK41" s="636"/>
      <c r="NWL41" s="636"/>
      <c r="NWM41" s="636"/>
      <c r="NWN41" s="636"/>
      <c r="NWO41" s="636"/>
      <c r="NWP41" s="636"/>
      <c r="NWQ41" s="636"/>
      <c r="NWR41" s="636"/>
      <c r="NWS41" s="636"/>
      <c r="NWT41" s="636"/>
      <c r="NWU41" s="636"/>
      <c r="NWV41" s="636"/>
      <c r="NWW41" s="636"/>
      <c r="NWX41" s="636"/>
      <c r="NWY41" s="636"/>
      <c r="NWZ41" s="636"/>
      <c r="NXA41" s="636"/>
      <c r="NXB41" s="636"/>
      <c r="NXC41" s="636"/>
      <c r="NXD41" s="636"/>
      <c r="NXE41" s="636"/>
      <c r="NXF41" s="636"/>
      <c r="NXG41" s="636"/>
      <c r="NXH41" s="636"/>
      <c r="NXI41" s="636"/>
      <c r="NXJ41" s="636"/>
      <c r="NXK41" s="636"/>
      <c r="NXL41" s="636"/>
      <c r="NXM41" s="636"/>
      <c r="NXN41" s="636"/>
      <c r="NXO41" s="636"/>
      <c r="NXP41" s="636"/>
      <c r="NXQ41" s="636"/>
      <c r="NXR41" s="636"/>
      <c r="NXS41" s="636"/>
      <c r="NXT41" s="636"/>
      <c r="NXU41" s="636"/>
      <c r="NXV41" s="636"/>
      <c r="NXW41" s="636"/>
      <c r="NXX41" s="636"/>
      <c r="NXY41" s="636"/>
      <c r="NXZ41" s="636"/>
      <c r="NYA41" s="636"/>
      <c r="NYB41" s="636"/>
      <c r="NYC41" s="636"/>
      <c r="NYD41" s="636"/>
      <c r="NYE41" s="636"/>
      <c r="NYF41" s="636"/>
      <c r="NYG41" s="636"/>
      <c r="NYH41" s="636"/>
      <c r="NYI41" s="636"/>
      <c r="NYJ41" s="636"/>
      <c r="NYK41" s="636"/>
      <c r="NYL41" s="636"/>
      <c r="NYM41" s="636"/>
      <c r="NYN41" s="636"/>
      <c r="NYO41" s="636"/>
      <c r="NYP41" s="636"/>
      <c r="NYQ41" s="636"/>
      <c r="NYR41" s="636"/>
      <c r="NYS41" s="636"/>
      <c r="NYT41" s="636"/>
      <c r="NYU41" s="636"/>
      <c r="NYV41" s="636"/>
      <c r="NYW41" s="636"/>
      <c r="NYX41" s="636"/>
      <c r="NYY41" s="636"/>
      <c r="NYZ41" s="636"/>
      <c r="NZA41" s="636"/>
      <c r="NZB41" s="636"/>
      <c r="NZC41" s="636"/>
      <c r="NZD41" s="636"/>
      <c r="NZE41" s="636"/>
      <c r="NZF41" s="636"/>
      <c r="NZG41" s="636"/>
      <c r="NZH41" s="636"/>
      <c r="NZI41" s="636"/>
      <c r="NZJ41" s="636"/>
      <c r="NZK41" s="636"/>
      <c r="NZL41" s="636"/>
      <c r="NZM41" s="636"/>
      <c r="NZN41" s="636"/>
      <c r="NZO41" s="636"/>
      <c r="NZP41" s="636"/>
      <c r="NZQ41" s="636"/>
      <c r="NZR41" s="636"/>
      <c r="NZS41" s="636"/>
      <c r="NZT41" s="636"/>
      <c r="NZU41" s="636"/>
      <c r="NZV41" s="636"/>
      <c r="NZW41" s="636"/>
      <c r="NZX41" s="636"/>
      <c r="NZY41" s="636"/>
      <c r="NZZ41" s="636"/>
      <c r="OAA41" s="636"/>
      <c r="OAB41" s="636"/>
      <c r="OAC41" s="636"/>
      <c r="OAD41" s="636"/>
      <c r="OAE41" s="636"/>
      <c r="OAF41" s="636"/>
      <c r="OAG41" s="636"/>
      <c r="OAH41" s="636"/>
      <c r="OAI41" s="636"/>
      <c r="OAJ41" s="636"/>
      <c r="OAK41" s="636"/>
      <c r="OAL41" s="636"/>
      <c r="OAM41" s="636"/>
      <c r="OAN41" s="636"/>
      <c r="OAO41" s="636"/>
      <c r="OAP41" s="636"/>
      <c r="OAQ41" s="636"/>
      <c r="OAR41" s="636"/>
      <c r="OAS41" s="636"/>
      <c r="OAT41" s="636"/>
      <c r="OAU41" s="636"/>
      <c r="OAV41" s="636"/>
      <c r="OAW41" s="636"/>
      <c r="OAX41" s="636"/>
      <c r="OAY41" s="636"/>
      <c r="OAZ41" s="636"/>
      <c r="OBA41" s="636"/>
      <c r="OBB41" s="636"/>
      <c r="OBC41" s="636"/>
      <c r="OBD41" s="636"/>
      <c r="OBE41" s="636"/>
      <c r="OBF41" s="636"/>
      <c r="OBG41" s="636"/>
      <c r="OBH41" s="636"/>
      <c r="OBI41" s="636"/>
      <c r="OBJ41" s="636"/>
      <c r="OBK41" s="636"/>
      <c r="OBL41" s="636"/>
      <c r="OBM41" s="636"/>
      <c r="OBN41" s="636"/>
      <c r="OBO41" s="636"/>
      <c r="OBP41" s="636"/>
      <c r="OBQ41" s="636"/>
      <c r="OBR41" s="636"/>
      <c r="OBS41" s="636"/>
      <c r="OBT41" s="636"/>
      <c r="OBU41" s="636"/>
      <c r="OBV41" s="636"/>
      <c r="OBW41" s="636"/>
      <c r="OBX41" s="636"/>
      <c r="OBY41" s="636"/>
      <c r="OBZ41" s="636"/>
      <c r="OCA41" s="636"/>
      <c r="OCB41" s="636"/>
      <c r="OCC41" s="636"/>
      <c r="OCD41" s="636"/>
      <c r="OCE41" s="636"/>
      <c r="OCF41" s="636"/>
      <c r="OCG41" s="636"/>
      <c r="OCH41" s="636"/>
      <c r="OCI41" s="636"/>
      <c r="OCJ41" s="636"/>
      <c r="OCK41" s="636"/>
      <c r="OCL41" s="636"/>
      <c r="OCM41" s="636"/>
      <c r="OCN41" s="636"/>
      <c r="OCO41" s="636"/>
      <c r="OCP41" s="636"/>
      <c r="OCQ41" s="636"/>
      <c r="OCR41" s="636"/>
      <c r="OCS41" s="636"/>
      <c r="OCT41" s="636"/>
      <c r="OCU41" s="636"/>
      <c r="OCV41" s="636"/>
      <c r="OCW41" s="636"/>
      <c r="OCX41" s="636"/>
      <c r="OCY41" s="636"/>
      <c r="OCZ41" s="636"/>
      <c r="ODA41" s="636"/>
      <c r="ODB41" s="636"/>
      <c r="ODC41" s="636"/>
      <c r="ODD41" s="636"/>
      <c r="ODE41" s="636"/>
      <c r="ODF41" s="636"/>
      <c r="ODG41" s="636"/>
      <c r="ODH41" s="636"/>
      <c r="ODI41" s="636"/>
      <c r="ODJ41" s="636"/>
      <c r="ODK41" s="636"/>
      <c r="ODL41" s="636"/>
      <c r="ODM41" s="636"/>
      <c r="ODN41" s="636"/>
      <c r="ODO41" s="636"/>
      <c r="ODP41" s="636"/>
      <c r="ODQ41" s="636"/>
      <c r="ODR41" s="636"/>
      <c r="ODS41" s="636"/>
      <c r="ODT41" s="636"/>
      <c r="ODU41" s="636"/>
      <c r="ODV41" s="636"/>
      <c r="ODW41" s="636"/>
      <c r="ODX41" s="636"/>
      <c r="ODY41" s="636"/>
      <c r="ODZ41" s="636"/>
      <c r="OEA41" s="636"/>
      <c r="OEB41" s="636"/>
      <c r="OEC41" s="636"/>
      <c r="OED41" s="636"/>
      <c r="OEE41" s="636"/>
      <c r="OEF41" s="636"/>
      <c r="OEG41" s="636"/>
      <c r="OEH41" s="636"/>
      <c r="OEI41" s="636"/>
      <c r="OEJ41" s="636"/>
      <c r="OEK41" s="636"/>
      <c r="OEL41" s="636"/>
      <c r="OEM41" s="636"/>
      <c r="OEN41" s="636"/>
      <c r="OEO41" s="636"/>
      <c r="OEP41" s="636"/>
      <c r="OEQ41" s="636"/>
      <c r="OER41" s="636"/>
      <c r="OES41" s="636"/>
      <c r="OET41" s="636"/>
      <c r="OEU41" s="636"/>
      <c r="OEV41" s="636"/>
      <c r="OEW41" s="636"/>
      <c r="OEX41" s="636"/>
      <c r="OEY41" s="636"/>
      <c r="OEZ41" s="636"/>
      <c r="OFA41" s="636"/>
      <c r="OFB41" s="636"/>
      <c r="OFC41" s="636"/>
      <c r="OFD41" s="636"/>
      <c r="OFE41" s="636"/>
      <c r="OFF41" s="636"/>
      <c r="OFG41" s="636"/>
      <c r="OFH41" s="636"/>
      <c r="OFI41" s="636"/>
      <c r="OFJ41" s="636"/>
      <c r="OFK41" s="636"/>
      <c r="OFL41" s="636"/>
      <c r="OFM41" s="636"/>
      <c r="OFN41" s="636"/>
      <c r="OFO41" s="636"/>
      <c r="OFP41" s="636"/>
      <c r="OFQ41" s="636"/>
      <c r="OFR41" s="636"/>
      <c r="OFS41" s="636"/>
      <c r="OFT41" s="636"/>
      <c r="OFU41" s="636"/>
      <c r="OFV41" s="636"/>
      <c r="OFW41" s="636"/>
      <c r="OFX41" s="636"/>
      <c r="OFY41" s="636"/>
      <c r="OFZ41" s="636"/>
      <c r="OGA41" s="636"/>
      <c r="OGB41" s="636"/>
      <c r="OGC41" s="636"/>
      <c r="OGD41" s="636"/>
      <c r="OGE41" s="636"/>
      <c r="OGF41" s="636"/>
      <c r="OGG41" s="636"/>
      <c r="OGH41" s="636"/>
      <c r="OGI41" s="636"/>
      <c r="OGJ41" s="636"/>
      <c r="OGK41" s="636"/>
      <c r="OGL41" s="636"/>
      <c r="OGM41" s="636"/>
      <c r="OGN41" s="636"/>
      <c r="OGO41" s="636"/>
      <c r="OGP41" s="636"/>
      <c r="OGQ41" s="636"/>
      <c r="OGR41" s="636"/>
      <c r="OGS41" s="636"/>
      <c r="OGT41" s="636"/>
      <c r="OGU41" s="636"/>
      <c r="OGV41" s="636"/>
      <c r="OGW41" s="636"/>
      <c r="OGX41" s="636"/>
      <c r="OGY41" s="636"/>
      <c r="OGZ41" s="636"/>
      <c r="OHA41" s="636"/>
      <c r="OHB41" s="636"/>
      <c r="OHC41" s="636"/>
      <c r="OHD41" s="636"/>
      <c r="OHE41" s="636"/>
      <c r="OHF41" s="636"/>
      <c r="OHG41" s="636"/>
      <c r="OHH41" s="636"/>
      <c r="OHI41" s="636"/>
      <c r="OHJ41" s="636"/>
      <c r="OHK41" s="636"/>
      <c r="OHL41" s="636"/>
      <c r="OHM41" s="636"/>
      <c r="OHN41" s="636"/>
      <c r="OHO41" s="636"/>
      <c r="OHP41" s="636"/>
      <c r="OHQ41" s="636"/>
      <c r="OHR41" s="636"/>
      <c r="OHS41" s="636"/>
      <c r="OHT41" s="636"/>
      <c r="OHU41" s="636"/>
      <c r="OHV41" s="636"/>
      <c r="OHW41" s="636"/>
      <c r="OHX41" s="636"/>
      <c r="OHY41" s="636"/>
      <c r="OHZ41" s="636"/>
      <c r="OIA41" s="636"/>
      <c r="OIB41" s="636"/>
      <c r="OIC41" s="636"/>
      <c r="OID41" s="636"/>
      <c r="OIE41" s="636"/>
      <c r="OIF41" s="636"/>
      <c r="OIG41" s="636"/>
      <c r="OIH41" s="636"/>
      <c r="OII41" s="636"/>
      <c r="OIJ41" s="636"/>
      <c r="OIK41" s="636"/>
      <c r="OIL41" s="636"/>
      <c r="OIM41" s="636"/>
      <c r="OIN41" s="636"/>
      <c r="OIO41" s="636"/>
      <c r="OIP41" s="636"/>
      <c r="OIQ41" s="636"/>
      <c r="OIR41" s="636"/>
      <c r="OIS41" s="636"/>
      <c r="OIT41" s="636"/>
      <c r="OIU41" s="636"/>
      <c r="OIV41" s="636"/>
      <c r="OIW41" s="636"/>
      <c r="OIX41" s="636"/>
      <c r="OIY41" s="636"/>
      <c r="OIZ41" s="636"/>
      <c r="OJA41" s="636"/>
      <c r="OJB41" s="636"/>
      <c r="OJC41" s="636"/>
      <c r="OJD41" s="636"/>
      <c r="OJE41" s="636"/>
      <c r="OJF41" s="636"/>
      <c r="OJG41" s="636"/>
      <c r="OJH41" s="636"/>
      <c r="OJI41" s="636"/>
      <c r="OJJ41" s="636"/>
      <c r="OJK41" s="636"/>
      <c r="OJL41" s="636"/>
      <c r="OJM41" s="636"/>
      <c r="OJN41" s="636"/>
      <c r="OJO41" s="636"/>
      <c r="OJP41" s="636"/>
      <c r="OJQ41" s="636"/>
      <c r="OJR41" s="636"/>
      <c r="OJS41" s="636"/>
      <c r="OJT41" s="636"/>
      <c r="OJU41" s="636"/>
      <c r="OJV41" s="636"/>
      <c r="OJW41" s="636"/>
      <c r="OJX41" s="636"/>
      <c r="OJY41" s="636"/>
      <c r="OJZ41" s="636"/>
      <c r="OKA41" s="636"/>
      <c r="OKB41" s="636"/>
      <c r="OKC41" s="636"/>
      <c r="OKD41" s="636"/>
      <c r="OKE41" s="636"/>
      <c r="OKF41" s="636"/>
      <c r="OKG41" s="636"/>
      <c r="OKH41" s="636"/>
      <c r="OKI41" s="636"/>
      <c r="OKJ41" s="636"/>
      <c r="OKK41" s="636"/>
      <c r="OKL41" s="636"/>
      <c r="OKM41" s="636"/>
      <c r="OKN41" s="636"/>
      <c r="OKO41" s="636"/>
      <c r="OKP41" s="636"/>
      <c r="OKQ41" s="636"/>
      <c r="OKR41" s="636"/>
      <c r="OKS41" s="636"/>
      <c r="OKT41" s="636"/>
      <c r="OKU41" s="636"/>
      <c r="OKV41" s="636"/>
      <c r="OKW41" s="636"/>
      <c r="OKX41" s="636"/>
      <c r="OKY41" s="636"/>
      <c r="OKZ41" s="636"/>
      <c r="OLA41" s="636"/>
      <c r="OLB41" s="636"/>
      <c r="OLC41" s="636"/>
      <c r="OLD41" s="636"/>
      <c r="OLE41" s="636"/>
      <c r="OLF41" s="636"/>
      <c r="OLG41" s="636"/>
      <c r="OLH41" s="636"/>
      <c r="OLI41" s="636"/>
      <c r="OLJ41" s="636"/>
      <c r="OLK41" s="636"/>
      <c r="OLL41" s="636"/>
      <c r="OLM41" s="636"/>
      <c r="OLN41" s="636"/>
      <c r="OLO41" s="636"/>
      <c r="OLP41" s="636"/>
      <c r="OLQ41" s="636"/>
      <c r="OLR41" s="636"/>
      <c r="OLS41" s="636"/>
      <c r="OLT41" s="636"/>
      <c r="OLU41" s="636"/>
      <c r="OLV41" s="636"/>
      <c r="OLW41" s="636"/>
      <c r="OLX41" s="636"/>
      <c r="OLY41" s="636"/>
      <c r="OLZ41" s="636"/>
      <c r="OMA41" s="636"/>
      <c r="OMB41" s="636"/>
      <c r="OMC41" s="636"/>
      <c r="OMD41" s="636"/>
      <c r="OME41" s="636"/>
      <c r="OMF41" s="636"/>
      <c r="OMG41" s="636"/>
      <c r="OMH41" s="636"/>
      <c r="OMI41" s="636"/>
      <c r="OMJ41" s="636"/>
      <c r="OMK41" s="636"/>
      <c r="OML41" s="636"/>
      <c r="OMM41" s="636"/>
      <c r="OMN41" s="636"/>
      <c r="OMO41" s="636"/>
      <c r="OMP41" s="636"/>
      <c r="OMQ41" s="636"/>
      <c r="OMR41" s="636"/>
      <c r="OMS41" s="636"/>
      <c r="OMT41" s="636"/>
      <c r="OMU41" s="636"/>
      <c r="OMV41" s="636"/>
      <c r="OMW41" s="636"/>
      <c r="OMX41" s="636"/>
      <c r="OMY41" s="636"/>
      <c r="OMZ41" s="636"/>
      <c r="ONA41" s="636"/>
      <c r="ONB41" s="636"/>
      <c r="ONC41" s="636"/>
      <c r="OND41" s="636"/>
      <c r="ONE41" s="636"/>
      <c r="ONF41" s="636"/>
      <c r="ONG41" s="636"/>
      <c r="ONH41" s="636"/>
      <c r="ONI41" s="636"/>
      <c r="ONJ41" s="636"/>
      <c r="ONK41" s="636"/>
      <c r="ONL41" s="636"/>
      <c r="ONM41" s="636"/>
      <c r="ONN41" s="636"/>
      <c r="ONO41" s="636"/>
      <c r="ONP41" s="636"/>
      <c r="ONQ41" s="636"/>
      <c r="ONR41" s="636"/>
      <c r="ONS41" s="636"/>
      <c r="ONT41" s="636"/>
      <c r="ONU41" s="636"/>
      <c r="ONV41" s="636"/>
      <c r="ONW41" s="636"/>
      <c r="ONX41" s="636"/>
      <c r="ONY41" s="636"/>
      <c r="ONZ41" s="636"/>
      <c r="OOA41" s="636"/>
      <c r="OOB41" s="636"/>
      <c r="OOC41" s="636"/>
      <c r="OOD41" s="636"/>
      <c r="OOE41" s="636"/>
      <c r="OOF41" s="636"/>
      <c r="OOG41" s="636"/>
      <c r="OOH41" s="636"/>
      <c r="OOI41" s="636"/>
      <c r="OOJ41" s="636"/>
      <c r="OOK41" s="636"/>
      <c r="OOL41" s="636"/>
      <c r="OOM41" s="636"/>
      <c r="OON41" s="636"/>
      <c r="OOO41" s="636"/>
      <c r="OOP41" s="636"/>
      <c r="OOQ41" s="636"/>
      <c r="OOR41" s="636"/>
      <c r="OOS41" s="636"/>
      <c r="OOT41" s="636"/>
      <c r="OOU41" s="636"/>
      <c r="OOV41" s="636"/>
      <c r="OOW41" s="636"/>
      <c r="OOX41" s="636"/>
      <c r="OOY41" s="636"/>
      <c r="OOZ41" s="636"/>
      <c r="OPA41" s="636"/>
      <c r="OPB41" s="636"/>
      <c r="OPC41" s="636"/>
      <c r="OPD41" s="636"/>
      <c r="OPE41" s="636"/>
      <c r="OPF41" s="636"/>
      <c r="OPG41" s="636"/>
      <c r="OPH41" s="636"/>
      <c r="OPI41" s="636"/>
      <c r="OPJ41" s="636"/>
      <c r="OPK41" s="636"/>
      <c r="OPL41" s="636"/>
      <c r="OPM41" s="636"/>
      <c r="OPN41" s="636"/>
      <c r="OPO41" s="636"/>
      <c r="OPP41" s="636"/>
      <c r="OPQ41" s="636"/>
      <c r="OPR41" s="636"/>
      <c r="OPS41" s="636"/>
      <c r="OPT41" s="636"/>
      <c r="OPU41" s="636"/>
      <c r="OPV41" s="636"/>
      <c r="OPW41" s="636"/>
      <c r="OPX41" s="636"/>
      <c r="OPY41" s="636"/>
      <c r="OPZ41" s="636"/>
      <c r="OQA41" s="636"/>
      <c r="OQB41" s="636"/>
      <c r="OQC41" s="636"/>
      <c r="OQD41" s="636"/>
      <c r="OQE41" s="636"/>
      <c r="OQF41" s="636"/>
      <c r="OQG41" s="636"/>
      <c r="OQH41" s="636"/>
      <c r="OQI41" s="636"/>
      <c r="OQJ41" s="636"/>
      <c r="OQK41" s="636"/>
      <c r="OQL41" s="636"/>
      <c r="OQM41" s="636"/>
      <c r="OQN41" s="636"/>
      <c r="OQO41" s="636"/>
      <c r="OQP41" s="636"/>
      <c r="OQQ41" s="636"/>
      <c r="OQR41" s="636"/>
      <c r="OQS41" s="636"/>
      <c r="OQT41" s="636"/>
      <c r="OQU41" s="636"/>
      <c r="OQV41" s="636"/>
      <c r="OQW41" s="636"/>
      <c r="OQX41" s="636"/>
      <c r="OQY41" s="636"/>
      <c r="OQZ41" s="636"/>
      <c r="ORA41" s="636"/>
      <c r="ORB41" s="636"/>
      <c r="ORC41" s="636"/>
      <c r="ORD41" s="636"/>
      <c r="ORE41" s="636"/>
      <c r="ORF41" s="636"/>
      <c r="ORG41" s="636"/>
      <c r="ORH41" s="636"/>
      <c r="ORI41" s="636"/>
      <c r="ORJ41" s="636"/>
      <c r="ORK41" s="636"/>
      <c r="ORL41" s="636"/>
      <c r="ORM41" s="636"/>
      <c r="ORN41" s="636"/>
      <c r="ORO41" s="636"/>
      <c r="ORP41" s="636"/>
      <c r="ORQ41" s="636"/>
      <c r="ORR41" s="636"/>
      <c r="ORS41" s="636"/>
      <c r="ORT41" s="636"/>
      <c r="ORU41" s="636"/>
      <c r="ORV41" s="636"/>
      <c r="ORW41" s="636"/>
      <c r="ORX41" s="636"/>
      <c r="ORY41" s="636"/>
      <c r="ORZ41" s="636"/>
      <c r="OSA41" s="636"/>
      <c r="OSB41" s="636"/>
      <c r="OSC41" s="636"/>
      <c r="OSD41" s="636"/>
      <c r="OSE41" s="636"/>
      <c r="OSF41" s="636"/>
      <c r="OSG41" s="636"/>
      <c r="OSH41" s="636"/>
      <c r="OSI41" s="636"/>
      <c r="OSJ41" s="636"/>
      <c r="OSK41" s="636"/>
      <c r="OSL41" s="636"/>
      <c r="OSM41" s="636"/>
      <c r="OSN41" s="636"/>
      <c r="OSO41" s="636"/>
      <c r="OSP41" s="636"/>
      <c r="OSQ41" s="636"/>
      <c r="OSR41" s="636"/>
      <c r="OSS41" s="636"/>
      <c r="OST41" s="636"/>
      <c r="OSU41" s="636"/>
      <c r="OSV41" s="636"/>
      <c r="OSW41" s="636"/>
      <c r="OSX41" s="636"/>
      <c r="OSY41" s="636"/>
      <c r="OSZ41" s="636"/>
      <c r="OTA41" s="636"/>
      <c r="OTB41" s="636"/>
      <c r="OTC41" s="636"/>
      <c r="OTD41" s="636"/>
      <c r="OTE41" s="636"/>
      <c r="OTF41" s="636"/>
      <c r="OTG41" s="636"/>
      <c r="OTH41" s="636"/>
      <c r="OTI41" s="636"/>
      <c r="OTJ41" s="636"/>
      <c r="OTK41" s="636"/>
      <c r="OTL41" s="636"/>
      <c r="OTM41" s="636"/>
      <c r="OTN41" s="636"/>
      <c r="OTO41" s="636"/>
      <c r="OTP41" s="636"/>
      <c r="OTQ41" s="636"/>
      <c r="OTR41" s="636"/>
      <c r="OTS41" s="636"/>
      <c r="OTT41" s="636"/>
      <c r="OTU41" s="636"/>
      <c r="OTV41" s="636"/>
      <c r="OTW41" s="636"/>
      <c r="OTX41" s="636"/>
      <c r="OTY41" s="636"/>
      <c r="OTZ41" s="636"/>
      <c r="OUA41" s="636"/>
      <c r="OUB41" s="636"/>
      <c r="OUC41" s="636"/>
      <c r="OUD41" s="636"/>
      <c r="OUE41" s="636"/>
      <c r="OUF41" s="636"/>
      <c r="OUG41" s="636"/>
      <c r="OUH41" s="636"/>
      <c r="OUI41" s="636"/>
      <c r="OUJ41" s="636"/>
      <c r="OUK41" s="636"/>
      <c r="OUL41" s="636"/>
      <c r="OUM41" s="636"/>
      <c r="OUN41" s="636"/>
      <c r="OUO41" s="636"/>
      <c r="OUP41" s="636"/>
      <c r="OUQ41" s="636"/>
      <c r="OUR41" s="636"/>
      <c r="OUS41" s="636"/>
      <c r="OUT41" s="636"/>
      <c r="OUU41" s="636"/>
      <c r="OUV41" s="636"/>
      <c r="OUW41" s="636"/>
      <c r="OUX41" s="636"/>
      <c r="OUY41" s="636"/>
      <c r="OUZ41" s="636"/>
      <c r="OVA41" s="636"/>
      <c r="OVB41" s="636"/>
      <c r="OVC41" s="636"/>
      <c r="OVD41" s="636"/>
      <c r="OVE41" s="636"/>
      <c r="OVF41" s="636"/>
      <c r="OVG41" s="636"/>
      <c r="OVH41" s="636"/>
      <c r="OVI41" s="636"/>
      <c r="OVJ41" s="636"/>
      <c r="OVK41" s="636"/>
      <c r="OVL41" s="636"/>
      <c r="OVM41" s="636"/>
      <c r="OVN41" s="636"/>
      <c r="OVO41" s="636"/>
      <c r="OVP41" s="636"/>
      <c r="OVQ41" s="636"/>
      <c r="OVR41" s="636"/>
      <c r="OVS41" s="636"/>
      <c r="OVT41" s="636"/>
      <c r="OVU41" s="636"/>
      <c r="OVV41" s="636"/>
      <c r="OVW41" s="636"/>
      <c r="OVX41" s="636"/>
      <c r="OVY41" s="636"/>
      <c r="OVZ41" s="636"/>
      <c r="OWA41" s="636"/>
      <c r="OWB41" s="636"/>
      <c r="OWC41" s="636"/>
      <c r="OWD41" s="636"/>
      <c r="OWE41" s="636"/>
      <c r="OWF41" s="636"/>
      <c r="OWG41" s="636"/>
      <c r="OWH41" s="636"/>
      <c r="OWI41" s="636"/>
      <c r="OWJ41" s="636"/>
      <c r="OWK41" s="636"/>
      <c r="OWL41" s="636"/>
      <c r="OWM41" s="636"/>
      <c r="OWN41" s="636"/>
      <c r="OWO41" s="636"/>
      <c r="OWP41" s="636"/>
      <c r="OWQ41" s="636"/>
      <c r="OWR41" s="636"/>
      <c r="OWS41" s="636"/>
      <c r="OWT41" s="636"/>
      <c r="OWU41" s="636"/>
      <c r="OWV41" s="636"/>
      <c r="OWW41" s="636"/>
      <c r="OWX41" s="636"/>
      <c r="OWY41" s="636"/>
      <c r="OWZ41" s="636"/>
      <c r="OXA41" s="636"/>
      <c r="OXB41" s="636"/>
      <c r="OXC41" s="636"/>
      <c r="OXD41" s="636"/>
      <c r="OXE41" s="636"/>
      <c r="OXF41" s="636"/>
      <c r="OXG41" s="636"/>
      <c r="OXH41" s="636"/>
      <c r="OXI41" s="636"/>
      <c r="OXJ41" s="636"/>
      <c r="OXK41" s="636"/>
      <c r="OXL41" s="636"/>
      <c r="OXM41" s="636"/>
      <c r="OXN41" s="636"/>
      <c r="OXO41" s="636"/>
      <c r="OXP41" s="636"/>
      <c r="OXQ41" s="636"/>
      <c r="OXR41" s="636"/>
      <c r="OXS41" s="636"/>
      <c r="OXT41" s="636"/>
      <c r="OXU41" s="636"/>
      <c r="OXV41" s="636"/>
      <c r="OXW41" s="636"/>
      <c r="OXX41" s="636"/>
      <c r="OXY41" s="636"/>
      <c r="OXZ41" s="636"/>
      <c r="OYA41" s="636"/>
      <c r="OYB41" s="636"/>
      <c r="OYC41" s="636"/>
      <c r="OYD41" s="636"/>
      <c r="OYE41" s="636"/>
      <c r="OYF41" s="636"/>
      <c r="OYG41" s="636"/>
      <c r="OYH41" s="636"/>
      <c r="OYI41" s="636"/>
      <c r="OYJ41" s="636"/>
      <c r="OYK41" s="636"/>
      <c r="OYL41" s="636"/>
      <c r="OYM41" s="636"/>
      <c r="OYN41" s="636"/>
      <c r="OYO41" s="636"/>
      <c r="OYP41" s="636"/>
      <c r="OYQ41" s="636"/>
      <c r="OYR41" s="636"/>
      <c r="OYS41" s="636"/>
      <c r="OYT41" s="636"/>
      <c r="OYU41" s="636"/>
      <c r="OYV41" s="636"/>
      <c r="OYW41" s="636"/>
      <c r="OYX41" s="636"/>
      <c r="OYY41" s="636"/>
      <c r="OYZ41" s="636"/>
      <c r="OZA41" s="636"/>
      <c r="OZB41" s="636"/>
      <c r="OZC41" s="636"/>
      <c r="OZD41" s="636"/>
      <c r="OZE41" s="636"/>
      <c r="OZF41" s="636"/>
      <c r="OZG41" s="636"/>
      <c r="OZH41" s="636"/>
      <c r="OZI41" s="636"/>
      <c r="OZJ41" s="636"/>
      <c r="OZK41" s="636"/>
      <c r="OZL41" s="636"/>
      <c r="OZM41" s="636"/>
      <c r="OZN41" s="636"/>
      <c r="OZO41" s="636"/>
      <c r="OZP41" s="636"/>
      <c r="OZQ41" s="636"/>
      <c r="OZR41" s="636"/>
      <c r="OZS41" s="636"/>
      <c r="OZT41" s="636"/>
      <c r="OZU41" s="636"/>
      <c r="OZV41" s="636"/>
      <c r="OZW41" s="636"/>
      <c r="OZX41" s="636"/>
      <c r="OZY41" s="636"/>
      <c r="OZZ41" s="636"/>
      <c r="PAA41" s="636"/>
      <c r="PAB41" s="636"/>
      <c r="PAC41" s="636"/>
      <c r="PAD41" s="636"/>
      <c r="PAE41" s="636"/>
      <c r="PAF41" s="636"/>
      <c r="PAG41" s="636"/>
      <c r="PAH41" s="636"/>
      <c r="PAI41" s="636"/>
      <c r="PAJ41" s="636"/>
      <c r="PAK41" s="636"/>
      <c r="PAL41" s="636"/>
      <c r="PAM41" s="636"/>
      <c r="PAN41" s="636"/>
      <c r="PAO41" s="636"/>
      <c r="PAP41" s="636"/>
      <c r="PAQ41" s="636"/>
      <c r="PAR41" s="636"/>
      <c r="PAS41" s="636"/>
      <c r="PAT41" s="636"/>
      <c r="PAU41" s="636"/>
      <c r="PAV41" s="636"/>
      <c r="PAW41" s="636"/>
      <c r="PAX41" s="636"/>
      <c r="PAY41" s="636"/>
      <c r="PAZ41" s="636"/>
      <c r="PBA41" s="636"/>
      <c r="PBB41" s="636"/>
      <c r="PBC41" s="636"/>
      <c r="PBD41" s="636"/>
      <c r="PBE41" s="636"/>
      <c r="PBF41" s="636"/>
      <c r="PBG41" s="636"/>
      <c r="PBH41" s="636"/>
      <c r="PBI41" s="636"/>
      <c r="PBJ41" s="636"/>
      <c r="PBK41" s="636"/>
      <c r="PBL41" s="636"/>
      <c r="PBM41" s="636"/>
      <c r="PBN41" s="636"/>
      <c r="PBO41" s="636"/>
      <c r="PBP41" s="636"/>
      <c r="PBQ41" s="636"/>
      <c r="PBR41" s="636"/>
      <c r="PBS41" s="636"/>
      <c r="PBT41" s="636"/>
      <c r="PBU41" s="636"/>
      <c r="PBV41" s="636"/>
      <c r="PBW41" s="636"/>
      <c r="PBX41" s="636"/>
      <c r="PBY41" s="636"/>
      <c r="PBZ41" s="636"/>
      <c r="PCA41" s="636"/>
      <c r="PCB41" s="636"/>
      <c r="PCC41" s="636"/>
      <c r="PCD41" s="636"/>
      <c r="PCE41" s="636"/>
      <c r="PCF41" s="636"/>
      <c r="PCG41" s="636"/>
      <c r="PCH41" s="636"/>
      <c r="PCI41" s="636"/>
      <c r="PCJ41" s="636"/>
      <c r="PCK41" s="636"/>
      <c r="PCL41" s="636"/>
      <c r="PCM41" s="636"/>
      <c r="PCN41" s="636"/>
      <c r="PCO41" s="636"/>
      <c r="PCP41" s="636"/>
      <c r="PCQ41" s="636"/>
      <c r="PCR41" s="636"/>
      <c r="PCS41" s="636"/>
      <c r="PCT41" s="636"/>
      <c r="PCU41" s="636"/>
      <c r="PCV41" s="636"/>
      <c r="PCW41" s="636"/>
      <c r="PCX41" s="636"/>
      <c r="PCY41" s="636"/>
      <c r="PCZ41" s="636"/>
      <c r="PDA41" s="636"/>
      <c r="PDB41" s="636"/>
      <c r="PDC41" s="636"/>
      <c r="PDD41" s="636"/>
      <c r="PDE41" s="636"/>
      <c r="PDF41" s="636"/>
      <c r="PDG41" s="636"/>
      <c r="PDH41" s="636"/>
      <c r="PDI41" s="636"/>
      <c r="PDJ41" s="636"/>
      <c r="PDK41" s="636"/>
      <c r="PDL41" s="636"/>
      <c r="PDM41" s="636"/>
      <c r="PDN41" s="636"/>
      <c r="PDO41" s="636"/>
      <c r="PDP41" s="636"/>
      <c r="PDQ41" s="636"/>
      <c r="PDR41" s="636"/>
      <c r="PDS41" s="636"/>
      <c r="PDT41" s="636"/>
      <c r="PDU41" s="636"/>
      <c r="PDV41" s="636"/>
      <c r="PDW41" s="636"/>
      <c r="PDX41" s="636"/>
      <c r="PDY41" s="636"/>
      <c r="PDZ41" s="636"/>
      <c r="PEA41" s="636"/>
      <c r="PEB41" s="636"/>
      <c r="PEC41" s="636"/>
      <c r="PED41" s="636"/>
      <c r="PEE41" s="636"/>
      <c r="PEF41" s="636"/>
      <c r="PEG41" s="636"/>
      <c r="PEH41" s="636"/>
      <c r="PEI41" s="636"/>
      <c r="PEJ41" s="636"/>
      <c r="PEK41" s="636"/>
      <c r="PEL41" s="636"/>
      <c r="PEM41" s="636"/>
      <c r="PEN41" s="636"/>
      <c r="PEO41" s="636"/>
      <c r="PEP41" s="636"/>
      <c r="PEQ41" s="636"/>
      <c r="PER41" s="636"/>
      <c r="PES41" s="636"/>
      <c r="PET41" s="636"/>
      <c r="PEU41" s="636"/>
      <c r="PEV41" s="636"/>
      <c r="PEW41" s="636"/>
      <c r="PEX41" s="636"/>
      <c r="PEY41" s="636"/>
      <c r="PEZ41" s="636"/>
      <c r="PFA41" s="636"/>
      <c r="PFB41" s="636"/>
      <c r="PFC41" s="636"/>
      <c r="PFD41" s="636"/>
      <c r="PFE41" s="636"/>
      <c r="PFF41" s="636"/>
      <c r="PFG41" s="636"/>
      <c r="PFH41" s="636"/>
      <c r="PFI41" s="636"/>
      <c r="PFJ41" s="636"/>
      <c r="PFK41" s="636"/>
      <c r="PFL41" s="636"/>
      <c r="PFM41" s="636"/>
      <c r="PFN41" s="636"/>
      <c r="PFO41" s="636"/>
      <c r="PFP41" s="636"/>
      <c r="PFQ41" s="636"/>
      <c r="PFR41" s="636"/>
      <c r="PFS41" s="636"/>
      <c r="PFT41" s="636"/>
      <c r="PFU41" s="636"/>
      <c r="PFV41" s="636"/>
      <c r="PFW41" s="636"/>
      <c r="PFX41" s="636"/>
      <c r="PFY41" s="636"/>
      <c r="PFZ41" s="636"/>
      <c r="PGA41" s="636"/>
      <c r="PGB41" s="636"/>
      <c r="PGC41" s="636"/>
      <c r="PGD41" s="636"/>
      <c r="PGE41" s="636"/>
      <c r="PGF41" s="636"/>
      <c r="PGG41" s="636"/>
      <c r="PGH41" s="636"/>
      <c r="PGI41" s="636"/>
      <c r="PGJ41" s="636"/>
      <c r="PGK41" s="636"/>
      <c r="PGL41" s="636"/>
      <c r="PGM41" s="636"/>
      <c r="PGN41" s="636"/>
      <c r="PGO41" s="636"/>
      <c r="PGP41" s="636"/>
      <c r="PGQ41" s="636"/>
      <c r="PGR41" s="636"/>
      <c r="PGS41" s="636"/>
      <c r="PGT41" s="636"/>
      <c r="PGU41" s="636"/>
      <c r="PGV41" s="636"/>
      <c r="PGW41" s="636"/>
      <c r="PGX41" s="636"/>
      <c r="PGY41" s="636"/>
      <c r="PGZ41" s="636"/>
      <c r="PHA41" s="636"/>
      <c r="PHB41" s="636"/>
      <c r="PHC41" s="636"/>
      <c r="PHD41" s="636"/>
      <c r="PHE41" s="636"/>
      <c r="PHF41" s="636"/>
      <c r="PHG41" s="636"/>
      <c r="PHH41" s="636"/>
      <c r="PHI41" s="636"/>
      <c r="PHJ41" s="636"/>
      <c r="PHK41" s="636"/>
      <c r="PHL41" s="636"/>
      <c r="PHM41" s="636"/>
      <c r="PHN41" s="636"/>
      <c r="PHO41" s="636"/>
      <c r="PHP41" s="636"/>
      <c r="PHQ41" s="636"/>
      <c r="PHR41" s="636"/>
      <c r="PHS41" s="636"/>
      <c r="PHT41" s="636"/>
      <c r="PHU41" s="636"/>
      <c r="PHV41" s="636"/>
      <c r="PHW41" s="636"/>
      <c r="PHX41" s="636"/>
      <c r="PHY41" s="636"/>
      <c r="PHZ41" s="636"/>
      <c r="PIA41" s="636"/>
      <c r="PIB41" s="636"/>
      <c r="PIC41" s="636"/>
      <c r="PID41" s="636"/>
      <c r="PIE41" s="636"/>
      <c r="PIF41" s="636"/>
      <c r="PIG41" s="636"/>
      <c r="PIH41" s="636"/>
      <c r="PII41" s="636"/>
      <c r="PIJ41" s="636"/>
      <c r="PIK41" s="636"/>
      <c r="PIL41" s="636"/>
      <c r="PIM41" s="636"/>
      <c r="PIN41" s="636"/>
      <c r="PIO41" s="636"/>
      <c r="PIP41" s="636"/>
      <c r="PIQ41" s="636"/>
      <c r="PIR41" s="636"/>
      <c r="PIS41" s="636"/>
      <c r="PIT41" s="636"/>
      <c r="PIU41" s="636"/>
      <c r="PIV41" s="636"/>
      <c r="PIW41" s="636"/>
      <c r="PIX41" s="636"/>
      <c r="PIY41" s="636"/>
      <c r="PIZ41" s="636"/>
      <c r="PJA41" s="636"/>
      <c r="PJB41" s="636"/>
      <c r="PJC41" s="636"/>
      <c r="PJD41" s="636"/>
      <c r="PJE41" s="636"/>
      <c r="PJF41" s="636"/>
      <c r="PJG41" s="636"/>
      <c r="PJH41" s="636"/>
      <c r="PJI41" s="636"/>
      <c r="PJJ41" s="636"/>
      <c r="PJK41" s="636"/>
      <c r="PJL41" s="636"/>
      <c r="PJM41" s="636"/>
      <c r="PJN41" s="636"/>
      <c r="PJO41" s="636"/>
      <c r="PJP41" s="636"/>
      <c r="PJQ41" s="636"/>
      <c r="PJR41" s="636"/>
      <c r="PJS41" s="636"/>
      <c r="PJT41" s="636"/>
      <c r="PJU41" s="636"/>
      <c r="PJV41" s="636"/>
      <c r="PJW41" s="636"/>
      <c r="PJX41" s="636"/>
      <c r="PJY41" s="636"/>
      <c r="PJZ41" s="636"/>
      <c r="PKA41" s="636"/>
      <c r="PKB41" s="636"/>
      <c r="PKC41" s="636"/>
      <c r="PKD41" s="636"/>
      <c r="PKE41" s="636"/>
      <c r="PKF41" s="636"/>
      <c r="PKG41" s="636"/>
      <c r="PKH41" s="636"/>
      <c r="PKI41" s="636"/>
      <c r="PKJ41" s="636"/>
      <c r="PKK41" s="636"/>
      <c r="PKL41" s="636"/>
      <c r="PKM41" s="636"/>
      <c r="PKN41" s="636"/>
      <c r="PKO41" s="636"/>
      <c r="PKP41" s="636"/>
      <c r="PKQ41" s="636"/>
      <c r="PKR41" s="636"/>
      <c r="PKS41" s="636"/>
      <c r="PKT41" s="636"/>
      <c r="PKU41" s="636"/>
      <c r="PKV41" s="636"/>
      <c r="PKW41" s="636"/>
      <c r="PKX41" s="636"/>
      <c r="PKY41" s="636"/>
      <c r="PKZ41" s="636"/>
      <c r="PLA41" s="636"/>
      <c r="PLB41" s="636"/>
      <c r="PLC41" s="636"/>
      <c r="PLD41" s="636"/>
      <c r="PLE41" s="636"/>
      <c r="PLF41" s="636"/>
      <c r="PLG41" s="636"/>
      <c r="PLH41" s="636"/>
      <c r="PLI41" s="636"/>
      <c r="PLJ41" s="636"/>
      <c r="PLK41" s="636"/>
      <c r="PLL41" s="636"/>
      <c r="PLM41" s="636"/>
      <c r="PLN41" s="636"/>
      <c r="PLO41" s="636"/>
      <c r="PLP41" s="636"/>
      <c r="PLQ41" s="636"/>
      <c r="PLR41" s="636"/>
      <c r="PLS41" s="636"/>
      <c r="PLT41" s="636"/>
      <c r="PLU41" s="636"/>
      <c r="PLV41" s="636"/>
      <c r="PLW41" s="636"/>
      <c r="PLX41" s="636"/>
      <c r="PLY41" s="636"/>
      <c r="PLZ41" s="636"/>
      <c r="PMA41" s="636"/>
      <c r="PMB41" s="636"/>
      <c r="PMC41" s="636"/>
      <c r="PMD41" s="636"/>
      <c r="PME41" s="636"/>
      <c r="PMF41" s="636"/>
      <c r="PMG41" s="636"/>
      <c r="PMH41" s="636"/>
      <c r="PMI41" s="636"/>
      <c r="PMJ41" s="636"/>
      <c r="PMK41" s="636"/>
      <c r="PML41" s="636"/>
      <c r="PMM41" s="636"/>
      <c r="PMN41" s="636"/>
      <c r="PMO41" s="636"/>
      <c r="PMP41" s="636"/>
      <c r="PMQ41" s="636"/>
      <c r="PMR41" s="636"/>
      <c r="PMS41" s="636"/>
      <c r="PMT41" s="636"/>
      <c r="PMU41" s="636"/>
      <c r="PMV41" s="636"/>
      <c r="PMW41" s="636"/>
      <c r="PMX41" s="636"/>
      <c r="PMY41" s="636"/>
      <c r="PMZ41" s="636"/>
      <c r="PNA41" s="636"/>
      <c r="PNB41" s="636"/>
      <c r="PNC41" s="636"/>
      <c r="PND41" s="636"/>
      <c r="PNE41" s="636"/>
      <c r="PNF41" s="636"/>
      <c r="PNG41" s="636"/>
      <c r="PNH41" s="636"/>
      <c r="PNI41" s="636"/>
      <c r="PNJ41" s="636"/>
      <c r="PNK41" s="636"/>
      <c r="PNL41" s="636"/>
      <c r="PNM41" s="636"/>
      <c r="PNN41" s="636"/>
      <c r="PNO41" s="636"/>
      <c r="PNP41" s="636"/>
      <c r="PNQ41" s="636"/>
      <c r="PNR41" s="636"/>
      <c r="PNS41" s="636"/>
      <c r="PNT41" s="636"/>
      <c r="PNU41" s="636"/>
      <c r="PNV41" s="636"/>
      <c r="PNW41" s="636"/>
      <c r="PNX41" s="636"/>
      <c r="PNY41" s="636"/>
      <c r="PNZ41" s="636"/>
      <c r="POA41" s="636"/>
      <c r="POB41" s="636"/>
      <c r="POC41" s="636"/>
      <c r="POD41" s="636"/>
      <c r="POE41" s="636"/>
      <c r="POF41" s="636"/>
      <c r="POG41" s="636"/>
      <c r="POH41" s="636"/>
      <c r="POI41" s="636"/>
      <c r="POJ41" s="636"/>
      <c r="POK41" s="636"/>
      <c r="POL41" s="636"/>
      <c r="POM41" s="636"/>
      <c r="PON41" s="636"/>
      <c r="POO41" s="636"/>
      <c r="POP41" s="636"/>
      <c r="POQ41" s="636"/>
      <c r="POR41" s="636"/>
      <c r="POS41" s="636"/>
      <c r="POT41" s="636"/>
      <c r="POU41" s="636"/>
      <c r="POV41" s="636"/>
      <c r="POW41" s="636"/>
      <c r="POX41" s="636"/>
      <c r="POY41" s="636"/>
      <c r="POZ41" s="636"/>
      <c r="PPA41" s="636"/>
      <c r="PPB41" s="636"/>
      <c r="PPC41" s="636"/>
      <c r="PPD41" s="636"/>
      <c r="PPE41" s="636"/>
      <c r="PPF41" s="636"/>
      <c r="PPG41" s="636"/>
      <c r="PPH41" s="636"/>
      <c r="PPI41" s="636"/>
      <c r="PPJ41" s="636"/>
      <c r="PPK41" s="636"/>
      <c r="PPL41" s="636"/>
      <c r="PPM41" s="636"/>
      <c r="PPN41" s="636"/>
      <c r="PPO41" s="636"/>
      <c r="PPP41" s="636"/>
      <c r="PPQ41" s="636"/>
      <c r="PPR41" s="636"/>
      <c r="PPS41" s="636"/>
      <c r="PPT41" s="636"/>
      <c r="PPU41" s="636"/>
      <c r="PPV41" s="636"/>
      <c r="PPW41" s="636"/>
      <c r="PPX41" s="636"/>
      <c r="PPY41" s="636"/>
      <c r="PPZ41" s="636"/>
      <c r="PQA41" s="636"/>
      <c r="PQB41" s="636"/>
      <c r="PQC41" s="636"/>
      <c r="PQD41" s="636"/>
      <c r="PQE41" s="636"/>
      <c r="PQF41" s="636"/>
      <c r="PQG41" s="636"/>
      <c r="PQH41" s="636"/>
      <c r="PQI41" s="636"/>
      <c r="PQJ41" s="636"/>
      <c r="PQK41" s="636"/>
      <c r="PQL41" s="636"/>
      <c r="PQM41" s="636"/>
      <c r="PQN41" s="636"/>
      <c r="PQO41" s="636"/>
      <c r="PQP41" s="636"/>
      <c r="PQQ41" s="636"/>
      <c r="PQR41" s="636"/>
      <c r="PQS41" s="636"/>
      <c r="PQT41" s="636"/>
      <c r="PQU41" s="636"/>
      <c r="PQV41" s="636"/>
      <c r="PQW41" s="636"/>
      <c r="PQX41" s="636"/>
      <c r="PQY41" s="636"/>
      <c r="PQZ41" s="636"/>
      <c r="PRA41" s="636"/>
      <c r="PRB41" s="636"/>
      <c r="PRC41" s="636"/>
      <c r="PRD41" s="636"/>
      <c r="PRE41" s="636"/>
      <c r="PRF41" s="636"/>
      <c r="PRG41" s="636"/>
      <c r="PRH41" s="636"/>
      <c r="PRI41" s="636"/>
      <c r="PRJ41" s="636"/>
      <c r="PRK41" s="636"/>
      <c r="PRL41" s="636"/>
      <c r="PRM41" s="636"/>
      <c r="PRN41" s="636"/>
      <c r="PRO41" s="636"/>
      <c r="PRP41" s="636"/>
      <c r="PRQ41" s="636"/>
      <c r="PRR41" s="636"/>
      <c r="PRS41" s="636"/>
      <c r="PRT41" s="636"/>
      <c r="PRU41" s="636"/>
      <c r="PRV41" s="636"/>
      <c r="PRW41" s="636"/>
      <c r="PRX41" s="636"/>
      <c r="PRY41" s="636"/>
      <c r="PRZ41" s="636"/>
      <c r="PSA41" s="636"/>
      <c r="PSB41" s="636"/>
      <c r="PSC41" s="636"/>
      <c r="PSD41" s="636"/>
      <c r="PSE41" s="636"/>
      <c r="PSF41" s="636"/>
      <c r="PSG41" s="636"/>
      <c r="PSH41" s="636"/>
      <c r="PSI41" s="636"/>
      <c r="PSJ41" s="636"/>
      <c r="PSK41" s="636"/>
      <c r="PSL41" s="636"/>
      <c r="PSM41" s="636"/>
      <c r="PSN41" s="636"/>
      <c r="PSO41" s="636"/>
      <c r="PSP41" s="636"/>
      <c r="PSQ41" s="636"/>
      <c r="PSR41" s="636"/>
      <c r="PSS41" s="636"/>
      <c r="PST41" s="636"/>
      <c r="PSU41" s="636"/>
      <c r="PSV41" s="636"/>
      <c r="PSW41" s="636"/>
      <c r="PSX41" s="636"/>
      <c r="PSY41" s="636"/>
      <c r="PSZ41" s="636"/>
      <c r="PTA41" s="636"/>
      <c r="PTB41" s="636"/>
      <c r="PTC41" s="636"/>
      <c r="PTD41" s="636"/>
      <c r="PTE41" s="636"/>
      <c r="PTF41" s="636"/>
      <c r="PTG41" s="636"/>
      <c r="PTH41" s="636"/>
      <c r="PTI41" s="636"/>
      <c r="PTJ41" s="636"/>
      <c r="PTK41" s="636"/>
      <c r="PTL41" s="636"/>
      <c r="PTM41" s="636"/>
      <c r="PTN41" s="636"/>
      <c r="PTO41" s="636"/>
      <c r="PTP41" s="636"/>
      <c r="PTQ41" s="636"/>
      <c r="PTR41" s="636"/>
      <c r="PTS41" s="636"/>
      <c r="PTT41" s="636"/>
      <c r="PTU41" s="636"/>
      <c r="PTV41" s="636"/>
      <c r="PTW41" s="636"/>
      <c r="PTX41" s="636"/>
      <c r="PTY41" s="636"/>
      <c r="PTZ41" s="636"/>
      <c r="PUA41" s="636"/>
      <c r="PUB41" s="636"/>
      <c r="PUC41" s="636"/>
      <c r="PUD41" s="636"/>
      <c r="PUE41" s="636"/>
      <c r="PUF41" s="636"/>
      <c r="PUG41" s="636"/>
      <c r="PUH41" s="636"/>
      <c r="PUI41" s="636"/>
      <c r="PUJ41" s="636"/>
      <c r="PUK41" s="636"/>
      <c r="PUL41" s="636"/>
      <c r="PUM41" s="636"/>
      <c r="PUN41" s="636"/>
      <c r="PUO41" s="636"/>
      <c r="PUP41" s="636"/>
      <c r="PUQ41" s="636"/>
      <c r="PUR41" s="636"/>
      <c r="PUS41" s="636"/>
      <c r="PUT41" s="636"/>
      <c r="PUU41" s="636"/>
      <c r="PUV41" s="636"/>
      <c r="PUW41" s="636"/>
      <c r="PUX41" s="636"/>
      <c r="PUY41" s="636"/>
      <c r="PUZ41" s="636"/>
      <c r="PVA41" s="636"/>
      <c r="PVB41" s="636"/>
      <c r="PVC41" s="636"/>
      <c r="PVD41" s="636"/>
      <c r="PVE41" s="636"/>
      <c r="PVF41" s="636"/>
      <c r="PVG41" s="636"/>
      <c r="PVH41" s="636"/>
      <c r="PVI41" s="636"/>
      <c r="PVJ41" s="636"/>
      <c r="PVK41" s="636"/>
      <c r="PVL41" s="636"/>
      <c r="PVM41" s="636"/>
      <c r="PVN41" s="636"/>
      <c r="PVO41" s="636"/>
      <c r="PVP41" s="636"/>
      <c r="PVQ41" s="636"/>
      <c r="PVR41" s="636"/>
      <c r="PVS41" s="636"/>
      <c r="PVT41" s="636"/>
      <c r="PVU41" s="636"/>
      <c r="PVV41" s="636"/>
      <c r="PVW41" s="636"/>
      <c r="PVX41" s="636"/>
      <c r="PVY41" s="636"/>
      <c r="PVZ41" s="636"/>
      <c r="PWA41" s="636"/>
      <c r="PWB41" s="636"/>
      <c r="PWC41" s="636"/>
      <c r="PWD41" s="636"/>
      <c r="PWE41" s="636"/>
      <c r="PWF41" s="636"/>
      <c r="PWG41" s="636"/>
      <c r="PWH41" s="636"/>
      <c r="PWI41" s="636"/>
      <c r="PWJ41" s="636"/>
      <c r="PWK41" s="636"/>
      <c r="PWL41" s="636"/>
      <c r="PWM41" s="636"/>
      <c r="PWN41" s="636"/>
      <c r="PWO41" s="636"/>
      <c r="PWP41" s="636"/>
      <c r="PWQ41" s="636"/>
      <c r="PWR41" s="636"/>
      <c r="PWS41" s="636"/>
      <c r="PWT41" s="636"/>
      <c r="PWU41" s="636"/>
      <c r="PWV41" s="636"/>
      <c r="PWW41" s="636"/>
      <c r="PWX41" s="636"/>
      <c r="PWY41" s="636"/>
      <c r="PWZ41" s="636"/>
      <c r="PXA41" s="636"/>
      <c r="PXB41" s="636"/>
      <c r="PXC41" s="636"/>
      <c r="PXD41" s="636"/>
      <c r="PXE41" s="636"/>
      <c r="PXF41" s="636"/>
      <c r="PXG41" s="636"/>
      <c r="PXH41" s="636"/>
      <c r="PXI41" s="636"/>
      <c r="PXJ41" s="636"/>
      <c r="PXK41" s="636"/>
      <c r="PXL41" s="636"/>
      <c r="PXM41" s="636"/>
      <c r="PXN41" s="636"/>
      <c r="PXO41" s="636"/>
      <c r="PXP41" s="636"/>
      <c r="PXQ41" s="636"/>
      <c r="PXR41" s="636"/>
      <c r="PXS41" s="636"/>
      <c r="PXT41" s="636"/>
      <c r="PXU41" s="636"/>
      <c r="PXV41" s="636"/>
      <c r="PXW41" s="636"/>
      <c r="PXX41" s="636"/>
      <c r="PXY41" s="636"/>
      <c r="PXZ41" s="636"/>
      <c r="PYA41" s="636"/>
      <c r="PYB41" s="636"/>
      <c r="PYC41" s="636"/>
      <c r="PYD41" s="636"/>
      <c r="PYE41" s="636"/>
      <c r="PYF41" s="636"/>
      <c r="PYG41" s="636"/>
      <c r="PYH41" s="636"/>
      <c r="PYI41" s="636"/>
      <c r="PYJ41" s="636"/>
      <c r="PYK41" s="636"/>
      <c r="PYL41" s="636"/>
      <c r="PYM41" s="636"/>
      <c r="PYN41" s="636"/>
      <c r="PYO41" s="636"/>
      <c r="PYP41" s="636"/>
      <c r="PYQ41" s="636"/>
      <c r="PYR41" s="636"/>
      <c r="PYS41" s="636"/>
      <c r="PYT41" s="636"/>
      <c r="PYU41" s="636"/>
      <c r="PYV41" s="636"/>
      <c r="PYW41" s="636"/>
      <c r="PYX41" s="636"/>
      <c r="PYY41" s="636"/>
      <c r="PYZ41" s="636"/>
      <c r="PZA41" s="636"/>
      <c r="PZB41" s="636"/>
      <c r="PZC41" s="636"/>
      <c r="PZD41" s="636"/>
      <c r="PZE41" s="636"/>
      <c r="PZF41" s="636"/>
      <c r="PZG41" s="636"/>
      <c r="PZH41" s="636"/>
      <c r="PZI41" s="636"/>
      <c r="PZJ41" s="636"/>
      <c r="PZK41" s="636"/>
      <c r="PZL41" s="636"/>
      <c r="PZM41" s="636"/>
      <c r="PZN41" s="636"/>
      <c r="PZO41" s="636"/>
      <c r="PZP41" s="636"/>
      <c r="PZQ41" s="636"/>
      <c r="PZR41" s="636"/>
      <c r="PZS41" s="636"/>
      <c r="PZT41" s="636"/>
      <c r="PZU41" s="636"/>
      <c r="PZV41" s="636"/>
      <c r="PZW41" s="636"/>
      <c r="PZX41" s="636"/>
      <c r="PZY41" s="636"/>
      <c r="PZZ41" s="636"/>
      <c r="QAA41" s="636"/>
      <c r="QAB41" s="636"/>
      <c r="QAC41" s="636"/>
      <c r="QAD41" s="636"/>
      <c r="QAE41" s="636"/>
      <c r="QAF41" s="636"/>
      <c r="QAG41" s="636"/>
      <c r="QAH41" s="636"/>
      <c r="QAI41" s="636"/>
      <c r="QAJ41" s="636"/>
      <c r="QAK41" s="636"/>
      <c r="QAL41" s="636"/>
      <c r="QAM41" s="636"/>
      <c r="QAN41" s="636"/>
      <c r="QAO41" s="636"/>
      <c r="QAP41" s="636"/>
      <c r="QAQ41" s="636"/>
      <c r="QAR41" s="636"/>
      <c r="QAS41" s="636"/>
      <c r="QAT41" s="636"/>
      <c r="QAU41" s="636"/>
      <c r="QAV41" s="636"/>
      <c r="QAW41" s="636"/>
      <c r="QAX41" s="636"/>
      <c r="QAY41" s="636"/>
      <c r="QAZ41" s="636"/>
      <c r="QBA41" s="636"/>
      <c r="QBB41" s="636"/>
      <c r="QBC41" s="636"/>
      <c r="QBD41" s="636"/>
      <c r="QBE41" s="636"/>
      <c r="QBF41" s="636"/>
      <c r="QBG41" s="636"/>
      <c r="QBH41" s="636"/>
      <c r="QBI41" s="636"/>
      <c r="QBJ41" s="636"/>
      <c r="QBK41" s="636"/>
      <c r="QBL41" s="636"/>
      <c r="QBM41" s="636"/>
      <c r="QBN41" s="636"/>
      <c r="QBO41" s="636"/>
      <c r="QBP41" s="636"/>
      <c r="QBQ41" s="636"/>
      <c r="QBR41" s="636"/>
      <c r="QBS41" s="636"/>
      <c r="QBT41" s="636"/>
      <c r="QBU41" s="636"/>
      <c r="QBV41" s="636"/>
      <c r="QBW41" s="636"/>
      <c r="QBX41" s="636"/>
      <c r="QBY41" s="636"/>
      <c r="QBZ41" s="636"/>
      <c r="QCA41" s="636"/>
      <c r="QCB41" s="636"/>
      <c r="QCC41" s="636"/>
      <c r="QCD41" s="636"/>
      <c r="QCE41" s="636"/>
      <c r="QCF41" s="636"/>
      <c r="QCG41" s="636"/>
      <c r="QCH41" s="636"/>
      <c r="QCI41" s="636"/>
      <c r="QCJ41" s="636"/>
      <c r="QCK41" s="636"/>
      <c r="QCL41" s="636"/>
      <c r="QCM41" s="636"/>
      <c r="QCN41" s="636"/>
      <c r="QCO41" s="636"/>
      <c r="QCP41" s="636"/>
      <c r="QCQ41" s="636"/>
      <c r="QCR41" s="636"/>
      <c r="QCS41" s="636"/>
      <c r="QCT41" s="636"/>
      <c r="QCU41" s="636"/>
      <c r="QCV41" s="636"/>
      <c r="QCW41" s="636"/>
      <c r="QCX41" s="636"/>
      <c r="QCY41" s="636"/>
      <c r="QCZ41" s="636"/>
      <c r="QDA41" s="636"/>
      <c r="QDB41" s="636"/>
      <c r="QDC41" s="636"/>
      <c r="QDD41" s="636"/>
      <c r="QDE41" s="636"/>
      <c r="QDF41" s="636"/>
      <c r="QDG41" s="636"/>
      <c r="QDH41" s="636"/>
      <c r="QDI41" s="636"/>
      <c r="QDJ41" s="636"/>
      <c r="QDK41" s="636"/>
      <c r="QDL41" s="636"/>
      <c r="QDM41" s="636"/>
      <c r="QDN41" s="636"/>
      <c r="QDO41" s="636"/>
      <c r="QDP41" s="636"/>
      <c r="QDQ41" s="636"/>
      <c r="QDR41" s="636"/>
      <c r="QDS41" s="636"/>
      <c r="QDT41" s="636"/>
      <c r="QDU41" s="636"/>
      <c r="QDV41" s="636"/>
      <c r="QDW41" s="636"/>
      <c r="QDX41" s="636"/>
      <c r="QDY41" s="636"/>
      <c r="QDZ41" s="636"/>
      <c r="QEA41" s="636"/>
      <c r="QEB41" s="636"/>
      <c r="QEC41" s="636"/>
      <c r="QED41" s="636"/>
      <c r="QEE41" s="636"/>
      <c r="QEF41" s="636"/>
      <c r="QEG41" s="636"/>
      <c r="QEH41" s="636"/>
      <c r="QEI41" s="636"/>
      <c r="QEJ41" s="636"/>
      <c r="QEK41" s="636"/>
      <c r="QEL41" s="636"/>
      <c r="QEM41" s="636"/>
      <c r="QEN41" s="636"/>
      <c r="QEO41" s="636"/>
      <c r="QEP41" s="636"/>
      <c r="QEQ41" s="636"/>
      <c r="QER41" s="636"/>
      <c r="QES41" s="636"/>
      <c r="QET41" s="636"/>
      <c r="QEU41" s="636"/>
      <c r="QEV41" s="636"/>
      <c r="QEW41" s="636"/>
      <c r="QEX41" s="636"/>
      <c r="QEY41" s="636"/>
      <c r="QEZ41" s="636"/>
      <c r="QFA41" s="636"/>
      <c r="QFB41" s="636"/>
      <c r="QFC41" s="636"/>
      <c r="QFD41" s="636"/>
      <c r="QFE41" s="636"/>
      <c r="QFF41" s="636"/>
      <c r="QFG41" s="636"/>
      <c r="QFH41" s="636"/>
      <c r="QFI41" s="636"/>
      <c r="QFJ41" s="636"/>
      <c r="QFK41" s="636"/>
      <c r="QFL41" s="636"/>
      <c r="QFM41" s="636"/>
      <c r="QFN41" s="636"/>
      <c r="QFO41" s="636"/>
      <c r="QFP41" s="636"/>
      <c r="QFQ41" s="636"/>
      <c r="QFR41" s="636"/>
      <c r="QFS41" s="636"/>
      <c r="QFT41" s="636"/>
      <c r="QFU41" s="636"/>
      <c r="QFV41" s="636"/>
      <c r="QFW41" s="636"/>
      <c r="QFX41" s="636"/>
      <c r="QFY41" s="636"/>
      <c r="QFZ41" s="636"/>
      <c r="QGA41" s="636"/>
      <c r="QGB41" s="636"/>
      <c r="QGC41" s="636"/>
      <c r="QGD41" s="636"/>
      <c r="QGE41" s="636"/>
      <c r="QGF41" s="636"/>
      <c r="QGG41" s="636"/>
      <c r="QGH41" s="636"/>
      <c r="QGI41" s="636"/>
      <c r="QGJ41" s="636"/>
      <c r="QGK41" s="636"/>
      <c r="QGL41" s="636"/>
      <c r="QGM41" s="636"/>
      <c r="QGN41" s="636"/>
      <c r="QGO41" s="636"/>
      <c r="QGP41" s="636"/>
      <c r="QGQ41" s="636"/>
      <c r="QGR41" s="636"/>
      <c r="QGS41" s="636"/>
      <c r="QGT41" s="636"/>
      <c r="QGU41" s="636"/>
      <c r="QGV41" s="636"/>
      <c r="QGW41" s="636"/>
      <c r="QGX41" s="636"/>
      <c r="QGY41" s="636"/>
      <c r="QGZ41" s="636"/>
      <c r="QHA41" s="636"/>
      <c r="QHB41" s="636"/>
      <c r="QHC41" s="636"/>
      <c r="QHD41" s="636"/>
      <c r="QHE41" s="636"/>
      <c r="QHF41" s="636"/>
      <c r="QHG41" s="636"/>
      <c r="QHH41" s="636"/>
      <c r="QHI41" s="636"/>
      <c r="QHJ41" s="636"/>
      <c r="QHK41" s="636"/>
      <c r="QHL41" s="636"/>
      <c r="QHM41" s="636"/>
      <c r="QHN41" s="636"/>
      <c r="QHO41" s="636"/>
      <c r="QHP41" s="636"/>
      <c r="QHQ41" s="636"/>
      <c r="QHR41" s="636"/>
      <c r="QHS41" s="636"/>
      <c r="QHT41" s="636"/>
      <c r="QHU41" s="636"/>
      <c r="QHV41" s="636"/>
      <c r="QHW41" s="636"/>
      <c r="QHX41" s="636"/>
      <c r="QHY41" s="636"/>
      <c r="QHZ41" s="636"/>
      <c r="QIA41" s="636"/>
      <c r="QIB41" s="636"/>
      <c r="QIC41" s="636"/>
      <c r="QID41" s="636"/>
      <c r="QIE41" s="636"/>
      <c r="QIF41" s="636"/>
      <c r="QIG41" s="636"/>
      <c r="QIH41" s="636"/>
      <c r="QII41" s="636"/>
      <c r="QIJ41" s="636"/>
      <c r="QIK41" s="636"/>
      <c r="QIL41" s="636"/>
      <c r="QIM41" s="636"/>
      <c r="QIN41" s="636"/>
      <c r="QIO41" s="636"/>
      <c r="QIP41" s="636"/>
      <c r="QIQ41" s="636"/>
      <c r="QIR41" s="636"/>
      <c r="QIS41" s="636"/>
      <c r="QIT41" s="636"/>
      <c r="QIU41" s="636"/>
      <c r="QIV41" s="636"/>
      <c r="QIW41" s="636"/>
      <c r="QIX41" s="636"/>
      <c r="QIY41" s="636"/>
      <c r="QIZ41" s="636"/>
      <c r="QJA41" s="636"/>
      <c r="QJB41" s="636"/>
      <c r="QJC41" s="636"/>
      <c r="QJD41" s="636"/>
      <c r="QJE41" s="636"/>
      <c r="QJF41" s="636"/>
      <c r="QJG41" s="636"/>
      <c r="QJH41" s="636"/>
      <c r="QJI41" s="636"/>
      <c r="QJJ41" s="636"/>
      <c r="QJK41" s="636"/>
      <c r="QJL41" s="636"/>
      <c r="QJM41" s="636"/>
      <c r="QJN41" s="636"/>
      <c r="QJO41" s="636"/>
      <c r="QJP41" s="636"/>
      <c r="QJQ41" s="636"/>
      <c r="QJR41" s="636"/>
      <c r="QJS41" s="636"/>
      <c r="QJT41" s="636"/>
      <c r="QJU41" s="636"/>
      <c r="QJV41" s="636"/>
      <c r="QJW41" s="636"/>
      <c r="QJX41" s="636"/>
      <c r="QJY41" s="636"/>
      <c r="QJZ41" s="636"/>
      <c r="QKA41" s="636"/>
      <c r="QKB41" s="636"/>
      <c r="QKC41" s="636"/>
      <c r="QKD41" s="636"/>
      <c r="QKE41" s="636"/>
      <c r="QKF41" s="636"/>
      <c r="QKG41" s="636"/>
      <c r="QKH41" s="636"/>
      <c r="QKI41" s="636"/>
      <c r="QKJ41" s="636"/>
      <c r="QKK41" s="636"/>
      <c r="QKL41" s="636"/>
      <c r="QKM41" s="636"/>
      <c r="QKN41" s="636"/>
      <c r="QKO41" s="636"/>
      <c r="QKP41" s="636"/>
      <c r="QKQ41" s="636"/>
      <c r="QKR41" s="636"/>
      <c r="QKS41" s="636"/>
      <c r="QKT41" s="636"/>
      <c r="QKU41" s="636"/>
      <c r="QKV41" s="636"/>
      <c r="QKW41" s="636"/>
      <c r="QKX41" s="636"/>
      <c r="QKY41" s="636"/>
      <c r="QKZ41" s="636"/>
      <c r="QLA41" s="636"/>
      <c r="QLB41" s="636"/>
      <c r="QLC41" s="636"/>
      <c r="QLD41" s="636"/>
      <c r="QLE41" s="636"/>
      <c r="QLF41" s="636"/>
      <c r="QLG41" s="636"/>
      <c r="QLH41" s="636"/>
      <c r="QLI41" s="636"/>
      <c r="QLJ41" s="636"/>
      <c r="QLK41" s="636"/>
      <c r="QLL41" s="636"/>
      <c r="QLM41" s="636"/>
      <c r="QLN41" s="636"/>
      <c r="QLO41" s="636"/>
      <c r="QLP41" s="636"/>
      <c r="QLQ41" s="636"/>
      <c r="QLR41" s="636"/>
      <c r="QLS41" s="636"/>
      <c r="QLT41" s="636"/>
      <c r="QLU41" s="636"/>
      <c r="QLV41" s="636"/>
      <c r="QLW41" s="636"/>
      <c r="QLX41" s="636"/>
      <c r="QLY41" s="636"/>
      <c r="QLZ41" s="636"/>
      <c r="QMA41" s="636"/>
      <c r="QMB41" s="636"/>
      <c r="QMC41" s="636"/>
      <c r="QMD41" s="636"/>
      <c r="QME41" s="636"/>
      <c r="QMF41" s="636"/>
      <c r="QMG41" s="636"/>
      <c r="QMH41" s="636"/>
      <c r="QMI41" s="636"/>
      <c r="QMJ41" s="636"/>
      <c r="QMK41" s="636"/>
      <c r="QML41" s="636"/>
      <c r="QMM41" s="636"/>
      <c r="QMN41" s="636"/>
      <c r="QMO41" s="636"/>
      <c r="QMP41" s="636"/>
      <c r="QMQ41" s="636"/>
      <c r="QMR41" s="636"/>
      <c r="QMS41" s="636"/>
      <c r="QMT41" s="636"/>
      <c r="QMU41" s="636"/>
      <c r="QMV41" s="636"/>
      <c r="QMW41" s="636"/>
      <c r="QMX41" s="636"/>
      <c r="QMY41" s="636"/>
      <c r="QMZ41" s="636"/>
      <c r="QNA41" s="636"/>
      <c r="QNB41" s="636"/>
      <c r="QNC41" s="636"/>
      <c r="QND41" s="636"/>
      <c r="QNE41" s="636"/>
      <c r="QNF41" s="636"/>
      <c r="QNG41" s="636"/>
      <c r="QNH41" s="636"/>
      <c r="QNI41" s="636"/>
      <c r="QNJ41" s="636"/>
      <c r="QNK41" s="636"/>
      <c r="QNL41" s="636"/>
      <c r="QNM41" s="636"/>
      <c r="QNN41" s="636"/>
      <c r="QNO41" s="636"/>
      <c r="QNP41" s="636"/>
      <c r="QNQ41" s="636"/>
      <c r="QNR41" s="636"/>
      <c r="QNS41" s="636"/>
      <c r="QNT41" s="636"/>
      <c r="QNU41" s="636"/>
      <c r="QNV41" s="636"/>
      <c r="QNW41" s="636"/>
      <c r="QNX41" s="636"/>
      <c r="QNY41" s="636"/>
      <c r="QNZ41" s="636"/>
      <c r="QOA41" s="636"/>
      <c r="QOB41" s="636"/>
      <c r="QOC41" s="636"/>
      <c r="QOD41" s="636"/>
      <c r="QOE41" s="636"/>
      <c r="QOF41" s="636"/>
      <c r="QOG41" s="636"/>
      <c r="QOH41" s="636"/>
      <c r="QOI41" s="636"/>
      <c r="QOJ41" s="636"/>
      <c r="QOK41" s="636"/>
      <c r="QOL41" s="636"/>
      <c r="QOM41" s="636"/>
      <c r="QON41" s="636"/>
      <c r="QOO41" s="636"/>
      <c r="QOP41" s="636"/>
      <c r="QOQ41" s="636"/>
      <c r="QOR41" s="636"/>
      <c r="QOS41" s="636"/>
      <c r="QOT41" s="636"/>
      <c r="QOU41" s="636"/>
      <c r="QOV41" s="636"/>
      <c r="QOW41" s="636"/>
      <c r="QOX41" s="636"/>
      <c r="QOY41" s="636"/>
      <c r="QOZ41" s="636"/>
      <c r="QPA41" s="636"/>
      <c r="QPB41" s="636"/>
      <c r="QPC41" s="636"/>
      <c r="QPD41" s="636"/>
      <c r="QPE41" s="636"/>
      <c r="QPF41" s="636"/>
      <c r="QPG41" s="636"/>
      <c r="QPH41" s="636"/>
      <c r="QPI41" s="636"/>
      <c r="QPJ41" s="636"/>
      <c r="QPK41" s="636"/>
      <c r="QPL41" s="636"/>
      <c r="QPM41" s="636"/>
      <c r="QPN41" s="636"/>
      <c r="QPO41" s="636"/>
      <c r="QPP41" s="636"/>
      <c r="QPQ41" s="636"/>
      <c r="QPR41" s="636"/>
      <c r="QPS41" s="636"/>
      <c r="QPT41" s="636"/>
      <c r="QPU41" s="636"/>
      <c r="QPV41" s="636"/>
      <c r="QPW41" s="636"/>
      <c r="QPX41" s="636"/>
      <c r="QPY41" s="636"/>
      <c r="QPZ41" s="636"/>
      <c r="QQA41" s="636"/>
      <c r="QQB41" s="636"/>
      <c r="QQC41" s="636"/>
      <c r="QQD41" s="636"/>
      <c r="QQE41" s="636"/>
      <c r="QQF41" s="636"/>
      <c r="QQG41" s="636"/>
      <c r="QQH41" s="636"/>
      <c r="QQI41" s="636"/>
      <c r="QQJ41" s="636"/>
      <c r="QQK41" s="636"/>
      <c r="QQL41" s="636"/>
      <c r="QQM41" s="636"/>
      <c r="QQN41" s="636"/>
      <c r="QQO41" s="636"/>
      <c r="QQP41" s="636"/>
      <c r="QQQ41" s="636"/>
      <c r="QQR41" s="636"/>
      <c r="QQS41" s="636"/>
      <c r="QQT41" s="636"/>
      <c r="QQU41" s="636"/>
      <c r="QQV41" s="636"/>
      <c r="QQW41" s="636"/>
      <c r="QQX41" s="636"/>
      <c r="QQY41" s="636"/>
      <c r="QQZ41" s="636"/>
      <c r="QRA41" s="636"/>
      <c r="QRB41" s="636"/>
      <c r="QRC41" s="636"/>
      <c r="QRD41" s="636"/>
      <c r="QRE41" s="636"/>
      <c r="QRF41" s="636"/>
      <c r="QRG41" s="636"/>
      <c r="QRH41" s="636"/>
      <c r="QRI41" s="636"/>
      <c r="QRJ41" s="636"/>
      <c r="QRK41" s="636"/>
      <c r="QRL41" s="636"/>
      <c r="QRM41" s="636"/>
      <c r="QRN41" s="636"/>
      <c r="QRO41" s="636"/>
      <c r="QRP41" s="636"/>
      <c r="QRQ41" s="636"/>
      <c r="QRR41" s="636"/>
      <c r="QRS41" s="636"/>
      <c r="QRT41" s="636"/>
      <c r="QRU41" s="636"/>
      <c r="QRV41" s="636"/>
      <c r="QRW41" s="636"/>
      <c r="QRX41" s="636"/>
      <c r="QRY41" s="636"/>
      <c r="QRZ41" s="636"/>
      <c r="QSA41" s="636"/>
      <c r="QSB41" s="636"/>
      <c r="QSC41" s="636"/>
      <c r="QSD41" s="636"/>
      <c r="QSE41" s="636"/>
      <c r="QSF41" s="636"/>
      <c r="QSG41" s="636"/>
      <c r="QSH41" s="636"/>
      <c r="QSI41" s="636"/>
      <c r="QSJ41" s="636"/>
      <c r="QSK41" s="636"/>
      <c r="QSL41" s="636"/>
      <c r="QSM41" s="636"/>
      <c r="QSN41" s="636"/>
      <c r="QSO41" s="636"/>
      <c r="QSP41" s="636"/>
      <c r="QSQ41" s="636"/>
      <c r="QSR41" s="636"/>
      <c r="QSS41" s="636"/>
      <c r="QST41" s="636"/>
      <c r="QSU41" s="636"/>
      <c r="QSV41" s="636"/>
      <c r="QSW41" s="636"/>
      <c r="QSX41" s="636"/>
      <c r="QSY41" s="636"/>
      <c r="QSZ41" s="636"/>
      <c r="QTA41" s="636"/>
      <c r="QTB41" s="636"/>
      <c r="QTC41" s="636"/>
      <c r="QTD41" s="636"/>
      <c r="QTE41" s="636"/>
      <c r="QTF41" s="636"/>
      <c r="QTG41" s="636"/>
      <c r="QTH41" s="636"/>
      <c r="QTI41" s="636"/>
      <c r="QTJ41" s="636"/>
      <c r="QTK41" s="636"/>
      <c r="QTL41" s="636"/>
      <c r="QTM41" s="636"/>
      <c r="QTN41" s="636"/>
      <c r="QTO41" s="636"/>
      <c r="QTP41" s="636"/>
      <c r="QTQ41" s="636"/>
      <c r="QTR41" s="636"/>
      <c r="QTS41" s="636"/>
      <c r="QTT41" s="636"/>
      <c r="QTU41" s="636"/>
      <c r="QTV41" s="636"/>
      <c r="QTW41" s="636"/>
      <c r="QTX41" s="636"/>
      <c r="QTY41" s="636"/>
      <c r="QTZ41" s="636"/>
      <c r="QUA41" s="636"/>
      <c r="QUB41" s="636"/>
      <c r="QUC41" s="636"/>
      <c r="QUD41" s="636"/>
      <c r="QUE41" s="636"/>
      <c r="QUF41" s="636"/>
      <c r="QUG41" s="636"/>
      <c r="QUH41" s="636"/>
      <c r="QUI41" s="636"/>
      <c r="QUJ41" s="636"/>
      <c r="QUK41" s="636"/>
      <c r="QUL41" s="636"/>
      <c r="QUM41" s="636"/>
      <c r="QUN41" s="636"/>
      <c r="QUO41" s="636"/>
      <c r="QUP41" s="636"/>
      <c r="QUQ41" s="636"/>
      <c r="QUR41" s="636"/>
      <c r="QUS41" s="636"/>
      <c r="QUT41" s="636"/>
      <c r="QUU41" s="636"/>
      <c r="QUV41" s="636"/>
      <c r="QUW41" s="636"/>
      <c r="QUX41" s="636"/>
      <c r="QUY41" s="636"/>
      <c r="QUZ41" s="636"/>
      <c r="QVA41" s="636"/>
      <c r="QVB41" s="636"/>
      <c r="QVC41" s="636"/>
      <c r="QVD41" s="636"/>
      <c r="QVE41" s="636"/>
      <c r="QVF41" s="636"/>
      <c r="QVG41" s="636"/>
      <c r="QVH41" s="636"/>
      <c r="QVI41" s="636"/>
      <c r="QVJ41" s="636"/>
      <c r="QVK41" s="636"/>
      <c r="QVL41" s="636"/>
      <c r="QVM41" s="636"/>
      <c r="QVN41" s="636"/>
      <c r="QVO41" s="636"/>
      <c r="QVP41" s="636"/>
      <c r="QVQ41" s="636"/>
      <c r="QVR41" s="636"/>
      <c r="QVS41" s="636"/>
      <c r="QVT41" s="636"/>
      <c r="QVU41" s="636"/>
      <c r="QVV41" s="636"/>
      <c r="QVW41" s="636"/>
      <c r="QVX41" s="636"/>
      <c r="QVY41" s="636"/>
      <c r="QVZ41" s="636"/>
      <c r="QWA41" s="636"/>
      <c r="QWB41" s="636"/>
      <c r="QWC41" s="636"/>
      <c r="QWD41" s="636"/>
      <c r="QWE41" s="636"/>
      <c r="QWF41" s="636"/>
      <c r="QWG41" s="636"/>
      <c r="QWH41" s="636"/>
      <c r="QWI41" s="636"/>
      <c r="QWJ41" s="636"/>
      <c r="QWK41" s="636"/>
      <c r="QWL41" s="636"/>
      <c r="QWM41" s="636"/>
      <c r="QWN41" s="636"/>
      <c r="QWO41" s="636"/>
      <c r="QWP41" s="636"/>
      <c r="QWQ41" s="636"/>
      <c r="QWR41" s="636"/>
      <c r="QWS41" s="636"/>
      <c r="QWT41" s="636"/>
      <c r="QWU41" s="636"/>
      <c r="QWV41" s="636"/>
      <c r="QWW41" s="636"/>
      <c r="QWX41" s="636"/>
      <c r="QWY41" s="636"/>
      <c r="QWZ41" s="636"/>
      <c r="QXA41" s="636"/>
      <c r="QXB41" s="636"/>
      <c r="QXC41" s="636"/>
      <c r="QXD41" s="636"/>
      <c r="QXE41" s="636"/>
      <c r="QXF41" s="636"/>
      <c r="QXG41" s="636"/>
      <c r="QXH41" s="636"/>
      <c r="QXI41" s="636"/>
      <c r="QXJ41" s="636"/>
      <c r="QXK41" s="636"/>
      <c r="QXL41" s="636"/>
      <c r="QXM41" s="636"/>
      <c r="QXN41" s="636"/>
      <c r="QXO41" s="636"/>
      <c r="QXP41" s="636"/>
      <c r="QXQ41" s="636"/>
      <c r="QXR41" s="636"/>
      <c r="QXS41" s="636"/>
      <c r="QXT41" s="636"/>
      <c r="QXU41" s="636"/>
      <c r="QXV41" s="636"/>
      <c r="QXW41" s="636"/>
      <c r="QXX41" s="636"/>
      <c r="QXY41" s="636"/>
      <c r="QXZ41" s="636"/>
      <c r="QYA41" s="636"/>
      <c r="QYB41" s="636"/>
      <c r="QYC41" s="636"/>
      <c r="QYD41" s="636"/>
      <c r="QYE41" s="636"/>
      <c r="QYF41" s="636"/>
      <c r="QYG41" s="636"/>
      <c r="QYH41" s="636"/>
      <c r="QYI41" s="636"/>
      <c r="QYJ41" s="636"/>
      <c r="QYK41" s="636"/>
      <c r="QYL41" s="636"/>
      <c r="QYM41" s="636"/>
      <c r="QYN41" s="636"/>
      <c r="QYO41" s="636"/>
      <c r="QYP41" s="636"/>
      <c r="QYQ41" s="636"/>
      <c r="QYR41" s="636"/>
      <c r="QYS41" s="636"/>
      <c r="QYT41" s="636"/>
      <c r="QYU41" s="636"/>
      <c r="QYV41" s="636"/>
      <c r="QYW41" s="636"/>
      <c r="QYX41" s="636"/>
      <c r="QYY41" s="636"/>
      <c r="QYZ41" s="636"/>
      <c r="QZA41" s="636"/>
      <c r="QZB41" s="636"/>
      <c r="QZC41" s="636"/>
      <c r="QZD41" s="636"/>
      <c r="QZE41" s="636"/>
      <c r="QZF41" s="636"/>
      <c r="QZG41" s="636"/>
      <c r="QZH41" s="636"/>
      <c r="QZI41" s="636"/>
      <c r="QZJ41" s="636"/>
      <c r="QZK41" s="636"/>
      <c r="QZL41" s="636"/>
      <c r="QZM41" s="636"/>
      <c r="QZN41" s="636"/>
      <c r="QZO41" s="636"/>
      <c r="QZP41" s="636"/>
      <c r="QZQ41" s="636"/>
      <c r="QZR41" s="636"/>
      <c r="QZS41" s="636"/>
      <c r="QZT41" s="636"/>
      <c r="QZU41" s="636"/>
      <c r="QZV41" s="636"/>
      <c r="QZW41" s="636"/>
      <c r="QZX41" s="636"/>
      <c r="QZY41" s="636"/>
      <c r="QZZ41" s="636"/>
      <c r="RAA41" s="636"/>
      <c r="RAB41" s="636"/>
      <c r="RAC41" s="636"/>
      <c r="RAD41" s="636"/>
      <c r="RAE41" s="636"/>
      <c r="RAF41" s="636"/>
      <c r="RAG41" s="636"/>
      <c r="RAH41" s="636"/>
      <c r="RAI41" s="636"/>
      <c r="RAJ41" s="636"/>
      <c r="RAK41" s="636"/>
      <c r="RAL41" s="636"/>
      <c r="RAM41" s="636"/>
      <c r="RAN41" s="636"/>
      <c r="RAO41" s="636"/>
      <c r="RAP41" s="636"/>
      <c r="RAQ41" s="636"/>
      <c r="RAR41" s="636"/>
      <c r="RAS41" s="636"/>
      <c r="RAT41" s="636"/>
      <c r="RAU41" s="636"/>
      <c r="RAV41" s="636"/>
      <c r="RAW41" s="636"/>
      <c r="RAX41" s="636"/>
      <c r="RAY41" s="636"/>
      <c r="RAZ41" s="636"/>
      <c r="RBA41" s="636"/>
      <c r="RBB41" s="636"/>
      <c r="RBC41" s="636"/>
      <c r="RBD41" s="636"/>
      <c r="RBE41" s="636"/>
      <c r="RBF41" s="636"/>
      <c r="RBG41" s="636"/>
      <c r="RBH41" s="636"/>
      <c r="RBI41" s="636"/>
      <c r="RBJ41" s="636"/>
      <c r="RBK41" s="636"/>
      <c r="RBL41" s="636"/>
      <c r="RBM41" s="636"/>
      <c r="RBN41" s="636"/>
      <c r="RBO41" s="636"/>
      <c r="RBP41" s="636"/>
      <c r="RBQ41" s="636"/>
      <c r="RBR41" s="636"/>
      <c r="RBS41" s="636"/>
      <c r="RBT41" s="636"/>
      <c r="RBU41" s="636"/>
      <c r="RBV41" s="636"/>
      <c r="RBW41" s="636"/>
      <c r="RBX41" s="636"/>
      <c r="RBY41" s="636"/>
      <c r="RBZ41" s="636"/>
      <c r="RCA41" s="636"/>
      <c r="RCB41" s="636"/>
      <c r="RCC41" s="636"/>
      <c r="RCD41" s="636"/>
      <c r="RCE41" s="636"/>
      <c r="RCF41" s="636"/>
      <c r="RCG41" s="636"/>
      <c r="RCH41" s="636"/>
      <c r="RCI41" s="636"/>
      <c r="RCJ41" s="636"/>
      <c r="RCK41" s="636"/>
      <c r="RCL41" s="636"/>
      <c r="RCM41" s="636"/>
      <c r="RCN41" s="636"/>
      <c r="RCO41" s="636"/>
      <c r="RCP41" s="636"/>
      <c r="RCQ41" s="636"/>
      <c r="RCR41" s="636"/>
      <c r="RCS41" s="636"/>
      <c r="RCT41" s="636"/>
      <c r="RCU41" s="636"/>
      <c r="RCV41" s="636"/>
      <c r="RCW41" s="636"/>
      <c r="RCX41" s="636"/>
      <c r="RCY41" s="636"/>
      <c r="RCZ41" s="636"/>
      <c r="RDA41" s="636"/>
      <c r="RDB41" s="636"/>
      <c r="RDC41" s="636"/>
      <c r="RDD41" s="636"/>
      <c r="RDE41" s="636"/>
      <c r="RDF41" s="636"/>
      <c r="RDG41" s="636"/>
      <c r="RDH41" s="636"/>
      <c r="RDI41" s="636"/>
      <c r="RDJ41" s="636"/>
      <c r="RDK41" s="636"/>
      <c r="RDL41" s="636"/>
      <c r="RDM41" s="636"/>
      <c r="RDN41" s="636"/>
      <c r="RDO41" s="636"/>
      <c r="RDP41" s="636"/>
      <c r="RDQ41" s="636"/>
      <c r="RDR41" s="636"/>
      <c r="RDS41" s="636"/>
      <c r="RDT41" s="636"/>
      <c r="RDU41" s="636"/>
      <c r="RDV41" s="636"/>
      <c r="RDW41" s="636"/>
      <c r="RDX41" s="636"/>
      <c r="RDY41" s="636"/>
      <c r="RDZ41" s="636"/>
      <c r="REA41" s="636"/>
      <c r="REB41" s="636"/>
      <c r="REC41" s="636"/>
      <c r="RED41" s="636"/>
      <c r="REE41" s="636"/>
      <c r="REF41" s="636"/>
      <c r="REG41" s="636"/>
      <c r="REH41" s="636"/>
      <c r="REI41" s="636"/>
      <c r="REJ41" s="636"/>
      <c r="REK41" s="636"/>
      <c r="REL41" s="636"/>
      <c r="REM41" s="636"/>
      <c r="REN41" s="636"/>
      <c r="REO41" s="636"/>
      <c r="REP41" s="636"/>
      <c r="REQ41" s="636"/>
      <c r="RER41" s="636"/>
      <c r="RES41" s="636"/>
      <c r="RET41" s="636"/>
      <c r="REU41" s="636"/>
      <c r="REV41" s="636"/>
      <c r="REW41" s="636"/>
      <c r="REX41" s="636"/>
      <c r="REY41" s="636"/>
      <c r="REZ41" s="636"/>
      <c r="RFA41" s="636"/>
      <c r="RFB41" s="636"/>
      <c r="RFC41" s="636"/>
      <c r="RFD41" s="636"/>
      <c r="RFE41" s="636"/>
      <c r="RFF41" s="636"/>
      <c r="RFG41" s="636"/>
      <c r="RFH41" s="636"/>
      <c r="RFI41" s="636"/>
      <c r="RFJ41" s="636"/>
      <c r="RFK41" s="636"/>
      <c r="RFL41" s="636"/>
      <c r="RFM41" s="636"/>
      <c r="RFN41" s="636"/>
      <c r="RFO41" s="636"/>
      <c r="RFP41" s="636"/>
      <c r="RFQ41" s="636"/>
      <c r="RFR41" s="636"/>
      <c r="RFS41" s="636"/>
      <c r="RFT41" s="636"/>
      <c r="RFU41" s="636"/>
      <c r="RFV41" s="636"/>
      <c r="RFW41" s="636"/>
      <c r="RFX41" s="636"/>
      <c r="RFY41" s="636"/>
      <c r="RFZ41" s="636"/>
      <c r="RGA41" s="636"/>
      <c r="RGB41" s="636"/>
      <c r="RGC41" s="636"/>
      <c r="RGD41" s="636"/>
      <c r="RGE41" s="636"/>
      <c r="RGF41" s="636"/>
      <c r="RGG41" s="636"/>
      <c r="RGH41" s="636"/>
      <c r="RGI41" s="636"/>
      <c r="RGJ41" s="636"/>
      <c r="RGK41" s="636"/>
      <c r="RGL41" s="636"/>
      <c r="RGM41" s="636"/>
      <c r="RGN41" s="636"/>
      <c r="RGO41" s="636"/>
      <c r="RGP41" s="636"/>
      <c r="RGQ41" s="636"/>
      <c r="RGR41" s="636"/>
      <c r="RGS41" s="636"/>
      <c r="RGT41" s="636"/>
      <c r="RGU41" s="636"/>
      <c r="RGV41" s="636"/>
      <c r="RGW41" s="636"/>
      <c r="RGX41" s="636"/>
      <c r="RGY41" s="636"/>
      <c r="RGZ41" s="636"/>
      <c r="RHA41" s="636"/>
      <c r="RHB41" s="636"/>
      <c r="RHC41" s="636"/>
      <c r="RHD41" s="636"/>
      <c r="RHE41" s="636"/>
      <c r="RHF41" s="636"/>
      <c r="RHG41" s="636"/>
      <c r="RHH41" s="636"/>
      <c r="RHI41" s="636"/>
      <c r="RHJ41" s="636"/>
      <c r="RHK41" s="636"/>
      <c r="RHL41" s="636"/>
      <c r="RHM41" s="636"/>
      <c r="RHN41" s="636"/>
      <c r="RHO41" s="636"/>
      <c r="RHP41" s="636"/>
      <c r="RHQ41" s="636"/>
      <c r="RHR41" s="636"/>
      <c r="RHS41" s="636"/>
      <c r="RHT41" s="636"/>
      <c r="RHU41" s="636"/>
      <c r="RHV41" s="636"/>
      <c r="RHW41" s="636"/>
      <c r="RHX41" s="636"/>
      <c r="RHY41" s="636"/>
      <c r="RHZ41" s="636"/>
      <c r="RIA41" s="636"/>
      <c r="RIB41" s="636"/>
      <c r="RIC41" s="636"/>
      <c r="RID41" s="636"/>
      <c r="RIE41" s="636"/>
      <c r="RIF41" s="636"/>
      <c r="RIG41" s="636"/>
      <c r="RIH41" s="636"/>
      <c r="RII41" s="636"/>
      <c r="RIJ41" s="636"/>
      <c r="RIK41" s="636"/>
      <c r="RIL41" s="636"/>
      <c r="RIM41" s="636"/>
      <c r="RIN41" s="636"/>
      <c r="RIO41" s="636"/>
      <c r="RIP41" s="636"/>
      <c r="RIQ41" s="636"/>
      <c r="RIR41" s="636"/>
      <c r="RIS41" s="636"/>
      <c r="RIT41" s="636"/>
      <c r="RIU41" s="636"/>
      <c r="RIV41" s="636"/>
      <c r="RIW41" s="636"/>
      <c r="RIX41" s="636"/>
      <c r="RIY41" s="636"/>
      <c r="RIZ41" s="636"/>
      <c r="RJA41" s="636"/>
      <c r="RJB41" s="636"/>
      <c r="RJC41" s="636"/>
      <c r="RJD41" s="636"/>
      <c r="RJE41" s="636"/>
      <c r="RJF41" s="636"/>
      <c r="RJG41" s="636"/>
      <c r="RJH41" s="636"/>
      <c r="RJI41" s="636"/>
      <c r="RJJ41" s="636"/>
      <c r="RJK41" s="636"/>
      <c r="RJL41" s="636"/>
      <c r="RJM41" s="636"/>
      <c r="RJN41" s="636"/>
      <c r="RJO41" s="636"/>
      <c r="RJP41" s="636"/>
      <c r="RJQ41" s="636"/>
      <c r="RJR41" s="636"/>
      <c r="RJS41" s="636"/>
      <c r="RJT41" s="636"/>
      <c r="RJU41" s="636"/>
      <c r="RJV41" s="636"/>
      <c r="RJW41" s="636"/>
      <c r="RJX41" s="636"/>
      <c r="RJY41" s="636"/>
      <c r="RJZ41" s="636"/>
      <c r="RKA41" s="636"/>
      <c r="RKB41" s="636"/>
      <c r="RKC41" s="636"/>
      <c r="RKD41" s="636"/>
      <c r="RKE41" s="636"/>
      <c r="RKF41" s="636"/>
      <c r="RKG41" s="636"/>
      <c r="RKH41" s="636"/>
      <c r="RKI41" s="636"/>
      <c r="RKJ41" s="636"/>
      <c r="RKK41" s="636"/>
      <c r="RKL41" s="636"/>
      <c r="RKM41" s="636"/>
      <c r="RKN41" s="636"/>
      <c r="RKO41" s="636"/>
      <c r="RKP41" s="636"/>
      <c r="RKQ41" s="636"/>
      <c r="RKR41" s="636"/>
      <c r="RKS41" s="636"/>
      <c r="RKT41" s="636"/>
      <c r="RKU41" s="636"/>
      <c r="RKV41" s="636"/>
      <c r="RKW41" s="636"/>
      <c r="RKX41" s="636"/>
      <c r="RKY41" s="636"/>
      <c r="RKZ41" s="636"/>
      <c r="RLA41" s="636"/>
      <c r="RLB41" s="636"/>
      <c r="RLC41" s="636"/>
      <c r="RLD41" s="636"/>
      <c r="RLE41" s="636"/>
      <c r="RLF41" s="636"/>
      <c r="RLG41" s="636"/>
      <c r="RLH41" s="636"/>
      <c r="RLI41" s="636"/>
      <c r="RLJ41" s="636"/>
      <c r="RLK41" s="636"/>
      <c r="RLL41" s="636"/>
      <c r="RLM41" s="636"/>
      <c r="RLN41" s="636"/>
      <c r="RLO41" s="636"/>
      <c r="RLP41" s="636"/>
      <c r="RLQ41" s="636"/>
      <c r="RLR41" s="636"/>
      <c r="RLS41" s="636"/>
      <c r="RLT41" s="636"/>
      <c r="RLU41" s="636"/>
      <c r="RLV41" s="636"/>
      <c r="RLW41" s="636"/>
      <c r="RLX41" s="636"/>
      <c r="RLY41" s="636"/>
      <c r="RLZ41" s="636"/>
      <c r="RMA41" s="636"/>
      <c r="RMB41" s="636"/>
      <c r="RMC41" s="636"/>
      <c r="RMD41" s="636"/>
      <c r="RME41" s="636"/>
      <c r="RMF41" s="636"/>
      <c r="RMG41" s="636"/>
      <c r="RMH41" s="636"/>
      <c r="RMI41" s="636"/>
      <c r="RMJ41" s="636"/>
      <c r="RMK41" s="636"/>
      <c r="RML41" s="636"/>
      <c r="RMM41" s="636"/>
      <c r="RMN41" s="636"/>
      <c r="RMO41" s="636"/>
      <c r="RMP41" s="636"/>
      <c r="RMQ41" s="636"/>
      <c r="RMR41" s="636"/>
      <c r="RMS41" s="636"/>
      <c r="RMT41" s="636"/>
      <c r="RMU41" s="636"/>
      <c r="RMV41" s="636"/>
      <c r="RMW41" s="636"/>
      <c r="RMX41" s="636"/>
      <c r="RMY41" s="636"/>
      <c r="RMZ41" s="636"/>
      <c r="RNA41" s="636"/>
      <c r="RNB41" s="636"/>
      <c r="RNC41" s="636"/>
      <c r="RND41" s="636"/>
      <c r="RNE41" s="636"/>
      <c r="RNF41" s="636"/>
      <c r="RNG41" s="636"/>
      <c r="RNH41" s="636"/>
      <c r="RNI41" s="636"/>
      <c r="RNJ41" s="636"/>
      <c r="RNK41" s="636"/>
      <c r="RNL41" s="636"/>
      <c r="RNM41" s="636"/>
      <c r="RNN41" s="636"/>
      <c r="RNO41" s="636"/>
      <c r="RNP41" s="636"/>
      <c r="RNQ41" s="636"/>
      <c r="RNR41" s="636"/>
      <c r="RNS41" s="636"/>
      <c r="RNT41" s="636"/>
      <c r="RNU41" s="636"/>
      <c r="RNV41" s="636"/>
      <c r="RNW41" s="636"/>
      <c r="RNX41" s="636"/>
      <c r="RNY41" s="636"/>
      <c r="RNZ41" s="636"/>
      <c r="ROA41" s="636"/>
      <c r="ROB41" s="636"/>
      <c r="ROC41" s="636"/>
      <c r="ROD41" s="636"/>
      <c r="ROE41" s="636"/>
      <c r="ROF41" s="636"/>
      <c r="ROG41" s="636"/>
      <c r="ROH41" s="636"/>
      <c r="ROI41" s="636"/>
      <c r="ROJ41" s="636"/>
      <c r="ROK41" s="636"/>
      <c r="ROL41" s="636"/>
      <c r="ROM41" s="636"/>
      <c r="RON41" s="636"/>
      <c r="ROO41" s="636"/>
      <c r="ROP41" s="636"/>
      <c r="ROQ41" s="636"/>
      <c r="ROR41" s="636"/>
      <c r="ROS41" s="636"/>
      <c r="ROT41" s="636"/>
      <c r="ROU41" s="636"/>
      <c r="ROV41" s="636"/>
      <c r="ROW41" s="636"/>
      <c r="ROX41" s="636"/>
      <c r="ROY41" s="636"/>
      <c r="ROZ41" s="636"/>
      <c r="RPA41" s="636"/>
      <c r="RPB41" s="636"/>
      <c r="RPC41" s="636"/>
      <c r="RPD41" s="636"/>
      <c r="RPE41" s="636"/>
      <c r="RPF41" s="636"/>
      <c r="RPG41" s="636"/>
      <c r="RPH41" s="636"/>
      <c r="RPI41" s="636"/>
      <c r="RPJ41" s="636"/>
      <c r="RPK41" s="636"/>
      <c r="RPL41" s="636"/>
      <c r="RPM41" s="636"/>
      <c r="RPN41" s="636"/>
      <c r="RPO41" s="636"/>
      <c r="RPP41" s="636"/>
      <c r="RPQ41" s="636"/>
      <c r="RPR41" s="636"/>
      <c r="RPS41" s="636"/>
      <c r="RPT41" s="636"/>
      <c r="RPU41" s="636"/>
      <c r="RPV41" s="636"/>
      <c r="RPW41" s="636"/>
      <c r="RPX41" s="636"/>
      <c r="RPY41" s="636"/>
      <c r="RPZ41" s="636"/>
      <c r="RQA41" s="636"/>
      <c r="RQB41" s="636"/>
      <c r="RQC41" s="636"/>
      <c r="RQD41" s="636"/>
      <c r="RQE41" s="636"/>
      <c r="RQF41" s="636"/>
      <c r="RQG41" s="636"/>
      <c r="RQH41" s="636"/>
      <c r="RQI41" s="636"/>
      <c r="RQJ41" s="636"/>
      <c r="RQK41" s="636"/>
      <c r="RQL41" s="636"/>
      <c r="RQM41" s="636"/>
      <c r="RQN41" s="636"/>
      <c r="RQO41" s="636"/>
      <c r="RQP41" s="636"/>
      <c r="RQQ41" s="636"/>
      <c r="RQR41" s="636"/>
      <c r="RQS41" s="636"/>
      <c r="RQT41" s="636"/>
      <c r="RQU41" s="636"/>
      <c r="RQV41" s="636"/>
      <c r="RQW41" s="636"/>
      <c r="RQX41" s="636"/>
      <c r="RQY41" s="636"/>
      <c r="RQZ41" s="636"/>
      <c r="RRA41" s="636"/>
      <c r="RRB41" s="636"/>
      <c r="RRC41" s="636"/>
      <c r="RRD41" s="636"/>
      <c r="RRE41" s="636"/>
      <c r="RRF41" s="636"/>
      <c r="RRG41" s="636"/>
      <c r="RRH41" s="636"/>
      <c r="RRI41" s="636"/>
      <c r="RRJ41" s="636"/>
      <c r="RRK41" s="636"/>
      <c r="RRL41" s="636"/>
      <c r="RRM41" s="636"/>
      <c r="RRN41" s="636"/>
      <c r="RRO41" s="636"/>
      <c r="RRP41" s="636"/>
      <c r="RRQ41" s="636"/>
      <c r="RRR41" s="636"/>
      <c r="RRS41" s="636"/>
      <c r="RRT41" s="636"/>
      <c r="RRU41" s="636"/>
      <c r="RRV41" s="636"/>
      <c r="RRW41" s="636"/>
      <c r="RRX41" s="636"/>
      <c r="RRY41" s="636"/>
      <c r="RRZ41" s="636"/>
      <c r="RSA41" s="636"/>
      <c r="RSB41" s="636"/>
      <c r="RSC41" s="636"/>
      <c r="RSD41" s="636"/>
      <c r="RSE41" s="636"/>
      <c r="RSF41" s="636"/>
      <c r="RSG41" s="636"/>
      <c r="RSH41" s="636"/>
      <c r="RSI41" s="636"/>
      <c r="RSJ41" s="636"/>
      <c r="RSK41" s="636"/>
      <c r="RSL41" s="636"/>
      <c r="RSM41" s="636"/>
      <c r="RSN41" s="636"/>
      <c r="RSO41" s="636"/>
      <c r="RSP41" s="636"/>
      <c r="RSQ41" s="636"/>
      <c r="RSR41" s="636"/>
      <c r="RSS41" s="636"/>
      <c r="RST41" s="636"/>
      <c r="RSU41" s="636"/>
      <c r="RSV41" s="636"/>
      <c r="RSW41" s="636"/>
      <c r="RSX41" s="636"/>
      <c r="RSY41" s="636"/>
      <c r="RSZ41" s="636"/>
      <c r="RTA41" s="636"/>
      <c r="RTB41" s="636"/>
      <c r="RTC41" s="636"/>
      <c r="RTD41" s="636"/>
      <c r="RTE41" s="636"/>
      <c r="RTF41" s="636"/>
      <c r="RTG41" s="636"/>
      <c r="RTH41" s="636"/>
      <c r="RTI41" s="636"/>
      <c r="RTJ41" s="636"/>
      <c r="RTK41" s="636"/>
      <c r="RTL41" s="636"/>
      <c r="RTM41" s="636"/>
      <c r="RTN41" s="636"/>
      <c r="RTO41" s="636"/>
      <c r="RTP41" s="636"/>
      <c r="RTQ41" s="636"/>
      <c r="RTR41" s="636"/>
      <c r="RTS41" s="636"/>
      <c r="RTT41" s="636"/>
      <c r="RTU41" s="636"/>
      <c r="RTV41" s="636"/>
      <c r="RTW41" s="636"/>
      <c r="RTX41" s="636"/>
      <c r="RTY41" s="636"/>
      <c r="RTZ41" s="636"/>
      <c r="RUA41" s="636"/>
      <c r="RUB41" s="636"/>
      <c r="RUC41" s="636"/>
      <c r="RUD41" s="636"/>
      <c r="RUE41" s="636"/>
      <c r="RUF41" s="636"/>
      <c r="RUG41" s="636"/>
      <c r="RUH41" s="636"/>
      <c r="RUI41" s="636"/>
      <c r="RUJ41" s="636"/>
      <c r="RUK41" s="636"/>
      <c r="RUL41" s="636"/>
      <c r="RUM41" s="636"/>
      <c r="RUN41" s="636"/>
      <c r="RUO41" s="636"/>
      <c r="RUP41" s="636"/>
      <c r="RUQ41" s="636"/>
      <c r="RUR41" s="636"/>
      <c r="RUS41" s="636"/>
      <c r="RUT41" s="636"/>
      <c r="RUU41" s="636"/>
      <c r="RUV41" s="636"/>
      <c r="RUW41" s="636"/>
      <c r="RUX41" s="636"/>
      <c r="RUY41" s="636"/>
      <c r="RUZ41" s="636"/>
      <c r="RVA41" s="636"/>
      <c r="RVB41" s="636"/>
      <c r="RVC41" s="636"/>
      <c r="RVD41" s="636"/>
      <c r="RVE41" s="636"/>
      <c r="RVF41" s="636"/>
      <c r="RVG41" s="636"/>
      <c r="RVH41" s="636"/>
      <c r="RVI41" s="636"/>
      <c r="RVJ41" s="636"/>
      <c r="RVK41" s="636"/>
      <c r="RVL41" s="636"/>
      <c r="RVM41" s="636"/>
      <c r="RVN41" s="636"/>
      <c r="RVO41" s="636"/>
      <c r="RVP41" s="636"/>
      <c r="RVQ41" s="636"/>
      <c r="RVR41" s="636"/>
      <c r="RVS41" s="636"/>
      <c r="RVT41" s="636"/>
      <c r="RVU41" s="636"/>
      <c r="RVV41" s="636"/>
      <c r="RVW41" s="636"/>
      <c r="RVX41" s="636"/>
      <c r="RVY41" s="636"/>
      <c r="RVZ41" s="636"/>
      <c r="RWA41" s="636"/>
      <c r="RWB41" s="636"/>
      <c r="RWC41" s="636"/>
      <c r="RWD41" s="636"/>
      <c r="RWE41" s="636"/>
      <c r="RWF41" s="636"/>
      <c r="RWG41" s="636"/>
      <c r="RWH41" s="636"/>
      <c r="RWI41" s="636"/>
      <c r="RWJ41" s="636"/>
      <c r="RWK41" s="636"/>
      <c r="RWL41" s="636"/>
      <c r="RWM41" s="636"/>
      <c r="RWN41" s="636"/>
      <c r="RWO41" s="636"/>
      <c r="RWP41" s="636"/>
      <c r="RWQ41" s="636"/>
      <c r="RWR41" s="636"/>
      <c r="RWS41" s="636"/>
      <c r="RWT41" s="636"/>
      <c r="RWU41" s="636"/>
      <c r="RWV41" s="636"/>
      <c r="RWW41" s="636"/>
      <c r="RWX41" s="636"/>
      <c r="RWY41" s="636"/>
      <c r="RWZ41" s="636"/>
      <c r="RXA41" s="636"/>
      <c r="RXB41" s="636"/>
      <c r="RXC41" s="636"/>
      <c r="RXD41" s="636"/>
      <c r="RXE41" s="636"/>
      <c r="RXF41" s="636"/>
      <c r="RXG41" s="636"/>
      <c r="RXH41" s="636"/>
      <c r="RXI41" s="636"/>
      <c r="RXJ41" s="636"/>
      <c r="RXK41" s="636"/>
      <c r="RXL41" s="636"/>
      <c r="RXM41" s="636"/>
      <c r="RXN41" s="636"/>
      <c r="RXO41" s="636"/>
      <c r="RXP41" s="636"/>
      <c r="RXQ41" s="636"/>
      <c r="RXR41" s="636"/>
      <c r="RXS41" s="636"/>
      <c r="RXT41" s="636"/>
      <c r="RXU41" s="636"/>
      <c r="RXV41" s="636"/>
      <c r="RXW41" s="636"/>
      <c r="RXX41" s="636"/>
      <c r="RXY41" s="636"/>
      <c r="RXZ41" s="636"/>
      <c r="RYA41" s="636"/>
      <c r="RYB41" s="636"/>
      <c r="RYC41" s="636"/>
      <c r="RYD41" s="636"/>
      <c r="RYE41" s="636"/>
      <c r="RYF41" s="636"/>
      <c r="RYG41" s="636"/>
      <c r="RYH41" s="636"/>
      <c r="RYI41" s="636"/>
      <c r="RYJ41" s="636"/>
      <c r="RYK41" s="636"/>
      <c r="RYL41" s="636"/>
      <c r="RYM41" s="636"/>
      <c r="RYN41" s="636"/>
      <c r="RYO41" s="636"/>
      <c r="RYP41" s="636"/>
      <c r="RYQ41" s="636"/>
      <c r="RYR41" s="636"/>
      <c r="RYS41" s="636"/>
      <c r="RYT41" s="636"/>
      <c r="RYU41" s="636"/>
      <c r="RYV41" s="636"/>
      <c r="RYW41" s="636"/>
      <c r="RYX41" s="636"/>
      <c r="RYY41" s="636"/>
      <c r="RYZ41" s="636"/>
      <c r="RZA41" s="636"/>
      <c r="RZB41" s="636"/>
      <c r="RZC41" s="636"/>
      <c r="RZD41" s="636"/>
      <c r="RZE41" s="636"/>
      <c r="RZF41" s="636"/>
      <c r="RZG41" s="636"/>
      <c r="RZH41" s="636"/>
      <c r="RZI41" s="636"/>
      <c r="RZJ41" s="636"/>
      <c r="RZK41" s="636"/>
      <c r="RZL41" s="636"/>
      <c r="RZM41" s="636"/>
      <c r="RZN41" s="636"/>
      <c r="RZO41" s="636"/>
      <c r="RZP41" s="636"/>
      <c r="RZQ41" s="636"/>
      <c r="RZR41" s="636"/>
      <c r="RZS41" s="636"/>
      <c r="RZT41" s="636"/>
      <c r="RZU41" s="636"/>
      <c r="RZV41" s="636"/>
      <c r="RZW41" s="636"/>
      <c r="RZX41" s="636"/>
      <c r="RZY41" s="636"/>
      <c r="RZZ41" s="636"/>
      <c r="SAA41" s="636"/>
      <c r="SAB41" s="636"/>
      <c r="SAC41" s="636"/>
      <c r="SAD41" s="636"/>
      <c r="SAE41" s="636"/>
      <c r="SAF41" s="636"/>
      <c r="SAG41" s="636"/>
      <c r="SAH41" s="636"/>
      <c r="SAI41" s="636"/>
      <c r="SAJ41" s="636"/>
      <c r="SAK41" s="636"/>
      <c r="SAL41" s="636"/>
      <c r="SAM41" s="636"/>
      <c r="SAN41" s="636"/>
      <c r="SAO41" s="636"/>
      <c r="SAP41" s="636"/>
      <c r="SAQ41" s="636"/>
      <c r="SAR41" s="636"/>
      <c r="SAS41" s="636"/>
      <c r="SAT41" s="636"/>
      <c r="SAU41" s="636"/>
      <c r="SAV41" s="636"/>
      <c r="SAW41" s="636"/>
      <c r="SAX41" s="636"/>
      <c r="SAY41" s="636"/>
      <c r="SAZ41" s="636"/>
      <c r="SBA41" s="636"/>
      <c r="SBB41" s="636"/>
      <c r="SBC41" s="636"/>
      <c r="SBD41" s="636"/>
      <c r="SBE41" s="636"/>
      <c r="SBF41" s="636"/>
      <c r="SBG41" s="636"/>
      <c r="SBH41" s="636"/>
      <c r="SBI41" s="636"/>
      <c r="SBJ41" s="636"/>
      <c r="SBK41" s="636"/>
      <c r="SBL41" s="636"/>
      <c r="SBM41" s="636"/>
      <c r="SBN41" s="636"/>
      <c r="SBO41" s="636"/>
      <c r="SBP41" s="636"/>
      <c r="SBQ41" s="636"/>
      <c r="SBR41" s="636"/>
      <c r="SBS41" s="636"/>
      <c r="SBT41" s="636"/>
      <c r="SBU41" s="636"/>
      <c r="SBV41" s="636"/>
      <c r="SBW41" s="636"/>
      <c r="SBX41" s="636"/>
      <c r="SBY41" s="636"/>
      <c r="SBZ41" s="636"/>
      <c r="SCA41" s="636"/>
      <c r="SCB41" s="636"/>
      <c r="SCC41" s="636"/>
      <c r="SCD41" s="636"/>
      <c r="SCE41" s="636"/>
      <c r="SCF41" s="636"/>
      <c r="SCG41" s="636"/>
      <c r="SCH41" s="636"/>
      <c r="SCI41" s="636"/>
      <c r="SCJ41" s="636"/>
      <c r="SCK41" s="636"/>
      <c r="SCL41" s="636"/>
      <c r="SCM41" s="636"/>
      <c r="SCN41" s="636"/>
      <c r="SCO41" s="636"/>
      <c r="SCP41" s="636"/>
      <c r="SCQ41" s="636"/>
      <c r="SCR41" s="636"/>
      <c r="SCS41" s="636"/>
      <c r="SCT41" s="636"/>
      <c r="SCU41" s="636"/>
      <c r="SCV41" s="636"/>
      <c r="SCW41" s="636"/>
      <c r="SCX41" s="636"/>
      <c r="SCY41" s="636"/>
      <c r="SCZ41" s="636"/>
      <c r="SDA41" s="636"/>
      <c r="SDB41" s="636"/>
      <c r="SDC41" s="636"/>
      <c r="SDD41" s="636"/>
      <c r="SDE41" s="636"/>
      <c r="SDF41" s="636"/>
      <c r="SDG41" s="636"/>
      <c r="SDH41" s="636"/>
      <c r="SDI41" s="636"/>
      <c r="SDJ41" s="636"/>
      <c r="SDK41" s="636"/>
      <c r="SDL41" s="636"/>
      <c r="SDM41" s="636"/>
      <c r="SDN41" s="636"/>
      <c r="SDO41" s="636"/>
      <c r="SDP41" s="636"/>
      <c r="SDQ41" s="636"/>
      <c r="SDR41" s="636"/>
      <c r="SDS41" s="636"/>
      <c r="SDT41" s="636"/>
      <c r="SDU41" s="636"/>
      <c r="SDV41" s="636"/>
      <c r="SDW41" s="636"/>
      <c r="SDX41" s="636"/>
      <c r="SDY41" s="636"/>
      <c r="SDZ41" s="636"/>
      <c r="SEA41" s="636"/>
      <c r="SEB41" s="636"/>
      <c r="SEC41" s="636"/>
      <c r="SED41" s="636"/>
      <c r="SEE41" s="636"/>
      <c r="SEF41" s="636"/>
      <c r="SEG41" s="636"/>
      <c r="SEH41" s="636"/>
      <c r="SEI41" s="636"/>
      <c r="SEJ41" s="636"/>
      <c r="SEK41" s="636"/>
      <c r="SEL41" s="636"/>
      <c r="SEM41" s="636"/>
      <c r="SEN41" s="636"/>
      <c r="SEO41" s="636"/>
      <c r="SEP41" s="636"/>
      <c r="SEQ41" s="636"/>
      <c r="SER41" s="636"/>
      <c r="SES41" s="636"/>
      <c r="SET41" s="636"/>
      <c r="SEU41" s="636"/>
      <c r="SEV41" s="636"/>
      <c r="SEW41" s="636"/>
      <c r="SEX41" s="636"/>
      <c r="SEY41" s="636"/>
      <c r="SEZ41" s="636"/>
      <c r="SFA41" s="636"/>
      <c r="SFB41" s="636"/>
      <c r="SFC41" s="636"/>
      <c r="SFD41" s="636"/>
      <c r="SFE41" s="636"/>
      <c r="SFF41" s="636"/>
      <c r="SFG41" s="636"/>
      <c r="SFH41" s="636"/>
      <c r="SFI41" s="636"/>
      <c r="SFJ41" s="636"/>
      <c r="SFK41" s="636"/>
      <c r="SFL41" s="636"/>
      <c r="SFM41" s="636"/>
      <c r="SFN41" s="636"/>
      <c r="SFO41" s="636"/>
      <c r="SFP41" s="636"/>
      <c r="SFQ41" s="636"/>
      <c r="SFR41" s="636"/>
      <c r="SFS41" s="636"/>
      <c r="SFT41" s="636"/>
      <c r="SFU41" s="636"/>
      <c r="SFV41" s="636"/>
      <c r="SFW41" s="636"/>
      <c r="SFX41" s="636"/>
      <c r="SFY41" s="636"/>
      <c r="SFZ41" s="636"/>
      <c r="SGA41" s="636"/>
      <c r="SGB41" s="636"/>
      <c r="SGC41" s="636"/>
      <c r="SGD41" s="636"/>
      <c r="SGE41" s="636"/>
      <c r="SGF41" s="636"/>
      <c r="SGG41" s="636"/>
      <c r="SGH41" s="636"/>
      <c r="SGI41" s="636"/>
      <c r="SGJ41" s="636"/>
      <c r="SGK41" s="636"/>
      <c r="SGL41" s="636"/>
      <c r="SGM41" s="636"/>
      <c r="SGN41" s="636"/>
      <c r="SGO41" s="636"/>
      <c r="SGP41" s="636"/>
      <c r="SGQ41" s="636"/>
      <c r="SGR41" s="636"/>
      <c r="SGS41" s="636"/>
      <c r="SGT41" s="636"/>
      <c r="SGU41" s="636"/>
      <c r="SGV41" s="636"/>
      <c r="SGW41" s="636"/>
      <c r="SGX41" s="636"/>
      <c r="SGY41" s="636"/>
      <c r="SGZ41" s="636"/>
      <c r="SHA41" s="636"/>
      <c r="SHB41" s="636"/>
      <c r="SHC41" s="636"/>
      <c r="SHD41" s="636"/>
      <c r="SHE41" s="636"/>
      <c r="SHF41" s="636"/>
      <c r="SHG41" s="636"/>
      <c r="SHH41" s="636"/>
      <c r="SHI41" s="636"/>
      <c r="SHJ41" s="636"/>
      <c r="SHK41" s="636"/>
      <c r="SHL41" s="636"/>
      <c r="SHM41" s="636"/>
      <c r="SHN41" s="636"/>
      <c r="SHO41" s="636"/>
      <c r="SHP41" s="636"/>
      <c r="SHQ41" s="636"/>
      <c r="SHR41" s="636"/>
      <c r="SHS41" s="636"/>
      <c r="SHT41" s="636"/>
      <c r="SHU41" s="636"/>
      <c r="SHV41" s="636"/>
      <c r="SHW41" s="636"/>
      <c r="SHX41" s="636"/>
      <c r="SHY41" s="636"/>
      <c r="SHZ41" s="636"/>
      <c r="SIA41" s="636"/>
      <c r="SIB41" s="636"/>
      <c r="SIC41" s="636"/>
      <c r="SID41" s="636"/>
      <c r="SIE41" s="636"/>
      <c r="SIF41" s="636"/>
      <c r="SIG41" s="636"/>
      <c r="SIH41" s="636"/>
      <c r="SII41" s="636"/>
      <c r="SIJ41" s="636"/>
      <c r="SIK41" s="636"/>
      <c r="SIL41" s="636"/>
      <c r="SIM41" s="636"/>
      <c r="SIN41" s="636"/>
      <c r="SIO41" s="636"/>
      <c r="SIP41" s="636"/>
      <c r="SIQ41" s="636"/>
      <c r="SIR41" s="636"/>
      <c r="SIS41" s="636"/>
      <c r="SIT41" s="636"/>
      <c r="SIU41" s="636"/>
      <c r="SIV41" s="636"/>
      <c r="SIW41" s="636"/>
      <c r="SIX41" s="636"/>
      <c r="SIY41" s="636"/>
      <c r="SIZ41" s="636"/>
      <c r="SJA41" s="636"/>
      <c r="SJB41" s="636"/>
      <c r="SJC41" s="636"/>
      <c r="SJD41" s="636"/>
      <c r="SJE41" s="636"/>
      <c r="SJF41" s="636"/>
      <c r="SJG41" s="636"/>
      <c r="SJH41" s="636"/>
      <c r="SJI41" s="636"/>
      <c r="SJJ41" s="636"/>
      <c r="SJK41" s="636"/>
      <c r="SJL41" s="636"/>
      <c r="SJM41" s="636"/>
      <c r="SJN41" s="636"/>
      <c r="SJO41" s="636"/>
      <c r="SJP41" s="636"/>
      <c r="SJQ41" s="636"/>
      <c r="SJR41" s="636"/>
      <c r="SJS41" s="636"/>
      <c r="SJT41" s="636"/>
      <c r="SJU41" s="636"/>
      <c r="SJV41" s="636"/>
      <c r="SJW41" s="636"/>
      <c r="SJX41" s="636"/>
      <c r="SJY41" s="636"/>
      <c r="SJZ41" s="636"/>
      <c r="SKA41" s="636"/>
      <c r="SKB41" s="636"/>
      <c r="SKC41" s="636"/>
      <c r="SKD41" s="636"/>
      <c r="SKE41" s="636"/>
      <c r="SKF41" s="636"/>
      <c r="SKG41" s="636"/>
      <c r="SKH41" s="636"/>
      <c r="SKI41" s="636"/>
      <c r="SKJ41" s="636"/>
      <c r="SKK41" s="636"/>
      <c r="SKL41" s="636"/>
      <c r="SKM41" s="636"/>
      <c r="SKN41" s="636"/>
      <c r="SKO41" s="636"/>
      <c r="SKP41" s="636"/>
      <c r="SKQ41" s="636"/>
      <c r="SKR41" s="636"/>
      <c r="SKS41" s="636"/>
      <c r="SKT41" s="636"/>
      <c r="SKU41" s="636"/>
      <c r="SKV41" s="636"/>
      <c r="SKW41" s="636"/>
      <c r="SKX41" s="636"/>
      <c r="SKY41" s="636"/>
      <c r="SKZ41" s="636"/>
      <c r="SLA41" s="636"/>
      <c r="SLB41" s="636"/>
      <c r="SLC41" s="636"/>
      <c r="SLD41" s="636"/>
      <c r="SLE41" s="636"/>
      <c r="SLF41" s="636"/>
      <c r="SLG41" s="636"/>
      <c r="SLH41" s="636"/>
      <c r="SLI41" s="636"/>
      <c r="SLJ41" s="636"/>
      <c r="SLK41" s="636"/>
      <c r="SLL41" s="636"/>
      <c r="SLM41" s="636"/>
      <c r="SLN41" s="636"/>
      <c r="SLO41" s="636"/>
      <c r="SLP41" s="636"/>
      <c r="SLQ41" s="636"/>
      <c r="SLR41" s="636"/>
      <c r="SLS41" s="636"/>
      <c r="SLT41" s="636"/>
      <c r="SLU41" s="636"/>
      <c r="SLV41" s="636"/>
      <c r="SLW41" s="636"/>
      <c r="SLX41" s="636"/>
      <c r="SLY41" s="636"/>
      <c r="SLZ41" s="636"/>
      <c r="SMA41" s="636"/>
      <c r="SMB41" s="636"/>
      <c r="SMC41" s="636"/>
      <c r="SMD41" s="636"/>
      <c r="SME41" s="636"/>
      <c r="SMF41" s="636"/>
      <c r="SMG41" s="636"/>
      <c r="SMH41" s="636"/>
      <c r="SMI41" s="636"/>
      <c r="SMJ41" s="636"/>
      <c r="SMK41" s="636"/>
      <c r="SML41" s="636"/>
      <c r="SMM41" s="636"/>
      <c r="SMN41" s="636"/>
      <c r="SMO41" s="636"/>
      <c r="SMP41" s="636"/>
      <c r="SMQ41" s="636"/>
      <c r="SMR41" s="636"/>
      <c r="SMS41" s="636"/>
      <c r="SMT41" s="636"/>
      <c r="SMU41" s="636"/>
      <c r="SMV41" s="636"/>
      <c r="SMW41" s="636"/>
      <c r="SMX41" s="636"/>
      <c r="SMY41" s="636"/>
      <c r="SMZ41" s="636"/>
      <c r="SNA41" s="636"/>
      <c r="SNB41" s="636"/>
      <c r="SNC41" s="636"/>
      <c r="SND41" s="636"/>
      <c r="SNE41" s="636"/>
      <c r="SNF41" s="636"/>
      <c r="SNG41" s="636"/>
      <c r="SNH41" s="636"/>
      <c r="SNI41" s="636"/>
      <c r="SNJ41" s="636"/>
      <c r="SNK41" s="636"/>
      <c r="SNL41" s="636"/>
      <c r="SNM41" s="636"/>
      <c r="SNN41" s="636"/>
      <c r="SNO41" s="636"/>
      <c r="SNP41" s="636"/>
      <c r="SNQ41" s="636"/>
      <c r="SNR41" s="636"/>
      <c r="SNS41" s="636"/>
      <c r="SNT41" s="636"/>
      <c r="SNU41" s="636"/>
      <c r="SNV41" s="636"/>
      <c r="SNW41" s="636"/>
      <c r="SNX41" s="636"/>
      <c r="SNY41" s="636"/>
      <c r="SNZ41" s="636"/>
      <c r="SOA41" s="636"/>
      <c r="SOB41" s="636"/>
      <c r="SOC41" s="636"/>
      <c r="SOD41" s="636"/>
      <c r="SOE41" s="636"/>
      <c r="SOF41" s="636"/>
      <c r="SOG41" s="636"/>
      <c r="SOH41" s="636"/>
      <c r="SOI41" s="636"/>
      <c r="SOJ41" s="636"/>
      <c r="SOK41" s="636"/>
      <c r="SOL41" s="636"/>
      <c r="SOM41" s="636"/>
      <c r="SON41" s="636"/>
      <c r="SOO41" s="636"/>
      <c r="SOP41" s="636"/>
      <c r="SOQ41" s="636"/>
      <c r="SOR41" s="636"/>
      <c r="SOS41" s="636"/>
      <c r="SOT41" s="636"/>
      <c r="SOU41" s="636"/>
      <c r="SOV41" s="636"/>
      <c r="SOW41" s="636"/>
      <c r="SOX41" s="636"/>
      <c r="SOY41" s="636"/>
      <c r="SOZ41" s="636"/>
      <c r="SPA41" s="636"/>
      <c r="SPB41" s="636"/>
      <c r="SPC41" s="636"/>
      <c r="SPD41" s="636"/>
      <c r="SPE41" s="636"/>
      <c r="SPF41" s="636"/>
      <c r="SPG41" s="636"/>
      <c r="SPH41" s="636"/>
      <c r="SPI41" s="636"/>
      <c r="SPJ41" s="636"/>
      <c r="SPK41" s="636"/>
      <c r="SPL41" s="636"/>
      <c r="SPM41" s="636"/>
      <c r="SPN41" s="636"/>
      <c r="SPO41" s="636"/>
      <c r="SPP41" s="636"/>
      <c r="SPQ41" s="636"/>
      <c r="SPR41" s="636"/>
      <c r="SPS41" s="636"/>
      <c r="SPT41" s="636"/>
      <c r="SPU41" s="636"/>
      <c r="SPV41" s="636"/>
      <c r="SPW41" s="636"/>
      <c r="SPX41" s="636"/>
      <c r="SPY41" s="636"/>
      <c r="SPZ41" s="636"/>
      <c r="SQA41" s="636"/>
      <c r="SQB41" s="636"/>
      <c r="SQC41" s="636"/>
      <c r="SQD41" s="636"/>
      <c r="SQE41" s="636"/>
      <c r="SQF41" s="636"/>
      <c r="SQG41" s="636"/>
      <c r="SQH41" s="636"/>
      <c r="SQI41" s="636"/>
      <c r="SQJ41" s="636"/>
      <c r="SQK41" s="636"/>
      <c r="SQL41" s="636"/>
      <c r="SQM41" s="636"/>
      <c r="SQN41" s="636"/>
      <c r="SQO41" s="636"/>
      <c r="SQP41" s="636"/>
      <c r="SQQ41" s="636"/>
      <c r="SQR41" s="636"/>
      <c r="SQS41" s="636"/>
      <c r="SQT41" s="636"/>
      <c r="SQU41" s="636"/>
      <c r="SQV41" s="636"/>
      <c r="SQW41" s="636"/>
      <c r="SQX41" s="636"/>
      <c r="SQY41" s="636"/>
      <c r="SQZ41" s="636"/>
      <c r="SRA41" s="636"/>
      <c r="SRB41" s="636"/>
      <c r="SRC41" s="636"/>
      <c r="SRD41" s="636"/>
      <c r="SRE41" s="636"/>
      <c r="SRF41" s="636"/>
      <c r="SRG41" s="636"/>
      <c r="SRH41" s="636"/>
      <c r="SRI41" s="636"/>
      <c r="SRJ41" s="636"/>
      <c r="SRK41" s="636"/>
      <c r="SRL41" s="636"/>
      <c r="SRM41" s="636"/>
      <c r="SRN41" s="636"/>
      <c r="SRO41" s="636"/>
      <c r="SRP41" s="636"/>
      <c r="SRQ41" s="636"/>
      <c r="SRR41" s="636"/>
      <c r="SRS41" s="636"/>
      <c r="SRT41" s="636"/>
      <c r="SRU41" s="636"/>
      <c r="SRV41" s="636"/>
      <c r="SRW41" s="636"/>
      <c r="SRX41" s="636"/>
      <c r="SRY41" s="636"/>
      <c r="SRZ41" s="636"/>
      <c r="SSA41" s="636"/>
      <c r="SSB41" s="636"/>
      <c r="SSC41" s="636"/>
      <c r="SSD41" s="636"/>
      <c r="SSE41" s="636"/>
      <c r="SSF41" s="636"/>
      <c r="SSG41" s="636"/>
      <c r="SSH41" s="636"/>
      <c r="SSI41" s="636"/>
      <c r="SSJ41" s="636"/>
      <c r="SSK41" s="636"/>
      <c r="SSL41" s="636"/>
      <c r="SSM41" s="636"/>
      <c r="SSN41" s="636"/>
      <c r="SSO41" s="636"/>
      <c r="SSP41" s="636"/>
      <c r="SSQ41" s="636"/>
      <c r="SSR41" s="636"/>
      <c r="SSS41" s="636"/>
      <c r="SST41" s="636"/>
      <c r="SSU41" s="636"/>
      <c r="SSV41" s="636"/>
      <c r="SSW41" s="636"/>
      <c r="SSX41" s="636"/>
      <c r="SSY41" s="636"/>
      <c r="SSZ41" s="636"/>
      <c r="STA41" s="636"/>
      <c r="STB41" s="636"/>
      <c r="STC41" s="636"/>
      <c r="STD41" s="636"/>
      <c r="STE41" s="636"/>
      <c r="STF41" s="636"/>
      <c r="STG41" s="636"/>
      <c r="STH41" s="636"/>
      <c r="STI41" s="636"/>
      <c r="STJ41" s="636"/>
      <c r="STK41" s="636"/>
      <c r="STL41" s="636"/>
      <c r="STM41" s="636"/>
      <c r="STN41" s="636"/>
      <c r="STO41" s="636"/>
      <c r="STP41" s="636"/>
      <c r="STQ41" s="636"/>
      <c r="STR41" s="636"/>
      <c r="STS41" s="636"/>
      <c r="STT41" s="636"/>
      <c r="STU41" s="636"/>
      <c r="STV41" s="636"/>
      <c r="STW41" s="636"/>
      <c r="STX41" s="636"/>
      <c r="STY41" s="636"/>
      <c r="STZ41" s="636"/>
      <c r="SUA41" s="636"/>
      <c r="SUB41" s="636"/>
      <c r="SUC41" s="636"/>
      <c r="SUD41" s="636"/>
      <c r="SUE41" s="636"/>
      <c r="SUF41" s="636"/>
      <c r="SUG41" s="636"/>
      <c r="SUH41" s="636"/>
      <c r="SUI41" s="636"/>
      <c r="SUJ41" s="636"/>
      <c r="SUK41" s="636"/>
      <c r="SUL41" s="636"/>
      <c r="SUM41" s="636"/>
      <c r="SUN41" s="636"/>
      <c r="SUO41" s="636"/>
      <c r="SUP41" s="636"/>
      <c r="SUQ41" s="636"/>
      <c r="SUR41" s="636"/>
      <c r="SUS41" s="636"/>
      <c r="SUT41" s="636"/>
      <c r="SUU41" s="636"/>
      <c r="SUV41" s="636"/>
      <c r="SUW41" s="636"/>
      <c r="SUX41" s="636"/>
      <c r="SUY41" s="636"/>
      <c r="SUZ41" s="636"/>
      <c r="SVA41" s="636"/>
      <c r="SVB41" s="636"/>
      <c r="SVC41" s="636"/>
      <c r="SVD41" s="636"/>
      <c r="SVE41" s="636"/>
      <c r="SVF41" s="636"/>
      <c r="SVG41" s="636"/>
      <c r="SVH41" s="636"/>
      <c r="SVI41" s="636"/>
      <c r="SVJ41" s="636"/>
      <c r="SVK41" s="636"/>
      <c r="SVL41" s="636"/>
      <c r="SVM41" s="636"/>
      <c r="SVN41" s="636"/>
      <c r="SVO41" s="636"/>
      <c r="SVP41" s="636"/>
      <c r="SVQ41" s="636"/>
      <c r="SVR41" s="636"/>
      <c r="SVS41" s="636"/>
      <c r="SVT41" s="636"/>
      <c r="SVU41" s="636"/>
      <c r="SVV41" s="636"/>
      <c r="SVW41" s="636"/>
      <c r="SVX41" s="636"/>
      <c r="SVY41" s="636"/>
      <c r="SVZ41" s="636"/>
      <c r="SWA41" s="636"/>
      <c r="SWB41" s="636"/>
      <c r="SWC41" s="636"/>
      <c r="SWD41" s="636"/>
      <c r="SWE41" s="636"/>
      <c r="SWF41" s="636"/>
      <c r="SWG41" s="636"/>
      <c r="SWH41" s="636"/>
      <c r="SWI41" s="636"/>
      <c r="SWJ41" s="636"/>
      <c r="SWK41" s="636"/>
      <c r="SWL41" s="636"/>
      <c r="SWM41" s="636"/>
      <c r="SWN41" s="636"/>
      <c r="SWO41" s="636"/>
      <c r="SWP41" s="636"/>
      <c r="SWQ41" s="636"/>
      <c r="SWR41" s="636"/>
      <c r="SWS41" s="636"/>
      <c r="SWT41" s="636"/>
      <c r="SWU41" s="636"/>
      <c r="SWV41" s="636"/>
      <c r="SWW41" s="636"/>
      <c r="SWX41" s="636"/>
      <c r="SWY41" s="636"/>
      <c r="SWZ41" s="636"/>
      <c r="SXA41" s="636"/>
      <c r="SXB41" s="636"/>
      <c r="SXC41" s="636"/>
      <c r="SXD41" s="636"/>
      <c r="SXE41" s="636"/>
      <c r="SXF41" s="636"/>
      <c r="SXG41" s="636"/>
      <c r="SXH41" s="636"/>
      <c r="SXI41" s="636"/>
      <c r="SXJ41" s="636"/>
      <c r="SXK41" s="636"/>
      <c r="SXL41" s="636"/>
      <c r="SXM41" s="636"/>
      <c r="SXN41" s="636"/>
      <c r="SXO41" s="636"/>
      <c r="SXP41" s="636"/>
      <c r="SXQ41" s="636"/>
      <c r="SXR41" s="636"/>
      <c r="SXS41" s="636"/>
      <c r="SXT41" s="636"/>
      <c r="SXU41" s="636"/>
      <c r="SXV41" s="636"/>
      <c r="SXW41" s="636"/>
      <c r="SXX41" s="636"/>
      <c r="SXY41" s="636"/>
      <c r="SXZ41" s="636"/>
      <c r="SYA41" s="636"/>
      <c r="SYB41" s="636"/>
      <c r="SYC41" s="636"/>
      <c r="SYD41" s="636"/>
      <c r="SYE41" s="636"/>
      <c r="SYF41" s="636"/>
      <c r="SYG41" s="636"/>
      <c r="SYH41" s="636"/>
      <c r="SYI41" s="636"/>
      <c r="SYJ41" s="636"/>
      <c r="SYK41" s="636"/>
      <c r="SYL41" s="636"/>
      <c r="SYM41" s="636"/>
      <c r="SYN41" s="636"/>
      <c r="SYO41" s="636"/>
      <c r="SYP41" s="636"/>
      <c r="SYQ41" s="636"/>
      <c r="SYR41" s="636"/>
      <c r="SYS41" s="636"/>
      <c r="SYT41" s="636"/>
      <c r="SYU41" s="636"/>
      <c r="SYV41" s="636"/>
      <c r="SYW41" s="636"/>
      <c r="SYX41" s="636"/>
      <c r="SYY41" s="636"/>
      <c r="SYZ41" s="636"/>
      <c r="SZA41" s="636"/>
      <c r="SZB41" s="636"/>
      <c r="SZC41" s="636"/>
      <c r="SZD41" s="636"/>
      <c r="SZE41" s="636"/>
      <c r="SZF41" s="636"/>
      <c r="SZG41" s="636"/>
      <c r="SZH41" s="636"/>
      <c r="SZI41" s="636"/>
      <c r="SZJ41" s="636"/>
      <c r="SZK41" s="636"/>
      <c r="SZL41" s="636"/>
      <c r="SZM41" s="636"/>
      <c r="SZN41" s="636"/>
      <c r="SZO41" s="636"/>
      <c r="SZP41" s="636"/>
      <c r="SZQ41" s="636"/>
      <c r="SZR41" s="636"/>
      <c r="SZS41" s="636"/>
      <c r="SZT41" s="636"/>
      <c r="SZU41" s="636"/>
      <c r="SZV41" s="636"/>
      <c r="SZW41" s="636"/>
      <c r="SZX41" s="636"/>
      <c r="SZY41" s="636"/>
      <c r="SZZ41" s="636"/>
      <c r="TAA41" s="636"/>
      <c r="TAB41" s="636"/>
      <c r="TAC41" s="636"/>
      <c r="TAD41" s="636"/>
      <c r="TAE41" s="636"/>
      <c r="TAF41" s="636"/>
      <c r="TAG41" s="636"/>
      <c r="TAH41" s="636"/>
      <c r="TAI41" s="636"/>
      <c r="TAJ41" s="636"/>
      <c r="TAK41" s="636"/>
      <c r="TAL41" s="636"/>
      <c r="TAM41" s="636"/>
      <c r="TAN41" s="636"/>
      <c r="TAO41" s="636"/>
      <c r="TAP41" s="636"/>
      <c r="TAQ41" s="636"/>
      <c r="TAR41" s="636"/>
      <c r="TAS41" s="636"/>
      <c r="TAT41" s="636"/>
      <c r="TAU41" s="636"/>
      <c r="TAV41" s="636"/>
      <c r="TAW41" s="636"/>
      <c r="TAX41" s="636"/>
      <c r="TAY41" s="636"/>
      <c r="TAZ41" s="636"/>
      <c r="TBA41" s="636"/>
      <c r="TBB41" s="636"/>
      <c r="TBC41" s="636"/>
      <c r="TBD41" s="636"/>
      <c r="TBE41" s="636"/>
      <c r="TBF41" s="636"/>
      <c r="TBG41" s="636"/>
      <c r="TBH41" s="636"/>
      <c r="TBI41" s="636"/>
      <c r="TBJ41" s="636"/>
      <c r="TBK41" s="636"/>
      <c r="TBL41" s="636"/>
      <c r="TBM41" s="636"/>
      <c r="TBN41" s="636"/>
      <c r="TBO41" s="636"/>
      <c r="TBP41" s="636"/>
      <c r="TBQ41" s="636"/>
      <c r="TBR41" s="636"/>
      <c r="TBS41" s="636"/>
      <c r="TBT41" s="636"/>
      <c r="TBU41" s="636"/>
      <c r="TBV41" s="636"/>
      <c r="TBW41" s="636"/>
      <c r="TBX41" s="636"/>
      <c r="TBY41" s="636"/>
      <c r="TBZ41" s="636"/>
      <c r="TCA41" s="636"/>
      <c r="TCB41" s="636"/>
      <c r="TCC41" s="636"/>
      <c r="TCD41" s="636"/>
      <c r="TCE41" s="636"/>
      <c r="TCF41" s="636"/>
      <c r="TCG41" s="636"/>
      <c r="TCH41" s="636"/>
      <c r="TCI41" s="636"/>
      <c r="TCJ41" s="636"/>
      <c r="TCK41" s="636"/>
      <c r="TCL41" s="636"/>
      <c r="TCM41" s="636"/>
      <c r="TCN41" s="636"/>
      <c r="TCO41" s="636"/>
      <c r="TCP41" s="636"/>
      <c r="TCQ41" s="636"/>
      <c r="TCR41" s="636"/>
      <c r="TCS41" s="636"/>
      <c r="TCT41" s="636"/>
      <c r="TCU41" s="636"/>
      <c r="TCV41" s="636"/>
      <c r="TCW41" s="636"/>
      <c r="TCX41" s="636"/>
      <c r="TCY41" s="636"/>
      <c r="TCZ41" s="636"/>
      <c r="TDA41" s="636"/>
      <c r="TDB41" s="636"/>
      <c r="TDC41" s="636"/>
      <c r="TDD41" s="636"/>
      <c r="TDE41" s="636"/>
      <c r="TDF41" s="636"/>
      <c r="TDG41" s="636"/>
      <c r="TDH41" s="636"/>
      <c r="TDI41" s="636"/>
      <c r="TDJ41" s="636"/>
      <c r="TDK41" s="636"/>
      <c r="TDL41" s="636"/>
      <c r="TDM41" s="636"/>
      <c r="TDN41" s="636"/>
      <c r="TDO41" s="636"/>
      <c r="TDP41" s="636"/>
      <c r="TDQ41" s="636"/>
      <c r="TDR41" s="636"/>
      <c r="TDS41" s="636"/>
      <c r="TDT41" s="636"/>
      <c r="TDU41" s="636"/>
      <c r="TDV41" s="636"/>
      <c r="TDW41" s="636"/>
      <c r="TDX41" s="636"/>
      <c r="TDY41" s="636"/>
      <c r="TDZ41" s="636"/>
      <c r="TEA41" s="636"/>
      <c r="TEB41" s="636"/>
      <c r="TEC41" s="636"/>
      <c r="TED41" s="636"/>
      <c r="TEE41" s="636"/>
      <c r="TEF41" s="636"/>
      <c r="TEG41" s="636"/>
      <c r="TEH41" s="636"/>
      <c r="TEI41" s="636"/>
      <c r="TEJ41" s="636"/>
      <c r="TEK41" s="636"/>
      <c r="TEL41" s="636"/>
      <c r="TEM41" s="636"/>
      <c r="TEN41" s="636"/>
      <c r="TEO41" s="636"/>
      <c r="TEP41" s="636"/>
      <c r="TEQ41" s="636"/>
      <c r="TER41" s="636"/>
      <c r="TES41" s="636"/>
      <c r="TET41" s="636"/>
      <c r="TEU41" s="636"/>
      <c r="TEV41" s="636"/>
      <c r="TEW41" s="636"/>
      <c r="TEX41" s="636"/>
      <c r="TEY41" s="636"/>
      <c r="TEZ41" s="636"/>
      <c r="TFA41" s="636"/>
      <c r="TFB41" s="636"/>
      <c r="TFC41" s="636"/>
      <c r="TFD41" s="636"/>
      <c r="TFE41" s="636"/>
      <c r="TFF41" s="636"/>
      <c r="TFG41" s="636"/>
      <c r="TFH41" s="636"/>
      <c r="TFI41" s="636"/>
      <c r="TFJ41" s="636"/>
      <c r="TFK41" s="636"/>
      <c r="TFL41" s="636"/>
      <c r="TFM41" s="636"/>
      <c r="TFN41" s="636"/>
      <c r="TFO41" s="636"/>
      <c r="TFP41" s="636"/>
      <c r="TFQ41" s="636"/>
      <c r="TFR41" s="636"/>
      <c r="TFS41" s="636"/>
      <c r="TFT41" s="636"/>
      <c r="TFU41" s="636"/>
      <c r="TFV41" s="636"/>
      <c r="TFW41" s="636"/>
      <c r="TFX41" s="636"/>
      <c r="TFY41" s="636"/>
      <c r="TFZ41" s="636"/>
      <c r="TGA41" s="636"/>
      <c r="TGB41" s="636"/>
      <c r="TGC41" s="636"/>
      <c r="TGD41" s="636"/>
      <c r="TGE41" s="636"/>
      <c r="TGF41" s="636"/>
      <c r="TGG41" s="636"/>
      <c r="TGH41" s="636"/>
      <c r="TGI41" s="636"/>
      <c r="TGJ41" s="636"/>
      <c r="TGK41" s="636"/>
      <c r="TGL41" s="636"/>
      <c r="TGM41" s="636"/>
      <c r="TGN41" s="636"/>
      <c r="TGO41" s="636"/>
      <c r="TGP41" s="636"/>
      <c r="TGQ41" s="636"/>
      <c r="TGR41" s="636"/>
      <c r="TGS41" s="636"/>
      <c r="TGT41" s="636"/>
      <c r="TGU41" s="636"/>
      <c r="TGV41" s="636"/>
      <c r="TGW41" s="636"/>
      <c r="TGX41" s="636"/>
      <c r="TGY41" s="636"/>
      <c r="TGZ41" s="636"/>
      <c r="THA41" s="636"/>
      <c r="THB41" s="636"/>
      <c r="THC41" s="636"/>
      <c r="THD41" s="636"/>
      <c r="THE41" s="636"/>
      <c r="THF41" s="636"/>
      <c r="THG41" s="636"/>
      <c r="THH41" s="636"/>
      <c r="THI41" s="636"/>
      <c r="THJ41" s="636"/>
      <c r="THK41" s="636"/>
      <c r="THL41" s="636"/>
      <c r="THM41" s="636"/>
      <c r="THN41" s="636"/>
      <c r="THO41" s="636"/>
      <c r="THP41" s="636"/>
      <c r="THQ41" s="636"/>
      <c r="THR41" s="636"/>
      <c r="THS41" s="636"/>
      <c r="THT41" s="636"/>
      <c r="THU41" s="636"/>
      <c r="THV41" s="636"/>
      <c r="THW41" s="636"/>
      <c r="THX41" s="636"/>
      <c r="THY41" s="636"/>
      <c r="THZ41" s="636"/>
      <c r="TIA41" s="636"/>
      <c r="TIB41" s="636"/>
      <c r="TIC41" s="636"/>
      <c r="TID41" s="636"/>
      <c r="TIE41" s="636"/>
      <c r="TIF41" s="636"/>
      <c r="TIG41" s="636"/>
      <c r="TIH41" s="636"/>
      <c r="TII41" s="636"/>
      <c r="TIJ41" s="636"/>
      <c r="TIK41" s="636"/>
      <c r="TIL41" s="636"/>
      <c r="TIM41" s="636"/>
      <c r="TIN41" s="636"/>
      <c r="TIO41" s="636"/>
      <c r="TIP41" s="636"/>
      <c r="TIQ41" s="636"/>
      <c r="TIR41" s="636"/>
      <c r="TIS41" s="636"/>
      <c r="TIT41" s="636"/>
      <c r="TIU41" s="636"/>
      <c r="TIV41" s="636"/>
      <c r="TIW41" s="636"/>
      <c r="TIX41" s="636"/>
      <c r="TIY41" s="636"/>
      <c r="TIZ41" s="636"/>
      <c r="TJA41" s="636"/>
      <c r="TJB41" s="636"/>
      <c r="TJC41" s="636"/>
      <c r="TJD41" s="636"/>
      <c r="TJE41" s="636"/>
      <c r="TJF41" s="636"/>
      <c r="TJG41" s="636"/>
      <c r="TJH41" s="636"/>
      <c r="TJI41" s="636"/>
      <c r="TJJ41" s="636"/>
      <c r="TJK41" s="636"/>
      <c r="TJL41" s="636"/>
      <c r="TJM41" s="636"/>
      <c r="TJN41" s="636"/>
      <c r="TJO41" s="636"/>
      <c r="TJP41" s="636"/>
      <c r="TJQ41" s="636"/>
      <c r="TJR41" s="636"/>
      <c r="TJS41" s="636"/>
      <c r="TJT41" s="636"/>
      <c r="TJU41" s="636"/>
      <c r="TJV41" s="636"/>
      <c r="TJW41" s="636"/>
      <c r="TJX41" s="636"/>
      <c r="TJY41" s="636"/>
      <c r="TJZ41" s="636"/>
      <c r="TKA41" s="636"/>
      <c r="TKB41" s="636"/>
      <c r="TKC41" s="636"/>
      <c r="TKD41" s="636"/>
      <c r="TKE41" s="636"/>
      <c r="TKF41" s="636"/>
      <c r="TKG41" s="636"/>
      <c r="TKH41" s="636"/>
      <c r="TKI41" s="636"/>
      <c r="TKJ41" s="636"/>
      <c r="TKK41" s="636"/>
      <c r="TKL41" s="636"/>
      <c r="TKM41" s="636"/>
      <c r="TKN41" s="636"/>
      <c r="TKO41" s="636"/>
      <c r="TKP41" s="636"/>
      <c r="TKQ41" s="636"/>
      <c r="TKR41" s="636"/>
      <c r="TKS41" s="636"/>
      <c r="TKT41" s="636"/>
      <c r="TKU41" s="636"/>
      <c r="TKV41" s="636"/>
      <c r="TKW41" s="636"/>
      <c r="TKX41" s="636"/>
      <c r="TKY41" s="636"/>
      <c r="TKZ41" s="636"/>
      <c r="TLA41" s="636"/>
      <c r="TLB41" s="636"/>
      <c r="TLC41" s="636"/>
      <c r="TLD41" s="636"/>
      <c r="TLE41" s="636"/>
      <c r="TLF41" s="636"/>
      <c r="TLG41" s="636"/>
      <c r="TLH41" s="636"/>
      <c r="TLI41" s="636"/>
      <c r="TLJ41" s="636"/>
      <c r="TLK41" s="636"/>
      <c r="TLL41" s="636"/>
      <c r="TLM41" s="636"/>
      <c r="TLN41" s="636"/>
      <c r="TLO41" s="636"/>
      <c r="TLP41" s="636"/>
      <c r="TLQ41" s="636"/>
      <c r="TLR41" s="636"/>
      <c r="TLS41" s="636"/>
      <c r="TLT41" s="636"/>
      <c r="TLU41" s="636"/>
      <c r="TLV41" s="636"/>
      <c r="TLW41" s="636"/>
      <c r="TLX41" s="636"/>
      <c r="TLY41" s="636"/>
      <c r="TLZ41" s="636"/>
      <c r="TMA41" s="636"/>
      <c r="TMB41" s="636"/>
      <c r="TMC41" s="636"/>
      <c r="TMD41" s="636"/>
      <c r="TME41" s="636"/>
      <c r="TMF41" s="636"/>
      <c r="TMG41" s="636"/>
      <c r="TMH41" s="636"/>
      <c r="TMI41" s="636"/>
      <c r="TMJ41" s="636"/>
      <c r="TMK41" s="636"/>
      <c r="TML41" s="636"/>
      <c r="TMM41" s="636"/>
      <c r="TMN41" s="636"/>
      <c r="TMO41" s="636"/>
      <c r="TMP41" s="636"/>
      <c r="TMQ41" s="636"/>
      <c r="TMR41" s="636"/>
      <c r="TMS41" s="636"/>
      <c r="TMT41" s="636"/>
      <c r="TMU41" s="636"/>
      <c r="TMV41" s="636"/>
      <c r="TMW41" s="636"/>
      <c r="TMX41" s="636"/>
      <c r="TMY41" s="636"/>
      <c r="TMZ41" s="636"/>
      <c r="TNA41" s="636"/>
      <c r="TNB41" s="636"/>
      <c r="TNC41" s="636"/>
      <c r="TND41" s="636"/>
      <c r="TNE41" s="636"/>
      <c r="TNF41" s="636"/>
      <c r="TNG41" s="636"/>
      <c r="TNH41" s="636"/>
      <c r="TNI41" s="636"/>
      <c r="TNJ41" s="636"/>
      <c r="TNK41" s="636"/>
      <c r="TNL41" s="636"/>
      <c r="TNM41" s="636"/>
      <c r="TNN41" s="636"/>
      <c r="TNO41" s="636"/>
      <c r="TNP41" s="636"/>
      <c r="TNQ41" s="636"/>
      <c r="TNR41" s="636"/>
      <c r="TNS41" s="636"/>
      <c r="TNT41" s="636"/>
      <c r="TNU41" s="636"/>
      <c r="TNV41" s="636"/>
      <c r="TNW41" s="636"/>
      <c r="TNX41" s="636"/>
      <c r="TNY41" s="636"/>
      <c r="TNZ41" s="636"/>
      <c r="TOA41" s="636"/>
      <c r="TOB41" s="636"/>
      <c r="TOC41" s="636"/>
      <c r="TOD41" s="636"/>
      <c r="TOE41" s="636"/>
      <c r="TOF41" s="636"/>
      <c r="TOG41" s="636"/>
      <c r="TOH41" s="636"/>
      <c r="TOI41" s="636"/>
      <c r="TOJ41" s="636"/>
      <c r="TOK41" s="636"/>
      <c r="TOL41" s="636"/>
      <c r="TOM41" s="636"/>
      <c r="TON41" s="636"/>
      <c r="TOO41" s="636"/>
      <c r="TOP41" s="636"/>
      <c r="TOQ41" s="636"/>
      <c r="TOR41" s="636"/>
      <c r="TOS41" s="636"/>
      <c r="TOT41" s="636"/>
      <c r="TOU41" s="636"/>
      <c r="TOV41" s="636"/>
      <c r="TOW41" s="636"/>
      <c r="TOX41" s="636"/>
      <c r="TOY41" s="636"/>
      <c r="TOZ41" s="636"/>
      <c r="TPA41" s="636"/>
      <c r="TPB41" s="636"/>
      <c r="TPC41" s="636"/>
      <c r="TPD41" s="636"/>
      <c r="TPE41" s="636"/>
      <c r="TPF41" s="636"/>
      <c r="TPG41" s="636"/>
      <c r="TPH41" s="636"/>
      <c r="TPI41" s="636"/>
      <c r="TPJ41" s="636"/>
      <c r="TPK41" s="636"/>
      <c r="TPL41" s="636"/>
      <c r="TPM41" s="636"/>
      <c r="TPN41" s="636"/>
      <c r="TPO41" s="636"/>
      <c r="TPP41" s="636"/>
      <c r="TPQ41" s="636"/>
      <c r="TPR41" s="636"/>
      <c r="TPS41" s="636"/>
      <c r="TPT41" s="636"/>
      <c r="TPU41" s="636"/>
      <c r="TPV41" s="636"/>
      <c r="TPW41" s="636"/>
      <c r="TPX41" s="636"/>
      <c r="TPY41" s="636"/>
      <c r="TPZ41" s="636"/>
      <c r="TQA41" s="636"/>
      <c r="TQB41" s="636"/>
      <c r="TQC41" s="636"/>
      <c r="TQD41" s="636"/>
      <c r="TQE41" s="636"/>
      <c r="TQF41" s="636"/>
      <c r="TQG41" s="636"/>
      <c r="TQH41" s="636"/>
      <c r="TQI41" s="636"/>
      <c r="TQJ41" s="636"/>
      <c r="TQK41" s="636"/>
      <c r="TQL41" s="636"/>
      <c r="TQM41" s="636"/>
      <c r="TQN41" s="636"/>
      <c r="TQO41" s="636"/>
      <c r="TQP41" s="636"/>
      <c r="TQQ41" s="636"/>
      <c r="TQR41" s="636"/>
      <c r="TQS41" s="636"/>
      <c r="TQT41" s="636"/>
      <c r="TQU41" s="636"/>
      <c r="TQV41" s="636"/>
      <c r="TQW41" s="636"/>
      <c r="TQX41" s="636"/>
      <c r="TQY41" s="636"/>
      <c r="TQZ41" s="636"/>
      <c r="TRA41" s="636"/>
      <c r="TRB41" s="636"/>
      <c r="TRC41" s="636"/>
      <c r="TRD41" s="636"/>
      <c r="TRE41" s="636"/>
      <c r="TRF41" s="636"/>
      <c r="TRG41" s="636"/>
      <c r="TRH41" s="636"/>
      <c r="TRI41" s="636"/>
      <c r="TRJ41" s="636"/>
      <c r="TRK41" s="636"/>
      <c r="TRL41" s="636"/>
      <c r="TRM41" s="636"/>
      <c r="TRN41" s="636"/>
      <c r="TRO41" s="636"/>
      <c r="TRP41" s="636"/>
      <c r="TRQ41" s="636"/>
      <c r="TRR41" s="636"/>
      <c r="TRS41" s="636"/>
      <c r="TRT41" s="636"/>
      <c r="TRU41" s="636"/>
      <c r="TRV41" s="636"/>
      <c r="TRW41" s="636"/>
      <c r="TRX41" s="636"/>
      <c r="TRY41" s="636"/>
      <c r="TRZ41" s="636"/>
      <c r="TSA41" s="636"/>
      <c r="TSB41" s="636"/>
      <c r="TSC41" s="636"/>
      <c r="TSD41" s="636"/>
      <c r="TSE41" s="636"/>
      <c r="TSF41" s="636"/>
      <c r="TSG41" s="636"/>
      <c r="TSH41" s="636"/>
      <c r="TSI41" s="636"/>
      <c r="TSJ41" s="636"/>
      <c r="TSK41" s="636"/>
      <c r="TSL41" s="636"/>
      <c r="TSM41" s="636"/>
      <c r="TSN41" s="636"/>
      <c r="TSO41" s="636"/>
      <c r="TSP41" s="636"/>
      <c r="TSQ41" s="636"/>
      <c r="TSR41" s="636"/>
      <c r="TSS41" s="636"/>
      <c r="TST41" s="636"/>
      <c r="TSU41" s="636"/>
      <c r="TSV41" s="636"/>
      <c r="TSW41" s="636"/>
      <c r="TSX41" s="636"/>
      <c r="TSY41" s="636"/>
      <c r="TSZ41" s="636"/>
      <c r="TTA41" s="636"/>
      <c r="TTB41" s="636"/>
      <c r="TTC41" s="636"/>
      <c r="TTD41" s="636"/>
      <c r="TTE41" s="636"/>
      <c r="TTF41" s="636"/>
      <c r="TTG41" s="636"/>
      <c r="TTH41" s="636"/>
      <c r="TTI41" s="636"/>
      <c r="TTJ41" s="636"/>
      <c r="TTK41" s="636"/>
      <c r="TTL41" s="636"/>
      <c r="TTM41" s="636"/>
      <c r="TTN41" s="636"/>
      <c r="TTO41" s="636"/>
      <c r="TTP41" s="636"/>
      <c r="TTQ41" s="636"/>
      <c r="TTR41" s="636"/>
      <c r="TTS41" s="636"/>
      <c r="TTT41" s="636"/>
      <c r="TTU41" s="636"/>
      <c r="TTV41" s="636"/>
      <c r="TTW41" s="636"/>
      <c r="TTX41" s="636"/>
      <c r="TTY41" s="636"/>
      <c r="TTZ41" s="636"/>
      <c r="TUA41" s="636"/>
      <c r="TUB41" s="636"/>
      <c r="TUC41" s="636"/>
      <c r="TUD41" s="636"/>
      <c r="TUE41" s="636"/>
      <c r="TUF41" s="636"/>
      <c r="TUG41" s="636"/>
      <c r="TUH41" s="636"/>
      <c r="TUI41" s="636"/>
      <c r="TUJ41" s="636"/>
      <c r="TUK41" s="636"/>
      <c r="TUL41" s="636"/>
      <c r="TUM41" s="636"/>
      <c r="TUN41" s="636"/>
      <c r="TUO41" s="636"/>
      <c r="TUP41" s="636"/>
      <c r="TUQ41" s="636"/>
      <c r="TUR41" s="636"/>
      <c r="TUS41" s="636"/>
      <c r="TUT41" s="636"/>
      <c r="TUU41" s="636"/>
      <c r="TUV41" s="636"/>
      <c r="TUW41" s="636"/>
      <c r="TUX41" s="636"/>
      <c r="TUY41" s="636"/>
      <c r="TUZ41" s="636"/>
      <c r="TVA41" s="636"/>
      <c r="TVB41" s="636"/>
      <c r="TVC41" s="636"/>
      <c r="TVD41" s="636"/>
      <c r="TVE41" s="636"/>
      <c r="TVF41" s="636"/>
      <c r="TVG41" s="636"/>
      <c r="TVH41" s="636"/>
      <c r="TVI41" s="636"/>
      <c r="TVJ41" s="636"/>
      <c r="TVK41" s="636"/>
      <c r="TVL41" s="636"/>
      <c r="TVM41" s="636"/>
      <c r="TVN41" s="636"/>
      <c r="TVO41" s="636"/>
      <c r="TVP41" s="636"/>
      <c r="TVQ41" s="636"/>
      <c r="TVR41" s="636"/>
      <c r="TVS41" s="636"/>
      <c r="TVT41" s="636"/>
      <c r="TVU41" s="636"/>
      <c r="TVV41" s="636"/>
      <c r="TVW41" s="636"/>
      <c r="TVX41" s="636"/>
      <c r="TVY41" s="636"/>
      <c r="TVZ41" s="636"/>
      <c r="TWA41" s="636"/>
      <c r="TWB41" s="636"/>
      <c r="TWC41" s="636"/>
      <c r="TWD41" s="636"/>
      <c r="TWE41" s="636"/>
      <c r="TWF41" s="636"/>
      <c r="TWG41" s="636"/>
      <c r="TWH41" s="636"/>
      <c r="TWI41" s="636"/>
      <c r="TWJ41" s="636"/>
      <c r="TWK41" s="636"/>
      <c r="TWL41" s="636"/>
      <c r="TWM41" s="636"/>
      <c r="TWN41" s="636"/>
      <c r="TWO41" s="636"/>
      <c r="TWP41" s="636"/>
      <c r="TWQ41" s="636"/>
      <c r="TWR41" s="636"/>
      <c r="TWS41" s="636"/>
      <c r="TWT41" s="636"/>
      <c r="TWU41" s="636"/>
      <c r="TWV41" s="636"/>
      <c r="TWW41" s="636"/>
      <c r="TWX41" s="636"/>
      <c r="TWY41" s="636"/>
      <c r="TWZ41" s="636"/>
      <c r="TXA41" s="636"/>
      <c r="TXB41" s="636"/>
      <c r="TXC41" s="636"/>
      <c r="TXD41" s="636"/>
      <c r="TXE41" s="636"/>
      <c r="TXF41" s="636"/>
      <c r="TXG41" s="636"/>
      <c r="TXH41" s="636"/>
      <c r="TXI41" s="636"/>
      <c r="TXJ41" s="636"/>
      <c r="TXK41" s="636"/>
      <c r="TXL41" s="636"/>
      <c r="TXM41" s="636"/>
      <c r="TXN41" s="636"/>
      <c r="TXO41" s="636"/>
      <c r="TXP41" s="636"/>
      <c r="TXQ41" s="636"/>
      <c r="TXR41" s="636"/>
      <c r="TXS41" s="636"/>
      <c r="TXT41" s="636"/>
      <c r="TXU41" s="636"/>
      <c r="TXV41" s="636"/>
      <c r="TXW41" s="636"/>
      <c r="TXX41" s="636"/>
      <c r="TXY41" s="636"/>
      <c r="TXZ41" s="636"/>
      <c r="TYA41" s="636"/>
      <c r="TYB41" s="636"/>
      <c r="TYC41" s="636"/>
      <c r="TYD41" s="636"/>
      <c r="TYE41" s="636"/>
      <c r="TYF41" s="636"/>
      <c r="TYG41" s="636"/>
      <c r="TYH41" s="636"/>
      <c r="TYI41" s="636"/>
      <c r="TYJ41" s="636"/>
      <c r="TYK41" s="636"/>
      <c r="TYL41" s="636"/>
      <c r="TYM41" s="636"/>
      <c r="TYN41" s="636"/>
      <c r="TYO41" s="636"/>
      <c r="TYP41" s="636"/>
      <c r="TYQ41" s="636"/>
      <c r="TYR41" s="636"/>
      <c r="TYS41" s="636"/>
      <c r="TYT41" s="636"/>
      <c r="TYU41" s="636"/>
      <c r="TYV41" s="636"/>
      <c r="TYW41" s="636"/>
      <c r="TYX41" s="636"/>
      <c r="TYY41" s="636"/>
      <c r="TYZ41" s="636"/>
      <c r="TZA41" s="636"/>
      <c r="TZB41" s="636"/>
      <c r="TZC41" s="636"/>
      <c r="TZD41" s="636"/>
      <c r="TZE41" s="636"/>
      <c r="TZF41" s="636"/>
      <c r="TZG41" s="636"/>
      <c r="TZH41" s="636"/>
      <c r="TZI41" s="636"/>
      <c r="TZJ41" s="636"/>
      <c r="TZK41" s="636"/>
      <c r="TZL41" s="636"/>
      <c r="TZM41" s="636"/>
      <c r="TZN41" s="636"/>
      <c r="TZO41" s="636"/>
      <c r="TZP41" s="636"/>
      <c r="TZQ41" s="636"/>
      <c r="TZR41" s="636"/>
      <c r="TZS41" s="636"/>
      <c r="TZT41" s="636"/>
      <c r="TZU41" s="636"/>
      <c r="TZV41" s="636"/>
      <c r="TZW41" s="636"/>
      <c r="TZX41" s="636"/>
      <c r="TZY41" s="636"/>
      <c r="TZZ41" s="636"/>
      <c r="UAA41" s="636"/>
      <c r="UAB41" s="636"/>
      <c r="UAC41" s="636"/>
      <c r="UAD41" s="636"/>
      <c r="UAE41" s="636"/>
      <c r="UAF41" s="636"/>
      <c r="UAG41" s="636"/>
      <c r="UAH41" s="636"/>
      <c r="UAI41" s="636"/>
      <c r="UAJ41" s="636"/>
      <c r="UAK41" s="636"/>
      <c r="UAL41" s="636"/>
      <c r="UAM41" s="636"/>
      <c r="UAN41" s="636"/>
      <c r="UAO41" s="636"/>
      <c r="UAP41" s="636"/>
      <c r="UAQ41" s="636"/>
      <c r="UAR41" s="636"/>
      <c r="UAS41" s="636"/>
      <c r="UAT41" s="636"/>
      <c r="UAU41" s="636"/>
      <c r="UAV41" s="636"/>
      <c r="UAW41" s="636"/>
      <c r="UAX41" s="636"/>
      <c r="UAY41" s="636"/>
      <c r="UAZ41" s="636"/>
      <c r="UBA41" s="636"/>
      <c r="UBB41" s="636"/>
      <c r="UBC41" s="636"/>
      <c r="UBD41" s="636"/>
      <c r="UBE41" s="636"/>
      <c r="UBF41" s="636"/>
      <c r="UBG41" s="636"/>
      <c r="UBH41" s="636"/>
      <c r="UBI41" s="636"/>
      <c r="UBJ41" s="636"/>
      <c r="UBK41" s="636"/>
      <c r="UBL41" s="636"/>
      <c r="UBM41" s="636"/>
      <c r="UBN41" s="636"/>
      <c r="UBO41" s="636"/>
      <c r="UBP41" s="636"/>
      <c r="UBQ41" s="636"/>
      <c r="UBR41" s="636"/>
      <c r="UBS41" s="636"/>
      <c r="UBT41" s="636"/>
      <c r="UBU41" s="636"/>
      <c r="UBV41" s="636"/>
      <c r="UBW41" s="636"/>
      <c r="UBX41" s="636"/>
      <c r="UBY41" s="636"/>
      <c r="UBZ41" s="636"/>
      <c r="UCA41" s="636"/>
      <c r="UCB41" s="636"/>
      <c r="UCC41" s="636"/>
      <c r="UCD41" s="636"/>
      <c r="UCE41" s="636"/>
      <c r="UCF41" s="636"/>
      <c r="UCG41" s="636"/>
      <c r="UCH41" s="636"/>
      <c r="UCI41" s="636"/>
      <c r="UCJ41" s="636"/>
      <c r="UCK41" s="636"/>
      <c r="UCL41" s="636"/>
      <c r="UCM41" s="636"/>
      <c r="UCN41" s="636"/>
      <c r="UCO41" s="636"/>
      <c r="UCP41" s="636"/>
      <c r="UCQ41" s="636"/>
      <c r="UCR41" s="636"/>
      <c r="UCS41" s="636"/>
      <c r="UCT41" s="636"/>
      <c r="UCU41" s="636"/>
      <c r="UCV41" s="636"/>
      <c r="UCW41" s="636"/>
      <c r="UCX41" s="636"/>
      <c r="UCY41" s="636"/>
      <c r="UCZ41" s="636"/>
      <c r="UDA41" s="636"/>
      <c r="UDB41" s="636"/>
      <c r="UDC41" s="636"/>
      <c r="UDD41" s="636"/>
      <c r="UDE41" s="636"/>
      <c r="UDF41" s="636"/>
      <c r="UDG41" s="636"/>
      <c r="UDH41" s="636"/>
      <c r="UDI41" s="636"/>
      <c r="UDJ41" s="636"/>
      <c r="UDK41" s="636"/>
      <c r="UDL41" s="636"/>
      <c r="UDM41" s="636"/>
      <c r="UDN41" s="636"/>
      <c r="UDO41" s="636"/>
      <c r="UDP41" s="636"/>
      <c r="UDQ41" s="636"/>
      <c r="UDR41" s="636"/>
      <c r="UDS41" s="636"/>
      <c r="UDT41" s="636"/>
      <c r="UDU41" s="636"/>
      <c r="UDV41" s="636"/>
      <c r="UDW41" s="636"/>
      <c r="UDX41" s="636"/>
      <c r="UDY41" s="636"/>
      <c r="UDZ41" s="636"/>
      <c r="UEA41" s="636"/>
      <c r="UEB41" s="636"/>
      <c r="UEC41" s="636"/>
      <c r="UED41" s="636"/>
      <c r="UEE41" s="636"/>
      <c r="UEF41" s="636"/>
      <c r="UEG41" s="636"/>
      <c r="UEH41" s="636"/>
      <c r="UEI41" s="636"/>
      <c r="UEJ41" s="636"/>
      <c r="UEK41" s="636"/>
      <c r="UEL41" s="636"/>
      <c r="UEM41" s="636"/>
      <c r="UEN41" s="636"/>
      <c r="UEO41" s="636"/>
      <c r="UEP41" s="636"/>
      <c r="UEQ41" s="636"/>
      <c r="UER41" s="636"/>
      <c r="UES41" s="636"/>
      <c r="UET41" s="636"/>
      <c r="UEU41" s="636"/>
      <c r="UEV41" s="636"/>
      <c r="UEW41" s="636"/>
      <c r="UEX41" s="636"/>
      <c r="UEY41" s="636"/>
      <c r="UEZ41" s="636"/>
      <c r="UFA41" s="636"/>
      <c r="UFB41" s="636"/>
      <c r="UFC41" s="636"/>
      <c r="UFD41" s="636"/>
      <c r="UFE41" s="636"/>
      <c r="UFF41" s="636"/>
      <c r="UFG41" s="636"/>
      <c r="UFH41" s="636"/>
      <c r="UFI41" s="636"/>
      <c r="UFJ41" s="636"/>
      <c r="UFK41" s="636"/>
      <c r="UFL41" s="636"/>
      <c r="UFM41" s="636"/>
      <c r="UFN41" s="636"/>
      <c r="UFO41" s="636"/>
      <c r="UFP41" s="636"/>
      <c r="UFQ41" s="636"/>
      <c r="UFR41" s="636"/>
      <c r="UFS41" s="636"/>
      <c r="UFT41" s="636"/>
      <c r="UFU41" s="636"/>
      <c r="UFV41" s="636"/>
      <c r="UFW41" s="636"/>
      <c r="UFX41" s="636"/>
      <c r="UFY41" s="636"/>
      <c r="UFZ41" s="636"/>
      <c r="UGA41" s="636"/>
      <c r="UGB41" s="636"/>
      <c r="UGC41" s="636"/>
      <c r="UGD41" s="636"/>
      <c r="UGE41" s="636"/>
      <c r="UGF41" s="636"/>
      <c r="UGG41" s="636"/>
      <c r="UGH41" s="636"/>
      <c r="UGI41" s="636"/>
      <c r="UGJ41" s="636"/>
      <c r="UGK41" s="636"/>
      <c r="UGL41" s="636"/>
      <c r="UGM41" s="636"/>
      <c r="UGN41" s="636"/>
      <c r="UGO41" s="636"/>
      <c r="UGP41" s="636"/>
      <c r="UGQ41" s="636"/>
      <c r="UGR41" s="636"/>
      <c r="UGS41" s="636"/>
      <c r="UGT41" s="636"/>
      <c r="UGU41" s="636"/>
      <c r="UGV41" s="636"/>
      <c r="UGW41" s="636"/>
      <c r="UGX41" s="636"/>
      <c r="UGY41" s="636"/>
      <c r="UGZ41" s="636"/>
      <c r="UHA41" s="636"/>
      <c r="UHB41" s="636"/>
      <c r="UHC41" s="636"/>
      <c r="UHD41" s="636"/>
      <c r="UHE41" s="636"/>
      <c r="UHF41" s="636"/>
      <c r="UHG41" s="636"/>
      <c r="UHH41" s="636"/>
      <c r="UHI41" s="636"/>
      <c r="UHJ41" s="636"/>
      <c r="UHK41" s="636"/>
      <c r="UHL41" s="636"/>
      <c r="UHM41" s="636"/>
      <c r="UHN41" s="636"/>
      <c r="UHO41" s="636"/>
      <c r="UHP41" s="636"/>
      <c r="UHQ41" s="636"/>
      <c r="UHR41" s="636"/>
      <c r="UHS41" s="636"/>
      <c r="UHT41" s="636"/>
      <c r="UHU41" s="636"/>
      <c r="UHV41" s="636"/>
      <c r="UHW41" s="636"/>
      <c r="UHX41" s="636"/>
      <c r="UHY41" s="636"/>
      <c r="UHZ41" s="636"/>
      <c r="UIA41" s="636"/>
      <c r="UIB41" s="636"/>
      <c r="UIC41" s="636"/>
      <c r="UID41" s="636"/>
      <c r="UIE41" s="636"/>
      <c r="UIF41" s="636"/>
      <c r="UIG41" s="636"/>
      <c r="UIH41" s="636"/>
      <c r="UII41" s="636"/>
      <c r="UIJ41" s="636"/>
      <c r="UIK41" s="636"/>
      <c r="UIL41" s="636"/>
      <c r="UIM41" s="636"/>
      <c r="UIN41" s="636"/>
      <c r="UIO41" s="636"/>
      <c r="UIP41" s="636"/>
      <c r="UIQ41" s="636"/>
      <c r="UIR41" s="636"/>
      <c r="UIS41" s="636"/>
      <c r="UIT41" s="636"/>
      <c r="UIU41" s="636"/>
      <c r="UIV41" s="636"/>
      <c r="UIW41" s="636"/>
      <c r="UIX41" s="636"/>
      <c r="UIY41" s="636"/>
      <c r="UIZ41" s="636"/>
      <c r="UJA41" s="636"/>
      <c r="UJB41" s="636"/>
      <c r="UJC41" s="636"/>
      <c r="UJD41" s="636"/>
      <c r="UJE41" s="636"/>
      <c r="UJF41" s="636"/>
      <c r="UJG41" s="636"/>
      <c r="UJH41" s="636"/>
      <c r="UJI41" s="636"/>
      <c r="UJJ41" s="636"/>
      <c r="UJK41" s="636"/>
      <c r="UJL41" s="636"/>
      <c r="UJM41" s="636"/>
      <c r="UJN41" s="636"/>
      <c r="UJO41" s="636"/>
      <c r="UJP41" s="636"/>
      <c r="UJQ41" s="636"/>
      <c r="UJR41" s="636"/>
      <c r="UJS41" s="636"/>
      <c r="UJT41" s="636"/>
      <c r="UJU41" s="636"/>
      <c r="UJV41" s="636"/>
      <c r="UJW41" s="636"/>
      <c r="UJX41" s="636"/>
      <c r="UJY41" s="636"/>
      <c r="UJZ41" s="636"/>
      <c r="UKA41" s="636"/>
      <c r="UKB41" s="636"/>
      <c r="UKC41" s="636"/>
      <c r="UKD41" s="636"/>
      <c r="UKE41" s="636"/>
      <c r="UKF41" s="636"/>
      <c r="UKG41" s="636"/>
      <c r="UKH41" s="636"/>
      <c r="UKI41" s="636"/>
      <c r="UKJ41" s="636"/>
      <c r="UKK41" s="636"/>
      <c r="UKL41" s="636"/>
      <c r="UKM41" s="636"/>
      <c r="UKN41" s="636"/>
      <c r="UKO41" s="636"/>
      <c r="UKP41" s="636"/>
      <c r="UKQ41" s="636"/>
      <c r="UKR41" s="636"/>
      <c r="UKS41" s="636"/>
      <c r="UKT41" s="636"/>
      <c r="UKU41" s="636"/>
      <c r="UKV41" s="636"/>
      <c r="UKW41" s="636"/>
      <c r="UKX41" s="636"/>
      <c r="UKY41" s="636"/>
      <c r="UKZ41" s="636"/>
      <c r="ULA41" s="636"/>
      <c r="ULB41" s="636"/>
      <c r="ULC41" s="636"/>
      <c r="ULD41" s="636"/>
      <c r="ULE41" s="636"/>
      <c r="ULF41" s="636"/>
      <c r="ULG41" s="636"/>
      <c r="ULH41" s="636"/>
      <c r="ULI41" s="636"/>
      <c r="ULJ41" s="636"/>
      <c r="ULK41" s="636"/>
      <c r="ULL41" s="636"/>
      <c r="ULM41" s="636"/>
      <c r="ULN41" s="636"/>
      <c r="ULO41" s="636"/>
      <c r="ULP41" s="636"/>
      <c r="ULQ41" s="636"/>
      <c r="ULR41" s="636"/>
      <c r="ULS41" s="636"/>
      <c r="ULT41" s="636"/>
      <c r="ULU41" s="636"/>
      <c r="ULV41" s="636"/>
      <c r="ULW41" s="636"/>
      <c r="ULX41" s="636"/>
      <c r="ULY41" s="636"/>
      <c r="ULZ41" s="636"/>
      <c r="UMA41" s="636"/>
      <c r="UMB41" s="636"/>
      <c r="UMC41" s="636"/>
      <c r="UMD41" s="636"/>
      <c r="UME41" s="636"/>
      <c r="UMF41" s="636"/>
      <c r="UMG41" s="636"/>
      <c r="UMH41" s="636"/>
      <c r="UMI41" s="636"/>
      <c r="UMJ41" s="636"/>
      <c r="UMK41" s="636"/>
      <c r="UML41" s="636"/>
      <c r="UMM41" s="636"/>
      <c r="UMN41" s="636"/>
      <c r="UMO41" s="636"/>
      <c r="UMP41" s="636"/>
      <c r="UMQ41" s="636"/>
      <c r="UMR41" s="636"/>
      <c r="UMS41" s="636"/>
      <c r="UMT41" s="636"/>
      <c r="UMU41" s="636"/>
      <c r="UMV41" s="636"/>
      <c r="UMW41" s="636"/>
      <c r="UMX41" s="636"/>
      <c r="UMY41" s="636"/>
      <c r="UMZ41" s="636"/>
      <c r="UNA41" s="636"/>
      <c r="UNB41" s="636"/>
      <c r="UNC41" s="636"/>
      <c r="UND41" s="636"/>
      <c r="UNE41" s="636"/>
      <c r="UNF41" s="636"/>
      <c r="UNG41" s="636"/>
      <c r="UNH41" s="636"/>
      <c r="UNI41" s="636"/>
      <c r="UNJ41" s="636"/>
      <c r="UNK41" s="636"/>
      <c r="UNL41" s="636"/>
      <c r="UNM41" s="636"/>
      <c r="UNN41" s="636"/>
      <c r="UNO41" s="636"/>
      <c r="UNP41" s="636"/>
      <c r="UNQ41" s="636"/>
      <c r="UNR41" s="636"/>
      <c r="UNS41" s="636"/>
      <c r="UNT41" s="636"/>
      <c r="UNU41" s="636"/>
      <c r="UNV41" s="636"/>
      <c r="UNW41" s="636"/>
      <c r="UNX41" s="636"/>
      <c r="UNY41" s="636"/>
      <c r="UNZ41" s="636"/>
      <c r="UOA41" s="636"/>
      <c r="UOB41" s="636"/>
      <c r="UOC41" s="636"/>
      <c r="UOD41" s="636"/>
      <c r="UOE41" s="636"/>
      <c r="UOF41" s="636"/>
      <c r="UOG41" s="636"/>
      <c r="UOH41" s="636"/>
      <c r="UOI41" s="636"/>
      <c r="UOJ41" s="636"/>
      <c r="UOK41" s="636"/>
      <c r="UOL41" s="636"/>
      <c r="UOM41" s="636"/>
      <c r="UON41" s="636"/>
      <c r="UOO41" s="636"/>
      <c r="UOP41" s="636"/>
      <c r="UOQ41" s="636"/>
      <c r="UOR41" s="636"/>
      <c r="UOS41" s="636"/>
      <c r="UOT41" s="636"/>
      <c r="UOU41" s="636"/>
      <c r="UOV41" s="636"/>
      <c r="UOW41" s="636"/>
      <c r="UOX41" s="636"/>
      <c r="UOY41" s="636"/>
      <c r="UOZ41" s="636"/>
      <c r="UPA41" s="636"/>
      <c r="UPB41" s="636"/>
      <c r="UPC41" s="636"/>
      <c r="UPD41" s="636"/>
      <c r="UPE41" s="636"/>
      <c r="UPF41" s="636"/>
      <c r="UPG41" s="636"/>
      <c r="UPH41" s="636"/>
      <c r="UPI41" s="636"/>
      <c r="UPJ41" s="636"/>
      <c r="UPK41" s="636"/>
      <c r="UPL41" s="636"/>
      <c r="UPM41" s="636"/>
      <c r="UPN41" s="636"/>
      <c r="UPO41" s="636"/>
      <c r="UPP41" s="636"/>
      <c r="UPQ41" s="636"/>
      <c r="UPR41" s="636"/>
      <c r="UPS41" s="636"/>
      <c r="UPT41" s="636"/>
      <c r="UPU41" s="636"/>
      <c r="UPV41" s="636"/>
      <c r="UPW41" s="636"/>
      <c r="UPX41" s="636"/>
      <c r="UPY41" s="636"/>
      <c r="UPZ41" s="636"/>
      <c r="UQA41" s="636"/>
      <c r="UQB41" s="636"/>
      <c r="UQC41" s="636"/>
      <c r="UQD41" s="636"/>
      <c r="UQE41" s="636"/>
      <c r="UQF41" s="636"/>
      <c r="UQG41" s="636"/>
      <c r="UQH41" s="636"/>
      <c r="UQI41" s="636"/>
      <c r="UQJ41" s="636"/>
      <c r="UQK41" s="636"/>
      <c r="UQL41" s="636"/>
      <c r="UQM41" s="636"/>
      <c r="UQN41" s="636"/>
      <c r="UQO41" s="636"/>
      <c r="UQP41" s="636"/>
      <c r="UQQ41" s="636"/>
      <c r="UQR41" s="636"/>
      <c r="UQS41" s="636"/>
      <c r="UQT41" s="636"/>
      <c r="UQU41" s="636"/>
      <c r="UQV41" s="636"/>
      <c r="UQW41" s="636"/>
      <c r="UQX41" s="636"/>
      <c r="UQY41" s="636"/>
      <c r="UQZ41" s="636"/>
      <c r="URA41" s="636"/>
      <c r="URB41" s="636"/>
      <c r="URC41" s="636"/>
      <c r="URD41" s="636"/>
      <c r="URE41" s="636"/>
      <c r="URF41" s="636"/>
      <c r="URG41" s="636"/>
      <c r="URH41" s="636"/>
      <c r="URI41" s="636"/>
      <c r="URJ41" s="636"/>
      <c r="URK41" s="636"/>
      <c r="URL41" s="636"/>
      <c r="URM41" s="636"/>
      <c r="URN41" s="636"/>
      <c r="URO41" s="636"/>
      <c r="URP41" s="636"/>
      <c r="URQ41" s="636"/>
      <c r="URR41" s="636"/>
      <c r="URS41" s="636"/>
      <c r="URT41" s="636"/>
      <c r="URU41" s="636"/>
      <c r="URV41" s="636"/>
      <c r="URW41" s="636"/>
      <c r="URX41" s="636"/>
      <c r="URY41" s="636"/>
      <c r="URZ41" s="636"/>
      <c r="USA41" s="636"/>
      <c r="USB41" s="636"/>
      <c r="USC41" s="636"/>
      <c r="USD41" s="636"/>
      <c r="USE41" s="636"/>
      <c r="USF41" s="636"/>
      <c r="USG41" s="636"/>
      <c r="USH41" s="636"/>
      <c r="USI41" s="636"/>
      <c r="USJ41" s="636"/>
      <c r="USK41" s="636"/>
      <c r="USL41" s="636"/>
      <c r="USM41" s="636"/>
      <c r="USN41" s="636"/>
      <c r="USO41" s="636"/>
      <c r="USP41" s="636"/>
      <c r="USQ41" s="636"/>
      <c r="USR41" s="636"/>
      <c r="USS41" s="636"/>
      <c r="UST41" s="636"/>
      <c r="USU41" s="636"/>
      <c r="USV41" s="636"/>
      <c r="USW41" s="636"/>
      <c r="USX41" s="636"/>
      <c r="USY41" s="636"/>
      <c r="USZ41" s="636"/>
      <c r="UTA41" s="636"/>
      <c r="UTB41" s="636"/>
      <c r="UTC41" s="636"/>
      <c r="UTD41" s="636"/>
      <c r="UTE41" s="636"/>
      <c r="UTF41" s="636"/>
      <c r="UTG41" s="636"/>
      <c r="UTH41" s="636"/>
      <c r="UTI41" s="636"/>
      <c r="UTJ41" s="636"/>
      <c r="UTK41" s="636"/>
      <c r="UTL41" s="636"/>
      <c r="UTM41" s="636"/>
      <c r="UTN41" s="636"/>
      <c r="UTO41" s="636"/>
      <c r="UTP41" s="636"/>
      <c r="UTQ41" s="636"/>
      <c r="UTR41" s="636"/>
      <c r="UTS41" s="636"/>
      <c r="UTT41" s="636"/>
      <c r="UTU41" s="636"/>
      <c r="UTV41" s="636"/>
      <c r="UTW41" s="636"/>
      <c r="UTX41" s="636"/>
      <c r="UTY41" s="636"/>
      <c r="UTZ41" s="636"/>
      <c r="UUA41" s="636"/>
      <c r="UUB41" s="636"/>
      <c r="UUC41" s="636"/>
      <c r="UUD41" s="636"/>
      <c r="UUE41" s="636"/>
      <c r="UUF41" s="636"/>
      <c r="UUG41" s="636"/>
      <c r="UUH41" s="636"/>
      <c r="UUI41" s="636"/>
      <c r="UUJ41" s="636"/>
      <c r="UUK41" s="636"/>
      <c r="UUL41" s="636"/>
      <c r="UUM41" s="636"/>
      <c r="UUN41" s="636"/>
      <c r="UUO41" s="636"/>
      <c r="UUP41" s="636"/>
      <c r="UUQ41" s="636"/>
      <c r="UUR41" s="636"/>
      <c r="UUS41" s="636"/>
      <c r="UUT41" s="636"/>
      <c r="UUU41" s="636"/>
      <c r="UUV41" s="636"/>
      <c r="UUW41" s="636"/>
      <c r="UUX41" s="636"/>
      <c r="UUY41" s="636"/>
      <c r="UUZ41" s="636"/>
      <c r="UVA41" s="636"/>
      <c r="UVB41" s="636"/>
      <c r="UVC41" s="636"/>
      <c r="UVD41" s="636"/>
      <c r="UVE41" s="636"/>
      <c r="UVF41" s="636"/>
      <c r="UVG41" s="636"/>
      <c r="UVH41" s="636"/>
      <c r="UVI41" s="636"/>
      <c r="UVJ41" s="636"/>
      <c r="UVK41" s="636"/>
      <c r="UVL41" s="636"/>
      <c r="UVM41" s="636"/>
      <c r="UVN41" s="636"/>
      <c r="UVO41" s="636"/>
      <c r="UVP41" s="636"/>
      <c r="UVQ41" s="636"/>
      <c r="UVR41" s="636"/>
      <c r="UVS41" s="636"/>
      <c r="UVT41" s="636"/>
      <c r="UVU41" s="636"/>
      <c r="UVV41" s="636"/>
      <c r="UVW41" s="636"/>
      <c r="UVX41" s="636"/>
      <c r="UVY41" s="636"/>
      <c r="UVZ41" s="636"/>
      <c r="UWA41" s="636"/>
      <c r="UWB41" s="636"/>
      <c r="UWC41" s="636"/>
      <c r="UWD41" s="636"/>
      <c r="UWE41" s="636"/>
      <c r="UWF41" s="636"/>
      <c r="UWG41" s="636"/>
      <c r="UWH41" s="636"/>
      <c r="UWI41" s="636"/>
      <c r="UWJ41" s="636"/>
      <c r="UWK41" s="636"/>
      <c r="UWL41" s="636"/>
      <c r="UWM41" s="636"/>
      <c r="UWN41" s="636"/>
      <c r="UWO41" s="636"/>
      <c r="UWP41" s="636"/>
      <c r="UWQ41" s="636"/>
      <c r="UWR41" s="636"/>
      <c r="UWS41" s="636"/>
      <c r="UWT41" s="636"/>
      <c r="UWU41" s="636"/>
      <c r="UWV41" s="636"/>
      <c r="UWW41" s="636"/>
      <c r="UWX41" s="636"/>
      <c r="UWY41" s="636"/>
      <c r="UWZ41" s="636"/>
      <c r="UXA41" s="636"/>
      <c r="UXB41" s="636"/>
      <c r="UXC41" s="636"/>
      <c r="UXD41" s="636"/>
      <c r="UXE41" s="636"/>
      <c r="UXF41" s="636"/>
      <c r="UXG41" s="636"/>
      <c r="UXH41" s="636"/>
      <c r="UXI41" s="636"/>
      <c r="UXJ41" s="636"/>
      <c r="UXK41" s="636"/>
      <c r="UXL41" s="636"/>
      <c r="UXM41" s="636"/>
      <c r="UXN41" s="636"/>
      <c r="UXO41" s="636"/>
      <c r="UXP41" s="636"/>
      <c r="UXQ41" s="636"/>
      <c r="UXR41" s="636"/>
      <c r="UXS41" s="636"/>
      <c r="UXT41" s="636"/>
      <c r="UXU41" s="636"/>
      <c r="UXV41" s="636"/>
      <c r="UXW41" s="636"/>
      <c r="UXX41" s="636"/>
      <c r="UXY41" s="636"/>
      <c r="UXZ41" s="636"/>
      <c r="UYA41" s="636"/>
      <c r="UYB41" s="636"/>
      <c r="UYC41" s="636"/>
      <c r="UYD41" s="636"/>
      <c r="UYE41" s="636"/>
      <c r="UYF41" s="636"/>
      <c r="UYG41" s="636"/>
      <c r="UYH41" s="636"/>
      <c r="UYI41" s="636"/>
      <c r="UYJ41" s="636"/>
      <c r="UYK41" s="636"/>
      <c r="UYL41" s="636"/>
      <c r="UYM41" s="636"/>
      <c r="UYN41" s="636"/>
      <c r="UYO41" s="636"/>
      <c r="UYP41" s="636"/>
      <c r="UYQ41" s="636"/>
      <c r="UYR41" s="636"/>
      <c r="UYS41" s="636"/>
      <c r="UYT41" s="636"/>
      <c r="UYU41" s="636"/>
      <c r="UYV41" s="636"/>
      <c r="UYW41" s="636"/>
      <c r="UYX41" s="636"/>
      <c r="UYY41" s="636"/>
      <c r="UYZ41" s="636"/>
      <c r="UZA41" s="636"/>
      <c r="UZB41" s="636"/>
      <c r="UZC41" s="636"/>
      <c r="UZD41" s="636"/>
      <c r="UZE41" s="636"/>
      <c r="UZF41" s="636"/>
      <c r="UZG41" s="636"/>
      <c r="UZH41" s="636"/>
      <c r="UZI41" s="636"/>
      <c r="UZJ41" s="636"/>
      <c r="UZK41" s="636"/>
      <c r="UZL41" s="636"/>
      <c r="UZM41" s="636"/>
      <c r="UZN41" s="636"/>
      <c r="UZO41" s="636"/>
      <c r="UZP41" s="636"/>
      <c r="UZQ41" s="636"/>
      <c r="UZR41" s="636"/>
      <c r="UZS41" s="636"/>
      <c r="UZT41" s="636"/>
      <c r="UZU41" s="636"/>
      <c r="UZV41" s="636"/>
      <c r="UZW41" s="636"/>
      <c r="UZX41" s="636"/>
      <c r="UZY41" s="636"/>
      <c r="UZZ41" s="636"/>
      <c r="VAA41" s="636"/>
      <c r="VAB41" s="636"/>
      <c r="VAC41" s="636"/>
      <c r="VAD41" s="636"/>
      <c r="VAE41" s="636"/>
      <c r="VAF41" s="636"/>
      <c r="VAG41" s="636"/>
      <c r="VAH41" s="636"/>
      <c r="VAI41" s="636"/>
      <c r="VAJ41" s="636"/>
      <c r="VAK41" s="636"/>
      <c r="VAL41" s="636"/>
      <c r="VAM41" s="636"/>
      <c r="VAN41" s="636"/>
      <c r="VAO41" s="636"/>
      <c r="VAP41" s="636"/>
      <c r="VAQ41" s="636"/>
      <c r="VAR41" s="636"/>
      <c r="VAS41" s="636"/>
      <c r="VAT41" s="636"/>
      <c r="VAU41" s="636"/>
      <c r="VAV41" s="636"/>
      <c r="VAW41" s="636"/>
      <c r="VAX41" s="636"/>
      <c r="VAY41" s="636"/>
      <c r="VAZ41" s="636"/>
      <c r="VBA41" s="636"/>
      <c r="VBB41" s="636"/>
      <c r="VBC41" s="636"/>
      <c r="VBD41" s="636"/>
      <c r="VBE41" s="636"/>
      <c r="VBF41" s="636"/>
      <c r="VBG41" s="636"/>
      <c r="VBH41" s="636"/>
      <c r="VBI41" s="636"/>
      <c r="VBJ41" s="636"/>
      <c r="VBK41" s="636"/>
      <c r="VBL41" s="636"/>
      <c r="VBM41" s="636"/>
      <c r="VBN41" s="636"/>
      <c r="VBO41" s="636"/>
      <c r="VBP41" s="636"/>
      <c r="VBQ41" s="636"/>
      <c r="VBR41" s="636"/>
      <c r="VBS41" s="636"/>
      <c r="VBT41" s="636"/>
      <c r="VBU41" s="636"/>
      <c r="VBV41" s="636"/>
      <c r="VBW41" s="636"/>
      <c r="VBX41" s="636"/>
      <c r="VBY41" s="636"/>
      <c r="VBZ41" s="636"/>
      <c r="VCA41" s="636"/>
      <c r="VCB41" s="636"/>
      <c r="VCC41" s="636"/>
      <c r="VCD41" s="636"/>
      <c r="VCE41" s="636"/>
      <c r="VCF41" s="636"/>
      <c r="VCG41" s="636"/>
      <c r="VCH41" s="636"/>
      <c r="VCI41" s="636"/>
      <c r="VCJ41" s="636"/>
      <c r="VCK41" s="636"/>
      <c r="VCL41" s="636"/>
      <c r="VCM41" s="636"/>
      <c r="VCN41" s="636"/>
      <c r="VCO41" s="636"/>
      <c r="VCP41" s="636"/>
      <c r="VCQ41" s="636"/>
      <c r="VCR41" s="636"/>
      <c r="VCS41" s="636"/>
      <c r="VCT41" s="636"/>
      <c r="VCU41" s="636"/>
      <c r="VCV41" s="636"/>
      <c r="VCW41" s="636"/>
      <c r="VCX41" s="636"/>
      <c r="VCY41" s="636"/>
      <c r="VCZ41" s="636"/>
      <c r="VDA41" s="636"/>
      <c r="VDB41" s="636"/>
      <c r="VDC41" s="636"/>
      <c r="VDD41" s="636"/>
      <c r="VDE41" s="636"/>
      <c r="VDF41" s="636"/>
      <c r="VDG41" s="636"/>
      <c r="VDH41" s="636"/>
      <c r="VDI41" s="636"/>
      <c r="VDJ41" s="636"/>
      <c r="VDK41" s="636"/>
      <c r="VDL41" s="636"/>
      <c r="VDM41" s="636"/>
      <c r="VDN41" s="636"/>
      <c r="VDO41" s="636"/>
      <c r="VDP41" s="636"/>
      <c r="VDQ41" s="636"/>
      <c r="VDR41" s="636"/>
      <c r="VDS41" s="636"/>
      <c r="VDT41" s="636"/>
      <c r="VDU41" s="636"/>
      <c r="VDV41" s="636"/>
      <c r="VDW41" s="636"/>
      <c r="VDX41" s="636"/>
      <c r="VDY41" s="636"/>
      <c r="VDZ41" s="636"/>
      <c r="VEA41" s="636"/>
      <c r="VEB41" s="636"/>
      <c r="VEC41" s="636"/>
      <c r="VED41" s="636"/>
      <c r="VEE41" s="636"/>
      <c r="VEF41" s="636"/>
      <c r="VEG41" s="636"/>
      <c r="VEH41" s="636"/>
      <c r="VEI41" s="636"/>
      <c r="VEJ41" s="636"/>
      <c r="VEK41" s="636"/>
      <c r="VEL41" s="636"/>
      <c r="VEM41" s="636"/>
      <c r="VEN41" s="636"/>
      <c r="VEO41" s="636"/>
      <c r="VEP41" s="636"/>
      <c r="VEQ41" s="636"/>
      <c r="VER41" s="636"/>
      <c r="VES41" s="636"/>
      <c r="VET41" s="636"/>
      <c r="VEU41" s="636"/>
      <c r="VEV41" s="636"/>
      <c r="VEW41" s="636"/>
      <c r="VEX41" s="636"/>
      <c r="VEY41" s="636"/>
      <c r="VEZ41" s="636"/>
      <c r="VFA41" s="636"/>
      <c r="VFB41" s="636"/>
      <c r="VFC41" s="636"/>
      <c r="VFD41" s="636"/>
      <c r="VFE41" s="636"/>
      <c r="VFF41" s="636"/>
      <c r="VFG41" s="636"/>
      <c r="VFH41" s="636"/>
      <c r="VFI41" s="636"/>
      <c r="VFJ41" s="636"/>
      <c r="VFK41" s="636"/>
      <c r="VFL41" s="636"/>
      <c r="VFM41" s="636"/>
      <c r="VFN41" s="636"/>
      <c r="VFO41" s="636"/>
      <c r="VFP41" s="636"/>
      <c r="VFQ41" s="636"/>
      <c r="VFR41" s="636"/>
      <c r="VFS41" s="636"/>
      <c r="VFT41" s="636"/>
      <c r="VFU41" s="636"/>
      <c r="VFV41" s="636"/>
      <c r="VFW41" s="636"/>
      <c r="VFX41" s="636"/>
      <c r="VFY41" s="636"/>
      <c r="VFZ41" s="636"/>
      <c r="VGA41" s="636"/>
      <c r="VGB41" s="636"/>
      <c r="VGC41" s="636"/>
      <c r="VGD41" s="636"/>
      <c r="VGE41" s="636"/>
      <c r="VGF41" s="636"/>
      <c r="VGG41" s="636"/>
      <c r="VGH41" s="636"/>
      <c r="VGI41" s="636"/>
      <c r="VGJ41" s="636"/>
      <c r="VGK41" s="636"/>
      <c r="VGL41" s="636"/>
      <c r="VGM41" s="636"/>
      <c r="VGN41" s="636"/>
      <c r="VGO41" s="636"/>
      <c r="VGP41" s="636"/>
      <c r="VGQ41" s="636"/>
      <c r="VGR41" s="636"/>
      <c r="VGS41" s="636"/>
      <c r="VGT41" s="636"/>
      <c r="VGU41" s="636"/>
      <c r="VGV41" s="636"/>
      <c r="VGW41" s="636"/>
      <c r="VGX41" s="636"/>
      <c r="VGY41" s="636"/>
      <c r="VGZ41" s="636"/>
      <c r="VHA41" s="636"/>
      <c r="VHB41" s="636"/>
      <c r="VHC41" s="636"/>
      <c r="VHD41" s="636"/>
      <c r="VHE41" s="636"/>
      <c r="VHF41" s="636"/>
      <c r="VHG41" s="636"/>
      <c r="VHH41" s="636"/>
      <c r="VHI41" s="636"/>
      <c r="VHJ41" s="636"/>
      <c r="VHK41" s="636"/>
      <c r="VHL41" s="636"/>
      <c r="VHM41" s="636"/>
      <c r="VHN41" s="636"/>
      <c r="VHO41" s="636"/>
      <c r="VHP41" s="636"/>
      <c r="VHQ41" s="636"/>
      <c r="VHR41" s="636"/>
      <c r="VHS41" s="636"/>
      <c r="VHT41" s="636"/>
      <c r="VHU41" s="636"/>
      <c r="VHV41" s="636"/>
      <c r="VHW41" s="636"/>
      <c r="VHX41" s="636"/>
      <c r="VHY41" s="636"/>
      <c r="VHZ41" s="636"/>
      <c r="VIA41" s="636"/>
      <c r="VIB41" s="636"/>
      <c r="VIC41" s="636"/>
      <c r="VID41" s="636"/>
      <c r="VIE41" s="636"/>
      <c r="VIF41" s="636"/>
      <c r="VIG41" s="636"/>
      <c r="VIH41" s="636"/>
      <c r="VII41" s="636"/>
      <c r="VIJ41" s="636"/>
      <c r="VIK41" s="636"/>
      <c r="VIL41" s="636"/>
      <c r="VIM41" s="636"/>
      <c r="VIN41" s="636"/>
      <c r="VIO41" s="636"/>
      <c r="VIP41" s="636"/>
      <c r="VIQ41" s="636"/>
      <c r="VIR41" s="636"/>
      <c r="VIS41" s="636"/>
      <c r="VIT41" s="636"/>
      <c r="VIU41" s="636"/>
      <c r="VIV41" s="636"/>
      <c r="VIW41" s="636"/>
      <c r="VIX41" s="636"/>
      <c r="VIY41" s="636"/>
      <c r="VIZ41" s="636"/>
      <c r="VJA41" s="636"/>
      <c r="VJB41" s="636"/>
      <c r="VJC41" s="636"/>
      <c r="VJD41" s="636"/>
      <c r="VJE41" s="636"/>
      <c r="VJF41" s="636"/>
      <c r="VJG41" s="636"/>
      <c r="VJH41" s="636"/>
      <c r="VJI41" s="636"/>
      <c r="VJJ41" s="636"/>
      <c r="VJK41" s="636"/>
      <c r="VJL41" s="636"/>
      <c r="VJM41" s="636"/>
      <c r="VJN41" s="636"/>
      <c r="VJO41" s="636"/>
      <c r="VJP41" s="636"/>
      <c r="VJQ41" s="636"/>
      <c r="VJR41" s="636"/>
      <c r="VJS41" s="636"/>
      <c r="VJT41" s="636"/>
      <c r="VJU41" s="636"/>
      <c r="VJV41" s="636"/>
      <c r="VJW41" s="636"/>
      <c r="VJX41" s="636"/>
      <c r="VJY41" s="636"/>
      <c r="VJZ41" s="636"/>
      <c r="VKA41" s="636"/>
      <c r="VKB41" s="636"/>
      <c r="VKC41" s="636"/>
      <c r="VKD41" s="636"/>
      <c r="VKE41" s="636"/>
      <c r="VKF41" s="636"/>
      <c r="VKG41" s="636"/>
      <c r="VKH41" s="636"/>
      <c r="VKI41" s="636"/>
      <c r="VKJ41" s="636"/>
      <c r="VKK41" s="636"/>
      <c r="VKL41" s="636"/>
      <c r="VKM41" s="636"/>
      <c r="VKN41" s="636"/>
      <c r="VKO41" s="636"/>
      <c r="VKP41" s="636"/>
      <c r="VKQ41" s="636"/>
      <c r="VKR41" s="636"/>
      <c r="VKS41" s="636"/>
      <c r="VKT41" s="636"/>
      <c r="VKU41" s="636"/>
      <c r="VKV41" s="636"/>
      <c r="VKW41" s="636"/>
      <c r="VKX41" s="636"/>
      <c r="VKY41" s="636"/>
      <c r="VKZ41" s="636"/>
      <c r="VLA41" s="636"/>
      <c r="VLB41" s="636"/>
      <c r="VLC41" s="636"/>
      <c r="VLD41" s="636"/>
      <c r="VLE41" s="636"/>
      <c r="VLF41" s="636"/>
      <c r="VLG41" s="636"/>
      <c r="VLH41" s="636"/>
      <c r="VLI41" s="636"/>
      <c r="VLJ41" s="636"/>
      <c r="VLK41" s="636"/>
      <c r="VLL41" s="636"/>
      <c r="VLM41" s="636"/>
      <c r="VLN41" s="636"/>
      <c r="VLO41" s="636"/>
      <c r="VLP41" s="636"/>
      <c r="VLQ41" s="636"/>
      <c r="VLR41" s="636"/>
      <c r="VLS41" s="636"/>
      <c r="VLT41" s="636"/>
      <c r="VLU41" s="636"/>
      <c r="VLV41" s="636"/>
      <c r="VLW41" s="636"/>
      <c r="VLX41" s="636"/>
      <c r="VLY41" s="636"/>
      <c r="VLZ41" s="636"/>
      <c r="VMA41" s="636"/>
      <c r="VMB41" s="636"/>
      <c r="VMC41" s="636"/>
      <c r="VMD41" s="636"/>
      <c r="VME41" s="636"/>
      <c r="VMF41" s="636"/>
      <c r="VMG41" s="636"/>
      <c r="VMH41" s="636"/>
      <c r="VMI41" s="636"/>
      <c r="VMJ41" s="636"/>
      <c r="VMK41" s="636"/>
      <c r="VML41" s="636"/>
      <c r="VMM41" s="636"/>
      <c r="VMN41" s="636"/>
      <c r="VMO41" s="636"/>
      <c r="VMP41" s="636"/>
      <c r="VMQ41" s="636"/>
      <c r="VMR41" s="636"/>
      <c r="VMS41" s="636"/>
      <c r="VMT41" s="636"/>
      <c r="VMU41" s="636"/>
      <c r="VMV41" s="636"/>
      <c r="VMW41" s="636"/>
      <c r="VMX41" s="636"/>
      <c r="VMY41" s="636"/>
      <c r="VMZ41" s="636"/>
      <c r="VNA41" s="636"/>
      <c r="VNB41" s="636"/>
      <c r="VNC41" s="636"/>
      <c r="VND41" s="636"/>
      <c r="VNE41" s="636"/>
      <c r="VNF41" s="636"/>
      <c r="VNG41" s="636"/>
      <c r="VNH41" s="636"/>
      <c r="VNI41" s="636"/>
      <c r="VNJ41" s="636"/>
      <c r="VNK41" s="636"/>
      <c r="VNL41" s="636"/>
      <c r="VNM41" s="636"/>
      <c r="VNN41" s="636"/>
      <c r="VNO41" s="636"/>
      <c r="VNP41" s="636"/>
      <c r="VNQ41" s="636"/>
      <c r="VNR41" s="636"/>
      <c r="VNS41" s="636"/>
      <c r="VNT41" s="636"/>
      <c r="VNU41" s="636"/>
      <c r="VNV41" s="636"/>
      <c r="VNW41" s="636"/>
      <c r="VNX41" s="636"/>
      <c r="VNY41" s="636"/>
      <c r="VNZ41" s="636"/>
      <c r="VOA41" s="636"/>
      <c r="VOB41" s="636"/>
      <c r="VOC41" s="636"/>
      <c r="VOD41" s="636"/>
      <c r="VOE41" s="636"/>
      <c r="VOF41" s="636"/>
      <c r="VOG41" s="636"/>
      <c r="VOH41" s="636"/>
      <c r="VOI41" s="636"/>
      <c r="VOJ41" s="636"/>
      <c r="VOK41" s="636"/>
      <c r="VOL41" s="636"/>
      <c r="VOM41" s="636"/>
      <c r="VON41" s="636"/>
      <c r="VOO41" s="636"/>
      <c r="VOP41" s="636"/>
      <c r="VOQ41" s="636"/>
      <c r="VOR41" s="636"/>
      <c r="VOS41" s="636"/>
      <c r="VOT41" s="636"/>
      <c r="VOU41" s="636"/>
      <c r="VOV41" s="636"/>
      <c r="VOW41" s="636"/>
      <c r="VOX41" s="636"/>
      <c r="VOY41" s="636"/>
      <c r="VOZ41" s="636"/>
      <c r="VPA41" s="636"/>
      <c r="VPB41" s="636"/>
      <c r="VPC41" s="636"/>
      <c r="VPD41" s="636"/>
      <c r="VPE41" s="636"/>
      <c r="VPF41" s="636"/>
      <c r="VPG41" s="636"/>
      <c r="VPH41" s="636"/>
      <c r="VPI41" s="636"/>
      <c r="VPJ41" s="636"/>
      <c r="VPK41" s="636"/>
      <c r="VPL41" s="636"/>
      <c r="VPM41" s="636"/>
      <c r="VPN41" s="636"/>
      <c r="VPO41" s="636"/>
      <c r="VPP41" s="636"/>
      <c r="VPQ41" s="636"/>
      <c r="VPR41" s="636"/>
      <c r="VPS41" s="636"/>
      <c r="VPT41" s="636"/>
      <c r="VPU41" s="636"/>
      <c r="VPV41" s="636"/>
      <c r="VPW41" s="636"/>
      <c r="VPX41" s="636"/>
      <c r="VPY41" s="636"/>
      <c r="VPZ41" s="636"/>
      <c r="VQA41" s="636"/>
      <c r="VQB41" s="636"/>
      <c r="VQC41" s="636"/>
      <c r="VQD41" s="636"/>
      <c r="VQE41" s="636"/>
      <c r="VQF41" s="636"/>
      <c r="VQG41" s="636"/>
      <c r="VQH41" s="636"/>
      <c r="VQI41" s="636"/>
      <c r="VQJ41" s="636"/>
      <c r="VQK41" s="636"/>
      <c r="VQL41" s="636"/>
      <c r="VQM41" s="636"/>
      <c r="VQN41" s="636"/>
      <c r="VQO41" s="636"/>
      <c r="VQP41" s="636"/>
      <c r="VQQ41" s="636"/>
      <c r="VQR41" s="636"/>
      <c r="VQS41" s="636"/>
      <c r="VQT41" s="636"/>
      <c r="VQU41" s="636"/>
      <c r="VQV41" s="636"/>
      <c r="VQW41" s="636"/>
      <c r="VQX41" s="636"/>
      <c r="VQY41" s="636"/>
      <c r="VQZ41" s="636"/>
      <c r="VRA41" s="636"/>
      <c r="VRB41" s="636"/>
      <c r="VRC41" s="636"/>
      <c r="VRD41" s="636"/>
      <c r="VRE41" s="636"/>
      <c r="VRF41" s="636"/>
      <c r="VRG41" s="636"/>
      <c r="VRH41" s="636"/>
      <c r="VRI41" s="636"/>
      <c r="VRJ41" s="636"/>
      <c r="VRK41" s="636"/>
      <c r="VRL41" s="636"/>
      <c r="VRM41" s="636"/>
      <c r="VRN41" s="636"/>
      <c r="VRO41" s="636"/>
      <c r="VRP41" s="636"/>
      <c r="VRQ41" s="636"/>
      <c r="VRR41" s="636"/>
      <c r="VRS41" s="636"/>
      <c r="VRT41" s="636"/>
      <c r="VRU41" s="636"/>
      <c r="VRV41" s="636"/>
      <c r="VRW41" s="636"/>
      <c r="VRX41" s="636"/>
      <c r="VRY41" s="636"/>
      <c r="VRZ41" s="636"/>
      <c r="VSA41" s="636"/>
      <c r="VSB41" s="636"/>
      <c r="VSC41" s="636"/>
      <c r="VSD41" s="636"/>
      <c r="VSE41" s="636"/>
      <c r="VSF41" s="636"/>
      <c r="VSG41" s="636"/>
      <c r="VSH41" s="636"/>
      <c r="VSI41" s="636"/>
      <c r="VSJ41" s="636"/>
      <c r="VSK41" s="636"/>
      <c r="VSL41" s="636"/>
      <c r="VSM41" s="636"/>
      <c r="VSN41" s="636"/>
      <c r="VSO41" s="636"/>
      <c r="VSP41" s="636"/>
      <c r="VSQ41" s="636"/>
      <c r="VSR41" s="636"/>
      <c r="VSS41" s="636"/>
      <c r="VST41" s="636"/>
      <c r="VSU41" s="636"/>
      <c r="VSV41" s="636"/>
      <c r="VSW41" s="636"/>
      <c r="VSX41" s="636"/>
      <c r="VSY41" s="636"/>
      <c r="VSZ41" s="636"/>
      <c r="VTA41" s="636"/>
      <c r="VTB41" s="636"/>
      <c r="VTC41" s="636"/>
      <c r="VTD41" s="636"/>
      <c r="VTE41" s="636"/>
      <c r="VTF41" s="636"/>
      <c r="VTG41" s="636"/>
      <c r="VTH41" s="636"/>
      <c r="VTI41" s="636"/>
      <c r="VTJ41" s="636"/>
      <c r="VTK41" s="636"/>
      <c r="VTL41" s="636"/>
      <c r="VTM41" s="636"/>
      <c r="VTN41" s="636"/>
      <c r="VTO41" s="636"/>
      <c r="VTP41" s="636"/>
      <c r="VTQ41" s="636"/>
      <c r="VTR41" s="636"/>
      <c r="VTS41" s="636"/>
      <c r="VTT41" s="636"/>
      <c r="VTU41" s="636"/>
      <c r="VTV41" s="636"/>
      <c r="VTW41" s="636"/>
      <c r="VTX41" s="636"/>
      <c r="VTY41" s="636"/>
      <c r="VTZ41" s="636"/>
      <c r="VUA41" s="636"/>
      <c r="VUB41" s="636"/>
      <c r="VUC41" s="636"/>
      <c r="VUD41" s="636"/>
      <c r="VUE41" s="636"/>
      <c r="VUF41" s="636"/>
      <c r="VUG41" s="636"/>
      <c r="VUH41" s="636"/>
      <c r="VUI41" s="636"/>
      <c r="VUJ41" s="636"/>
      <c r="VUK41" s="636"/>
      <c r="VUL41" s="636"/>
      <c r="VUM41" s="636"/>
      <c r="VUN41" s="636"/>
      <c r="VUO41" s="636"/>
      <c r="VUP41" s="636"/>
      <c r="VUQ41" s="636"/>
      <c r="VUR41" s="636"/>
      <c r="VUS41" s="636"/>
      <c r="VUT41" s="636"/>
      <c r="VUU41" s="636"/>
      <c r="VUV41" s="636"/>
      <c r="VUW41" s="636"/>
      <c r="VUX41" s="636"/>
      <c r="VUY41" s="636"/>
      <c r="VUZ41" s="636"/>
      <c r="VVA41" s="636"/>
      <c r="VVB41" s="636"/>
      <c r="VVC41" s="636"/>
      <c r="VVD41" s="636"/>
      <c r="VVE41" s="636"/>
      <c r="VVF41" s="636"/>
      <c r="VVG41" s="636"/>
      <c r="VVH41" s="636"/>
      <c r="VVI41" s="636"/>
      <c r="VVJ41" s="636"/>
      <c r="VVK41" s="636"/>
      <c r="VVL41" s="636"/>
      <c r="VVM41" s="636"/>
      <c r="VVN41" s="636"/>
      <c r="VVO41" s="636"/>
      <c r="VVP41" s="636"/>
      <c r="VVQ41" s="636"/>
      <c r="VVR41" s="636"/>
      <c r="VVS41" s="636"/>
      <c r="VVT41" s="636"/>
      <c r="VVU41" s="636"/>
      <c r="VVV41" s="636"/>
      <c r="VVW41" s="636"/>
      <c r="VVX41" s="636"/>
      <c r="VVY41" s="636"/>
      <c r="VVZ41" s="636"/>
      <c r="VWA41" s="636"/>
      <c r="VWB41" s="636"/>
      <c r="VWC41" s="636"/>
      <c r="VWD41" s="636"/>
      <c r="VWE41" s="636"/>
      <c r="VWF41" s="636"/>
      <c r="VWG41" s="636"/>
      <c r="VWH41" s="636"/>
      <c r="VWI41" s="636"/>
      <c r="VWJ41" s="636"/>
      <c r="VWK41" s="636"/>
      <c r="VWL41" s="636"/>
      <c r="VWM41" s="636"/>
      <c r="VWN41" s="636"/>
      <c r="VWO41" s="636"/>
      <c r="VWP41" s="636"/>
      <c r="VWQ41" s="636"/>
      <c r="VWR41" s="636"/>
      <c r="VWS41" s="636"/>
      <c r="VWT41" s="636"/>
      <c r="VWU41" s="636"/>
      <c r="VWV41" s="636"/>
      <c r="VWW41" s="636"/>
      <c r="VWX41" s="636"/>
      <c r="VWY41" s="636"/>
      <c r="VWZ41" s="636"/>
      <c r="VXA41" s="636"/>
      <c r="VXB41" s="636"/>
      <c r="VXC41" s="636"/>
      <c r="VXD41" s="636"/>
      <c r="VXE41" s="636"/>
      <c r="VXF41" s="636"/>
      <c r="VXG41" s="636"/>
      <c r="VXH41" s="636"/>
      <c r="VXI41" s="636"/>
      <c r="VXJ41" s="636"/>
      <c r="VXK41" s="636"/>
      <c r="VXL41" s="636"/>
      <c r="VXM41" s="636"/>
      <c r="VXN41" s="636"/>
      <c r="VXO41" s="636"/>
      <c r="VXP41" s="636"/>
      <c r="VXQ41" s="636"/>
      <c r="VXR41" s="636"/>
      <c r="VXS41" s="636"/>
      <c r="VXT41" s="636"/>
      <c r="VXU41" s="636"/>
      <c r="VXV41" s="636"/>
      <c r="VXW41" s="636"/>
      <c r="VXX41" s="636"/>
      <c r="VXY41" s="636"/>
      <c r="VXZ41" s="636"/>
      <c r="VYA41" s="636"/>
      <c r="VYB41" s="636"/>
      <c r="VYC41" s="636"/>
      <c r="VYD41" s="636"/>
      <c r="VYE41" s="636"/>
      <c r="VYF41" s="636"/>
      <c r="VYG41" s="636"/>
      <c r="VYH41" s="636"/>
      <c r="VYI41" s="636"/>
      <c r="VYJ41" s="636"/>
      <c r="VYK41" s="636"/>
      <c r="VYL41" s="636"/>
      <c r="VYM41" s="636"/>
      <c r="VYN41" s="636"/>
      <c r="VYO41" s="636"/>
      <c r="VYP41" s="636"/>
      <c r="VYQ41" s="636"/>
      <c r="VYR41" s="636"/>
      <c r="VYS41" s="636"/>
      <c r="VYT41" s="636"/>
      <c r="VYU41" s="636"/>
      <c r="VYV41" s="636"/>
      <c r="VYW41" s="636"/>
      <c r="VYX41" s="636"/>
      <c r="VYY41" s="636"/>
      <c r="VYZ41" s="636"/>
      <c r="VZA41" s="636"/>
      <c r="VZB41" s="636"/>
      <c r="VZC41" s="636"/>
      <c r="VZD41" s="636"/>
      <c r="VZE41" s="636"/>
      <c r="VZF41" s="636"/>
      <c r="VZG41" s="636"/>
      <c r="VZH41" s="636"/>
      <c r="VZI41" s="636"/>
      <c r="VZJ41" s="636"/>
      <c r="VZK41" s="636"/>
      <c r="VZL41" s="636"/>
      <c r="VZM41" s="636"/>
      <c r="VZN41" s="636"/>
      <c r="VZO41" s="636"/>
      <c r="VZP41" s="636"/>
      <c r="VZQ41" s="636"/>
      <c r="VZR41" s="636"/>
      <c r="VZS41" s="636"/>
      <c r="VZT41" s="636"/>
      <c r="VZU41" s="636"/>
      <c r="VZV41" s="636"/>
      <c r="VZW41" s="636"/>
      <c r="VZX41" s="636"/>
      <c r="VZY41" s="636"/>
      <c r="VZZ41" s="636"/>
      <c r="WAA41" s="636"/>
      <c r="WAB41" s="636"/>
      <c r="WAC41" s="636"/>
      <c r="WAD41" s="636"/>
      <c r="WAE41" s="636"/>
      <c r="WAF41" s="636"/>
      <c r="WAG41" s="636"/>
      <c r="WAH41" s="636"/>
      <c r="WAI41" s="636"/>
      <c r="WAJ41" s="636"/>
      <c r="WAK41" s="636"/>
      <c r="WAL41" s="636"/>
      <c r="WAM41" s="636"/>
      <c r="WAN41" s="636"/>
      <c r="WAO41" s="636"/>
      <c r="WAP41" s="636"/>
      <c r="WAQ41" s="636"/>
      <c r="WAR41" s="636"/>
      <c r="WAS41" s="636"/>
      <c r="WAT41" s="636"/>
      <c r="WAU41" s="636"/>
      <c r="WAV41" s="636"/>
      <c r="WAW41" s="636"/>
      <c r="WAX41" s="636"/>
      <c r="WAY41" s="636"/>
      <c r="WAZ41" s="636"/>
      <c r="WBA41" s="636"/>
      <c r="WBB41" s="636"/>
      <c r="WBC41" s="636"/>
      <c r="WBD41" s="636"/>
      <c r="WBE41" s="636"/>
      <c r="WBF41" s="636"/>
      <c r="WBG41" s="636"/>
      <c r="WBH41" s="636"/>
      <c r="WBI41" s="636"/>
      <c r="WBJ41" s="636"/>
      <c r="WBK41" s="636"/>
      <c r="WBL41" s="636"/>
      <c r="WBM41" s="636"/>
      <c r="WBN41" s="636"/>
      <c r="WBO41" s="636"/>
      <c r="WBP41" s="636"/>
      <c r="WBQ41" s="636"/>
      <c r="WBR41" s="636"/>
      <c r="WBS41" s="636"/>
      <c r="WBT41" s="636"/>
      <c r="WBU41" s="636"/>
      <c r="WBV41" s="636"/>
      <c r="WBW41" s="636"/>
      <c r="WBX41" s="636"/>
      <c r="WBY41" s="636"/>
      <c r="WBZ41" s="636"/>
      <c r="WCA41" s="636"/>
      <c r="WCB41" s="636"/>
      <c r="WCC41" s="636"/>
      <c r="WCD41" s="636"/>
      <c r="WCE41" s="636"/>
      <c r="WCF41" s="636"/>
      <c r="WCG41" s="636"/>
      <c r="WCH41" s="636"/>
      <c r="WCI41" s="636"/>
      <c r="WCJ41" s="636"/>
      <c r="WCK41" s="636"/>
      <c r="WCL41" s="636"/>
      <c r="WCM41" s="636"/>
      <c r="WCN41" s="636"/>
      <c r="WCO41" s="636"/>
      <c r="WCP41" s="636"/>
      <c r="WCQ41" s="636"/>
      <c r="WCR41" s="636"/>
      <c r="WCS41" s="636"/>
      <c r="WCT41" s="636"/>
      <c r="WCU41" s="636"/>
      <c r="WCV41" s="636"/>
      <c r="WCW41" s="636"/>
      <c r="WCX41" s="636"/>
      <c r="WCY41" s="636"/>
      <c r="WCZ41" s="636"/>
      <c r="WDA41" s="636"/>
      <c r="WDB41" s="636"/>
      <c r="WDC41" s="636"/>
      <c r="WDD41" s="636"/>
      <c r="WDE41" s="636"/>
      <c r="WDF41" s="636"/>
      <c r="WDG41" s="636"/>
      <c r="WDH41" s="636"/>
      <c r="WDI41" s="636"/>
      <c r="WDJ41" s="636"/>
      <c r="WDK41" s="636"/>
      <c r="WDL41" s="636"/>
      <c r="WDM41" s="636"/>
      <c r="WDN41" s="636"/>
      <c r="WDO41" s="636"/>
      <c r="WDP41" s="636"/>
      <c r="WDQ41" s="636"/>
      <c r="WDR41" s="636"/>
      <c r="WDS41" s="636"/>
      <c r="WDT41" s="636"/>
      <c r="WDU41" s="636"/>
      <c r="WDV41" s="636"/>
      <c r="WDW41" s="636"/>
      <c r="WDX41" s="636"/>
      <c r="WDY41" s="636"/>
      <c r="WDZ41" s="636"/>
      <c r="WEA41" s="636"/>
      <c r="WEB41" s="636"/>
      <c r="WEC41" s="636"/>
      <c r="WED41" s="636"/>
      <c r="WEE41" s="636"/>
      <c r="WEF41" s="636"/>
      <c r="WEG41" s="636"/>
      <c r="WEH41" s="636"/>
      <c r="WEI41" s="636"/>
      <c r="WEJ41" s="636"/>
      <c r="WEK41" s="636"/>
      <c r="WEL41" s="636"/>
      <c r="WEM41" s="636"/>
      <c r="WEN41" s="636"/>
      <c r="WEO41" s="636"/>
      <c r="WEP41" s="636"/>
      <c r="WEQ41" s="636"/>
      <c r="WER41" s="636"/>
      <c r="WES41" s="636"/>
      <c r="WET41" s="636"/>
      <c r="WEU41" s="636"/>
      <c r="WEV41" s="636"/>
      <c r="WEW41" s="636"/>
      <c r="WEX41" s="636"/>
      <c r="WEY41" s="636"/>
      <c r="WEZ41" s="636"/>
      <c r="WFA41" s="636"/>
      <c r="WFB41" s="636"/>
      <c r="WFC41" s="636"/>
      <c r="WFD41" s="636"/>
      <c r="WFE41" s="636"/>
      <c r="WFF41" s="636"/>
      <c r="WFG41" s="636"/>
      <c r="WFH41" s="636"/>
      <c r="WFI41" s="636"/>
      <c r="WFJ41" s="636"/>
      <c r="WFK41" s="636"/>
      <c r="WFL41" s="636"/>
      <c r="WFM41" s="636"/>
      <c r="WFN41" s="636"/>
      <c r="WFO41" s="636"/>
      <c r="WFP41" s="636"/>
      <c r="WFQ41" s="636"/>
      <c r="WFR41" s="636"/>
      <c r="WFS41" s="636"/>
      <c r="WFT41" s="636"/>
      <c r="WFU41" s="636"/>
      <c r="WFV41" s="636"/>
      <c r="WFW41" s="636"/>
      <c r="WFX41" s="636"/>
      <c r="WFY41" s="636"/>
      <c r="WFZ41" s="636"/>
      <c r="WGA41" s="636"/>
      <c r="WGB41" s="636"/>
      <c r="WGC41" s="636"/>
      <c r="WGD41" s="636"/>
      <c r="WGE41" s="636"/>
      <c r="WGF41" s="636"/>
      <c r="WGG41" s="636"/>
      <c r="WGH41" s="636"/>
      <c r="WGI41" s="636"/>
      <c r="WGJ41" s="636"/>
      <c r="WGK41" s="636"/>
      <c r="WGL41" s="636"/>
      <c r="WGM41" s="636"/>
      <c r="WGN41" s="636"/>
      <c r="WGO41" s="636"/>
      <c r="WGP41" s="636"/>
      <c r="WGQ41" s="636"/>
      <c r="WGR41" s="636"/>
      <c r="WGS41" s="636"/>
      <c r="WGT41" s="636"/>
      <c r="WGU41" s="636"/>
      <c r="WGV41" s="636"/>
      <c r="WGW41" s="636"/>
      <c r="WGX41" s="636"/>
      <c r="WGY41" s="636"/>
      <c r="WGZ41" s="636"/>
      <c r="WHA41" s="636"/>
      <c r="WHB41" s="636"/>
      <c r="WHC41" s="636"/>
      <c r="WHD41" s="636"/>
      <c r="WHE41" s="636"/>
      <c r="WHF41" s="636"/>
      <c r="WHG41" s="636"/>
      <c r="WHH41" s="636"/>
      <c r="WHI41" s="636"/>
      <c r="WHJ41" s="636"/>
      <c r="WHK41" s="636"/>
      <c r="WHL41" s="636"/>
      <c r="WHM41" s="636"/>
      <c r="WHN41" s="636"/>
      <c r="WHO41" s="636"/>
      <c r="WHP41" s="636"/>
      <c r="WHQ41" s="636"/>
      <c r="WHR41" s="636"/>
      <c r="WHS41" s="636"/>
      <c r="WHT41" s="636"/>
      <c r="WHU41" s="636"/>
      <c r="WHV41" s="636"/>
      <c r="WHW41" s="636"/>
      <c r="WHX41" s="636"/>
      <c r="WHY41" s="636"/>
      <c r="WHZ41" s="636"/>
      <c r="WIA41" s="636"/>
      <c r="WIB41" s="636"/>
      <c r="WIC41" s="636"/>
      <c r="WID41" s="636"/>
      <c r="WIE41" s="636"/>
      <c r="WIF41" s="636"/>
      <c r="WIG41" s="636"/>
      <c r="WIH41" s="636"/>
      <c r="WII41" s="636"/>
      <c r="WIJ41" s="636"/>
      <c r="WIK41" s="636"/>
      <c r="WIL41" s="636"/>
      <c r="WIM41" s="636"/>
      <c r="WIN41" s="636"/>
      <c r="WIO41" s="636"/>
      <c r="WIP41" s="636"/>
      <c r="WIQ41" s="636"/>
      <c r="WIR41" s="636"/>
      <c r="WIS41" s="636"/>
      <c r="WIT41" s="636"/>
      <c r="WIU41" s="636"/>
      <c r="WIV41" s="636"/>
      <c r="WIW41" s="636"/>
      <c r="WIX41" s="636"/>
      <c r="WIY41" s="636"/>
      <c r="WIZ41" s="636"/>
      <c r="WJA41" s="636"/>
      <c r="WJB41" s="636"/>
      <c r="WJC41" s="636"/>
      <c r="WJD41" s="636"/>
      <c r="WJE41" s="636"/>
      <c r="WJF41" s="636"/>
      <c r="WJG41" s="636"/>
      <c r="WJH41" s="636"/>
      <c r="WJI41" s="636"/>
      <c r="WJJ41" s="636"/>
      <c r="WJK41" s="636"/>
      <c r="WJL41" s="636"/>
      <c r="WJM41" s="636"/>
      <c r="WJN41" s="636"/>
      <c r="WJO41" s="636"/>
      <c r="WJP41" s="636"/>
      <c r="WJQ41" s="636"/>
      <c r="WJR41" s="636"/>
      <c r="WJS41" s="636"/>
      <c r="WJT41" s="636"/>
      <c r="WJU41" s="636"/>
      <c r="WJV41" s="636"/>
      <c r="WJW41" s="636"/>
      <c r="WJX41" s="636"/>
      <c r="WJY41" s="636"/>
      <c r="WJZ41" s="636"/>
      <c r="WKA41" s="636"/>
      <c r="WKB41" s="636"/>
      <c r="WKC41" s="636"/>
      <c r="WKD41" s="636"/>
      <c r="WKE41" s="636"/>
      <c r="WKF41" s="636"/>
      <c r="WKG41" s="636"/>
      <c r="WKH41" s="636"/>
      <c r="WKI41" s="636"/>
      <c r="WKJ41" s="636"/>
      <c r="WKK41" s="636"/>
      <c r="WKL41" s="636"/>
      <c r="WKM41" s="636"/>
      <c r="WKN41" s="636"/>
      <c r="WKO41" s="636"/>
      <c r="WKP41" s="636"/>
      <c r="WKQ41" s="636"/>
      <c r="WKR41" s="636"/>
      <c r="WKS41" s="636"/>
      <c r="WKT41" s="636"/>
      <c r="WKU41" s="636"/>
      <c r="WKV41" s="636"/>
      <c r="WKW41" s="636"/>
      <c r="WKX41" s="636"/>
      <c r="WKY41" s="636"/>
      <c r="WKZ41" s="636"/>
      <c r="WLA41" s="636"/>
      <c r="WLB41" s="636"/>
      <c r="WLC41" s="636"/>
      <c r="WLD41" s="636"/>
      <c r="WLE41" s="636"/>
      <c r="WLF41" s="636"/>
      <c r="WLG41" s="636"/>
      <c r="WLH41" s="636"/>
      <c r="WLI41" s="636"/>
      <c r="WLJ41" s="636"/>
      <c r="WLK41" s="636"/>
      <c r="WLL41" s="636"/>
      <c r="WLM41" s="636"/>
      <c r="WLN41" s="636"/>
      <c r="WLO41" s="636"/>
      <c r="WLP41" s="636"/>
      <c r="WLQ41" s="636"/>
      <c r="WLR41" s="636"/>
      <c r="WLS41" s="636"/>
      <c r="WLT41" s="636"/>
      <c r="WLU41" s="636"/>
      <c r="WLV41" s="636"/>
      <c r="WLW41" s="636"/>
      <c r="WLX41" s="636"/>
      <c r="WLY41" s="636"/>
      <c r="WLZ41" s="636"/>
      <c r="WMA41" s="636"/>
      <c r="WMB41" s="636"/>
      <c r="WMC41" s="636"/>
      <c r="WMD41" s="636"/>
      <c r="WME41" s="636"/>
      <c r="WMF41" s="636"/>
      <c r="WMG41" s="636"/>
      <c r="WMH41" s="636"/>
      <c r="WMI41" s="636"/>
      <c r="WMJ41" s="636"/>
      <c r="WMK41" s="636"/>
      <c r="WML41" s="636"/>
      <c r="WMM41" s="636"/>
      <c r="WMN41" s="636"/>
      <c r="WMO41" s="636"/>
      <c r="WMP41" s="636"/>
      <c r="WMQ41" s="636"/>
      <c r="WMR41" s="636"/>
      <c r="WMS41" s="636"/>
      <c r="WMT41" s="636"/>
      <c r="WMU41" s="636"/>
      <c r="WMV41" s="636"/>
      <c r="WMW41" s="636"/>
      <c r="WMX41" s="636"/>
      <c r="WMY41" s="636"/>
      <c r="WMZ41" s="636"/>
      <c r="WNA41" s="636"/>
      <c r="WNB41" s="636"/>
      <c r="WNC41" s="636"/>
      <c r="WND41" s="636"/>
      <c r="WNE41" s="636"/>
      <c r="WNF41" s="636"/>
      <c r="WNG41" s="636"/>
      <c r="WNH41" s="636"/>
      <c r="WNI41" s="636"/>
      <c r="WNJ41" s="636"/>
      <c r="WNK41" s="636"/>
      <c r="WNL41" s="636"/>
      <c r="WNM41" s="636"/>
      <c r="WNN41" s="636"/>
      <c r="WNO41" s="636"/>
      <c r="WNP41" s="636"/>
      <c r="WNQ41" s="636"/>
      <c r="WNR41" s="636"/>
      <c r="WNS41" s="636"/>
      <c r="WNT41" s="636"/>
      <c r="WNU41" s="636"/>
      <c r="WNV41" s="636"/>
      <c r="WNW41" s="636"/>
      <c r="WNX41" s="636"/>
      <c r="WNY41" s="636"/>
      <c r="WNZ41" s="636"/>
      <c r="WOA41" s="636"/>
      <c r="WOB41" s="636"/>
      <c r="WOC41" s="636"/>
      <c r="WOD41" s="636"/>
      <c r="WOE41" s="636"/>
      <c r="WOF41" s="636"/>
      <c r="WOG41" s="636"/>
      <c r="WOH41" s="636"/>
      <c r="WOI41" s="636"/>
      <c r="WOJ41" s="636"/>
      <c r="WOK41" s="636"/>
      <c r="WOL41" s="636"/>
      <c r="WOM41" s="636"/>
      <c r="WON41" s="636"/>
      <c r="WOO41" s="636"/>
      <c r="WOP41" s="636"/>
      <c r="WOQ41" s="636"/>
      <c r="WOR41" s="636"/>
      <c r="WOS41" s="636"/>
      <c r="WOT41" s="636"/>
      <c r="WOU41" s="636"/>
      <c r="WOV41" s="636"/>
      <c r="WOW41" s="636"/>
      <c r="WOX41" s="636"/>
      <c r="WOY41" s="636"/>
      <c r="WOZ41" s="636"/>
      <c r="WPA41" s="636"/>
      <c r="WPB41" s="636"/>
      <c r="WPC41" s="636"/>
      <c r="WPD41" s="636"/>
      <c r="WPE41" s="636"/>
      <c r="WPF41" s="636"/>
      <c r="WPG41" s="636"/>
      <c r="WPH41" s="636"/>
      <c r="WPI41" s="636"/>
      <c r="WPJ41" s="636"/>
      <c r="WPK41" s="636"/>
      <c r="WPL41" s="636"/>
      <c r="WPM41" s="636"/>
      <c r="WPN41" s="636"/>
      <c r="WPO41" s="636"/>
      <c r="WPP41" s="636"/>
      <c r="WPQ41" s="636"/>
      <c r="WPR41" s="636"/>
      <c r="WPS41" s="636"/>
      <c r="WPT41" s="636"/>
      <c r="WPU41" s="636"/>
      <c r="WPV41" s="636"/>
      <c r="WPW41" s="636"/>
      <c r="WPX41" s="636"/>
      <c r="WPY41" s="636"/>
      <c r="WPZ41" s="636"/>
      <c r="WQA41" s="636"/>
      <c r="WQB41" s="636"/>
      <c r="WQC41" s="636"/>
      <c r="WQD41" s="636"/>
      <c r="WQE41" s="636"/>
      <c r="WQF41" s="636"/>
      <c r="WQG41" s="636"/>
      <c r="WQH41" s="636"/>
      <c r="WQI41" s="636"/>
      <c r="WQJ41" s="636"/>
      <c r="WQK41" s="636"/>
      <c r="WQL41" s="636"/>
      <c r="WQM41" s="636"/>
      <c r="WQN41" s="636"/>
      <c r="WQO41" s="636"/>
      <c r="WQP41" s="636"/>
      <c r="WQQ41" s="636"/>
      <c r="WQR41" s="636"/>
      <c r="WQS41" s="636"/>
      <c r="WQT41" s="636"/>
      <c r="WQU41" s="636"/>
      <c r="WQV41" s="636"/>
      <c r="WQW41" s="636"/>
      <c r="WQX41" s="636"/>
      <c r="WQY41" s="636"/>
      <c r="WQZ41" s="636"/>
      <c r="WRA41" s="636"/>
      <c r="WRB41" s="636"/>
      <c r="WRC41" s="636"/>
      <c r="WRD41" s="636"/>
      <c r="WRE41" s="636"/>
      <c r="WRF41" s="636"/>
      <c r="WRG41" s="636"/>
      <c r="WRH41" s="636"/>
      <c r="WRI41" s="636"/>
      <c r="WRJ41" s="636"/>
      <c r="WRK41" s="636"/>
      <c r="WRL41" s="636"/>
      <c r="WRM41" s="636"/>
      <c r="WRN41" s="636"/>
      <c r="WRO41" s="636"/>
      <c r="WRP41" s="636"/>
      <c r="WRQ41" s="636"/>
      <c r="WRR41" s="636"/>
      <c r="WRS41" s="636"/>
      <c r="WRT41" s="636"/>
      <c r="WRU41" s="636"/>
      <c r="WRV41" s="636"/>
      <c r="WRW41" s="636"/>
      <c r="WRX41" s="636"/>
      <c r="WRY41" s="636"/>
      <c r="WRZ41" s="636"/>
      <c r="WSA41" s="636"/>
      <c r="WSB41" s="636"/>
      <c r="WSC41" s="636"/>
      <c r="WSD41" s="636"/>
      <c r="WSE41" s="636"/>
      <c r="WSF41" s="636"/>
      <c r="WSG41" s="636"/>
      <c r="WSH41" s="636"/>
      <c r="WSI41" s="636"/>
      <c r="WSJ41" s="636"/>
      <c r="WSK41" s="636"/>
      <c r="WSL41" s="636"/>
      <c r="WSM41" s="636"/>
      <c r="WSN41" s="636"/>
      <c r="WSO41" s="636"/>
      <c r="WSP41" s="636"/>
      <c r="WSQ41" s="636"/>
      <c r="WSR41" s="636"/>
      <c r="WSS41" s="636"/>
      <c r="WST41" s="636"/>
      <c r="WSU41" s="636"/>
      <c r="WSV41" s="636"/>
      <c r="WSW41" s="636"/>
      <c r="WSX41" s="636"/>
      <c r="WSY41" s="636"/>
      <c r="WSZ41" s="636"/>
      <c r="WTA41" s="636"/>
      <c r="WTB41" s="636"/>
      <c r="WTC41" s="636"/>
      <c r="WTD41" s="636"/>
      <c r="WTE41" s="636"/>
      <c r="WTF41" s="636"/>
      <c r="WTG41" s="636"/>
      <c r="WTH41" s="636"/>
      <c r="WTI41" s="636"/>
      <c r="WTJ41" s="636"/>
      <c r="WTK41" s="636"/>
      <c r="WTL41" s="636"/>
      <c r="WTM41" s="636"/>
      <c r="WTN41" s="636"/>
      <c r="WTO41" s="636"/>
      <c r="WTP41" s="636"/>
      <c r="WTQ41" s="636"/>
      <c r="WTR41" s="636"/>
      <c r="WTS41" s="636"/>
      <c r="WTT41" s="636"/>
      <c r="WTU41" s="636"/>
      <c r="WTV41" s="636"/>
      <c r="WTW41" s="636"/>
      <c r="WTX41" s="636"/>
      <c r="WTY41" s="636"/>
      <c r="WTZ41" s="636"/>
      <c r="WUA41" s="636"/>
      <c r="WUB41" s="636"/>
      <c r="WUC41" s="636"/>
      <c r="WUD41" s="636"/>
      <c r="WUE41" s="636"/>
      <c r="WUF41" s="636"/>
      <c r="WUG41" s="636"/>
      <c r="WUH41" s="636"/>
      <c r="WUI41" s="636"/>
      <c r="WUJ41" s="636"/>
      <c r="WUK41" s="636"/>
      <c r="WUL41" s="636"/>
      <c r="WUM41" s="636"/>
      <c r="WUN41" s="636"/>
      <c r="WUO41" s="636"/>
      <c r="WUP41" s="636"/>
      <c r="WUQ41" s="636"/>
      <c r="WUR41" s="636"/>
      <c r="WUS41" s="636"/>
      <c r="WUT41" s="636"/>
      <c r="WUU41" s="636"/>
      <c r="WUV41" s="636"/>
      <c r="WUW41" s="636"/>
      <c r="WUX41" s="636"/>
      <c r="WUY41" s="636"/>
      <c r="WUZ41" s="636"/>
      <c r="WVA41" s="636"/>
      <c r="WVB41" s="636"/>
      <c r="WVC41" s="636"/>
      <c r="WVD41" s="636"/>
      <c r="WVE41" s="636"/>
      <c r="WVF41" s="636"/>
      <c r="WVG41" s="636"/>
      <c r="WVH41" s="636"/>
      <c r="WVI41" s="636"/>
      <c r="WVJ41" s="636"/>
      <c r="WVK41" s="636"/>
      <c r="WVL41" s="636"/>
      <c r="WVM41" s="636"/>
      <c r="WVN41" s="636"/>
      <c r="WVO41" s="636"/>
      <c r="WVP41" s="636"/>
      <c r="WVQ41" s="636"/>
      <c r="WVR41" s="636"/>
      <c r="WVS41" s="636"/>
      <c r="WVT41" s="636"/>
      <c r="WVU41" s="636"/>
      <c r="WVV41" s="636"/>
      <c r="WVW41" s="636"/>
      <c r="WVX41" s="636"/>
      <c r="WVY41" s="636"/>
      <c r="WVZ41" s="636"/>
      <c r="WWA41" s="636"/>
      <c r="WWB41" s="636"/>
      <c r="WWC41" s="636"/>
      <c r="WWD41" s="636"/>
      <c r="WWE41" s="636"/>
      <c r="WWF41" s="636"/>
      <c r="WWG41" s="636"/>
      <c r="WWH41" s="636"/>
      <c r="WWI41" s="636"/>
      <c r="WWJ41" s="636"/>
      <c r="WWK41" s="636"/>
      <c r="WWL41" s="636"/>
      <c r="WWM41" s="636"/>
      <c r="WWN41" s="636"/>
      <c r="WWO41" s="636"/>
      <c r="WWP41" s="636"/>
      <c r="WWQ41" s="636"/>
      <c r="WWR41" s="636"/>
      <c r="WWS41" s="636"/>
      <c r="WWT41" s="636"/>
      <c r="WWU41" s="636"/>
      <c r="WWV41" s="636"/>
      <c r="WWW41" s="636"/>
      <c r="WWX41" s="636"/>
      <c r="WWY41" s="636"/>
      <c r="WWZ41" s="636"/>
      <c r="WXA41" s="636"/>
      <c r="WXB41" s="636"/>
      <c r="WXC41" s="636"/>
      <c r="WXD41" s="636"/>
      <c r="WXE41" s="636"/>
      <c r="WXF41" s="636"/>
      <c r="WXG41" s="636"/>
      <c r="WXH41" s="636"/>
      <c r="WXI41" s="636"/>
      <c r="WXJ41" s="636"/>
      <c r="WXK41" s="636"/>
      <c r="WXL41" s="636"/>
      <c r="WXM41" s="636"/>
      <c r="WXN41" s="636"/>
      <c r="WXO41" s="636"/>
      <c r="WXP41" s="636"/>
      <c r="WXQ41" s="636"/>
      <c r="WXR41" s="636"/>
      <c r="WXS41" s="636"/>
      <c r="WXT41" s="636"/>
      <c r="WXU41" s="636"/>
      <c r="WXV41" s="636"/>
      <c r="WXW41" s="636"/>
      <c r="WXX41" s="636"/>
      <c r="WXY41" s="636"/>
      <c r="WXZ41" s="636"/>
      <c r="WYA41" s="636"/>
      <c r="WYB41" s="636"/>
      <c r="WYC41" s="636"/>
      <c r="WYD41" s="636"/>
      <c r="WYE41" s="636"/>
      <c r="WYF41" s="636"/>
      <c r="WYG41" s="636"/>
      <c r="WYH41" s="636"/>
      <c r="WYI41" s="636"/>
      <c r="WYJ41" s="636"/>
      <c r="WYK41" s="636"/>
      <c r="WYL41" s="636"/>
      <c r="WYM41" s="636"/>
      <c r="WYN41" s="636"/>
      <c r="WYO41" s="636"/>
      <c r="WYP41" s="636"/>
      <c r="WYQ41" s="636"/>
      <c r="WYR41" s="636"/>
      <c r="WYS41" s="636"/>
      <c r="WYT41" s="636"/>
      <c r="WYU41" s="636"/>
      <c r="WYV41" s="636"/>
      <c r="WYW41" s="636"/>
      <c r="WYX41" s="636"/>
      <c r="WYY41" s="636"/>
      <c r="WYZ41" s="636"/>
      <c r="WZA41" s="636"/>
      <c r="WZB41" s="636"/>
      <c r="WZC41" s="636"/>
      <c r="WZD41" s="636"/>
      <c r="WZE41" s="636"/>
      <c r="WZF41" s="636"/>
      <c r="WZG41" s="636"/>
      <c r="WZH41" s="636"/>
      <c r="WZI41" s="636"/>
      <c r="WZJ41" s="636"/>
      <c r="WZK41" s="636"/>
      <c r="WZL41" s="636"/>
      <c r="WZM41" s="636"/>
      <c r="WZN41" s="636"/>
      <c r="WZO41" s="636"/>
      <c r="WZP41" s="636"/>
      <c r="WZQ41" s="636"/>
      <c r="WZR41" s="636"/>
    </row>
    <row r="42" spans="1:16242" s="638" customFormat="1">
      <c r="A42" s="584"/>
      <c r="B42" s="585"/>
      <c r="C42" s="819"/>
      <c r="D42" s="614" t="s">
        <v>1001</v>
      </c>
      <c r="E42" s="615"/>
      <c r="F42" s="598"/>
      <c r="G42" s="599">
        <f>IF(Metrics!G$11="Fri", MIN(Metrics!K$30:CV$30),
IF(Metrics!G$11="Sat", MIN(Metrics!J$30:CV$30),
MIN(Metrics!I$30:CV$30)))</f>
        <v>0</v>
      </c>
      <c r="H42" s="602"/>
      <c r="I42" s="602"/>
      <c r="J42" s="602"/>
      <c r="K42" s="602"/>
      <c r="L42" s="602"/>
      <c r="M42" s="602"/>
      <c r="N42" s="602"/>
      <c r="O42" s="602"/>
      <c r="P42" s="602"/>
      <c r="Q42" s="602"/>
      <c r="R42" s="602"/>
      <c r="S42" s="602"/>
      <c r="T42" s="602"/>
      <c r="U42" s="602"/>
      <c r="V42" s="602"/>
      <c r="W42" s="602"/>
      <c r="X42" s="602"/>
      <c r="Y42" s="602"/>
      <c r="Z42" s="602"/>
      <c r="AA42" s="602"/>
      <c r="AB42" s="602"/>
      <c r="AC42" s="602"/>
      <c r="AD42" s="602"/>
      <c r="AE42" s="602"/>
      <c r="AF42" s="602"/>
      <c r="AG42" s="602"/>
      <c r="AH42" s="602"/>
      <c r="AI42" s="602"/>
      <c r="AJ42" s="602"/>
      <c r="AK42" s="602"/>
      <c r="AL42" s="602"/>
      <c r="AM42" s="602"/>
      <c r="AN42" s="602"/>
      <c r="AO42" s="602"/>
      <c r="AP42" s="602"/>
      <c r="AQ42" s="602"/>
      <c r="AR42" s="602"/>
      <c r="AS42" s="602"/>
      <c r="AT42" s="602"/>
      <c r="AU42" s="602"/>
      <c r="AV42" s="602"/>
      <c r="AW42" s="602"/>
      <c r="AX42" s="602"/>
      <c r="AY42" s="602"/>
      <c r="AZ42" s="602"/>
      <c r="BA42" s="602"/>
      <c r="BB42" s="602"/>
      <c r="BC42" s="602"/>
      <c r="BD42" s="602"/>
      <c r="BE42" s="602"/>
      <c r="BF42" s="602"/>
      <c r="BG42" s="602"/>
      <c r="BH42" s="602"/>
      <c r="BI42" s="602"/>
      <c r="BJ42" s="602"/>
      <c r="BK42" s="602"/>
      <c r="BL42" s="602"/>
      <c r="BM42" s="602"/>
      <c r="BN42" s="602"/>
      <c r="BO42" s="602"/>
      <c r="BP42" s="602"/>
      <c r="BQ42" s="602"/>
      <c r="BR42" s="602"/>
      <c r="BS42" s="602"/>
      <c r="BT42" s="602"/>
      <c r="BU42" s="602"/>
      <c r="BV42" s="602"/>
      <c r="BW42" s="602"/>
      <c r="BX42" s="602"/>
      <c r="BY42" s="602"/>
      <c r="BZ42" s="602"/>
      <c r="CA42" s="602"/>
      <c r="CB42" s="602"/>
      <c r="CC42" s="602"/>
      <c r="CD42" s="602"/>
      <c r="CE42" s="602"/>
      <c r="CF42" s="602"/>
      <c r="CG42" s="602"/>
      <c r="CH42" s="602"/>
      <c r="CI42" s="602"/>
      <c r="CJ42" s="602"/>
      <c r="CK42" s="602"/>
      <c r="CL42" s="602"/>
      <c r="CM42" s="602"/>
      <c r="CN42" s="602"/>
      <c r="CO42" s="602"/>
      <c r="CP42" s="602"/>
      <c r="CQ42" s="602"/>
      <c r="CR42" s="602"/>
      <c r="CS42" s="602"/>
      <c r="CT42" s="602"/>
      <c r="CU42" s="602"/>
      <c r="CV42" s="602"/>
      <c r="CW42" s="602"/>
      <c r="CX42" s="602"/>
      <c r="CY42" s="602"/>
      <c r="CZ42" s="602"/>
      <c r="DA42" s="602"/>
      <c r="DB42" s="602"/>
      <c r="DC42" s="602"/>
      <c r="DD42" s="602"/>
      <c r="DE42" s="602"/>
      <c r="DF42" s="602"/>
      <c r="DG42" s="602"/>
      <c r="DH42" s="602"/>
      <c r="DI42" s="602"/>
      <c r="DJ42" s="602"/>
      <c r="DK42" s="636"/>
      <c r="DL42" s="636"/>
      <c r="DM42" s="636"/>
      <c r="DN42" s="636"/>
      <c r="DO42" s="636"/>
      <c r="DP42" s="636"/>
      <c r="DQ42" s="636"/>
      <c r="DR42" s="636"/>
      <c r="DS42" s="636"/>
      <c r="DT42" s="636"/>
      <c r="DU42" s="636"/>
      <c r="DV42" s="636"/>
      <c r="DW42" s="636"/>
      <c r="DX42" s="636"/>
      <c r="DY42" s="636"/>
      <c r="DZ42" s="636"/>
      <c r="EA42" s="636"/>
      <c r="EB42" s="636"/>
      <c r="EC42" s="636"/>
      <c r="ED42" s="636"/>
      <c r="EE42" s="636"/>
      <c r="EF42" s="636"/>
      <c r="EG42" s="636"/>
      <c r="EH42" s="636"/>
      <c r="EI42" s="636"/>
      <c r="EJ42" s="636"/>
      <c r="EK42" s="636"/>
      <c r="EL42" s="636"/>
      <c r="EM42" s="636"/>
      <c r="EN42" s="636"/>
      <c r="EO42" s="636"/>
      <c r="EP42" s="636"/>
      <c r="EQ42" s="636"/>
      <c r="ER42" s="636"/>
      <c r="ES42" s="636"/>
      <c r="ET42" s="636"/>
      <c r="EU42" s="636"/>
      <c r="EV42" s="636"/>
      <c r="EW42" s="636"/>
      <c r="EX42" s="636"/>
      <c r="EY42" s="636"/>
      <c r="EZ42" s="636"/>
      <c r="FA42" s="636"/>
      <c r="FB42" s="636"/>
      <c r="FC42" s="636"/>
      <c r="FD42" s="636"/>
      <c r="FE42" s="636"/>
      <c r="FF42" s="636"/>
      <c r="FG42" s="636"/>
      <c r="FH42" s="636"/>
      <c r="FI42" s="636"/>
      <c r="FJ42" s="636"/>
      <c r="FK42" s="636"/>
      <c r="FL42" s="636"/>
      <c r="FM42" s="636"/>
      <c r="FN42" s="636"/>
      <c r="FO42" s="636"/>
      <c r="FP42" s="636"/>
      <c r="FQ42" s="636"/>
      <c r="FR42" s="636"/>
      <c r="FS42" s="636"/>
      <c r="FT42" s="636"/>
      <c r="FU42" s="636"/>
      <c r="FV42" s="636"/>
      <c r="FW42" s="636"/>
      <c r="FX42" s="636"/>
      <c r="FY42" s="636"/>
      <c r="FZ42" s="636"/>
      <c r="GA42" s="636"/>
      <c r="GB42" s="636"/>
      <c r="GC42" s="636"/>
      <c r="GD42" s="636"/>
      <c r="GE42" s="636"/>
      <c r="GF42" s="636"/>
      <c r="GG42" s="636"/>
      <c r="GH42" s="636"/>
      <c r="GI42" s="636"/>
      <c r="GJ42" s="636"/>
      <c r="GK42" s="636"/>
      <c r="GL42" s="636"/>
      <c r="GM42" s="636"/>
      <c r="GN42" s="636"/>
      <c r="GO42" s="636"/>
      <c r="GP42" s="636"/>
      <c r="GQ42" s="636"/>
      <c r="GR42" s="636"/>
      <c r="GS42" s="636"/>
      <c r="GT42" s="636"/>
      <c r="GU42" s="636"/>
      <c r="GV42" s="636"/>
      <c r="GW42" s="636"/>
      <c r="GX42" s="636"/>
      <c r="GY42" s="636"/>
      <c r="GZ42" s="636"/>
      <c r="HA42" s="636"/>
      <c r="HB42" s="636"/>
      <c r="HC42" s="636"/>
      <c r="HD42" s="636"/>
      <c r="HE42" s="636"/>
      <c r="HF42" s="636"/>
      <c r="HG42" s="636"/>
      <c r="HH42" s="636"/>
      <c r="HI42" s="636"/>
      <c r="HJ42" s="636"/>
      <c r="HK42" s="636"/>
      <c r="HL42" s="636"/>
      <c r="HM42" s="636"/>
      <c r="HN42" s="636"/>
      <c r="HO42" s="636"/>
      <c r="HP42" s="636"/>
      <c r="HQ42" s="636"/>
      <c r="HR42" s="636"/>
      <c r="HS42" s="636"/>
      <c r="HT42" s="636"/>
      <c r="HU42" s="636"/>
      <c r="HV42" s="636"/>
      <c r="HW42" s="636"/>
      <c r="HX42" s="636"/>
      <c r="HY42" s="636"/>
      <c r="HZ42" s="636"/>
      <c r="IA42" s="636"/>
      <c r="IB42" s="636"/>
      <c r="IC42" s="636"/>
      <c r="ID42" s="636"/>
      <c r="IE42" s="636"/>
      <c r="IF42" s="636"/>
      <c r="IG42" s="636"/>
      <c r="IH42" s="636"/>
      <c r="II42" s="636"/>
      <c r="IJ42" s="636"/>
      <c r="IK42" s="636"/>
      <c r="IL42" s="636"/>
      <c r="IM42" s="636"/>
      <c r="IN42" s="636"/>
      <c r="IO42" s="636"/>
      <c r="IP42" s="636"/>
      <c r="IQ42" s="636"/>
      <c r="IR42" s="636"/>
      <c r="IS42" s="636"/>
      <c r="IT42" s="636"/>
      <c r="IU42" s="636"/>
      <c r="IV42" s="636"/>
      <c r="IW42" s="636"/>
      <c r="IX42" s="636"/>
      <c r="IY42" s="636"/>
      <c r="IZ42" s="636"/>
      <c r="JA42" s="636"/>
      <c r="JB42" s="636"/>
      <c r="JC42" s="636"/>
      <c r="JD42" s="636"/>
      <c r="JE42" s="636"/>
      <c r="JF42" s="636"/>
      <c r="JG42" s="636"/>
      <c r="JH42" s="636"/>
      <c r="JI42" s="636"/>
      <c r="JJ42" s="636"/>
      <c r="JK42" s="636"/>
      <c r="JL42" s="636"/>
      <c r="JM42" s="636"/>
      <c r="JN42" s="636"/>
      <c r="JO42" s="636"/>
      <c r="JP42" s="636"/>
      <c r="JQ42" s="636"/>
      <c r="JR42" s="636"/>
      <c r="JS42" s="636"/>
      <c r="JT42" s="636"/>
      <c r="JU42" s="636"/>
      <c r="JV42" s="636"/>
      <c r="JW42" s="636"/>
      <c r="JX42" s="636"/>
      <c r="JY42" s="636"/>
      <c r="JZ42" s="636"/>
      <c r="KA42" s="636"/>
      <c r="KB42" s="636"/>
      <c r="KC42" s="636"/>
      <c r="KD42" s="636"/>
      <c r="KE42" s="636"/>
      <c r="KF42" s="636"/>
      <c r="KG42" s="636"/>
      <c r="KH42" s="636"/>
      <c r="KI42" s="636"/>
      <c r="KJ42" s="636"/>
      <c r="KK42" s="636"/>
      <c r="KL42" s="636"/>
      <c r="KM42" s="636"/>
      <c r="KN42" s="636"/>
      <c r="KO42" s="636"/>
      <c r="KP42" s="636"/>
      <c r="KQ42" s="636"/>
      <c r="KR42" s="636"/>
      <c r="KS42" s="636"/>
      <c r="KT42" s="636"/>
      <c r="KU42" s="636"/>
      <c r="KV42" s="636"/>
      <c r="KW42" s="636"/>
      <c r="KX42" s="636"/>
      <c r="KY42" s="636"/>
      <c r="KZ42" s="636"/>
      <c r="LA42" s="636"/>
      <c r="LB42" s="636"/>
      <c r="LC42" s="636"/>
      <c r="LD42" s="636"/>
      <c r="LE42" s="636"/>
      <c r="LF42" s="636"/>
      <c r="LG42" s="636"/>
      <c r="LH42" s="636"/>
      <c r="LI42" s="636"/>
      <c r="LJ42" s="636"/>
      <c r="LK42" s="636"/>
      <c r="LL42" s="636"/>
      <c r="LM42" s="636"/>
      <c r="LN42" s="636"/>
      <c r="LO42" s="636"/>
      <c r="LP42" s="636"/>
      <c r="LQ42" s="636"/>
      <c r="LR42" s="636"/>
      <c r="LS42" s="636"/>
      <c r="LT42" s="636"/>
      <c r="LU42" s="636"/>
      <c r="LV42" s="636"/>
      <c r="LW42" s="636"/>
      <c r="LX42" s="636"/>
      <c r="LY42" s="636"/>
      <c r="LZ42" s="636"/>
      <c r="MA42" s="636"/>
      <c r="MB42" s="636"/>
      <c r="MC42" s="636"/>
      <c r="MD42" s="636"/>
      <c r="ME42" s="636"/>
      <c r="MF42" s="636"/>
      <c r="MG42" s="636"/>
      <c r="MH42" s="636"/>
      <c r="MI42" s="636"/>
      <c r="MJ42" s="636"/>
      <c r="MK42" s="636"/>
      <c r="ML42" s="636"/>
      <c r="MM42" s="636"/>
      <c r="MN42" s="636"/>
      <c r="MO42" s="636"/>
      <c r="MP42" s="636"/>
      <c r="MQ42" s="636"/>
      <c r="MR42" s="636"/>
      <c r="MS42" s="636"/>
      <c r="MT42" s="636"/>
      <c r="MU42" s="636"/>
      <c r="MV42" s="636"/>
      <c r="MW42" s="636"/>
      <c r="MX42" s="636"/>
      <c r="MY42" s="636"/>
      <c r="MZ42" s="636"/>
      <c r="NA42" s="636"/>
      <c r="NB42" s="636"/>
      <c r="NC42" s="636"/>
      <c r="ND42" s="636"/>
      <c r="NE42" s="636"/>
      <c r="NF42" s="636"/>
      <c r="NG42" s="636"/>
      <c r="NH42" s="636"/>
      <c r="NI42" s="636"/>
      <c r="NJ42" s="636"/>
      <c r="NK42" s="636"/>
      <c r="NL42" s="636"/>
      <c r="NM42" s="636"/>
      <c r="NN42" s="636"/>
      <c r="NO42" s="636"/>
      <c r="NP42" s="636"/>
      <c r="NQ42" s="636"/>
      <c r="NR42" s="636"/>
      <c r="NS42" s="636"/>
      <c r="NT42" s="636"/>
      <c r="NU42" s="636"/>
      <c r="NV42" s="636"/>
      <c r="NW42" s="636"/>
      <c r="NX42" s="636"/>
      <c r="NY42" s="636"/>
      <c r="NZ42" s="636"/>
      <c r="OA42" s="636"/>
      <c r="OB42" s="636"/>
      <c r="OC42" s="636"/>
      <c r="OD42" s="636"/>
      <c r="OE42" s="636"/>
      <c r="OF42" s="636"/>
      <c r="OG42" s="636"/>
      <c r="OH42" s="636"/>
      <c r="OI42" s="636"/>
      <c r="OJ42" s="636"/>
      <c r="OK42" s="636"/>
      <c r="OL42" s="636"/>
      <c r="OM42" s="636"/>
      <c r="ON42" s="636"/>
      <c r="OO42" s="636"/>
      <c r="OP42" s="636"/>
      <c r="OQ42" s="636"/>
      <c r="OR42" s="636"/>
      <c r="OS42" s="636"/>
      <c r="OT42" s="636"/>
      <c r="OU42" s="636"/>
      <c r="OV42" s="636"/>
      <c r="OW42" s="636"/>
      <c r="OX42" s="636"/>
      <c r="OY42" s="636"/>
      <c r="OZ42" s="636"/>
      <c r="PA42" s="636"/>
      <c r="PB42" s="636"/>
      <c r="PC42" s="636"/>
      <c r="PD42" s="636"/>
      <c r="PE42" s="636"/>
      <c r="PF42" s="636"/>
      <c r="PG42" s="636"/>
      <c r="PH42" s="636"/>
      <c r="PI42" s="636"/>
      <c r="PJ42" s="636"/>
      <c r="PK42" s="636"/>
      <c r="PL42" s="636"/>
      <c r="PM42" s="636"/>
      <c r="PN42" s="636"/>
      <c r="PO42" s="636"/>
      <c r="PP42" s="636"/>
      <c r="PQ42" s="636"/>
      <c r="PR42" s="636"/>
      <c r="PS42" s="636"/>
      <c r="PT42" s="636"/>
      <c r="PU42" s="636"/>
      <c r="PV42" s="636"/>
      <c r="PW42" s="636"/>
      <c r="PX42" s="636"/>
      <c r="PY42" s="636"/>
      <c r="PZ42" s="636"/>
      <c r="QA42" s="636"/>
      <c r="QB42" s="636"/>
      <c r="QC42" s="636"/>
      <c r="QD42" s="636"/>
      <c r="QE42" s="636"/>
      <c r="QF42" s="636"/>
      <c r="QG42" s="636"/>
      <c r="QH42" s="636"/>
      <c r="QI42" s="636"/>
      <c r="QJ42" s="636"/>
      <c r="QK42" s="636"/>
      <c r="QL42" s="636"/>
      <c r="QM42" s="636"/>
      <c r="QN42" s="636"/>
      <c r="QO42" s="636"/>
      <c r="QP42" s="636"/>
      <c r="QQ42" s="636"/>
      <c r="QR42" s="636"/>
      <c r="QS42" s="636"/>
      <c r="QT42" s="636"/>
      <c r="QU42" s="636"/>
      <c r="QV42" s="636"/>
      <c r="QW42" s="636"/>
      <c r="QX42" s="636"/>
      <c r="QY42" s="636"/>
      <c r="QZ42" s="636"/>
      <c r="RA42" s="636"/>
      <c r="RB42" s="636"/>
      <c r="RC42" s="636"/>
      <c r="RD42" s="636"/>
      <c r="RE42" s="636"/>
      <c r="RF42" s="636"/>
      <c r="RG42" s="636"/>
      <c r="RH42" s="636"/>
      <c r="RI42" s="636"/>
      <c r="RJ42" s="636"/>
      <c r="RK42" s="636"/>
      <c r="RL42" s="636"/>
      <c r="RM42" s="636"/>
      <c r="RN42" s="636"/>
      <c r="RO42" s="636"/>
      <c r="RP42" s="636"/>
      <c r="RQ42" s="636"/>
      <c r="RR42" s="636"/>
      <c r="RS42" s="636"/>
      <c r="RT42" s="636"/>
      <c r="RU42" s="636"/>
      <c r="RV42" s="636"/>
      <c r="RW42" s="636"/>
      <c r="RX42" s="636"/>
      <c r="RY42" s="636"/>
      <c r="RZ42" s="636"/>
      <c r="SA42" s="636"/>
      <c r="SB42" s="636"/>
      <c r="SC42" s="636"/>
      <c r="SD42" s="636"/>
      <c r="SE42" s="636"/>
      <c r="SF42" s="636"/>
      <c r="SG42" s="636"/>
      <c r="SH42" s="636"/>
      <c r="SI42" s="636"/>
      <c r="SJ42" s="636"/>
      <c r="SK42" s="636"/>
      <c r="SL42" s="636"/>
      <c r="SM42" s="636"/>
      <c r="SN42" s="636"/>
      <c r="SO42" s="636"/>
      <c r="SP42" s="636"/>
      <c r="SQ42" s="636"/>
      <c r="SR42" s="636"/>
      <c r="SS42" s="636"/>
      <c r="ST42" s="636"/>
      <c r="SU42" s="636"/>
      <c r="SV42" s="636"/>
      <c r="SW42" s="636"/>
      <c r="SX42" s="636"/>
      <c r="SY42" s="636"/>
      <c r="SZ42" s="636"/>
      <c r="TA42" s="636"/>
      <c r="TB42" s="636"/>
      <c r="TC42" s="636"/>
      <c r="TD42" s="636"/>
      <c r="TE42" s="636"/>
      <c r="TF42" s="636"/>
      <c r="TG42" s="636"/>
      <c r="TH42" s="636"/>
      <c r="TI42" s="636"/>
      <c r="TJ42" s="636"/>
      <c r="TK42" s="636"/>
      <c r="TL42" s="636"/>
      <c r="TM42" s="636"/>
      <c r="TN42" s="636"/>
      <c r="TO42" s="636"/>
      <c r="TP42" s="636"/>
      <c r="TQ42" s="636"/>
      <c r="TR42" s="636"/>
      <c r="TS42" s="636"/>
      <c r="TT42" s="636"/>
      <c r="TU42" s="636"/>
      <c r="TV42" s="636"/>
      <c r="TW42" s="636"/>
      <c r="TX42" s="636"/>
      <c r="TY42" s="636"/>
      <c r="TZ42" s="636"/>
      <c r="UA42" s="636"/>
      <c r="UB42" s="636"/>
      <c r="UC42" s="636"/>
      <c r="UD42" s="636"/>
      <c r="UE42" s="636"/>
      <c r="UF42" s="636"/>
      <c r="UG42" s="636"/>
      <c r="UH42" s="636"/>
      <c r="UI42" s="636"/>
      <c r="UJ42" s="636"/>
      <c r="UK42" s="636"/>
      <c r="UL42" s="636"/>
      <c r="UM42" s="636"/>
      <c r="UN42" s="636"/>
      <c r="UO42" s="636"/>
      <c r="UP42" s="636"/>
      <c r="UQ42" s="636"/>
      <c r="UR42" s="636"/>
      <c r="US42" s="636"/>
      <c r="UT42" s="636"/>
      <c r="UU42" s="636"/>
      <c r="UV42" s="636"/>
      <c r="UW42" s="636"/>
      <c r="UX42" s="636"/>
      <c r="UY42" s="636"/>
      <c r="UZ42" s="636"/>
      <c r="VA42" s="636"/>
      <c r="VB42" s="636"/>
      <c r="VC42" s="636"/>
      <c r="VD42" s="636"/>
      <c r="VE42" s="636"/>
      <c r="VF42" s="636"/>
      <c r="VG42" s="636"/>
      <c r="VH42" s="636"/>
      <c r="VI42" s="636"/>
      <c r="VJ42" s="636"/>
      <c r="VK42" s="636"/>
      <c r="VL42" s="636"/>
      <c r="VM42" s="636"/>
      <c r="VN42" s="636"/>
      <c r="VO42" s="636"/>
      <c r="VP42" s="636"/>
      <c r="VQ42" s="636"/>
      <c r="VR42" s="636"/>
      <c r="VS42" s="636"/>
      <c r="VT42" s="636"/>
      <c r="VU42" s="636"/>
      <c r="VV42" s="636"/>
      <c r="VW42" s="636"/>
      <c r="VX42" s="636"/>
      <c r="VY42" s="636"/>
      <c r="VZ42" s="636"/>
      <c r="WA42" s="636"/>
      <c r="WB42" s="636"/>
      <c r="WC42" s="636"/>
      <c r="WD42" s="636"/>
      <c r="WE42" s="636"/>
      <c r="WF42" s="636"/>
      <c r="WG42" s="636"/>
      <c r="WH42" s="636"/>
      <c r="WI42" s="636"/>
      <c r="WJ42" s="636"/>
      <c r="WK42" s="636"/>
      <c r="WL42" s="636"/>
      <c r="WM42" s="636"/>
      <c r="WN42" s="636"/>
      <c r="WO42" s="636"/>
      <c r="WP42" s="636"/>
      <c r="WQ42" s="636"/>
      <c r="WR42" s="636"/>
      <c r="WS42" s="636"/>
      <c r="WT42" s="636"/>
      <c r="WU42" s="636"/>
      <c r="WV42" s="636"/>
      <c r="WW42" s="636"/>
      <c r="WX42" s="636"/>
      <c r="WY42" s="636"/>
      <c r="WZ42" s="636"/>
      <c r="XA42" s="636"/>
      <c r="XB42" s="636"/>
      <c r="XC42" s="636"/>
      <c r="XD42" s="636"/>
      <c r="XE42" s="636"/>
      <c r="XF42" s="636"/>
      <c r="XG42" s="636"/>
      <c r="XH42" s="636"/>
      <c r="XI42" s="636"/>
      <c r="XJ42" s="636"/>
      <c r="XK42" s="636"/>
      <c r="XL42" s="636"/>
      <c r="XM42" s="636"/>
      <c r="XN42" s="636"/>
      <c r="XO42" s="636"/>
      <c r="XP42" s="636"/>
      <c r="XQ42" s="636"/>
      <c r="XR42" s="636"/>
      <c r="XS42" s="636"/>
      <c r="XT42" s="636"/>
      <c r="XU42" s="636"/>
      <c r="XV42" s="636"/>
      <c r="XW42" s="636"/>
      <c r="XX42" s="636"/>
      <c r="XY42" s="636"/>
      <c r="XZ42" s="636"/>
      <c r="YA42" s="636"/>
      <c r="YB42" s="636"/>
      <c r="YC42" s="636"/>
      <c r="YD42" s="636"/>
      <c r="YE42" s="636"/>
      <c r="YF42" s="636"/>
      <c r="YG42" s="636"/>
      <c r="YH42" s="636"/>
      <c r="YI42" s="636"/>
      <c r="YJ42" s="636"/>
      <c r="YK42" s="636"/>
      <c r="YL42" s="636"/>
      <c r="YM42" s="636"/>
      <c r="YN42" s="636"/>
      <c r="YO42" s="636"/>
      <c r="YP42" s="636"/>
      <c r="YQ42" s="636"/>
      <c r="YR42" s="636"/>
      <c r="YS42" s="636"/>
      <c r="YT42" s="636"/>
      <c r="YU42" s="636"/>
      <c r="YV42" s="636"/>
      <c r="YW42" s="636"/>
      <c r="YX42" s="636"/>
      <c r="YY42" s="636"/>
      <c r="YZ42" s="636"/>
      <c r="ZA42" s="636"/>
      <c r="ZB42" s="636"/>
      <c r="ZC42" s="636"/>
      <c r="ZD42" s="636"/>
      <c r="ZE42" s="636"/>
      <c r="ZF42" s="636"/>
      <c r="ZG42" s="636"/>
      <c r="ZH42" s="636"/>
      <c r="ZI42" s="636"/>
      <c r="ZJ42" s="636"/>
      <c r="ZK42" s="636"/>
      <c r="ZL42" s="636"/>
      <c r="ZM42" s="636"/>
      <c r="ZN42" s="636"/>
      <c r="ZO42" s="636"/>
      <c r="ZP42" s="636"/>
      <c r="ZQ42" s="636"/>
      <c r="ZR42" s="636"/>
      <c r="ZS42" s="636"/>
      <c r="ZT42" s="636"/>
      <c r="ZU42" s="636"/>
      <c r="ZV42" s="636"/>
      <c r="ZW42" s="636"/>
      <c r="ZX42" s="636"/>
      <c r="ZY42" s="636"/>
      <c r="ZZ42" s="636"/>
      <c r="AAA42" s="636"/>
      <c r="AAB42" s="636"/>
      <c r="AAC42" s="636"/>
      <c r="AAD42" s="636"/>
      <c r="AAE42" s="636"/>
      <c r="AAF42" s="636"/>
      <c r="AAG42" s="636"/>
      <c r="AAH42" s="636"/>
      <c r="AAI42" s="636"/>
      <c r="AAJ42" s="636"/>
      <c r="AAK42" s="636"/>
      <c r="AAL42" s="636"/>
      <c r="AAM42" s="636"/>
      <c r="AAN42" s="636"/>
      <c r="AAO42" s="636"/>
      <c r="AAP42" s="636"/>
      <c r="AAQ42" s="636"/>
      <c r="AAR42" s="636"/>
      <c r="AAS42" s="636"/>
      <c r="AAT42" s="636"/>
      <c r="AAU42" s="636"/>
      <c r="AAV42" s="636"/>
      <c r="AAW42" s="636"/>
      <c r="AAX42" s="636"/>
      <c r="AAY42" s="636"/>
      <c r="AAZ42" s="636"/>
      <c r="ABA42" s="636"/>
      <c r="ABB42" s="636"/>
      <c r="ABC42" s="636"/>
      <c r="ABD42" s="636"/>
      <c r="ABE42" s="636"/>
      <c r="ABF42" s="636"/>
      <c r="ABG42" s="636"/>
      <c r="ABH42" s="636"/>
      <c r="ABI42" s="636"/>
      <c r="ABJ42" s="636"/>
      <c r="ABK42" s="636"/>
      <c r="ABL42" s="636"/>
      <c r="ABM42" s="636"/>
      <c r="ABN42" s="636"/>
      <c r="ABO42" s="636"/>
      <c r="ABP42" s="636"/>
      <c r="ABQ42" s="636"/>
      <c r="ABR42" s="636"/>
      <c r="ABS42" s="636"/>
      <c r="ABT42" s="636"/>
      <c r="ABU42" s="636"/>
      <c r="ABV42" s="636"/>
      <c r="ABW42" s="636"/>
      <c r="ABX42" s="636"/>
      <c r="ABY42" s="636"/>
      <c r="ABZ42" s="636"/>
      <c r="ACA42" s="636"/>
      <c r="ACB42" s="636"/>
      <c r="ACC42" s="636"/>
      <c r="ACD42" s="636"/>
      <c r="ACE42" s="636"/>
      <c r="ACF42" s="636"/>
      <c r="ACG42" s="636"/>
      <c r="ACH42" s="636"/>
      <c r="ACI42" s="636"/>
      <c r="ACJ42" s="636"/>
      <c r="ACK42" s="636"/>
      <c r="ACL42" s="636"/>
      <c r="ACM42" s="636"/>
      <c r="ACN42" s="636"/>
      <c r="ACO42" s="636"/>
      <c r="ACP42" s="636"/>
      <c r="ACQ42" s="636"/>
      <c r="ACR42" s="636"/>
      <c r="ACS42" s="636"/>
      <c r="ACT42" s="636"/>
      <c r="ACU42" s="636"/>
      <c r="ACV42" s="636"/>
      <c r="ACW42" s="636"/>
      <c r="ACX42" s="636"/>
      <c r="ACY42" s="636"/>
      <c r="ACZ42" s="636"/>
      <c r="ADA42" s="636"/>
      <c r="ADB42" s="636"/>
      <c r="ADC42" s="636"/>
      <c r="ADD42" s="636"/>
      <c r="ADE42" s="636"/>
      <c r="ADF42" s="636"/>
      <c r="ADG42" s="636"/>
      <c r="ADH42" s="636"/>
      <c r="ADI42" s="636"/>
      <c r="ADJ42" s="636"/>
      <c r="ADK42" s="636"/>
      <c r="ADL42" s="636"/>
      <c r="ADM42" s="636"/>
      <c r="ADN42" s="636"/>
      <c r="ADO42" s="636"/>
      <c r="ADP42" s="636"/>
      <c r="ADQ42" s="636"/>
      <c r="ADR42" s="636"/>
      <c r="ADS42" s="636"/>
      <c r="ADT42" s="636"/>
      <c r="ADU42" s="636"/>
      <c r="ADV42" s="636"/>
      <c r="ADW42" s="636"/>
      <c r="ADX42" s="636"/>
      <c r="ADY42" s="636"/>
      <c r="ADZ42" s="636"/>
      <c r="AEA42" s="636"/>
      <c r="AEB42" s="636"/>
      <c r="AEC42" s="636"/>
      <c r="AED42" s="636"/>
      <c r="AEE42" s="636"/>
      <c r="AEF42" s="636"/>
      <c r="AEG42" s="636"/>
      <c r="AEH42" s="636"/>
      <c r="AEI42" s="636"/>
      <c r="AEJ42" s="636"/>
      <c r="AEK42" s="636"/>
      <c r="AEL42" s="636"/>
      <c r="AEM42" s="636"/>
      <c r="AEN42" s="636"/>
      <c r="AEO42" s="636"/>
      <c r="AEP42" s="636"/>
      <c r="AEQ42" s="636"/>
      <c r="AER42" s="636"/>
      <c r="AES42" s="636"/>
      <c r="AET42" s="636"/>
      <c r="AEU42" s="636"/>
      <c r="AEV42" s="636"/>
      <c r="AEW42" s="636"/>
      <c r="AEX42" s="636"/>
      <c r="AEY42" s="636"/>
      <c r="AEZ42" s="636"/>
      <c r="AFA42" s="636"/>
      <c r="AFB42" s="636"/>
      <c r="AFC42" s="636"/>
      <c r="AFD42" s="636"/>
      <c r="AFE42" s="636"/>
      <c r="AFF42" s="636"/>
      <c r="AFG42" s="636"/>
      <c r="AFH42" s="636"/>
      <c r="AFI42" s="636"/>
      <c r="AFJ42" s="636"/>
      <c r="AFK42" s="636"/>
      <c r="AFL42" s="636"/>
      <c r="AFM42" s="636"/>
      <c r="AFN42" s="636"/>
      <c r="AFO42" s="636"/>
      <c r="AFP42" s="636"/>
      <c r="AFQ42" s="636"/>
      <c r="AFR42" s="636"/>
      <c r="AFS42" s="636"/>
      <c r="AFT42" s="636"/>
      <c r="AFU42" s="636"/>
      <c r="AFV42" s="636"/>
      <c r="AFW42" s="636"/>
      <c r="AFX42" s="636"/>
      <c r="AFY42" s="636"/>
      <c r="AFZ42" s="636"/>
      <c r="AGA42" s="636"/>
      <c r="AGB42" s="636"/>
      <c r="AGC42" s="636"/>
      <c r="AGD42" s="636"/>
      <c r="AGE42" s="636"/>
      <c r="AGF42" s="636"/>
      <c r="AGG42" s="636"/>
      <c r="AGH42" s="636"/>
      <c r="AGI42" s="636"/>
      <c r="AGJ42" s="636"/>
      <c r="AGK42" s="636"/>
      <c r="AGL42" s="636"/>
      <c r="AGM42" s="636"/>
      <c r="AGN42" s="636"/>
      <c r="AGO42" s="636"/>
      <c r="AGP42" s="636"/>
      <c r="AGQ42" s="636"/>
      <c r="AGR42" s="636"/>
      <c r="AGS42" s="636"/>
      <c r="AGT42" s="636"/>
      <c r="AGU42" s="636"/>
      <c r="AGV42" s="636"/>
      <c r="AGW42" s="636"/>
      <c r="AGX42" s="636"/>
      <c r="AGY42" s="636"/>
      <c r="AGZ42" s="636"/>
      <c r="AHA42" s="636"/>
      <c r="AHB42" s="636"/>
      <c r="AHC42" s="636"/>
      <c r="AHD42" s="636"/>
      <c r="AHE42" s="636"/>
      <c r="AHF42" s="636"/>
      <c r="AHG42" s="636"/>
      <c r="AHH42" s="636"/>
      <c r="AHI42" s="636"/>
      <c r="AHJ42" s="636"/>
      <c r="AHK42" s="636"/>
      <c r="AHL42" s="636"/>
      <c r="AHM42" s="636"/>
      <c r="AHN42" s="636"/>
      <c r="AHO42" s="636"/>
      <c r="AHP42" s="636"/>
      <c r="AHQ42" s="636"/>
      <c r="AHR42" s="636"/>
      <c r="AHS42" s="636"/>
      <c r="AHT42" s="636"/>
      <c r="AHU42" s="636"/>
      <c r="AHV42" s="636"/>
      <c r="AHW42" s="636"/>
      <c r="AHX42" s="636"/>
      <c r="AHY42" s="636"/>
      <c r="AHZ42" s="636"/>
      <c r="AIA42" s="636"/>
      <c r="AIB42" s="636"/>
      <c r="AIC42" s="636"/>
      <c r="AID42" s="636"/>
      <c r="AIE42" s="636"/>
      <c r="AIF42" s="636"/>
      <c r="AIG42" s="636"/>
      <c r="AIH42" s="636"/>
      <c r="AII42" s="636"/>
      <c r="AIJ42" s="636"/>
      <c r="AIK42" s="636"/>
      <c r="AIL42" s="636"/>
      <c r="AIM42" s="636"/>
      <c r="AIN42" s="636"/>
      <c r="AIO42" s="636"/>
      <c r="AIP42" s="636"/>
      <c r="AIQ42" s="636"/>
      <c r="AIR42" s="636"/>
      <c r="AIS42" s="636"/>
      <c r="AIT42" s="636"/>
      <c r="AIU42" s="636"/>
      <c r="AIV42" s="636"/>
      <c r="AIW42" s="636"/>
      <c r="AIX42" s="636"/>
      <c r="AIY42" s="636"/>
      <c r="AIZ42" s="636"/>
      <c r="AJA42" s="636"/>
      <c r="AJB42" s="636"/>
      <c r="AJC42" s="636"/>
      <c r="AJD42" s="636"/>
      <c r="AJE42" s="636"/>
      <c r="AJF42" s="636"/>
      <c r="AJG42" s="636"/>
      <c r="AJH42" s="636"/>
      <c r="AJI42" s="636"/>
      <c r="AJJ42" s="636"/>
      <c r="AJK42" s="636"/>
      <c r="AJL42" s="636"/>
      <c r="AJM42" s="636"/>
      <c r="AJN42" s="636"/>
      <c r="AJO42" s="636"/>
      <c r="AJP42" s="636"/>
      <c r="AJQ42" s="636"/>
      <c r="AJR42" s="636"/>
      <c r="AJS42" s="636"/>
      <c r="AJT42" s="636"/>
      <c r="AJU42" s="636"/>
      <c r="AJV42" s="636"/>
      <c r="AJW42" s="636"/>
      <c r="AJX42" s="636"/>
      <c r="AJY42" s="636"/>
      <c r="AJZ42" s="636"/>
      <c r="AKA42" s="636"/>
      <c r="AKB42" s="636"/>
      <c r="AKC42" s="636"/>
      <c r="AKD42" s="636"/>
      <c r="AKE42" s="636"/>
      <c r="AKF42" s="636"/>
      <c r="AKG42" s="636"/>
      <c r="AKH42" s="636"/>
      <c r="AKI42" s="636"/>
      <c r="AKJ42" s="636"/>
      <c r="AKK42" s="636"/>
      <c r="AKL42" s="636"/>
      <c r="AKM42" s="636"/>
      <c r="AKN42" s="636"/>
      <c r="AKO42" s="636"/>
      <c r="AKP42" s="636"/>
      <c r="AKQ42" s="636"/>
      <c r="AKR42" s="636"/>
      <c r="AKS42" s="636"/>
      <c r="AKT42" s="636"/>
      <c r="AKU42" s="636"/>
      <c r="AKV42" s="636"/>
      <c r="AKW42" s="636"/>
      <c r="AKX42" s="636"/>
      <c r="AKY42" s="636"/>
      <c r="AKZ42" s="636"/>
      <c r="ALA42" s="636"/>
      <c r="ALB42" s="636"/>
      <c r="ALC42" s="636"/>
      <c r="ALD42" s="636"/>
      <c r="ALE42" s="636"/>
      <c r="ALF42" s="636"/>
      <c r="ALG42" s="636"/>
      <c r="ALH42" s="636"/>
      <c r="ALI42" s="636"/>
      <c r="ALJ42" s="636"/>
      <c r="ALK42" s="636"/>
      <c r="ALL42" s="636"/>
      <c r="ALM42" s="636"/>
      <c r="ALN42" s="636"/>
      <c r="ALO42" s="636"/>
      <c r="ALP42" s="636"/>
      <c r="ALQ42" s="636"/>
      <c r="ALR42" s="636"/>
      <c r="ALS42" s="636"/>
      <c r="ALT42" s="636"/>
      <c r="ALU42" s="636"/>
      <c r="ALV42" s="636"/>
      <c r="ALW42" s="636"/>
      <c r="ALX42" s="636"/>
      <c r="ALY42" s="636"/>
      <c r="ALZ42" s="636"/>
      <c r="AMA42" s="636"/>
      <c r="AMB42" s="636"/>
      <c r="AMC42" s="636"/>
      <c r="AMD42" s="636"/>
      <c r="AME42" s="636"/>
      <c r="AMF42" s="636"/>
      <c r="AMG42" s="636"/>
      <c r="AMH42" s="636"/>
      <c r="AMI42" s="636"/>
      <c r="AMJ42" s="636"/>
      <c r="AMK42" s="636"/>
      <c r="AML42" s="636"/>
      <c r="AMM42" s="636"/>
      <c r="AMN42" s="636"/>
      <c r="AMO42" s="636"/>
      <c r="AMP42" s="636"/>
      <c r="AMQ42" s="636"/>
      <c r="AMR42" s="636"/>
      <c r="AMS42" s="636"/>
      <c r="AMT42" s="636"/>
      <c r="AMU42" s="636"/>
      <c r="AMV42" s="636"/>
      <c r="AMW42" s="636"/>
      <c r="AMX42" s="636"/>
      <c r="AMY42" s="636"/>
      <c r="AMZ42" s="636"/>
      <c r="ANA42" s="636"/>
      <c r="ANB42" s="636"/>
      <c r="ANC42" s="636"/>
      <c r="AND42" s="636"/>
      <c r="ANE42" s="636"/>
      <c r="ANF42" s="636"/>
      <c r="ANG42" s="636"/>
      <c r="ANH42" s="636"/>
      <c r="ANI42" s="636"/>
      <c r="ANJ42" s="636"/>
      <c r="ANK42" s="636"/>
      <c r="ANL42" s="636"/>
      <c r="ANM42" s="636"/>
      <c r="ANN42" s="636"/>
      <c r="ANO42" s="636"/>
      <c r="ANP42" s="636"/>
      <c r="ANQ42" s="636"/>
      <c r="ANR42" s="636"/>
      <c r="ANS42" s="636"/>
      <c r="ANT42" s="636"/>
      <c r="ANU42" s="636"/>
      <c r="ANV42" s="636"/>
      <c r="ANW42" s="636"/>
      <c r="ANX42" s="636"/>
      <c r="ANY42" s="636"/>
      <c r="ANZ42" s="636"/>
      <c r="AOA42" s="636"/>
      <c r="AOB42" s="636"/>
      <c r="AOC42" s="636"/>
      <c r="AOD42" s="636"/>
      <c r="AOE42" s="636"/>
      <c r="AOF42" s="636"/>
      <c r="AOG42" s="636"/>
      <c r="AOH42" s="636"/>
      <c r="AOI42" s="636"/>
      <c r="AOJ42" s="636"/>
      <c r="AOK42" s="636"/>
      <c r="AOL42" s="636"/>
      <c r="AOM42" s="636"/>
      <c r="AON42" s="636"/>
      <c r="AOO42" s="636"/>
      <c r="AOP42" s="636"/>
      <c r="AOQ42" s="636"/>
      <c r="AOR42" s="636"/>
      <c r="AOS42" s="636"/>
      <c r="AOT42" s="636"/>
      <c r="AOU42" s="636"/>
      <c r="AOV42" s="636"/>
      <c r="AOW42" s="636"/>
      <c r="AOX42" s="636"/>
      <c r="AOY42" s="636"/>
      <c r="AOZ42" s="636"/>
      <c r="APA42" s="636"/>
      <c r="APB42" s="636"/>
      <c r="APC42" s="636"/>
      <c r="APD42" s="636"/>
      <c r="APE42" s="636"/>
      <c r="APF42" s="636"/>
      <c r="APG42" s="636"/>
      <c r="APH42" s="636"/>
      <c r="API42" s="636"/>
      <c r="APJ42" s="636"/>
      <c r="APK42" s="636"/>
      <c r="APL42" s="636"/>
      <c r="APM42" s="636"/>
      <c r="APN42" s="636"/>
      <c r="APO42" s="636"/>
      <c r="APP42" s="636"/>
      <c r="APQ42" s="636"/>
      <c r="APR42" s="636"/>
      <c r="APS42" s="636"/>
      <c r="APT42" s="636"/>
      <c r="APU42" s="636"/>
      <c r="APV42" s="636"/>
      <c r="APW42" s="636"/>
      <c r="APX42" s="636"/>
      <c r="APY42" s="636"/>
      <c r="APZ42" s="636"/>
      <c r="AQA42" s="636"/>
      <c r="AQB42" s="636"/>
      <c r="AQC42" s="636"/>
      <c r="AQD42" s="636"/>
      <c r="AQE42" s="636"/>
      <c r="AQF42" s="636"/>
      <c r="AQG42" s="636"/>
      <c r="AQH42" s="636"/>
      <c r="AQI42" s="636"/>
      <c r="AQJ42" s="636"/>
      <c r="AQK42" s="636"/>
      <c r="AQL42" s="636"/>
      <c r="AQM42" s="636"/>
      <c r="AQN42" s="636"/>
      <c r="AQO42" s="636"/>
      <c r="AQP42" s="636"/>
      <c r="AQQ42" s="636"/>
      <c r="AQR42" s="636"/>
      <c r="AQS42" s="636"/>
      <c r="AQT42" s="636"/>
      <c r="AQU42" s="636"/>
      <c r="AQV42" s="636"/>
      <c r="AQW42" s="636"/>
      <c r="AQX42" s="636"/>
      <c r="AQY42" s="636"/>
      <c r="AQZ42" s="636"/>
      <c r="ARA42" s="636"/>
      <c r="ARB42" s="636"/>
      <c r="ARC42" s="636"/>
      <c r="ARD42" s="636"/>
      <c r="ARE42" s="636"/>
      <c r="ARF42" s="636"/>
      <c r="ARG42" s="636"/>
      <c r="ARH42" s="636"/>
      <c r="ARI42" s="636"/>
      <c r="ARJ42" s="636"/>
      <c r="ARK42" s="636"/>
      <c r="ARL42" s="636"/>
      <c r="ARM42" s="636"/>
      <c r="ARN42" s="636"/>
      <c r="ARO42" s="636"/>
      <c r="ARP42" s="636"/>
      <c r="ARQ42" s="636"/>
      <c r="ARR42" s="636"/>
      <c r="ARS42" s="636"/>
      <c r="ART42" s="636"/>
      <c r="ARU42" s="636"/>
      <c r="ARV42" s="636"/>
      <c r="ARW42" s="636"/>
      <c r="ARX42" s="636"/>
      <c r="ARY42" s="636"/>
      <c r="ARZ42" s="636"/>
      <c r="ASA42" s="636"/>
      <c r="ASB42" s="636"/>
      <c r="ASC42" s="636"/>
      <c r="ASD42" s="636"/>
      <c r="ASE42" s="636"/>
      <c r="ASF42" s="636"/>
      <c r="ASG42" s="636"/>
      <c r="ASH42" s="636"/>
      <c r="ASI42" s="636"/>
      <c r="ASJ42" s="636"/>
      <c r="ASK42" s="636"/>
      <c r="ASL42" s="636"/>
      <c r="ASM42" s="636"/>
      <c r="ASN42" s="636"/>
      <c r="ASO42" s="636"/>
      <c r="ASP42" s="636"/>
      <c r="ASQ42" s="636"/>
      <c r="ASR42" s="636"/>
      <c r="ASS42" s="636"/>
      <c r="AST42" s="636"/>
      <c r="ASU42" s="636"/>
      <c r="ASV42" s="636"/>
      <c r="ASW42" s="636"/>
      <c r="ASX42" s="636"/>
      <c r="ASY42" s="636"/>
      <c r="ASZ42" s="636"/>
      <c r="ATA42" s="636"/>
      <c r="ATB42" s="636"/>
      <c r="ATC42" s="636"/>
      <c r="ATD42" s="636"/>
      <c r="ATE42" s="636"/>
      <c r="ATF42" s="636"/>
      <c r="ATG42" s="636"/>
      <c r="ATH42" s="636"/>
      <c r="ATI42" s="636"/>
      <c r="ATJ42" s="636"/>
      <c r="ATK42" s="636"/>
      <c r="ATL42" s="636"/>
      <c r="ATM42" s="636"/>
      <c r="ATN42" s="636"/>
      <c r="ATO42" s="636"/>
      <c r="ATP42" s="636"/>
      <c r="ATQ42" s="636"/>
      <c r="ATR42" s="636"/>
      <c r="ATS42" s="636"/>
      <c r="ATT42" s="636"/>
      <c r="ATU42" s="636"/>
      <c r="ATV42" s="636"/>
      <c r="ATW42" s="636"/>
      <c r="ATX42" s="636"/>
      <c r="ATY42" s="636"/>
      <c r="ATZ42" s="636"/>
      <c r="AUA42" s="636"/>
      <c r="AUB42" s="636"/>
      <c r="AUC42" s="636"/>
      <c r="AUD42" s="636"/>
      <c r="AUE42" s="636"/>
      <c r="AUF42" s="636"/>
      <c r="AUG42" s="636"/>
      <c r="AUH42" s="636"/>
      <c r="AUI42" s="636"/>
      <c r="AUJ42" s="636"/>
      <c r="AUK42" s="636"/>
      <c r="AUL42" s="636"/>
      <c r="AUM42" s="636"/>
      <c r="AUN42" s="636"/>
      <c r="AUO42" s="636"/>
      <c r="AUP42" s="636"/>
      <c r="AUQ42" s="636"/>
      <c r="AUR42" s="636"/>
      <c r="AUS42" s="636"/>
      <c r="AUT42" s="636"/>
      <c r="AUU42" s="636"/>
      <c r="AUV42" s="636"/>
      <c r="AUW42" s="636"/>
      <c r="AUX42" s="636"/>
      <c r="AUY42" s="636"/>
      <c r="AUZ42" s="636"/>
      <c r="AVA42" s="636"/>
      <c r="AVB42" s="636"/>
      <c r="AVC42" s="636"/>
      <c r="AVD42" s="636"/>
      <c r="AVE42" s="636"/>
      <c r="AVF42" s="636"/>
      <c r="AVG42" s="636"/>
      <c r="AVH42" s="636"/>
      <c r="AVI42" s="636"/>
      <c r="AVJ42" s="636"/>
      <c r="AVK42" s="636"/>
      <c r="AVL42" s="636"/>
      <c r="AVM42" s="636"/>
      <c r="AVN42" s="636"/>
      <c r="AVO42" s="636"/>
      <c r="AVP42" s="636"/>
      <c r="AVQ42" s="636"/>
      <c r="AVR42" s="636"/>
      <c r="AVS42" s="636"/>
      <c r="AVT42" s="636"/>
      <c r="AVU42" s="636"/>
      <c r="AVV42" s="636"/>
      <c r="AVW42" s="636"/>
      <c r="AVX42" s="636"/>
      <c r="AVY42" s="636"/>
      <c r="AVZ42" s="636"/>
      <c r="AWA42" s="636"/>
      <c r="AWB42" s="636"/>
      <c r="AWC42" s="636"/>
      <c r="AWD42" s="636"/>
      <c r="AWE42" s="636"/>
      <c r="AWF42" s="636"/>
      <c r="AWG42" s="636"/>
      <c r="AWH42" s="636"/>
      <c r="AWI42" s="636"/>
      <c r="AWJ42" s="636"/>
      <c r="AWK42" s="636"/>
      <c r="AWL42" s="636"/>
      <c r="AWM42" s="636"/>
      <c r="AWN42" s="636"/>
      <c r="AWO42" s="636"/>
      <c r="AWP42" s="636"/>
      <c r="AWQ42" s="636"/>
      <c r="AWR42" s="636"/>
      <c r="AWS42" s="636"/>
      <c r="AWT42" s="636"/>
      <c r="AWU42" s="636"/>
      <c r="AWV42" s="636"/>
      <c r="AWW42" s="636"/>
      <c r="AWX42" s="636"/>
      <c r="AWY42" s="636"/>
      <c r="AWZ42" s="636"/>
      <c r="AXA42" s="636"/>
      <c r="AXB42" s="636"/>
      <c r="AXC42" s="636"/>
      <c r="AXD42" s="636"/>
      <c r="AXE42" s="636"/>
      <c r="AXF42" s="636"/>
      <c r="AXG42" s="636"/>
      <c r="AXH42" s="636"/>
      <c r="AXI42" s="636"/>
      <c r="AXJ42" s="636"/>
      <c r="AXK42" s="636"/>
      <c r="AXL42" s="636"/>
      <c r="AXM42" s="636"/>
      <c r="AXN42" s="636"/>
      <c r="AXO42" s="636"/>
      <c r="AXP42" s="636"/>
      <c r="AXQ42" s="636"/>
      <c r="AXR42" s="636"/>
      <c r="AXS42" s="636"/>
      <c r="AXT42" s="636"/>
      <c r="AXU42" s="636"/>
      <c r="AXV42" s="636"/>
      <c r="AXW42" s="636"/>
      <c r="AXX42" s="636"/>
      <c r="AXY42" s="636"/>
      <c r="AXZ42" s="636"/>
      <c r="AYA42" s="636"/>
      <c r="AYB42" s="636"/>
      <c r="AYC42" s="636"/>
      <c r="AYD42" s="636"/>
      <c r="AYE42" s="636"/>
      <c r="AYF42" s="636"/>
      <c r="AYG42" s="636"/>
      <c r="AYH42" s="636"/>
      <c r="AYI42" s="636"/>
      <c r="AYJ42" s="636"/>
      <c r="AYK42" s="636"/>
      <c r="AYL42" s="636"/>
      <c r="AYM42" s="636"/>
      <c r="AYN42" s="636"/>
      <c r="AYO42" s="636"/>
      <c r="AYP42" s="636"/>
      <c r="AYQ42" s="636"/>
      <c r="AYR42" s="636"/>
      <c r="AYS42" s="636"/>
      <c r="AYT42" s="636"/>
      <c r="AYU42" s="636"/>
      <c r="AYV42" s="636"/>
      <c r="AYW42" s="636"/>
      <c r="AYX42" s="636"/>
      <c r="AYY42" s="636"/>
      <c r="AYZ42" s="636"/>
      <c r="AZA42" s="636"/>
      <c r="AZB42" s="636"/>
      <c r="AZC42" s="636"/>
      <c r="AZD42" s="636"/>
      <c r="AZE42" s="636"/>
      <c r="AZF42" s="636"/>
      <c r="AZG42" s="636"/>
      <c r="AZH42" s="636"/>
      <c r="AZI42" s="636"/>
      <c r="AZJ42" s="636"/>
      <c r="AZK42" s="636"/>
      <c r="AZL42" s="636"/>
      <c r="AZM42" s="636"/>
      <c r="AZN42" s="636"/>
      <c r="AZO42" s="636"/>
      <c r="AZP42" s="636"/>
      <c r="AZQ42" s="636"/>
      <c r="AZR42" s="636"/>
      <c r="AZS42" s="636"/>
      <c r="AZT42" s="636"/>
      <c r="AZU42" s="636"/>
      <c r="AZV42" s="636"/>
      <c r="AZW42" s="636"/>
      <c r="AZX42" s="636"/>
      <c r="AZY42" s="636"/>
      <c r="AZZ42" s="636"/>
      <c r="BAA42" s="636"/>
      <c r="BAB42" s="636"/>
      <c r="BAC42" s="636"/>
      <c r="BAD42" s="636"/>
      <c r="BAE42" s="636"/>
      <c r="BAF42" s="636"/>
      <c r="BAG42" s="636"/>
      <c r="BAH42" s="636"/>
      <c r="BAI42" s="636"/>
      <c r="BAJ42" s="636"/>
      <c r="BAK42" s="636"/>
      <c r="BAL42" s="636"/>
      <c r="BAM42" s="636"/>
      <c r="BAN42" s="636"/>
      <c r="BAO42" s="636"/>
      <c r="BAP42" s="636"/>
      <c r="BAQ42" s="636"/>
      <c r="BAR42" s="636"/>
      <c r="BAS42" s="636"/>
      <c r="BAT42" s="636"/>
      <c r="BAU42" s="636"/>
      <c r="BAV42" s="636"/>
      <c r="BAW42" s="636"/>
      <c r="BAX42" s="636"/>
      <c r="BAY42" s="636"/>
      <c r="BAZ42" s="636"/>
      <c r="BBA42" s="636"/>
      <c r="BBB42" s="636"/>
      <c r="BBC42" s="636"/>
      <c r="BBD42" s="636"/>
      <c r="BBE42" s="636"/>
      <c r="BBF42" s="636"/>
      <c r="BBG42" s="636"/>
      <c r="BBH42" s="636"/>
      <c r="BBI42" s="636"/>
      <c r="BBJ42" s="636"/>
      <c r="BBK42" s="636"/>
      <c r="BBL42" s="636"/>
      <c r="BBM42" s="636"/>
      <c r="BBN42" s="636"/>
      <c r="BBO42" s="636"/>
      <c r="BBP42" s="636"/>
      <c r="BBQ42" s="636"/>
      <c r="BBR42" s="636"/>
      <c r="BBS42" s="636"/>
      <c r="BBT42" s="636"/>
      <c r="BBU42" s="636"/>
      <c r="BBV42" s="636"/>
      <c r="BBW42" s="636"/>
      <c r="BBX42" s="636"/>
      <c r="BBY42" s="636"/>
      <c r="BBZ42" s="636"/>
      <c r="BCA42" s="636"/>
      <c r="BCB42" s="636"/>
      <c r="BCC42" s="636"/>
      <c r="BCD42" s="636"/>
      <c r="BCE42" s="636"/>
      <c r="BCF42" s="636"/>
      <c r="BCG42" s="636"/>
      <c r="BCH42" s="636"/>
      <c r="BCI42" s="636"/>
      <c r="BCJ42" s="636"/>
      <c r="BCK42" s="636"/>
      <c r="BCL42" s="636"/>
      <c r="BCM42" s="636"/>
      <c r="BCN42" s="636"/>
      <c r="BCO42" s="636"/>
      <c r="BCP42" s="636"/>
      <c r="BCQ42" s="636"/>
      <c r="BCR42" s="636"/>
      <c r="BCS42" s="636"/>
      <c r="BCT42" s="636"/>
      <c r="BCU42" s="636"/>
      <c r="BCV42" s="636"/>
      <c r="BCW42" s="636"/>
      <c r="BCX42" s="636"/>
      <c r="BCY42" s="636"/>
      <c r="BCZ42" s="636"/>
      <c r="BDA42" s="636"/>
      <c r="BDB42" s="636"/>
      <c r="BDC42" s="636"/>
      <c r="BDD42" s="636"/>
      <c r="BDE42" s="636"/>
      <c r="BDF42" s="636"/>
      <c r="BDG42" s="636"/>
      <c r="BDH42" s="636"/>
      <c r="BDI42" s="636"/>
      <c r="BDJ42" s="636"/>
      <c r="BDK42" s="636"/>
      <c r="BDL42" s="636"/>
      <c r="BDM42" s="636"/>
      <c r="BDN42" s="636"/>
      <c r="BDO42" s="636"/>
      <c r="BDP42" s="636"/>
      <c r="BDQ42" s="636"/>
      <c r="BDR42" s="636"/>
      <c r="BDS42" s="636"/>
      <c r="BDT42" s="636"/>
      <c r="BDU42" s="636"/>
      <c r="BDV42" s="636"/>
      <c r="BDW42" s="636"/>
      <c r="BDX42" s="636"/>
      <c r="BDY42" s="636"/>
      <c r="BDZ42" s="636"/>
      <c r="BEA42" s="636"/>
      <c r="BEB42" s="636"/>
      <c r="BEC42" s="636"/>
      <c r="BED42" s="636"/>
      <c r="BEE42" s="636"/>
      <c r="BEF42" s="636"/>
      <c r="BEG42" s="636"/>
      <c r="BEH42" s="636"/>
      <c r="BEI42" s="636"/>
      <c r="BEJ42" s="636"/>
      <c r="BEK42" s="636"/>
      <c r="BEL42" s="636"/>
      <c r="BEM42" s="636"/>
      <c r="BEN42" s="636"/>
      <c r="BEO42" s="636"/>
      <c r="BEP42" s="636"/>
      <c r="BEQ42" s="636"/>
      <c r="BER42" s="636"/>
      <c r="BES42" s="636"/>
      <c r="BET42" s="636"/>
      <c r="BEU42" s="636"/>
      <c r="BEV42" s="636"/>
      <c r="BEW42" s="636"/>
      <c r="BEX42" s="636"/>
      <c r="BEY42" s="636"/>
      <c r="BEZ42" s="636"/>
      <c r="BFA42" s="636"/>
      <c r="BFB42" s="636"/>
      <c r="BFC42" s="636"/>
      <c r="BFD42" s="636"/>
      <c r="BFE42" s="636"/>
      <c r="BFF42" s="636"/>
      <c r="BFG42" s="636"/>
      <c r="BFH42" s="636"/>
      <c r="BFI42" s="636"/>
      <c r="BFJ42" s="636"/>
      <c r="BFK42" s="636"/>
      <c r="BFL42" s="636"/>
      <c r="BFM42" s="636"/>
      <c r="BFN42" s="636"/>
      <c r="BFO42" s="636"/>
      <c r="BFP42" s="636"/>
      <c r="BFQ42" s="636"/>
      <c r="BFR42" s="636"/>
      <c r="BFS42" s="636"/>
      <c r="BFT42" s="636"/>
      <c r="BFU42" s="636"/>
      <c r="BFV42" s="636"/>
      <c r="BFW42" s="636"/>
      <c r="BFX42" s="636"/>
      <c r="BFY42" s="636"/>
      <c r="BFZ42" s="636"/>
      <c r="BGA42" s="636"/>
      <c r="BGB42" s="636"/>
      <c r="BGC42" s="636"/>
      <c r="BGD42" s="636"/>
      <c r="BGE42" s="636"/>
      <c r="BGF42" s="636"/>
      <c r="BGG42" s="636"/>
      <c r="BGH42" s="636"/>
      <c r="BGI42" s="636"/>
      <c r="BGJ42" s="636"/>
      <c r="BGK42" s="636"/>
      <c r="BGL42" s="636"/>
      <c r="BGM42" s="636"/>
      <c r="BGN42" s="636"/>
      <c r="BGO42" s="636"/>
      <c r="BGP42" s="636"/>
      <c r="BGQ42" s="636"/>
      <c r="BGR42" s="636"/>
      <c r="BGS42" s="636"/>
      <c r="BGT42" s="636"/>
      <c r="BGU42" s="636"/>
      <c r="BGV42" s="636"/>
      <c r="BGW42" s="636"/>
      <c r="BGX42" s="636"/>
      <c r="BGY42" s="636"/>
      <c r="BGZ42" s="636"/>
      <c r="BHA42" s="636"/>
      <c r="BHB42" s="636"/>
      <c r="BHC42" s="636"/>
      <c r="BHD42" s="636"/>
      <c r="BHE42" s="636"/>
      <c r="BHF42" s="636"/>
      <c r="BHG42" s="636"/>
      <c r="BHH42" s="636"/>
      <c r="BHI42" s="636"/>
      <c r="BHJ42" s="636"/>
      <c r="BHK42" s="636"/>
      <c r="BHL42" s="636"/>
      <c r="BHM42" s="636"/>
      <c r="BHN42" s="636"/>
      <c r="BHO42" s="636"/>
      <c r="BHP42" s="636"/>
      <c r="BHQ42" s="636"/>
      <c r="BHR42" s="636"/>
      <c r="BHS42" s="636"/>
      <c r="BHT42" s="636"/>
      <c r="BHU42" s="636"/>
      <c r="BHV42" s="636"/>
      <c r="BHW42" s="636"/>
      <c r="BHX42" s="636"/>
      <c r="BHY42" s="636"/>
      <c r="BHZ42" s="636"/>
      <c r="BIA42" s="636"/>
      <c r="BIB42" s="636"/>
      <c r="BIC42" s="636"/>
      <c r="BID42" s="636"/>
      <c r="BIE42" s="636"/>
      <c r="BIF42" s="636"/>
      <c r="BIG42" s="636"/>
      <c r="BIH42" s="636"/>
      <c r="BII42" s="636"/>
      <c r="BIJ42" s="636"/>
      <c r="BIK42" s="636"/>
      <c r="BIL42" s="636"/>
      <c r="BIM42" s="636"/>
      <c r="BIN42" s="636"/>
      <c r="BIO42" s="636"/>
      <c r="BIP42" s="636"/>
      <c r="BIQ42" s="636"/>
      <c r="BIR42" s="636"/>
      <c r="BIS42" s="636"/>
      <c r="BIT42" s="636"/>
      <c r="BIU42" s="636"/>
      <c r="BIV42" s="636"/>
      <c r="BIW42" s="636"/>
      <c r="BIX42" s="636"/>
      <c r="BIY42" s="636"/>
      <c r="BIZ42" s="636"/>
      <c r="BJA42" s="636"/>
      <c r="BJB42" s="636"/>
      <c r="BJC42" s="636"/>
      <c r="BJD42" s="636"/>
      <c r="BJE42" s="636"/>
      <c r="BJF42" s="636"/>
      <c r="BJG42" s="636"/>
      <c r="BJH42" s="636"/>
      <c r="BJI42" s="636"/>
      <c r="BJJ42" s="636"/>
      <c r="BJK42" s="636"/>
      <c r="BJL42" s="636"/>
      <c r="BJM42" s="636"/>
      <c r="BJN42" s="636"/>
      <c r="BJO42" s="636"/>
      <c r="BJP42" s="636"/>
      <c r="BJQ42" s="636"/>
      <c r="BJR42" s="636"/>
      <c r="BJS42" s="636"/>
      <c r="BJT42" s="636"/>
      <c r="BJU42" s="636"/>
      <c r="BJV42" s="636"/>
      <c r="BJW42" s="636"/>
      <c r="BJX42" s="636"/>
      <c r="BJY42" s="636"/>
      <c r="BJZ42" s="636"/>
      <c r="BKA42" s="636"/>
      <c r="BKB42" s="636"/>
      <c r="BKC42" s="636"/>
      <c r="BKD42" s="636"/>
      <c r="BKE42" s="636"/>
      <c r="BKF42" s="636"/>
      <c r="BKG42" s="636"/>
      <c r="BKH42" s="636"/>
      <c r="BKI42" s="636"/>
      <c r="BKJ42" s="636"/>
      <c r="BKK42" s="636"/>
      <c r="BKL42" s="636"/>
      <c r="BKM42" s="636"/>
      <c r="BKN42" s="636"/>
      <c r="BKO42" s="636"/>
      <c r="BKP42" s="636"/>
      <c r="BKQ42" s="636"/>
      <c r="BKR42" s="636"/>
      <c r="BKS42" s="636"/>
      <c r="BKT42" s="636"/>
      <c r="BKU42" s="636"/>
      <c r="BKV42" s="636"/>
      <c r="BKW42" s="636"/>
      <c r="BKX42" s="636"/>
      <c r="BKY42" s="636"/>
      <c r="BKZ42" s="636"/>
      <c r="BLA42" s="636"/>
      <c r="BLB42" s="636"/>
      <c r="BLC42" s="636"/>
      <c r="BLD42" s="636"/>
      <c r="BLE42" s="636"/>
      <c r="BLF42" s="636"/>
      <c r="BLG42" s="636"/>
      <c r="BLH42" s="636"/>
      <c r="BLI42" s="636"/>
      <c r="BLJ42" s="636"/>
      <c r="BLK42" s="636"/>
      <c r="BLL42" s="636"/>
      <c r="BLM42" s="636"/>
      <c r="BLN42" s="636"/>
      <c r="BLO42" s="636"/>
      <c r="BLP42" s="636"/>
      <c r="BLQ42" s="636"/>
      <c r="BLR42" s="636"/>
      <c r="BLS42" s="636"/>
      <c r="BLT42" s="636"/>
      <c r="BLU42" s="636"/>
      <c r="BLV42" s="636"/>
      <c r="BLW42" s="636"/>
      <c r="BLX42" s="636"/>
      <c r="BLY42" s="636"/>
      <c r="BLZ42" s="636"/>
      <c r="BMA42" s="636"/>
      <c r="BMB42" s="636"/>
      <c r="BMC42" s="636"/>
      <c r="BMD42" s="636"/>
      <c r="BME42" s="636"/>
      <c r="BMF42" s="636"/>
      <c r="BMG42" s="636"/>
      <c r="BMH42" s="636"/>
      <c r="BMI42" s="636"/>
      <c r="BMJ42" s="636"/>
      <c r="BMK42" s="636"/>
      <c r="BML42" s="636"/>
      <c r="BMM42" s="636"/>
      <c r="BMN42" s="636"/>
      <c r="BMO42" s="636"/>
      <c r="BMP42" s="636"/>
      <c r="BMQ42" s="636"/>
      <c r="BMR42" s="636"/>
      <c r="BMS42" s="636"/>
      <c r="BMT42" s="636"/>
      <c r="BMU42" s="636"/>
      <c r="BMV42" s="636"/>
      <c r="BMW42" s="636"/>
      <c r="BMX42" s="636"/>
      <c r="BMY42" s="636"/>
      <c r="BMZ42" s="636"/>
      <c r="BNA42" s="636"/>
      <c r="BNB42" s="636"/>
      <c r="BNC42" s="636"/>
      <c r="BND42" s="636"/>
      <c r="BNE42" s="636"/>
      <c r="BNF42" s="636"/>
      <c r="BNG42" s="636"/>
      <c r="BNH42" s="636"/>
      <c r="BNI42" s="636"/>
      <c r="BNJ42" s="636"/>
      <c r="BNK42" s="636"/>
      <c r="BNL42" s="636"/>
      <c r="BNM42" s="636"/>
      <c r="BNN42" s="636"/>
      <c r="BNO42" s="636"/>
      <c r="BNP42" s="636"/>
      <c r="BNQ42" s="636"/>
      <c r="BNR42" s="636"/>
      <c r="BNS42" s="636"/>
      <c r="BNT42" s="636"/>
      <c r="BNU42" s="636"/>
      <c r="BNV42" s="636"/>
      <c r="BNW42" s="636"/>
      <c r="BNX42" s="636"/>
      <c r="BNY42" s="636"/>
      <c r="BNZ42" s="636"/>
      <c r="BOA42" s="636"/>
      <c r="BOB42" s="636"/>
      <c r="BOC42" s="636"/>
      <c r="BOD42" s="636"/>
      <c r="BOE42" s="636"/>
      <c r="BOF42" s="636"/>
      <c r="BOG42" s="636"/>
      <c r="BOH42" s="636"/>
      <c r="BOI42" s="636"/>
      <c r="BOJ42" s="636"/>
      <c r="BOK42" s="636"/>
      <c r="BOL42" s="636"/>
      <c r="BOM42" s="636"/>
      <c r="BON42" s="636"/>
      <c r="BOO42" s="636"/>
      <c r="BOP42" s="636"/>
      <c r="BOQ42" s="636"/>
      <c r="BOR42" s="636"/>
      <c r="BOS42" s="636"/>
      <c r="BOT42" s="636"/>
      <c r="BOU42" s="636"/>
      <c r="BOV42" s="636"/>
      <c r="BOW42" s="636"/>
      <c r="BOX42" s="636"/>
      <c r="BOY42" s="636"/>
      <c r="BOZ42" s="636"/>
      <c r="BPA42" s="636"/>
      <c r="BPB42" s="636"/>
      <c r="BPC42" s="636"/>
      <c r="BPD42" s="636"/>
      <c r="BPE42" s="636"/>
      <c r="BPF42" s="636"/>
      <c r="BPG42" s="636"/>
      <c r="BPH42" s="636"/>
      <c r="BPI42" s="636"/>
      <c r="BPJ42" s="636"/>
      <c r="BPK42" s="636"/>
      <c r="BPL42" s="636"/>
      <c r="BPM42" s="636"/>
      <c r="BPN42" s="636"/>
      <c r="BPO42" s="636"/>
      <c r="BPP42" s="636"/>
      <c r="BPQ42" s="636"/>
      <c r="BPR42" s="636"/>
      <c r="BPS42" s="636"/>
      <c r="BPT42" s="636"/>
      <c r="BPU42" s="636"/>
      <c r="BPV42" s="636"/>
      <c r="BPW42" s="636"/>
      <c r="BPX42" s="636"/>
      <c r="BPY42" s="636"/>
      <c r="BPZ42" s="636"/>
      <c r="BQA42" s="636"/>
      <c r="BQB42" s="636"/>
      <c r="BQC42" s="636"/>
      <c r="BQD42" s="636"/>
      <c r="BQE42" s="636"/>
      <c r="BQF42" s="636"/>
      <c r="BQG42" s="636"/>
      <c r="BQH42" s="636"/>
      <c r="BQI42" s="636"/>
      <c r="BQJ42" s="636"/>
      <c r="BQK42" s="636"/>
      <c r="BQL42" s="636"/>
      <c r="BQM42" s="636"/>
      <c r="BQN42" s="636"/>
      <c r="BQO42" s="636"/>
      <c r="BQP42" s="636"/>
      <c r="BQQ42" s="636"/>
      <c r="BQR42" s="636"/>
      <c r="BQS42" s="636"/>
      <c r="BQT42" s="636"/>
      <c r="BQU42" s="636"/>
      <c r="BQV42" s="636"/>
      <c r="BQW42" s="636"/>
      <c r="BQX42" s="636"/>
      <c r="BQY42" s="636"/>
      <c r="BQZ42" s="636"/>
      <c r="BRA42" s="636"/>
      <c r="BRB42" s="636"/>
      <c r="BRC42" s="636"/>
      <c r="BRD42" s="636"/>
      <c r="BRE42" s="636"/>
      <c r="BRF42" s="636"/>
      <c r="BRG42" s="636"/>
      <c r="BRH42" s="636"/>
      <c r="BRI42" s="636"/>
      <c r="BRJ42" s="636"/>
      <c r="BRK42" s="636"/>
      <c r="BRL42" s="636"/>
      <c r="BRM42" s="636"/>
      <c r="BRN42" s="636"/>
      <c r="BRO42" s="636"/>
      <c r="BRP42" s="636"/>
      <c r="BRQ42" s="636"/>
      <c r="BRR42" s="636"/>
      <c r="BRS42" s="636"/>
      <c r="BRT42" s="636"/>
      <c r="BRU42" s="636"/>
      <c r="BRV42" s="636"/>
      <c r="BRW42" s="636"/>
      <c r="BRX42" s="636"/>
      <c r="BRY42" s="636"/>
      <c r="BRZ42" s="636"/>
      <c r="BSA42" s="636"/>
      <c r="BSB42" s="636"/>
      <c r="BSC42" s="636"/>
      <c r="BSD42" s="636"/>
      <c r="BSE42" s="636"/>
      <c r="BSF42" s="636"/>
      <c r="BSG42" s="636"/>
      <c r="BSH42" s="636"/>
      <c r="BSI42" s="636"/>
      <c r="BSJ42" s="636"/>
      <c r="BSK42" s="636"/>
      <c r="BSL42" s="636"/>
      <c r="BSM42" s="636"/>
      <c r="BSN42" s="636"/>
      <c r="BSO42" s="636"/>
      <c r="BSP42" s="636"/>
      <c r="BSQ42" s="636"/>
      <c r="BSR42" s="636"/>
      <c r="BSS42" s="636"/>
      <c r="BST42" s="636"/>
      <c r="BSU42" s="636"/>
      <c r="BSV42" s="636"/>
      <c r="BSW42" s="636"/>
      <c r="BSX42" s="636"/>
      <c r="BSY42" s="636"/>
      <c r="BSZ42" s="636"/>
      <c r="BTA42" s="636"/>
      <c r="BTB42" s="636"/>
      <c r="BTC42" s="636"/>
      <c r="BTD42" s="636"/>
      <c r="BTE42" s="636"/>
      <c r="BTF42" s="636"/>
      <c r="BTG42" s="636"/>
      <c r="BTH42" s="636"/>
      <c r="BTI42" s="636"/>
      <c r="BTJ42" s="636"/>
      <c r="BTK42" s="636"/>
      <c r="BTL42" s="636"/>
      <c r="BTM42" s="636"/>
      <c r="BTN42" s="636"/>
      <c r="BTO42" s="636"/>
      <c r="BTP42" s="636"/>
      <c r="BTQ42" s="636"/>
      <c r="BTR42" s="636"/>
      <c r="BTS42" s="636"/>
      <c r="BTT42" s="636"/>
      <c r="BTU42" s="636"/>
      <c r="BTV42" s="636"/>
      <c r="BTW42" s="636"/>
      <c r="BTX42" s="636"/>
      <c r="BTY42" s="636"/>
      <c r="BTZ42" s="636"/>
      <c r="BUA42" s="636"/>
      <c r="BUB42" s="636"/>
      <c r="BUC42" s="636"/>
      <c r="BUD42" s="636"/>
      <c r="BUE42" s="636"/>
      <c r="BUF42" s="636"/>
      <c r="BUG42" s="636"/>
      <c r="BUH42" s="636"/>
      <c r="BUI42" s="636"/>
      <c r="BUJ42" s="636"/>
      <c r="BUK42" s="636"/>
      <c r="BUL42" s="636"/>
      <c r="BUM42" s="636"/>
      <c r="BUN42" s="636"/>
      <c r="BUO42" s="636"/>
      <c r="BUP42" s="636"/>
      <c r="BUQ42" s="636"/>
      <c r="BUR42" s="636"/>
      <c r="BUS42" s="636"/>
      <c r="BUT42" s="636"/>
      <c r="BUU42" s="636"/>
      <c r="BUV42" s="636"/>
      <c r="BUW42" s="636"/>
      <c r="BUX42" s="636"/>
      <c r="BUY42" s="636"/>
      <c r="BUZ42" s="636"/>
      <c r="BVA42" s="636"/>
      <c r="BVB42" s="636"/>
      <c r="BVC42" s="636"/>
      <c r="BVD42" s="636"/>
      <c r="BVE42" s="636"/>
      <c r="BVF42" s="636"/>
      <c r="BVG42" s="636"/>
      <c r="BVH42" s="636"/>
      <c r="BVI42" s="636"/>
      <c r="BVJ42" s="636"/>
      <c r="BVK42" s="636"/>
      <c r="BVL42" s="636"/>
      <c r="BVM42" s="636"/>
      <c r="BVN42" s="636"/>
      <c r="BVO42" s="636"/>
      <c r="BVP42" s="636"/>
      <c r="BVQ42" s="636"/>
      <c r="BVR42" s="636"/>
      <c r="BVS42" s="636"/>
      <c r="BVT42" s="636"/>
      <c r="BVU42" s="636"/>
      <c r="BVV42" s="636"/>
      <c r="BVW42" s="636"/>
      <c r="BVX42" s="636"/>
      <c r="BVY42" s="636"/>
      <c r="BVZ42" s="636"/>
      <c r="BWA42" s="636"/>
      <c r="BWB42" s="636"/>
      <c r="BWC42" s="636"/>
      <c r="BWD42" s="636"/>
      <c r="BWE42" s="636"/>
      <c r="BWF42" s="636"/>
      <c r="BWG42" s="636"/>
      <c r="BWH42" s="636"/>
      <c r="BWI42" s="636"/>
      <c r="BWJ42" s="636"/>
      <c r="BWK42" s="636"/>
      <c r="BWL42" s="636"/>
      <c r="BWM42" s="636"/>
      <c r="BWN42" s="636"/>
      <c r="BWO42" s="636"/>
      <c r="BWP42" s="636"/>
      <c r="BWQ42" s="636"/>
      <c r="BWR42" s="636"/>
      <c r="BWS42" s="636"/>
      <c r="BWT42" s="636"/>
      <c r="BWU42" s="636"/>
      <c r="BWV42" s="636"/>
      <c r="BWW42" s="636"/>
      <c r="BWX42" s="636"/>
      <c r="BWY42" s="636"/>
      <c r="BWZ42" s="636"/>
      <c r="BXA42" s="636"/>
      <c r="BXB42" s="636"/>
      <c r="BXC42" s="636"/>
      <c r="BXD42" s="636"/>
      <c r="BXE42" s="636"/>
      <c r="BXF42" s="636"/>
      <c r="BXG42" s="636"/>
      <c r="BXH42" s="636"/>
      <c r="BXI42" s="636"/>
      <c r="BXJ42" s="636"/>
      <c r="BXK42" s="636"/>
      <c r="BXL42" s="636"/>
      <c r="BXM42" s="636"/>
      <c r="BXN42" s="636"/>
      <c r="BXO42" s="636"/>
      <c r="BXP42" s="636"/>
      <c r="BXQ42" s="636"/>
      <c r="BXR42" s="636"/>
      <c r="BXS42" s="636"/>
      <c r="BXT42" s="636"/>
      <c r="BXU42" s="636"/>
      <c r="BXV42" s="636"/>
      <c r="BXW42" s="636"/>
      <c r="BXX42" s="636"/>
      <c r="BXY42" s="636"/>
      <c r="BXZ42" s="636"/>
      <c r="BYA42" s="636"/>
      <c r="BYB42" s="636"/>
      <c r="BYC42" s="636"/>
      <c r="BYD42" s="636"/>
      <c r="BYE42" s="636"/>
      <c r="BYF42" s="636"/>
      <c r="BYG42" s="636"/>
      <c r="BYH42" s="636"/>
      <c r="BYI42" s="636"/>
      <c r="BYJ42" s="636"/>
      <c r="BYK42" s="636"/>
      <c r="BYL42" s="636"/>
      <c r="BYM42" s="636"/>
      <c r="BYN42" s="636"/>
      <c r="BYO42" s="636"/>
      <c r="BYP42" s="636"/>
      <c r="BYQ42" s="636"/>
      <c r="BYR42" s="636"/>
      <c r="BYS42" s="636"/>
      <c r="BYT42" s="636"/>
      <c r="BYU42" s="636"/>
      <c r="BYV42" s="636"/>
      <c r="BYW42" s="636"/>
      <c r="BYX42" s="636"/>
      <c r="BYY42" s="636"/>
      <c r="BYZ42" s="636"/>
      <c r="BZA42" s="636"/>
      <c r="BZB42" s="636"/>
      <c r="BZC42" s="636"/>
      <c r="BZD42" s="636"/>
      <c r="BZE42" s="636"/>
      <c r="BZF42" s="636"/>
      <c r="BZG42" s="636"/>
      <c r="BZH42" s="636"/>
      <c r="BZI42" s="636"/>
      <c r="BZJ42" s="636"/>
      <c r="BZK42" s="636"/>
      <c r="BZL42" s="636"/>
      <c r="BZM42" s="636"/>
      <c r="BZN42" s="636"/>
      <c r="BZO42" s="636"/>
      <c r="BZP42" s="636"/>
      <c r="BZQ42" s="636"/>
      <c r="BZR42" s="636"/>
      <c r="BZS42" s="636"/>
      <c r="BZT42" s="636"/>
      <c r="BZU42" s="636"/>
      <c r="BZV42" s="636"/>
      <c r="BZW42" s="636"/>
      <c r="BZX42" s="636"/>
      <c r="BZY42" s="636"/>
      <c r="BZZ42" s="636"/>
      <c r="CAA42" s="636"/>
      <c r="CAB42" s="636"/>
      <c r="CAC42" s="636"/>
      <c r="CAD42" s="636"/>
      <c r="CAE42" s="636"/>
      <c r="CAF42" s="636"/>
      <c r="CAG42" s="636"/>
      <c r="CAH42" s="636"/>
      <c r="CAI42" s="636"/>
      <c r="CAJ42" s="636"/>
      <c r="CAK42" s="636"/>
      <c r="CAL42" s="636"/>
      <c r="CAM42" s="636"/>
      <c r="CAN42" s="636"/>
      <c r="CAO42" s="636"/>
      <c r="CAP42" s="636"/>
      <c r="CAQ42" s="636"/>
      <c r="CAR42" s="636"/>
      <c r="CAS42" s="636"/>
      <c r="CAT42" s="636"/>
      <c r="CAU42" s="636"/>
      <c r="CAV42" s="636"/>
      <c r="CAW42" s="636"/>
      <c r="CAX42" s="636"/>
      <c r="CAY42" s="636"/>
      <c r="CAZ42" s="636"/>
      <c r="CBA42" s="636"/>
      <c r="CBB42" s="636"/>
      <c r="CBC42" s="636"/>
      <c r="CBD42" s="636"/>
      <c r="CBE42" s="636"/>
      <c r="CBF42" s="636"/>
      <c r="CBG42" s="636"/>
      <c r="CBH42" s="636"/>
      <c r="CBI42" s="636"/>
      <c r="CBJ42" s="636"/>
      <c r="CBK42" s="636"/>
      <c r="CBL42" s="636"/>
      <c r="CBM42" s="636"/>
      <c r="CBN42" s="636"/>
      <c r="CBO42" s="636"/>
      <c r="CBP42" s="636"/>
      <c r="CBQ42" s="636"/>
      <c r="CBR42" s="636"/>
      <c r="CBS42" s="636"/>
      <c r="CBT42" s="636"/>
      <c r="CBU42" s="636"/>
      <c r="CBV42" s="636"/>
      <c r="CBW42" s="636"/>
      <c r="CBX42" s="636"/>
      <c r="CBY42" s="636"/>
      <c r="CBZ42" s="636"/>
      <c r="CCA42" s="636"/>
      <c r="CCB42" s="636"/>
      <c r="CCC42" s="636"/>
      <c r="CCD42" s="636"/>
      <c r="CCE42" s="636"/>
      <c r="CCF42" s="636"/>
      <c r="CCG42" s="636"/>
      <c r="CCH42" s="636"/>
      <c r="CCI42" s="636"/>
      <c r="CCJ42" s="636"/>
      <c r="CCK42" s="636"/>
      <c r="CCL42" s="636"/>
      <c r="CCM42" s="636"/>
      <c r="CCN42" s="636"/>
      <c r="CCO42" s="636"/>
      <c r="CCP42" s="636"/>
      <c r="CCQ42" s="636"/>
      <c r="CCR42" s="636"/>
      <c r="CCS42" s="636"/>
      <c r="CCT42" s="636"/>
      <c r="CCU42" s="636"/>
      <c r="CCV42" s="636"/>
      <c r="CCW42" s="636"/>
      <c r="CCX42" s="636"/>
      <c r="CCY42" s="636"/>
      <c r="CCZ42" s="636"/>
      <c r="CDA42" s="636"/>
      <c r="CDB42" s="636"/>
      <c r="CDC42" s="636"/>
      <c r="CDD42" s="636"/>
      <c r="CDE42" s="636"/>
      <c r="CDF42" s="636"/>
      <c r="CDG42" s="636"/>
      <c r="CDH42" s="636"/>
      <c r="CDI42" s="636"/>
      <c r="CDJ42" s="636"/>
      <c r="CDK42" s="636"/>
      <c r="CDL42" s="636"/>
      <c r="CDM42" s="636"/>
      <c r="CDN42" s="636"/>
      <c r="CDO42" s="636"/>
      <c r="CDP42" s="636"/>
      <c r="CDQ42" s="636"/>
      <c r="CDR42" s="636"/>
      <c r="CDS42" s="636"/>
      <c r="CDT42" s="636"/>
      <c r="CDU42" s="636"/>
      <c r="CDV42" s="636"/>
      <c r="CDW42" s="636"/>
      <c r="CDX42" s="636"/>
      <c r="CDY42" s="636"/>
      <c r="CDZ42" s="636"/>
      <c r="CEA42" s="636"/>
      <c r="CEB42" s="636"/>
      <c r="CEC42" s="636"/>
      <c r="CED42" s="636"/>
      <c r="CEE42" s="636"/>
      <c r="CEF42" s="636"/>
      <c r="CEG42" s="636"/>
      <c r="CEH42" s="636"/>
      <c r="CEI42" s="636"/>
      <c r="CEJ42" s="636"/>
      <c r="CEK42" s="636"/>
      <c r="CEL42" s="636"/>
      <c r="CEM42" s="636"/>
      <c r="CEN42" s="636"/>
      <c r="CEO42" s="636"/>
      <c r="CEP42" s="636"/>
      <c r="CEQ42" s="636"/>
      <c r="CER42" s="636"/>
      <c r="CES42" s="636"/>
      <c r="CET42" s="636"/>
      <c r="CEU42" s="636"/>
      <c r="CEV42" s="636"/>
      <c r="CEW42" s="636"/>
      <c r="CEX42" s="636"/>
      <c r="CEY42" s="636"/>
      <c r="CEZ42" s="636"/>
      <c r="CFA42" s="636"/>
      <c r="CFB42" s="636"/>
      <c r="CFC42" s="636"/>
      <c r="CFD42" s="636"/>
      <c r="CFE42" s="636"/>
      <c r="CFF42" s="636"/>
      <c r="CFG42" s="636"/>
      <c r="CFH42" s="636"/>
      <c r="CFI42" s="636"/>
      <c r="CFJ42" s="636"/>
      <c r="CFK42" s="636"/>
      <c r="CFL42" s="636"/>
      <c r="CFM42" s="636"/>
      <c r="CFN42" s="636"/>
      <c r="CFO42" s="636"/>
      <c r="CFP42" s="636"/>
      <c r="CFQ42" s="636"/>
      <c r="CFR42" s="636"/>
      <c r="CFS42" s="636"/>
      <c r="CFT42" s="636"/>
      <c r="CFU42" s="636"/>
      <c r="CFV42" s="636"/>
      <c r="CFW42" s="636"/>
      <c r="CFX42" s="636"/>
      <c r="CFY42" s="636"/>
      <c r="CFZ42" s="636"/>
      <c r="CGA42" s="636"/>
      <c r="CGB42" s="636"/>
      <c r="CGC42" s="636"/>
      <c r="CGD42" s="636"/>
      <c r="CGE42" s="636"/>
      <c r="CGF42" s="636"/>
      <c r="CGG42" s="636"/>
      <c r="CGH42" s="636"/>
      <c r="CGI42" s="636"/>
      <c r="CGJ42" s="636"/>
      <c r="CGK42" s="636"/>
      <c r="CGL42" s="636"/>
      <c r="CGM42" s="636"/>
      <c r="CGN42" s="636"/>
      <c r="CGO42" s="636"/>
      <c r="CGP42" s="636"/>
      <c r="CGQ42" s="636"/>
      <c r="CGR42" s="636"/>
      <c r="CGS42" s="636"/>
      <c r="CGT42" s="636"/>
      <c r="CGU42" s="636"/>
      <c r="CGV42" s="636"/>
      <c r="CGW42" s="636"/>
      <c r="CGX42" s="636"/>
      <c r="CGY42" s="636"/>
      <c r="CGZ42" s="636"/>
      <c r="CHA42" s="636"/>
      <c r="CHB42" s="636"/>
      <c r="CHC42" s="636"/>
      <c r="CHD42" s="636"/>
      <c r="CHE42" s="636"/>
      <c r="CHF42" s="636"/>
      <c r="CHG42" s="636"/>
      <c r="CHH42" s="636"/>
      <c r="CHI42" s="636"/>
      <c r="CHJ42" s="636"/>
      <c r="CHK42" s="636"/>
      <c r="CHL42" s="636"/>
      <c r="CHM42" s="636"/>
      <c r="CHN42" s="636"/>
      <c r="CHO42" s="636"/>
      <c r="CHP42" s="636"/>
      <c r="CHQ42" s="636"/>
      <c r="CHR42" s="636"/>
      <c r="CHS42" s="636"/>
      <c r="CHT42" s="636"/>
      <c r="CHU42" s="636"/>
      <c r="CHV42" s="636"/>
      <c r="CHW42" s="636"/>
      <c r="CHX42" s="636"/>
      <c r="CHY42" s="636"/>
      <c r="CHZ42" s="636"/>
      <c r="CIA42" s="636"/>
      <c r="CIB42" s="636"/>
      <c r="CIC42" s="636"/>
      <c r="CID42" s="636"/>
      <c r="CIE42" s="636"/>
      <c r="CIF42" s="636"/>
      <c r="CIG42" s="636"/>
      <c r="CIH42" s="636"/>
      <c r="CII42" s="636"/>
      <c r="CIJ42" s="636"/>
      <c r="CIK42" s="636"/>
      <c r="CIL42" s="636"/>
      <c r="CIM42" s="636"/>
      <c r="CIN42" s="636"/>
      <c r="CIO42" s="636"/>
      <c r="CIP42" s="636"/>
      <c r="CIQ42" s="636"/>
      <c r="CIR42" s="636"/>
      <c r="CIS42" s="636"/>
      <c r="CIT42" s="636"/>
      <c r="CIU42" s="636"/>
      <c r="CIV42" s="636"/>
      <c r="CIW42" s="636"/>
      <c r="CIX42" s="636"/>
      <c r="CIY42" s="636"/>
      <c r="CIZ42" s="636"/>
      <c r="CJA42" s="636"/>
      <c r="CJB42" s="636"/>
      <c r="CJC42" s="636"/>
      <c r="CJD42" s="636"/>
      <c r="CJE42" s="636"/>
      <c r="CJF42" s="636"/>
      <c r="CJG42" s="636"/>
      <c r="CJH42" s="636"/>
      <c r="CJI42" s="636"/>
      <c r="CJJ42" s="636"/>
      <c r="CJK42" s="636"/>
      <c r="CJL42" s="636"/>
      <c r="CJM42" s="636"/>
      <c r="CJN42" s="636"/>
      <c r="CJO42" s="636"/>
      <c r="CJP42" s="636"/>
      <c r="CJQ42" s="636"/>
      <c r="CJR42" s="636"/>
      <c r="CJS42" s="636"/>
      <c r="CJT42" s="636"/>
      <c r="CJU42" s="636"/>
      <c r="CJV42" s="636"/>
      <c r="CJW42" s="636"/>
      <c r="CJX42" s="636"/>
      <c r="CJY42" s="636"/>
      <c r="CJZ42" s="636"/>
      <c r="CKA42" s="636"/>
      <c r="CKB42" s="636"/>
      <c r="CKC42" s="636"/>
      <c r="CKD42" s="636"/>
      <c r="CKE42" s="636"/>
      <c r="CKF42" s="636"/>
      <c r="CKG42" s="636"/>
      <c r="CKH42" s="636"/>
      <c r="CKI42" s="636"/>
      <c r="CKJ42" s="636"/>
      <c r="CKK42" s="636"/>
      <c r="CKL42" s="636"/>
      <c r="CKM42" s="636"/>
      <c r="CKN42" s="636"/>
      <c r="CKO42" s="636"/>
      <c r="CKP42" s="636"/>
      <c r="CKQ42" s="636"/>
      <c r="CKR42" s="636"/>
      <c r="CKS42" s="636"/>
      <c r="CKT42" s="636"/>
      <c r="CKU42" s="636"/>
      <c r="CKV42" s="636"/>
      <c r="CKW42" s="636"/>
      <c r="CKX42" s="636"/>
      <c r="CKY42" s="636"/>
      <c r="CKZ42" s="636"/>
      <c r="CLA42" s="636"/>
      <c r="CLB42" s="636"/>
      <c r="CLC42" s="636"/>
      <c r="CLD42" s="636"/>
      <c r="CLE42" s="636"/>
      <c r="CLF42" s="636"/>
      <c r="CLG42" s="636"/>
      <c r="CLH42" s="636"/>
      <c r="CLI42" s="636"/>
      <c r="CLJ42" s="636"/>
      <c r="CLK42" s="636"/>
      <c r="CLL42" s="636"/>
      <c r="CLM42" s="636"/>
      <c r="CLN42" s="636"/>
      <c r="CLO42" s="636"/>
      <c r="CLP42" s="636"/>
      <c r="CLQ42" s="636"/>
      <c r="CLR42" s="636"/>
      <c r="CLS42" s="636"/>
      <c r="CLT42" s="636"/>
      <c r="CLU42" s="636"/>
      <c r="CLV42" s="636"/>
      <c r="CLW42" s="636"/>
      <c r="CLX42" s="636"/>
      <c r="CLY42" s="636"/>
      <c r="CLZ42" s="636"/>
      <c r="CMA42" s="636"/>
      <c r="CMB42" s="636"/>
      <c r="CMC42" s="636"/>
      <c r="CMD42" s="636"/>
      <c r="CME42" s="636"/>
      <c r="CMF42" s="636"/>
      <c r="CMG42" s="636"/>
      <c r="CMH42" s="636"/>
      <c r="CMI42" s="636"/>
      <c r="CMJ42" s="636"/>
      <c r="CMK42" s="636"/>
      <c r="CML42" s="636"/>
      <c r="CMM42" s="636"/>
      <c r="CMN42" s="636"/>
      <c r="CMO42" s="636"/>
      <c r="CMP42" s="636"/>
      <c r="CMQ42" s="636"/>
      <c r="CMR42" s="636"/>
      <c r="CMS42" s="636"/>
      <c r="CMT42" s="636"/>
      <c r="CMU42" s="636"/>
      <c r="CMV42" s="636"/>
      <c r="CMW42" s="636"/>
      <c r="CMX42" s="636"/>
      <c r="CMY42" s="636"/>
      <c r="CMZ42" s="636"/>
      <c r="CNA42" s="636"/>
      <c r="CNB42" s="636"/>
      <c r="CNC42" s="636"/>
      <c r="CND42" s="636"/>
      <c r="CNE42" s="636"/>
      <c r="CNF42" s="636"/>
      <c r="CNG42" s="636"/>
      <c r="CNH42" s="636"/>
      <c r="CNI42" s="636"/>
      <c r="CNJ42" s="636"/>
      <c r="CNK42" s="636"/>
      <c r="CNL42" s="636"/>
      <c r="CNM42" s="636"/>
      <c r="CNN42" s="636"/>
      <c r="CNO42" s="636"/>
      <c r="CNP42" s="636"/>
      <c r="CNQ42" s="636"/>
      <c r="CNR42" s="636"/>
      <c r="CNS42" s="636"/>
      <c r="CNT42" s="636"/>
      <c r="CNU42" s="636"/>
      <c r="CNV42" s="636"/>
      <c r="CNW42" s="636"/>
      <c r="CNX42" s="636"/>
      <c r="CNY42" s="636"/>
      <c r="CNZ42" s="636"/>
      <c r="COA42" s="636"/>
      <c r="COB42" s="636"/>
      <c r="COC42" s="636"/>
      <c r="COD42" s="636"/>
      <c r="COE42" s="636"/>
      <c r="COF42" s="636"/>
      <c r="COG42" s="636"/>
      <c r="COH42" s="636"/>
      <c r="COI42" s="636"/>
      <c r="COJ42" s="636"/>
      <c r="COK42" s="636"/>
      <c r="COL42" s="636"/>
      <c r="COM42" s="636"/>
      <c r="CON42" s="636"/>
      <c r="COO42" s="636"/>
      <c r="COP42" s="636"/>
      <c r="COQ42" s="636"/>
      <c r="COR42" s="636"/>
      <c r="COS42" s="636"/>
      <c r="COT42" s="636"/>
      <c r="COU42" s="636"/>
      <c r="COV42" s="636"/>
      <c r="COW42" s="636"/>
      <c r="COX42" s="636"/>
      <c r="COY42" s="636"/>
      <c r="COZ42" s="636"/>
      <c r="CPA42" s="636"/>
      <c r="CPB42" s="636"/>
      <c r="CPC42" s="636"/>
      <c r="CPD42" s="636"/>
      <c r="CPE42" s="636"/>
      <c r="CPF42" s="636"/>
      <c r="CPG42" s="636"/>
      <c r="CPH42" s="636"/>
      <c r="CPI42" s="636"/>
      <c r="CPJ42" s="636"/>
      <c r="CPK42" s="636"/>
      <c r="CPL42" s="636"/>
      <c r="CPM42" s="636"/>
      <c r="CPN42" s="636"/>
      <c r="CPO42" s="636"/>
      <c r="CPP42" s="636"/>
      <c r="CPQ42" s="636"/>
      <c r="CPR42" s="636"/>
      <c r="CPS42" s="636"/>
      <c r="CPT42" s="636"/>
      <c r="CPU42" s="636"/>
      <c r="CPV42" s="636"/>
      <c r="CPW42" s="636"/>
      <c r="CPX42" s="636"/>
      <c r="CPY42" s="636"/>
      <c r="CPZ42" s="636"/>
      <c r="CQA42" s="636"/>
      <c r="CQB42" s="636"/>
      <c r="CQC42" s="636"/>
      <c r="CQD42" s="636"/>
      <c r="CQE42" s="636"/>
      <c r="CQF42" s="636"/>
      <c r="CQG42" s="636"/>
      <c r="CQH42" s="636"/>
      <c r="CQI42" s="636"/>
      <c r="CQJ42" s="636"/>
      <c r="CQK42" s="636"/>
      <c r="CQL42" s="636"/>
      <c r="CQM42" s="636"/>
      <c r="CQN42" s="636"/>
      <c r="CQO42" s="636"/>
      <c r="CQP42" s="636"/>
      <c r="CQQ42" s="636"/>
      <c r="CQR42" s="636"/>
      <c r="CQS42" s="636"/>
      <c r="CQT42" s="636"/>
      <c r="CQU42" s="636"/>
      <c r="CQV42" s="636"/>
      <c r="CQW42" s="636"/>
      <c r="CQX42" s="636"/>
      <c r="CQY42" s="636"/>
      <c r="CQZ42" s="636"/>
      <c r="CRA42" s="636"/>
      <c r="CRB42" s="636"/>
      <c r="CRC42" s="636"/>
      <c r="CRD42" s="636"/>
      <c r="CRE42" s="636"/>
      <c r="CRF42" s="636"/>
      <c r="CRG42" s="636"/>
      <c r="CRH42" s="636"/>
      <c r="CRI42" s="636"/>
      <c r="CRJ42" s="636"/>
      <c r="CRK42" s="636"/>
      <c r="CRL42" s="636"/>
      <c r="CRM42" s="636"/>
      <c r="CRN42" s="636"/>
      <c r="CRO42" s="636"/>
      <c r="CRP42" s="636"/>
      <c r="CRQ42" s="636"/>
      <c r="CRR42" s="636"/>
      <c r="CRS42" s="636"/>
      <c r="CRT42" s="636"/>
      <c r="CRU42" s="636"/>
      <c r="CRV42" s="636"/>
      <c r="CRW42" s="636"/>
      <c r="CRX42" s="636"/>
      <c r="CRY42" s="636"/>
      <c r="CRZ42" s="636"/>
      <c r="CSA42" s="636"/>
      <c r="CSB42" s="636"/>
      <c r="CSC42" s="636"/>
      <c r="CSD42" s="636"/>
      <c r="CSE42" s="636"/>
      <c r="CSF42" s="636"/>
      <c r="CSG42" s="636"/>
      <c r="CSH42" s="636"/>
      <c r="CSI42" s="636"/>
      <c r="CSJ42" s="636"/>
      <c r="CSK42" s="636"/>
      <c r="CSL42" s="636"/>
      <c r="CSM42" s="636"/>
      <c r="CSN42" s="636"/>
      <c r="CSO42" s="636"/>
      <c r="CSP42" s="636"/>
      <c r="CSQ42" s="636"/>
      <c r="CSR42" s="636"/>
      <c r="CSS42" s="636"/>
      <c r="CST42" s="636"/>
      <c r="CSU42" s="636"/>
      <c r="CSV42" s="636"/>
      <c r="CSW42" s="636"/>
      <c r="CSX42" s="636"/>
      <c r="CSY42" s="636"/>
      <c r="CSZ42" s="636"/>
      <c r="CTA42" s="636"/>
      <c r="CTB42" s="636"/>
      <c r="CTC42" s="636"/>
      <c r="CTD42" s="636"/>
      <c r="CTE42" s="636"/>
      <c r="CTF42" s="636"/>
      <c r="CTG42" s="636"/>
      <c r="CTH42" s="636"/>
      <c r="CTI42" s="636"/>
      <c r="CTJ42" s="636"/>
      <c r="CTK42" s="636"/>
      <c r="CTL42" s="636"/>
      <c r="CTM42" s="636"/>
      <c r="CTN42" s="636"/>
      <c r="CTO42" s="636"/>
      <c r="CTP42" s="636"/>
      <c r="CTQ42" s="636"/>
      <c r="CTR42" s="636"/>
      <c r="CTS42" s="636"/>
      <c r="CTT42" s="636"/>
      <c r="CTU42" s="636"/>
      <c r="CTV42" s="636"/>
      <c r="CTW42" s="636"/>
      <c r="CTX42" s="636"/>
      <c r="CTY42" s="636"/>
      <c r="CTZ42" s="636"/>
      <c r="CUA42" s="636"/>
      <c r="CUB42" s="636"/>
      <c r="CUC42" s="636"/>
      <c r="CUD42" s="636"/>
      <c r="CUE42" s="636"/>
      <c r="CUF42" s="636"/>
      <c r="CUG42" s="636"/>
      <c r="CUH42" s="636"/>
      <c r="CUI42" s="636"/>
      <c r="CUJ42" s="636"/>
      <c r="CUK42" s="636"/>
      <c r="CUL42" s="636"/>
      <c r="CUM42" s="636"/>
      <c r="CUN42" s="636"/>
      <c r="CUO42" s="636"/>
      <c r="CUP42" s="636"/>
      <c r="CUQ42" s="636"/>
      <c r="CUR42" s="636"/>
      <c r="CUS42" s="636"/>
      <c r="CUT42" s="636"/>
      <c r="CUU42" s="636"/>
      <c r="CUV42" s="636"/>
      <c r="CUW42" s="636"/>
      <c r="CUX42" s="636"/>
      <c r="CUY42" s="636"/>
      <c r="CUZ42" s="636"/>
      <c r="CVA42" s="636"/>
      <c r="CVB42" s="636"/>
      <c r="CVC42" s="636"/>
      <c r="CVD42" s="636"/>
      <c r="CVE42" s="636"/>
      <c r="CVF42" s="636"/>
      <c r="CVG42" s="636"/>
      <c r="CVH42" s="636"/>
      <c r="CVI42" s="636"/>
      <c r="CVJ42" s="636"/>
      <c r="CVK42" s="636"/>
      <c r="CVL42" s="636"/>
      <c r="CVM42" s="636"/>
      <c r="CVN42" s="636"/>
      <c r="CVO42" s="636"/>
      <c r="CVP42" s="636"/>
      <c r="CVQ42" s="636"/>
      <c r="CVR42" s="636"/>
      <c r="CVS42" s="636"/>
      <c r="CVT42" s="636"/>
      <c r="CVU42" s="636"/>
      <c r="CVV42" s="636"/>
      <c r="CVW42" s="636"/>
      <c r="CVX42" s="636"/>
      <c r="CVY42" s="636"/>
      <c r="CVZ42" s="636"/>
      <c r="CWA42" s="636"/>
      <c r="CWB42" s="636"/>
      <c r="CWC42" s="636"/>
      <c r="CWD42" s="636"/>
      <c r="CWE42" s="636"/>
      <c r="CWF42" s="636"/>
      <c r="CWG42" s="636"/>
      <c r="CWH42" s="636"/>
      <c r="CWI42" s="636"/>
      <c r="CWJ42" s="636"/>
      <c r="CWK42" s="636"/>
      <c r="CWL42" s="636"/>
      <c r="CWM42" s="636"/>
      <c r="CWN42" s="636"/>
      <c r="CWO42" s="636"/>
      <c r="CWP42" s="636"/>
      <c r="CWQ42" s="636"/>
      <c r="CWR42" s="636"/>
      <c r="CWS42" s="636"/>
      <c r="CWT42" s="636"/>
      <c r="CWU42" s="636"/>
      <c r="CWV42" s="636"/>
      <c r="CWW42" s="636"/>
      <c r="CWX42" s="636"/>
      <c r="CWY42" s="636"/>
      <c r="CWZ42" s="636"/>
      <c r="CXA42" s="636"/>
      <c r="CXB42" s="636"/>
      <c r="CXC42" s="636"/>
      <c r="CXD42" s="636"/>
      <c r="CXE42" s="636"/>
      <c r="CXF42" s="636"/>
      <c r="CXG42" s="636"/>
      <c r="CXH42" s="636"/>
      <c r="CXI42" s="636"/>
      <c r="CXJ42" s="636"/>
      <c r="CXK42" s="636"/>
      <c r="CXL42" s="636"/>
      <c r="CXM42" s="636"/>
      <c r="CXN42" s="636"/>
      <c r="CXO42" s="636"/>
      <c r="CXP42" s="636"/>
      <c r="CXQ42" s="636"/>
      <c r="CXR42" s="636"/>
      <c r="CXS42" s="636"/>
      <c r="CXT42" s="636"/>
      <c r="CXU42" s="636"/>
      <c r="CXV42" s="636"/>
      <c r="CXW42" s="636"/>
      <c r="CXX42" s="636"/>
      <c r="CXY42" s="636"/>
      <c r="CXZ42" s="636"/>
      <c r="CYA42" s="636"/>
      <c r="CYB42" s="636"/>
      <c r="CYC42" s="636"/>
      <c r="CYD42" s="636"/>
      <c r="CYE42" s="636"/>
      <c r="CYF42" s="636"/>
      <c r="CYG42" s="636"/>
      <c r="CYH42" s="636"/>
      <c r="CYI42" s="636"/>
      <c r="CYJ42" s="636"/>
      <c r="CYK42" s="636"/>
      <c r="CYL42" s="636"/>
      <c r="CYM42" s="636"/>
      <c r="CYN42" s="636"/>
      <c r="CYO42" s="636"/>
      <c r="CYP42" s="636"/>
      <c r="CYQ42" s="636"/>
      <c r="CYR42" s="636"/>
      <c r="CYS42" s="636"/>
      <c r="CYT42" s="636"/>
      <c r="CYU42" s="636"/>
      <c r="CYV42" s="636"/>
      <c r="CYW42" s="636"/>
      <c r="CYX42" s="636"/>
      <c r="CYY42" s="636"/>
      <c r="CYZ42" s="636"/>
      <c r="CZA42" s="636"/>
      <c r="CZB42" s="636"/>
      <c r="CZC42" s="636"/>
      <c r="CZD42" s="636"/>
      <c r="CZE42" s="636"/>
      <c r="CZF42" s="636"/>
      <c r="CZG42" s="636"/>
      <c r="CZH42" s="636"/>
      <c r="CZI42" s="636"/>
      <c r="CZJ42" s="636"/>
      <c r="CZK42" s="636"/>
      <c r="CZL42" s="636"/>
      <c r="CZM42" s="636"/>
      <c r="CZN42" s="636"/>
      <c r="CZO42" s="636"/>
      <c r="CZP42" s="636"/>
      <c r="CZQ42" s="636"/>
      <c r="CZR42" s="636"/>
      <c r="CZS42" s="636"/>
      <c r="CZT42" s="636"/>
      <c r="CZU42" s="636"/>
      <c r="CZV42" s="636"/>
      <c r="CZW42" s="636"/>
      <c r="CZX42" s="636"/>
      <c r="CZY42" s="636"/>
      <c r="CZZ42" s="636"/>
      <c r="DAA42" s="636"/>
      <c r="DAB42" s="636"/>
      <c r="DAC42" s="636"/>
      <c r="DAD42" s="636"/>
      <c r="DAE42" s="636"/>
      <c r="DAF42" s="636"/>
      <c r="DAG42" s="636"/>
      <c r="DAH42" s="636"/>
      <c r="DAI42" s="636"/>
      <c r="DAJ42" s="636"/>
      <c r="DAK42" s="636"/>
      <c r="DAL42" s="636"/>
      <c r="DAM42" s="636"/>
      <c r="DAN42" s="636"/>
      <c r="DAO42" s="636"/>
      <c r="DAP42" s="636"/>
      <c r="DAQ42" s="636"/>
      <c r="DAR42" s="636"/>
      <c r="DAS42" s="636"/>
      <c r="DAT42" s="636"/>
      <c r="DAU42" s="636"/>
      <c r="DAV42" s="636"/>
      <c r="DAW42" s="636"/>
      <c r="DAX42" s="636"/>
      <c r="DAY42" s="636"/>
      <c r="DAZ42" s="636"/>
      <c r="DBA42" s="636"/>
      <c r="DBB42" s="636"/>
      <c r="DBC42" s="636"/>
      <c r="DBD42" s="636"/>
      <c r="DBE42" s="636"/>
      <c r="DBF42" s="636"/>
      <c r="DBG42" s="636"/>
      <c r="DBH42" s="636"/>
      <c r="DBI42" s="636"/>
      <c r="DBJ42" s="636"/>
      <c r="DBK42" s="636"/>
      <c r="DBL42" s="636"/>
      <c r="DBM42" s="636"/>
      <c r="DBN42" s="636"/>
      <c r="DBO42" s="636"/>
      <c r="DBP42" s="636"/>
      <c r="DBQ42" s="636"/>
      <c r="DBR42" s="636"/>
      <c r="DBS42" s="636"/>
      <c r="DBT42" s="636"/>
      <c r="DBU42" s="636"/>
      <c r="DBV42" s="636"/>
      <c r="DBW42" s="636"/>
      <c r="DBX42" s="636"/>
      <c r="DBY42" s="636"/>
      <c r="DBZ42" s="636"/>
      <c r="DCA42" s="636"/>
      <c r="DCB42" s="636"/>
      <c r="DCC42" s="636"/>
      <c r="DCD42" s="636"/>
      <c r="DCE42" s="636"/>
      <c r="DCF42" s="636"/>
      <c r="DCG42" s="636"/>
      <c r="DCH42" s="636"/>
      <c r="DCI42" s="636"/>
      <c r="DCJ42" s="636"/>
      <c r="DCK42" s="636"/>
      <c r="DCL42" s="636"/>
      <c r="DCM42" s="636"/>
      <c r="DCN42" s="636"/>
      <c r="DCO42" s="636"/>
      <c r="DCP42" s="636"/>
      <c r="DCQ42" s="636"/>
      <c r="DCR42" s="636"/>
      <c r="DCS42" s="636"/>
      <c r="DCT42" s="636"/>
      <c r="DCU42" s="636"/>
      <c r="DCV42" s="636"/>
      <c r="DCW42" s="636"/>
      <c r="DCX42" s="636"/>
      <c r="DCY42" s="636"/>
      <c r="DCZ42" s="636"/>
      <c r="DDA42" s="636"/>
      <c r="DDB42" s="636"/>
      <c r="DDC42" s="636"/>
      <c r="DDD42" s="636"/>
      <c r="DDE42" s="636"/>
      <c r="DDF42" s="636"/>
      <c r="DDG42" s="636"/>
      <c r="DDH42" s="636"/>
      <c r="DDI42" s="636"/>
      <c r="DDJ42" s="636"/>
      <c r="DDK42" s="636"/>
      <c r="DDL42" s="636"/>
      <c r="DDM42" s="636"/>
      <c r="DDN42" s="636"/>
      <c r="DDO42" s="636"/>
      <c r="DDP42" s="636"/>
      <c r="DDQ42" s="636"/>
      <c r="DDR42" s="636"/>
      <c r="DDS42" s="636"/>
      <c r="DDT42" s="636"/>
      <c r="DDU42" s="636"/>
      <c r="DDV42" s="636"/>
      <c r="DDW42" s="636"/>
      <c r="DDX42" s="636"/>
      <c r="DDY42" s="636"/>
      <c r="DDZ42" s="636"/>
      <c r="DEA42" s="636"/>
      <c r="DEB42" s="636"/>
      <c r="DEC42" s="636"/>
      <c r="DED42" s="636"/>
      <c r="DEE42" s="636"/>
      <c r="DEF42" s="636"/>
      <c r="DEG42" s="636"/>
      <c r="DEH42" s="636"/>
      <c r="DEI42" s="636"/>
      <c r="DEJ42" s="636"/>
      <c r="DEK42" s="636"/>
      <c r="DEL42" s="636"/>
      <c r="DEM42" s="636"/>
      <c r="DEN42" s="636"/>
      <c r="DEO42" s="636"/>
      <c r="DEP42" s="636"/>
      <c r="DEQ42" s="636"/>
      <c r="DER42" s="636"/>
      <c r="DES42" s="636"/>
      <c r="DET42" s="636"/>
      <c r="DEU42" s="636"/>
      <c r="DEV42" s="636"/>
      <c r="DEW42" s="636"/>
      <c r="DEX42" s="636"/>
      <c r="DEY42" s="636"/>
      <c r="DEZ42" s="636"/>
      <c r="DFA42" s="636"/>
      <c r="DFB42" s="636"/>
      <c r="DFC42" s="636"/>
      <c r="DFD42" s="636"/>
      <c r="DFE42" s="636"/>
      <c r="DFF42" s="636"/>
      <c r="DFG42" s="636"/>
      <c r="DFH42" s="636"/>
      <c r="DFI42" s="636"/>
      <c r="DFJ42" s="636"/>
      <c r="DFK42" s="636"/>
      <c r="DFL42" s="636"/>
      <c r="DFM42" s="636"/>
      <c r="DFN42" s="636"/>
      <c r="DFO42" s="636"/>
      <c r="DFP42" s="636"/>
      <c r="DFQ42" s="636"/>
      <c r="DFR42" s="636"/>
      <c r="DFS42" s="636"/>
      <c r="DFT42" s="636"/>
      <c r="DFU42" s="636"/>
      <c r="DFV42" s="636"/>
      <c r="DFW42" s="636"/>
      <c r="DFX42" s="636"/>
      <c r="DFY42" s="636"/>
      <c r="DFZ42" s="636"/>
      <c r="DGA42" s="636"/>
      <c r="DGB42" s="636"/>
      <c r="DGC42" s="636"/>
      <c r="DGD42" s="636"/>
      <c r="DGE42" s="636"/>
      <c r="DGF42" s="636"/>
      <c r="DGG42" s="636"/>
      <c r="DGH42" s="636"/>
      <c r="DGI42" s="636"/>
      <c r="DGJ42" s="636"/>
      <c r="DGK42" s="636"/>
      <c r="DGL42" s="636"/>
      <c r="DGM42" s="636"/>
      <c r="DGN42" s="636"/>
      <c r="DGO42" s="636"/>
      <c r="DGP42" s="636"/>
      <c r="DGQ42" s="636"/>
      <c r="DGR42" s="636"/>
      <c r="DGS42" s="636"/>
      <c r="DGT42" s="636"/>
      <c r="DGU42" s="636"/>
      <c r="DGV42" s="636"/>
      <c r="DGW42" s="636"/>
      <c r="DGX42" s="636"/>
      <c r="DGY42" s="636"/>
      <c r="DGZ42" s="636"/>
      <c r="DHA42" s="636"/>
      <c r="DHB42" s="636"/>
      <c r="DHC42" s="636"/>
      <c r="DHD42" s="636"/>
      <c r="DHE42" s="636"/>
      <c r="DHF42" s="636"/>
      <c r="DHG42" s="636"/>
      <c r="DHH42" s="636"/>
      <c r="DHI42" s="636"/>
      <c r="DHJ42" s="636"/>
      <c r="DHK42" s="636"/>
      <c r="DHL42" s="636"/>
      <c r="DHM42" s="636"/>
      <c r="DHN42" s="636"/>
      <c r="DHO42" s="636"/>
      <c r="DHP42" s="636"/>
      <c r="DHQ42" s="636"/>
      <c r="DHR42" s="636"/>
      <c r="DHS42" s="636"/>
      <c r="DHT42" s="636"/>
      <c r="DHU42" s="636"/>
      <c r="DHV42" s="636"/>
      <c r="DHW42" s="636"/>
      <c r="DHX42" s="636"/>
      <c r="DHY42" s="636"/>
      <c r="DHZ42" s="636"/>
      <c r="DIA42" s="636"/>
      <c r="DIB42" s="636"/>
      <c r="DIC42" s="636"/>
      <c r="DID42" s="636"/>
      <c r="DIE42" s="636"/>
      <c r="DIF42" s="636"/>
      <c r="DIG42" s="636"/>
      <c r="DIH42" s="636"/>
      <c r="DII42" s="636"/>
      <c r="DIJ42" s="636"/>
      <c r="DIK42" s="636"/>
      <c r="DIL42" s="636"/>
      <c r="DIM42" s="636"/>
      <c r="DIN42" s="636"/>
      <c r="DIO42" s="636"/>
      <c r="DIP42" s="636"/>
      <c r="DIQ42" s="636"/>
      <c r="DIR42" s="636"/>
      <c r="DIS42" s="636"/>
      <c r="DIT42" s="636"/>
      <c r="DIU42" s="636"/>
      <c r="DIV42" s="636"/>
      <c r="DIW42" s="636"/>
      <c r="DIX42" s="636"/>
      <c r="DIY42" s="636"/>
      <c r="DIZ42" s="636"/>
      <c r="DJA42" s="636"/>
      <c r="DJB42" s="636"/>
      <c r="DJC42" s="636"/>
      <c r="DJD42" s="636"/>
      <c r="DJE42" s="636"/>
      <c r="DJF42" s="636"/>
      <c r="DJG42" s="636"/>
      <c r="DJH42" s="636"/>
      <c r="DJI42" s="636"/>
      <c r="DJJ42" s="636"/>
      <c r="DJK42" s="636"/>
      <c r="DJL42" s="636"/>
      <c r="DJM42" s="636"/>
      <c r="DJN42" s="636"/>
      <c r="DJO42" s="636"/>
      <c r="DJP42" s="636"/>
      <c r="DJQ42" s="636"/>
      <c r="DJR42" s="636"/>
      <c r="DJS42" s="636"/>
      <c r="DJT42" s="636"/>
      <c r="DJU42" s="636"/>
      <c r="DJV42" s="636"/>
      <c r="DJW42" s="636"/>
      <c r="DJX42" s="636"/>
      <c r="DJY42" s="636"/>
      <c r="DJZ42" s="636"/>
      <c r="DKA42" s="636"/>
      <c r="DKB42" s="636"/>
      <c r="DKC42" s="636"/>
      <c r="DKD42" s="636"/>
      <c r="DKE42" s="636"/>
      <c r="DKF42" s="636"/>
      <c r="DKG42" s="636"/>
      <c r="DKH42" s="636"/>
      <c r="DKI42" s="636"/>
      <c r="DKJ42" s="636"/>
      <c r="DKK42" s="636"/>
      <c r="DKL42" s="636"/>
      <c r="DKM42" s="636"/>
      <c r="DKN42" s="636"/>
      <c r="DKO42" s="636"/>
      <c r="DKP42" s="636"/>
      <c r="DKQ42" s="636"/>
      <c r="DKR42" s="636"/>
      <c r="DKS42" s="636"/>
      <c r="DKT42" s="636"/>
      <c r="DKU42" s="636"/>
      <c r="DKV42" s="636"/>
      <c r="DKW42" s="636"/>
      <c r="DKX42" s="636"/>
      <c r="DKY42" s="636"/>
      <c r="DKZ42" s="636"/>
      <c r="DLA42" s="636"/>
      <c r="DLB42" s="636"/>
      <c r="DLC42" s="636"/>
      <c r="DLD42" s="636"/>
      <c r="DLE42" s="636"/>
      <c r="DLF42" s="636"/>
      <c r="DLG42" s="636"/>
      <c r="DLH42" s="636"/>
      <c r="DLI42" s="636"/>
      <c r="DLJ42" s="636"/>
      <c r="DLK42" s="636"/>
      <c r="DLL42" s="636"/>
      <c r="DLM42" s="636"/>
      <c r="DLN42" s="636"/>
      <c r="DLO42" s="636"/>
      <c r="DLP42" s="636"/>
      <c r="DLQ42" s="636"/>
      <c r="DLR42" s="636"/>
      <c r="DLS42" s="636"/>
      <c r="DLT42" s="636"/>
      <c r="DLU42" s="636"/>
      <c r="DLV42" s="636"/>
      <c r="DLW42" s="636"/>
      <c r="DLX42" s="636"/>
      <c r="DLY42" s="636"/>
      <c r="DLZ42" s="636"/>
      <c r="DMA42" s="636"/>
      <c r="DMB42" s="636"/>
      <c r="DMC42" s="636"/>
      <c r="DMD42" s="636"/>
      <c r="DME42" s="636"/>
      <c r="DMF42" s="636"/>
      <c r="DMG42" s="636"/>
      <c r="DMH42" s="636"/>
      <c r="DMI42" s="636"/>
      <c r="DMJ42" s="636"/>
      <c r="DMK42" s="636"/>
      <c r="DML42" s="636"/>
      <c r="DMM42" s="636"/>
      <c r="DMN42" s="636"/>
      <c r="DMO42" s="636"/>
      <c r="DMP42" s="636"/>
      <c r="DMQ42" s="636"/>
      <c r="DMR42" s="636"/>
      <c r="DMS42" s="636"/>
      <c r="DMT42" s="636"/>
      <c r="DMU42" s="636"/>
      <c r="DMV42" s="636"/>
      <c r="DMW42" s="636"/>
      <c r="DMX42" s="636"/>
      <c r="DMY42" s="636"/>
      <c r="DMZ42" s="636"/>
      <c r="DNA42" s="636"/>
      <c r="DNB42" s="636"/>
      <c r="DNC42" s="636"/>
      <c r="DND42" s="636"/>
      <c r="DNE42" s="636"/>
      <c r="DNF42" s="636"/>
      <c r="DNG42" s="636"/>
      <c r="DNH42" s="636"/>
      <c r="DNI42" s="636"/>
      <c r="DNJ42" s="636"/>
      <c r="DNK42" s="636"/>
      <c r="DNL42" s="636"/>
      <c r="DNM42" s="636"/>
      <c r="DNN42" s="636"/>
      <c r="DNO42" s="636"/>
      <c r="DNP42" s="636"/>
      <c r="DNQ42" s="636"/>
      <c r="DNR42" s="636"/>
      <c r="DNS42" s="636"/>
      <c r="DNT42" s="636"/>
      <c r="DNU42" s="636"/>
      <c r="DNV42" s="636"/>
      <c r="DNW42" s="636"/>
      <c r="DNX42" s="636"/>
      <c r="DNY42" s="636"/>
      <c r="DNZ42" s="636"/>
      <c r="DOA42" s="636"/>
      <c r="DOB42" s="636"/>
      <c r="DOC42" s="636"/>
      <c r="DOD42" s="636"/>
      <c r="DOE42" s="636"/>
      <c r="DOF42" s="636"/>
      <c r="DOG42" s="636"/>
      <c r="DOH42" s="636"/>
      <c r="DOI42" s="636"/>
      <c r="DOJ42" s="636"/>
      <c r="DOK42" s="636"/>
      <c r="DOL42" s="636"/>
      <c r="DOM42" s="636"/>
      <c r="DON42" s="636"/>
      <c r="DOO42" s="636"/>
      <c r="DOP42" s="636"/>
      <c r="DOQ42" s="636"/>
      <c r="DOR42" s="636"/>
      <c r="DOS42" s="636"/>
      <c r="DOT42" s="636"/>
      <c r="DOU42" s="636"/>
      <c r="DOV42" s="636"/>
      <c r="DOW42" s="636"/>
      <c r="DOX42" s="636"/>
      <c r="DOY42" s="636"/>
      <c r="DOZ42" s="636"/>
      <c r="DPA42" s="636"/>
      <c r="DPB42" s="636"/>
      <c r="DPC42" s="636"/>
      <c r="DPD42" s="636"/>
      <c r="DPE42" s="636"/>
      <c r="DPF42" s="636"/>
      <c r="DPG42" s="636"/>
      <c r="DPH42" s="636"/>
      <c r="DPI42" s="636"/>
      <c r="DPJ42" s="636"/>
      <c r="DPK42" s="636"/>
      <c r="DPL42" s="636"/>
      <c r="DPM42" s="636"/>
      <c r="DPN42" s="636"/>
      <c r="DPO42" s="636"/>
      <c r="DPP42" s="636"/>
      <c r="DPQ42" s="636"/>
      <c r="DPR42" s="636"/>
      <c r="DPS42" s="636"/>
      <c r="DPT42" s="636"/>
      <c r="DPU42" s="636"/>
      <c r="DPV42" s="636"/>
      <c r="DPW42" s="636"/>
      <c r="DPX42" s="636"/>
      <c r="DPY42" s="636"/>
      <c r="DPZ42" s="636"/>
      <c r="DQA42" s="636"/>
      <c r="DQB42" s="636"/>
      <c r="DQC42" s="636"/>
      <c r="DQD42" s="636"/>
      <c r="DQE42" s="636"/>
      <c r="DQF42" s="636"/>
      <c r="DQG42" s="636"/>
      <c r="DQH42" s="636"/>
      <c r="DQI42" s="636"/>
      <c r="DQJ42" s="636"/>
      <c r="DQK42" s="636"/>
      <c r="DQL42" s="636"/>
      <c r="DQM42" s="636"/>
      <c r="DQN42" s="636"/>
      <c r="DQO42" s="636"/>
      <c r="DQP42" s="636"/>
      <c r="DQQ42" s="636"/>
      <c r="DQR42" s="636"/>
      <c r="DQS42" s="636"/>
      <c r="DQT42" s="636"/>
      <c r="DQU42" s="636"/>
      <c r="DQV42" s="636"/>
      <c r="DQW42" s="636"/>
      <c r="DQX42" s="636"/>
      <c r="DQY42" s="636"/>
      <c r="DQZ42" s="636"/>
      <c r="DRA42" s="636"/>
      <c r="DRB42" s="636"/>
      <c r="DRC42" s="636"/>
      <c r="DRD42" s="636"/>
      <c r="DRE42" s="636"/>
      <c r="DRF42" s="636"/>
      <c r="DRG42" s="636"/>
      <c r="DRH42" s="636"/>
      <c r="DRI42" s="636"/>
      <c r="DRJ42" s="636"/>
      <c r="DRK42" s="636"/>
      <c r="DRL42" s="636"/>
      <c r="DRM42" s="636"/>
      <c r="DRN42" s="636"/>
      <c r="DRO42" s="636"/>
      <c r="DRP42" s="636"/>
      <c r="DRQ42" s="636"/>
      <c r="DRR42" s="636"/>
      <c r="DRS42" s="636"/>
      <c r="DRT42" s="636"/>
      <c r="DRU42" s="636"/>
      <c r="DRV42" s="636"/>
      <c r="DRW42" s="636"/>
      <c r="DRX42" s="636"/>
      <c r="DRY42" s="636"/>
      <c r="DRZ42" s="636"/>
      <c r="DSA42" s="636"/>
      <c r="DSB42" s="636"/>
      <c r="DSC42" s="636"/>
      <c r="DSD42" s="636"/>
      <c r="DSE42" s="636"/>
      <c r="DSF42" s="636"/>
      <c r="DSG42" s="636"/>
      <c r="DSH42" s="636"/>
      <c r="DSI42" s="636"/>
      <c r="DSJ42" s="636"/>
      <c r="DSK42" s="636"/>
      <c r="DSL42" s="636"/>
      <c r="DSM42" s="636"/>
      <c r="DSN42" s="636"/>
      <c r="DSO42" s="636"/>
      <c r="DSP42" s="636"/>
      <c r="DSQ42" s="636"/>
      <c r="DSR42" s="636"/>
      <c r="DSS42" s="636"/>
      <c r="DST42" s="636"/>
      <c r="DSU42" s="636"/>
      <c r="DSV42" s="636"/>
      <c r="DSW42" s="636"/>
      <c r="DSX42" s="636"/>
      <c r="DSY42" s="636"/>
      <c r="DSZ42" s="636"/>
      <c r="DTA42" s="636"/>
      <c r="DTB42" s="636"/>
      <c r="DTC42" s="636"/>
      <c r="DTD42" s="636"/>
      <c r="DTE42" s="636"/>
      <c r="DTF42" s="636"/>
      <c r="DTG42" s="636"/>
      <c r="DTH42" s="636"/>
      <c r="DTI42" s="636"/>
      <c r="DTJ42" s="636"/>
      <c r="DTK42" s="636"/>
      <c r="DTL42" s="636"/>
      <c r="DTM42" s="636"/>
      <c r="DTN42" s="636"/>
      <c r="DTO42" s="636"/>
      <c r="DTP42" s="636"/>
      <c r="DTQ42" s="636"/>
      <c r="DTR42" s="636"/>
      <c r="DTS42" s="636"/>
      <c r="DTT42" s="636"/>
      <c r="DTU42" s="636"/>
      <c r="DTV42" s="636"/>
      <c r="DTW42" s="636"/>
      <c r="DTX42" s="636"/>
      <c r="DTY42" s="636"/>
      <c r="DTZ42" s="636"/>
      <c r="DUA42" s="636"/>
      <c r="DUB42" s="636"/>
      <c r="DUC42" s="636"/>
      <c r="DUD42" s="636"/>
      <c r="DUE42" s="636"/>
      <c r="DUF42" s="636"/>
      <c r="DUG42" s="636"/>
      <c r="DUH42" s="636"/>
      <c r="DUI42" s="636"/>
      <c r="DUJ42" s="636"/>
      <c r="DUK42" s="636"/>
      <c r="DUL42" s="636"/>
      <c r="DUM42" s="636"/>
      <c r="DUN42" s="636"/>
      <c r="DUO42" s="636"/>
      <c r="DUP42" s="636"/>
      <c r="DUQ42" s="636"/>
      <c r="DUR42" s="636"/>
      <c r="DUS42" s="636"/>
      <c r="DUT42" s="636"/>
      <c r="DUU42" s="636"/>
      <c r="DUV42" s="636"/>
      <c r="DUW42" s="636"/>
      <c r="DUX42" s="636"/>
      <c r="DUY42" s="636"/>
      <c r="DUZ42" s="636"/>
      <c r="DVA42" s="636"/>
      <c r="DVB42" s="636"/>
      <c r="DVC42" s="636"/>
      <c r="DVD42" s="636"/>
      <c r="DVE42" s="636"/>
      <c r="DVF42" s="636"/>
      <c r="DVG42" s="636"/>
      <c r="DVH42" s="636"/>
      <c r="DVI42" s="636"/>
      <c r="DVJ42" s="636"/>
      <c r="DVK42" s="636"/>
      <c r="DVL42" s="636"/>
      <c r="DVM42" s="636"/>
      <c r="DVN42" s="636"/>
      <c r="DVO42" s="636"/>
      <c r="DVP42" s="636"/>
      <c r="DVQ42" s="636"/>
      <c r="DVR42" s="636"/>
      <c r="DVS42" s="636"/>
      <c r="DVT42" s="636"/>
      <c r="DVU42" s="636"/>
      <c r="DVV42" s="636"/>
      <c r="DVW42" s="636"/>
      <c r="DVX42" s="636"/>
      <c r="DVY42" s="636"/>
      <c r="DVZ42" s="636"/>
      <c r="DWA42" s="636"/>
      <c r="DWB42" s="636"/>
      <c r="DWC42" s="636"/>
      <c r="DWD42" s="636"/>
      <c r="DWE42" s="636"/>
      <c r="DWF42" s="636"/>
      <c r="DWG42" s="636"/>
      <c r="DWH42" s="636"/>
      <c r="DWI42" s="636"/>
      <c r="DWJ42" s="636"/>
      <c r="DWK42" s="636"/>
      <c r="DWL42" s="636"/>
      <c r="DWM42" s="636"/>
      <c r="DWN42" s="636"/>
      <c r="DWO42" s="636"/>
      <c r="DWP42" s="636"/>
      <c r="DWQ42" s="636"/>
      <c r="DWR42" s="636"/>
      <c r="DWS42" s="636"/>
      <c r="DWT42" s="636"/>
      <c r="DWU42" s="636"/>
      <c r="DWV42" s="636"/>
      <c r="DWW42" s="636"/>
      <c r="DWX42" s="636"/>
      <c r="DWY42" s="636"/>
      <c r="DWZ42" s="636"/>
      <c r="DXA42" s="636"/>
      <c r="DXB42" s="636"/>
      <c r="DXC42" s="636"/>
      <c r="DXD42" s="636"/>
      <c r="DXE42" s="636"/>
      <c r="DXF42" s="636"/>
      <c r="DXG42" s="636"/>
      <c r="DXH42" s="636"/>
      <c r="DXI42" s="636"/>
      <c r="DXJ42" s="636"/>
      <c r="DXK42" s="636"/>
      <c r="DXL42" s="636"/>
      <c r="DXM42" s="636"/>
      <c r="DXN42" s="636"/>
      <c r="DXO42" s="636"/>
      <c r="DXP42" s="636"/>
      <c r="DXQ42" s="636"/>
      <c r="DXR42" s="636"/>
      <c r="DXS42" s="636"/>
      <c r="DXT42" s="636"/>
      <c r="DXU42" s="636"/>
      <c r="DXV42" s="636"/>
      <c r="DXW42" s="636"/>
      <c r="DXX42" s="636"/>
      <c r="DXY42" s="636"/>
      <c r="DXZ42" s="636"/>
      <c r="DYA42" s="636"/>
      <c r="DYB42" s="636"/>
      <c r="DYC42" s="636"/>
      <c r="DYD42" s="636"/>
      <c r="DYE42" s="636"/>
      <c r="DYF42" s="636"/>
      <c r="DYG42" s="636"/>
      <c r="DYH42" s="636"/>
      <c r="DYI42" s="636"/>
      <c r="DYJ42" s="636"/>
      <c r="DYK42" s="636"/>
      <c r="DYL42" s="636"/>
      <c r="DYM42" s="636"/>
      <c r="DYN42" s="636"/>
      <c r="DYO42" s="636"/>
      <c r="DYP42" s="636"/>
      <c r="DYQ42" s="636"/>
      <c r="DYR42" s="636"/>
      <c r="DYS42" s="636"/>
      <c r="DYT42" s="636"/>
      <c r="DYU42" s="636"/>
      <c r="DYV42" s="636"/>
      <c r="DYW42" s="636"/>
      <c r="DYX42" s="636"/>
      <c r="DYY42" s="636"/>
      <c r="DYZ42" s="636"/>
      <c r="DZA42" s="636"/>
      <c r="DZB42" s="636"/>
      <c r="DZC42" s="636"/>
      <c r="DZD42" s="636"/>
      <c r="DZE42" s="636"/>
      <c r="DZF42" s="636"/>
      <c r="DZG42" s="636"/>
      <c r="DZH42" s="636"/>
      <c r="DZI42" s="636"/>
      <c r="DZJ42" s="636"/>
      <c r="DZK42" s="636"/>
      <c r="DZL42" s="636"/>
      <c r="DZM42" s="636"/>
      <c r="DZN42" s="636"/>
      <c r="DZO42" s="636"/>
      <c r="DZP42" s="636"/>
      <c r="DZQ42" s="636"/>
      <c r="DZR42" s="636"/>
      <c r="DZS42" s="636"/>
      <c r="DZT42" s="636"/>
      <c r="DZU42" s="636"/>
      <c r="DZV42" s="636"/>
      <c r="DZW42" s="636"/>
      <c r="DZX42" s="636"/>
      <c r="DZY42" s="636"/>
      <c r="DZZ42" s="636"/>
      <c r="EAA42" s="636"/>
      <c r="EAB42" s="636"/>
      <c r="EAC42" s="636"/>
      <c r="EAD42" s="636"/>
      <c r="EAE42" s="636"/>
      <c r="EAF42" s="636"/>
      <c r="EAG42" s="636"/>
      <c r="EAH42" s="636"/>
      <c r="EAI42" s="636"/>
      <c r="EAJ42" s="636"/>
      <c r="EAK42" s="636"/>
      <c r="EAL42" s="636"/>
      <c r="EAM42" s="636"/>
      <c r="EAN42" s="636"/>
      <c r="EAO42" s="636"/>
      <c r="EAP42" s="636"/>
      <c r="EAQ42" s="636"/>
      <c r="EAR42" s="636"/>
      <c r="EAS42" s="636"/>
      <c r="EAT42" s="636"/>
      <c r="EAU42" s="636"/>
      <c r="EAV42" s="636"/>
      <c r="EAW42" s="636"/>
      <c r="EAX42" s="636"/>
      <c r="EAY42" s="636"/>
      <c r="EAZ42" s="636"/>
      <c r="EBA42" s="636"/>
      <c r="EBB42" s="636"/>
      <c r="EBC42" s="636"/>
      <c r="EBD42" s="636"/>
      <c r="EBE42" s="636"/>
      <c r="EBF42" s="636"/>
      <c r="EBG42" s="636"/>
      <c r="EBH42" s="636"/>
      <c r="EBI42" s="636"/>
      <c r="EBJ42" s="636"/>
      <c r="EBK42" s="636"/>
      <c r="EBL42" s="636"/>
      <c r="EBM42" s="636"/>
      <c r="EBN42" s="636"/>
      <c r="EBO42" s="636"/>
      <c r="EBP42" s="636"/>
      <c r="EBQ42" s="636"/>
      <c r="EBR42" s="636"/>
      <c r="EBS42" s="636"/>
      <c r="EBT42" s="636"/>
      <c r="EBU42" s="636"/>
      <c r="EBV42" s="636"/>
      <c r="EBW42" s="636"/>
      <c r="EBX42" s="636"/>
      <c r="EBY42" s="636"/>
      <c r="EBZ42" s="636"/>
      <c r="ECA42" s="636"/>
      <c r="ECB42" s="636"/>
      <c r="ECC42" s="636"/>
      <c r="ECD42" s="636"/>
      <c r="ECE42" s="636"/>
      <c r="ECF42" s="636"/>
      <c r="ECG42" s="636"/>
      <c r="ECH42" s="636"/>
      <c r="ECI42" s="636"/>
      <c r="ECJ42" s="636"/>
      <c r="ECK42" s="636"/>
      <c r="ECL42" s="636"/>
      <c r="ECM42" s="636"/>
      <c r="ECN42" s="636"/>
      <c r="ECO42" s="636"/>
      <c r="ECP42" s="636"/>
      <c r="ECQ42" s="636"/>
      <c r="ECR42" s="636"/>
      <c r="ECS42" s="636"/>
      <c r="ECT42" s="636"/>
      <c r="ECU42" s="636"/>
      <c r="ECV42" s="636"/>
      <c r="ECW42" s="636"/>
      <c r="ECX42" s="636"/>
      <c r="ECY42" s="636"/>
      <c r="ECZ42" s="636"/>
      <c r="EDA42" s="636"/>
      <c r="EDB42" s="636"/>
      <c r="EDC42" s="636"/>
      <c r="EDD42" s="636"/>
      <c r="EDE42" s="636"/>
      <c r="EDF42" s="636"/>
      <c r="EDG42" s="636"/>
      <c r="EDH42" s="636"/>
      <c r="EDI42" s="636"/>
      <c r="EDJ42" s="636"/>
      <c r="EDK42" s="636"/>
      <c r="EDL42" s="636"/>
      <c r="EDM42" s="636"/>
      <c r="EDN42" s="636"/>
      <c r="EDO42" s="636"/>
      <c r="EDP42" s="636"/>
      <c r="EDQ42" s="636"/>
      <c r="EDR42" s="636"/>
      <c r="EDS42" s="636"/>
      <c r="EDT42" s="636"/>
      <c r="EDU42" s="636"/>
      <c r="EDV42" s="636"/>
      <c r="EDW42" s="636"/>
      <c r="EDX42" s="636"/>
      <c r="EDY42" s="636"/>
      <c r="EDZ42" s="636"/>
      <c r="EEA42" s="636"/>
      <c r="EEB42" s="636"/>
      <c r="EEC42" s="636"/>
      <c r="EED42" s="636"/>
      <c r="EEE42" s="636"/>
      <c r="EEF42" s="636"/>
      <c r="EEG42" s="636"/>
      <c r="EEH42" s="636"/>
      <c r="EEI42" s="636"/>
      <c r="EEJ42" s="636"/>
      <c r="EEK42" s="636"/>
      <c r="EEL42" s="636"/>
      <c r="EEM42" s="636"/>
      <c r="EEN42" s="636"/>
      <c r="EEO42" s="636"/>
      <c r="EEP42" s="636"/>
      <c r="EEQ42" s="636"/>
      <c r="EER42" s="636"/>
      <c r="EES42" s="636"/>
      <c r="EET42" s="636"/>
      <c r="EEU42" s="636"/>
      <c r="EEV42" s="636"/>
      <c r="EEW42" s="636"/>
      <c r="EEX42" s="636"/>
      <c r="EEY42" s="636"/>
      <c r="EEZ42" s="636"/>
      <c r="EFA42" s="636"/>
      <c r="EFB42" s="636"/>
      <c r="EFC42" s="636"/>
      <c r="EFD42" s="636"/>
      <c r="EFE42" s="636"/>
      <c r="EFF42" s="636"/>
      <c r="EFG42" s="636"/>
      <c r="EFH42" s="636"/>
      <c r="EFI42" s="636"/>
      <c r="EFJ42" s="636"/>
      <c r="EFK42" s="636"/>
      <c r="EFL42" s="636"/>
      <c r="EFM42" s="636"/>
      <c r="EFN42" s="636"/>
      <c r="EFO42" s="636"/>
      <c r="EFP42" s="636"/>
      <c r="EFQ42" s="636"/>
      <c r="EFR42" s="636"/>
      <c r="EFS42" s="636"/>
      <c r="EFT42" s="636"/>
      <c r="EFU42" s="636"/>
      <c r="EFV42" s="636"/>
      <c r="EFW42" s="636"/>
      <c r="EFX42" s="636"/>
      <c r="EFY42" s="636"/>
      <c r="EFZ42" s="636"/>
      <c r="EGA42" s="636"/>
      <c r="EGB42" s="636"/>
      <c r="EGC42" s="636"/>
      <c r="EGD42" s="636"/>
      <c r="EGE42" s="636"/>
      <c r="EGF42" s="636"/>
      <c r="EGG42" s="636"/>
      <c r="EGH42" s="636"/>
      <c r="EGI42" s="636"/>
      <c r="EGJ42" s="636"/>
      <c r="EGK42" s="636"/>
      <c r="EGL42" s="636"/>
      <c r="EGM42" s="636"/>
      <c r="EGN42" s="636"/>
      <c r="EGO42" s="636"/>
      <c r="EGP42" s="636"/>
      <c r="EGQ42" s="636"/>
      <c r="EGR42" s="636"/>
      <c r="EGS42" s="636"/>
      <c r="EGT42" s="636"/>
      <c r="EGU42" s="636"/>
      <c r="EGV42" s="636"/>
      <c r="EGW42" s="636"/>
      <c r="EGX42" s="636"/>
      <c r="EGY42" s="636"/>
      <c r="EGZ42" s="636"/>
      <c r="EHA42" s="636"/>
      <c r="EHB42" s="636"/>
      <c r="EHC42" s="636"/>
      <c r="EHD42" s="636"/>
      <c r="EHE42" s="636"/>
      <c r="EHF42" s="636"/>
      <c r="EHG42" s="636"/>
      <c r="EHH42" s="636"/>
      <c r="EHI42" s="636"/>
      <c r="EHJ42" s="636"/>
      <c r="EHK42" s="636"/>
      <c r="EHL42" s="636"/>
      <c r="EHM42" s="636"/>
      <c r="EHN42" s="636"/>
      <c r="EHO42" s="636"/>
      <c r="EHP42" s="636"/>
      <c r="EHQ42" s="636"/>
      <c r="EHR42" s="636"/>
      <c r="EHS42" s="636"/>
      <c r="EHT42" s="636"/>
      <c r="EHU42" s="636"/>
      <c r="EHV42" s="636"/>
      <c r="EHW42" s="636"/>
      <c r="EHX42" s="636"/>
      <c r="EHY42" s="636"/>
      <c r="EHZ42" s="636"/>
      <c r="EIA42" s="636"/>
      <c r="EIB42" s="636"/>
      <c r="EIC42" s="636"/>
      <c r="EID42" s="636"/>
      <c r="EIE42" s="636"/>
      <c r="EIF42" s="636"/>
      <c r="EIG42" s="636"/>
      <c r="EIH42" s="636"/>
      <c r="EII42" s="636"/>
      <c r="EIJ42" s="636"/>
      <c r="EIK42" s="636"/>
      <c r="EIL42" s="636"/>
      <c r="EIM42" s="636"/>
      <c r="EIN42" s="636"/>
      <c r="EIO42" s="636"/>
      <c r="EIP42" s="636"/>
      <c r="EIQ42" s="636"/>
      <c r="EIR42" s="636"/>
      <c r="EIS42" s="636"/>
      <c r="EIT42" s="636"/>
      <c r="EIU42" s="636"/>
      <c r="EIV42" s="636"/>
      <c r="EIW42" s="636"/>
      <c r="EIX42" s="636"/>
      <c r="EIY42" s="636"/>
      <c r="EIZ42" s="636"/>
      <c r="EJA42" s="636"/>
      <c r="EJB42" s="636"/>
      <c r="EJC42" s="636"/>
      <c r="EJD42" s="636"/>
      <c r="EJE42" s="636"/>
      <c r="EJF42" s="636"/>
      <c r="EJG42" s="636"/>
      <c r="EJH42" s="636"/>
      <c r="EJI42" s="636"/>
      <c r="EJJ42" s="636"/>
      <c r="EJK42" s="636"/>
      <c r="EJL42" s="636"/>
      <c r="EJM42" s="636"/>
      <c r="EJN42" s="636"/>
      <c r="EJO42" s="636"/>
      <c r="EJP42" s="636"/>
      <c r="EJQ42" s="636"/>
      <c r="EJR42" s="636"/>
      <c r="EJS42" s="636"/>
      <c r="EJT42" s="636"/>
      <c r="EJU42" s="636"/>
      <c r="EJV42" s="636"/>
      <c r="EJW42" s="636"/>
      <c r="EJX42" s="636"/>
      <c r="EJY42" s="636"/>
      <c r="EJZ42" s="636"/>
      <c r="EKA42" s="636"/>
      <c r="EKB42" s="636"/>
      <c r="EKC42" s="636"/>
      <c r="EKD42" s="636"/>
      <c r="EKE42" s="636"/>
      <c r="EKF42" s="636"/>
      <c r="EKG42" s="636"/>
      <c r="EKH42" s="636"/>
      <c r="EKI42" s="636"/>
      <c r="EKJ42" s="636"/>
      <c r="EKK42" s="636"/>
      <c r="EKL42" s="636"/>
      <c r="EKM42" s="636"/>
      <c r="EKN42" s="636"/>
      <c r="EKO42" s="636"/>
      <c r="EKP42" s="636"/>
      <c r="EKQ42" s="636"/>
      <c r="EKR42" s="636"/>
      <c r="EKS42" s="636"/>
      <c r="EKT42" s="636"/>
      <c r="EKU42" s="636"/>
      <c r="EKV42" s="636"/>
      <c r="EKW42" s="636"/>
      <c r="EKX42" s="636"/>
      <c r="EKY42" s="636"/>
      <c r="EKZ42" s="636"/>
      <c r="ELA42" s="636"/>
      <c r="ELB42" s="636"/>
      <c r="ELC42" s="636"/>
      <c r="ELD42" s="636"/>
      <c r="ELE42" s="636"/>
      <c r="ELF42" s="636"/>
      <c r="ELG42" s="636"/>
      <c r="ELH42" s="636"/>
      <c r="ELI42" s="636"/>
      <c r="ELJ42" s="636"/>
      <c r="ELK42" s="636"/>
      <c r="ELL42" s="636"/>
      <c r="ELM42" s="636"/>
      <c r="ELN42" s="636"/>
      <c r="ELO42" s="636"/>
      <c r="ELP42" s="636"/>
      <c r="ELQ42" s="636"/>
      <c r="ELR42" s="636"/>
      <c r="ELS42" s="636"/>
      <c r="ELT42" s="636"/>
      <c r="ELU42" s="636"/>
      <c r="ELV42" s="636"/>
      <c r="ELW42" s="636"/>
      <c r="ELX42" s="636"/>
      <c r="ELY42" s="636"/>
      <c r="ELZ42" s="636"/>
      <c r="EMA42" s="636"/>
      <c r="EMB42" s="636"/>
      <c r="EMC42" s="636"/>
      <c r="EMD42" s="636"/>
      <c r="EME42" s="636"/>
      <c r="EMF42" s="636"/>
      <c r="EMG42" s="636"/>
      <c r="EMH42" s="636"/>
      <c r="EMI42" s="636"/>
      <c r="EMJ42" s="636"/>
      <c r="EMK42" s="636"/>
      <c r="EML42" s="636"/>
      <c r="EMM42" s="636"/>
      <c r="EMN42" s="636"/>
      <c r="EMO42" s="636"/>
      <c r="EMP42" s="636"/>
      <c r="EMQ42" s="636"/>
      <c r="EMR42" s="636"/>
      <c r="EMS42" s="636"/>
      <c r="EMT42" s="636"/>
      <c r="EMU42" s="636"/>
      <c r="EMV42" s="636"/>
      <c r="EMW42" s="636"/>
      <c r="EMX42" s="636"/>
      <c r="EMY42" s="636"/>
      <c r="EMZ42" s="636"/>
      <c r="ENA42" s="636"/>
      <c r="ENB42" s="636"/>
      <c r="ENC42" s="636"/>
      <c r="END42" s="636"/>
      <c r="ENE42" s="636"/>
      <c r="ENF42" s="636"/>
      <c r="ENG42" s="636"/>
      <c r="ENH42" s="636"/>
      <c r="ENI42" s="636"/>
      <c r="ENJ42" s="636"/>
      <c r="ENK42" s="636"/>
      <c r="ENL42" s="636"/>
      <c r="ENM42" s="636"/>
      <c r="ENN42" s="636"/>
      <c r="ENO42" s="636"/>
      <c r="ENP42" s="636"/>
      <c r="ENQ42" s="636"/>
      <c r="ENR42" s="636"/>
      <c r="ENS42" s="636"/>
      <c r="ENT42" s="636"/>
      <c r="ENU42" s="636"/>
      <c r="ENV42" s="636"/>
      <c r="ENW42" s="636"/>
      <c r="ENX42" s="636"/>
      <c r="ENY42" s="636"/>
      <c r="ENZ42" s="636"/>
      <c r="EOA42" s="636"/>
      <c r="EOB42" s="636"/>
      <c r="EOC42" s="636"/>
      <c r="EOD42" s="636"/>
      <c r="EOE42" s="636"/>
      <c r="EOF42" s="636"/>
      <c r="EOG42" s="636"/>
      <c r="EOH42" s="636"/>
      <c r="EOI42" s="636"/>
      <c r="EOJ42" s="636"/>
      <c r="EOK42" s="636"/>
      <c r="EOL42" s="636"/>
      <c r="EOM42" s="636"/>
      <c r="EON42" s="636"/>
      <c r="EOO42" s="636"/>
      <c r="EOP42" s="636"/>
      <c r="EOQ42" s="636"/>
      <c r="EOR42" s="636"/>
      <c r="EOS42" s="636"/>
      <c r="EOT42" s="636"/>
      <c r="EOU42" s="636"/>
      <c r="EOV42" s="636"/>
      <c r="EOW42" s="636"/>
      <c r="EOX42" s="636"/>
      <c r="EOY42" s="636"/>
      <c r="EOZ42" s="636"/>
      <c r="EPA42" s="636"/>
      <c r="EPB42" s="636"/>
      <c r="EPC42" s="636"/>
      <c r="EPD42" s="636"/>
      <c r="EPE42" s="636"/>
      <c r="EPF42" s="636"/>
      <c r="EPG42" s="636"/>
      <c r="EPH42" s="636"/>
      <c r="EPI42" s="636"/>
      <c r="EPJ42" s="636"/>
      <c r="EPK42" s="636"/>
      <c r="EPL42" s="636"/>
      <c r="EPM42" s="636"/>
      <c r="EPN42" s="636"/>
      <c r="EPO42" s="636"/>
      <c r="EPP42" s="636"/>
      <c r="EPQ42" s="636"/>
      <c r="EPR42" s="636"/>
      <c r="EPS42" s="636"/>
      <c r="EPT42" s="636"/>
      <c r="EPU42" s="636"/>
      <c r="EPV42" s="636"/>
      <c r="EPW42" s="636"/>
      <c r="EPX42" s="636"/>
      <c r="EPY42" s="636"/>
      <c r="EPZ42" s="636"/>
      <c r="EQA42" s="636"/>
      <c r="EQB42" s="636"/>
      <c r="EQC42" s="636"/>
      <c r="EQD42" s="636"/>
      <c r="EQE42" s="636"/>
      <c r="EQF42" s="636"/>
      <c r="EQG42" s="636"/>
      <c r="EQH42" s="636"/>
      <c r="EQI42" s="636"/>
      <c r="EQJ42" s="636"/>
      <c r="EQK42" s="636"/>
      <c r="EQL42" s="636"/>
      <c r="EQM42" s="636"/>
      <c r="EQN42" s="636"/>
      <c r="EQO42" s="636"/>
      <c r="EQP42" s="636"/>
      <c r="EQQ42" s="636"/>
      <c r="EQR42" s="636"/>
      <c r="EQS42" s="636"/>
      <c r="EQT42" s="636"/>
      <c r="EQU42" s="636"/>
      <c r="EQV42" s="636"/>
      <c r="EQW42" s="636"/>
      <c r="EQX42" s="636"/>
      <c r="EQY42" s="636"/>
      <c r="EQZ42" s="636"/>
      <c r="ERA42" s="636"/>
      <c r="ERB42" s="636"/>
      <c r="ERC42" s="636"/>
      <c r="ERD42" s="636"/>
      <c r="ERE42" s="636"/>
      <c r="ERF42" s="636"/>
      <c r="ERG42" s="636"/>
      <c r="ERH42" s="636"/>
      <c r="ERI42" s="636"/>
      <c r="ERJ42" s="636"/>
      <c r="ERK42" s="636"/>
      <c r="ERL42" s="636"/>
      <c r="ERM42" s="636"/>
      <c r="ERN42" s="636"/>
      <c r="ERO42" s="636"/>
      <c r="ERP42" s="636"/>
      <c r="ERQ42" s="636"/>
      <c r="ERR42" s="636"/>
      <c r="ERS42" s="636"/>
      <c r="ERT42" s="636"/>
      <c r="ERU42" s="636"/>
      <c r="ERV42" s="636"/>
      <c r="ERW42" s="636"/>
      <c r="ERX42" s="636"/>
      <c r="ERY42" s="636"/>
      <c r="ERZ42" s="636"/>
      <c r="ESA42" s="636"/>
      <c r="ESB42" s="636"/>
      <c r="ESC42" s="636"/>
      <c r="ESD42" s="636"/>
      <c r="ESE42" s="636"/>
      <c r="ESF42" s="636"/>
      <c r="ESG42" s="636"/>
      <c r="ESH42" s="636"/>
      <c r="ESI42" s="636"/>
      <c r="ESJ42" s="636"/>
      <c r="ESK42" s="636"/>
      <c r="ESL42" s="636"/>
      <c r="ESM42" s="636"/>
      <c r="ESN42" s="636"/>
      <c r="ESO42" s="636"/>
      <c r="ESP42" s="636"/>
      <c r="ESQ42" s="636"/>
      <c r="ESR42" s="636"/>
      <c r="ESS42" s="636"/>
      <c r="EST42" s="636"/>
      <c r="ESU42" s="636"/>
      <c r="ESV42" s="636"/>
      <c r="ESW42" s="636"/>
      <c r="ESX42" s="636"/>
      <c r="ESY42" s="636"/>
      <c r="ESZ42" s="636"/>
      <c r="ETA42" s="636"/>
      <c r="ETB42" s="636"/>
      <c r="ETC42" s="636"/>
      <c r="ETD42" s="636"/>
      <c r="ETE42" s="636"/>
      <c r="ETF42" s="636"/>
      <c r="ETG42" s="636"/>
      <c r="ETH42" s="636"/>
      <c r="ETI42" s="636"/>
      <c r="ETJ42" s="636"/>
      <c r="ETK42" s="636"/>
      <c r="ETL42" s="636"/>
      <c r="ETM42" s="636"/>
      <c r="ETN42" s="636"/>
      <c r="ETO42" s="636"/>
      <c r="ETP42" s="636"/>
      <c r="ETQ42" s="636"/>
      <c r="ETR42" s="636"/>
      <c r="ETS42" s="636"/>
      <c r="ETT42" s="636"/>
      <c r="ETU42" s="636"/>
      <c r="ETV42" s="636"/>
      <c r="ETW42" s="636"/>
      <c r="ETX42" s="636"/>
      <c r="ETY42" s="636"/>
      <c r="ETZ42" s="636"/>
      <c r="EUA42" s="636"/>
      <c r="EUB42" s="636"/>
      <c r="EUC42" s="636"/>
      <c r="EUD42" s="636"/>
      <c r="EUE42" s="636"/>
      <c r="EUF42" s="636"/>
      <c r="EUG42" s="636"/>
      <c r="EUH42" s="636"/>
      <c r="EUI42" s="636"/>
      <c r="EUJ42" s="636"/>
      <c r="EUK42" s="636"/>
      <c r="EUL42" s="636"/>
      <c r="EUM42" s="636"/>
      <c r="EUN42" s="636"/>
      <c r="EUO42" s="636"/>
      <c r="EUP42" s="636"/>
      <c r="EUQ42" s="636"/>
      <c r="EUR42" s="636"/>
      <c r="EUS42" s="636"/>
      <c r="EUT42" s="636"/>
      <c r="EUU42" s="636"/>
      <c r="EUV42" s="636"/>
      <c r="EUW42" s="636"/>
      <c r="EUX42" s="636"/>
      <c r="EUY42" s="636"/>
      <c r="EUZ42" s="636"/>
      <c r="EVA42" s="636"/>
      <c r="EVB42" s="636"/>
      <c r="EVC42" s="636"/>
      <c r="EVD42" s="636"/>
      <c r="EVE42" s="636"/>
      <c r="EVF42" s="636"/>
      <c r="EVG42" s="636"/>
      <c r="EVH42" s="636"/>
      <c r="EVI42" s="636"/>
      <c r="EVJ42" s="636"/>
      <c r="EVK42" s="636"/>
      <c r="EVL42" s="636"/>
      <c r="EVM42" s="636"/>
      <c r="EVN42" s="636"/>
      <c r="EVO42" s="636"/>
      <c r="EVP42" s="636"/>
      <c r="EVQ42" s="636"/>
      <c r="EVR42" s="636"/>
      <c r="EVS42" s="636"/>
      <c r="EVT42" s="636"/>
      <c r="EVU42" s="636"/>
      <c r="EVV42" s="636"/>
      <c r="EVW42" s="636"/>
      <c r="EVX42" s="636"/>
      <c r="EVY42" s="636"/>
      <c r="EVZ42" s="636"/>
      <c r="EWA42" s="636"/>
      <c r="EWB42" s="636"/>
      <c r="EWC42" s="636"/>
      <c r="EWD42" s="636"/>
      <c r="EWE42" s="636"/>
      <c r="EWF42" s="636"/>
      <c r="EWG42" s="636"/>
      <c r="EWH42" s="636"/>
      <c r="EWI42" s="636"/>
      <c r="EWJ42" s="636"/>
      <c r="EWK42" s="636"/>
      <c r="EWL42" s="636"/>
      <c r="EWM42" s="636"/>
      <c r="EWN42" s="636"/>
      <c r="EWO42" s="636"/>
      <c r="EWP42" s="636"/>
      <c r="EWQ42" s="636"/>
      <c r="EWR42" s="636"/>
      <c r="EWS42" s="636"/>
      <c r="EWT42" s="636"/>
      <c r="EWU42" s="636"/>
      <c r="EWV42" s="636"/>
      <c r="EWW42" s="636"/>
      <c r="EWX42" s="636"/>
      <c r="EWY42" s="636"/>
      <c r="EWZ42" s="636"/>
      <c r="EXA42" s="636"/>
      <c r="EXB42" s="636"/>
      <c r="EXC42" s="636"/>
      <c r="EXD42" s="636"/>
      <c r="EXE42" s="636"/>
      <c r="EXF42" s="636"/>
      <c r="EXG42" s="636"/>
      <c r="EXH42" s="636"/>
      <c r="EXI42" s="636"/>
      <c r="EXJ42" s="636"/>
      <c r="EXK42" s="636"/>
      <c r="EXL42" s="636"/>
      <c r="EXM42" s="636"/>
      <c r="EXN42" s="636"/>
      <c r="EXO42" s="636"/>
      <c r="EXP42" s="636"/>
      <c r="EXQ42" s="636"/>
      <c r="EXR42" s="636"/>
      <c r="EXS42" s="636"/>
      <c r="EXT42" s="636"/>
      <c r="EXU42" s="636"/>
      <c r="EXV42" s="636"/>
      <c r="EXW42" s="636"/>
      <c r="EXX42" s="636"/>
      <c r="EXY42" s="636"/>
      <c r="EXZ42" s="636"/>
      <c r="EYA42" s="636"/>
      <c r="EYB42" s="636"/>
      <c r="EYC42" s="636"/>
      <c r="EYD42" s="636"/>
      <c r="EYE42" s="636"/>
      <c r="EYF42" s="636"/>
      <c r="EYG42" s="636"/>
      <c r="EYH42" s="636"/>
      <c r="EYI42" s="636"/>
      <c r="EYJ42" s="636"/>
      <c r="EYK42" s="636"/>
      <c r="EYL42" s="636"/>
      <c r="EYM42" s="636"/>
      <c r="EYN42" s="636"/>
      <c r="EYO42" s="636"/>
      <c r="EYP42" s="636"/>
      <c r="EYQ42" s="636"/>
      <c r="EYR42" s="636"/>
      <c r="EYS42" s="636"/>
      <c r="EYT42" s="636"/>
      <c r="EYU42" s="636"/>
      <c r="EYV42" s="636"/>
      <c r="EYW42" s="636"/>
      <c r="EYX42" s="636"/>
      <c r="EYY42" s="636"/>
      <c r="EYZ42" s="636"/>
      <c r="EZA42" s="636"/>
      <c r="EZB42" s="636"/>
      <c r="EZC42" s="636"/>
      <c r="EZD42" s="636"/>
      <c r="EZE42" s="636"/>
      <c r="EZF42" s="636"/>
      <c r="EZG42" s="636"/>
      <c r="EZH42" s="636"/>
      <c r="EZI42" s="636"/>
      <c r="EZJ42" s="636"/>
      <c r="EZK42" s="636"/>
      <c r="EZL42" s="636"/>
      <c r="EZM42" s="636"/>
      <c r="EZN42" s="636"/>
      <c r="EZO42" s="636"/>
      <c r="EZP42" s="636"/>
      <c r="EZQ42" s="636"/>
      <c r="EZR42" s="636"/>
      <c r="EZS42" s="636"/>
      <c r="EZT42" s="636"/>
      <c r="EZU42" s="636"/>
      <c r="EZV42" s="636"/>
      <c r="EZW42" s="636"/>
      <c r="EZX42" s="636"/>
      <c r="EZY42" s="636"/>
      <c r="EZZ42" s="636"/>
      <c r="FAA42" s="636"/>
      <c r="FAB42" s="636"/>
      <c r="FAC42" s="636"/>
      <c r="FAD42" s="636"/>
      <c r="FAE42" s="636"/>
      <c r="FAF42" s="636"/>
      <c r="FAG42" s="636"/>
      <c r="FAH42" s="636"/>
      <c r="FAI42" s="636"/>
      <c r="FAJ42" s="636"/>
      <c r="FAK42" s="636"/>
      <c r="FAL42" s="636"/>
      <c r="FAM42" s="636"/>
      <c r="FAN42" s="636"/>
      <c r="FAO42" s="636"/>
      <c r="FAP42" s="636"/>
      <c r="FAQ42" s="636"/>
      <c r="FAR42" s="636"/>
      <c r="FAS42" s="636"/>
      <c r="FAT42" s="636"/>
      <c r="FAU42" s="636"/>
      <c r="FAV42" s="636"/>
      <c r="FAW42" s="636"/>
      <c r="FAX42" s="636"/>
      <c r="FAY42" s="636"/>
      <c r="FAZ42" s="636"/>
      <c r="FBA42" s="636"/>
      <c r="FBB42" s="636"/>
      <c r="FBC42" s="636"/>
      <c r="FBD42" s="636"/>
      <c r="FBE42" s="636"/>
      <c r="FBF42" s="636"/>
      <c r="FBG42" s="636"/>
      <c r="FBH42" s="636"/>
      <c r="FBI42" s="636"/>
      <c r="FBJ42" s="636"/>
      <c r="FBK42" s="636"/>
      <c r="FBL42" s="636"/>
      <c r="FBM42" s="636"/>
      <c r="FBN42" s="636"/>
      <c r="FBO42" s="636"/>
      <c r="FBP42" s="636"/>
      <c r="FBQ42" s="636"/>
      <c r="FBR42" s="636"/>
      <c r="FBS42" s="636"/>
      <c r="FBT42" s="636"/>
      <c r="FBU42" s="636"/>
      <c r="FBV42" s="636"/>
      <c r="FBW42" s="636"/>
      <c r="FBX42" s="636"/>
      <c r="FBY42" s="636"/>
      <c r="FBZ42" s="636"/>
      <c r="FCA42" s="636"/>
      <c r="FCB42" s="636"/>
      <c r="FCC42" s="636"/>
      <c r="FCD42" s="636"/>
      <c r="FCE42" s="636"/>
      <c r="FCF42" s="636"/>
      <c r="FCG42" s="636"/>
      <c r="FCH42" s="636"/>
      <c r="FCI42" s="636"/>
      <c r="FCJ42" s="636"/>
      <c r="FCK42" s="636"/>
      <c r="FCL42" s="636"/>
      <c r="FCM42" s="636"/>
      <c r="FCN42" s="636"/>
      <c r="FCO42" s="636"/>
      <c r="FCP42" s="636"/>
      <c r="FCQ42" s="636"/>
      <c r="FCR42" s="636"/>
      <c r="FCS42" s="636"/>
      <c r="FCT42" s="636"/>
      <c r="FCU42" s="636"/>
      <c r="FCV42" s="636"/>
      <c r="FCW42" s="636"/>
      <c r="FCX42" s="636"/>
      <c r="FCY42" s="636"/>
      <c r="FCZ42" s="636"/>
      <c r="FDA42" s="636"/>
      <c r="FDB42" s="636"/>
      <c r="FDC42" s="636"/>
      <c r="FDD42" s="636"/>
      <c r="FDE42" s="636"/>
      <c r="FDF42" s="636"/>
      <c r="FDG42" s="636"/>
      <c r="FDH42" s="636"/>
      <c r="FDI42" s="636"/>
      <c r="FDJ42" s="636"/>
      <c r="FDK42" s="636"/>
      <c r="FDL42" s="636"/>
      <c r="FDM42" s="636"/>
      <c r="FDN42" s="636"/>
      <c r="FDO42" s="636"/>
      <c r="FDP42" s="636"/>
      <c r="FDQ42" s="636"/>
      <c r="FDR42" s="636"/>
      <c r="FDS42" s="636"/>
      <c r="FDT42" s="636"/>
      <c r="FDU42" s="636"/>
      <c r="FDV42" s="636"/>
      <c r="FDW42" s="636"/>
      <c r="FDX42" s="636"/>
      <c r="FDY42" s="636"/>
      <c r="FDZ42" s="636"/>
      <c r="FEA42" s="636"/>
      <c r="FEB42" s="636"/>
      <c r="FEC42" s="636"/>
      <c r="FED42" s="636"/>
      <c r="FEE42" s="636"/>
      <c r="FEF42" s="636"/>
      <c r="FEG42" s="636"/>
      <c r="FEH42" s="636"/>
      <c r="FEI42" s="636"/>
      <c r="FEJ42" s="636"/>
      <c r="FEK42" s="636"/>
      <c r="FEL42" s="636"/>
      <c r="FEM42" s="636"/>
      <c r="FEN42" s="636"/>
      <c r="FEO42" s="636"/>
      <c r="FEP42" s="636"/>
      <c r="FEQ42" s="636"/>
      <c r="FER42" s="636"/>
      <c r="FES42" s="636"/>
      <c r="FET42" s="636"/>
      <c r="FEU42" s="636"/>
      <c r="FEV42" s="636"/>
      <c r="FEW42" s="636"/>
      <c r="FEX42" s="636"/>
      <c r="FEY42" s="636"/>
      <c r="FEZ42" s="636"/>
      <c r="FFA42" s="636"/>
      <c r="FFB42" s="636"/>
      <c r="FFC42" s="636"/>
      <c r="FFD42" s="636"/>
      <c r="FFE42" s="636"/>
      <c r="FFF42" s="636"/>
      <c r="FFG42" s="636"/>
      <c r="FFH42" s="636"/>
      <c r="FFI42" s="636"/>
      <c r="FFJ42" s="636"/>
      <c r="FFK42" s="636"/>
      <c r="FFL42" s="636"/>
      <c r="FFM42" s="636"/>
      <c r="FFN42" s="636"/>
      <c r="FFO42" s="636"/>
      <c r="FFP42" s="636"/>
      <c r="FFQ42" s="636"/>
      <c r="FFR42" s="636"/>
      <c r="FFS42" s="636"/>
      <c r="FFT42" s="636"/>
      <c r="FFU42" s="636"/>
      <c r="FFV42" s="636"/>
      <c r="FFW42" s="636"/>
      <c r="FFX42" s="636"/>
      <c r="FFY42" s="636"/>
      <c r="FFZ42" s="636"/>
      <c r="FGA42" s="636"/>
      <c r="FGB42" s="636"/>
      <c r="FGC42" s="636"/>
      <c r="FGD42" s="636"/>
      <c r="FGE42" s="636"/>
      <c r="FGF42" s="636"/>
      <c r="FGG42" s="636"/>
      <c r="FGH42" s="636"/>
      <c r="FGI42" s="636"/>
      <c r="FGJ42" s="636"/>
      <c r="FGK42" s="636"/>
      <c r="FGL42" s="636"/>
      <c r="FGM42" s="636"/>
      <c r="FGN42" s="636"/>
      <c r="FGO42" s="636"/>
      <c r="FGP42" s="636"/>
      <c r="FGQ42" s="636"/>
      <c r="FGR42" s="636"/>
      <c r="FGS42" s="636"/>
      <c r="FGT42" s="636"/>
      <c r="FGU42" s="636"/>
      <c r="FGV42" s="636"/>
      <c r="FGW42" s="636"/>
      <c r="FGX42" s="636"/>
      <c r="FGY42" s="636"/>
      <c r="FGZ42" s="636"/>
      <c r="FHA42" s="636"/>
      <c r="FHB42" s="636"/>
      <c r="FHC42" s="636"/>
      <c r="FHD42" s="636"/>
      <c r="FHE42" s="636"/>
      <c r="FHF42" s="636"/>
      <c r="FHG42" s="636"/>
      <c r="FHH42" s="636"/>
      <c r="FHI42" s="636"/>
      <c r="FHJ42" s="636"/>
      <c r="FHK42" s="636"/>
      <c r="FHL42" s="636"/>
      <c r="FHM42" s="636"/>
      <c r="FHN42" s="636"/>
      <c r="FHO42" s="636"/>
      <c r="FHP42" s="636"/>
      <c r="FHQ42" s="636"/>
      <c r="FHR42" s="636"/>
      <c r="FHS42" s="636"/>
      <c r="FHT42" s="636"/>
      <c r="FHU42" s="636"/>
      <c r="FHV42" s="636"/>
      <c r="FHW42" s="636"/>
      <c r="FHX42" s="636"/>
      <c r="FHY42" s="636"/>
      <c r="FHZ42" s="636"/>
      <c r="FIA42" s="636"/>
      <c r="FIB42" s="636"/>
      <c r="FIC42" s="636"/>
      <c r="FID42" s="636"/>
      <c r="FIE42" s="636"/>
      <c r="FIF42" s="636"/>
      <c r="FIG42" s="636"/>
      <c r="FIH42" s="636"/>
      <c r="FII42" s="636"/>
      <c r="FIJ42" s="636"/>
      <c r="FIK42" s="636"/>
      <c r="FIL42" s="636"/>
      <c r="FIM42" s="636"/>
      <c r="FIN42" s="636"/>
      <c r="FIO42" s="636"/>
      <c r="FIP42" s="636"/>
      <c r="FIQ42" s="636"/>
      <c r="FIR42" s="636"/>
      <c r="FIS42" s="636"/>
      <c r="FIT42" s="636"/>
      <c r="FIU42" s="636"/>
      <c r="FIV42" s="636"/>
      <c r="FIW42" s="636"/>
      <c r="FIX42" s="636"/>
      <c r="FIY42" s="636"/>
      <c r="FIZ42" s="636"/>
      <c r="FJA42" s="636"/>
      <c r="FJB42" s="636"/>
      <c r="FJC42" s="636"/>
      <c r="FJD42" s="636"/>
      <c r="FJE42" s="636"/>
      <c r="FJF42" s="636"/>
      <c r="FJG42" s="636"/>
      <c r="FJH42" s="636"/>
      <c r="FJI42" s="636"/>
      <c r="FJJ42" s="636"/>
      <c r="FJK42" s="636"/>
      <c r="FJL42" s="636"/>
      <c r="FJM42" s="636"/>
      <c r="FJN42" s="636"/>
      <c r="FJO42" s="636"/>
      <c r="FJP42" s="636"/>
      <c r="FJQ42" s="636"/>
      <c r="FJR42" s="636"/>
      <c r="FJS42" s="636"/>
      <c r="FJT42" s="636"/>
      <c r="FJU42" s="636"/>
      <c r="FJV42" s="636"/>
      <c r="FJW42" s="636"/>
      <c r="FJX42" s="636"/>
      <c r="FJY42" s="636"/>
      <c r="FJZ42" s="636"/>
      <c r="FKA42" s="636"/>
      <c r="FKB42" s="636"/>
      <c r="FKC42" s="636"/>
      <c r="FKD42" s="636"/>
      <c r="FKE42" s="636"/>
      <c r="FKF42" s="636"/>
      <c r="FKG42" s="636"/>
      <c r="FKH42" s="636"/>
      <c r="FKI42" s="636"/>
      <c r="FKJ42" s="636"/>
      <c r="FKK42" s="636"/>
      <c r="FKL42" s="636"/>
      <c r="FKM42" s="636"/>
      <c r="FKN42" s="636"/>
      <c r="FKO42" s="636"/>
      <c r="FKP42" s="636"/>
      <c r="FKQ42" s="636"/>
      <c r="FKR42" s="636"/>
      <c r="FKS42" s="636"/>
      <c r="FKT42" s="636"/>
      <c r="FKU42" s="636"/>
      <c r="FKV42" s="636"/>
      <c r="FKW42" s="636"/>
      <c r="FKX42" s="636"/>
      <c r="FKY42" s="636"/>
      <c r="FKZ42" s="636"/>
      <c r="FLA42" s="636"/>
      <c r="FLB42" s="636"/>
      <c r="FLC42" s="636"/>
      <c r="FLD42" s="636"/>
      <c r="FLE42" s="636"/>
      <c r="FLF42" s="636"/>
      <c r="FLG42" s="636"/>
      <c r="FLH42" s="636"/>
      <c r="FLI42" s="636"/>
      <c r="FLJ42" s="636"/>
      <c r="FLK42" s="636"/>
      <c r="FLL42" s="636"/>
      <c r="FLM42" s="636"/>
      <c r="FLN42" s="636"/>
      <c r="FLO42" s="636"/>
      <c r="FLP42" s="636"/>
      <c r="FLQ42" s="636"/>
      <c r="FLR42" s="636"/>
      <c r="FLS42" s="636"/>
      <c r="FLT42" s="636"/>
      <c r="FLU42" s="636"/>
      <c r="FLV42" s="636"/>
      <c r="FLW42" s="636"/>
      <c r="FLX42" s="636"/>
      <c r="FLY42" s="636"/>
      <c r="FLZ42" s="636"/>
      <c r="FMA42" s="636"/>
      <c r="FMB42" s="636"/>
      <c r="FMC42" s="636"/>
      <c r="FMD42" s="636"/>
      <c r="FME42" s="636"/>
      <c r="FMF42" s="636"/>
      <c r="FMG42" s="636"/>
      <c r="FMH42" s="636"/>
      <c r="FMI42" s="636"/>
      <c r="FMJ42" s="636"/>
      <c r="FMK42" s="636"/>
      <c r="FML42" s="636"/>
      <c r="FMM42" s="636"/>
      <c r="FMN42" s="636"/>
      <c r="FMO42" s="636"/>
      <c r="FMP42" s="636"/>
      <c r="FMQ42" s="636"/>
      <c r="FMR42" s="636"/>
      <c r="FMS42" s="636"/>
      <c r="FMT42" s="636"/>
      <c r="FMU42" s="636"/>
      <c r="FMV42" s="636"/>
      <c r="FMW42" s="636"/>
      <c r="FMX42" s="636"/>
      <c r="FMY42" s="636"/>
      <c r="FMZ42" s="636"/>
      <c r="FNA42" s="636"/>
      <c r="FNB42" s="636"/>
      <c r="FNC42" s="636"/>
      <c r="FND42" s="636"/>
      <c r="FNE42" s="636"/>
      <c r="FNF42" s="636"/>
      <c r="FNG42" s="636"/>
      <c r="FNH42" s="636"/>
      <c r="FNI42" s="636"/>
      <c r="FNJ42" s="636"/>
      <c r="FNK42" s="636"/>
      <c r="FNL42" s="636"/>
      <c r="FNM42" s="636"/>
      <c r="FNN42" s="636"/>
      <c r="FNO42" s="636"/>
      <c r="FNP42" s="636"/>
      <c r="FNQ42" s="636"/>
      <c r="FNR42" s="636"/>
      <c r="FNS42" s="636"/>
      <c r="FNT42" s="636"/>
      <c r="FNU42" s="636"/>
      <c r="FNV42" s="636"/>
      <c r="FNW42" s="636"/>
      <c r="FNX42" s="636"/>
      <c r="FNY42" s="636"/>
      <c r="FNZ42" s="636"/>
      <c r="FOA42" s="636"/>
      <c r="FOB42" s="636"/>
      <c r="FOC42" s="636"/>
      <c r="FOD42" s="636"/>
      <c r="FOE42" s="636"/>
      <c r="FOF42" s="636"/>
      <c r="FOG42" s="636"/>
      <c r="FOH42" s="636"/>
      <c r="FOI42" s="636"/>
      <c r="FOJ42" s="636"/>
      <c r="FOK42" s="636"/>
      <c r="FOL42" s="636"/>
      <c r="FOM42" s="636"/>
      <c r="FON42" s="636"/>
      <c r="FOO42" s="636"/>
      <c r="FOP42" s="636"/>
      <c r="FOQ42" s="636"/>
      <c r="FOR42" s="636"/>
      <c r="FOS42" s="636"/>
      <c r="FOT42" s="636"/>
      <c r="FOU42" s="636"/>
      <c r="FOV42" s="636"/>
      <c r="FOW42" s="636"/>
      <c r="FOX42" s="636"/>
      <c r="FOY42" s="636"/>
      <c r="FOZ42" s="636"/>
      <c r="FPA42" s="636"/>
      <c r="FPB42" s="636"/>
      <c r="FPC42" s="636"/>
      <c r="FPD42" s="636"/>
      <c r="FPE42" s="636"/>
      <c r="FPF42" s="636"/>
      <c r="FPG42" s="636"/>
      <c r="FPH42" s="636"/>
      <c r="FPI42" s="636"/>
      <c r="FPJ42" s="636"/>
      <c r="FPK42" s="636"/>
      <c r="FPL42" s="636"/>
      <c r="FPM42" s="636"/>
      <c r="FPN42" s="636"/>
      <c r="FPO42" s="636"/>
      <c r="FPP42" s="636"/>
      <c r="FPQ42" s="636"/>
      <c r="FPR42" s="636"/>
      <c r="FPS42" s="636"/>
      <c r="FPT42" s="636"/>
      <c r="FPU42" s="636"/>
      <c r="FPV42" s="636"/>
      <c r="FPW42" s="636"/>
      <c r="FPX42" s="636"/>
      <c r="FPY42" s="636"/>
      <c r="FPZ42" s="636"/>
      <c r="FQA42" s="636"/>
      <c r="FQB42" s="636"/>
      <c r="FQC42" s="636"/>
      <c r="FQD42" s="636"/>
      <c r="FQE42" s="636"/>
      <c r="FQF42" s="636"/>
      <c r="FQG42" s="636"/>
      <c r="FQH42" s="636"/>
      <c r="FQI42" s="636"/>
      <c r="FQJ42" s="636"/>
      <c r="FQK42" s="636"/>
      <c r="FQL42" s="636"/>
      <c r="FQM42" s="636"/>
      <c r="FQN42" s="636"/>
      <c r="FQO42" s="636"/>
      <c r="FQP42" s="636"/>
      <c r="FQQ42" s="636"/>
      <c r="FQR42" s="636"/>
      <c r="FQS42" s="636"/>
      <c r="FQT42" s="636"/>
      <c r="FQU42" s="636"/>
      <c r="FQV42" s="636"/>
      <c r="FQW42" s="636"/>
      <c r="FQX42" s="636"/>
      <c r="FQY42" s="636"/>
      <c r="FQZ42" s="636"/>
      <c r="FRA42" s="636"/>
      <c r="FRB42" s="636"/>
      <c r="FRC42" s="636"/>
      <c r="FRD42" s="636"/>
      <c r="FRE42" s="636"/>
      <c r="FRF42" s="636"/>
      <c r="FRG42" s="636"/>
      <c r="FRH42" s="636"/>
      <c r="FRI42" s="636"/>
      <c r="FRJ42" s="636"/>
      <c r="FRK42" s="636"/>
      <c r="FRL42" s="636"/>
      <c r="FRM42" s="636"/>
      <c r="FRN42" s="636"/>
      <c r="FRO42" s="636"/>
      <c r="FRP42" s="636"/>
      <c r="FRQ42" s="636"/>
      <c r="FRR42" s="636"/>
      <c r="FRS42" s="636"/>
      <c r="FRT42" s="636"/>
      <c r="FRU42" s="636"/>
      <c r="FRV42" s="636"/>
      <c r="FRW42" s="636"/>
      <c r="FRX42" s="636"/>
      <c r="FRY42" s="636"/>
      <c r="FRZ42" s="636"/>
      <c r="FSA42" s="636"/>
      <c r="FSB42" s="636"/>
      <c r="FSC42" s="636"/>
      <c r="FSD42" s="636"/>
      <c r="FSE42" s="636"/>
      <c r="FSF42" s="636"/>
      <c r="FSG42" s="636"/>
      <c r="FSH42" s="636"/>
      <c r="FSI42" s="636"/>
      <c r="FSJ42" s="636"/>
      <c r="FSK42" s="636"/>
      <c r="FSL42" s="636"/>
      <c r="FSM42" s="636"/>
      <c r="FSN42" s="636"/>
      <c r="FSO42" s="636"/>
      <c r="FSP42" s="636"/>
      <c r="FSQ42" s="636"/>
      <c r="FSR42" s="636"/>
      <c r="FSS42" s="636"/>
      <c r="FST42" s="636"/>
      <c r="FSU42" s="636"/>
      <c r="FSV42" s="636"/>
      <c r="FSW42" s="636"/>
      <c r="FSX42" s="636"/>
      <c r="FSY42" s="636"/>
      <c r="FSZ42" s="636"/>
      <c r="FTA42" s="636"/>
      <c r="FTB42" s="636"/>
      <c r="FTC42" s="636"/>
      <c r="FTD42" s="636"/>
      <c r="FTE42" s="636"/>
      <c r="FTF42" s="636"/>
      <c r="FTG42" s="636"/>
      <c r="FTH42" s="636"/>
      <c r="FTI42" s="636"/>
      <c r="FTJ42" s="636"/>
      <c r="FTK42" s="636"/>
      <c r="FTL42" s="636"/>
      <c r="FTM42" s="636"/>
      <c r="FTN42" s="636"/>
      <c r="FTO42" s="636"/>
      <c r="FTP42" s="636"/>
      <c r="FTQ42" s="636"/>
      <c r="FTR42" s="636"/>
      <c r="FTS42" s="636"/>
      <c r="FTT42" s="636"/>
      <c r="FTU42" s="636"/>
      <c r="FTV42" s="636"/>
      <c r="FTW42" s="636"/>
      <c r="FTX42" s="636"/>
      <c r="FTY42" s="636"/>
      <c r="FTZ42" s="636"/>
      <c r="FUA42" s="636"/>
      <c r="FUB42" s="636"/>
      <c r="FUC42" s="636"/>
      <c r="FUD42" s="636"/>
      <c r="FUE42" s="636"/>
      <c r="FUF42" s="636"/>
      <c r="FUG42" s="636"/>
      <c r="FUH42" s="636"/>
      <c r="FUI42" s="636"/>
      <c r="FUJ42" s="636"/>
      <c r="FUK42" s="636"/>
      <c r="FUL42" s="636"/>
      <c r="FUM42" s="636"/>
      <c r="FUN42" s="636"/>
      <c r="FUO42" s="636"/>
      <c r="FUP42" s="636"/>
      <c r="FUQ42" s="636"/>
      <c r="FUR42" s="636"/>
      <c r="FUS42" s="636"/>
      <c r="FUT42" s="636"/>
      <c r="FUU42" s="636"/>
      <c r="FUV42" s="636"/>
      <c r="FUW42" s="636"/>
      <c r="FUX42" s="636"/>
      <c r="FUY42" s="636"/>
      <c r="FUZ42" s="636"/>
      <c r="FVA42" s="636"/>
      <c r="FVB42" s="636"/>
      <c r="FVC42" s="636"/>
      <c r="FVD42" s="636"/>
      <c r="FVE42" s="636"/>
      <c r="FVF42" s="636"/>
      <c r="FVG42" s="636"/>
      <c r="FVH42" s="636"/>
      <c r="FVI42" s="636"/>
      <c r="FVJ42" s="636"/>
      <c r="FVK42" s="636"/>
      <c r="FVL42" s="636"/>
      <c r="FVM42" s="636"/>
      <c r="FVN42" s="636"/>
      <c r="FVO42" s="636"/>
      <c r="FVP42" s="636"/>
      <c r="FVQ42" s="636"/>
      <c r="FVR42" s="636"/>
      <c r="FVS42" s="636"/>
      <c r="FVT42" s="636"/>
      <c r="FVU42" s="636"/>
      <c r="FVV42" s="636"/>
      <c r="FVW42" s="636"/>
      <c r="FVX42" s="636"/>
      <c r="FVY42" s="636"/>
      <c r="FVZ42" s="636"/>
      <c r="FWA42" s="636"/>
      <c r="FWB42" s="636"/>
      <c r="FWC42" s="636"/>
      <c r="FWD42" s="636"/>
      <c r="FWE42" s="636"/>
      <c r="FWF42" s="636"/>
      <c r="FWG42" s="636"/>
      <c r="FWH42" s="636"/>
      <c r="FWI42" s="636"/>
      <c r="FWJ42" s="636"/>
      <c r="FWK42" s="636"/>
      <c r="FWL42" s="636"/>
      <c r="FWM42" s="636"/>
      <c r="FWN42" s="636"/>
      <c r="FWO42" s="636"/>
      <c r="FWP42" s="636"/>
      <c r="FWQ42" s="636"/>
      <c r="FWR42" s="636"/>
      <c r="FWS42" s="636"/>
      <c r="FWT42" s="636"/>
      <c r="FWU42" s="636"/>
      <c r="FWV42" s="636"/>
      <c r="FWW42" s="636"/>
      <c r="FWX42" s="636"/>
      <c r="FWY42" s="636"/>
      <c r="FWZ42" s="636"/>
      <c r="FXA42" s="636"/>
      <c r="FXB42" s="636"/>
      <c r="FXC42" s="636"/>
      <c r="FXD42" s="636"/>
      <c r="FXE42" s="636"/>
      <c r="FXF42" s="636"/>
      <c r="FXG42" s="636"/>
      <c r="FXH42" s="636"/>
      <c r="FXI42" s="636"/>
      <c r="FXJ42" s="636"/>
      <c r="FXK42" s="636"/>
      <c r="FXL42" s="636"/>
      <c r="FXM42" s="636"/>
      <c r="FXN42" s="636"/>
      <c r="FXO42" s="636"/>
      <c r="FXP42" s="636"/>
      <c r="FXQ42" s="636"/>
      <c r="FXR42" s="636"/>
      <c r="FXS42" s="636"/>
      <c r="FXT42" s="636"/>
      <c r="FXU42" s="636"/>
      <c r="FXV42" s="636"/>
      <c r="FXW42" s="636"/>
      <c r="FXX42" s="636"/>
      <c r="FXY42" s="636"/>
      <c r="FXZ42" s="636"/>
      <c r="FYA42" s="636"/>
      <c r="FYB42" s="636"/>
      <c r="FYC42" s="636"/>
      <c r="FYD42" s="636"/>
      <c r="FYE42" s="636"/>
      <c r="FYF42" s="636"/>
      <c r="FYG42" s="636"/>
      <c r="FYH42" s="636"/>
      <c r="FYI42" s="636"/>
      <c r="FYJ42" s="636"/>
      <c r="FYK42" s="636"/>
      <c r="FYL42" s="636"/>
      <c r="FYM42" s="636"/>
      <c r="FYN42" s="636"/>
      <c r="FYO42" s="636"/>
      <c r="FYP42" s="636"/>
      <c r="FYQ42" s="636"/>
      <c r="FYR42" s="636"/>
      <c r="FYS42" s="636"/>
      <c r="FYT42" s="636"/>
      <c r="FYU42" s="636"/>
      <c r="FYV42" s="636"/>
      <c r="FYW42" s="636"/>
      <c r="FYX42" s="636"/>
      <c r="FYY42" s="636"/>
      <c r="FYZ42" s="636"/>
      <c r="FZA42" s="636"/>
      <c r="FZB42" s="636"/>
      <c r="FZC42" s="636"/>
      <c r="FZD42" s="636"/>
      <c r="FZE42" s="636"/>
      <c r="FZF42" s="636"/>
      <c r="FZG42" s="636"/>
      <c r="FZH42" s="636"/>
      <c r="FZI42" s="636"/>
      <c r="FZJ42" s="636"/>
      <c r="FZK42" s="636"/>
      <c r="FZL42" s="636"/>
      <c r="FZM42" s="636"/>
      <c r="FZN42" s="636"/>
      <c r="FZO42" s="636"/>
      <c r="FZP42" s="636"/>
      <c r="FZQ42" s="636"/>
      <c r="FZR42" s="636"/>
      <c r="FZS42" s="636"/>
      <c r="FZT42" s="636"/>
      <c r="FZU42" s="636"/>
      <c r="FZV42" s="636"/>
      <c r="FZW42" s="636"/>
      <c r="FZX42" s="636"/>
      <c r="FZY42" s="636"/>
      <c r="FZZ42" s="636"/>
      <c r="GAA42" s="636"/>
      <c r="GAB42" s="636"/>
      <c r="GAC42" s="636"/>
      <c r="GAD42" s="636"/>
      <c r="GAE42" s="636"/>
      <c r="GAF42" s="636"/>
      <c r="GAG42" s="636"/>
      <c r="GAH42" s="636"/>
      <c r="GAI42" s="636"/>
      <c r="GAJ42" s="636"/>
      <c r="GAK42" s="636"/>
      <c r="GAL42" s="636"/>
      <c r="GAM42" s="636"/>
      <c r="GAN42" s="636"/>
      <c r="GAO42" s="636"/>
      <c r="GAP42" s="636"/>
      <c r="GAQ42" s="636"/>
      <c r="GAR42" s="636"/>
      <c r="GAS42" s="636"/>
      <c r="GAT42" s="636"/>
      <c r="GAU42" s="636"/>
      <c r="GAV42" s="636"/>
      <c r="GAW42" s="636"/>
      <c r="GAX42" s="636"/>
      <c r="GAY42" s="636"/>
      <c r="GAZ42" s="636"/>
      <c r="GBA42" s="636"/>
      <c r="GBB42" s="636"/>
      <c r="GBC42" s="636"/>
      <c r="GBD42" s="636"/>
      <c r="GBE42" s="636"/>
      <c r="GBF42" s="636"/>
      <c r="GBG42" s="636"/>
      <c r="GBH42" s="636"/>
      <c r="GBI42" s="636"/>
      <c r="GBJ42" s="636"/>
      <c r="GBK42" s="636"/>
      <c r="GBL42" s="636"/>
      <c r="GBM42" s="636"/>
      <c r="GBN42" s="636"/>
      <c r="GBO42" s="636"/>
      <c r="GBP42" s="636"/>
      <c r="GBQ42" s="636"/>
      <c r="GBR42" s="636"/>
      <c r="GBS42" s="636"/>
      <c r="GBT42" s="636"/>
      <c r="GBU42" s="636"/>
      <c r="GBV42" s="636"/>
      <c r="GBW42" s="636"/>
      <c r="GBX42" s="636"/>
      <c r="GBY42" s="636"/>
      <c r="GBZ42" s="636"/>
      <c r="GCA42" s="636"/>
      <c r="GCB42" s="636"/>
      <c r="GCC42" s="636"/>
      <c r="GCD42" s="636"/>
      <c r="GCE42" s="636"/>
      <c r="GCF42" s="636"/>
      <c r="GCG42" s="636"/>
      <c r="GCH42" s="636"/>
      <c r="GCI42" s="636"/>
      <c r="GCJ42" s="636"/>
      <c r="GCK42" s="636"/>
      <c r="GCL42" s="636"/>
      <c r="GCM42" s="636"/>
      <c r="GCN42" s="636"/>
      <c r="GCO42" s="636"/>
      <c r="GCP42" s="636"/>
      <c r="GCQ42" s="636"/>
      <c r="GCR42" s="636"/>
      <c r="GCS42" s="636"/>
      <c r="GCT42" s="636"/>
      <c r="GCU42" s="636"/>
      <c r="GCV42" s="636"/>
      <c r="GCW42" s="636"/>
      <c r="GCX42" s="636"/>
      <c r="GCY42" s="636"/>
      <c r="GCZ42" s="636"/>
      <c r="GDA42" s="636"/>
      <c r="GDB42" s="636"/>
      <c r="GDC42" s="636"/>
      <c r="GDD42" s="636"/>
      <c r="GDE42" s="636"/>
      <c r="GDF42" s="636"/>
      <c r="GDG42" s="636"/>
      <c r="GDH42" s="636"/>
      <c r="GDI42" s="636"/>
      <c r="GDJ42" s="636"/>
      <c r="GDK42" s="636"/>
      <c r="GDL42" s="636"/>
      <c r="GDM42" s="636"/>
      <c r="GDN42" s="636"/>
      <c r="GDO42" s="636"/>
      <c r="GDP42" s="636"/>
      <c r="GDQ42" s="636"/>
      <c r="GDR42" s="636"/>
      <c r="GDS42" s="636"/>
      <c r="GDT42" s="636"/>
      <c r="GDU42" s="636"/>
      <c r="GDV42" s="636"/>
      <c r="GDW42" s="636"/>
      <c r="GDX42" s="636"/>
      <c r="GDY42" s="636"/>
      <c r="GDZ42" s="636"/>
      <c r="GEA42" s="636"/>
      <c r="GEB42" s="636"/>
      <c r="GEC42" s="636"/>
      <c r="GED42" s="636"/>
      <c r="GEE42" s="636"/>
      <c r="GEF42" s="636"/>
      <c r="GEG42" s="636"/>
      <c r="GEH42" s="636"/>
      <c r="GEI42" s="636"/>
      <c r="GEJ42" s="636"/>
      <c r="GEK42" s="636"/>
      <c r="GEL42" s="636"/>
      <c r="GEM42" s="636"/>
      <c r="GEN42" s="636"/>
      <c r="GEO42" s="636"/>
      <c r="GEP42" s="636"/>
      <c r="GEQ42" s="636"/>
      <c r="GER42" s="636"/>
      <c r="GES42" s="636"/>
      <c r="GET42" s="636"/>
      <c r="GEU42" s="636"/>
      <c r="GEV42" s="636"/>
      <c r="GEW42" s="636"/>
      <c r="GEX42" s="636"/>
      <c r="GEY42" s="636"/>
      <c r="GEZ42" s="636"/>
      <c r="GFA42" s="636"/>
      <c r="GFB42" s="636"/>
      <c r="GFC42" s="636"/>
      <c r="GFD42" s="636"/>
      <c r="GFE42" s="636"/>
      <c r="GFF42" s="636"/>
      <c r="GFG42" s="636"/>
      <c r="GFH42" s="636"/>
      <c r="GFI42" s="636"/>
      <c r="GFJ42" s="636"/>
      <c r="GFK42" s="636"/>
      <c r="GFL42" s="636"/>
      <c r="GFM42" s="636"/>
      <c r="GFN42" s="636"/>
      <c r="GFO42" s="636"/>
      <c r="GFP42" s="636"/>
      <c r="GFQ42" s="636"/>
      <c r="GFR42" s="636"/>
      <c r="GFS42" s="636"/>
      <c r="GFT42" s="636"/>
      <c r="GFU42" s="636"/>
      <c r="GFV42" s="636"/>
      <c r="GFW42" s="636"/>
      <c r="GFX42" s="636"/>
      <c r="GFY42" s="636"/>
      <c r="GFZ42" s="636"/>
      <c r="GGA42" s="636"/>
      <c r="GGB42" s="636"/>
      <c r="GGC42" s="636"/>
      <c r="GGD42" s="636"/>
      <c r="GGE42" s="636"/>
      <c r="GGF42" s="636"/>
      <c r="GGG42" s="636"/>
      <c r="GGH42" s="636"/>
      <c r="GGI42" s="636"/>
      <c r="GGJ42" s="636"/>
      <c r="GGK42" s="636"/>
      <c r="GGL42" s="636"/>
      <c r="GGM42" s="636"/>
      <c r="GGN42" s="636"/>
      <c r="GGO42" s="636"/>
      <c r="GGP42" s="636"/>
      <c r="GGQ42" s="636"/>
      <c r="GGR42" s="636"/>
      <c r="GGS42" s="636"/>
      <c r="GGT42" s="636"/>
      <c r="GGU42" s="636"/>
      <c r="GGV42" s="636"/>
      <c r="GGW42" s="636"/>
      <c r="GGX42" s="636"/>
      <c r="GGY42" s="636"/>
      <c r="GGZ42" s="636"/>
      <c r="GHA42" s="636"/>
      <c r="GHB42" s="636"/>
      <c r="GHC42" s="636"/>
      <c r="GHD42" s="636"/>
      <c r="GHE42" s="636"/>
      <c r="GHF42" s="636"/>
      <c r="GHG42" s="636"/>
      <c r="GHH42" s="636"/>
      <c r="GHI42" s="636"/>
      <c r="GHJ42" s="636"/>
      <c r="GHK42" s="636"/>
      <c r="GHL42" s="636"/>
      <c r="GHM42" s="636"/>
      <c r="GHN42" s="636"/>
      <c r="GHO42" s="636"/>
      <c r="GHP42" s="636"/>
      <c r="GHQ42" s="636"/>
      <c r="GHR42" s="636"/>
      <c r="GHS42" s="636"/>
      <c r="GHT42" s="636"/>
      <c r="GHU42" s="636"/>
      <c r="GHV42" s="636"/>
      <c r="GHW42" s="636"/>
      <c r="GHX42" s="636"/>
      <c r="GHY42" s="636"/>
      <c r="GHZ42" s="636"/>
      <c r="GIA42" s="636"/>
      <c r="GIB42" s="636"/>
      <c r="GIC42" s="636"/>
      <c r="GID42" s="636"/>
      <c r="GIE42" s="636"/>
      <c r="GIF42" s="636"/>
      <c r="GIG42" s="636"/>
      <c r="GIH42" s="636"/>
      <c r="GII42" s="636"/>
      <c r="GIJ42" s="636"/>
      <c r="GIK42" s="636"/>
      <c r="GIL42" s="636"/>
      <c r="GIM42" s="636"/>
      <c r="GIN42" s="636"/>
      <c r="GIO42" s="636"/>
      <c r="GIP42" s="636"/>
      <c r="GIQ42" s="636"/>
      <c r="GIR42" s="636"/>
      <c r="GIS42" s="636"/>
      <c r="GIT42" s="636"/>
      <c r="GIU42" s="636"/>
      <c r="GIV42" s="636"/>
      <c r="GIW42" s="636"/>
      <c r="GIX42" s="636"/>
      <c r="GIY42" s="636"/>
      <c r="GIZ42" s="636"/>
      <c r="GJA42" s="636"/>
      <c r="GJB42" s="636"/>
      <c r="GJC42" s="636"/>
      <c r="GJD42" s="636"/>
      <c r="GJE42" s="636"/>
      <c r="GJF42" s="636"/>
      <c r="GJG42" s="636"/>
      <c r="GJH42" s="636"/>
      <c r="GJI42" s="636"/>
      <c r="GJJ42" s="636"/>
      <c r="GJK42" s="636"/>
      <c r="GJL42" s="636"/>
      <c r="GJM42" s="636"/>
      <c r="GJN42" s="636"/>
      <c r="GJO42" s="636"/>
      <c r="GJP42" s="636"/>
      <c r="GJQ42" s="636"/>
      <c r="GJR42" s="636"/>
      <c r="GJS42" s="636"/>
      <c r="GJT42" s="636"/>
      <c r="GJU42" s="636"/>
      <c r="GJV42" s="636"/>
      <c r="GJW42" s="636"/>
      <c r="GJX42" s="636"/>
      <c r="GJY42" s="636"/>
      <c r="GJZ42" s="636"/>
      <c r="GKA42" s="636"/>
      <c r="GKB42" s="636"/>
      <c r="GKC42" s="636"/>
      <c r="GKD42" s="636"/>
      <c r="GKE42" s="636"/>
      <c r="GKF42" s="636"/>
      <c r="GKG42" s="636"/>
      <c r="GKH42" s="636"/>
      <c r="GKI42" s="636"/>
      <c r="GKJ42" s="636"/>
      <c r="GKK42" s="636"/>
      <c r="GKL42" s="636"/>
      <c r="GKM42" s="636"/>
      <c r="GKN42" s="636"/>
      <c r="GKO42" s="636"/>
      <c r="GKP42" s="636"/>
      <c r="GKQ42" s="636"/>
      <c r="GKR42" s="636"/>
      <c r="GKS42" s="636"/>
      <c r="GKT42" s="636"/>
      <c r="GKU42" s="636"/>
      <c r="GKV42" s="636"/>
      <c r="GKW42" s="636"/>
      <c r="GKX42" s="636"/>
      <c r="GKY42" s="636"/>
      <c r="GKZ42" s="636"/>
      <c r="GLA42" s="636"/>
      <c r="GLB42" s="636"/>
      <c r="GLC42" s="636"/>
      <c r="GLD42" s="636"/>
      <c r="GLE42" s="636"/>
      <c r="GLF42" s="636"/>
      <c r="GLG42" s="636"/>
      <c r="GLH42" s="636"/>
      <c r="GLI42" s="636"/>
      <c r="GLJ42" s="636"/>
      <c r="GLK42" s="636"/>
      <c r="GLL42" s="636"/>
      <c r="GLM42" s="636"/>
      <c r="GLN42" s="636"/>
      <c r="GLO42" s="636"/>
      <c r="GLP42" s="636"/>
      <c r="GLQ42" s="636"/>
      <c r="GLR42" s="636"/>
      <c r="GLS42" s="636"/>
      <c r="GLT42" s="636"/>
      <c r="GLU42" s="636"/>
      <c r="GLV42" s="636"/>
      <c r="GLW42" s="636"/>
      <c r="GLX42" s="636"/>
      <c r="GLY42" s="636"/>
      <c r="GLZ42" s="636"/>
      <c r="GMA42" s="636"/>
      <c r="GMB42" s="636"/>
      <c r="GMC42" s="636"/>
      <c r="GMD42" s="636"/>
      <c r="GME42" s="636"/>
      <c r="GMF42" s="636"/>
      <c r="GMG42" s="636"/>
      <c r="GMH42" s="636"/>
      <c r="GMI42" s="636"/>
      <c r="GMJ42" s="636"/>
      <c r="GMK42" s="636"/>
      <c r="GML42" s="636"/>
      <c r="GMM42" s="636"/>
      <c r="GMN42" s="636"/>
      <c r="GMO42" s="636"/>
      <c r="GMP42" s="636"/>
      <c r="GMQ42" s="636"/>
      <c r="GMR42" s="636"/>
      <c r="GMS42" s="636"/>
      <c r="GMT42" s="636"/>
      <c r="GMU42" s="636"/>
      <c r="GMV42" s="636"/>
      <c r="GMW42" s="636"/>
      <c r="GMX42" s="636"/>
      <c r="GMY42" s="636"/>
      <c r="GMZ42" s="636"/>
      <c r="GNA42" s="636"/>
      <c r="GNB42" s="636"/>
      <c r="GNC42" s="636"/>
      <c r="GND42" s="636"/>
      <c r="GNE42" s="636"/>
      <c r="GNF42" s="636"/>
      <c r="GNG42" s="636"/>
      <c r="GNH42" s="636"/>
      <c r="GNI42" s="636"/>
      <c r="GNJ42" s="636"/>
      <c r="GNK42" s="636"/>
      <c r="GNL42" s="636"/>
      <c r="GNM42" s="636"/>
      <c r="GNN42" s="636"/>
      <c r="GNO42" s="636"/>
      <c r="GNP42" s="636"/>
      <c r="GNQ42" s="636"/>
      <c r="GNR42" s="636"/>
      <c r="GNS42" s="636"/>
      <c r="GNT42" s="636"/>
      <c r="GNU42" s="636"/>
      <c r="GNV42" s="636"/>
      <c r="GNW42" s="636"/>
      <c r="GNX42" s="636"/>
      <c r="GNY42" s="636"/>
      <c r="GNZ42" s="636"/>
      <c r="GOA42" s="636"/>
      <c r="GOB42" s="636"/>
      <c r="GOC42" s="636"/>
      <c r="GOD42" s="636"/>
      <c r="GOE42" s="636"/>
      <c r="GOF42" s="636"/>
      <c r="GOG42" s="636"/>
      <c r="GOH42" s="636"/>
      <c r="GOI42" s="636"/>
      <c r="GOJ42" s="636"/>
      <c r="GOK42" s="636"/>
      <c r="GOL42" s="636"/>
      <c r="GOM42" s="636"/>
      <c r="GON42" s="636"/>
      <c r="GOO42" s="636"/>
      <c r="GOP42" s="636"/>
      <c r="GOQ42" s="636"/>
      <c r="GOR42" s="636"/>
      <c r="GOS42" s="636"/>
      <c r="GOT42" s="636"/>
      <c r="GOU42" s="636"/>
      <c r="GOV42" s="636"/>
      <c r="GOW42" s="636"/>
      <c r="GOX42" s="636"/>
      <c r="GOY42" s="636"/>
      <c r="GOZ42" s="636"/>
      <c r="GPA42" s="636"/>
      <c r="GPB42" s="636"/>
      <c r="GPC42" s="636"/>
      <c r="GPD42" s="636"/>
      <c r="GPE42" s="636"/>
      <c r="GPF42" s="636"/>
      <c r="GPG42" s="636"/>
      <c r="GPH42" s="636"/>
      <c r="GPI42" s="636"/>
      <c r="GPJ42" s="636"/>
      <c r="GPK42" s="636"/>
      <c r="GPL42" s="636"/>
      <c r="GPM42" s="636"/>
      <c r="GPN42" s="636"/>
      <c r="GPO42" s="636"/>
      <c r="GPP42" s="636"/>
      <c r="GPQ42" s="636"/>
      <c r="GPR42" s="636"/>
      <c r="GPS42" s="636"/>
      <c r="GPT42" s="636"/>
      <c r="GPU42" s="636"/>
      <c r="GPV42" s="636"/>
      <c r="GPW42" s="636"/>
      <c r="GPX42" s="636"/>
      <c r="GPY42" s="636"/>
      <c r="GPZ42" s="636"/>
      <c r="GQA42" s="636"/>
      <c r="GQB42" s="636"/>
      <c r="GQC42" s="636"/>
      <c r="GQD42" s="636"/>
      <c r="GQE42" s="636"/>
      <c r="GQF42" s="636"/>
      <c r="GQG42" s="636"/>
      <c r="GQH42" s="636"/>
      <c r="GQI42" s="636"/>
      <c r="GQJ42" s="636"/>
      <c r="GQK42" s="636"/>
      <c r="GQL42" s="636"/>
      <c r="GQM42" s="636"/>
      <c r="GQN42" s="636"/>
      <c r="GQO42" s="636"/>
      <c r="GQP42" s="636"/>
      <c r="GQQ42" s="636"/>
      <c r="GQR42" s="636"/>
      <c r="GQS42" s="636"/>
      <c r="GQT42" s="636"/>
      <c r="GQU42" s="636"/>
      <c r="GQV42" s="636"/>
      <c r="GQW42" s="636"/>
      <c r="GQX42" s="636"/>
      <c r="GQY42" s="636"/>
      <c r="GQZ42" s="636"/>
      <c r="GRA42" s="636"/>
      <c r="GRB42" s="636"/>
      <c r="GRC42" s="636"/>
      <c r="GRD42" s="636"/>
      <c r="GRE42" s="636"/>
      <c r="GRF42" s="636"/>
      <c r="GRG42" s="636"/>
      <c r="GRH42" s="636"/>
      <c r="GRI42" s="636"/>
      <c r="GRJ42" s="636"/>
      <c r="GRK42" s="636"/>
      <c r="GRL42" s="636"/>
      <c r="GRM42" s="636"/>
      <c r="GRN42" s="636"/>
      <c r="GRO42" s="636"/>
      <c r="GRP42" s="636"/>
      <c r="GRQ42" s="636"/>
      <c r="GRR42" s="636"/>
      <c r="GRS42" s="636"/>
      <c r="GRT42" s="636"/>
      <c r="GRU42" s="636"/>
      <c r="GRV42" s="636"/>
      <c r="GRW42" s="636"/>
      <c r="GRX42" s="636"/>
      <c r="GRY42" s="636"/>
      <c r="GRZ42" s="636"/>
      <c r="GSA42" s="636"/>
      <c r="GSB42" s="636"/>
      <c r="GSC42" s="636"/>
      <c r="GSD42" s="636"/>
      <c r="GSE42" s="636"/>
      <c r="GSF42" s="636"/>
      <c r="GSG42" s="636"/>
      <c r="GSH42" s="636"/>
      <c r="GSI42" s="636"/>
      <c r="GSJ42" s="636"/>
      <c r="GSK42" s="636"/>
      <c r="GSL42" s="636"/>
      <c r="GSM42" s="636"/>
      <c r="GSN42" s="636"/>
      <c r="GSO42" s="636"/>
      <c r="GSP42" s="636"/>
      <c r="GSQ42" s="636"/>
      <c r="GSR42" s="636"/>
      <c r="GSS42" s="636"/>
      <c r="GST42" s="636"/>
      <c r="GSU42" s="636"/>
      <c r="GSV42" s="636"/>
      <c r="GSW42" s="636"/>
      <c r="GSX42" s="636"/>
      <c r="GSY42" s="636"/>
      <c r="GSZ42" s="636"/>
      <c r="GTA42" s="636"/>
      <c r="GTB42" s="636"/>
      <c r="GTC42" s="636"/>
      <c r="GTD42" s="636"/>
      <c r="GTE42" s="636"/>
      <c r="GTF42" s="636"/>
      <c r="GTG42" s="636"/>
      <c r="GTH42" s="636"/>
      <c r="GTI42" s="636"/>
      <c r="GTJ42" s="636"/>
      <c r="GTK42" s="636"/>
      <c r="GTL42" s="636"/>
      <c r="GTM42" s="636"/>
      <c r="GTN42" s="636"/>
      <c r="GTO42" s="636"/>
      <c r="GTP42" s="636"/>
      <c r="GTQ42" s="636"/>
      <c r="GTR42" s="636"/>
      <c r="GTS42" s="636"/>
      <c r="GTT42" s="636"/>
      <c r="GTU42" s="636"/>
      <c r="GTV42" s="636"/>
      <c r="GTW42" s="636"/>
      <c r="GTX42" s="636"/>
      <c r="GTY42" s="636"/>
      <c r="GTZ42" s="636"/>
      <c r="GUA42" s="636"/>
      <c r="GUB42" s="636"/>
      <c r="GUC42" s="636"/>
      <c r="GUD42" s="636"/>
      <c r="GUE42" s="636"/>
      <c r="GUF42" s="636"/>
      <c r="GUG42" s="636"/>
      <c r="GUH42" s="636"/>
      <c r="GUI42" s="636"/>
      <c r="GUJ42" s="636"/>
      <c r="GUK42" s="636"/>
      <c r="GUL42" s="636"/>
      <c r="GUM42" s="636"/>
      <c r="GUN42" s="636"/>
      <c r="GUO42" s="636"/>
      <c r="GUP42" s="636"/>
      <c r="GUQ42" s="636"/>
      <c r="GUR42" s="636"/>
      <c r="GUS42" s="636"/>
      <c r="GUT42" s="636"/>
      <c r="GUU42" s="636"/>
      <c r="GUV42" s="636"/>
      <c r="GUW42" s="636"/>
      <c r="GUX42" s="636"/>
      <c r="GUY42" s="636"/>
      <c r="GUZ42" s="636"/>
      <c r="GVA42" s="636"/>
      <c r="GVB42" s="636"/>
      <c r="GVC42" s="636"/>
      <c r="GVD42" s="636"/>
      <c r="GVE42" s="636"/>
      <c r="GVF42" s="636"/>
      <c r="GVG42" s="636"/>
      <c r="GVH42" s="636"/>
      <c r="GVI42" s="636"/>
      <c r="GVJ42" s="636"/>
      <c r="GVK42" s="636"/>
      <c r="GVL42" s="636"/>
      <c r="GVM42" s="636"/>
      <c r="GVN42" s="636"/>
      <c r="GVO42" s="636"/>
      <c r="GVP42" s="636"/>
      <c r="GVQ42" s="636"/>
      <c r="GVR42" s="636"/>
      <c r="GVS42" s="636"/>
      <c r="GVT42" s="636"/>
      <c r="GVU42" s="636"/>
      <c r="GVV42" s="636"/>
      <c r="GVW42" s="636"/>
      <c r="GVX42" s="636"/>
      <c r="GVY42" s="636"/>
      <c r="GVZ42" s="636"/>
      <c r="GWA42" s="636"/>
      <c r="GWB42" s="636"/>
      <c r="GWC42" s="636"/>
      <c r="GWD42" s="636"/>
      <c r="GWE42" s="636"/>
      <c r="GWF42" s="636"/>
      <c r="GWG42" s="636"/>
      <c r="GWH42" s="636"/>
      <c r="GWI42" s="636"/>
      <c r="GWJ42" s="636"/>
      <c r="GWK42" s="636"/>
      <c r="GWL42" s="636"/>
      <c r="GWM42" s="636"/>
      <c r="GWN42" s="636"/>
      <c r="GWO42" s="636"/>
      <c r="GWP42" s="636"/>
      <c r="GWQ42" s="636"/>
      <c r="GWR42" s="636"/>
      <c r="GWS42" s="636"/>
      <c r="GWT42" s="636"/>
      <c r="GWU42" s="636"/>
      <c r="GWV42" s="636"/>
      <c r="GWW42" s="636"/>
      <c r="GWX42" s="636"/>
      <c r="GWY42" s="636"/>
      <c r="GWZ42" s="636"/>
      <c r="GXA42" s="636"/>
      <c r="GXB42" s="636"/>
      <c r="GXC42" s="636"/>
      <c r="GXD42" s="636"/>
      <c r="GXE42" s="636"/>
      <c r="GXF42" s="636"/>
      <c r="GXG42" s="636"/>
      <c r="GXH42" s="636"/>
      <c r="GXI42" s="636"/>
      <c r="GXJ42" s="636"/>
      <c r="GXK42" s="636"/>
      <c r="GXL42" s="636"/>
      <c r="GXM42" s="636"/>
      <c r="GXN42" s="636"/>
      <c r="GXO42" s="636"/>
      <c r="GXP42" s="636"/>
      <c r="GXQ42" s="636"/>
      <c r="GXR42" s="636"/>
      <c r="GXS42" s="636"/>
      <c r="GXT42" s="636"/>
      <c r="GXU42" s="636"/>
      <c r="GXV42" s="636"/>
      <c r="GXW42" s="636"/>
      <c r="GXX42" s="636"/>
      <c r="GXY42" s="636"/>
      <c r="GXZ42" s="636"/>
      <c r="GYA42" s="636"/>
      <c r="GYB42" s="636"/>
      <c r="GYC42" s="636"/>
      <c r="GYD42" s="636"/>
      <c r="GYE42" s="636"/>
      <c r="GYF42" s="636"/>
      <c r="GYG42" s="636"/>
      <c r="GYH42" s="636"/>
      <c r="GYI42" s="636"/>
      <c r="GYJ42" s="636"/>
      <c r="GYK42" s="636"/>
      <c r="GYL42" s="636"/>
      <c r="GYM42" s="636"/>
      <c r="GYN42" s="636"/>
      <c r="GYO42" s="636"/>
      <c r="GYP42" s="636"/>
      <c r="GYQ42" s="636"/>
      <c r="GYR42" s="636"/>
      <c r="GYS42" s="636"/>
      <c r="GYT42" s="636"/>
      <c r="GYU42" s="636"/>
      <c r="GYV42" s="636"/>
      <c r="GYW42" s="636"/>
      <c r="GYX42" s="636"/>
      <c r="GYY42" s="636"/>
      <c r="GYZ42" s="636"/>
      <c r="GZA42" s="636"/>
      <c r="GZB42" s="636"/>
      <c r="GZC42" s="636"/>
      <c r="GZD42" s="636"/>
      <c r="GZE42" s="636"/>
      <c r="GZF42" s="636"/>
      <c r="GZG42" s="636"/>
      <c r="GZH42" s="636"/>
      <c r="GZI42" s="636"/>
      <c r="GZJ42" s="636"/>
      <c r="GZK42" s="636"/>
      <c r="GZL42" s="636"/>
      <c r="GZM42" s="636"/>
      <c r="GZN42" s="636"/>
      <c r="GZO42" s="636"/>
      <c r="GZP42" s="636"/>
      <c r="GZQ42" s="636"/>
      <c r="GZR42" s="636"/>
      <c r="GZS42" s="636"/>
      <c r="GZT42" s="636"/>
      <c r="GZU42" s="636"/>
      <c r="GZV42" s="636"/>
      <c r="GZW42" s="636"/>
      <c r="GZX42" s="636"/>
      <c r="GZY42" s="636"/>
      <c r="GZZ42" s="636"/>
      <c r="HAA42" s="636"/>
      <c r="HAB42" s="636"/>
      <c r="HAC42" s="636"/>
      <c r="HAD42" s="636"/>
      <c r="HAE42" s="636"/>
      <c r="HAF42" s="636"/>
      <c r="HAG42" s="636"/>
      <c r="HAH42" s="636"/>
      <c r="HAI42" s="636"/>
      <c r="HAJ42" s="636"/>
      <c r="HAK42" s="636"/>
      <c r="HAL42" s="636"/>
      <c r="HAM42" s="636"/>
      <c r="HAN42" s="636"/>
      <c r="HAO42" s="636"/>
      <c r="HAP42" s="636"/>
      <c r="HAQ42" s="636"/>
      <c r="HAR42" s="636"/>
      <c r="HAS42" s="636"/>
      <c r="HAT42" s="636"/>
      <c r="HAU42" s="636"/>
      <c r="HAV42" s="636"/>
      <c r="HAW42" s="636"/>
      <c r="HAX42" s="636"/>
      <c r="HAY42" s="636"/>
      <c r="HAZ42" s="636"/>
      <c r="HBA42" s="636"/>
      <c r="HBB42" s="636"/>
      <c r="HBC42" s="636"/>
      <c r="HBD42" s="636"/>
      <c r="HBE42" s="636"/>
      <c r="HBF42" s="636"/>
      <c r="HBG42" s="636"/>
      <c r="HBH42" s="636"/>
      <c r="HBI42" s="636"/>
      <c r="HBJ42" s="636"/>
      <c r="HBK42" s="636"/>
      <c r="HBL42" s="636"/>
      <c r="HBM42" s="636"/>
      <c r="HBN42" s="636"/>
      <c r="HBO42" s="636"/>
      <c r="HBP42" s="636"/>
      <c r="HBQ42" s="636"/>
      <c r="HBR42" s="636"/>
      <c r="HBS42" s="636"/>
      <c r="HBT42" s="636"/>
      <c r="HBU42" s="636"/>
      <c r="HBV42" s="636"/>
      <c r="HBW42" s="636"/>
      <c r="HBX42" s="636"/>
      <c r="HBY42" s="636"/>
      <c r="HBZ42" s="636"/>
      <c r="HCA42" s="636"/>
      <c r="HCB42" s="636"/>
      <c r="HCC42" s="636"/>
      <c r="HCD42" s="636"/>
      <c r="HCE42" s="636"/>
      <c r="HCF42" s="636"/>
      <c r="HCG42" s="636"/>
      <c r="HCH42" s="636"/>
      <c r="HCI42" s="636"/>
      <c r="HCJ42" s="636"/>
      <c r="HCK42" s="636"/>
      <c r="HCL42" s="636"/>
      <c r="HCM42" s="636"/>
      <c r="HCN42" s="636"/>
      <c r="HCO42" s="636"/>
      <c r="HCP42" s="636"/>
      <c r="HCQ42" s="636"/>
      <c r="HCR42" s="636"/>
      <c r="HCS42" s="636"/>
      <c r="HCT42" s="636"/>
      <c r="HCU42" s="636"/>
      <c r="HCV42" s="636"/>
      <c r="HCW42" s="636"/>
      <c r="HCX42" s="636"/>
      <c r="HCY42" s="636"/>
      <c r="HCZ42" s="636"/>
      <c r="HDA42" s="636"/>
      <c r="HDB42" s="636"/>
      <c r="HDC42" s="636"/>
      <c r="HDD42" s="636"/>
      <c r="HDE42" s="636"/>
      <c r="HDF42" s="636"/>
      <c r="HDG42" s="636"/>
      <c r="HDH42" s="636"/>
      <c r="HDI42" s="636"/>
      <c r="HDJ42" s="636"/>
      <c r="HDK42" s="636"/>
      <c r="HDL42" s="636"/>
      <c r="HDM42" s="636"/>
      <c r="HDN42" s="636"/>
      <c r="HDO42" s="636"/>
      <c r="HDP42" s="636"/>
      <c r="HDQ42" s="636"/>
      <c r="HDR42" s="636"/>
      <c r="HDS42" s="636"/>
      <c r="HDT42" s="636"/>
      <c r="HDU42" s="636"/>
      <c r="HDV42" s="636"/>
      <c r="HDW42" s="636"/>
      <c r="HDX42" s="636"/>
      <c r="HDY42" s="636"/>
      <c r="HDZ42" s="636"/>
      <c r="HEA42" s="636"/>
      <c r="HEB42" s="636"/>
      <c r="HEC42" s="636"/>
      <c r="HED42" s="636"/>
      <c r="HEE42" s="636"/>
      <c r="HEF42" s="636"/>
      <c r="HEG42" s="636"/>
      <c r="HEH42" s="636"/>
      <c r="HEI42" s="636"/>
      <c r="HEJ42" s="636"/>
      <c r="HEK42" s="636"/>
      <c r="HEL42" s="636"/>
      <c r="HEM42" s="636"/>
      <c r="HEN42" s="636"/>
      <c r="HEO42" s="636"/>
      <c r="HEP42" s="636"/>
      <c r="HEQ42" s="636"/>
      <c r="HER42" s="636"/>
      <c r="HES42" s="636"/>
      <c r="HET42" s="636"/>
      <c r="HEU42" s="636"/>
      <c r="HEV42" s="636"/>
      <c r="HEW42" s="636"/>
      <c r="HEX42" s="636"/>
      <c r="HEY42" s="636"/>
      <c r="HEZ42" s="636"/>
      <c r="HFA42" s="636"/>
      <c r="HFB42" s="636"/>
      <c r="HFC42" s="636"/>
      <c r="HFD42" s="636"/>
      <c r="HFE42" s="636"/>
      <c r="HFF42" s="636"/>
      <c r="HFG42" s="636"/>
      <c r="HFH42" s="636"/>
      <c r="HFI42" s="636"/>
      <c r="HFJ42" s="636"/>
      <c r="HFK42" s="636"/>
      <c r="HFL42" s="636"/>
      <c r="HFM42" s="636"/>
      <c r="HFN42" s="636"/>
      <c r="HFO42" s="636"/>
      <c r="HFP42" s="636"/>
      <c r="HFQ42" s="636"/>
      <c r="HFR42" s="636"/>
      <c r="HFS42" s="636"/>
      <c r="HFT42" s="636"/>
      <c r="HFU42" s="636"/>
      <c r="HFV42" s="636"/>
      <c r="HFW42" s="636"/>
      <c r="HFX42" s="636"/>
      <c r="HFY42" s="636"/>
      <c r="HFZ42" s="636"/>
      <c r="HGA42" s="636"/>
      <c r="HGB42" s="636"/>
      <c r="HGC42" s="636"/>
      <c r="HGD42" s="636"/>
      <c r="HGE42" s="636"/>
      <c r="HGF42" s="636"/>
      <c r="HGG42" s="636"/>
      <c r="HGH42" s="636"/>
      <c r="HGI42" s="636"/>
      <c r="HGJ42" s="636"/>
      <c r="HGK42" s="636"/>
      <c r="HGL42" s="636"/>
      <c r="HGM42" s="636"/>
      <c r="HGN42" s="636"/>
      <c r="HGO42" s="636"/>
      <c r="HGP42" s="636"/>
      <c r="HGQ42" s="636"/>
      <c r="HGR42" s="636"/>
      <c r="HGS42" s="636"/>
      <c r="HGT42" s="636"/>
      <c r="HGU42" s="636"/>
      <c r="HGV42" s="636"/>
      <c r="HGW42" s="636"/>
      <c r="HGX42" s="636"/>
      <c r="HGY42" s="636"/>
      <c r="HGZ42" s="636"/>
      <c r="HHA42" s="636"/>
      <c r="HHB42" s="636"/>
      <c r="HHC42" s="636"/>
      <c r="HHD42" s="636"/>
      <c r="HHE42" s="636"/>
      <c r="HHF42" s="636"/>
      <c r="HHG42" s="636"/>
      <c r="HHH42" s="636"/>
      <c r="HHI42" s="636"/>
      <c r="HHJ42" s="636"/>
      <c r="HHK42" s="636"/>
      <c r="HHL42" s="636"/>
      <c r="HHM42" s="636"/>
      <c r="HHN42" s="636"/>
      <c r="HHO42" s="636"/>
      <c r="HHP42" s="636"/>
      <c r="HHQ42" s="636"/>
      <c r="HHR42" s="636"/>
      <c r="HHS42" s="636"/>
      <c r="HHT42" s="636"/>
      <c r="HHU42" s="636"/>
      <c r="HHV42" s="636"/>
      <c r="HHW42" s="636"/>
      <c r="HHX42" s="636"/>
      <c r="HHY42" s="636"/>
      <c r="HHZ42" s="636"/>
      <c r="HIA42" s="636"/>
      <c r="HIB42" s="636"/>
      <c r="HIC42" s="636"/>
      <c r="HID42" s="636"/>
      <c r="HIE42" s="636"/>
      <c r="HIF42" s="636"/>
      <c r="HIG42" s="636"/>
      <c r="HIH42" s="636"/>
      <c r="HII42" s="636"/>
      <c r="HIJ42" s="636"/>
      <c r="HIK42" s="636"/>
      <c r="HIL42" s="636"/>
      <c r="HIM42" s="636"/>
      <c r="HIN42" s="636"/>
      <c r="HIO42" s="636"/>
      <c r="HIP42" s="636"/>
      <c r="HIQ42" s="636"/>
      <c r="HIR42" s="636"/>
      <c r="HIS42" s="636"/>
      <c r="HIT42" s="636"/>
      <c r="HIU42" s="636"/>
      <c r="HIV42" s="636"/>
      <c r="HIW42" s="636"/>
      <c r="HIX42" s="636"/>
      <c r="HIY42" s="636"/>
      <c r="HIZ42" s="636"/>
      <c r="HJA42" s="636"/>
      <c r="HJB42" s="636"/>
      <c r="HJC42" s="636"/>
      <c r="HJD42" s="636"/>
      <c r="HJE42" s="636"/>
      <c r="HJF42" s="636"/>
      <c r="HJG42" s="636"/>
      <c r="HJH42" s="636"/>
      <c r="HJI42" s="636"/>
      <c r="HJJ42" s="636"/>
      <c r="HJK42" s="636"/>
      <c r="HJL42" s="636"/>
      <c r="HJM42" s="636"/>
      <c r="HJN42" s="636"/>
      <c r="HJO42" s="636"/>
      <c r="HJP42" s="636"/>
      <c r="HJQ42" s="636"/>
      <c r="HJR42" s="636"/>
      <c r="HJS42" s="636"/>
      <c r="HJT42" s="636"/>
      <c r="HJU42" s="636"/>
      <c r="HJV42" s="636"/>
      <c r="HJW42" s="636"/>
      <c r="HJX42" s="636"/>
      <c r="HJY42" s="636"/>
      <c r="HJZ42" s="636"/>
      <c r="HKA42" s="636"/>
      <c r="HKB42" s="636"/>
      <c r="HKC42" s="636"/>
      <c r="HKD42" s="636"/>
      <c r="HKE42" s="636"/>
      <c r="HKF42" s="636"/>
      <c r="HKG42" s="636"/>
      <c r="HKH42" s="636"/>
      <c r="HKI42" s="636"/>
      <c r="HKJ42" s="636"/>
      <c r="HKK42" s="636"/>
      <c r="HKL42" s="636"/>
      <c r="HKM42" s="636"/>
      <c r="HKN42" s="636"/>
      <c r="HKO42" s="636"/>
      <c r="HKP42" s="636"/>
      <c r="HKQ42" s="636"/>
      <c r="HKR42" s="636"/>
      <c r="HKS42" s="636"/>
      <c r="HKT42" s="636"/>
      <c r="HKU42" s="636"/>
      <c r="HKV42" s="636"/>
      <c r="HKW42" s="636"/>
      <c r="HKX42" s="636"/>
      <c r="HKY42" s="636"/>
      <c r="HKZ42" s="636"/>
      <c r="HLA42" s="636"/>
      <c r="HLB42" s="636"/>
      <c r="HLC42" s="636"/>
      <c r="HLD42" s="636"/>
      <c r="HLE42" s="636"/>
      <c r="HLF42" s="636"/>
      <c r="HLG42" s="636"/>
      <c r="HLH42" s="636"/>
      <c r="HLI42" s="636"/>
      <c r="HLJ42" s="636"/>
      <c r="HLK42" s="636"/>
      <c r="HLL42" s="636"/>
      <c r="HLM42" s="636"/>
      <c r="HLN42" s="636"/>
      <c r="HLO42" s="636"/>
      <c r="HLP42" s="636"/>
      <c r="HLQ42" s="636"/>
      <c r="HLR42" s="636"/>
      <c r="HLS42" s="636"/>
      <c r="HLT42" s="636"/>
      <c r="HLU42" s="636"/>
      <c r="HLV42" s="636"/>
      <c r="HLW42" s="636"/>
      <c r="HLX42" s="636"/>
      <c r="HLY42" s="636"/>
      <c r="HLZ42" s="636"/>
      <c r="HMA42" s="636"/>
      <c r="HMB42" s="636"/>
      <c r="HMC42" s="636"/>
      <c r="HMD42" s="636"/>
      <c r="HME42" s="636"/>
      <c r="HMF42" s="636"/>
      <c r="HMG42" s="636"/>
      <c r="HMH42" s="636"/>
      <c r="HMI42" s="636"/>
      <c r="HMJ42" s="636"/>
      <c r="HMK42" s="636"/>
      <c r="HML42" s="636"/>
      <c r="HMM42" s="636"/>
      <c r="HMN42" s="636"/>
      <c r="HMO42" s="636"/>
      <c r="HMP42" s="636"/>
      <c r="HMQ42" s="636"/>
      <c r="HMR42" s="636"/>
      <c r="HMS42" s="636"/>
      <c r="HMT42" s="636"/>
      <c r="HMU42" s="636"/>
      <c r="HMV42" s="636"/>
      <c r="HMW42" s="636"/>
      <c r="HMX42" s="636"/>
      <c r="HMY42" s="636"/>
      <c r="HMZ42" s="636"/>
      <c r="HNA42" s="636"/>
      <c r="HNB42" s="636"/>
      <c r="HNC42" s="636"/>
      <c r="HND42" s="636"/>
      <c r="HNE42" s="636"/>
      <c r="HNF42" s="636"/>
      <c r="HNG42" s="636"/>
      <c r="HNH42" s="636"/>
      <c r="HNI42" s="636"/>
      <c r="HNJ42" s="636"/>
      <c r="HNK42" s="636"/>
      <c r="HNL42" s="636"/>
      <c r="HNM42" s="636"/>
      <c r="HNN42" s="636"/>
      <c r="HNO42" s="636"/>
      <c r="HNP42" s="636"/>
      <c r="HNQ42" s="636"/>
      <c r="HNR42" s="636"/>
      <c r="HNS42" s="636"/>
      <c r="HNT42" s="636"/>
      <c r="HNU42" s="636"/>
      <c r="HNV42" s="636"/>
      <c r="HNW42" s="636"/>
      <c r="HNX42" s="636"/>
      <c r="HNY42" s="636"/>
      <c r="HNZ42" s="636"/>
      <c r="HOA42" s="636"/>
      <c r="HOB42" s="636"/>
      <c r="HOC42" s="636"/>
      <c r="HOD42" s="636"/>
      <c r="HOE42" s="636"/>
      <c r="HOF42" s="636"/>
      <c r="HOG42" s="636"/>
      <c r="HOH42" s="636"/>
      <c r="HOI42" s="636"/>
      <c r="HOJ42" s="636"/>
      <c r="HOK42" s="636"/>
      <c r="HOL42" s="636"/>
      <c r="HOM42" s="636"/>
      <c r="HON42" s="636"/>
      <c r="HOO42" s="636"/>
      <c r="HOP42" s="636"/>
      <c r="HOQ42" s="636"/>
      <c r="HOR42" s="636"/>
      <c r="HOS42" s="636"/>
      <c r="HOT42" s="636"/>
      <c r="HOU42" s="636"/>
      <c r="HOV42" s="636"/>
      <c r="HOW42" s="636"/>
      <c r="HOX42" s="636"/>
      <c r="HOY42" s="636"/>
      <c r="HOZ42" s="636"/>
      <c r="HPA42" s="636"/>
      <c r="HPB42" s="636"/>
      <c r="HPC42" s="636"/>
      <c r="HPD42" s="636"/>
      <c r="HPE42" s="636"/>
      <c r="HPF42" s="636"/>
      <c r="HPG42" s="636"/>
      <c r="HPH42" s="636"/>
      <c r="HPI42" s="636"/>
      <c r="HPJ42" s="636"/>
      <c r="HPK42" s="636"/>
      <c r="HPL42" s="636"/>
      <c r="HPM42" s="636"/>
      <c r="HPN42" s="636"/>
      <c r="HPO42" s="636"/>
      <c r="HPP42" s="636"/>
      <c r="HPQ42" s="636"/>
      <c r="HPR42" s="636"/>
      <c r="HPS42" s="636"/>
      <c r="HPT42" s="636"/>
      <c r="HPU42" s="636"/>
      <c r="HPV42" s="636"/>
      <c r="HPW42" s="636"/>
      <c r="HPX42" s="636"/>
      <c r="HPY42" s="636"/>
      <c r="HPZ42" s="636"/>
      <c r="HQA42" s="636"/>
      <c r="HQB42" s="636"/>
      <c r="HQC42" s="636"/>
      <c r="HQD42" s="636"/>
      <c r="HQE42" s="636"/>
      <c r="HQF42" s="636"/>
      <c r="HQG42" s="636"/>
      <c r="HQH42" s="636"/>
      <c r="HQI42" s="636"/>
      <c r="HQJ42" s="636"/>
      <c r="HQK42" s="636"/>
      <c r="HQL42" s="636"/>
      <c r="HQM42" s="636"/>
      <c r="HQN42" s="636"/>
      <c r="HQO42" s="636"/>
      <c r="HQP42" s="636"/>
      <c r="HQQ42" s="636"/>
      <c r="HQR42" s="636"/>
      <c r="HQS42" s="636"/>
      <c r="HQT42" s="636"/>
      <c r="HQU42" s="636"/>
      <c r="HQV42" s="636"/>
      <c r="HQW42" s="636"/>
      <c r="HQX42" s="636"/>
      <c r="HQY42" s="636"/>
      <c r="HQZ42" s="636"/>
      <c r="HRA42" s="636"/>
      <c r="HRB42" s="636"/>
      <c r="HRC42" s="636"/>
      <c r="HRD42" s="636"/>
      <c r="HRE42" s="636"/>
      <c r="HRF42" s="636"/>
      <c r="HRG42" s="636"/>
      <c r="HRH42" s="636"/>
      <c r="HRI42" s="636"/>
      <c r="HRJ42" s="636"/>
      <c r="HRK42" s="636"/>
      <c r="HRL42" s="636"/>
      <c r="HRM42" s="636"/>
      <c r="HRN42" s="636"/>
      <c r="HRO42" s="636"/>
      <c r="HRP42" s="636"/>
      <c r="HRQ42" s="636"/>
      <c r="HRR42" s="636"/>
      <c r="HRS42" s="636"/>
      <c r="HRT42" s="636"/>
      <c r="HRU42" s="636"/>
      <c r="HRV42" s="636"/>
      <c r="HRW42" s="636"/>
      <c r="HRX42" s="636"/>
      <c r="HRY42" s="636"/>
      <c r="HRZ42" s="636"/>
      <c r="HSA42" s="636"/>
      <c r="HSB42" s="636"/>
      <c r="HSC42" s="636"/>
      <c r="HSD42" s="636"/>
      <c r="HSE42" s="636"/>
      <c r="HSF42" s="636"/>
      <c r="HSG42" s="636"/>
      <c r="HSH42" s="636"/>
      <c r="HSI42" s="636"/>
      <c r="HSJ42" s="636"/>
      <c r="HSK42" s="636"/>
      <c r="HSL42" s="636"/>
      <c r="HSM42" s="636"/>
      <c r="HSN42" s="636"/>
      <c r="HSO42" s="636"/>
      <c r="HSP42" s="636"/>
      <c r="HSQ42" s="636"/>
      <c r="HSR42" s="636"/>
      <c r="HSS42" s="636"/>
      <c r="HST42" s="636"/>
      <c r="HSU42" s="636"/>
      <c r="HSV42" s="636"/>
      <c r="HSW42" s="636"/>
      <c r="HSX42" s="636"/>
      <c r="HSY42" s="636"/>
      <c r="HSZ42" s="636"/>
      <c r="HTA42" s="636"/>
      <c r="HTB42" s="636"/>
      <c r="HTC42" s="636"/>
      <c r="HTD42" s="636"/>
      <c r="HTE42" s="636"/>
      <c r="HTF42" s="636"/>
      <c r="HTG42" s="636"/>
      <c r="HTH42" s="636"/>
      <c r="HTI42" s="636"/>
      <c r="HTJ42" s="636"/>
      <c r="HTK42" s="636"/>
      <c r="HTL42" s="636"/>
      <c r="HTM42" s="636"/>
      <c r="HTN42" s="636"/>
      <c r="HTO42" s="636"/>
      <c r="HTP42" s="636"/>
      <c r="HTQ42" s="636"/>
      <c r="HTR42" s="636"/>
      <c r="HTS42" s="636"/>
      <c r="HTT42" s="636"/>
      <c r="HTU42" s="636"/>
      <c r="HTV42" s="636"/>
      <c r="HTW42" s="636"/>
      <c r="HTX42" s="636"/>
      <c r="HTY42" s="636"/>
      <c r="HTZ42" s="636"/>
      <c r="HUA42" s="636"/>
      <c r="HUB42" s="636"/>
      <c r="HUC42" s="636"/>
      <c r="HUD42" s="636"/>
      <c r="HUE42" s="636"/>
      <c r="HUF42" s="636"/>
      <c r="HUG42" s="636"/>
      <c r="HUH42" s="636"/>
      <c r="HUI42" s="636"/>
      <c r="HUJ42" s="636"/>
      <c r="HUK42" s="636"/>
      <c r="HUL42" s="636"/>
      <c r="HUM42" s="636"/>
      <c r="HUN42" s="636"/>
      <c r="HUO42" s="636"/>
      <c r="HUP42" s="636"/>
      <c r="HUQ42" s="636"/>
      <c r="HUR42" s="636"/>
      <c r="HUS42" s="636"/>
      <c r="HUT42" s="636"/>
      <c r="HUU42" s="636"/>
      <c r="HUV42" s="636"/>
      <c r="HUW42" s="636"/>
      <c r="HUX42" s="636"/>
      <c r="HUY42" s="636"/>
      <c r="HUZ42" s="636"/>
      <c r="HVA42" s="636"/>
      <c r="HVB42" s="636"/>
      <c r="HVC42" s="636"/>
      <c r="HVD42" s="636"/>
      <c r="HVE42" s="636"/>
      <c r="HVF42" s="636"/>
      <c r="HVG42" s="636"/>
      <c r="HVH42" s="636"/>
      <c r="HVI42" s="636"/>
      <c r="HVJ42" s="636"/>
      <c r="HVK42" s="636"/>
      <c r="HVL42" s="636"/>
      <c r="HVM42" s="636"/>
      <c r="HVN42" s="636"/>
      <c r="HVO42" s="636"/>
      <c r="HVP42" s="636"/>
      <c r="HVQ42" s="636"/>
      <c r="HVR42" s="636"/>
      <c r="HVS42" s="636"/>
      <c r="HVT42" s="636"/>
      <c r="HVU42" s="636"/>
      <c r="HVV42" s="636"/>
      <c r="HVW42" s="636"/>
      <c r="HVX42" s="636"/>
      <c r="HVY42" s="636"/>
      <c r="HVZ42" s="636"/>
      <c r="HWA42" s="636"/>
      <c r="HWB42" s="636"/>
      <c r="HWC42" s="636"/>
      <c r="HWD42" s="636"/>
      <c r="HWE42" s="636"/>
      <c r="HWF42" s="636"/>
      <c r="HWG42" s="636"/>
      <c r="HWH42" s="636"/>
      <c r="HWI42" s="636"/>
      <c r="HWJ42" s="636"/>
      <c r="HWK42" s="636"/>
      <c r="HWL42" s="636"/>
      <c r="HWM42" s="636"/>
      <c r="HWN42" s="636"/>
      <c r="HWO42" s="636"/>
      <c r="HWP42" s="636"/>
      <c r="HWQ42" s="636"/>
      <c r="HWR42" s="636"/>
      <c r="HWS42" s="636"/>
      <c r="HWT42" s="636"/>
      <c r="HWU42" s="636"/>
      <c r="HWV42" s="636"/>
      <c r="HWW42" s="636"/>
      <c r="HWX42" s="636"/>
      <c r="HWY42" s="636"/>
      <c r="HWZ42" s="636"/>
      <c r="HXA42" s="636"/>
      <c r="HXB42" s="636"/>
      <c r="HXC42" s="636"/>
      <c r="HXD42" s="636"/>
      <c r="HXE42" s="636"/>
      <c r="HXF42" s="636"/>
      <c r="HXG42" s="636"/>
      <c r="HXH42" s="636"/>
      <c r="HXI42" s="636"/>
      <c r="HXJ42" s="636"/>
      <c r="HXK42" s="636"/>
      <c r="HXL42" s="636"/>
      <c r="HXM42" s="636"/>
      <c r="HXN42" s="636"/>
      <c r="HXO42" s="636"/>
      <c r="HXP42" s="636"/>
      <c r="HXQ42" s="636"/>
      <c r="HXR42" s="636"/>
      <c r="HXS42" s="636"/>
      <c r="HXT42" s="636"/>
      <c r="HXU42" s="636"/>
      <c r="HXV42" s="636"/>
      <c r="HXW42" s="636"/>
      <c r="HXX42" s="636"/>
      <c r="HXY42" s="636"/>
      <c r="HXZ42" s="636"/>
      <c r="HYA42" s="636"/>
      <c r="HYB42" s="636"/>
      <c r="HYC42" s="636"/>
      <c r="HYD42" s="636"/>
      <c r="HYE42" s="636"/>
      <c r="HYF42" s="636"/>
      <c r="HYG42" s="636"/>
      <c r="HYH42" s="636"/>
      <c r="HYI42" s="636"/>
      <c r="HYJ42" s="636"/>
      <c r="HYK42" s="636"/>
      <c r="HYL42" s="636"/>
      <c r="HYM42" s="636"/>
      <c r="HYN42" s="636"/>
      <c r="HYO42" s="636"/>
      <c r="HYP42" s="636"/>
      <c r="HYQ42" s="636"/>
      <c r="HYR42" s="636"/>
      <c r="HYS42" s="636"/>
      <c r="HYT42" s="636"/>
      <c r="HYU42" s="636"/>
      <c r="HYV42" s="636"/>
      <c r="HYW42" s="636"/>
      <c r="HYX42" s="636"/>
      <c r="HYY42" s="636"/>
      <c r="HYZ42" s="636"/>
      <c r="HZA42" s="636"/>
      <c r="HZB42" s="636"/>
      <c r="HZC42" s="636"/>
      <c r="HZD42" s="636"/>
      <c r="HZE42" s="636"/>
      <c r="HZF42" s="636"/>
      <c r="HZG42" s="636"/>
      <c r="HZH42" s="636"/>
      <c r="HZI42" s="636"/>
      <c r="HZJ42" s="636"/>
      <c r="HZK42" s="636"/>
      <c r="HZL42" s="636"/>
      <c r="HZM42" s="636"/>
      <c r="HZN42" s="636"/>
      <c r="HZO42" s="636"/>
      <c r="HZP42" s="636"/>
      <c r="HZQ42" s="636"/>
      <c r="HZR42" s="636"/>
      <c r="HZS42" s="636"/>
      <c r="HZT42" s="636"/>
      <c r="HZU42" s="636"/>
      <c r="HZV42" s="636"/>
      <c r="HZW42" s="636"/>
      <c r="HZX42" s="636"/>
      <c r="HZY42" s="636"/>
      <c r="HZZ42" s="636"/>
      <c r="IAA42" s="636"/>
      <c r="IAB42" s="636"/>
      <c r="IAC42" s="636"/>
      <c r="IAD42" s="636"/>
      <c r="IAE42" s="636"/>
      <c r="IAF42" s="636"/>
      <c r="IAG42" s="636"/>
      <c r="IAH42" s="636"/>
      <c r="IAI42" s="636"/>
      <c r="IAJ42" s="636"/>
      <c r="IAK42" s="636"/>
      <c r="IAL42" s="636"/>
      <c r="IAM42" s="636"/>
      <c r="IAN42" s="636"/>
      <c r="IAO42" s="636"/>
      <c r="IAP42" s="636"/>
      <c r="IAQ42" s="636"/>
      <c r="IAR42" s="636"/>
      <c r="IAS42" s="636"/>
      <c r="IAT42" s="636"/>
      <c r="IAU42" s="636"/>
      <c r="IAV42" s="636"/>
      <c r="IAW42" s="636"/>
      <c r="IAX42" s="636"/>
      <c r="IAY42" s="636"/>
      <c r="IAZ42" s="636"/>
      <c r="IBA42" s="636"/>
      <c r="IBB42" s="636"/>
      <c r="IBC42" s="636"/>
      <c r="IBD42" s="636"/>
      <c r="IBE42" s="636"/>
      <c r="IBF42" s="636"/>
      <c r="IBG42" s="636"/>
      <c r="IBH42" s="636"/>
      <c r="IBI42" s="636"/>
      <c r="IBJ42" s="636"/>
      <c r="IBK42" s="636"/>
      <c r="IBL42" s="636"/>
      <c r="IBM42" s="636"/>
      <c r="IBN42" s="636"/>
      <c r="IBO42" s="636"/>
      <c r="IBP42" s="636"/>
      <c r="IBQ42" s="636"/>
      <c r="IBR42" s="636"/>
      <c r="IBS42" s="636"/>
      <c r="IBT42" s="636"/>
      <c r="IBU42" s="636"/>
      <c r="IBV42" s="636"/>
      <c r="IBW42" s="636"/>
      <c r="IBX42" s="636"/>
      <c r="IBY42" s="636"/>
      <c r="IBZ42" s="636"/>
      <c r="ICA42" s="636"/>
      <c r="ICB42" s="636"/>
      <c r="ICC42" s="636"/>
      <c r="ICD42" s="636"/>
      <c r="ICE42" s="636"/>
      <c r="ICF42" s="636"/>
      <c r="ICG42" s="636"/>
      <c r="ICH42" s="636"/>
      <c r="ICI42" s="636"/>
      <c r="ICJ42" s="636"/>
      <c r="ICK42" s="636"/>
      <c r="ICL42" s="636"/>
      <c r="ICM42" s="636"/>
      <c r="ICN42" s="636"/>
      <c r="ICO42" s="636"/>
      <c r="ICP42" s="636"/>
      <c r="ICQ42" s="636"/>
      <c r="ICR42" s="636"/>
      <c r="ICS42" s="636"/>
      <c r="ICT42" s="636"/>
      <c r="ICU42" s="636"/>
      <c r="ICV42" s="636"/>
      <c r="ICW42" s="636"/>
      <c r="ICX42" s="636"/>
      <c r="ICY42" s="636"/>
      <c r="ICZ42" s="636"/>
      <c r="IDA42" s="636"/>
      <c r="IDB42" s="636"/>
      <c r="IDC42" s="636"/>
      <c r="IDD42" s="636"/>
      <c r="IDE42" s="636"/>
      <c r="IDF42" s="636"/>
      <c r="IDG42" s="636"/>
      <c r="IDH42" s="636"/>
      <c r="IDI42" s="636"/>
      <c r="IDJ42" s="636"/>
      <c r="IDK42" s="636"/>
      <c r="IDL42" s="636"/>
      <c r="IDM42" s="636"/>
      <c r="IDN42" s="636"/>
      <c r="IDO42" s="636"/>
      <c r="IDP42" s="636"/>
      <c r="IDQ42" s="636"/>
      <c r="IDR42" s="636"/>
      <c r="IDS42" s="636"/>
      <c r="IDT42" s="636"/>
      <c r="IDU42" s="636"/>
      <c r="IDV42" s="636"/>
      <c r="IDW42" s="636"/>
      <c r="IDX42" s="636"/>
      <c r="IDY42" s="636"/>
      <c r="IDZ42" s="636"/>
      <c r="IEA42" s="636"/>
      <c r="IEB42" s="636"/>
      <c r="IEC42" s="636"/>
      <c r="IED42" s="636"/>
      <c r="IEE42" s="636"/>
      <c r="IEF42" s="636"/>
      <c r="IEG42" s="636"/>
      <c r="IEH42" s="636"/>
      <c r="IEI42" s="636"/>
      <c r="IEJ42" s="636"/>
      <c r="IEK42" s="636"/>
      <c r="IEL42" s="636"/>
      <c r="IEM42" s="636"/>
      <c r="IEN42" s="636"/>
      <c r="IEO42" s="636"/>
      <c r="IEP42" s="636"/>
      <c r="IEQ42" s="636"/>
      <c r="IER42" s="636"/>
      <c r="IES42" s="636"/>
      <c r="IET42" s="636"/>
      <c r="IEU42" s="636"/>
      <c r="IEV42" s="636"/>
      <c r="IEW42" s="636"/>
      <c r="IEX42" s="636"/>
      <c r="IEY42" s="636"/>
      <c r="IEZ42" s="636"/>
      <c r="IFA42" s="636"/>
      <c r="IFB42" s="636"/>
      <c r="IFC42" s="636"/>
      <c r="IFD42" s="636"/>
      <c r="IFE42" s="636"/>
      <c r="IFF42" s="636"/>
      <c r="IFG42" s="636"/>
      <c r="IFH42" s="636"/>
      <c r="IFI42" s="636"/>
      <c r="IFJ42" s="636"/>
      <c r="IFK42" s="636"/>
      <c r="IFL42" s="636"/>
      <c r="IFM42" s="636"/>
      <c r="IFN42" s="636"/>
      <c r="IFO42" s="636"/>
      <c r="IFP42" s="636"/>
      <c r="IFQ42" s="636"/>
      <c r="IFR42" s="636"/>
      <c r="IFS42" s="636"/>
      <c r="IFT42" s="636"/>
      <c r="IFU42" s="636"/>
      <c r="IFV42" s="636"/>
      <c r="IFW42" s="636"/>
      <c r="IFX42" s="636"/>
      <c r="IFY42" s="636"/>
      <c r="IFZ42" s="636"/>
      <c r="IGA42" s="636"/>
      <c r="IGB42" s="636"/>
      <c r="IGC42" s="636"/>
      <c r="IGD42" s="636"/>
      <c r="IGE42" s="636"/>
      <c r="IGF42" s="636"/>
      <c r="IGG42" s="636"/>
      <c r="IGH42" s="636"/>
      <c r="IGI42" s="636"/>
      <c r="IGJ42" s="636"/>
      <c r="IGK42" s="636"/>
      <c r="IGL42" s="636"/>
      <c r="IGM42" s="636"/>
      <c r="IGN42" s="636"/>
      <c r="IGO42" s="636"/>
      <c r="IGP42" s="636"/>
      <c r="IGQ42" s="636"/>
      <c r="IGR42" s="636"/>
      <c r="IGS42" s="636"/>
      <c r="IGT42" s="636"/>
      <c r="IGU42" s="636"/>
      <c r="IGV42" s="636"/>
      <c r="IGW42" s="636"/>
      <c r="IGX42" s="636"/>
      <c r="IGY42" s="636"/>
      <c r="IGZ42" s="636"/>
      <c r="IHA42" s="636"/>
      <c r="IHB42" s="636"/>
      <c r="IHC42" s="636"/>
      <c r="IHD42" s="636"/>
      <c r="IHE42" s="636"/>
      <c r="IHF42" s="636"/>
      <c r="IHG42" s="636"/>
      <c r="IHH42" s="636"/>
      <c r="IHI42" s="636"/>
      <c r="IHJ42" s="636"/>
      <c r="IHK42" s="636"/>
      <c r="IHL42" s="636"/>
      <c r="IHM42" s="636"/>
      <c r="IHN42" s="636"/>
      <c r="IHO42" s="636"/>
      <c r="IHP42" s="636"/>
      <c r="IHQ42" s="636"/>
      <c r="IHR42" s="636"/>
      <c r="IHS42" s="636"/>
      <c r="IHT42" s="636"/>
      <c r="IHU42" s="636"/>
      <c r="IHV42" s="636"/>
      <c r="IHW42" s="636"/>
      <c r="IHX42" s="636"/>
      <c r="IHY42" s="636"/>
      <c r="IHZ42" s="636"/>
      <c r="IIA42" s="636"/>
      <c r="IIB42" s="636"/>
      <c r="IIC42" s="636"/>
      <c r="IID42" s="636"/>
      <c r="IIE42" s="636"/>
      <c r="IIF42" s="636"/>
      <c r="IIG42" s="636"/>
      <c r="IIH42" s="636"/>
      <c r="III42" s="636"/>
      <c r="IIJ42" s="636"/>
      <c r="IIK42" s="636"/>
      <c r="IIL42" s="636"/>
      <c r="IIM42" s="636"/>
      <c r="IIN42" s="636"/>
      <c r="IIO42" s="636"/>
      <c r="IIP42" s="636"/>
      <c r="IIQ42" s="636"/>
      <c r="IIR42" s="636"/>
      <c r="IIS42" s="636"/>
      <c r="IIT42" s="636"/>
      <c r="IIU42" s="636"/>
      <c r="IIV42" s="636"/>
      <c r="IIW42" s="636"/>
      <c r="IIX42" s="636"/>
      <c r="IIY42" s="636"/>
      <c r="IIZ42" s="636"/>
      <c r="IJA42" s="636"/>
      <c r="IJB42" s="636"/>
      <c r="IJC42" s="636"/>
      <c r="IJD42" s="636"/>
      <c r="IJE42" s="636"/>
      <c r="IJF42" s="636"/>
      <c r="IJG42" s="636"/>
      <c r="IJH42" s="636"/>
      <c r="IJI42" s="636"/>
      <c r="IJJ42" s="636"/>
      <c r="IJK42" s="636"/>
      <c r="IJL42" s="636"/>
      <c r="IJM42" s="636"/>
      <c r="IJN42" s="636"/>
      <c r="IJO42" s="636"/>
      <c r="IJP42" s="636"/>
      <c r="IJQ42" s="636"/>
      <c r="IJR42" s="636"/>
      <c r="IJS42" s="636"/>
      <c r="IJT42" s="636"/>
      <c r="IJU42" s="636"/>
      <c r="IJV42" s="636"/>
      <c r="IJW42" s="636"/>
      <c r="IJX42" s="636"/>
      <c r="IJY42" s="636"/>
      <c r="IJZ42" s="636"/>
      <c r="IKA42" s="636"/>
      <c r="IKB42" s="636"/>
      <c r="IKC42" s="636"/>
      <c r="IKD42" s="636"/>
      <c r="IKE42" s="636"/>
      <c r="IKF42" s="636"/>
      <c r="IKG42" s="636"/>
      <c r="IKH42" s="636"/>
      <c r="IKI42" s="636"/>
      <c r="IKJ42" s="636"/>
      <c r="IKK42" s="636"/>
      <c r="IKL42" s="636"/>
      <c r="IKM42" s="636"/>
      <c r="IKN42" s="636"/>
      <c r="IKO42" s="636"/>
      <c r="IKP42" s="636"/>
      <c r="IKQ42" s="636"/>
      <c r="IKR42" s="636"/>
      <c r="IKS42" s="636"/>
      <c r="IKT42" s="636"/>
      <c r="IKU42" s="636"/>
      <c r="IKV42" s="636"/>
      <c r="IKW42" s="636"/>
      <c r="IKX42" s="636"/>
      <c r="IKY42" s="636"/>
      <c r="IKZ42" s="636"/>
      <c r="ILA42" s="636"/>
      <c r="ILB42" s="636"/>
      <c r="ILC42" s="636"/>
      <c r="ILD42" s="636"/>
      <c r="ILE42" s="636"/>
      <c r="ILF42" s="636"/>
      <c r="ILG42" s="636"/>
      <c r="ILH42" s="636"/>
      <c r="ILI42" s="636"/>
      <c r="ILJ42" s="636"/>
      <c r="ILK42" s="636"/>
      <c r="ILL42" s="636"/>
      <c r="ILM42" s="636"/>
      <c r="ILN42" s="636"/>
      <c r="ILO42" s="636"/>
      <c r="ILP42" s="636"/>
      <c r="ILQ42" s="636"/>
      <c r="ILR42" s="636"/>
      <c r="ILS42" s="636"/>
      <c r="ILT42" s="636"/>
      <c r="ILU42" s="636"/>
      <c r="ILV42" s="636"/>
      <c r="ILW42" s="636"/>
      <c r="ILX42" s="636"/>
      <c r="ILY42" s="636"/>
      <c r="ILZ42" s="636"/>
      <c r="IMA42" s="636"/>
      <c r="IMB42" s="636"/>
      <c r="IMC42" s="636"/>
      <c r="IMD42" s="636"/>
      <c r="IME42" s="636"/>
      <c r="IMF42" s="636"/>
      <c r="IMG42" s="636"/>
      <c r="IMH42" s="636"/>
      <c r="IMI42" s="636"/>
      <c r="IMJ42" s="636"/>
      <c r="IMK42" s="636"/>
      <c r="IML42" s="636"/>
      <c r="IMM42" s="636"/>
      <c r="IMN42" s="636"/>
      <c r="IMO42" s="636"/>
      <c r="IMP42" s="636"/>
      <c r="IMQ42" s="636"/>
      <c r="IMR42" s="636"/>
      <c r="IMS42" s="636"/>
      <c r="IMT42" s="636"/>
      <c r="IMU42" s="636"/>
      <c r="IMV42" s="636"/>
      <c r="IMW42" s="636"/>
      <c r="IMX42" s="636"/>
      <c r="IMY42" s="636"/>
      <c r="IMZ42" s="636"/>
      <c r="INA42" s="636"/>
      <c r="INB42" s="636"/>
      <c r="INC42" s="636"/>
      <c r="IND42" s="636"/>
      <c r="INE42" s="636"/>
      <c r="INF42" s="636"/>
      <c r="ING42" s="636"/>
      <c r="INH42" s="636"/>
      <c r="INI42" s="636"/>
      <c r="INJ42" s="636"/>
      <c r="INK42" s="636"/>
      <c r="INL42" s="636"/>
      <c r="INM42" s="636"/>
      <c r="INN42" s="636"/>
      <c r="INO42" s="636"/>
      <c r="INP42" s="636"/>
      <c r="INQ42" s="636"/>
      <c r="INR42" s="636"/>
      <c r="INS42" s="636"/>
      <c r="INT42" s="636"/>
      <c r="INU42" s="636"/>
      <c r="INV42" s="636"/>
      <c r="INW42" s="636"/>
      <c r="INX42" s="636"/>
      <c r="INY42" s="636"/>
      <c r="INZ42" s="636"/>
      <c r="IOA42" s="636"/>
      <c r="IOB42" s="636"/>
      <c r="IOC42" s="636"/>
      <c r="IOD42" s="636"/>
      <c r="IOE42" s="636"/>
      <c r="IOF42" s="636"/>
      <c r="IOG42" s="636"/>
      <c r="IOH42" s="636"/>
      <c r="IOI42" s="636"/>
      <c r="IOJ42" s="636"/>
      <c r="IOK42" s="636"/>
      <c r="IOL42" s="636"/>
      <c r="IOM42" s="636"/>
      <c r="ION42" s="636"/>
      <c r="IOO42" s="636"/>
      <c r="IOP42" s="636"/>
      <c r="IOQ42" s="636"/>
      <c r="IOR42" s="636"/>
      <c r="IOS42" s="636"/>
      <c r="IOT42" s="636"/>
      <c r="IOU42" s="636"/>
      <c r="IOV42" s="636"/>
      <c r="IOW42" s="636"/>
      <c r="IOX42" s="636"/>
      <c r="IOY42" s="636"/>
      <c r="IOZ42" s="636"/>
      <c r="IPA42" s="636"/>
      <c r="IPB42" s="636"/>
      <c r="IPC42" s="636"/>
      <c r="IPD42" s="636"/>
      <c r="IPE42" s="636"/>
      <c r="IPF42" s="636"/>
      <c r="IPG42" s="636"/>
      <c r="IPH42" s="636"/>
      <c r="IPI42" s="636"/>
      <c r="IPJ42" s="636"/>
      <c r="IPK42" s="636"/>
      <c r="IPL42" s="636"/>
      <c r="IPM42" s="636"/>
      <c r="IPN42" s="636"/>
      <c r="IPO42" s="636"/>
      <c r="IPP42" s="636"/>
      <c r="IPQ42" s="636"/>
      <c r="IPR42" s="636"/>
      <c r="IPS42" s="636"/>
      <c r="IPT42" s="636"/>
      <c r="IPU42" s="636"/>
      <c r="IPV42" s="636"/>
      <c r="IPW42" s="636"/>
      <c r="IPX42" s="636"/>
      <c r="IPY42" s="636"/>
      <c r="IPZ42" s="636"/>
      <c r="IQA42" s="636"/>
      <c r="IQB42" s="636"/>
      <c r="IQC42" s="636"/>
      <c r="IQD42" s="636"/>
      <c r="IQE42" s="636"/>
      <c r="IQF42" s="636"/>
      <c r="IQG42" s="636"/>
      <c r="IQH42" s="636"/>
      <c r="IQI42" s="636"/>
      <c r="IQJ42" s="636"/>
      <c r="IQK42" s="636"/>
      <c r="IQL42" s="636"/>
      <c r="IQM42" s="636"/>
      <c r="IQN42" s="636"/>
      <c r="IQO42" s="636"/>
      <c r="IQP42" s="636"/>
      <c r="IQQ42" s="636"/>
      <c r="IQR42" s="636"/>
      <c r="IQS42" s="636"/>
      <c r="IQT42" s="636"/>
      <c r="IQU42" s="636"/>
      <c r="IQV42" s="636"/>
      <c r="IQW42" s="636"/>
      <c r="IQX42" s="636"/>
      <c r="IQY42" s="636"/>
      <c r="IQZ42" s="636"/>
      <c r="IRA42" s="636"/>
      <c r="IRB42" s="636"/>
      <c r="IRC42" s="636"/>
      <c r="IRD42" s="636"/>
      <c r="IRE42" s="636"/>
      <c r="IRF42" s="636"/>
      <c r="IRG42" s="636"/>
      <c r="IRH42" s="636"/>
      <c r="IRI42" s="636"/>
      <c r="IRJ42" s="636"/>
      <c r="IRK42" s="636"/>
      <c r="IRL42" s="636"/>
      <c r="IRM42" s="636"/>
      <c r="IRN42" s="636"/>
      <c r="IRO42" s="636"/>
      <c r="IRP42" s="636"/>
      <c r="IRQ42" s="636"/>
      <c r="IRR42" s="636"/>
      <c r="IRS42" s="636"/>
      <c r="IRT42" s="636"/>
      <c r="IRU42" s="636"/>
      <c r="IRV42" s="636"/>
      <c r="IRW42" s="636"/>
      <c r="IRX42" s="636"/>
      <c r="IRY42" s="636"/>
      <c r="IRZ42" s="636"/>
      <c r="ISA42" s="636"/>
      <c r="ISB42" s="636"/>
      <c r="ISC42" s="636"/>
      <c r="ISD42" s="636"/>
      <c r="ISE42" s="636"/>
      <c r="ISF42" s="636"/>
      <c r="ISG42" s="636"/>
      <c r="ISH42" s="636"/>
      <c r="ISI42" s="636"/>
      <c r="ISJ42" s="636"/>
      <c r="ISK42" s="636"/>
      <c r="ISL42" s="636"/>
      <c r="ISM42" s="636"/>
      <c r="ISN42" s="636"/>
      <c r="ISO42" s="636"/>
      <c r="ISP42" s="636"/>
      <c r="ISQ42" s="636"/>
      <c r="ISR42" s="636"/>
      <c r="ISS42" s="636"/>
      <c r="IST42" s="636"/>
      <c r="ISU42" s="636"/>
      <c r="ISV42" s="636"/>
      <c r="ISW42" s="636"/>
      <c r="ISX42" s="636"/>
      <c r="ISY42" s="636"/>
      <c r="ISZ42" s="636"/>
      <c r="ITA42" s="636"/>
      <c r="ITB42" s="636"/>
      <c r="ITC42" s="636"/>
      <c r="ITD42" s="636"/>
      <c r="ITE42" s="636"/>
      <c r="ITF42" s="636"/>
      <c r="ITG42" s="636"/>
      <c r="ITH42" s="636"/>
      <c r="ITI42" s="636"/>
      <c r="ITJ42" s="636"/>
      <c r="ITK42" s="636"/>
      <c r="ITL42" s="636"/>
      <c r="ITM42" s="636"/>
      <c r="ITN42" s="636"/>
      <c r="ITO42" s="636"/>
      <c r="ITP42" s="636"/>
      <c r="ITQ42" s="636"/>
      <c r="ITR42" s="636"/>
      <c r="ITS42" s="636"/>
      <c r="ITT42" s="636"/>
      <c r="ITU42" s="636"/>
      <c r="ITV42" s="636"/>
      <c r="ITW42" s="636"/>
      <c r="ITX42" s="636"/>
      <c r="ITY42" s="636"/>
      <c r="ITZ42" s="636"/>
      <c r="IUA42" s="636"/>
      <c r="IUB42" s="636"/>
      <c r="IUC42" s="636"/>
      <c r="IUD42" s="636"/>
      <c r="IUE42" s="636"/>
      <c r="IUF42" s="636"/>
      <c r="IUG42" s="636"/>
      <c r="IUH42" s="636"/>
      <c r="IUI42" s="636"/>
      <c r="IUJ42" s="636"/>
      <c r="IUK42" s="636"/>
      <c r="IUL42" s="636"/>
      <c r="IUM42" s="636"/>
      <c r="IUN42" s="636"/>
      <c r="IUO42" s="636"/>
      <c r="IUP42" s="636"/>
      <c r="IUQ42" s="636"/>
      <c r="IUR42" s="636"/>
      <c r="IUS42" s="636"/>
      <c r="IUT42" s="636"/>
      <c r="IUU42" s="636"/>
      <c r="IUV42" s="636"/>
      <c r="IUW42" s="636"/>
      <c r="IUX42" s="636"/>
      <c r="IUY42" s="636"/>
      <c r="IUZ42" s="636"/>
      <c r="IVA42" s="636"/>
      <c r="IVB42" s="636"/>
      <c r="IVC42" s="636"/>
      <c r="IVD42" s="636"/>
      <c r="IVE42" s="636"/>
      <c r="IVF42" s="636"/>
      <c r="IVG42" s="636"/>
      <c r="IVH42" s="636"/>
      <c r="IVI42" s="636"/>
      <c r="IVJ42" s="636"/>
      <c r="IVK42" s="636"/>
      <c r="IVL42" s="636"/>
      <c r="IVM42" s="636"/>
      <c r="IVN42" s="636"/>
      <c r="IVO42" s="636"/>
      <c r="IVP42" s="636"/>
      <c r="IVQ42" s="636"/>
      <c r="IVR42" s="636"/>
      <c r="IVS42" s="636"/>
      <c r="IVT42" s="636"/>
      <c r="IVU42" s="636"/>
      <c r="IVV42" s="636"/>
      <c r="IVW42" s="636"/>
      <c r="IVX42" s="636"/>
      <c r="IVY42" s="636"/>
      <c r="IVZ42" s="636"/>
      <c r="IWA42" s="636"/>
      <c r="IWB42" s="636"/>
      <c r="IWC42" s="636"/>
      <c r="IWD42" s="636"/>
      <c r="IWE42" s="636"/>
      <c r="IWF42" s="636"/>
      <c r="IWG42" s="636"/>
      <c r="IWH42" s="636"/>
      <c r="IWI42" s="636"/>
      <c r="IWJ42" s="636"/>
      <c r="IWK42" s="636"/>
      <c r="IWL42" s="636"/>
      <c r="IWM42" s="636"/>
      <c r="IWN42" s="636"/>
      <c r="IWO42" s="636"/>
      <c r="IWP42" s="636"/>
      <c r="IWQ42" s="636"/>
      <c r="IWR42" s="636"/>
      <c r="IWS42" s="636"/>
      <c r="IWT42" s="636"/>
      <c r="IWU42" s="636"/>
      <c r="IWV42" s="636"/>
      <c r="IWW42" s="636"/>
      <c r="IWX42" s="636"/>
      <c r="IWY42" s="636"/>
      <c r="IWZ42" s="636"/>
      <c r="IXA42" s="636"/>
      <c r="IXB42" s="636"/>
      <c r="IXC42" s="636"/>
      <c r="IXD42" s="636"/>
      <c r="IXE42" s="636"/>
      <c r="IXF42" s="636"/>
      <c r="IXG42" s="636"/>
      <c r="IXH42" s="636"/>
      <c r="IXI42" s="636"/>
      <c r="IXJ42" s="636"/>
      <c r="IXK42" s="636"/>
      <c r="IXL42" s="636"/>
      <c r="IXM42" s="636"/>
      <c r="IXN42" s="636"/>
      <c r="IXO42" s="636"/>
      <c r="IXP42" s="636"/>
      <c r="IXQ42" s="636"/>
      <c r="IXR42" s="636"/>
      <c r="IXS42" s="636"/>
      <c r="IXT42" s="636"/>
      <c r="IXU42" s="636"/>
      <c r="IXV42" s="636"/>
      <c r="IXW42" s="636"/>
      <c r="IXX42" s="636"/>
      <c r="IXY42" s="636"/>
      <c r="IXZ42" s="636"/>
      <c r="IYA42" s="636"/>
      <c r="IYB42" s="636"/>
      <c r="IYC42" s="636"/>
      <c r="IYD42" s="636"/>
      <c r="IYE42" s="636"/>
      <c r="IYF42" s="636"/>
      <c r="IYG42" s="636"/>
      <c r="IYH42" s="636"/>
      <c r="IYI42" s="636"/>
      <c r="IYJ42" s="636"/>
      <c r="IYK42" s="636"/>
      <c r="IYL42" s="636"/>
      <c r="IYM42" s="636"/>
      <c r="IYN42" s="636"/>
      <c r="IYO42" s="636"/>
      <c r="IYP42" s="636"/>
      <c r="IYQ42" s="636"/>
      <c r="IYR42" s="636"/>
      <c r="IYS42" s="636"/>
      <c r="IYT42" s="636"/>
      <c r="IYU42" s="636"/>
      <c r="IYV42" s="636"/>
      <c r="IYW42" s="636"/>
      <c r="IYX42" s="636"/>
      <c r="IYY42" s="636"/>
      <c r="IYZ42" s="636"/>
      <c r="IZA42" s="636"/>
      <c r="IZB42" s="636"/>
      <c r="IZC42" s="636"/>
      <c r="IZD42" s="636"/>
      <c r="IZE42" s="636"/>
      <c r="IZF42" s="636"/>
      <c r="IZG42" s="636"/>
      <c r="IZH42" s="636"/>
      <c r="IZI42" s="636"/>
      <c r="IZJ42" s="636"/>
      <c r="IZK42" s="636"/>
      <c r="IZL42" s="636"/>
      <c r="IZM42" s="636"/>
      <c r="IZN42" s="636"/>
      <c r="IZO42" s="636"/>
      <c r="IZP42" s="636"/>
      <c r="IZQ42" s="636"/>
      <c r="IZR42" s="636"/>
      <c r="IZS42" s="636"/>
      <c r="IZT42" s="636"/>
      <c r="IZU42" s="636"/>
      <c r="IZV42" s="636"/>
      <c r="IZW42" s="636"/>
      <c r="IZX42" s="636"/>
      <c r="IZY42" s="636"/>
      <c r="IZZ42" s="636"/>
      <c r="JAA42" s="636"/>
      <c r="JAB42" s="636"/>
      <c r="JAC42" s="636"/>
      <c r="JAD42" s="636"/>
      <c r="JAE42" s="636"/>
      <c r="JAF42" s="636"/>
      <c r="JAG42" s="636"/>
      <c r="JAH42" s="636"/>
      <c r="JAI42" s="636"/>
      <c r="JAJ42" s="636"/>
      <c r="JAK42" s="636"/>
      <c r="JAL42" s="636"/>
      <c r="JAM42" s="636"/>
      <c r="JAN42" s="636"/>
      <c r="JAO42" s="636"/>
      <c r="JAP42" s="636"/>
      <c r="JAQ42" s="636"/>
      <c r="JAR42" s="636"/>
      <c r="JAS42" s="636"/>
      <c r="JAT42" s="636"/>
      <c r="JAU42" s="636"/>
      <c r="JAV42" s="636"/>
      <c r="JAW42" s="636"/>
      <c r="JAX42" s="636"/>
      <c r="JAY42" s="636"/>
      <c r="JAZ42" s="636"/>
      <c r="JBA42" s="636"/>
      <c r="JBB42" s="636"/>
      <c r="JBC42" s="636"/>
      <c r="JBD42" s="636"/>
      <c r="JBE42" s="636"/>
      <c r="JBF42" s="636"/>
      <c r="JBG42" s="636"/>
      <c r="JBH42" s="636"/>
      <c r="JBI42" s="636"/>
      <c r="JBJ42" s="636"/>
      <c r="JBK42" s="636"/>
      <c r="JBL42" s="636"/>
      <c r="JBM42" s="636"/>
      <c r="JBN42" s="636"/>
      <c r="JBO42" s="636"/>
      <c r="JBP42" s="636"/>
      <c r="JBQ42" s="636"/>
      <c r="JBR42" s="636"/>
      <c r="JBS42" s="636"/>
      <c r="JBT42" s="636"/>
      <c r="JBU42" s="636"/>
      <c r="JBV42" s="636"/>
      <c r="JBW42" s="636"/>
      <c r="JBX42" s="636"/>
      <c r="JBY42" s="636"/>
      <c r="JBZ42" s="636"/>
      <c r="JCA42" s="636"/>
      <c r="JCB42" s="636"/>
      <c r="JCC42" s="636"/>
      <c r="JCD42" s="636"/>
      <c r="JCE42" s="636"/>
      <c r="JCF42" s="636"/>
      <c r="JCG42" s="636"/>
      <c r="JCH42" s="636"/>
      <c r="JCI42" s="636"/>
      <c r="JCJ42" s="636"/>
      <c r="JCK42" s="636"/>
      <c r="JCL42" s="636"/>
      <c r="JCM42" s="636"/>
      <c r="JCN42" s="636"/>
      <c r="JCO42" s="636"/>
      <c r="JCP42" s="636"/>
      <c r="JCQ42" s="636"/>
      <c r="JCR42" s="636"/>
      <c r="JCS42" s="636"/>
      <c r="JCT42" s="636"/>
      <c r="JCU42" s="636"/>
      <c r="JCV42" s="636"/>
      <c r="JCW42" s="636"/>
      <c r="JCX42" s="636"/>
      <c r="JCY42" s="636"/>
      <c r="JCZ42" s="636"/>
      <c r="JDA42" s="636"/>
      <c r="JDB42" s="636"/>
      <c r="JDC42" s="636"/>
      <c r="JDD42" s="636"/>
      <c r="JDE42" s="636"/>
      <c r="JDF42" s="636"/>
      <c r="JDG42" s="636"/>
      <c r="JDH42" s="636"/>
      <c r="JDI42" s="636"/>
      <c r="JDJ42" s="636"/>
      <c r="JDK42" s="636"/>
      <c r="JDL42" s="636"/>
      <c r="JDM42" s="636"/>
      <c r="JDN42" s="636"/>
      <c r="JDO42" s="636"/>
      <c r="JDP42" s="636"/>
      <c r="JDQ42" s="636"/>
      <c r="JDR42" s="636"/>
      <c r="JDS42" s="636"/>
      <c r="JDT42" s="636"/>
      <c r="JDU42" s="636"/>
      <c r="JDV42" s="636"/>
      <c r="JDW42" s="636"/>
      <c r="JDX42" s="636"/>
      <c r="JDY42" s="636"/>
      <c r="JDZ42" s="636"/>
      <c r="JEA42" s="636"/>
      <c r="JEB42" s="636"/>
      <c r="JEC42" s="636"/>
      <c r="JED42" s="636"/>
      <c r="JEE42" s="636"/>
      <c r="JEF42" s="636"/>
      <c r="JEG42" s="636"/>
      <c r="JEH42" s="636"/>
      <c r="JEI42" s="636"/>
      <c r="JEJ42" s="636"/>
      <c r="JEK42" s="636"/>
      <c r="JEL42" s="636"/>
      <c r="JEM42" s="636"/>
      <c r="JEN42" s="636"/>
      <c r="JEO42" s="636"/>
      <c r="JEP42" s="636"/>
      <c r="JEQ42" s="636"/>
      <c r="JER42" s="636"/>
      <c r="JES42" s="636"/>
      <c r="JET42" s="636"/>
      <c r="JEU42" s="636"/>
      <c r="JEV42" s="636"/>
      <c r="JEW42" s="636"/>
      <c r="JEX42" s="636"/>
      <c r="JEY42" s="636"/>
      <c r="JEZ42" s="636"/>
      <c r="JFA42" s="636"/>
      <c r="JFB42" s="636"/>
      <c r="JFC42" s="636"/>
      <c r="JFD42" s="636"/>
      <c r="JFE42" s="636"/>
      <c r="JFF42" s="636"/>
      <c r="JFG42" s="636"/>
      <c r="JFH42" s="636"/>
      <c r="JFI42" s="636"/>
      <c r="JFJ42" s="636"/>
      <c r="JFK42" s="636"/>
      <c r="JFL42" s="636"/>
      <c r="JFM42" s="636"/>
      <c r="JFN42" s="636"/>
      <c r="JFO42" s="636"/>
      <c r="JFP42" s="636"/>
      <c r="JFQ42" s="636"/>
      <c r="JFR42" s="636"/>
      <c r="JFS42" s="636"/>
      <c r="JFT42" s="636"/>
      <c r="JFU42" s="636"/>
      <c r="JFV42" s="636"/>
      <c r="JFW42" s="636"/>
      <c r="JFX42" s="636"/>
      <c r="JFY42" s="636"/>
      <c r="JFZ42" s="636"/>
      <c r="JGA42" s="636"/>
      <c r="JGB42" s="636"/>
      <c r="JGC42" s="636"/>
      <c r="JGD42" s="636"/>
      <c r="JGE42" s="636"/>
      <c r="JGF42" s="636"/>
      <c r="JGG42" s="636"/>
      <c r="JGH42" s="636"/>
      <c r="JGI42" s="636"/>
      <c r="JGJ42" s="636"/>
      <c r="JGK42" s="636"/>
      <c r="JGL42" s="636"/>
      <c r="JGM42" s="636"/>
      <c r="JGN42" s="636"/>
      <c r="JGO42" s="636"/>
      <c r="JGP42" s="636"/>
      <c r="JGQ42" s="636"/>
      <c r="JGR42" s="636"/>
      <c r="JGS42" s="636"/>
      <c r="JGT42" s="636"/>
      <c r="JGU42" s="636"/>
      <c r="JGV42" s="636"/>
      <c r="JGW42" s="636"/>
      <c r="JGX42" s="636"/>
      <c r="JGY42" s="636"/>
      <c r="JGZ42" s="636"/>
      <c r="JHA42" s="636"/>
      <c r="JHB42" s="636"/>
      <c r="JHC42" s="636"/>
      <c r="JHD42" s="636"/>
      <c r="JHE42" s="636"/>
      <c r="JHF42" s="636"/>
      <c r="JHG42" s="636"/>
      <c r="JHH42" s="636"/>
      <c r="JHI42" s="636"/>
      <c r="JHJ42" s="636"/>
      <c r="JHK42" s="636"/>
      <c r="JHL42" s="636"/>
      <c r="JHM42" s="636"/>
      <c r="JHN42" s="636"/>
      <c r="JHO42" s="636"/>
      <c r="JHP42" s="636"/>
      <c r="JHQ42" s="636"/>
      <c r="JHR42" s="636"/>
      <c r="JHS42" s="636"/>
      <c r="JHT42" s="636"/>
      <c r="JHU42" s="636"/>
      <c r="JHV42" s="636"/>
      <c r="JHW42" s="636"/>
      <c r="JHX42" s="636"/>
      <c r="JHY42" s="636"/>
      <c r="JHZ42" s="636"/>
      <c r="JIA42" s="636"/>
      <c r="JIB42" s="636"/>
      <c r="JIC42" s="636"/>
      <c r="JID42" s="636"/>
      <c r="JIE42" s="636"/>
      <c r="JIF42" s="636"/>
      <c r="JIG42" s="636"/>
      <c r="JIH42" s="636"/>
      <c r="JII42" s="636"/>
      <c r="JIJ42" s="636"/>
      <c r="JIK42" s="636"/>
      <c r="JIL42" s="636"/>
      <c r="JIM42" s="636"/>
      <c r="JIN42" s="636"/>
      <c r="JIO42" s="636"/>
      <c r="JIP42" s="636"/>
      <c r="JIQ42" s="636"/>
      <c r="JIR42" s="636"/>
      <c r="JIS42" s="636"/>
      <c r="JIT42" s="636"/>
      <c r="JIU42" s="636"/>
      <c r="JIV42" s="636"/>
      <c r="JIW42" s="636"/>
      <c r="JIX42" s="636"/>
      <c r="JIY42" s="636"/>
      <c r="JIZ42" s="636"/>
      <c r="JJA42" s="636"/>
      <c r="JJB42" s="636"/>
      <c r="JJC42" s="636"/>
      <c r="JJD42" s="636"/>
      <c r="JJE42" s="636"/>
      <c r="JJF42" s="636"/>
      <c r="JJG42" s="636"/>
      <c r="JJH42" s="636"/>
      <c r="JJI42" s="636"/>
      <c r="JJJ42" s="636"/>
      <c r="JJK42" s="636"/>
      <c r="JJL42" s="636"/>
      <c r="JJM42" s="636"/>
      <c r="JJN42" s="636"/>
      <c r="JJO42" s="636"/>
      <c r="JJP42" s="636"/>
      <c r="JJQ42" s="636"/>
      <c r="JJR42" s="636"/>
      <c r="JJS42" s="636"/>
      <c r="JJT42" s="636"/>
      <c r="JJU42" s="636"/>
      <c r="JJV42" s="636"/>
      <c r="JJW42" s="636"/>
      <c r="JJX42" s="636"/>
      <c r="JJY42" s="636"/>
      <c r="JJZ42" s="636"/>
      <c r="JKA42" s="636"/>
      <c r="JKB42" s="636"/>
      <c r="JKC42" s="636"/>
      <c r="JKD42" s="636"/>
      <c r="JKE42" s="636"/>
      <c r="JKF42" s="636"/>
      <c r="JKG42" s="636"/>
      <c r="JKH42" s="636"/>
      <c r="JKI42" s="636"/>
      <c r="JKJ42" s="636"/>
      <c r="JKK42" s="636"/>
      <c r="JKL42" s="636"/>
      <c r="JKM42" s="636"/>
      <c r="JKN42" s="636"/>
      <c r="JKO42" s="636"/>
      <c r="JKP42" s="636"/>
      <c r="JKQ42" s="636"/>
      <c r="JKR42" s="636"/>
      <c r="JKS42" s="636"/>
      <c r="JKT42" s="636"/>
      <c r="JKU42" s="636"/>
      <c r="JKV42" s="636"/>
      <c r="JKW42" s="636"/>
      <c r="JKX42" s="636"/>
      <c r="JKY42" s="636"/>
      <c r="JKZ42" s="636"/>
      <c r="JLA42" s="636"/>
      <c r="JLB42" s="636"/>
      <c r="JLC42" s="636"/>
      <c r="JLD42" s="636"/>
      <c r="JLE42" s="636"/>
      <c r="JLF42" s="636"/>
      <c r="JLG42" s="636"/>
      <c r="JLH42" s="636"/>
      <c r="JLI42" s="636"/>
      <c r="JLJ42" s="636"/>
      <c r="JLK42" s="636"/>
      <c r="JLL42" s="636"/>
      <c r="JLM42" s="636"/>
      <c r="JLN42" s="636"/>
      <c r="JLO42" s="636"/>
      <c r="JLP42" s="636"/>
      <c r="JLQ42" s="636"/>
      <c r="JLR42" s="636"/>
      <c r="JLS42" s="636"/>
      <c r="JLT42" s="636"/>
      <c r="JLU42" s="636"/>
      <c r="JLV42" s="636"/>
      <c r="JLW42" s="636"/>
      <c r="JLX42" s="636"/>
      <c r="JLY42" s="636"/>
      <c r="JLZ42" s="636"/>
      <c r="JMA42" s="636"/>
      <c r="JMB42" s="636"/>
      <c r="JMC42" s="636"/>
      <c r="JMD42" s="636"/>
      <c r="JME42" s="636"/>
      <c r="JMF42" s="636"/>
      <c r="JMG42" s="636"/>
      <c r="JMH42" s="636"/>
      <c r="JMI42" s="636"/>
      <c r="JMJ42" s="636"/>
      <c r="JMK42" s="636"/>
      <c r="JML42" s="636"/>
      <c r="JMM42" s="636"/>
      <c r="JMN42" s="636"/>
      <c r="JMO42" s="636"/>
      <c r="JMP42" s="636"/>
      <c r="JMQ42" s="636"/>
      <c r="JMR42" s="636"/>
      <c r="JMS42" s="636"/>
      <c r="JMT42" s="636"/>
      <c r="JMU42" s="636"/>
      <c r="JMV42" s="636"/>
      <c r="JMW42" s="636"/>
      <c r="JMX42" s="636"/>
      <c r="JMY42" s="636"/>
      <c r="JMZ42" s="636"/>
      <c r="JNA42" s="636"/>
      <c r="JNB42" s="636"/>
      <c r="JNC42" s="636"/>
      <c r="JND42" s="636"/>
      <c r="JNE42" s="636"/>
      <c r="JNF42" s="636"/>
      <c r="JNG42" s="636"/>
      <c r="JNH42" s="636"/>
      <c r="JNI42" s="636"/>
      <c r="JNJ42" s="636"/>
      <c r="JNK42" s="636"/>
      <c r="JNL42" s="636"/>
      <c r="JNM42" s="636"/>
      <c r="JNN42" s="636"/>
      <c r="JNO42" s="636"/>
      <c r="JNP42" s="636"/>
      <c r="JNQ42" s="636"/>
      <c r="JNR42" s="636"/>
      <c r="JNS42" s="636"/>
      <c r="JNT42" s="636"/>
      <c r="JNU42" s="636"/>
      <c r="JNV42" s="636"/>
      <c r="JNW42" s="636"/>
      <c r="JNX42" s="636"/>
      <c r="JNY42" s="636"/>
      <c r="JNZ42" s="636"/>
      <c r="JOA42" s="636"/>
      <c r="JOB42" s="636"/>
      <c r="JOC42" s="636"/>
      <c r="JOD42" s="636"/>
      <c r="JOE42" s="636"/>
      <c r="JOF42" s="636"/>
      <c r="JOG42" s="636"/>
      <c r="JOH42" s="636"/>
      <c r="JOI42" s="636"/>
      <c r="JOJ42" s="636"/>
      <c r="JOK42" s="636"/>
      <c r="JOL42" s="636"/>
      <c r="JOM42" s="636"/>
      <c r="JON42" s="636"/>
      <c r="JOO42" s="636"/>
      <c r="JOP42" s="636"/>
      <c r="JOQ42" s="636"/>
      <c r="JOR42" s="636"/>
      <c r="JOS42" s="636"/>
      <c r="JOT42" s="636"/>
      <c r="JOU42" s="636"/>
      <c r="JOV42" s="636"/>
      <c r="JOW42" s="636"/>
      <c r="JOX42" s="636"/>
      <c r="JOY42" s="636"/>
      <c r="JOZ42" s="636"/>
      <c r="JPA42" s="636"/>
      <c r="JPB42" s="636"/>
      <c r="JPC42" s="636"/>
      <c r="JPD42" s="636"/>
      <c r="JPE42" s="636"/>
      <c r="JPF42" s="636"/>
      <c r="JPG42" s="636"/>
      <c r="JPH42" s="636"/>
      <c r="JPI42" s="636"/>
      <c r="JPJ42" s="636"/>
      <c r="JPK42" s="636"/>
      <c r="JPL42" s="636"/>
      <c r="JPM42" s="636"/>
      <c r="JPN42" s="636"/>
      <c r="JPO42" s="636"/>
      <c r="JPP42" s="636"/>
      <c r="JPQ42" s="636"/>
      <c r="JPR42" s="636"/>
      <c r="JPS42" s="636"/>
      <c r="JPT42" s="636"/>
      <c r="JPU42" s="636"/>
      <c r="JPV42" s="636"/>
      <c r="JPW42" s="636"/>
      <c r="JPX42" s="636"/>
      <c r="JPY42" s="636"/>
      <c r="JPZ42" s="636"/>
      <c r="JQA42" s="636"/>
      <c r="JQB42" s="636"/>
      <c r="JQC42" s="636"/>
      <c r="JQD42" s="636"/>
      <c r="JQE42" s="636"/>
      <c r="JQF42" s="636"/>
      <c r="JQG42" s="636"/>
      <c r="JQH42" s="636"/>
      <c r="JQI42" s="636"/>
      <c r="JQJ42" s="636"/>
      <c r="JQK42" s="636"/>
      <c r="JQL42" s="636"/>
      <c r="JQM42" s="636"/>
      <c r="JQN42" s="636"/>
      <c r="JQO42" s="636"/>
      <c r="JQP42" s="636"/>
      <c r="JQQ42" s="636"/>
      <c r="JQR42" s="636"/>
      <c r="JQS42" s="636"/>
      <c r="JQT42" s="636"/>
      <c r="JQU42" s="636"/>
      <c r="JQV42" s="636"/>
      <c r="JQW42" s="636"/>
      <c r="JQX42" s="636"/>
      <c r="JQY42" s="636"/>
      <c r="JQZ42" s="636"/>
      <c r="JRA42" s="636"/>
      <c r="JRB42" s="636"/>
      <c r="JRC42" s="636"/>
      <c r="JRD42" s="636"/>
      <c r="JRE42" s="636"/>
      <c r="JRF42" s="636"/>
      <c r="JRG42" s="636"/>
      <c r="JRH42" s="636"/>
      <c r="JRI42" s="636"/>
      <c r="JRJ42" s="636"/>
      <c r="JRK42" s="636"/>
      <c r="JRL42" s="636"/>
      <c r="JRM42" s="636"/>
      <c r="JRN42" s="636"/>
      <c r="JRO42" s="636"/>
      <c r="JRP42" s="636"/>
      <c r="JRQ42" s="636"/>
      <c r="JRR42" s="636"/>
      <c r="JRS42" s="636"/>
      <c r="JRT42" s="636"/>
      <c r="JRU42" s="636"/>
      <c r="JRV42" s="636"/>
      <c r="JRW42" s="636"/>
      <c r="JRX42" s="636"/>
      <c r="JRY42" s="636"/>
      <c r="JRZ42" s="636"/>
      <c r="JSA42" s="636"/>
      <c r="JSB42" s="636"/>
      <c r="JSC42" s="636"/>
      <c r="JSD42" s="636"/>
      <c r="JSE42" s="636"/>
      <c r="JSF42" s="636"/>
      <c r="JSG42" s="636"/>
      <c r="JSH42" s="636"/>
      <c r="JSI42" s="636"/>
      <c r="JSJ42" s="636"/>
      <c r="JSK42" s="636"/>
      <c r="JSL42" s="636"/>
      <c r="JSM42" s="636"/>
      <c r="JSN42" s="636"/>
      <c r="JSO42" s="636"/>
      <c r="JSP42" s="636"/>
      <c r="JSQ42" s="636"/>
      <c r="JSR42" s="636"/>
      <c r="JSS42" s="636"/>
      <c r="JST42" s="636"/>
      <c r="JSU42" s="636"/>
      <c r="JSV42" s="636"/>
      <c r="JSW42" s="636"/>
      <c r="JSX42" s="636"/>
      <c r="JSY42" s="636"/>
      <c r="JSZ42" s="636"/>
      <c r="JTA42" s="636"/>
      <c r="JTB42" s="636"/>
      <c r="JTC42" s="636"/>
      <c r="JTD42" s="636"/>
      <c r="JTE42" s="636"/>
      <c r="JTF42" s="636"/>
      <c r="JTG42" s="636"/>
      <c r="JTH42" s="636"/>
      <c r="JTI42" s="636"/>
      <c r="JTJ42" s="636"/>
      <c r="JTK42" s="636"/>
      <c r="JTL42" s="636"/>
      <c r="JTM42" s="636"/>
      <c r="JTN42" s="636"/>
      <c r="JTO42" s="636"/>
      <c r="JTP42" s="636"/>
      <c r="JTQ42" s="636"/>
      <c r="JTR42" s="636"/>
      <c r="JTS42" s="636"/>
      <c r="JTT42" s="636"/>
      <c r="JTU42" s="636"/>
      <c r="JTV42" s="636"/>
      <c r="JTW42" s="636"/>
      <c r="JTX42" s="636"/>
      <c r="JTY42" s="636"/>
      <c r="JTZ42" s="636"/>
      <c r="JUA42" s="636"/>
      <c r="JUB42" s="636"/>
      <c r="JUC42" s="636"/>
      <c r="JUD42" s="636"/>
      <c r="JUE42" s="636"/>
      <c r="JUF42" s="636"/>
      <c r="JUG42" s="636"/>
      <c r="JUH42" s="636"/>
      <c r="JUI42" s="636"/>
      <c r="JUJ42" s="636"/>
      <c r="JUK42" s="636"/>
      <c r="JUL42" s="636"/>
      <c r="JUM42" s="636"/>
      <c r="JUN42" s="636"/>
      <c r="JUO42" s="636"/>
      <c r="JUP42" s="636"/>
      <c r="JUQ42" s="636"/>
      <c r="JUR42" s="636"/>
      <c r="JUS42" s="636"/>
      <c r="JUT42" s="636"/>
      <c r="JUU42" s="636"/>
      <c r="JUV42" s="636"/>
      <c r="JUW42" s="636"/>
      <c r="JUX42" s="636"/>
      <c r="JUY42" s="636"/>
      <c r="JUZ42" s="636"/>
      <c r="JVA42" s="636"/>
      <c r="JVB42" s="636"/>
      <c r="JVC42" s="636"/>
      <c r="JVD42" s="636"/>
      <c r="JVE42" s="636"/>
      <c r="JVF42" s="636"/>
      <c r="JVG42" s="636"/>
      <c r="JVH42" s="636"/>
      <c r="JVI42" s="636"/>
      <c r="JVJ42" s="636"/>
      <c r="JVK42" s="636"/>
      <c r="JVL42" s="636"/>
      <c r="JVM42" s="636"/>
      <c r="JVN42" s="636"/>
      <c r="JVO42" s="636"/>
      <c r="JVP42" s="636"/>
      <c r="JVQ42" s="636"/>
      <c r="JVR42" s="636"/>
      <c r="JVS42" s="636"/>
      <c r="JVT42" s="636"/>
      <c r="JVU42" s="636"/>
      <c r="JVV42" s="636"/>
      <c r="JVW42" s="636"/>
      <c r="JVX42" s="636"/>
      <c r="JVY42" s="636"/>
      <c r="JVZ42" s="636"/>
      <c r="JWA42" s="636"/>
      <c r="JWB42" s="636"/>
      <c r="JWC42" s="636"/>
      <c r="JWD42" s="636"/>
      <c r="JWE42" s="636"/>
      <c r="JWF42" s="636"/>
      <c r="JWG42" s="636"/>
      <c r="JWH42" s="636"/>
      <c r="JWI42" s="636"/>
      <c r="JWJ42" s="636"/>
      <c r="JWK42" s="636"/>
      <c r="JWL42" s="636"/>
      <c r="JWM42" s="636"/>
      <c r="JWN42" s="636"/>
      <c r="JWO42" s="636"/>
      <c r="JWP42" s="636"/>
      <c r="JWQ42" s="636"/>
      <c r="JWR42" s="636"/>
      <c r="JWS42" s="636"/>
      <c r="JWT42" s="636"/>
      <c r="JWU42" s="636"/>
      <c r="JWV42" s="636"/>
      <c r="JWW42" s="636"/>
      <c r="JWX42" s="636"/>
      <c r="JWY42" s="636"/>
      <c r="JWZ42" s="636"/>
      <c r="JXA42" s="636"/>
      <c r="JXB42" s="636"/>
      <c r="JXC42" s="636"/>
      <c r="JXD42" s="636"/>
      <c r="JXE42" s="636"/>
      <c r="JXF42" s="636"/>
      <c r="JXG42" s="636"/>
      <c r="JXH42" s="636"/>
      <c r="JXI42" s="636"/>
      <c r="JXJ42" s="636"/>
      <c r="JXK42" s="636"/>
      <c r="JXL42" s="636"/>
      <c r="JXM42" s="636"/>
      <c r="JXN42" s="636"/>
      <c r="JXO42" s="636"/>
      <c r="JXP42" s="636"/>
      <c r="JXQ42" s="636"/>
      <c r="JXR42" s="636"/>
      <c r="JXS42" s="636"/>
      <c r="JXT42" s="636"/>
      <c r="JXU42" s="636"/>
      <c r="JXV42" s="636"/>
      <c r="JXW42" s="636"/>
      <c r="JXX42" s="636"/>
      <c r="JXY42" s="636"/>
      <c r="JXZ42" s="636"/>
      <c r="JYA42" s="636"/>
      <c r="JYB42" s="636"/>
      <c r="JYC42" s="636"/>
      <c r="JYD42" s="636"/>
      <c r="JYE42" s="636"/>
      <c r="JYF42" s="636"/>
      <c r="JYG42" s="636"/>
      <c r="JYH42" s="636"/>
      <c r="JYI42" s="636"/>
      <c r="JYJ42" s="636"/>
      <c r="JYK42" s="636"/>
      <c r="JYL42" s="636"/>
      <c r="JYM42" s="636"/>
      <c r="JYN42" s="636"/>
      <c r="JYO42" s="636"/>
      <c r="JYP42" s="636"/>
      <c r="JYQ42" s="636"/>
      <c r="JYR42" s="636"/>
      <c r="JYS42" s="636"/>
      <c r="JYT42" s="636"/>
      <c r="JYU42" s="636"/>
      <c r="JYV42" s="636"/>
      <c r="JYW42" s="636"/>
      <c r="JYX42" s="636"/>
      <c r="JYY42" s="636"/>
      <c r="JYZ42" s="636"/>
      <c r="JZA42" s="636"/>
      <c r="JZB42" s="636"/>
      <c r="JZC42" s="636"/>
      <c r="JZD42" s="636"/>
      <c r="JZE42" s="636"/>
      <c r="JZF42" s="636"/>
      <c r="JZG42" s="636"/>
      <c r="JZH42" s="636"/>
      <c r="JZI42" s="636"/>
      <c r="JZJ42" s="636"/>
      <c r="JZK42" s="636"/>
      <c r="JZL42" s="636"/>
      <c r="JZM42" s="636"/>
      <c r="JZN42" s="636"/>
      <c r="JZO42" s="636"/>
      <c r="JZP42" s="636"/>
      <c r="JZQ42" s="636"/>
      <c r="JZR42" s="636"/>
      <c r="JZS42" s="636"/>
      <c r="JZT42" s="636"/>
      <c r="JZU42" s="636"/>
      <c r="JZV42" s="636"/>
      <c r="JZW42" s="636"/>
      <c r="JZX42" s="636"/>
      <c r="JZY42" s="636"/>
      <c r="JZZ42" s="636"/>
      <c r="KAA42" s="636"/>
      <c r="KAB42" s="636"/>
      <c r="KAC42" s="636"/>
      <c r="KAD42" s="636"/>
      <c r="KAE42" s="636"/>
      <c r="KAF42" s="636"/>
      <c r="KAG42" s="636"/>
      <c r="KAH42" s="636"/>
      <c r="KAI42" s="636"/>
      <c r="KAJ42" s="636"/>
      <c r="KAK42" s="636"/>
      <c r="KAL42" s="636"/>
      <c r="KAM42" s="636"/>
      <c r="KAN42" s="636"/>
      <c r="KAO42" s="636"/>
      <c r="KAP42" s="636"/>
      <c r="KAQ42" s="636"/>
      <c r="KAR42" s="636"/>
      <c r="KAS42" s="636"/>
      <c r="KAT42" s="636"/>
      <c r="KAU42" s="636"/>
      <c r="KAV42" s="636"/>
      <c r="KAW42" s="636"/>
      <c r="KAX42" s="636"/>
      <c r="KAY42" s="636"/>
      <c r="KAZ42" s="636"/>
      <c r="KBA42" s="636"/>
      <c r="KBB42" s="636"/>
      <c r="KBC42" s="636"/>
      <c r="KBD42" s="636"/>
      <c r="KBE42" s="636"/>
      <c r="KBF42" s="636"/>
      <c r="KBG42" s="636"/>
      <c r="KBH42" s="636"/>
      <c r="KBI42" s="636"/>
      <c r="KBJ42" s="636"/>
      <c r="KBK42" s="636"/>
      <c r="KBL42" s="636"/>
      <c r="KBM42" s="636"/>
      <c r="KBN42" s="636"/>
      <c r="KBO42" s="636"/>
      <c r="KBP42" s="636"/>
      <c r="KBQ42" s="636"/>
      <c r="KBR42" s="636"/>
      <c r="KBS42" s="636"/>
      <c r="KBT42" s="636"/>
      <c r="KBU42" s="636"/>
      <c r="KBV42" s="636"/>
      <c r="KBW42" s="636"/>
      <c r="KBX42" s="636"/>
      <c r="KBY42" s="636"/>
      <c r="KBZ42" s="636"/>
      <c r="KCA42" s="636"/>
      <c r="KCB42" s="636"/>
      <c r="KCC42" s="636"/>
      <c r="KCD42" s="636"/>
      <c r="KCE42" s="636"/>
      <c r="KCF42" s="636"/>
      <c r="KCG42" s="636"/>
      <c r="KCH42" s="636"/>
      <c r="KCI42" s="636"/>
      <c r="KCJ42" s="636"/>
      <c r="KCK42" s="636"/>
      <c r="KCL42" s="636"/>
      <c r="KCM42" s="636"/>
      <c r="KCN42" s="636"/>
      <c r="KCO42" s="636"/>
      <c r="KCP42" s="636"/>
      <c r="KCQ42" s="636"/>
      <c r="KCR42" s="636"/>
      <c r="KCS42" s="636"/>
      <c r="KCT42" s="636"/>
      <c r="KCU42" s="636"/>
      <c r="KCV42" s="636"/>
      <c r="KCW42" s="636"/>
      <c r="KCX42" s="636"/>
      <c r="KCY42" s="636"/>
      <c r="KCZ42" s="636"/>
      <c r="KDA42" s="636"/>
      <c r="KDB42" s="636"/>
      <c r="KDC42" s="636"/>
      <c r="KDD42" s="636"/>
      <c r="KDE42" s="636"/>
      <c r="KDF42" s="636"/>
      <c r="KDG42" s="636"/>
      <c r="KDH42" s="636"/>
      <c r="KDI42" s="636"/>
      <c r="KDJ42" s="636"/>
      <c r="KDK42" s="636"/>
      <c r="KDL42" s="636"/>
      <c r="KDM42" s="636"/>
      <c r="KDN42" s="636"/>
      <c r="KDO42" s="636"/>
      <c r="KDP42" s="636"/>
      <c r="KDQ42" s="636"/>
      <c r="KDR42" s="636"/>
      <c r="KDS42" s="636"/>
      <c r="KDT42" s="636"/>
      <c r="KDU42" s="636"/>
      <c r="KDV42" s="636"/>
      <c r="KDW42" s="636"/>
      <c r="KDX42" s="636"/>
      <c r="KDY42" s="636"/>
      <c r="KDZ42" s="636"/>
      <c r="KEA42" s="636"/>
      <c r="KEB42" s="636"/>
      <c r="KEC42" s="636"/>
      <c r="KED42" s="636"/>
      <c r="KEE42" s="636"/>
      <c r="KEF42" s="636"/>
      <c r="KEG42" s="636"/>
      <c r="KEH42" s="636"/>
      <c r="KEI42" s="636"/>
      <c r="KEJ42" s="636"/>
      <c r="KEK42" s="636"/>
      <c r="KEL42" s="636"/>
      <c r="KEM42" s="636"/>
      <c r="KEN42" s="636"/>
      <c r="KEO42" s="636"/>
      <c r="KEP42" s="636"/>
      <c r="KEQ42" s="636"/>
      <c r="KER42" s="636"/>
      <c r="KES42" s="636"/>
      <c r="KET42" s="636"/>
      <c r="KEU42" s="636"/>
      <c r="KEV42" s="636"/>
      <c r="KEW42" s="636"/>
      <c r="KEX42" s="636"/>
      <c r="KEY42" s="636"/>
      <c r="KEZ42" s="636"/>
      <c r="KFA42" s="636"/>
      <c r="KFB42" s="636"/>
      <c r="KFC42" s="636"/>
      <c r="KFD42" s="636"/>
      <c r="KFE42" s="636"/>
      <c r="KFF42" s="636"/>
      <c r="KFG42" s="636"/>
      <c r="KFH42" s="636"/>
      <c r="KFI42" s="636"/>
      <c r="KFJ42" s="636"/>
      <c r="KFK42" s="636"/>
      <c r="KFL42" s="636"/>
      <c r="KFM42" s="636"/>
      <c r="KFN42" s="636"/>
      <c r="KFO42" s="636"/>
      <c r="KFP42" s="636"/>
      <c r="KFQ42" s="636"/>
      <c r="KFR42" s="636"/>
      <c r="KFS42" s="636"/>
      <c r="KFT42" s="636"/>
      <c r="KFU42" s="636"/>
      <c r="KFV42" s="636"/>
      <c r="KFW42" s="636"/>
      <c r="KFX42" s="636"/>
      <c r="KFY42" s="636"/>
      <c r="KFZ42" s="636"/>
      <c r="KGA42" s="636"/>
      <c r="KGB42" s="636"/>
      <c r="KGC42" s="636"/>
      <c r="KGD42" s="636"/>
      <c r="KGE42" s="636"/>
      <c r="KGF42" s="636"/>
      <c r="KGG42" s="636"/>
      <c r="KGH42" s="636"/>
      <c r="KGI42" s="636"/>
      <c r="KGJ42" s="636"/>
      <c r="KGK42" s="636"/>
      <c r="KGL42" s="636"/>
      <c r="KGM42" s="636"/>
      <c r="KGN42" s="636"/>
      <c r="KGO42" s="636"/>
      <c r="KGP42" s="636"/>
      <c r="KGQ42" s="636"/>
      <c r="KGR42" s="636"/>
      <c r="KGS42" s="636"/>
      <c r="KGT42" s="636"/>
      <c r="KGU42" s="636"/>
      <c r="KGV42" s="636"/>
      <c r="KGW42" s="636"/>
      <c r="KGX42" s="636"/>
      <c r="KGY42" s="636"/>
      <c r="KGZ42" s="636"/>
      <c r="KHA42" s="636"/>
      <c r="KHB42" s="636"/>
      <c r="KHC42" s="636"/>
      <c r="KHD42" s="636"/>
      <c r="KHE42" s="636"/>
      <c r="KHF42" s="636"/>
      <c r="KHG42" s="636"/>
      <c r="KHH42" s="636"/>
      <c r="KHI42" s="636"/>
      <c r="KHJ42" s="636"/>
      <c r="KHK42" s="636"/>
      <c r="KHL42" s="636"/>
      <c r="KHM42" s="636"/>
      <c r="KHN42" s="636"/>
      <c r="KHO42" s="636"/>
      <c r="KHP42" s="636"/>
      <c r="KHQ42" s="636"/>
      <c r="KHR42" s="636"/>
      <c r="KHS42" s="636"/>
      <c r="KHT42" s="636"/>
      <c r="KHU42" s="636"/>
      <c r="KHV42" s="636"/>
      <c r="KHW42" s="636"/>
      <c r="KHX42" s="636"/>
      <c r="KHY42" s="636"/>
      <c r="KHZ42" s="636"/>
      <c r="KIA42" s="636"/>
      <c r="KIB42" s="636"/>
      <c r="KIC42" s="636"/>
      <c r="KID42" s="636"/>
      <c r="KIE42" s="636"/>
      <c r="KIF42" s="636"/>
      <c r="KIG42" s="636"/>
      <c r="KIH42" s="636"/>
      <c r="KII42" s="636"/>
      <c r="KIJ42" s="636"/>
      <c r="KIK42" s="636"/>
      <c r="KIL42" s="636"/>
      <c r="KIM42" s="636"/>
      <c r="KIN42" s="636"/>
      <c r="KIO42" s="636"/>
      <c r="KIP42" s="636"/>
      <c r="KIQ42" s="636"/>
      <c r="KIR42" s="636"/>
      <c r="KIS42" s="636"/>
      <c r="KIT42" s="636"/>
      <c r="KIU42" s="636"/>
      <c r="KIV42" s="636"/>
      <c r="KIW42" s="636"/>
      <c r="KIX42" s="636"/>
      <c r="KIY42" s="636"/>
      <c r="KIZ42" s="636"/>
      <c r="KJA42" s="636"/>
      <c r="KJB42" s="636"/>
      <c r="KJC42" s="636"/>
      <c r="KJD42" s="636"/>
      <c r="KJE42" s="636"/>
      <c r="KJF42" s="636"/>
      <c r="KJG42" s="636"/>
      <c r="KJH42" s="636"/>
      <c r="KJI42" s="636"/>
      <c r="KJJ42" s="636"/>
      <c r="KJK42" s="636"/>
      <c r="KJL42" s="636"/>
      <c r="KJM42" s="636"/>
      <c r="KJN42" s="636"/>
      <c r="KJO42" s="636"/>
      <c r="KJP42" s="636"/>
      <c r="KJQ42" s="636"/>
      <c r="KJR42" s="636"/>
      <c r="KJS42" s="636"/>
      <c r="KJT42" s="636"/>
      <c r="KJU42" s="636"/>
      <c r="KJV42" s="636"/>
      <c r="KJW42" s="636"/>
      <c r="KJX42" s="636"/>
      <c r="KJY42" s="636"/>
      <c r="KJZ42" s="636"/>
      <c r="KKA42" s="636"/>
      <c r="KKB42" s="636"/>
      <c r="KKC42" s="636"/>
      <c r="KKD42" s="636"/>
      <c r="KKE42" s="636"/>
      <c r="KKF42" s="636"/>
      <c r="KKG42" s="636"/>
      <c r="KKH42" s="636"/>
      <c r="KKI42" s="636"/>
      <c r="KKJ42" s="636"/>
      <c r="KKK42" s="636"/>
      <c r="KKL42" s="636"/>
      <c r="KKM42" s="636"/>
      <c r="KKN42" s="636"/>
      <c r="KKO42" s="636"/>
      <c r="KKP42" s="636"/>
      <c r="KKQ42" s="636"/>
      <c r="KKR42" s="636"/>
      <c r="KKS42" s="636"/>
      <c r="KKT42" s="636"/>
      <c r="KKU42" s="636"/>
      <c r="KKV42" s="636"/>
      <c r="KKW42" s="636"/>
      <c r="KKX42" s="636"/>
      <c r="KKY42" s="636"/>
      <c r="KKZ42" s="636"/>
      <c r="KLA42" s="636"/>
      <c r="KLB42" s="636"/>
      <c r="KLC42" s="636"/>
      <c r="KLD42" s="636"/>
      <c r="KLE42" s="636"/>
      <c r="KLF42" s="636"/>
      <c r="KLG42" s="636"/>
      <c r="KLH42" s="636"/>
      <c r="KLI42" s="636"/>
      <c r="KLJ42" s="636"/>
      <c r="KLK42" s="636"/>
      <c r="KLL42" s="636"/>
      <c r="KLM42" s="636"/>
      <c r="KLN42" s="636"/>
      <c r="KLO42" s="636"/>
      <c r="KLP42" s="636"/>
      <c r="KLQ42" s="636"/>
      <c r="KLR42" s="636"/>
      <c r="KLS42" s="636"/>
      <c r="KLT42" s="636"/>
      <c r="KLU42" s="636"/>
      <c r="KLV42" s="636"/>
      <c r="KLW42" s="636"/>
      <c r="KLX42" s="636"/>
      <c r="KLY42" s="636"/>
      <c r="KLZ42" s="636"/>
      <c r="KMA42" s="636"/>
      <c r="KMB42" s="636"/>
      <c r="KMC42" s="636"/>
      <c r="KMD42" s="636"/>
      <c r="KME42" s="636"/>
      <c r="KMF42" s="636"/>
      <c r="KMG42" s="636"/>
      <c r="KMH42" s="636"/>
      <c r="KMI42" s="636"/>
      <c r="KMJ42" s="636"/>
      <c r="KMK42" s="636"/>
      <c r="KML42" s="636"/>
      <c r="KMM42" s="636"/>
      <c r="KMN42" s="636"/>
      <c r="KMO42" s="636"/>
      <c r="KMP42" s="636"/>
      <c r="KMQ42" s="636"/>
      <c r="KMR42" s="636"/>
      <c r="KMS42" s="636"/>
      <c r="KMT42" s="636"/>
      <c r="KMU42" s="636"/>
      <c r="KMV42" s="636"/>
      <c r="KMW42" s="636"/>
      <c r="KMX42" s="636"/>
      <c r="KMY42" s="636"/>
      <c r="KMZ42" s="636"/>
      <c r="KNA42" s="636"/>
      <c r="KNB42" s="636"/>
      <c r="KNC42" s="636"/>
      <c r="KND42" s="636"/>
      <c r="KNE42" s="636"/>
      <c r="KNF42" s="636"/>
      <c r="KNG42" s="636"/>
      <c r="KNH42" s="636"/>
      <c r="KNI42" s="636"/>
      <c r="KNJ42" s="636"/>
      <c r="KNK42" s="636"/>
      <c r="KNL42" s="636"/>
      <c r="KNM42" s="636"/>
      <c r="KNN42" s="636"/>
      <c r="KNO42" s="636"/>
      <c r="KNP42" s="636"/>
      <c r="KNQ42" s="636"/>
      <c r="KNR42" s="636"/>
      <c r="KNS42" s="636"/>
      <c r="KNT42" s="636"/>
      <c r="KNU42" s="636"/>
      <c r="KNV42" s="636"/>
      <c r="KNW42" s="636"/>
      <c r="KNX42" s="636"/>
      <c r="KNY42" s="636"/>
      <c r="KNZ42" s="636"/>
      <c r="KOA42" s="636"/>
      <c r="KOB42" s="636"/>
      <c r="KOC42" s="636"/>
      <c r="KOD42" s="636"/>
      <c r="KOE42" s="636"/>
      <c r="KOF42" s="636"/>
      <c r="KOG42" s="636"/>
      <c r="KOH42" s="636"/>
      <c r="KOI42" s="636"/>
      <c r="KOJ42" s="636"/>
      <c r="KOK42" s="636"/>
      <c r="KOL42" s="636"/>
      <c r="KOM42" s="636"/>
      <c r="KON42" s="636"/>
      <c r="KOO42" s="636"/>
      <c r="KOP42" s="636"/>
      <c r="KOQ42" s="636"/>
      <c r="KOR42" s="636"/>
      <c r="KOS42" s="636"/>
      <c r="KOT42" s="636"/>
      <c r="KOU42" s="636"/>
      <c r="KOV42" s="636"/>
      <c r="KOW42" s="636"/>
      <c r="KOX42" s="636"/>
      <c r="KOY42" s="636"/>
      <c r="KOZ42" s="636"/>
      <c r="KPA42" s="636"/>
      <c r="KPB42" s="636"/>
      <c r="KPC42" s="636"/>
      <c r="KPD42" s="636"/>
      <c r="KPE42" s="636"/>
      <c r="KPF42" s="636"/>
      <c r="KPG42" s="636"/>
      <c r="KPH42" s="636"/>
      <c r="KPI42" s="636"/>
      <c r="KPJ42" s="636"/>
      <c r="KPK42" s="636"/>
      <c r="KPL42" s="636"/>
      <c r="KPM42" s="636"/>
      <c r="KPN42" s="636"/>
      <c r="KPO42" s="636"/>
      <c r="KPP42" s="636"/>
      <c r="KPQ42" s="636"/>
      <c r="KPR42" s="636"/>
      <c r="KPS42" s="636"/>
      <c r="KPT42" s="636"/>
      <c r="KPU42" s="636"/>
      <c r="KPV42" s="636"/>
      <c r="KPW42" s="636"/>
      <c r="KPX42" s="636"/>
      <c r="KPY42" s="636"/>
      <c r="KPZ42" s="636"/>
      <c r="KQA42" s="636"/>
      <c r="KQB42" s="636"/>
      <c r="KQC42" s="636"/>
      <c r="KQD42" s="636"/>
      <c r="KQE42" s="636"/>
      <c r="KQF42" s="636"/>
      <c r="KQG42" s="636"/>
      <c r="KQH42" s="636"/>
      <c r="KQI42" s="636"/>
      <c r="KQJ42" s="636"/>
      <c r="KQK42" s="636"/>
      <c r="KQL42" s="636"/>
      <c r="KQM42" s="636"/>
      <c r="KQN42" s="636"/>
      <c r="KQO42" s="636"/>
      <c r="KQP42" s="636"/>
      <c r="KQQ42" s="636"/>
      <c r="KQR42" s="636"/>
      <c r="KQS42" s="636"/>
      <c r="KQT42" s="636"/>
      <c r="KQU42" s="636"/>
      <c r="KQV42" s="636"/>
      <c r="KQW42" s="636"/>
      <c r="KQX42" s="636"/>
      <c r="KQY42" s="636"/>
      <c r="KQZ42" s="636"/>
      <c r="KRA42" s="636"/>
      <c r="KRB42" s="636"/>
      <c r="KRC42" s="636"/>
      <c r="KRD42" s="636"/>
      <c r="KRE42" s="636"/>
      <c r="KRF42" s="636"/>
      <c r="KRG42" s="636"/>
      <c r="KRH42" s="636"/>
      <c r="KRI42" s="636"/>
      <c r="KRJ42" s="636"/>
      <c r="KRK42" s="636"/>
      <c r="KRL42" s="636"/>
      <c r="KRM42" s="636"/>
      <c r="KRN42" s="636"/>
      <c r="KRO42" s="636"/>
      <c r="KRP42" s="636"/>
      <c r="KRQ42" s="636"/>
      <c r="KRR42" s="636"/>
      <c r="KRS42" s="636"/>
      <c r="KRT42" s="636"/>
      <c r="KRU42" s="636"/>
      <c r="KRV42" s="636"/>
      <c r="KRW42" s="636"/>
      <c r="KRX42" s="636"/>
      <c r="KRY42" s="636"/>
      <c r="KRZ42" s="636"/>
      <c r="KSA42" s="636"/>
      <c r="KSB42" s="636"/>
      <c r="KSC42" s="636"/>
      <c r="KSD42" s="636"/>
      <c r="KSE42" s="636"/>
      <c r="KSF42" s="636"/>
      <c r="KSG42" s="636"/>
      <c r="KSH42" s="636"/>
      <c r="KSI42" s="636"/>
      <c r="KSJ42" s="636"/>
      <c r="KSK42" s="636"/>
      <c r="KSL42" s="636"/>
      <c r="KSM42" s="636"/>
      <c r="KSN42" s="636"/>
      <c r="KSO42" s="636"/>
      <c r="KSP42" s="636"/>
      <c r="KSQ42" s="636"/>
      <c r="KSR42" s="636"/>
      <c r="KSS42" s="636"/>
      <c r="KST42" s="636"/>
      <c r="KSU42" s="636"/>
      <c r="KSV42" s="636"/>
      <c r="KSW42" s="636"/>
      <c r="KSX42" s="636"/>
      <c r="KSY42" s="636"/>
      <c r="KSZ42" s="636"/>
      <c r="KTA42" s="636"/>
      <c r="KTB42" s="636"/>
      <c r="KTC42" s="636"/>
      <c r="KTD42" s="636"/>
      <c r="KTE42" s="636"/>
      <c r="KTF42" s="636"/>
      <c r="KTG42" s="636"/>
      <c r="KTH42" s="636"/>
      <c r="KTI42" s="636"/>
      <c r="KTJ42" s="636"/>
      <c r="KTK42" s="636"/>
      <c r="KTL42" s="636"/>
      <c r="KTM42" s="636"/>
      <c r="KTN42" s="636"/>
      <c r="KTO42" s="636"/>
      <c r="KTP42" s="636"/>
      <c r="KTQ42" s="636"/>
      <c r="KTR42" s="636"/>
      <c r="KTS42" s="636"/>
      <c r="KTT42" s="636"/>
      <c r="KTU42" s="636"/>
      <c r="KTV42" s="636"/>
      <c r="KTW42" s="636"/>
      <c r="KTX42" s="636"/>
      <c r="KTY42" s="636"/>
      <c r="KTZ42" s="636"/>
      <c r="KUA42" s="636"/>
      <c r="KUB42" s="636"/>
      <c r="KUC42" s="636"/>
      <c r="KUD42" s="636"/>
      <c r="KUE42" s="636"/>
      <c r="KUF42" s="636"/>
      <c r="KUG42" s="636"/>
      <c r="KUH42" s="636"/>
      <c r="KUI42" s="636"/>
      <c r="KUJ42" s="636"/>
      <c r="KUK42" s="636"/>
      <c r="KUL42" s="636"/>
      <c r="KUM42" s="636"/>
      <c r="KUN42" s="636"/>
      <c r="KUO42" s="636"/>
      <c r="KUP42" s="636"/>
      <c r="KUQ42" s="636"/>
      <c r="KUR42" s="636"/>
      <c r="KUS42" s="636"/>
      <c r="KUT42" s="636"/>
      <c r="KUU42" s="636"/>
      <c r="KUV42" s="636"/>
      <c r="KUW42" s="636"/>
      <c r="KUX42" s="636"/>
      <c r="KUY42" s="636"/>
      <c r="KUZ42" s="636"/>
      <c r="KVA42" s="636"/>
      <c r="KVB42" s="636"/>
      <c r="KVC42" s="636"/>
      <c r="KVD42" s="636"/>
      <c r="KVE42" s="636"/>
      <c r="KVF42" s="636"/>
      <c r="KVG42" s="636"/>
      <c r="KVH42" s="636"/>
      <c r="KVI42" s="636"/>
      <c r="KVJ42" s="636"/>
      <c r="KVK42" s="636"/>
      <c r="KVL42" s="636"/>
      <c r="KVM42" s="636"/>
      <c r="KVN42" s="636"/>
      <c r="KVO42" s="636"/>
      <c r="KVP42" s="636"/>
      <c r="KVQ42" s="636"/>
      <c r="KVR42" s="636"/>
      <c r="KVS42" s="636"/>
      <c r="KVT42" s="636"/>
      <c r="KVU42" s="636"/>
      <c r="KVV42" s="636"/>
      <c r="KVW42" s="636"/>
      <c r="KVX42" s="636"/>
      <c r="KVY42" s="636"/>
      <c r="KVZ42" s="636"/>
      <c r="KWA42" s="636"/>
      <c r="KWB42" s="636"/>
      <c r="KWC42" s="636"/>
      <c r="KWD42" s="636"/>
      <c r="KWE42" s="636"/>
      <c r="KWF42" s="636"/>
      <c r="KWG42" s="636"/>
      <c r="KWH42" s="636"/>
      <c r="KWI42" s="636"/>
      <c r="KWJ42" s="636"/>
      <c r="KWK42" s="636"/>
      <c r="KWL42" s="636"/>
      <c r="KWM42" s="636"/>
      <c r="KWN42" s="636"/>
      <c r="KWO42" s="636"/>
      <c r="KWP42" s="636"/>
      <c r="KWQ42" s="636"/>
      <c r="KWR42" s="636"/>
      <c r="KWS42" s="636"/>
      <c r="KWT42" s="636"/>
      <c r="KWU42" s="636"/>
      <c r="KWV42" s="636"/>
      <c r="KWW42" s="636"/>
      <c r="KWX42" s="636"/>
      <c r="KWY42" s="636"/>
      <c r="KWZ42" s="636"/>
      <c r="KXA42" s="636"/>
      <c r="KXB42" s="636"/>
      <c r="KXC42" s="636"/>
      <c r="KXD42" s="636"/>
      <c r="KXE42" s="636"/>
      <c r="KXF42" s="636"/>
      <c r="KXG42" s="636"/>
      <c r="KXH42" s="636"/>
      <c r="KXI42" s="636"/>
      <c r="KXJ42" s="636"/>
      <c r="KXK42" s="636"/>
      <c r="KXL42" s="636"/>
      <c r="KXM42" s="636"/>
      <c r="KXN42" s="636"/>
      <c r="KXO42" s="636"/>
      <c r="KXP42" s="636"/>
      <c r="KXQ42" s="636"/>
      <c r="KXR42" s="636"/>
      <c r="KXS42" s="636"/>
      <c r="KXT42" s="636"/>
      <c r="KXU42" s="636"/>
      <c r="KXV42" s="636"/>
      <c r="KXW42" s="636"/>
      <c r="KXX42" s="636"/>
      <c r="KXY42" s="636"/>
      <c r="KXZ42" s="636"/>
      <c r="KYA42" s="636"/>
      <c r="KYB42" s="636"/>
      <c r="KYC42" s="636"/>
      <c r="KYD42" s="636"/>
      <c r="KYE42" s="636"/>
      <c r="KYF42" s="636"/>
      <c r="KYG42" s="636"/>
      <c r="KYH42" s="636"/>
      <c r="KYI42" s="636"/>
      <c r="KYJ42" s="636"/>
      <c r="KYK42" s="636"/>
      <c r="KYL42" s="636"/>
      <c r="KYM42" s="636"/>
      <c r="KYN42" s="636"/>
      <c r="KYO42" s="636"/>
      <c r="KYP42" s="636"/>
      <c r="KYQ42" s="636"/>
      <c r="KYR42" s="636"/>
      <c r="KYS42" s="636"/>
      <c r="KYT42" s="636"/>
      <c r="KYU42" s="636"/>
      <c r="KYV42" s="636"/>
      <c r="KYW42" s="636"/>
      <c r="KYX42" s="636"/>
      <c r="KYY42" s="636"/>
      <c r="KYZ42" s="636"/>
      <c r="KZA42" s="636"/>
      <c r="KZB42" s="636"/>
      <c r="KZC42" s="636"/>
      <c r="KZD42" s="636"/>
      <c r="KZE42" s="636"/>
      <c r="KZF42" s="636"/>
      <c r="KZG42" s="636"/>
      <c r="KZH42" s="636"/>
      <c r="KZI42" s="636"/>
      <c r="KZJ42" s="636"/>
      <c r="KZK42" s="636"/>
      <c r="KZL42" s="636"/>
      <c r="KZM42" s="636"/>
      <c r="KZN42" s="636"/>
      <c r="KZO42" s="636"/>
      <c r="KZP42" s="636"/>
      <c r="KZQ42" s="636"/>
      <c r="KZR42" s="636"/>
      <c r="KZS42" s="636"/>
      <c r="KZT42" s="636"/>
      <c r="KZU42" s="636"/>
      <c r="KZV42" s="636"/>
      <c r="KZW42" s="636"/>
      <c r="KZX42" s="636"/>
      <c r="KZY42" s="636"/>
      <c r="KZZ42" s="636"/>
      <c r="LAA42" s="636"/>
      <c r="LAB42" s="636"/>
      <c r="LAC42" s="636"/>
      <c r="LAD42" s="636"/>
      <c r="LAE42" s="636"/>
      <c r="LAF42" s="636"/>
      <c r="LAG42" s="636"/>
      <c r="LAH42" s="636"/>
      <c r="LAI42" s="636"/>
      <c r="LAJ42" s="636"/>
      <c r="LAK42" s="636"/>
      <c r="LAL42" s="636"/>
      <c r="LAM42" s="636"/>
      <c r="LAN42" s="636"/>
      <c r="LAO42" s="636"/>
      <c r="LAP42" s="636"/>
      <c r="LAQ42" s="636"/>
      <c r="LAR42" s="636"/>
      <c r="LAS42" s="636"/>
      <c r="LAT42" s="636"/>
      <c r="LAU42" s="636"/>
      <c r="LAV42" s="636"/>
      <c r="LAW42" s="636"/>
      <c r="LAX42" s="636"/>
      <c r="LAY42" s="636"/>
      <c r="LAZ42" s="636"/>
      <c r="LBA42" s="636"/>
      <c r="LBB42" s="636"/>
      <c r="LBC42" s="636"/>
      <c r="LBD42" s="636"/>
      <c r="LBE42" s="636"/>
      <c r="LBF42" s="636"/>
      <c r="LBG42" s="636"/>
      <c r="LBH42" s="636"/>
      <c r="LBI42" s="636"/>
      <c r="LBJ42" s="636"/>
      <c r="LBK42" s="636"/>
      <c r="LBL42" s="636"/>
      <c r="LBM42" s="636"/>
      <c r="LBN42" s="636"/>
      <c r="LBO42" s="636"/>
      <c r="LBP42" s="636"/>
      <c r="LBQ42" s="636"/>
      <c r="LBR42" s="636"/>
      <c r="LBS42" s="636"/>
      <c r="LBT42" s="636"/>
      <c r="LBU42" s="636"/>
      <c r="LBV42" s="636"/>
      <c r="LBW42" s="636"/>
      <c r="LBX42" s="636"/>
      <c r="LBY42" s="636"/>
      <c r="LBZ42" s="636"/>
      <c r="LCA42" s="636"/>
      <c r="LCB42" s="636"/>
      <c r="LCC42" s="636"/>
      <c r="LCD42" s="636"/>
      <c r="LCE42" s="636"/>
      <c r="LCF42" s="636"/>
      <c r="LCG42" s="636"/>
      <c r="LCH42" s="636"/>
      <c r="LCI42" s="636"/>
      <c r="LCJ42" s="636"/>
      <c r="LCK42" s="636"/>
      <c r="LCL42" s="636"/>
      <c r="LCM42" s="636"/>
      <c r="LCN42" s="636"/>
      <c r="LCO42" s="636"/>
      <c r="LCP42" s="636"/>
      <c r="LCQ42" s="636"/>
      <c r="LCR42" s="636"/>
      <c r="LCS42" s="636"/>
      <c r="LCT42" s="636"/>
      <c r="LCU42" s="636"/>
      <c r="LCV42" s="636"/>
      <c r="LCW42" s="636"/>
      <c r="LCX42" s="636"/>
      <c r="LCY42" s="636"/>
      <c r="LCZ42" s="636"/>
      <c r="LDA42" s="636"/>
      <c r="LDB42" s="636"/>
      <c r="LDC42" s="636"/>
      <c r="LDD42" s="636"/>
      <c r="LDE42" s="636"/>
      <c r="LDF42" s="636"/>
      <c r="LDG42" s="636"/>
      <c r="LDH42" s="636"/>
      <c r="LDI42" s="636"/>
      <c r="LDJ42" s="636"/>
      <c r="LDK42" s="636"/>
      <c r="LDL42" s="636"/>
      <c r="LDM42" s="636"/>
      <c r="LDN42" s="636"/>
      <c r="LDO42" s="636"/>
      <c r="LDP42" s="636"/>
      <c r="LDQ42" s="636"/>
      <c r="LDR42" s="636"/>
      <c r="LDS42" s="636"/>
      <c r="LDT42" s="636"/>
      <c r="LDU42" s="636"/>
      <c r="LDV42" s="636"/>
      <c r="LDW42" s="636"/>
      <c r="LDX42" s="636"/>
      <c r="LDY42" s="636"/>
      <c r="LDZ42" s="636"/>
      <c r="LEA42" s="636"/>
      <c r="LEB42" s="636"/>
      <c r="LEC42" s="636"/>
      <c r="LED42" s="636"/>
      <c r="LEE42" s="636"/>
      <c r="LEF42" s="636"/>
      <c r="LEG42" s="636"/>
      <c r="LEH42" s="636"/>
      <c r="LEI42" s="636"/>
      <c r="LEJ42" s="636"/>
      <c r="LEK42" s="636"/>
      <c r="LEL42" s="636"/>
      <c r="LEM42" s="636"/>
      <c r="LEN42" s="636"/>
      <c r="LEO42" s="636"/>
      <c r="LEP42" s="636"/>
      <c r="LEQ42" s="636"/>
      <c r="LER42" s="636"/>
      <c r="LES42" s="636"/>
      <c r="LET42" s="636"/>
      <c r="LEU42" s="636"/>
      <c r="LEV42" s="636"/>
      <c r="LEW42" s="636"/>
      <c r="LEX42" s="636"/>
      <c r="LEY42" s="636"/>
      <c r="LEZ42" s="636"/>
      <c r="LFA42" s="636"/>
      <c r="LFB42" s="636"/>
      <c r="LFC42" s="636"/>
      <c r="LFD42" s="636"/>
      <c r="LFE42" s="636"/>
      <c r="LFF42" s="636"/>
      <c r="LFG42" s="636"/>
      <c r="LFH42" s="636"/>
      <c r="LFI42" s="636"/>
      <c r="LFJ42" s="636"/>
      <c r="LFK42" s="636"/>
      <c r="LFL42" s="636"/>
      <c r="LFM42" s="636"/>
      <c r="LFN42" s="636"/>
      <c r="LFO42" s="636"/>
      <c r="LFP42" s="636"/>
      <c r="LFQ42" s="636"/>
      <c r="LFR42" s="636"/>
      <c r="LFS42" s="636"/>
      <c r="LFT42" s="636"/>
      <c r="LFU42" s="636"/>
      <c r="LFV42" s="636"/>
      <c r="LFW42" s="636"/>
      <c r="LFX42" s="636"/>
      <c r="LFY42" s="636"/>
      <c r="LFZ42" s="636"/>
      <c r="LGA42" s="636"/>
      <c r="LGB42" s="636"/>
      <c r="LGC42" s="636"/>
      <c r="LGD42" s="636"/>
      <c r="LGE42" s="636"/>
      <c r="LGF42" s="636"/>
      <c r="LGG42" s="636"/>
      <c r="LGH42" s="636"/>
      <c r="LGI42" s="636"/>
      <c r="LGJ42" s="636"/>
      <c r="LGK42" s="636"/>
      <c r="LGL42" s="636"/>
      <c r="LGM42" s="636"/>
      <c r="LGN42" s="636"/>
      <c r="LGO42" s="636"/>
      <c r="LGP42" s="636"/>
      <c r="LGQ42" s="636"/>
      <c r="LGR42" s="636"/>
      <c r="LGS42" s="636"/>
      <c r="LGT42" s="636"/>
      <c r="LGU42" s="636"/>
      <c r="LGV42" s="636"/>
      <c r="LGW42" s="636"/>
      <c r="LGX42" s="636"/>
      <c r="LGY42" s="636"/>
      <c r="LGZ42" s="636"/>
      <c r="LHA42" s="636"/>
      <c r="LHB42" s="636"/>
      <c r="LHC42" s="636"/>
      <c r="LHD42" s="636"/>
      <c r="LHE42" s="636"/>
      <c r="LHF42" s="636"/>
      <c r="LHG42" s="636"/>
      <c r="LHH42" s="636"/>
      <c r="LHI42" s="636"/>
      <c r="LHJ42" s="636"/>
      <c r="LHK42" s="636"/>
      <c r="LHL42" s="636"/>
      <c r="LHM42" s="636"/>
      <c r="LHN42" s="636"/>
      <c r="LHO42" s="636"/>
      <c r="LHP42" s="636"/>
      <c r="LHQ42" s="636"/>
      <c r="LHR42" s="636"/>
      <c r="LHS42" s="636"/>
      <c r="LHT42" s="636"/>
      <c r="LHU42" s="636"/>
      <c r="LHV42" s="636"/>
      <c r="LHW42" s="636"/>
      <c r="LHX42" s="636"/>
      <c r="LHY42" s="636"/>
      <c r="LHZ42" s="636"/>
      <c r="LIA42" s="636"/>
      <c r="LIB42" s="636"/>
      <c r="LIC42" s="636"/>
      <c r="LID42" s="636"/>
      <c r="LIE42" s="636"/>
      <c r="LIF42" s="636"/>
      <c r="LIG42" s="636"/>
      <c r="LIH42" s="636"/>
      <c r="LII42" s="636"/>
      <c r="LIJ42" s="636"/>
      <c r="LIK42" s="636"/>
      <c r="LIL42" s="636"/>
      <c r="LIM42" s="636"/>
      <c r="LIN42" s="636"/>
      <c r="LIO42" s="636"/>
      <c r="LIP42" s="636"/>
      <c r="LIQ42" s="636"/>
      <c r="LIR42" s="636"/>
      <c r="LIS42" s="636"/>
      <c r="LIT42" s="636"/>
      <c r="LIU42" s="636"/>
      <c r="LIV42" s="636"/>
      <c r="LIW42" s="636"/>
      <c r="LIX42" s="636"/>
      <c r="LIY42" s="636"/>
      <c r="LIZ42" s="636"/>
      <c r="LJA42" s="636"/>
      <c r="LJB42" s="636"/>
      <c r="LJC42" s="636"/>
      <c r="LJD42" s="636"/>
      <c r="LJE42" s="636"/>
      <c r="LJF42" s="636"/>
      <c r="LJG42" s="636"/>
      <c r="LJH42" s="636"/>
      <c r="LJI42" s="636"/>
      <c r="LJJ42" s="636"/>
      <c r="LJK42" s="636"/>
      <c r="LJL42" s="636"/>
      <c r="LJM42" s="636"/>
      <c r="LJN42" s="636"/>
      <c r="LJO42" s="636"/>
      <c r="LJP42" s="636"/>
      <c r="LJQ42" s="636"/>
      <c r="LJR42" s="636"/>
      <c r="LJS42" s="636"/>
      <c r="LJT42" s="636"/>
      <c r="LJU42" s="636"/>
      <c r="LJV42" s="636"/>
      <c r="LJW42" s="636"/>
      <c r="LJX42" s="636"/>
      <c r="LJY42" s="636"/>
      <c r="LJZ42" s="636"/>
      <c r="LKA42" s="636"/>
      <c r="LKB42" s="636"/>
      <c r="LKC42" s="636"/>
      <c r="LKD42" s="636"/>
      <c r="LKE42" s="636"/>
      <c r="LKF42" s="636"/>
      <c r="LKG42" s="636"/>
      <c r="LKH42" s="636"/>
      <c r="LKI42" s="636"/>
      <c r="LKJ42" s="636"/>
      <c r="LKK42" s="636"/>
      <c r="LKL42" s="636"/>
      <c r="LKM42" s="636"/>
      <c r="LKN42" s="636"/>
      <c r="LKO42" s="636"/>
      <c r="LKP42" s="636"/>
      <c r="LKQ42" s="636"/>
      <c r="LKR42" s="636"/>
      <c r="LKS42" s="636"/>
      <c r="LKT42" s="636"/>
      <c r="LKU42" s="636"/>
      <c r="LKV42" s="636"/>
      <c r="LKW42" s="636"/>
      <c r="LKX42" s="636"/>
      <c r="LKY42" s="636"/>
      <c r="LKZ42" s="636"/>
      <c r="LLA42" s="636"/>
      <c r="LLB42" s="636"/>
      <c r="LLC42" s="636"/>
      <c r="LLD42" s="636"/>
      <c r="LLE42" s="636"/>
      <c r="LLF42" s="636"/>
      <c r="LLG42" s="636"/>
      <c r="LLH42" s="636"/>
      <c r="LLI42" s="636"/>
      <c r="LLJ42" s="636"/>
      <c r="LLK42" s="636"/>
      <c r="LLL42" s="636"/>
      <c r="LLM42" s="636"/>
      <c r="LLN42" s="636"/>
      <c r="LLO42" s="636"/>
      <c r="LLP42" s="636"/>
      <c r="LLQ42" s="636"/>
      <c r="LLR42" s="636"/>
      <c r="LLS42" s="636"/>
      <c r="LLT42" s="636"/>
      <c r="LLU42" s="636"/>
      <c r="LLV42" s="636"/>
      <c r="LLW42" s="636"/>
      <c r="LLX42" s="636"/>
      <c r="LLY42" s="636"/>
      <c r="LLZ42" s="636"/>
      <c r="LMA42" s="636"/>
      <c r="LMB42" s="636"/>
      <c r="LMC42" s="636"/>
      <c r="LMD42" s="636"/>
      <c r="LME42" s="636"/>
      <c r="LMF42" s="636"/>
      <c r="LMG42" s="636"/>
      <c r="LMH42" s="636"/>
      <c r="LMI42" s="636"/>
      <c r="LMJ42" s="636"/>
      <c r="LMK42" s="636"/>
      <c r="LML42" s="636"/>
      <c r="LMM42" s="636"/>
      <c r="LMN42" s="636"/>
      <c r="LMO42" s="636"/>
      <c r="LMP42" s="636"/>
      <c r="LMQ42" s="636"/>
      <c r="LMR42" s="636"/>
      <c r="LMS42" s="636"/>
      <c r="LMT42" s="636"/>
      <c r="LMU42" s="636"/>
      <c r="LMV42" s="636"/>
      <c r="LMW42" s="636"/>
      <c r="LMX42" s="636"/>
      <c r="LMY42" s="636"/>
      <c r="LMZ42" s="636"/>
      <c r="LNA42" s="636"/>
      <c r="LNB42" s="636"/>
      <c r="LNC42" s="636"/>
      <c r="LND42" s="636"/>
      <c r="LNE42" s="636"/>
      <c r="LNF42" s="636"/>
      <c r="LNG42" s="636"/>
      <c r="LNH42" s="636"/>
      <c r="LNI42" s="636"/>
      <c r="LNJ42" s="636"/>
      <c r="LNK42" s="636"/>
      <c r="LNL42" s="636"/>
      <c r="LNM42" s="636"/>
      <c r="LNN42" s="636"/>
      <c r="LNO42" s="636"/>
      <c r="LNP42" s="636"/>
      <c r="LNQ42" s="636"/>
      <c r="LNR42" s="636"/>
      <c r="LNS42" s="636"/>
      <c r="LNT42" s="636"/>
      <c r="LNU42" s="636"/>
      <c r="LNV42" s="636"/>
      <c r="LNW42" s="636"/>
      <c r="LNX42" s="636"/>
      <c r="LNY42" s="636"/>
      <c r="LNZ42" s="636"/>
      <c r="LOA42" s="636"/>
      <c r="LOB42" s="636"/>
      <c r="LOC42" s="636"/>
      <c r="LOD42" s="636"/>
      <c r="LOE42" s="636"/>
      <c r="LOF42" s="636"/>
      <c r="LOG42" s="636"/>
      <c r="LOH42" s="636"/>
      <c r="LOI42" s="636"/>
      <c r="LOJ42" s="636"/>
      <c r="LOK42" s="636"/>
      <c r="LOL42" s="636"/>
      <c r="LOM42" s="636"/>
      <c r="LON42" s="636"/>
      <c r="LOO42" s="636"/>
      <c r="LOP42" s="636"/>
      <c r="LOQ42" s="636"/>
      <c r="LOR42" s="636"/>
      <c r="LOS42" s="636"/>
      <c r="LOT42" s="636"/>
      <c r="LOU42" s="636"/>
      <c r="LOV42" s="636"/>
      <c r="LOW42" s="636"/>
      <c r="LOX42" s="636"/>
      <c r="LOY42" s="636"/>
      <c r="LOZ42" s="636"/>
      <c r="LPA42" s="636"/>
      <c r="LPB42" s="636"/>
      <c r="LPC42" s="636"/>
      <c r="LPD42" s="636"/>
      <c r="LPE42" s="636"/>
      <c r="LPF42" s="636"/>
      <c r="LPG42" s="636"/>
      <c r="LPH42" s="636"/>
      <c r="LPI42" s="636"/>
      <c r="LPJ42" s="636"/>
      <c r="LPK42" s="636"/>
      <c r="LPL42" s="636"/>
      <c r="LPM42" s="636"/>
      <c r="LPN42" s="636"/>
      <c r="LPO42" s="636"/>
      <c r="LPP42" s="636"/>
      <c r="LPQ42" s="636"/>
      <c r="LPR42" s="636"/>
      <c r="LPS42" s="636"/>
      <c r="LPT42" s="636"/>
      <c r="LPU42" s="636"/>
      <c r="LPV42" s="636"/>
      <c r="LPW42" s="636"/>
      <c r="LPX42" s="636"/>
      <c r="LPY42" s="636"/>
      <c r="LPZ42" s="636"/>
      <c r="LQA42" s="636"/>
      <c r="LQB42" s="636"/>
      <c r="LQC42" s="636"/>
      <c r="LQD42" s="636"/>
      <c r="LQE42" s="636"/>
      <c r="LQF42" s="636"/>
      <c r="LQG42" s="636"/>
      <c r="LQH42" s="636"/>
      <c r="LQI42" s="636"/>
      <c r="LQJ42" s="636"/>
      <c r="LQK42" s="636"/>
      <c r="LQL42" s="636"/>
      <c r="LQM42" s="636"/>
      <c r="LQN42" s="636"/>
      <c r="LQO42" s="636"/>
      <c r="LQP42" s="636"/>
      <c r="LQQ42" s="636"/>
      <c r="LQR42" s="636"/>
      <c r="LQS42" s="636"/>
      <c r="LQT42" s="636"/>
      <c r="LQU42" s="636"/>
      <c r="LQV42" s="636"/>
      <c r="LQW42" s="636"/>
      <c r="LQX42" s="636"/>
      <c r="LQY42" s="636"/>
      <c r="LQZ42" s="636"/>
      <c r="LRA42" s="636"/>
      <c r="LRB42" s="636"/>
      <c r="LRC42" s="636"/>
      <c r="LRD42" s="636"/>
      <c r="LRE42" s="636"/>
      <c r="LRF42" s="636"/>
      <c r="LRG42" s="636"/>
      <c r="LRH42" s="636"/>
      <c r="LRI42" s="636"/>
      <c r="LRJ42" s="636"/>
      <c r="LRK42" s="636"/>
      <c r="LRL42" s="636"/>
      <c r="LRM42" s="636"/>
      <c r="LRN42" s="636"/>
      <c r="LRO42" s="636"/>
      <c r="LRP42" s="636"/>
      <c r="LRQ42" s="636"/>
      <c r="LRR42" s="636"/>
      <c r="LRS42" s="636"/>
      <c r="LRT42" s="636"/>
      <c r="LRU42" s="636"/>
      <c r="LRV42" s="636"/>
      <c r="LRW42" s="636"/>
      <c r="LRX42" s="636"/>
      <c r="LRY42" s="636"/>
      <c r="LRZ42" s="636"/>
      <c r="LSA42" s="636"/>
      <c r="LSB42" s="636"/>
      <c r="LSC42" s="636"/>
      <c r="LSD42" s="636"/>
      <c r="LSE42" s="636"/>
      <c r="LSF42" s="636"/>
      <c r="LSG42" s="636"/>
      <c r="LSH42" s="636"/>
      <c r="LSI42" s="636"/>
      <c r="LSJ42" s="636"/>
      <c r="LSK42" s="636"/>
      <c r="LSL42" s="636"/>
      <c r="LSM42" s="636"/>
      <c r="LSN42" s="636"/>
      <c r="LSO42" s="636"/>
      <c r="LSP42" s="636"/>
      <c r="LSQ42" s="636"/>
      <c r="LSR42" s="636"/>
      <c r="LSS42" s="636"/>
      <c r="LST42" s="636"/>
      <c r="LSU42" s="636"/>
      <c r="LSV42" s="636"/>
      <c r="LSW42" s="636"/>
      <c r="LSX42" s="636"/>
      <c r="LSY42" s="636"/>
      <c r="LSZ42" s="636"/>
      <c r="LTA42" s="636"/>
      <c r="LTB42" s="636"/>
      <c r="LTC42" s="636"/>
      <c r="LTD42" s="636"/>
      <c r="LTE42" s="636"/>
      <c r="LTF42" s="636"/>
      <c r="LTG42" s="636"/>
      <c r="LTH42" s="636"/>
      <c r="LTI42" s="636"/>
      <c r="LTJ42" s="636"/>
      <c r="LTK42" s="636"/>
      <c r="LTL42" s="636"/>
      <c r="LTM42" s="636"/>
      <c r="LTN42" s="636"/>
      <c r="LTO42" s="636"/>
      <c r="LTP42" s="636"/>
      <c r="LTQ42" s="636"/>
      <c r="LTR42" s="636"/>
      <c r="LTS42" s="636"/>
      <c r="LTT42" s="636"/>
      <c r="LTU42" s="636"/>
      <c r="LTV42" s="636"/>
      <c r="LTW42" s="636"/>
      <c r="LTX42" s="636"/>
      <c r="LTY42" s="636"/>
      <c r="LTZ42" s="636"/>
      <c r="LUA42" s="636"/>
      <c r="LUB42" s="636"/>
      <c r="LUC42" s="636"/>
      <c r="LUD42" s="636"/>
      <c r="LUE42" s="636"/>
      <c r="LUF42" s="636"/>
      <c r="LUG42" s="636"/>
      <c r="LUH42" s="636"/>
      <c r="LUI42" s="636"/>
      <c r="LUJ42" s="636"/>
      <c r="LUK42" s="636"/>
      <c r="LUL42" s="636"/>
      <c r="LUM42" s="636"/>
      <c r="LUN42" s="636"/>
      <c r="LUO42" s="636"/>
      <c r="LUP42" s="636"/>
      <c r="LUQ42" s="636"/>
      <c r="LUR42" s="636"/>
      <c r="LUS42" s="636"/>
      <c r="LUT42" s="636"/>
      <c r="LUU42" s="636"/>
      <c r="LUV42" s="636"/>
      <c r="LUW42" s="636"/>
      <c r="LUX42" s="636"/>
      <c r="LUY42" s="636"/>
      <c r="LUZ42" s="636"/>
      <c r="LVA42" s="636"/>
      <c r="LVB42" s="636"/>
      <c r="LVC42" s="636"/>
      <c r="LVD42" s="636"/>
      <c r="LVE42" s="636"/>
      <c r="LVF42" s="636"/>
      <c r="LVG42" s="636"/>
      <c r="LVH42" s="636"/>
      <c r="LVI42" s="636"/>
      <c r="LVJ42" s="636"/>
      <c r="LVK42" s="636"/>
      <c r="LVL42" s="636"/>
      <c r="LVM42" s="636"/>
      <c r="LVN42" s="636"/>
      <c r="LVO42" s="636"/>
      <c r="LVP42" s="636"/>
      <c r="LVQ42" s="636"/>
      <c r="LVR42" s="636"/>
      <c r="LVS42" s="636"/>
      <c r="LVT42" s="636"/>
      <c r="LVU42" s="636"/>
      <c r="LVV42" s="636"/>
      <c r="LVW42" s="636"/>
      <c r="LVX42" s="636"/>
      <c r="LVY42" s="636"/>
      <c r="LVZ42" s="636"/>
      <c r="LWA42" s="636"/>
      <c r="LWB42" s="636"/>
      <c r="LWC42" s="636"/>
      <c r="LWD42" s="636"/>
      <c r="LWE42" s="636"/>
      <c r="LWF42" s="636"/>
      <c r="LWG42" s="636"/>
      <c r="LWH42" s="636"/>
      <c r="LWI42" s="636"/>
      <c r="LWJ42" s="636"/>
      <c r="LWK42" s="636"/>
      <c r="LWL42" s="636"/>
      <c r="LWM42" s="636"/>
      <c r="LWN42" s="636"/>
      <c r="LWO42" s="636"/>
      <c r="LWP42" s="636"/>
      <c r="LWQ42" s="636"/>
      <c r="LWR42" s="636"/>
      <c r="LWS42" s="636"/>
      <c r="LWT42" s="636"/>
      <c r="LWU42" s="636"/>
      <c r="LWV42" s="636"/>
      <c r="LWW42" s="636"/>
      <c r="LWX42" s="636"/>
      <c r="LWY42" s="636"/>
      <c r="LWZ42" s="636"/>
      <c r="LXA42" s="636"/>
      <c r="LXB42" s="636"/>
      <c r="LXC42" s="636"/>
      <c r="LXD42" s="636"/>
      <c r="LXE42" s="636"/>
      <c r="LXF42" s="636"/>
      <c r="LXG42" s="636"/>
      <c r="LXH42" s="636"/>
      <c r="LXI42" s="636"/>
      <c r="LXJ42" s="636"/>
      <c r="LXK42" s="636"/>
      <c r="LXL42" s="636"/>
      <c r="LXM42" s="636"/>
      <c r="LXN42" s="636"/>
      <c r="LXO42" s="636"/>
      <c r="LXP42" s="636"/>
      <c r="LXQ42" s="636"/>
      <c r="LXR42" s="636"/>
      <c r="LXS42" s="636"/>
      <c r="LXT42" s="636"/>
      <c r="LXU42" s="636"/>
      <c r="LXV42" s="636"/>
      <c r="LXW42" s="636"/>
      <c r="LXX42" s="636"/>
      <c r="LXY42" s="636"/>
      <c r="LXZ42" s="636"/>
      <c r="LYA42" s="636"/>
      <c r="LYB42" s="636"/>
      <c r="LYC42" s="636"/>
      <c r="LYD42" s="636"/>
      <c r="LYE42" s="636"/>
      <c r="LYF42" s="636"/>
      <c r="LYG42" s="636"/>
      <c r="LYH42" s="636"/>
      <c r="LYI42" s="636"/>
      <c r="LYJ42" s="636"/>
      <c r="LYK42" s="636"/>
      <c r="LYL42" s="636"/>
      <c r="LYM42" s="636"/>
      <c r="LYN42" s="636"/>
      <c r="LYO42" s="636"/>
      <c r="LYP42" s="636"/>
      <c r="LYQ42" s="636"/>
      <c r="LYR42" s="636"/>
      <c r="LYS42" s="636"/>
      <c r="LYT42" s="636"/>
      <c r="LYU42" s="636"/>
      <c r="LYV42" s="636"/>
      <c r="LYW42" s="636"/>
      <c r="LYX42" s="636"/>
      <c r="LYY42" s="636"/>
      <c r="LYZ42" s="636"/>
      <c r="LZA42" s="636"/>
      <c r="LZB42" s="636"/>
      <c r="LZC42" s="636"/>
      <c r="LZD42" s="636"/>
      <c r="LZE42" s="636"/>
      <c r="LZF42" s="636"/>
      <c r="LZG42" s="636"/>
      <c r="LZH42" s="636"/>
      <c r="LZI42" s="636"/>
      <c r="LZJ42" s="636"/>
      <c r="LZK42" s="636"/>
      <c r="LZL42" s="636"/>
      <c r="LZM42" s="636"/>
      <c r="LZN42" s="636"/>
      <c r="LZO42" s="636"/>
      <c r="LZP42" s="636"/>
      <c r="LZQ42" s="636"/>
      <c r="LZR42" s="636"/>
      <c r="LZS42" s="636"/>
      <c r="LZT42" s="636"/>
      <c r="LZU42" s="636"/>
      <c r="LZV42" s="636"/>
      <c r="LZW42" s="636"/>
      <c r="LZX42" s="636"/>
      <c r="LZY42" s="636"/>
      <c r="LZZ42" s="636"/>
      <c r="MAA42" s="636"/>
      <c r="MAB42" s="636"/>
      <c r="MAC42" s="636"/>
      <c r="MAD42" s="636"/>
      <c r="MAE42" s="636"/>
      <c r="MAF42" s="636"/>
      <c r="MAG42" s="636"/>
      <c r="MAH42" s="636"/>
      <c r="MAI42" s="636"/>
      <c r="MAJ42" s="636"/>
      <c r="MAK42" s="636"/>
      <c r="MAL42" s="636"/>
      <c r="MAM42" s="636"/>
      <c r="MAN42" s="636"/>
      <c r="MAO42" s="636"/>
      <c r="MAP42" s="636"/>
      <c r="MAQ42" s="636"/>
      <c r="MAR42" s="636"/>
      <c r="MAS42" s="636"/>
      <c r="MAT42" s="636"/>
      <c r="MAU42" s="636"/>
      <c r="MAV42" s="636"/>
      <c r="MAW42" s="636"/>
      <c r="MAX42" s="636"/>
      <c r="MAY42" s="636"/>
      <c r="MAZ42" s="636"/>
      <c r="MBA42" s="636"/>
      <c r="MBB42" s="636"/>
      <c r="MBC42" s="636"/>
      <c r="MBD42" s="636"/>
      <c r="MBE42" s="636"/>
      <c r="MBF42" s="636"/>
      <c r="MBG42" s="636"/>
      <c r="MBH42" s="636"/>
      <c r="MBI42" s="636"/>
      <c r="MBJ42" s="636"/>
      <c r="MBK42" s="636"/>
      <c r="MBL42" s="636"/>
      <c r="MBM42" s="636"/>
      <c r="MBN42" s="636"/>
      <c r="MBO42" s="636"/>
      <c r="MBP42" s="636"/>
      <c r="MBQ42" s="636"/>
      <c r="MBR42" s="636"/>
      <c r="MBS42" s="636"/>
      <c r="MBT42" s="636"/>
      <c r="MBU42" s="636"/>
      <c r="MBV42" s="636"/>
      <c r="MBW42" s="636"/>
      <c r="MBX42" s="636"/>
      <c r="MBY42" s="636"/>
      <c r="MBZ42" s="636"/>
      <c r="MCA42" s="636"/>
      <c r="MCB42" s="636"/>
      <c r="MCC42" s="636"/>
      <c r="MCD42" s="636"/>
      <c r="MCE42" s="636"/>
      <c r="MCF42" s="636"/>
      <c r="MCG42" s="636"/>
      <c r="MCH42" s="636"/>
      <c r="MCI42" s="636"/>
      <c r="MCJ42" s="636"/>
      <c r="MCK42" s="636"/>
      <c r="MCL42" s="636"/>
      <c r="MCM42" s="636"/>
      <c r="MCN42" s="636"/>
      <c r="MCO42" s="636"/>
      <c r="MCP42" s="636"/>
      <c r="MCQ42" s="636"/>
      <c r="MCR42" s="636"/>
      <c r="MCS42" s="636"/>
      <c r="MCT42" s="636"/>
      <c r="MCU42" s="636"/>
      <c r="MCV42" s="636"/>
      <c r="MCW42" s="636"/>
      <c r="MCX42" s="636"/>
      <c r="MCY42" s="636"/>
      <c r="MCZ42" s="636"/>
      <c r="MDA42" s="636"/>
      <c r="MDB42" s="636"/>
      <c r="MDC42" s="636"/>
      <c r="MDD42" s="636"/>
      <c r="MDE42" s="636"/>
      <c r="MDF42" s="636"/>
      <c r="MDG42" s="636"/>
      <c r="MDH42" s="636"/>
      <c r="MDI42" s="636"/>
      <c r="MDJ42" s="636"/>
      <c r="MDK42" s="636"/>
      <c r="MDL42" s="636"/>
      <c r="MDM42" s="636"/>
      <c r="MDN42" s="636"/>
      <c r="MDO42" s="636"/>
      <c r="MDP42" s="636"/>
      <c r="MDQ42" s="636"/>
      <c r="MDR42" s="636"/>
      <c r="MDS42" s="636"/>
      <c r="MDT42" s="636"/>
      <c r="MDU42" s="636"/>
      <c r="MDV42" s="636"/>
      <c r="MDW42" s="636"/>
      <c r="MDX42" s="636"/>
      <c r="MDY42" s="636"/>
      <c r="MDZ42" s="636"/>
      <c r="MEA42" s="636"/>
      <c r="MEB42" s="636"/>
      <c r="MEC42" s="636"/>
      <c r="MED42" s="636"/>
      <c r="MEE42" s="636"/>
      <c r="MEF42" s="636"/>
      <c r="MEG42" s="636"/>
      <c r="MEH42" s="636"/>
      <c r="MEI42" s="636"/>
      <c r="MEJ42" s="636"/>
      <c r="MEK42" s="636"/>
      <c r="MEL42" s="636"/>
      <c r="MEM42" s="636"/>
      <c r="MEN42" s="636"/>
      <c r="MEO42" s="636"/>
      <c r="MEP42" s="636"/>
      <c r="MEQ42" s="636"/>
      <c r="MER42" s="636"/>
      <c r="MES42" s="636"/>
      <c r="MET42" s="636"/>
      <c r="MEU42" s="636"/>
      <c r="MEV42" s="636"/>
      <c r="MEW42" s="636"/>
      <c r="MEX42" s="636"/>
      <c r="MEY42" s="636"/>
      <c r="MEZ42" s="636"/>
      <c r="MFA42" s="636"/>
      <c r="MFB42" s="636"/>
      <c r="MFC42" s="636"/>
      <c r="MFD42" s="636"/>
      <c r="MFE42" s="636"/>
      <c r="MFF42" s="636"/>
      <c r="MFG42" s="636"/>
      <c r="MFH42" s="636"/>
      <c r="MFI42" s="636"/>
      <c r="MFJ42" s="636"/>
      <c r="MFK42" s="636"/>
      <c r="MFL42" s="636"/>
      <c r="MFM42" s="636"/>
      <c r="MFN42" s="636"/>
      <c r="MFO42" s="636"/>
      <c r="MFP42" s="636"/>
      <c r="MFQ42" s="636"/>
      <c r="MFR42" s="636"/>
      <c r="MFS42" s="636"/>
      <c r="MFT42" s="636"/>
      <c r="MFU42" s="636"/>
      <c r="MFV42" s="636"/>
      <c r="MFW42" s="636"/>
      <c r="MFX42" s="636"/>
      <c r="MFY42" s="636"/>
      <c r="MFZ42" s="636"/>
      <c r="MGA42" s="636"/>
      <c r="MGB42" s="636"/>
      <c r="MGC42" s="636"/>
      <c r="MGD42" s="636"/>
      <c r="MGE42" s="636"/>
      <c r="MGF42" s="636"/>
      <c r="MGG42" s="636"/>
      <c r="MGH42" s="636"/>
      <c r="MGI42" s="636"/>
      <c r="MGJ42" s="636"/>
      <c r="MGK42" s="636"/>
      <c r="MGL42" s="636"/>
      <c r="MGM42" s="636"/>
      <c r="MGN42" s="636"/>
      <c r="MGO42" s="636"/>
      <c r="MGP42" s="636"/>
      <c r="MGQ42" s="636"/>
      <c r="MGR42" s="636"/>
      <c r="MGS42" s="636"/>
      <c r="MGT42" s="636"/>
      <c r="MGU42" s="636"/>
      <c r="MGV42" s="636"/>
      <c r="MGW42" s="636"/>
      <c r="MGX42" s="636"/>
      <c r="MGY42" s="636"/>
      <c r="MGZ42" s="636"/>
      <c r="MHA42" s="636"/>
      <c r="MHB42" s="636"/>
      <c r="MHC42" s="636"/>
      <c r="MHD42" s="636"/>
      <c r="MHE42" s="636"/>
      <c r="MHF42" s="636"/>
      <c r="MHG42" s="636"/>
      <c r="MHH42" s="636"/>
      <c r="MHI42" s="636"/>
      <c r="MHJ42" s="636"/>
      <c r="MHK42" s="636"/>
      <c r="MHL42" s="636"/>
      <c r="MHM42" s="636"/>
      <c r="MHN42" s="636"/>
      <c r="MHO42" s="636"/>
      <c r="MHP42" s="636"/>
      <c r="MHQ42" s="636"/>
      <c r="MHR42" s="636"/>
      <c r="MHS42" s="636"/>
      <c r="MHT42" s="636"/>
      <c r="MHU42" s="636"/>
      <c r="MHV42" s="636"/>
      <c r="MHW42" s="636"/>
      <c r="MHX42" s="636"/>
      <c r="MHY42" s="636"/>
      <c r="MHZ42" s="636"/>
      <c r="MIA42" s="636"/>
      <c r="MIB42" s="636"/>
      <c r="MIC42" s="636"/>
      <c r="MID42" s="636"/>
      <c r="MIE42" s="636"/>
      <c r="MIF42" s="636"/>
      <c r="MIG42" s="636"/>
      <c r="MIH42" s="636"/>
      <c r="MII42" s="636"/>
      <c r="MIJ42" s="636"/>
      <c r="MIK42" s="636"/>
      <c r="MIL42" s="636"/>
      <c r="MIM42" s="636"/>
      <c r="MIN42" s="636"/>
      <c r="MIO42" s="636"/>
      <c r="MIP42" s="636"/>
      <c r="MIQ42" s="636"/>
      <c r="MIR42" s="636"/>
      <c r="MIS42" s="636"/>
      <c r="MIT42" s="636"/>
      <c r="MIU42" s="636"/>
      <c r="MIV42" s="636"/>
      <c r="MIW42" s="636"/>
      <c r="MIX42" s="636"/>
      <c r="MIY42" s="636"/>
      <c r="MIZ42" s="636"/>
      <c r="MJA42" s="636"/>
      <c r="MJB42" s="636"/>
      <c r="MJC42" s="636"/>
      <c r="MJD42" s="636"/>
      <c r="MJE42" s="636"/>
      <c r="MJF42" s="636"/>
      <c r="MJG42" s="636"/>
      <c r="MJH42" s="636"/>
      <c r="MJI42" s="636"/>
      <c r="MJJ42" s="636"/>
      <c r="MJK42" s="636"/>
      <c r="MJL42" s="636"/>
      <c r="MJM42" s="636"/>
      <c r="MJN42" s="636"/>
      <c r="MJO42" s="636"/>
      <c r="MJP42" s="636"/>
      <c r="MJQ42" s="636"/>
      <c r="MJR42" s="636"/>
      <c r="MJS42" s="636"/>
      <c r="MJT42" s="636"/>
      <c r="MJU42" s="636"/>
      <c r="MJV42" s="636"/>
      <c r="MJW42" s="636"/>
      <c r="MJX42" s="636"/>
      <c r="MJY42" s="636"/>
      <c r="MJZ42" s="636"/>
      <c r="MKA42" s="636"/>
      <c r="MKB42" s="636"/>
      <c r="MKC42" s="636"/>
      <c r="MKD42" s="636"/>
      <c r="MKE42" s="636"/>
      <c r="MKF42" s="636"/>
      <c r="MKG42" s="636"/>
      <c r="MKH42" s="636"/>
      <c r="MKI42" s="636"/>
      <c r="MKJ42" s="636"/>
      <c r="MKK42" s="636"/>
      <c r="MKL42" s="636"/>
      <c r="MKM42" s="636"/>
      <c r="MKN42" s="636"/>
      <c r="MKO42" s="636"/>
      <c r="MKP42" s="636"/>
      <c r="MKQ42" s="636"/>
      <c r="MKR42" s="636"/>
      <c r="MKS42" s="636"/>
      <c r="MKT42" s="636"/>
      <c r="MKU42" s="636"/>
      <c r="MKV42" s="636"/>
      <c r="MKW42" s="636"/>
      <c r="MKX42" s="636"/>
      <c r="MKY42" s="636"/>
      <c r="MKZ42" s="636"/>
      <c r="MLA42" s="636"/>
      <c r="MLB42" s="636"/>
      <c r="MLC42" s="636"/>
      <c r="MLD42" s="636"/>
      <c r="MLE42" s="636"/>
      <c r="MLF42" s="636"/>
      <c r="MLG42" s="636"/>
      <c r="MLH42" s="636"/>
      <c r="MLI42" s="636"/>
      <c r="MLJ42" s="636"/>
      <c r="MLK42" s="636"/>
      <c r="MLL42" s="636"/>
      <c r="MLM42" s="636"/>
      <c r="MLN42" s="636"/>
      <c r="MLO42" s="636"/>
      <c r="MLP42" s="636"/>
      <c r="MLQ42" s="636"/>
      <c r="MLR42" s="636"/>
      <c r="MLS42" s="636"/>
      <c r="MLT42" s="636"/>
      <c r="MLU42" s="636"/>
      <c r="MLV42" s="636"/>
      <c r="MLW42" s="636"/>
      <c r="MLX42" s="636"/>
      <c r="MLY42" s="636"/>
      <c r="MLZ42" s="636"/>
      <c r="MMA42" s="636"/>
      <c r="MMB42" s="636"/>
      <c r="MMC42" s="636"/>
      <c r="MMD42" s="636"/>
      <c r="MME42" s="636"/>
      <c r="MMF42" s="636"/>
      <c r="MMG42" s="636"/>
      <c r="MMH42" s="636"/>
      <c r="MMI42" s="636"/>
      <c r="MMJ42" s="636"/>
      <c r="MMK42" s="636"/>
      <c r="MML42" s="636"/>
      <c r="MMM42" s="636"/>
      <c r="MMN42" s="636"/>
      <c r="MMO42" s="636"/>
      <c r="MMP42" s="636"/>
      <c r="MMQ42" s="636"/>
      <c r="MMR42" s="636"/>
      <c r="MMS42" s="636"/>
      <c r="MMT42" s="636"/>
      <c r="MMU42" s="636"/>
      <c r="MMV42" s="636"/>
      <c r="MMW42" s="636"/>
      <c r="MMX42" s="636"/>
      <c r="MMY42" s="636"/>
      <c r="MMZ42" s="636"/>
      <c r="MNA42" s="636"/>
      <c r="MNB42" s="636"/>
      <c r="MNC42" s="636"/>
      <c r="MND42" s="636"/>
      <c r="MNE42" s="636"/>
      <c r="MNF42" s="636"/>
      <c r="MNG42" s="636"/>
      <c r="MNH42" s="636"/>
      <c r="MNI42" s="636"/>
      <c r="MNJ42" s="636"/>
      <c r="MNK42" s="636"/>
      <c r="MNL42" s="636"/>
      <c r="MNM42" s="636"/>
      <c r="MNN42" s="636"/>
      <c r="MNO42" s="636"/>
      <c r="MNP42" s="636"/>
      <c r="MNQ42" s="636"/>
      <c r="MNR42" s="636"/>
      <c r="MNS42" s="636"/>
      <c r="MNT42" s="636"/>
      <c r="MNU42" s="636"/>
      <c r="MNV42" s="636"/>
      <c r="MNW42" s="636"/>
      <c r="MNX42" s="636"/>
      <c r="MNY42" s="636"/>
      <c r="MNZ42" s="636"/>
      <c r="MOA42" s="636"/>
      <c r="MOB42" s="636"/>
      <c r="MOC42" s="636"/>
      <c r="MOD42" s="636"/>
      <c r="MOE42" s="636"/>
      <c r="MOF42" s="636"/>
      <c r="MOG42" s="636"/>
      <c r="MOH42" s="636"/>
      <c r="MOI42" s="636"/>
      <c r="MOJ42" s="636"/>
      <c r="MOK42" s="636"/>
      <c r="MOL42" s="636"/>
      <c r="MOM42" s="636"/>
      <c r="MON42" s="636"/>
      <c r="MOO42" s="636"/>
      <c r="MOP42" s="636"/>
      <c r="MOQ42" s="636"/>
      <c r="MOR42" s="636"/>
      <c r="MOS42" s="636"/>
      <c r="MOT42" s="636"/>
      <c r="MOU42" s="636"/>
      <c r="MOV42" s="636"/>
      <c r="MOW42" s="636"/>
      <c r="MOX42" s="636"/>
      <c r="MOY42" s="636"/>
      <c r="MOZ42" s="636"/>
      <c r="MPA42" s="636"/>
      <c r="MPB42" s="636"/>
      <c r="MPC42" s="636"/>
      <c r="MPD42" s="636"/>
      <c r="MPE42" s="636"/>
      <c r="MPF42" s="636"/>
      <c r="MPG42" s="636"/>
      <c r="MPH42" s="636"/>
      <c r="MPI42" s="636"/>
      <c r="MPJ42" s="636"/>
      <c r="MPK42" s="636"/>
      <c r="MPL42" s="636"/>
      <c r="MPM42" s="636"/>
      <c r="MPN42" s="636"/>
      <c r="MPO42" s="636"/>
      <c r="MPP42" s="636"/>
      <c r="MPQ42" s="636"/>
      <c r="MPR42" s="636"/>
      <c r="MPS42" s="636"/>
      <c r="MPT42" s="636"/>
      <c r="MPU42" s="636"/>
      <c r="MPV42" s="636"/>
      <c r="MPW42" s="636"/>
      <c r="MPX42" s="636"/>
      <c r="MPY42" s="636"/>
      <c r="MPZ42" s="636"/>
      <c r="MQA42" s="636"/>
      <c r="MQB42" s="636"/>
      <c r="MQC42" s="636"/>
      <c r="MQD42" s="636"/>
      <c r="MQE42" s="636"/>
      <c r="MQF42" s="636"/>
      <c r="MQG42" s="636"/>
      <c r="MQH42" s="636"/>
      <c r="MQI42" s="636"/>
      <c r="MQJ42" s="636"/>
      <c r="MQK42" s="636"/>
      <c r="MQL42" s="636"/>
      <c r="MQM42" s="636"/>
      <c r="MQN42" s="636"/>
      <c r="MQO42" s="636"/>
      <c r="MQP42" s="636"/>
      <c r="MQQ42" s="636"/>
      <c r="MQR42" s="636"/>
      <c r="MQS42" s="636"/>
      <c r="MQT42" s="636"/>
      <c r="MQU42" s="636"/>
      <c r="MQV42" s="636"/>
      <c r="MQW42" s="636"/>
      <c r="MQX42" s="636"/>
      <c r="MQY42" s="636"/>
      <c r="MQZ42" s="636"/>
      <c r="MRA42" s="636"/>
      <c r="MRB42" s="636"/>
      <c r="MRC42" s="636"/>
      <c r="MRD42" s="636"/>
      <c r="MRE42" s="636"/>
      <c r="MRF42" s="636"/>
      <c r="MRG42" s="636"/>
      <c r="MRH42" s="636"/>
      <c r="MRI42" s="636"/>
      <c r="MRJ42" s="636"/>
      <c r="MRK42" s="636"/>
      <c r="MRL42" s="636"/>
      <c r="MRM42" s="636"/>
      <c r="MRN42" s="636"/>
      <c r="MRO42" s="636"/>
      <c r="MRP42" s="636"/>
      <c r="MRQ42" s="636"/>
      <c r="MRR42" s="636"/>
      <c r="MRS42" s="636"/>
      <c r="MRT42" s="636"/>
      <c r="MRU42" s="636"/>
      <c r="MRV42" s="636"/>
      <c r="MRW42" s="636"/>
      <c r="MRX42" s="636"/>
      <c r="MRY42" s="636"/>
      <c r="MRZ42" s="636"/>
      <c r="MSA42" s="636"/>
      <c r="MSB42" s="636"/>
      <c r="MSC42" s="636"/>
      <c r="MSD42" s="636"/>
      <c r="MSE42" s="636"/>
      <c r="MSF42" s="636"/>
      <c r="MSG42" s="636"/>
      <c r="MSH42" s="636"/>
      <c r="MSI42" s="636"/>
      <c r="MSJ42" s="636"/>
      <c r="MSK42" s="636"/>
      <c r="MSL42" s="636"/>
      <c r="MSM42" s="636"/>
      <c r="MSN42" s="636"/>
      <c r="MSO42" s="636"/>
      <c r="MSP42" s="636"/>
      <c r="MSQ42" s="636"/>
      <c r="MSR42" s="636"/>
      <c r="MSS42" s="636"/>
      <c r="MST42" s="636"/>
      <c r="MSU42" s="636"/>
      <c r="MSV42" s="636"/>
      <c r="MSW42" s="636"/>
      <c r="MSX42" s="636"/>
      <c r="MSY42" s="636"/>
      <c r="MSZ42" s="636"/>
      <c r="MTA42" s="636"/>
      <c r="MTB42" s="636"/>
      <c r="MTC42" s="636"/>
      <c r="MTD42" s="636"/>
      <c r="MTE42" s="636"/>
      <c r="MTF42" s="636"/>
      <c r="MTG42" s="636"/>
      <c r="MTH42" s="636"/>
      <c r="MTI42" s="636"/>
      <c r="MTJ42" s="636"/>
      <c r="MTK42" s="636"/>
      <c r="MTL42" s="636"/>
      <c r="MTM42" s="636"/>
      <c r="MTN42" s="636"/>
      <c r="MTO42" s="636"/>
      <c r="MTP42" s="636"/>
      <c r="MTQ42" s="636"/>
      <c r="MTR42" s="636"/>
      <c r="MTS42" s="636"/>
      <c r="MTT42" s="636"/>
      <c r="MTU42" s="636"/>
      <c r="MTV42" s="636"/>
      <c r="MTW42" s="636"/>
      <c r="MTX42" s="636"/>
      <c r="MTY42" s="636"/>
      <c r="MTZ42" s="636"/>
      <c r="MUA42" s="636"/>
      <c r="MUB42" s="636"/>
      <c r="MUC42" s="636"/>
      <c r="MUD42" s="636"/>
      <c r="MUE42" s="636"/>
      <c r="MUF42" s="636"/>
      <c r="MUG42" s="636"/>
      <c r="MUH42" s="636"/>
      <c r="MUI42" s="636"/>
      <c r="MUJ42" s="636"/>
      <c r="MUK42" s="636"/>
      <c r="MUL42" s="636"/>
      <c r="MUM42" s="636"/>
      <c r="MUN42" s="636"/>
      <c r="MUO42" s="636"/>
      <c r="MUP42" s="636"/>
      <c r="MUQ42" s="636"/>
      <c r="MUR42" s="636"/>
      <c r="MUS42" s="636"/>
      <c r="MUT42" s="636"/>
      <c r="MUU42" s="636"/>
      <c r="MUV42" s="636"/>
      <c r="MUW42" s="636"/>
      <c r="MUX42" s="636"/>
      <c r="MUY42" s="636"/>
      <c r="MUZ42" s="636"/>
      <c r="MVA42" s="636"/>
      <c r="MVB42" s="636"/>
      <c r="MVC42" s="636"/>
      <c r="MVD42" s="636"/>
      <c r="MVE42" s="636"/>
      <c r="MVF42" s="636"/>
      <c r="MVG42" s="636"/>
      <c r="MVH42" s="636"/>
      <c r="MVI42" s="636"/>
      <c r="MVJ42" s="636"/>
      <c r="MVK42" s="636"/>
      <c r="MVL42" s="636"/>
      <c r="MVM42" s="636"/>
      <c r="MVN42" s="636"/>
      <c r="MVO42" s="636"/>
      <c r="MVP42" s="636"/>
      <c r="MVQ42" s="636"/>
      <c r="MVR42" s="636"/>
      <c r="MVS42" s="636"/>
      <c r="MVT42" s="636"/>
      <c r="MVU42" s="636"/>
      <c r="MVV42" s="636"/>
      <c r="MVW42" s="636"/>
      <c r="MVX42" s="636"/>
      <c r="MVY42" s="636"/>
      <c r="MVZ42" s="636"/>
      <c r="MWA42" s="636"/>
      <c r="MWB42" s="636"/>
      <c r="MWC42" s="636"/>
      <c r="MWD42" s="636"/>
      <c r="MWE42" s="636"/>
      <c r="MWF42" s="636"/>
      <c r="MWG42" s="636"/>
      <c r="MWH42" s="636"/>
      <c r="MWI42" s="636"/>
      <c r="MWJ42" s="636"/>
      <c r="MWK42" s="636"/>
      <c r="MWL42" s="636"/>
      <c r="MWM42" s="636"/>
      <c r="MWN42" s="636"/>
      <c r="MWO42" s="636"/>
      <c r="MWP42" s="636"/>
      <c r="MWQ42" s="636"/>
      <c r="MWR42" s="636"/>
      <c r="MWS42" s="636"/>
      <c r="MWT42" s="636"/>
      <c r="MWU42" s="636"/>
      <c r="MWV42" s="636"/>
      <c r="MWW42" s="636"/>
      <c r="MWX42" s="636"/>
      <c r="MWY42" s="636"/>
      <c r="MWZ42" s="636"/>
      <c r="MXA42" s="636"/>
      <c r="MXB42" s="636"/>
      <c r="MXC42" s="636"/>
      <c r="MXD42" s="636"/>
      <c r="MXE42" s="636"/>
      <c r="MXF42" s="636"/>
      <c r="MXG42" s="636"/>
      <c r="MXH42" s="636"/>
      <c r="MXI42" s="636"/>
      <c r="MXJ42" s="636"/>
      <c r="MXK42" s="636"/>
      <c r="MXL42" s="636"/>
      <c r="MXM42" s="636"/>
      <c r="MXN42" s="636"/>
      <c r="MXO42" s="636"/>
      <c r="MXP42" s="636"/>
      <c r="MXQ42" s="636"/>
      <c r="MXR42" s="636"/>
      <c r="MXS42" s="636"/>
      <c r="MXT42" s="636"/>
      <c r="MXU42" s="636"/>
      <c r="MXV42" s="636"/>
      <c r="MXW42" s="636"/>
      <c r="MXX42" s="636"/>
      <c r="MXY42" s="636"/>
      <c r="MXZ42" s="636"/>
      <c r="MYA42" s="636"/>
      <c r="MYB42" s="636"/>
      <c r="MYC42" s="636"/>
      <c r="MYD42" s="636"/>
      <c r="MYE42" s="636"/>
      <c r="MYF42" s="636"/>
      <c r="MYG42" s="636"/>
      <c r="MYH42" s="636"/>
      <c r="MYI42" s="636"/>
      <c r="MYJ42" s="636"/>
      <c r="MYK42" s="636"/>
      <c r="MYL42" s="636"/>
      <c r="MYM42" s="636"/>
      <c r="MYN42" s="636"/>
      <c r="MYO42" s="636"/>
      <c r="MYP42" s="636"/>
      <c r="MYQ42" s="636"/>
      <c r="MYR42" s="636"/>
      <c r="MYS42" s="636"/>
      <c r="MYT42" s="636"/>
      <c r="MYU42" s="636"/>
      <c r="MYV42" s="636"/>
      <c r="MYW42" s="636"/>
      <c r="MYX42" s="636"/>
      <c r="MYY42" s="636"/>
      <c r="MYZ42" s="636"/>
      <c r="MZA42" s="636"/>
      <c r="MZB42" s="636"/>
      <c r="MZC42" s="636"/>
      <c r="MZD42" s="636"/>
      <c r="MZE42" s="636"/>
      <c r="MZF42" s="636"/>
      <c r="MZG42" s="636"/>
      <c r="MZH42" s="636"/>
      <c r="MZI42" s="636"/>
      <c r="MZJ42" s="636"/>
      <c r="MZK42" s="636"/>
      <c r="MZL42" s="636"/>
      <c r="MZM42" s="636"/>
      <c r="MZN42" s="636"/>
      <c r="MZO42" s="636"/>
      <c r="MZP42" s="636"/>
      <c r="MZQ42" s="636"/>
      <c r="MZR42" s="636"/>
      <c r="MZS42" s="636"/>
      <c r="MZT42" s="636"/>
      <c r="MZU42" s="636"/>
      <c r="MZV42" s="636"/>
      <c r="MZW42" s="636"/>
      <c r="MZX42" s="636"/>
      <c r="MZY42" s="636"/>
      <c r="MZZ42" s="636"/>
      <c r="NAA42" s="636"/>
      <c r="NAB42" s="636"/>
      <c r="NAC42" s="636"/>
      <c r="NAD42" s="636"/>
      <c r="NAE42" s="636"/>
      <c r="NAF42" s="636"/>
      <c r="NAG42" s="636"/>
      <c r="NAH42" s="636"/>
      <c r="NAI42" s="636"/>
      <c r="NAJ42" s="636"/>
      <c r="NAK42" s="636"/>
      <c r="NAL42" s="636"/>
      <c r="NAM42" s="636"/>
      <c r="NAN42" s="636"/>
      <c r="NAO42" s="636"/>
      <c r="NAP42" s="636"/>
      <c r="NAQ42" s="636"/>
      <c r="NAR42" s="636"/>
      <c r="NAS42" s="636"/>
      <c r="NAT42" s="636"/>
      <c r="NAU42" s="636"/>
      <c r="NAV42" s="636"/>
      <c r="NAW42" s="636"/>
      <c r="NAX42" s="636"/>
      <c r="NAY42" s="636"/>
      <c r="NAZ42" s="636"/>
      <c r="NBA42" s="636"/>
      <c r="NBB42" s="636"/>
      <c r="NBC42" s="636"/>
      <c r="NBD42" s="636"/>
      <c r="NBE42" s="636"/>
      <c r="NBF42" s="636"/>
      <c r="NBG42" s="636"/>
      <c r="NBH42" s="636"/>
      <c r="NBI42" s="636"/>
      <c r="NBJ42" s="636"/>
      <c r="NBK42" s="636"/>
      <c r="NBL42" s="636"/>
      <c r="NBM42" s="636"/>
      <c r="NBN42" s="636"/>
      <c r="NBO42" s="636"/>
      <c r="NBP42" s="636"/>
      <c r="NBQ42" s="636"/>
      <c r="NBR42" s="636"/>
      <c r="NBS42" s="636"/>
      <c r="NBT42" s="636"/>
      <c r="NBU42" s="636"/>
      <c r="NBV42" s="636"/>
      <c r="NBW42" s="636"/>
      <c r="NBX42" s="636"/>
      <c r="NBY42" s="636"/>
      <c r="NBZ42" s="636"/>
      <c r="NCA42" s="636"/>
      <c r="NCB42" s="636"/>
      <c r="NCC42" s="636"/>
      <c r="NCD42" s="636"/>
      <c r="NCE42" s="636"/>
      <c r="NCF42" s="636"/>
      <c r="NCG42" s="636"/>
      <c r="NCH42" s="636"/>
      <c r="NCI42" s="636"/>
      <c r="NCJ42" s="636"/>
      <c r="NCK42" s="636"/>
      <c r="NCL42" s="636"/>
      <c r="NCM42" s="636"/>
      <c r="NCN42" s="636"/>
      <c r="NCO42" s="636"/>
      <c r="NCP42" s="636"/>
      <c r="NCQ42" s="636"/>
      <c r="NCR42" s="636"/>
      <c r="NCS42" s="636"/>
      <c r="NCT42" s="636"/>
      <c r="NCU42" s="636"/>
      <c r="NCV42" s="636"/>
      <c r="NCW42" s="636"/>
      <c r="NCX42" s="636"/>
      <c r="NCY42" s="636"/>
      <c r="NCZ42" s="636"/>
      <c r="NDA42" s="636"/>
      <c r="NDB42" s="636"/>
      <c r="NDC42" s="636"/>
      <c r="NDD42" s="636"/>
      <c r="NDE42" s="636"/>
      <c r="NDF42" s="636"/>
      <c r="NDG42" s="636"/>
      <c r="NDH42" s="636"/>
      <c r="NDI42" s="636"/>
      <c r="NDJ42" s="636"/>
      <c r="NDK42" s="636"/>
      <c r="NDL42" s="636"/>
      <c r="NDM42" s="636"/>
      <c r="NDN42" s="636"/>
      <c r="NDO42" s="636"/>
      <c r="NDP42" s="636"/>
      <c r="NDQ42" s="636"/>
      <c r="NDR42" s="636"/>
      <c r="NDS42" s="636"/>
      <c r="NDT42" s="636"/>
      <c r="NDU42" s="636"/>
      <c r="NDV42" s="636"/>
      <c r="NDW42" s="636"/>
      <c r="NDX42" s="636"/>
      <c r="NDY42" s="636"/>
      <c r="NDZ42" s="636"/>
      <c r="NEA42" s="636"/>
      <c r="NEB42" s="636"/>
      <c r="NEC42" s="636"/>
      <c r="NED42" s="636"/>
      <c r="NEE42" s="636"/>
      <c r="NEF42" s="636"/>
      <c r="NEG42" s="636"/>
      <c r="NEH42" s="636"/>
      <c r="NEI42" s="636"/>
      <c r="NEJ42" s="636"/>
      <c r="NEK42" s="636"/>
      <c r="NEL42" s="636"/>
      <c r="NEM42" s="636"/>
      <c r="NEN42" s="636"/>
      <c r="NEO42" s="636"/>
      <c r="NEP42" s="636"/>
      <c r="NEQ42" s="636"/>
      <c r="NER42" s="636"/>
      <c r="NES42" s="636"/>
      <c r="NET42" s="636"/>
      <c r="NEU42" s="636"/>
      <c r="NEV42" s="636"/>
      <c r="NEW42" s="636"/>
      <c r="NEX42" s="636"/>
      <c r="NEY42" s="636"/>
      <c r="NEZ42" s="636"/>
      <c r="NFA42" s="636"/>
      <c r="NFB42" s="636"/>
      <c r="NFC42" s="636"/>
      <c r="NFD42" s="636"/>
      <c r="NFE42" s="636"/>
      <c r="NFF42" s="636"/>
      <c r="NFG42" s="636"/>
      <c r="NFH42" s="636"/>
      <c r="NFI42" s="636"/>
      <c r="NFJ42" s="636"/>
      <c r="NFK42" s="636"/>
      <c r="NFL42" s="636"/>
      <c r="NFM42" s="636"/>
      <c r="NFN42" s="636"/>
      <c r="NFO42" s="636"/>
      <c r="NFP42" s="636"/>
      <c r="NFQ42" s="636"/>
      <c r="NFR42" s="636"/>
      <c r="NFS42" s="636"/>
      <c r="NFT42" s="636"/>
      <c r="NFU42" s="636"/>
      <c r="NFV42" s="636"/>
      <c r="NFW42" s="636"/>
      <c r="NFX42" s="636"/>
      <c r="NFY42" s="636"/>
      <c r="NFZ42" s="636"/>
      <c r="NGA42" s="636"/>
      <c r="NGB42" s="636"/>
      <c r="NGC42" s="636"/>
      <c r="NGD42" s="636"/>
      <c r="NGE42" s="636"/>
      <c r="NGF42" s="636"/>
      <c r="NGG42" s="636"/>
      <c r="NGH42" s="636"/>
      <c r="NGI42" s="636"/>
      <c r="NGJ42" s="636"/>
      <c r="NGK42" s="636"/>
      <c r="NGL42" s="636"/>
      <c r="NGM42" s="636"/>
      <c r="NGN42" s="636"/>
      <c r="NGO42" s="636"/>
      <c r="NGP42" s="636"/>
      <c r="NGQ42" s="636"/>
      <c r="NGR42" s="636"/>
      <c r="NGS42" s="636"/>
      <c r="NGT42" s="636"/>
      <c r="NGU42" s="636"/>
      <c r="NGV42" s="636"/>
      <c r="NGW42" s="636"/>
      <c r="NGX42" s="636"/>
      <c r="NGY42" s="636"/>
      <c r="NGZ42" s="636"/>
      <c r="NHA42" s="636"/>
      <c r="NHB42" s="636"/>
      <c r="NHC42" s="636"/>
      <c r="NHD42" s="636"/>
      <c r="NHE42" s="636"/>
      <c r="NHF42" s="636"/>
      <c r="NHG42" s="636"/>
      <c r="NHH42" s="636"/>
      <c r="NHI42" s="636"/>
      <c r="NHJ42" s="636"/>
      <c r="NHK42" s="636"/>
      <c r="NHL42" s="636"/>
      <c r="NHM42" s="636"/>
      <c r="NHN42" s="636"/>
      <c r="NHO42" s="636"/>
      <c r="NHP42" s="636"/>
      <c r="NHQ42" s="636"/>
      <c r="NHR42" s="636"/>
      <c r="NHS42" s="636"/>
      <c r="NHT42" s="636"/>
      <c r="NHU42" s="636"/>
      <c r="NHV42" s="636"/>
      <c r="NHW42" s="636"/>
      <c r="NHX42" s="636"/>
      <c r="NHY42" s="636"/>
      <c r="NHZ42" s="636"/>
      <c r="NIA42" s="636"/>
      <c r="NIB42" s="636"/>
      <c r="NIC42" s="636"/>
      <c r="NID42" s="636"/>
      <c r="NIE42" s="636"/>
      <c r="NIF42" s="636"/>
      <c r="NIG42" s="636"/>
      <c r="NIH42" s="636"/>
      <c r="NII42" s="636"/>
      <c r="NIJ42" s="636"/>
      <c r="NIK42" s="636"/>
      <c r="NIL42" s="636"/>
      <c r="NIM42" s="636"/>
      <c r="NIN42" s="636"/>
      <c r="NIO42" s="636"/>
      <c r="NIP42" s="636"/>
      <c r="NIQ42" s="636"/>
      <c r="NIR42" s="636"/>
      <c r="NIS42" s="636"/>
      <c r="NIT42" s="636"/>
      <c r="NIU42" s="636"/>
      <c r="NIV42" s="636"/>
      <c r="NIW42" s="636"/>
      <c r="NIX42" s="636"/>
      <c r="NIY42" s="636"/>
      <c r="NIZ42" s="636"/>
      <c r="NJA42" s="636"/>
      <c r="NJB42" s="636"/>
      <c r="NJC42" s="636"/>
      <c r="NJD42" s="636"/>
      <c r="NJE42" s="636"/>
      <c r="NJF42" s="636"/>
      <c r="NJG42" s="636"/>
      <c r="NJH42" s="636"/>
      <c r="NJI42" s="636"/>
      <c r="NJJ42" s="636"/>
      <c r="NJK42" s="636"/>
      <c r="NJL42" s="636"/>
      <c r="NJM42" s="636"/>
      <c r="NJN42" s="636"/>
      <c r="NJO42" s="636"/>
      <c r="NJP42" s="636"/>
      <c r="NJQ42" s="636"/>
      <c r="NJR42" s="636"/>
      <c r="NJS42" s="636"/>
      <c r="NJT42" s="636"/>
      <c r="NJU42" s="636"/>
      <c r="NJV42" s="636"/>
      <c r="NJW42" s="636"/>
      <c r="NJX42" s="636"/>
      <c r="NJY42" s="636"/>
      <c r="NJZ42" s="636"/>
      <c r="NKA42" s="636"/>
      <c r="NKB42" s="636"/>
      <c r="NKC42" s="636"/>
      <c r="NKD42" s="636"/>
      <c r="NKE42" s="636"/>
      <c r="NKF42" s="636"/>
      <c r="NKG42" s="636"/>
      <c r="NKH42" s="636"/>
      <c r="NKI42" s="636"/>
      <c r="NKJ42" s="636"/>
      <c r="NKK42" s="636"/>
      <c r="NKL42" s="636"/>
      <c r="NKM42" s="636"/>
      <c r="NKN42" s="636"/>
      <c r="NKO42" s="636"/>
      <c r="NKP42" s="636"/>
      <c r="NKQ42" s="636"/>
      <c r="NKR42" s="636"/>
      <c r="NKS42" s="636"/>
      <c r="NKT42" s="636"/>
      <c r="NKU42" s="636"/>
      <c r="NKV42" s="636"/>
      <c r="NKW42" s="636"/>
      <c r="NKX42" s="636"/>
      <c r="NKY42" s="636"/>
      <c r="NKZ42" s="636"/>
      <c r="NLA42" s="636"/>
      <c r="NLB42" s="636"/>
      <c r="NLC42" s="636"/>
      <c r="NLD42" s="636"/>
      <c r="NLE42" s="636"/>
      <c r="NLF42" s="636"/>
      <c r="NLG42" s="636"/>
      <c r="NLH42" s="636"/>
      <c r="NLI42" s="636"/>
      <c r="NLJ42" s="636"/>
      <c r="NLK42" s="636"/>
      <c r="NLL42" s="636"/>
      <c r="NLM42" s="636"/>
      <c r="NLN42" s="636"/>
      <c r="NLO42" s="636"/>
      <c r="NLP42" s="636"/>
      <c r="NLQ42" s="636"/>
      <c r="NLR42" s="636"/>
      <c r="NLS42" s="636"/>
      <c r="NLT42" s="636"/>
      <c r="NLU42" s="636"/>
      <c r="NLV42" s="636"/>
      <c r="NLW42" s="636"/>
      <c r="NLX42" s="636"/>
      <c r="NLY42" s="636"/>
      <c r="NLZ42" s="636"/>
      <c r="NMA42" s="636"/>
      <c r="NMB42" s="636"/>
      <c r="NMC42" s="636"/>
      <c r="NMD42" s="636"/>
      <c r="NME42" s="636"/>
      <c r="NMF42" s="636"/>
      <c r="NMG42" s="636"/>
      <c r="NMH42" s="636"/>
      <c r="NMI42" s="636"/>
      <c r="NMJ42" s="636"/>
      <c r="NMK42" s="636"/>
      <c r="NML42" s="636"/>
      <c r="NMM42" s="636"/>
      <c r="NMN42" s="636"/>
      <c r="NMO42" s="636"/>
      <c r="NMP42" s="636"/>
      <c r="NMQ42" s="636"/>
      <c r="NMR42" s="636"/>
      <c r="NMS42" s="636"/>
      <c r="NMT42" s="636"/>
      <c r="NMU42" s="636"/>
      <c r="NMV42" s="636"/>
      <c r="NMW42" s="636"/>
      <c r="NMX42" s="636"/>
      <c r="NMY42" s="636"/>
      <c r="NMZ42" s="636"/>
      <c r="NNA42" s="636"/>
      <c r="NNB42" s="636"/>
      <c r="NNC42" s="636"/>
      <c r="NND42" s="636"/>
      <c r="NNE42" s="636"/>
      <c r="NNF42" s="636"/>
      <c r="NNG42" s="636"/>
      <c r="NNH42" s="636"/>
      <c r="NNI42" s="636"/>
      <c r="NNJ42" s="636"/>
      <c r="NNK42" s="636"/>
      <c r="NNL42" s="636"/>
      <c r="NNM42" s="636"/>
      <c r="NNN42" s="636"/>
      <c r="NNO42" s="636"/>
      <c r="NNP42" s="636"/>
      <c r="NNQ42" s="636"/>
      <c r="NNR42" s="636"/>
      <c r="NNS42" s="636"/>
      <c r="NNT42" s="636"/>
      <c r="NNU42" s="636"/>
      <c r="NNV42" s="636"/>
      <c r="NNW42" s="636"/>
      <c r="NNX42" s="636"/>
      <c r="NNY42" s="636"/>
      <c r="NNZ42" s="636"/>
      <c r="NOA42" s="636"/>
      <c r="NOB42" s="636"/>
      <c r="NOC42" s="636"/>
      <c r="NOD42" s="636"/>
      <c r="NOE42" s="636"/>
      <c r="NOF42" s="636"/>
      <c r="NOG42" s="636"/>
      <c r="NOH42" s="636"/>
      <c r="NOI42" s="636"/>
      <c r="NOJ42" s="636"/>
      <c r="NOK42" s="636"/>
      <c r="NOL42" s="636"/>
      <c r="NOM42" s="636"/>
      <c r="NON42" s="636"/>
      <c r="NOO42" s="636"/>
      <c r="NOP42" s="636"/>
      <c r="NOQ42" s="636"/>
      <c r="NOR42" s="636"/>
      <c r="NOS42" s="636"/>
      <c r="NOT42" s="636"/>
      <c r="NOU42" s="636"/>
      <c r="NOV42" s="636"/>
      <c r="NOW42" s="636"/>
      <c r="NOX42" s="636"/>
      <c r="NOY42" s="636"/>
      <c r="NOZ42" s="636"/>
      <c r="NPA42" s="636"/>
      <c r="NPB42" s="636"/>
      <c r="NPC42" s="636"/>
      <c r="NPD42" s="636"/>
      <c r="NPE42" s="636"/>
      <c r="NPF42" s="636"/>
      <c r="NPG42" s="636"/>
      <c r="NPH42" s="636"/>
      <c r="NPI42" s="636"/>
      <c r="NPJ42" s="636"/>
      <c r="NPK42" s="636"/>
      <c r="NPL42" s="636"/>
      <c r="NPM42" s="636"/>
      <c r="NPN42" s="636"/>
      <c r="NPO42" s="636"/>
      <c r="NPP42" s="636"/>
      <c r="NPQ42" s="636"/>
      <c r="NPR42" s="636"/>
      <c r="NPS42" s="636"/>
      <c r="NPT42" s="636"/>
      <c r="NPU42" s="636"/>
      <c r="NPV42" s="636"/>
      <c r="NPW42" s="636"/>
      <c r="NPX42" s="636"/>
      <c r="NPY42" s="636"/>
      <c r="NPZ42" s="636"/>
      <c r="NQA42" s="636"/>
      <c r="NQB42" s="636"/>
      <c r="NQC42" s="636"/>
      <c r="NQD42" s="636"/>
      <c r="NQE42" s="636"/>
      <c r="NQF42" s="636"/>
      <c r="NQG42" s="636"/>
      <c r="NQH42" s="636"/>
      <c r="NQI42" s="636"/>
      <c r="NQJ42" s="636"/>
      <c r="NQK42" s="636"/>
      <c r="NQL42" s="636"/>
      <c r="NQM42" s="636"/>
      <c r="NQN42" s="636"/>
      <c r="NQO42" s="636"/>
      <c r="NQP42" s="636"/>
      <c r="NQQ42" s="636"/>
      <c r="NQR42" s="636"/>
      <c r="NQS42" s="636"/>
      <c r="NQT42" s="636"/>
      <c r="NQU42" s="636"/>
      <c r="NQV42" s="636"/>
      <c r="NQW42" s="636"/>
      <c r="NQX42" s="636"/>
      <c r="NQY42" s="636"/>
      <c r="NQZ42" s="636"/>
      <c r="NRA42" s="636"/>
      <c r="NRB42" s="636"/>
      <c r="NRC42" s="636"/>
      <c r="NRD42" s="636"/>
      <c r="NRE42" s="636"/>
      <c r="NRF42" s="636"/>
      <c r="NRG42" s="636"/>
      <c r="NRH42" s="636"/>
      <c r="NRI42" s="636"/>
      <c r="NRJ42" s="636"/>
      <c r="NRK42" s="636"/>
      <c r="NRL42" s="636"/>
      <c r="NRM42" s="636"/>
      <c r="NRN42" s="636"/>
      <c r="NRO42" s="636"/>
      <c r="NRP42" s="636"/>
      <c r="NRQ42" s="636"/>
      <c r="NRR42" s="636"/>
      <c r="NRS42" s="636"/>
      <c r="NRT42" s="636"/>
      <c r="NRU42" s="636"/>
      <c r="NRV42" s="636"/>
      <c r="NRW42" s="636"/>
      <c r="NRX42" s="636"/>
      <c r="NRY42" s="636"/>
      <c r="NRZ42" s="636"/>
      <c r="NSA42" s="636"/>
      <c r="NSB42" s="636"/>
      <c r="NSC42" s="636"/>
      <c r="NSD42" s="636"/>
      <c r="NSE42" s="636"/>
      <c r="NSF42" s="636"/>
      <c r="NSG42" s="636"/>
      <c r="NSH42" s="636"/>
      <c r="NSI42" s="636"/>
      <c r="NSJ42" s="636"/>
      <c r="NSK42" s="636"/>
      <c r="NSL42" s="636"/>
      <c r="NSM42" s="636"/>
      <c r="NSN42" s="636"/>
      <c r="NSO42" s="636"/>
      <c r="NSP42" s="636"/>
      <c r="NSQ42" s="636"/>
      <c r="NSR42" s="636"/>
      <c r="NSS42" s="636"/>
      <c r="NST42" s="636"/>
      <c r="NSU42" s="636"/>
      <c r="NSV42" s="636"/>
      <c r="NSW42" s="636"/>
      <c r="NSX42" s="636"/>
      <c r="NSY42" s="636"/>
      <c r="NSZ42" s="636"/>
      <c r="NTA42" s="636"/>
      <c r="NTB42" s="636"/>
      <c r="NTC42" s="636"/>
      <c r="NTD42" s="636"/>
      <c r="NTE42" s="636"/>
      <c r="NTF42" s="636"/>
      <c r="NTG42" s="636"/>
      <c r="NTH42" s="636"/>
      <c r="NTI42" s="636"/>
      <c r="NTJ42" s="636"/>
      <c r="NTK42" s="636"/>
      <c r="NTL42" s="636"/>
      <c r="NTM42" s="636"/>
      <c r="NTN42" s="636"/>
      <c r="NTO42" s="636"/>
      <c r="NTP42" s="636"/>
      <c r="NTQ42" s="636"/>
      <c r="NTR42" s="636"/>
      <c r="NTS42" s="636"/>
      <c r="NTT42" s="636"/>
      <c r="NTU42" s="636"/>
      <c r="NTV42" s="636"/>
      <c r="NTW42" s="636"/>
      <c r="NTX42" s="636"/>
      <c r="NTY42" s="636"/>
      <c r="NTZ42" s="636"/>
      <c r="NUA42" s="636"/>
      <c r="NUB42" s="636"/>
      <c r="NUC42" s="636"/>
      <c r="NUD42" s="636"/>
      <c r="NUE42" s="636"/>
      <c r="NUF42" s="636"/>
      <c r="NUG42" s="636"/>
      <c r="NUH42" s="636"/>
      <c r="NUI42" s="636"/>
      <c r="NUJ42" s="636"/>
      <c r="NUK42" s="636"/>
      <c r="NUL42" s="636"/>
      <c r="NUM42" s="636"/>
      <c r="NUN42" s="636"/>
      <c r="NUO42" s="636"/>
      <c r="NUP42" s="636"/>
      <c r="NUQ42" s="636"/>
      <c r="NUR42" s="636"/>
      <c r="NUS42" s="636"/>
      <c r="NUT42" s="636"/>
      <c r="NUU42" s="636"/>
      <c r="NUV42" s="636"/>
      <c r="NUW42" s="636"/>
      <c r="NUX42" s="636"/>
      <c r="NUY42" s="636"/>
      <c r="NUZ42" s="636"/>
      <c r="NVA42" s="636"/>
      <c r="NVB42" s="636"/>
      <c r="NVC42" s="636"/>
      <c r="NVD42" s="636"/>
      <c r="NVE42" s="636"/>
      <c r="NVF42" s="636"/>
      <c r="NVG42" s="636"/>
      <c r="NVH42" s="636"/>
      <c r="NVI42" s="636"/>
      <c r="NVJ42" s="636"/>
      <c r="NVK42" s="636"/>
      <c r="NVL42" s="636"/>
      <c r="NVM42" s="636"/>
      <c r="NVN42" s="636"/>
      <c r="NVO42" s="636"/>
      <c r="NVP42" s="636"/>
      <c r="NVQ42" s="636"/>
      <c r="NVR42" s="636"/>
      <c r="NVS42" s="636"/>
      <c r="NVT42" s="636"/>
      <c r="NVU42" s="636"/>
      <c r="NVV42" s="636"/>
      <c r="NVW42" s="636"/>
      <c r="NVX42" s="636"/>
      <c r="NVY42" s="636"/>
      <c r="NVZ42" s="636"/>
      <c r="NWA42" s="636"/>
      <c r="NWB42" s="636"/>
      <c r="NWC42" s="636"/>
      <c r="NWD42" s="636"/>
      <c r="NWE42" s="636"/>
      <c r="NWF42" s="636"/>
      <c r="NWG42" s="636"/>
      <c r="NWH42" s="636"/>
      <c r="NWI42" s="636"/>
      <c r="NWJ42" s="636"/>
      <c r="NWK42" s="636"/>
      <c r="NWL42" s="636"/>
      <c r="NWM42" s="636"/>
      <c r="NWN42" s="636"/>
      <c r="NWO42" s="636"/>
      <c r="NWP42" s="636"/>
      <c r="NWQ42" s="636"/>
      <c r="NWR42" s="636"/>
      <c r="NWS42" s="636"/>
      <c r="NWT42" s="636"/>
      <c r="NWU42" s="636"/>
      <c r="NWV42" s="636"/>
      <c r="NWW42" s="636"/>
      <c r="NWX42" s="636"/>
      <c r="NWY42" s="636"/>
      <c r="NWZ42" s="636"/>
      <c r="NXA42" s="636"/>
      <c r="NXB42" s="636"/>
      <c r="NXC42" s="636"/>
      <c r="NXD42" s="636"/>
      <c r="NXE42" s="636"/>
      <c r="NXF42" s="636"/>
      <c r="NXG42" s="636"/>
      <c r="NXH42" s="636"/>
      <c r="NXI42" s="636"/>
      <c r="NXJ42" s="636"/>
      <c r="NXK42" s="636"/>
      <c r="NXL42" s="636"/>
      <c r="NXM42" s="636"/>
      <c r="NXN42" s="636"/>
      <c r="NXO42" s="636"/>
      <c r="NXP42" s="636"/>
      <c r="NXQ42" s="636"/>
      <c r="NXR42" s="636"/>
      <c r="NXS42" s="636"/>
      <c r="NXT42" s="636"/>
      <c r="NXU42" s="636"/>
      <c r="NXV42" s="636"/>
      <c r="NXW42" s="636"/>
      <c r="NXX42" s="636"/>
      <c r="NXY42" s="636"/>
      <c r="NXZ42" s="636"/>
      <c r="NYA42" s="636"/>
      <c r="NYB42" s="636"/>
      <c r="NYC42" s="636"/>
      <c r="NYD42" s="636"/>
      <c r="NYE42" s="636"/>
      <c r="NYF42" s="636"/>
      <c r="NYG42" s="636"/>
      <c r="NYH42" s="636"/>
      <c r="NYI42" s="636"/>
      <c r="NYJ42" s="636"/>
      <c r="NYK42" s="636"/>
      <c r="NYL42" s="636"/>
      <c r="NYM42" s="636"/>
      <c r="NYN42" s="636"/>
      <c r="NYO42" s="636"/>
      <c r="NYP42" s="636"/>
      <c r="NYQ42" s="636"/>
      <c r="NYR42" s="636"/>
      <c r="NYS42" s="636"/>
      <c r="NYT42" s="636"/>
      <c r="NYU42" s="636"/>
      <c r="NYV42" s="636"/>
      <c r="NYW42" s="636"/>
      <c r="NYX42" s="636"/>
      <c r="NYY42" s="636"/>
      <c r="NYZ42" s="636"/>
      <c r="NZA42" s="636"/>
      <c r="NZB42" s="636"/>
      <c r="NZC42" s="636"/>
      <c r="NZD42" s="636"/>
      <c r="NZE42" s="636"/>
      <c r="NZF42" s="636"/>
      <c r="NZG42" s="636"/>
      <c r="NZH42" s="636"/>
      <c r="NZI42" s="636"/>
      <c r="NZJ42" s="636"/>
      <c r="NZK42" s="636"/>
      <c r="NZL42" s="636"/>
      <c r="NZM42" s="636"/>
      <c r="NZN42" s="636"/>
      <c r="NZO42" s="636"/>
      <c r="NZP42" s="636"/>
      <c r="NZQ42" s="636"/>
      <c r="NZR42" s="636"/>
      <c r="NZS42" s="636"/>
      <c r="NZT42" s="636"/>
      <c r="NZU42" s="636"/>
      <c r="NZV42" s="636"/>
      <c r="NZW42" s="636"/>
      <c r="NZX42" s="636"/>
      <c r="NZY42" s="636"/>
      <c r="NZZ42" s="636"/>
      <c r="OAA42" s="636"/>
      <c r="OAB42" s="636"/>
      <c r="OAC42" s="636"/>
      <c r="OAD42" s="636"/>
      <c r="OAE42" s="636"/>
      <c r="OAF42" s="636"/>
      <c r="OAG42" s="636"/>
      <c r="OAH42" s="636"/>
      <c r="OAI42" s="636"/>
      <c r="OAJ42" s="636"/>
      <c r="OAK42" s="636"/>
      <c r="OAL42" s="636"/>
      <c r="OAM42" s="636"/>
      <c r="OAN42" s="636"/>
      <c r="OAO42" s="636"/>
      <c r="OAP42" s="636"/>
      <c r="OAQ42" s="636"/>
      <c r="OAR42" s="636"/>
      <c r="OAS42" s="636"/>
      <c r="OAT42" s="636"/>
      <c r="OAU42" s="636"/>
      <c r="OAV42" s="636"/>
      <c r="OAW42" s="636"/>
      <c r="OAX42" s="636"/>
      <c r="OAY42" s="636"/>
      <c r="OAZ42" s="636"/>
      <c r="OBA42" s="636"/>
      <c r="OBB42" s="636"/>
      <c r="OBC42" s="636"/>
      <c r="OBD42" s="636"/>
      <c r="OBE42" s="636"/>
      <c r="OBF42" s="636"/>
      <c r="OBG42" s="636"/>
      <c r="OBH42" s="636"/>
      <c r="OBI42" s="636"/>
      <c r="OBJ42" s="636"/>
      <c r="OBK42" s="636"/>
      <c r="OBL42" s="636"/>
      <c r="OBM42" s="636"/>
      <c r="OBN42" s="636"/>
      <c r="OBO42" s="636"/>
      <c r="OBP42" s="636"/>
      <c r="OBQ42" s="636"/>
      <c r="OBR42" s="636"/>
      <c r="OBS42" s="636"/>
      <c r="OBT42" s="636"/>
      <c r="OBU42" s="636"/>
      <c r="OBV42" s="636"/>
      <c r="OBW42" s="636"/>
      <c r="OBX42" s="636"/>
      <c r="OBY42" s="636"/>
      <c r="OBZ42" s="636"/>
      <c r="OCA42" s="636"/>
      <c r="OCB42" s="636"/>
      <c r="OCC42" s="636"/>
      <c r="OCD42" s="636"/>
      <c r="OCE42" s="636"/>
      <c r="OCF42" s="636"/>
      <c r="OCG42" s="636"/>
      <c r="OCH42" s="636"/>
      <c r="OCI42" s="636"/>
      <c r="OCJ42" s="636"/>
      <c r="OCK42" s="636"/>
      <c r="OCL42" s="636"/>
      <c r="OCM42" s="636"/>
      <c r="OCN42" s="636"/>
      <c r="OCO42" s="636"/>
      <c r="OCP42" s="636"/>
      <c r="OCQ42" s="636"/>
      <c r="OCR42" s="636"/>
      <c r="OCS42" s="636"/>
      <c r="OCT42" s="636"/>
      <c r="OCU42" s="636"/>
      <c r="OCV42" s="636"/>
      <c r="OCW42" s="636"/>
      <c r="OCX42" s="636"/>
      <c r="OCY42" s="636"/>
      <c r="OCZ42" s="636"/>
      <c r="ODA42" s="636"/>
      <c r="ODB42" s="636"/>
      <c r="ODC42" s="636"/>
      <c r="ODD42" s="636"/>
      <c r="ODE42" s="636"/>
      <c r="ODF42" s="636"/>
      <c r="ODG42" s="636"/>
      <c r="ODH42" s="636"/>
      <c r="ODI42" s="636"/>
      <c r="ODJ42" s="636"/>
      <c r="ODK42" s="636"/>
      <c r="ODL42" s="636"/>
      <c r="ODM42" s="636"/>
      <c r="ODN42" s="636"/>
      <c r="ODO42" s="636"/>
      <c r="ODP42" s="636"/>
      <c r="ODQ42" s="636"/>
      <c r="ODR42" s="636"/>
      <c r="ODS42" s="636"/>
      <c r="ODT42" s="636"/>
      <c r="ODU42" s="636"/>
      <c r="ODV42" s="636"/>
      <c r="ODW42" s="636"/>
      <c r="ODX42" s="636"/>
      <c r="ODY42" s="636"/>
      <c r="ODZ42" s="636"/>
      <c r="OEA42" s="636"/>
      <c r="OEB42" s="636"/>
      <c r="OEC42" s="636"/>
      <c r="OED42" s="636"/>
      <c r="OEE42" s="636"/>
      <c r="OEF42" s="636"/>
      <c r="OEG42" s="636"/>
      <c r="OEH42" s="636"/>
      <c r="OEI42" s="636"/>
      <c r="OEJ42" s="636"/>
      <c r="OEK42" s="636"/>
      <c r="OEL42" s="636"/>
      <c r="OEM42" s="636"/>
      <c r="OEN42" s="636"/>
      <c r="OEO42" s="636"/>
      <c r="OEP42" s="636"/>
      <c r="OEQ42" s="636"/>
      <c r="OER42" s="636"/>
      <c r="OES42" s="636"/>
      <c r="OET42" s="636"/>
      <c r="OEU42" s="636"/>
      <c r="OEV42" s="636"/>
      <c r="OEW42" s="636"/>
      <c r="OEX42" s="636"/>
      <c r="OEY42" s="636"/>
      <c r="OEZ42" s="636"/>
      <c r="OFA42" s="636"/>
      <c r="OFB42" s="636"/>
      <c r="OFC42" s="636"/>
      <c r="OFD42" s="636"/>
      <c r="OFE42" s="636"/>
      <c r="OFF42" s="636"/>
      <c r="OFG42" s="636"/>
      <c r="OFH42" s="636"/>
      <c r="OFI42" s="636"/>
      <c r="OFJ42" s="636"/>
      <c r="OFK42" s="636"/>
      <c r="OFL42" s="636"/>
      <c r="OFM42" s="636"/>
      <c r="OFN42" s="636"/>
      <c r="OFO42" s="636"/>
      <c r="OFP42" s="636"/>
      <c r="OFQ42" s="636"/>
      <c r="OFR42" s="636"/>
      <c r="OFS42" s="636"/>
      <c r="OFT42" s="636"/>
      <c r="OFU42" s="636"/>
      <c r="OFV42" s="636"/>
      <c r="OFW42" s="636"/>
      <c r="OFX42" s="636"/>
      <c r="OFY42" s="636"/>
      <c r="OFZ42" s="636"/>
      <c r="OGA42" s="636"/>
      <c r="OGB42" s="636"/>
      <c r="OGC42" s="636"/>
      <c r="OGD42" s="636"/>
      <c r="OGE42" s="636"/>
      <c r="OGF42" s="636"/>
      <c r="OGG42" s="636"/>
      <c r="OGH42" s="636"/>
      <c r="OGI42" s="636"/>
      <c r="OGJ42" s="636"/>
      <c r="OGK42" s="636"/>
      <c r="OGL42" s="636"/>
      <c r="OGM42" s="636"/>
      <c r="OGN42" s="636"/>
      <c r="OGO42" s="636"/>
      <c r="OGP42" s="636"/>
      <c r="OGQ42" s="636"/>
      <c r="OGR42" s="636"/>
      <c r="OGS42" s="636"/>
      <c r="OGT42" s="636"/>
      <c r="OGU42" s="636"/>
      <c r="OGV42" s="636"/>
      <c r="OGW42" s="636"/>
      <c r="OGX42" s="636"/>
      <c r="OGY42" s="636"/>
      <c r="OGZ42" s="636"/>
      <c r="OHA42" s="636"/>
      <c r="OHB42" s="636"/>
      <c r="OHC42" s="636"/>
      <c r="OHD42" s="636"/>
      <c r="OHE42" s="636"/>
      <c r="OHF42" s="636"/>
      <c r="OHG42" s="636"/>
      <c r="OHH42" s="636"/>
      <c r="OHI42" s="636"/>
      <c r="OHJ42" s="636"/>
      <c r="OHK42" s="636"/>
      <c r="OHL42" s="636"/>
      <c r="OHM42" s="636"/>
      <c r="OHN42" s="636"/>
      <c r="OHO42" s="636"/>
      <c r="OHP42" s="636"/>
      <c r="OHQ42" s="636"/>
      <c r="OHR42" s="636"/>
      <c r="OHS42" s="636"/>
      <c r="OHT42" s="636"/>
      <c r="OHU42" s="636"/>
      <c r="OHV42" s="636"/>
      <c r="OHW42" s="636"/>
      <c r="OHX42" s="636"/>
      <c r="OHY42" s="636"/>
      <c r="OHZ42" s="636"/>
      <c r="OIA42" s="636"/>
      <c r="OIB42" s="636"/>
      <c r="OIC42" s="636"/>
      <c r="OID42" s="636"/>
      <c r="OIE42" s="636"/>
      <c r="OIF42" s="636"/>
      <c r="OIG42" s="636"/>
      <c r="OIH42" s="636"/>
      <c r="OII42" s="636"/>
      <c r="OIJ42" s="636"/>
      <c r="OIK42" s="636"/>
      <c r="OIL42" s="636"/>
      <c r="OIM42" s="636"/>
      <c r="OIN42" s="636"/>
      <c r="OIO42" s="636"/>
      <c r="OIP42" s="636"/>
      <c r="OIQ42" s="636"/>
      <c r="OIR42" s="636"/>
      <c r="OIS42" s="636"/>
      <c r="OIT42" s="636"/>
      <c r="OIU42" s="636"/>
      <c r="OIV42" s="636"/>
      <c r="OIW42" s="636"/>
      <c r="OIX42" s="636"/>
      <c r="OIY42" s="636"/>
      <c r="OIZ42" s="636"/>
      <c r="OJA42" s="636"/>
      <c r="OJB42" s="636"/>
      <c r="OJC42" s="636"/>
      <c r="OJD42" s="636"/>
      <c r="OJE42" s="636"/>
      <c r="OJF42" s="636"/>
      <c r="OJG42" s="636"/>
      <c r="OJH42" s="636"/>
      <c r="OJI42" s="636"/>
      <c r="OJJ42" s="636"/>
      <c r="OJK42" s="636"/>
      <c r="OJL42" s="636"/>
      <c r="OJM42" s="636"/>
      <c r="OJN42" s="636"/>
      <c r="OJO42" s="636"/>
      <c r="OJP42" s="636"/>
      <c r="OJQ42" s="636"/>
      <c r="OJR42" s="636"/>
      <c r="OJS42" s="636"/>
      <c r="OJT42" s="636"/>
      <c r="OJU42" s="636"/>
      <c r="OJV42" s="636"/>
      <c r="OJW42" s="636"/>
      <c r="OJX42" s="636"/>
      <c r="OJY42" s="636"/>
      <c r="OJZ42" s="636"/>
      <c r="OKA42" s="636"/>
      <c r="OKB42" s="636"/>
      <c r="OKC42" s="636"/>
      <c r="OKD42" s="636"/>
      <c r="OKE42" s="636"/>
      <c r="OKF42" s="636"/>
      <c r="OKG42" s="636"/>
      <c r="OKH42" s="636"/>
      <c r="OKI42" s="636"/>
      <c r="OKJ42" s="636"/>
      <c r="OKK42" s="636"/>
      <c r="OKL42" s="636"/>
      <c r="OKM42" s="636"/>
      <c r="OKN42" s="636"/>
      <c r="OKO42" s="636"/>
      <c r="OKP42" s="636"/>
      <c r="OKQ42" s="636"/>
      <c r="OKR42" s="636"/>
      <c r="OKS42" s="636"/>
      <c r="OKT42" s="636"/>
      <c r="OKU42" s="636"/>
      <c r="OKV42" s="636"/>
      <c r="OKW42" s="636"/>
      <c r="OKX42" s="636"/>
      <c r="OKY42" s="636"/>
      <c r="OKZ42" s="636"/>
      <c r="OLA42" s="636"/>
      <c r="OLB42" s="636"/>
      <c r="OLC42" s="636"/>
      <c r="OLD42" s="636"/>
      <c r="OLE42" s="636"/>
      <c r="OLF42" s="636"/>
      <c r="OLG42" s="636"/>
      <c r="OLH42" s="636"/>
      <c r="OLI42" s="636"/>
      <c r="OLJ42" s="636"/>
      <c r="OLK42" s="636"/>
      <c r="OLL42" s="636"/>
      <c r="OLM42" s="636"/>
      <c r="OLN42" s="636"/>
      <c r="OLO42" s="636"/>
      <c r="OLP42" s="636"/>
      <c r="OLQ42" s="636"/>
      <c r="OLR42" s="636"/>
      <c r="OLS42" s="636"/>
      <c r="OLT42" s="636"/>
      <c r="OLU42" s="636"/>
      <c r="OLV42" s="636"/>
      <c r="OLW42" s="636"/>
      <c r="OLX42" s="636"/>
      <c r="OLY42" s="636"/>
      <c r="OLZ42" s="636"/>
      <c r="OMA42" s="636"/>
      <c r="OMB42" s="636"/>
      <c r="OMC42" s="636"/>
      <c r="OMD42" s="636"/>
      <c r="OME42" s="636"/>
      <c r="OMF42" s="636"/>
      <c r="OMG42" s="636"/>
      <c r="OMH42" s="636"/>
      <c r="OMI42" s="636"/>
      <c r="OMJ42" s="636"/>
      <c r="OMK42" s="636"/>
      <c r="OML42" s="636"/>
      <c r="OMM42" s="636"/>
      <c r="OMN42" s="636"/>
      <c r="OMO42" s="636"/>
      <c r="OMP42" s="636"/>
      <c r="OMQ42" s="636"/>
      <c r="OMR42" s="636"/>
      <c r="OMS42" s="636"/>
      <c r="OMT42" s="636"/>
      <c r="OMU42" s="636"/>
      <c r="OMV42" s="636"/>
      <c r="OMW42" s="636"/>
      <c r="OMX42" s="636"/>
      <c r="OMY42" s="636"/>
      <c r="OMZ42" s="636"/>
      <c r="ONA42" s="636"/>
      <c r="ONB42" s="636"/>
      <c r="ONC42" s="636"/>
      <c r="OND42" s="636"/>
      <c r="ONE42" s="636"/>
      <c r="ONF42" s="636"/>
      <c r="ONG42" s="636"/>
      <c r="ONH42" s="636"/>
      <c r="ONI42" s="636"/>
      <c r="ONJ42" s="636"/>
      <c r="ONK42" s="636"/>
      <c r="ONL42" s="636"/>
      <c r="ONM42" s="636"/>
      <c r="ONN42" s="636"/>
      <c r="ONO42" s="636"/>
      <c r="ONP42" s="636"/>
      <c r="ONQ42" s="636"/>
      <c r="ONR42" s="636"/>
      <c r="ONS42" s="636"/>
      <c r="ONT42" s="636"/>
      <c r="ONU42" s="636"/>
      <c r="ONV42" s="636"/>
      <c r="ONW42" s="636"/>
      <c r="ONX42" s="636"/>
      <c r="ONY42" s="636"/>
      <c r="ONZ42" s="636"/>
      <c r="OOA42" s="636"/>
      <c r="OOB42" s="636"/>
      <c r="OOC42" s="636"/>
      <c r="OOD42" s="636"/>
      <c r="OOE42" s="636"/>
      <c r="OOF42" s="636"/>
      <c r="OOG42" s="636"/>
      <c r="OOH42" s="636"/>
      <c r="OOI42" s="636"/>
      <c r="OOJ42" s="636"/>
      <c r="OOK42" s="636"/>
      <c r="OOL42" s="636"/>
      <c r="OOM42" s="636"/>
      <c r="OON42" s="636"/>
      <c r="OOO42" s="636"/>
      <c r="OOP42" s="636"/>
      <c r="OOQ42" s="636"/>
      <c r="OOR42" s="636"/>
      <c r="OOS42" s="636"/>
      <c r="OOT42" s="636"/>
      <c r="OOU42" s="636"/>
      <c r="OOV42" s="636"/>
      <c r="OOW42" s="636"/>
      <c r="OOX42" s="636"/>
      <c r="OOY42" s="636"/>
      <c r="OOZ42" s="636"/>
      <c r="OPA42" s="636"/>
      <c r="OPB42" s="636"/>
      <c r="OPC42" s="636"/>
      <c r="OPD42" s="636"/>
      <c r="OPE42" s="636"/>
      <c r="OPF42" s="636"/>
      <c r="OPG42" s="636"/>
      <c r="OPH42" s="636"/>
      <c r="OPI42" s="636"/>
      <c r="OPJ42" s="636"/>
      <c r="OPK42" s="636"/>
      <c r="OPL42" s="636"/>
      <c r="OPM42" s="636"/>
      <c r="OPN42" s="636"/>
      <c r="OPO42" s="636"/>
      <c r="OPP42" s="636"/>
      <c r="OPQ42" s="636"/>
      <c r="OPR42" s="636"/>
      <c r="OPS42" s="636"/>
      <c r="OPT42" s="636"/>
      <c r="OPU42" s="636"/>
      <c r="OPV42" s="636"/>
      <c r="OPW42" s="636"/>
      <c r="OPX42" s="636"/>
      <c r="OPY42" s="636"/>
      <c r="OPZ42" s="636"/>
      <c r="OQA42" s="636"/>
      <c r="OQB42" s="636"/>
      <c r="OQC42" s="636"/>
      <c r="OQD42" s="636"/>
      <c r="OQE42" s="636"/>
      <c r="OQF42" s="636"/>
      <c r="OQG42" s="636"/>
      <c r="OQH42" s="636"/>
      <c r="OQI42" s="636"/>
      <c r="OQJ42" s="636"/>
      <c r="OQK42" s="636"/>
      <c r="OQL42" s="636"/>
      <c r="OQM42" s="636"/>
      <c r="OQN42" s="636"/>
      <c r="OQO42" s="636"/>
      <c r="OQP42" s="636"/>
      <c r="OQQ42" s="636"/>
      <c r="OQR42" s="636"/>
      <c r="OQS42" s="636"/>
      <c r="OQT42" s="636"/>
      <c r="OQU42" s="636"/>
      <c r="OQV42" s="636"/>
      <c r="OQW42" s="636"/>
      <c r="OQX42" s="636"/>
      <c r="OQY42" s="636"/>
      <c r="OQZ42" s="636"/>
      <c r="ORA42" s="636"/>
      <c r="ORB42" s="636"/>
      <c r="ORC42" s="636"/>
      <c r="ORD42" s="636"/>
      <c r="ORE42" s="636"/>
      <c r="ORF42" s="636"/>
      <c r="ORG42" s="636"/>
      <c r="ORH42" s="636"/>
      <c r="ORI42" s="636"/>
      <c r="ORJ42" s="636"/>
      <c r="ORK42" s="636"/>
      <c r="ORL42" s="636"/>
      <c r="ORM42" s="636"/>
      <c r="ORN42" s="636"/>
      <c r="ORO42" s="636"/>
      <c r="ORP42" s="636"/>
      <c r="ORQ42" s="636"/>
      <c r="ORR42" s="636"/>
      <c r="ORS42" s="636"/>
      <c r="ORT42" s="636"/>
      <c r="ORU42" s="636"/>
      <c r="ORV42" s="636"/>
      <c r="ORW42" s="636"/>
      <c r="ORX42" s="636"/>
      <c r="ORY42" s="636"/>
      <c r="ORZ42" s="636"/>
      <c r="OSA42" s="636"/>
      <c r="OSB42" s="636"/>
      <c r="OSC42" s="636"/>
      <c r="OSD42" s="636"/>
      <c r="OSE42" s="636"/>
      <c r="OSF42" s="636"/>
      <c r="OSG42" s="636"/>
      <c r="OSH42" s="636"/>
      <c r="OSI42" s="636"/>
      <c r="OSJ42" s="636"/>
      <c r="OSK42" s="636"/>
      <c r="OSL42" s="636"/>
      <c r="OSM42" s="636"/>
      <c r="OSN42" s="636"/>
      <c r="OSO42" s="636"/>
      <c r="OSP42" s="636"/>
      <c r="OSQ42" s="636"/>
      <c r="OSR42" s="636"/>
      <c r="OSS42" s="636"/>
      <c r="OST42" s="636"/>
      <c r="OSU42" s="636"/>
      <c r="OSV42" s="636"/>
      <c r="OSW42" s="636"/>
      <c r="OSX42" s="636"/>
      <c r="OSY42" s="636"/>
      <c r="OSZ42" s="636"/>
      <c r="OTA42" s="636"/>
      <c r="OTB42" s="636"/>
      <c r="OTC42" s="636"/>
      <c r="OTD42" s="636"/>
      <c r="OTE42" s="636"/>
      <c r="OTF42" s="636"/>
      <c r="OTG42" s="636"/>
      <c r="OTH42" s="636"/>
      <c r="OTI42" s="636"/>
      <c r="OTJ42" s="636"/>
      <c r="OTK42" s="636"/>
      <c r="OTL42" s="636"/>
      <c r="OTM42" s="636"/>
      <c r="OTN42" s="636"/>
      <c r="OTO42" s="636"/>
      <c r="OTP42" s="636"/>
      <c r="OTQ42" s="636"/>
      <c r="OTR42" s="636"/>
      <c r="OTS42" s="636"/>
      <c r="OTT42" s="636"/>
      <c r="OTU42" s="636"/>
      <c r="OTV42" s="636"/>
      <c r="OTW42" s="636"/>
      <c r="OTX42" s="636"/>
      <c r="OTY42" s="636"/>
      <c r="OTZ42" s="636"/>
      <c r="OUA42" s="636"/>
      <c r="OUB42" s="636"/>
      <c r="OUC42" s="636"/>
      <c r="OUD42" s="636"/>
      <c r="OUE42" s="636"/>
      <c r="OUF42" s="636"/>
      <c r="OUG42" s="636"/>
      <c r="OUH42" s="636"/>
      <c r="OUI42" s="636"/>
      <c r="OUJ42" s="636"/>
      <c r="OUK42" s="636"/>
      <c r="OUL42" s="636"/>
      <c r="OUM42" s="636"/>
      <c r="OUN42" s="636"/>
      <c r="OUO42" s="636"/>
      <c r="OUP42" s="636"/>
      <c r="OUQ42" s="636"/>
      <c r="OUR42" s="636"/>
      <c r="OUS42" s="636"/>
      <c r="OUT42" s="636"/>
      <c r="OUU42" s="636"/>
      <c r="OUV42" s="636"/>
      <c r="OUW42" s="636"/>
      <c r="OUX42" s="636"/>
      <c r="OUY42" s="636"/>
      <c r="OUZ42" s="636"/>
      <c r="OVA42" s="636"/>
      <c r="OVB42" s="636"/>
      <c r="OVC42" s="636"/>
      <c r="OVD42" s="636"/>
      <c r="OVE42" s="636"/>
      <c r="OVF42" s="636"/>
      <c r="OVG42" s="636"/>
      <c r="OVH42" s="636"/>
      <c r="OVI42" s="636"/>
      <c r="OVJ42" s="636"/>
      <c r="OVK42" s="636"/>
      <c r="OVL42" s="636"/>
      <c r="OVM42" s="636"/>
      <c r="OVN42" s="636"/>
      <c r="OVO42" s="636"/>
      <c r="OVP42" s="636"/>
      <c r="OVQ42" s="636"/>
      <c r="OVR42" s="636"/>
      <c r="OVS42" s="636"/>
      <c r="OVT42" s="636"/>
      <c r="OVU42" s="636"/>
      <c r="OVV42" s="636"/>
      <c r="OVW42" s="636"/>
      <c r="OVX42" s="636"/>
      <c r="OVY42" s="636"/>
      <c r="OVZ42" s="636"/>
      <c r="OWA42" s="636"/>
      <c r="OWB42" s="636"/>
      <c r="OWC42" s="636"/>
      <c r="OWD42" s="636"/>
      <c r="OWE42" s="636"/>
      <c r="OWF42" s="636"/>
      <c r="OWG42" s="636"/>
      <c r="OWH42" s="636"/>
      <c r="OWI42" s="636"/>
      <c r="OWJ42" s="636"/>
      <c r="OWK42" s="636"/>
      <c r="OWL42" s="636"/>
      <c r="OWM42" s="636"/>
      <c r="OWN42" s="636"/>
      <c r="OWO42" s="636"/>
      <c r="OWP42" s="636"/>
      <c r="OWQ42" s="636"/>
      <c r="OWR42" s="636"/>
      <c r="OWS42" s="636"/>
      <c r="OWT42" s="636"/>
      <c r="OWU42" s="636"/>
      <c r="OWV42" s="636"/>
      <c r="OWW42" s="636"/>
      <c r="OWX42" s="636"/>
      <c r="OWY42" s="636"/>
      <c r="OWZ42" s="636"/>
      <c r="OXA42" s="636"/>
      <c r="OXB42" s="636"/>
      <c r="OXC42" s="636"/>
      <c r="OXD42" s="636"/>
      <c r="OXE42" s="636"/>
      <c r="OXF42" s="636"/>
      <c r="OXG42" s="636"/>
      <c r="OXH42" s="636"/>
      <c r="OXI42" s="636"/>
      <c r="OXJ42" s="636"/>
      <c r="OXK42" s="636"/>
      <c r="OXL42" s="636"/>
      <c r="OXM42" s="636"/>
      <c r="OXN42" s="636"/>
      <c r="OXO42" s="636"/>
      <c r="OXP42" s="636"/>
      <c r="OXQ42" s="636"/>
      <c r="OXR42" s="636"/>
      <c r="OXS42" s="636"/>
      <c r="OXT42" s="636"/>
      <c r="OXU42" s="636"/>
      <c r="OXV42" s="636"/>
      <c r="OXW42" s="636"/>
      <c r="OXX42" s="636"/>
      <c r="OXY42" s="636"/>
      <c r="OXZ42" s="636"/>
      <c r="OYA42" s="636"/>
      <c r="OYB42" s="636"/>
      <c r="OYC42" s="636"/>
      <c r="OYD42" s="636"/>
      <c r="OYE42" s="636"/>
      <c r="OYF42" s="636"/>
      <c r="OYG42" s="636"/>
      <c r="OYH42" s="636"/>
      <c r="OYI42" s="636"/>
      <c r="OYJ42" s="636"/>
      <c r="OYK42" s="636"/>
      <c r="OYL42" s="636"/>
      <c r="OYM42" s="636"/>
      <c r="OYN42" s="636"/>
      <c r="OYO42" s="636"/>
      <c r="OYP42" s="636"/>
      <c r="OYQ42" s="636"/>
      <c r="OYR42" s="636"/>
      <c r="OYS42" s="636"/>
      <c r="OYT42" s="636"/>
      <c r="OYU42" s="636"/>
      <c r="OYV42" s="636"/>
      <c r="OYW42" s="636"/>
      <c r="OYX42" s="636"/>
      <c r="OYY42" s="636"/>
      <c r="OYZ42" s="636"/>
      <c r="OZA42" s="636"/>
      <c r="OZB42" s="636"/>
      <c r="OZC42" s="636"/>
      <c r="OZD42" s="636"/>
      <c r="OZE42" s="636"/>
      <c r="OZF42" s="636"/>
      <c r="OZG42" s="636"/>
      <c r="OZH42" s="636"/>
      <c r="OZI42" s="636"/>
      <c r="OZJ42" s="636"/>
      <c r="OZK42" s="636"/>
      <c r="OZL42" s="636"/>
      <c r="OZM42" s="636"/>
      <c r="OZN42" s="636"/>
      <c r="OZO42" s="636"/>
      <c r="OZP42" s="636"/>
      <c r="OZQ42" s="636"/>
      <c r="OZR42" s="636"/>
      <c r="OZS42" s="636"/>
      <c r="OZT42" s="636"/>
      <c r="OZU42" s="636"/>
      <c r="OZV42" s="636"/>
      <c r="OZW42" s="636"/>
      <c r="OZX42" s="636"/>
      <c r="OZY42" s="636"/>
      <c r="OZZ42" s="636"/>
      <c r="PAA42" s="636"/>
      <c r="PAB42" s="636"/>
      <c r="PAC42" s="636"/>
      <c r="PAD42" s="636"/>
      <c r="PAE42" s="636"/>
      <c r="PAF42" s="636"/>
      <c r="PAG42" s="636"/>
      <c r="PAH42" s="636"/>
      <c r="PAI42" s="636"/>
      <c r="PAJ42" s="636"/>
      <c r="PAK42" s="636"/>
      <c r="PAL42" s="636"/>
      <c r="PAM42" s="636"/>
      <c r="PAN42" s="636"/>
      <c r="PAO42" s="636"/>
      <c r="PAP42" s="636"/>
      <c r="PAQ42" s="636"/>
      <c r="PAR42" s="636"/>
      <c r="PAS42" s="636"/>
      <c r="PAT42" s="636"/>
      <c r="PAU42" s="636"/>
      <c r="PAV42" s="636"/>
      <c r="PAW42" s="636"/>
      <c r="PAX42" s="636"/>
      <c r="PAY42" s="636"/>
      <c r="PAZ42" s="636"/>
      <c r="PBA42" s="636"/>
      <c r="PBB42" s="636"/>
      <c r="PBC42" s="636"/>
      <c r="PBD42" s="636"/>
      <c r="PBE42" s="636"/>
      <c r="PBF42" s="636"/>
      <c r="PBG42" s="636"/>
      <c r="PBH42" s="636"/>
      <c r="PBI42" s="636"/>
      <c r="PBJ42" s="636"/>
      <c r="PBK42" s="636"/>
      <c r="PBL42" s="636"/>
      <c r="PBM42" s="636"/>
      <c r="PBN42" s="636"/>
      <c r="PBO42" s="636"/>
      <c r="PBP42" s="636"/>
      <c r="PBQ42" s="636"/>
      <c r="PBR42" s="636"/>
      <c r="PBS42" s="636"/>
      <c r="PBT42" s="636"/>
      <c r="PBU42" s="636"/>
      <c r="PBV42" s="636"/>
      <c r="PBW42" s="636"/>
      <c r="PBX42" s="636"/>
      <c r="PBY42" s="636"/>
      <c r="PBZ42" s="636"/>
      <c r="PCA42" s="636"/>
      <c r="PCB42" s="636"/>
      <c r="PCC42" s="636"/>
      <c r="PCD42" s="636"/>
      <c r="PCE42" s="636"/>
      <c r="PCF42" s="636"/>
      <c r="PCG42" s="636"/>
      <c r="PCH42" s="636"/>
      <c r="PCI42" s="636"/>
      <c r="PCJ42" s="636"/>
      <c r="PCK42" s="636"/>
      <c r="PCL42" s="636"/>
      <c r="PCM42" s="636"/>
      <c r="PCN42" s="636"/>
      <c r="PCO42" s="636"/>
      <c r="PCP42" s="636"/>
      <c r="PCQ42" s="636"/>
      <c r="PCR42" s="636"/>
      <c r="PCS42" s="636"/>
      <c r="PCT42" s="636"/>
      <c r="PCU42" s="636"/>
      <c r="PCV42" s="636"/>
      <c r="PCW42" s="636"/>
      <c r="PCX42" s="636"/>
      <c r="PCY42" s="636"/>
      <c r="PCZ42" s="636"/>
      <c r="PDA42" s="636"/>
      <c r="PDB42" s="636"/>
      <c r="PDC42" s="636"/>
      <c r="PDD42" s="636"/>
      <c r="PDE42" s="636"/>
      <c r="PDF42" s="636"/>
      <c r="PDG42" s="636"/>
      <c r="PDH42" s="636"/>
      <c r="PDI42" s="636"/>
      <c r="PDJ42" s="636"/>
      <c r="PDK42" s="636"/>
      <c r="PDL42" s="636"/>
      <c r="PDM42" s="636"/>
      <c r="PDN42" s="636"/>
      <c r="PDO42" s="636"/>
      <c r="PDP42" s="636"/>
      <c r="PDQ42" s="636"/>
      <c r="PDR42" s="636"/>
      <c r="PDS42" s="636"/>
      <c r="PDT42" s="636"/>
      <c r="PDU42" s="636"/>
      <c r="PDV42" s="636"/>
      <c r="PDW42" s="636"/>
      <c r="PDX42" s="636"/>
      <c r="PDY42" s="636"/>
      <c r="PDZ42" s="636"/>
      <c r="PEA42" s="636"/>
      <c r="PEB42" s="636"/>
      <c r="PEC42" s="636"/>
      <c r="PED42" s="636"/>
      <c r="PEE42" s="636"/>
      <c r="PEF42" s="636"/>
      <c r="PEG42" s="636"/>
      <c r="PEH42" s="636"/>
      <c r="PEI42" s="636"/>
      <c r="PEJ42" s="636"/>
      <c r="PEK42" s="636"/>
      <c r="PEL42" s="636"/>
      <c r="PEM42" s="636"/>
      <c r="PEN42" s="636"/>
      <c r="PEO42" s="636"/>
      <c r="PEP42" s="636"/>
      <c r="PEQ42" s="636"/>
      <c r="PER42" s="636"/>
      <c r="PES42" s="636"/>
      <c r="PET42" s="636"/>
      <c r="PEU42" s="636"/>
      <c r="PEV42" s="636"/>
      <c r="PEW42" s="636"/>
      <c r="PEX42" s="636"/>
      <c r="PEY42" s="636"/>
      <c r="PEZ42" s="636"/>
      <c r="PFA42" s="636"/>
      <c r="PFB42" s="636"/>
      <c r="PFC42" s="636"/>
      <c r="PFD42" s="636"/>
      <c r="PFE42" s="636"/>
      <c r="PFF42" s="636"/>
      <c r="PFG42" s="636"/>
      <c r="PFH42" s="636"/>
      <c r="PFI42" s="636"/>
      <c r="PFJ42" s="636"/>
      <c r="PFK42" s="636"/>
      <c r="PFL42" s="636"/>
      <c r="PFM42" s="636"/>
      <c r="PFN42" s="636"/>
      <c r="PFO42" s="636"/>
      <c r="PFP42" s="636"/>
      <c r="PFQ42" s="636"/>
      <c r="PFR42" s="636"/>
      <c r="PFS42" s="636"/>
      <c r="PFT42" s="636"/>
      <c r="PFU42" s="636"/>
      <c r="PFV42" s="636"/>
      <c r="PFW42" s="636"/>
      <c r="PFX42" s="636"/>
      <c r="PFY42" s="636"/>
      <c r="PFZ42" s="636"/>
      <c r="PGA42" s="636"/>
      <c r="PGB42" s="636"/>
      <c r="PGC42" s="636"/>
      <c r="PGD42" s="636"/>
      <c r="PGE42" s="636"/>
      <c r="PGF42" s="636"/>
      <c r="PGG42" s="636"/>
      <c r="PGH42" s="636"/>
      <c r="PGI42" s="636"/>
      <c r="PGJ42" s="636"/>
      <c r="PGK42" s="636"/>
      <c r="PGL42" s="636"/>
      <c r="PGM42" s="636"/>
      <c r="PGN42" s="636"/>
      <c r="PGO42" s="636"/>
      <c r="PGP42" s="636"/>
      <c r="PGQ42" s="636"/>
      <c r="PGR42" s="636"/>
      <c r="PGS42" s="636"/>
      <c r="PGT42" s="636"/>
      <c r="PGU42" s="636"/>
      <c r="PGV42" s="636"/>
      <c r="PGW42" s="636"/>
      <c r="PGX42" s="636"/>
      <c r="PGY42" s="636"/>
      <c r="PGZ42" s="636"/>
      <c r="PHA42" s="636"/>
      <c r="PHB42" s="636"/>
      <c r="PHC42" s="636"/>
      <c r="PHD42" s="636"/>
      <c r="PHE42" s="636"/>
      <c r="PHF42" s="636"/>
      <c r="PHG42" s="636"/>
      <c r="PHH42" s="636"/>
      <c r="PHI42" s="636"/>
      <c r="PHJ42" s="636"/>
      <c r="PHK42" s="636"/>
      <c r="PHL42" s="636"/>
      <c r="PHM42" s="636"/>
      <c r="PHN42" s="636"/>
      <c r="PHO42" s="636"/>
      <c r="PHP42" s="636"/>
      <c r="PHQ42" s="636"/>
      <c r="PHR42" s="636"/>
      <c r="PHS42" s="636"/>
      <c r="PHT42" s="636"/>
      <c r="PHU42" s="636"/>
      <c r="PHV42" s="636"/>
      <c r="PHW42" s="636"/>
      <c r="PHX42" s="636"/>
      <c r="PHY42" s="636"/>
      <c r="PHZ42" s="636"/>
      <c r="PIA42" s="636"/>
      <c r="PIB42" s="636"/>
      <c r="PIC42" s="636"/>
      <c r="PID42" s="636"/>
      <c r="PIE42" s="636"/>
      <c r="PIF42" s="636"/>
      <c r="PIG42" s="636"/>
      <c r="PIH42" s="636"/>
      <c r="PII42" s="636"/>
      <c r="PIJ42" s="636"/>
      <c r="PIK42" s="636"/>
      <c r="PIL42" s="636"/>
      <c r="PIM42" s="636"/>
      <c r="PIN42" s="636"/>
      <c r="PIO42" s="636"/>
      <c r="PIP42" s="636"/>
      <c r="PIQ42" s="636"/>
      <c r="PIR42" s="636"/>
      <c r="PIS42" s="636"/>
      <c r="PIT42" s="636"/>
      <c r="PIU42" s="636"/>
      <c r="PIV42" s="636"/>
      <c r="PIW42" s="636"/>
      <c r="PIX42" s="636"/>
      <c r="PIY42" s="636"/>
      <c r="PIZ42" s="636"/>
      <c r="PJA42" s="636"/>
      <c r="PJB42" s="636"/>
      <c r="PJC42" s="636"/>
      <c r="PJD42" s="636"/>
      <c r="PJE42" s="636"/>
      <c r="PJF42" s="636"/>
      <c r="PJG42" s="636"/>
      <c r="PJH42" s="636"/>
      <c r="PJI42" s="636"/>
      <c r="PJJ42" s="636"/>
      <c r="PJK42" s="636"/>
      <c r="PJL42" s="636"/>
      <c r="PJM42" s="636"/>
      <c r="PJN42" s="636"/>
      <c r="PJO42" s="636"/>
      <c r="PJP42" s="636"/>
      <c r="PJQ42" s="636"/>
      <c r="PJR42" s="636"/>
      <c r="PJS42" s="636"/>
      <c r="PJT42" s="636"/>
      <c r="PJU42" s="636"/>
      <c r="PJV42" s="636"/>
      <c r="PJW42" s="636"/>
      <c r="PJX42" s="636"/>
      <c r="PJY42" s="636"/>
      <c r="PJZ42" s="636"/>
      <c r="PKA42" s="636"/>
      <c r="PKB42" s="636"/>
      <c r="PKC42" s="636"/>
      <c r="PKD42" s="636"/>
      <c r="PKE42" s="636"/>
      <c r="PKF42" s="636"/>
      <c r="PKG42" s="636"/>
      <c r="PKH42" s="636"/>
      <c r="PKI42" s="636"/>
      <c r="PKJ42" s="636"/>
      <c r="PKK42" s="636"/>
      <c r="PKL42" s="636"/>
      <c r="PKM42" s="636"/>
      <c r="PKN42" s="636"/>
      <c r="PKO42" s="636"/>
      <c r="PKP42" s="636"/>
      <c r="PKQ42" s="636"/>
      <c r="PKR42" s="636"/>
      <c r="PKS42" s="636"/>
      <c r="PKT42" s="636"/>
      <c r="PKU42" s="636"/>
      <c r="PKV42" s="636"/>
      <c r="PKW42" s="636"/>
      <c r="PKX42" s="636"/>
      <c r="PKY42" s="636"/>
      <c r="PKZ42" s="636"/>
      <c r="PLA42" s="636"/>
      <c r="PLB42" s="636"/>
      <c r="PLC42" s="636"/>
      <c r="PLD42" s="636"/>
      <c r="PLE42" s="636"/>
      <c r="PLF42" s="636"/>
      <c r="PLG42" s="636"/>
      <c r="PLH42" s="636"/>
      <c r="PLI42" s="636"/>
      <c r="PLJ42" s="636"/>
      <c r="PLK42" s="636"/>
      <c r="PLL42" s="636"/>
      <c r="PLM42" s="636"/>
      <c r="PLN42" s="636"/>
      <c r="PLO42" s="636"/>
      <c r="PLP42" s="636"/>
      <c r="PLQ42" s="636"/>
      <c r="PLR42" s="636"/>
      <c r="PLS42" s="636"/>
      <c r="PLT42" s="636"/>
      <c r="PLU42" s="636"/>
      <c r="PLV42" s="636"/>
      <c r="PLW42" s="636"/>
      <c r="PLX42" s="636"/>
      <c r="PLY42" s="636"/>
      <c r="PLZ42" s="636"/>
      <c r="PMA42" s="636"/>
      <c r="PMB42" s="636"/>
      <c r="PMC42" s="636"/>
      <c r="PMD42" s="636"/>
      <c r="PME42" s="636"/>
      <c r="PMF42" s="636"/>
      <c r="PMG42" s="636"/>
      <c r="PMH42" s="636"/>
      <c r="PMI42" s="636"/>
      <c r="PMJ42" s="636"/>
      <c r="PMK42" s="636"/>
      <c r="PML42" s="636"/>
      <c r="PMM42" s="636"/>
      <c r="PMN42" s="636"/>
      <c r="PMO42" s="636"/>
      <c r="PMP42" s="636"/>
      <c r="PMQ42" s="636"/>
      <c r="PMR42" s="636"/>
      <c r="PMS42" s="636"/>
      <c r="PMT42" s="636"/>
      <c r="PMU42" s="636"/>
      <c r="PMV42" s="636"/>
      <c r="PMW42" s="636"/>
      <c r="PMX42" s="636"/>
      <c r="PMY42" s="636"/>
      <c r="PMZ42" s="636"/>
      <c r="PNA42" s="636"/>
      <c r="PNB42" s="636"/>
      <c r="PNC42" s="636"/>
      <c r="PND42" s="636"/>
      <c r="PNE42" s="636"/>
      <c r="PNF42" s="636"/>
      <c r="PNG42" s="636"/>
      <c r="PNH42" s="636"/>
      <c r="PNI42" s="636"/>
      <c r="PNJ42" s="636"/>
      <c r="PNK42" s="636"/>
      <c r="PNL42" s="636"/>
      <c r="PNM42" s="636"/>
      <c r="PNN42" s="636"/>
      <c r="PNO42" s="636"/>
      <c r="PNP42" s="636"/>
      <c r="PNQ42" s="636"/>
      <c r="PNR42" s="636"/>
      <c r="PNS42" s="636"/>
      <c r="PNT42" s="636"/>
      <c r="PNU42" s="636"/>
      <c r="PNV42" s="636"/>
      <c r="PNW42" s="636"/>
      <c r="PNX42" s="636"/>
      <c r="PNY42" s="636"/>
      <c r="PNZ42" s="636"/>
      <c r="POA42" s="636"/>
      <c r="POB42" s="636"/>
      <c r="POC42" s="636"/>
      <c r="POD42" s="636"/>
      <c r="POE42" s="636"/>
      <c r="POF42" s="636"/>
      <c r="POG42" s="636"/>
      <c r="POH42" s="636"/>
      <c r="POI42" s="636"/>
      <c r="POJ42" s="636"/>
      <c r="POK42" s="636"/>
      <c r="POL42" s="636"/>
      <c r="POM42" s="636"/>
      <c r="PON42" s="636"/>
      <c r="POO42" s="636"/>
      <c r="POP42" s="636"/>
      <c r="POQ42" s="636"/>
      <c r="POR42" s="636"/>
      <c r="POS42" s="636"/>
      <c r="POT42" s="636"/>
      <c r="POU42" s="636"/>
      <c r="POV42" s="636"/>
      <c r="POW42" s="636"/>
      <c r="POX42" s="636"/>
      <c r="POY42" s="636"/>
      <c r="POZ42" s="636"/>
      <c r="PPA42" s="636"/>
      <c r="PPB42" s="636"/>
      <c r="PPC42" s="636"/>
      <c r="PPD42" s="636"/>
      <c r="PPE42" s="636"/>
      <c r="PPF42" s="636"/>
      <c r="PPG42" s="636"/>
      <c r="PPH42" s="636"/>
      <c r="PPI42" s="636"/>
      <c r="PPJ42" s="636"/>
      <c r="PPK42" s="636"/>
      <c r="PPL42" s="636"/>
      <c r="PPM42" s="636"/>
      <c r="PPN42" s="636"/>
      <c r="PPO42" s="636"/>
      <c r="PPP42" s="636"/>
      <c r="PPQ42" s="636"/>
      <c r="PPR42" s="636"/>
      <c r="PPS42" s="636"/>
      <c r="PPT42" s="636"/>
      <c r="PPU42" s="636"/>
      <c r="PPV42" s="636"/>
      <c r="PPW42" s="636"/>
      <c r="PPX42" s="636"/>
      <c r="PPY42" s="636"/>
      <c r="PPZ42" s="636"/>
      <c r="PQA42" s="636"/>
      <c r="PQB42" s="636"/>
      <c r="PQC42" s="636"/>
      <c r="PQD42" s="636"/>
      <c r="PQE42" s="636"/>
      <c r="PQF42" s="636"/>
      <c r="PQG42" s="636"/>
      <c r="PQH42" s="636"/>
      <c r="PQI42" s="636"/>
      <c r="PQJ42" s="636"/>
      <c r="PQK42" s="636"/>
      <c r="PQL42" s="636"/>
      <c r="PQM42" s="636"/>
      <c r="PQN42" s="636"/>
      <c r="PQO42" s="636"/>
      <c r="PQP42" s="636"/>
      <c r="PQQ42" s="636"/>
      <c r="PQR42" s="636"/>
      <c r="PQS42" s="636"/>
      <c r="PQT42" s="636"/>
      <c r="PQU42" s="636"/>
      <c r="PQV42" s="636"/>
      <c r="PQW42" s="636"/>
      <c r="PQX42" s="636"/>
      <c r="PQY42" s="636"/>
      <c r="PQZ42" s="636"/>
      <c r="PRA42" s="636"/>
      <c r="PRB42" s="636"/>
      <c r="PRC42" s="636"/>
      <c r="PRD42" s="636"/>
      <c r="PRE42" s="636"/>
      <c r="PRF42" s="636"/>
      <c r="PRG42" s="636"/>
      <c r="PRH42" s="636"/>
      <c r="PRI42" s="636"/>
      <c r="PRJ42" s="636"/>
      <c r="PRK42" s="636"/>
      <c r="PRL42" s="636"/>
      <c r="PRM42" s="636"/>
      <c r="PRN42" s="636"/>
      <c r="PRO42" s="636"/>
      <c r="PRP42" s="636"/>
      <c r="PRQ42" s="636"/>
      <c r="PRR42" s="636"/>
      <c r="PRS42" s="636"/>
      <c r="PRT42" s="636"/>
      <c r="PRU42" s="636"/>
      <c r="PRV42" s="636"/>
      <c r="PRW42" s="636"/>
      <c r="PRX42" s="636"/>
      <c r="PRY42" s="636"/>
      <c r="PRZ42" s="636"/>
      <c r="PSA42" s="636"/>
      <c r="PSB42" s="636"/>
      <c r="PSC42" s="636"/>
      <c r="PSD42" s="636"/>
      <c r="PSE42" s="636"/>
      <c r="PSF42" s="636"/>
      <c r="PSG42" s="636"/>
      <c r="PSH42" s="636"/>
      <c r="PSI42" s="636"/>
      <c r="PSJ42" s="636"/>
      <c r="PSK42" s="636"/>
      <c r="PSL42" s="636"/>
      <c r="PSM42" s="636"/>
      <c r="PSN42" s="636"/>
      <c r="PSO42" s="636"/>
      <c r="PSP42" s="636"/>
      <c r="PSQ42" s="636"/>
      <c r="PSR42" s="636"/>
      <c r="PSS42" s="636"/>
      <c r="PST42" s="636"/>
      <c r="PSU42" s="636"/>
      <c r="PSV42" s="636"/>
      <c r="PSW42" s="636"/>
      <c r="PSX42" s="636"/>
      <c r="PSY42" s="636"/>
      <c r="PSZ42" s="636"/>
      <c r="PTA42" s="636"/>
      <c r="PTB42" s="636"/>
      <c r="PTC42" s="636"/>
      <c r="PTD42" s="636"/>
      <c r="PTE42" s="636"/>
      <c r="PTF42" s="636"/>
      <c r="PTG42" s="636"/>
      <c r="PTH42" s="636"/>
      <c r="PTI42" s="636"/>
      <c r="PTJ42" s="636"/>
      <c r="PTK42" s="636"/>
      <c r="PTL42" s="636"/>
      <c r="PTM42" s="636"/>
      <c r="PTN42" s="636"/>
      <c r="PTO42" s="636"/>
      <c r="PTP42" s="636"/>
      <c r="PTQ42" s="636"/>
      <c r="PTR42" s="636"/>
      <c r="PTS42" s="636"/>
      <c r="PTT42" s="636"/>
      <c r="PTU42" s="636"/>
      <c r="PTV42" s="636"/>
      <c r="PTW42" s="636"/>
      <c r="PTX42" s="636"/>
      <c r="PTY42" s="636"/>
      <c r="PTZ42" s="636"/>
      <c r="PUA42" s="636"/>
      <c r="PUB42" s="636"/>
      <c r="PUC42" s="636"/>
      <c r="PUD42" s="636"/>
      <c r="PUE42" s="636"/>
      <c r="PUF42" s="636"/>
      <c r="PUG42" s="636"/>
      <c r="PUH42" s="636"/>
      <c r="PUI42" s="636"/>
      <c r="PUJ42" s="636"/>
      <c r="PUK42" s="636"/>
      <c r="PUL42" s="636"/>
      <c r="PUM42" s="636"/>
      <c r="PUN42" s="636"/>
      <c r="PUO42" s="636"/>
      <c r="PUP42" s="636"/>
      <c r="PUQ42" s="636"/>
      <c r="PUR42" s="636"/>
      <c r="PUS42" s="636"/>
      <c r="PUT42" s="636"/>
      <c r="PUU42" s="636"/>
      <c r="PUV42" s="636"/>
      <c r="PUW42" s="636"/>
      <c r="PUX42" s="636"/>
      <c r="PUY42" s="636"/>
      <c r="PUZ42" s="636"/>
      <c r="PVA42" s="636"/>
      <c r="PVB42" s="636"/>
      <c r="PVC42" s="636"/>
      <c r="PVD42" s="636"/>
      <c r="PVE42" s="636"/>
      <c r="PVF42" s="636"/>
      <c r="PVG42" s="636"/>
      <c r="PVH42" s="636"/>
      <c r="PVI42" s="636"/>
      <c r="PVJ42" s="636"/>
      <c r="PVK42" s="636"/>
      <c r="PVL42" s="636"/>
      <c r="PVM42" s="636"/>
      <c r="PVN42" s="636"/>
      <c r="PVO42" s="636"/>
      <c r="PVP42" s="636"/>
      <c r="PVQ42" s="636"/>
      <c r="PVR42" s="636"/>
      <c r="PVS42" s="636"/>
      <c r="PVT42" s="636"/>
      <c r="PVU42" s="636"/>
      <c r="PVV42" s="636"/>
      <c r="PVW42" s="636"/>
      <c r="PVX42" s="636"/>
      <c r="PVY42" s="636"/>
      <c r="PVZ42" s="636"/>
      <c r="PWA42" s="636"/>
      <c r="PWB42" s="636"/>
      <c r="PWC42" s="636"/>
      <c r="PWD42" s="636"/>
      <c r="PWE42" s="636"/>
      <c r="PWF42" s="636"/>
      <c r="PWG42" s="636"/>
      <c r="PWH42" s="636"/>
      <c r="PWI42" s="636"/>
      <c r="PWJ42" s="636"/>
      <c r="PWK42" s="636"/>
      <c r="PWL42" s="636"/>
      <c r="PWM42" s="636"/>
      <c r="PWN42" s="636"/>
      <c r="PWO42" s="636"/>
      <c r="PWP42" s="636"/>
      <c r="PWQ42" s="636"/>
      <c r="PWR42" s="636"/>
      <c r="PWS42" s="636"/>
      <c r="PWT42" s="636"/>
      <c r="PWU42" s="636"/>
      <c r="PWV42" s="636"/>
      <c r="PWW42" s="636"/>
      <c r="PWX42" s="636"/>
      <c r="PWY42" s="636"/>
      <c r="PWZ42" s="636"/>
      <c r="PXA42" s="636"/>
      <c r="PXB42" s="636"/>
      <c r="PXC42" s="636"/>
      <c r="PXD42" s="636"/>
      <c r="PXE42" s="636"/>
      <c r="PXF42" s="636"/>
      <c r="PXG42" s="636"/>
      <c r="PXH42" s="636"/>
      <c r="PXI42" s="636"/>
      <c r="PXJ42" s="636"/>
      <c r="PXK42" s="636"/>
      <c r="PXL42" s="636"/>
      <c r="PXM42" s="636"/>
      <c r="PXN42" s="636"/>
      <c r="PXO42" s="636"/>
      <c r="PXP42" s="636"/>
      <c r="PXQ42" s="636"/>
      <c r="PXR42" s="636"/>
      <c r="PXS42" s="636"/>
      <c r="PXT42" s="636"/>
      <c r="PXU42" s="636"/>
      <c r="PXV42" s="636"/>
      <c r="PXW42" s="636"/>
      <c r="PXX42" s="636"/>
      <c r="PXY42" s="636"/>
      <c r="PXZ42" s="636"/>
      <c r="PYA42" s="636"/>
      <c r="PYB42" s="636"/>
      <c r="PYC42" s="636"/>
      <c r="PYD42" s="636"/>
      <c r="PYE42" s="636"/>
      <c r="PYF42" s="636"/>
      <c r="PYG42" s="636"/>
      <c r="PYH42" s="636"/>
      <c r="PYI42" s="636"/>
      <c r="PYJ42" s="636"/>
      <c r="PYK42" s="636"/>
      <c r="PYL42" s="636"/>
      <c r="PYM42" s="636"/>
      <c r="PYN42" s="636"/>
      <c r="PYO42" s="636"/>
      <c r="PYP42" s="636"/>
      <c r="PYQ42" s="636"/>
      <c r="PYR42" s="636"/>
      <c r="PYS42" s="636"/>
      <c r="PYT42" s="636"/>
      <c r="PYU42" s="636"/>
      <c r="PYV42" s="636"/>
      <c r="PYW42" s="636"/>
      <c r="PYX42" s="636"/>
      <c r="PYY42" s="636"/>
      <c r="PYZ42" s="636"/>
      <c r="PZA42" s="636"/>
      <c r="PZB42" s="636"/>
      <c r="PZC42" s="636"/>
      <c r="PZD42" s="636"/>
      <c r="PZE42" s="636"/>
      <c r="PZF42" s="636"/>
      <c r="PZG42" s="636"/>
      <c r="PZH42" s="636"/>
      <c r="PZI42" s="636"/>
      <c r="PZJ42" s="636"/>
      <c r="PZK42" s="636"/>
      <c r="PZL42" s="636"/>
      <c r="PZM42" s="636"/>
      <c r="PZN42" s="636"/>
      <c r="PZO42" s="636"/>
      <c r="PZP42" s="636"/>
      <c r="PZQ42" s="636"/>
      <c r="PZR42" s="636"/>
      <c r="PZS42" s="636"/>
      <c r="PZT42" s="636"/>
      <c r="PZU42" s="636"/>
      <c r="PZV42" s="636"/>
      <c r="PZW42" s="636"/>
      <c r="PZX42" s="636"/>
      <c r="PZY42" s="636"/>
      <c r="PZZ42" s="636"/>
      <c r="QAA42" s="636"/>
      <c r="QAB42" s="636"/>
      <c r="QAC42" s="636"/>
      <c r="QAD42" s="636"/>
      <c r="QAE42" s="636"/>
      <c r="QAF42" s="636"/>
      <c r="QAG42" s="636"/>
      <c r="QAH42" s="636"/>
      <c r="QAI42" s="636"/>
      <c r="QAJ42" s="636"/>
      <c r="QAK42" s="636"/>
      <c r="QAL42" s="636"/>
      <c r="QAM42" s="636"/>
      <c r="QAN42" s="636"/>
      <c r="QAO42" s="636"/>
      <c r="QAP42" s="636"/>
      <c r="QAQ42" s="636"/>
      <c r="QAR42" s="636"/>
      <c r="QAS42" s="636"/>
      <c r="QAT42" s="636"/>
      <c r="QAU42" s="636"/>
      <c r="QAV42" s="636"/>
      <c r="QAW42" s="636"/>
      <c r="QAX42" s="636"/>
      <c r="QAY42" s="636"/>
      <c r="QAZ42" s="636"/>
      <c r="QBA42" s="636"/>
      <c r="QBB42" s="636"/>
      <c r="QBC42" s="636"/>
      <c r="QBD42" s="636"/>
      <c r="QBE42" s="636"/>
      <c r="QBF42" s="636"/>
      <c r="QBG42" s="636"/>
      <c r="QBH42" s="636"/>
      <c r="QBI42" s="636"/>
      <c r="QBJ42" s="636"/>
      <c r="QBK42" s="636"/>
      <c r="QBL42" s="636"/>
      <c r="QBM42" s="636"/>
      <c r="QBN42" s="636"/>
      <c r="QBO42" s="636"/>
      <c r="QBP42" s="636"/>
      <c r="QBQ42" s="636"/>
      <c r="QBR42" s="636"/>
      <c r="QBS42" s="636"/>
      <c r="QBT42" s="636"/>
      <c r="QBU42" s="636"/>
      <c r="QBV42" s="636"/>
      <c r="QBW42" s="636"/>
      <c r="QBX42" s="636"/>
      <c r="QBY42" s="636"/>
      <c r="QBZ42" s="636"/>
      <c r="QCA42" s="636"/>
      <c r="QCB42" s="636"/>
      <c r="QCC42" s="636"/>
      <c r="QCD42" s="636"/>
      <c r="QCE42" s="636"/>
      <c r="QCF42" s="636"/>
      <c r="QCG42" s="636"/>
      <c r="QCH42" s="636"/>
      <c r="QCI42" s="636"/>
      <c r="QCJ42" s="636"/>
      <c r="QCK42" s="636"/>
      <c r="QCL42" s="636"/>
      <c r="QCM42" s="636"/>
      <c r="QCN42" s="636"/>
      <c r="QCO42" s="636"/>
      <c r="QCP42" s="636"/>
      <c r="QCQ42" s="636"/>
      <c r="QCR42" s="636"/>
      <c r="QCS42" s="636"/>
      <c r="QCT42" s="636"/>
      <c r="QCU42" s="636"/>
      <c r="QCV42" s="636"/>
      <c r="QCW42" s="636"/>
      <c r="QCX42" s="636"/>
      <c r="QCY42" s="636"/>
      <c r="QCZ42" s="636"/>
      <c r="QDA42" s="636"/>
      <c r="QDB42" s="636"/>
      <c r="QDC42" s="636"/>
      <c r="QDD42" s="636"/>
      <c r="QDE42" s="636"/>
      <c r="QDF42" s="636"/>
      <c r="QDG42" s="636"/>
      <c r="QDH42" s="636"/>
      <c r="QDI42" s="636"/>
      <c r="QDJ42" s="636"/>
      <c r="QDK42" s="636"/>
      <c r="QDL42" s="636"/>
      <c r="QDM42" s="636"/>
      <c r="QDN42" s="636"/>
      <c r="QDO42" s="636"/>
      <c r="QDP42" s="636"/>
      <c r="QDQ42" s="636"/>
      <c r="QDR42" s="636"/>
      <c r="QDS42" s="636"/>
      <c r="QDT42" s="636"/>
      <c r="QDU42" s="636"/>
      <c r="QDV42" s="636"/>
      <c r="QDW42" s="636"/>
      <c r="QDX42" s="636"/>
      <c r="QDY42" s="636"/>
      <c r="QDZ42" s="636"/>
      <c r="QEA42" s="636"/>
      <c r="QEB42" s="636"/>
      <c r="QEC42" s="636"/>
      <c r="QED42" s="636"/>
      <c r="QEE42" s="636"/>
      <c r="QEF42" s="636"/>
      <c r="QEG42" s="636"/>
      <c r="QEH42" s="636"/>
      <c r="QEI42" s="636"/>
      <c r="QEJ42" s="636"/>
      <c r="QEK42" s="636"/>
      <c r="QEL42" s="636"/>
      <c r="QEM42" s="636"/>
      <c r="QEN42" s="636"/>
      <c r="QEO42" s="636"/>
      <c r="QEP42" s="636"/>
      <c r="QEQ42" s="636"/>
      <c r="QER42" s="636"/>
      <c r="QES42" s="636"/>
      <c r="QET42" s="636"/>
      <c r="QEU42" s="636"/>
      <c r="QEV42" s="636"/>
      <c r="QEW42" s="636"/>
      <c r="QEX42" s="636"/>
      <c r="QEY42" s="636"/>
      <c r="QEZ42" s="636"/>
      <c r="QFA42" s="636"/>
      <c r="QFB42" s="636"/>
      <c r="QFC42" s="636"/>
      <c r="QFD42" s="636"/>
      <c r="QFE42" s="636"/>
      <c r="QFF42" s="636"/>
      <c r="QFG42" s="636"/>
      <c r="QFH42" s="636"/>
      <c r="QFI42" s="636"/>
      <c r="QFJ42" s="636"/>
      <c r="QFK42" s="636"/>
      <c r="QFL42" s="636"/>
      <c r="QFM42" s="636"/>
      <c r="QFN42" s="636"/>
      <c r="QFO42" s="636"/>
      <c r="QFP42" s="636"/>
      <c r="QFQ42" s="636"/>
      <c r="QFR42" s="636"/>
      <c r="QFS42" s="636"/>
      <c r="QFT42" s="636"/>
      <c r="QFU42" s="636"/>
      <c r="QFV42" s="636"/>
      <c r="QFW42" s="636"/>
      <c r="QFX42" s="636"/>
      <c r="QFY42" s="636"/>
      <c r="QFZ42" s="636"/>
      <c r="QGA42" s="636"/>
      <c r="QGB42" s="636"/>
      <c r="QGC42" s="636"/>
      <c r="QGD42" s="636"/>
      <c r="QGE42" s="636"/>
      <c r="QGF42" s="636"/>
      <c r="QGG42" s="636"/>
      <c r="QGH42" s="636"/>
      <c r="QGI42" s="636"/>
      <c r="QGJ42" s="636"/>
      <c r="QGK42" s="636"/>
      <c r="QGL42" s="636"/>
      <c r="QGM42" s="636"/>
      <c r="QGN42" s="636"/>
      <c r="QGO42" s="636"/>
      <c r="QGP42" s="636"/>
      <c r="QGQ42" s="636"/>
      <c r="QGR42" s="636"/>
      <c r="QGS42" s="636"/>
      <c r="QGT42" s="636"/>
      <c r="QGU42" s="636"/>
      <c r="QGV42" s="636"/>
      <c r="QGW42" s="636"/>
      <c r="QGX42" s="636"/>
      <c r="QGY42" s="636"/>
      <c r="QGZ42" s="636"/>
      <c r="QHA42" s="636"/>
      <c r="QHB42" s="636"/>
      <c r="QHC42" s="636"/>
      <c r="QHD42" s="636"/>
      <c r="QHE42" s="636"/>
      <c r="QHF42" s="636"/>
      <c r="QHG42" s="636"/>
      <c r="QHH42" s="636"/>
      <c r="QHI42" s="636"/>
      <c r="QHJ42" s="636"/>
      <c r="QHK42" s="636"/>
      <c r="QHL42" s="636"/>
      <c r="QHM42" s="636"/>
      <c r="QHN42" s="636"/>
      <c r="QHO42" s="636"/>
      <c r="QHP42" s="636"/>
      <c r="QHQ42" s="636"/>
      <c r="QHR42" s="636"/>
      <c r="QHS42" s="636"/>
      <c r="QHT42" s="636"/>
      <c r="QHU42" s="636"/>
      <c r="QHV42" s="636"/>
      <c r="QHW42" s="636"/>
      <c r="QHX42" s="636"/>
      <c r="QHY42" s="636"/>
      <c r="QHZ42" s="636"/>
      <c r="QIA42" s="636"/>
      <c r="QIB42" s="636"/>
      <c r="QIC42" s="636"/>
      <c r="QID42" s="636"/>
      <c r="QIE42" s="636"/>
      <c r="QIF42" s="636"/>
      <c r="QIG42" s="636"/>
      <c r="QIH42" s="636"/>
      <c r="QII42" s="636"/>
      <c r="QIJ42" s="636"/>
      <c r="QIK42" s="636"/>
      <c r="QIL42" s="636"/>
      <c r="QIM42" s="636"/>
      <c r="QIN42" s="636"/>
      <c r="QIO42" s="636"/>
      <c r="QIP42" s="636"/>
      <c r="QIQ42" s="636"/>
      <c r="QIR42" s="636"/>
      <c r="QIS42" s="636"/>
      <c r="QIT42" s="636"/>
      <c r="QIU42" s="636"/>
      <c r="QIV42" s="636"/>
      <c r="QIW42" s="636"/>
      <c r="QIX42" s="636"/>
      <c r="QIY42" s="636"/>
      <c r="QIZ42" s="636"/>
      <c r="QJA42" s="636"/>
      <c r="QJB42" s="636"/>
      <c r="QJC42" s="636"/>
      <c r="QJD42" s="636"/>
      <c r="QJE42" s="636"/>
      <c r="QJF42" s="636"/>
      <c r="QJG42" s="636"/>
      <c r="QJH42" s="636"/>
      <c r="QJI42" s="636"/>
      <c r="QJJ42" s="636"/>
      <c r="QJK42" s="636"/>
      <c r="QJL42" s="636"/>
      <c r="QJM42" s="636"/>
      <c r="QJN42" s="636"/>
      <c r="QJO42" s="636"/>
      <c r="QJP42" s="636"/>
      <c r="QJQ42" s="636"/>
      <c r="QJR42" s="636"/>
      <c r="QJS42" s="636"/>
      <c r="QJT42" s="636"/>
      <c r="QJU42" s="636"/>
      <c r="QJV42" s="636"/>
      <c r="QJW42" s="636"/>
      <c r="QJX42" s="636"/>
      <c r="QJY42" s="636"/>
      <c r="QJZ42" s="636"/>
      <c r="QKA42" s="636"/>
      <c r="QKB42" s="636"/>
      <c r="QKC42" s="636"/>
      <c r="QKD42" s="636"/>
      <c r="QKE42" s="636"/>
      <c r="QKF42" s="636"/>
      <c r="QKG42" s="636"/>
      <c r="QKH42" s="636"/>
      <c r="QKI42" s="636"/>
      <c r="QKJ42" s="636"/>
      <c r="QKK42" s="636"/>
      <c r="QKL42" s="636"/>
      <c r="QKM42" s="636"/>
      <c r="QKN42" s="636"/>
      <c r="QKO42" s="636"/>
      <c r="QKP42" s="636"/>
      <c r="QKQ42" s="636"/>
      <c r="QKR42" s="636"/>
      <c r="QKS42" s="636"/>
      <c r="QKT42" s="636"/>
      <c r="QKU42" s="636"/>
      <c r="QKV42" s="636"/>
      <c r="QKW42" s="636"/>
      <c r="QKX42" s="636"/>
      <c r="QKY42" s="636"/>
      <c r="QKZ42" s="636"/>
      <c r="QLA42" s="636"/>
      <c r="QLB42" s="636"/>
      <c r="QLC42" s="636"/>
      <c r="QLD42" s="636"/>
      <c r="QLE42" s="636"/>
      <c r="QLF42" s="636"/>
      <c r="QLG42" s="636"/>
      <c r="QLH42" s="636"/>
      <c r="QLI42" s="636"/>
      <c r="QLJ42" s="636"/>
      <c r="QLK42" s="636"/>
      <c r="QLL42" s="636"/>
      <c r="QLM42" s="636"/>
      <c r="QLN42" s="636"/>
      <c r="QLO42" s="636"/>
      <c r="QLP42" s="636"/>
      <c r="QLQ42" s="636"/>
      <c r="QLR42" s="636"/>
      <c r="QLS42" s="636"/>
      <c r="QLT42" s="636"/>
      <c r="QLU42" s="636"/>
      <c r="QLV42" s="636"/>
      <c r="QLW42" s="636"/>
      <c r="QLX42" s="636"/>
      <c r="QLY42" s="636"/>
      <c r="QLZ42" s="636"/>
      <c r="QMA42" s="636"/>
      <c r="QMB42" s="636"/>
      <c r="QMC42" s="636"/>
      <c r="QMD42" s="636"/>
      <c r="QME42" s="636"/>
      <c r="QMF42" s="636"/>
      <c r="QMG42" s="636"/>
      <c r="QMH42" s="636"/>
      <c r="QMI42" s="636"/>
      <c r="QMJ42" s="636"/>
      <c r="QMK42" s="636"/>
      <c r="QML42" s="636"/>
      <c r="QMM42" s="636"/>
      <c r="QMN42" s="636"/>
      <c r="QMO42" s="636"/>
      <c r="QMP42" s="636"/>
      <c r="QMQ42" s="636"/>
      <c r="QMR42" s="636"/>
      <c r="QMS42" s="636"/>
      <c r="QMT42" s="636"/>
      <c r="QMU42" s="636"/>
      <c r="QMV42" s="636"/>
      <c r="QMW42" s="636"/>
      <c r="QMX42" s="636"/>
      <c r="QMY42" s="636"/>
      <c r="QMZ42" s="636"/>
      <c r="QNA42" s="636"/>
      <c r="QNB42" s="636"/>
      <c r="QNC42" s="636"/>
      <c r="QND42" s="636"/>
      <c r="QNE42" s="636"/>
      <c r="QNF42" s="636"/>
      <c r="QNG42" s="636"/>
      <c r="QNH42" s="636"/>
      <c r="QNI42" s="636"/>
      <c r="QNJ42" s="636"/>
      <c r="QNK42" s="636"/>
      <c r="QNL42" s="636"/>
      <c r="QNM42" s="636"/>
      <c r="QNN42" s="636"/>
      <c r="QNO42" s="636"/>
      <c r="QNP42" s="636"/>
      <c r="QNQ42" s="636"/>
      <c r="QNR42" s="636"/>
      <c r="QNS42" s="636"/>
      <c r="QNT42" s="636"/>
      <c r="QNU42" s="636"/>
      <c r="QNV42" s="636"/>
      <c r="QNW42" s="636"/>
      <c r="QNX42" s="636"/>
      <c r="QNY42" s="636"/>
      <c r="QNZ42" s="636"/>
      <c r="QOA42" s="636"/>
      <c r="QOB42" s="636"/>
      <c r="QOC42" s="636"/>
      <c r="QOD42" s="636"/>
      <c r="QOE42" s="636"/>
      <c r="QOF42" s="636"/>
      <c r="QOG42" s="636"/>
      <c r="QOH42" s="636"/>
      <c r="QOI42" s="636"/>
      <c r="QOJ42" s="636"/>
      <c r="QOK42" s="636"/>
      <c r="QOL42" s="636"/>
      <c r="QOM42" s="636"/>
      <c r="QON42" s="636"/>
      <c r="QOO42" s="636"/>
      <c r="QOP42" s="636"/>
      <c r="QOQ42" s="636"/>
      <c r="QOR42" s="636"/>
      <c r="QOS42" s="636"/>
      <c r="QOT42" s="636"/>
      <c r="QOU42" s="636"/>
      <c r="QOV42" s="636"/>
      <c r="QOW42" s="636"/>
      <c r="QOX42" s="636"/>
      <c r="QOY42" s="636"/>
      <c r="QOZ42" s="636"/>
      <c r="QPA42" s="636"/>
      <c r="QPB42" s="636"/>
      <c r="QPC42" s="636"/>
      <c r="QPD42" s="636"/>
      <c r="QPE42" s="636"/>
      <c r="QPF42" s="636"/>
      <c r="QPG42" s="636"/>
      <c r="QPH42" s="636"/>
      <c r="QPI42" s="636"/>
      <c r="QPJ42" s="636"/>
      <c r="QPK42" s="636"/>
      <c r="QPL42" s="636"/>
      <c r="QPM42" s="636"/>
      <c r="QPN42" s="636"/>
      <c r="QPO42" s="636"/>
      <c r="QPP42" s="636"/>
      <c r="QPQ42" s="636"/>
      <c r="QPR42" s="636"/>
      <c r="QPS42" s="636"/>
      <c r="QPT42" s="636"/>
      <c r="QPU42" s="636"/>
      <c r="QPV42" s="636"/>
      <c r="QPW42" s="636"/>
      <c r="QPX42" s="636"/>
      <c r="QPY42" s="636"/>
      <c r="QPZ42" s="636"/>
      <c r="QQA42" s="636"/>
      <c r="QQB42" s="636"/>
      <c r="QQC42" s="636"/>
      <c r="QQD42" s="636"/>
      <c r="QQE42" s="636"/>
      <c r="QQF42" s="636"/>
      <c r="QQG42" s="636"/>
      <c r="QQH42" s="636"/>
      <c r="QQI42" s="636"/>
      <c r="QQJ42" s="636"/>
      <c r="QQK42" s="636"/>
      <c r="QQL42" s="636"/>
      <c r="QQM42" s="636"/>
      <c r="QQN42" s="636"/>
      <c r="QQO42" s="636"/>
      <c r="QQP42" s="636"/>
      <c r="QQQ42" s="636"/>
      <c r="QQR42" s="636"/>
      <c r="QQS42" s="636"/>
      <c r="QQT42" s="636"/>
      <c r="QQU42" s="636"/>
      <c r="QQV42" s="636"/>
      <c r="QQW42" s="636"/>
      <c r="QQX42" s="636"/>
      <c r="QQY42" s="636"/>
      <c r="QQZ42" s="636"/>
      <c r="QRA42" s="636"/>
      <c r="QRB42" s="636"/>
      <c r="QRC42" s="636"/>
      <c r="QRD42" s="636"/>
      <c r="QRE42" s="636"/>
      <c r="QRF42" s="636"/>
      <c r="QRG42" s="636"/>
      <c r="QRH42" s="636"/>
      <c r="QRI42" s="636"/>
      <c r="QRJ42" s="636"/>
      <c r="QRK42" s="636"/>
      <c r="QRL42" s="636"/>
      <c r="QRM42" s="636"/>
      <c r="QRN42" s="636"/>
      <c r="QRO42" s="636"/>
      <c r="QRP42" s="636"/>
      <c r="QRQ42" s="636"/>
      <c r="QRR42" s="636"/>
      <c r="QRS42" s="636"/>
      <c r="QRT42" s="636"/>
      <c r="QRU42" s="636"/>
      <c r="QRV42" s="636"/>
      <c r="QRW42" s="636"/>
      <c r="QRX42" s="636"/>
      <c r="QRY42" s="636"/>
      <c r="QRZ42" s="636"/>
      <c r="QSA42" s="636"/>
      <c r="QSB42" s="636"/>
      <c r="QSC42" s="636"/>
      <c r="QSD42" s="636"/>
      <c r="QSE42" s="636"/>
      <c r="QSF42" s="636"/>
      <c r="QSG42" s="636"/>
      <c r="QSH42" s="636"/>
      <c r="QSI42" s="636"/>
      <c r="QSJ42" s="636"/>
      <c r="QSK42" s="636"/>
      <c r="QSL42" s="636"/>
      <c r="QSM42" s="636"/>
      <c r="QSN42" s="636"/>
      <c r="QSO42" s="636"/>
      <c r="QSP42" s="636"/>
      <c r="QSQ42" s="636"/>
      <c r="QSR42" s="636"/>
      <c r="QSS42" s="636"/>
      <c r="QST42" s="636"/>
      <c r="QSU42" s="636"/>
      <c r="QSV42" s="636"/>
      <c r="QSW42" s="636"/>
      <c r="QSX42" s="636"/>
      <c r="QSY42" s="636"/>
      <c r="QSZ42" s="636"/>
      <c r="QTA42" s="636"/>
      <c r="QTB42" s="636"/>
      <c r="QTC42" s="636"/>
      <c r="QTD42" s="636"/>
      <c r="QTE42" s="636"/>
      <c r="QTF42" s="636"/>
      <c r="QTG42" s="636"/>
      <c r="QTH42" s="636"/>
      <c r="QTI42" s="636"/>
      <c r="QTJ42" s="636"/>
      <c r="QTK42" s="636"/>
      <c r="QTL42" s="636"/>
      <c r="QTM42" s="636"/>
      <c r="QTN42" s="636"/>
      <c r="QTO42" s="636"/>
      <c r="QTP42" s="636"/>
      <c r="QTQ42" s="636"/>
      <c r="QTR42" s="636"/>
      <c r="QTS42" s="636"/>
      <c r="QTT42" s="636"/>
      <c r="QTU42" s="636"/>
      <c r="QTV42" s="636"/>
      <c r="QTW42" s="636"/>
      <c r="QTX42" s="636"/>
      <c r="QTY42" s="636"/>
      <c r="QTZ42" s="636"/>
      <c r="QUA42" s="636"/>
      <c r="QUB42" s="636"/>
      <c r="QUC42" s="636"/>
      <c r="QUD42" s="636"/>
      <c r="QUE42" s="636"/>
      <c r="QUF42" s="636"/>
      <c r="QUG42" s="636"/>
      <c r="QUH42" s="636"/>
      <c r="QUI42" s="636"/>
      <c r="QUJ42" s="636"/>
      <c r="QUK42" s="636"/>
      <c r="QUL42" s="636"/>
      <c r="QUM42" s="636"/>
      <c r="QUN42" s="636"/>
      <c r="QUO42" s="636"/>
      <c r="QUP42" s="636"/>
      <c r="QUQ42" s="636"/>
      <c r="QUR42" s="636"/>
      <c r="QUS42" s="636"/>
      <c r="QUT42" s="636"/>
      <c r="QUU42" s="636"/>
      <c r="QUV42" s="636"/>
      <c r="QUW42" s="636"/>
      <c r="QUX42" s="636"/>
      <c r="QUY42" s="636"/>
      <c r="QUZ42" s="636"/>
      <c r="QVA42" s="636"/>
      <c r="QVB42" s="636"/>
      <c r="QVC42" s="636"/>
      <c r="QVD42" s="636"/>
      <c r="QVE42" s="636"/>
      <c r="QVF42" s="636"/>
      <c r="QVG42" s="636"/>
      <c r="QVH42" s="636"/>
      <c r="QVI42" s="636"/>
      <c r="QVJ42" s="636"/>
      <c r="QVK42" s="636"/>
      <c r="QVL42" s="636"/>
      <c r="QVM42" s="636"/>
      <c r="QVN42" s="636"/>
      <c r="QVO42" s="636"/>
      <c r="QVP42" s="636"/>
      <c r="QVQ42" s="636"/>
      <c r="QVR42" s="636"/>
      <c r="QVS42" s="636"/>
      <c r="QVT42" s="636"/>
      <c r="QVU42" s="636"/>
      <c r="QVV42" s="636"/>
      <c r="QVW42" s="636"/>
      <c r="QVX42" s="636"/>
      <c r="QVY42" s="636"/>
      <c r="QVZ42" s="636"/>
      <c r="QWA42" s="636"/>
      <c r="QWB42" s="636"/>
      <c r="QWC42" s="636"/>
      <c r="QWD42" s="636"/>
      <c r="QWE42" s="636"/>
      <c r="QWF42" s="636"/>
      <c r="QWG42" s="636"/>
      <c r="QWH42" s="636"/>
      <c r="QWI42" s="636"/>
      <c r="QWJ42" s="636"/>
      <c r="QWK42" s="636"/>
      <c r="QWL42" s="636"/>
      <c r="QWM42" s="636"/>
      <c r="QWN42" s="636"/>
      <c r="QWO42" s="636"/>
      <c r="QWP42" s="636"/>
      <c r="QWQ42" s="636"/>
      <c r="QWR42" s="636"/>
      <c r="QWS42" s="636"/>
      <c r="QWT42" s="636"/>
      <c r="QWU42" s="636"/>
      <c r="QWV42" s="636"/>
      <c r="QWW42" s="636"/>
      <c r="QWX42" s="636"/>
      <c r="QWY42" s="636"/>
      <c r="QWZ42" s="636"/>
      <c r="QXA42" s="636"/>
      <c r="QXB42" s="636"/>
      <c r="QXC42" s="636"/>
      <c r="QXD42" s="636"/>
      <c r="QXE42" s="636"/>
      <c r="QXF42" s="636"/>
      <c r="QXG42" s="636"/>
      <c r="QXH42" s="636"/>
      <c r="QXI42" s="636"/>
      <c r="QXJ42" s="636"/>
      <c r="QXK42" s="636"/>
      <c r="QXL42" s="636"/>
      <c r="QXM42" s="636"/>
      <c r="QXN42" s="636"/>
      <c r="QXO42" s="636"/>
      <c r="QXP42" s="636"/>
      <c r="QXQ42" s="636"/>
      <c r="QXR42" s="636"/>
      <c r="QXS42" s="636"/>
      <c r="QXT42" s="636"/>
      <c r="QXU42" s="636"/>
      <c r="QXV42" s="636"/>
      <c r="QXW42" s="636"/>
      <c r="QXX42" s="636"/>
      <c r="QXY42" s="636"/>
      <c r="QXZ42" s="636"/>
      <c r="QYA42" s="636"/>
      <c r="QYB42" s="636"/>
      <c r="QYC42" s="636"/>
      <c r="QYD42" s="636"/>
      <c r="QYE42" s="636"/>
      <c r="QYF42" s="636"/>
      <c r="QYG42" s="636"/>
      <c r="QYH42" s="636"/>
      <c r="QYI42" s="636"/>
      <c r="QYJ42" s="636"/>
      <c r="QYK42" s="636"/>
      <c r="QYL42" s="636"/>
      <c r="QYM42" s="636"/>
      <c r="QYN42" s="636"/>
      <c r="QYO42" s="636"/>
      <c r="QYP42" s="636"/>
      <c r="QYQ42" s="636"/>
      <c r="QYR42" s="636"/>
      <c r="QYS42" s="636"/>
      <c r="QYT42" s="636"/>
      <c r="QYU42" s="636"/>
      <c r="QYV42" s="636"/>
      <c r="QYW42" s="636"/>
      <c r="QYX42" s="636"/>
      <c r="QYY42" s="636"/>
      <c r="QYZ42" s="636"/>
      <c r="QZA42" s="636"/>
      <c r="QZB42" s="636"/>
      <c r="QZC42" s="636"/>
      <c r="QZD42" s="636"/>
      <c r="QZE42" s="636"/>
      <c r="QZF42" s="636"/>
      <c r="QZG42" s="636"/>
      <c r="QZH42" s="636"/>
      <c r="QZI42" s="636"/>
      <c r="QZJ42" s="636"/>
      <c r="QZK42" s="636"/>
      <c r="QZL42" s="636"/>
      <c r="QZM42" s="636"/>
      <c r="QZN42" s="636"/>
      <c r="QZO42" s="636"/>
      <c r="QZP42" s="636"/>
      <c r="QZQ42" s="636"/>
      <c r="QZR42" s="636"/>
      <c r="QZS42" s="636"/>
      <c r="QZT42" s="636"/>
      <c r="QZU42" s="636"/>
      <c r="QZV42" s="636"/>
      <c r="QZW42" s="636"/>
      <c r="QZX42" s="636"/>
      <c r="QZY42" s="636"/>
      <c r="QZZ42" s="636"/>
      <c r="RAA42" s="636"/>
      <c r="RAB42" s="636"/>
      <c r="RAC42" s="636"/>
      <c r="RAD42" s="636"/>
      <c r="RAE42" s="636"/>
      <c r="RAF42" s="636"/>
      <c r="RAG42" s="636"/>
      <c r="RAH42" s="636"/>
      <c r="RAI42" s="636"/>
      <c r="RAJ42" s="636"/>
      <c r="RAK42" s="636"/>
      <c r="RAL42" s="636"/>
      <c r="RAM42" s="636"/>
      <c r="RAN42" s="636"/>
      <c r="RAO42" s="636"/>
      <c r="RAP42" s="636"/>
      <c r="RAQ42" s="636"/>
      <c r="RAR42" s="636"/>
      <c r="RAS42" s="636"/>
      <c r="RAT42" s="636"/>
      <c r="RAU42" s="636"/>
      <c r="RAV42" s="636"/>
      <c r="RAW42" s="636"/>
      <c r="RAX42" s="636"/>
      <c r="RAY42" s="636"/>
      <c r="RAZ42" s="636"/>
      <c r="RBA42" s="636"/>
      <c r="RBB42" s="636"/>
      <c r="RBC42" s="636"/>
      <c r="RBD42" s="636"/>
      <c r="RBE42" s="636"/>
      <c r="RBF42" s="636"/>
      <c r="RBG42" s="636"/>
      <c r="RBH42" s="636"/>
      <c r="RBI42" s="636"/>
      <c r="RBJ42" s="636"/>
      <c r="RBK42" s="636"/>
      <c r="RBL42" s="636"/>
      <c r="RBM42" s="636"/>
      <c r="RBN42" s="636"/>
      <c r="RBO42" s="636"/>
      <c r="RBP42" s="636"/>
      <c r="RBQ42" s="636"/>
      <c r="RBR42" s="636"/>
      <c r="RBS42" s="636"/>
      <c r="RBT42" s="636"/>
      <c r="RBU42" s="636"/>
      <c r="RBV42" s="636"/>
      <c r="RBW42" s="636"/>
      <c r="RBX42" s="636"/>
      <c r="RBY42" s="636"/>
      <c r="RBZ42" s="636"/>
      <c r="RCA42" s="636"/>
      <c r="RCB42" s="636"/>
      <c r="RCC42" s="636"/>
      <c r="RCD42" s="636"/>
      <c r="RCE42" s="636"/>
      <c r="RCF42" s="636"/>
      <c r="RCG42" s="636"/>
      <c r="RCH42" s="636"/>
      <c r="RCI42" s="636"/>
      <c r="RCJ42" s="636"/>
      <c r="RCK42" s="636"/>
      <c r="RCL42" s="636"/>
      <c r="RCM42" s="636"/>
      <c r="RCN42" s="636"/>
      <c r="RCO42" s="636"/>
      <c r="RCP42" s="636"/>
      <c r="RCQ42" s="636"/>
      <c r="RCR42" s="636"/>
      <c r="RCS42" s="636"/>
      <c r="RCT42" s="636"/>
      <c r="RCU42" s="636"/>
      <c r="RCV42" s="636"/>
      <c r="RCW42" s="636"/>
      <c r="RCX42" s="636"/>
      <c r="RCY42" s="636"/>
      <c r="RCZ42" s="636"/>
      <c r="RDA42" s="636"/>
      <c r="RDB42" s="636"/>
      <c r="RDC42" s="636"/>
      <c r="RDD42" s="636"/>
      <c r="RDE42" s="636"/>
      <c r="RDF42" s="636"/>
      <c r="RDG42" s="636"/>
      <c r="RDH42" s="636"/>
      <c r="RDI42" s="636"/>
      <c r="RDJ42" s="636"/>
      <c r="RDK42" s="636"/>
      <c r="RDL42" s="636"/>
      <c r="RDM42" s="636"/>
      <c r="RDN42" s="636"/>
      <c r="RDO42" s="636"/>
      <c r="RDP42" s="636"/>
      <c r="RDQ42" s="636"/>
      <c r="RDR42" s="636"/>
      <c r="RDS42" s="636"/>
      <c r="RDT42" s="636"/>
      <c r="RDU42" s="636"/>
      <c r="RDV42" s="636"/>
      <c r="RDW42" s="636"/>
      <c r="RDX42" s="636"/>
      <c r="RDY42" s="636"/>
      <c r="RDZ42" s="636"/>
      <c r="REA42" s="636"/>
      <c r="REB42" s="636"/>
      <c r="REC42" s="636"/>
      <c r="RED42" s="636"/>
      <c r="REE42" s="636"/>
      <c r="REF42" s="636"/>
      <c r="REG42" s="636"/>
      <c r="REH42" s="636"/>
      <c r="REI42" s="636"/>
      <c r="REJ42" s="636"/>
      <c r="REK42" s="636"/>
      <c r="REL42" s="636"/>
      <c r="REM42" s="636"/>
      <c r="REN42" s="636"/>
      <c r="REO42" s="636"/>
      <c r="REP42" s="636"/>
      <c r="REQ42" s="636"/>
      <c r="RER42" s="636"/>
      <c r="RES42" s="636"/>
      <c r="RET42" s="636"/>
      <c r="REU42" s="636"/>
      <c r="REV42" s="636"/>
      <c r="REW42" s="636"/>
      <c r="REX42" s="636"/>
      <c r="REY42" s="636"/>
      <c r="REZ42" s="636"/>
      <c r="RFA42" s="636"/>
      <c r="RFB42" s="636"/>
      <c r="RFC42" s="636"/>
      <c r="RFD42" s="636"/>
      <c r="RFE42" s="636"/>
      <c r="RFF42" s="636"/>
      <c r="RFG42" s="636"/>
      <c r="RFH42" s="636"/>
      <c r="RFI42" s="636"/>
      <c r="RFJ42" s="636"/>
      <c r="RFK42" s="636"/>
      <c r="RFL42" s="636"/>
      <c r="RFM42" s="636"/>
      <c r="RFN42" s="636"/>
      <c r="RFO42" s="636"/>
      <c r="RFP42" s="636"/>
      <c r="RFQ42" s="636"/>
      <c r="RFR42" s="636"/>
      <c r="RFS42" s="636"/>
      <c r="RFT42" s="636"/>
      <c r="RFU42" s="636"/>
      <c r="RFV42" s="636"/>
      <c r="RFW42" s="636"/>
      <c r="RFX42" s="636"/>
      <c r="RFY42" s="636"/>
      <c r="RFZ42" s="636"/>
      <c r="RGA42" s="636"/>
      <c r="RGB42" s="636"/>
      <c r="RGC42" s="636"/>
      <c r="RGD42" s="636"/>
      <c r="RGE42" s="636"/>
      <c r="RGF42" s="636"/>
      <c r="RGG42" s="636"/>
      <c r="RGH42" s="636"/>
      <c r="RGI42" s="636"/>
      <c r="RGJ42" s="636"/>
      <c r="RGK42" s="636"/>
      <c r="RGL42" s="636"/>
      <c r="RGM42" s="636"/>
      <c r="RGN42" s="636"/>
      <c r="RGO42" s="636"/>
      <c r="RGP42" s="636"/>
      <c r="RGQ42" s="636"/>
      <c r="RGR42" s="636"/>
      <c r="RGS42" s="636"/>
      <c r="RGT42" s="636"/>
      <c r="RGU42" s="636"/>
      <c r="RGV42" s="636"/>
      <c r="RGW42" s="636"/>
      <c r="RGX42" s="636"/>
      <c r="RGY42" s="636"/>
      <c r="RGZ42" s="636"/>
      <c r="RHA42" s="636"/>
      <c r="RHB42" s="636"/>
      <c r="RHC42" s="636"/>
      <c r="RHD42" s="636"/>
      <c r="RHE42" s="636"/>
      <c r="RHF42" s="636"/>
      <c r="RHG42" s="636"/>
      <c r="RHH42" s="636"/>
      <c r="RHI42" s="636"/>
      <c r="RHJ42" s="636"/>
      <c r="RHK42" s="636"/>
      <c r="RHL42" s="636"/>
      <c r="RHM42" s="636"/>
      <c r="RHN42" s="636"/>
      <c r="RHO42" s="636"/>
      <c r="RHP42" s="636"/>
      <c r="RHQ42" s="636"/>
      <c r="RHR42" s="636"/>
      <c r="RHS42" s="636"/>
      <c r="RHT42" s="636"/>
      <c r="RHU42" s="636"/>
      <c r="RHV42" s="636"/>
      <c r="RHW42" s="636"/>
      <c r="RHX42" s="636"/>
      <c r="RHY42" s="636"/>
      <c r="RHZ42" s="636"/>
      <c r="RIA42" s="636"/>
      <c r="RIB42" s="636"/>
      <c r="RIC42" s="636"/>
      <c r="RID42" s="636"/>
      <c r="RIE42" s="636"/>
      <c r="RIF42" s="636"/>
      <c r="RIG42" s="636"/>
      <c r="RIH42" s="636"/>
      <c r="RII42" s="636"/>
      <c r="RIJ42" s="636"/>
      <c r="RIK42" s="636"/>
      <c r="RIL42" s="636"/>
      <c r="RIM42" s="636"/>
      <c r="RIN42" s="636"/>
      <c r="RIO42" s="636"/>
      <c r="RIP42" s="636"/>
      <c r="RIQ42" s="636"/>
      <c r="RIR42" s="636"/>
      <c r="RIS42" s="636"/>
      <c r="RIT42" s="636"/>
      <c r="RIU42" s="636"/>
      <c r="RIV42" s="636"/>
      <c r="RIW42" s="636"/>
      <c r="RIX42" s="636"/>
      <c r="RIY42" s="636"/>
      <c r="RIZ42" s="636"/>
      <c r="RJA42" s="636"/>
      <c r="RJB42" s="636"/>
      <c r="RJC42" s="636"/>
      <c r="RJD42" s="636"/>
      <c r="RJE42" s="636"/>
      <c r="RJF42" s="636"/>
      <c r="RJG42" s="636"/>
      <c r="RJH42" s="636"/>
      <c r="RJI42" s="636"/>
      <c r="RJJ42" s="636"/>
      <c r="RJK42" s="636"/>
      <c r="RJL42" s="636"/>
      <c r="RJM42" s="636"/>
      <c r="RJN42" s="636"/>
      <c r="RJO42" s="636"/>
      <c r="RJP42" s="636"/>
      <c r="RJQ42" s="636"/>
      <c r="RJR42" s="636"/>
      <c r="RJS42" s="636"/>
      <c r="RJT42" s="636"/>
      <c r="RJU42" s="636"/>
      <c r="RJV42" s="636"/>
      <c r="RJW42" s="636"/>
      <c r="RJX42" s="636"/>
      <c r="RJY42" s="636"/>
      <c r="RJZ42" s="636"/>
      <c r="RKA42" s="636"/>
      <c r="RKB42" s="636"/>
      <c r="RKC42" s="636"/>
      <c r="RKD42" s="636"/>
      <c r="RKE42" s="636"/>
      <c r="RKF42" s="636"/>
      <c r="RKG42" s="636"/>
      <c r="RKH42" s="636"/>
      <c r="RKI42" s="636"/>
      <c r="RKJ42" s="636"/>
      <c r="RKK42" s="636"/>
      <c r="RKL42" s="636"/>
      <c r="RKM42" s="636"/>
      <c r="RKN42" s="636"/>
      <c r="RKO42" s="636"/>
      <c r="RKP42" s="636"/>
      <c r="RKQ42" s="636"/>
      <c r="RKR42" s="636"/>
      <c r="RKS42" s="636"/>
      <c r="RKT42" s="636"/>
      <c r="RKU42" s="636"/>
      <c r="RKV42" s="636"/>
      <c r="RKW42" s="636"/>
      <c r="RKX42" s="636"/>
      <c r="RKY42" s="636"/>
      <c r="RKZ42" s="636"/>
      <c r="RLA42" s="636"/>
      <c r="RLB42" s="636"/>
      <c r="RLC42" s="636"/>
      <c r="RLD42" s="636"/>
      <c r="RLE42" s="636"/>
      <c r="RLF42" s="636"/>
      <c r="RLG42" s="636"/>
      <c r="RLH42" s="636"/>
      <c r="RLI42" s="636"/>
      <c r="RLJ42" s="636"/>
      <c r="RLK42" s="636"/>
      <c r="RLL42" s="636"/>
      <c r="RLM42" s="636"/>
      <c r="RLN42" s="636"/>
      <c r="RLO42" s="636"/>
      <c r="RLP42" s="636"/>
      <c r="RLQ42" s="636"/>
      <c r="RLR42" s="636"/>
      <c r="RLS42" s="636"/>
      <c r="RLT42" s="636"/>
      <c r="RLU42" s="636"/>
      <c r="RLV42" s="636"/>
      <c r="RLW42" s="636"/>
      <c r="RLX42" s="636"/>
      <c r="RLY42" s="636"/>
      <c r="RLZ42" s="636"/>
      <c r="RMA42" s="636"/>
      <c r="RMB42" s="636"/>
      <c r="RMC42" s="636"/>
      <c r="RMD42" s="636"/>
      <c r="RME42" s="636"/>
      <c r="RMF42" s="636"/>
      <c r="RMG42" s="636"/>
      <c r="RMH42" s="636"/>
      <c r="RMI42" s="636"/>
      <c r="RMJ42" s="636"/>
      <c r="RMK42" s="636"/>
      <c r="RML42" s="636"/>
      <c r="RMM42" s="636"/>
      <c r="RMN42" s="636"/>
      <c r="RMO42" s="636"/>
      <c r="RMP42" s="636"/>
      <c r="RMQ42" s="636"/>
      <c r="RMR42" s="636"/>
      <c r="RMS42" s="636"/>
      <c r="RMT42" s="636"/>
      <c r="RMU42" s="636"/>
      <c r="RMV42" s="636"/>
      <c r="RMW42" s="636"/>
      <c r="RMX42" s="636"/>
      <c r="RMY42" s="636"/>
      <c r="RMZ42" s="636"/>
      <c r="RNA42" s="636"/>
      <c r="RNB42" s="636"/>
      <c r="RNC42" s="636"/>
      <c r="RND42" s="636"/>
      <c r="RNE42" s="636"/>
      <c r="RNF42" s="636"/>
      <c r="RNG42" s="636"/>
      <c r="RNH42" s="636"/>
      <c r="RNI42" s="636"/>
      <c r="RNJ42" s="636"/>
      <c r="RNK42" s="636"/>
      <c r="RNL42" s="636"/>
      <c r="RNM42" s="636"/>
      <c r="RNN42" s="636"/>
      <c r="RNO42" s="636"/>
      <c r="RNP42" s="636"/>
      <c r="RNQ42" s="636"/>
      <c r="RNR42" s="636"/>
      <c r="RNS42" s="636"/>
      <c r="RNT42" s="636"/>
      <c r="RNU42" s="636"/>
      <c r="RNV42" s="636"/>
      <c r="RNW42" s="636"/>
      <c r="RNX42" s="636"/>
      <c r="RNY42" s="636"/>
      <c r="RNZ42" s="636"/>
      <c r="ROA42" s="636"/>
      <c r="ROB42" s="636"/>
      <c r="ROC42" s="636"/>
      <c r="ROD42" s="636"/>
      <c r="ROE42" s="636"/>
      <c r="ROF42" s="636"/>
      <c r="ROG42" s="636"/>
      <c r="ROH42" s="636"/>
      <c r="ROI42" s="636"/>
      <c r="ROJ42" s="636"/>
      <c r="ROK42" s="636"/>
      <c r="ROL42" s="636"/>
      <c r="ROM42" s="636"/>
      <c r="RON42" s="636"/>
      <c r="ROO42" s="636"/>
      <c r="ROP42" s="636"/>
      <c r="ROQ42" s="636"/>
      <c r="ROR42" s="636"/>
      <c r="ROS42" s="636"/>
      <c r="ROT42" s="636"/>
      <c r="ROU42" s="636"/>
      <c r="ROV42" s="636"/>
      <c r="ROW42" s="636"/>
      <c r="ROX42" s="636"/>
      <c r="ROY42" s="636"/>
      <c r="ROZ42" s="636"/>
      <c r="RPA42" s="636"/>
      <c r="RPB42" s="636"/>
      <c r="RPC42" s="636"/>
      <c r="RPD42" s="636"/>
      <c r="RPE42" s="636"/>
      <c r="RPF42" s="636"/>
      <c r="RPG42" s="636"/>
      <c r="RPH42" s="636"/>
      <c r="RPI42" s="636"/>
      <c r="RPJ42" s="636"/>
      <c r="RPK42" s="636"/>
      <c r="RPL42" s="636"/>
      <c r="RPM42" s="636"/>
      <c r="RPN42" s="636"/>
      <c r="RPO42" s="636"/>
      <c r="RPP42" s="636"/>
      <c r="RPQ42" s="636"/>
      <c r="RPR42" s="636"/>
      <c r="RPS42" s="636"/>
      <c r="RPT42" s="636"/>
      <c r="RPU42" s="636"/>
      <c r="RPV42" s="636"/>
      <c r="RPW42" s="636"/>
      <c r="RPX42" s="636"/>
      <c r="RPY42" s="636"/>
      <c r="RPZ42" s="636"/>
      <c r="RQA42" s="636"/>
      <c r="RQB42" s="636"/>
      <c r="RQC42" s="636"/>
      <c r="RQD42" s="636"/>
      <c r="RQE42" s="636"/>
      <c r="RQF42" s="636"/>
      <c r="RQG42" s="636"/>
      <c r="RQH42" s="636"/>
      <c r="RQI42" s="636"/>
      <c r="RQJ42" s="636"/>
      <c r="RQK42" s="636"/>
      <c r="RQL42" s="636"/>
      <c r="RQM42" s="636"/>
      <c r="RQN42" s="636"/>
      <c r="RQO42" s="636"/>
      <c r="RQP42" s="636"/>
      <c r="RQQ42" s="636"/>
      <c r="RQR42" s="636"/>
      <c r="RQS42" s="636"/>
      <c r="RQT42" s="636"/>
      <c r="RQU42" s="636"/>
      <c r="RQV42" s="636"/>
      <c r="RQW42" s="636"/>
      <c r="RQX42" s="636"/>
      <c r="RQY42" s="636"/>
      <c r="RQZ42" s="636"/>
      <c r="RRA42" s="636"/>
      <c r="RRB42" s="636"/>
      <c r="RRC42" s="636"/>
      <c r="RRD42" s="636"/>
      <c r="RRE42" s="636"/>
      <c r="RRF42" s="636"/>
      <c r="RRG42" s="636"/>
      <c r="RRH42" s="636"/>
      <c r="RRI42" s="636"/>
      <c r="RRJ42" s="636"/>
      <c r="RRK42" s="636"/>
      <c r="RRL42" s="636"/>
      <c r="RRM42" s="636"/>
      <c r="RRN42" s="636"/>
      <c r="RRO42" s="636"/>
      <c r="RRP42" s="636"/>
      <c r="RRQ42" s="636"/>
      <c r="RRR42" s="636"/>
      <c r="RRS42" s="636"/>
      <c r="RRT42" s="636"/>
      <c r="RRU42" s="636"/>
      <c r="RRV42" s="636"/>
      <c r="RRW42" s="636"/>
      <c r="RRX42" s="636"/>
      <c r="RRY42" s="636"/>
      <c r="RRZ42" s="636"/>
      <c r="RSA42" s="636"/>
      <c r="RSB42" s="636"/>
      <c r="RSC42" s="636"/>
      <c r="RSD42" s="636"/>
      <c r="RSE42" s="636"/>
      <c r="RSF42" s="636"/>
      <c r="RSG42" s="636"/>
      <c r="RSH42" s="636"/>
      <c r="RSI42" s="636"/>
      <c r="RSJ42" s="636"/>
      <c r="RSK42" s="636"/>
      <c r="RSL42" s="636"/>
      <c r="RSM42" s="636"/>
      <c r="RSN42" s="636"/>
      <c r="RSO42" s="636"/>
      <c r="RSP42" s="636"/>
      <c r="RSQ42" s="636"/>
      <c r="RSR42" s="636"/>
      <c r="RSS42" s="636"/>
      <c r="RST42" s="636"/>
      <c r="RSU42" s="636"/>
      <c r="RSV42" s="636"/>
      <c r="RSW42" s="636"/>
      <c r="RSX42" s="636"/>
      <c r="RSY42" s="636"/>
      <c r="RSZ42" s="636"/>
      <c r="RTA42" s="636"/>
      <c r="RTB42" s="636"/>
      <c r="RTC42" s="636"/>
      <c r="RTD42" s="636"/>
      <c r="RTE42" s="636"/>
      <c r="RTF42" s="636"/>
      <c r="RTG42" s="636"/>
      <c r="RTH42" s="636"/>
      <c r="RTI42" s="636"/>
      <c r="RTJ42" s="636"/>
      <c r="RTK42" s="636"/>
      <c r="RTL42" s="636"/>
      <c r="RTM42" s="636"/>
      <c r="RTN42" s="636"/>
      <c r="RTO42" s="636"/>
      <c r="RTP42" s="636"/>
      <c r="RTQ42" s="636"/>
      <c r="RTR42" s="636"/>
      <c r="RTS42" s="636"/>
      <c r="RTT42" s="636"/>
      <c r="RTU42" s="636"/>
      <c r="RTV42" s="636"/>
      <c r="RTW42" s="636"/>
      <c r="RTX42" s="636"/>
      <c r="RTY42" s="636"/>
      <c r="RTZ42" s="636"/>
      <c r="RUA42" s="636"/>
      <c r="RUB42" s="636"/>
      <c r="RUC42" s="636"/>
      <c r="RUD42" s="636"/>
      <c r="RUE42" s="636"/>
      <c r="RUF42" s="636"/>
      <c r="RUG42" s="636"/>
      <c r="RUH42" s="636"/>
      <c r="RUI42" s="636"/>
      <c r="RUJ42" s="636"/>
      <c r="RUK42" s="636"/>
      <c r="RUL42" s="636"/>
      <c r="RUM42" s="636"/>
      <c r="RUN42" s="636"/>
      <c r="RUO42" s="636"/>
      <c r="RUP42" s="636"/>
      <c r="RUQ42" s="636"/>
      <c r="RUR42" s="636"/>
      <c r="RUS42" s="636"/>
      <c r="RUT42" s="636"/>
      <c r="RUU42" s="636"/>
      <c r="RUV42" s="636"/>
      <c r="RUW42" s="636"/>
      <c r="RUX42" s="636"/>
      <c r="RUY42" s="636"/>
      <c r="RUZ42" s="636"/>
      <c r="RVA42" s="636"/>
      <c r="RVB42" s="636"/>
      <c r="RVC42" s="636"/>
      <c r="RVD42" s="636"/>
      <c r="RVE42" s="636"/>
      <c r="RVF42" s="636"/>
      <c r="RVG42" s="636"/>
      <c r="RVH42" s="636"/>
      <c r="RVI42" s="636"/>
      <c r="RVJ42" s="636"/>
      <c r="RVK42" s="636"/>
      <c r="RVL42" s="636"/>
      <c r="RVM42" s="636"/>
      <c r="RVN42" s="636"/>
      <c r="RVO42" s="636"/>
      <c r="RVP42" s="636"/>
      <c r="RVQ42" s="636"/>
      <c r="RVR42" s="636"/>
      <c r="RVS42" s="636"/>
      <c r="RVT42" s="636"/>
      <c r="RVU42" s="636"/>
      <c r="RVV42" s="636"/>
      <c r="RVW42" s="636"/>
      <c r="RVX42" s="636"/>
      <c r="RVY42" s="636"/>
      <c r="RVZ42" s="636"/>
      <c r="RWA42" s="636"/>
      <c r="RWB42" s="636"/>
      <c r="RWC42" s="636"/>
      <c r="RWD42" s="636"/>
      <c r="RWE42" s="636"/>
      <c r="RWF42" s="636"/>
      <c r="RWG42" s="636"/>
      <c r="RWH42" s="636"/>
      <c r="RWI42" s="636"/>
      <c r="RWJ42" s="636"/>
      <c r="RWK42" s="636"/>
      <c r="RWL42" s="636"/>
      <c r="RWM42" s="636"/>
      <c r="RWN42" s="636"/>
      <c r="RWO42" s="636"/>
      <c r="RWP42" s="636"/>
      <c r="RWQ42" s="636"/>
      <c r="RWR42" s="636"/>
      <c r="RWS42" s="636"/>
      <c r="RWT42" s="636"/>
      <c r="RWU42" s="636"/>
      <c r="RWV42" s="636"/>
      <c r="RWW42" s="636"/>
      <c r="RWX42" s="636"/>
      <c r="RWY42" s="636"/>
      <c r="RWZ42" s="636"/>
      <c r="RXA42" s="636"/>
      <c r="RXB42" s="636"/>
      <c r="RXC42" s="636"/>
      <c r="RXD42" s="636"/>
      <c r="RXE42" s="636"/>
      <c r="RXF42" s="636"/>
      <c r="RXG42" s="636"/>
      <c r="RXH42" s="636"/>
      <c r="RXI42" s="636"/>
      <c r="RXJ42" s="636"/>
      <c r="RXK42" s="636"/>
      <c r="RXL42" s="636"/>
      <c r="RXM42" s="636"/>
      <c r="RXN42" s="636"/>
      <c r="RXO42" s="636"/>
      <c r="RXP42" s="636"/>
      <c r="RXQ42" s="636"/>
      <c r="RXR42" s="636"/>
      <c r="RXS42" s="636"/>
      <c r="RXT42" s="636"/>
      <c r="RXU42" s="636"/>
      <c r="RXV42" s="636"/>
      <c r="RXW42" s="636"/>
      <c r="RXX42" s="636"/>
      <c r="RXY42" s="636"/>
      <c r="RXZ42" s="636"/>
      <c r="RYA42" s="636"/>
      <c r="RYB42" s="636"/>
      <c r="RYC42" s="636"/>
      <c r="RYD42" s="636"/>
      <c r="RYE42" s="636"/>
      <c r="RYF42" s="636"/>
      <c r="RYG42" s="636"/>
      <c r="RYH42" s="636"/>
      <c r="RYI42" s="636"/>
      <c r="RYJ42" s="636"/>
      <c r="RYK42" s="636"/>
      <c r="RYL42" s="636"/>
      <c r="RYM42" s="636"/>
      <c r="RYN42" s="636"/>
      <c r="RYO42" s="636"/>
      <c r="RYP42" s="636"/>
      <c r="RYQ42" s="636"/>
      <c r="RYR42" s="636"/>
      <c r="RYS42" s="636"/>
      <c r="RYT42" s="636"/>
      <c r="RYU42" s="636"/>
      <c r="RYV42" s="636"/>
      <c r="RYW42" s="636"/>
      <c r="RYX42" s="636"/>
      <c r="RYY42" s="636"/>
      <c r="RYZ42" s="636"/>
      <c r="RZA42" s="636"/>
      <c r="RZB42" s="636"/>
      <c r="RZC42" s="636"/>
      <c r="RZD42" s="636"/>
      <c r="RZE42" s="636"/>
      <c r="RZF42" s="636"/>
      <c r="RZG42" s="636"/>
      <c r="RZH42" s="636"/>
      <c r="RZI42" s="636"/>
      <c r="RZJ42" s="636"/>
      <c r="RZK42" s="636"/>
      <c r="RZL42" s="636"/>
      <c r="RZM42" s="636"/>
      <c r="RZN42" s="636"/>
      <c r="RZO42" s="636"/>
      <c r="RZP42" s="636"/>
      <c r="RZQ42" s="636"/>
      <c r="RZR42" s="636"/>
      <c r="RZS42" s="636"/>
      <c r="RZT42" s="636"/>
      <c r="RZU42" s="636"/>
      <c r="RZV42" s="636"/>
      <c r="RZW42" s="636"/>
      <c r="RZX42" s="636"/>
      <c r="RZY42" s="636"/>
      <c r="RZZ42" s="636"/>
      <c r="SAA42" s="636"/>
      <c r="SAB42" s="636"/>
      <c r="SAC42" s="636"/>
      <c r="SAD42" s="636"/>
      <c r="SAE42" s="636"/>
      <c r="SAF42" s="636"/>
      <c r="SAG42" s="636"/>
      <c r="SAH42" s="636"/>
      <c r="SAI42" s="636"/>
      <c r="SAJ42" s="636"/>
      <c r="SAK42" s="636"/>
      <c r="SAL42" s="636"/>
      <c r="SAM42" s="636"/>
      <c r="SAN42" s="636"/>
      <c r="SAO42" s="636"/>
      <c r="SAP42" s="636"/>
      <c r="SAQ42" s="636"/>
      <c r="SAR42" s="636"/>
      <c r="SAS42" s="636"/>
      <c r="SAT42" s="636"/>
      <c r="SAU42" s="636"/>
      <c r="SAV42" s="636"/>
      <c r="SAW42" s="636"/>
      <c r="SAX42" s="636"/>
      <c r="SAY42" s="636"/>
      <c r="SAZ42" s="636"/>
      <c r="SBA42" s="636"/>
      <c r="SBB42" s="636"/>
      <c r="SBC42" s="636"/>
      <c r="SBD42" s="636"/>
      <c r="SBE42" s="636"/>
      <c r="SBF42" s="636"/>
      <c r="SBG42" s="636"/>
      <c r="SBH42" s="636"/>
      <c r="SBI42" s="636"/>
      <c r="SBJ42" s="636"/>
      <c r="SBK42" s="636"/>
      <c r="SBL42" s="636"/>
      <c r="SBM42" s="636"/>
      <c r="SBN42" s="636"/>
      <c r="SBO42" s="636"/>
      <c r="SBP42" s="636"/>
      <c r="SBQ42" s="636"/>
      <c r="SBR42" s="636"/>
      <c r="SBS42" s="636"/>
      <c r="SBT42" s="636"/>
      <c r="SBU42" s="636"/>
      <c r="SBV42" s="636"/>
      <c r="SBW42" s="636"/>
      <c r="SBX42" s="636"/>
      <c r="SBY42" s="636"/>
      <c r="SBZ42" s="636"/>
      <c r="SCA42" s="636"/>
      <c r="SCB42" s="636"/>
      <c r="SCC42" s="636"/>
      <c r="SCD42" s="636"/>
      <c r="SCE42" s="636"/>
      <c r="SCF42" s="636"/>
      <c r="SCG42" s="636"/>
      <c r="SCH42" s="636"/>
      <c r="SCI42" s="636"/>
      <c r="SCJ42" s="636"/>
      <c r="SCK42" s="636"/>
      <c r="SCL42" s="636"/>
      <c r="SCM42" s="636"/>
      <c r="SCN42" s="636"/>
      <c r="SCO42" s="636"/>
      <c r="SCP42" s="636"/>
      <c r="SCQ42" s="636"/>
      <c r="SCR42" s="636"/>
      <c r="SCS42" s="636"/>
      <c r="SCT42" s="636"/>
      <c r="SCU42" s="636"/>
      <c r="SCV42" s="636"/>
      <c r="SCW42" s="636"/>
      <c r="SCX42" s="636"/>
      <c r="SCY42" s="636"/>
      <c r="SCZ42" s="636"/>
      <c r="SDA42" s="636"/>
      <c r="SDB42" s="636"/>
      <c r="SDC42" s="636"/>
      <c r="SDD42" s="636"/>
      <c r="SDE42" s="636"/>
      <c r="SDF42" s="636"/>
      <c r="SDG42" s="636"/>
      <c r="SDH42" s="636"/>
      <c r="SDI42" s="636"/>
      <c r="SDJ42" s="636"/>
      <c r="SDK42" s="636"/>
      <c r="SDL42" s="636"/>
      <c r="SDM42" s="636"/>
      <c r="SDN42" s="636"/>
      <c r="SDO42" s="636"/>
      <c r="SDP42" s="636"/>
      <c r="SDQ42" s="636"/>
      <c r="SDR42" s="636"/>
      <c r="SDS42" s="636"/>
      <c r="SDT42" s="636"/>
      <c r="SDU42" s="636"/>
      <c r="SDV42" s="636"/>
      <c r="SDW42" s="636"/>
      <c r="SDX42" s="636"/>
      <c r="SDY42" s="636"/>
      <c r="SDZ42" s="636"/>
      <c r="SEA42" s="636"/>
      <c r="SEB42" s="636"/>
      <c r="SEC42" s="636"/>
      <c r="SED42" s="636"/>
      <c r="SEE42" s="636"/>
      <c r="SEF42" s="636"/>
      <c r="SEG42" s="636"/>
      <c r="SEH42" s="636"/>
      <c r="SEI42" s="636"/>
      <c r="SEJ42" s="636"/>
      <c r="SEK42" s="636"/>
      <c r="SEL42" s="636"/>
      <c r="SEM42" s="636"/>
      <c r="SEN42" s="636"/>
      <c r="SEO42" s="636"/>
      <c r="SEP42" s="636"/>
      <c r="SEQ42" s="636"/>
      <c r="SER42" s="636"/>
      <c r="SES42" s="636"/>
      <c r="SET42" s="636"/>
      <c r="SEU42" s="636"/>
      <c r="SEV42" s="636"/>
      <c r="SEW42" s="636"/>
      <c r="SEX42" s="636"/>
      <c r="SEY42" s="636"/>
      <c r="SEZ42" s="636"/>
      <c r="SFA42" s="636"/>
      <c r="SFB42" s="636"/>
      <c r="SFC42" s="636"/>
      <c r="SFD42" s="636"/>
      <c r="SFE42" s="636"/>
      <c r="SFF42" s="636"/>
      <c r="SFG42" s="636"/>
      <c r="SFH42" s="636"/>
      <c r="SFI42" s="636"/>
      <c r="SFJ42" s="636"/>
      <c r="SFK42" s="636"/>
      <c r="SFL42" s="636"/>
      <c r="SFM42" s="636"/>
      <c r="SFN42" s="636"/>
      <c r="SFO42" s="636"/>
      <c r="SFP42" s="636"/>
      <c r="SFQ42" s="636"/>
      <c r="SFR42" s="636"/>
      <c r="SFS42" s="636"/>
      <c r="SFT42" s="636"/>
      <c r="SFU42" s="636"/>
      <c r="SFV42" s="636"/>
      <c r="SFW42" s="636"/>
      <c r="SFX42" s="636"/>
      <c r="SFY42" s="636"/>
      <c r="SFZ42" s="636"/>
      <c r="SGA42" s="636"/>
      <c r="SGB42" s="636"/>
      <c r="SGC42" s="636"/>
      <c r="SGD42" s="636"/>
      <c r="SGE42" s="636"/>
      <c r="SGF42" s="636"/>
      <c r="SGG42" s="636"/>
      <c r="SGH42" s="636"/>
      <c r="SGI42" s="636"/>
      <c r="SGJ42" s="636"/>
      <c r="SGK42" s="636"/>
      <c r="SGL42" s="636"/>
      <c r="SGM42" s="636"/>
      <c r="SGN42" s="636"/>
      <c r="SGO42" s="636"/>
      <c r="SGP42" s="636"/>
      <c r="SGQ42" s="636"/>
      <c r="SGR42" s="636"/>
      <c r="SGS42" s="636"/>
      <c r="SGT42" s="636"/>
      <c r="SGU42" s="636"/>
      <c r="SGV42" s="636"/>
      <c r="SGW42" s="636"/>
      <c r="SGX42" s="636"/>
      <c r="SGY42" s="636"/>
      <c r="SGZ42" s="636"/>
      <c r="SHA42" s="636"/>
      <c r="SHB42" s="636"/>
      <c r="SHC42" s="636"/>
      <c r="SHD42" s="636"/>
      <c r="SHE42" s="636"/>
      <c r="SHF42" s="636"/>
      <c r="SHG42" s="636"/>
      <c r="SHH42" s="636"/>
      <c r="SHI42" s="636"/>
      <c r="SHJ42" s="636"/>
      <c r="SHK42" s="636"/>
      <c r="SHL42" s="636"/>
      <c r="SHM42" s="636"/>
      <c r="SHN42" s="636"/>
      <c r="SHO42" s="636"/>
      <c r="SHP42" s="636"/>
      <c r="SHQ42" s="636"/>
      <c r="SHR42" s="636"/>
      <c r="SHS42" s="636"/>
      <c r="SHT42" s="636"/>
      <c r="SHU42" s="636"/>
      <c r="SHV42" s="636"/>
      <c r="SHW42" s="636"/>
      <c r="SHX42" s="636"/>
      <c r="SHY42" s="636"/>
      <c r="SHZ42" s="636"/>
      <c r="SIA42" s="636"/>
      <c r="SIB42" s="636"/>
      <c r="SIC42" s="636"/>
      <c r="SID42" s="636"/>
      <c r="SIE42" s="636"/>
      <c r="SIF42" s="636"/>
      <c r="SIG42" s="636"/>
      <c r="SIH42" s="636"/>
      <c r="SII42" s="636"/>
      <c r="SIJ42" s="636"/>
      <c r="SIK42" s="636"/>
      <c r="SIL42" s="636"/>
      <c r="SIM42" s="636"/>
      <c r="SIN42" s="636"/>
      <c r="SIO42" s="636"/>
      <c r="SIP42" s="636"/>
      <c r="SIQ42" s="636"/>
      <c r="SIR42" s="636"/>
      <c r="SIS42" s="636"/>
      <c r="SIT42" s="636"/>
      <c r="SIU42" s="636"/>
      <c r="SIV42" s="636"/>
      <c r="SIW42" s="636"/>
      <c r="SIX42" s="636"/>
      <c r="SIY42" s="636"/>
      <c r="SIZ42" s="636"/>
      <c r="SJA42" s="636"/>
      <c r="SJB42" s="636"/>
      <c r="SJC42" s="636"/>
      <c r="SJD42" s="636"/>
      <c r="SJE42" s="636"/>
      <c r="SJF42" s="636"/>
      <c r="SJG42" s="636"/>
      <c r="SJH42" s="636"/>
      <c r="SJI42" s="636"/>
      <c r="SJJ42" s="636"/>
      <c r="SJK42" s="636"/>
      <c r="SJL42" s="636"/>
      <c r="SJM42" s="636"/>
      <c r="SJN42" s="636"/>
      <c r="SJO42" s="636"/>
      <c r="SJP42" s="636"/>
      <c r="SJQ42" s="636"/>
      <c r="SJR42" s="636"/>
      <c r="SJS42" s="636"/>
      <c r="SJT42" s="636"/>
      <c r="SJU42" s="636"/>
      <c r="SJV42" s="636"/>
      <c r="SJW42" s="636"/>
      <c r="SJX42" s="636"/>
      <c r="SJY42" s="636"/>
      <c r="SJZ42" s="636"/>
      <c r="SKA42" s="636"/>
      <c r="SKB42" s="636"/>
      <c r="SKC42" s="636"/>
      <c r="SKD42" s="636"/>
      <c r="SKE42" s="636"/>
      <c r="SKF42" s="636"/>
      <c r="SKG42" s="636"/>
      <c r="SKH42" s="636"/>
      <c r="SKI42" s="636"/>
      <c r="SKJ42" s="636"/>
      <c r="SKK42" s="636"/>
      <c r="SKL42" s="636"/>
      <c r="SKM42" s="636"/>
      <c r="SKN42" s="636"/>
      <c r="SKO42" s="636"/>
      <c r="SKP42" s="636"/>
      <c r="SKQ42" s="636"/>
      <c r="SKR42" s="636"/>
      <c r="SKS42" s="636"/>
      <c r="SKT42" s="636"/>
      <c r="SKU42" s="636"/>
      <c r="SKV42" s="636"/>
      <c r="SKW42" s="636"/>
      <c r="SKX42" s="636"/>
      <c r="SKY42" s="636"/>
      <c r="SKZ42" s="636"/>
      <c r="SLA42" s="636"/>
      <c r="SLB42" s="636"/>
      <c r="SLC42" s="636"/>
      <c r="SLD42" s="636"/>
      <c r="SLE42" s="636"/>
      <c r="SLF42" s="636"/>
      <c r="SLG42" s="636"/>
      <c r="SLH42" s="636"/>
      <c r="SLI42" s="636"/>
      <c r="SLJ42" s="636"/>
      <c r="SLK42" s="636"/>
      <c r="SLL42" s="636"/>
      <c r="SLM42" s="636"/>
      <c r="SLN42" s="636"/>
      <c r="SLO42" s="636"/>
      <c r="SLP42" s="636"/>
      <c r="SLQ42" s="636"/>
      <c r="SLR42" s="636"/>
      <c r="SLS42" s="636"/>
      <c r="SLT42" s="636"/>
      <c r="SLU42" s="636"/>
      <c r="SLV42" s="636"/>
      <c r="SLW42" s="636"/>
      <c r="SLX42" s="636"/>
      <c r="SLY42" s="636"/>
      <c r="SLZ42" s="636"/>
      <c r="SMA42" s="636"/>
      <c r="SMB42" s="636"/>
      <c r="SMC42" s="636"/>
      <c r="SMD42" s="636"/>
      <c r="SME42" s="636"/>
      <c r="SMF42" s="636"/>
      <c r="SMG42" s="636"/>
      <c r="SMH42" s="636"/>
      <c r="SMI42" s="636"/>
      <c r="SMJ42" s="636"/>
      <c r="SMK42" s="636"/>
      <c r="SML42" s="636"/>
      <c r="SMM42" s="636"/>
      <c r="SMN42" s="636"/>
      <c r="SMO42" s="636"/>
      <c r="SMP42" s="636"/>
      <c r="SMQ42" s="636"/>
      <c r="SMR42" s="636"/>
      <c r="SMS42" s="636"/>
      <c r="SMT42" s="636"/>
      <c r="SMU42" s="636"/>
      <c r="SMV42" s="636"/>
      <c r="SMW42" s="636"/>
      <c r="SMX42" s="636"/>
      <c r="SMY42" s="636"/>
      <c r="SMZ42" s="636"/>
      <c r="SNA42" s="636"/>
      <c r="SNB42" s="636"/>
      <c r="SNC42" s="636"/>
      <c r="SND42" s="636"/>
      <c r="SNE42" s="636"/>
      <c r="SNF42" s="636"/>
      <c r="SNG42" s="636"/>
      <c r="SNH42" s="636"/>
      <c r="SNI42" s="636"/>
      <c r="SNJ42" s="636"/>
      <c r="SNK42" s="636"/>
      <c r="SNL42" s="636"/>
      <c r="SNM42" s="636"/>
      <c r="SNN42" s="636"/>
      <c r="SNO42" s="636"/>
      <c r="SNP42" s="636"/>
      <c r="SNQ42" s="636"/>
      <c r="SNR42" s="636"/>
      <c r="SNS42" s="636"/>
      <c r="SNT42" s="636"/>
      <c r="SNU42" s="636"/>
      <c r="SNV42" s="636"/>
      <c r="SNW42" s="636"/>
      <c r="SNX42" s="636"/>
      <c r="SNY42" s="636"/>
      <c r="SNZ42" s="636"/>
      <c r="SOA42" s="636"/>
      <c r="SOB42" s="636"/>
      <c r="SOC42" s="636"/>
      <c r="SOD42" s="636"/>
      <c r="SOE42" s="636"/>
      <c r="SOF42" s="636"/>
      <c r="SOG42" s="636"/>
      <c r="SOH42" s="636"/>
      <c r="SOI42" s="636"/>
      <c r="SOJ42" s="636"/>
      <c r="SOK42" s="636"/>
      <c r="SOL42" s="636"/>
      <c r="SOM42" s="636"/>
      <c r="SON42" s="636"/>
      <c r="SOO42" s="636"/>
      <c r="SOP42" s="636"/>
      <c r="SOQ42" s="636"/>
      <c r="SOR42" s="636"/>
      <c r="SOS42" s="636"/>
      <c r="SOT42" s="636"/>
      <c r="SOU42" s="636"/>
      <c r="SOV42" s="636"/>
      <c r="SOW42" s="636"/>
      <c r="SOX42" s="636"/>
      <c r="SOY42" s="636"/>
      <c r="SOZ42" s="636"/>
      <c r="SPA42" s="636"/>
      <c r="SPB42" s="636"/>
      <c r="SPC42" s="636"/>
      <c r="SPD42" s="636"/>
      <c r="SPE42" s="636"/>
      <c r="SPF42" s="636"/>
      <c r="SPG42" s="636"/>
      <c r="SPH42" s="636"/>
      <c r="SPI42" s="636"/>
      <c r="SPJ42" s="636"/>
      <c r="SPK42" s="636"/>
      <c r="SPL42" s="636"/>
      <c r="SPM42" s="636"/>
      <c r="SPN42" s="636"/>
      <c r="SPO42" s="636"/>
      <c r="SPP42" s="636"/>
      <c r="SPQ42" s="636"/>
      <c r="SPR42" s="636"/>
      <c r="SPS42" s="636"/>
      <c r="SPT42" s="636"/>
      <c r="SPU42" s="636"/>
      <c r="SPV42" s="636"/>
      <c r="SPW42" s="636"/>
      <c r="SPX42" s="636"/>
      <c r="SPY42" s="636"/>
      <c r="SPZ42" s="636"/>
      <c r="SQA42" s="636"/>
      <c r="SQB42" s="636"/>
      <c r="SQC42" s="636"/>
      <c r="SQD42" s="636"/>
      <c r="SQE42" s="636"/>
      <c r="SQF42" s="636"/>
      <c r="SQG42" s="636"/>
      <c r="SQH42" s="636"/>
      <c r="SQI42" s="636"/>
      <c r="SQJ42" s="636"/>
      <c r="SQK42" s="636"/>
      <c r="SQL42" s="636"/>
      <c r="SQM42" s="636"/>
      <c r="SQN42" s="636"/>
      <c r="SQO42" s="636"/>
      <c r="SQP42" s="636"/>
      <c r="SQQ42" s="636"/>
      <c r="SQR42" s="636"/>
      <c r="SQS42" s="636"/>
      <c r="SQT42" s="636"/>
      <c r="SQU42" s="636"/>
      <c r="SQV42" s="636"/>
      <c r="SQW42" s="636"/>
      <c r="SQX42" s="636"/>
      <c r="SQY42" s="636"/>
      <c r="SQZ42" s="636"/>
      <c r="SRA42" s="636"/>
      <c r="SRB42" s="636"/>
      <c r="SRC42" s="636"/>
      <c r="SRD42" s="636"/>
      <c r="SRE42" s="636"/>
      <c r="SRF42" s="636"/>
      <c r="SRG42" s="636"/>
      <c r="SRH42" s="636"/>
      <c r="SRI42" s="636"/>
      <c r="SRJ42" s="636"/>
      <c r="SRK42" s="636"/>
      <c r="SRL42" s="636"/>
      <c r="SRM42" s="636"/>
      <c r="SRN42" s="636"/>
      <c r="SRO42" s="636"/>
      <c r="SRP42" s="636"/>
      <c r="SRQ42" s="636"/>
      <c r="SRR42" s="636"/>
      <c r="SRS42" s="636"/>
      <c r="SRT42" s="636"/>
      <c r="SRU42" s="636"/>
      <c r="SRV42" s="636"/>
      <c r="SRW42" s="636"/>
      <c r="SRX42" s="636"/>
      <c r="SRY42" s="636"/>
      <c r="SRZ42" s="636"/>
      <c r="SSA42" s="636"/>
      <c r="SSB42" s="636"/>
      <c r="SSC42" s="636"/>
      <c r="SSD42" s="636"/>
      <c r="SSE42" s="636"/>
      <c r="SSF42" s="636"/>
      <c r="SSG42" s="636"/>
      <c r="SSH42" s="636"/>
      <c r="SSI42" s="636"/>
      <c r="SSJ42" s="636"/>
      <c r="SSK42" s="636"/>
      <c r="SSL42" s="636"/>
      <c r="SSM42" s="636"/>
      <c r="SSN42" s="636"/>
      <c r="SSO42" s="636"/>
      <c r="SSP42" s="636"/>
      <c r="SSQ42" s="636"/>
      <c r="SSR42" s="636"/>
      <c r="SSS42" s="636"/>
      <c r="SST42" s="636"/>
      <c r="SSU42" s="636"/>
      <c r="SSV42" s="636"/>
      <c r="SSW42" s="636"/>
      <c r="SSX42" s="636"/>
      <c r="SSY42" s="636"/>
      <c r="SSZ42" s="636"/>
      <c r="STA42" s="636"/>
      <c r="STB42" s="636"/>
      <c r="STC42" s="636"/>
      <c r="STD42" s="636"/>
      <c r="STE42" s="636"/>
      <c r="STF42" s="636"/>
      <c r="STG42" s="636"/>
      <c r="STH42" s="636"/>
      <c r="STI42" s="636"/>
      <c r="STJ42" s="636"/>
      <c r="STK42" s="636"/>
      <c r="STL42" s="636"/>
      <c r="STM42" s="636"/>
      <c r="STN42" s="636"/>
      <c r="STO42" s="636"/>
      <c r="STP42" s="636"/>
      <c r="STQ42" s="636"/>
      <c r="STR42" s="636"/>
      <c r="STS42" s="636"/>
      <c r="STT42" s="636"/>
      <c r="STU42" s="636"/>
      <c r="STV42" s="636"/>
      <c r="STW42" s="636"/>
      <c r="STX42" s="636"/>
      <c r="STY42" s="636"/>
      <c r="STZ42" s="636"/>
      <c r="SUA42" s="636"/>
      <c r="SUB42" s="636"/>
      <c r="SUC42" s="636"/>
      <c r="SUD42" s="636"/>
      <c r="SUE42" s="636"/>
      <c r="SUF42" s="636"/>
      <c r="SUG42" s="636"/>
      <c r="SUH42" s="636"/>
      <c r="SUI42" s="636"/>
      <c r="SUJ42" s="636"/>
      <c r="SUK42" s="636"/>
      <c r="SUL42" s="636"/>
      <c r="SUM42" s="636"/>
      <c r="SUN42" s="636"/>
      <c r="SUO42" s="636"/>
      <c r="SUP42" s="636"/>
      <c r="SUQ42" s="636"/>
      <c r="SUR42" s="636"/>
      <c r="SUS42" s="636"/>
      <c r="SUT42" s="636"/>
      <c r="SUU42" s="636"/>
      <c r="SUV42" s="636"/>
      <c r="SUW42" s="636"/>
      <c r="SUX42" s="636"/>
      <c r="SUY42" s="636"/>
      <c r="SUZ42" s="636"/>
      <c r="SVA42" s="636"/>
      <c r="SVB42" s="636"/>
      <c r="SVC42" s="636"/>
      <c r="SVD42" s="636"/>
      <c r="SVE42" s="636"/>
      <c r="SVF42" s="636"/>
      <c r="SVG42" s="636"/>
      <c r="SVH42" s="636"/>
      <c r="SVI42" s="636"/>
      <c r="SVJ42" s="636"/>
      <c r="SVK42" s="636"/>
      <c r="SVL42" s="636"/>
      <c r="SVM42" s="636"/>
      <c r="SVN42" s="636"/>
      <c r="SVO42" s="636"/>
      <c r="SVP42" s="636"/>
      <c r="SVQ42" s="636"/>
      <c r="SVR42" s="636"/>
      <c r="SVS42" s="636"/>
      <c r="SVT42" s="636"/>
      <c r="SVU42" s="636"/>
      <c r="SVV42" s="636"/>
      <c r="SVW42" s="636"/>
      <c r="SVX42" s="636"/>
      <c r="SVY42" s="636"/>
      <c r="SVZ42" s="636"/>
      <c r="SWA42" s="636"/>
      <c r="SWB42" s="636"/>
      <c r="SWC42" s="636"/>
      <c r="SWD42" s="636"/>
      <c r="SWE42" s="636"/>
      <c r="SWF42" s="636"/>
      <c r="SWG42" s="636"/>
      <c r="SWH42" s="636"/>
      <c r="SWI42" s="636"/>
      <c r="SWJ42" s="636"/>
      <c r="SWK42" s="636"/>
      <c r="SWL42" s="636"/>
      <c r="SWM42" s="636"/>
      <c r="SWN42" s="636"/>
      <c r="SWO42" s="636"/>
      <c r="SWP42" s="636"/>
      <c r="SWQ42" s="636"/>
      <c r="SWR42" s="636"/>
      <c r="SWS42" s="636"/>
      <c r="SWT42" s="636"/>
      <c r="SWU42" s="636"/>
      <c r="SWV42" s="636"/>
      <c r="SWW42" s="636"/>
      <c r="SWX42" s="636"/>
      <c r="SWY42" s="636"/>
      <c r="SWZ42" s="636"/>
      <c r="SXA42" s="636"/>
      <c r="SXB42" s="636"/>
      <c r="SXC42" s="636"/>
      <c r="SXD42" s="636"/>
      <c r="SXE42" s="636"/>
      <c r="SXF42" s="636"/>
      <c r="SXG42" s="636"/>
      <c r="SXH42" s="636"/>
      <c r="SXI42" s="636"/>
      <c r="SXJ42" s="636"/>
      <c r="SXK42" s="636"/>
      <c r="SXL42" s="636"/>
      <c r="SXM42" s="636"/>
      <c r="SXN42" s="636"/>
      <c r="SXO42" s="636"/>
      <c r="SXP42" s="636"/>
      <c r="SXQ42" s="636"/>
      <c r="SXR42" s="636"/>
      <c r="SXS42" s="636"/>
      <c r="SXT42" s="636"/>
      <c r="SXU42" s="636"/>
      <c r="SXV42" s="636"/>
      <c r="SXW42" s="636"/>
      <c r="SXX42" s="636"/>
      <c r="SXY42" s="636"/>
      <c r="SXZ42" s="636"/>
      <c r="SYA42" s="636"/>
      <c r="SYB42" s="636"/>
      <c r="SYC42" s="636"/>
      <c r="SYD42" s="636"/>
      <c r="SYE42" s="636"/>
      <c r="SYF42" s="636"/>
      <c r="SYG42" s="636"/>
      <c r="SYH42" s="636"/>
      <c r="SYI42" s="636"/>
      <c r="SYJ42" s="636"/>
      <c r="SYK42" s="636"/>
      <c r="SYL42" s="636"/>
      <c r="SYM42" s="636"/>
      <c r="SYN42" s="636"/>
      <c r="SYO42" s="636"/>
      <c r="SYP42" s="636"/>
      <c r="SYQ42" s="636"/>
      <c r="SYR42" s="636"/>
      <c r="SYS42" s="636"/>
      <c r="SYT42" s="636"/>
      <c r="SYU42" s="636"/>
      <c r="SYV42" s="636"/>
      <c r="SYW42" s="636"/>
      <c r="SYX42" s="636"/>
      <c r="SYY42" s="636"/>
      <c r="SYZ42" s="636"/>
      <c r="SZA42" s="636"/>
      <c r="SZB42" s="636"/>
      <c r="SZC42" s="636"/>
      <c r="SZD42" s="636"/>
      <c r="SZE42" s="636"/>
      <c r="SZF42" s="636"/>
      <c r="SZG42" s="636"/>
      <c r="SZH42" s="636"/>
      <c r="SZI42" s="636"/>
      <c r="SZJ42" s="636"/>
      <c r="SZK42" s="636"/>
      <c r="SZL42" s="636"/>
      <c r="SZM42" s="636"/>
      <c r="SZN42" s="636"/>
      <c r="SZO42" s="636"/>
      <c r="SZP42" s="636"/>
      <c r="SZQ42" s="636"/>
      <c r="SZR42" s="636"/>
      <c r="SZS42" s="636"/>
      <c r="SZT42" s="636"/>
      <c r="SZU42" s="636"/>
      <c r="SZV42" s="636"/>
      <c r="SZW42" s="636"/>
      <c r="SZX42" s="636"/>
      <c r="SZY42" s="636"/>
      <c r="SZZ42" s="636"/>
      <c r="TAA42" s="636"/>
      <c r="TAB42" s="636"/>
      <c r="TAC42" s="636"/>
      <c r="TAD42" s="636"/>
      <c r="TAE42" s="636"/>
      <c r="TAF42" s="636"/>
      <c r="TAG42" s="636"/>
      <c r="TAH42" s="636"/>
      <c r="TAI42" s="636"/>
      <c r="TAJ42" s="636"/>
      <c r="TAK42" s="636"/>
      <c r="TAL42" s="636"/>
      <c r="TAM42" s="636"/>
      <c r="TAN42" s="636"/>
      <c r="TAO42" s="636"/>
      <c r="TAP42" s="636"/>
      <c r="TAQ42" s="636"/>
      <c r="TAR42" s="636"/>
      <c r="TAS42" s="636"/>
      <c r="TAT42" s="636"/>
      <c r="TAU42" s="636"/>
      <c r="TAV42" s="636"/>
      <c r="TAW42" s="636"/>
      <c r="TAX42" s="636"/>
      <c r="TAY42" s="636"/>
      <c r="TAZ42" s="636"/>
      <c r="TBA42" s="636"/>
      <c r="TBB42" s="636"/>
      <c r="TBC42" s="636"/>
      <c r="TBD42" s="636"/>
      <c r="TBE42" s="636"/>
      <c r="TBF42" s="636"/>
      <c r="TBG42" s="636"/>
      <c r="TBH42" s="636"/>
      <c r="TBI42" s="636"/>
      <c r="TBJ42" s="636"/>
      <c r="TBK42" s="636"/>
      <c r="TBL42" s="636"/>
      <c r="TBM42" s="636"/>
      <c r="TBN42" s="636"/>
      <c r="TBO42" s="636"/>
      <c r="TBP42" s="636"/>
      <c r="TBQ42" s="636"/>
      <c r="TBR42" s="636"/>
      <c r="TBS42" s="636"/>
      <c r="TBT42" s="636"/>
      <c r="TBU42" s="636"/>
      <c r="TBV42" s="636"/>
      <c r="TBW42" s="636"/>
      <c r="TBX42" s="636"/>
      <c r="TBY42" s="636"/>
      <c r="TBZ42" s="636"/>
      <c r="TCA42" s="636"/>
      <c r="TCB42" s="636"/>
      <c r="TCC42" s="636"/>
      <c r="TCD42" s="636"/>
      <c r="TCE42" s="636"/>
      <c r="TCF42" s="636"/>
      <c r="TCG42" s="636"/>
      <c r="TCH42" s="636"/>
      <c r="TCI42" s="636"/>
      <c r="TCJ42" s="636"/>
      <c r="TCK42" s="636"/>
      <c r="TCL42" s="636"/>
      <c r="TCM42" s="636"/>
      <c r="TCN42" s="636"/>
      <c r="TCO42" s="636"/>
      <c r="TCP42" s="636"/>
      <c r="TCQ42" s="636"/>
      <c r="TCR42" s="636"/>
      <c r="TCS42" s="636"/>
      <c r="TCT42" s="636"/>
      <c r="TCU42" s="636"/>
      <c r="TCV42" s="636"/>
      <c r="TCW42" s="636"/>
      <c r="TCX42" s="636"/>
      <c r="TCY42" s="636"/>
      <c r="TCZ42" s="636"/>
      <c r="TDA42" s="636"/>
      <c r="TDB42" s="636"/>
      <c r="TDC42" s="636"/>
      <c r="TDD42" s="636"/>
      <c r="TDE42" s="636"/>
      <c r="TDF42" s="636"/>
      <c r="TDG42" s="636"/>
      <c r="TDH42" s="636"/>
      <c r="TDI42" s="636"/>
      <c r="TDJ42" s="636"/>
      <c r="TDK42" s="636"/>
      <c r="TDL42" s="636"/>
      <c r="TDM42" s="636"/>
      <c r="TDN42" s="636"/>
      <c r="TDO42" s="636"/>
      <c r="TDP42" s="636"/>
      <c r="TDQ42" s="636"/>
      <c r="TDR42" s="636"/>
      <c r="TDS42" s="636"/>
      <c r="TDT42" s="636"/>
      <c r="TDU42" s="636"/>
      <c r="TDV42" s="636"/>
      <c r="TDW42" s="636"/>
      <c r="TDX42" s="636"/>
      <c r="TDY42" s="636"/>
      <c r="TDZ42" s="636"/>
      <c r="TEA42" s="636"/>
      <c r="TEB42" s="636"/>
      <c r="TEC42" s="636"/>
      <c r="TED42" s="636"/>
      <c r="TEE42" s="636"/>
      <c r="TEF42" s="636"/>
      <c r="TEG42" s="636"/>
      <c r="TEH42" s="636"/>
      <c r="TEI42" s="636"/>
      <c r="TEJ42" s="636"/>
      <c r="TEK42" s="636"/>
      <c r="TEL42" s="636"/>
      <c r="TEM42" s="636"/>
      <c r="TEN42" s="636"/>
      <c r="TEO42" s="636"/>
      <c r="TEP42" s="636"/>
      <c r="TEQ42" s="636"/>
      <c r="TER42" s="636"/>
      <c r="TES42" s="636"/>
      <c r="TET42" s="636"/>
      <c r="TEU42" s="636"/>
      <c r="TEV42" s="636"/>
      <c r="TEW42" s="636"/>
      <c r="TEX42" s="636"/>
      <c r="TEY42" s="636"/>
      <c r="TEZ42" s="636"/>
      <c r="TFA42" s="636"/>
      <c r="TFB42" s="636"/>
      <c r="TFC42" s="636"/>
      <c r="TFD42" s="636"/>
      <c r="TFE42" s="636"/>
      <c r="TFF42" s="636"/>
      <c r="TFG42" s="636"/>
      <c r="TFH42" s="636"/>
      <c r="TFI42" s="636"/>
      <c r="TFJ42" s="636"/>
      <c r="TFK42" s="636"/>
      <c r="TFL42" s="636"/>
      <c r="TFM42" s="636"/>
      <c r="TFN42" s="636"/>
      <c r="TFO42" s="636"/>
      <c r="TFP42" s="636"/>
      <c r="TFQ42" s="636"/>
      <c r="TFR42" s="636"/>
      <c r="TFS42" s="636"/>
      <c r="TFT42" s="636"/>
      <c r="TFU42" s="636"/>
      <c r="TFV42" s="636"/>
      <c r="TFW42" s="636"/>
      <c r="TFX42" s="636"/>
      <c r="TFY42" s="636"/>
      <c r="TFZ42" s="636"/>
      <c r="TGA42" s="636"/>
      <c r="TGB42" s="636"/>
      <c r="TGC42" s="636"/>
      <c r="TGD42" s="636"/>
      <c r="TGE42" s="636"/>
      <c r="TGF42" s="636"/>
      <c r="TGG42" s="636"/>
      <c r="TGH42" s="636"/>
      <c r="TGI42" s="636"/>
      <c r="TGJ42" s="636"/>
      <c r="TGK42" s="636"/>
      <c r="TGL42" s="636"/>
      <c r="TGM42" s="636"/>
      <c r="TGN42" s="636"/>
      <c r="TGO42" s="636"/>
      <c r="TGP42" s="636"/>
      <c r="TGQ42" s="636"/>
      <c r="TGR42" s="636"/>
      <c r="TGS42" s="636"/>
      <c r="TGT42" s="636"/>
      <c r="TGU42" s="636"/>
      <c r="TGV42" s="636"/>
      <c r="TGW42" s="636"/>
      <c r="TGX42" s="636"/>
      <c r="TGY42" s="636"/>
      <c r="TGZ42" s="636"/>
      <c r="THA42" s="636"/>
      <c r="THB42" s="636"/>
      <c r="THC42" s="636"/>
      <c r="THD42" s="636"/>
      <c r="THE42" s="636"/>
      <c r="THF42" s="636"/>
      <c r="THG42" s="636"/>
      <c r="THH42" s="636"/>
      <c r="THI42" s="636"/>
      <c r="THJ42" s="636"/>
      <c r="THK42" s="636"/>
      <c r="THL42" s="636"/>
      <c r="THM42" s="636"/>
      <c r="THN42" s="636"/>
      <c r="THO42" s="636"/>
      <c r="THP42" s="636"/>
      <c r="THQ42" s="636"/>
      <c r="THR42" s="636"/>
      <c r="THS42" s="636"/>
      <c r="THT42" s="636"/>
      <c r="THU42" s="636"/>
      <c r="THV42" s="636"/>
      <c r="THW42" s="636"/>
      <c r="THX42" s="636"/>
      <c r="THY42" s="636"/>
      <c r="THZ42" s="636"/>
      <c r="TIA42" s="636"/>
      <c r="TIB42" s="636"/>
      <c r="TIC42" s="636"/>
      <c r="TID42" s="636"/>
      <c r="TIE42" s="636"/>
      <c r="TIF42" s="636"/>
      <c r="TIG42" s="636"/>
      <c r="TIH42" s="636"/>
      <c r="TII42" s="636"/>
      <c r="TIJ42" s="636"/>
      <c r="TIK42" s="636"/>
      <c r="TIL42" s="636"/>
      <c r="TIM42" s="636"/>
      <c r="TIN42" s="636"/>
      <c r="TIO42" s="636"/>
      <c r="TIP42" s="636"/>
      <c r="TIQ42" s="636"/>
      <c r="TIR42" s="636"/>
      <c r="TIS42" s="636"/>
      <c r="TIT42" s="636"/>
      <c r="TIU42" s="636"/>
      <c r="TIV42" s="636"/>
      <c r="TIW42" s="636"/>
      <c r="TIX42" s="636"/>
      <c r="TIY42" s="636"/>
      <c r="TIZ42" s="636"/>
      <c r="TJA42" s="636"/>
      <c r="TJB42" s="636"/>
      <c r="TJC42" s="636"/>
      <c r="TJD42" s="636"/>
      <c r="TJE42" s="636"/>
      <c r="TJF42" s="636"/>
      <c r="TJG42" s="636"/>
      <c r="TJH42" s="636"/>
      <c r="TJI42" s="636"/>
      <c r="TJJ42" s="636"/>
      <c r="TJK42" s="636"/>
      <c r="TJL42" s="636"/>
      <c r="TJM42" s="636"/>
      <c r="TJN42" s="636"/>
      <c r="TJO42" s="636"/>
      <c r="TJP42" s="636"/>
      <c r="TJQ42" s="636"/>
      <c r="TJR42" s="636"/>
      <c r="TJS42" s="636"/>
      <c r="TJT42" s="636"/>
      <c r="TJU42" s="636"/>
      <c r="TJV42" s="636"/>
      <c r="TJW42" s="636"/>
      <c r="TJX42" s="636"/>
      <c r="TJY42" s="636"/>
      <c r="TJZ42" s="636"/>
      <c r="TKA42" s="636"/>
      <c r="TKB42" s="636"/>
      <c r="TKC42" s="636"/>
      <c r="TKD42" s="636"/>
      <c r="TKE42" s="636"/>
      <c r="TKF42" s="636"/>
      <c r="TKG42" s="636"/>
      <c r="TKH42" s="636"/>
      <c r="TKI42" s="636"/>
      <c r="TKJ42" s="636"/>
      <c r="TKK42" s="636"/>
      <c r="TKL42" s="636"/>
      <c r="TKM42" s="636"/>
      <c r="TKN42" s="636"/>
      <c r="TKO42" s="636"/>
      <c r="TKP42" s="636"/>
      <c r="TKQ42" s="636"/>
      <c r="TKR42" s="636"/>
      <c r="TKS42" s="636"/>
      <c r="TKT42" s="636"/>
      <c r="TKU42" s="636"/>
      <c r="TKV42" s="636"/>
      <c r="TKW42" s="636"/>
      <c r="TKX42" s="636"/>
      <c r="TKY42" s="636"/>
      <c r="TKZ42" s="636"/>
      <c r="TLA42" s="636"/>
      <c r="TLB42" s="636"/>
      <c r="TLC42" s="636"/>
      <c r="TLD42" s="636"/>
      <c r="TLE42" s="636"/>
      <c r="TLF42" s="636"/>
      <c r="TLG42" s="636"/>
      <c r="TLH42" s="636"/>
      <c r="TLI42" s="636"/>
      <c r="TLJ42" s="636"/>
      <c r="TLK42" s="636"/>
      <c r="TLL42" s="636"/>
      <c r="TLM42" s="636"/>
      <c r="TLN42" s="636"/>
      <c r="TLO42" s="636"/>
      <c r="TLP42" s="636"/>
      <c r="TLQ42" s="636"/>
      <c r="TLR42" s="636"/>
      <c r="TLS42" s="636"/>
      <c r="TLT42" s="636"/>
      <c r="TLU42" s="636"/>
      <c r="TLV42" s="636"/>
      <c r="TLW42" s="636"/>
      <c r="TLX42" s="636"/>
      <c r="TLY42" s="636"/>
      <c r="TLZ42" s="636"/>
      <c r="TMA42" s="636"/>
      <c r="TMB42" s="636"/>
      <c r="TMC42" s="636"/>
      <c r="TMD42" s="636"/>
      <c r="TME42" s="636"/>
      <c r="TMF42" s="636"/>
      <c r="TMG42" s="636"/>
      <c r="TMH42" s="636"/>
      <c r="TMI42" s="636"/>
      <c r="TMJ42" s="636"/>
      <c r="TMK42" s="636"/>
      <c r="TML42" s="636"/>
      <c r="TMM42" s="636"/>
      <c r="TMN42" s="636"/>
      <c r="TMO42" s="636"/>
      <c r="TMP42" s="636"/>
      <c r="TMQ42" s="636"/>
      <c r="TMR42" s="636"/>
      <c r="TMS42" s="636"/>
      <c r="TMT42" s="636"/>
      <c r="TMU42" s="636"/>
      <c r="TMV42" s="636"/>
      <c r="TMW42" s="636"/>
      <c r="TMX42" s="636"/>
      <c r="TMY42" s="636"/>
      <c r="TMZ42" s="636"/>
      <c r="TNA42" s="636"/>
      <c r="TNB42" s="636"/>
      <c r="TNC42" s="636"/>
      <c r="TND42" s="636"/>
      <c r="TNE42" s="636"/>
      <c r="TNF42" s="636"/>
      <c r="TNG42" s="636"/>
      <c r="TNH42" s="636"/>
      <c r="TNI42" s="636"/>
      <c r="TNJ42" s="636"/>
      <c r="TNK42" s="636"/>
      <c r="TNL42" s="636"/>
      <c r="TNM42" s="636"/>
      <c r="TNN42" s="636"/>
      <c r="TNO42" s="636"/>
      <c r="TNP42" s="636"/>
      <c r="TNQ42" s="636"/>
      <c r="TNR42" s="636"/>
      <c r="TNS42" s="636"/>
      <c r="TNT42" s="636"/>
      <c r="TNU42" s="636"/>
      <c r="TNV42" s="636"/>
      <c r="TNW42" s="636"/>
      <c r="TNX42" s="636"/>
      <c r="TNY42" s="636"/>
      <c r="TNZ42" s="636"/>
      <c r="TOA42" s="636"/>
      <c r="TOB42" s="636"/>
      <c r="TOC42" s="636"/>
      <c r="TOD42" s="636"/>
      <c r="TOE42" s="636"/>
      <c r="TOF42" s="636"/>
      <c r="TOG42" s="636"/>
      <c r="TOH42" s="636"/>
      <c r="TOI42" s="636"/>
      <c r="TOJ42" s="636"/>
      <c r="TOK42" s="636"/>
      <c r="TOL42" s="636"/>
      <c r="TOM42" s="636"/>
      <c r="TON42" s="636"/>
      <c r="TOO42" s="636"/>
      <c r="TOP42" s="636"/>
      <c r="TOQ42" s="636"/>
      <c r="TOR42" s="636"/>
      <c r="TOS42" s="636"/>
      <c r="TOT42" s="636"/>
      <c r="TOU42" s="636"/>
      <c r="TOV42" s="636"/>
      <c r="TOW42" s="636"/>
      <c r="TOX42" s="636"/>
      <c r="TOY42" s="636"/>
      <c r="TOZ42" s="636"/>
      <c r="TPA42" s="636"/>
      <c r="TPB42" s="636"/>
      <c r="TPC42" s="636"/>
      <c r="TPD42" s="636"/>
      <c r="TPE42" s="636"/>
      <c r="TPF42" s="636"/>
      <c r="TPG42" s="636"/>
      <c r="TPH42" s="636"/>
      <c r="TPI42" s="636"/>
      <c r="TPJ42" s="636"/>
      <c r="TPK42" s="636"/>
      <c r="TPL42" s="636"/>
      <c r="TPM42" s="636"/>
      <c r="TPN42" s="636"/>
      <c r="TPO42" s="636"/>
      <c r="TPP42" s="636"/>
      <c r="TPQ42" s="636"/>
      <c r="TPR42" s="636"/>
      <c r="TPS42" s="636"/>
      <c r="TPT42" s="636"/>
      <c r="TPU42" s="636"/>
      <c r="TPV42" s="636"/>
      <c r="TPW42" s="636"/>
      <c r="TPX42" s="636"/>
      <c r="TPY42" s="636"/>
      <c r="TPZ42" s="636"/>
      <c r="TQA42" s="636"/>
      <c r="TQB42" s="636"/>
      <c r="TQC42" s="636"/>
      <c r="TQD42" s="636"/>
      <c r="TQE42" s="636"/>
      <c r="TQF42" s="636"/>
      <c r="TQG42" s="636"/>
      <c r="TQH42" s="636"/>
      <c r="TQI42" s="636"/>
      <c r="TQJ42" s="636"/>
      <c r="TQK42" s="636"/>
      <c r="TQL42" s="636"/>
      <c r="TQM42" s="636"/>
      <c r="TQN42" s="636"/>
      <c r="TQO42" s="636"/>
      <c r="TQP42" s="636"/>
      <c r="TQQ42" s="636"/>
      <c r="TQR42" s="636"/>
      <c r="TQS42" s="636"/>
      <c r="TQT42" s="636"/>
      <c r="TQU42" s="636"/>
      <c r="TQV42" s="636"/>
      <c r="TQW42" s="636"/>
      <c r="TQX42" s="636"/>
      <c r="TQY42" s="636"/>
      <c r="TQZ42" s="636"/>
      <c r="TRA42" s="636"/>
      <c r="TRB42" s="636"/>
      <c r="TRC42" s="636"/>
      <c r="TRD42" s="636"/>
      <c r="TRE42" s="636"/>
      <c r="TRF42" s="636"/>
      <c r="TRG42" s="636"/>
      <c r="TRH42" s="636"/>
      <c r="TRI42" s="636"/>
      <c r="TRJ42" s="636"/>
      <c r="TRK42" s="636"/>
      <c r="TRL42" s="636"/>
      <c r="TRM42" s="636"/>
      <c r="TRN42" s="636"/>
      <c r="TRO42" s="636"/>
      <c r="TRP42" s="636"/>
      <c r="TRQ42" s="636"/>
      <c r="TRR42" s="636"/>
      <c r="TRS42" s="636"/>
      <c r="TRT42" s="636"/>
      <c r="TRU42" s="636"/>
      <c r="TRV42" s="636"/>
      <c r="TRW42" s="636"/>
      <c r="TRX42" s="636"/>
      <c r="TRY42" s="636"/>
      <c r="TRZ42" s="636"/>
      <c r="TSA42" s="636"/>
      <c r="TSB42" s="636"/>
      <c r="TSC42" s="636"/>
      <c r="TSD42" s="636"/>
      <c r="TSE42" s="636"/>
      <c r="TSF42" s="636"/>
      <c r="TSG42" s="636"/>
      <c r="TSH42" s="636"/>
      <c r="TSI42" s="636"/>
      <c r="TSJ42" s="636"/>
      <c r="TSK42" s="636"/>
      <c r="TSL42" s="636"/>
      <c r="TSM42" s="636"/>
      <c r="TSN42" s="636"/>
      <c r="TSO42" s="636"/>
      <c r="TSP42" s="636"/>
      <c r="TSQ42" s="636"/>
      <c r="TSR42" s="636"/>
      <c r="TSS42" s="636"/>
      <c r="TST42" s="636"/>
      <c r="TSU42" s="636"/>
      <c r="TSV42" s="636"/>
      <c r="TSW42" s="636"/>
      <c r="TSX42" s="636"/>
      <c r="TSY42" s="636"/>
      <c r="TSZ42" s="636"/>
      <c r="TTA42" s="636"/>
      <c r="TTB42" s="636"/>
      <c r="TTC42" s="636"/>
      <c r="TTD42" s="636"/>
      <c r="TTE42" s="636"/>
      <c r="TTF42" s="636"/>
      <c r="TTG42" s="636"/>
      <c r="TTH42" s="636"/>
      <c r="TTI42" s="636"/>
      <c r="TTJ42" s="636"/>
      <c r="TTK42" s="636"/>
      <c r="TTL42" s="636"/>
      <c r="TTM42" s="636"/>
      <c r="TTN42" s="636"/>
      <c r="TTO42" s="636"/>
      <c r="TTP42" s="636"/>
      <c r="TTQ42" s="636"/>
      <c r="TTR42" s="636"/>
      <c r="TTS42" s="636"/>
      <c r="TTT42" s="636"/>
      <c r="TTU42" s="636"/>
      <c r="TTV42" s="636"/>
      <c r="TTW42" s="636"/>
      <c r="TTX42" s="636"/>
      <c r="TTY42" s="636"/>
      <c r="TTZ42" s="636"/>
      <c r="TUA42" s="636"/>
      <c r="TUB42" s="636"/>
      <c r="TUC42" s="636"/>
      <c r="TUD42" s="636"/>
      <c r="TUE42" s="636"/>
      <c r="TUF42" s="636"/>
      <c r="TUG42" s="636"/>
      <c r="TUH42" s="636"/>
      <c r="TUI42" s="636"/>
      <c r="TUJ42" s="636"/>
      <c r="TUK42" s="636"/>
      <c r="TUL42" s="636"/>
      <c r="TUM42" s="636"/>
      <c r="TUN42" s="636"/>
      <c r="TUO42" s="636"/>
      <c r="TUP42" s="636"/>
      <c r="TUQ42" s="636"/>
      <c r="TUR42" s="636"/>
      <c r="TUS42" s="636"/>
      <c r="TUT42" s="636"/>
      <c r="TUU42" s="636"/>
      <c r="TUV42" s="636"/>
      <c r="TUW42" s="636"/>
      <c r="TUX42" s="636"/>
      <c r="TUY42" s="636"/>
      <c r="TUZ42" s="636"/>
      <c r="TVA42" s="636"/>
      <c r="TVB42" s="636"/>
      <c r="TVC42" s="636"/>
      <c r="TVD42" s="636"/>
      <c r="TVE42" s="636"/>
      <c r="TVF42" s="636"/>
      <c r="TVG42" s="636"/>
      <c r="TVH42" s="636"/>
      <c r="TVI42" s="636"/>
      <c r="TVJ42" s="636"/>
      <c r="TVK42" s="636"/>
      <c r="TVL42" s="636"/>
      <c r="TVM42" s="636"/>
      <c r="TVN42" s="636"/>
      <c r="TVO42" s="636"/>
      <c r="TVP42" s="636"/>
      <c r="TVQ42" s="636"/>
      <c r="TVR42" s="636"/>
      <c r="TVS42" s="636"/>
      <c r="TVT42" s="636"/>
      <c r="TVU42" s="636"/>
      <c r="TVV42" s="636"/>
      <c r="TVW42" s="636"/>
      <c r="TVX42" s="636"/>
      <c r="TVY42" s="636"/>
      <c r="TVZ42" s="636"/>
      <c r="TWA42" s="636"/>
      <c r="TWB42" s="636"/>
      <c r="TWC42" s="636"/>
      <c r="TWD42" s="636"/>
      <c r="TWE42" s="636"/>
      <c r="TWF42" s="636"/>
      <c r="TWG42" s="636"/>
      <c r="TWH42" s="636"/>
      <c r="TWI42" s="636"/>
      <c r="TWJ42" s="636"/>
      <c r="TWK42" s="636"/>
      <c r="TWL42" s="636"/>
      <c r="TWM42" s="636"/>
      <c r="TWN42" s="636"/>
      <c r="TWO42" s="636"/>
      <c r="TWP42" s="636"/>
      <c r="TWQ42" s="636"/>
      <c r="TWR42" s="636"/>
      <c r="TWS42" s="636"/>
      <c r="TWT42" s="636"/>
      <c r="TWU42" s="636"/>
      <c r="TWV42" s="636"/>
      <c r="TWW42" s="636"/>
      <c r="TWX42" s="636"/>
      <c r="TWY42" s="636"/>
      <c r="TWZ42" s="636"/>
      <c r="TXA42" s="636"/>
      <c r="TXB42" s="636"/>
      <c r="TXC42" s="636"/>
      <c r="TXD42" s="636"/>
      <c r="TXE42" s="636"/>
      <c r="TXF42" s="636"/>
      <c r="TXG42" s="636"/>
      <c r="TXH42" s="636"/>
      <c r="TXI42" s="636"/>
      <c r="TXJ42" s="636"/>
      <c r="TXK42" s="636"/>
      <c r="TXL42" s="636"/>
      <c r="TXM42" s="636"/>
      <c r="TXN42" s="636"/>
      <c r="TXO42" s="636"/>
      <c r="TXP42" s="636"/>
      <c r="TXQ42" s="636"/>
      <c r="TXR42" s="636"/>
      <c r="TXS42" s="636"/>
      <c r="TXT42" s="636"/>
      <c r="TXU42" s="636"/>
      <c r="TXV42" s="636"/>
      <c r="TXW42" s="636"/>
      <c r="TXX42" s="636"/>
      <c r="TXY42" s="636"/>
      <c r="TXZ42" s="636"/>
      <c r="TYA42" s="636"/>
      <c r="TYB42" s="636"/>
      <c r="TYC42" s="636"/>
      <c r="TYD42" s="636"/>
      <c r="TYE42" s="636"/>
      <c r="TYF42" s="636"/>
      <c r="TYG42" s="636"/>
      <c r="TYH42" s="636"/>
      <c r="TYI42" s="636"/>
      <c r="TYJ42" s="636"/>
      <c r="TYK42" s="636"/>
      <c r="TYL42" s="636"/>
      <c r="TYM42" s="636"/>
      <c r="TYN42" s="636"/>
      <c r="TYO42" s="636"/>
      <c r="TYP42" s="636"/>
      <c r="TYQ42" s="636"/>
      <c r="TYR42" s="636"/>
      <c r="TYS42" s="636"/>
      <c r="TYT42" s="636"/>
      <c r="TYU42" s="636"/>
      <c r="TYV42" s="636"/>
      <c r="TYW42" s="636"/>
      <c r="TYX42" s="636"/>
      <c r="TYY42" s="636"/>
      <c r="TYZ42" s="636"/>
      <c r="TZA42" s="636"/>
      <c r="TZB42" s="636"/>
      <c r="TZC42" s="636"/>
      <c r="TZD42" s="636"/>
      <c r="TZE42" s="636"/>
      <c r="TZF42" s="636"/>
      <c r="TZG42" s="636"/>
      <c r="TZH42" s="636"/>
      <c r="TZI42" s="636"/>
      <c r="TZJ42" s="636"/>
      <c r="TZK42" s="636"/>
      <c r="TZL42" s="636"/>
      <c r="TZM42" s="636"/>
      <c r="TZN42" s="636"/>
      <c r="TZO42" s="636"/>
      <c r="TZP42" s="636"/>
      <c r="TZQ42" s="636"/>
      <c r="TZR42" s="636"/>
      <c r="TZS42" s="636"/>
      <c r="TZT42" s="636"/>
      <c r="TZU42" s="636"/>
      <c r="TZV42" s="636"/>
      <c r="TZW42" s="636"/>
      <c r="TZX42" s="636"/>
      <c r="TZY42" s="636"/>
      <c r="TZZ42" s="636"/>
      <c r="UAA42" s="636"/>
      <c r="UAB42" s="636"/>
      <c r="UAC42" s="636"/>
      <c r="UAD42" s="636"/>
      <c r="UAE42" s="636"/>
      <c r="UAF42" s="636"/>
      <c r="UAG42" s="636"/>
      <c r="UAH42" s="636"/>
      <c r="UAI42" s="636"/>
      <c r="UAJ42" s="636"/>
      <c r="UAK42" s="636"/>
      <c r="UAL42" s="636"/>
      <c r="UAM42" s="636"/>
      <c r="UAN42" s="636"/>
      <c r="UAO42" s="636"/>
      <c r="UAP42" s="636"/>
      <c r="UAQ42" s="636"/>
      <c r="UAR42" s="636"/>
      <c r="UAS42" s="636"/>
      <c r="UAT42" s="636"/>
      <c r="UAU42" s="636"/>
      <c r="UAV42" s="636"/>
      <c r="UAW42" s="636"/>
      <c r="UAX42" s="636"/>
      <c r="UAY42" s="636"/>
      <c r="UAZ42" s="636"/>
      <c r="UBA42" s="636"/>
      <c r="UBB42" s="636"/>
      <c r="UBC42" s="636"/>
      <c r="UBD42" s="636"/>
      <c r="UBE42" s="636"/>
      <c r="UBF42" s="636"/>
      <c r="UBG42" s="636"/>
      <c r="UBH42" s="636"/>
      <c r="UBI42" s="636"/>
      <c r="UBJ42" s="636"/>
      <c r="UBK42" s="636"/>
      <c r="UBL42" s="636"/>
      <c r="UBM42" s="636"/>
      <c r="UBN42" s="636"/>
      <c r="UBO42" s="636"/>
      <c r="UBP42" s="636"/>
      <c r="UBQ42" s="636"/>
      <c r="UBR42" s="636"/>
      <c r="UBS42" s="636"/>
      <c r="UBT42" s="636"/>
      <c r="UBU42" s="636"/>
      <c r="UBV42" s="636"/>
      <c r="UBW42" s="636"/>
      <c r="UBX42" s="636"/>
      <c r="UBY42" s="636"/>
      <c r="UBZ42" s="636"/>
      <c r="UCA42" s="636"/>
      <c r="UCB42" s="636"/>
      <c r="UCC42" s="636"/>
      <c r="UCD42" s="636"/>
      <c r="UCE42" s="636"/>
      <c r="UCF42" s="636"/>
      <c r="UCG42" s="636"/>
      <c r="UCH42" s="636"/>
      <c r="UCI42" s="636"/>
      <c r="UCJ42" s="636"/>
      <c r="UCK42" s="636"/>
      <c r="UCL42" s="636"/>
      <c r="UCM42" s="636"/>
      <c r="UCN42" s="636"/>
      <c r="UCO42" s="636"/>
      <c r="UCP42" s="636"/>
      <c r="UCQ42" s="636"/>
      <c r="UCR42" s="636"/>
      <c r="UCS42" s="636"/>
      <c r="UCT42" s="636"/>
      <c r="UCU42" s="636"/>
      <c r="UCV42" s="636"/>
      <c r="UCW42" s="636"/>
      <c r="UCX42" s="636"/>
      <c r="UCY42" s="636"/>
      <c r="UCZ42" s="636"/>
      <c r="UDA42" s="636"/>
      <c r="UDB42" s="636"/>
      <c r="UDC42" s="636"/>
      <c r="UDD42" s="636"/>
      <c r="UDE42" s="636"/>
      <c r="UDF42" s="636"/>
      <c r="UDG42" s="636"/>
      <c r="UDH42" s="636"/>
      <c r="UDI42" s="636"/>
      <c r="UDJ42" s="636"/>
      <c r="UDK42" s="636"/>
      <c r="UDL42" s="636"/>
      <c r="UDM42" s="636"/>
      <c r="UDN42" s="636"/>
      <c r="UDO42" s="636"/>
      <c r="UDP42" s="636"/>
      <c r="UDQ42" s="636"/>
      <c r="UDR42" s="636"/>
      <c r="UDS42" s="636"/>
      <c r="UDT42" s="636"/>
      <c r="UDU42" s="636"/>
      <c r="UDV42" s="636"/>
      <c r="UDW42" s="636"/>
      <c r="UDX42" s="636"/>
      <c r="UDY42" s="636"/>
      <c r="UDZ42" s="636"/>
      <c r="UEA42" s="636"/>
      <c r="UEB42" s="636"/>
      <c r="UEC42" s="636"/>
      <c r="UED42" s="636"/>
      <c r="UEE42" s="636"/>
      <c r="UEF42" s="636"/>
      <c r="UEG42" s="636"/>
      <c r="UEH42" s="636"/>
      <c r="UEI42" s="636"/>
      <c r="UEJ42" s="636"/>
      <c r="UEK42" s="636"/>
      <c r="UEL42" s="636"/>
      <c r="UEM42" s="636"/>
      <c r="UEN42" s="636"/>
      <c r="UEO42" s="636"/>
      <c r="UEP42" s="636"/>
      <c r="UEQ42" s="636"/>
      <c r="UER42" s="636"/>
      <c r="UES42" s="636"/>
      <c r="UET42" s="636"/>
      <c r="UEU42" s="636"/>
      <c r="UEV42" s="636"/>
      <c r="UEW42" s="636"/>
      <c r="UEX42" s="636"/>
      <c r="UEY42" s="636"/>
      <c r="UEZ42" s="636"/>
      <c r="UFA42" s="636"/>
      <c r="UFB42" s="636"/>
      <c r="UFC42" s="636"/>
      <c r="UFD42" s="636"/>
      <c r="UFE42" s="636"/>
      <c r="UFF42" s="636"/>
      <c r="UFG42" s="636"/>
      <c r="UFH42" s="636"/>
      <c r="UFI42" s="636"/>
      <c r="UFJ42" s="636"/>
      <c r="UFK42" s="636"/>
      <c r="UFL42" s="636"/>
      <c r="UFM42" s="636"/>
      <c r="UFN42" s="636"/>
      <c r="UFO42" s="636"/>
      <c r="UFP42" s="636"/>
      <c r="UFQ42" s="636"/>
      <c r="UFR42" s="636"/>
      <c r="UFS42" s="636"/>
      <c r="UFT42" s="636"/>
      <c r="UFU42" s="636"/>
      <c r="UFV42" s="636"/>
      <c r="UFW42" s="636"/>
      <c r="UFX42" s="636"/>
      <c r="UFY42" s="636"/>
      <c r="UFZ42" s="636"/>
      <c r="UGA42" s="636"/>
      <c r="UGB42" s="636"/>
      <c r="UGC42" s="636"/>
      <c r="UGD42" s="636"/>
      <c r="UGE42" s="636"/>
      <c r="UGF42" s="636"/>
      <c r="UGG42" s="636"/>
      <c r="UGH42" s="636"/>
      <c r="UGI42" s="636"/>
      <c r="UGJ42" s="636"/>
      <c r="UGK42" s="636"/>
      <c r="UGL42" s="636"/>
      <c r="UGM42" s="636"/>
      <c r="UGN42" s="636"/>
      <c r="UGO42" s="636"/>
      <c r="UGP42" s="636"/>
      <c r="UGQ42" s="636"/>
      <c r="UGR42" s="636"/>
      <c r="UGS42" s="636"/>
      <c r="UGT42" s="636"/>
      <c r="UGU42" s="636"/>
      <c r="UGV42" s="636"/>
      <c r="UGW42" s="636"/>
      <c r="UGX42" s="636"/>
      <c r="UGY42" s="636"/>
      <c r="UGZ42" s="636"/>
      <c r="UHA42" s="636"/>
      <c r="UHB42" s="636"/>
      <c r="UHC42" s="636"/>
      <c r="UHD42" s="636"/>
      <c r="UHE42" s="636"/>
      <c r="UHF42" s="636"/>
      <c r="UHG42" s="636"/>
      <c r="UHH42" s="636"/>
      <c r="UHI42" s="636"/>
      <c r="UHJ42" s="636"/>
      <c r="UHK42" s="636"/>
      <c r="UHL42" s="636"/>
      <c r="UHM42" s="636"/>
      <c r="UHN42" s="636"/>
      <c r="UHO42" s="636"/>
      <c r="UHP42" s="636"/>
      <c r="UHQ42" s="636"/>
      <c r="UHR42" s="636"/>
      <c r="UHS42" s="636"/>
      <c r="UHT42" s="636"/>
      <c r="UHU42" s="636"/>
      <c r="UHV42" s="636"/>
      <c r="UHW42" s="636"/>
      <c r="UHX42" s="636"/>
      <c r="UHY42" s="636"/>
      <c r="UHZ42" s="636"/>
      <c r="UIA42" s="636"/>
      <c r="UIB42" s="636"/>
      <c r="UIC42" s="636"/>
      <c r="UID42" s="636"/>
      <c r="UIE42" s="636"/>
      <c r="UIF42" s="636"/>
      <c r="UIG42" s="636"/>
      <c r="UIH42" s="636"/>
      <c r="UII42" s="636"/>
      <c r="UIJ42" s="636"/>
      <c r="UIK42" s="636"/>
      <c r="UIL42" s="636"/>
      <c r="UIM42" s="636"/>
      <c r="UIN42" s="636"/>
      <c r="UIO42" s="636"/>
      <c r="UIP42" s="636"/>
      <c r="UIQ42" s="636"/>
      <c r="UIR42" s="636"/>
      <c r="UIS42" s="636"/>
      <c r="UIT42" s="636"/>
      <c r="UIU42" s="636"/>
      <c r="UIV42" s="636"/>
      <c r="UIW42" s="636"/>
      <c r="UIX42" s="636"/>
      <c r="UIY42" s="636"/>
      <c r="UIZ42" s="636"/>
      <c r="UJA42" s="636"/>
      <c r="UJB42" s="636"/>
      <c r="UJC42" s="636"/>
      <c r="UJD42" s="636"/>
      <c r="UJE42" s="636"/>
      <c r="UJF42" s="636"/>
      <c r="UJG42" s="636"/>
      <c r="UJH42" s="636"/>
      <c r="UJI42" s="636"/>
      <c r="UJJ42" s="636"/>
      <c r="UJK42" s="636"/>
      <c r="UJL42" s="636"/>
      <c r="UJM42" s="636"/>
      <c r="UJN42" s="636"/>
      <c r="UJO42" s="636"/>
      <c r="UJP42" s="636"/>
      <c r="UJQ42" s="636"/>
      <c r="UJR42" s="636"/>
      <c r="UJS42" s="636"/>
      <c r="UJT42" s="636"/>
      <c r="UJU42" s="636"/>
      <c r="UJV42" s="636"/>
      <c r="UJW42" s="636"/>
      <c r="UJX42" s="636"/>
      <c r="UJY42" s="636"/>
      <c r="UJZ42" s="636"/>
      <c r="UKA42" s="636"/>
      <c r="UKB42" s="636"/>
      <c r="UKC42" s="636"/>
      <c r="UKD42" s="636"/>
      <c r="UKE42" s="636"/>
      <c r="UKF42" s="636"/>
      <c r="UKG42" s="636"/>
      <c r="UKH42" s="636"/>
      <c r="UKI42" s="636"/>
      <c r="UKJ42" s="636"/>
      <c r="UKK42" s="636"/>
      <c r="UKL42" s="636"/>
      <c r="UKM42" s="636"/>
      <c r="UKN42" s="636"/>
      <c r="UKO42" s="636"/>
      <c r="UKP42" s="636"/>
      <c r="UKQ42" s="636"/>
      <c r="UKR42" s="636"/>
      <c r="UKS42" s="636"/>
      <c r="UKT42" s="636"/>
      <c r="UKU42" s="636"/>
      <c r="UKV42" s="636"/>
      <c r="UKW42" s="636"/>
      <c r="UKX42" s="636"/>
      <c r="UKY42" s="636"/>
      <c r="UKZ42" s="636"/>
      <c r="ULA42" s="636"/>
      <c r="ULB42" s="636"/>
      <c r="ULC42" s="636"/>
      <c r="ULD42" s="636"/>
      <c r="ULE42" s="636"/>
      <c r="ULF42" s="636"/>
      <c r="ULG42" s="636"/>
      <c r="ULH42" s="636"/>
      <c r="ULI42" s="636"/>
      <c r="ULJ42" s="636"/>
      <c r="ULK42" s="636"/>
      <c r="ULL42" s="636"/>
      <c r="ULM42" s="636"/>
      <c r="ULN42" s="636"/>
      <c r="ULO42" s="636"/>
      <c r="ULP42" s="636"/>
      <c r="ULQ42" s="636"/>
      <c r="ULR42" s="636"/>
      <c r="ULS42" s="636"/>
      <c r="ULT42" s="636"/>
      <c r="ULU42" s="636"/>
      <c r="ULV42" s="636"/>
      <c r="ULW42" s="636"/>
      <c r="ULX42" s="636"/>
      <c r="ULY42" s="636"/>
      <c r="ULZ42" s="636"/>
      <c r="UMA42" s="636"/>
      <c r="UMB42" s="636"/>
      <c r="UMC42" s="636"/>
      <c r="UMD42" s="636"/>
      <c r="UME42" s="636"/>
      <c r="UMF42" s="636"/>
      <c r="UMG42" s="636"/>
      <c r="UMH42" s="636"/>
      <c r="UMI42" s="636"/>
      <c r="UMJ42" s="636"/>
      <c r="UMK42" s="636"/>
      <c r="UML42" s="636"/>
      <c r="UMM42" s="636"/>
      <c r="UMN42" s="636"/>
      <c r="UMO42" s="636"/>
      <c r="UMP42" s="636"/>
      <c r="UMQ42" s="636"/>
      <c r="UMR42" s="636"/>
      <c r="UMS42" s="636"/>
      <c r="UMT42" s="636"/>
      <c r="UMU42" s="636"/>
      <c r="UMV42" s="636"/>
      <c r="UMW42" s="636"/>
      <c r="UMX42" s="636"/>
      <c r="UMY42" s="636"/>
      <c r="UMZ42" s="636"/>
      <c r="UNA42" s="636"/>
      <c r="UNB42" s="636"/>
      <c r="UNC42" s="636"/>
      <c r="UND42" s="636"/>
      <c r="UNE42" s="636"/>
      <c r="UNF42" s="636"/>
      <c r="UNG42" s="636"/>
      <c r="UNH42" s="636"/>
      <c r="UNI42" s="636"/>
      <c r="UNJ42" s="636"/>
      <c r="UNK42" s="636"/>
      <c r="UNL42" s="636"/>
      <c r="UNM42" s="636"/>
      <c r="UNN42" s="636"/>
      <c r="UNO42" s="636"/>
      <c r="UNP42" s="636"/>
      <c r="UNQ42" s="636"/>
      <c r="UNR42" s="636"/>
      <c r="UNS42" s="636"/>
      <c r="UNT42" s="636"/>
      <c r="UNU42" s="636"/>
      <c r="UNV42" s="636"/>
      <c r="UNW42" s="636"/>
      <c r="UNX42" s="636"/>
      <c r="UNY42" s="636"/>
      <c r="UNZ42" s="636"/>
      <c r="UOA42" s="636"/>
      <c r="UOB42" s="636"/>
      <c r="UOC42" s="636"/>
      <c r="UOD42" s="636"/>
      <c r="UOE42" s="636"/>
      <c r="UOF42" s="636"/>
      <c r="UOG42" s="636"/>
      <c r="UOH42" s="636"/>
      <c r="UOI42" s="636"/>
      <c r="UOJ42" s="636"/>
      <c r="UOK42" s="636"/>
      <c r="UOL42" s="636"/>
      <c r="UOM42" s="636"/>
      <c r="UON42" s="636"/>
      <c r="UOO42" s="636"/>
      <c r="UOP42" s="636"/>
      <c r="UOQ42" s="636"/>
      <c r="UOR42" s="636"/>
      <c r="UOS42" s="636"/>
      <c r="UOT42" s="636"/>
      <c r="UOU42" s="636"/>
      <c r="UOV42" s="636"/>
      <c r="UOW42" s="636"/>
      <c r="UOX42" s="636"/>
      <c r="UOY42" s="636"/>
      <c r="UOZ42" s="636"/>
      <c r="UPA42" s="636"/>
      <c r="UPB42" s="636"/>
      <c r="UPC42" s="636"/>
      <c r="UPD42" s="636"/>
      <c r="UPE42" s="636"/>
      <c r="UPF42" s="636"/>
      <c r="UPG42" s="636"/>
      <c r="UPH42" s="636"/>
      <c r="UPI42" s="636"/>
      <c r="UPJ42" s="636"/>
      <c r="UPK42" s="636"/>
      <c r="UPL42" s="636"/>
      <c r="UPM42" s="636"/>
      <c r="UPN42" s="636"/>
      <c r="UPO42" s="636"/>
      <c r="UPP42" s="636"/>
      <c r="UPQ42" s="636"/>
      <c r="UPR42" s="636"/>
      <c r="UPS42" s="636"/>
      <c r="UPT42" s="636"/>
      <c r="UPU42" s="636"/>
      <c r="UPV42" s="636"/>
      <c r="UPW42" s="636"/>
      <c r="UPX42" s="636"/>
      <c r="UPY42" s="636"/>
      <c r="UPZ42" s="636"/>
      <c r="UQA42" s="636"/>
      <c r="UQB42" s="636"/>
      <c r="UQC42" s="636"/>
      <c r="UQD42" s="636"/>
      <c r="UQE42" s="636"/>
      <c r="UQF42" s="636"/>
      <c r="UQG42" s="636"/>
      <c r="UQH42" s="636"/>
      <c r="UQI42" s="636"/>
      <c r="UQJ42" s="636"/>
      <c r="UQK42" s="636"/>
      <c r="UQL42" s="636"/>
      <c r="UQM42" s="636"/>
      <c r="UQN42" s="636"/>
      <c r="UQO42" s="636"/>
      <c r="UQP42" s="636"/>
      <c r="UQQ42" s="636"/>
      <c r="UQR42" s="636"/>
      <c r="UQS42" s="636"/>
      <c r="UQT42" s="636"/>
      <c r="UQU42" s="636"/>
      <c r="UQV42" s="636"/>
      <c r="UQW42" s="636"/>
      <c r="UQX42" s="636"/>
      <c r="UQY42" s="636"/>
      <c r="UQZ42" s="636"/>
      <c r="URA42" s="636"/>
      <c r="URB42" s="636"/>
      <c r="URC42" s="636"/>
      <c r="URD42" s="636"/>
      <c r="URE42" s="636"/>
      <c r="URF42" s="636"/>
      <c r="URG42" s="636"/>
      <c r="URH42" s="636"/>
      <c r="URI42" s="636"/>
      <c r="URJ42" s="636"/>
      <c r="URK42" s="636"/>
      <c r="URL42" s="636"/>
      <c r="URM42" s="636"/>
      <c r="URN42" s="636"/>
      <c r="URO42" s="636"/>
      <c r="URP42" s="636"/>
      <c r="URQ42" s="636"/>
      <c r="URR42" s="636"/>
      <c r="URS42" s="636"/>
      <c r="URT42" s="636"/>
      <c r="URU42" s="636"/>
      <c r="URV42" s="636"/>
      <c r="URW42" s="636"/>
      <c r="URX42" s="636"/>
      <c r="URY42" s="636"/>
      <c r="URZ42" s="636"/>
      <c r="USA42" s="636"/>
      <c r="USB42" s="636"/>
      <c r="USC42" s="636"/>
      <c r="USD42" s="636"/>
      <c r="USE42" s="636"/>
      <c r="USF42" s="636"/>
      <c r="USG42" s="636"/>
      <c r="USH42" s="636"/>
      <c r="USI42" s="636"/>
      <c r="USJ42" s="636"/>
      <c r="USK42" s="636"/>
      <c r="USL42" s="636"/>
      <c r="USM42" s="636"/>
      <c r="USN42" s="636"/>
      <c r="USO42" s="636"/>
      <c r="USP42" s="636"/>
      <c r="USQ42" s="636"/>
      <c r="USR42" s="636"/>
      <c r="USS42" s="636"/>
      <c r="UST42" s="636"/>
      <c r="USU42" s="636"/>
      <c r="USV42" s="636"/>
      <c r="USW42" s="636"/>
      <c r="USX42" s="636"/>
      <c r="USY42" s="636"/>
      <c r="USZ42" s="636"/>
      <c r="UTA42" s="636"/>
      <c r="UTB42" s="636"/>
      <c r="UTC42" s="636"/>
      <c r="UTD42" s="636"/>
      <c r="UTE42" s="636"/>
      <c r="UTF42" s="636"/>
      <c r="UTG42" s="636"/>
      <c r="UTH42" s="636"/>
      <c r="UTI42" s="636"/>
      <c r="UTJ42" s="636"/>
      <c r="UTK42" s="636"/>
      <c r="UTL42" s="636"/>
      <c r="UTM42" s="636"/>
      <c r="UTN42" s="636"/>
      <c r="UTO42" s="636"/>
      <c r="UTP42" s="636"/>
      <c r="UTQ42" s="636"/>
      <c r="UTR42" s="636"/>
      <c r="UTS42" s="636"/>
      <c r="UTT42" s="636"/>
      <c r="UTU42" s="636"/>
      <c r="UTV42" s="636"/>
      <c r="UTW42" s="636"/>
      <c r="UTX42" s="636"/>
      <c r="UTY42" s="636"/>
      <c r="UTZ42" s="636"/>
      <c r="UUA42" s="636"/>
      <c r="UUB42" s="636"/>
      <c r="UUC42" s="636"/>
      <c r="UUD42" s="636"/>
      <c r="UUE42" s="636"/>
      <c r="UUF42" s="636"/>
      <c r="UUG42" s="636"/>
      <c r="UUH42" s="636"/>
      <c r="UUI42" s="636"/>
      <c r="UUJ42" s="636"/>
      <c r="UUK42" s="636"/>
      <c r="UUL42" s="636"/>
      <c r="UUM42" s="636"/>
      <c r="UUN42" s="636"/>
      <c r="UUO42" s="636"/>
      <c r="UUP42" s="636"/>
      <c r="UUQ42" s="636"/>
      <c r="UUR42" s="636"/>
      <c r="UUS42" s="636"/>
      <c r="UUT42" s="636"/>
      <c r="UUU42" s="636"/>
      <c r="UUV42" s="636"/>
      <c r="UUW42" s="636"/>
      <c r="UUX42" s="636"/>
      <c r="UUY42" s="636"/>
      <c r="UUZ42" s="636"/>
      <c r="UVA42" s="636"/>
      <c r="UVB42" s="636"/>
      <c r="UVC42" s="636"/>
      <c r="UVD42" s="636"/>
      <c r="UVE42" s="636"/>
      <c r="UVF42" s="636"/>
      <c r="UVG42" s="636"/>
      <c r="UVH42" s="636"/>
      <c r="UVI42" s="636"/>
      <c r="UVJ42" s="636"/>
      <c r="UVK42" s="636"/>
      <c r="UVL42" s="636"/>
      <c r="UVM42" s="636"/>
      <c r="UVN42" s="636"/>
      <c r="UVO42" s="636"/>
      <c r="UVP42" s="636"/>
      <c r="UVQ42" s="636"/>
      <c r="UVR42" s="636"/>
      <c r="UVS42" s="636"/>
      <c r="UVT42" s="636"/>
      <c r="UVU42" s="636"/>
      <c r="UVV42" s="636"/>
      <c r="UVW42" s="636"/>
      <c r="UVX42" s="636"/>
      <c r="UVY42" s="636"/>
      <c r="UVZ42" s="636"/>
      <c r="UWA42" s="636"/>
      <c r="UWB42" s="636"/>
      <c r="UWC42" s="636"/>
      <c r="UWD42" s="636"/>
      <c r="UWE42" s="636"/>
      <c r="UWF42" s="636"/>
      <c r="UWG42" s="636"/>
      <c r="UWH42" s="636"/>
      <c r="UWI42" s="636"/>
      <c r="UWJ42" s="636"/>
      <c r="UWK42" s="636"/>
      <c r="UWL42" s="636"/>
      <c r="UWM42" s="636"/>
      <c r="UWN42" s="636"/>
      <c r="UWO42" s="636"/>
      <c r="UWP42" s="636"/>
      <c r="UWQ42" s="636"/>
      <c r="UWR42" s="636"/>
      <c r="UWS42" s="636"/>
      <c r="UWT42" s="636"/>
      <c r="UWU42" s="636"/>
      <c r="UWV42" s="636"/>
      <c r="UWW42" s="636"/>
      <c r="UWX42" s="636"/>
      <c r="UWY42" s="636"/>
      <c r="UWZ42" s="636"/>
      <c r="UXA42" s="636"/>
      <c r="UXB42" s="636"/>
      <c r="UXC42" s="636"/>
      <c r="UXD42" s="636"/>
      <c r="UXE42" s="636"/>
      <c r="UXF42" s="636"/>
      <c r="UXG42" s="636"/>
      <c r="UXH42" s="636"/>
      <c r="UXI42" s="636"/>
      <c r="UXJ42" s="636"/>
      <c r="UXK42" s="636"/>
      <c r="UXL42" s="636"/>
      <c r="UXM42" s="636"/>
      <c r="UXN42" s="636"/>
      <c r="UXO42" s="636"/>
      <c r="UXP42" s="636"/>
      <c r="UXQ42" s="636"/>
      <c r="UXR42" s="636"/>
      <c r="UXS42" s="636"/>
      <c r="UXT42" s="636"/>
      <c r="UXU42" s="636"/>
      <c r="UXV42" s="636"/>
      <c r="UXW42" s="636"/>
      <c r="UXX42" s="636"/>
      <c r="UXY42" s="636"/>
      <c r="UXZ42" s="636"/>
      <c r="UYA42" s="636"/>
      <c r="UYB42" s="636"/>
      <c r="UYC42" s="636"/>
      <c r="UYD42" s="636"/>
      <c r="UYE42" s="636"/>
      <c r="UYF42" s="636"/>
      <c r="UYG42" s="636"/>
      <c r="UYH42" s="636"/>
      <c r="UYI42" s="636"/>
      <c r="UYJ42" s="636"/>
      <c r="UYK42" s="636"/>
      <c r="UYL42" s="636"/>
      <c r="UYM42" s="636"/>
      <c r="UYN42" s="636"/>
      <c r="UYO42" s="636"/>
      <c r="UYP42" s="636"/>
      <c r="UYQ42" s="636"/>
      <c r="UYR42" s="636"/>
      <c r="UYS42" s="636"/>
      <c r="UYT42" s="636"/>
      <c r="UYU42" s="636"/>
      <c r="UYV42" s="636"/>
      <c r="UYW42" s="636"/>
      <c r="UYX42" s="636"/>
      <c r="UYY42" s="636"/>
      <c r="UYZ42" s="636"/>
      <c r="UZA42" s="636"/>
      <c r="UZB42" s="636"/>
      <c r="UZC42" s="636"/>
      <c r="UZD42" s="636"/>
      <c r="UZE42" s="636"/>
      <c r="UZF42" s="636"/>
      <c r="UZG42" s="636"/>
      <c r="UZH42" s="636"/>
      <c r="UZI42" s="636"/>
      <c r="UZJ42" s="636"/>
      <c r="UZK42" s="636"/>
      <c r="UZL42" s="636"/>
      <c r="UZM42" s="636"/>
      <c r="UZN42" s="636"/>
      <c r="UZO42" s="636"/>
      <c r="UZP42" s="636"/>
      <c r="UZQ42" s="636"/>
      <c r="UZR42" s="636"/>
      <c r="UZS42" s="636"/>
      <c r="UZT42" s="636"/>
      <c r="UZU42" s="636"/>
      <c r="UZV42" s="636"/>
      <c r="UZW42" s="636"/>
      <c r="UZX42" s="636"/>
      <c r="UZY42" s="636"/>
      <c r="UZZ42" s="636"/>
      <c r="VAA42" s="636"/>
      <c r="VAB42" s="636"/>
      <c r="VAC42" s="636"/>
      <c r="VAD42" s="636"/>
      <c r="VAE42" s="636"/>
      <c r="VAF42" s="636"/>
      <c r="VAG42" s="636"/>
      <c r="VAH42" s="636"/>
      <c r="VAI42" s="636"/>
      <c r="VAJ42" s="636"/>
      <c r="VAK42" s="636"/>
      <c r="VAL42" s="636"/>
      <c r="VAM42" s="636"/>
      <c r="VAN42" s="636"/>
      <c r="VAO42" s="636"/>
      <c r="VAP42" s="636"/>
      <c r="VAQ42" s="636"/>
      <c r="VAR42" s="636"/>
      <c r="VAS42" s="636"/>
      <c r="VAT42" s="636"/>
      <c r="VAU42" s="636"/>
      <c r="VAV42" s="636"/>
      <c r="VAW42" s="636"/>
      <c r="VAX42" s="636"/>
      <c r="VAY42" s="636"/>
      <c r="VAZ42" s="636"/>
      <c r="VBA42" s="636"/>
      <c r="VBB42" s="636"/>
      <c r="VBC42" s="636"/>
      <c r="VBD42" s="636"/>
      <c r="VBE42" s="636"/>
      <c r="VBF42" s="636"/>
      <c r="VBG42" s="636"/>
      <c r="VBH42" s="636"/>
      <c r="VBI42" s="636"/>
      <c r="VBJ42" s="636"/>
      <c r="VBK42" s="636"/>
      <c r="VBL42" s="636"/>
      <c r="VBM42" s="636"/>
      <c r="VBN42" s="636"/>
      <c r="VBO42" s="636"/>
      <c r="VBP42" s="636"/>
      <c r="VBQ42" s="636"/>
      <c r="VBR42" s="636"/>
      <c r="VBS42" s="636"/>
      <c r="VBT42" s="636"/>
      <c r="VBU42" s="636"/>
      <c r="VBV42" s="636"/>
      <c r="VBW42" s="636"/>
      <c r="VBX42" s="636"/>
      <c r="VBY42" s="636"/>
      <c r="VBZ42" s="636"/>
      <c r="VCA42" s="636"/>
      <c r="VCB42" s="636"/>
      <c r="VCC42" s="636"/>
      <c r="VCD42" s="636"/>
      <c r="VCE42" s="636"/>
      <c r="VCF42" s="636"/>
      <c r="VCG42" s="636"/>
      <c r="VCH42" s="636"/>
      <c r="VCI42" s="636"/>
      <c r="VCJ42" s="636"/>
      <c r="VCK42" s="636"/>
      <c r="VCL42" s="636"/>
      <c r="VCM42" s="636"/>
      <c r="VCN42" s="636"/>
      <c r="VCO42" s="636"/>
      <c r="VCP42" s="636"/>
      <c r="VCQ42" s="636"/>
      <c r="VCR42" s="636"/>
      <c r="VCS42" s="636"/>
      <c r="VCT42" s="636"/>
      <c r="VCU42" s="636"/>
      <c r="VCV42" s="636"/>
      <c r="VCW42" s="636"/>
      <c r="VCX42" s="636"/>
      <c r="VCY42" s="636"/>
      <c r="VCZ42" s="636"/>
      <c r="VDA42" s="636"/>
      <c r="VDB42" s="636"/>
      <c r="VDC42" s="636"/>
      <c r="VDD42" s="636"/>
      <c r="VDE42" s="636"/>
      <c r="VDF42" s="636"/>
      <c r="VDG42" s="636"/>
      <c r="VDH42" s="636"/>
      <c r="VDI42" s="636"/>
      <c r="VDJ42" s="636"/>
      <c r="VDK42" s="636"/>
      <c r="VDL42" s="636"/>
      <c r="VDM42" s="636"/>
      <c r="VDN42" s="636"/>
      <c r="VDO42" s="636"/>
      <c r="VDP42" s="636"/>
      <c r="VDQ42" s="636"/>
      <c r="VDR42" s="636"/>
      <c r="VDS42" s="636"/>
      <c r="VDT42" s="636"/>
      <c r="VDU42" s="636"/>
      <c r="VDV42" s="636"/>
      <c r="VDW42" s="636"/>
      <c r="VDX42" s="636"/>
      <c r="VDY42" s="636"/>
      <c r="VDZ42" s="636"/>
      <c r="VEA42" s="636"/>
      <c r="VEB42" s="636"/>
      <c r="VEC42" s="636"/>
      <c r="VED42" s="636"/>
      <c r="VEE42" s="636"/>
      <c r="VEF42" s="636"/>
      <c r="VEG42" s="636"/>
      <c r="VEH42" s="636"/>
      <c r="VEI42" s="636"/>
      <c r="VEJ42" s="636"/>
      <c r="VEK42" s="636"/>
      <c r="VEL42" s="636"/>
      <c r="VEM42" s="636"/>
      <c r="VEN42" s="636"/>
      <c r="VEO42" s="636"/>
      <c r="VEP42" s="636"/>
      <c r="VEQ42" s="636"/>
      <c r="VER42" s="636"/>
      <c r="VES42" s="636"/>
      <c r="VET42" s="636"/>
      <c r="VEU42" s="636"/>
      <c r="VEV42" s="636"/>
      <c r="VEW42" s="636"/>
      <c r="VEX42" s="636"/>
      <c r="VEY42" s="636"/>
      <c r="VEZ42" s="636"/>
      <c r="VFA42" s="636"/>
      <c r="VFB42" s="636"/>
      <c r="VFC42" s="636"/>
      <c r="VFD42" s="636"/>
      <c r="VFE42" s="636"/>
      <c r="VFF42" s="636"/>
      <c r="VFG42" s="636"/>
      <c r="VFH42" s="636"/>
      <c r="VFI42" s="636"/>
      <c r="VFJ42" s="636"/>
      <c r="VFK42" s="636"/>
      <c r="VFL42" s="636"/>
      <c r="VFM42" s="636"/>
      <c r="VFN42" s="636"/>
      <c r="VFO42" s="636"/>
      <c r="VFP42" s="636"/>
      <c r="VFQ42" s="636"/>
      <c r="VFR42" s="636"/>
      <c r="VFS42" s="636"/>
      <c r="VFT42" s="636"/>
      <c r="VFU42" s="636"/>
      <c r="VFV42" s="636"/>
      <c r="VFW42" s="636"/>
      <c r="VFX42" s="636"/>
      <c r="VFY42" s="636"/>
      <c r="VFZ42" s="636"/>
      <c r="VGA42" s="636"/>
      <c r="VGB42" s="636"/>
      <c r="VGC42" s="636"/>
      <c r="VGD42" s="636"/>
      <c r="VGE42" s="636"/>
      <c r="VGF42" s="636"/>
      <c r="VGG42" s="636"/>
      <c r="VGH42" s="636"/>
      <c r="VGI42" s="636"/>
      <c r="VGJ42" s="636"/>
      <c r="VGK42" s="636"/>
      <c r="VGL42" s="636"/>
      <c r="VGM42" s="636"/>
      <c r="VGN42" s="636"/>
      <c r="VGO42" s="636"/>
      <c r="VGP42" s="636"/>
      <c r="VGQ42" s="636"/>
      <c r="VGR42" s="636"/>
      <c r="VGS42" s="636"/>
      <c r="VGT42" s="636"/>
      <c r="VGU42" s="636"/>
      <c r="VGV42" s="636"/>
      <c r="VGW42" s="636"/>
      <c r="VGX42" s="636"/>
      <c r="VGY42" s="636"/>
      <c r="VGZ42" s="636"/>
      <c r="VHA42" s="636"/>
      <c r="VHB42" s="636"/>
      <c r="VHC42" s="636"/>
      <c r="VHD42" s="636"/>
      <c r="VHE42" s="636"/>
      <c r="VHF42" s="636"/>
      <c r="VHG42" s="636"/>
      <c r="VHH42" s="636"/>
      <c r="VHI42" s="636"/>
      <c r="VHJ42" s="636"/>
      <c r="VHK42" s="636"/>
      <c r="VHL42" s="636"/>
      <c r="VHM42" s="636"/>
      <c r="VHN42" s="636"/>
      <c r="VHO42" s="636"/>
      <c r="VHP42" s="636"/>
      <c r="VHQ42" s="636"/>
      <c r="VHR42" s="636"/>
      <c r="VHS42" s="636"/>
      <c r="VHT42" s="636"/>
      <c r="VHU42" s="636"/>
      <c r="VHV42" s="636"/>
      <c r="VHW42" s="636"/>
      <c r="VHX42" s="636"/>
      <c r="VHY42" s="636"/>
      <c r="VHZ42" s="636"/>
      <c r="VIA42" s="636"/>
      <c r="VIB42" s="636"/>
      <c r="VIC42" s="636"/>
      <c r="VID42" s="636"/>
      <c r="VIE42" s="636"/>
      <c r="VIF42" s="636"/>
      <c r="VIG42" s="636"/>
      <c r="VIH42" s="636"/>
      <c r="VII42" s="636"/>
      <c r="VIJ42" s="636"/>
      <c r="VIK42" s="636"/>
      <c r="VIL42" s="636"/>
      <c r="VIM42" s="636"/>
      <c r="VIN42" s="636"/>
      <c r="VIO42" s="636"/>
      <c r="VIP42" s="636"/>
      <c r="VIQ42" s="636"/>
      <c r="VIR42" s="636"/>
      <c r="VIS42" s="636"/>
      <c r="VIT42" s="636"/>
      <c r="VIU42" s="636"/>
      <c r="VIV42" s="636"/>
      <c r="VIW42" s="636"/>
      <c r="VIX42" s="636"/>
      <c r="VIY42" s="636"/>
      <c r="VIZ42" s="636"/>
      <c r="VJA42" s="636"/>
      <c r="VJB42" s="636"/>
      <c r="VJC42" s="636"/>
      <c r="VJD42" s="636"/>
      <c r="VJE42" s="636"/>
      <c r="VJF42" s="636"/>
      <c r="VJG42" s="636"/>
      <c r="VJH42" s="636"/>
      <c r="VJI42" s="636"/>
      <c r="VJJ42" s="636"/>
      <c r="VJK42" s="636"/>
      <c r="VJL42" s="636"/>
      <c r="VJM42" s="636"/>
      <c r="VJN42" s="636"/>
      <c r="VJO42" s="636"/>
      <c r="VJP42" s="636"/>
      <c r="VJQ42" s="636"/>
      <c r="VJR42" s="636"/>
      <c r="VJS42" s="636"/>
      <c r="VJT42" s="636"/>
      <c r="VJU42" s="636"/>
      <c r="VJV42" s="636"/>
      <c r="VJW42" s="636"/>
      <c r="VJX42" s="636"/>
      <c r="VJY42" s="636"/>
      <c r="VJZ42" s="636"/>
      <c r="VKA42" s="636"/>
      <c r="VKB42" s="636"/>
      <c r="VKC42" s="636"/>
      <c r="VKD42" s="636"/>
      <c r="VKE42" s="636"/>
      <c r="VKF42" s="636"/>
      <c r="VKG42" s="636"/>
      <c r="VKH42" s="636"/>
      <c r="VKI42" s="636"/>
      <c r="VKJ42" s="636"/>
      <c r="VKK42" s="636"/>
      <c r="VKL42" s="636"/>
      <c r="VKM42" s="636"/>
      <c r="VKN42" s="636"/>
      <c r="VKO42" s="636"/>
      <c r="VKP42" s="636"/>
      <c r="VKQ42" s="636"/>
      <c r="VKR42" s="636"/>
      <c r="VKS42" s="636"/>
      <c r="VKT42" s="636"/>
      <c r="VKU42" s="636"/>
      <c r="VKV42" s="636"/>
      <c r="VKW42" s="636"/>
      <c r="VKX42" s="636"/>
      <c r="VKY42" s="636"/>
      <c r="VKZ42" s="636"/>
      <c r="VLA42" s="636"/>
      <c r="VLB42" s="636"/>
      <c r="VLC42" s="636"/>
      <c r="VLD42" s="636"/>
      <c r="VLE42" s="636"/>
      <c r="VLF42" s="636"/>
      <c r="VLG42" s="636"/>
      <c r="VLH42" s="636"/>
      <c r="VLI42" s="636"/>
      <c r="VLJ42" s="636"/>
      <c r="VLK42" s="636"/>
      <c r="VLL42" s="636"/>
      <c r="VLM42" s="636"/>
      <c r="VLN42" s="636"/>
      <c r="VLO42" s="636"/>
      <c r="VLP42" s="636"/>
      <c r="VLQ42" s="636"/>
      <c r="VLR42" s="636"/>
      <c r="VLS42" s="636"/>
      <c r="VLT42" s="636"/>
      <c r="VLU42" s="636"/>
      <c r="VLV42" s="636"/>
      <c r="VLW42" s="636"/>
      <c r="VLX42" s="636"/>
      <c r="VLY42" s="636"/>
      <c r="VLZ42" s="636"/>
      <c r="VMA42" s="636"/>
      <c r="VMB42" s="636"/>
      <c r="VMC42" s="636"/>
      <c r="VMD42" s="636"/>
      <c r="VME42" s="636"/>
      <c r="VMF42" s="636"/>
      <c r="VMG42" s="636"/>
      <c r="VMH42" s="636"/>
      <c r="VMI42" s="636"/>
      <c r="VMJ42" s="636"/>
      <c r="VMK42" s="636"/>
      <c r="VML42" s="636"/>
      <c r="VMM42" s="636"/>
      <c r="VMN42" s="636"/>
      <c r="VMO42" s="636"/>
      <c r="VMP42" s="636"/>
      <c r="VMQ42" s="636"/>
      <c r="VMR42" s="636"/>
      <c r="VMS42" s="636"/>
      <c r="VMT42" s="636"/>
      <c r="VMU42" s="636"/>
      <c r="VMV42" s="636"/>
      <c r="VMW42" s="636"/>
      <c r="VMX42" s="636"/>
      <c r="VMY42" s="636"/>
      <c r="VMZ42" s="636"/>
      <c r="VNA42" s="636"/>
      <c r="VNB42" s="636"/>
      <c r="VNC42" s="636"/>
      <c r="VND42" s="636"/>
      <c r="VNE42" s="636"/>
      <c r="VNF42" s="636"/>
      <c r="VNG42" s="636"/>
      <c r="VNH42" s="636"/>
      <c r="VNI42" s="636"/>
      <c r="VNJ42" s="636"/>
      <c r="VNK42" s="636"/>
      <c r="VNL42" s="636"/>
      <c r="VNM42" s="636"/>
      <c r="VNN42" s="636"/>
      <c r="VNO42" s="636"/>
      <c r="VNP42" s="636"/>
      <c r="VNQ42" s="636"/>
      <c r="VNR42" s="636"/>
      <c r="VNS42" s="636"/>
      <c r="VNT42" s="636"/>
      <c r="VNU42" s="636"/>
      <c r="VNV42" s="636"/>
      <c r="VNW42" s="636"/>
      <c r="VNX42" s="636"/>
      <c r="VNY42" s="636"/>
      <c r="VNZ42" s="636"/>
      <c r="VOA42" s="636"/>
      <c r="VOB42" s="636"/>
      <c r="VOC42" s="636"/>
      <c r="VOD42" s="636"/>
      <c r="VOE42" s="636"/>
      <c r="VOF42" s="636"/>
      <c r="VOG42" s="636"/>
      <c r="VOH42" s="636"/>
      <c r="VOI42" s="636"/>
      <c r="VOJ42" s="636"/>
      <c r="VOK42" s="636"/>
      <c r="VOL42" s="636"/>
      <c r="VOM42" s="636"/>
      <c r="VON42" s="636"/>
      <c r="VOO42" s="636"/>
      <c r="VOP42" s="636"/>
      <c r="VOQ42" s="636"/>
      <c r="VOR42" s="636"/>
      <c r="VOS42" s="636"/>
      <c r="VOT42" s="636"/>
      <c r="VOU42" s="636"/>
      <c r="VOV42" s="636"/>
      <c r="VOW42" s="636"/>
      <c r="VOX42" s="636"/>
      <c r="VOY42" s="636"/>
      <c r="VOZ42" s="636"/>
      <c r="VPA42" s="636"/>
      <c r="VPB42" s="636"/>
      <c r="VPC42" s="636"/>
      <c r="VPD42" s="636"/>
      <c r="VPE42" s="636"/>
      <c r="VPF42" s="636"/>
      <c r="VPG42" s="636"/>
      <c r="VPH42" s="636"/>
      <c r="VPI42" s="636"/>
      <c r="VPJ42" s="636"/>
      <c r="VPK42" s="636"/>
      <c r="VPL42" s="636"/>
      <c r="VPM42" s="636"/>
      <c r="VPN42" s="636"/>
      <c r="VPO42" s="636"/>
      <c r="VPP42" s="636"/>
      <c r="VPQ42" s="636"/>
      <c r="VPR42" s="636"/>
      <c r="VPS42" s="636"/>
      <c r="VPT42" s="636"/>
      <c r="VPU42" s="636"/>
      <c r="VPV42" s="636"/>
      <c r="VPW42" s="636"/>
      <c r="VPX42" s="636"/>
      <c r="VPY42" s="636"/>
      <c r="VPZ42" s="636"/>
      <c r="VQA42" s="636"/>
      <c r="VQB42" s="636"/>
      <c r="VQC42" s="636"/>
      <c r="VQD42" s="636"/>
      <c r="VQE42" s="636"/>
      <c r="VQF42" s="636"/>
      <c r="VQG42" s="636"/>
      <c r="VQH42" s="636"/>
      <c r="VQI42" s="636"/>
      <c r="VQJ42" s="636"/>
      <c r="VQK42" s="636"/>
      <c r="VQL42" s="636"/>
      <c r="VQM42" s="636"/>
      <c r="VQN42" s="636"/>
      <c r="VQO42" s="636"/>
      <c r="VQP42" s="636"/>
      <c r="VQQ42" s="636"/>
      <c r="VQR42" s="636"/>
      <c r="VQS42" s="636"/>
      <c r="VQT42" s="636"/>
      <c r="VQU42" s="636"/>
      <c r="VQV42" s="636"/>
      <c r="VQW42" s="636"/>
      <c r="VQX42" s="636"/>
      <c r="VQY42" s="636"/>
      <c r="VQZ42" s="636"/>
      <c r="VRA42" s="636"/>
      <c r="VRB42" s="636"/>
      <c r="VRC42" s="636"/>
      <c r="VRD42" s="636"/>
      <c r="VRE42" s="636"/>
      <c r="VRF42" s="636"/>
      <c r="VRG42" s="636"/>
      <c r="VRH42" s="636"/>
      <c r="VRI42" s="636"/>
      <c r="VRJ42" s="636"/>
      <c r="VRK42" s="636"/>
      <c r="VRL42" s="636"/>
      <c r="VRM42" s="636"/>
      <c r="VRN42" s="636"/>
      <c r="VRO42" s="636"/>
      <c r="VRP42" s="636"/>
      <c r="VRQ42" s="636"/>
      <c r="VRR42" s="636"/>
      <c r="VRS42" s="636"/>
      <c r="VRT42" s="636"/>
      <c r="VRU42" s="636"/>
      <c r="VRV42" s="636"/>
      <c r="VRW42" s="636"/>
      <c r="VRX42" s="636"/>
      <c r="VRY42" s="636"/>
      <c r="VRZ42" s="636"/>
      <c r="VSA42" s="636"/>
      <c r="VSB42" s="636"/>
      <c r="VSC42" s="636"/>
      <c r="VSD42" s="636"/>
      <c r="VSE42" s="636"/>
      <c r="VSF42" s="636"/>
      <c r="VSG42" s="636"/>
      <c r="VSH42" s="636"/>
      <c r="VSI42" s="636"/>
      <c r="VSJ42" s="636"/>
      <c r="VSK42" s="636"/>
      <c r="VSL42" s="636"/>
      <c r="VSM42" s="636"/>
      <c r="VSN42" s="636"/>
      <c r="VSO42" s="636"/>
      <c r="VSP42" s="636"/>
      <c r="VSQ42" s="636"/>
      <c r="VSR42" s="636"/>
      <c r="VSS42" s="636"/>
      <c r="VST42" s="636"/>
      <c r="VSU42" s="636"/>
      <c r="VSV42" s="636"/>
      <c r="VSW42" s="636"/>
      <c r="VSX42" s="636"/>
      <c r="VSY42" s="636"/>
      <c r="VSZ42" s="636"/>
      <c r="VTA42" s="636"/>
      <c r="VTB42" s="636"/>
      <c r="VTC42" s="636"/>
      <c r="VTD42" s="636"/>
      <c r="VTE42" s="636"/>
      <c r="VTF42" s="636"/>
      <c r="VTG42" s="636"/>
      <c r="VTH42" s="636"/>
      <c r="VTI42" s="636"/>
      <c r="VTJ42" s="636"/>
      <c r="VTK42" s="636"/>
      <c r="VTL42" s="636"/>
      <c r="VTM42" s="636"/>
      <c r="VTN42" s="636"/>
      <c r="VTO42" s="636"/>
      <c r="VTP42" s="636"/>
      <c r="VTQ42" s="636"/>
      <c r="VTR42" s="636"/>
      <c r="VTS42" s="636"/>
      <c r="VTT42" s="636"/>
      <c r="VTU42" s="636"/>
      <c r="VTV42" s="636"/>
      <c r="VTW42" s="636"/>
      <c r="VTX42" s="636"/>
      <c r="VTY42" s="636"/>
      <c r="VTZ42" s="636"/>
      <c r="VUA42" s="636"/>
      <c r="VUB42" s="636"/>
      <c r="VUC42" s="636"/>
      <c r="VUD42" s="636"/>
      <c r="VUE42" s="636"/>
      <c r="VUF42" s="636"/>
      <c r="VUG42" s="636"/>
      <c r="VUH42" s="636"/>
      <c r="VUI42" s="636"/>
      <c r="VUJ42" s="636"/>
      <c r="VUK42" s="636"/>
      <c r="VUL42" s="636"/>
      <c r="VUM42" s="636"/>
      <c r="VUN42" s="636"/>
      <c r="VUO42" s="636"/>
      <c r="VUP42" s="636"/>
      <c r="VUQ42" s="636"/>
      <c r="VUR42" s="636"/>
      <c r="VUS42" s="636"/>
      <c r="VUT42" s="636"/>
      <c r="VUU42" s="636"/>
      <c r="VUV42" s="636"/>
      <c r="VUW42" s="636"/>
      <c r="VUX42" s="636"/>
      <c r="VUY42" s="636"/>
      <c r="VUZ42" s="636"/>
      <c r="VVA42" s="636"/>
      <c r="VVB42" s="636"/>
      <c r="VVC42" s="636"/>
      <c r="VVD42" s="636"/>
      <c r="VVE42" s="636"/>
      <c r="VVF42" s="636"/>
      <c r="VVG42" s="636"/>
      <c r="VVH42" s="636"/>
      <c r="VVI42" s="636"/>
      <c r="VVJ42" s="636"/>
      <c r="VVK42" s="636"/>
      <c r="VVL42" s="636"/>
      <c r="VVM42" s="636"/>
      <c r="VVN42" s="636"/>
      <c r="VVO42" s="636"/>
      <c r="VVP42" s="636"/>
      <c r="VVQ42" s="636"/>
      <c r="VVR42" s="636"/>
      <c r="VVS42" s="636"/>
      <c r="VVT42" s="636"/>
      <c r="VVU42" s="636"/>
      <c r="VVV42" s="636"/>
      <c r="VVW42" s="636"/>
      <c r="VVX42" s="636"/>
      <c r="VVY42" s="636"/>
      <c r="VVZ42" s="636"/>
      <c r="VWA42" s="636"/>
      <c r="VWB42" s="636"/>
      <c r="VWC42" s="636"/>
      <c r="VWD42" s="636"/>
      <c r="VWE42" s="636"/>
      <c r="VWF42" s="636"/>
      <c r="VWG42" s="636"/>
      <c r="VWH42" s="636"/>
      <c r="VWI42" s="636"/>
      <c r="VWJ42" s="636"/>
      <c r="VWK42" s="636"/>
      <c r="VWL42" s="636"/>
      <c r="VWM42" s="636"/>
      <c r="VWN42" s="636"/>
      <c r="VWO42" s="636"/>
      <c r="VWP42" s="636"/>
      <c r="VWQ42" s="636"/>
      <c r="VWR42" s="636"/>
      <c r="VWS42" s="636"/>
      <c r="VWT42" s="636"/>
      <c r="VWU42" s="636"/>
      <c r="VWV42" s="636"/>
      <c r="VWW42" s="636"/>
      <c r="VWX42" s="636"/>
      <c r="VWY42" s="636"/>
      <c r="VWZ42" s="636"/>
      <c r="VXA42" s="636"/>
      <c r="VXB42" s="636"/>
      <c r="VXC42" s="636"/>
      <c r="VXD42" s="636"/>
      <c r="VXE42" s="636"/>
      <c r="VXF42" s="636"/>
      <c r="VXG42" s="636"/>
      <c r="VXH42" s="636"/>
      <c r="VXI42" s="636"/>
      <c r="VXJ42" s="636"/>
      <c r="VXK42" s="636"/>
      <c r="VXL42" s="636"/>
      <c r="VXM42" s="636"/>
      <c r="VXN42" s="636"/>
      <c r="VXO42" s="636"/>
      <c r="VXP42" s="636"/>
      <c r="VXQ42" s="636"/>
      <c r="VXR42" s="636"/>
      <c r="VXS42" s="636"/>
      <c r="VXT42" s="636"/>
      <c r="VXU42" s="636"/>
      <c r="VXV42" s="636"/>
      <c r="VXW42" s="636"/>
      <c r="VXX42" s="636"/>
      <c r="VXY42" s="636"/>
      <c r="VXZ42" s="636"/>
      <c r="VYA42" s="636"/>
      <c r="VYB42" s="636"/>
      <c r="VYC42" s="636"/>
      <c r="VYD42" s="636"/>
      <c r="VYE42" s="636"/>
      <c r="VYF42" s="636"/>
      <c r="VYG42" s="636"/>
      <c r="VYH42" s="636"/>
      <c r="VYI42" s="636"/>
      <c r="VYJ42" s="636"/>
      <c r="VYK42" s="636"/>
      <c r="VYL42" s="636"/>
      <c r="VYM42" s="636"/>
      <c r="VYN42" s="636"/>
      <c r="VYO42" s="636"/>
      <c r="VYP42" s="636"/>
      <c r="VYQ42" s="636"/>
      <c r="VYR42" s="636"/>
      <c r="VYS42" s="636"/>
      <c r="VYT42" s="636"/>
      <c r="VYU42" s="636"/>
      <c r="VYV42" s="636"/>
      <c r="VYW42" s="636"/>
      <c r="VYX42" s="636"/>
      <c r="VYY42" s="636"/>
      <c r="VYZ42" s="636"/>
      <c r="VZA42" s="636"/>
      <c r="VZB42" s="636"/>
      <c r="VZC42" s="636"/>
      <c r="VZD42" s="636"/>
      <c r="VZE42" s="636"/>
      <c r="VZF42" s="636"/>
      <c r="VZG42" s="636"/>
      <c r="VZH42" s="636"/>
      <c r="VZI42" s="636"/>
      <c r="VZJ42" s="636"/>
      <c r="VZK42" s="636"/>
      <c r="VZL42" s="636"/>
      <c r="VZM42" s="636"/>
      <c r="VZN42" s="636"/>
      <c r="VZO42" s="636"/>
      <c r="VZP42" s="636"/>
      <c r="VZQ42" s="636"/>
      <c r="VZR42" s="636"/>
      <c r="VZS42" s="636"/>
      <c r="VZT42" s="636"/>
      <c r="VZU42" s="636"/>
      <c r="VZV42" s="636"/>
      <c r="VZW42" s="636"/>
      <c r="VZX42" s="636"/>
      <c r="VZY42" s="636"/>
      <c r="VZZ42" s="636"/>
      <c r="WAA42" s="636"/>
      <c r="WAB42" s="636"/>
      <c r="WAC42" s="636"/>
      <c r="WAD42" s="636"/>
      <c r="WAE42" s="636"/>
      <c r="WAF42" s="636"/>
      <c r="WAG42" s="636"/>
      <c r="WAH42" s="636"/>
      <c r="WAI42" s="636"/>
      <c r="WAJ42" s="636"/>
      <c r="WAK42" s="636"/>
      <c r="WAL42" s="636"/>
      <c r="WAM42" s="636"/>
      <c r="WAN42" s="636"/>
      <c r="WAO42" s="636"/>
      <c r="WAP42" s="636"/>
      <c r="WAQ42" s="636"/>
      <c r="WAR42" s="636"/>
      <c r="WAS42" s="636"/>
      <c r="WAT42" s="636"/>
      <c r="WAU42" s="636"/>
      <c r="WAV42" s="636"/>
      <c r="WAW42" s="636"/>
      <c r="WAX42" s="636"/>
      <c r="WAY42" s="636"/>
      <c r="WAZ42" s="636"/>
      <c r="WBA42" s="636"/>
      <c r="WBB42" s="636"/>
      <c r="WBC42" s="636"/>
      <c r="WBD42" s="636"/>
      <c r="WBE42" s="636"/>
      <c r="WBF42" s="636"/>
      <c r="WBG42" s="636"/>
      <c r="WBH42" s="636"/>
      <c r="WBI42" s="636"/>
      <c r="WBJ42" s="636"/>
      <c r="WBK42" s="636"/>
      <c r="WBL42" s="636"/>
      <c r="WBM42" s="636"/>
      <c r="WBN42" s="636"/>
      <c r="WBO42" s="636"/>
      <c r="WBP42" s="636"/>
      <c r="WBQ42" s="636"/>
      <c r="WBR42" s="636"/>
      <c r="WBS42" s="636"/>
      <c r="WBT42" s="636"/>
      <c r="WBU42" s="636"/>
      <c r="WBV42" s="636"/>
      <c r="WBW42" s="636"/>
      <c r="WBX42" s="636"/>
      <c r="WBY42" s="636"/>
      <c r="WBZ42" s="636"/>
      <c r="WCA42" s="636"/>
      <c r="WCB42" s="636"/>
      <c r="WCC42" s="636"/>
      <c r="WCD42" s="636"/>
      <c r="WCE42" s="636"/>
      <c r="WCF42" s="636"/>
      <c r="WCG42" s="636"/>
      <c r="WCH42" s="636"/>
      <c r="WCI42" s="636"/>
      <c r="WCJ42" s="636"/>
      <c r="WCK42" s="636"/>
      <c r="WCL42" s="636"/>
      <c r="WCM42" s="636"/>
      <c r="WCN42" s="636"/>
      <c r="WCO42" s="636"/>
      <c r="WCP42" s="636"/>
      <c r="WCQ42" s="636"/>
      <c r="WCR42" s="636"/>
      <c r="WCS42" s="636"/>
      <c r="WCT42" s="636"/>
      <c r="WCU42" s="636"/>
      <c r="WCV42" s="636"/>
      <c r="WCW42" s="636"/>
      <c r="WCX42" s="636"/>
      <c r="WCY42" s="636"/>
      <c r="WCZ42" s="636"/>
      <c r="WDA42" s="636"/>
      <c r="WDB42" s="636"/>
      <c r="WDC42" s="636"/>
      <c r="WDD42" s="636"/>
      <c r="WDE42" s="636"/>
      <c r="WDF42" s="636"/>
      <c r="WDG42" s="636"/>
      <c r="WDH42" s="636"/>
      <c r="WDI42" s="636"/>
      <c r="WDJ42" s="636"/>
      <c r="WDK42" s="636"/>
      <c r="WDL42" s="636"/>
      <c r="WDM42" s="636"/>
      <c r="WDN42" s="636"/>
      <c r="WDO42" s="636"/>
      <c r="WDP42" s="636"/>
      <c r="WDQ42" s="636"/>
      <c r="WDR42" s="636"/>
      <c r="WDS42" s="636"/>
      <c r="WDT42" s="636"/>
      <c r="WDU42" s="636"/>
      <c r="WDV42" s="636"/>
      <c r="WDW42" s="636"/>
      <c r="WDX42" s="636"/>
      <c r="WDY42" s="636"/>
      <c r="WDZ42" s="636"/>
      <c r="WEA42" s="636"/>
      <c r="WEB42" s="636"/>
      <c r="WEC42" s="636"/>
      <c r="WED42" s="636"/>
      <c r="WEE42" s="636"/>
      <c r="WEF42" s="636"/>
      <c r="WEG42" s="636"/>
      <c r="WEH42" s="636"/>
      <c r="WEI42" s="636"/>
      <c r="WEJ42" s="636"/>
      <c r="WEK42" s="636"/>
      <c r="WEL42" s="636"/>
      <c r="WEM42" s="636"/>
      <c r="WEN42" s="636"/>
      <c r="WEO42" s="636"/>
      <c r="WEP42" s="636"/>
      <c r="WEQ42" s="636"/>
      <c r="WER42" s="636"/>
      <c r="WES42" s="636"/>
      <c r="WET42" s="636"/>
      <c r="WEU42" s="636"/>
      <c r="WEV42" s="636"/>
      <c r="WEW42" s="636"/>
      <c r="WEX42" s="636"/>
      <c r="WEY42" s="636"/>
      <c r="WEZ42" s="636"/>
      <c r="WFA42" s="636"/>
      <c r="WFB42" s="636"/>
      <c r="WFC42" s="636"/>
      <c r="WFD42" s="636"/>
      <c r="WFE42" s="636"/>
      <c r="WFF42" s="636"/>
      <c r="WFG42" s="636"/>
      <c r="WFH42" s="636"/>
      <c r="WFI42" s="636"/>
      <c r="WFJ42" s="636"/>
      <c r="WFK42" s="636"/>
      <c r="WFL42" s="636"/>
      <c r="WFM42" s="636"/>
      <c r="WFN42" s="636"/>
      <c r="WFO42" s="636"/>
      <c r="WFP42" s="636"/>
      <c r="WFQ42" s="636"/>
      <c r="WFR42" s="636"/>
      <c r="WFS42" s="636"/>
      <c r="WFT42" s="636"/>
      <c r="WFU42" s="636"/>
      <c r="WFV42" s="636"/>
      <c r="WFW42" s="636"/>
      <c r="WFX42" s="636"/>
      <c r="WFY42" s="636"/>
      <c r="WFZ42" s="636"/>
      <c r="WGA42" s="636"/>
      <c r="WGB42" s="636"/>
      <c r="WGC42" s="636"/>
      <c r="WGD42" s="636"/>
      <c r="WGE42" s="636"/>
      <c r="WGF42" s="636"/>
      <c r="WGG42" s="636"/>
      <c r="WGH42" s="636"/>
      <c r="WGI42" s="636"/>
      <c r="WGJ42" s="636"/>
      <c r="WGK42" s="636"/>
      <c r="WGL42" s="636"/>
      <c r="WGM42" s="636"/>
      <c r="WGN42" s="636"/>
      <c r="WGO42" s="636"/>
      <c r="WGP42" s="636"/>
      <c r="WGQ42" s="636"/>
      <c r="WGR42" s="636"/>
      <c r="WGS42" s="636"/>
      <c r="WGT42" s="636"/>
      <c r="WGU42" s="636"/>
      <c r="WGV42" s="636"/>
      <c r="WGW42" s="636"/>
      <c r="WGX42" s="636"/>
      <c r="WGY42" s="636"/>
      <c r="WGZ42" s="636"/>
      <c r="WHA42" s="636"/>
      <c r="WHB42" s="636"/>
      <c r="WHC42" s="636"/>
      <c r="WHD42" s="636"/>
      <c r="WHE42" s="636"/>
      <c r="WHF42" s="636"/>
      <c r="WHG42" s="636"/>
      <c r="WHH42" s="636"/>
      <c r="WHI42" s="636"/>
      <c r="WHJ42" s="636"/>
      <c r="WHK42" s="636"/>
      <c r="WHL42" s="636"/>
      <c r="WHM42" s="636"/>
      <c r="WHN42" s="636"/>
      <c r="WHO42" s="636"/>
      <c r="WHP42" s="636"/>
      <c r="WHQ42" s="636"/>
      <c r="WHR42" s="636"/>
      <c r="WHS42" s="636"/>
      <c r="WHT42" s="636"/>
      <c r="WHU42" s="636"/>
      <c r="WHV42" s="636"/>
      <c r="WHW42" s="636"/>
      <c r="WHX42" s="636"/>
      <c r="WHY42" s="636"/>
      <c r="WHZ42" s="636"/>
      <c r="WIA42" s="636"/>
      <c r="WIB42" s="636"/>
      <c r="WIC42" s="636"/>
      <c r="WID42" s="636"/>
      <c r="WIE42" s="636"/>
      <c r="WIF42" s="636"/>
      <c r="WIG42" s="636"/>
      <c r="WIH42" s="636"/>
      <c r="WII42" s="636"/>
      <c r="WIJ42" s="636"/>
      <c r="WIK42" s="636"/>
      <c r="WIL42" s="636"/>
      <c r="WIM42" s="636"/>
      <c r="WIN42" s="636"/>
      <c r="WIO42" s="636"/>
      <c r="WIP42" s="636"/>
      <c r="WIQ42" s="636"/>
      <c r="WIR42" s="636"/>
      <c r="WIS42" s="636"/>
      <c r="WIT42" s="636"/>
      <c r="WIU42" s="636"/>
      <c r="WIV42" s="636"/>
      <c r="WIW42" s="636"/>
      <c r="WIX42" s="636"/>
      <c r="WIY42" s="636"/>
      <c r="WIZ42" s="636"/>
      <c r="WJA42" s="636"/>
      <c r="WJB42" s="636"/>
      <c r="WJC42" s="636"/>
      <c r="WJD42" s="636"/>
      <c r="WJE42" s="636"/>
      <c r="WJF42" s="636"/>
      <c r="WJG42" s="636"/>
      <c r="WJH42" s="636"/>
      <c r="WJI42" s="636"/>
      <c r="WJJ42" s="636"/>
      <c r="WJK42" s="636"/>
      <c r="WJL42" s="636"/>
      <c r="WJM42" s="636"/>
      <c r="WJN42" s="636"/>
      <c r="WJO42" s="636"/>
      <c r="WJP42" s="636"/>
      <c r="WJQ42" s="636"/>
      <c r="WJR42" s="636"/>
      <c r="WJS42" s="636"/>
      <c r="WJT42" s="636"/>
      <c r="WJU42" s="636"/>
      <c r="WJV42" s="636"/>
      <c r="WJW42" s="636"/>
      <c r="WJX42" s="636"/>
      <c r="WJY42" s="636"/>
      <c r="WJZ42" s="636"/>
      <c r="WKA42" s="636"/>
      <c r="WKB42" s="636"/>
      <c r="WKC42" s="636"/>
      <c r="WKD42" s="636"/>
      <c r="WKE42" s="636"/>
      <c r="WKF42" s="636"/>
      <c r="WKG42" s="636"/>
      <c r="WKH42" s="636"/>
      <c r="WKI42" s="636"/>
      <c r="WKJ42" s="636"/>
      <c r="WKK42" s="636"/>
      <c r="WKL42" s="636"/>
      <c r="WKM42" s="636"/>
      <c r="WKN42" s="636"/>
      <c r="WKO42" s="636"/>
      <c r="WKP42" s="636"/>
      <c r="WKQ42" s="636"/>
      <c r="WKR42" s="636"/>
      <c r="WKS42" s="636"/>
      <c r="WKT42" s="636"/>
      <c r="WKU42" s="636"/>
      <c r="WKV42" s="636"/>
      <c r="WKW42" s="636"/>
      <c r="WKX42" s="636"/>
      <c r="WKY42" s="636"/>
      <c r="WKZ42" s="636"/>
      <c r="WLA42" s="636"/>
      <c r="WLB42" s="636"/>
      <c r="WLC42" s="636"/>
      <c r="WLD42" s="636"/>
      <c r="WLE42" s="636"/>
      <c r="WLF42" s="636"/>
      <c r="WLG42" s="636"/>
      <c r="WLH42" s="636"/>
      <c r="WLI42" s="636"/>
      <c r="WLJ42" s="636"/>
      <c r="WLK42" s="636"/>
      <c r="WLL42" s="636"/>
      <c r="WLM42" s="636"/>
      <c r="WLN42" s="636"/>
      <c r="WLO42" s="636"/>
      <c r="WLP42" s="636"/>
      <c r="WLQ42" s="636"/>
      <c r="WLR42" s="636"/>
      <c r="WLS42" s="636"/>
      <c r="WLT42" s="636"/>
      <c r="WLU42" s="636"/>
      <c r="WLV42" s="636"/>
      <c r="WLW42" s="636"/>
      <c r="WLX42" s="636"/>
      <c r="WLY42" s="636"/>
      <c r="WLZ42" s="636"/>
      <c r="WMA42" s="636"/>
      <c r="WMB42" s="636"/>
      <c r="WMC42" s="636"/>
      <c r="WMD42" s="636"/>
      <c r="WME42" s="636"/>
      <c r="WMF42" s="636"/>
      <c r="WMG42" s="636"/>
      <c r="WMH42" s="636"/>
      <c r="WMI42" s="636"/>
      <c r="WMJ42" s="636"/>
      <c r="WMK42" s="636"/>
      <c r="WML42" s="636"/>
      <c r="WMM42" s="636"/>
      <c r="WMN42" s="636"/>
      <c r="WMO42" s="636"/>
      <c r="WMP42" s="636"/>
      <c r="WMQ42" s="636"/>
      <c r="WMR42" s="636"/>
      <c r="WMS42" s="636"/>
      <c r="WMT42" s="636"/>
      <c r="WMU42" s="636"/>
      <c r="WMV42" s="636"/>
      <c r="WMW42" s="636"/>
      <c r="WMX42" s="636"/>
      <c r="WMY42" s="636"/>
      <c r="WMZ42" s="636"/>
      <c r="WNA42" s="636"/>
      <c r="WNB42" s="636"/>
      <c r="WNC42" s="636"/>
      <c r="WND42" s="636"/>
      <c r="WNE42" s="636"/>
      <c r="WNF42" s="636"/>
      <c r="WNG42" s="636"/>
      <c r="WNH42" s="636"/>
      <c r="WNI42" s="636"/>
      <c r="WNJ42" s="636"/>
      <c r="WNK42" s="636"/>
      <c r="WNL42" s="636"/>
      <c r="WNM42" s="636"/>
      <c r="WNN42" s="636"/>
      <c r="WNO42" s="636"/>
      <c r="WNP42" s="636"/>
      <c r="WNQ42" s="636"/>
      <c r="WNR42" s="636"/>
      <c r="WNS42" s="636"/>
      <c r="WNT42" s="636"/>
      <c r="WNU42" s="636"/>
      <c r="WNV42" s="636"/>
      <c r="WNW42" s="636"/>
      <c r="WNX42" s="636"/>
      <c r="WNY42" s="636"/>
      <c r="WNZ42" s="636"/>
      <c r="WOA42" s="636"/>
      <c r="WOB42" s="636"/>
      <c r="WOC42" s="636"/>
      <c r="WOD42" s="636"/>
      <c r="WOE42" s="636"/>
      <c r="WOF42" s="636"/>
      <c r="WOG42" s="636"/>
      <c r="WOH42" s="636"/>
      <c r="WOI42" s="636"/>
      <c r="WOJ42" s="636"/>
      <c r="WOK42" s="636"/>
      <c r="WOL42" s="636"/>
      <c r="WOM42" s="636"/>
      <c r="WON42" s="636"/>
      <c r="WOO42" s="636"/>
      <c r="WOP42" s="636"/>
      <c r="WOQ42" s="636"/>
      <c r="WOR42" s="636"/>
      <c r="WOS42" s="636"/>
      <c r="WOT42" s="636"/>
      <c r="WOU42" s="636"/>
      <c r="WOV42" s="636"/>
      <c r="WOW42" s="636"/>
      <c r="WOX42" s="636"/>
      <c r="WOY42" s="636"/>
      <c r="WOZ42" s="636"/>
      <c r="WPA42" s="636"/>
      <c r="WPB42" s="636"/>
      <c r="WPC42" s="636"/>
      <c r="WPD42" s="636"/>
      <c r="WPE42" s="636"/>
      <c r="WPF42" s="636"/>
      <c r="WPG42" s="636"/>
      <c r="WPH42" s="636"/>
      <c r="WPI42" s="636"/>
      <c r="WPJ42" s="636"/>
      <c r="WPK42" s="636"/>
      <c r="WPL42" s="636"/>
      <c r="WPM42" s="636"/>
      <c r="WPN42" s="636"/>
      <c r="WPO42" s="636"/>
      <c r="WPP42" s="636"/>
      <c r="WPQ42" s="636"/>
      <c r="WPR42" s="636"/>
      <c r="WPS42" s="636"/>
      <c r="WPT42" s="636"/>
      <c r="WPU42" s="636"/>
      <c r="WPV42" s="636"/>
      <c r="WPW42" s="636"/>
      <c r="WPX42" s="636"/>
      <c r="WPY42" s="636"/>
      <c r="WPZ42" s="636"/>
      <c r="WQA42" s="636"/>
      <c r="WQB42" s="636"/>
      <c r="WQC42" s="636"/>
      <c r="WQD42" s="636"/>
      <c r="WQE42" s="636"/>
      <c r="WQF42" s="636"/>
      <c r="WQG42" s="636"/>
      <c r="WQH42" s="636"/>
      <c r="WQI42" s="636"/>
      <c r="WQJ42" s="636"/>
      <c r="WQK42" s="636"/>
      <c r="WQL42" s="636"/>
      <c r="WQM42" s="636"/>
      <c r="WQN42" s="636"/>
      <c r="WQO42" s="636"/>
      <c r="WQP42" s="636"/>
      <c r="WQQ42" s="636"/>
      <c r="WQR42" s="636"/>
      <c r="WQS42" s="636"/>
      <c r="WQT42" s="636"/>
      <c r="WQU42" s="636"/>
      <c r="WQV42" s="636"/>
      <c r="WQW42" s="636"/>
      <c r="WQX42" s="636"/>
      <c r="WQY42" s="636"/>
      <c r="WQZ42" s="636"/>
      <c r="WRA42" s="636"/>
      <c r="WRB42" s="636"/>
      <c r="WRC42" s="636"/>
      <c r="WRD42" s="636"/>
      <c r="WRE42" s="636"/>
      <c r="WRF42" s="636"/>
      <c r="WRG42" s="636"/>
      <c r="WRH42" s="636"/>
      <c r="WRI42" s="636"/>
      <c r="WRJ42" s="636"/>
      <c r="WRK42" s="636"/>
      <c r="WRL42" s="636"/>
      <c r="WRM42" s="636"/>
      <c r="WRN42" s="636"/>
      <c r="WRO42" s="636"/>
      <c r="WRP42" s="636"/>
      <c r="WRQ42" s="636"/>
      <c r="WRR42" s="636"/>
      <c r="WRS42" s="636"/>
      <c r="WRT42" s="636"/>
      <c r="WRU42" s="636"/>
      <c r="WRV42" s="636"/>
      <c r="WRW42" s="636"/>
      <c r="WRX42" s="636"/>
      <c r="WRY42" s="636"/>
      <c r="WRZ42" s="636"/>
      <c r="WSA42" s="636"/>
      <c r="WSB42" s="636"/>
      <c r="WSC42" s="636"/>
      <c r="WSD42" s="636"/>
      <c r="WSE42" s="636"/>
      <c r="WSF42" s="636"/>
      <c r="WSG42" s="636"/>
      <c r="WSH42" s="636"/>
      <c r="WSI42" s="636"/>
      <c r="WSJ42" s="636"/>
      <c r="WSK42" s="636"/>
      <c r="WSL42" s="636"/>
      <c r="WSM42" s="636"/>
      <c r="WSN42" s="636"/>
      <c r="WSO42" s="636"/>
      <c r="WSP42" s="636"/>
      <c r="WSQ42" s="636"/>
      <c r="WSR42" s="636"/>
      <c r="WSS42" s="636"/>
      <c r="WST42" s="636"/>
      <c r="WSU42" s="636"/>
      <c r="WSV42" s="636"/>
      <c r="WSW42" s="636"/>
      <c r="WSX42" s="636"/>
      <c r="WSY42" s="636"/>
      <c r="WSZ42" s="636"/>
      <c r="WTA42" s="636"/>
      <c r="WTB42" s="636"/>
      <c r="WTC42" s="636"/>
      <c r="WTD42" s="636"/>
      <c r="WTE42" s="636"/>
      <c r="WTF42" s="636"/>
      <c r="WTG42" s="636"/>
      <c r="WTH42" s="636"/>
      <c r="WTI42" s="636"/>
      <c r="WTJ42" s="636"/>
      <c r="WTK42" s="636"/>
      <c r="WTL42" s="636"/>
      <c r="WTM42" s="636"/>
      <c r="WTN42" s="636"/>
      <c r="WTO42" s="636"/>
      <c r="WTP42" s="636"/>
      <c r="WTQ42" s="636"/>
      <c r="WTR42" s="636"/>
      <c r="WTS42" s="636"/>
      <c r="WTT42" s="636"/>
      <c r="WTU42" s="636"/>
      <c r="WTV42" s="636"/>
      <c r="WTW42" s="636"/>
      <c r="WTX42" s="636"/>
      <c r="WTY42" s="636"/>
      <c r="WTZ42" s="636"/>
      <c r="WUA42" s="636"/>
      <c r="WUB42" s="636"/>
      <c r="WUC42" s="636"/>
      <c r="WUD42" s="636"/>
      <c r="WUE42" s="636"/>
      <c r="WUF42" s="636"/>
      <c r="WUG42" s="636"/>
      <c r="WUH42" s="636"/>
      <c r="WUI42" s="636"/>
      <c r="WUJ42" s="636"/>
      <c r="WUK42" s="636"/>
      <c r="WUL42" s="636"/>
      <c r="WUM42" s="636"/>
      <c r="WUN42" s="636"/>
      <c r="WUO42" s="636"/>
      <c r="WUP42" s="636"/>
      <c r="WUQ42" s="636"/>
      <c r="WUR42" s="636"/>
      <c r="WUS42" s="636"/>
      <c r="WUT42" s="636"/>
      <c r="WUU42" s="636"/>
      <c r="WUV42" s="636"/>
      <c r="WUW42" s="636"/>
      <c r="WUX42" s="636"/>
      <c r="WUY42" s="636"/>
      <c r="WUZ42" s="636"/>
      <c r="WVA42" s="636"/>
      <c r="WVB42" s="636"/>
      <c r="WVC42" s="636"/>
      <c r="WVD42" s="636"/>
      <c r="WVE42" s="636"/>
      <c r="WVF42" s="636"/>
      <c r="WVG42" s="636"/>
      <c r="WVH42" s="636"/>
      <c r="WVI42" s="636"/>
      <c r="WVJ42" s="636"/>
      <c r="WVK42" s="636"/>
      <c r="WVL42" s="636"/>
      <c r="WVM42" s="636"/>
      <c r="WVN42" s="636"/>
      <c r="WVO42" s="636"/>
      <c r="WVP42" s="636"/>
      <c r="WVQ42" s="636"/>
      <c r="WVR42" s="636"/>
      <c r="WVS42" s="636"/>
      <c r="WVT42" s="636"/>
      <c r="WVU42" s="636"/>
      <c r="WVV42" s="636"/>
      <c r="WVW42" s="636"/>
      <c r="WVX42" s="636"/>
      <c r="WVY42" s="636"/>
      <c r="WVZ42" s="636"/>
      <c r="WWA42" s="636"/>
      <c r="WWB42" s="636"/>
      <c r="WWC42" s="636"/>
      <c r="WWD42" s="636"/>
      <c r="WWE42" s="636"/>
      <c r="WWF42" s="636"/>
      <c r="WWG42" s="636"/>
      <c r="WWH42" s="636"/>
      <c r="WWI42" s="636"/>
      <c r="WWJ42" s="636"/>
      <c r="WWK42" s="636"/>
      <c r="WWL42" s="636"/>
      <c r="WWM42" s="636"/>
      <c r="WWN42" s="636"/>
      <c r="WWO42" s="636"/>
      <c r="WWP42" s="636"/>
      <c r="WWQ42" s="636"/>
      <c r="WWR42" s="636"/>
      <c r="WWS42" s="636"/>
      <c r="WWT42" s="636"/>
      <c r="WWU42" s="636"/>
      <c r="WWV42" s="636"/>
      <c r="WWW42" s="636"/>
      <c r="WWX42" s="636"/>
      <c r="WWY42" s="636"/>
      <c r="WWZ42" s="636"/>
      <c r="WXA42" s="636"/>
      <c r="WXB42" s="636"/>
      <c r="WXC42" s="636"/>
      <c r="WXD42" s="636"/>
      <c r="WXE42" s="636"/>
      <c r="WXF42" s="636"/>
      <c r="WXG42" s="636"/>
      <c r="WXH42" s="636"/>
      <c r="WXI42" s="636"/>
      <c r="WXJ42" s="636"/>
      <c r="WXK42" s="636"/>
      <c r="WXL42" s="636"/>
      <c r="WXM42" s="636"/>
      <c r="WXN42" s="636"/>
      <c r="WXO42" s="636"/>
      <c r="WXP42" s="636"/>
      <c r="WXQ42" s="636"/>
      <c r="WXR42" s="636"/>
      <c r="WXS42" s="636"/>
      <c r="WXT42" s="636"/>
      <c r="WXU42" s="636"/>
      <c r="WXV42" s="636"/>
      <c r="WXW42" s="636"/>
      <c r="WXX42" s="636"/>
      <c r="WXY42" s="636"/>
      <c r="WXZ42" s="636"/>
      <c r="WYA42" s="636"/>
      <c r="WYB42" s="636"/>
      <c r="WYC42" s="636"/>
      <c r="WYD42" s="636"/>
      <c r="WYE42" s="636"/>
      <c r="WYF42" s="636"/>
      <c r="WYG42" s="636"/>
      <c r="WYH42" s="636"/>
      <c r="WYI42" s="636"/>
      <c r="WYJ42" s="636"/>
      <c r="WYK42" s="636"/>
      <c r="WYL42" s="636"/>
      <c r="WYM42" s="636"/>
      <c r="WYN42" s="636"/>
      <c r="WYO42" s="636"/>
      <c r="WYP42" s="636"/>
      <c r="WYQ42" s="636"/>
      <c r="WYR42" s="636"/>
      <c r="WYS42" s="636"/>
      <c r="WYT42" s="636"/>
      <c r="WYU42" s="636"/>
      <c r="WYV42" s="636"/>
      <c r="WYW42" s="636"/>
      <c r="WYX42" s="636"/>
      <c r="WYY42" s="636"/>
      <c r="WYZ42" s="636"/>
      <c r="WZA42" s="636"/>
      <c r="WZB42" s="636"/>
      <c r="WZC42" s="636"/>
      <c r="WZD42" s="636"/>
      <c r="WZE42" s="636"/>
      <c r="WZF42" s="636"/>
      <c r="WZG42" s="636"/>
      <c r="WZH42" s="636"/>
      <c r="WZI42" s="636"/>
      <c r="WZJ42" s="636"/>
      <c r="WZK42" s="636"/>
      <c r="WZL42" s="636"/>
      <c r="WZM42" s="636"/>
      <c r="WZN42" s="636"/>
      <c r="WZO42" s="636"/>
      <c r="WZP42" s="636"/>
      <c r="WZQ42" s="636"/>
      <c r="WZR42" s="636"/>
    </row>
    <row r="43" spans="1:16242" s="638" customFormat="1">
      <c r="A43" s="584"/>
      <c r="B43" s="585"/>
      <c r="C43" s="819"/>
      <c r="D43" s="614" t="s">
        <v>1002</v>
      </c>
      <c r="E43" s="615"/>
      <c r="F43" s="598"/>
      <c r="G43" s="599" t="str">
        <f>INDEX(Metrics!$I$14:$CV$14,1,MATCH(G42,Metrics!I30:CV30,0))</f>
        <v>Day 1</v>
      </c>
      <c r="H43" s="602"/>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I43" s="602"/>
      <c r="AJ43" s="602"/>
      <c r="AK43" s="602"/>
      <c r="AL43" s="602"/>
      <c r="AM43" s="602"/>
      <c r="AN43" s="602"/>
      <c r="AO43" s="602"/>
      <c r="AP43" s="602"/>
      <c r="AQ43" s="602"/>
      <c r="AR43" s="602"/>
      <c r="AS43" s="602"/>
      <c r="AT43" s="602"/>
      <c r="AU43" s="602"/>
      <c r="AV43" s="602"/>
      <c r="AW43" s="602"/>
      <c r="AX43" s="602"/>
      <c r="AY43" s="602"/>
      <c r="AZ43" s="602"/>
      <c r="BA43" s="602"/>
      <c r="BB43" s="602"/>
      <c r="BC43" s="602"/>
      <c r="BD43" s="602"/>
      <c r="BE43" s="602"/>
      <c r="BF43" s="602"/>
      <c r="BG43" s="602"/>
      <c r="BH43" s="602"/>
      <c r="BI43" s="602"/>
      <c r="BJ43" s="602"/>
      <c r="BK43" s="602"/>
      <c r="BL43" s="602"/>
      <c r="BM43" s="602"/>
      <c r="BN43" s="602"/>
      <c r="BO43" s="602"/>
      <c r="BP43" s="602"/>
      <c r="BQ43" s="602"/>
      <c r="BR43" s="602"/>
      <c r="BS43" s="602"/>
      <c r="BT43" s="602"/>
      <c r="BU43" s="602"/>
      <c r="BV43" s="602"/>
      <c r="BW43" s="602"/>
      <c r="BX43" s="602"/>
      <c r="BY43" s="602"/>
      <c r="BZ43" s="602"/>
      <c r="CA43" s="602"/>
      <c r="CB43" s="602"/>
      <c r="CC43" s="602"/>
      <c r="CD43" s="602"/>
      <c r="CE43" s="602"/>
      <c r="CF43" s="602"/>
      <c r="CG43" s="602"/>
      <c r="CH43" s="602"/>
      <c r="CI43" s="602"/>
      <c r="CJ43" s="602"/>
      <c r="CK43" s="602"/>
      <c r="CL43" s="602"/>
      <c r="CM43" s="602"/>
      <c r="CN43" s="602"/>
      <c r="CO43" s="602"/>
      <c r="CP43" s="602"/>
      <c r="CQ43" s="602"/>
      <c r="CR43" s="602"/>
      <c r="CS43" s="602"/>
      <c r="CT43" s="602"/>
      <c r="CU43" s="602"/>
      <c r="CV43" s="602"/>
      <c r="CW43" s="602"/>
      <c r="CX43" s="602"/>
      <c r="CY43" s="602"/>
      <c r="CZ43" s="602"/>
      <c r="DA43" s="602"/>
      <c r="DB43" s="602"/>
      <c r="DC43" s="602"/>
      <c r="DD43" s="602"/>
      <c r="DE43" s="602"/>
      <c r="DF43" s="602"/>
      <c r="DG43" s="602"/>
      <c r="DH43" s="602"/>
      <c r="DI43" s="602"/>
      <c r="DJ43" s="602"/>
      <c r="DK43" s="636"/>
      <c r="DL43" s="636"/>
      <c r="DM43" s="636"/>
      <c r="DN43" s="636"/>
      <c r="DO43" s="636"/>
      <c r="DP43" s="636"/>
      <c r="DQ43" s="636"/>
      <c r="DR43" s="636"/>
      <c r="DS43" s="636"/>
      <c r="DT43" s="636"/>
      <c r="DU43" s="636"/>
      <c r="DV43" s="636"/>
      <c r="DW43" s="636"/>
      <c r="DX43" s="636"/>
      <c r="DY43" s="636"/>
      <c r="DZ43" s="636"/>
      <c r="EA43" s="636"/>
      <c r="EB43" s="636"/>
      <c r="EC43" s="636"/>
      <c r="ED43" s="636"/>
      <c r="EE43" s="636"/>
      <c r="EF43" s="636"/>
      <c r="EG43" s="636"/>
      <c r="EH43" s="636"/>
      <c r="EI43" s="636"/>
      <c r="EJ43" s="636"/>
      <c r="EK43" s="636"/>
      <c r="EL43" s="636"/>
      <c r="EM43" s="636"/>
      <c r="EN43" s="636"/>
      <c r="EO43" s="636"/>
      <c r="EP43" s="636"/>
      <c r="EQ43" s="636"/>
      <c r="ER43" s="636"/>
      <c r="ES43" s="636"/>
      <c r="ET43" s="636"/>
      <c r="EU43" s="636"/>
      <c r="EV43" s="636"/>
      <c r="EW43" s="636"/>
      <c r="EX43" s="636"/>
      <c r="EY43" s="636"/>
      <c r="EZ43" s="636"/>
      <c r="FA43" s="636"/>
      <c r="FB43" s="636"/>
      <c r="FC43" s="636"/>
      <c r="FD43" s="636"/>
      <c r="FE43" s="636"/>
      <c r="FF43" s="636"/>
      <c r="FG43" s="636"/>
      <c r="FH43" s="636"/>
      <c r="FI43" s="636"/>
      <c r="FJ43" s="636"/>
      <c r="FK43" s="636"/>
      <c r="FL43" s="636"/>
      <c r="FM43" s="636"/>
      <c r="FN43" s="636"/>
      <c r="FO43" s="636"/>
      <c r="FP43" s="636"/>
      <c r="FQ43" s="636"/>
      <c r="FR43" s="636"/>
      <c r="FS43" s="636"/>
      <c r="FT43" s="636"/>
      <c r="FU43" s="636"/>
      <c r="FV43" s="636"/>
      <c r="FW43" s="636"/>
      <c r="FX43" s="636"/>
      <c r="FY43" s="636"/>
      <c r="FZ43" s="636"/>
      <c r="GA43" s="636"/>
      <c r="GB43" s="636"/>
      <c r="GC43" s="636"/>
      <c r="GD43" s="636"/>
      <c r="GE43" s="636"/>
      <c r="GF43" s="636"/>
      <c r="GG43" s="636"/>
      <c r="GH43" s="636"/>
      <c r="GI43" s="636"/>
      <c r="GJ43" s="636"/>
      <c r="GK43" s="636"/>
      <c r="GL43" s="636"/>
      <c r="GM43" s="636"/>
      <c r="GN43" s="636"/>
      <c r="GO43" s="636"/>
      <c r="GP43" s="636"/>
      <c r="GQ43" s="636"/>
      <c r="GR43" s="636"/>
      <c r="GS43" s="636"/>
      <c r="GT43" s="636"/>
      <c r="GU43" s="636"/>
      <c r="GV43" s="636"/>
      <c r="GW43" s="636"/>
      <c r="GX43" s="636"/>
      <c r="GY43" s="636"/>
      <c r="GZ43" s="636"/>
      <c r="HA43" s="636"/>
      <c r="HB43" s="636"/>
      <c r="HC43" s="636"/>
      <c r="HD43" s="636"/>
      <c r="HE43" s="636"/>
      <c r="HF43" s="636"/>
      <c r="HG43" s="636"/>
      <c r="HH43" s="636"/>
      <c r="HI43" s="636"/>
      <c r="HJ43" s="636"/>
      <c r="HK43" s="636"/>
      <c r="HL43" s="636"/>
      <c r="HM43" s="636"/>
      <c r="HN43" s="636"/>
      <c r="HO43" s="636"/>
      <c r="HP43" s="636"/>
      <c r="HQ43" s="636"/>
      <c r="HR43" s="636"/>
      <c r="HS43" s="636"/>
      <c r="HT43" s="636"/>
      <c r="HU43" s="636"/>
      <c r="HV43" s="636"/>
      <c r="HW43" s="636"/>
      <c r="HX43" s="636"/>
      <c r="HY43" s="636"/>
      <c r="HZ43" s="636"/>
      <c r="IA43" s="636"/>
      <c r="IB43" s="636"/>
      <c r="IC43" s="636"/>
      <c r="ID43" s="636"/>
      <c r="IE43" s="636"/>
      <c r="IF43" s="636"/>
      <c r="IG43" s="636"/>
      <c r="IH43" s="636"/>
      <c r="II43" s="636"/>
      <c r="IJ43" s="636"/>
      <c r="IK43" s="636"/>
      <c r="IL43" s="636"/>
      <c r="IM43" s="636"/>
      <c r="IN43" s="636"/>
      <c r="IO43" s="636"/>
      <c r="IP43" s="636"/>
      <c r="IQ43" s="636"/>
      <c r="IR43" s="636"/>
      <c r="IS43" s="636"/>
      <c r="IT43" s="636"/>
      <c r="IU43" s="636"/>
      <c r="IV43" s="636"/>
      <c r="IW43" s="636"/>
      <c r="IX43" s="636"/>
      <c r="IY43" s="636"/>
      <c r="IZ43" s="636"/>
      <c r="JA43" s="636"/>
      <c r="JB43" s="636"/>
      <c r="JC43" s="636"/>
      <c r="JD43" s="636"/>
      <c r="JE43" s="636"/>
      <c r="JF43" s="636"/>
      <c r="JG43" s="636"/>
      <c r="JH43" s="636"/>
      <c r="JI43" s="636"/>
      <c r="JJ43" s="636"/>
      <c r="JK43" s="636"/>
      <c r="JL43" s="636"/>
      <c r="JM43" s="636"/>
      <c r="JN43" s="636"/>
      <c r="JO43" s="636"/>
      <c r="JP43" s="636"/>
      <c r="JQ43" s="636"/>
      <c r="JR43" s="636"/>
      <c r="JS43" s="636"/>
      <c r="JT43" s="636"/>
      <c r="JU43" s="636"/>
      <c r="JV43" s="636"/>
      <c r="JW43" s="636"/>
      <c r="JX43" s="636"/>
      <c r="JY43" s="636"/>
      <c r="JZ43" s="636"/>
      <c r="KA43" s="636"/>
      <c r="KB43" s="636"/>
      <c r="KC43" s="636"/>
      <c r="KD43" s="636"/>
      <c r="KE43" s="636"/>
      <c r="KF43" s="636"/>
      <c r="KG43" s="636"/>
      <c r="KH43" s="636"/>
      <c r="KI43" s="636"/>
      <c r="KJ43" s="636"/>
      <c r="KK43" s="636"/>
      <c r="KL43" s="636"/>
      <c r="KM43" s="636"/>
      <c r="KN43" s="636"/>
      <c r="KO43" s="636"/>
      <c r="KP43" s="636"/>
      <c r="KQ43" s="636"/>
      <c r="KR43" s="636"/>
      <c r="KS43" s="636"/>
      <c r="KT43" s="636"/>
      <c r="KU43" s="636"/>
      <c r="KV43" s="636"/>
      <c r="KW43" s="636"/>
      <c r="KX43" s="636"/>
      <c r="KY43" s="636"/>
      <c r="KZ43" s="636"/>
      <c r="LA43" s="636"/>
      <c r="LB43" s="636"/>
      <c r="LC43" s="636"/>
      <c r="LD43" s="636"/>
      <c r="LE43" s="636"/>
      <c r="LF43" s="636"/>
      <c r="LG43" s="636"/>
      <c r="LH43" s="636"/>
      <c r="LI43" s="636"/>
      <c r="LJ43" s="636"/>
      <c r="LK43" s="636"/>
      <c r="LL43" s="636"/>
      <c r="LM43" s="636"/>
      <c r="LN43" s="636"/>
      <c r="LO43" s="636"/>
      <c r="LP43" s="636"/>
      <c r="LQ43" s="636"/>
      <c r="LR43" s="636"/>
      <c r="LS43" s="636"/>
      <c r="LT43" s="636"/>
      <c r="LU43" s="636"/>
      <c r="LV43" s="636"/>
      <c r="LW43" s="636"/>
      <c r="LX43" s="636"/>
      <c r="LY43" s="636"/>
      <c r="LZ43" s="636"/>
      <c r="MA43" s="636"/>
      <c r="MB43" s="636"/>
      <c r="MC43" s="636"/>
      <c r="MD43" s="636"/>
      <c r="ME43" s="636"/>
      <c r="MF43" s="636"/>
      <c r="MG43" s="636"/>
      <c r="MH43" s="636"/>
      <c r="MI43" s="636"/>
      <c r="MJ43" s="636"/>
      <c r="MK43" s="636"/>
      <c r="ML43" s="636"/>
      <c r="MM43" s="636"/>
      <c r="MN43" s="636"/>
      <c r="MO43" s="636"/>
      <c r="MP43" s="636"/>
      <c r="MQ43" s="636"/>
      <c r="MR43" s="636"/>
      <c r="MS43" s="636"/>
      <c r="MT43" s="636"/>
      <c r="MU43" s="636"/>
      <c r="MV43" s="636"/>
      <c r="MW43" s="636"/>
      <c r="MX43" s="636"/>
      <c r="MY43" s="636"/>
      <c r="MZ43" s="636"/>
      <c r="NA43" s="636"/>
      <c r="NB43" s="636"/>
      <c r="NC43" s="636"/>
      <c r="ND43" s="636"/>
      <c r="NE43" s="636"/>
      <c r="NF43" s="636"/>
      <c r="NG43" s="636"/>
      <c r="NH43" s="636"/>
      <c r="NI43" s="636"/>
      <c r="NJ43" s="636"/>
      <c r="NK43" s="636"/>
      <c r="NL43" s="636"/>
      <c r="NM43" s="636"/>
      <c r="NN43" s="636"/>
      <c r="NO43" s="636"/>
      <c r="NP43" s="636"/>
      <c r="NQ43" s="636"/>
      <c r="NR43" s="636"/>
      <c r="NS43" s="636"/>
      <c r="NT43" s="636"/>
      <c r="NU43" s="636"/>
      <c r="NV43" s="636"/>
      <c r="NW43" s="636"/>
      <c r="NX43" s="636"/>
      <c r="NY43" s="636"/>
      <c r="NZ43" s="636"/>
      <c r="OA43" s="636"/>
      <c r="OB43" s="636"/>
      <c r="OC43" s="636"/>
      <c r="OD43" s="636"/>
      <c r="OE43" s="636"/>
      <c r="OF43" s="636"/>
      <c r="OG43" s="636"/>
      <c r="OH43" s="636"/>
      <c r="OI43" s="636"/>
      <c r="OJ43" s="636"/>
      <c r="OK43" s="636"/>
      <c r="OL43" s="636"/>
      <c r="OM43" s="636"/>
      <c r="ON43" s="636"/>
      <c r="OO43" s="636"/>
      <c r="OP43" s="636"/>
      <c r="OQ43" s="636"/>
      <c r="OR43" s="636"/>
      <c r="OS43" s="636"/>
      <c r="OT43" s="636"/>
      <c r="OU43" s="636"/>
      <c r="OV43" s="636"/>
      <c r="OW43" s="636"/>
      <c r="OX43" s="636"/>
      <c r="OY43" s="636"/>
      <c r="OZ43" s="636"/>
      <c r="PA43" s="636"/>
      <c r="PB43" s="636"/>
      <c r="PC43" s="636"/>
      <c r="PD43" s="636"/>
      <c r="PE43" s="636"/>
      <c r="PF43" s="636"/>
      <c r="PG43" s="636"/>
      <c r="PH43" s="636"/>
      <c r="PI43" s="636"/>
      <c r="PJ43" s="636"/>
      <c r="PK43" s="636"/>
      <c r="PL43" s="636"/>
      <c r="PM43" s="636"/>
      <c r="PN43" s="636"/>
      <c r="PO43" s="636"/>
      <c r="PP43" s="636"/>
      <c r="PQ43" s="636"/>
      <c r="PR43" s="636"/>
      <c r="PS43" s="636"/>
      <c r="PT43" s="636"/>
      <c r="PU43" s="636"/>
      <c r="PV43" s="636"/>
      <c r="PW43" s="636"/>
      <c r="PX43" s="636"/>
      <c r="PY43" s="636"/>
      <c r="PZ43" s="636"/>
      <c r="QA43" s="636"/>
      <c r="QB43" s="636"/>
      <c r="QC43" s="636"/>
      <c r="QD43" s="636"/>
      <c r="QE43" s="636"/>
      <c r="QF43" s="636"/>
      <c r="QG43" s="636"/>
      <c r="QH43" s="636"/>
      <c r="QI43" s="636"/>
      <c r="QJ43" s="636"/>
      <c r="QK43" s="636"/>
      <c r="QL43" s="636"/>
      <c r="QM43" s="636"/>
      <c r="QN43" s="636"/>
      <c r="QO43" s="636"/>
      <c r="QP43" s="636"/>
      <c r="QQ43" s="636"/>
      <c r="QR43" s="636"/>
      <c r="QS43" s="636"/>
      <c r="QT43" s="636"/>
      <c r="QU43" s="636"/>
      <c r="QV43" s="636"/>
      <c r="QW43" s="636"/>
      <c r="QX43" s="636"/>
      <c r="QY43" s="636"/>
      <c r="QZ43" s="636"/>
      <c r="RA43" s="636"/>
      <c r="RB43" s="636"/>
      <c r="RC43" s="636"/>
      <c r="RD43" s="636"/>
      <c r="RE43" s="636"/>
      <c r="RF43" s="636"/>
      <c r="RG43" s="636"/>
      <c r="RH43" s="636"/>
      <c r="RI43" s="636"/>
      <c r="RJ43" s="636"/>
      <c r="RK43" s="636"/>
      <c r="RL43" s="636"/>
      <c r="RM43" s="636"/>
      <c r="RN43" s="636"/>
      <c r="RO43" s="636"/>
      <c r="RP43" s="636"/>
      <c r="RQ43" s="636"/>
      <c r="RR43" s="636"/>
      <c r="RS43" s="636"/>
      <c r="RT43" s="636"/>
      <c r="RU43" s="636"/>
      <c r="RV43" s="636"/>
      <c r="RW43" s="636"/>
      <c r="RX43" s="636"/>
      <c r="RY43" s="636"/>
      <c r="RZ43" s="636"/>
      <c r="SA43" s="636"/>
      <c r="SB43" s="636"/>
      <c r="SC43" s="636"/>
      <c r="SD43" s="636"/>
      <c r="SE43" s="636"/>
      <c r="SF43" s="636"/>
      <c r="SG43" s="636"/>
      <c r="SH43" s="636"/>
      <c r="SI43" s="636"/>
      <c r="SJ43" s="636"/>
      <c r="SK43" s="636"/>
      <c r="SL43" s="636"/>
      <c r="SM43" s="636"/>
      <c r="SN43" s="636"/>
      <c r="SO43" s="636"/>
      <c r="SP43" s="636"/>
      <c r="SQ43" s="636"/>
      <c r="SR43" s="636"/>
      <c r="SS43" s="636"/>
      <c r="ST43" s="636"/>
      <c r="SU43" s="636"/>
      <c r="SV43" s="636"/>
      <c r="SW43" s="636"/>
      <c r="SX43" s="636"/>
      <c r="SY43" s="636"/>
      <c r="SZ43" s="636"/>
      <c r="TA43" s="636"/>
      <c r="TB43" s="636"/>
      <c r="TC43" s="636"/>
      <c r="TD43" s="636"/>
      <c r="TE43" s="636"/>
      <c r="TF43" s="636"/>
      <c r="TG43" s="636"/>
      <c r="TH43" s="636"/>
      <c r="TI43" s="636"/>
      <c r="TJ43" s="636"/>
      <c r="TK43" s="636"/>
      <c r="TL43" s="636"/>
      <c r="TM43" s="636"/>
      <c r="TN43" s="636"/>
      <c r="TO43" s="636"/>
      <c r="TP43" s="636"/>
      <c r="TQ43" s="636"/>
      <c r="TR43" s="636"/>
      <c r="TS43" s="636"/>
      <c r="TT43" s="636"/>
      <c r="TU43" s="636"/>
      <c r="TV43" s="636"/>
      <c r="TW43" s="636"/>
      <c r="TX43" s="636"/>
      <c r="TY43" s="636"/>
      <c r="TZ43" s="636"/>
      <c r="UA43" s="636"/>
      <c r="UB43" s="636"/>
      <c r="UC43" s="636"/>
      <c r="UD43" s="636"/>
      <c r="UE43" s="636"/>
      <c r="UF43" s="636"/>
      <c r="UG43" s="636"/>
      <c r="UH43" s="636"/>
      <c r="UI43" s="636"/>
      <c r="UJ43" s="636"/>
      <c r="UK43" s="636"/>
      <c r="UL43" s="636"/>
      <c r="UM43" s="636"/>
      <c r="UN43" s="636"/>
      <c r="UO43" s="636"/>
      <c r="UP43" s="636"/>
      <c r="UQ43" s="636"/>
      <c r="UR43" s="636"/>
      <c r="US43" s="636"/>
      <c r="UT43" s="636"/>
      <c r="UU43" s="636"/>
      <c r="UV43" s="636"/>
      <c r="UW43" s="636"/>
      <c r="UX43" s="636"/>
      <c r="UY43" s="636"/>
      <c r="UZ43" s="636"/>
      <c r="VA43" s="636"/>
      <c r="VB43" s="636"/>
      <c r="VC43" s="636"/>
      <c r="VD43" s="636"/>
      <c r="VE43" s="636"/>
      <c r="VF43" s="636"/>
      <c r="VG43" s="636"/>
      <c r="VH43" s="636"/>
      <c r="VI43" s="636"/>
      <c r="VJ43" s="636"/>
      <c r="VK43" s="636"/>
      <c r="VL43" s="636"/>
      <c r="VM43" s="636"/>
      <c r="VN43" s="636"/>
      <c r="VO43" s="636"/>
      <c r="VP43" s="636"/>
      <c r="VQ43" s="636"/>
      <c r="VR43" s="636"/>
      <c r="VS43" s="636"/>
      <c r="VT43" s="636"/>
      <c r="VU43" s="636"/>
      <c r="VV43" s="636"/>
      <c r="VW43" s="636"/>
      <c r="VX43" s="636"/>
      <c r="VY43" s="636"/>
      <c r="VZ43" s="636"/>
      <c r="WA43" s="636"/>
      <c r="WB43" s="636"/>
      <c r="WC43" s="636"/>
      <c r="WD43" s="636"/>
      <c r="WE43" s="636"/>
      <c r="WF43" s="636"/>
      <c r="WG43" s="636"/>
      <c r="WH43" s="636"/>
      <c r="WI43" s="636"/>
      <c r="WJ43" s="636"/>
      <c r="WK43" s="636"/>
      <c r="WL43" s="636"/>
      <c r="WM43" s="636"/>
      <c r="WN43" s="636"/>
      <c r="WO43" s="636"/>
      <c r="WP43" s="636"/>
      <c r="WQ43" s="636"/>
      <c r="WR43" s="636"/>
      <c r="WS43" s="636"/>
      <c r="WT43" s="636"/>
      <c r="WU43" s="636"/>
      <c r="WV43" s="636"/>
      <c r="WW43" s="636"/>
      <c r="WX43" s="636"/>
      <c r="WY43" s="636"/>
      <c r="WZ43" s="636"/>
      <c r="XA43" s="636"/>
      <c r="XB43" s="636"/>
      <c r="XC43" s="636"/>
      <c r="XD43" s="636"/>
      <c r="XE43" s="636"/>
      <c r="XF43" s="636"/>
      <c r="XG43" s="636"/>
      <c r="XH43" s="636"/>
      <c r="XI43" s="636"/>
      <c r="XJ43" s="636"/>
      <c r="XK43" s="636"/>
      <c r="XL43" s="636"/>
      <c r="XM43" s="636"/>
      <c r="XN43" s="636"/>
      <c r="XO43" s="636"/>
      <c r="XP43" s="636"/>
      <c r="XQ43" s="636"/>
      <c r="XR43" s="636"/>
      <c r="XS43" s="636"/>
      <c r="XT43" s="636"/>
      <c r="XU43" s="636"/>
      <c r="XV43" s="636"/>
      <c r="XW43" s="636"/>
      <c r="XX43" s="636"/>
      <c r="XY43" s="636"/>
      <c r="XZ43" s="636"/>
      <c r="YA43" s="636"/>
      <c r="YB43" s="636"/>
      <c r="YC43" s="636"/>
      <c r="YD43" s="636"/>
      <c r="YE43" s="636"/>
      <c r="YF43" s="636"/>
      <c r="YG43" s="636"/>
      <c r="YH43" s="636"/>
      <c r="YI43" s="636"/>
      <c r="YJ43" s="636"/>
      <c r="YK43" s="636"/>
      <c r="YL43" s="636"/>
      <c r="YM43" s="636"/>
      <c r="YN43" s="636"/>
      <c r="YO43" s="636"/>
      <c r="YP43" s="636"/>
      <c r="YQ43" s="636"/>
      <c r="YR43" s="636"/>
      <c r="YS43" s="636"/>
      <c r="YT43" s="636"/>
      <c r="YU43" s="636"/>
      <c r="YV43" s="636"/>
      <c r="YW43" s="636"/>
      <c r="YX43" s="636"/>
      <c r="YY43" s="636"/>
      <c r="YZ43" s="636"/>
      <c r="ZA43" s="636"/>
      <c r="ZB43" s="636"/>
      <c r="ZC43" s="636"/>
      <c r="ZD43" s="636"/>
      <c r="ZE43" s="636"/>
      <c r="ZF43" s="636"/>
      <c r="ZG43" s="636"/>
      <c r="ZH43" s="636"/>
      <c r="ZI43" s="636"/>
      <c r="ZJ43" s="636"/>
      <c r="ZK43" s="636"/>
      <c r="ZL43" s="636"/>
      <c r="ZM43" s="636"/>
      <c r="ZN43" s="636"/>
      <c r="ZO43" s="636"/>
      <c r="ZP43" s="636"/>
      <c r="ZQ43" s="636"/>
      <c r="ZR43" s="636"/>
      <c r="ZS43" s="636"/>
      <c r="ZT43" s="636"/>
      <c r="ZU43" s="636"/>
      <c r="ZV43" s="636"/>
      <c r="ZW43" s="636"/>
      <c r="ZX43" s="636"/>
      <c r="ZY43" s="636"/>
      <c r="ZZ43" s="636"/>
      <c r="AAA43" s="636"/>
      <c r="AAB43" s="636"/>
      <c r="AAC43" s="636"/>
      <c r="AAD43" s="636"/>
      <c r="AAE43" s="636"/>
      <c r="AAF43" s="636"/>
      <c r="AAG43" s="636"/>
      <c r="AAH43" s="636"/>
      <c r="AAI43" s="636"/>
      <c r="AAJ43" s="636"/>
      <c r="AAK43" s="636"/>
      <c r="AAL43" s="636"/>
      <c r="AAM43" s="636"/>
      <c r="AAN43" s="636"/>
      <c r="AAO43" s="636"/>
      <c r="AAP43" s="636"/>
      <c r="AAQ43" s="636"/>
      <c r="AAR43" s="636"/>
      <c r="AAS43" s="636"/>
      <c r="AAT43" s="636"/>
      <c r="AAU43" s="636"/>
      <c r="AAV43" s="636"/>
      <c r="AAW43" s="636"/>
      <c r="AAX43" s="636"/>
      <c r="AAY43" s="636"/>
      <c r="AAZ43" s="636"/>
      <c r="ABA43" s="636"/>
      <c r="ABB43" s="636"/>
      <c r="ABC43" s="636"/>
      <c r="ABD43" s="636"/>
      <c r="ABE43" s="636"/>
      <c r="ABF43" s="636"/>
      <c r="ABG43" s="636"/>
      <c r="ABH43" s="636"/>
      <c r="ABI43" s="636"/>
      <c r="ABJ43" s="636"/>
      <c r="ABK43" s="636"/>
      <c r="ABL43" s="636"/>
      <c r="ABM43" s="636"/>
      <c r="ABN43" s="636"/>
      <c r="ABO43" s="636"/>
      <c r="ABP43" s="636"/>
      <c r="ABQ43" s="636"/>
      <c r="ABR43" s="636"/>
      <c r="ABS43" s="636"/>
      <c r="ABT43" s="636"/>
      <c r="ABU43" s="636"/>
      <c r="ABV43" s="636"/>
      <c r="ABW43" s="636"/>
      <c r="ABX43" s="636"/>
      <c r="ABY43" s="636"/>
      <c r="ABZ43" s="636"/>
      <c r="ACA43" s="636"/>
      <c r="ACB43" s="636"/>
      <c r="ACC43" s="636"/>
      <c r="ACD43" s="636"/>
      <c r="ACE43" s="636"/>
      <c r="ACF43" s="636"/>
      <c r="ACG43" s="636"/>
      <c r="ACH43" s="636"/>
      <c r="ACI43" s="636"/>
      <c r="ACJ43" s="636"/>
      <c r="ACK43" s="636"/>
      <c r="ACL43" s="636"/>
      <c r="ACM43" s="636"/>
      <c r="ACN43" s="636"/>
      <c r="ACO43" s="636"/>
      <c r="ACP43" s="636"/>
      <c r="ACQ43" s="636"/>
      <c r="ACR43" s="636"/>
      <c r="ACS43" s="636"/>
      <c r="ACT43" s="636"/>
      <c r="ACU43" s="636"/>
      <c r="ACV43" s="636"/>
      <c r="ACW43" s="636"/>
      <c r="ACX43" s="636"/>
      <c r="ACY43" s="636"/>
      <c r="ACZ43" s="636"/>
      <c r="ADA43" s="636"/>
      <c r="ADB43" s="636"/>
      <c r="ADC43" s="636"/>
      <c r="ADD43" s="636"/>
      <c r="ADE43" s="636"/>
      <c r="ADF43" s="636"/>
      <c r="ADG43" s="636"/>
      <c r="ADH43" s="636"/>
      <c r="ADI43" s="636"/>
      <c r="ADJ43" s="636"/>
      <c r="ADK43" s="636"/>
      <c r="ADL43" s="636"/>
      <c r="ADM43" s="636"/>
      <c r="ADN43" s="636"/>
      <c r="ADO43" s="636"/>
      <c r="ADP43" s="636"/>
      <c r="ADQ43" s="636"/>
      <c r="ADR43" s="636"/>
      <c r="ADS43" s="636"/>
      <c r="ADT43" s="636"/>
      <c r="ADU43" s="636"/>
      <c r="ADV43" s="636"/>
      <c r="ADW43" s="636"/>
      <c r="ADX43" s="636"/>
      <c r="ADY43" s="636"/>
      <c r="ADZ43" s="636"/>
      <c r="AEA43" s="636"/>
      <c r="AEB43" s="636"/>
      <c r="AEC43" s="636"/>
      <c r="AED43" s="636"/>
      <c r="AEE43" s="636"/>
      <c r="AEF43" s="636"/>
      <c r="AEG43" s="636"/>
      <c r="AEH43" s="636"/>
      <c r="AEI43" s="636"/>
      <c r="AEJ43" s="636"/>
      <c r="AEK43" s="636"/>
      <c r="AEL43" s="636"/>
      <c r="AEM43" s="636"/>
      <c r="AEN43" s="636"/>
      <c r="AEO43" s="636"/>
      <c r="AEP43" s="636"/>
      <c r="AEQ43" s="636"/>
      <c r="AER43" s="636"/>
      <c r="AES43" s="636"/>
      <c r="AET43" s="636"/>
      <c r="AEU43" s="636"/>
      <c r="AEV43" s="636"/>
      <c r="AEW43" s="636"/>
      <c r="AEX43" s="636"/>
      <c r="AEY43" s="636"/>
      <c r="AEZ43" s="636"/>
      <c r="AFA43" s="636"/>
      <c r="AFB43" s="636"/>
      <c r="AFC43" s="636"/>
      <c r="AFD43" s="636"/>
      <c r="AFE43" s="636"/>
      <c r="AFF43" s="636"/>
      <c r="AFG43" s="636"/>
      <c r="AFH43" s="636"/>
      <c r="AFI43" s="636"/>
      <c r="AFJ43" s="636"/>
      <c r="AFK43" s="636"/>
      <c r="AFL43" s="636"/>
      <c r="AFM43" s="636"/>
      <c r="AFN43" s="636"/>
      <c r="AFO43" s="636"/>
      <c r="AFP43" s="636"/>
      <c r="AFQ43" s="636"/>
      <c r="AFR43" s="636"/>
      <c r="AFS43" s="636"/>
      <c r="AFT43" s="636"/>
      <c r="AFU43" s="636"/>
      <c r="AFV43" s="636"/>
      <c r="AFW43" s="636"/>
      <c r="AFX43" s="636"/>
      <c r="AFY43" s="636"/>
      <c r="AFZ43" s="636"/>
      <c r="AGA43" s="636"/>
      <c r="AGB43" s="636"/>
      <c r="AGC43" s="636"/>
      <c r="AGD43" s="636"/>
      <c r="AGE43" s="636"/>
      <c r="AGF43" s="636"/>
      <c r="AGG43" s="636"/>
      <c r="AGH43" s="636"/>
      <c r="AGI43" s="636"/>
      <c r="AGJ43" s="636"/>
      <c r="AGK43" s="636"/>
      <c r="AGL43" s="636"/>
      <c r="AGM43" s="636"/>
      <c r="AGN43" s="636"/>
      <c r="AGO43" s="636"/>
      <c r="AGP43" s="636"/>
      <c r="AGQ43" s="636"/>
      <c r="AGR43" s="636"/>
      <c r="AGS43" s="636"/>
      <c r="AGT43" s="636"/>
      <c r="AGU43" s="636"/>
      <c r="AGV43" s="636"/>
      <c r="AGW43" s="636"/>
      <c r="AGX43" s="636"/>
      <c r="AGY43" s="636"/>
      <c r="AGZ43" s="636"/>
      <c r="AHA43" s="636"/>
      <c r="AHB43" s="636"/>
      <c r="AHC43" s="636"/>
      <c r="AHD43" s="636"/>
      <c r="AHE43" s="636"/>
      <c r="AHF43" s="636"/>
      <c r="AHG43" s="636"/>
      <c r="AHH43" s="636"/>
      <c r="AHI43" s="636"/>
      <c r="AHJ43" s="636"/>
      <c r="AHK43" s="636"/>
      <c r="AHL43" s="636"/>
      <c r="AHM43" s="636"/>
      <c r="AHN43" s="636"/>
      <c r="AHO43" s="636"/>
      <c r="AHP43" s="636"/>
      <c r="AHQ43" s="636"/>
      <c r="AHR43" s="636"/>
      <c r="AHS43" s="636"/>
      <c r="AHT43" s="636"/>
      <c r="AHU43" s="636"/>
      <c r="AHV43" s="636"/>
      <c r="AHW43" s="636"/>
      <c r="AHX43" s="636"/>
      <c r="AHY43" s="636"/>
      <c r="AHZ43" s="636"/>
      <c r="AIA43" s="636"/>
      <c r="AIB43" s="636"/>
      <c r="AIC43" s="636"/>
      <c r="AID43" s="636"/>
      <c r="AIE43" s="636"/>
      <c r="AIF43" s="636"/>
      <c r="AIG43" s="636"/>
      <c r="AIH43" s="636"/>
      <c r="AII43" s="636"/>
      <c r="AIJ43" s="636"/>
      <c r="AIK43" s="636"/>
      <c r="AIL43" s="636"/>
      <c r="AIM43" s="636"/>
      <c r="AIN43" s="636"/>
      <c r="AIO43" s="636"/>
      <c r="AIP43" s="636"/>
      <c r="AIQ43" s="636"/>
      <c r="AIR43" s="636"/>
      <c r="AIS43" s="636"/>
      <c r="AIT43" s="636"/>
      <c r="AIU43" s="636"/>
      <c r="AIV43" s="636"/>
      <c r="AIW43" s="636"/>
      <c r="AIX43" s="636"/>
      <c r="AIY43" s="636"/>
      <c r="AIZ43" s="636"/>
      <c r="AJA43" s="636"/>
      <c r="AJB43" s="636"/>
      <c r="AJC43" s="636"/>
      <c r="AJD43" s="636"/>
      <c r="AJE43" s="636"/>
      <c r="AJF43" s="636"/>
      <c r="AJG43" s="636"/>
      <c r="AJH43" s="636"/>
      <c r="AJI43" s="636"/>
      <c r="AJJ43" s="636"/>
      <c r="AJK43" s="636"/>
      <c r="AJL43" s="636"/>
      <c r="AJM43" s="636"/>
      <c r="AJN43" s="636"/>
      <c r="AJO43" s="636"/>
      <c r="AJP43" s="636"/>
      <c r="AJQ43" s="636"/>
      <c r="AJR43" s="636"/>
      <c r="AJS43" s="636"/>
      <c r="AJT43" s="636"/>
      <c r="AJU43" s="636"/>
      <c r="AJV43" s="636"/>
      <c r="AJW43" s="636"/>
      <c r="AJX43" s="636"/>
      <c r="AJY43" s="636"/>
      <c r="AJZ43" s="636"/>
      <c r="AKA43" s="636"/>
      <c r="AKB43" s="636"/>
      <c r="AKC43" s="636"/>
      <c r="AKD43" s="636"/>
      <c r="AKE43" s="636"/>
      <c r="AKF43" s="636"/>
      <c r="AKG43" s="636"/>
      <c r="AKH43" s="636"/>
      <c r="AKI43" s="636"/>
      <c r="AKJ43" s="636"/>
      <c r="AKK43" s="636"/>
      <c r="AKL43" s="636"/>
      <c r="AKM43" s="636"/>
      <c r="AKN43" s="636"/>
      <c r="AKO43" s="636"/>
      <c r="AKP43" s="636"/>
      <c r="AKQ43" s="636"/>
      <c r="AKR43" s="636"/>
      <c r="AKS43" s="636"/>
      <c r="AKT43" s="636"/>
      <c r="AKU43" s="636"/>
      <c r="AKV43" s="636"/>
      <c r="AKW43" s="636"/>
      <c r="AKX43" s="636"/>
      <c r="AKY43" s="636"/>
      <c r="AKZ43" s="636"/>
      <c r="ALA43" s="636"/>
      <c r="ALB43" s="636"/>
      <c r="ALC43" s="636"/>
      <c r="ALD43" s="636"/>
      <c r="ALE43" s="636"/>
      <c r="ALF43" s="636"/>
      <c r="ALG43" s="636"/>
      <c r="ALH43" s="636"/>
      <c r="ALI43" s="636"/>
      <c r="ALJ43" s="636"/>
      <c r="ALK43" s="636"/>
      <c r="ALL43" s="636"/>
      <c r="ALM43" s="636"/>
      <c r="ALN43" s="636"/>
      <c r="ALO43" s="636"/>
      <c r="ALP43" s="636"/>
      <c r="ALQ43" s="636"/>
      <c r="ALR43" s="636"/>
      <c r="ALS43" s="636"/>
      <c r="ALT43" s="636"/>
      <c r="ALU43" s="636"/>
      <c r="ALV43" s="636"/>
      <c r="ALW43" s="636"/>
      <c r="ALX43" s="636"/>
      <c r="ALY43" s="636"/>
      <c r="ALZ43" s="636"/>
      <c r="AMA43" s="636"/>
      <c r="AMB43" s="636"/>
      <c r="AMC43" s="636"/>
      <c r="AMD43" s="636"/>
      <c r="AME43" s="636"/>
      <c r="AMF43" s="636"/>
      <c r="AMG43" s="636"/>
      <c r="AMH43" s="636"/>
      <c r="AMI43" s="636"/>
      <c r="AMJ43" s="636"/>
      <c r="AMK43" s="636"/>
      <c r="AML43" s="636"/>
      <c r="AMM43" s="636"/>
      <c r="AMN43" s="636"/>
      <c r="AMO43" s="636"/>
      <c r="AMP43" s="636"/>
      <c r="AMQ43" s="636"/>
      <c r="AMR43" s="636"/>
      <c r="AMS43" s="636"/>
      <c r="AMT43" s="636"/>
      <c r="AMU43" s="636"/>
      <c r="AMV43" s="636"/>
      <c r="AMW43" s="636"/>
      <c r="AMX43" s="636"/>
      <c r="AMY43" s="636"/>
      <c r="AMZ43" s="636"/>
      <c r="ANA43" s="636"/>
      <c r="ANB43" s="636"/>
      <c r="ANC43" s="636"/>
      <c r="AND43" s="636"/>
      <c r="ANE43" s="636"/>
      <c r="ANF43" s="636"/>
      <c r="ANG43" s="636"/>
      <c r="ANH43" s="636"/>
      <c r="ANI43" s="636"/>
      <c r="ANJ43" s="636"/>
      <c r="ANK43" s="636"/>
      <c r="ANL43" s="636"/>
      <c r="ANM43" s="636"/>
      <c r="ANN43" s="636"/>
      <c r="ANO43" s="636"/>
      <c r="ANP43" s="636"/>
      <c r="ANQ43" s="636"/>
      <c r="ANR43" s="636"/>
      <c r="ANS43" s="636"/>
      <c r="ANT43" s="636"/>
      <c r="ANU43" s="636"/>
      <c r="ANV43" s="636"/>
      <c r="ANW43" s="636"/>
      <c r="ANX43" s="636"/>
      <c r="ANY43" s="636"/>
      <c r="ANZ43" s="636"/>
      <c r="AOA43" s="636"/>
      <c r="AOB43" s="636"/>
      <c r="AOC43" s="636"/>
      <c r="AOD43" s="636"/>
      <c r="AOE43" s="636"/>
      <c r="AOF43" s="636"/>
      <c r="AOG43" s="636"/>
      <c r="AOH43" s="636"/>
      <c r="AOI43" s="636"/>
      <c r="AOJ43" s="636"/>
      <c r="AOK43" s="636"/>
      <c r="AOL43" s="636"/>
      <c r="AOM43" s="636"/>
      <c r="AON43" s="636"/>
      <c r="AOO43" s="636"/>
      <c r="AOP43" s="636"/>
      <c r="AOQ43" s="636"/>
      <c r="AOR43" s="636"/>
      <c r="AOS43" s="636"/>
      <c r="AOT43" s="636"/>
      <c r="AOU43" s="636"/>
      <c r="AOV43" s="636"/>
      <c r="AOW43" s="636"/>
      <c r="AOX43" s="636"/>
      <c r="AOY43" s="636"/>
      <c r="AOZ43" s="636"/>
      <c r="APA43" s="636"/>
      <c r="APB43" s="636"/>
      <c r="APC43" s="636"/>
      <c r="APD43" s="636"/>
      <c r="APE43" s="636"/>
      <c r="APF43" s="636"/>
      <c r="APG43" s="636"/>
      <c r="APH43" s="636"/>
      <c r="API43" s="636"/>
      <c r="APJ43" s="636"/>
      <c r="APK43" s="636"/>
      <c r="APL43" s="636"/>
      <c r="APM43" s="636"/>
      <c r="APN43" s="636"/>
      <c r="APO43" s="636"/>
      <c r="APP43" s="636"/>
      <c r="APQ43" s="636"/>
      <c r="APR43" s="636"/>
      <c r="APS43" s="636"/>
      <c r="APT43" s="636"/>
      <c r="APU43" s="636"/>
      <c r="APV43" s="636"/>
      <c r="APW43" s="636"/>
      <c r="APX43" s="636"/>
      <c r="APY43" s="636"/>
      <c r="APZ43" s="636"/>
      <c r="AQA43" s="636"/>
      <c r="AQB43" s="636"/>
      <c r="AQC43" s="636"/>
      <c r="AQD43" s="636"/>
      <c r="AQE43" s="636"/>
      <c r="AQF43" s="636"/>
      <c r="AQG43" s="636"/>
      <c r="AQH43" s="636"/>
      <c r="AQI43" s="636"/>
      <c r="AQJ43" s="636"/>
      <c r="AQK43" s="636"/>
      <c r="AQL43" s="636"/>
      <c r="AQM43" s="636"/>
      <c r="AQN43" s="636"/>
      <c r="AQO43" s="636"/>
      <c r="AQP43" s="636"/>
      <c r="AQQ43" s="636"/>
      <c r="AQR43" s="636"/>
      <c r="AQS43" s="636"/>
      <c r="AQT43" s="636"/>
      <c r="AQU43" s="636"/>
      <c r="AQV43" s="636"/>
      <c r="AQW43" s="636"/>
      <c r="AQX43" s="636"/>
      <c r="AQY43" s="636"/>
      <c r="AQZ43" s="636"/>
      <c r="ARA43" s="636"/>
      <c r="ARB43" s="636"/>
      <c r="ARC43" s="636"/>
      <c r="ARD43" s="636"/>
      <c r="ARE43" s="636"/>
      <c r="ARF43" s="636"/>
      <c r="ARG43" s="636"/>
      <c r="ARH43" s="636"/>
      <c r="ARI43" s="636"/>
      <c r="ARJ43" s="636"/>
      <c r="ARK43" s="636"/>
      <c r="ARL43" s="636"/>
      <c r="ARM43" s="636"/>
      <c r="ARN43" s="636"/>
      <c r="ARO43" s="636"/>
      <c r="ARP43" s="636"/>
      <c r="ARQ43" s="636"/>
      <c r="ARR43" s="636"/>
      <c r="ARS43" s="636"/>
      <c r="ART43" s="636"/>
      <c r="ARU43" s="636"/>
      <c r="ARV43" s="636"/>
      <c r="ARW43" s="636"/>
      <c r="ARX43" s="636"/>
      <c r="ARY43" s="636"/>
      <c r="ARZ43" s="636"/>
      <c r="ASA43" s="636"/>
      <c r="ASB43" s="636"/>
      <c r="ASC43" s="636"/>
      <c r="ASD43" s="636"/>
      <c r="ASE43" s="636"/>
      <c r="ASF43" s="636"/>
      <c r="ASG43" s="636"/>
      <c r="ASH43" s="636"/>
      <c r="ASI43" s="636"/>
      <c r="ASJ43" s="636"/>
      <c r="ASK43" s="636"/>
      <c r="ASL43" s="636"/>
      <c r="ASM43" s="636"/>
      <c r="ASN43" s="636"/>
      <c r="ASO43" s="636"/>
      <c r="ASP43" s="636"/>
      <c r="ASQ43" s="636"/>
      <c r="ASR43" s="636"/>
      <c r="ASS43" s="636"/>
      <c r="AST43" s="636"/>
      <c r="ASU43" s="636"/>
      <c r="ASV43" s="636"/>
      <c r="ASW43" s="636"/>
      <c r="ASX43" s="636"/>
      <c r="ASY43" s="636"/>
      <c r="ASZ43" s="636"/>
      <c r="ATA43" s="636"/>
      <c r="ATB43" s="636"/>
      <c r="ATC43" s="636"/>
      <c r="ATD43" s="636"/>
      <c r="ATE43" s="636"/>
      <c r="ATF43" s="636"/>
      <c r="ATG43" s="636"/>
      <c r="ATH43" s="636"/>
      <c r="ATI43" s="636"/>
      <c r="ATJ43" s="636"/>
      <c r="ATK43" s="636"/>
      <c r="ATL43" s="636"/>
      <c r="ATM43" s="636"/>
      <c r="ATN43" s="636"/>
      <c r="ATO43" s="636"/>
      <c r="ATP43" s="636"/>
      <c r="ATQ43" s="636"/>
      <c r="ATR43" s="636"/>
      <c r="ATS43" s="636"/>
      <c r="ATT43" s="636"/>
      <c r="ATU43" s="636"/>
      <c r="ATV43" s="636"/>
      <c r="ATW43" s="636"/>
      <c r="ATX43" s="636"/>
      <c r="ATY43" s="636"/>
      <c r="ATZ43" s="636"/>
      <c r="AUA43" s="636"/>
      <c r="AUB43" s="636"/>
      <c r="AUC43" s="636"/>
      <c r="AUD43" s="636"/>
      <c r="AUE43" s="636"/>
      <c r="AUF43" s="636"/>
      <c r="AUG43" s="636"/>
      <c r="AUH43" s="636"/>
      <c r="AUI43" s="636"/>
      <c r="AUJ43" s="636"/>
      <c r="AUK43" s="636"/>
      <c r="AUL43" s="636"/>
      <c r="AUM43" s="636"/>
      <c r="AUN43" s="636"/>
      <c r="AUO43" s="636"/>
      <c r="AUP43" s="636"/>
      <c r="AUQ43" s="636"/>
      <c r="AUR43" s="636"/>
      <c r="AUS43" s="636"/>
      <c r="AUT43" s="636"/>
      <c r="AUU43" s="636"/>
      <c r="AUV43" s="636"/>
      <c r="AUW43" s="636"/>
      <c r="AUX43" s="636"/>
      <c r="AUY43" s="636"/>
      <c r="AUZ43" s="636"/>
      <c r="AVA43" s="636"/>
      <c r="AVB43" s="636"/>
      <c r="AVC43" s="636"/>
      <c r="AVD43" s="636"/>
      <c r="AVE43" s="636"/>
      <c r="AVF43" s="636"/>
      <c r="AVG43" s="636"/>
      <c r="AVH43" s="636"/>
      <c r="AVI43" s="636"/>
      <c r="AVJ43" s="636"/>
      <c r="AVK43" s="636"/>
      <c r="AVL43" s="636"/>
      <c r="AVM43" s="636"/>
      <c r="AVN43" s="636"/>
      <c r="AVO43" s="636"/>
      <c r="AVP43" s="636"/>
      <c r="AVQ43" s="636"/>
      <c r="AVR43" s="636"/>
      <c r="AVS43" s="636"/>
      <c r="AVT43" s="636"/>
      <c r="AVU43" s="636"/>
      <c r="AVV43" s="636"/>
      <c r="AVW43" s="636"/>
      <c r="AVX43" s="636"/>
      <c r="AVY43" s="636"/>
      <c r="AVZ43" s="636"/>
      <c r="AWA43" s="636"/>
      <c r="AWB43" s="636"/>
      <c r="AWC43" s="636"/>
      <c r="AWD43" s="636"/>
      <c r="AWE43" s="636"/>
      <c r="AWF43" s="636"/>
      <c r="AWG43" s="636"/>
      <c r="AWH43" s="636"/>
      <c r="AWI43" s="636"/>
      <c r="AWJ43" s="636"/>
      <c r="AWK43" s="636"/>
      <c r="AWL43" s="636"/>
      <c r="AWM43" s="636"/>
      <c r="AWN43" s="636"/>
      <c r="AWO43" s="636"/>
      <c r="AWP43" s="636"/>
      <c r="AWQ43" s="636"/>
      <c r="AWR43" s="636"/>
      <c r="AWS43" s="636"/>
      <c r="AWT43" s="636"/>
      <c r="AWU43" s="636"/>
      <c r="AWV43" s="636"/>
      <c r="AWW43" s="636"/>
      <c r="AWX43" s="636"/>
      <c r="AWY43" s="636"/>
      <c r="AWZ43" s="636"/>
      <c r="AXA43" s="636"/>
      <c r="AXB43" s="636"/>
      <c r="AXC43" s="636"/>
      <c r="AXD43" s="636"/>
      <c r="AXE43" s="636"/>
      <c r="AXF43" s="636"/>
      <c r="AXG43" s="636"/>
      <c r="AXH43" s="636"/>
      <c r="AXI43" s="636"/>
      <c r="AXJ43" s="636"/>
      <c r="AXK43" s="636"/>
      <c r="AXL43" s="636"/>
      <c r="AXM43" s="636"/>
      <c r="AXN43" s="636"/>
      <c r="AXO43" s="636"/>
      <c r="AXP43" s="636"/>
      <c r="AXQ43" s="636"/>
      <c r="AXR43" s="636"/>
      <c r="AXS43" s="636"/>
      <c r="AXT43" s="636"/>
      <c r="AXU43" s="636"/>
      <c r="AXV43" s="636"/>
      <c r="AXW43" s="636"/>
      <c r="AXX43" s="636"/>
      <c r="AXY43" s="636"/>
      <c r="AXZ43" s="636"/>
      <c r="AYA43" s="636"/>
      <c r="AYB43" s="636"/>
      <c r="AYC43" s="636"/>
      <c r="AYD43" s="636"/>
      <c r="AYE43" s="636"/>
      <c r="AYF43" s="636"/>
      <c r="AYG43" s="636"/>
      <c r="AYH43" s="636"/>
      <c r="AYI43" s="636"/>
      <c r="AYJ43" s="636"/>
      <c r="AYK43" s="636"/>
      <c r="AYL43" s="636"/>
      <c r="AYM43" s="636"/>
      <c r="AYN43" s="636"/>
      <c r="AYO43" s="636"/>
      <c r="AYP43" s="636"/>
      <c r="AYQ43" s="636"/>
      <c r="AYR43" s="636"/>
      <c r="AYS43" s="636"/>
      <c r="AYT43" s="636"/>
      <c r="AYU43" s="636"/>
      <c r="AYV43" s="636"/>
      <c r="AYW43" s="636"/>
      <c r="AYX43" s="636"/>
      <c r="AYY43" s="636"/>
      <c r="AYZ43" s="636"/>
      <c r="AZA43" s="636"/>
      <c r="AZB43" s="636"/>
      <c r="AZC43" s="636"/>
      <c r="AZD43" s="636"/>
      <c r="AZE43" s="636"/>
      <c r="AZF43" s="636"/>
      <c r="AZG43" s="636"/>
      <c r="AZH43" s="636"/>
      <c r="AZI43" s="636"/>
      <c r="AZJ43" s="636"/>
      <c r="AZK43" s="636"/>
      <c r="AZL43" s="636"/>
      <c r="AZM43" s="636"/>
      <c r="AZN43" s="636"/>
      <c r="AZO43" s="636"/>
      <c r="AZP43" s="636"/>
      <c r="AZQ43" s="636"/>
      <c r="AZR43" s="636"/>
      <c r="AZS43" s="636"/>
      <c r="AZT43" s="636"/>
      <c r="AZU43" s="636"/>
      <c r="AZV43" s="636"/>
      <c r="AZW43" s="636"/>
      <c r="AZX43" s="636"/>
      <c r="AZY43" s="636"/>
      <c r="AZZ43" s="636"/>
      <c r="BAA43" s="636"/>
      <c r="BAB43" s="636"/>
      <c r="BAC43" s="636"/>
      <c r="BAD43" s="636"/>
      <c r="BAE43" s="636"/>
      <c r="BAF43" s="636"/>
      <c r="BAG43" s="636"/>
      <c r="BAH43" s="636"/>
      <c r="BAI43" s="636"/>
      <c r="BAJ43" s="636"/>
      <c r="BAK43" s="636"/>
      <c r="BAL43" s="636"/>
      <c r="BAM43" s="636"/>
      <c r="BAN43" s="636"/>
      <c r="BAO43" s="636"/>
      <c r="BAP43" s="636"/>
      <c r="BAQ43" s="636"/>
      <c r="BAR43" s="636"/>
      <c r="BAS43" s="636"/>
      <c r="BAT43" s="636"/>
      <c r="BAU43" s="636"/>
      <c r="BAV43" s="636"/>
      <c r="BAW43" s="636"/>
      <c r="BAX43" s="636"/>
      <c r="BAY43" s="636"/>
      <c r="BAZ43" s="636"/>
      <c r="BBA43" s="636"/>
      <c r="BBB43" s="636"/>
      <c r="BBC43" s="636"/>
      <c r="BBD43" s="636"/>
      <c r="BBE43" s="636"/>
      <c r="BBF43" s="636"/>
      <c r="BBG43" s="636"/>
      <c r="BBH43" s="636"/>
      <c r="BBI43" s="636"/>
      <c r="BBJ43" s="636"/>
      <c r="BBK43" s="636"/>
      <c r="BBL43" s="636"/>
      <c r="BBM43" s="636"/>
      <c r="BBN43" s="636"/>
      <c r="BBO43" s="636"/>
      <c r="BBP43" s="636"/>
      <c r="BBQ43" s="636"/>
      <c r="BBR43" s="636"/>
      <c r="BBS43" s="636"/>
      <c r="BBT43" s="636"/>
      <c r="BBU43" s="636"/>
      <c r="BBV43" s="636"/>
      <c r="BBW43" s="636"/>
      <c r="BBX43" s="636"/>
      <c r="BBY43" s="636"/>
      <c r="BBZ43" s="636"/>
      <c r="BCA43" s="636"/>
      <c r="BCB43" s="636"/>
      <c r="BCC43" s="636"/>
      <c r="BCD43" s="636"/>
      <c r="BCE43" s="636"/>
      <c r="BCF43" s="636"/>
      <c r="BCG43" s="636"/>
      <c r="BCH43" s="636"/>
      <c r="BCI43" s="636"/>
      <c r="BCJ43" s="636"/>
      <c r="BCK43" s="636"/>
      <c r="BCL43" s="636"/>
      <c r="BCM43" s="636"/>
      <c r="BCN43" s="636"/>
      <c r="BCO43" s="636"/>
      <c r="BCP43" s="636"/>
      <c r="BCQ43" s="636"/>
      <c r="BCR43" s="636"/>
      <c r="BCS43" s="636"/>
      <c r="BCT43" s="636"/>
      <c r="BCU43" s="636"/>
      <c r="BCV43" s="636"/>
      <c r="BCW43" s="636"/>
      <c r="BCX43" s="636"/>
      <c r="BCY43" s="636"/>
      <c r="BCZ43" s="636"/>
      <c r="BDA43" s="636"/>
      <c r="BDB43" s="636"/>
      <c r="BDC43" s="636"/>
      <c r="BDD43" s="636"/>
      <c r="BDE43" s="636"/>
      <c r="BDF43" s="636"/>
      <c r="BDG43" s="636"/>
      <c r="BDH43" s="636"/>
      <c r="BDI43" s="636"/>
      <c r="BDJ43" s="636"/>
      <c r="BDK43" s="636"/>
      <c r="BDL43" s="636"/>
      <c r="BDM43" s="636"/>
      <c r="BDN43" s="636"/>
      <c r="BDO43" s="636"/>
      <c r="BDP43" s="636"/>
      <c r="BDQ43" s="636"/>
      <c r="BDR43" s="636"/>
      <c r="BDS43" s="636"/>
      <c r="BDT43" s="636"/>
      <c r="BDU43" s="636"/>
      <c r="BDV43" s="636"/>
      <c r="BDW43" s="636"/>
      <c r="BDX43" s="636"/>
      <c r="BDY43" s="636"/>
      <c r="BDZ43" s="636"/>
      <c r="BEA43" s="636"/>
      <c r="BEB43" s="636"/>
      <c r="BEC43" s="636"/>
      <c r="BED43" s="636"/>
      <c r="BEE43" s="636"/>
      <c r="BEF43" s="636"/>
      <c r="BEG43" s="636"/>
      <c r="BEH43" s="636"/>
      <c r="BEI43" s="636"/>
      <c r="BEJ43" s="636"/>
      <c r="BEK43" s="636"/>
      <c r="BEL43" s="636"/>
      <c r="BEM43" s="636"/>
      <c r="BEN43" s="636"/>
      <c r="BEO43" s="636"/>
      <c r="BEP43" s="636"/>
      <c r="BEQ43" s="636"/>
      <c r="BER43" s="636"/>
      <c r="BES43" s="636"/>
      <c r="BET43" s="636"/>
      <c r="BEU43" s="636"/>
      <c r="BEV43" s="636"/>
      <c r="BEW43" s="636"/>
      <c r="BEX43" s="636"/>
      <c r="BEY43" s="636"/>
      <c r="BEZ43" s="636"/>
      <c r="BFA43" s="636"/>
      <c r="BFB43" s="636"/>
      <c r="BFC43" s="636"/>
      <c r="BFD43" s="636"/>
      <c r="BFE43" s="636"/>
      <c r="BFF43" s="636"/>
      <c r="BFG43" s="636"/>
      <c r="BFH43" s="636"/>
      <c r="BFI43" s="636"/>
      <c r="BFJ43" s="636"/>
      <c r="BFK43" s="636"/>
      <c r="BFL43" s="636"/>
      <c r="BFM43" s="636"/>
      <c r="BFN43" s="636"/>
      <c r="BFO43" s="636"/>
      <c r="BFP43" s="636"/>
      <c r="BFQ43" s="636"/>
      <c r="BFR43" s="636"/>
      <c r="BFS43" s="636"/>
      <c r="BFT43" s="636"/>
      <c r="BFU43" s="636"/>
      <c r="BFV43" s="636"/>
      <c r="BFW43" s="636"/>
      <c r="BFX43" s="636"/>
      <c r="BFY43" s="636"/>
      <c r="BFZ43" s="636"/>
      <c r="BGA43" s="636"/>
      <c r="BGB43" s="636"/>
      <c r="BGC43" s="636"/>
      <c r="BGD43" s="636"/>
      <c r="BGE43" s="636"/>
      <c r="BGF43" s="636"/>
      <c r="BGG43" s="636"/>
      <c r="BGH43" s="636"/>
      <c r="BGI43" s="636"/>
      <c r="BGJ43" s="636"/>
      <c r="BGK43" s="636"/>
      <c r="BGL43" s="636"/>
      <c r="BGM43" s="636"/>
      <c r="BGN43" s="636"/>
      <c r="BGO43" s="636"/>
      <c r="BGP43" s="636"/>
      <c r="BGQ43" s="636"/>
      <c r="BGR43" s="636"/>
      <c r="BGS43" s="636"/>
      <c r="BGT43" s="636"/>
      <c r="BGU43" s="636"/>
      <c r="BGV43" s="636"/>
      <c r="BGW43" s="636"/>
      <c r="BGX43" s="636"/>
      <c r="BGY43" s="636"/>
      <c r="BGZ43" s="636"/>
      <c r="BHA43" s="636"/>
      <c r="BHB43" s="636"/>
      <c r="BHC43" s="636"/>
      <c r="BHD43" s="636"/>
      <c r="BHE43" s="636"/>
      <c r="BHF43" s="636"/>
      <c r="BHG43" s="636"/>
      <c r="BHH43" s="636"/>
      <c r="BHI43" s="636"/>
      <c r="BHJ43" s="636"/>
      <c r="BHK43" s="636"/>
      <c r="BHL43" s="636"/>
      <c r="BHM43" s="636"/>
      <c r="BHN43" s="636"/>
      <c r="BHO43" s="636"/>
      <c r="BHP43" s="636"/>
      <c r="BHQ43" s="636"/>
      <c r="BHR43" s="636"/>
      <c r="BHS43" s="636"/>
      <c r="BHT43" s="636"/>
      <c r="BHU43" s="636"/>
      <c r="BHV43" s="636"/>
      <c r="BHW43" s="636"/>
      <c r="BHX43" s="636"/>
      <c r="BHY43" s="636"/>
      <c r="BHZ43" s="636"/>
      <c r="BIA43" s="636"/>
      <c r="BIB43" s="636"/>
      <c r="BIC43" s="636"/>
      <c r="BID43" s="636"/>
      <c r="BIE43" s="636"/>
      <c r="BIF43" s="636"/>
      <c r="BIG43" s="636"/>
      <c r="BIH43" s="636"/>
      <c r="BII43" s="636"/>
      <c r="BIJ43" s="636"/>
      <c r="BIK43" s="636"/>
      <c r="BIL43" s="636"/>
      <c r="BIM43" s="636"/>
      <c r="BIN43" s="636"/>
      <c r="BIO43" s="636"/>
      <c r="BIP43" s="636"/>
      <c r="BIQ43" s="636"/>
      <c r="BIR43" s="636"/>
      <c r="BIS43" s="636"/>
      <c r="BIT43" s="636"/>
      <c r="BIU43" s="636"/>
      <c r="BIV43" s="636"/>
      <c r="BIW43" s="636"/>
      <c r="BIX43" s="636"/>
      <c r="BIY43" s="636"/>
      <c r="BIZ43" s="636"/>
      <c r="BJA43" s="636"/>
      <c r="BJB43" s="636"/>
      <c r="BJC43" s="636"/>
      <c r="BJD43" s="636"/>
      <c r="BJE43" s="636"/>
      <c r="BJF43" s="636"/>
      <c r="BJG43" s="636"/>
      <c r="BJH43" s="636"/>
      <c r="BJI43" s="636"/>
      <c r="BJJ43" s="636"/>
      <c r="BJK43" s="636"/>
      <c r="BJL43" s="636"/>
      <c r="BJM43" s="636"/>
      <c r="BJN43" s="636"/>
      <c r="BJO43" s="636"/>
      <c r="BJP43" s="636"/>
      <c r="BJQ43" s="636"/>
      <c r="BJR43" s="636"/>
      <c r="BJS43" s="636"/>
      <c r="BJT43" s="636"/>
      <c r="BJU43" s="636"/>
      <c r="BJV43" s="636"/>
      <c r="BJW43" s="636"/>
      <c r="BJX43" s="636"/>
      <c r="BJY43" s="636"/>
      <c r="BJZ43" s="636"/>
      <c r="BKA43" s="636"/>
      <c r="BKB43" s="636"/>
      <c r="BKC43" s="636"/>
      <c r="BKD43" s="636"/>
      <c r="BKE43" s="636"/>
      <c r="BKF43" s="636"/>
      <c r="BKG43" s="636"/>
      <c r="BKH43" s="636"/>
      <c r="BKI43" s="636"/>
      <c r="BKJ43" s="636"/>
      <c r="BKK43" s="636"/>
      <c r="BKL43" s="636"/>
      <c r="BKM43" s="636"/>
      <c r="BKN43" s="636"/>
      <c r="BKO43" s="636"/>
      <c r="BKP43" s="636"/>
      <c r="BKQ43" s="636"/>
      <c r="BKR43" s="636"/>
      <c r="BKS43" s="636"/>
      <c r="BKT43" s="636"/>
      <c r="BKU43" s="636"/>
      <c r="BKV43" s="636"/>
      <c r="BKW43" s="636"/>
      <c r="BKX43" s="636"/>
      <c r="BKY43" s="636"/>
      <c r="BKZ43" s="636"/>
      <c r="BLA43" s="636"/>
      <c r="BLB43" s="636"/>
      <c r="BLC43" s="636"/>
      <c r="BLD43" s="636"/>
      <c r="BLE43" s="636"/>
      <c r="BLF43" s="636"/>
      <c r="BLG43" s="636"/>
      <c r="BLH43" s="636"/>
      <c r="BLI43" s="636"/>
      <c r="BLJ43" s="636"/>
      <c r="BLK43" s="636"/>
      <c r="BLL43" s="636"/>
      <c r="BLM43" s="636"/>
      <c r="BLN43" s="636"/>
      <c r="BLO43" s="636"/>
      <c r="BLP43" s="636"/>
      <c r="BLQ43" s="636"/>
      <c r="BLR43" s="636"/>
      <c r="BLS43" s="636"/>
      <c r="BLT43" s="636"/>
      <c r="BLU43" s="636"/>
      <c r="BLV43" s="636"/>
      <c r="BLW43" s="636"/>
      <c r="BLX43" s="636"/>
      <c r="BLY43" s="636"/>
      <c r="BLZ43" s="636"/>
      <c r="BMA43" s="636"/>
      <c r="BMB43" s="636"/>
      <c r="BMC43" s="636"/>
      <c r="BMD43" s="636"/>
      <c r="BME43" s="636"/>
      <c r="BMF43" s="636"/>
      <c r="BMG43" s="636"/>
      <c r="BMH43" s="636"/>
      <c r="BMI43" s="636"/>
      <c r="BMJ43" s="636"/>
      <c r="BMK43" s="636"/>
      <c r="BML43" s="636"/>
      <c r="BMM43" s="636"/>
      <c r="BMN43" s="636"/>
      <c r="BMO43" s="636"/>
      <c r="BMP43" s="636"/>
      <c r="BMQ43" s="636"/>
      <c r="BMR43" s="636"/>
      <c r="BMS43" s="636"/>
      <c r="BMT43" s="636"/>
      <c r="BMU43" s="636"/>
      <c r="BMV43" s="636"/>
      <c r="BMW43" s="636"/>
      <c r="BMX43" s="636"/>
      <c r="BMY43" s="636"/>
      <c r="BMZ43" s="636"/>
      <c r="BNA43" s="636"/>
      <c r="BNB43" s="636"/>
      <c r="BNC43" s="636"/>
      <c r="BND43" s="636"/>
      <c r="BNE43" s="636"/>
      <c r="BNF43" s="636"/>
      <c r="BNG43" s="636"/>
      <c r="BNH43" s="636"/>
      <c r="BNI43" s="636"/>
      <c r="BNJ43" s="636"/>
      <c r="BNK43" s="636"/>
      <c r="BNL43" s="636"/>
      <c r="BNM43" s="636"/>
      <c r="BNN43" s="636"/>
      <c r="BNO43" s="636"/>
      <c r="BNP43" s="636"/>
      <c r="BNQ43" s="636"/>
      <c r="BNR43" s="636"/>
      <c r="BNS43" s="636"/>
      <c r="BNT43" s="636"/>
      <c r="BNU43" s="636"/>
      <c r="BNV43" s="636"/>
      <c r="BNW43" s="636"/>
      <c r="BNX43" s="636"/>
      <c r="BNY43" s="636"/>
      <c r="BNZ43" s="636"/>
      <c r="BOA43" s="636"/>
      <c r="BOB43" s="636"/>
      <c r="BOC43" s="636"/>
      <c r="BOD43" s="636"/>
      <c r="BOE43" s="636"/>
      <c r="BOF43" s="636"/>
      <c r="BOG43" s="636"/>
      <c r="BOH43" s="636"/>
      <c r="BOI43" s="636"/>
      <c r="BOJ43" s="636"/>
      <c r="BOK43" s="636"/>
      <c r="BOL43" s="636"/>
      <c r="BOM43" s="636"/>
      <c r="BON43" s="636"/>
      <c r="BOO43" s="636"/>
      <c r="BOP43" s="636"/>
      <c r="BOQ43" s="636"/>
      <c r="BOR43" s="636"/>
      <c r="BOS43" s="636"/>
      <c r="BOT43" s="636"/>
      <c r="BOU43" s="636"/>
      <c r="BOV43" s="636"/>
      <c r="BOW43" s="636"/>
      <c r="BOX43" s="636"/>
      <c r="BOY43" s="636"/>
      <c r="BOZ43" s="636"/>
      <c r="BPA43" s="636"/>
      <c r="BPB43" s="636"/>
      <c r="BPC43" s="636"/>
      <c r="BPD43" s="636"/>
      <c r="BPE43" s="636"/>
      <c r="BPF43" s="636"/>
      <c r="BPG43" s="636"/>
      <c r="BPH43" s="636"/>
      <c r="BPI43" s="636"/>
      <c r="BPJ43" s="636"/>
      <c r="BPK43" s="636"/>
      <c r="BPL43" s="636"/>
      <c r="BPM43" s="636"/>
      <c r="BPN43" s="636"/>
      <c r="BPO43" s="636"/>
      <c r="BPP43" s="636"/>
      <c r="BPQ43" s="636"/>
      <c r="BPR43" s="636"/>
      <c r="BPS43" s="636"/>
      <c r="BPT43" s="636"/>
      <c r="BPU43" s="636"/>
      <c r="BPV43" s="636"/>
      <c r="BPW43" s="636"/>
      <c r="BPX43" s="636"/>
      <c r="BPY43" s="636"/>
      <c r="BPZ43" s="636"/>
      <c r="BQA43" s="636"/>
      <c r="BQB43" s="636"/>
      <c r="BQC43" s="636"/>
      <c r="BQD43" s="636"/>
      <c r="BQE43" s="636"/>
      <c r="BQF43" s="636"/>
      <c r="BQG43" s="636"/>
      <c r="BQH43" s="636"/>
      <c r="BQI43" s="636"/>
      <c r="BQJ43" s="636"/>
      <c r="BQK43" s="636"/>
      <c r="BQL43" s="636"/>
      <c r="BQM43" s="636"/>
      <c r="BQN43" s="636"/>
      <c r="BQO43" s="636"/>
      <c r="BQP43" s="636"/>
      <c r="BQQ43" s="636"/>
      <c r="BQR43" s="636"/>
      <c r="BQS43" s="636"/>
      <c r="BQT43" s="636"/>
      <c r="BQU43" s="636"/>
      <c r="BQV43" s="636"/>
      <c r="BQW43" s="636"/>
      <c r="BQX43" s="636"/>
      <c r="BQY43" s="636"/>
      <c r="BQZ43" s="636"/>
      <c r="BRA43" s="636"/>
      <c r="BRB43" s="636"/>
      <c r="BRC43" s="636"/>
      <c r="BRD43" s="636"/>
      <c r="BRE43" s="636"/>
      <c r="BRF43" s="636"/>
      <c r="BRG43" s="636"/>
      <c r="BRH43" s="636"/>
      <c r="BRI43" s="636"/>
      <c r="BRJ43" s="636"/>
      <c r="BRK43" s="636"/>
      <c r="BRL43" s="636"/>
      <c r="BRM43" s="636"/>
      <c r="BRN43" s="636"/>
      <c r="BRO43" s="636"/>
      <c r="BRP43" s="636"/>
      <c r="BRQ43" s="636"/>
      <c r="BRR43" s="636"/>
      <c r="BRS43" s="636"/>
      <c r="BRT43" s="636"/>
      <c r="BRU43" s="636"/>
      <c r="BRV43" s="636"/>
      <c r="BRW43" s="636"/>
      <c r="BRX43" s="636"/>
      <c r="BRY43" s="636"/>
      <c r="BRZ43" s="636"/>
      <c r="BSA43" s="636"/>
      <c r="BSB43" s="636"/>
      <c r="BSC43" s="636"/>
      <c r="BSD43" s="636"/>
      <c r="BSE43" s="636"/>
      <c r="BSF43" s="636"/>
      <c r="BSG43" s="636"/>
      <c r="BSH43" s="636"/>
      <c r="BSI43" s="636"/>
      <c r="BSJ43" s="636"/>
      <c r="BSK43" s="636"/>
      <c r="BSL43" s="636"/>
      <c r="BSM43" s="636"/>
      <c r="BSN43" s="636"/>
      <c r="BSO43" s="636"/>
      <c r="BSP43" s="636"/>
      <c r="BSQ43" s="636"/>
      <c r="BSR43" s="636"/>
      <c r="BSS43" s="636"/>
      <c r="BST43" s="636"/>
      <c r="BSU43" s="636"/>
      <c r="BSV43" s="636"/>
      <c r="BSW43" s="636"/>
      <c r="BSX43" s="636"/>
      <c r="BSY43" s="636"/>
      <c r="BSZ43" s="636"/>
      <c r="BTA43" s="636"/>
      <c r="BTB43" s="636"/>
      <c r="BTC43" s="636"/>
      <c r="BTD43" s="636"/>
      <c r="BTE43" s="636"/>
      <c r="BTF43" s="636"/>
      <c r="BTG43" s="636"/>
      <c r="BTH43" s="636"/>
      <c r="BTI43" s="636"/>
      <c r="BTJ43" s="636"/>
      <c r="BTK43" s="636"/>
      <c r="BTL43" s="636"/>
      <c r="BTM43" s="636"/>
      <c r="BTN43" s="636"/>
      <c r="BTO43" s="636"/>
      <c r="BTP43" s="636"/>
      <c r="BTQ43" s="636"/>
      <c r="BTR43" s="636"/>
      <c r="BTS43" s="636"/>
      <c r="BTT43" s="636"/>
      <c r="BTU43" s="636"/>
      <c r="BTV43" s="636"/>
      <c r="BTW43" s="636"/>
      <c r="BTX43" s="636"/>
      <c r="BTY43" s="636"/>
      <c r="BTZ43" s="636"/>
      <c r="BUA43" s="636"/>
      <c r="BUB43" s="636"/>
      <c r="BUC43" s="636"/>
      <c r="BUD43" s="636"/>
      <c r="BUE43" s="636"/>
      <c r="BUF43" s="636"/>
      <c r="BUG43" s="636"/>
      <c r="BUH43" s="636"/>
      <c r="BUI43" s="636"/>
      <c r="BUJ43" s="636"/>
      <c r="BUK43" s="636"/>
      <c r="BUL43" s="636"/>
      <c r="BUM43" s="636"/>
      <c r="BUN43" s="636"/>
      <c r="BUO43" s="636"/>
      <c r="BUP43" s="636"/>
      <c r="BUQ43" s="636"/>
      <c r="BUR43" s="636"/>
      <c r="BUS43" s="636"/>
      <c r="BUT43" s="636"/>
      <c r="BUU43" s="636"/>
      <c r="BUV43" s="636"/>
      <c r="BUW43" s="636"/>
      <c r="BUX43" s="636"/>
      <c r="BUY43" s="636"/>
      <c r="BUZ43" s="636"/>
      <c r="BVA43" s="636"/>
      <c r="BVB43" s="636"/>
      <c r="BVC43" s="636"/>
      <c r="BVD43" s="636"/>
      <c r="BVE43" s="636"/>
      <c r="BVF43" s="636"/>
      <c r="BVG43" s="636"/>
      <c r="BVH43" s="636"/>
      <c r="BVI43" s="636"/>
      <c r="BVJ43" s="636"/>
      <c r="BVK43" s="636"/>
      <c r="BVL43" s="636"/>
      <c r="BVM43" s="636"/>
      <c r="BVN43" s="636"/>
      <c r="BVO43" s="636"/>
      <c r="BVP43" s="636"/>
      <c r="BVQ43" s="636"/>
      <c r="BVR43" s="636"/>
      <c r="BVS43" s="636"/>
      <c r="BVT43" s="636"/>
      <c r="BVU43" s="636"/>
      <c r="BVV43" s="636"/>
      <c r="BVW43" s="636"/>
      <c r="BVX43" s="636"/>
      <c r="BVY43" s="636"/>
      <c r="BVZ43" s="636"/>
      <c r="BWA43" s="636"/>
      <c r="BWB43" s="636"/>
      <c r="BWC43" s="636"/>
      <c r="BWD43" s="636"/>
      <c r="BWE43" s="636"/>
      <c r="BWF43" s="636"/>
      <c r="BWG43" s="636"/>
      <c r="BWH43" s="636"/>
      <c r="BWI43" s="636"/>
      <c r="BWJ43" s="636"/>
      <c r="BWK43" s="636"/>
      <c r="BWL43" s="636"/>
      <c r="BWM43" s="636"/>
      <c r="BWN43" s="636"/>
      <c r="BWO43" s="636"/>
      <c r="BWP43" s="636"/>
      <c r="BWQ43" s="636"/>
      <c r="BWR43" s="636"/>
      <c r="BWS43" s="636"/>
      <c r="BWT43" s="636"/>
      <c r="BWU43" s="636"/>
      <c r="BWV43" s="636"/>
      <c r="BWW43" s="636"/>
      <c r="BWX43" s="636"/>
      <c r="BWY43" s="636"/>
      <c r="BWZ43" s="636"/>
      <c r="BXA43" s="636"/>
      <c r="BXB43" s="636"/>
      <c r="BXC43" s="636"/>
      <c r="BXD43" s="636"/>
      <c r="BXE43" s="636"/>
      <c r="BXF43" s="636"/>
      <c r="BXG43" s="636"/>
      <c r="BXH43" s="636"/>
      <c r="BXI43" s="636"/>
      <c r="BXJ43" s="636"/>
      <c r="BXK43" s="636"/>
      <c r="BXL43" s="636"/>
      <c r="BXM43" s="636"/>
      <c r="BXN43" s="636"/>
      <c r="BXO43" s="636"/>
      <c r="BXP43" s="636"/>
      <c r="BXQ43" s="636"/>
      <c r="BXR43" s="636"/>
      <c r="BXS43" s="636"/>
      <c r="BXT43" s="636"/>
      <c r="BXU43" s="636"/>
      <c r="BXV43" s="636"/>
      <c r="BXW43" s="636"/>
      <c r="BXX43" s="636"/>
      <c r="BXY43" s="636"/>
      <c r="BXZ43" s="636"/>
      <c r="BYA43" s="636"/>
      <c r="BYB43" s="636"/>
      <c r="BYC43" s="636"/>
      <c r="BYD43" s="636"/>
      <c r="BYE43" s="636"/>
      <c r="BYF43" s="636"/>
      <c r="BYG43" s="636"/>
      <c r="BYH43" s="636"/>
      <c r="BYI43" s="636"/>
      <c r="BYJ43" s="636"/>
      <c r="BYK43" s="636"/>
      <c r="BYL43" s="636"/>
      <c r="BYM43" s="636"/>
      <c r="BYN43" s="636"/>
      <c r="BYO43" s="636"/>
      <c r="BYP43" s="636"/>
      <c r="BYQ43" s="636"/>
      <c r="BYR43" s="636"/>
      <c r="BYS43" s="636"/>
      <c r="BYT43" s="636"/>
      <c r="BYU43" s="636"/>
      <c r="BYV43" s="636"/>
      <c r="BYW43" s="636"/>
      <c r="BYX43" s="636"/>
      <c r="BYY43" s="636"/>
      <c r="BYZ43" s="636"/>
      <c r="BZA43" s="636"/>
      <c r="BZB43" s="636"/>
      <c r="BZC43" s="636"/>
      <c r="BZD43" s="636"/>
      <c r="BZE43" s="636"/>
      <c r="BZF43" s="636"/>
      <c r="BZG43" s="636"/>
      <c r="BZH43" s="636"/>
      <c r="BZI43" s="636"/>
      <c r="BZJ43" s="636"/>
      <c r="BZK43" s="636"/>
      <c r="BZL43" s="636"/>
      <c r="BZM43" s="636"/>
      <c r="BZN43" s="636"/>
      <c r="BZO43" s="636"/>
      <c r="BZP43" s="636"/>
      <c r="BZQ43" s="636"/>
      <c r="BZR43" s="636"/>
      <c r="BZS43" s="636"/>
      <c r="BZT43" s="636"/>
      <c r="BZU43" s="636"/>
      <c r="BZV43" s="636"/>
      <c r="BZW43" s="636"/>
      <c r="BZX43" s="636"/>
      <c r="BZY43" s="636"/>
      <c r="BZZ43" s="636"/>
      <c r="CAA43" s="636"/>
      <c r="CAB43" s="636"/>
      <c r="CAC43" s="636"/>
      <c r="CAD43" s="636"/>
      <c r="CAE43" s="636"/>
      <c r="CAF43" s="636"/>
      <c r="CAG43" s="636"/>
      <c r="CAH43" s="636"/>
      <c r="CAI43" s="636"/>
      <c r="CAJ43" s="636"/>
      <c r="CAK43" s="636"/>
      <c r="CAL43" s="636"/>
      <c r="CAM43" s="636"/>
      <c r="CAN43" s="636"/>
      <c r="CAO43" s="636"/>
      <c r="CAP43" s="636"/>
      <c r="CAQ43" s="636"/>
      <c r="CAR43" s="636"/>
      <c r="CAS43" s="636"/>
      <c r="CAT43" s="636"/>
      <c r="CAU43" s="636"/>
      <c r="CAV43" s="636"/>
      <c r="CAW43" s="636"/>
      <c r="CAX43" s="636"/>
      <c r="CAY43" s="636"/>
      <c r="CAZ43" s="636"/>
      <c r="CBA43" s="636"/>
      <c r="CBB43" s="636"/>
      <c r="CBC43" s="636"/>
      <c r="CBD43" s="636"/>
      <c r="CBE43" s="636"/>
      <c r="CBF43" s="636"/>
      <c r="CBG43" s="636"/>
      <c r="CBH43" s="636"/>
      <c r="CBI43" s="636"/>
      <c r="CBJ43" s="636"/>
      <c r="CBK43" s="636"/>
      <c r="CBL43" s="636"/>
      <c r="CBM43" s="636"/>
      <c r="CBN43" s="636"/>
      <c r="CBO43" s="636"/>
      <c r="CBP43" s="636"/>
      <c r="CBQ43" s="636"/>
      <c r="CBR43" s="636"/>
      <c r="CBS43" s="636"/>
      <c r="CBT43" s="636"/>
      <c r="CBU43" s="636"/>
      <c r="CBV43" s="636"/>
      <c r="CBW43" s="636"/>
      <c r="CBX43" s="636"/>
      <c r="CBY43" s="636"/>
      <c r="CBZ43" s="636"/>
      <c r="CCA43" s="636"/>
      <c r="CCB43" s="636"/>
      <c r="CCC43" s="636"/>
      <c r="CCD43" s="636"/>
      <c r="CCE43" s="636"/>
      <c r="CCF43" s="636"/>
      <c r="CCG43" s="636"/>
      <c r="CCH43" s="636"/>
      <c r="CCI43" s="636"/>
      <c r="CCJ43" s="636"/>
      <c r="CCK43" s="636"/>
      <c r="CCL43" s="636"/>
      <c r="CCM43" s="636"/>
      <c r="CCN43" s="636"/>
      <c r="CCO43" s="636"/>
      <c r="CCP43" s="636"/>
      <c r="CCQ43" s="636"/>
      <c r="CCR43" s="636"/>
      <c r="CCS43" s="636"/>
      <c r="CCT43" s="636"/>
      <c r="CCU43" s="636"/>
      <c r="CCV43" s="636"/>
      <c r="CCW43" s="636"/>
      <c r="CCX43" s="636"/>
      <c r="CCY43" s="636"/>
      <c r="CCZ43" s="636"/>
      <c r="CDA43" s="636"/>
      <c r="CDB43" s="636"/>
      <c r="CDC43" s="636"/>
      <c r="CDD43" s="636"/>
      <c r="CDE43" s="636"/>
      <c r="CDF43" s="636"/>
      <c r="CDG43" s="636"/>
      <c r="CDH43" s="636"/>
      <c r="CDI43" s="636"/>
      <c r="CDJ43" s="636"/>
      <c r="CDK43" s="636"/>
      <c r="CDL43" s="636"/>
      <c r="CDM43" s="636"/>
      <c r="CDN43" s="636"/>
      <c r="CDO43" s="636"/>
      <c r="CDP43" s="636"/>
      <c r="CDQ43" s="636"/>
      <c r="CDR43" s="636"/>
      <c r="CDS43" s="636"/>
      <c r="CDT43" s="636"/>
      <c r="CDU43" s="636"/>
      <c r="CDV43" s="636"/>
      <c r="CDW43" s="636"/>
      <c r="CDX43" s="636"/>
      <c r="CDY43" s="636"/>
      <c r="CDZ43" s="636"/>
      <c r="CEA43" s="636"/>
      <c r="CEB43" s="636"/>
      <c r="CEC43" s="636"/>
      <c r="CED43" s="636"/>
      <c r="CEE43" s="636"/>
      <c r="CEF43" s="636"/>
      <c r="CEG43" s="636"/>
      <c r="CEH43" s="636"/>
      <c r="CEI43" s="636"/>
      <c r="CEJ43" s="636"/>
      <c r="CEK43" s="636"/>
      <c r="CEL43" s="636"/>
      <c r="CEM43" s="636"/>
      <c r="CEN43" s="636"/>
      <c r="CEO43" s="636"/>
      <c r="CEP43" s="636"/>
      <c r="CEQ43" s="636"/>
      <c r="CER43" s="636"/>
      <c r="CES43" s="636"/>
      <c r="CET43" s="636"/>
      <c r="CEU43" s="636"/>
      <c r="CEV43" s="636"/>
      <c r="CEW43" s="636"/>
      <c r="CEX43" s="636"/>
      <c r="CEY43" s="636"/>
      <c r="CEZ43" s="636"/>
      <c r="CFA43" s="636"/>
      <c r="CFB43" s="636"/>
      <c r="CFC43" s="636"/>
      <c r="CFD43" s="636"/>
      <c r="CFE43" s="636"/>
      <c r="CFF43" s="636"/>
      <c r="CFG43" s="636"/>
      <c r="CFH43" s="636"/>
      <c r="CFI43" s="636"/>
      <c r="CFJ43" s="636"/>
      <c r="CFK43" s="636"/>
      <c r="CFL43" s="636"/>
      <c r="CFM43" s="636"/>
      <c r="CFN43" s="636"/>
      <c r="CFO43" s="636"/>
      <c r="CFP43" s="636"/>
      <c r="CFQ43" s="636"/>
      <c r="CFR43" s="636"/>
      <c r="CFS43" s="636"/>
      <c r="CFT43" s="636"/>
      <c r="CFU43" s="636"/>
      <c r="CFV43" s="636"/>
      <c r="CFW43" s="636"/>
      <c r="CFX43" s="636"/>
      <c r="CFY43" s="636"/>
      <c r="CFZ43" s="636"/>
      <c r="CGA43" s="636"/>
      <c r="CGB43" s="636"/>
      <c r="CGC43" s="636"/>
      <c r="CGD43" s="636"/>
      <c r="CGE43" s="636"/>
      <c r="CGF43" s="636"/>
      <c r="CGG43" s="636"/>
      <c r="CGH43" s="636"/>
      <c r="CGI43" s="636"/>
      <c r="CGJ43" s="636"/>
      <c r="CGK43" s="636"/>
      <c r="CGL43" s="636"/>
      <c r="CGM43" s="636"/>
      <c r="CGN43" s="636"/>
      <c r="CGO43" s="636"/>
      <c r="CGP43" s="636"/>
      <c r="CGQ43" s="636"/>
      <c r="CGR43" s="636"/>
      <c r="CGS43" s="636"/>
      <c r="CGT43" s="636"/>
      <c r="CGU43" s="636"/>
      <c r="CGV43" s="636"/>
      <c r="CGW43" s="636"/>
      <c r="CGX43" s="636"/>
      <c r="CGY43" s="636"/>
      <c r="CGZ43" s="636"/>
      <c r="CHA43" s="636"/>
      <c r="CHB43" s="636"/>
      <c r="CHC43" s="636"/>
      <c r="CHD43" s="636"/>
      <c r="CHE43" s="636"/>
      <c r="CHF43" s="636"/>
      <c r="CHG43" s="636"/>
      <c r="CHH43" s="636"/>
      <c r="CHI43" s="636"/>
      <c r="CHJ43" s="636"/>
      <c r="CHK43" s="636"/>
      <c r="CHL43" s="636"/>
      <c r="CHM43" s="636"/>
      <c r="CHN43" s="636"/>
      <c r="CHO43" s="636"/>
      <c r="CHP43" s="636"/>
      <c r="CHQ43" s="636"/>
      <c r="CHR43" s="636"/>
      <c r="CHS43" s="636"/>
      <c r="CHT43" s="636"/>
      <c r="CHU43" s="636"/>
      <c r="CHV43" s="636"/>
      <c r="CHW43" s="636"/>
      <c r="CHX43" s="636"/>
      <c r="CHY43" s="636"/>
      <c r="CHZ43" s="636"/>
      <c r="CIA43" s="636"/>
      <c r="CIB43" s="636"/>
      <c r="CIC43" s="636"/>
      <c r="CID43" s="636"/>
      <c r="CIE43" s="636"/>
      <c r="CIF43" s="636"/>
      <c r="CIG43" s="636"/>
      <c r="CIH43" s="636"/>
      <c r="CII43" s="636"/>
      <c r="CIJ43" s="636"/>
      <c r="CIK43" s="636"/>
      <c r="CIL43" s="636"/>
      <c r="CIM43" s="636"/>
      <c r="CIN43" s="636"/>
      <c r="CIO43" s="636"/>
      <c r="CIP43" s="636"/>
      <c r="CIQ43" s="636"/>
      <c r="CIR43" s="636"/>
      <c r="CIS43" s="636"/>
      <c r="CIT43" s="636"/>
      <c r="CIU43" s="636"/>
      <c r="CIV43" s="636"/>
      <c r="CIW43" s="636"/>
      <c r="CIX43" s="636"/>
      <c r="CIY43" s="636"/>
      <c r="CIZ43" s="636"/>
      <c r="CJA43" s="636"/>
      <c r="CJB43" s="636"/>
      <c r="CJC43" s="636"/>
      <c r="CJD43" s="636"/>
      <c r="CJE43" s="636"/>
      <c r="CJF43" s="636"/>
      <c r="CJG43" s="636"/>
      <c r="CJH43" s="636"/>
      <c r="CJI43" s="636"/>
      <c r="CJJ43" s="636"/>
      <c r="CJK43" s="636"/>
      <c r="CJL43" s="636"/>
      <c r="CJM43" s="636"/>
      <c r="CJN43" s="636"/>
      <c r="CJO43" s="636"/>
      <c r="CJP43" s="636"/>
      <c r="CJQ43" s="636"/>
      <c r="CJR43" s="636"/>
      <c r="CJS43" s="636"/>
      <c r="CJT43" s="636"/>
      <c r="CJU43" s="636"/>
      <c r="CJV43" s="636"/>
      <c r="CJW43" s="636"/>
      <c r="CJX43" s="636"/>
      <c r="CJY43" s="636"/>
      <c r="CJZ43" s="636"/>
      <c r="CKA43" s="636"/>
      <c r="CKB43" s="636"/>
      <c r="CKC43" s="636"/>
      <c r="CKD43" s="636"/>
      <c r="CKE43" s="636"/>
      <c r="CKF43" s="636"/>
      <c r="CKG43" s="636"/>
      <c r="CKH43" s="636"/>
      <c r="CKI43" s="636"/>
      <c r="CKJ43" s="636"/>
      <c r="CKK43" s="636"/>
      <c r="CKL43" s="636"/>
      <c r="CKM43" s="636"/>
      <c r="CKN43" s="636"/>
      <c r="CKO43" s="636"/>
      <c r="CKP43" s="636"/>
      <c r="CKQ43" s="636"/>
      <c r="CKR43" s="636"/>
      <c r="CKS43" s="636"/>
      <c r="CKT43" s="636"/>
      <c r="CKU43" s="636"/>
      <c r="CKV43" s="636"/>
      <c r="CKW43" s="636"/>
      <c r="CKX43" s="636"/>
      <c r="CKY43" s="636"/>
      <c r="CKZ43" s="636"/>
      <c r="CLA43" s="636"/>
      <c r="CLB43" s="636"/>
      <c r="CLC43" s="636"/>
      <c r="CLD43" s="636"/>
      <c r="CLE43" s="636"/>
      <c r="CLF43" s="636"/>
      <c r="CLG43" s="636"/>
      <c r="CLH43" s="636"/>
      <c r="CLI43" s="636"/>
      <c r="CLJ43" s="636"/>
      <c r="CLK43" s="636"/>
      <c r="CLL43" s="636"/>
      <c r="CLM43" s="636"/>
      <c r="CLN43" s="636"/>
      <c r="CLO43" s="636"/>
      <c r="CLP43" s="636"/>
      <c r="CLQ43" s="636"/>
      <c r="CLR43" s="636"/>
      <c r="CLS43" s="636"/>
      <c r="CLT43" s="636"/>
      <c r="CLU43" s="636"/>
      <c r="CLV43" s="636"/>
      <c r="CLW43" s="636"/>
      <c r="CLX43" s="636"/>
      <c r="CLY43" s="636"/>
      <c r="CLZ43" s="636"/>
      <c r="CMA43" s="636"/>
      <c r="CMB43" s="636"/>
      <c r="CMC43" s="636"/>
      <c r="CMD43" s="636"/>
      <c r="CME43" s="636"/>
      <c r="CMF43" s="636"/>
      <c r="CMG43" s="636"/>
      <c r="CMH43" s="636"/>
      <c r="CMI43" s="636"/>
      <c r="CMJ43" s="636"/>
      <c r="CMK43" s="636"/>
      <c r="CML43" s="636"/>
      <c r="CMM43" s="636"/>
      <c r="CMN43" s="636"/>
      <c r="CMO43" s="636"/>
      <c r="CMP43" s="636"/>
      <c r="CMQ43" s="636"/>
      <c r="CMR43" s="636"/>
      <c r="CMS43" s="636"/>
      <c r="CMT43" s="636"/>
      <c r="CMU43" s="636"/>
      <c r="CMV43" s="636"/>
      <c r="CMW43" s="636"/>
      <c r="CMX43" s="636"/>
      <c r="CMY43" s="636"/>
      <c r="CMZ43" s="636"/>
      <c r="CNA43" s="636"/>
      <c r="CNB43" s="636"/>
      <c r="CNC43" s="636"/>
      <c r="CND43" s="636"/>
      <c r="CNE43" s="636"/>
      <c r="CNF43" s="636"/>
      <c r="CNG43" s="636"/>
      <c r="CNH43" s="636"/>
      <c r="CNI43" s="636"/>
      <c r="CNJ43" s="636"/>
      <c r="CNK43" s="636"/>
      <c r="CNL43" s="636"/>
      <c r="CNM43" s="636"/>
      <c r="CNN43" s="636"/>
      <c r="CNO43" s="636"/>
      <c r="CNP43" s="636"/>
      <c r="CNQ43" s="636"/>
      <c r="CNR43" s="636"/>
      <c r="CNS43" s="636"/>
      <c r="CNT43" s="636"/>
      <c r="CNU43" s="636"/>
      <c r="CNV43" s="636"/>
      <c r="CNW43" s="636"/>
      <c r="CNX43" s="636"/>
      <c r="CNY43" s="636"/>
      <c r="CNZ43" s="636"/>
      <c r="COA43" s="636"/>
      <c r="COB43" s="636"/>
      <c r="COC43" s="636"/>
      <c r="COD43" s="636"/>
      <c r="COE43" s="636"/>
      <c r="COF43" s="636"/>
      <c r="COG43" s="636"/>
      <c r="COH43" s="636"/>
      <c r="COI43" s="636"/>
      <c r="COJ43" s="636"/>
      <c r="COK43" s="636"/>
      <c r="COL43" s="636"/>
      <c r="COM43" s="636"/>
      <c r="CON43" s="636"/>
      <c r="COO43" s="636"/>
      <c r="COP43" s="636"/>
      <c r="COQ43" s="636"/>
      <c r="COR43" s="636"/>
      <c r="COS43" s="636"/>
      <c r="COT43" s="636"/>
      <c r="COU43" s="636"/>
      <c r="COV43" s="636"/>
      <c r="COW43" s="636"/>
      <c r="COX43" s="636"/>
      <c r="COY43" s="636"/>
      <c r="COZ43" s="636"/>
      <c r="CPA43" s="636"/>
      <c r="CPB43" s="636"/>
      <c r="CPC43" s="636"/>
      <c r="CPD43" s="636"/>
      <c r="CPE43" s="636"/>
      <c r="CPF43" s="636"/>
      <c r="CPG43" s="636"/>
      <c r="CPH43" s="636"/>
      <c r="CPI43" s="636"/>
      <c r="CPJ43" s="636"/>
      <c r="CPK43" s="636"/>
      <c r="CPL43" s="636"/>
      <c r="CPM43" s="636"/>
      <c r="CPN43" s="636"/>
      <c r="CPO43" s="636"/>
      <c r="CPP43" s="636"/>
      <c r="CPQ43" s="636"/>
      <c r="CPR43" s="636"/>
      <c r="CPS43" s="636"/>
      <c r="CPT43" s="636"/>
      <c r="CPU43" s="636"/>
      <c r="CPV43" s="636"/>
      <c r="CPW43" s="636"/>
      <c r="CPX43" s="636"/>
      <c r="CPY43" s="636"/>
      <c r="CPZ43" s="636"/>
      <c r="CQA43" s="636"/>
      <c r="CQB43" s="636"/>
      <c r="CQC43" s="636"/>
      <c r="CQD43" s="636"/>
      <c r="CQE43" s="636"/>
      <c r="CQF43" s="636"/>
      <c r="CQG43" s="636"/>
      <c r="CQH43" s="636"/>
      <c r="CQI43" s="636"/>
      <c r="CQJ43" s="636"/>
      <c r="CQK43" s="636"/>
      <c r="CQL43" s="636"/>
      <c r="CQM43" s="636"/>
      <c r="CQN43" s="636"/>
      <c r="CQO43" s="636"/>
      <c r="CQP43" s="636"/>
      <c r="CQQ43" s="636"/>
      <c r="CQR43" s="636"/>
      <c r="CQS43" s="636"/>
      <c r="CQT43" s="636"/>
      <c r="CQU43" s="636"/>
      <c r="CQV43" s="636"/>
      <c r="CQW43" s="636"/>
      <c r="CQX43" s="636"/>
      <c r="CQY43" s="636"/>
      <c r="CQZ43" s="636"/>
      <c r="CRA43" s="636"/>
      <c r="CRB43" s="636"/>
      <c r="CRC43" s="636"/>
      <c r="CRD43" s="636"/>
      <c r="CRE43" s="636"/>
      <c r="CRF43" s="636"/>
      <c r="CRG43" s="636"/>
      <c r="CRH43" s="636"/>
      <c r="CRI43" s="636"/>
      <c r="CRJ43" s="636"/>
      <c r="CRK43" s="636"/>
      <c r="CRL43" s="636"/>
      <c r="CRM43" s="636"/>
      <c r="CRN43" s="636"/>
      <c r="CRO43" s="636"/>
      <c r="CRP43" s="636"/>
      <c r="CRQ43" s="636"/>
      <c r="CRR43" s="636"/>
      <c r="CRS43" s="636"/>
      <c r="CRT43" s="636"/>
      <c r="CRU43" s="636"/>
      <c r="CRV43" s="636"/>
      <c r="CRW43" s="636"/>
      <c r="CRX43" s="636"/>
      <c r="CRY43" s="636"/>
      <c r="CRZ43" s="636"/>
      <c r="CSA43" s="636"/>
      <c r="CSB43" s="636"/>
      <c r="CSC43" s="636"/>
      <c r="CSD43" s="636"/>
      <c r="CSE43" s="636"/>
      <c r="CSF43" s="636"/>
      <c r="CSG43" s="636"/>
      <c r="CSH43" s="636"/>
      <c r="CSI43" s="636"/>
      <c r="CSJ43" s="636"/>
      <c r="CSK43" s="636"/>
      <c r="CSL43" s="636"/>
      <c r="CSM43" s="636"/>
      <c r="CSN43" s="636"/>
      <c r="CSO43" s="636"/>
      <c r="CSP43" s="636"/>
      <c r="CSQ43" s="636"/>
      <c r="CSR43" s="636"/>
      <c r="CSS43" s="636"/>
      <c r="CST43" s="636"/>
      <c r="CSU43" s="636"/>
      <c r="CSV43" s="636"/>
      <c r="CSW43" s="636"/>
      <c r="CSX43" s="636"/>
      <c r="CSY43" s="636"/>
      <c r="CSZ43" s="636"/>
      <c r="CTA43" s="636"/>
      <c r="CTB43" s="636"/>
      <c r="CTC43" s="636"/>
      <c r="CTD43" s="636"/>
      <c r="CTE43" s="636"/>
      <c r="CTF43" s="636"/>
      <c r="CTG43" s="636"/>
      <c r="CTH43" s="636"/>
      <c r="CTI43" s="636"/>
      <c r="CTJ43" s="636"/>
      <c r="CTK43" s="636"/>
      <c r="CTL43" s="636"/>
      <c r="CTM43" s="636"/>
      <c r="CTN43" s="636"/>
      <c r="CTO43" s="636"/>
      <c r="CTP43" s="636"/>
      <c r="CTQ43" s="636"/>
      <c r="CTR43" s="636"/>
      <c r="CTS43" s="636"/>
      <c r="CTT43" s="636"/>
      <c r="CTU43" s="636"/>
      <c r="CTV43" s="636"/>
      <c r="CTW43" s="636"/>
      <c r="CTX43" s="636"/>
      <c r="CTY43" s="636"/>
      <c r="CTZ43" s="636"/>
      <c r="CUA43" s="636"/>
      <c r="CUB43" s="636"/>
      <c r="CUC43" s="636"/>
      <c r="CUD43" s="636"/>
      <c r="CUE43" s="636"/>
      <c r="CUF43" s="636"/>
      <c r="CUG43" s="636"/>
      <c r="CUH43" s="636"/>
      <c r="CUI43" s="636"/>
      <c r="CUJ43" s="636"/>
      <c r="CUK43" s="636"/>
      <c r="CUL43" s="636"/>
      <c r="CUM43" s="636"/>
      <c r="CUN43" s="636"/>
      <c r="CUO43" s="636"/>
      <c r="CUP43" s="636"/>
      <c r="CUQ43" s="636"/>
      <c r="CUR43" s="636"/>
      <c r="CUS43" s="636"/>
      <c r="CUT43" s="636"/>
      <c r="CUU43" s="636"/>
      <c r="CUV43" s="636"/>
      <c r="CUW43" s="636"/>
      <c r="CUX43" s="636"/>
      <c r="CUY43" s="636"/>
      <c r="CUZ43" s="636"/>
      <c r="CVA43" s="636"/>
      <c r="CVB43" s="636"/>
      <c r="CVC43" s="636"/>
      <c r="CVD43" s="636"/>
      <c r="CVE43" s="636"/>
      <c r="CVF43" s="636"/>
      <c r="CVG43" s="636"/>
      <c r="CVH43" s="636"/>
      <c r="CVI43" s="636"/>
      <c r="CVJ43" s="636"/>
      <c r="CVK43" s="636"/>
      <c r="CVL43" s="636"/>
      <c r="CVM43" s="636"/>
      <c r="CVN43" s="636"/>
      <c r="CVO43" s="636"/>
      <c r="CVP43" s="636"/>
      <c r="CVQ43" s="636"/>
      <c r="CVR43" s="636"/>
      <c r="CVS43" s="636"/>
      <c r="CVT43" s="636"/>
      <c r="CVU43" s="636"/>
      <c r="CVV43" s="636"/>
      <c r="CVW43" s="636"/>
      <c r="CVX43" s="636"/>
      <c r="CVY43" s="636"/>
      <c r="CVZ43" s="636"/>
      <c r="CWA43" s="636"/>
      <c r="CWB43" s="636"/>
      <c r="CWC43" s="636"/>
      <c r="CWD43" s="636"/>
      <c r="CWE43" s="636"/>
      <c r="CWF43" s="636"/>
      <c r="CWG43" s="636"/>
      <c r="CWH43" s="636"/>
      <c r="CWI43" s="636"/>
      <c r="CWJ43" s="636"/>
      <c r="CWK43" s="636"/>
      <c r="CWL43" s="636"/>
      <c r="CWM43" s="636"/>
      <c r="CWN43" s="636"/>
      <c r="CWO43" s="636"/>
      <c r="CWP43" s="636"/>
      <c r="CWQ43" s="636"/>
      <c r="CWR43" s="636"/>
      <c r="CWS43" s="636"/>
      <c r="CWT43" s="636"/>
      <c r="CWU43" s="636"/>
      <c r="CWV43" s="636"/>
      <c r="CWW43" s="636"/>
      <c r="CWX43" s="636"/>
      <c r="CWY43" s="636"/>
      <c r="CWZ43" s="636"/>
      <c r="CXA43" s="636"/>
      <c r="CXB43" s="636"/>
      <c r="CXC43" s="636"/>
      <c r="CXD43" s="636"/>
      <c r="CXE43" s="636"/>
      <c r="CXF43" s="636"/>
      <c r="CXG43" s="636"/>
      <c r="CXH43" s="636"/>
      <c r="CXI43" s="636"/>
      <c r="CXJ43" s="636"/>
      <c r="CXK43" s="636"/>
      <c r="CXL43" s="636"/>
      <c r="CXM43" s="636"/>
      <c r="CXN43" s="636"/>
      <c r="CXO43" s="636"/>
      <c r="CXP43" s="636"/>
      <c r="CXQ43" s="636"/>
      <c r="CXR43" s="636"/>
      <c r="CXS43" s="636"/>
      <c r="CXT43" s="636"/>
      <c r="CXU43" s="636"/>
      <c r="CXV43" s="636"/>
      <c r="CXW43" s="636"/>
      <c r="CXX43" s="636"/>
      <c r="CXY43" s="636"/>
      <c r="CXZ43" s="636"/>
      <c r="CYA43" s="636"/>
      <c r="CYB43" s="636"/>
      <c r="CYC43" s="636"/>
      <c r="CYD43" s="636"/>
      <c r="CYE43" s="636"/>
      <c r="CYF43" s="636"/>
      <c r="CYG43" s="636"/>
      <c r="CYH43" s="636"/>
      <c r="CYI43" s="636"/>
      <c r="CYJ43" s="636"/>
      <c r="CYK43" s="636"/>
      <c r="CYL43" s="636"/>
      <c r="CYM43" s="636"/>
      <c r="CYN43" s="636"/>
      <c r="CYO43" s="636"/>
      <c r="CYP43" s="636"/>
      <c r="CYQ43" s="636"/>
      <c r="CYR43" s="636"/>
      <c r="CYS43" s="636"/>
      <c r="CYT43" s="636"/>
      <c r="CYU43" s="636"/>
      <c r="CYV43" s="636"/>
      <c r="CYW43" s="636"/>
      <c r="CYX43" s="636"/>
      <c r="CYY43" s="636"/>
      <c r="CYZ43" s="636"/>
      <c r="CZA43" s="636"/>
      <c r="CZB43" s="636"/>
      <c r="CZC43" s="636"/>
      <c r="CZD43" s="636"/>
      <c r="CZE43" s="636"/>
      <c r="CZF43" s="636"/>
      <c r="CZG43" s="636"/>
      <c r="CZH43" s="636"/>
      <c r="CZI43" s="636"/>
      <c r="CZJ43" s="636"/>
      <c r="CZK43" s="636"/>
      <c r="CZL43" s="636"/>
      <c r="CZM43" s="636"/>
      <c r="CZN43" s="636"/>
      <c r="CZO43" s="636"/>
      <c r="CZP43" s="636"/>
      <c r="CZQ43" s="636"/>
      <c r="CZR43" s="636"/>
      <c r="CZS43" s="636"/>
      <c r="CZT43" s="636"/>
      <c r="CZU43" s="636"/>
      <c r="CZV43" s="636"/>
      <c r="CZW43" s="636"/>
      <c r="CZX43" s="636"/>
      <c r="CZY43" s="636"/>
      <c r="CZZ43" s="636"/>
      <c r="DAA43" s="636"/>
      <c r="DAB43" s="636"/>
      <c r="DAC43" s="636"/>
      <c r="DAD43" s="636"/>
      <c r="DAE43" s="636"/>
      <c r="DAF43" s="636"/>
      <c r="DAG43" s="636"/>
      <c r="DAH43" s="636"/>
      <c r="DAI43" s="636"/>
      <c r="DAJ43" s="636"/>
      <c r="DAK43" s="636"/>
      <c r="DAL43" s="636"/>
      <c r="DAM43" s="636"/>
      <c r="DAN43" s="636"/>
      <c r="DAO43" s="636"/>
      <c r="DAP43" s="636"/>
      <c r="DAQ43" s="636"/>
      <c r="DAR43" s="636"/>
      <c r="DAS43" s="636"/>
      <c r="DAT43" s="636"/>
      <c r="DAU43" s="636"/>
      <c r="DAV43" s="636"/>
      <c r="DAW43" s="636"/>
      <c r="DAX43" s="636"/>
      <c r="DAY43" s="636"/>
      <c r="DAZ43" s="636"/>
      <c r="DBA43" s="636"/>
      <c r="DBB43" s="636"/>
      <c r="DBC43" s="636"/>
      <c r="DBD43" s="636"/>
      <c r="DBE43" s="636"/>
      <c r="DBF43" s="636"/>
      <c r="DBG43" s="636"/>
      <c r="DBH43" s="636"/>
      <c r="DBI43" s="636"/>
      <c r="DBJ43" s="636"/>
      <c r="DBK43" s="636"/>
      <c r="DBL43" s="636"/>
      <c r="DBM43" s="636"/>
      <c r="DBN43" s="636"/>
      <c r="DBO43" s="636"/>
      <c r="DBP43" s="636"/>
      <c r="DBQ43" s="636"/>
      <c r="DBR43" s="636"/>
      <c r="DBS43" s="636"/>
      <c r="DBT43" s="636"/>
      <c r="DBU43" s="636"/>
      <c r="DBV43" s="636"/>
      <c r="DBW43" s="636"/>
      <c r="DBX43" s="636"/>
      <c r="DBY43" s="636"/>
      <c r="DBZ43" s="636"/>
      <c r="DCA43" s="636"/>
      <c r="DCB43" s="636"/>
      <c r="DCC43" s="636"/>
      <c r="DCD43" s="636"/>
      <c r="DCE43" s="636"/>
      <c r="DCF43" s="636"/>
      <c r="DCG43" s="636"/>
      <c r="DCH43" s="636"/>
      <c r="DCI43" s="636"/>
      <c r="DCJ43" s="636"/>
      <c r="DCK43" s="636"/>
      <c r="DCL43" s="636"/>
      <c r="DCM43" s="636"/>
      <c r="DCN43" s="636"/>
      <c r="DCO43" s="636"/>
      <c r="DCP43" s="636"/>
      <c r="DCQ43" s="636"/>
      <c r="DCR43" s="636"/>
      <c r="DCS43" s="636"/>
      <c r="DCT43" s="636"/>
      <c r="DCU43" s="636"/>
      <c r="DCV43" s="636"/>
      <c r="DCW43" s="636"/>
      <c r="DCX43" s="636"/>
      <c r="DCY43" s="636"/>
      <c r="DCZ43" s="636"/>
      <c r="DDA43" s="636"/>
      <c r="DDB43" s="636"/>
      <c r="DDC43" s="636"/>
      <c r="DDD43" s="636"/>
      <c r="DDE43" s="636"/>
      <c r="DDF43" s="636"/>
      <c r="DDG43" s="636"/>
      <c r="DDH43" s="636"/>
      <c r="DDI43" s="636"/>
      <c r="DDJ43" s="636"/>
      <c r="DDK43" s="636"/>
      <c r="DDL43" s="636"/>
      <c r="DDM43" s="636"/>
      <c r="DDN43" s="636"/>
      <c r="DDO43" s="636"/>
      <c r="DDP43" s="636"/>
      <c r="DDQ43" s="636"/>
      <c r="DDR43" s="636"/>
      <c r="DDS43" s="636"/>
      <c r="DDT43" s="636"/>
      <c r="DDU43" s="636"/>
      <c r="DDV43" s="636"/>
      <c r="DDW43" s="636"/>
      <c r="DDX43" s="636"/>
      <c r="DDY43" s="636"/>
      <c r="DDZ43" s="636"/>
      <c r="DEA43" s="636"/>
      <c r="DEB43" s="636"/>
      <c r="DEC43" s="636"/>
      <c r="DED43" s="636"/>
      <c r="DEE43" s="636"/>
      <c r="DEF43" s="636"/>
      <c r="DEG43" s="636"/>
      <c r="DEH43" s="636"/>
      <c r="DEI43" s="636"/>
      <c r="DEJ43" s="636"/>
      <c r="DEK43" s="636"/>
      <c r="DEL43" s="636"/>
      <c r="DEM43" s="636"/>
      <c r="DEN43" s="636"/>
      <c r="DEO43" s="636"/>
      <c r="DEP43" s="636"/>
      <c r="DEQ43" s="636"/>
      <c r="DER43" s="636"/>
      <c r="DES43" s="636"/>
      <c r="DET43" s="636"/>
      <c r="DEU43" s="636"/>
      <c r="DEV43" s="636"/>
      <c r="DEW43" s="636"/>
      <c r="DEX43" s="636"/>
      <c r="DEY43" s="636"/>
      <c r="DEZ43" s="636"/>
      <c r="DFA43" s="636"/>
      <c r="DFB43" s="636"/>
      <c r="DFC43" s="636"/>
      <c r="DFD43" s="636"/>
      <c r="DFE43" s="636"/>
      <c r="DFF43" s="636"/>
      <c r="DFG43" s="636"/>
      <c r="DFH43" s="636"/>
      <c r="DFI43" s="636"/>
      <c r="DFJ43" s="636"/>
      <c r="DFK43" s="636"/>
      <c r="DFL43" s="636"/>
      <c r="DFM43" s="636"/>
      <c r="DFN43" s="636"/>
      <c r="DFO43" s="636"/>
      <c r="DFP43" s="636"/>
      <c r="DFQ43" s="636"/>
      <c r="DFR43" s="636"/>
      <c r="DFS43" s="636"/>
      <c r="DFT43" s="636"/>
      <c r="DFU43" s="636"/>
      <c r="DFV43" s="636"/>
      <c r="DFW43" s="636"/>
      <c r="DFX43" s="636"/>
      <c r="DFY43" s="636"/>
      <c r="DFZ43" s="636"/>
      <c r="DGA43" s="636"/>
      <c r="DGB43" s="636"/>
      <c r="DGC43" s="636"/>
      <c r="DGD43" s="636"/>
      <c r="DGE43" s="636"/>
      <c r="DGF43" s="636"/>
      <c r="DGG43" s="636"/>
      <c r="DGH43" s="636"/>
      <c r="DGI43" s="636"/>
      <c r="DGJ43" s="636"/>
      <c r="DGK43" s="636"/>
      <c r="DGL43" s="636"/>
      <c r="DGM43" s="636"/>
      <c r="DGN43" s="636"/>
      <c r="DGO43" s="636"/>
      <c r="DGP43" s="636"/>
      <c r="DGQ43" s="636"/>
      <c r="DGR43" s="636"/>
      <c r="DGS43" s="636"/>
      <c r="DGT43" s="636"/>
      <c r="DGU43" s="636"/>
      <c r="DGV43" s="636"/>
      <c r="DGW43" s="636"/>
      <c r="DGX43" s="636"/>
      <c r="DGY43" s="636"/>
      <c r="DGZ43" s="636"/>
      <c r="DHA43" s="636"/>
      <c r="DHB43" s="636"/>
      <c r="DHC43" s="636"/>
      <c r="DHD43" s="636"/>
      <c r="DHE43" s="636"/>
      <c r="DHF43" s="636"/>
      <c r="DHG43" s="636"/>
      <c r="DHH43" s="636"/>
      <c r="DHI43" s="636"/>
      <c r="DHJ43" s="636"/>
      <c r="DHK43" s="636"/>
      <c r="DHL43" s="636"/>
      <c r="DHM43" s="636"/>
      <c r="DHN43" s="636"/>
      <c r="DHO43" s="636"/>
      <c r="DHP43" s="636"/>
      <c r="DHQ43" s="636"/>
      <c r="DHR43" s="636"/>
      <c r="DHS43" s="636"/>
      <c r="DHT43" s="636"/>
      <c r="DHU43" s="636"/>
      <c r="DHV43" s="636"/>
      <c r="DHW43" s="636"/>
      <c r="DHX43" s="636"/>
      <c r="DHY43" s="636"/>
      <c r="DHZ43" s="636"/>
      <c r="DIA43" s="636"/>
      <c r="DIB43" s="636"/>
      <c r="DIC43" s="636"/>
      <c r="DID43" s="636"/>
      <c r="DIE43" s="636"/>
      <c r="DIF43" s="636"/>
      <c r="DIG43" s="636"/>
      <c r="DIH43" s="636"/>
      <c r="DII43" s="636"/>
      <c r="DIJ43" s="636"/>
      <c r="DIK43" s="636"/>
      <c r="DIL43" s="636"/>
      <c r="DIM43" s="636"/>
      <c r="DIN43" s="636"/>
      <c r="DIO43" s="636"/>
      <c r="DIP43" s="636"/>
      <c r="DIQ43" s="636"/>
      <c r="DIR43" s="636"/>
      <c r="DIS43" s="636"/>
      <c r="DIT43" s="636"/>
      <c r="DIU43" s="636"/>
      <c r="DIV43" s="636"/>
      <c r="DIW43" s="636"/>
      <c r="DIX43" s="636"/>
      <c r="DIY43" s="636"/>
      <c r="DIZ43" s="636"/>
      <c r="DJA43" s="636"/>
      <c r="DJB43" s="636"/>
      <c r="DJC43" s="636"/>
      <c r="DJD43" s="636"/>
      <c r="DJE43" s="636"/>
      <c r="DJF43" s="636"/>
      <c r="DJG43" s="636"/>
      <c r="DJH43" s="636"/>
      <c r="DJI43" s="636"/>
      <c r="DJJ43" s="636"/>
      <c r="DJK43" s="636"/>
      <c r="DJL43" s="636"/>
      <c r="DJM43" s="636"/>
      <c r="DJN43" s="636"/>
      <c r="DJO43" s="636"/>
      <c r="DJP43" s="636"/>
      <c r="DJQ43" s="636"/>
      <c r="DJR43" s="636"/>
      <c r="DJS43" s="636"/>
      <c r="DJT43" s="636"/>
      <c r="DJU43" s="636"/>
      <c r="DJV43" s="636"/>
      <c r="DJW43" s="636"/>
      <c r="DJX43" s="636"/>
      <c r="DJY43" s="636"/>
      <c r="DJZ43" s="636"/>
      <c r="DKA43" s="636"/>
      <c r="DKB43" s="636"/>
      <c r="DKC43" s="636"/>
      <c r="DKD43" s="636"/>
      <c r="DKE43" s="636"/>
      <c r="DKF43" s="636"/>
      <c r="DKG43" s="636"/>
      <c r="DKH43" s="636"/>
      <c r="DKI43" s="636"/>
      <c r="DKJ43" s="636"/>
      <c r="DKK43" s="636"/>
      <c r="DKL43" s="636"/>
      <c r="DKM43" s="636"/>
      <c r="DKN43" s="636"/>
      <c r="DKO43" s="636"/>
      <c r="DKP43" s="636"/>
      <c r="DKQ43" s="636"/>
      <c r="DKR43" s="636"/>
      <c r="DKS43" s="636"/>
      <c r="DKT43" s="636"/>
      <c r="DKU43" s="636"/>
      <c r="DKV43" s="636"/>
      <c r="DKW43" s="636"/>
      <c r="DKX43" s="636"/>
      <c r="DKY43" s="636"/>
      <c r="DKZ43" s="636"/>
      <c r="DLA43" s="636"/>
      <c r="DLB43" s="636"/>
      <c r="DLC43" s="636"/>
      <c r="DLD43" s="636"/>
      <c r="DLE43" s="636"/>
      <c r="DLF43" s="636"/>
      <c r="DLG43" s="636"/>
      <c r="DLH43" s="636"/>
      <c r="DLI43" s="636"/>
      <c r="DLJ43" s="636"/>
      <c r="DLK43" s="636"/>
      <c r="DLL43" s="636"/>
      <c r="DLM43" s="636"/>
      <c r="DLN43" s="636"/>
      <c r="DLO43" s="636"/>
      <c r="DLP43" s="636"/>
      <c r="DLQ43" s="636"/>
      <c r="DLR43" s="636"/>
      <c r="DLS43" s="636"/>
      <c r="DLT43" s="636"/>
      <c r="DLU43" s="636"/>
      <c r="DLV43" s="636"/>
      <c r="DLW43" s="636"/>
      <c r="DLX43" s="636"/>
      <c r="DLY43" s="636"/>
      <c r="DLZ43" s="636"/>
      <c r="DMA43" s="636"/>
      <c r="DMB43" s="636"/>
      <c r="DMC43" s="636"/>
      <c r="DMD43" s="636"/>
      <c r="DME43" s="636"/>
      <c r="DMF43" s="636"/>
      <c r="DMG43" s="636"/>
      <c r="DMH43" s="636"/>
      <c r="DMI43" s="636"/>
      <c r="DMJ43" s="636"/>
      <c r="DMK43" s="636"/>
      <c r="DML43" s="636"/>
      <c r="DMM43" s="636"/>
      <c r="DMN43" s="636"/>
      <c r="DMO43" s="636"/>
      <c r="DMP43" s="636"/>
      <c r="DMQ43" s="636"/>
      <c r="DMR43" s="636"/>
      <c r="DMS43" s="636"/>
      <c r="DMT43" s="636"/>
      <c r="DMU43" s="636"/>
      <c r="DMV43" s="636"/>
      <c r="DMW43" s="636"/>
      <c r="DMX43" s="636"/>
      <c r="DMY43" s="636"/>
      <c r="DMZ43" s="636"/>
      <c r="DNA43" s="636"/>
      <c r="DNB43" s="636"/>
      <c r="DNC43" s="636"/>
      <c r="DND43" s="636"/>
      <c r="DNE43" s="636"/>
      <c r="DNF43" s="636"/>
      <c r="DNG43" s="636"/>
      <c r="DNH43" s="636"/>
      <c r="DNI43" s="636"/>
      <c r="DNJ43" s="636"/>
      <c r="DNK43" s="636"/>
      <c r="DNL43" s="636"/>
      <c r="DNM43" s="636"/>
      <c r="DNN43" s="636"/>
      <c r="DNO43" s="636"/>
      <c r="DNP43" s="636"/>
      <c r="DNQ43" s="636"/>
      <c r="DNR43" s="636"/>
      <c r="DNS43" s="636"/>
      <c r="DNT43" s="636"/>
      <c r="DNU43" s="636"/>
      <c r="DNV43" s="636"/>
      <c r="DNW43" s="636"/>
      <c r="DNX43" s="636"/>
      <c r="DNY43" s="636"/>
      <c r="DNZ43" s="636"/>
      <c r="DOA43" s="636"/>
      <c r="DOB43" s="636"/>
      <c r="DOC43" s="636"/>
      <c r="DOD43" s="636"/>
      <c r="DOE43" s="636"/>
      <c r="DOF43" s="636"/>
      <c r="DOG43" s="636"/>
      <c r="DOH43" s="636"/>
      <c r="DOI43" s="636"/>
      <c r="DOJ43" s="636"/>
      <c r="DOK43" s="636"/>
      <c r="DOL43" s="636"/>
      <c r="DOM43" s="636"/>
      <c r="DON43" s="636"/>
      <c r="DOO43" s="636"/>
      <c r="DOP43" s="636"/>
      <c r="DOQ43" s="636"/>
      <c r="DOR43" s="636"/>
      <c r="DOS43" s="636"/>
      <c r="DOT43" s="636"/>
      <c r="DOU43" s="636"/>
      <c r="DOV43" s="636"/>
      <c r="DOW43" s="636"/>
      <c r="DOX43" s="636"/>
      <c r="DOY43" s="636"/>
      <c r="DOZ43" s="636"/>
      <c r="DPA43" s="636"/>
      <c r="DPB43" s="636"/>
      <c r="DPC43" s="636"/>
      <c r="DPD43" s="636"/>
      <c r="DPE43" s="636"/>
      <c r="DPF43" s="636"/>
      <c r="DPG43" s="636"/>
      <c r="DPH43" s="636"/>
      <c r="DPI43" s="636"/>
      <c r="DPJ43" s="636"/>
      <c r="DPK43" s="636"/>
      <c r="DPL43" s="636"/>
      <c r="DPM43" s="636"/>
      <c r="DPN43" s="636"/>
      <c r="DPO43" s="636"/>
      <c r="DPP43" s="636"/>
      <c r="DPQ43" s="636"/>
      <c r="DPR43" s="636"/>
      <c r="DPS43" s="636"/>
      <c r="DPT43" s="636"/>
      <c r="DPU43" s="636"/>
      <c r="DPV43" s="636"/>
      <c r="DPW43" s="636"/>
      <c r="DPX43" s="636"/>
      <c r="DPY43" s="636"/>
      <c r="DPZ43" s="636"/>
      <c r="DQA43" s="636"/>
      <c r="DQB43" s="636"/>
      <c r="DQC43" s="636"/>
      <c r="DQD43" s="636"/>
      <c r="DQE43" s="636"/>
      <c r="DQF43" s="636"/>
      <c r="DQG43" s="636"/>
      <c r="DQH43" s="636"/>
      <c r="DQI43" s="636"/>
      <c r="DQJ43" s="636"/>
      <c r="DQK43" s="636"/>
      <c r="DQL43" s="636"/>
      <c r="DQM43" s="636"/>
      <c r="DQN43" s="636"/>
      <c r="DQO43" s="636"/>
      <c r="DQP43" s="636"/>
      <c r="DQQ43" s="636"/>
      <c r="DQR43" s="636"/>
      <c r="DQS43" s="636"/>
      <c r="DQT43" s="636"/>
      <c r="DQU43" s="636"/>
      <c r="DQV43" s="636"/>
      <c r="DQW43" s="636"/>
      <c r="DQX43" s="636"/>
      <c r="DQY43" s="636"/>
      <c r="DQZ43" s="636"/>
      <c r="DRA43" s="636"/>
      <c r="DRB43" s="636"/>
      <c r="DRC43" s="636"/>
      <c r="DRD43" s="636"/>
      <c r="DRE43" s="636"/>
      <c r="DRF43" s="636"/>
      <c r="DRG43" s="636"/>
      <c r="DRH43" s="636"/>
      <c r="DRI43" s="636"/>
      <c r="DRJ43" s="636"/>
      <c r="DRK43" s="636"/>
      <c r="DRL43" s="636"/>
      <c r="DRM43" s="636"/>
      <c r="DRN43" s="636"/>
      <c r="DRO43" s="636"/>
      <c r="DRP43" s="636"/>
      <c r="DRQ43" s="636"/>
      <c r="DRR43" s="636"/>
      <c r="DRS43" s="636"/>
      <c r="DRT43" s="636"/>
      <c r="DRU43" s="636"/>
      <c r="DRV43" s="636"/>
      <c r="DRW43" s="636"/>
      <c r="DRX43" s="636"/>
      <c r="DRY43" s="636"/>
      <c r="DRZ43" s="636"/>
      <c r="DSA43" s="636"/>
      <c r="DSB43" s="636"/>
      <c r="DSC43" s="636"/>
      <c r="DSD43" s="636"/>
      <c r="DSE43" s="636"/>
      <c r="DSF43" s="636"/>
      <c r="DSG43" s="636"/>
      <c r="DSH43" s="636"/>
      <c r="DSI43" s="636"/>
      <c r="DSJ43" s="636"/>
      <c r="DSK43" s="636"/>
      <c r="DSL43" s="636"/>
      <c r="DSM43" s="636"/>
      <c r="DSN43" s="636"/>
      <c r="DSO43" s="636"/>
      <c r="DSP43" s="636"/>
      <c r="DSQ43" s="636"/>
      <c r="DSR43" s="636"/>
      <c r="DSS43" s="636"/>
      <c r="DST43" s="636"/>
      <c r="DSU43" s="636"/>
      <c r="DSV43" s="636"/>
      <c r="DSW43" s="636"/>
      <c r="DSX43" s="636"/>
      <c r="DSY43" s="636"/>
      <c r="DSZ43" s="636"/>
      <c r="DTA43" s="636"/>
      <c r="DTB43" s="636"/>
      <c r="DTC43" s="636"/>
      <c r="DTD43" s="636"/>
      <c r="DTE43" s="636"/>
      <c r="DTF43" s="636"/>
      <c r="DTG43" s="636"/>
      <c r="DTH43" s="636"/>
      <c r="DTI43" s="636"/>
      <c r="DTJ43" s="636"/>
      <c r="DTK43" s="636"/>
      <c r="DTL43" s="636"/>
      <c r="DTM43" s="636"/>
      <c r="DTN43" s="636"/>
      <c r="DTO43" s="636"/>
      <c r="DTP43" s="636"/>
      <c r="DTQ43" s="636"/>
      <c r="DTR43" s="636"/>
      <c r="DTS43" s="636"/>
      <c r="DTT43" s="636"/>
      <c r="DTU43" s="636"/>
      <c r="DTV43" s="636"/>
      <c r="DTW43" s="636"/>
      <c r="DTX43" s="636"/>
      <c r="DTY43" s="636"/>
      <c r="DTZ43" s="636"/>
      <c r="DUA43" s="636"/>
      <c r="DUB43" s="636"/>
      <c r="DUC43" s="636"/>
      <c r="DUD43" s="636"/>
      <c r="DUE43" s="636"/>
      <c r="DUF43" s="636"/>
      <c r="DUG43" s="636"/>
      <c r="DUH43" s="636"/>
      <c r="DUI43" s="636"/>
      <c r="DUJ43" s="636"/>
      <c r="DUK43" s="636"/>
      <c r="DUL43" s="636"/>
      <c r="DUM43" s="636"/>
      <c r="DUN43" s="636"/>
      <c r="DUO43" s="636"/>
      <c r="DUP43" s="636"/>
      <c r="DUQ43" s="636"/>
      <c r="DUR43" s="636"/>
      <c r="DUS43" s="636"/>
      <c r="DUT43" s="636"/>
      <c r="DUU43" s="636"/>
      <c r="DUV43" s="636"/>
      <c r="DUW43" s="636"/>
      <c r="DUX43" s="636"/>
      <c r="DUY43" s="636"/>
      <c r="DUZ43" s="636"/>
      <c r="DVA43" s="636"/>
      <c r="DVB43" s="636"/>
      <c r="DVC43" s="636"/>
      <c r="DVD43" s="636"/>
      <c r="DVE43" s="636"/>
      <c r="DVF43" s="636"/>
      <c r="DVG43" s="636"/>
      <c r="DVH43" s="636"/>
      <c r="DVI43" s="636"/>
      <c r="DVJ43" s="636"/>
      <c r="DVK43" s="636"/>
      <c r="DVL43" s="636"/>
      <c r="DVM43" s="636"/>
      <c r="DVN43" s="636"/>
      <c r="DVO43" s="636"/>
      <c r="DVP43" s="636"/>
      <c r="DVQ43" s="636"/>
      <c r="DVR43" s="636"/>
      <c r="DVS43" s="636"/>
      <c r="DVT43" s="636"/>
      <c r="DVU43" s="636"/>
      <c r="DVV43" s="636"/>
      <c r="DVW43" s="636"/>
      <c r="DVX43" s="636"/>
      <c r="DVY43" s="636"/>
      <c r="DVZ43" s="636"/>
      <c r="DWA43" s="636"/>
      <c r="DWB43" s="636"/>
      <c r="DWC43" s="636"/>
      <c r="DWD43" s="636"/>
      <c r="DWE43" s="636"/>
      <c r="DWF43" s="636"/>
      <c r="DWG43" s="636"/>
      <c r="DWH43" s="636"/>
      <c r="DWI43" s="636"/>
      <c r="DWJ43" s="636"/>
      <c r="DWK43" s="636"/>
      <c r="DWL43" s="636"/>
      <c r="DWM43" s="636"/>
      <c r="DWN43" s="636"/>
      <c r="DWO43" s="636"/>
      <c r="DWP43" s="636"/>
      <c r="DWQ43" s="636"/>
      <c r="DWR43" s="636"/>
      <c r="DWS43" s="636"/>
      <c r="DWT43" s="636"/>
      <c r="DWU43" s="636"/>
      <c r="DWV43" s="636"/>
      <c r="DWW43" s="636"/>
      <c r="DWX43" s="636"/>
      <c r="DWY43" s="636"/>
      <c r="DWZ43" s="636"/>
      <c r="DXA43" s="636"/>
      <c r="DXB43" s="636"/>
      <c r="DXC43" s="636"/>
      <c r="DXD43" s="636"/>
      <c r="DXE43" s="636"/>
      <c r="DXF43" s="636"/>
      <c r="DXG43" s="636"/>
      <c r="DXH43" s="636"/>
      <c r="DXI43" s="636"/>
      <c r="DXJ43" s="636"/>
      <c r="DXK43" s="636"/>
      <c r="DXL43" s="636"/>
      <c r="DXM43" s="636"/>
      <c r="DXN43" s="636"/>
      <c r="DXO43" s="636"/>
      <c r="DXP43" s="636"/>
      <c r="DXQ43" s="636"/>
      <c r="DXR43" s="636"/>
      <c r="DXS43" s="636"/>
      <c r="DXT43" s="636"/>
      <c r="DXU43" s="636"/>
      <c r="DXV43" s="636"/>
      <c r="DXW43" s="636"/>
      <c r="DXX43" s="636"/>
      <c r="DXY43" s="636"/>
      <c r="DXZ43" s="636"/>
      <c r="DYA43" s="636"/>
      <c r="DYB43" s="636"/>
      <c r="DYC43" s="636"/>
      <c r="DYD43" s="636"/>
      <c r="DYE43" s="636"/>
      <c r="DYF43" s="636"/>
      <c r="DYG43" s="636"/>
      <c r="DYH43" s="636"/>
      <c r="DYI43" s="636"/>
      <c r="DYJ43" s="636"/>
      <c r="DYK43" s="636"/>
      <c r="DYL43" s="636"/>
      <c r="DYM43" s="636"/>
      <c r="DYN43" s="636"/>
      <c r="DYO43" s="636"/>
      <c r="DYP43" s="636"/>
      <c r="DYQ43" s="636"/>
      <c r="DYR43" s="636"/>
      <c r="DYS43" s="636"/>
      <c r="DYT43" s="636"/>
      <c r="DYU43" s="636"/>
      <c r="DYV43" s="636"/>
      <c r="DYW43" s="636"/>
      <c r="DYX43" s="636"/>
      <c r="DYY43" s="636"/>
      <c r="DYZ43" s="636"/>
      <c r="DZA43" s="636"/>
      <c r="DZB43" s="636"/>
      <c r="DZC43" s="636"/>
      <c r="DZD43" s="636"/>
      <c r="DZE43" s="636"/>
      <c r="DZF43" s="636"/>
      <c r="DZG43" s="636"/>
      <c r="DZH43" s="636"/>
      <c r="DZI43" s="636"/>
      <c r="DZJ43" s="636"/>
      <c r="DZK43" s="636"/>
      <c r="DZL43" s="636"/>
      <c r="DZM43" s="636"/>
      <c r="DZN43" s="636"/>
      <c r="DZO43" s="636"/>
      <c r="DZP43" s="636"/>
      <c r="DZQ43" s="636"/>
      <c r="DZR43" s="636"/>
      <c r="DZS43" s="636"/>
      <c r="DZT43" s="636"/>
      <c r="DZU43" s="636"/>
      <c r="DZV43" s="636"/>
      <c r="DZW43" s="636"/>
      <c r="DZX43" s="636"/>
      <c r="DZY43" s="636"/>
      <c r="DZZ43" s="636"/>
      <c r="EAA43" s="636"/>
      <c r="EAB43" s="636"/>
      <c r="EAC43" s="636"/>
      <c r="EAD43" s="636"/>
      <c r="EAE43" s="636"/>
      <c r="EAF43" s="636"/>
      <c r="EAG43" s="636"/>
      <c r="EAH43" s="636"/>
      <c r="EAI43" s="636"/>
      <c r="EAJ43" s="636"/>
      <c r="EAK43" s="636"/>
      <c r="EAL43" s="636"/>
      <c r="EAM43" s="636"/>
      <c r="EAN43" s="636"/>
      <c r="EAO43" s="636"/>
      <c r="EAP43" s="636"/>
      <c r="EAQ43" s="636"/>
      <c r="EAR43" s="636"/>
      <c r="EAS43" s="636"/>
      <c r="EAT43" s="636"/>
      <c r="EAU43" s="636"/>
      <c r="EAV43" s="636"/>
      <c r="EAW43" s="636"/>
      <c r="EAX43" s="636"/>
      <c r="EAY43" s="636"/>
      <c r="EAZ43" s="636"/>
      <c r="EBA43" s="636"/>
      <c r="EBB43" s="636"/>
      <c r="EBC43" s="636"/>
      <c r="EBD43" s="636"/>
      <c r="EBE43" s="636"/>
      <c r="EBF43" s="636"/>
      <c r="EBG43" s="636"/>
      <c r="EBH43" s="636"/>
      <c r="EBI43" s="636"/>
      <c r="EBJ43" s="636"/>
      <c r="EBK43" s="636"/>
      <c r="EBL43" s="636"/>
      <c r="EBM43" s="636"/>
      <c r="EBN43" s="636"/>
      <c r="EBO43" s="636"/>
      <c r="EBP43" s="636"/>
      <c r="EBQ43" s="636"/>
      <c r="EBR43" s="636"/>
      <c r="EBS43" s="636"/>
      <c r="EBT43" s="636"/>
      <c r="EBU43" s="636"/>
      <c r="EBV43" s="636"/>
      <c r="EBW43" s="636"/>
      <c r="EBX43" s="636"/>
      <c r="EBY43" s="636"/>
      <c r="EBZ43" s="636"/>
      <c r="ECA43" s="636"/>
      <c r="ECB43" s="636"/>
      <c r="ECC43" s="636"/>
      <c r="ECD43" s="636"/>
      <c r="ECE43" s="636"/>
      <c r="ECF43" s="636"/>
      <c r="ECG43" s="636"/>
      <c r="ECH43" s="636"/>
      <c r="ECI43" s="636"/>
      <c r="ECJ43" s="636"/>
      <c r="ECK43" s="636"/>
      <c r="ECL43" s="636"/>
      <c r="ECM43" s="636"/>
      <c r="ECN43" s="636"/>
      <c r="ECO43" s="636"/>
      <c r="ECP43" s="636"/>
      <c r="ECQ43" s="636"/>
      <c r="ECR43" s="636"/>
      <c r="ECS43" s="636"/>
      <c r="ECT43" s="636"/>
      <c r="ECU43" s="636"/>
      <c r="ECV43" s="636"/>
      <c r="ECW43" s="636"/>
      <c r="ECX43" s="636"/>
      <c r="ECY43" s="636"/>
      <c r="ECZ43" s="636"/>
      <c r="EDA43" s="636"/>
      <c r="EDB43" s="636"/>
      <c r="EDC43" s="636"/>
      <c r="EDD43" s="636"/>
      <c r="EDE43" s="636"/>
      <c r="EDF43" s="636"/>
      <c r="EDG43" s="636"/>
      <c r="EDH43" s="636"/>
      <c r="EDI43" s="636"/>
      <c r="EDJ43" s="636"/>
      <c r="EDK43" s="636"/>
      <c r="EDL43" s="636"/>
      <c r="EDM43" s="636"/>
      <c r="EDN43" s="636"/>
      <c r="EDO43" s="636"/>
      <c r="EDP43" s="636"/>
      <c r="EDQ43" s="636"/>
      <c r="EDR43" s="636"/>
      <c r="EDS43" s="636"/>
      <c r="EDT43" s="636"/>
      <c r="EDU43" s="636"/>
      <c r="EDV43" s="636"/>
      <c r="EDW43" s="636"/>
      <c r="EDX43" s="636"/>
      <c r="EDY43" s="636"/>
      <c r="EDZ43" s="636"/>
      <c r="EEA43" s="636"/>
      <c r="EEB43" s="636"/>
      <c r="EEC43" s="636"/>
      <c r="EED43" s="636"/>
      <c r="EEE43" s="636"/>
      <c r="EEF43" s="636"/>
      <c r="EEG43" s="636"/>
      <c r="EEH43" s="636"/>
      <c r="EEI43" s="636"/>
      <c r="EEJ43" s="636"/>
      <c r="EEK43" s="636"/>
      <c r="EEL43" s="636"/>
      <c r="EEM43" s="636"/>
      <c r="EEN43" s="636"/>
      <c r="EEO43" s="636"/>
      <c r="EEP43" s="636"/>
      <c r="EEQ43" s="636"/>
      <c r="EER43" s="636"/>
      <c r="EES43" s="636"/>
      <c r="EET43" s="636"/>
      <c r="EEU43" s="636"/>
      <c r="EEV43" s="636"/>
      <c r="EEW43" s="636"/>
      <c r="EEX43" s="636"/>
      <c r="EEY43" s="636"/>
      <c r="EEZ43" s="636"/>
      <c r="EFA43" s="636"/>
      <c r="EFB43" s="636"/>
      <c r="EFC43" s="636"/>
      <c r="EFD43" s="636"/>
      <c r="EFE43" s="636"/>
      <c r="EFF43" s="636"/>
      <c r="EFG43" s="636"/>
      <c r="EFH43" s="636"/>
      <c r="EFI43" s="636"/>
      <c r="EFJ43" s="636"/>
      <c r="EFK43" s="636"/>
      <c r="EFL43" s="636"/>
      <c r="EFM43" s="636"/>
      <c r="EFN43" s="636"/>
      <c r="EFO43" s="636"/>
      <c r="EFP43" s="636"/>
      <c r="EFQ43" s="636"/>
      <c r="EFR43" s="636"/>
      <c r="EFS43" s="636"/>
      <c r="EFT43" s="636"/>
      <c r="EFU43" s="636"/>
      <c r="EFV43" s="636"/>
      <c r="EFW43" s="636"/>
      <c r="EFX43" s="636"/>
      <c r="EFY43" s="636"/>
      <c r="EFZ43" s="636"/>
      <c r="EGA43" s="636"/>
      <c r="EGB43" s="636"/>
      <c r="EGC43" s="636"/>
      <c r="EGD43" s="636"/>
      <c r="EGE43" s="636"/>
      <c r="EGF43" s="636"/>
      <c r="EGG43" s="636"/>
      <c r="EGH43" s="636"/>
      <c r="EGI43" s="636"/>
      <c r="EGJ43" s="636"/>
      <c r="EGK43" s="636"/>
      <c r="EGL43" s="636"/>
      <c r="EGM43" s="636"/>
      <c r="EGN43" s="636"/>
      <c r="EGO43" s="636"/>
      <c r="EGP43" s="636"/>
      <c r="EGQ43" s="636"/>
      <c r="EGR43" s="636"/>
      <c r="EGS43" s="636"/>
      <c r="EGT43" s="636"/>
      <c r="EGU43" s="636"/>
      <c r="EGV43" s="636"/>
      <c r="EGW43" s="636"/>
      <c r="EGX43" s="636"/>
      <c r="EGY43" s="636"/>
      <c r="EGZ43" s="636"/>
      <c r="EHA43" s="636"/>
      <c r="EHB43" s="636"/>
      <c r="EHC43" s="636"/>
      <c r="EHD43" s="636"/>
      <c r="EHE43" s="636"/>
      <c r="EHF43" s="636"/>
      <c r="EHG43" s="636"/>
      <c r="EHH43" s="636"/>
      <c r="EHI43" s="636"/>
      <c r="EHJ43" s="636"/>
      <c r="EHK43" s="636"/>
      <c r="EHL43" s="636"/>
      <c r="EHM43" s="636"/>
      <c r="EHN43" s="636"/>
      <c r="EHO43" s="636"/>
      <c r="EHP43" s="636"/>
      <c r="EHQ43" s="636"/>
      <c r="EHR43" s="636"/>
      <c r="EHS43" s="636"/>
      <c r="EHT43" s="636"/>
      <c r="EHU43" s="636"/>
      <c r="EHV43" s="636"/>
      <c r="EHW43" s="636"/>
      <c r="EHX43" s="636"/>
      <c r="EHY43" s="636"/>
      <c r="EHZ43" s="636"/>
      <c r="EIA43" s="636"/>
      <c r="EIB43" s="636"/>
      <c r="EIC43" s="636"/>
      <c r="EID43" s="636"/>
      <c r="EIE43" s="636"/>
      <c r="EIF43" s="636"/>
      <c r="EIG43" s="636"/>
      <c r="EIH43" s="636"/>
      <c r="EII43" s="636"/>
      <c r="EIJ43" s="636"/>
      <c r="EIK43" s="636"/>
      <c r="EIL43" s="636"/>
      <c r="EIM43" s="636"/>
      <c r="EIN43" s="636"/>
      <c r="EIO43" s="636"/>
      <c r="EIP43" s="636"/>
      <c r="EIQ43" s="636"/>
      <c r="EIR43" s="636"/>
      <c r="EIS43" s="636"/>
      <c r="EIT43" s="636"/>
      <c r="EIU43" s="636"/>
      <c r="EIV43" s="636"/>
      <c r="EIW43" s="636"/>
      <c r="EIX43" s="636"/>
      <c r="EIY43" s="636"/>
      <c r="EIZ43" s="636"/>
      <c r="EJA43" s="636"/>
      <c r="EJB43" s="636"/>
      <c r="EJC43" s="636"/>
      <c r="EJD43" s="636"/>
      <c r="EJE43" s="636"/>
      <c r="EJF43" s="636"/>
      <c r="EJG43" s="636"/>
      <c r="EJH43" s="636"/>
      <c r="EJI43" s="636"/>
      <c r="EJJ43" s="636"/>
      <c r="EJK43" s="636"/>
      <c r="EJL43" s="636"/>
      <c r="EJM43" s="636"/>
      <c r="EJN43" s="636"/>
      <c r="EJO43" s="636"/>
      <c r="EJP43" s="636"/>
      <c r="EJQ43" s="636"/>
      <c r="EJR43" s="636"/>
      <c r="EJS43" s="636"/>
      <c r="EJT43" s="636"/>
      <c r="EJU43" s="636"/>
      <c r="EJV43" s="636"/>
      <c r="EJW43" s="636"/>
      <c r="EJX43" s="636"/>
      <c r="EJY43" s="636"/>
      <c r="EJZ43" s="636"/>
      <c r="EKA43" s="636"/>
      <c r="EKB43" s="636"/>
      <c r="EKC43" s="636"/>
      <c r="EKD43" s="636"/>
      <c r="EKE43" s="636"/>
      <c r="EKF43" s="636"/>
      <c r="EKG43" s="636"/>
      <c r="EKH43" s="636"/>
      <c r="EKI43" s="636"/>
      <c r="EKJ43" s="636"/>
      <c r="EKK43" s="636"/>
      <c r="EKL43" s="636"/>
      <c r="EKM43" s="636"/>
      <c r="EKN43" s="636"/>
      <c r="EKO43" s="636"/>
      <c r="EKP43" s="636"/>
      <c r="EKQ43" s="636"/>
      <c r="EKR43" s="636"/>
      <c r="EKS43" s="636"/>
      <c r="EKT43" s="636"/>
      <c r="EKU43" s="636"/>
      <c r="EKV43" s="636"/>
      <c r="EKW43" s="636"/>
      <c r="EKX43" s="636"/>
      <c r="EKY43" s="636"/>
      <c r="EKZ43" s="636"/>
      <c r="ELA43" s="636"/>
      <c r="ELB43" s="636"/>
      <c r="ELC43" s="636"/>
      <c r="ELD43" s="636"/>
      <c r="ELE43" s="636"/>
      <c r="ELF43" s="636"/>
      <c r="ELG43" s="636"/>
      <c r="ELH43" s="636"/>
      <c r="ELI43" s="636"/>
      <c r="ELJ43" s="636"/>
      <c r="ELK43" s="636"/>
      <c r="ELL43" s="636"/>
      <c r="ELM43" s="636"/>
      <c r="ELN43" s="636"/>
      <c r="ELO43" s="636"/>
      <c r="ELP43" s="636"/>
      <c r="ELQ43" s="636"/>
      <c r="ELR43" s="636"/>
      <c r="ELS43" s="636"/>
      <c r="ELT43" s="636"/>
      <c r="ELU43" s="636"/>
      <c r="ELV43" s="636"/>
      <c r="ELW43" s="636"/>
      <c r="ELX43" s="636"/>
      <c r="ELY43" s="636"/>
      <c r="ELZ43" s="636"/>
      <c r="EMA43" s="636"/>
      <c r="EMB43" s="636"/>
      <c r="EMC43" s="636"/>
      <c r="EMD43" s="636"/>
      <c r="EME43" s="636"/>
      <c r="EMF43" s="636"/>
      <c r="EMG43" s="636"/>
      <c r="EMH43" s="636"/>
      <c r="EMI43" s="636"/>
      <c r="EMJ43" s="636"/>
      <c r="EMK43" s="636"/>
      <c r="EML43" s="636"/>
      <c r="EMM43" s="636"/>
      <c r="EMN43" s="636"/>
      <c r="EMO43" s="636"/>
      <c r="EMP43" s="636"/>
      <c r="EMQ43" s="636"/>
      <c r="EMR43" s="636"/>
      <c r="EMS43" s="636"/>
      <c r="EMT43" s="636"/>
      <c r="EMU43" s="636"/>
      <c r="EMV43" s="636"/>
      <c r="EMW43" s="636"/>
      <c r="EMX43" s="636"/>
      <c r="EMY43" s="636"/>
      <c r="EMZ43" s="636"/>
      <c r="ENA43" s="636"/>
      <c r="ENB43" s="636"/>
      <c r="ENC43" s="636"/>
      <c r="END43" s="636"/>
      <c r="ENE43" s="636"/>
      <c r="ENF43" s="636"/>
      <c r="ENG43" s="636"/>
      <c r="ENH43" s="636"/>
      <c r="ENI43" s="636"/>
      <c r="ENJ43" s="636"/>
      <c r="ENK43" s="636"/>
      <c r="ENL43" s="636"/>
      <c r="ENM43" s="636"/>
      <c r="ENN43" s="636"/>
      <c r="ENO43" s="636"/>
      <c r="ENP43" s="636"/>
      <c r="ENQ43" s="636"/>
      <c r="ENR43" s="636"/>
      <c r="ENS43" s="636"/>
      <c r="ENT43" s="636"/>
      <c r="ENU43" s="636"/>
      <c r="ENV43" s="636"/>
      <c r="ENW43" s="636"/>
      <c r="ENX43" s="636"/>
      <c r="ENY43" s="636"/>
      <c r="ENZ43" s="636"/>
      <c r="EOA43" s="636"/>
      <c r="EOB43" s="636"/>
      <c r="EOC43" s="636"/>
      <c r="EOD43" s="636"/>
      <c r="EOE43" s="636"/>
      <c r="EOF43" s="636"/>
      <c r="EOG43" s="636"/>
      <c r="EOH43" s="636"/>
      <c r="EOI43" s="636"/>
      <c r="EOJ43" s="636"/>
      <c r="EOK43" s="636"/>
      <c r="EOL43" s="636"/>
      <c r="EOM43" s="636"/>
      <c r="EON43" s="636"/>
      <c r="EOO43" s="636"/>
      <c r="EOP43" s="636"/>
      <c r="EOQ43" s="636"/>
      <c r="EOR43" s="636"/>
      <c r="EOS43" s="636"/>
      <c r="EOT43" s="636"/>
      <c r="EOU43" s="636"/>
      <c r="EOV43" s="636"/>
      <c r="EOW43" s="636"/>
      <c r="EOX43" s="636"/>
      <c r="EOY43" s="636"/>
      <c r="EOZ43" s="636"/>
      <c r="EPA43" s="636"/>
      <c r="EPB43" s="636"/>
      <c r="EPC43" s="636"/>
      <c r="EPD43" s="636"/>
      <c r="EPE43" s="636"/>
      <c r="EPF43" s="636"/>
      <c r="EPG43" s="636"/>
      <c r="EPH43" s="636"/>
      <c r="EPI43" s="636"/>
      <c r="EPJ43" s="636"/>
      <c r="EPK43" s="636"/>
      <c r="EPL43" s="636"/>
      <c r="EPM43" s="636"/>
      <c r="EPN43" s="636"/>
      <c r="EPO43" s="636"/>
      <c r="EPP43" s="636"/>
      <c r="EPQ43" s="636"/>
      <c r="EPR43" s="636"/>
      <c r="EPS43" s="636"/>
      <c r="EPT43" s="636"/>
      <c r="EPU43" s="636"/>
      <c r="EPV43" s="636"/>
      <c r="EPW43" s="636"/>
      <c r="EPX43" s="636"/>
      <c r="EPY43" s="636"/>
      <c r="EPZ43" s="636"/>
      <c r="EQA43" s="636"/>
      <c r="EQB43" s="636"/>
      <c r="EQC43" s="636"/>
      <c r="EQD43" s="636"/>
      <c r="EQE43" s="636"/>
      <c r="EQF43" s="636"/>
      <c r="EQG43" s="636"/>
      <c r="EQH43" s="636"/>
      <c r="EQI43" s="636"/>
      <c r="EQJ43" s="636"/>
      <c r="EQK43" s="636"/>
      <c r="EQL43" s="636"/>
      <c r="EQM43" s="636"/>
      <c r="EQN43" s="636"/>
      <c r="EQO43" s="636"/>
      <c r="EQP43" s="636"/>
      <c r="EQQ43" s="636"/>
      <c r="EQR43" s="636"/>
      <c r="EQS43" s="636"/>
      <c r="EQT43" s="636"/>
      <c r="EQU43" s="636"/>
      <c r="EQV43" s="636"/>
      <c r="EQW43" s="636"/>
      <c r="EQX43" s="636"/>
      <c r="EQY43" s="636"/>
      <c r="EQZ43" s="636"/>
      <c r="ERA43" s="636"/>
      <c r="ERB43" s="636"/>
      <c r="ERC43" s="636"/>
      <c r="ERD43" s="636"/>
      <c r="ERE43" s="636"/>
      <c r="ERF43" s="636"/>
      <c r="ERG43" s="636"/>
      <c r="ERH43" s="636"/>
      <c r="ERI43" s="636"/>
      <c r="ERJ43" s="636"/>
      <c r="ERK43" s="636"/>
      <c r="ERL43" s="636"/>
      <c r="ERM43" s="636"/>
      <c r="ERN43" s="636"/>
      <c r="ERO43" s="636"/>
      <c r="ERP43" s="636"/>
      <c r="ERQ43" s="636"/>
      <c r="ERR43" s="636"/>
      <c r="ERS43" s="636"/>
      <c r="ERT43" s="636"/>
      <c r="ERU43" s="636"/>
      <c r="ERV43" s="636"/>
      <c r="ERW43" s="636"/>
      <c r="ERX43" s="636"/>
      <c r="ERY43" s="636"/>
      <c r="ERZ43" s="636"/>
      <c r="ESA43" s="636"/>
      <c r="ESB43" s="636"/>
      <c r="ESC43" s="636"/>
      <c r="ESD43" s="636"/>
      <c r="ESE43" s="636"/>
      <c r="ESF43" s="636"/>
      <c r="ESG43" s="636"/>
      <c r="ESH43" s="636"/>
      <c r="ESI43" s="636"/>
      <c r="ESJ43" s="636"/>
      <c r="ESK43" s="636"/>
      <c r="ESL43" s="636"/>
      <c r="ESM43" s="636"/>
      <c r="ESN43" s="636"/>
      <c r="ESO43" s="636"/>
      <c r="ESP43" s="636"/>
      <c r="ESQ43" s="636"/>
      <c r="ESR43" s="636"/>
      <c r="ESS43" s="636"/>
      <c r="EST43" s="636"/>
      <c r="ESU43" s="636"/>
      <c r="ESV43" s="636"/>
      <c r="ESW43" s="636"/>
      <c r="ESX43" s="636"/>
      <c r="ESY43" s="636"/>
      <c r="ESZ43" s="636"/>
      <c r="ETA43" s="636"/>
      <c r="ETB43" s="636"/>
      <c r="ETC43" s="636"/>
      <c r="ETD43" s="636"/>
      <c r="ETE43" s="636"/>
      <c r="ETF43" s="636"/>
      <c r="ETG43" s="636"/>
      <c r="ETH43" s="636"/>
      <c r="ETI43" s="636"/>
      <c r="ETJ43" s="636"/>
      <c r="ETK43" s="636"/>
      <c r="ETL43" s="636"/>
      <c r="ETM43" s="636"/>
      <c r="ETN43" s="636"/>
      <c r="ETO43" s="636"/>
      <c r="ETP43" s="636"/>
      <c r="ETQ43" s="636"/>
      <c r="ETR43" s="636"/>
      <c r="ETS43" s="636"/>
      <c r="ETT43" s="636"/>
      <c r="ETU43" s="636"/>
      <c r="ETV43" s="636"/>
      <c r="ETW43" s="636"/>
      <c r="ETX43" s="636"/>
      <c r="ETY43" s="636"/>
      <c r="ETZ43" s="636"/>
      <c r="EUA43" s="636"/>
      <c r="EUB43" s="636"/>
      <c r="EUC43" s="636"/>
      <c r="EUD43" s="636"/>
      <c r="EUE43" s="636"/>
      <c r="EUF43" s="636"/>
      <c r="EUG43" s="636"/>
      <c r="EUH43" s="636"/>
      <c r="EUI43" s="636"/>
      <c r="EUJ43" s="636"/>
      <c r="EUK43" s="636"/>
      <c r="EUL43" s="636"/>
      <c r="EUM43" s="636"/>
      <c r="EUN43" s="636"/>
      <c r="EUO43" s="636"/>
      <c r="EUP43" s="636"/>
      <c r="EUQ43" s="636"/>
      <c r="EUR43" s="636"/>
      <c r="EUS43" s="636"/>
      <c r="EUT43" s="636"/>
      <c r="EUU43" s="636"/>
      <c r="EUV43" s="636"/>
      <c r="EUW43" s="636"/>
      <c r="EUX43" s="636"/>
      <c r="EUY43" s="636"/>
      <c r="EUZ43" s="636"/>
      <c r="EVA43" s="636"/>
      <c r="EVB43" s="636"/>
      <c r="EVC43" s="636"/>
      <c r="EVD43" s="636"/>
      <c r="EVE43" s="636"/>
      <c r="EVF43" s="636"/>
      <c r="EVG43" s="636"/>
      <c r="EVH43" s="636"/>
      <c r="EVI43" s="636"/>
      <c r="EVJ43" s="636"/>
      <c r="EVK43" s="636"/>
      <c r="EVL43" s="636"/>
      <c r="EVM43" s="636"/>
      <c r="EVN43" s="636"/>
      <c r="EVO43" s="636"/>
      <c r="EVP43" s="636"/>
      <c r="EVQ43" s="636"/>
      <c r="EVR43" s="636"/>
      <c r="EVS43" s="636"/>
      <c r="EVT43" s="636"/>
      <c r="EVU43" s="636"/>
      <c r="EVV43" s="636"/>
      <c r="EVW43" s="636"/>
      <c r="EVX43" s="636"/>
      <c r="EVY43" s="636"/>
      <c r="EVZ43" s="636"/>
      <c r="EWA43" s="636"/>
      <c r="EWB43" s="636"/>
      <c r="EWC43" s="636"/>
      <c r="EWD43" s="636"/>
      <c r="EWE43" s="636"/>
      <c r="EWF43" s="636"/>
      <c r="EWG43" s="636"/>
      <c r="EWH43" s="636"/>
      <c r="EWI43" s="636"/>
      <c r="EWJ43" s="636"/>
      <c r="EWK43" s="636"/>
      <c r="EWL43" s="636"/>
      <c r="EWM43" s="636"/>
      <c r="EWN43" s="636"/>
      <c r="EWO43" s="636"/>
      <c r="EWP43" s="636"/>
      <c r="EWQ43" s="636"/>
      <c r="EWR43" s="636"/>
      <c r="EWS43" s="636"/>
      <c r="EWT43" s="636"/>
      <c r="EWU43" s="636"/>
      <c r="EWV43" s="636"/>
      <c r="EWW43" s="636"/>
      <c r="EWX43" s="636"/>
      <c r="EWY43" s="636"/>
      <c r="EWZ43" s="636"/>
      <c r="EXA43" s="636"/>
      <c r="EXB43" s="636"/>
      <c r="EXC43" s="636"/>
      <c r="EXD43" s="636"/>
      <c r="EXE43" s="636"/>
      <c r="EXF43" s="636"/>
      <c r="EXG43" s="636"/>
      <c r="EXH43" s="636"/>
      <c r="EXI43" s="636"/>
      <c r="EXJ43" s="636"/>
      <c r="EXK43" s="636"/>
      <c r="EXL43" s="636"/>
      <c r="EXM43" s="636"/>
      <c r="EXN43" s="636"/>
      <c r="EXO43" s="636"/>
      <c r="EXP43" s="636"/>
      <c r="EXQ43" s="636"/>
      <c r="EXR43" s="636"/>
      <c r="EXS43" s="636"/>
      <c r="EXT43" s="636"/>
      <c r="EXU43" s="636"/>
      <c r="EXV43" s="636"/>
      <c r="EXW43" s="636"/>
      <c r="EXX43" s="636"/>
      <c r="EXY43" s="636"/>
      <c r="EXZ43" s="636"/>
      <c r="EYA43" s="636"/>
      <c r="EYB43" s="636"/>
      <c r="EYC43" s="636"/>
      <c r="EYD43" s="636"/>
      <c r="EYE43" s="636"/>
      <c r="EYF43" s="636"/>
      <c r="EYG43" s="636"/>
      <c r="EYH43" s="636"/>
      <c r="EYI43" s="636"/>
      <c r="EYJ43" s="636"/>
      <c r="EYK43" s="636"/>
      <c r="EYL43" s="636"/>
      <c r="EYM43" s="636"/>
      <c r="EYN43" s="636"/>
      <c r="EYO43" s="636"/>
      <c r="EYP43" s="636"/>
      <c r="EYQ43" s="636"/>
      <c r="EYR43" s="636"/>
      <c r="EYS43" s="636"/>
      <c r="EYT43" s="636"/>
      <c r="EYU43" s="636"/>
      <c r="EYV43" s="636"/>
      <c r="EYW43" s="636"/>
      <c r="EYX43" s="636"/>
      <c r="EYY43" s="636"/>
      <c r="EYZ43" s="636"/>
      <c r="EZA43" s="636"/>
      <c r="EZB43" s="636"/>
      <c r="EZC43" s="636"/>
      <c r="EZD43" s="636"/>
      <c r="EZE43" s="636"/>
      <c r="EZF43" s="636"/>
      <c r="EZG43" s="636"/>
      <c r="EZH43" s="636"/>
      <c r="EZI43" s="636"/>
      <c r="EZJ43" s="636"/>
      <c r="EZK43" s="636"/>
      <c r="EZL43" s="636"/>
      <c r="EZM43" s="636"/>
      <c r="EZN43" s="636"/>
      <c r="EZO43" s="636"/>
      <c r="EZP43" s="636"/>
      <c r="EZQ43" s="636"/>
      <c r="EZR43" s="636"/>
      <c r="EZS43" s="636"/>
      <c r="EZT43" s="636"/>
      <c r="EZU43" s="636"/>
      <c r="EZV43" s="636"/>
      <c r="EZW43" s="636"/>
      <c r="EZX43" s="636"/>
      <c r="EZY43" s="636"/>
      <c r="EZZ43" s="636"/>
      <c r="FAA43" s="636"/>
      <c r="FAB43" s="636"/>
      <c r="FAC43" s="636"/>
      <c r="FAD43" s="636"/>
      <c r="FAE43" s="636"/>
      <c r="FAF43" s="636"/>
      <c r="FAG43" s="636"/>
      <c r="FAH43" s="636"/>
      <c r="FAI43" s="636"/>
      <c r="FAJ43" s="636"/>
      <c r="FAK43" s="636"/>
      <c r="FAL43" s="636"/>
      <c r="FAM43" s="636"/>
      <c r="FAN43" s="636"/>
      <c r="FAO43" s="636"/>
      <c r="FAP43" s="636"/>
      <c r="FAQ43" s="636"/>
      <c r="FAR43" s="636"/>
      <c r="FAS43" s="636"/>
      <c r="FAT43" s="636"/>
      <c r="FAU43" s="636"/>
      <c r="FAV43" s="636"/>
      <c r="FAW43" s="636"/>
      <c r="FAX43" s="636"/>
      <c r="FAY43" s="636"/>
      <c r="FAZ43" s="636"/>
      <c r="FBA43" s="636"/>
      <c r="FBB43" s="636"/>
      <c r="FBC43" s="636"/>
      <c r="FBD43" s="636"/>
      <c r="FBE43" s="636"/>
      <c r="FBF43" s="636"/>
      <c r="FBG43" s="636"/>
      <c r="FBH43" s="636"/>
      <c r="FBI43" s="636"/>
      <c r="FBJ43" s="636"/>
      <c r="FBK43" s="636"/>
      <c r="FBL43" s="636"/>
      <c r="FBM43" s="636"/>
      <c r="FBN43" s="636"/>
      <c r="FBO43" s="636"/>
      <c r="FBP43" s="636"/>
      <c r="FBQ43" s="636"/>
      <c r="FBR43" s="636"/>
      <c r="FBS43" s="636"/>
      <c r="FBT43" s="636"/>
      <c r="FBU43" s="636"/>
      <c r="FBV43" s="636"/>
      <c r="FBW43" s="636"/>
      <c r="FBX43" s="636"/>
      <c r="FBY43" s="636"/>
      <c r="FBZ43" s="636"/>
      <c r="FCA43" s="636"/>
      <c r="FCB43" s="636"/>
      <c r="FCC43" s="636"/>
      <c r="FCD43" s="636"/>
      <c r="FCE43" s="636"/>
      <c r="FCF43" s="636"/>
      <c r="FCG43" s="636"/>
      <c r="FCH43" s="636"/>
      <c r="FCI43" s="636"/>
      <c r="FCJ43" s="636"/>
      <c r="FCK43" s="636"/>
      <c r="FCL43" s="636"/>
      <c r="FCM43" s="636"/>
      <c r="FCN43" s="636"/>
      <c r="FCO43" s="636"/>
      <c r="FCP43" s="636"/>
      <c r="FCQ43" s="636"/>
      <c r="FCR43" s="636"/>
      <c r="FCS43" s="636"/>
      <c r="FCT43" s="636"/>
      <c r="FCU43" s="636"/>
      <c r="FCV43" s="636"/>
      <c r="FCW43" s="636"/>
      <c r="FCX43" s="636"/>
      <c r="FCY43" s="636"/>
      <c r="FCZ43" s="636"/>
      <c r="FDA43" s="636"/>
      <c r="FDB43" s="636"/>
      <c r="FDC43" s="636"/>
      <c r="FDD43" s="636"/>
      <c r="FDE43" s="636"/>
      <c r="FDF43" s="636"/>
      <c r="FDG43" s="636"/>
      <c r="FDH43" s="636"/>
      <c r="FDI43" s="636"/>
      <c r="FDJ43" s="636"/>
      <c r="FDK43" s="636"/>
      <c r="FDL43" s="636"/>
      <c r="FDM43" s="636"/>
      <c r="FDN43" s="636"/>
      <c r="FDO43" s="636"/>
      <c r="FDP43" s="636"/>
      <c r="FDQ43" s="636"/>
      <c r="FDR43" s="636"/>
      <c r="FDS43" s="636"/>
      <c r="FDT43" s="636"/>
      <c r="FDU43" s="636"/>
      <c r="FDV43" s="636"/>
      <c r="FDW43" s="636"/>
      <c r="FDX43" s="636"/>
      <c r="FDY43" s="636"/>
      <c r="FDZ43" s="636"/>
      <c r="FEA43" s="636"/>
      <c r="FEB43" s="636"/>
      <c r="FEC43" s="636"/>
      <c r="FED43" s="636"/>
      <c r="FEE43" s="636"/>
      <c r="FEF43" s="636"/>
      <c r="FEG43" s="636"/>
      <c r="FEH43" s="636"/>
      <c r="FEI43" s="636"/>
      <c r="FEJ43" s="636"/>
      <c r="FEK43" s="636"/>
      <c r="FEL43" s="636"/>
      <c r="FEM43" s="636"/>
      <c r="FEN43" s="636"/>
      <c r="FEO43" s="636"/>
      <c r="FEP43" s="636"/>
      <c r="FEQ43" s="636"/>
      <c r="FER43" s="636"/>
      <c r="FES43" s="636"/>
      <c r="FET43" s="636"/>
      <c r="FEU43" s="636"/>
      <c r="FEV43" s="636"/>
      <c r="FEW43" s="636"/>
      <c r="FEX43" s="636"/>
      <c r="FEY43" s="636"/>
      <c r="FEZ43" s="636"/>
      <c r="FFA43" s="636"/>
      <c r="FFB43" s="636"/>
      <c r="FFC43" s="636"/>
      <c r="FFD43" s="636"/>
      <c r="FFE43" s="636"/>
      <c r="FFF43" s="636"/>
      <c r="FFG43" s="636"/>
      <c r="FFH43" s="636"/>
      <c r="FFI43" s="636"/>
      <c r="FFJ43" s="636"/>
      <c r="FFK43" s="636"/>
      <c r="FFL43" s="636"/>
      <c r="FFM43" s="636"/>
      <c r="FFN43" s="636"/>
      <c r="FFO43" s="636"/>
      <c r="FFP43" s="636"/>
      <c r="FFQ43" s="636"/>
      <c r="FFR43" s="636"/>
      <c r="FFS43" s="636"/>
      <c r="FFT43" s="636"/>
      <c r="FFU43" s="636"/>
      <c r="FFV43" s="636"/>
      <c r="FFW43" s="636"/>
      <c r="FFX43" s="636"/>
      <c r="FFY43" s="636"/>
      <c r="FFZ43" s="636"/>
      <c r="FGA43" s="636"/>
      <c r="FGB43" s="636"/>
      <c r="FGC43" s="636"/>
      <c r="FGD43" s="636"/>
      <c r="FGE43" s="636"/>
      <c r="FGF43" s="636"/>
      <c r="FGG43" s="636"/>
      <c r="FGH43" s="636"/>
      <c r="FGI43" s="636"/>
      <c r="FGJ43" s="636"/>
      <c r="FGK43" s="636"/>
      <c r="FGL43" s="636"/>
      <c r="FGM43" s="636"/>
      <c r="FGN43" s="636"/>
      <c r="FGO43" s="636"/>
      <c r="FGP43" s="636"/>
      <c r="FGQ43" s="636"/>
      <c r="FGR43" s="636"/>
      <c r="FGS43" s="636"/>
      <c r="FGT43" s="636"/>
      <c r="FGU43" s="636"/>
      <c r="FGV43" s="636"/>
      <c r="FGW43" s="636"/>
      <c r="FGX43" s="636"/>
      <c r="FGY43" s="636"/>
      <c r="FGZ43" s="636"/>
      <c r="FHA43" s="636"/>
      <c r="FHB43" s="636"/>
      <c r="FHC43" s="636"/>
      <c r="FHD43" s="636"/>
      <c r="FHE43" s="636"/>
      <c r="FHF43" s="636"/>
      <c r="FHG43" s="636"/>
      <c r="FHH43" s="636"/>
      <c r="FHI43" s="636"/>
      <c r="FHJ43" s="636"/>
      <c r="FHK43" s="636"/>
      <c r="FHL43" s="636"/>
      <c r="FHM43" s="636"/>
      <c r="FHN43" s="636"/>
      <c r="FHO43" s="636"/>
      <c r="FHP43" s="636"/>
      <c r="FHQ43" s="636"/>
      <c r="FHR43" s="636"/>
      <c r="FHS43" s="636"/>
      <c r="FHT43" s="636"/>
      <c r="FHU43" s="636"/>
      <c r="FHV43" s="636"/>
      <c r="FHW43" s="636"/>
      <c r="FHX43" s="636"/>
      <c r="FHY43" s="636"/>
      <c r="FHZ43" s="636"/>
      <c r="FIA43" s="636"/>
      <c r="FIB43" s="636"/>
      <c r="FIC43" s="636"/>
      <c r="FID43" s="636"/>
      <c r="FIE43" s="636"/>
      <c r="FIF43" s="636"/>
      <c r="FIG43" s="636"/>
      <c r="FIH43" s="636"/>
      <c r="FII43" s="636"/>
      <c r="FIJ43" s="636"/>
      <c r="FIK43" s="636"/>
      <c r="FIL43" s="636"/>
      <c r="FIM43" s="636"/>
      <c r="FIN43" s="636"/>
      <c r="FIO43" s="636"/>
      <c r="FIP43" s="636"/>
      <c r="FIQ43" s="636"/>
      <c r="FIR43" s="636"/>
      <c r="FIS43" s="636"/>
      <c r="FIT43" s="636"/>
      <c r="FIU43" s="636"/>
      <c r="FIV43" s="636"/>
      <c r="FIW43" s="636"/>
      <c r="FIX43" s="636"/>
      <c r="FIY43" s="636"/>
      <c r="FIZ43" s="636"/>
      <c r="FJA43" s="636"/>
      <c r="FJB43" s="636"/>
      <c r="FJC43" s="636"/>
      <c r="FJD43" s="636"/>
      <c r="FJE43" s="636"/>
      <c r="FJF43" s="636"/>
      <c r="FJG43" s="636"/>
      <c r="FJH43" s="636"/>
      <c r="FJI43" s="636"/>
      <c r="FJJ43" s="636"/>
      <c r="FJK43" s="636"/>
      <c r="FJL43" s="636"/>
      <c r="FJM43" s="636"/>
      <c r="FJN43" s="636"/>
      <c r="FJO43" s="636"/>
      <c r="FJP43" s="636"/>
      <c r="FJQ43" s="636"/>
      <c r="FJR43" s="636"/>
      <c r="FJS43" s="636"/>
      <c r="FJT43" s="636"/>
      <c r="FJU43" s="636"/>
      <c r="FJV43" s="636"/>
      <c r="FJW43" s="636"/>
      <c r="FJX43" s="636"/>
      <c r="FJY43" s="636"/>
      <c r="FJZ43" s="636"/>
      <c r="FKA43" s="636"/>
      <c r="FKB43" s="636"/>
      <c r="FKC43" s="636"/>
      <c r="FKD43" s="636"/>
      <c r="FKE43" s="636"/>
      <c r="FKF43" s="636"/>
      <c r="FKG43" s="636"/>
      <c r="FKH43" s="636"/>
      <c r="FKI43" s="636"/>
      <c r="FKJ43" s="636"/>
      <c r="FKK43" s="636"/>
      <c r="FKL43" s="636"/>
      <c r="FKM43" s="636"/>
      <c r="FKN43" s="636"/>
      <c r="FKO43" s="636"/>
      <c r="FKP43" s="636"/>
      <c r="FKQ43" s="636"/>
      <c r="FKR43" s="636"/>
      <c r="FKS43" s="636"/>
      <c r="FKT43" s="636"/>
      <c r="FKU43" s="636"/>
      <c r="FKV43" s="636"/>
      <c r="FKW43" s="636"/>
      <c r="FKX43" s="636"/>
      <c r="FKY43" s="636"/>
      <c r="FKZ43" s="636"/>
      <c r="FLA43" s="636"/>
      <c r="FLB43" s="636"/>
      <c r="FLC43" s="636"/>
      <c r="FLD43" s="636"/>
      <c r="FLE43" s="636"/>
      <c r="FLF43" s="636"/>
      <c r="FLG43" s="636"/>
      <c r="FLH43" s="636"/>
      <c r="FLI43" s="636"/>
      <c r="FLJ43" s="636"/>
      <c r="FLK43" s="636"/>
      <c r="FLL43" s="636"/>
      <c r="FLM43" s="636"/>
      <c r="FLN43" s="636"/>
      <c r="FLO43" s="636"/>
      <c r="FLP43" s="636"/>
      <c r="FLQ43" s="636"/>
      <c r="FLR43" s="636"/>
      <c r="FLS43" s="636"/>
      <c r="FLT43" s="636"/>
      <c r="FLU43" s="636"/>
      <c r="FLV43" s="636"/>
      <c r="FLW43" s="636"/>
      <c r="FLX43" s="636"/>
      <c r="FLY43" s="636"/>
      <c r="FLZ43" s="636"/>
      <c r="FMA43" s="636"/>
      <c r="FMB43" s="636"/>
      <c r="FMC43" s="636"/>
      <c r="FMD43" s="636"/>
      <c r="FME43" s="636"/>
      <c r="FMF43" s="636"/>
      <c r="FMG43" s="636"/>
      <c r="FMH43" s="636"/>
      <c r="FMI43" s="636"/>
      <c r="FMJ43" s="636"/>
      <c r="FMK43" s="636"/>
      <c r="FML43" s="636"/>
      <c r="FMM43" s="636"/>
      <c r="FMN43" s="636"/>
      <c r="FMO43" s="636"/>
      <c r="FMP43" s="636"/>
      <c r="FMQ43" s="636"/>
      <c r="FMR43" s="636"/>
      <c r="FMS43" s="636"/>
      <c r="FMT43" s="636"/>
      <c r="FMU43" s="636"/>
      <c r="FMV43" s="636"/>
      <c r="FMW43" s="636"/>
      <c r="FMX43" s="636"/>
      <c r="FMY43" s="636"/>
      <c r="FMZ43" s="636"/>
      <c r="FNA43" s="636"/>
      <c r="FNB43" s="636"/>
      <c r="FNC43" s="636"/>
      <c r="FND43" s="636"/>
      <c r="FNE43" s="636"/>
      <c r="FNF43" s="636"/>
      <c r="FNG43" s="636"/>
      <c r="FNH43" s="636"/>
      <c r="FNI43" s="636"/>
      <c r="FNJ43" s="636"/>
      <c r="FNK43" s="636"/>
      <c r="FNL43" s="636"/>
      <c r="FNM43" s="636"/>
      <c r="FNN43" s="636"/>
      <c r="FNO43" s="636"/>
      <c r="FNP43" s="636"/>
      <c r="FNQ43" s="636"/>
      <c r="FNR43" s="636"/>
      <c r="FNS43" s="636"/>
      <c r="FNT43" s="636"/>
      <c r="FNU43" s="636"/>
      <c r="FNV43" s="636"/>
      <c r="FNW43" s="636"/>
      <c r="FNX43" s="636"/>
      <c r="FNY43" s="636"/>
      <c r="FNZ43" s="636"/>
      <c r="FOA43" s="636"/>
      <c r="FOB43" s="636"/>
      <c r="FOC43" s="636"/>
      <c r="FOD43" s="636"/>
      <c r="FOE43" s="636"/>
      <c r="FOF43" s="636"/>
      <c r="FOG43" s="636"/>
      <c r="FOH43" s="636"/>
      <c r="FOI43" s="636"/>
      <c r="FOJ43" s="636"/>
      <c r="FOK43" s="636"/>
      <c r="FOL43" s="636"/>
      <c r="FOM43" s="636"/>
      <c r="FON43" s="636"/>
      <c r="FOO43" s="636"/>
      <c r="FOP43" s="636"/>
      <c r="FOQ43" s="636"/>
      <c r="FOR43" s="636"/>
      <c r="FOS43" s="636"/>
      <c r="FOT43" s="636"/>
      <c r="FOU43" s="636"/>
      <c r="FOV43" s="636"/>
      <c r="FOW43" s="636"/>
      <c r="FOX43" s="636"/>
      <c r="FOY43" s="636"/>
      <c r="FOZ43" s="636"/>
      <c r="FPA43" s="636"/>
      <c r="FPB43" s="636"/>
      <c r="FPC43" s="636"/>
      <c r="FPD43" s="636"/>
      <c r="FPE43" s="636"/>
      <c r="FPF43" s="636"/>
      <c r="FPG43" s="636"/>
      <c r="FPH43" s="636"/>
      <c r="FPI43" s="636"/>
      <c r="FPJ43" s="636"/>
      <c r="FPK43" s="636"/>
      <c r="FPL43" s="636"/>
      <c r="FPM43" s="636"/>
      <c r="FPN43" s="636"/>
      <c r="FPO43" s="636"/>
      <c r="FPP43" s="636"/>
      <c r="FPQ43" s="636"/>
      <c r="FPR43" s="636"/>
      <c r="FPS43" s="636"/>
      <c r="FPT43" s="636"/>
      <c r="FPU43" s="636"/>
      <c r="FPV43" s="636"/>
      <c r="FPW43" s="636"/>
      <c r="FPX43" s="636"/>
      <c r="FPY43" s="636"/>
      <c r="FPZ43" s="636"/>
      <c r="FQA43" s="636"/>
      <c r="FQB43" s="636"/>
      <c r="FQC43" s="636"/>
      <c r="FQD43" s="636"/>
      <c r="FQE43" s="636"/>
      <c r="FQF43" s="636"/>
      <c r="FQG43" s="636"/>
      <c r="FQH43" s="636"/>
      <c r="FQI43" s="636"/>
      <c r="FQJ43" s="636"/>
      <c r="FQK43" s="636"/>
      <c r="FQL43" s="636"/>
      <c r="FQM43" s="636"/>
      <c r="FQN43" s="636"/>
      <c r="FQO43" s="636"/>
      <c r="FQP43" s="636"/>
      <c r="FQQ43" s="636"/>
      <c r="FQR43" s="636"/>
      <c r="FQS43" s="636"/>
      <c r="FQT43" s="636"/>
      <c r="FQU43" s="636"/>
      <c r="FQV43" s="636"/>
      <c r="FQW43" s="636"/>
      <c r="FQX43" s="636"/>
      <c r="FQY43" s="636"/>
      <c r="FQZ43" s="636"/>
      <c r="FRA43" s="636"/>
      <c r="FRB43" s="636"/>
      <c r="FRC43" s="636"/>
      <c r="FRD43" s="636"/>
      <c r="FRE43" s="636"/>
      <c r="FRF43" s="636"/>
      <c r="FRG43" s="636"/>
      <c r="FRH43" s="636"/>
      <c r="FRI43" s="636"/>
      <c r="FRJ43" s="636"/>
      <c r="FRK43" s="636"/>
      <c r="FRL43" s="636"/>
      <c r="FRM43" s="636"/>
      <c r="FRN43" s="636"/>
      <c r="FRO43" s="636"/>
      <c r="FRP43" s="636"/>
      <c r="FRQ43" s="636"/>
      <c r="FRR43" s="636"/>
      <c r="FRS43" s="636"/>
      <c r="FRT43" s="636"/>
      <c r="FRU43" s="636"/>
      <c r="FRV43" s="636"/>
      <c r="FRW43" s="636"/>
      <c r="FRX43" s="636"/>
      <c r="FRY43" s="636"/>
      <c r="FRZ43" s="636"/>
      <c r="FSA43" s="636"/>
      <c r="FSB43" s="636"/>
      <c r="FSC43" s="636"/>
      <c r="FSD43" s="636"/>
      <c r="FSE43" s="636"/>
      <c r="FSF43" s="636"/>
      <c r="FSG43" s="636"/>
      <c r="FSH43" s="636"/>
      <c r="FSI43" s="636"/>
      <c r="FSJ43" s="636"/>
      <c r="FSK43" s="636"/>
      <c r="FSL43" s="636"/>
      <c r="FSM43" s="636"/>
      <c r="FSN43" s="636"/>
      <c r="FSO43" s="636"/>
      <c r="FSP43" s="636"/>
      <c r="FSQ43" s="636"/>
      <c r="FSR43" s="636"/>
      <c r="FSS43" s="636"/>
      <c r="FST43" s="636"/>
      <c r="FSU43" s="636"/>
      <c r="FSV43" s="636"/>
      <c r="FSW43" s="636"/>
      <c r="FSX43" s="636"/>
      <c r="FSY43" s="636"/>
      <c r="FSZ43" s="636"/>
      <c r="FTA43" s="636"/>
      <c r="FTB43" s="636"/>
      <c r="FTC43" s="636"/>
      <c r="FTD43" s="636"/>
      <c r="FTE43" s="636"/>
      <c r="FTF43" s="636"/>
      <c r="FTG43" s="636"/>
      <c r="FTH43" s="636"/>
      <c r="FTI43" s="636"/>
      <c r="FTJ43" s="636"/>
      <c r="FTK43" s="636"/>
      <c r="FTL43" s="636"/>
      <c r="FTM43" s="636"/>
      <c r="FTN43" s="636"/>
      <c r="FTO43" s="636"/>
      <c r="FTP43" s="636"/>
      <c r="FTQ43" s="636"/>
      <c r="FTR43" s="636"/>
      <c r="FTS43" s="636"/>
      <c r="FTT43" s="636"/>
      <c r="FTU43" s="636"/>
      <c r="FTV43" s="636"/>
      <c r="FTW43" s="636"/>
      <c r="FTX43" s="636"/>
      <c r="FTY43" s="636"/>
      <c r="FTZ43" s="636"/>
      <c r="FUA43" s="636"/>
      <c r="FUB43" s="636"/>
      <c r="FUC43" s="636"/>
      <c r="FUD43" s="636"/>
      <c r="FUE43" s="636"/>
      <c r="FUF43" s="636"/>
      <c r="FUG43" s="636"/>
      <c r="FUH43" s="636"/>
      <c r="FUI43" s="636"/>
      <c r="FUJ43" s="636"/>
      <c r="FUK43" s="636"/>
      <c r="FUL43" s="636"/>
      <c r="FUM43" s="636"/>
      <c r="FUN43" s="636"/>
      <c r="FUO43" s="636"/>
      <c r="FUP43" s="636"/>
      <c r="FUQ43" s="636"/>
      <c r="FUR43" s="636"/>
      <c r="FUS43" s="636"/>
      <c r="FUT43" s="636"/>
      <c r="FUU43" s="636"/>
      <c r="FUV43" s="636"/>
      <c r="FUW43" s="636"/>
      <c r="FUX43" s="636"/>
      <c r="FUY43" s="636"/>
      <c r="FUZ43" s="636"/>
      <c r="FVA43" s="636"/>
      <c r="FVB43" s="636"/>
      <c r="FVC43" s="636"/>
      <c r="FVD43" s="636"/>
      <c r="FVE43" s="636"/>
      <c r="FVF43" s="636"/>
      <c r="FVG43" s="636"/>
      <c r="FVH43" s="636"/>
      <c r="FVI43" s="636"/>
      <c r="FVJ43" s="636"/>
      <c r="FVK43" s="636"/>
      <c r="FVL43" s="636"/>
      <c r="FVM43" s="636"/>
      <c r="FVN43" s="636"/>
      <c r="FVO43" s="636"/>
      <c r="FVP43" s="636"/>
      <c r="FVQ43" s="636"/>
      <c r="FVR43" s="636"/>
      <c r="FVS43" s="636"/>
      <c r="FVT43" s="636"/>
      <c r="FVU43" s="636"/>
      <c r="FVV43" s="636"/>
      <c r="FVW43" s="636"/>
      <c r="FVX43" s="636"/>
      <c r="FVY43" s="636"/>
      <c r="FVZ43" s="636"/>
      <c r="FWA43" s="636"/>
      <c r="FWB43" s="636"/>
      <c r="FWC43" s="636"/>
      <c r="FWD43" s="636"/>
      <c r="FWE43" s="636"/>
      <c r="FWF43" s="636"/>
      <c r="FWG43" s="636"/>
      <c r="FWH43" s="636"/>
      <c r="FWI43" s="636"/>
      <c r="FWJ43" s="636"/>
      <c r="FWK43" s="636"/>
      <c r="FWL43" s="636"/>
      <c r="FWM43" s="636"/>
      <c r="FWN43" s="636"/>
      <c r="FWO43" s="636"/>
      <c r="FWP43" s="636"/>
      <c r="FWQ43" s="636"/>
      <c r="FWR43" s="636"/>
      <c r="FWS43" s="636"/>
      <c r="FWT43" s="636"/>
      <c r="FWU43" s="636"/>
      <c r="FWV43" s="636"/>
      <c r="FWW43" s="636"/>
      <c r="FWX43" s="636"/>
      <c r="FWY43" s="636"/>
      <c r="FWZ43" s="636"/>
      <c r="FXA43" s="636"/>
      <c r="FXB43" s="636"/>
      <c r="FXC43" s="636"/>
      <c r="FXD43" s="636"/>
      <c r="FXE43" s="636"/>
      <c r="FXF43" s="636"/>
      <c r="FXG43" s="636"/>
      <c r="FXH43" s="636"/>
      <c r="FXI43" s="636"/>
      <c r="FXJ43" s="636"/>
      <c r="FXK43" s="636"/>
      <c r="FXL43" s="636"/>
      <c r="FXM43" s="636"/>
      <c r="FXN43" s="636"/>
      <c r="FXO43" s="636"/>
      <c r="FXP43" s="636"/>
      <c r="FXQ43" s="636"/>
      <c r="FXR43" s="636"/>
      <c r="FXS43" s="636"/>
      <c r="FXT43" s="636"/>
      <c r="FXU43" s="636"/>
      <c r="FXV43" s="636"/>
      <c r="FXW43" s="636"/>
      <c r="FXX43" s="636"/>
      <c r="FXY43" s="636"/>
      <c r="FXZ43" s="636"/>
      <c r="FYA43" s="636"/>
      <c r="FYB43" s="636"/>
      <c r="FYC43" s="636"/>
      <c r="FYD43" s="636"/>
      <c r="FYE43" s="636"/>
      <c r="FYF43" s="636"/>
      <c r="FYG43" s="636"/>
      <c r="FYH43" s="636"/>
      <c r="FYI43" s="636"/>
      <c r="FYJ43" s="636"/>
      <c r="FYK43" s="636"/>
      <c r="FYL43" s="636"/>
      <c r="FYM43" s="636"/>
      <c r="FYN43" s="636"/>
      <c r="FYO43" s="636"/>
      <c r="FYP43" s="636"/>
      <c r="FYQ43" s="636"/>
      <c r="FYR43" s="636"/>
      <c r="FYS43" s="636"/>
      <c r="FYT43" s="636"/>
      <c r="FYU43" s="636"/>
      <c r="FYV43" s="636"/>
      <c r="FYW43" s="636"/>
      <c r="FYX43" s="636"/>
      <c r="FYY43" s="636"/>
      <c r="FYZ43" s="636"/>
      <c r="FZA43" s="636"/>
      <c r="FZB43" s="636"/>
      <c r="FZC43" s="636"/>
      <c r="FZD43" s="636"/>
      <c r="FZE43" s="636"/>
      <c r="FZF43" s="636"/>
      <c r="FZG43" s="636"/>
      <c r="FZH43" s="636"/>
      <c r="FZI43" s="636"/>
      <c r="FZJ43" s="636"/>
      <c r="FZK43" s="636"/>
      <c r="FZL43" s="636"/>
      <c r="FZM43" s="636"/>
      <c r="FZN43" s="636"/>
      <c r="FZO43" s="636"/>
      <c r="FZP43" s="636"/>
      <c r="FZQ43" s="636"/>
      <c r="FZR43" s="636"/>
      <c r="FZS43" s="636"/>
      <c r="FZT43" s="636"/>
      <c r="FZU43" s="636"/>
      <c r="FZV43" s="636"/>
      <c r="FZW43" s="636"/>
      <c r="FZX43" s="636"/>
      <c r="FZY43" s="636"/>
      <c r="FZZ43" s="636"/>
      <c r="GAA43" s="636"/>
      <c r="GAB43" s="636"/>
      <c r="GAC43" s="636"/>
      <c r="GAD43" s="636"/>
      <c r="GAE43" s="636"/>
      <c r="GAF43" s="636"/>
      <c r="GAG43" s="636"/>
      <c r="GAH43" s="636"/>
      <c r="GAI43" s="636"/>
      <c r="GAJ43" s="636"/>
      <c r="GAK43" s="636"/>
      <c r="GAL43" s="636"/>
      <c r="GAM43" s="636"/>
      <c r="GAN43" s="636"/>
      <c r="GAO43" s="636"/>
      <c r="GAP43" s="636"/>
      <c r="GAQ43" s="636"/>
      <c r="GAR43" s="636"/>
      <c r="GAS43" s="636"/>
      <c r="GAT43" s="636"/>
      <c r="GAU43" s="636"/>
      <c r="GAV43" s="636"/>
      <c r="GAW43" s="636"/>
      <c r="GAX43" s="636"/>
      <c r="GAY43" s="636"/>
      <c r="GAZ43" s="636"/>
      <c r="GBA43" s="636"/>
      <c r="GBB43" s="636"/>
      <c r="GBC43" s="636"/>
      <c r="GBD43" s="636"/>
      <c r="GBE43" s="636"/>
      <c r="GBF43" s="636"/>
      <c r="GBG43" s="636"/>
      <c r="GBH43" s="636"/>
      <c r="GBI43" s="636"/>
      <c r="GBJ43" s="636"/>
      <c r="GBK43" s="636"/>
      <c r="GBL43" s="636"/>
      <c r="GBM43" s="636"/>
      <c r="GBN43" s="636"/>
      <c r="GBO43" s="636"/>
      <c r="GBP43" s="636"/>
      <c r="GBQ43" s="636"/>
      <c r="GBR43" s="636"/>
      <c r="GBS43" s="636"/>
      <c r="GBT43" s="636"/>
      <c r="GBU43" s="636"/>
      <c r="GBV43" s="636"/>
      <c r="GBW43" s="636"/>
      <c r="GBX43" s="636"/>
      <c r="GBY43" s="636"/>
      <c r="GBZ43" s="636"/>
      <c r="GCA43" s="636"/>
      <c r="GCB43" s="636"/>
      <c r="GCC43" s="636"/>
      <c r="GCD43" s="636"/>
      <c r="GCE43" s="636"/>
      <c r="GCF43" s="636"/>
      <c r="GCG43" s="636"/>
      <c r="GCH43" s="636"/>
      <c r="GCI43" s="636"/>
      <c r="GCJ43" s="636"/>
      <c r="GCK43" s="636"/>
      <c r="GCL43" s="636"/>
      <c r="GCM43" s="636"/>
      <c r="GCN43" s="636"/>
      <c r="GCO43" s="636"/>
      <c r="GCP43" s="636"/>
      <c r="GCQ43" s="636"/>
      <c r="GCR43" s="636"/>
      <c r="GCS43" s="636"/>
      <c r="GCT43" s="636"/>
      <c r="GCU43" s="636"/>
      <c r="GCV43" s="636"/>
      <c r="GCW43" s="636"/>
      <c r="GCX43" s="636"/>
      <c r="GCY43" s="636"/>
      <c r="GCZ43" s="636"/>
      <c r="GDA43" s="636"/>
      <c r="GDB43" s="636"/>
      <c r="GDC43" s="636"/>
      <c r="GDD43" s="636"/>
      <c r="GDE43" s="636"/>
      <c r="GDF43" s="636"/>
      <c r="GDG43" s="636"/>
      <c r="GDH43" s="636"/>
      <c r="GDI43" s="636"/>
      <c r="GDJ43" s="636"/>
      <c r="GDK43" s="636"/>
      <c r="GDL43" s="636"/>
      <c r="GDM43" s="636"/>
      <c r="GDN43" s="636"/>
      <c r="GDO43" s="636"/>
      <c r="GDP43" s="636"/>
      <c r="GDQ43" s="636"/>
      <c r="GDR43" s="636"/>
      <c r="GDS43" s="636"/>
      <c r="GDT43" s="636"/>
      <c r="GDU43" s="636"/>
      <c r="GDV43" s="636"/>
      <c r="GDW43" s="636"/>
      <c r="GDX43" s="636"/>
      <c r="GDY43" s="636"/>
      <c r="GDZ43" s="636"/>
      <c r="GEA43" s="636"/>
      <c r="GEB43" s="636"/>
      <c r="GEC43" s="636"/>
      <c r="GED43" s="636"/>
      <c r="GEE43" s="636"/>
      <c r="GEF43" s="636"/>
      <c r="GEG43" s="636"/>
      <c r="GEH43" s="636"/>
      <c r="GEI43" s="636"/>
      <c r="GEJ43" s="636"/>
      <c r="GEK43" s="636"/>
      <c r="GEL43" s="636"/>
      <c r="GEM43" s="636"/>
      <c r="GEN43" s="636"/>
      <c r="GEO43" s="636"/>
      <c r="GEP43" s="636"/>
      <c r="GEQ43" s="636"/>
      <c r="GER43" s="636"/>
      <c r="GES43" s="636"/>
      <c r="GET43" s="636"/>
      <c r="GEU43" s="636"/>
      <c r="GEV43" s="636"/>
      <c r="GEW43" s="636"/>
      <c r="GEX43" s="636"/>
      <c r="GEY43" s="636"/>
      <c r="GEZ43" s="636"/>
      <c r="GFA43" s="636"/>
      <c r="GFB43" s="636"/>
      <c r="GFC43" s="636"/>
      <c r="GFD43" s="636"/>
      <c r="GFE43" s="636"/>
      <c r="GFF43" s="636"/>
      <c r="GFG43" s="636"/>
      <c r="GFH43" s="636"/>
      <c r="GFI43" s="636"/>
      <c r="GFJ43" s="636"/>
      <c r="GFK43" s="636"/>
      <c r="GFL43" s="636"/>
      <c r="GFM43" s="636"/>
      <c r="GFN43" s="636"/>
      <c r="GFO43" s="636"/>
      <c r="GFP43" s="636"/>
      <c r="GFQ43" s="636"/>
      <c r="GFR43" s="636"/>
      <c r="GFS43" s="636"/>
      <c r="GFT43" s="636"/>
      <c r="GFU43" s="636"/>
      <c r="GFV43" s="636"/>
      <c r="GFW43" s="636"/>
      <c r="GFX43" s="636"/>
      <c r="GFY43" s="636"/>
      <c r="GFZ43" s="636"/>
      <c r="GGA43" s="636"/>
      <c r="GGB43" s="636"/>
      <c r="GGC43" s="636"/>
      <c r="GGD43" s="636"/>
      <c r="GGE43" s="636"/>
      <c r="GGF43" s="636"/>
      <c r="GGG43" s="636"/>
      <c r="GGH43" s="636"/>
      <c r="GGI43" s="636"/>
      <c r="GGJ43" s="636"/>
      <c r="GGK43" s="636"/>
      <c r="GGL43" s="636"/>
      <c r="GGM43" s="636"/>
      <c r="GGN43" s="636"/>
      <c r="GGO43" s="636"/>
      <c r="GGP43" s="636"/>
      <c r="GGQ43" s="636"/>
      <c r="GGR43" s="636"/>
      <c r="GGS43" s="636"/>
      <c r="GGT43" s="636"/>
      <c r="GGU43" s="636"/>
      <c r="GGV43" s="636"/>
      <c r="GGW43" s="636"/>
      <c r="GGX43" s="636"/>
      <c r="GGY43" s="636"/>
      <c r="GGZ43" s="636"/>
      <c r="GHA43" s="636"/>
      <c r="GHB43" s="636"/>
      <c r="GHC43" s="636"/>
      <c r="GHD43" s="636"/>
      <c r="GHE43" s="636"/>
      <c r="GHF43" s="636"/>
      <c r="GHG43" s="636"/>
      <c r="GHH43" s="636"/>
      <c r="GHI43" s="636"/>
      <c r="GHJ43" s="636"/>
      <c r="GHK43" s="636"/>
      <c r="GHL43" s="636"/>
      <c r="GHM43" s="636"/>
      <c r="GHN43" s="636"/>
      <c r="GHO43" s="636"/>
      <c r="GHP43" s="636"/>
      <c r="GHQ43" s="636"/>
      <c r="GHR43" s="636"/>
      <c r="GHS43" s="636"/>
      <c r="GHT43" s="636"/>
      <c r="GHU43" s="636"/>
      <c r="GHV43" s="636"/>
      <c r="GHW43" s="636"/>
      <c r="GHX43" s="636"/>
      <c r="GHY43" s="636"/>
      <c r="GHZ43" s="636"/>
      <c r="GIA43" s="636"/>
      <c r="GIB43" s="636"/>
      <c r="GIC43" s="636"/>
      <c r="GID43" s="636"/>
      <c r="GIE43" s="636"/>
      <c r="GIF43" s="636"/>
      <c r="GIG43" s="636"/>
      <c r="GIH43" s="636"/>
      <c r="GII43" s="636"/>
      <c r="GIJ43" s="636"/>
      <c r="GIK43" s="636"/>
      <c r="GIL43" s="636"/>
      <c r="GIM43" s="636"/>
      <c r="GIN43" s="636"/>
      <c r="GIO43" s="636"/>
      <c r="GIP43" s="636"/>
      <c r="GIQ43" s="636"/>
      <c r="GIR43" s="636"/>
      <c r="GIS43" s="636"/>
      <c r="GIT43" s="636"/>
      <c r="GIU43" s="636"/>
      <c r="GIV43" s="636"/>
      <c r="GIW43" s="636"/>
      <c r="GIX43" s="636"/>
      <c r="GIY43" s="636"/>
      <c r="GIZ43" s="636"/>
      <c r="GJA43" s="636"/>
      <c r="GJB43" s="636"/>
      <c r="GJC43" s="636"/>
      <c r="GJD43" s="636"/>
      <c r="GJE43" s="636"/>
      <c r="GJF43" s="636"/>
      <c r="GJG43" s="636"/>
      <c r="GJH43" s="636"/>
      <c r="GJI43" s="636"/>
      <c r="GJJ43" s="636"/>
      <c r="GJK43" s="636"/>
      <c r="GJL43" s="636"/>
      <c r="GJM43" s="636"/>
      <c r="GJN43" s="636"/>
      <c r="GJO43" s="636"/>
      <c r="GJP43" s="636"/>
      <c r="GJQ43" s="636"/>
      <c r="GJR43" s="636"/>
      <c r="GJS43" s="636"/>
      <c r="GJT43" s="636"/>
      <c r="GJU43" s="636"/>
      <c r="GJV43" s="636"/>
      <c r="GJW43" s="636"/>
      <c r="GJX43" s="636"/>
      <c r="GJY43" s="636"/>
      <c r="GJZ43" s="636"/>
      <c r="GKA43" s="636"/>
      <c r="GKB43" s="636"/>
      <c r="GKC43" s="636"/>
      <c r="GKD43" s="636"/>
      <c r="GKE43" s="636"/>
      <c r="GKF43" s="636"/>
      <c r="GKG43" s="636"/>
      <c r="GKH43" s="636"/>
      <c r="GKI43" s="636"/>
      <c r="GKJ43" s="636"/>
      <c r="GKK43" s="636"/>
      <c r="GKL43" s="636"/>
      <c r="GKM43" s="636"/>
      <c r="GKN43" s="636"/>
      <c r="GKO43" s="636"/>
      <c r="GKP43" s="636"/>
      <c r="GKQ43" s="636"/>
      <c r="GKR43" s="636"/>
      <c r="GKS43" s="636"/>
      <c r="GKT43" s="636"/>
      <c r="GKU43" s="636"/>
      <c r="GKV43" s="636"/>
      <c r="GKW43" s="636"/>
      <c r="GKX43" s="636"/>
      <c r="GKY43" s="636"/>
      <c r="GKZ43" s="636"/>
      <c r="GLA43" s="636"/>
      <c r="GLB43" s="636"/>
      <c r="GLC43" s="636"/>
      <c r="GLD43" s="636"/>
      <c r="GLE43" s="636"/>
      <c r="GLF43" s="636"/>
      <c r="GLG43" s="636"/>
      <c r="GLH43" s="636"/>
      <c r="GLI43" s="636"/>
      <c r="GLJ43" s="636"/>
      <c r="GLK43" s="636"/>
      <c r="GLL43" s="636"/>
      <c r="GLM43" s="636"/>
      <c r="GLN43" s="636"/>
      <c r="GLO43" s="636"/>
      <c r="GLP43" s="636"/>
      <c r="GLQ43" s="636"/>
      <c r="GLR43" s="636"/>
      <c r="GLS43" s="636"/>
      <c r="GLT43" s="636"/>
      <c r="GLU43" s="636"/>
      <c r="GLV43" s="636"/>
      <c r="GLW43" s="636"/>
      <c r="GLX43" s="636"/>
      <c r="GLY43" s="636"/>
      <c r="GLZ43" s="636"/>
      <c r="GMA43" s="636"/>
      <c r="GMB43" s="636"/>
      <c r="GMC43" s="636"/>
      <c r="GMD43" s="636"/>
      <c r="GME43" s="636"/>
      <c r="GMF43" s="636"/>
      <c r="GMG43" s="636"/>
      <c r="GMH43" s="636"/>
      <c r="GMI43" s="636"/>
      <c r="GMJ43" s="636"/>
      <c r="GMK43" s="636"/>
      <c r="GML43" s="636"/>
      <c r="GMM43" s="636"/>
      <c r="GMN43" s="636"/>
      <c r="GMO43" s="636"/>
      <c r="GMP43" s="636"/>
      <c r="GMQ43" s="636"/>
      <c r="GMR43" s="636"/>
      <c r="GMS43" s="636"/>
      <c r="GMT43" s="636"/>
      <c r="GMU43" s="636"/>
      <c r="GMV43" s="636"/>
      <c r="GMW43" s="636"/>
      <c r="GMX43" s="636"/>
      <c r="GMY43" s="636"/>
      <c r="GMZ43" s="636"/>
      <c r="GNA43" s="636"/>
      <c r="GNB43" s="636"/>
      <c r="GNC43" s="636"/>
      <c r="GND43" s="636"/>
      <c r="GNE43" s="636"/>
      <c r="GNF43" s="636"/>
      <c r="GNG43" s="636"/>
      <c r="GNH43" s="636"/>
      <c r="GNI43" s="636"/>
      <c r="GNJ43" s="636"/>
      <c r="GNK43" s="636"/>
      <c r="GNL43" s="636"/>
      <c r="GNM43" s="636"/>
      <c r="GNN43" s="636"/>
      <c r="GNO43" s="636"/>
      <c r="GNP43" s="636"/>
      <c r="GNQ43" s="636"/>
      <c r="GNR43" s="636"/>
      <c r="GNS43" s="636"/>
      <c r="GNT43" s="636"/>
      <c r="GNU43" s="636"/>
      <c r="GNV43" s="636"/>
      <c r="GNW43" s="636"/>
      <c r="GNX43" s="636"/>
      <c r="GNY43" s="636"/>
      <c r="GNZ43" s="636"/>
      <c r="GOA43" s="636"/>
      <c r="GOB43" s="636"/>
      <c r="GOC43" s="636"/>
      <c r="GOD43" s="636"/>
      <c r="GOE43" s="636"/>
      <c r="GOF43" s="636"/>
      <c r="GOG43" s="636"/>
      <c r="GOH43" s="636"/>
      <c r="GOI43" s="636"/>
      <c r="GOJ43" s="636"/>
      <c r="GOK43" s="636"/>
      <c r="GOL43" s="636"/>
      <c r="GOM43" s="636"/>
      <c r="GON43" s="636"/>
      <c r="GOO43" s="636"/>
      <c r="GOP43" s="636"/>
      <c r="GOQ43" s="636"/>
      <c r="GOR43" s="636"/>
      <c r="GOS43" s="636"/>
      <c r="GOT43" s="636"/>
      <c r="GOU43" s="636"/>
      <c r="GOV43" s="636"/>
      <c r="GOW43" s="636"/>
      <c r="GOX43" s="636"/>
      <c r="GOY43" s="636"/>
      <c r="GOZ43" s="636"/>
      <c r="GPA43" s="636"/>
      <c r="GPB43" s="636"/>
      <c r="GPC43" s="636"/>
      <c r="GPD43" s="636"/>
      <c r="GPE43" s="636"/>
      <c r="GPF43" s="636"/>
      <c r="GPG43" s="636"/>
      <c r="GPH43" s="636"/>
      <c r="GPI43" s="636"/>
      <c r="GPJ43" s="636"/>
      <c r="GPK43" s="636"/>
      <c r="GPL43" s="636"/>
      <c r="GPM43" s="636"/>
      <c r="GPN43" s="636"/>
      <c r="GPO43" s="636"/>
      <c r="GPP43" s="636"/>
      <c r="GPQ43" s="636"/>
      <c r="GPR43" s="636"/>
      <c r="GPS43" s="636"/>
      <c r="GPT43" s="636"/>
      <c r="GPU43" s="636"/>
      <c r="GPV43" s="636"/>
      <c r="GPW43" s="636"/>
      <c r="GPX43" s="636"/>
      <c r="GPY43" s="636"/>
      <c r="GPZ43" s="636"/>
      <c r="GQA43" s="636"/>
      <c r="GQB43" s="636"/>
      <c r="GQC43" s="636"/>
      <c r="GQD43" s="636"/>
      <c r="GQE43" s="636"/>
      <c r="GQF43" s="636"/>
      <c r="GQG43" s="636"/>
      <c r="GQH43" s="636"/>
      <c r="GQI43" s="636"/>
      <c r="GQJ43" s="636"/>
      <c r="GQK43" s="636"/>
      <c r="GQL43" s="636"/>
      <c r="GQM43" s="636"/>
      <c r="GQN43" s="636"/>
      <c r="GQO43" s="636"/>
      <c r="GQP43" s="636"/>
      <c r="GQQ43" s="636"/>
      <c r="GQR43" s="636"/>
      <c r="GQS43" s="636"/>
      <c r="GQT43" s="636"/>
      <c r="GQU43" s="636"/>
      <c r="GQV43" s="636"/>
      <c r="GQW43" s="636"/>
      <c r="GQX43" s="636"/>
      <c r="GQY43" s="636"/>
      <c r="GQZ43" s="636"/>
      <c r="GRA43" s="636"/>
      <c r="GRB43" s="636"/>
      <c r="GRC43" s="636"/>
      <c r="GRD43" s="636"/>
      <c r="GRE43" s="636"/>
      <c r="GRF43" s="636"/>
      <c r="GRG43" s="636"/>
      <c r="GRH43" s="636"/>
      <c r="GRI43" s="636"/>
      <c r="GRJ43" s="636"/>
      <c r="GRK43" s="636"/>
      <c r="GRL43" s="636"/>
      <c r="GRM43" s="636"/>
      <c r="GRN43" s="636"/>
      <c r="GRO43" s="636"/>
      <c r="GRP43" s="636"/>
      <c r="GRQ43" s="636"/>
      <c r="GRR43" s="636"/>
      <c r="GRS43" s="636"/>
      <c r="GRT43" s="636"/>
      <c r="GRU43" s="636"/>
      <c r="GRV43" s="636"/>
      <c r="GRW43" s="636"/>
      <c r="GRX43" s="636"/>
      <c r="GRY43" s="636"/>
      <c r="GRZ43" s="636"/>
      <c r="GSA43" s="636"/>
      <c r="GSB43" s="636"/>
      <c r="GSC43" s="636"/>
      <c r="GSD43" s="636"/>
      <c r="GSE43" s="636"/>
      <c r="GSF43" s="636"/>
      <c r="GSG43" s="636"/>
      <c r="GSH43" s="636"/>
      <c r="GSI43" s="636"/>
      <c r="GSJ43" s="636"/>
      <c r="GSK43" s="636"/>
      <c r="GSL43" s="636"/>
      <c r="GSM43" s="636"/>
      <c r="GSN43" s="636"/>
      <c r="GSO43" s="636"/>
      <c r="GSP43" s="636"/>
      <c r="GSQ43" s="636"/>
      <c r="GSR43" s="636"/>
      <c r="GSS43" s="636"/>
      <c r="GST43" s="636"/>
      <c r="GSU43" s="636"/>
      <c r="GSV43" s="636"/>
      <c r="GSW43" s="636"/>
      <c r="GSX43" s="636"/>
      <c r="GSY43" s="636"/>
      <c r="GSZ43" s="636"/>
      <c r="GTA43" s="636"/>
      <c r="GTB43" s="636"/>
      <c r="GTC43" s="636"/>
      <c r="GTD43" s="636"/>
      <c r="GTE43" s="636"/>
      <c r="GTF43" s="636"/>
      <c r="GTG43" s="636"/>
      <c r="GTH43" s="636"/>
      <c r="GTI43" s="636"/>
      <c r="GTJ43" s="636"/>
      <c r="GTK43" s="636"/>
      <c r="GTL43" s="636"/>
      <c r="GTM43" s="636"/>
      <c r="GTN43" s="636"/>
      <c r="GTO43" s="636"/>
      <c r="GTP43" s="636"/>
      <c r="GTQ43" s="636"/>
      <c r="GTR43" s="636"/>
      <c r="GTS43" s="636"/>
      <c r="GTT43" s="636"/>
      <c r="GTU43" s="636"/>
      <c r="GTV43" s="636"/>
      <c r="GTW43" s="636"/>
      <c r="GTX43" s="636"/>
      <c r="GTY43" s="636"/>
      <c r="GTZ43" s="636"/>
      <c r="GUA43" s="636"/>
      <c r="GUB43" s="636"/>
      <c r="GUC43" s="636"/>
      <c r="GUD43" s="636"/>
      <c r="GUE43" s="636"/>
      <c r="GUF43" s="636"/>
      <c r="GUG43" s="636"/>
      <c r="GUH43" s="636"/>
      <c r="GUI43" s="636"/>
      <c r="GUJ43" s="636"/>
      <c r="GUK43" s="636"/>
      <c r="GUL43" s="636"/>
      <c r="GUM43" s="636"/>
      <c r="GUN43" s="636"/>
      <c r="GUO43" s="636"/>
      <c r="GUP43" s="636"/>
      <c r="GUQ43" s="636"/>
      <c r="GUR43" s="636"/>
      <c r="GUS43" s="636"/>
      <c r="GUT43" s="636"/>
      <c r="GUU43" s="636"/>
      <c r="GUV43" s="636"/>
      <c r="GUW43" s="636"/>
      <c r="GUX43" s="636"/>
      <c r="GUY43" s="636"/>
      <c r="GUZ43" s="636"/>
      <c r="GVA43" s="636"/>
      <c r="GVB43" s="636"/>
      <c r="GVC43" s="636"/>
      <c r="GVD43" s="636"/>
      <c r="GVE43" s="636"/>
      <c r="GVF43" s="636"/>
      <c r="GVG43" s="636"/>
      <c r="GVH43" s="636"/>
      <c r="GVI43" s="636"/>
      <c r="GVJ43" s="636"/>
      <c r="GVK43" s="636"/>
      <c r="GVL43" s="636"/>
      <c r="GVM43" s="636"/>
      <c r="GVN43" s="636"/>
      <c r="GVO43" s="636"/>
      <c r="GVP43" s="636"/>
      <c r="GVQ43" s="636"/>
      <c r="GVR43" s="636"/>
      <c r="GVS43" s="636"/>
      <c r="GVT43" s="636"/>
      <c r="GVU43" s="636"/>
      <c r="GVV43" s="636"/>
      <c r="GVW43" s="636"/>
      <c r="GVX43" s="636"/>
      <c r="GVY43" s="636"/>
      <c r="GVZ43" s="636"/>
      <c r="GWA43" s="636"/>
      <c r="GWB43" s="636"/>
      <c r="GWC43" s="636"/>
      <c r="GWD43" s="636"/>
      <c r="GWE43" s="636"/>
      <c r="GWF43" s="636"/>
      <c r="GWG43" s="636"/>
      <c r="GWH43" s="636"/>
      <c r="GWI43" s="636"/>
      <c r="GWJ43" s="636"/>
      <c r="GWK43" s="636"/>
      <c r="GWL43" s="636"/>
      <c r="GWM43" s="636"/>
      <c r="GWN43" s="636"/>
      <c r="GWO43" s="636"/>
      <c r="GWP43" s="636"/>
      <c r="GWQ43" s="636"/>
      <c r="GWR43" s="636"/>
      <c r="GWS43" s="636"/>
      <c r="GWT43" s="636"/>
      <c r="GWU43" s="636"/>
      <c r="GWV43" s="636"/>
      <c r="GWW43" s="636"/>
      <c r="GWX43" s="636"/>
      <c r="GWY43" s="636"/>
      <c r="GWZ43" s="636"/>
      <c r="GXA43" s="636"/>
      <c r="GXB43" s="636"/>
      <c r="GXC43" s="636"/>
      <c r="GXD43" s="636"/>
      <c r="GXE43" s="636"/>
      <c r="GXF43" s="636"/>
      <c r="GXG43" s="636"/>
      <c r="GXH43" s="636"/>
      <c r="GXI43" s="636"/>
      <c r="GXJ43" s="636"/>
      <c r="GXK43" s="636"/>
      <c r="GXL43" s="636"/>
      <c r="GXM43" s="636"/>
      <c r="GXN43" s="636"/>
      <c r="GXO43" s="636"/>
      <c r="GXP43" s="636"/>
      <c r="GXQ43" s="636"/>
      <c r="GXR43" s="636"/>
      <c r="GXS43" s="636"/>
      <c r="GXT43" s="636"/>
      <c r="GXU43" s="636"/>
      <c r="GXV43" s="636"/>
      <c r="GXW43" s="636"/>
      <c r="GXX43" s="636"/>
      <c r="GXY43" s="636"/>
      <c r="GXZ43" s="636"/>
      <c r="GYA43" s="636"/>
      <c r="GYB43" s="636"/>
      <c r="GYC43" s="636"/>
      <c r="GYD43" s="636"/>
      <c r="GYE43" s="636"/>
      <c r="GYF43" s="636"/>
      <c r="GYG43" s="636"/>
      <c r="GYH43" s="636"/>
      <c r="GYI43" s="636"/>
      <c r="GYJ43" s="636"/>
      <c r="GYK43" s="636"/>
      <c r="GYL43" s="636"/>
      <c r="GYM43" s="636"/>
      <c r="GYN43" s="636"/>
      <c r="GYO43" s="636"/>
      <c r="GYP43" s="636"/>
      <c r="GYQ43" s="636"/>
      <c r="GYR43" s="636"/>
      <c r="GYS43" s="636"/>
      <c r="GYT43" s="636"/>
      <c r="GYU43" s="636"/>
      <c r="GYV43" s="636"/>
      <c r="GYW43" s="636"/>
      <c r="GYX43" s="636"/>
      <c r="GYY43" s="636"/>
      <c r="GYZ43" s="636"/>
      <c r="GZA43" s="636"/>
      <c r="GZB43" s="636"/>
      <c r="GZC43" s="636"/>
      <c r="GZD43" s="636"/>
      <c r="GZE43" s="636"/>
      <c r="GZF43" s="636"/>
      <c r="GZG43" s="636"/>
      <c r="GZH43" s="636"/>
      <c r="GZI43" s="636"/>
      <c r="GZJ43" s="636"/>
      <c r="GZK43" s="636"/>
      <c r="GZL43" s="636"/>
      <c r="GZM43" s="636"/>
      <c r="GZN43" s="636"/>
      <c r="GZO43" s="636"/>
      <c r="GZP43" s="636"/>
      <c r="GZQ43" s="636"/>
      <c r="GZR43" s="636"/>
      <c r="GZS43" s="636"/>
      <c r="GZT43" s="636"/>
      <c r="GZU43" s="636"/>
      <c r="GZV43" s="636"/>
      <c r="GZW43" s="636"/>
      <c r="GZX43" s="636"/>
      <c r="GZY43" s="636"/>
      <c r="GZZ43" s="636"/>
      <c r="HAA43" s="636"/>
      <c r="HAB43" s="636"/>
      <c r="HAC43" s="636"/>
      <c r="HAD43" s="636"/>
      <c r="HAE43" s="636"/>
      <c r="HAF43" s="636"/>
      <c r="HAG43" s="636"/>
      <c r="HAH43" s="636"/>
      <c r="HAI43" s="636"/>
      <c r="HAJ43" s="636"/>
      <c r="HAK43" s="636"/>
      <c r="HAL43" s="636"/>
      <c r="HAM43" s="636"/>
      <c r="HAN43" s="636"/>
      <c r="HAO43" s="636"/>
      <c r="HAP43" s="636"/>
      <c r="HAQ43" s="636"/>
      <c r="HAR43" s="636"/>
      <c r="HAS43" s="636"/>
      <c r="HAT43" s="636"/>
      <c r="HAU43" s="636"/>
      <c r="HAV43" s="636"/>
      <c r="HAW43" s="636"/>
      <c r="HAX43" s="636"/>
      <c r="HAY43" s="636"/>
      <c r="HAZ43" s="636"/>
      <c r="HBA43" s="636"/>
      <c r="HBB43" s="636"/>
      <c r="HBC43" s="636"/>
      <c r="HBD43" s="636"/>
      <c r="HBE43" s="636"/>
      <c r="HBF43" s="636"/>
      <c r="HBG43" s="636"/>
      <c r="HBH43" s="636"/>
      <c r="HBI43" s="636"/>
      <c r="HBJ43" s="636"/>
      <c r="HBK43" s="636"/>
      <c r="HBL43" s="636"/>
      <c r="HBM43" s="636"/>
      <c r="HBN43" s="636"/>
      <c r="HBO43" s="636"/>
      <c r="HBP43" s="636"/>
      <c r="HBQ43" s="636"/>
      <c r="HBR43" s="636"/>
      <c r="HBS43" s="636"/>
      <c r="HBT43" s="636"/>
      <c r="HBU43" s="636"/>
      <c r="HBV43" s="636"/>
      <c r="HBW43" s="636"/>
      <c r="HBX43" s="636"/>
      <c r="HBY43" s="636"/>
      <c r="HBZ43" s="636"/>
      <c r="HCA43" s="636"/>
      <c r="HCB43" s="636"/>
      <c r="HCC43" s="636"/>
      <c r="HCD43" s="636"/>
      <c r="HCE43" s="636"/>
      <c r="HCF43" s="636"/>
      <c r="HCG43" s="636"/>
      <c r="HCH43" s="636"/>
      <c r="HCI43" s="636"/>
      <c r="HCJ43" s="636"/>
      <c r="HCK43" s="636"/>
      <c r="HCL43" s="636"/>
      <c r="HCM43" s="636"/>
      <c r="HCN43" s="636"/>
      <c r="HCO43" s="636"/>
      <c r="HCP43" s="636"/>
      <c r="HCQ43" s="636"/>
      <c r="HCR43" s="636"/>
      <c r="HCS43" s="636"/>
      <c r="HCT43" s="636"/>
      <c r="HCU43" s="636"/>
      <c r="HCV43" s="636"/>
      <c r="HCW43" s="636"/>
      <c r="HCX43" s="636"/>
      <c r="HCY43" s="636"/>
      <c r="HCZ43" s="636"/>
      <c r="HDA43" s="636"/>
      <c r="HDB43" s="636"/>
      <c r="HDC43" s="636"/>
      <c r="HDD43" s="636"/>
      <c r="HDE43" s="636"/>
      <c r="HDF43" s="636"/>
      <c r="HDG43" s="636"/>
      <c r="HDH43" s="636"/>
      <c r="HDI43" s="636"/>
      <c r="HDJ43" s="636"/>
      <c r="HDK43" s="636"/>
      <c r="HDL43" s="636"/>
      <c r="HDM43" s="636"/>
      <c r="HDN43" s="636"/>
      <c r="HDO43" s="636"/>
      <c r="HDP43" s="636"/>
      <c r="HDQ43" s="636"/>
      <c r="HDR43" s="636"/>
      <c r="HDS43" s="636"/>
      <c r="HDT43" s="636"/>
      <c r="HDU43" s="636"/>
      <c r="HDV43" s="636"/>
      <c r="HDW43" s="636"/>
      <c r="HDX43" s="636"/>
      <c r="HDY43" s="636"/>
      <c r="HDZ43" s="636"/>
      <c r="HEA43" s="636"/>
      <c r="HEB43" s="636"/>
      <c r="HEC43" s="636"/>
      <c r="HED43" s="636"/>
      <c r="HEE43" s="636"/>
      <c r="HEF43" s="636"/>
      <c r="HEG43" s="636"/>
      <c r="HEH43" s="636"/>
      <c r="HEI43" s="636"/>
      <c r="HEJ43" s="636"/>
      <c r="HEK43" s="636"/>
      <c r="HEL43" s="636"/>
      <c r="HEM43" s="636"/>
      <c r="HEN43" s="636"/>
      <c r="HEO43" s="636"/>
      <c r="HEP43" s="636"/>
      <c r="HEQ43" s="636"/>
      <c r="HER43" s="636"/>
      <c r="HES43" s="636"/>
      <c r="HET43" s="636"/>
      <c r="HEU43" s="636"/>
      <c r="HEV43" s="636"/>
      <c r="HEW43" s="636"/>
      <c r="HEX43" s="636"/>
      <c r="HEY43" s="636"/>
      <c r="HEZ43" s="636"/>
      <c r="HFA43" s="636"/>
      <c r="HFB43" s="636"/>
      <c r="HFC43" s="636"/>
      <c r="HFD43" s="636"/>
      <c r="HFE43" s="636"/>
      <c r="HFF43" s="636"/>
      <c r="HFG43" s="636"/>
      <c r="HFH43" s="636"/>
      <c r="HFI43" s="636"/>
      <c r="HFJ43" s="636"/>
      <c r="HFK43" s="636"/>
      <c r="HFL43" s="636"/>
      <c r="HFM43" s="636"/>
      <c r="HFN43" s="636"/>
      <c r="HFO43" s="636"/>
      <c r="HFP43" s="636"/>
      <c r="HFQ43" s="636"/>
      <c r="HFR43" s="636"/>
      <c r="HFS43" s="636"/>
      <c r="HFT43" s="636"/>
      <c r="HFU43" s="636"/>
      <c r="HFV43" s="636"/>
      <c r="HFW43" s="636"/>
      <c r="HFX43" s="636"/>
      <c r="HFY43" s="636"/>
      <c r="HFZ43" s="636"/>
      <c r="HGA43" s="636"/>
      <c r="HGB43" s="636"/>
      <c r="HGC43" s="636"/>
      <c r="HGD43" s="636"/>
      <c r="HGE43" s="636"/>
      <c r="HGF43" s="636"/>
      <c r="HGG43" s="636"/>
      <c r="HGH43" s="636"/>
      <c r="HGI43" s="636"/>
      <c r="HGJ43" s="636"/>
      <c r="HGK43" s="636"/>
      <c r="HGL43" s="636"/>
      <c r="HGM43" s="636"/>
      <c r="HGN43" s="636"/>
      <c r="HGO43" s="636"/>
      <c r="HGP43" s="636"/>
      <c r="HGQ43" s="636"/>
      <c r="HGR43" s="636"/>
      <c r="HGS43" s="636"/>
      <c r="HGT43" s="636"/>
      <c r="HGU43" s="636"/>
      <c r="HGV43" s="636"/>
      <c r="HGW43" s="636"/>
      <c r="HGX43" s="636"/>
      <c r="HGY43" s="636"/>
      <c r="HGZ43" s="636"/>
      <c r="HHA43" s="636"/>
      <c r="HHB43" s="636"/>
      <c r="HHC43" s="636"/>
      <c r="HHD43" s="636"/>
      <c r="HHE43" s="636"/>
      <c r="HHF43" s="636"/>
      <c r="HHG43" s="636"/>
      <c r="HHH43" s="636"/>
      <c r="HHI43" s="636"/>
      <c r="HHJ43" s="636"/>
      <c r="HHK43" s="636"/>
      <c r="HHL43" s="636"/>
      <c r="HHM43" s="636"/>
      <c r="HHN43" s="636"/>
      <c r="HHO43" s="636"/>
      <c r="HHP43" s="636"/>
      <c r="HHQ43" s="636"/>
      <c r="HHR43" s="636"/>
      <c r="HHS43" s="636"/>
      <c r="HHT43" s="636"/>
      <c r="HHU43" s="636"/>
      <c r="HHV43" s="636"/>
      <c r="HHW43" s="636"/>
      <c r="HHX43" s="636"/>
      <c r="HHY43" s="636"/>
      <c r="HHZ43" s="636"/>
      <c r="HIA43" s="636"/>
      <c r="HIB43" s="636"/>
      <c r="HIC43" s="636"/>
      <c r="HID43" s="636"/>
      <c r="HIE43" s="636"/>
      <c r="HIF43" s="636"/>
      <c r="HIG43" s="636"/>
      <c r="HIH43" s="636"/>
      <c r="HII43" s="636"/>
      <c r="HIJ43" s="636"/>
      <c r="HIK43" s="636"/>
      <c r="HIL43" s="636"/>
      <c r="HIM43" s="636"/>
      <c r="HIN43" s="636"/>
      <c r="HIO43" s="636"/>
      <c r="HIP43" s="636"/>
      <c r="HIQ43" s="636"/>
      <c r="HIR43" s="636"/>
      <c r="HIS43" s="636"/>
      <c r="HIT43" s="636"/>
      <c r="HIU43" s="636"/>
      <c r="HIV43" s="636"/>
      <c r="HIW43" s="636"/>
      <c r="HIX43" s="636"/>
      <c r="HIY43" s="636"/>
      <c r="HIZ43" s="636"/>
      <c r="HJA43" s="636"/>
      <c r="HJB43" s="636"/>
      <c r="HJC43" s="636"/>
      <c r="HJD43" s="636"/>
      <c r="HJE43" s="636"/>
      <c r="HJF43" s="636"/>
      <c r="HJG43" s="636"/>
      <c r="HJH43" s="636"/>
      <c r="HJI43" s="636"/>
      <c r="HJJ43" s="636"/>
      <c r="HJK43" s="636"/>
      <c r="HJL43" s="636"/>
      <c r="HJM43" s="636"/>
      <c r="HJN43" s="636"/>
      <c r="HJO43" s="636"/>
      <c r="HJP43" s="636"/>
      <c r="HJQ43" s="636"/>
      <c r="HJR43" s="636"/>
      <c r="HJS43" s="636"/>
      <c r="HJT43" s="636"/>
      <c r="HJU43" s="636"/>
      <c r="HJV43" s="636"/>
      <c r="HJW43" s="636"/>
      <c r="HJX43" s="636"/>
      <c r="HJY43" s="636"/>
      <c r="HJZ43" s="636"/>
      <c r="HKA43" s="636"/>
      <c r="HKB43" s="636"/>
      <c r="HKC43" s="636"/>
      <c r="HKD43" s="636"/>
      <c r="HKE43" s="636"/>
      <c r="HKF43" s="636"/>
      <c r="HKG43" s="636"/>
      <c r="HKH43" s="636"/>
      <c r="HKI43" s="636"/>
      <c r="HKJ43" s="636"/>
      <c r="HKK43" s="636"/>
      <c r="HKL43" s="636"/>
      <c r="HKM43" s="636"/>
      <c r="HKN43" s="636"/>
      <c r="HKO43" s="636"/>
      <c r="HKP43" s="636"/>
      <c r="HKQ43" s="636"/>
      <c r="HKR43" s="636"/>
      <c r="HKS43" s="636"/>
      <c r="HKT43" s="636"/>
      <c r="HKU43" s="636"/>
      <c r="HKV43" s="636"/>
      <c r="HKW43" s="636"/>
      <c r="HKX43" s="636"/>
      <c r="HKY43" s="636"/>
      <c r="HKZ43" s="636"/>
      <c r="HLA43" s="636"/>
      <c r="HLB43" s="636"/>
      <c r="HLC43" s="636"/>
      <c r="HLD43" s="636"/>
      <c r="HLE43" s="636"/>
      <c r="HLF43" s="636"/>
      <c r="HLG43" s="636"/>
      <c r="HLH43" s="636"/>
      <c r="HLI43" s="636"/>
      <c r="HLJ43" s="636"/>
      <c r="HLK43" s="636"/>
      <c r="HLL43" s="636"/>
      <c r="HLM43" s="636"/>
      <c r="HLN43" s="636"/>
      <c r="HLO43" s="636"/>
      <c r="HLP43" s="636"/>
      <c r="HLQ43" s="636"/>
      <c r="HLR43" s="636"/>
      <c r="HLS43" s="636"/>
      <c r="HLT43" s="636"/>
      <c r="HLU43" s="636"/>
      <c r="HLV43" s="636"/>
      <c r="HLW43" s="636"/>
      <c r="HLX43" s="636"/>
      <c r="HLY43" s="636"/>
      <c r="HLZ43" s="636"/>
      <c r="HMA43" s="636"/>
      <c r="HMB43" s="636"/>
      <c r="HMC43" s="636"/>
      <c r="HMD43" s="636"/>
      <c r="HME43" s="636"/>
      <c r="HMF43" s="636"/>
      <c r="HMG43" s="636"/>
      <c r="HMH43" s="636"/>
      <c r="HMI43" s="636"/>
      <c r="HMJ43" s="636"/>
      <c r="HMK43" s="636"/>
      <c r="HML43" s="636"/>
      <c r="HMM43" s="636"/>
      <c r="HMN43" s="636"/>
      <c r="HMO43" s="636"/>
      <c r="HMP43" s="636"/>
      <c r="HMQ43" s="636"/>
      <c r="HMR43" s="636"/>
      <c r="HMS43" s="636"/>
      <c r="HMT43" s="636"/>
      <c r="HMU43" s="636"/>
      <c r="HMV43" s="636"/>
      <c r="HMW43" s="636"/>
      <c r="HMX43" s="636"/>
      <c r="HMY43" s="636"/>
      <c r="HMZ43" s="636"/>
      <c r="HNA43" s="636"/>
      <c r="HNB43" s="636"/>
      <c r="HNC43" s="636"/>
      <c r="HND43" s="636"/>
      <c r="HNE43" s="636"/>
      <c r="HNF43" s="636"/>
      <c r="HNG43" s="636"/>
      <c r="HNH43" s="636"/>
      <c r="HNI43" s="636"/>
      <c r="HNJ43" s="636"/>
      <c r="HNK43" s="636"/>
      <c r="HNL43" s="636"/>
      <c r="HNM43" s="636"/>
      <c r="HNN43" s="636"/>
      <c r="HNO43" s="636"/>
      <c r="HNP43" s="636"/>
      <c r="HNQ43" s="636"/>
      <c r="HNR43" s="636"/>
      <c r="HNS43" s="636"/>
      <c r="HNT43" s="636"/>
      <c r="HNU43" s="636"/>
      <c r="HNV43" s="636"/>
      <c r="HNW43" s="636"/>
      <c r="HNX43" s="636"/>
      <c r="HNY43" s="636"/>
      <c r="HNZ43" s="636"/>
      <c r="HOA43" s="636"/>
      <c r="HOB43" s="636"/>
      <c r="HOC43" s="636"/>
      <c r="HOD43" s="636"/>
      <c r="HOE43" s="636"/>
      <c r="HOF43" s="636"/>
      <c r="HOG43" s="636"/>
      <c r="HOH43" s="636"/>
      <c r="HOI43" s="636"/>
      <c r="HOJ43" s="636"/>
      <c r="HOK43" s="636"/>
      <c r="HOL43" s="636"/>
      <c r="HOM43" s="636"/>
      <c r="HON43" s="636"/>
      <c r="HOO43" s="636"/>
      <c r="HOP43" s="636"/>
      <c r="HOQ43" s="636"/>
      <c r="HOR43" s="636"/>
      <c r="HOS43" s="636"/>
      <c r="HOT43" s="636"/>
      <c r="HOU43" s="636"/>
      <c r="HOV43" s="636"/>
      <c r="HOW43" s="636"/>
      <c r="HOX43" s="636"/>
      <c r="HOY43" s="636"/>
      <c r="HOZ43" s="636"/>
      <c r="HPA43" s="636"/>
      <c r="HPB43" s="636"/>
      <c r="HPC43" s="636"/>
      <c r="HPD43" s="636"/>
      <c r="HPE43" s="636"/>
      <c r="HPF43" s="636"/>
      <c r="HPG43" s="636"/>
      <c r="HPH43" s="636"/>
      <c r="HPI43" s="636"/>
      <c r="HPJ43" s="636"/>
      <c r="HPK43" s="636"/>
      <c r="HPL43" s="636"/>
      <c r="HPM43" s="636"/>
      <c r="HPN43" s="636"/>
      <c r="HPO43" s="636"/>
      <c r="HPP43" s="636"/>
      <c r="HPQ43" s="636"/>
      <c r="HPR43" s="636"/>
      <c r="HPS43" s="636"/>
      <c r="HPT43" s="636"/>
      <c r="HPU43" s="636"/>
      <c r="HPV43" s="636"/>
      <c r="HPW43" s="636"/>
      <c r="HPX43" s="636"/>
      <c r="HPY43" s="636"/>
      <c r="HPZ43" s="636"/>
      <c r="HQA43" s="636"/>
      <c r="HQB43" s="636"/>
      <c r="HQC43" s="636"/>
      <c r="HQD43" s="636"/>
      <c r="HQE43" s="636"/>
      <c r="HQF43" s="636"/>
      <c r="HQG43" s="636"/>
      <c r="HQH43" s="636"/>
      <c r="HQI43" s="636"/>
      <c r="HQJ43" s="636"/>
      <c r="HQK43" s="636"/>
      <c r="HQL43" s="636"/>
      <c r="HQM43" s="636"/>
      <c r="HQN43" s="636"/>
      <c r="HQO43" s="636"/>
      <c r="HQP43" s="636"/>
      <c r="HQQ43" s="636"/>
      <c r="HQR43" s="636"/>
      <c r="HQS43" s="636"/>
      <c r="HQT43" s="636"/>
      <c r="HQU43" s="636"/>
      <c r="HQV43" s="636"/>
      <c r="HQW43" s="636"/>
      <c r="HQX43" s="636"/>
      <c r="HQY43" s="636"/>
      <c r="HQZ43" s="636"/>
      <c r="HRA43" s="636"/>
      <c r="HRB43" s="636"/>
      <c r="HRC43" s="636"/>
      <c r="HRD43" s="636"/>
      <c r="HRE43" s="636"/>
      <c r="HRF43" s="636"/>
      <c r="HRG43" s="636"/>
      <c r="HRH43" s="636"/>
      <c r="HRI43" s="636"/>
      <c r="HRJ43" s="636"/>
      <c r="HRK43" s="636"/>
      <c r="HRL43" s="636"/>
      <c r="HRM43" s="636"/>
      <c r="HRN43" s="636"/>
      <c r="HRO43" s="636"/>
      <c r="HRP43" s="636"/>
      <c r="HRQ43" s="636"/>
      <c r="HRR43" s="636"/>
      <c r="HRS43" s="636"/>
      <c r="HRT43" s="636"/>
      <c r="HRU43" s="636"/>
      <c r="HRV43" s="636"/>
      <c r="HRW43" s="636"/>
      <c r="HRX43" s="636"/>
      <c r="HRY43" s="636"/>
      <c r="HRZ43" s="636"/>
      <c r="HSA43" s="636"/>
      <c r="HSB43" s="636"/>
      <c r="HSC43" s="636"/>
      <c r="HSD43" s="636"/>
      <c r="HSE43" s="636"/>
      <c r="HSF43" s="636"/>
      <c r="HSG43" s="636"/>
      <c r="HSH43" s="636"/>
      <c r="HSI43" s="636"/>
      <c r="HSJ43" s="636"/>
      <c r="HSK43" s="636"/>
      <c r="HSL43" s="636"/>
      <c r="HSM43" s="636"/>
      <c r="HSN43" s="636"/>
      <c r="HSO43" s="636"/>
      <c r="HSP43" s="636"/>
      <c r="HSQ43" s="636"/>
      <c r="HSR43" s="636"/>
      <c r="HSS43" s="636"/>
      <c r="HST43" s="636"/>
      <c r="HSU43" s="636"/>
      <c r="HSV43" s="636"/>
      <c r="HSW43" s="636"/>
      <c r="HSX43" s="636"/>
      <c r="HSY43" s="636"/>
      <c r="HSZ43" s="636"/>
      <c r="HTA43" s="636"/>
      <c r="HTB43" s="636"/>
      <c r="HTC43" s="636"/>
      <c r="HTD43" s="636"/>
      <c r="HTE43" s="636"/>
      <c r="HTF43" s="636"/>
      <c r="HTG43" s="636"/>
      <c r="HTH43" s="636"/>
      <c r="HTI43" s="636"/>
      <c r="HTJ43" s="636"/>
      <c r="HTK43" s="636"/>
      <c r="HTL43" s="636"/>
      <c r="HTM43" s="636"/>
      <c r="HTN43" s="636"/>
      <c r="HTO43" s="636"/>
      <c r="HTP43" s="636"/>
      <c r="HTQ43" s="636"/>
      <c r="HTR43" s="636"/>
      <c r="HTS43" s="636"/>
      <c r="HTT43" s="636"/>
      <c r="HTU43" s="636"/>
      <c r="HTV43" s="636"/>
      <c r="HTW43" s="636"/>
      <c r="HTX43" s="636"/>
      <c r="HTY43" s="636"/>
      <c r="HTZ43" s="636"/>
      <c r="HUA43" s="636"/>
      <c r="HUB43" s="636"/>
      <c r="HUC43" s="636"/>
      <c r="HUD43" s="636"/>
      <c r="HUE43" s="636"/>
      <c r="HUF43" s="636"/>
      <c r="HUG43" s="636"/>
      <c r="HUH43" s="636"/>
      <c r="HUI43" s="636"/>
      <c r="HUJ43" s="636"/>
      <c r="HUK43" s="636"/>
      <c r="HUL43" s="636"/>
      <c r="HUM43" s="636"/>
      <c r="HUN43" s="636"/>
      <c r="HUO43" s="636"/>
      <c r="HUP43" s="636"/>
      <c r="HUQ43" s="636"/>
      <c r="HUR43" s="636"/>
      <c r="HUS43" s="636"/>
      <c r="HUT43" s="636"/>
      <c r="HUU43" s="636"/>
      <c r="HUV43" s="636"/>
      <c r="HUW43" s="636"/>
      <c r="HUX43" s="636"/>
      <c r="HUY43" s="636"/>
      <c r="HUZ43" s="636"/>
      <c r="HVA43" s="636"/>
      <c r="HVB43" s="636"/>
      <c r="HVC43" s="636"/>
      <c r="HVD43" s="636"/>
      <c r="HVE43" s="636"/>
      <c r="HVF43" s="636"/>
      <c r="HVG43" s="636"/>
      <c r="HVH43" s="636"/>
      <c r="HVI43" s="636"/>
      <c r="HVJ43" s="636"/>
      <c r="HVK43" s="636"/>
      <c r="HVL43" s="636"/>
      <c r="HVM43" s="636"/>
      <c r="HVN43" s="636"/>
      <c r="HVO43" s="636"/>
      <c r="HVP43" s="636"/>
      <c r="HVQ43" s="636"/>
      <c r="HVR43" s="636"/>
      <c r="HVS43" s="636"/>
      <c r="HVT43" s="636"/>
      <c r="HVU43" s="636"/>
      <c r="HVV43" s="636"/>
      <c r="HVW43" s="636"/>
      <c r="HVX43" s="636"/>
      <c r="HVY43" s="636"/>
      <c r="HVZ43" s="636"/>
      <c r="HWA43" s="636"/>
      <c r="HWB43" s="636"/>
      <c r="HWC43" s="636"/>
      <c r="HWD43" s="636"/>
      <c r="HWE43" s="636"/>
      <c r="HWF43" s="636"/>
      <c r="HWG43" s="636"/>
      <c r="HWH43" s="636"/>
      <c r="HWI43" s="636"/>
      <c r="HWJ43" s="636"/>
      <c r="HWK43" s="636"/>
      <c r="HWL43" s="636"/>
      <c r="HWM43" s="636"/>
      <c r="HWN43" s="636"/>
      <c r="HWO43" s="636"/>
      <c r="HWP43" s="636"/>
      <c r="HWQ43" s="636"/>
      <c r="HWR43" s="636"/>
      <c r="HWS43" s="636"/>
      <c r="HWT43" s="636"/>
      <c r="HWU43" s="636"/>
      <c r="HWV43" s="636"/>
      <c r="HWW43" s="636"/>
      <c r="HWX43" s="636"/>
      <c r="HWY43" s="636"/>
      <c r="HWZ43" s="636"/>
      <c r="HXA43" s="636"/>
      <c r="HXB43" s="636"/>
      <c r="HXC43" s="636"/>
      <c r="HXD43" s="636"/>
      <c r="HXE43" s="636"/>
      <c r="HXF43" s="636"/>
      <c r="HXG43" s="636"/>
      <c r="HXH43" s="636"/>
      <c r="HXI43" s="636"/>
      <c r="HXJ43" s="636"/>
      <c r="HXK43" s="636"/>
      <c r="HXL43" s="636"/>
      <c r="HXM43" s="636"/>
      <c r="HXN43" s="636"/>
      <c r="HXO43" s="636"/>
      <c r="HXP43" s="636"/>
      <c r="HXQ43" s="636"/>
      <c r="HXR43" s="636"/>
      <c r="HXS43" s="636"/>
      <c r="HXT43" s="636"/>
      <c r="HXU43" s="636"/>
      <c r="HXV43" s="636"/>
      <c r="HXW43" s="636"/>
      <c r="HXX43" s="636"/>
      <c r="HXY43" s="636"/>
      <c r="HXZ43" s="636"/>
      <c r="HYA43" s="636"/>
      <c r="HYB43" s="636"/>
      <c r="HYC43" s="636"/>
      <c r="HYD43" s="636"/>
      <c r="HYE43" s="636"/>
      <c r="HYF43" s="636"/>
      <c r="HYG43" s="636"/>
      <c r="HYH43" s="636"/>
      <c r="HYI43" s="636"/>
      <c r="HYJ43" s="636"/>
      <c r="HYK43" s="636"/>
      <c r="HYL43" s="636"/>
      <c r="HYM43" s="636"/>
      <c r="HYN43" s="636"/>
      <c r="HYO43" s="636"/>
      <c r="HYP43" s="636"/>
      <c r="HYQ43" s="636"/>
      <c r="HYR43" s="636"/>
      <c r="HYS43" s="636"/>
      <c r="HYT43" s="636"/>
      <c r="HYU43" s="636"/>
      <c r="HYV43" s="636"/>
      <c r="HYW43" s="636"/>
      <c r="HYX43" s="636"/>
      <c r="HYY43" s="636"/>
      <c r="HYZ43" s="636"/>
      <c r="HZA43" s="636"/>
      <c r="HZB43" s="636"/>
      <c r="HZC43" s="636"/>
      <c r="HZD43" s="636"/>
      <c r="HZE43" s="636"/>
      <c r="HZF43" s="636"/>
      <c r="HZG43" s="636"/>
      <c r="HZH43" s="636"/>
      <c r="HZI43" s="636"/>
      <c r="HZJ43" s="636"/>
      <c r="HZK43" s="636"/>
      <c r="HZL43" s="636"/>
      <c r="HZM43" s="636"/>
      <c r="HZN43" s="636"/>
      <c r="HZO43" s="636"/>
      <c r="HZP43" s="636"/>
      <c r="HZQ43" s="636"/>
      <c r="HZR43" s="636"/>
      <c r="HZS43" s="636"/>
      <c r="HZT43" s="636"/>
      <c r="HZU43" s="636"/>
      <c r="HZV43" s="636"/>
      <c r="HZW43" s="636"/>
      <c r="HZX43" s="636"/>
      <c r="HZY43" s="636"/>
      <c r="HZZ43" s="636"/>
      <c r="IAA43" s="636"/>
      <c r="IAB43" s="636"/>
      <c r="IAC43" s="636"/>
      <c r="IAD43" s="636"/>
      <c r="IAE43" s="636"/>
      <c r="IAF43" s="636"/>
      <c r="IAG43" s="636"/>
      <c r="IAH43" s="636"/>
      <c r="IAI43" s="636"/>
      <c r="IAJ43" s="636"/>
      <c r="IAK43" s="636"/>
      <c r="IAL43" s="636"/>
      <c r="IAM43" s="636"/>
      <c r="IAN43" s="636"/>
      <c r="IAO43" s="636"/>
      <c r="IAP43" s="636"/>
      <c r="IAQ43" s="636"/>
      <c r="IAR43" s="636"/>
      <c r="IAS43" s="636"/>
      <c r="IAT43" s="636"/>
      <c r="IAU43" s="636"/>
      <c r="IAV43" s="636"/>
      <c r="IAW43" s="636"/>
      <c r="IAX43" s="636"/>
      <c r="IAY43" s="636"/>
      <c r="IAZ43" s="636"/>
      <c r="IBA43" s="636"/>
      <c r="IBB43" s="636"/>
      <c r="IBC43" s="636"/>
      <c r="IBD43" s="636"/>
      <c r="IBE43" s="636"/>
      <c r="IBF43" s="636"/>
      <c r="IBG43" s="636"/>
      <c r="IBH43" s="636"/>
      <c r="IBI43" s="636"/>
      <c r="IBJ43" s="636"/>
      <c r="IBK43" s="636"/>
      <c r="IBL43" s="636"/>
      <c r="IBM43" s="636"/>
      <c r="IBN43" s="636"/>
      <c r="IBO43" s="636"/>
      <c r="IBP43" s="636"/>
      <c r="IBQ43" s="636"/>
      <c r="IBR43" s="636"/>
      <c r="IBS43" s="636"/>
      <c r="IBT43" s="636"/>
      <c r="IBU43" s="636"/>
      <c r="IBV43" s="636"/>
      <c r="IBW43" s="636"/>
      <c r="IBX43" s="636"/>
      <c r="IBY43" s="636"/>
      <c r="IBZ43" s="636"/>
      <c r="ICA43" s="636"/>
      <c r="ICB43" s="636"/>
      <c r="ICC43" s="636"/>
      <c r="ICD43" s="636"/>
      <c r="ICE43" s="636"/>
      <c r="ICF43" s="636"/>
      <c r="ICG43" s="636"/>
      <c r="ICH43" s="636"/>
      <c r="ICI43" s="636"/>
      <c r="ICJ43" s="636"/>
      <c r="ICK43" s="636"/>
      <c r="ICL43" s="636"/>
      <c r="ICM43" s="636"/>
      <c r="ICN43" s="636"/>
      <c r="ICO43" s="636"/>
      <c r="ICP43" s="636"/>
      <c r="ICQ43" s="636"/>
      <c r="ICR43" s="636"/>
      <c r="ICS43" s="636"/>
      <c r="ICT43" s="636"/>
      <c r="ICU43" s="636"/>
      <c r="ICV43" s="636"/>
      <c r="ICW43" s="636"/>
      <c r="ICX43" s="636"/>
      <c r="ICY43" s="636"/>
      <c r="ICZ43" s="636"/>
      <c r="IDA43" s="636"/>
      <c r="IDB43" s="636"/>
      <c r="IDC43" s="636"/>
      <c r="IDD43" s="636"/>
      <c r="IDE43" s="636"/>
      <c r="IDF43" s="636"/>
      <c r="IDG43" s="636"/>
      <c r="IDH43" s="636"/>
      <c r="IDI43" s="636"/>
      <c r="IDJ43" s="636"/>
      <c r="IDK43" s="636"/>
      <c r="IDL43" s="636"/>
      <c r="IDM43" s="636"/>
      <c r="IDN43" s="636"/>
      <c r="IDO43" s="636"/>
      <c r="IDP43" s="636"/>
      <c r="IDQ43" s="636"/>
      <c r="IDR43" s="636"/>
      <c r="IDS43" s="636"/>
      <c r="IDT43" s="636"/>
      <c r="IDU43" s="636"/>
      <c r="IDV43" s="636"/>
      <c r="IDW43" s="636"/>
      <c r="IDX43" s="636"/>
      <c r="IDY43" s="636"/>
      <c r="IDZ43" s="636"/>
      <c r="IEA43" s="636"/>
      <c r="IEB43" s="636"/>
      <c r="IEC43" s="636"/>
      <c r="IED43" s="636"/>
      <c r="IEE43" s="636"/>
      <c r="IEF43" s="636"/>
      <c r="IEG43" s="636"/>
      <c r="IEH43" s="636"/>
      <c r="IEI43" s="636"/>
      <c r="IEJ43" s="636"/>
      <c r="IEK43" s="636"/>
      <c r="IEL43" s="636"/>
      <c r="IEM43" s="636"/>
      <c r="IEN43" s="636"/>
      <c r="IEO43" s="636"/>
      <c r="IEP43" s="636"/>
      <c r="IEQ43" s="636"/>
      <c r="IER43" s="636"/>
      <c r="IES43" s="636"/>
      <c r="IET43" s="636"/>
      <c r="IEU43" s="636"/>
      <c r="IEV43" s="636"/>
      <c r="IEW43" s="636"/>
      <c r="IEX43" s="636"/>
      <c r="IEY43" s="636"/>
      <c r="IEZ43" s="636"/>
      <c r="IFA43" s="636"/>
      <c r="IFB43" s="636"/>
      <c r="IFC43" s="636"/>
      <c r="IFD43" s="636"/>
      <c r="IFE43" s="636"/>
      <c r="IFF43" s="636"/>
      <c r="IFG43" s="636"/>
      <c r="IFH43" s="636"/>
      <c r="IFI43" s="636"/>
      <c r="IFJ43" s="636"/>
      <c r="IFK43" s="636"/>
      <c r="IFL43" s="636"/>
      <c r="IFM43" s="636"/>
      <c r="IFN43" s="636"/>
      <c r="IFO43" s="636"/>
      <c r="IFP43" s="636"/>
      <c r="IFQ43" s="636"/>
      <c r="IFR43" s="636"/>
      <c r="IFS43" s="636"/>
      <c r="IFT43" s="636"/>
      <c r="IFU43" s="636"/>
      <c r="IFV43" s="636"/>
      <c r="IFW43" s="636"/>
      <c r="IFX43" s="636"/>
      <c r="IFY43" s="636"/>
      <c r="IFZ43" s="636"/>
      <c r="IGA43" s="636"/>
      <c r="IGB43" s="636"/>
      <c r="IGC43" s="636"/>
      <c r="IGD43" s="636"/>
      <c r="IGE43" s="636"/>
      <c r="IGF43" s="636"/>
      <c r="IGG43" s="636"/>
      <c r="IGH43" s="636"/>
      <c r="IGI43" s="636"/>
      <c r="IGJ43" s="636"/>
      <c r="IGK43" s="636"/>
      <c r="IGL43" s="636"/>
      <c r="IGM43" s="636"/>
      <c r="IGN43" s="636"/>
      <c r="IGO43" s="636"/>
      <c r="IGP43" s="636"/>
      <c r="IGQ43" s="636"/>
      <c r="IGR43" s="636"/>
      <c r="IGS43" s="636"/>
      <c r="IGT43" s="636"/>
      <c r="IGU43" s="636"/>
      <c r="IGV43" s="636"/>
      <c r="IGW43" s="636"/>
      <c r="IGX43" s="636"/>
      <c r="IGY43" s="636"/>
      <c r="IGZ43" s="636"/>
      <c r="IHA43" s="636"/>
      <c r="IHB43" s="636"/>
      <c r="IHC43" s="636"/>
      <c r="IHD43" s="636"/>
      <c r="IHE43" s="636"/>
      <c r="IHF43" s="636"/>
      <c r="IHG43" s="636"/>
      <c r="IHH43" s="636"/>
      <c r="IHI43" s="636"/>
      <c r="IHJ43" s="636"/>
      <c r="IHK43" s="636"/>
      <c r="IHL43" s="636"/>
      <c r="IHM43" s="636"/>
      <c r="IHN43" s="636"/>
      <c r="IHO43" s="636"/>
      <c r="IHP43" s="636"/>
      <c r="IHQ43" s="636"/>
      <c r="IHR43" s="636"/>
      <c r="IHS43" s="636"/>
      <c r="IHT43" s="636"/>
      <c r="IHU43" s="636"/>
      <c r="IHV43" s="636"/>
      <c r="IHW43" s="636"/>
      <c r="IHX43" s="636"/>
      <c r="IHY43" s="636"/>
      <c r="IHZ43" s="636"/>
      <c r="IIA43" s="636"/>
      <c r="IIB43" s="636"/>
      <c r="IIC43" s="636"/>
      <c r="IID43" s="636"/>
      <c r="IIE43" s="636"/>
      <c r="IIF43" s="636"/>
      <c r="IIG43" s="636"/>
      <c r="IIH43" s="636"/>
      <c r="III43" s="636"/>
      <c r="IIJ43" s="636"/>
      <c r="IIK43" s="636"/>
      <c r="IIL43" s="636"/>
      <c r="IIM43" s="636"/>
      <c r="IIN43" s="636"/>
      <c r="IIO43" s="636"/>
      <c r="IIP43" s="636"/>
      <c r="IIQ43" s="636"/>
      <c r="IIR43" s="636"/>
      <c r="IIS43" s="636"/>
      <c r="IIT43" s="636"/>
      <c r="IIU43" s="636"/>
      <c r="IIV43" s="636"/>
      <c r="IIW43" s="636"/>
      <c r="IIX43" s="636"/>
      <c r="IIY43" s="636"/>
      <c r="IIZ43" s="636"/>
      <c r="IJA43" s="636"/>
      <c r="IJB43" s="636"/>
      <c r="IJC43" s="636"/>
      <c r="IJD43" s="636"/>
      <c r="IJE43" s="636"/>
      <c r="IJF43" s="636"/>
      <c r="IJG43" s="636"/>
      <c r="IJH43" s="636"/>
      <c r="IJI43" s="636"/>
      <c r="IJJ43" s="636"/>
      <c r="IJK43" s="636"/>
      <c r="IJL43" s="636"/>
      <c r="IJM43" s="636"/>
      <c r="IJN43" s="636"/>
      <c r="IJO43" s="636"/>
      <c r="IJP43" s="636"/>
      <c r="IJQ43" s="636"/>
      <c r="IJR43" s="636"/>
      <c r="IJS43" s="636"/>
      <c r="IJT43" s="636"/>
      <c r="IJU43" s="636"/>
      <c r="IJV43" s="636"/>
      <c r="IJW43" s="636"/>
      <c r="IJX43" s="636"/>
      <c r="IJY43" s="636"/>
      <c r="IJZ43" s="636"/>
      <c r="IKA43" s="636"/>
      <c r="IKB43" s="636"/>
      <c r="IKC43" s="636"/>
      <c r="IKD43" s="636"/>
      <c r="IKE43" s="636"/>
      <c r="IKF43" s="636"/>
      <c r="IKG43" s="636"/>
      <c r="IKH43" s="636"/>
      <c r="IKI43" s="636"/>
      <c r="IKJ43" s="636"/>
      <c r="IKK43" s="636"/>
      <c r="IKL43" s="636"/>
      <c r="IKM43" s="636"/>
      <c r="IKN43" s="636"/>
      <c r="IKO43" s="636"/>
      <c r="IKP43" s="636"/>
      <c r="IKQ43" s="636"/>
      <c r="IKR43" s="636"/>
      <c r="IKS43" s="636"/>
      <c r="IKT43" s="636"/>
      <c r="IKU43" s="636"/>
      <c r="IKV43" s="636"/>
      <c r="IKW43" s="636"/>
      <c r="IKX43" s="636"/>
      <c r="IKY43" s="636"/>
      <c r="IKZ43" s="636"/>
      <c r="ILA43" s="636"/>
      <c r="ILB43" s="636"/>
      <c r="ILC43" s="636"/>
      <c r="ILD43" s="636"/>
      <c r="ILE43" s="636"/>
      <c r="ILF43" s="636"/>
      <c r="ILG43" s="636"/>
      <c r="ILH43" s="636"/>
      <c r="ILI43" s="636"/>
      <c r="ILJ43" s="636"/>
      <c r="ILK43" s="636"/>
      <c r="ILL43" s="636"/>
      <c r="ILM43" s="636"/>
      <c r="ILN43" s="636"/>
      <c r="ILO43" s="636"/>
      <c r="ILP43" s="636"/>
      <c r="ILQ43" s="636"/>
      <c r="ILR43" s="636"/>
      <c r="ILS43" s="636"/>
      <c r="ILT43" s="636"/>
      <c r="ILU43" s="636"/>
      <c r="ILV43" s="636"/>
      <c r="ILW43" s="636"/>
      <c r="ILX43" s="636"/>
      <c r="ILY43" s="636"/>
      <c r="ILZ43" s="636"/>
      <c r="IMA43" s="636"/>
      <c r="IMB43" s="636"/>
      <c r="IMC43" s="636"/>
      <c r="IMD43" s="636"/>
      <c r="IME43" s="636"/>
      <c r="IMF43" s="636"/>
      <c r="IMG43" s="636"/>
      <c r="IMH43" s="636"/>
      <c r="IMI43" s="636"/>
      <c r="IMJ43" s="636"/>
      <c r="IMK43" s="636"/>
      <c r="IML43" s="636"/>
      <c r="IMM43" s="636"/>
      <c r="IMN43" s="636"/>
      <c r="IMO43" s="636"/>
      <c r="IMP43" s="636"/>
      <c r="IMQ43" s="636"/>
      <c r="IMR43" s="636"/>
      <c r="IMS43" s="636"/>
      <c r="IMT43" s="636"/>
      <c r="IMU43" s="636"/>
      <c r="IMV43" s="636"/>
      <c r="IMW43" s="636"/>
      <c r="IMX43" s="636"/>
      <c r="IMY43" s="636"/>
      <c r="IMZ43" s="636"/>
      <c r="INA43" s="636"/>
      <c r="INB43" s="636"/>
      <c r="INC43" s="636"/>
      <c r="IND43" s="636"/>
      <c r="INE43" s="636"/>
      <c r="INF43" s="636"/>
      <c r="ING43" s="636"/>
      <c r="INH43" s="636"/>
      <c r="INI43" s="636"/>
      <c r="INJ43" s="636"/>
      <c r="INK43" s="636"/>
      <c r="INL43" s="636"/>
      <c r="INM43" s="636"/>
      <c r="INN43" s="636"/>
      <c r="INO43" s="636"/>
      <c r="INP43" s="636"/>
      <c r="INQ43" s="636"/>
      <c r="INR43" s="636"/>
      <c r="INS43" s="636"/>
      <c r="INT43" s="636"/>
      <c r="INU43" s="636"/>
      <c r="INV43" s="636"/>
      <c r="INW43" s="636"/>
      <c r="INX43" s="636"/>
      <c r="INY43" s="636"/>
      <c r="INZ43" s="636"/>
      <c r="IOA43" s="636"/>
      <c r="IOB43" s="636"/>
      <c r="IOC43" s="636"/>
      <c r="IOD43" s="636"/>
      <c r="IOE43" s="636"/>
      <c r="IOF43" s="636"/>
      <c r="IOG43" s="636"/>
      <c r="IOH43" s="636"/>
      <c r="IOI43" s="636"/>
      <c r="IOJ43" s="636"/>
      <c r="IOK43" s="636"/>
      <c r="IOL43" s="636"/>
      <c r="IOM43" s="636"/>
      <c r="ION43" s="636"/>
      <c r="IOO43" s="636"/>
      <c r="IOP43" s="636"/>
      <c r="IOQ43" s="636"/>
      <c r="IOR43" s="636"/>
      <c r="IOS43" s="636"/>
      <c r="IOT43" s="636"/>
      <c r="IOU43" s="636"/>
      <c r="IOV43" s="636"/>
      <c r="IOW43" s="636"/>
      <c r="IOX43" s="636"/>
      <c r="IOY43" s="636"/>
      <c r="IOZ43" s="636"/>
      <c r="IPA43" s="636"/>
      <c r="IPB43" s="636"/>
      <c r="IPC43" s="636"/>
      <c r="IPD43" s="636"/>
      <c r="IPE43" s="636"/>
      <c r="IPF43" s="636"/>
      <c r="IPG43" s="636"/>
      <c r="IPH43" s="636"/>
      <c r="IPI43" s="636"/>
      <c r="IPJ43" s="636"/>
      <c r="IPK43" s="636"/>
      <c r="IPL43" s="636"/>
      <c r="IPM43" s="636"/>
      <c r="IPN43" s="636"/>
      <c r="IPO43" s="636"/>
      <c r="IPP43" s="636"/>
      <c r="IPQ43" s="636"/>
      <c r="IPR43" s="636"/>
      <c r="IPS43" s="636"/>
      <c r="IPT43" s="636"/>
      <c r="IPU43" s="636"/>
      <c r="IPV43" s="636"/>
      <c r="IPW43" s="636"/>
      <c r="IPX43" s="636"/>
      <c r="IPY43" s="636"/>
      <c r="IPZ43" s="636"/>
      <c r="IQA43" s="636"/>
      <c r="IQB43" s="636"/>
      <c r="IQC43" s="636"/>
      <c r="IQD43" s="636"/>
      <c r="IQE43" s="636"/>
      <c r="IQF43" s="636"/>
      <c r="IQG43" s="636"/>
      <c r="IQH43" s="636"/>
      <c r="IQI43" s="636"/>
      <c r="IQJ43" s="636"/>
      <c r="IQK43" s="636"/>
      <c r="IQL43" s="636"/>
      <c r="IQM43" s="636"/>
      <c r="IQN43" s="636"/>
      <c r="IQO43" s="636"/>
      <c r="IQP43" s="636"/>
      <c r="IQQ43" s="636"/>
      <c r="IQR43" s="636"/>
      <c r="IQS43" s="636"/>
      <c r="IQT43" s="636"/>
      <c r="IQU43" s="636"/>
      <c r="IQV43" s="636"/>
      <c r="IQW43" s="636"/>
      <c r="IQX43" s="636"/>
      <c r="IQY43" s="636"/>
      <c r="IQZ43" s="636"/>
      <c r="IRA43" s="636"/>
      <c r="IRB43" s="636"/>
      <c r="IRC43" s="636"/>
      <c r="IRD43" s="636"/>
      <c r="IRE43" s="636"/>
      <c r="IRF43" s="636"/>
      <c r="IRG43" s="636"/>
      <c r="IRH43" s="636"/>
      <c r="IRI43" s="636"/>
      <c r="IRJ43" s="636"/>
      <c r="IRK43" s="636"/>
      <c r="IRL43" s="636"/>
      <c r="IRM43" s="636"/>
      <c r="IRN43" s="636"/>
      <c r="IRO43" s="636"/>
      <c r="IRP43" s="636"/>
      <c r="IRQ43" s="636"/>
      <c r="IRR43" s="636"/>
      <c r="IRS43" s="636"/>
      <c r="IRT43" s="636"/>
      <c r="IRU43" s="636"/>
      <c r="IRV43" s="636"/>
      <c r="IRW43" s="636"/>
      <c r="IRX43" s="636"/>
      <c r="IRY43" s="636"/>
      <c r="IRZ43" s="636"/>
      <c r="ISA43" s="636"/>
      <c r="ISB43" s="636"/>
      <c r="ISC43" s="636"/>
      <c r="ISD43" s="636"/>
      <c r="ISE43" s="636"/>
      <c r="ISF43" s="636"/>
      <c r="ISG43" s="636"/>
      <c r="ISH43" s="636"/>
      <c r="ISI43" s="636"/>
      <c r="ISJ43" s="636"/>
      <c r="ISK43" s="636"/>
      <c r="ISL43" s="636"/>
      <c r="ISM43" s="636"/>
      <c r="ISN43" s="636"/>
      <c r="ISO43" s="636"/>
      <c r="ISP43" s="636"/>
      <c r="ISQ43" s="636"/>
      <c r="ISR43" s="636"/>
      <c r="ISS43" s="636"/>
      <c r="IST43" s="636"/>
      <c r="ISU43" s="636"/>
      <c r="ISV43" s="636"/>
      <c r="ISW43" s="636"/>
      <c r="ISX43" s="636"/>
      <c r="ISY43" s="636"/>
      <c r="ISZ43" s="636"/>
      <c r="ITA43" s="636"/>
      <c r="ITB43" s="636"/>
      <c r="ITC43" s="636"/>
      <c r="ITD43" s="636"/>
      <c r="ITE43" s="636"/>
      <c r="ITF43" s="636"/>
      <c r="ITG43" s="636"/>
      <c r="ITH43" s="636"/>
      <c r="ITI43" s="636"/>
      <c r="ITJ43" s="636"/>
      <c r="ITK43" s="636"/>
      <c r="ITL43" s="636"/>
      <c r="ITM43" s="636"/>
      <c r="ITN43" s="636"/>
      <c r="ITO43" s="636"/>
      <c r="ITP43" s="636"/>
      <c r="ITQ43" s="636"/>
      <c r="ITR43" s="636"/>
      <c r="ITS43" s="636"/>
      <c r="ITT43" s="636"/>
      <c r="ITU43" s="636"/>
      <c r="ITV43" s="636"/>
      <c r="ITW43" s="636"/>
      <c r="ITX43" s="636"/>
      <c r="ITY43" s="636"/>
      <c r="ITZ43" s="636"/>
      <c r="IUA43" s="636"/>
      <c r="IUB43" s="636"/>
      <c r="IUC43" s="636"/>
      <c r="IUD43" s="636"/>
      <c r="IUE43" s="636"/>
      <c r="IUF43" s="636"/>
      <c r="IUG43" s="636"/>
      <c r="IUH43" s="636"/>
      <c r="IUI43" s="636"/>
      <c r="IUJ43" s="636"/>
      <c r="IUK43" s="636"/>
      <c r="IUL43" s="636"/>
      <c r="IUM43" s="636"/>
      <c r="IUN43" s="636"/>
      <c r="IUO43" s="636"/>
      <c r="IUP43" s="636"/>
      <c r="IUQ43" s="636"/>
      <c r="IUR43" s="636"/>
      <c r="IUS43" s="636"/>
      <c r="IUT43" s="636"/>
      <c r="IUU43" s="636"/>
      <c r="IUV43" s="636"/>
      <c r="IUW43" s="636"/>
      <c r="IUX43" s="636"/>
      <c r="IUY43" s="636"/>
      <c r="IUZ43" s="636"/>
      <c r="IVA43" s="636"/>
      <c r="IVB43" s="636"/>
      <c r="IVC43" s="636"/>
      <c r="IVD43" s="636"/>
      <c r="IVE43" s="636"/>
      <c r="IVF43" s="636"/>
      <c r="IVG43" s="636"/>
      <c r="IVH43" s="636"/>
      <c r="IVI43" s="636"/>
      <c r="IVJ43" s="636"/>
      <c r="IVK43" s="636"/>
      <c r="IVL43" s="636"/>
      <c r="IVM43" s="636"/>
      <c r="IVN43" s="636"/>
      <c r="IVO43" s="636"/>
      <c r="IVP43" s="636"/>
      <c r="IVQ43" s="636"/>
      <c r="IVR43" s="636"/>
      <c r="IVS43" s="636"/>
      <c r="IVT43" s="636"/>
      <c r="IVU43" s="636"/>
      <c r="IVV43" s="636"/>
      <c r="IVW43" s="636"/>
      <c r="IVX43" s="636"/>
      <c r="IVY43" s="636"/>
      <c r="IVZ43" s="636"/>
      <c r="IWA43" s="636"/>
      <c r="IWB43" s="636"/>
      <c r="IWC43" s="636"/>
      <c r="IWD43" s="636"/>
      <c r="IWE43" s="636"/>
      <c r="IWF43" s="636"/>
      <c r="IWG43" s="636"/>
      <c r="IWH43" s="636"/>
      <c r="IWI43" s="636"/>
      <c r="IWJ43" s="636"/>
      <c r="IWK43" s="636"/>
      <c r="IWL43" s="636"/>
      <c r="IWM43" s="636"/>
      <c r="IWN43" s="636"/>
      <c r="IWO43" s="636"/>
      <c r="IWP43" s="636"/>
      <c r="IWQ43" s="636"/>
      <c r="IWR43" s="636"/>
      <c r="IWS43" s="636"/>
      <c r="IWT43" s="636"/>
      <c r="IWU43" s="636"/>
      <c r="IWV43" s="636"/>
      <c r="IWW43" s="636"/>
      <c r="IWX43" s="636"/>
      <c r="IWY43" s="636"/>
      <c r="IWZ43" s="636"/>
      <c r="IXA43" s="636"/>
      <c r="IXB43" s="636"/>
      <c r="IXC43" s="636"/>
      <c r="IXD43" s="636"/>
      <c r="IXE43" s="636"/>
      <c r="IXF43" s="636"/>
      <c r="IXG43" s="636"/>
      <c r="IXH43" s="636"/>
      <c r="IXI43" s="636"/>
      <c r="IXJ43" s="636"/>
      <c r="IXK43" s="636"/>
      <c r="IXL43" s="636"/>
      <c r="IXM43" s="636"/>
      <c r="IXN43" s="636"/>
      <c r="IXO43" s="636"/>
      <c r="IXP43" s="636"/>
      <c r="IXQ43" s="636"/>
      <c r="IXR43" s="636"/>
      <c r="IXS43" s="636"/>
      <c r="IXT43" s="636"/>
      <c r="IXU43" s="636"/>
      <c r="IXV43" s="636"/>
      <c r="IXW43" s="636"/>
      <c r="IXX43" s="636"/>
      <c r="IXY43" s="636"/>
      <c r="IXZ43" s="636"/>
      <c r="IYA43" s="636"/>
      <c r="IYB43" s="636"/>
      <c r="IYC43" s="636"/>
      <c r="IYD43" s="636"/>
      <c r="IYE43" s="636"/>
      <c r="IYF43" s="636"/>
      <c r="IYG43" s="636"/>
      <c r="IYH43" s="636"/>
      <c r="IYI43" s="636"/>
      <c r="IYJ43" s="636"/>
      <c r="IYK43" s="636"/>
      <c r="IYL43" s="636"/>
      <c r="IYM43" s="636"/>
      <c r="IYN43" s="636"/>
      <c r="IYO43" s="636"/>
      <c r="IYP43" s="636"/>
      <c r="IYQ43" s="636"/>
      <c r="IYR43" s="636"/>
      <c r="IYS43" s="636"/>
      <c r="IYT43" s="636"/>
      <c r="IYU43" s="636"/>
      <c r="IYV43" s="636"/>
      <c r="IYW43" s="636"/>
      <c r="IYX43" s="636"/>
      <c r="IYY43" s="636"/>
      <c r="IYZ43" s="636"/>
      <c r="IZA43" s="636"/>
      <c r="IZB43" s="636"/>
      <c r="IZC43" s="636"/>
      <c r="IZD43" s="636"/>
      <c r="IZE43" s="636"/>
      <c r="IZF43" s="636"/>
      <c r="IZG43" s="636"/>
      <c r="IZH43" s="636"/>
      <c r="IZI43" s="636"/>
      <c r="IZJ43" s="636"/>
      <c r="IZK43" s="636"/>
      <c r="IZL43" s="636"/>
      <c r="IZM43" s="636"/>
      <c r="IZN43" s="636"/>
      <c r="IZO43" s="636"/>
      <c r="IZP43" s="636"/>
      <c r="IZQ43" s="636"/>
      <c r="IZR43" s="636"/>
      <c r="IZS43" s="636"/>
      <c r="IZT43" s="636"/>
      <c r="IZU43" s="636"/>
      <c r="IZV43" s="636"/>
      <c r="IZW43" s="636"/>
      <c r="IZX43" s="636"/>
      <c r="IZY43" s="636"/>
      <c r="IZZ43" s="636"/>
      <c r="JAA43" s="636"/>
      <c r="JAB43" s="636"/>
      <c r="JAC43" s="636"/>
      <c r="JAD43" s="636"/>
      <c r="JAE43" s="636"/>
      <c r="JAF43" s="636"/>
      <c r="JAG43" s="636"/>
      <c r="JAH43" s="636"/>
      <c r="JAI43" s="636"/>
      <c r="JAJ43" s="636"/>
      <c r="JAK43" s="636"/>
      <c r="JAL43" s="636"/>
      <c r="JAM43" s="636"/>
      <c r="JAN43" s="636"/>
      <c r="JAO43" s="636"/>
      <c r="JAP43" s="636"/>
      <c r="JAQ43" s="636"/>
      <c r="JAR43" s="636"/>
      <c r="JAS43" s="636"/>
      <c r="JAT43" s="636"/>
      <c r="JAU43" s="636"/>
      <c r="JAV43" s="636"/>
      <c r="JAW43" s="636"/>
      <c r="JAX43" s="636"/>
      <c r="JAY43" s="636"/>
      <c r="JAZ43" s="636"/>
      <c r="JBA43" s="636"/>
      <c r="JBB43" s="636"/>
      <c r="JBC43" s="636"/>
      <c r="JBD43" s="636"/>
      <c r="JBE43" s="636"/>
      <c r="JBF43" s="636"/>
      <c r="JBG43" s="636"/>
      <c r="JBH43" s="636"/>
      <c r="JBI43" s="636"/>
      <c r="JBJ43" s="636"/>
      <c r="JBK43" s="636"/>
      <c r="JBL43" s="636"/>
      <c r="JBM43" s="636"/>
      <c r="JBN43" s="636"/>
      <c r="JBO43" s="636"/>
      <c r="JBP43" s="636"/>
      <c r="JBQ43" s="636"/>
      <c r="JBR43" s="636"/>
      <c r="JBS43" s="636"/>
      <c r="JBT43" s="636"/>
      <c r="JBU43" s="636"/>
      <c r="JBV43" s="636"/>
      <c r="JBW43" s="636"/>
      <c r="JBX43" s="636"/>
      <c r="JBY43" s="636"/>
      <c r="JBZ43" s="636"/>
      <c r="JCA43" s="636"/>
      <c r="JCB43" s="636"/>
      <c r="JCC43" s="636"/>
      <c r="JCD43" s="636"/>
      <c r="JCE43" s="636"/>
      <c r="JCF43" s="636"/>
      <c r="JCG43" s="636"/>
      <c r="JCH43" s="636"/>
      <c r="JCI43" s="636"/>
      <c r="JCJ43" s="636"/>
      <c r="JCK43" s="636"/>
      <c r="JCL43" s="636"/>
      <c r="JCM43" s="636"/>
      <c r="JCN43" s="636"/>
      <c r="JCO43" s="636"/>
      <c r="JCP43" s="636"/>
      <c r="JCQ43" s="636"/>
      <c r="JCR43" s="636"/>
      <c r="JCS43" s="636"/>
      <c r="JCT43" s="636"/>
      <c r="JCU43" s="636"/>
      <c r="JCV43" s="636"/>
      <c r="JCW43" s="636"/>
      <c r="JCX43" s="636"/>
      <c r="JCY43" s="636"/>
      <c r="JCZ43" s="636"/>
      <c r="JDA43" s="636"/>
      <c r="JDB43" s="636"/>
      <c r="JDC43" s="636"/>
      <c r="JDD43" s="636"/>
      <c r="JDE43" s="636"/>
      <c r="JDF43" s="636"/>
      <c r="JDG43" s="636"/>
      <c r="JDH43" s="636"/>
      <c r="JDI43" s="636"/>
      <c r="JDJ43" s="636"/>
      <c r="JDK43" s="636"/>
      <c r="JDL43" s="636"/>
      <c r="JDM43" s="636"/>
      <c r="JDN43" s="636"/>
      <c r="JDO43" s="636"/>
      <c r="JDP43" s="636"/>
      <c r="JDQ43" s="636"/>
      <c r="JDR43" s="636"/>
      <c r="JDS43" s="636"/>
      <c r="JDT43" s="636"/>
      <c r="JDU43" s="636"/>
      <c r="JDV43" s="636"/>
      <c r="JDW43" s="636"/>
      <c r="JDX43" s="636"/>
      <c r="JDY43" s="636"/>
      <c r="JDZ43" s="636"/>
      <c r="JEA43" s="636"/>
      <c r="JEB43" s="636"/>
      <c r="JEC43" s="636"/>
      <c r="JED43" s="636"/>
      <c r="JEE43" s="636"/>
      <c r="JEF43" s="636"/>
      <c r="JEG43" s="636"/>
      <c r="JEH43" s="636"/>
      <c r="JEI43" s="636"/>
      <c r="JEJ43" s="636"/>
      <c r="JEK43" s="636"/>
      <c r="JEL43" s="636"/>
      <c r="JEM43" s="636"/>
      <c r="JEN43" s="636"/>
      <c r="JEO43" s="636"/>
      <c r="JEP43" s="636"/>
      <c r="JEQ43" s="636"/>
      <c r="JER43" s="636"/>
      <c r="JES43" s="636"/>
      <c r="JET43" s="636"/>
      <c r="JEU43" s="636"/>
      <c r="JEV43" s="636"/>
      <c r="JEW43" s="636"/>
      <c r="JEX43" s="636"/>
      <c r="JEY43" s="636"/>
      <c r="JEZ43" s="636"/>
      <c r="JFA43" s="636"/>
      <c r="JFB43" s="636"/>
      <c r="JFC43" s="636"/>
      <c r="JFD43" s="636"/>
      <c r="JFE43" s="636"/>
      <c r="JFF43" s="636"/>
      <c r="JFG43" s="636"/>
      <c r="JFH43" s="636"/>
      <c r="JFI43" s="636"/>
      <c r="JFJ43" s="636"/>
      <c r="JFK43" s="636"/>
      <c r="JFL43" s="636"/>
      <c r="JFM43" s="636"/>
      <c r="JFN43" s="636"/>
      <c r="JFO43" s="636"/>
      <c r="JFP43" s="636"/>
      <c r="JFQ43" s="636"/>
      <c r="JFR43" s="636"/>
      <c r="JFS43" s="636"/>
      <c r="JFT43" s="636"/>
      <c r="JFU43" s="636"/>
      <c r="JFV43" s="636"/>
      <c r="JFW43" s="636"/>
      <c r="JFX43" s="636"/>
      <c r="JFY43" s="636"/>
      <c r="JFZ43" s="636"/>
      <c r="JGA43" s="636"/>
      <c r="JGB43" s="636"/>
      <c r="JGC43" s="636"/>
      <c r="JGD43" s="636"/>
      <c r="JGE43" s="636"/>
      <c r="JGF43" s="636"/>
      <c r="JGG43" s="636"/>
      <c r="JGH43" s="636"/>
      <c r="JGI43" s="636"/>
      <c r="JGJ43" s="636"/>
      <c r="JGK43" s="636"/>
      <c r="JGL43" s="636"/>
      <c r="JGM43" s="636"/>
      <c r="JGN43" s="636"/>
      <c r="JGO43" s="636"/>
      <c r="JGP43" s="636"/>
      <c r="JGQ43" s="636"/>
      <c r="JGR43" s="636"/>
      <c r="JGS43" s="636"/>
      <c r="JGT43" s="636"/>
      <c r="JGU43" s="636"/>
      <c r="JGV43" s="636"/>
      <c r="JGW43" s="636"/>
      <c r="JGX43" s="636"/>
      <c r="JGY43" s="636"/>
      <c r="JGZ43" s="636"/>
      <c r="JHA43" s="636"/>
      <c r="JHB43" s="636"/>
      <c r="JHC43" s="636"/>
      <c r="JHD43" s="636"/>
      <c r="JHE43" s="636"/>
      <c r="JHF43" s="636"/>
      <c r="JHG43" s="636"/>
      <c r="JHH43" s="636"/>
      <c r="JHI43" s="636"/>
      <c r="JHJ43" s="636"/>
      <c r="JHK43" s="636"/>
      <c r="JHL43" s="636"/>
      <c r="JHM43" s="636"/>
      <c r="JHN43" s="636"/>
      <c r="JHO43" s="636"/>
      <c r="JHP43" s="636"/>
      <c r="JHQ43" s="636"/>
      <c r="JHR43" s="636"/>
      <c r="JHS43" s="636"/>
      <c r="JHT43" s="636"/>
      <c r="JHU43" s="636"/>
      <c r="JHV43" s="636"/>
      <c r="JHW43" s="636"/>
      <c r="JHX43" s="636"/>
      <c r="JHY43" s="636"/>
      <c r="JHZ43" s="636"/>
      <c r="JIA43" s="636"/>
      <c r="JIB43" s="636"/>
      <c r="JIC43" s="636"/>
      <c r="JID43" s="636"/>
      <c r="JIE43" s="636"/>
      <c r="JIF43" s="636"/>
      <c r="JIG43" s="636"/>
      <c r="JIH43" s="636"/>
      <c r="JII43" s="636"/>
      <c r="JIJ43" s="636"/>
      <c r="JIK43" s="636"/>
      <c r="JIL43" s="636"/>
      <c r="JIM43" s="636"/>
      <c r="JIN43" s="636"/>
      <c r="JIO43" s="636"/>
      <c r="JIP43" s="636"/>
      <c r="JIQ43" s="636"/>
      <c r="JIR43" s="636"/>
      <c r="JIS43" s="636"/>
      <c r="JIT43" s="636"/>
      <c r="JIU43" s="636"/>
      <c r="JIV43" s="636"/>
      <c r="JIW43" s="636"/>
      <c r="JIX43" s="636"/>
      <c r="JIY43" s="636"/>
      <c r="JIZ43" s="636"/>
      <c r="JJA43" s="636"/>
      <c r="JJB43" s="636"/>
      <c r="JJC43" s="636"/>
      <c r="JJD43" s="636"/>
      <c r="JJE43" s="636"/>
      <c r="JJF43" s="636"/>
      <c r="JJG43" s="636"/>
      <c r="JJH43" s="636"/>
      <c r="JJI43" s="636"/>
      <c r="JJJ43" s="636"/>
      <c r="JJK43" s="636"/>
      <c r="JJL43" s="636"/>
      <c r="JJM43" s="636"/>
      <c r="JJN43" s="636"/>
      <c r="JJO43" s="636"/>
      <c r="JJP43" s="636"/>
      <c r="JJQ43" s="636"/>
      <c r="JJR43" s="636"/>
      <c r="JJS43" s="636"/>
      <c r="JJT43" s="636"/>
      <c r="JJU43" s="636"/>
      <c r="JJV43" s="636"/>
      <c r="JJW43" s="636"/>
      <c r="JJX43" s="636"/>
      <c r="JJY43" s="636"/>
      <c r="JJZ43" s="636"/>
      <c r="JKA43" s="636"/>
      <c r="JKB43" s="636"/>
      <c r="JKC43" s="636"/>
      <c r="JKD43" s="636"/>
      <c r="JKE43" s="636"/>
      <c r="JKF43" s="636"/>
      <c r="JKG43" s="636"/>
      <c r="JKH43" s="636"/>
      <c r="JKI43" s="636"/>
      <c r="JKJ43" s="636"/>
      <c r="JKK43" s="636"/>
      <c r="JKL43" s="636"/>
      <c r="JKM43" s="636"/>
      <c r="JKN43" s="636"/>
      <c r="JKO43" s="636"/>
      <c r="JKP43" s="636"/>
      <c r="JKQ43" s="636"/>
      <c r="JKR43" s="636"/>
      <c r="JKS43" s="636"/>
      <c r="JKT43" s="636"/>
      <c r="JKU43" s="636"/>
      <c r="JKV43" s="636"/>
      <c r="JKW43" s="636"/>
      <c r="JKX43" s="636"/>
      <c r="JKY43" s="636"/>
      <c r="JKZ43" s="636"/>
      <c r="JLA43" s="636"/>
      <c r="JLB43" s="636"/>
      <c r="JLC43" s="636"/>
      <c r="JLD43" s="636"/>
      <c r="JLE43" s="636"/>
      <c r="JLF43" s="636"/>
      <c r="JLG43" s="636"/>
      <c r="JLH43" s="636"/>
      <c r="JLI43" s="636"/>
      <c r="JLJ43" s="636"/>
      <c r="JLK43" s="636"/>
      <c r="JLL43" s="636"/>
      <c r="JLM43" s="636"/>
      <c r="JLN43" s="636"/>
      <c r="JLO43" s="636"/>
      <c r="JLP43" s="636"/>
      <c r="JLQ43" s="636"/>
      <c r="JLR43" s="636"/>
      <c r="JLS43" s="636"/>
      <c r="JLT43" s="636"/>
      <c r="JLU43" s="636"/>
      <c r="JLV43" s="636"/>
      <c r="JLW43" s="636"/>
      <c r="JLX43" s="636"/>
      <c r="JLY43" s="636"/>
      <c r="JLZ43" s="636"/>
      <c r="JMA43" s="636"/>
      <c r="JMB43" s="636"/>
      <c r="JMC43" s="636"/>
      <c r="JMD43" s="636"/>
      <c r="JME43" s="636"/>
      <c r="JMF43" s="636"/>
      <c r="JMG43" s="636"/>
      <c r="JMH43" s="636"/>
      <c r="JMI43" s="636"/>
      <c r="JMJ43" s="636"/>
      <c r="JMK43" s="636"/>
      <c r="JML43" s="636"/>
      <c r="JMM43" s="636"/>
      <c r="JMN43" s="636"/>
      <c r="JMO43" s="636"/>
      <c r="JMP43" s="636"/>
      <c r="JMQ43" s="636"/>
      <c r="JMR43" s="636"/>
      <c r="JMS43" s="636"/>
      <c r="JMT43" s="636"/>
      <c r="JMU43" s="636"/>
      <c r="JMV43" s="636"/>
      <c r="JMW43" s="636"/>
      <c r="JMX43" s="636"/>
      <c r="JMY43" s="636"/>
      <c r="JMZ43" s="636"/>
      <c r="JNA43" s="636"/>
      <c r="JNB43" s="636"/>
      <c r="JNC43" s="636"/>
      <c r="JND43" s="636"/>
      <c r="JNE43" s="636"/>
      <c r="JNF43" s="636"/>
      <c r="JNG43" s="636"/>
      <c r="JNH43" s="636"/>
      <c r="JNI43" s="636"/>
      <c r="JNJ43" s="636"/>
      <c r="JNK43" s="636"/>
      <c r="JNL43" s="636"/>
      <c r="JNM43" s="636"/>
      <c r="JNN43" s="636"/>
      <c r="JNO43" s="636"/>
      <c r="JNP43" s="636"/>
      <c r="JNQ43" s="636"/>
      <c r="JNR43" s="636"/>
      <c r="JNS43" s="636"/>
      <c r="JNT43" s="636"/>
      <c r="JNU43" s="636"/>
      <c r="JNV43" s="636"/>
      <c r="JNW43" s="636"/>
      <c r="JNX43" s="636"/>
      <c r="JNY43" s="636"/>
      <c r="JNZ43" s="636"/>
      <c r="JOA43" s="636"/>
      <c r="JOB43" s="636"/>
      <c r="JOC43" s="636"/>
      <c r="JOD43" s="636"/>
      <c r="JOE43" s="636"/>
      <c r="JOF43" s="636"/>
      <c r="JOG43" s="636"/>
      <c r="JOH43" s="636"/>
      <c r="JOI43" s="636"/>
      <c r="JOJ43" s="636"/>
      <c r="JOK43" s="636"/>
      <c r="JOL43" s="636"/>
      <c r="JOM43" s="636"/>
      <c r="JON43" s="636"/>
      <c r="JOO43" s="636"/>
      <c r="JOP43" s="636"/>
      <c r="JOQ43" s="636"/>
      <c r="JOR43" s="636"/>
      <c r="JOS43" s="636"/>
      <c r="JOT43" s="636"/>
      <c r="JOU43" s="636"/>
      <c r="JOV43" s="636"/>
      <c r="JOW43" s="636"/>
      <c r="JOX43" s="636"/>
      <c r="JOY43" s="636"/>
      <c r="JOZ43" s="636"/>
      <c r="JPA43" s="636"/>
      <c r="JPB43" s="636"/>
      <c r="JPC43" s="636"/>
      <c r="JPD43" s="636"/>
      <c r="JPE43" s="636"/>
      <c r="JPF43" s="636"/>
      <c r="JPG43" s="636"/>
      <c r="JPH43" s="636"/>
      <c r="JPI43" s="636"/>
      <c r="JPJ43" s="636"/>
      <c r="JPK43" s="636"/>
      <c r="JPL43" s="636"/>
      <c r="JPM43" s="636"/>
      <c r="JPN43" s="636"/>
      <c r="JPO43" s="636"/>
      <c r="JPP43" s="636"/>
      <c r="JPQ43" s="636"/>
      <c r="JPR43" s="636"/>
      <c r="JPS43" s="636"/>
      <c r="JPT43" s="636"/>
      <c r="JPU43" s="636"/>
      <c r="JPV43" s="636"/>
      <c r="JPW43" s="636"/>
      <c r="JPX43" s="636"/>
      <c r="JPY43" s="636"/>
      <c r="JPZ43" s="636"/>
      <c r="JQA43" s="636"/>
      <c r="JQB43" s="636"/>
      <c r="JQC43" s="636"/>
      <c r="JQD43" s="636"/>
      <c r="JQE43" s="636"/>
      <c r="JQF43" s="636"/>
      <c r="JQG43" s="636"/>
      <c r="JQH43" s="636"/>
      <c r="JQI43" s="636"/>
      <c r="JQJ43" s="636"/>
      <c r="JQK43" s="636"/>
      <c r="JQL43" s="636"/>
      <c r="JQM43" s="636"/>
      <c r="JQN43" s="636"/>
      <c r="JQO43" s="636"/>
      <c r="JQP43" s="636"/>
      <c r="JQQ43" s="636"/>
      <c r="JQR43" s="636"/>
      <c r="JQS43" s="636"/>
      <c r="JQT43" s="636"/>
      <c r="JQU43" s="636"/>
      <c r="JQV43" s="636"/>
      <c r="JQW43" s="636"/>
      <c r="JQX43" s="636"/>
      <c r="JQY43" s="636"/>
      <c r="JQZ43" s="636"/>
      <c r="JRA43" s="636"/>
      <c r="JRB43" s="636"/>
      <c r="JRC43" s="636"/>
      <c r="JRD43" s="636"/>
      <c r="JRE43" s="636"/>
      <c r="JRF43" s="636"/>
      <c r="JRG43" s="636"/>
      <c r="JRH43" s="636"/>
      <c r="JRI43" s="636"/>
      <c r="JRJ43" s="636"/>
      <c r="JRK43" s="636"/>
      <c r="JRL43" s="636"/>
      <c r="JRM43" s="636"/>
      <c r="JRN43" s="636"/>
      <c r="JRO43" s="636"/>
      <c r="JRP43" s="636"/>
      <c r="JRQ43" s="636"/>
      <c r="JRR43" s="636"/>
      <c r="JRS43" s="636"/>
      <c r="JRT43" s="636"/>
      <c r="JRU43" s="636"/>
      <c r="JRV43" s="636"/>
      <c r="JRW43" s="636"/>
      <c r="JRX43" s="636"/>
      <c r="JRY43" s="636"/>
      <c r="JRZ43" s="636"/>
      <c r="JSA43" s="636"/>
      <c r="JSB43" s="636"/>
      <c r="JSC43" s="636"/>
      <c r="JSD43" s="636"/>
      <c r="JSE43" s="636"/>
      <c r="JSF43" s="636"/>
      <c r="JSG43" s="636"/>
      <c r="JSH43" s="636"/>
      <c r="JSI43" s="636"/>
      <c r="JSJ43" s="636"/>
      <c r="JSK43" s="636"/>
      <c r="JSL43" s="636"/>
      <c r="JSM43" s="636"/>
      <c r="JSN43" s="636"/>
      <c r="JSO43" s="636"/>
      <c r="JSP43" s="636"/>
      <c r="JSQ43" s="636"/>
      <c r="JSR43" s="636"/>
      <c r="JSS43" s="636"/>
      <c r="JST43" s="636"/>
      <c r="JSU43" s="636"/>
      <c r="JSV43" s="636"/>
      <c r="JSW43" s="636"/>
      <c r="JSX43" s="636"/>
      <c r="JSY43" s="636"/>
      <c r="JSZ43" s="636"/>
      <c r="JTA43" s="636"/>
      <c r="JTB43" s="636"/>
      <c r="JTC43" s="636"/>
      <c r="JTD43" s="636"/>
      <c r="JTE43" s="636"/>
      <c r="JTF43" s="636"/>
      <c r="JTG43" s="636"/>
      <c r="JTH43" s="636"/>
      <c r="JTI43" s="636"/>
      <c r="JTJ43" s="636"/>
      <c r="JTK43" s="636"/>
      <c r="JTL43" s="636"/>
      <c r="JTM43" s="636"/>
      <c r="JTN43" s="636"/>
      <c r="JTO43" s="636"/>
      <c r="JTP43" s="636"/>
      <c r="JTQ43" s="636"/>
      <c r="JTR43" s="636"/>
      <c r="JTS43" s="636"/>
      <c r="JTT43" s="636"/>
      <c r="JTU43" s="636"/>
      <c r="JTV43" s="636"/>
      <c r="JTW43" s="636"/>
      <c r="JTX43" s="636"/>
      <c r="JTY43" s="636"/>
      <c r="JTZ43" s="636"/>
      <c r="JUA43" s="636"/>
      <c r="JUB43" s="636"/>
      <c r="JUC43" s="636"/>
      <c r="JUD43" s="636"/>
      <c r="JUE43" s="636"/>
      <c r="JUF43" s="636"/>
      <c r="JUG43" s="636"/>
      <c r="JUH43" s="636"/>
      <c r="JUI43" s="636"/>
      <c r="JUJ43" s="636"/>
      <c r="JUK43" s="636"/>
      <c r="JUL43" s="636"/>
      <c r="JUM43" s="636"/>
      <c r="JUN43" s="636"/>
      <c r="JUO43" s="636"/>
      <c r="JUP43" s="636"/>
      <c r="JUQ43" s="636"/>
      <c r="JUR43" s="636"/>
      <c r="JUS43" s="636"/>
      <c r="JUT43" s="636"/>
      <c r="JUU43" s="636"/>
      <c r="JUV43" s="636"/>
      <c r="JUW43" s="636"/>
      <c r="JUX43" s="636"/>
      <c r="JUY43" s="636"/>
      <c r="JUZ43" s="636"/>
      <c r="JVA43" s="636"/>
      <c r="JVB43" s="636"/>
      <c r="JVC43" s="636"/>
      <c r="JVD43" s="636"/>
      <c r="JVE43" s="636"/>
      <c r="JVF43" s="636"/>
      <c r="JVG43" s="636"/>
      <c r="JVH43" s="636"/>
      <c r="JVI43" s="636"/>
      <c r="JVJ43" s="636"/>
      <c r="JVK43" s="636"/>
      <c r="JVL43" s="636"/>
      <c r="JVM43" s="636"/>
      <c r="JVN43" s="636"/>
      <c r="JVO43" s="636"/>
      <c r="JVP43" s="636"/>
      <c r="JVQ43" s="636"/>
      <c r="JVR43" s="636"/>
      <c r="JVS43" s="636"/>
      <c r="JVT43" s="636"/>
      <c r="JVU43" s="636"/>
      <c r="JVV43" s="636"/>
      <c r="JVW43" s="636"/>
      <c r="JVX43" s="636"/>
      <c r="JVY43" s="636"/>
      <c r="JVZ43" s="636"/>
      <c r="JWA43" s="636"/>
      <c r="JWB43" s="636"/>
      <c r="JWC43" s="636"/>
      <c r="JWD43" s="636"/>
      <c r="JWE43" s="636"/>
      <c r="JWF43" s="636"/>
      <c r="JWG43" s="636"/>
      <c r="JWH43" s="636"/>
      <c r="JWI43" s="636"/>
      <c r="JWJ43" s="636"/>
      <c r="JWK43" s="636"/>
      <c r="JWL43" s="636"/>
      <c r="JWM43" s="636"/>
      <c r="JWN43" s="636"/>
      <c r="JWO43" s="636"/>
      <c r="JWP43" s="636"/>
      <c r="JWQ43" s="636"/>
      <c r="JWR43" s="636"/>
      <c r="JWS43" s="636"/>
      <c r="JWT43" s="636"/>
      <c r="JWU43" s="636"/>
      <c r="JWV43" s="636"/>
      <c r="JWW43" s="636"/>
      <c r="JWX43" s="636"/>
      <c r="JWY43" s="636"/>
      <c r="JWZ43" s="636"/>
      <c r="JXA43" s="636"/>
      <c r="JXB43" s="636"/>
      <c r="JXC43" s="636"/>
      <c r="JXD43" s="636"/>
      <c r="JXE43" s="636"/>
      <c r="JXF43" s="636"/>
      <c r="JXG43" s="636"/>
      <c r="JXH43" s="636"/>
      <c r="JXI43" s="636"/>
      <c r="JXJ43" s="636"/>
      <c r="JXK43" s="636"/>
      <c r="JXL43" s="636"/>
      <c r="JXM43" s="636"/>
      <c r="JXN43" s="636"/>
      <c r="JXO43" s="636"/>
      <c r="JXP43" s="636"/>
      <c r="JXQ43" s="636"/>
      <c r="JXR43" s="636"/>
      <c r="JXS43" s="636"/>
      <c r="JXT43" s="636"/>
      <c r="JXU43" s="636"/>
      <c r="JXV43" s="636"/>
      <c r="JXW43" s="636"/>
      <c r="JXX43" s="636"/>
      <c r="JXY43" s="636"/>
      <c r="JXZ43" s="636"/>
      <c r="JYA43" s="636"/>
      <c r="JYB43" s="636"/>
      <c r="JYC43" s="636"/>
      <c r="JYD43" s="636"/>
      <c r="JYE43" s="636"/>
      <c r="JYF43" s="636"/>
      <c r="JYG43" s="636"/>
      <c r="JYH43" s="636"/>
      <c r="JYI43" s="636"/>
      <c r="JYJ43" s="636"/>
      <c r="JYK43" s="636"/>
      <c r="JYL43" s="636"/>
      <c r="JYM43" s="636"/>
      <c r="JYN43" s="636"/>
      <c r="JYO43" s="636"/>
      <c r="JYP43" s="636"/>
      <c r="JYQ43" s="636"/>
      <c r="JYR43" s="636"/>
      <c r="JYS43" s="636"/>
      <c r="JYT43" s="636"/>
      <c r="JYU43" s="636"/>
      <c r="JYV43" s="636"/>
      <c r="JYW43" s="636"/>
      <c r="JYX43" s="636"/>
      <c r="JYY43" s="636"/>
      <c r="JYZ43" s="636"/>
      <c r="JZA43" s="636"/>
      <c r="JZB43" s="636"/>
      <c r="JZC43" s="636"/>
      <c r="JZD43" s="636"/>
      <c r="JZE43" s="636"/>
      <c r="JZF43" s="636"/>
      <c r="JZG43" s="636"/>
      <c r="JZH43" s="636"/>
      <c r="JZI43" s="636"/>
      <c r="JZJ43" s="636"/>
      <c r="JZK43" s="636"/>
      <c r="JZL43" s="636"/>
      <c r="JZM43" s="636"/>
      <c r="JZN43" s="636"/>
      <c r="JZO43" s="636"/>
      <c r="JZP43" s="636"/>
      <c r="JZQ43" s="636"/>
      <c r="JZR43" s="636"/>
      <c r="JZS43" s="636"/>
      <c r="JZT43" s="636"/>
      <c r="JZU43" s="636"/>
      <c r="JZV43" s="636"/>
      <c r="JZW43" s="636"/>
      <c r="JZX43" s="636"/>
      <c r="JZY43" s="636"/>
      <c r="JZZ43" s="636"/>
      <c r="KAA43" s="636"/>
      <c r="KAB43" s="636"/>
      <c r="KAC43" s="636"/>
      <c r="KAD43" s="636"/>
      <c r="KAE43" s="636"/>
      <c r="KAF43" s="636"/>
      <c r="KAG43" s="636"/>
      <c r="KAH43" s="636"/>
      <c r="KAI43" s="636"/>
      <c r="KAJ43" s="636"/>
      <c r="KAK43" s="636"/>
      <c r="KAL43" s="636"/>
      <c r="KAM43" s="636"/>
      <c r="KAN43" s="636"/>
      <c r="KAO43" s="636"/>
      <c r="KAP43" s="636"/>
      <c r="KAQ43" s="636"/>
      <c r="KAR43" s="636"/>
      <c r="KAS43" s="636"/>
      <c r="KAT43" s="636"/>
      <c r="KAU43" s="636"/>
      <c r="KAV43" s="636"/>
      <c r="KAW43" s="636"/>
      <c r="KAX43" s="636"/>
      <c r="KAY43" s="636"/>
      <c r="KAZ43" s="636"/>
      <c r="KBA43" s="636"/>
      <c r="KBB43" s="636"/>
      <c r="KBC43" s="636"/>
      <c r="KBD43" s="636"/>
      <c r="KBE43" s="636"/>
      <c r="KBF43" s="636"/>
      <c r="KBG43" s="636"/>
      <c r="KBH43" s="636"/>
      <c r="KBI43" s="636"/>
      <c r="KBJ43" s="636"/>
      <c r="KBK43" s="636"/>
      <c r="KBL43" s="636"/>
      <c r="KBM43" s="636"/>
      <c r="KBN43" s="636"/>
      <c r="KBO43" s="636"/>
      <c r="KBP43" s="636"/>
      <c r="KBQ43" s="636"/>
      <c r="KBR43" s="636"/>
      <c r="KBS43" s="636"/>
      <c r="KBT43" s="636"/>
      <c r="KBU43" s="636"/>
      <c r="KBV43" s="636"/>
      <c r="KBW43" s="636"/>
      <c r="KBX43" s="636"/>
      <c r="KBY43" s="636"/>
      <c r="KBZ43" s="636"/>
      <c r="KCA43" s="636"/>
      <c r="KCB43" s="636"/>
      <c r="KCC43" s="636"/>
      <c r="KCD43" s="636"/>
      <c r="KCE43" s="636"/>
      <c r="KCF43" s="636"/>
      <c r="KCG43" s="636"/>
      <c r="KCH43" s="636"/>
      <c r="KCI43" s="636"/>
      <c r="KCJ43" s="636"/>
      <c r="KCK43" s="636"/>
      <c r="KCL43" s="636"/>
      <c r="KCM43" s="636"/>
      <c r="KCN43" s="636"/>
      <c r="KCO43" s="636"/>
      <c r="KCP43" s="636"/>
      <c r="KCQ43" s="636"/>
      <c r="KCR43" s="636"/>
      <c r="KCS43" s="636"/>
      <c r="KCT43" s="636"/>
      <c r="KCU43" s="636"/>
      <c r="KCV43" s="636"/>
      <c r="KCW43" s="636"/>
      <c r="KCX43" s="636"/>
      <c r="KCY43" s="636"/>
      <c r="KCZ43" s="636"/>
      <c r="KDA43" s="636"/>
      <c r="KDB43" s="636"/>
      <c r="KDC43" s="636"/>
      <c r="KDD43" s="636"/>
      <c r="KDE43" s="636"/>
      <c r="KDF43" s="636"/>
      <c r="KDG43" s="636"/>
      <c r="KDH43" s="636"/>
      <c r="KDI43" s="636"/>
      <c r="KDJ43" s="636"/>
      <c r="KDK43" s="636"/>
      <c r="KDL43" s="636"/>
      <c r="KDM43" s="636"/>
      <c r="KDN43" s="636"/>
      <c r="KDO43" s="636"/>
      <c r="KDP43" s="636"/>
      <c r="KDQ43" s="636"/>
      <c r="KDR43" s="636"/>
      <c r="KDS43" s="636"/>
      <c r="KDT43" s="636"/>
      <c r="KDU43" s="636"/>
      <c r="KDV43" s="636"/>
      <c r="KDW43" s="636"/>
      <c r="KDX43" s="636"/>
      <c r="KDY43" s="636"/>
      <c r="KDZ43" s="636"/>
      <c r="KEA43" s="636"/>
      <c r="KEB43" s="636"/>
      <c r="KEC43" s="636"/>
      <c r="KED43" s="636"/>
      <c r="KEE43" s="636"/>
      <c r="KEF43" s="636"/>
      <c r="KEG43" s="636"/>
      <c r="KEH43" s="636"/>
      <c r="KEI43" s="636"/>
      <c r="KEJ43" s="636"/>
      <c r="KEK43" s="636"/>
      <c r="KEL43" s="636"/>
      <c r="KEM43" s="636"/>
      <c r="KEN43" s="636"/>
      <c r="KEO43" s="636"/>
      <c r="KEP43" s="636"/>
      <c r="KEQ43" s="636"/>
      <c r="KER43" s="636"/>
      <c r="KES43" s="636"/>
      <c r="KET43" s="636"/>
      <c r="KEU43" s="636"/>
      <c r="KEV43" s="636"/>
      <c r="KEW43" s="636"/>
      <c r="KEX43" s="636"/>
      <c r="KEY43" s="636"/>
      <c r="KEZ43" s="636"/>
      <c r="KFA43" s="636"/>
      <c r="KFB43" s="636"/>
      <c r="KFC43" s="636"/>
      <c r="KFD43" s="636"/>
      <c r="KFE43" s="636"/>
      <c r="KFF43" s="636"/>
      <c r="KFG43" s="636"/>
      <c r="KFH43" s="636"/>
      <c r="KFI43" s="636"/>
      <c r="KFJ43" s="636"/>
      <c r="KFK43" s="636"/>
      <c r="KFL43" s="636"/>
      <c r="KFM43" s="636"/>
      <c r="KFN43" s="636"/>
      <c r="KFO43" s="636"/>
      <c r="KFP43" s="636"/>
      <c r="KFQ43" s="636"/>
      <c r="KFR43" s="636"/>
      <c r="KFS43" s="636"/>
      <c r="KFT43" s="636"/>
      <c r="KFU43" s="636"/>
      <c r="KFV43" s="636"/>
      <c r="KFW43" s="636"/>
      <c r="KFX43" s="636"/>
      <c r="KFY43" s="636"/>
      <c r="KFZ43" s="636"/>
      <c r="KGA43" s="636"/>
      <c r="KGB43" s="636"/>
      <c r="KGC43" s="636"/>
      <c r="KGD43" s="636"/>
      <c r="KGE43" s="636"/>
      <c r="KGF43" s="636"/>
      <c r="KGG43" s="636"/>
      <c r="KGH43" s="636"/>
      <c r="KGI43" s="636"/>
      <c r="KGJ43" s="636"/>
      <c r="KGK43" s="636"/>
      <c r="KGL43" s="636"/>
      <c r="KGM43" s="636"/>
      <c r="KGN43" s="636"/>
      <c r="KGO43" s="636"/>
      <c r="KGP43" s="636"/>
      <c r="KGQ43" s="636"/>
      <c r="KGR43" s="636"/>
      <c r="KGS43" s="636"/>
      <c r="KGT43" s="636"/>
      <c r="KGU43" s="636"/>
      <c r="KGV43" s="636"/>
      <c r="KGW43" s="636"/>
      <c r="KGX43" s="636"/>
      <c r="KGY43" s="636"/>
      <c r="KGZ43" s="636"/>
      <c r="KHA43" s="636"/>
      <c r="KHB43" s="636"/>
      <c r="KHC43" s="636"/>
      <c r="KHD43" s="636"/>
      <c r="KHE43" s="636"/>
      <c r="KHF43" s="636"/>
      <c r="KHG43" s="636"/>
      <c r="KHH43" s="636"/>
      <c r="KHI43" s="636"/>
      <c r="KHJ43" s="636"/>
      <c r="KHK43" s="636"/>
      <c r="KHL43" s="636"/>
      <c r="KHM43" s="636"/>
      <c r="KHN43" s="636"/>
      <c r="KHO43" s="636"/>
      <c r="KHP43" s="636"/>
      <c r="KHQ43" s="636"/>
      <c r="KHR43" s="636"/>
      <c r="KHS43" s="636"/>
      <c r="KHT43" s="636"/>
      <c r="KHU43" s="636"/>
      <c r="KHV43" s="636"/>
      <c r="KHW43" s="636"/>
      <c r="KHX43" s="636"/>
      <c r="KHY43" s="636"/>
      <c r="KHZ43" s="636"/>
      <c r="KIA43" s="636"/>
      <c r="KIB43" s="636"/>
      <c r="KIC43" s="636"/>
      <c r="KID43" s="636"/>
      <c r="KIE43" s="636"/>
      <c r="KIF43" s="636"/>
      <c r="KIG43" s="636"/>
      <c r="KIH43" s="636"/>
      <c r="KII43" s="636"/>
      <c r="KIJ43" s="636"/>
      <c r="KIK43" s="636"/>
      <c r="KIL43" s="636"/>
      <c r="KIM43" s="636"/>
      <c r="KIN43" s="636"/>
      <c r="KIO43" s="636"/>
      <c r="KIP43" s="636"/>
      <c r="KIQ43" s="636"/>
      <c r="KIR43" s="636"/>
      <c r="KIS43" s="636"/>
      <c r="KIT43" s="636"/>
      <c r="KIU43" s="636"/>
      <c r="KIV43" s="636"/>
      <c r="KIW43" s="636"/>
      <c r="KIX43" s="636"/>
      <c r="KIY43" s="636"/>
      <c r="KIZ43" s="636"/>
      <c r="KJA43" s="636"/>
      <c r="KJB43" s="636"/>
      <c r="KJC43" s="636"/>
      <c r="KJD43" s="636"/>
      <c r="KJE43" s="636"/>
      <c r="KJF43" s="636"/>
      <c r="KJG43" s="636"/>
      <c r="KJH43" s="636"/>
      <c r="KJI43" s="636"/>
      <c r="KJJ43" s="636"/>
      <c r="KJK43" s="636"/>
      <c r="KJL43" s="636"/>
      <c r="KJM43" s="636"/>
      <c r="KJN43" s="636"/>
      <c r="KJO43" s="636"/>
      <c r="KJP43" s="636"/>
      <c r="KJQ43" s="636"/>
      <c r="KJR43" s="636"/>
      <c r="KJS43" s="636"/>
      <c r="KJT43" s="636"/>
      <c r="KJU43" s="636"/>
      <c r="KJV43" s="636"/>
      <c r="KJW43" s="636"/>
      <c r="KJX43" s="636"/>
      <c r="KJY43" s="636"/>
      <c r="KJZ43" s="636"/>
      <c r="KKA43" s="636"/>
      <c r="KKB43" s="636"/>
      <c r="KKC43" s="636"/>
      <c r="KKD43" s="636"/>
      <c r="KKE43" s="636"/>
      <c r="KKF43" s="636"/>
      <c r="KKG43" s="636"/>
      <c r="KKH43" s="636"/>
      <c r="KKI43" s="636"/>
      <c r="KKJ43" s="636"/>
      <c r="KKK43" s="636"/>
      <c r="KKL43" s="636"/>
      <c r="KKM43" s="636"/>
      <c r="KKN43" s="636"/>
      <c r="KKO43" s="636"/>
      <c r="KKP43" s="636"/>
      <c r="KKQ43" s="636"/>
      <c r="KKR43" s="636"/>
      <c r="KKS43" s="636"/>
      <c r="KKT43" s="636"/>
      <c r="KKU43" s="636"/>
      <c r="KKV43" s="636"/>
      <c r="KKW43" s="636"/>
      <c r="KKX43" s="636"/>
      <c r="KKY43" s="636"/>
      <c r="KKZ43" s="636"/>
      <c r="KLA43" s="636"/>
      <c r="KLB43" s="636"/>
      <c r="KLC43" s="636"/>
      <c r="KLD43" s="636"/>
      <c r="KLE43" s="636"/>
      <c r="KLF43" s="636"/>
      <c r="KLG43" s="636"/>
      <c r="KLH43" s="636"/>
      <c r="KLI43" s="636"/>
      <c r="KLJ43" s="636"/>
      <c r="KLK43" s="636"/>
      <c r="KLL43" s="636"/>
      <c r="KLM43" s="636"/>
      <c r="KLN43" s="636"/>
      <c r="KLO43" s="636"/>
      <c r="KLP43" s="636"/>
      <c r="KLQ43" s="636"/>
      <c r="KLR43" s="636"/>
      <c r="KLS43" s="636"/>
      <c r="KLT43" s="636"/>
      <c r="KLU43" s="636"/>
      <c r="KLV43" s="636"/>
      <c r="KLW43" s="636"/>
      <c r="KLX43" s="636"/>
      <c r="KLY43" s="636"/>
      <c r="KLZ43" s="636"/>
      <c r="KMA43" s="636"/>
      <c r="KMB43" s="636"/>
      <c r="KMC43" s="636"/>
      <c r="KMD43" s="636"/>
      <c r="KME43" s="636"/>
      <c r="KMF43" s="636"/>
      <c r="KMG43" s="636"/>
      <c r="KMH43" s="636"/>
      <c r="KMI43" s="636"/>
      <c r="KMJ43" s="636"/>
      <c r="KMK43" s="636"/>
      <c r="KML43" s="636"/>
      <c r="KMM43" s="636"/>
      <c r="KMN43" s="636"/>
      <c r="KMO43" s="636"/>
      <c r="KMP43" s="636"/>
      <c r="KMQ43" s="636"/>
      <c r="KMR43" s="636"/>
      <c r="KMS43" s="636"/>
      <c r="KMT43" s="636"/>
      <c r="KMU43" s="636"/>
      <c r="KMV43" s="636"/>
      <c r="KMW43" s="636"/>
      <c r="KMX43" s="636"/>
      <c r="KMY43" s="636"/>
      <c r="KMZ43" s="636"/>
      <c r="KNA43" s="636"/>
      <c r="KNB43" s="636"/>
      <c r="KNC43" s="636"/>
      <c r="KND43" s="636"/>
      <c r="KNE43" s="636"/>
      <c r="KNF43" s="636"/>
      <c r="KNG43" s="636"/>
      <c r="KNH43" s="636"/>
      <c r="KNI43" s="636"/>
      <c r="KNJ43" s="636"/>
      <c r="KNK43" s="636"/>
      <c r="KNL43" s="636"/>
      <c r="KNM43" s="636"/>
      <c r="KNN43" s="636"/>
      <c r="KNO43" s="636"/>
      <c r="KNP43" s="636"/>
      <c r="KNQ43" s="636"/>
      <c r="KNR43" s="636"/>
      <c r="KNS43" s="636"/>
      <c r="KNT43" s="636"/>
      <c r="KNU43" s="636"/>
      <c r="KNV43" s="636"/>
      <c r="KNW43" s="636"/>
      <c r="KNX43" s="636"/>
      <c r="KNY43" s="636"/>
      <c r="KNZ43" s="636"/>
      <c r="KOA43" s="636"/>
      <c r="KOB43" s="636"/>
      <c r="KOC43" s="636"/>
      <c r="KOD43" s="636"/>
      <c r="KOE43" s="636"/>
      <c r="KOF43" s="636"/>
      <c r="KOG43" s="636"/>
      <c r="KOH43" s="636"/>
      <c r="KOI43" s="636"/>
      <c r="KOJ43" s="636"/>
      <c r="KOK43" s="636"/>
      <c r="KOL43" s="636"/>
      <c r="KOM43" s="636"/>
      <c r="KON43" s="636"/>
      <c r="KOO43" s="636"/>
      <c r="KOP43" s="636"/>
      <c r="KOQ43" s="636"/>
      <c r="KOR43" s="636"/>
      <c r="KOS43" s="636"/>
      <c r="KOT43" s="636"/>
      <c r="KOU43" s="636"/>
      <c r="KOV43" s="636"/>
      <c r="KOW43" s="636"/>
      <c r="KOX43" s="636"/>
      <c r="KOY43" s="636"/>
      <c r="KOZ43" s="636"/>
      <c r="KPA43" s="636"/>
      <c r="KPB43" s="636"/>
      <c r="KPC43" s="636"/>
      <c r="KPD43" s="636"/>
      <c r="KPE43" s="636"/>
      <c r="KPF43" s="636"/>
      <c r="KPG43" s="636"/>
      <c r="KPH43" s="636"/>
      <c r="KPI43" s="636"/>
      <c r="KPJ43" s="636"/>
      <c r="KPK43" s="636"/>
      <c r="KPL43" s="636"/>
      <c r="KPM43" s="636"/>
      <c r="KPN43" s="636"/>
      <c r="KPO43" s="636"/>
      <c r="KPP43" s="636"/>
      <c r="KPQ43" s="636"/>
      <c r="KPR43" s="636"/>
      <c r="KPS43" s="636"/>
      <c r="KPT43" s="636"/>
      <c r="KPU43" s="636"/>
      <c r="KPV43" s="636"/>
      <c r="KPW43" s="636"/>
      <c r="KPX43" s="636"/>
      <c r="KPY43" s="636"/>
      <c r="KPZ43" s="636"/>
      <c r="KQA43" s="636"/>
      <c r="KQB43" s="636"/>
      <c r="KQC43" s="636"/>
      <c r="KQD43" s="636"/>
      <c r="KQE43" s="636"/>
      <c r="KQF43" s="636"/>
      <c r="KQG43" s="636"/>
      <c r="KQH43" s="636"/>
      <c r="KQI43" s="636"/>
      <c r="KQJ43" s="636"/>
      <c r="KQK43" s="636"/>
      <c r="KQL43" s="636"/>
      <c r="KQM43" s="636"/>
      <c r="KQN43" s="636"/>
      <c r="KQO43" s="636"/>
      <c r="KQP43" s="636"/>
      <c r="KQQ43" s="636"/>
      <c r="KQR43" s="636"/>
      <c r="KQS43" s="636"/>
      <c r="KQT43" s="636"/>
      <c r="KQU43" s="636"/>
      <c r="KQV43" s="636"/>
      <c r="KQW43" s="636"/>
      <c r="KQX43" s="636"/>
      <c r="KQY43" s="636"/>
      <c r="KQZ43" s="636"/>
      <c r="KRA43" s="636"/>
      <c r="KRB43" s="636"/>
      <c r="KRC43" s="636"/>
      <c r="KRD43" s="636"/>
      <c r="KRE43" s="636"/>
      <c r="KRF43" s="636"/>
      <c r="KRG43" s="636"/>
      <c r="KRH43" s="636"/>
      <c r="KRI43" s="636"/>
      <c r="KRJ43" s="636"/>
      <c r="KRK43" s="636"/>
      <c r="KRL43" s="636"/>
      <c r="KRM43" s="636"/>
      <c r="KRN43" s="636"/>
      <c r="KRO43" s="636"/>
      <c r="KRP43" s="636"/>
      <c r="KRQ43" s="636"/>
      <c r="KRR43" s="636"/>
      <c r="KRS43" s="636"/>
      <c r="KRT43" s="636"/>
      <c r="KRU43" s="636"/>
      <c r="KRV43" s="636"/>
      <c r="KRW43" s="636"/>
      <c r="KRX43" s="636"/>
      <c r="KRY43" s="636"/>
      <c r="KRZ43" s="636"/>
      <c r="KSA43" s="636"/>
      <c r="KSB43" s="636"/>
      <c r="KSC43" s="636"/>
      <c r="KSD43" s="636"/>
      <c r="KSE43" s="636"/>
      <c r="KSF43" s="636"/>
      <c r="KSG43" s="636"/>
      <c r="KSH43" s="636"/>
      <c r="KSI43" s="636"/>
      <c r="KSJ43" s="636"/>
      <c r="KSK43" s="636"/>
      <c r="KSL43" s="636"/>
      <c r="KSM43" s="636"/>
      <c r="KSN43" s="636"/>
      <c r="KSO43" s="636"/>
      <c r="KSP43" s="636"/>
      <c r="KSQ43" s="636"/>
      <c r="KSR43" s="636"/>
      <c r="KSS43" s="636"/>
      <c r="KST43" s="636"/>
      <c r="KSU43" s="636"/>
      <c r="KSV43" s="636"/>
      <c r="KSW43" s="636"/>
      <c r="KSX43" s="636"/>
      <c r="KSY43" s="636"/>
      <c r="KSZ43" s="636"/>
      <c r="KTA43" s="636"/>
      <c r="KTB43" s="636"/>
      <c r="KTC43" s="636"/>
      <c r="KTD43" s="636"/>
      <c r="KTE43" s="636"/>
      <c r="KTF43" s="636"/>
      <c r="KTG43" s="636"/>
      <c r="KTH43" s="636"/>
      <c r="KTI43" s="636"/>
      <c r="KTJ43" s="636"/>
      <c r="KTK43" s="636"/>
      <c r="KTL43" s="636"/>
      <c r="KTM43" s="636"/>
      <c r="KTN43" s="636"/>
      <c r="KTO43" s="636"/>
      <c r="KTP43" s="636"/>
      <c r="KTQ43" s="636"/>
      <c r="KTR43" s="636"/>
      <c r="KTS43" s="636"/>
      <c r="KTT43" s="636"/>
      <c r="KTU43" s="636"/>
      <c r="KTV43" s="636"/>
      <c r="KTW43" s="636"/>
      <c r="KTX43" s="636"/>
      <c r="KTY43" s="636"/>
      <c r="KTZ43" s="636"/>
      <c r="KUA43" s="636"/>
      <c r="KUB43" s="636"/>
      <c r="KUC43" s="636"/>
      <c r="KUD43" s="636"/>
      <c r="KUE43" s="636"/>
      <c r="KUF43" s="636"/>
      <c r="KUG43" s="636"/>
      <c r="KUH43" s="636"/>
      <c r="KUI43" s="636"/>
      <c r="KUJ43" s="636"/>
      <c r="KUK43" s="636"/>
      <c r="KUL43" s="636"/>
      <c r="KUM43" s="636"/>
      <c r="KUN43" s="636"/>
      <c r="KUO43" s="636"/>
      <c r="KUP43" s="636"/>
      <c r="KUQ43" s="636"/>
      <c r="KUR43" s="636"/>
      <c r="KUS43" s="636"/>
      <c r="KUT43" s="636"/>
      <c r="KUU43" s="636"/>
      <c r="KUV43" s="636"/>
      <c r="KUW43" s="636"/>
      <c r="KUX43" s="636"/>
      <c r="KUY43" s="636"/>
      <c r="KUZ43" s="636"/>
      <c r="KVA43" s="636"/>
      <c r="KVB43" s="636"/>
      <c r="KVC43" s="636"/>
      <c r="KVD43" s="636"/>
      <c r="KVE43" s="636"/>
      <c r="KVF43" s="636"/>
      <c r="KVG43" s="636"/>
      <c r="KVH43" s="636"/>
      <c r="KVI43" s="636"/>
      <c r="KVJ43" s="636"/>
      <c r="KVK43" s="636"/>
      <c r="KVL43" s="636"/>
      <c r="KVM43" s="636"/>
      <c r="KVN43" s="636"/>
      <c r="KVO43" s="636"/>
      <c r="KVP43" s="636"/>
      <c r="KVQ43" s="636"/>
      <c r="KVR43" s="636"/>
      <c r="KVS43" s="636"/>
      <c r="KVT43" s="636"/>
      <c r="KVU43" s="636"/>
      <c r="KVV43" s="636"/>
      <c r="KVW43" s="636"/>
      <c r="KVX43" s="636"/>
      <c r="KVY43" s="636"/>
      <c r="KVZ43" s="636"/>
      <c r="KWA43" s="636"/>
      <c r="KWB43" s="636"/>
      <c r="KWC43" s="636"/>
      <c r="KWD43" s="636"/>
      <c r="KWE43" s="636"/>
      <c r="KWF43" s="636"/>
      <c r="KWG43" s="636"/>
      <c r="KWH43" s="636"/>
      <c r="KWI43" s="636"/>
      <c r="KWJ43" s="636"/>
      <c r="KWK43" s="636"/>
      <c r="KWL43" s="636"/>
      <c r="KWM43" s="636"/>
      <c r="KWN43" s="636"/>
      <c r="KWO43" s="636"/>
      <c r="KWP43" s="636"/>
      <c r="KWQ43" s="636"/>
      <c r="KWR43" s="636"/>
      <c r="KWS43" s="636"/>
      <c r="KWT43" s="636"/>
      <c r="KWU43" s="636"/>
      <c r="KWV43" s="636"/>
      <c r="KWW43" s="636"/>
      <c r="KWX43" s="636"/>
      <c r="KWY43" s="636"/>
      <c r="KWZ43" s="636"/>
      <c r="KXA43" s="636"/>
      <c r="KXB43" s="636"/>
      <c r="KXC43" s="636"/>
      <c r="KXD43" s="636"/>
      <c r="KXE43" s="636"/>
      <c r="KXF43" s="636"/>
      <c r="KXG43" s="636"/>
      <c r="KXH43" s="636"/>
      <c r="KXI43" s="636"/>
      <c r="KXJ43" s="636"/>
      <c r="KXK43" s="636"/>
      <c r="KXL43" s="636"/>
      <c r="KXM43" s="636"/>
      <c r="KXN43" s="636"/>
      <c r="KXO43" s="636"/>
      <c r="KXP43" s="636"/>
      <c r="KXQ43" s="636"/>
      <c r="KXR43" s="636"/>
      <c r="KXS43" s="636"/>
      <c r="KXT43" s="636"/>
      <c r="KXU43" s="636"/>
      <c r="KXV43" s="636"/>
      <c r="KXW43" s="636"/>
      <c r="KXX43" s="636"/>
      <c r="KXY43" s="636"/>
      <c r="KXZ43" s="636"/>
      <c r="KYA43" s="636"/>
      <c r="KYB43" s="636"/>
      <c r="KYC43" s="636"/>
      <c r="KYD43" s="636"/>
      <c r="KYE43" s="636"/>
      <c r="KYF43" s="636"/>
      <c r="KYG43" s="636"/>
      <c r="KYH43" s="636"/>
      <c r="KYI43" s="636"/>
      <c r="KYJ43" s="636"/>
      <c r="KYK43" s="636"/>
      <c r="KYL43" s="636"/>
      <c r="KYM43" s="636"/>
      <c r="KYN43" s="636"/>
      <c r="KYO43" s="636"/>
      <c r="KYP43" s="636"/>
      <c r="KYQ43" s="636"/>
      <c r="KYR43" s="636"/>
      <c r="KYS43" s="636"/>
      <c r="KYT43" s="636"/>
      <c r="KYU43" s="636"/>
      <c r="KYV43" s="636"/>
      <c r="KYW43" s="636"/>
      <c r="KYX43" s="636"/>
      <c r="KYY43" s="636"/>
      <c r="KYZ43" s="636"/>
      <c r="KZA43" s="636"/>
      <c r="KZB43" s="636"/>
      <c r="KZC43" s="636"/>
      <c r="KZD43" s="636"/>
      <c r="KZE43" s="636"/>
      <c r="KZF43" s="636"/>
      <c r="KZG43" s="636"/>
      <c r="KZH43" s="636"/>
      <c r="KZI43" s="636"/>
      <c r="KZJ43" s="636"/>
      <c r="KZK43" s="636"/>
      <c r="KZL43" s="636"/>
      <c r="KZM43" s="636"/>
      <c r="KZN43" s="636"/>
      <c r="KZO43" s="636"/>
      <c r="KZP43" s="636"/>
      <c r="KZQ43" s="636"/>
      <c r="KZR43" s="636"/>
      <c r="KZS43" s="636"/>
      <c r="KZT43" s="636"/>
      <c r="KZU43" s="636"/>
      <c r="KZV43" s="636"/>
      <c r="KZW43" s="636"/>
      <c r="KZX43" s="636"/>
      <c r="KZY43" s="636"/>
      <c r="KZZ43" s="636"/>
      <c r="LAA43" s="636"/>
      <c r="LAB43" s="636"/>
      <c r="LAC43" s="636"/>
      <c r="LAD43" s="636"/>
      <c r="LAE43" s="636"/>
      <c r="LAF43" s="636"/>
      <c r="LAG43" s="636"/>
      <c r="LAH43" s="636"/>
      <c r="LAI43" s="636"/>
      <c r="LAJ43" s="636"/>
      <c r="LAK43" s="636"/>
      <c r="LAL43" s="636"/>
      <c r="LAM43" s="636"/>
      <c r="LAN43" s="636"/>
      <c r="LAO43" s="636"/>
      <c r="LAP43" s="636"/>
      <c r="LAQ43" s="636"/>
      <c r="LAR43" s="636"/>
      <c r="LAS43" s="636"/>
      <c r="LAT43" s="636"/>
      <c r="LAU43" s="636"/>
      <c r="LAV43" s="636"/>
      <c r="LAW43" s="636"/>
      <c r="LAX43" s="636"/>
      <c r="LAY43" s="636"/>
      <c r="LAZ43" s="636"/>
      <c r="LBA43" s="636"/>
      <c r="LBB43" s="636"/>
      <c r="LBC43" s="636"/>
      <c r="LBD43" s="636"/>
      <c r="LBE43" s="636"/>
      <c r="LBF43" s="636"/>
      <c r="LBG43" s="636"/>
      <c r="LBH43" s="636"/>
      <c r="LBI43" s="636"/>
      <c r="LBJ43" s="636"/>
      <c r="LBK43" s="636"/>
      <c r="LBL43" s="636"/>
      <c r="LBM43" s="636"/>
      <c r="LBN43" s="636"/>
      <c r="LBO43" s="636"/>
      <c r="LBP43" s="636"/>
      <c r="LBQ43" s="636"/>
      <c r="LBR43" s="636"/>
      <c r="LBS43" s="636"/>
      <c r="LBT43" s="636"/>
      <c r="LBU43" s="636"/>
      <c r="LBV43" s="636"/>
      <c r="LBW43" s="636"/>
      <c r="LBX43" s="636"/>
      <c r="LBY43" s="636"/>
      <c r="LBZ43" s="636"/>
      <c r="LCA43" s="636"/>
      <c r="LCB43" s="636"/>
      <c r="LCC43" s="636"/>
      <c r="LCD43" s="636"/>
      <c r="LCE43" s="636"/>
      <c r="LCF43" s="636"/>
      <c r="LCG43" s="636"/>
      <c r="LCH43" s="636"/>
      <c r="LCI43" s="636"/>
      <c r="LCJ43" s="636"/>
      <c r="LCK43" s="636"/>
      <c r="LCL43" s="636"/>
      <c r="LCM43" s="636"/>
      <c r="LCN43" s="636"/>
      <c r="LCO43" s="636"/>
      <c r="LCP43" s="636"/>
      <c r="LCQ43" s="636"/>
      <c r="LCR43" s="636"/>
      <c r="LCS43" s="636"/>
      <c r="LCT43" s="636"/>
      <c r="LCU43" s="636"/>
      <c r="LCV43" s="636"/>
      <c r="LCW43" s="636"/>
      <c r="LCX43" s="636"/>
      <c r="LCY43" s="636"/>
      <c r="LCZ43" s="636"/>
      <c r="LDA43" s="636"/>
      <c r="LDB43" s="636"/>
      <c r="LDC43" s="636"/>
      <c r="LDD43" s="636"/>
      <c r="LDE43" s="636"/>
      <c r="LDF43" s="636"/>
      <c r="LDG43" s="636"/>
      <c r="LDH43" s="636"/>
      <c r="LDI43" s="636"/>
      <c r="LDJ43" s="636"/>
      <c r="LDK43" s="636"/>
      <c r="LDL43" s="636"/>
      <c r="LDM43" s="636"/>
      <c r="LDN43" s="636"/>
      <c r="LDO43" s="636"/>
      <c r="LDP43" s="636"/>
      <c r="LDQ43" s="636"/>
      <c r="LDR43" s="636"/>
      <c r="LDS43" s="636"/>
      <c r="LDT43" s="636"/>
      <c r="LDU43" s="636"/>
      <c r="LDV43" s="636"/>
      <c r="LDW43" s="636"/>
      <c r="LDX43" s="636"/>
      <c r="LDY43" s="636"/>
      <c r="LDZ43" s="636"/>
      <c r="LEA43" s="636"/>
      <c r="LEB43" s="636"/>
      <c r="LEC43" s="636"/>
      <c r="LED43" s="636"/>
      <c r="LEE43" s="636"/>
      <c r="LEF43" s="636"/>
      <c r="LEG43" s="636"/>
      <c r="LEH43" s="636"/>
      <c r="LEI43" s="636"/>
      <c r="LEJ43" s="636"/>
      <c r="LEK43" s="636"/>
      <c r="LEL43" s="636"/>
      <c r="LEM43" s="636"/>
      <c r="LEN43" s="636"/>
      <c r="LEO43" s="636"/>
      <c r="LEP43" s="636"/>
      <c r="LEQ43" s="636"/>
      <c r="LER43" s="636"/>
      <c r="LES43" s="636"/>
      <c r="LET43" s="636"/>
      <c r="LEU43" s="636"/>
      <c r="LEV43" s="636"/>
      <c r="LEW43" s="636"/>
      <c r="LEX43" s="636"/>
      <c r="LEY43" s="636"/>
      <c r="LEZ43" s="636"/>
      <c r="LFA43" s="636"/>
      <c r="LFB43" s="636"/>
      <c r="LFC43" s="636"/>
      <c r="LFD43" s="636"/>
      <c r="LFE43" s="636"/>
      <c r="LFF43" s="636"/>
      <c r="LFG43" s="636"/>
      <c r="LFH43" s="636"/>
      <c r="LFI43" s="636"/>
      <c r="LFJ43" s="636"/>
      <c r="LFK43" s="636"/>
      <c r="LFL43" s="636"/>
      <c r="LFM43" s="636"/>
      <c r="LFN43" s="636"/>
      <c r="LFO43" s="636"/>
      <c r="LFP43" s="636"/>
      <c r="LFQ43" s="636"/>
      <c r="LFR43" s="636"/>
      <c r="LFS43" s="636"/>
      <c r="LFT43" s="636"/>
      <c r="LFU43" s="636"/>
      <c r="LFV43" s="636"/>
      <c r="LFW43" s="636"/>
      <c r="LFX43" s="636"/>
      <c r="LFY43" s="636"/>
      <c r="LFZ43" s="636"/>
      <c r="LGA43" s="636"/>
      <c r="LGB43" s="636"/>
      <c r="LGC43" s="636"/>
      <c r="LGD43" s="636"/>
      <c r="LGE43" s="636"/>
      <c r="LGF43" s="636"/>
      <c r="LGG43" s="636"/>
      <c r="LGH43" s="636"/>
      <c r="LGI43" s="636"/>
      <c r="LGJ43" s="636"/>
      <c r="LGK43" s="636"/>
      <c r="LGL43" s="636"/>
      <c r="LGM43" s="636"/>
      <c r="LGN43" s="636"/>
      <c r="LGO43" s="636"/>
      <c r="LGP43" s="636"/>
      <c r="LGQ43" s="636"/>
      <c r="LGR43" s="636"/>
      <c r="LGS43" s="636"/>
      <c r="LGT43" s="636"/>
      <c r="LGU43" s="636"/>
      <c r="LGV43" s="636"/>
      <c r="LGW43" s="636"/>
      <c r="LGX43" s="636"/>
      <c r="LGY43" s="636"/>
      <c r="LGZ43" s="636"/>
      <c r="LHA43" s="636"/>
      <c r="LHB43" s="636"/>
      <c r="LHC43" s="636"/>
      <c r="LHD43" s="636"/>
      <c r="LHE43" s="636"/>
      <c r="LHF43" s="636"/>
      <c r="LHG43" s="636"/>
      <c r="LHH43" s="636"/>
      <c r="LHI43" s="636"/>
      <c r="LHJ43" s="636"/>
      <c r="LHK43" s="636"/>
      <c r="LHL43" s="636"/>
      <c r="LHM43" s="636"/>
      <c r="LHN43" s="636"/>
      <c r="LHO43" s="636"/>
      <c r="LHP43" s="636"/>
      <c r="LHQ43" s="636"/>
      <c r="LHR43" s="636"/>
      <c r="LHS43" s="636"/>
      <c r="LHT43" s="636"/>
      <c r="LHU43" s="636"/>
      <c r="LHV43" s="636"/>
      <c r="LHW43" s="636"/>
      <c r="LHX43" s="636"/>
      <c r="LHY43" s="636"/>
      <c r="LHZ43" s="636"/>
      <c r="LIA43" s="636"/>
      <c r="LIB43" s="636"/>
      <c r="LIC43" s="636"/>
      <c r="LID43" s="636"/>
      <c r="LIE43" s="636"/>
      <c r="LIF43" s="636"/>
      <c r="LIG43" s="636"/>
      <c r="LIH43" s="636"/>
      <c r="LII43" s="636"/>
      <c r="LIJ43" s="636"/>
      <c r="LIK43" s="636"/>
      <c r="LIL43" s="636"/>
      <c r="LIM43" s="636"/>
      <c r="LIN43" s="636"/>
      <c r="LIO43" s="636"/>
      <c r="LIP43" s="636"/>
      <c r="LIQ43" s="636"/>
      <c r="LIR43" s="636"/>
      <c r="LIS43" s="636"/>
      <c r="LIT43" s="636"/>
      <c r="LIU43" s="636"/>
      <c r="LIV43" s="636"/>
      <c r="LIW43" s="636"/>
      <c r="LIX43" s="636"/>
      <c r="LIY43" s="636"/>
      <c r="LIZ43" s="636"/>
      <c r="LJA43" s="636"/>
      <c r="LJB43" s="636"/>
      <c r="LJC43" s="636"/>
      <c r="LJD43" s="636"/>
      <c r="LJE43" s="636"/>
      <c r="LJF43" s="636"/>
      <c r="LJG43" s="636"/>
      <c r="LJH43" s="636"/>
      <c r="LJI43" s="636"/>
      <c r="LJJ43" s="636"/>
      <c r="LJK43" s="636"/>
      <c r="LJL43" s="636"/>
      <c r="LJM43" s="636"/>
      <c r="LJN43" s="636"/>
      <c r="LJO43" s="636"/>
      <c r="LJP43" s="636"/>
      <c r="LJQ43" s="636"/>
      <c r="LJR43" s="636"/>
      <c r="LJS43" s="636"/>
      <c r="LJT43" s="636"/>
      <c r="LJU43" s="636"/>
      <c r="LJV43" s="636"/>
      <c r="LJW43" s="636"/>
      <c r="LJX43" s="636"/>
      <c r="LJY43" s="636"/>
      <c r="LJZ43" s="636"/>
      <c r="LKA43" s="636"/>
      <c r="LKB43" s="636"/>
      <c r="LKC43" s="636"/>
      <c r="LKD43" s="636"/>
      <c r="LKE43" s="636"/>
      <c r="LKF43" s="636"/>
      <c r="LKG43" s="636"/>
      <c r="LKH43" s="636"/>
      <c r="LKI43" s="636"/>
      <c r="LKJ43" s="636"/>
      <c r="LKK43" s="636"/>
      <c r="LKL43" s="636"/>
      <c r="LKM43" s="636"/>
      <c r="LKN43" s="636"/>
      <c r="LKO43" s="636"/>
      <c r="LKP43" s="636"/>
      <c r="LKQ43" s="636"/>
      <c r="LKR43" s="636"/>
      <c r="LKS43" s="636"/>
      <c r="LKT43" s="636"/>
      <c r="LKU43" s="636"/>
      <c r="LKV43" s="636"/>
      <c r="LKW43" s="636"/>
      <c r="LKX43" s="636"/>
      <c r="LKY43" s="636"/>
      <c r="LKZ43" s="636"/>
      <c r="LLA43" s="636"/>
      <c r="LLB43" s="636"/>
      <c r="LLC43" s="636"/>
      <c r="LLD43" s="636"/>
      <c r="LLE43" s="636"/>
      <c r="LLF43" s="636"/>
      <c r="LLG43" s="636"/>
      <c r="LLH43" s="636"/>
      <c r="LLI43" s="636"/>
      <c r="LLJ43" s="636"/>
      <c r="LLK43" s="636"/>
      <c r="LLL43" s="636"/>
      <c r="LLM43" s="636"/>
      <c r="LLN43" s="636"/>
      <c r="LLO43" s="636"/>
      <c r="LLP43" s="636"/>
      <c r="LLQ43" s="636"/>
      <c r="LLR43" s="636"/>
      <c r="LLS43" s="636"/>
      <c r="LLT43" s="636"/>
      <c r="LLU43" s="636"/>
      <c r="LLV43" s="636"/>
      <c r="LLW43" s="636"/>
      <c r="LLX43" s="636"/>
      <c r="LLY43" s="636"/>
      <c r="LLZ43" s="636"/>
      <c r="LMA43" s="636"/>
      <c r="LMB43" s="636"/>
      <c r="LMC43" s="636"/>
      <c r="LMD43" s="636"/>
      <c r="LME43" s="636"/>
      <c r="LMF43" s="636"/>
      <c r="LMG43" s="636"/>
      <c r="LMH43" s="636"/>
      <c r="LMI43" s="636"/>
      <c r="LMJ43" s="636"/>
      <c r="LMK43" s="636"/>
      <c r="LML43" s="636"/>
      <c r="LMM43" s="636"/>
      <c r="LMN43" s="636"/>
      <c r="LMO43" s="636"/>
      <c r="LMP43" s="636"/>
      <c r="LMQ43" s="636"/>
      <c r="LMR43" s="636"/>
      <c r="LMS43" s="636"/>
      <c r="LMT43" s="636"/>
      <c r="LMU43" s="636"/>
      <c r="LMV43" s="636"/>
      <c r="LMW43" s="636"/>
      <c r="LMX43" s="636"/>
      <c r="LMY43" s="636"/>
      <c r="LMZ43" s="636"/>
      <c r="LNA43" s="636"/>
      <c r="LNB43" s="636"/>
      <c r="LNC43" s="636"/>
      <c r="LND43" s="636"/>
      <c r="LNE43" s="636"/>
      <c r="LNF43" s="636"/>
      <c r="LNG43" s="636"/>
      <c r="LNH43" s="636"/>
      <c r="LNI43" s="636"/>
      <c r="LNJ43" s="636"/>
      <c r="LNK43" s="636"/>
      <c r="LNL43" s="636"/>
      <c r="LNM43" s="636"/>
      <c r="LNN43" s="636"/>
      <c r="LNO43" s="636"/>
      <c r="LNP43" s="636"/>
      <c r="LNQ43" s="636"/>
      <c r="LNR43" s="636"/>
      <c r="LNS43" s="636"/>
      <c r="LNT43" s="636"/>
      <c r="LNU43" s="636"/>
      <c r="LNV43" s="636"/>
      <c r="LNW43" s="636"/>
      <c r="LNX43" s="636"/>
      <c r="LNY43" s="636"/>
      <c r="LNZ43" s="636"/>
      <c r="LOA43" s="636"/>
      <c r="LOB43" s="636"/>
      <c r="LOC43" s="636"/>
      <c r="LOD43" s="636"/>
      <c r="LOE43" s="636"/>
      <c r="LOF43" s="636"/>
      <c r="LOG43" s="636"/>
      <c r="LOH43" s="636"/>
      <c r="LOI43" s="636"/>
      <c r="LOJ43" s="636"/>
      <c r="LOK43" s="636"/>
      <c r="LOL43" s="636"/>
      <c r="LOM43" s="636"/>
      <c r="LON43" s="636"/>
      <c r="LOO43" s="636"/>
      <c r="LOP43" s="636"/>
      <c r="LOQ43" s="636"/>
      <c r="LOR43" s="636"/>
      <c r="LOS43" s="636"/>
      <c r="LOT43" s="636"/>
      <c r="LOU43" s="636"/>
      <c r="LOV43" s="636"/>
      <c r="LOW43" s="636"/>
      <c r="LOX43" s="636"/>
      <c r="LOY43" s="636"/>
      <c r="LOZ43" s="636"/>
      <c r="LPA43" s="636"/>
      <c r="LPB43" s="636"/>
      <c r="LPC43" s="636"/>
      <c r="LPD43" s="636"/>
      <c r="LPE43" s="636"/>
      <c r="LPF43" s="636"/>
      <c r="LPG43" s="636"/>
      <c r="LPH43" s="636"/>
      <c r="LPI43" s="636"/>
      <c r="LPJ43" s="636"/>
      <c r="LPK43" s="636"/>
      <c r="LPL43" s="636"/>
      <c r="LPM43" s="636"/>
      <c r="LPN43" s="636"/>
      <c r="LPO43" s="636"/>
      <c r="LPP43" s="636"/>
      <c r="LPQ43" s="636"/>
      <c r="LPR43" s="636"/>
      <c r="LPS43" s="636"/>
      <c r="LPT43" s="636"/>
      <c r="LPU43" s="636"/>
      <c r="LPV43" s="636"/>
      <c r="LPW43" s="636"/>
      <c r="LPX43" s="636"/>
      <c r="LPY43" s="636"/>
      <c r="LPZ43" s="636"/>
      <c r="LQA43" s="636"/>
      <c r="LQB43" s="636"/>
      <c r="LQC43" s="636"/>
      <c r="LQD43" s="636"/>
      <c r="LQE43" s="636"/>
      <c r="LQF43" s="636"/>
      <c r="LQG43" s="636"/>
      <c r="LQH43" s="636"/>
      <c r="LQI43" s="636"/>
      <c r="LQJ43" s="636"/>
      <c r="LQK43" s="636"/>
      <c r="LQL43" s="636"/>
      <c r="LQM43" s="636"/>
      <c r="LQN43" s="636"/>
      <c r="LQO43" s="636"/>
      <c r="LQP43" s="636"/>
      <c r="LQQ43" s="636"/>
      <c r="LQR43" s="636"/>
      <c r="LQS43" s="636"/>
      <c r="LQT43" s="636"/>
      <c r="LQU43" s="636"/>
      <c r="LQV43" s="636"/>
      <c r="LQW43" s="636"/>
      <c r="LQX43" s="636"/>
      <c r="LQY43" s="636"/>
      <c r="LQZ43" s="636"/>
      <c r="LRA43" s="636"/>
      <c r="LRB43" s="636"/>
      <c r="LRC43" s="636"/>
      <c r="LRD43" s="636"/>
      <c r="LRE43" s="636"/>
      <c r="LRF43" s="636"/>
      <c r="LRG43" s="636"/>
      <c r="LRH43" s="636"/>
      <c r="LRI43" s="636"/>
      <c r="LRJ43" s="636"/>
      <c r="LRK43" s="636"/>
      <c r="LRL43" s="636"/>
      <c r="LRM43" s="636"/>
      <c r="LRN43" s="636"/>
      <c r="LRO43" s="636"/>
      <c r="LRP43" s="636"/>
      <c r="LRQ43" s="636"/>
      <c r="LRR43" s="636"/>
      <c r="LRS43" s="636"/>
      <c r="LRT43" s="636"/>
      <c r="LRU43" s="636"/>
      <c r="LRV43" s="636"/>
      <c r="LRW43" s="636"/>
      <c r="LRX43" s="636"/>
      <c r="LRY43" s="636"/>
      <c r="LRZ43" s="636"/>
      <c r="LSA43" s="636"/>
      <c r="LSB43" s="636"/>
      <c r="LSC43" s="636"/>
      <c r="LSD43" s="636"/>
      <c r="LSE43" s="636"/>
      <c r="LSF43" s="636"/>
      <c r="LSG43" s="636"/>
      <c r="LSH43" s="636"/>
      <c r="LSI43" s="636"/>
      <c r="LSJ43" s="636"/>
      <c r="LSK43" s="636"/>
      <c r="LSL43" s="636"/>
      <c r="LSM43" s="636"/>
      <c r="LSN43" s="636"/>
      <c r="LSO43" s="636"/>
      <c r="LSP43" s="636"/>
      <c r="LSQ43" s="636"/>
      <c r="LSR43" s="636"/>
      <c r="LSS43" s="636"/>
      <c r="LST43" s="636"/>
      <c r="LSU43" s="636"/>
      <c r="LSV43" s="636"/>
      <c r="LSW43" s="636"/>
      <c r="LSX43" s="636"/>
      <c r="LSY43" s="636"/>
      <c r="LSZ43" s="636"/>
      <c r="LTA43" s="636"/>
      <c r="LTB43" s="636"/>
      <c r="LTC43" s="636"/>
      <c r="LTD43" s="636"/>
      <c r="LTE43" s="636"/>
      <c r="LTF43" s="636"/>
      <c r="LTG43" s="636"/>
      <c r="LTH43" s="636"/>
      <c r="LTI43" s="636"/>
      <c r="LTJ43" s="636"/>
      <c r="LTK43" s="636"/>
      <c r="LTL43" s="636"/>
      <c r="LTM43" s="636"/>
      <c r="LTN43" s="636"/>
      <c r="LTO43" s="636"/>
      <c r="LTP43" s="636"/>
      <c r="LTQ43" s="636"/>
      <c r="LTR43" s="636"/>
      <c r="LTS43" s="636"/>
      <c r="LTT43" s="636"/>
      <c r="LTU43" s="636"/>
      <c r="LTV43" s="636"/>
      <c r="LTW43" s="636"/>
      <c r="LTX43" s="636"/>
      <c r="LTY43" s="636"/>
      <c r="LTZ43" s="636"/>
      <c r="LUA43" s="636"/>
      <c r="LUB43" s="636"/>
      <c r="LUC43" s="636"/>
      <c r="LUD43" s="636"/>
      <c r="LUE43" s="636"/>
      <c r="LUF43" s="636"/>
      <c r="LUG43" s="636"/>
      <c r="LUH43" s="636"/>
      <c r="LUI43" s="636"/>
      <c r="LUJ43" s="636"/>
      <c r="LUK43" s="636"/>
      <c r="LUL43" s="636"/>
      <c r="LUM43" s="636"/>
      <c r="LUN43" s="636"/>
      <c r="LUO43" s="636"/>
      <c r="LUP43" s="636"/>
      <c r="LUQ43" s="636"/>
      <c r="LUR43" s="636"/>
      <c r="LUS43" s="636"/>
      <c r="LUT43" s="636"/>
      <c r="LUU43" s="636"/>
      <c r="LUV43" s="636"/>
      <c r="LUW43" s="636"/>
      <c r="LUX43" s="636"/>
      <c r="LUY43" s="636"/>
      <c r="LUZ43" s="636"/>
      <c r="LVA43" s="636"/>
      <c r="LVB43" s="636"/>
      <c r="LVC43" s="636"/>
      <c r="LVD43" s="636"/>
      <c r="LVE43" s="636"/>
      <c r="LVF43" s="636"/>
      <c r="LVG43" s="636"/>
      <c r="LVH43" s="636"/>
      <c r="LVI43" s="636"/>
      <c r="LVJ43" s="636"/>
      <c r="LVK43" s="636"/>
      <c r="LVL43" s="636"/>
      <c r="LVM43" s="636"/>
      <c r="LVN43" s="636"/>
      <c r="LVO43" s="636"/>
      <c r="LVP43" s="636"/>
      <c r="LVQ43" s="636"/>
      <c r="LVR43" s="636"/>
      <c r="LVS43" s="636"/>
      <c r="LVT43" s="636"/>
      <c r="LVU43" s="636"/>
      <c r="LVV43" s="636"/>
      <c r="LVW43" s="636"/>
      <c r="LVX43" s="636"/>
      <c r="LVY43" s="636"/>
      <c r="LVZ43" s="636"/>
      <c r="LWA43" s="636"/>
      <c r="LWB43" s="636"/>
      <c r="LWC43" s="636"/>
      <c r="LWD43" s="636"/>
      <c r="LWE43" s="636"/>
      <c r="LWF43" s="636"/>
      <c r="LWG43" s="636"/>
      <c r="LWH43" s="636"/>
      <c r="LWI43" s="636"/>
      <c r="LWJ43" s="636"/>
      <c r="LWK43" s="636"/>
      <c r="LWL43" s="636"/>
      <c r="LWM43" s="636"/>
      <c r="LWN43" s="636"/>
      <c r="LWO43" s="636"/>
      <c r="LWP43" s="636"/>
      <c r="LWQ43" s="636"/>
      <c r="LWR43" s="636"/>
      <c r="LWS43" s="636"/>
      <c r="LWT43" s="636"/>
      <c r="LWU43" s="636"/>
      <c r="LWV43" s="636"/>
      <c r="LWW43" s="636"/>
      <c r="LWX43" s="636"/>
      <c r="LWY43" s="636"/>
      <c r="LWZ43" s="636"/>
      <c r="LXA43" s="636"/>
      <c r="LXB43" s="636"/>
      <c r="LXC43" s="636"/>
      <c r="LXD43" s="636"/>
      <c r="LXE43" s="636"/>
      <c r="LXF43" s="636"/>
      <c r="LXG43" s="636"/>
      <c r="LXH43" s="636"/>
      <c r="LXI43" s="636"/>
      <c r="LXJ43" s="636"/>
      <c r="LXK43" s="636"/>
      <c r="LXL43" s="636"/>
      <c r="LXM43" s="636"/>
      <c r="LXN43" s="636"/>
      <c r="LXO43" s="636"/>
      <c r="LXP43" s="636"/>
      <c r="LXQ43" s="636"/>
      <c r="LXR43" s="636"/>
      <c r="LXS43" s="636"/>
      <c r="LXT43" s="636"/>
      <c r="LXU43" s="636"/>
      <c r="LXV43" s="636"/>
      <c r="LXW43" s="636"/>
      <c r="LXX43" s="636"/>
      <c r="LXY43" s="636"/>
      <c r="LXZ43" s="636"/>
      <c r="LYA43" s="636"/>
      <c r="LYB43" s="636"/>
      <c r="LYC43" s="636"/>
      <c r="LYD43" s="636"/>
      <c r="LYE43" s="636"/>
      <c r="LYF43" s="636"/>
      <c r="LYG43" s="636"/>
      <c r="LYH43" s="636"/>
      <c r="LYI43" s="636"/>
      <c r="LYJ43" s="636"/>
      <c r="LYK43" s="636"/>
      <c r="LYL43" s="636"/>
      <c r="LYM43" s="636"/>
      <c r="LYN43" s="636"/>
      <c r="LYO43" s="636"/>
      <c r="LYP43" s="636"/>
      <c r="LYQ43" s="636"/>
      <c r="LYR43" s="636"/>
      <c r="LYS43" s="636"/>
      <c r="LYT43" s="636"/>
      <c r="LYU43" s="636"/>
      <c r="LYV43" s="636"/>
      <c r="LYW43" s="636"/>
      <c r="LYX43" s="636"/>
      <c r="LYY43" s="636"/>
      <c r="LYZ43" s="636"/>
      <c r="LZA43" s="636"/>
      <c r="LZB43" s="636"/>
      <c r="LZC43" s="636"/>
      <c r="LZD43" s="636"/>
      <c r="LZE43" s="636"/>
      <c r="LZF43" s="636"/>
      <c r="LZG43" s="636"/>
      <c r="LZH43" s="636"/>
      <c r="LZI43" s="636"/>
      <c r="LZJ43" s="636"/>
      <c r="LZK43" s="636"/>
      <c r="LZL43" s="636"/>
      <c r="LZM43" s="636"/>
      <c r="LZN43" s="636"/>
      <c r="LZO43" s="636"/>
      <c r="LZP43" s="636"/>
      <c r="LZQ43" s="636"/>
      <c r="LZR43" s="636"/>
      <c r="LZS43" s="636"/>
      <c r="LZT43" s="636"/>
      <c r="LZU43" s="636"/>
      <c r="LZV43" s="636"/>
      <c r="LZW43" s="636"/>
      <c r="LZX43" s="636"/>
      <c r="LZY43" s="636"/>
      <c r="LZZ43" s="636"/>
      <c r="MAA43" s="636"/>
      <c r="MAB43" s="636"/>
      <c r="MAC43" s="636"/>
      <c r="MAD43" s="636"/>
      <c r="MAE43" s="636"/>
      <c r="MAF43" s="636"/>
      <c r="MAG43" s="636"/>
      <c r="MAH43" s="636"/>
      <c r="MAI43" s="636"/>
      <c r="MAJ43" s="636"/>
      <c r="MAK43" s="636"/>
      <c r="MAL43" s="636"/>
      <c r="MAM43" s="636"/>
      <c r="MAN43" s="636"/>
      <c r="MAO43" s="636"/>
      <c r="MAP43" s="636"/>
      <c r="MAQ43" s="636"/>
      <c r="MAR43" s="636"/>
      <c r="MAS43" s="636"/>
      <c r="MAT43" s="636"/>
      <c r="MAU43" s="636"/>
      <c r="MAV43" s="636"/>
      <c r="MAW43" s="636"/>
      <c r="MAX43" s="636"/>
      <c r="MAY43" s="636"/>
      <c r="MAZ43" s="636"/>
      <c r="MBA43" s="636"/>
      <c r="MBB43" s="636"/>
      <c r="MBC43" s="636"/>
      <c r="MBD43" s="636"/>
      <c r="MBE43" s="636"/>
      <c r="MBF43" s="636"/>
      <c r="MBG43" s="636"/>
      <c r="MBH43" s="636"/>
      <c r="MBI43" s="636"/>
      <c r="MBJ43" s="636"/>
      <c r="MBK43" s="636"/>
      <c r="MBL43" s="636"/>
      <c r="MBM43" s="636"/>
      <c r="MBN43" s="636"/>
      <c r="MBO43" s="636"/>
      <c r="MBP43" s="636"/>
      <c r="MBQ43" s="636"/>
      <c r="MBR43" s="636"/>
      <c r="MBS43" s="636"/>
      <c r="MBT43" s="636"/>
      <c r="MBU43" s="636"/>
      <c r="MBV43" s="636"/>
      <c r="MBW43" s="636"/>
      <c r="MBX43" s="636"/>
      <c r="MBY43" s="636"/>
      <c r="MBZ43" s="636"/>
      <c r="MCA43" s="636"/>
      <c r="MCB43" s="636"/>
      <c r="MCC43" s="636"/>
      <c r="MCD43" s="636"/>
      <c r="MCE43" s="636"/>
      <c r="MCF43" s="636"/>
      <c r="MCG43" s="636"/>
      <c r="MCH43" s="636"/>
      <c r="MCI43" s="636"/>
      <c r="MCJ43" s="636"/>
      <c r="MCK43" s="636"/>
      <c r="MCL43" s="636"/>
      <c r="MCM43" s="636"/>
      <c r="MCN43" s="636"/>
      <c r="MCO43" s="636"/>
      <c r="MCP43" s="636"/>
      <c r="MCQ43" s="636"/>
      <c r="MCR43" s="636"/>
      <c r="MCS43" s="636"/>
      <c r="MCT43" s="636"/>
      <c r="MCU43" s="636"/>
      <c r="MCV43" s="636"/>
      <c r="MCW43" s="636"/>
      <c r="MCX43" s="636"/>
      <c r="MCY43" s="636"/>
      <c r="MCZ43" s="636"/>
      <c r="MDA43" s="636"/>
      <c r="MDB43" s="636"/>
      <c r="MDC43" s="636"/>
      <c r="MDD43" s="636"/>
      <c r="MDE43" s="636"/>
      <c r="MDF43" s="636"/>
      <c r="MDG43" s="636"/>
      <c r="MDH43" s="636"/>
      <c r="MDI43" s="636"/>
      <c r="MDJ43" s="636"/>
      <c r="MDK43" s="636"/>
      <c r="MDL43" s="636"/>
      <c r="MDM43" s="636"/>
      <c r="MDN43" s="636"/>
      <c r="MDO43" s="636"/>
      <c r="MDP43" s="636"/>
      <c r="MDQ43" s="636"/>
      <c r="MDR43" s="636"/>
      <c r="MDS43" s="636"/>
      <c r="MDT43" s="636"/>
      <c r="MDU43" s="636"/>
      <c r="MDV43" s="636"/>
      <c r="MDW43" s="636"/>
      <c r="MDX43" s="636"/>
      <c r="MDY43" s="636"/>
      <c r="MDZ43" s="636"/>
      <c r="MEA43" s="636"/>
      <c r="MEB43" s="636"/>
      <c r="MEC43" s="636"/>
      <c r="MED43" s="636"/>
      <c r="MEE43" s="636"/>
      <c r="MEF43" s="636"/>
      <c r="MEG43" s="636"/>
      <c r="MEH43" s="636"/>
      <c r="MEI43" s="636"/>
      <c r="MEJ43" s="636"/>
      <c r="MEK43" s="636"/>
      <c r="MEL43" s="636"/>
      <c r="MEM43" s="636"/>
      <c r="MEN43" s="636"/>
      <c r="MEO43" s="636"/>
      <c r="MEP43" s="636"/>
      <c r="MEQ43" s="636"/>
      <c r="MER43" s="636"/>
      <c r="MES43" s="636"/>
      <c r="MET43" s="636"/>
      <c r="MEU43" s="636"/>
      <c r="MEV43" s="636"/>
      <c r="MEW43" s="636"/>
      <c r="MEX43" s="636"/>
      <c r="MEY43" s="636"/>
      <c r="MEZ43" s="636"/>
      <c r="MFA43" s="636"/>
      <c r="MFB43" s="636"/>
      <c r="MFC43" s="636"/>
      <c r="MFD43" s="636"/>
      <c r="MFE43" s="636"/>
      <c r="MFF43" s="636"/>
      <c r="MFG43" s="636"/>
      <c r="MFH43" s="636"/>
      <c r="MFI43" s="636"/>
      <c r="MFJ43" s="636"/>
      <c r="MFK43" s="636"/>
      <c r="MFL43" s="636"/>
      <c r="MFM43" s="636"/>
      <c r="MFN43" s="636"/>
      <c r="MFO43" s="636"/>
      <c r="MFP43" s="636"/>
      <c r="MFQ43" s="636"/>
      <c r="MFR43" s="636"/>
      <c r="MFS43" s="636"/>
      <c r="MFT43" s="636"/>
      <c r="MFU43" s="636"/>
      <c r="MFV43" s="636"/>
      <c r="MFW43" s="636"/>
      <c r="MFX43" s="636"/>
      <c r="MFY43" s="636"/>
      <c r="MFZ43" s="636"/>
      <c r="MGA43" s="636"/>
      <c r="MGB43" s="636"/>
      <c r="MGC43" s="636"/>
      <c r="MGD43" s="636"/>
      <c r="MGE43" s="636"/>
      <c r="MGF43" s="636"/>
      <c r="MGG43" s="636"/>
      <c r="MGH43" s="636"/>
      <c r="MGI43" s="636"/>
      <c r="MGJ43" s="636"/>
      <c r="MGK43" s="636"/>
      <c r="MGL43" s="636"/>
      <c r="MGM43" s="636"/>
      <c r="MGN43" s="636"/>
      <c r="MGO43" s="636"/>
      <c r="MGP43" s="636"/>
      <c r="MGQ43" s="636"/>
      <c r="MGR43" s="636"/>
      <c r="MGS43" s="636"/>
      <c r="MGT43" s="636"/>
      <c r="MGU43" s="636"/>
      <c r="MGV43" s="636"/>
      <c r="MGW43" s="636"/>
      <c r="MGX43" s="636"/>
      <c r="MGY43" s="636"/>
      <c r="MGZ43" s="636"/>
      <c r="MHA43" s="636"/>
      <c r="MHB43" s="636"/>
      <c r="MHC43" s="636"/>
      <c r="MHD43" s="636"/>
      <c r="MHE43" s="636"/>
      <c r="MHF43" s="636"/>
      <c r="MHG43" s="636"/>
      <c r="MHH43" s="636"/>
      <c r="MHI43" s="636"/>
      <c r="MHJ43" s="636"/>
      <c r="MHK43" s="636"/>
      <c r="MHL43" s="636"/>
      <c r="MHM43" s="636"/>
      <c r="MHN43" s="636"/>
      <c r="MHO43" s="636"/>
      <c r="MHP43" s="636"/>
      <c r="MHQ43" s="636"/>
      <c r="MHR43" s="636"/>
      <c r="MHS43" s="636"/>
      <c r="MHT43" s="636"/>
      <c r="MHU43" s="636"/>
      <c r="MHV43" s="636"/>
      <c r="MHW43" s="636"/>
      <c r="MHX43" s="636"/>
      <c r="MHY43" s="636"/>
      <c r="MHZ43" s="636"/>
      <c r="MIA43" s="636"/>
      <c r="MIB43" s="636"/>
      <c r="MIC43" s="636"/>
      <c r="MID43" s="636"/>
      <c r="MIE43" s="636"/>
      <c r="MIF43" s="636"/>
      <c r="MIG43" s="636"/>
      <c r="MIH43" s="636"/>
      <c r="MII43" s="636"/>
      <c r="MIJ43" s="636"/>
      <c r="MIK43" s="636"/>
      <c r="MIL43" s="636"/>
      <c r="MIM43" s="636"/>
      <c r="MIN43" s="636"/>
      <c r="MIO43" s="636"/>
      <c r="MIP43" s="636"/>
      <c r="MIQ43" s="636"/>
      <c r="MIR43" s="636"/>
      <c r="MIS43" s="636"/>
      <c r="MIT43" s="636"/>
      <c r="MIU43" s="636"/>
      <c r="MIV43" s="636"/>
      <c r="MIW43" s="636"/>
      <c r="MIX43" s="636"/>
      <c r="MIY43" s="636"/>
      <c r="MIZ43" s="636"/>
      <c r="MJA43" s="636"/>
      <c r="MJB43" s="636"/>
      <c r="MJC43" s="636"/>
      <c r="MJD43" s="636"/>
      <c r="MJE43" s="636"/>
      <c r="MJF43" s="636"/>
      <c r="MJG43" s="636"/>
      <c r="MJH43" s="636"/>
      <c r="MJI43" s="636"/>
      <c r="MJJ43" s="636"/>
      <c r="MJK43" s="636"/>
      <c r="MJL43" s="636"/>
      <c r="MJM43" s="636"/>
      <c r="MJN43" s="636"/>
      <c r="MJO43" s="636"/>
      <c r="MJP43" s="636"/>
      <c r="MJQ43" s="636"/>
      <c r="MJR43" s="636"/>
      <c r="MJS43" s="636"/>
      <c r="MJT43" s="636"/>
      <c r="MJU43" s="636"/>
      <c r="MJV43" s="636"/>
      <c r="MJW43" s="636"/>
      <c r="MJX43" s="636"/>
      <c r="MJY43" s="636"/>
      <c r="MJZ43" s="636"/>
      <c r="MKA43" s="636"/>
      <c r="MKB43" s="636"/>
      <c r="MKC43" s="636"/>
      <c r="MKD43" s="636"/>
      <c r="MKE43" s="636"/>
      <c r="MKF43" s="636"/>
      <c r="MKG43" s="636"/>
      <c r="MKH43" s="636"/>
      <c r="MKI43" s="636"/>
      <c r="MKJ43" s="636"/>
      <c r="MKK43" s="636"/>
      <c r="MKL43" s="636"/>
      <c r="MKM43" s="636"/>
      <c r="MKN43" s="636"/>
      <c r="MKO43" s="636"/>
      <c r="MKP43" s="636"/>
      <c r="MKQ43" s="636"/>
      <c r="MKR43" s="636"/>
      <c r="MKS43" s="636"/>
      <c r="MKT43" s="636"/>
      <c r="MKU43" s="636"/>
      <c r="MKV43" s="636"/>
      <c r="MKW43" s="636"/>
      <c r="MKX43" s="636"/>
      <c r="MKY43" s="636"/>
      <c r="MKZ43" s="636"/>
      <c r="MLA43" s="636"/>
      <c r="MLB43" s="636"/>
      <c r="MLC43" s="636"/>
      <c r="MLD43" s="636"/>
      <c r="MLE43" s="636"/>
      <c r="MLF43" s="636"/>
      <c r="MLG43" s="636"/>
      <c r="MLH43" s="636"/>
      <c r="MLI43" s="636"/>
      <c r="MLJ43" s="636"/>
      <c r="MLK43" s="636"/>
      <c r="MLL43" s="636"/>
      <c r="MLM43" s="636"/>
      <c r="MLN43" s="636"/>
      <c r="MLO43" s="636"/>
      <c r="MLP43" s="636"/>
      <c r="MLQ43" s="636"/>
      <c r="MLR43" s="636"/>
      <c r="MLS43" s="636"/>
      <c r="MLT43" s="636"/>
      <c r="MLU43" s="636"/>
      <c r="MLV43" s="636"/>
      <c r="MLW43" s="636"/>
      <c r="MLX43" s="636"/>
      <c r="MLY43" s="636"/>
      <c r="MLZ43" s="636"/>
      <c r="MMA43" s="636"/>
      <c r="MMB43" s="636"/>
      <c r="MMC43" s="636"/>
      <c r="MMD43" s="636"/>
      <c r="MME43" s="636"/>
      <c r="MMF43" s="636"/>
      <c r="MMG43" s="636"/>
      <c r="MMH43" s="636"/>
      <c r="MMI43" s="636"/>
      <c r="MMJ43" s="636"/>
      <c r="MMK43" s="636"/>
      <c r="MML43" s="636"/>
      <c r="MMM43" s="636"/>
      <c r="MMN43" s="636"/>
      <c r="MMO43" s="636"/>
      <c r="MMP43" s="636"/>
      <c r="MMQ43" s="636"/>
      <c r="MMR43" s="636"/>
      <c r="MMS43" s="636"/>
      <c r="MMT43" s="636"/>
      <c r="MMU43" s="636"/>
      <c r="MMV43" s="636"/>
      <c r="MMW43" s="636"/>
      <c r="MMX43" s="636"/>
      <c r="MMY43" s="636"/>
      <c r="MMZ43" s="636"/>
      <c r="MNA43" s="636"/>
      <c r="MNB43" s="636"/>
      <c r="MNC43" s="636"/>
      <c r="MND43" s="636"/>
      <c r="MNE43" s="636"/>
      <c r="MNF43" s="636"/>
      <c r="MNG43" s="636"/>
      <c r="MNH43" s="636"/>
      <c r="MNI43" s="636"/>
      <c r="MNJ43" s="636"/>
      <c r="MNK43" s="636"/>
      <c r="MNL43" s="636"/>
      <c r="MNM43" s="636"/>
      <c r="MNN43" s="636"/>
      <c r="MNO43" s="636"/>
      <c r="MNP43" s="636"/>
      <c r="MNQ43" s="636"/>
      <c r="MNR43" s="636"/>
      <c r="MNS43" s="636"/>
      <c r="MNT43" s="636"/>
      <c r="MNU43" s="636"/>
      <c r="MNV43" s="636"/>
      <c r="MNW43" s="636"/>
      <c r="MNX43" s="636"/>
      <c r="MNY43" s="636"/>
      <c r="MNZ43" s="636"/>
      <c r="MOA43" s="636"/>
      <c r="MOB43" s="636"/>
      <c r="MOC43" s="636"/>
      <c r="MOD43" s="636"/>
      <c r="MOE43" s="636"/>
      <c r="MOF43" s="636"/>
      <c r="MOG43" s="636"/>
      <c r="MOH43" s="636"/>
      <c r="MOI43" s="636"/>
      <c r="MOJ43" s="636"/>
      <c r="MOK43" s="636"/>
      <c r="MOL43" s="636"/>
      <c r="MOM43" s="636"/>
      <c r="MON43" s="636"/>
      <c r="MOO43" s="636"/>
      <c r="MOP43" s="636"/>
      <c r="MOQ43" s="636"/>
      <c r="MOR43" s="636"/>
      <c r="MOS43" s="636"/>
      <c r="MOT43" s="636"/>
      <c r="MOU43" s="636"/>
      <c r="MOV43" s="636"/>
      <c r="MOW43" s="636"/>
      <c r="MOX43" s="636"/>
      <c r="MOY43" s="636"/>
      <c r="MOZ43" s="636"/>
      <c r="MPA43" s="636"/>
      <c r="MPB43" s="636"/>
      <c r="MPC43" s="636"/>
      <c r="MPD43" s="636"/>
      <c r="MPE43" s="636"/>
      <c r="MPF43" s="636"/>
      <c r="MPG43" s="636"/>
      <c r="MPH43" s="636"/>
      <c r="MPI43" s="636"/>
      <c r="MPJ43" s="636"/>
      <c r="MPK43" s="636"/>
      <c r="MPL43" s="636"/>
      <c r="MPM43" s="636"/>
      <c r="MPN43" s="636"/>
      <c r="MPO43" s="636"/>
      <c r="MPP43" s="636"/>
      <c r="MPQ43" s="636"/>
      <c r="MPR43" s="636"/>
      <c r="MPS43" s="636"/>
      <c r="MPT43" s="636"/>
      <c r="MPU43" s="636"/>
      <c r="MPV43" s="636"/>
      <c r="MPW43" s="636"/>
      <c r="MPX43" s="636"/>
      <c r="MPY43" s="636"/>
      <c r="MPZ43" s="636"/>
      <c r="MQA43" s="636"/>
      <c r="MQB43" s="636"/>
      <c r="MQC43" s="636"/>
      <c r="MQD43" s="636"/>
      <c r="MQE43" s="636"/>
      <c r="MQF43" s="636"/>
      <c r="MQG43" s="636"/>
      <c r="MQH43" s="636"/>
      <c r="MQI43" s="636"/>
      <c r="MQJ43" s="636"/>
      <c r="MQK43" s="636"/>
      <c r="MQL43" s="636"/>
      <c r="MQM43" s="636"/>
      <c r="MQN43" s="636"/>
      <c r="MQO43" s="636"/>
      <c r="MQP43" s="636"/>
      <c r="MQQ43" s="636"/>
      <c r="MQR43" s="636"/>
      <c r="MQS43" s="636"/>
      <c r="MQT43" s="636"/>
      <c r="MQU43" s="636"/>
      <c r="MQV43" s="636"/>
      <c r="MQW43" s="636"/>
      <c r="MQX43" s="636"/>
      <c r="MQY43" s="636"/>
      <c r="MQZ43" s="636"/>
      <c r="MRA43" s="636"/>
      <c r="MRB43" s="636"/>
      <c r="MRC43" s="636"/>
      <c r="MRD43" s="636"/>
      <c r="MRE43" s="636"/>
      <c r="MRF43" s="636"/>
      <c r="MRG43" s="636"/>
      <c r="MRH43" s="636"/>
      <c r="MRI43" s="636"/>
      <c r="MRJ43" s="636"/>
      <c r="MRK43" s="636"/>
      <c r="MRL43" s="636"/>
      <c r="MRM43" s="636"/>
      <c r="MRN43" s="636"/>
      <c r="MRO43" s="636"/>
      <c r="MRP43" s="636"/>
      <c r="MRQ43" s="636"/>
      <c r="MRR43" s="636"/>
      <c r="MRS43" s="636"/>
      <c r="MRT43" s="636"/>
      <c r="MRU43" s="636"/>
      <c r="MRV43" s="636"/>
      <c r="MRW43" s="636"/>
      <c r="MRX43" s="636"/>
      <c r="MRY43" s="636"/>
      <c r="MRZ43" s="636"/>
      <c r="MSA43" s="636"/>
      <c r="MSB43" s="636"/>
      <c r="MSC43" s="636"/>
      <c r="MSD43" s="636"/>
      <c r="MSE43" s="636"/>
      <c r="MSF43" s="636"/>
      <c r="MSG43" s="636"/>
      <c r="MSH43" s="636"/>
      <c r="MSI43" s="636"/>
      <c r="MSJ43" s="636"/>
      <c r="MSK43" s="636"/>
      <c r="MSL43" s="636"/>
      <c r="MSM43" s="636"/>
      <c r="MSN43" s="636"/>
      <c r="MSO43" s="636"/>
      <c r="MSP43" s="636"/>
      <c r="MSQ43" s="636"/>
      <c r="MSR43" s="636"/>
      <c r="MSS43" s="636"/>
      <c r="MST43" s="636"/>
      <c r="MSU43" s="636"/>
      <c r="MSV43" s="636"/>
      <c r="MSW43" s="636"/>
      <c r="MSX43" s="636"/>
      <c r="MSY43" s="636"/>
      <c r="MSZ43" s="636"/>
      <c r="MTA43" s="636"/>
      <c r="MTB43" s="636"/>
      <c r="MTC43" s="636"/>
      <c r="MTD43" s="636"/>
      <c r="MTE43" s="636"/>
      <c r="MTF43" s="636"/>
      <c r="MTG43" s="636"/>
      <c r="MTH43" s="636"/>
      <c r="MTI43" s="636"/>
      <c r="MTJ43" s="636"/>
      <c r="MTK43" s="636"/>
      <c r="MTL43" s="636"/>
      <c r="MTM43" s="636"/>
      <c r="MTN43" s="636"/>
      <c r="MTO43" s="636"/>
      <c r="MTP43" s="636"/>
      <c r="MTQ43" s="636"/>
      <c r="MTR43" s="636"/>
      <c r="MTS43" s="636"/>
      <c r="MTT43" s="636"/>
      <c r="MTU43" s="636"/>
      <c r="MTV43" s="636"/>
      <c r="MTW43" s="636"/>
      <c r="MTX43" s="636"/>
      <c r="MTY43" s="636"/>
      <c r="MTZ43" s="636"/>
      <c r="MUA43" s="636"/>
      <c r="MUB43" s="636"/>
      <c r="MUC43" s="636"/>
      <c r="MUD43" s="636"/>
      <c r="MUE43" s="636"/>
      <c r="MUF43" s="636"/>
      <c r="MUG43" s="636"/>
      <c r="MUH43" s="636"/>
      <c r="MUI43" s="636"/>
      <c r="MUJ43" s="636"/>
      <c r="MUK43" s="636"/>
      <c r="MUL43" s="636"/>
      <c r="MUM43" s="636"/>
      <c r="MUN43" s="636"/>
      <c r="MUO43" s="636"/>
      <c r="MUP43" s="636"/>
      <c r="MUQ43" s="636"/>
      <c r="MUR43" s="636"/>
      <c r="MUS43" s="636"/>
      <c r="MUT43" s="636"/>
      <c r="MUU43" s="636"/>
      <c r="MUV43" s="636"/>
      <c r="MUW43" s="636"/>
      <c r="MUX43" s="636"/>
      <c r="MUY43" s="636"/>
      <c r="MUZ43" s="636"/>
      <c r="MVA43" s="636"/>
      <c r="MVB43" s="636"/>
      <c r="MVC43" s="636"/>
      <c r="MVD43" s="636"/>
      <c r="MVE43" s="636"/>
      <c r="MVF43" s="636"/>
      <c r="MVG43" s="636"/>
      <c r="MVH43" s="636"/>
      <c r="MVI43" s="636"/>
      <c r="MVJ43" s="636"/>
      <c r="MVK43" s="636"/>
      <c r="MVL43" s="636"/>
      <c r="MVM43" s="636"/>
      <c r="MVN43" s="636"/>
      <c r="MVO43" s="636"/>
      <c r="MVP43" s="636"/>
      <c r="MVQ43" s="636"/>
      <c r="MVR43" s="636"/>
      <c r="MVS43" s="636"/>
      <c r="MVT43" s="636"/>
      <c r="MVU43" s="636"/>
      <c r="MVV43" s="636"/>
      <c r="MVW43" s="636"/>
      <c r="MVX43" s="636"/>
      <c r="MVY43" s="636"/>
      <c r="MVZ43" s="636"/>
      <c r="MWA43" s="636"/>
      <c r="MWB43" s="636"/>
      <c r="MWC43" s="636"/>
      <c r="MWD43" s="636"/>
      <c r="MWE43" s="636"/>
      <c r="MWF43" s="636"/>
      <c r="MWG43" s="636"/>
      <c r="MWH43" s="636"/>
      <c r="MWI43" s="636"/>
      <c r="MWJ43" s="636"/>
      <c r="MWK43" s="636"/>
      <c r="MWL43" s="636"/>
      <c r="MWM43" s="636"/>
      <c r="MWN43" s="636"/>
      <c r="MWO43" s="636"/>
      <c r="MWP43" s="636"/>
      <c r="MWQ43" s="636"/>
      <c r="MWR43" s="636"/>
      <c r="MWS43" s="636"/>
      <c r="MWT43" s="636"/>
      <c r="MWU43" s="636"/>
      <c r="MWV43" s="636"/>
      <c r="MWW43" s="636"/>
      <c r="MWX43" s="636"/>
      <c r="MWY43" s="636"/>
      <c r="MWZ43" s="636"/>
      <c r="MXA43" s="636"/>
      <c r="MXB43" s="636"/>
      <c r="MXC43" s="636"/>
      <c r="MXD43" s="636"/>
      <c r="MXE43" s="636"/>
      <c r="MXF43" s="636"/>
      <c r="MXG43" s="636"/>
      <c r="MXH43" s="636"/>
      <c r="MXI43" s="636"/>
      <c r="MXJ43" s="636"/>
      <c r="MXK43" s="636"/>
      <c r="MXL43" s="636"/>
      <c r="MXM43" s="636"/>
      <c r="MXN43" s="636"/>
      <c r="MXO43" s="636"/>
      <c r="MXP43" s="636"/>
      <c r="MXQ43" s="636"/>
      <c r="MXR43" s="636"/>
      <c r="MXS43" s="636"/>
      <c r="MXT43" s="636"/>
      <c r="MXU43" s="636"/>
      <c r="MXV43" s="636"/>
      <c r="MXW43" s="636"/>
      <c r="MXX43" s="636"/>
      <c r="MXY43" s="636"/>
      <c r="MXZ43" s="636"/>
      <c r="MYA43" s="636"/>
      <c r="MYB43" s="636"/>
      <c r="MYC43" s="636"/>
      <c r="MYD43" s="636"/>
      <c r="MYE43" s="636"/>
      <c r="MYF43" s="636"/>
      <c r="MYG43" s="636"/>
      <c r="MYH43" s="636"/>
      <c r="MYI43" s="636"/>
      <c r="MYJ43" s="636"/>
      <c r="MYK43" s="636"/>
      <c r="MYL43" s="636"/>
      <c r="MYM43" s="636"/>
      <c r="MYN43" s="636"/>
      <c r="MYO43" s="636"/>
      <c r="MYP43" s="636"/>
      <c r="MYQ43" s="636"/>
      <c r="MYR43" s="636"/>
      <c r="MYS43" s="636"/>
      <c r="MYT43" s="636"/>
      <c r="MYU43" s="636"/>
      <c r="MYV43" s="636"/>
      <c r="MYW43" s="636"/>
      <c r="MYX43" s="636"/>
      <c r="MYY43" s="636"/>
      <c r="MYZ43" s="636"/>
      <c r="MZA43" s="636"/>
      <c r="MZB43" s="636"/>
      <c r="MZC43" s="636"/>
      <c r="MZD43" s="636"/>
      <c r="MZE43" s="636"/>
      <c r="MZF43" s="636"/>
      <c r="MZG43" s="636"/>
      <c r="MZH43" s="636"/>
      <c r="MZI43" s="636"/>
      <c r="MZJ43" s="636"/>
      <c r="MZK43" s="636"/>
      <c r="MZL43" s="636"/>
      <c r="MZM43" s="636"/>
      <c r="MZN43" s="636"/>
      <c r="MZO43" s="636"/>
      <c r="MZP43" s="636"/>
      <c r="MZQ43" s="636"/>
      <c r="MZR43" s="636"/>
      <c r="MZS43" s="636"/>
      <c r="MZT43" s="636"/>
      <c r="MZU43" s="636"/>
      <c r="MZV43" s="636"/>
      <c r="MZW43" s="636"/>
      <c r="MZX43" s="636"/>
      <c r="MZY43" s="636"/>
      <c r="MZZ43" s="636"/>
      <c r="NAA43" s="636"/>
      <c r="NAB43" s="636"/>
      <c r="NAC43" s="636"/>
      <c r="NAD43" s="636"/>
      <c r="NAE43" s="636"/>
      <c r="NAF43" s="636"/>
      <c r="NAG43" s="636"/>
      <c r="NAH43" s="636"/>
      <c r="NAI43" s="636"/>
      <c r="NAJ43" s="636"/>
      <c r="NAK43" s="636"/>
      <c r="NAL43" s="636"/>
      <c r="NAM43" s="636"/>
      <c r="NAN43" s="636"/>
      <c r="NAO43" s="636"/>
      <c r="NAP43" s="636"/>
      <c r="NAQ43" s="636"/>
      <c r="NAR43" s="636"/>
      <c r="NAS43" s="636"/>
      <c r="NAT43" s="636"/>
      <c r="NAU43" s="636"/>
      <c r="NAV43" s="636"/>
      <c r="NAW43" s="636"/>
      <c r="NAX43" s="636"/>
      <c r="NAY43" s="636"/>
      <c r="NAZ43" s="636"/>
      <c r="NBA43" s="636"/>
      <c r="NBB43" s="636"/>
      <c r="NBC43" s="636"/>
      <c r="NBD43" s="636"/>
      <c r="NBE43" s="636"/>
      <c r="NBF43" s="636"/>
      <c r="NBG43" s="636"/>
      <c r="NBH43" s="636"/>
      <c r="NBI43" s="636"/>
      <c r="NBJ43" s="636"/>
      <c r="NBK43" s="636"/>
      <c r="NBL43" s="636"/>
      <c r="NBM43" s="636"/>
      <c r="NBN43" s="636"/>
      <c r="NBO43" s="636"/>
      <c r="NBP43" s="636"/>
      <c r="NBQ43" s="636"/>
      <c r="NBR43" s="636"/>
      <c r="NBS43" s="636"/>
      <c r="NBT43" s="636"/>
      <c r="NBU43" s="636"/>
      <c r="NBV43" s="636"/>
      <c r="NBW43" s="636"/>
      <c r="NBX43" s="636"/>
      <c r="NBY43" s="636"/>
      <c r="NBZ43" s="636"/>
      <c r="NCA43" s="636"/>
      <c r="NCB43" s="636"/>
      <c r="NCC43" s="636"/>
      <c r="NCD43" s="636"/>
      <c r="NCE43" s="636"/>
      <c r="NCF43" s="636"/>
      <c r="NCG43" s="636"/>
      <c r="NCH43" s="636"/>
      <c r="NCI43" s="636"/>
      <c r="NCJ43" s="636"/>
      <c r="NCK43" s="636"/>
      <c r="NCL43" s="636"/>
      <c r="NCM43" s="636"/>
      <c r="NCN43" s="636"/>
      <c r="NCO43" s="636"/>
      <c r="NCP43" s="636"/>
      <c r="NCQ43" s="636"/>
      <c r="NCR43" s="636"/>
      <c r="NCS43" s="636"/>
      <c r="NCT43" s="636"/>
      <c r="NCU43" s="636"/>
      <c r="NCV43" s="636"/>
      <c r="NCW43" s="636"/>
      <c r="NCX43" s="636"/>
      <c r="NCY43" s="636"/>
      <c r="NCZ43" s="636"/>
      <c r="NDA43" s="636"/>
      <c r="NDB43" s="636"/>
      <c r="NDC43" s="636"/>
      <c r="NDD43" s="636"/>
      <c r="NDE43" s="636"/>
      <c r="NDF43" s="636"/>
      <c r="NDG43" s="636"/>
      <c r="NDH43" s="636"/>
      <c r="NDI43" s="636"/>
      <c r="NDJ43" s="636"/>
      <c r="NDK43" s="636"/>
      <c r="NDL43" s="636"/>
      <c r="NDM43" s="636"/>
      <c r="NDN43" s="636"/>
      <c r="NDO43" s="636"/>
      <c r="NDP43" s="636"/>
      <c r="NDQ43" s="636"/>
      <c r="NDR43" s="636"/>
      <c r="NDS43" s="636"/>
      <c r="NDT43" s="636"/>
      <c r="NDU43" s="636"/>
      <c r="NDV43" s="636"/>
      <c r="NDW43" s="636"/>
      <c r="NDX43" s="636"/>
      <c r="NDY43" s="636"/>
      <c r="NDZ43" s="636"/>
      <c r="NEA43" s="636"/>
      <c r="NEB43" s="636"/>
      <c r="NEC43" s="636"/>
      <c r="NED43" s="636"/>
      <c r="NEE43" s="636"/>
      <c r="NEF43" s="636"/>
      <c r="NEG43" s="636"/>
      <c r="NEH43" s="636"/>
      <c r="NEI43" s="636"/>
      <c r="NEJ43" s="636"/>
      <c r="NEK43" s="636"/>
      <c r="NEL43" s="636"/>
      <c r="NEM43" s="636"/>
      <c r="NEN43" s="636"/>
      <c r="NEO43" s="636"/>
      <c r="NEP43" s="636"/>
      <c r="NEQ43" s="636"/>
      <c r="NER43" s="636"/>
      <c r="NES43" s="636"/>
      <c r="NET43" s="636"/>
      <c r="NEU43" s="636"/>
      <c r="NEV43" s="636"/>
      <c r="NEW43" s="636"/>
      <c r="NEX43" s="636"/>
      <c r="NEY43" s="636"/>
      <c r="NEZ43" s="636"/>
      <c r="NFA43" s="636"/>
      <c r="NFB43" s="636"/>
      <c r="NFC43" s="636"/>
      <c r="NFD43" s="636"/>
      <c r="NFE43" s="636"/>
      <c r="NFF43" s="636"/>
      <c r="NFG43" s="636"/>
      <c r="NFH43" s="636"/>
      <c r="NFI43" s="636"/>
      <c r="NFJ43" s="636"/>
      <c r="NFK43" s="636"/>
      <c r="NFL43" s="636"/>
      <c r="NFM43" s="636"/>
      <c r="NFN43" s="636"/>
      <c r="NFO43" s="636"/>
      <c r="NFP43" s="636"/>
      <c r="NFQ43" s="636"/>
      <c r="NFR43" s="636"/>
      <c r="NFS43" s="636"/>
      <c r="NFT43" s="636"/>
      <c r="NFU43" s="636"/>
      <c r="NFV43" s="636"/>
      <c r="NFW43" s="636"/>
      <c r="NFX43" s="636"/>
      <c r="NFY43" s="636"/>
      <c r="NFZ43" s="636"/>
      <c r="NGA43" s="636"/>
      <c r="NGB43" s="636"/>
      <c r="NGC43" s="636"/>
      <c r="NGD43" s="636"/>
      <c r="NGE43" s="636"/>
      <c r="NGF43" s="636"/>
      <c r="NGG43" s="636"/>
      <c r="NGH43" s="636"/>
      <c r="NGI43" s="636"/>
      <c r="NGJ43" s="636"/>
      <c r="NGK43" s="636"/>
      <c r="NGL43" s="636"/>
      <c r="NGM43" s="636"/>
      <c r="NGN43" s="636"/>
      <c r="NGO43" s="636"/>
      <c r="NGP43" s="636"/>
      <c r="NGQ43" s="636"/>
      <c r="NGR43" s="636"/>
      <c r="NGS43" s="636"/>
      <c r="NGT43" s="636"/>
      <c r="NGU43" s="636"/>
      <c r="NGV43" s="636"/>
      <c r="NGW43" s="636"/>
      <c r="NGX43" s="636"/>
      <c r="NGY43" s="636"/>
      <c r="NGZ43" s="636"/>
      <c r="NHA43" s="636"/>
      <c r="NHB43" s="636"/>
      <c r="NHC43" s="636"/>
      <c r="NHD43" s="636"/>
      <c r="NHE43" s="636"/>
      <c r="NHF43" s="636"/>
      <c r="NHG43" s="636"/>
      <c r="NHH43" s="636"/>
      <c r="NHI43" s="636"/>
      <c r="NHJ43" s="636"/>
      <c r="NHK43" s="636"/>
      <c r="NHL43" s="636"/>
      <c r="NHM43" s="636"/>
      <c r="NHN43" s="636"/>
      <c r="NHO43" s="636"/>
      <c r="NHP43" s="636"/>
      <c r="NHQ43" s="636"/>
      <c r="NHR43" s="636"/>
      <c r="NHS43" s="636"/>
      <c r="NHT43" s="636"/>
      <c r="NHU43" s="636"/>
      <c r="NHV43" s="636"/>
      <c r="NHW43" s="636"/>
      <c r="NHX43" s="636"/>
      <c r="NHY43" s="636"/>
      <c r="NHZ43" s="636"/>
      <c r="NIA43" s="636"/>
      <c r="NIB43" s="636"/>
      <c r="NIC43" s="636"/>
      <c r="NID43" s="636"/>
      <c r="NIE43" s="636"/>
      <c r="NIF43" s="636"/>
      <c r="NIG43" s="636"/>
      <c r="NIH43" s="636"/>
      <c r="NII43" s="636"/>
      <c r="NIJ43" s="636"/>
      <c r="NIK43" s="636"/>
      <c r="NIL43" s="636"/>
      <c r="NIM43" s="636"/>
      <c r="NIN43" s="636"/>
      <c r="NIO43" s="636"/>
      <c r="NIP43" s="636"/>
      <c r="NIQ43" s="636"/>
      <c r="NIR43" s="636"/>
      <c r="NIS43" s="636"/>
      <c r="NIT43" s="636"/>
      <c r="NIU43" s="636"/>
      <c r="NIV43" s="636"/>
      <c r="NIW43" s="636"/>
      <c r="NIX43" s="636"/>
      <c r="NIY43" s="636"/>
      <c r="NIZ43" s="636"/>
      <c r="NJA43" s="636"/>
      <c r="NJB43" s="636"/>
      <c r="NJC43" s="636"/>
      <c r="NJD43" s="636"/>
      <c r="NJE43" s="636"/>
      <c r="NJF43" s="636"/>
      <c r="NJG43" s="636"/>
      <c r="NJH43" s="636"/>
      <c r="NJI43" s="636"/>
      <c r="NJJ43" s="636"/>
      <c r="NJK43" s="636"/>
      <c r="NJL43" s="636"/>
      <c r="NJM43" s="636"/>
      <c r="NJN43" s="636"/>
      <c r="NJO43" s="636"/>
      <c r="NJP43" s="636"/>
      <c r="NJQ43" s="636"/>
      <c r="NJR43" s="636"/>
      <c r="NJS43" s="636"/>
      <c r="NJT43" s="636"/>
      <c r="NJU43" s="636"/>
      <c r="NJV43" s="636"/>
      <c r="NJW43" s="636"/>
      <c r="NJX43" s="636"/>
      <c r="NJY43" s="636"/>
      <c r="NJZ43" s="636"/>
      <c r="NKA43" s="636"/>
      <c r="NKB43" s="636"/>
      <c r="NKC43" s="636"/>
      <c r="NKD43" s="636"/>
      <c r="NKE43" s="636"/>
      <c r="NKF43" s="636"/>
      <c r="NKG43" s="636"/>
      <c r="NKH43" s="636"/>
      <c r="NKI43" s="636"/>
      <c r="NKJ43" s="636"/>
      <c r="NKK43" s="636"/>
      <c r="NKL43" s="636"/>
      <c r="NKM43" s="636"/>
      <c r="NKN43" s="636"/>
      <c r="NKO43" s="636"/>
      <c r="NKP43" s="636"/>
      <c r="NKQ43" s="636"/>
      <c r="NKR43" s="636"/>
      <c r="NKS43" s="636"/>
      <c r="NKT43" s="636"/>
      <c r="NKU43" s="636"/>
      <c r="NKV43" s="636"/>
      <c r="NKW43" s="636"/>
      <c r="NKX43" s="636"/>
      <c r="NKY43" s="636"/>
      <c r="NKZ43" s="636"/>
      <c r="NLA43" s="636"/>
      <c r="NLB43" s="636"/>
      <c r="NLC43" s="636"/>
      <c r="NLD43" s="636"/>
      <c r="NLE43" s="636"/>
      <c r="NLF43" s="636"/>
      <c r="NLG43" s="636"/>
      <c r="NLH43" s="636"/>
      <c r="NLI43" s="636"/>
      <c r="NLJ43" s="636"/>
      <c r="NLK43" s="636"/>
      <c r="NLL43" s="636"/>
      <c r="NLM43" s="636"/>
      <c r="NLN43" s="636"/>
      <c r="NLO43" s="636"/>
      <c r="NLP43" s="636"/>
      <c r="NLQ43" s="636"/>
      <c r="NLR43" s="636"/>
      <c r="NLS43" s="636"/>
      <c r="NLT43" s="636"/>
      <c r="NLU43" s="636"/>
      <c r="NLV43" s="636"/>
      <c r="NLW43" s="636"/>
      <c r="NLX43" s="636"/>
      <c r="NLY43" s="636"/>
      <c r="NLZ43" s="636"/>
      <c r="NMA43" s="636"/>
      <c r="NMB43" s="636"/>
      <c r="NMC43" s="636"/>
      <c r="NMD43" s="636"/>
      <c r="NME43" s="636"/>
      <c r="NMF43" s="636"/>
      <c r="NMG43" s="636"/>
      <c r="NMH43" s="636"/>
      <c r="NMI43" s="636"/>
      <c r="NMJ43" s="636"/>
      <c r="NMK43" s="636"/>
      <c r="NML43" s="636"/>
      <c r="NMM43" s="636"/>
      <c r="NMN43" s="636"/>
      <c r="NMO43" s="636"/>
      <c r="NMP43" s="636"/>
      <c r="NMQ43" s="636"/>
      <c r="NMR43" s="636"/>
      <c r="NMS43" s="636"/>
      <c r="NMT43" s="636"/>
      <c r="NMU43" s="636"/>
      <c r="NMV43" s="636"/>
      <c r="NMW43" s="636"/>
      <c r="NMX43" s="636"/>
      <c r="NMY43" s="636"/>
      <c r="NMZ43" s="636"/>
      <c r="NNA43" s="636"/>
      <c r="NNB43" s="636"/>
      <c r="NNC43" s="636"/>
      <c r="NND43" s="636"/>
      <c r="NNE43" s="636"/>
      <c r="NNF43" s="636"/>
      <c r="NNG43" s="636"/>
      <c r="NNH43" s="636"/>
      <c r="NNI43" s="636"/>
      <c r="NNJ43" s="636"/>
      <c r="NNK43" s="636"/>
      <c r="NNL43" s="636"/>
      <c r="NNM43" s="636"/>
      <c r="NNN43" s="636"/>
      <c r="NNO43" s="636"/>
      <c r="NNP43" s="636"/>
      <c r="NNQ43" s="636"/>
      <c r="NNR43" s="636"/>
      <c r="NNS43" s="636"/>
      <c r="NNT43" s="636"/>
      <c r="NNU43" s="636"/>
      <c r="NNV43" s="636"/>
      <c r="NNW43" s="636"/>
      <c r="NNX43" s="636"/>
      <c r="NNY43" s="636"/>
      <c r="NNZ43" s="636"/>
      <c r="NOA43" s="636"/>
      <c r="NOB43" s="636"/>
      <c r="NOC43" s="636"/>
      <c r="NOD43" s="636"/>
      <c r="NOE43" s="636"/>
      <c r="NOF43" s="636"/>
      <c r="NOG43" s="636"/>
      <c r="NOH43" s="636"/>
      <c r="NOI43" s="636"/>
      <c r="NOJ43" s="636"/>
      <c r="NOK43" s="636"/>
      <c r="NOL43" s="636"/>
      <c r="NOM43" s="636"/>
      <c r="NON43" s="636"/>
      <c r="NOO43" s="636"/>
      <c r="NOP43" s="636"/>
      <c r="NOQ43" s="636"/>
      <c r="NOR43" s="636"/>
      <c r="NOS43" s="636"/>
      <c r="NOT43" s="636"/>
      <c r="NOU43" s="636"/>
      <c r="NOV43" s="636"/>
      <c r="NOW43" s="636"/>
      <c r="NOX43" s="636"/>
      <c r="NOY43" s="636"/>
      <c r="NOZ43" s="636"/>
      <c r="NPA43" s="636"/>
      <c r="NPB43" s="636"/>
      <c r="NPC43" s="636"/>
      <c r="NPD43" s="636"/>
      <c r="NPE43" s="636"/>
      <c r="NPF43" s="636"/>
      <c r="NPG43" s="636"/>
      <c r="NPH43" s="636"/>
      <c r="NPI43" s="636"/>
      <c r="NPJ43" s="636"/>
      <c r="NPK43" s="636"/>
      <c r="NPL43" s="636"/>
      <c r="NPM43" s="636"/>
      <c r="NPN43" s="636"/>
      <c r="NPO43" s="636"/>
      <c r="NPP43" s="636"/>
      <c r="NPQ43" s="636"/>
      <c r="NPR43" s="636"/>
      <c r="NPS43" s="636"/>
      <c r="NPT43" s="636"/>
      <c r="NPU43" s="636"/>
      <c r="NPV43" s="636"/>
      <c r="NPW43" s="636"/>
      <c r="NPX43" s="636"/>
      <c r="NPY43" s="636"/>
      <c r="NPZ43" s="636"/>
      <c r="NQA43" s="636"/>
      <c r="NQB43" s="636"/>
      <c r="NQC43" s="636"/>
      <c r="NQD43" s="636"/>
      <c r="NQE43" s="636"/>
      <c r="NQF43" s="636"/>
      <c r="NQG43" s="636"/>
      <c r="NQH43" s="636"/>
      <c r="NQI43" s="636"/>
      <c r="NQJ43" s="636"/>
      <c r="NQK43" s="636"/>
      <c r="NQL43" s="636"/>
      <c r="NQM43" s="636"/>
      <c r="NQN43" s="636"/>
      <c r="NQO43" s="636"/>
      <c r="NQP43" s="636"/>
      <c r="NQQ43" s="636"/>
      <c r="NQR43" s="636"/>
      <c r="NQS43" s="636"/>
      <c r="NQT43" s="636"/>
      <c r="NQU43" s="636"/>
      <c r="NQV43" s="636"/>
      <c r="NQW43" s="636"/>
      <c r="NQX43" s="636"/>
      <c r="NQY43" s="636"/>
      <c r="NQZ43" s="636"/>
      <c r="NRA43" s="636"/>
      <c r="NRB43" s="636"/>
      <c r="NRC43" s="636"/>
      <c r="NRD43" s="636"/>
      <c r="NRE43" s="636"/>
      <c r="NRF43" s="636"/>
      <c r="NRG43" s="636"/>
      <c r="NRH43" s="636"/>
      <c r="NRI43" s="636"/>
      <c r="NRJ43" s="636"/>
      <c r="NRK43" s="636"/>
      <c r="NRL43" s="636"/>
      <c r="NRM43" s="636"/>
      <c r="NRN43" s="636"/>
      <c r="NRO43" s="636"/>
      <c r="NRP43" s="636"/>
      <c r="NRQ43" s="636"/>
      <c r="NRR43" s="636"/>
      <c r="NRS43" s="636"/>
      <c r="NRT43" s="636"/>
      <c r="NRU43" s="636"/>
      <c r="NRV43" s="636"/>
      <c r="NRW43" s="636"/>
      <c r="NRX43" s="636"/>
      <c r="NRY43" s="636"/>
      <c r="NRZ43" s="636"/>
      <c r="NSA43" s="636"/>
      <c r="NSB43" s="636"/>
      <c r="NSC43" s="636"/>
      <c r="NSD43" s="636"/>
      <c r="NSE43" s="636"/>
      <c r="NSF43" s="636"/>
      <c r="NSG43" s="636"/>
      <c r="NSH43" s="636"/>
      <c r="NSI43" s="636"/>
      <c r="NSJ43" s="636"/>
      <c r="NSK43" s="636"/>
      <c r="NSL43" s="636"/>
      <c r="NSM43" s="636"/>
      <c r="NSN43" s="636"/>
      <c r="NSO43" s="636"/>
      <c r="NSP43" s="636"/>
      <c r="NSQ43" s="636"/>
      <c r="NSR43" s="636"/>
      <c r="NSS43" s="636"/>
      <c r="NST43" s="636"/>
      <c r="NSU43" s="636"/>
      <c r="NSV43" s="636"/>
      <c r="NSW43" s="636"/>
      <c r="NSX43" s="636"/>
      <c r="NSY43" s="636"/>
      <c r="NSZ43" s="636"/>
      <c r="NTA43" s="636"/>
      <c r="NTB43" s="636"/>
      <c r="NTC43" s="636"/>
      <c r="NTD43" s="636"/>
      <c r="NTE43" s="636"/>
      <c r="NTF43" s="636"/>
      <c r="NTG43" s="636"/>
      <c r="NTH43" s="636"/>
      <c r="NTI43" s="636"/>
      <c r="NTJ43" s="636"/>
      <c r="NTK43" s="636"/>
      <c r="NTL43" s="636"/>
      <c r="NTM43" s="636"/>
      <c r="NTN43" s="636"/>
      <c r="NTO43" s="636"/>
      <c r="NTP43" s="636"/>
      <c r="NTQ43" s="636"/>
      <c r="NTR43" s="636"/>
      <c r="NTS43" s="636"/>
      <c r="NTT43" s="636"/>
      <c r="NTU43" s="636"/>
      <c r="NTV43" s="636"/>
      <c r="NTW43" s="636"/>
      <c r="NTX43" s="636"/>
      <c r="NTY43" s="636"/>
      <c r="NTZ43" s="636"/>
      <c r="NUA43" s="636"/>
      <c r="NUB43" s="636"/>
      <c r="NUC43" s="636"/>
      <c r="NUD43" s="636"/>
      <c r="NUE43" s="636"/>
      <c r="NUF43" s="636"/>
      <c r="NUG43" s="636"/>
      <c r="NUH43" s="636"/>
      <c r="NUI43" s="636"/>
      <c r="NUJ43" s="636"/>
      <c r="NUK43" s="636"/>
      <c r="NUL43" s="636"/>
      <c r="NUM43" s="636"/>
      <c r="NUN43" s="636"/>
      <c r="NUO43" s="636"/>
      <c r="NUP43" s="636"/>
      <c r="NUQ43" s="636"/>
      <c r="NUR43" s="636"/>
      <c r="NUS43" s="636"/>
      <c r="NUT43" s="636"/>
      <c r="NUU43" s="636"/>
      <c r="NUV43" s="636"/>
      <c r="NUW43" s="636"/>
      <c r="NUX43" s="636"/>
      <c r="NUY43" s="636"/>
      <c r="NUZ43" s="636"/>
      <c r="NVA43" s="636"/>
      <c r="NVB43" s="636"/>
      <c r="NVC43" s="636"/>
      <c r="NVD43" s="636"/>
      <c r="NVE43" s="636"/>
      <c r="NVF43" s="636"/>
      <c r="NVG43" s="636"/>
      <c r="NVH43" s="636"/>
      <c r="NVI43" s="636"/>
      <c r="NVJ43" s="636"/>
      <c r="NVK43" s="636"/>
      <c r="NVL43" s="636"/>
      <c r="NVM43" s="636"/>
      <c r="NVN43" s="636"/>
      <c r="NVO43" s="636"/>
      <c r="NVP43" s="636"/>
      <c r="NVQ43" s="636"/>
      <c r="NVR43" s="636"/>
      <c r="NVS43" s="636"/>
      <c r="NVT43" s="636"/>
      <c r="NVU43" s="636"/>
      <c r="NVV43" s="636"/>
      <c r="NVW43" s="636"/>
      <c r="NVX43" s="636"/>
      <c r="NVY43" s="636"/>
      <c r="NVZ43" s="636"/>
      <c r="NWA43" s="636"/>
      <c r="NWB43" s="636"/>
      <c r="NWC43" s="636"/>
      <c r="NWD43" s="636"/>
      <c r="NWE43" s="636"/>
      <c r="NWF43" s="636"/>
      <c r="NWG43" s="636"/>
      <c r="NWH43" s="636"/>
      <c r="NWI43" s="636"/>
      <c r="NWJ43" s="636"/>
      <c r="NWK43" s="636"/>
      <c r="NWL43" s="636"/>
      <c r="NWM43" s="636"/>
      <c r="NWN43" s="636"/>
      <c r="NWO43" s="636"/>
      <c r="NWP43" s="636"/>
      <c r="NWQ43" s="636"/>
      <c r="NWR43" s="636"/>
      <c r="NWS43" s="636"/>
      <c r="NWT43" s="636"/>
      <c r="NWU43" s="636"/>
      <c r="NWV43" s="636"/>
      <c r="NWW43" s="636"/>
      <c r="NWX43" s="636"/>
      <c r="NWY43" s="636"/>
      <c r="NWZ43" s="636"/>
      <c r="NXA43" s="636"/>
      <c r="NXB43" s="636"/>
      <c r="NXC43" s="636"/>
      <c r="NXD43" s="636"/>
      <c r="NXE43" s="636"/>
      <c r="NXF43" s="636"/>
      <c r="NXG43" s="636"/>
      <c r="NXH43" s="636"/>
      <c r="NXI43" s="636"/>
      <c r="NXJ43" s="636"/>
      <c r="NXK43" s="636"/>
      <c r="NXL43" s="636"/>
      <c r="NXM43" s="636"/>
      <c r="NXN43" s="636"/>
      <c r="NXO43" s="636"/>
      <c r="NXP43" s="636"/>
      <c r="NXQ43" s="636"/>
      <c r="NXR43" s="636"/>
      <c r="NXS43" s="636"/>
      <c r="NXT43" s="636"/>
      <c r="NXU43" s="636"/>
      <c r="NXV43" s="636"/>
      <c r="NXW43" s="636"/>
      <c r="NXX43" s="636"/>
      <c r="NXY43" s="636"/>
      <c r="NXZ43" s="636"/>
      <c r="NYA43" s="636"/>
      <c r="NYB43" s="636"/>
      <c r="NYC43" s="636"/>
      <c r="NYD43" s="636"/>
      <c r="NYE43" s="636"/>
      <c r="NYF43" s="636"/>
      <c r="NYG43" s="636"/>
      <c r="NYH43" s="636"/>
      <c r="NYI43" s="636"/>
      <c r="NYJ43" s="636"/>
      <c r="NYK43" s="636"/>
      <c r="NYL43" s="636"/>
      <c r="NYM43" s="636"/>
      <c r="NYN43" s="636"/>
      <c r="NYO43" s="636"/>
      <c r="NYP43" s="636"/>
      <c r="NYQ43" s="636"/>
      <c r="NYR43" s="636"/>
      <c r="NYS43" s="636"/>
      <c r="NYT43" s="636"/>
      <c r="NYU43" s="636"/>
      <c r="NYV43" s="636"/>
      <c r="NYW43" s="636"/>
      <c r="NYX43" s="636"/>
      <c r="NYY43" s="636"/>
      <c r="NYZ43" s="636"/>
      <c r="NZA43" s="636"/>
      <c r="NZB43" s="636"/>
      <c r="NZC43" s="636"/>
      <c r="NZD43" s="636"/>
      <c r="NZE43" s="636"/>
      <c r="NZF43" s="636"/>
      <c r="NZG43" s="636"/>
      <c r="NZH43" s="636"/>
      <c r="NZI43" s="636"/>
      <c r="NZJ43" s="636"/>
      <c r="NZK43" s="636"/>
      <c r="NZL43" s="636"/>
      <c r="NZM43" s="636"/>
      <c r="NZN43" s="636"/>
      <c r="NZO43" s="636"/>
      <c r="NZP43" s="636"/>
      <c r="NZQ43" s="636"/>
      <c r="NZR43" s="636"/>
      <c r="NZS43" s="636"/>
      <c r="NZT43" s="636"/>
      <c r="NZU43" s="636"/>
      <c r="NZV43" s="636"/>
      <c r="NZW43" s="636"/>
      <c r="NZX43" s="636"/>
      <c r="NZY43" s="636"/>
      <c r="NZZ43" s="636"/>
      <c r="OAA43" s="636"/>
      <c r="OAB43" s="636"/>
      <c r="OAC43" s="636"/>
      <c r="OAD43" s="636"/>
      <c r="OAE43" s="636"/>
      <c r="OAF43" s="636"/>
      <c r="OAG43" s="636"/>
      <c r="OAH43" s="636"/>
      <c r="OAI43" s="636"/>
      <c r="OAJ43" s="636"/>
      <c r="OAK43" s="636"/>
      <c r="OAL43" s="636"/>
      <c r="OAM43" s="636"/>
      <c r="OAN43" s="636"/>
      <c r="OAO43" s="636"/>
      <c r="OAP43" s="636"/>
      <c r="OAQ43" s="636"/>
      <c r="OAR43" s="636"/>
      <c r="OAS43" s="636"/>
      <c r="OAT43" s="636"/>
      <c r="OAU43" s="636"/>
      <c r="OAV43" s="636"/>
      <c r="OAW43" s="636"/>
      <c r="OAX43" s="636"/>
      <c r="OAY43" s="636"/>
      <c r="OAZ43" s="636"/>
      <c r="OBA43" s="636"/>
      <c r="OBB43" s="636"/>
      <c r="OBC43" s="636"/>
      <c r="OBD43" s="636"/>
      <c r="OBE43" s="636"/>
      <c r="OBF43" s="636"/>
      <c r="OBG43" s="636"/>
      <c r="OBH43" s="636"/>
      <c r="OBI43" s="636"/>
      <c r="OBJ43" s="636"/>
      <c r="OBK43" s="636"/>
      <c r="OBL43" s="636"/>
      <c r="OBM43" s="636"/>
      <c r="OBN43" s="636"/>
      <c r="OBO43" s="636"/>
      <c r="OBP43" s="636"/>
      <c r="OBQ43" s="636"/>
      <c r="OBR43" s="636"/>
      <c r="OBS43" s="636"/>
      <c r="OBT43" s="636"/>
      <c r="OBU43" s="636"/>
      <c r="OBV43" s="636"/>
      <c r="OBW43" s="636"/>
      <c r="OBX43" s="636"/>
      <c r="OBY43" s="636"/>
      <c r="OBZ43" s="636"/>
      <c r="OCA43" s="636"/>
      <c r="OCB43" s="636"/>
      <c r="OCC43" s="636"/>
      <c r="OCD43" s="636"/>
      <c r="OCE43" s="636"/>
      <c r="OCF43" s="636"/>
      <c r="OCG43" s="636"/>
      <c r="OCH43" s="636"/>
      <c r="OCI43" s="636"/>
      <c r="OCJ43" s="636"/>
      <c r="OCK43" s="636"/>
      <c r="OCL43" s="636"/>
      <c r="OCM43" s="636"/>
      <c r="OCN43" s="636"/>
      <c r="OCO43" s="636"/>
      <c r="OCP43" s="636"/>
      <c r="OCQ43" s="636"/>
      <c r="OCR43" s="636"/>
      <c r="OCS43" s="636"/>
      <c r="OCT43" s="636"/>
      <c r="OCU43" s="636"/>
      <c r="OCV43" s="636"/>
      <c r="OCW43" s="636"/>
      <c r="OCX43" s="636"/>
      <c r="OCY43" s="636"/>
      <c r="OCZ43" s="636"/>
      <c r="ODA43" s="636"/>
      <c r="ODB43" s="636"/>
      <c r="ODC43" s="636"/>
      <c r="ODD43" s="636"/>
      <c r="ODE43" s="636"/>
      <c r="ODF43" s="636"/>
      <c r="ODG43" s="636"/>
      <c r="ODH43" s="636"/>
      <c r="ODI43" s="636"/>
      <c r="ODJ43" s="636"/>
      <c r="ODK43" s="636"/>
      <c r="ODL43" s="636"/>
      <c r="ODM43" s="636"/>
      <c r="ODN43" s="636"/>
      <c r="ODO43" s="636"/>
      <c r="ODP43" s="636"/>
      <c r="ODQ43" s="636"/>
      <c r="ODR43" s="636"/>
      <c r="ODS43" s="636"/>
      <c r="ODT43" s="636"/>
      <c r="ODU43" s="636"/>
      <c r="ODV43" s="636"/>
      <c r="ODW43" s="636"/>
      <c r="ODX43" s="636"/>
      <c r="ODY43" s="636"/>
      <c r="ODZ43" s="636"/>
      <c r="OEA43" s="636"/>
      <c r="OEB43" s="636"/>
      <c r="OEC43" s="636"/>
      <c r="OED43" s="636"/>
      <c r="OEE43" s="636"/>
      <c r="OEF43" s="636"/>
      <c r="OEG43" s="636"/>
      <c r="OEH43" s="636"/>
      <c r="OEI43" s="636"/>
      <c r="OEJ43" s="636"/>
      <c r="OEK43" s="636"/>
      <c r="OEL43" s="636"/>
      <c r="OEM43" s="636"/>
      <c r="OEN43" s="636"/>
      <c r="OEO43" s="636"/>
      <c r="OEP43" s="636"/>
      <c r="OEQ43" s="636"/>
      <c r="OER43" s="636"/>
      <c r="OES43" s="636"/>
      <c r="OET43" s="636"/>
      <c r="OEU43" s="636"/>
      <c r="OEV43" s="636"/>
      <c r="OEW43" s="636"/>
      <c r="OEX43" s="636"/>
      <c r="OEY43" s="636"/>
      <c r="OEZ43" s="636"/>
      <c r="OFA43" s="636"/>
      <c r="OFB43" s="636"/>
      <c r="OFC43" s="636"/>
      <c r="OFD43" s="636"/>
      <c r="OFE43" s="636"/>
      <c r="OFF43" s="636"/>
      <c r="OFG43" s="636"/>
      <c r="OFH43" s="636"/>
      <c r="OFI43" s="636"/>
      <c r="OFJ43" s="636"/>
      <c r="OFK43" s="636"/>
      <c r="OFL43" s="636"/>
      <c r="OFM43" s="636"/>
      <c r="OFN43" s="636"/>
      <c r="OFO43" s="636"/>
      <c r="OFP43" s="636"/>
      <c r="OFQ43" s="636"/>
      <c r="OFR43" s="636"/>
      <c r="OFS43" s="636"/>
      <c r="OFT43" s="636"/>
      <c r="OFU43" s="636"/>
      <c r="OFV43" s="636"/>
      <c r="OFW43" s="636"/>
      <c r="OFX43" s="636"/>
      <c r="OFY43" s="636"/>
      <c r="OFZ43" s="636"/>
      <c r="OGA43" s="636"/>
      <c r="OGB43" s="636"/>
      <c r="OGC43" s="636"/>
      <c r="OGD43" s="636"/>
      <c r="OGE43" s="636"/>
      <c r="OGF43" s="636"/>
      <c r="OGG43" s="636"/>
      <c r="OGH43" s="636"/>
      <c r="OGI43" s="636"/>
      <c r="OGJ43" s="636"/>
      <c r="OGK43" s="636"/>
      <c r="OGL43" s="636"/>
      <c r="OGM43" s="636"/>
      <c r="OGN43" s="636"/>
      <c r="OGO43" s="636"/>
      <c r="OGP43" s="636"/>
      <c r="OGQ43" s="636"/>
      <c r="OGR43" s="636"/>
      <c r="OGS43" s="636"/>
      <c r="OGT43" s="636"/>
      <c r="OGU43" s="636"/>
      <c r="OGV43" s="636"/>
      <c r="OGW43" s="636"/>
      <c r="OGX43" s="636"/>
      <c r="OGY43" s="636"/>
      <c r="OGZ43" s="636"/>
      <c r="OHA43" s="636"/>
      <c r="OHB43" s="636"/>
      <c r="OHC43" s="636"/>
      <c r="OHD43" s="636"/>
      <c r="OHE43" s="636"/>
      <c r="OHF43" s="636"/>
      <c r="OHG43" s="636"/>
      <c r="OHH43" s="636"/>
      <c r="OHI43" s="636"/>
      <c r="OHJ43" s="636"/>
      <c r="OHK43" s="636"/>
      <c r="OHL43" s="636"/>
      <c r="OHM43" s="636"/>
      <c r="OHN43" s="636"/>
      <c r="OHO43" s="636"/>
      <c r="OHP43" s="636"/>
      <c r="OHQ43" s="636"/>
      <c r="OHR43" s="636"/>
      <c r="OHS43" s="636"/>
      <c r="OHT43" s="636"/>
      <c r="OHU43" s="636"/>
      <c r="OHV43" s="636"/>
      <c r="OHW43" s="636"/>
      <c r="OHX43" s="636"/>
      <c r="OHY43" s="636"/>
      <c r="OHZ43" s="636"/>
      <c r="OIA43" s="636"/>
      <c r="OIB43" s="636"/>
      <c r="OIC43" s="636"/>
      <c r="OID43" s="636"/>
      <c r="OIE43" s="636"/>
      <c r="OIF43" s="636"/>
      <c r="OIG43" s="636"/>
      <c r="OIH43" s="636"/>
      <c r="OII43" s="636"/>
      <c r="OIJ43" s="636"/>
      <c r="OIK43" s="636"/>
      <c r="OIL43" s="636"/>
      <c r="OIM43" s="636"/>
      <c r="OIN43" s="636"/>
      <c r="OIO43" s="636"/>
      <c r="OIP43" s="636"/>
      <c r="OIQ43" s="636"/>
      <c r="OIR43" s="636"/>
      <c r="OIS43" s="636"/>
      <c r="OIT43" s="636"/>
      <c r="OIU43" s="636"/>
      <c r="OIV43" s="636"/>
      <c r="OIW43" s="636"/>
      <c r="OIX43" s="636"/>
      <c r="OIY43" s="636"/>
      <c r="OIZ43" s="636"/>
      <c r="OJA43" s="636"/>
      <c r="OJB43" s="636"/>
      <c r="OJC43" s="636"/>
      <c r="OJD43" s="636"/>
      <c r="OJE43" s="636"/>
      <c r="OJF43" s="636"/>
      <c r="OJG43" s="636"/>
      <c r="OJH43" s="636"/>
      <c r="OJI43" s="636"/>
      <c r="OJJ43" s="636"/>
      <c r="OJK43" s="636"/>
      <c r="OJL43" s="636"/>
      <c r="OJM43" s="636"/>
      <c r="OJN43" s="636"/>
      <c r="OJO43" s="636"/>
      <c r="OJP43" s="636"/>
      <c r="OJQ43" s="636"/>
      <c r="OJR43" s="636"/>
      <c r="OJS43" s="636"/>
      <c r="OJT43" s="636"/>
      <c r="OJU43" s="636"/>
      <c r="OJV43" s="636"/>
      <c r="OJW43" s="636"/>
      <c r="OJX43" s="636"/>
      <c r="OJY43" s="636"/>
      <c r="OJZ43" s="636"/>
      <c r="OKA43" s="636"/>
      <c r="OKB43" s="636"/>
      <c r="OKC43" s="636"/>
      <c r="OKD43" s="636"/>
      <c r="OKE43" s="636"/>
      <c r="OKF43" s="636"/>
      <c r="OKG43" s="636"/>
      <c r="OKH43" s="636"/>
      <c r="OKI43" s="636"/>
      <c r="OKJ43" s="636"/>
      <c r="OKK43" s="636"/>
      <c r="OKL43" s="636"/>
      <c r="OKM43" s="636"/>
      <c r="OKN43" s="636"/>
      <c r="OKO43" s="636"/>
      <c r="OKP43" s="636"/>
      <c r="OKQ43" s="636"/>
      <c r="OKR43" s="636"/>
      <c r="OKS43" s="636"/>
      <c r="OKT43" s="636"/>
      <c r="OKU43" s="636"/>
      <c r="OKV43" s="636"/>
      <c r="OKW43" s="636"/>
      <c r="OKX43" s="636"/>
      <c r="OKY43" s="636"/>
      <c r="OKZ43" s="636"/>
      <c r="OLA43" s="636"/>
      <c r="OLB43" s="636"/>
      <c r="OLC43" s="636"/>
      <c r="OLD43" s="636"/>
      <c r="OLE43" s="636"/>
      <c r="OLF43" s="636"/>
      <c r="OLG43" s="636"/>
      <c r="OLH43" s="636"/>
      <c r="OLI43" s="636"/>
      <c r="OLJ43" s="636"/>
      <c r="OLK43" s="636"/>
      <c r="OLL43" s="636"/>
      <c r="OLM43" s="636"/>
      <c r="OLN43" s="636"/>
      <c r="OLO43" s="636"/>
      <c r="OLP43" s="636"/>
      <c r="OLQ43" s="636"/>
      <c r="OLR43" s="636"/>
      <c r="OLS43" s="636"/>
      <c r="OLT43" s="636"/>
      <c r="OLU43" s="636"/>
      <c r="OLV43" s="636"/>
      <c r="OLW43" s="636"/>
      <c r="OLX43" s="636"/>
      <c r="OLY43" s="636"/>
      <c r="OLZ43" s="636"/>
      <c r="OMA43" s="636"/>
      <c r="OMB43" s="636"/>
      <c r="OMC43" s="636"/>
      <c r="OMD43" s="636"/>
      <c r="OME43" s="636"/>
      <c r="OMF43" s="636"/>
      <c r="OMG43" s="636"/>
      <c r="OMH43" s="636"/>
      <c r="OMI43" s="636"/>
      <c r="OMJ43" s="636"/>
      <c r="OMK43" s="636"/>
      <c r="OML43" s="636"/>
      <c r="OMM43" s="636"/>
      <c r="OMN43" s="636"/>
      <c r="OMO43" s="636"/>
      <c r="OMP43" s="636"/>
      <c r="OMQ43" s="636"/>
      <c r="OMR43" s="636"/>
      <c r="OMS43" s="636"/>
      <c r="OMT43" s="636"/>
      <c r="OMU43" s="636"/>
      <c r="OMV43" s="636"/>
      <c r="OMW43" s="636"/>
      <c r="OMX43" s="636"/>
      <c r="OMY43" s="636"/>
      <c r="OMZ43" s="636"/>
      <c r="ONA43" s="636"/>
      <c r="ONB43" s="636"/>
      <c r="ONC43" s="636"/>
      <c r="OND43" s="636"/>
      <c r="ONE43" s="636"/>
      <c r="ONF43" s="636"/>
      <c r="ONG43" s="636"/>
      <c r="ONH43" s="636"/>
      <c r="ONI43" s="636"/>
      <c r="ONJ43" s="636"/>
      <c r="ONK43" s="636"/>
      <c r="ONL43" s="636"/>
      <c r="ONM43" s="636"/>
      <c r="ONN43" s="636"/>
      <c r="ONO43" s="636"/>
      <c r="ONP43" s="636"/>
      <c r="ONQ43" s="636"/>
      <c r="ONR43" s="636"/>
      <c r="ONS43" s="636"/>
      <c r="ONT43" s="636"/>
      <c r="ONU43" s="636"/>
      <c r="ONV43" s="636"/>
      <c r="ONW43" s="636"/>
      <c r="ONX43" s="636"/>
      <c r="ONY43" s="636"/>
      <c r="ONZ43" s="636"/>
      <c r="OOA43" s="636"/>
      <c r="OOB43" s="636"/>
      <c r="OOC43" s="636"/>
      <c r="OOD43" s="636"/>
      <c r="OOE43" s="636"/>
      <c r="OOF43" s="636"/>
      <c r="OOG43" s="636"/>
      <c r="OOH43" s="636"/>
      <c r="OOI43" s="636"/>
      <c r="OOJ43" s="636"/>
      <c r="OOK43" s="636"/>
      <c r="OOL43" s="636"/>
      <c r="OOM43" s="636"/>
      <c r="OON43" s="636"/>
      <c r="OOO43" s="636"/>
      <c r="OOP43" s="636"/>
      <c r="OOQ43" s="636"/>
      <c r="OOR43" s="636"/>
      <c r="OOS43" s="636"/>
      <c r="OOT43" s="636"/>
      <c r="OOU43" s="636"/>
      <c r="OOV43" s="636"/>
      <c r="OOW43" s="636"/>
      <c r="OOX43" s="636"/>
      <c r="OOY43" s="636"/>
      <c r="OOZ43" s="636"/>
      <c r="OPA43" s="636"/>
      <c r="OPB43" s="636"/>
      <c r="OPC43" s="636"/>
      <c r="OPD43" s="636"/>
      <c r="OPE43" s="636"/>
      <c r="OPF43" s="636"/>
      <c r="OPG43" s="636"/>
      <c r="OPH43" s="636"/>
      <c r="OPI43" s="636"/>
      <c r="OPJ43" s="636"/>
      <c r="OPK43" s="636"/>
      <c r="OPL43" s="636"/>
      <c r="OPM43" s="636"/>
      <c r="OPN43" s="636"/>
      <c r="OPO43" s="636"/>
      <c r="OPP43" s="636"/>
      <c r="OPQ43" s="636"/>
      <c r="OPR43" s="636"/>
      <c r="OPS43" s="636"/>
      <c r="OPT43" s="636"/>
      <c r="OPU43" s="636"/>
      <c r="OPV43" s="636"/>
      <c r="OPW43" s="636"/>
      <c r="OPX43" s="636"/>
      <c r="OPY43" s="636"/>
      <c r="OPZ43" s="636"/>
      <c r="OQA43" s="636"/>
      <c r="OQB43" s="636"/>
      <c r="OQC43" s="636"/>
      <c r="OQD43" s="636"/>
      <c r="OQE43" s="636"/>
      <c r="OQF43" s="636"/>
      <c r="OQG43" s="636"/>
      <c r="OQH43" s="636"/>
      <c r="OQI43" s="636"/>
      <c r="OQJ43" s="636"/>
      <c r="OQK43" s="636"/>
      <c r="OQL43" s="636"/>
      <c r="OQM43" s="636"/>
      <c r="OQN43" s="636"/>
      <c r="OQO43" s="636"/>
      <c r="OQP43" s="636"/>
      <c r="OQQ43" s="636"/>
      <c r="OQR43" s="636"/>
      <c r="OQS43" s="636"/>
      <c r="OQT43" s="636"/>
      <c r="OQU43" s="636"/>
      <c r="OQV43" s="636"/>
      <c r="OQW43" s="636"/>
      <c r="OQX43" s="636"/>
      <c r="OQY43" s="636"/>
      <c r="OQZ43" s="636"/>
      <c r="ORA43" s="636"/>
      <c r="ORB43" s="636"/>
      <c r="ORC43" s="636"/>
      <c r="ORD43" s="636"/>
      <c r="ORE43" s="636"/>
      <c r="ORF43" s="636"/>
      <c r="ORG43" s="636"/>
      <c r="ORH43" s="636"/>
      <c r="ORI43" s="636"/>
      <c r="ORJ43" s="636"/>
      <c r="ORK43" s="636"/>
      <c r="ORL43" s="636"/>
      <c r="ORM43" s="636"/>
      <c r="ORN43" s="636"/>
      <c r="ORO43" s="636"/>
      <c r="ORP43" s="636"/>
      <c r="ORQ43" s="636"/>
      <c r="ORR43" s="636"/>
      <c r="ORS43" s="636"/>
      <c r="ORT43" s="636"/>
      <c r="ORU43" s="636"/>
      <c r="ORV43" s="636"/>
      <c r="ORW43" s="636"/>
      <c r="ORX43" s="636"/>
      <c r="ORY43" s="636"/>
      <c r="ORZ43" s="636"/>
      <c r="OSA43" s="636"/>
      <c r="OSB43" s="636"/>
      <c r="OSC43" s="636"/>
      <c r="OSD43" s="636"/>
      <c r="OSE43" s="636"/>
      <c r="OSF43" s="636"/>
      <c r="OSG43" s="636"/>
      <c r="OSH43" s="636"/>
      <c r="OSI43" s="636"/>
      <c r="OSJ43" s="636"/>
      <c r="OSK43" s="636"/>
      <c r="OSL43" s="636"/>
      <c r="OSM43" s="636"/>
      <c r="OSN43" s="636"/>
      <c r="OSO43" s="636"/>
      <c r="OSP43" s="636"/>
      <c r="OSQ43" s="636"/>
      <c r="OSR43" s="636"/>
      <c r="OSS43" s="636"/>
      <c r="OST43" s="636"/>
      <c r="OSU43" s="636"/>
      <c r="OSV43" s="636"/>
      <c r="OSW43" s="636"/>
      <c r="OSX43" s="636"/>
      <c r="OSY43" s="636"/>
      <c r="OSZ43" s="636"/>
      <c r="OTA43" s="636"/>
      <c r="OTB43" s="636"/>
      <c r="OTC43" s="636"/>
      <c r="OTD43" s="636"/>
      <c r="OTE43" s="636"/>
      <c r="OTF43" s="636"/>
      <c r="OTG43" s="636"/>
      <c r="OTH43" s="636"/>
      <c r="OTI43" s="636"/>
      <c r="OTJ43" s="636"/>
      <c r="OTK43" s="636"/>
      <c r="OTL43" s="636"/>
      <c r="OTM43" s="636"/>
      <c r="OTN43" s="636"/>
      <c r="OTO43" s="636"/>
      <c r="OTP43" s="636"/>
      <c r="OTQ43" s="636"/>
      <c r="OTR43" s="636"/>
      <c r="OTS43" s="636"/>
      <c r="OTT43" s="636"/>
      <c r="OTU43" s="636"/>
      <c r="OTV43" s="636"/>
      <c r="OTW43" s="636"/>
      <c r="OTX43" s="636"/>
      <c r="OTY43" s="636"/>
      <c r="OTZ43" s="636"/>
      <c r="OUA43" s="636"/>
      <c r="OUB43" s="636"/>
      <c r="OUC43" s="636"/>
      <c r="OUD43" s="636"/>
      <c r="OUE43" s="636"/>
      <c r="OUF43" s="636"/>
      <c r="OUG43" s="636"/>
      <c r="OUH43" s="636"/>
      <c r="OUI43" s="636"/>
      <c r="OUJ43" s="636"/>
      <c r="OUK43" s="636"/>
      <c r="OUL43" s="636"/>
      <c r="OUM43" s="636"/>
      <c r="OUN43" s="636"/>
      <c r="OUO43" s="636"/>
      <c r="OUP43" s="636"/>
      <c r="OUQ43" s="636"/>
      <c r="OUR43" s="636"/>
      <c r="OUS43" s="636"/>
      <c r="OUT43" s="636"/>
      <c r="OUU43" s="636"/>
      <c r="OUV43" s="636"/>
      <c r="OUW43" s="636"/>
      <c r="OUX43" s="636"/>
      <c r="OUY43" s="636"/>
      <c r="OUZ43" s="636"/>
      <c r="OVA43" s="636"/>
      <c r="OVB43" s="636"/>
      <c r="OVC43" s="636"/>
      <c r="OVD43" s="636"/>
      <c r="OVE43" s="636"/>
      <c r="OVF43" s="636"/>
      <c r="OVG43" s="636"/>
      <c r="OVH43" s="636"/>
      <c r="OVI43" s="636"/>
      <c r="OVJ43" s="636"/>
      <c r="OVK43" s="636"/>
      <c r="OVL43" s="636"/>
      <c r="OVM43" s="636"/>
      <c r="OVN43" s="636"/>
      <c r="OVO43" s="636"/>
      <c r="OVP43" s="636"/>
      <c r="OVQ43" s="636"/>
      <c r="OVR43" s="636"/>
      <c r="OVS43" s="636"/>
      <c r="OVT43" s="636"/>
      <c r="OVU43" s="636"/>
      <c r="OVV43" s="636"/>
      <c r="OVW43" s="636"/>
      <c r="OVX43" s="636"/>
      <c r="OVY43" s="636"/>
      <c r="OVZ43" s="636"/>
      <c r="OWA43" s="636"/>
      <c r="OWB43" s="636"/>
      <c r="OWC43" s="636"/>
      <c r="OWD43" s="636"/>
      <c r="OWE43" s="636"/>
      <c r="OWF43" s="636"/>
      <c r="OWG43" s="636"/>
      <c r="OWH43" s="636"/>
      <c r="OWI43" s="636"/>
      <c r="OWJ43" s="636"/>
      <c r="OWK43" s="636"/>
      <c r="OWL43" s="636"/>
      <c r="OWM43" s="636"/>
      <c r="OWN43" s="636"/>
      <c r="OWO43" s="636"/>
      <c r="OWP43" s="636"/>
      <c r="OWQ43" s="636"/>
      <c r="OWR43" s="636"/>
      <c r="OWS43" s="636"/>
      <c r="OWT43" s="636"/>
      <c r="OWU43" s="636"/>
      <c r="OWV43" s="636"/>
      <c r="OWW43" s="636"/>
      <c r="OWX43" s="636"/>
      <c r="OWY43" s="636"/>
      <c r="OWZ43" s="636"/>
      <c r="OXA43" s="636"/>
      <c r="OXB43" s="636"/>
      <c r="OXC43" s="636"/>
      <c r="OXD43" s="636"/>
      <c r="OXE43" s="636"/>
      <c r="OXF43" s="636"/>
      <c r="OXG43" s="636"/>
      <c r="OXH43" s="636"/>
      <c r="OXI43" s="636"/>
      <c r="OXJ43" s="636"/>
      <c r="OXK43" s="636"/>
      <c r="OXL43" s="636"/>
      <c r="OXM43" s="636"/>
      <c r="OXN43" s="636"/>
      <c r="OXO43" s="636"/>
      <c r="OXP43" s="636"/>
      <c r="OXQ43" s="636"/>
      <c r="OXR43" s="636"/>
      <c r="OXS43" s="636"/>
      <c r="OXT43" s="636"/>
      <c r="OXU43" s="636"/>
      <c r="OXV43" s="636"/>
      <c r="OXW43" s="636"/>
      <c r="OXX43" s="636"/>
      <c r="OXY43" s="636"/>
      <c r="OXZ43" s="636"/>
      <c r="OYA43" s="636"/>
      <c r="OYB43" s="636"/>
      <c r="OYC43" s="636"/>
      <c r="OYD43" s="636"/>
      <c r="OYE43" s="636"/>
      <c r="OYF43" s="636"/>
      <c r="OYG43" s="636"/>
      <c r="OYH43" s="636"/>
      <c r="OYI43" s="636"/>
      <c r="OYJ43" s="636"/>
      <c r="OYK43" s="636"/>
      <c r="OYL43" s="636"/>
      <c r="OYM43" s="636"/>
      <c r="OYN43" s="636"/>
      <c r="OYO43" s="636"/>
      <c r="OYP43" s="636"/>
      <c r="OYQ43" s="636"/>
      <c r="OYR43" s="636"/>
      <c r="OYS43" s="636"/>
      <c r="OYT43" s="636"/>
      <c r="OYU43" s="636"/>
      <c r="OYV43" s="636"/>
      <c r="OYW43" s="636"/>
      <c r="OYX43" s="636"/>
      <c r="OYY43" s="636"/>
      <c r="OYZ43" s="636"/>
      <c r="OZA43" s="636"/>
      <c r="OZB43" s="636"/>
      <c r="OZC43" s="636"/>
      <c r="OZD43" s="636"/>
      <c r="OZE43" s="636"/>
      <c r="OZF43" s="636"/>
      <c r="OZG43" s="636"/>
      <c r="OZH43" s="636"/>
      <c r="OZI43" s="636"/>
      <c r="OZJ43" s="636"/>
      <c r="OZK43" s="636"/>
      <c r="OZL43" s="636"/>
      <c r="OZM43" s="636"/>
      <c r="OZN43" s="636"/>
      <c r="OZO43" s="636"/>
      <c r="OZP43" s="636"/>
      <c r="OZQ43" s="636"/>
      <c r="OZR43" s="636"/>
      <c r="OZS43" s="636"/>
      <c r="OZT43" s="636"/>
      <c r="OZU43" s="636"/>
      <c r="OZV43" s="636"/>
      <c r="OZW43" s="636"/>
      <c r="OZX43" s="636"/>
      <c r="OZY43" s="636"/>
      <c r="OZZ43" s="636"/>
      <c r="PAA43" s="636"/>
      <c r="PAB43" s="636"/>
      <c r="PAC43" s="636"/>
      <c r="PAD43" s="636"/>
      <c r="PAE43" s="636"/>
      <c r="PAF43" s="636"/>
      <c r="PAG43" s="636"/>
      <c r="PAH43" s="636"/>
      <c r="PAI43" s="636"/>
      <c r="PAJ43" s="636"/>
      <c r="PAK43" s="636"/>
      <c r="PAL43" s="636"/>
      <c r="PAM43" s="636"/>
      <c r="PAN43" s="636"/>
      <c r="PAO43" s="636"/>
      <c r="PAP43" s="636"/>
      <c r="PAQ43" s="636"/>
      <c r="PAR43" s="636"/>
      <c r="PAS43" s="636"/>
      <c r="PAT43" s="636"/>
      <c r="PAU43" s="636"/>
      <c r="PAV43" s="636"/>
      <c r="PAW43" s="636"/>
      <c r="PAX43" s="636"/>
      <c r="PAY43" s="636"/>
      <c r="PAZ43" s="636"/>
      <c r="PBA43" s="636"/>
      <c r="PBB43" s="636"/>
      <c r="PBC43" s="636"/>
      <c r="PBD43" s="636"/>
      <c r="PBE43" s="636"/>
      <c r="PBF43" s="636"/>
      <c r="PBG43" s="636"/>
      <c r="PBH43" s="636"/>
      <c r="PBI43" s="636"/>
      <c r="PBJ43" s="636"/>
      <c r="PBK43" s="636"/>
      <c r="PBL43" s="636"/>
      <c r="PBM43" s="636"/>
      <c r="PBN43" s="636"/>
      <c r="PBO43" s="636"/>
      <c r="PBP43" s="636"/>
      <c r="PBQ43" s="636"/>
      <c r="PBR43" s="636"/>
      <c r="PBS43" s="636"/>
      <c r="PBT43" s="636"/>
      <c r="PBU43" s="636"/>
      <c r="PBV43" s="636"/>
      <c r="PBW43" s="636"/>
      <c r="PBX43" s="636"/>
      <c r="PBY43" s="636"/>
      <c r="PBZ43" s="636"/>
      <c r="PCA43" s="636"/>
      <c r="PCB43" s="636"/>
      <c r="PCC43" s="636"/>
      <c r="PCD43" s="636"/>
      <c r="PCE43" s="636"/>
      <c r="PCF43" s="636"/>
      <c r="PCG43" s="636"/>
      <c r="PCH43" s="636"/>
      <c r="PCI43" s="636"/>
      <c r="PCJ43" s="636"/>
      <c r="PCK43" s="636"/>
      <c r="PCL43" s="636"/>
      <c r="PCM43" s="636"/>
      <c r="PCN43" s="636"/>
      <c r="PCO43" s="636"/>
      <c r="PCP43" s="636"/>
      <c r="PCQ43" s="636"/>
      <c r="PCR43" s="636"/>
      <c r="PCS43" s="636"/>
      <c r="PCT43" s="636"/>
      <c r="PCU43" s="636"/>
      <c r="PCV43" s="636"/>
      <c r="PCW43" s="636"/>
      <c r="PCX43" s="636"/>
      <c r="PCY43" s="636"/>
      <c r="PCZ43" s="636"/>
      <c r="PDA43" s="636"/>
      <c r="PDB43" s="636"/>
      <c r="PDC43" s="636"/>
      <c r="PDD43" s="636"/>
      <c r="PDE43" s="636"/>
      <c r="PDF43" s="636"/>
      <c r="PDG43" s="636"/>
      <c r="PDH43" s="636"/>
      <c r="PDI43" s="636"/>
      <c r="PDJ43" s="636"/>
      <c r="PDK43" s="636"/>
      <c r="PDL43" s="636"/>
      <c r="PDM43" s="636"/>
      <c r="PDN43" s="636"/>
      <c r="PDO43" s="636"/>
      <c r="PDP43" s="636"/>
      <c r="PDQ43" s="636"/>
      <c r="PDR43" s="636"/>
      <c r="PDS43" s="636"/>
      <c r="PDT43" s="636"/>
      <c r="PDU43" s="636"/>
      <c r="PDV43" s="636"/>
      <c r="PDW43" s="636"/>
      <c r="PDX43" s="636"/>
      <c r="PDY43" s="636"/>
      <c r="PDZ43" s="636"/>
      <c r="PEA43" s="636"/>
      <c r="PEB43" s="636"/>
      <c r="PEC43" s="636"/>
      <c r="PED43" s="636"/>
      <c r="PEE43" s="636"/>
      <c r="PEF43" s="636"/>
      <c r="PEG43" s="636"/>
      <c r="PEH43" s="636"/>
      <c r="PEI43" s="636"/>
      <c r="PEJ43" s="636"/>
      <c r="PEK43" s="636"/>
      <c r="PEL43" s="636"/>
      <c r="PEM43" s="636"/>
      <c r="PEN43" s="636"/>
      <c r="PEO43" s="636"/>
      <c r="PEP43" s="636"/>
      <c r="PEQ43" s="636"/>
      <c r="PER43" s="636"/>
      <c r="PES43" s="636"/>
      <c r="PET43" s="636"/>
      <c r="PEU43" s="636"/>
      <c r="PEV43" s="636"/>
      <c r="PEW43" s="636"/>
      <c r="PEX43" s="636"/>
      <c r="PEY43" s="636"/>
      <c r="PEZ43" s="636"/>
      <c r="PFA43" s="636"/>
      <c r="PFB43" s="636"/>
      <c r="PFC43" s="636"/>
      <c r="PFD43" s="636"/>
      <c r="PFE43" s="636"/>
      <c r="PFF43" s="636"/>
      <c r="PFG43" s="636"/>
      <c r="PFH43" s="636"/>
      <c r="PFI43" s="636"/>
      <c r="PFJ43" s="636"/>
      <c r="PFK43" s="636"/>
      <c r="PFL43" s="636"/>
      <c r="PFM43" s="636"/>
      <c r="PFN43" s="636"/>
      <c r="PFO43" s="636"/>
      <c r="PFP43" s="636"/>
      <c r="PFQ43" s="636"/>
      <c r="PFR43" s="636"/>
      <c r="PFS43" s="636"/>
      <c r="PFT43" s="636"/>
      <c r="PFU43" s="636"/>
      <c r="PFV43" s="636"/>
      <c r="PFW43" s="636"/>
      <c r="PFX43" s="636"/>
      <c r="PFY43" s="636"/>
      <c r="PFZ43" s="636"/>
      <c r="PGA43" s="636"/>
      <c r="PGB43" s="636"/>
      <c r="PGC43" s="636"/>
      <c r="PGD43" s="636"/>
      <c r="PGE43" s="636"/>
      <c r="PGF43" s="636"/>
      <c r="PGG43" s="636"/>
      <c r="PGH43" s="636"/>
      <c r="PGI43" s="636"/>
      <c r="PGJ43" s="636"/>
      <c r="PGK43" s="636"/>
      <c r="PGL43" s="636"/>
      <c r="PGM43" s="636"/>
      <c r="PGN43" s="636"/>
      <c r="PGO43" s="636"/>
      <c r="PGP43" s="636"/>
      <c r="PGQ43" s="636"/>
      <c r="PGR43" s="636"/>
      <c r="PGS43" s="636"/>
      <c r="PGT43" s="636"/>
      <c r="PGU43" s="636"/>
      <c r="PGV43" s="636"/>
      <c r="PGW43" s="636"/>
      <c r="PGX43" s="636"/>
      <c r="PGY43" s="636"/>
      <c r="PGZ43" s="636"/>
      <c r="PHA43" s="636"/>
      <c r="PHB43" s="636"/>
      <c r="PHC43" s="636"/>
      <c r="PHD43" s="636"/>
      <c r="PHE43" s="636"/>
      <c r="PHF43" s="636"/>
      <c r="PHG43" s="636"/>
      <c r="PHH43" s="636"/>
      <c r="PHI43" s="636"/>
      <c r="PHJ43" s="636"/>
      <c r="PHK43" s="636"/>
      <c r="PHL43" s="636"/>
      <c r="PHM43" s="636"/>
      <c r="PHN43" s="636"/>
      <c r="PHO43" s="636"/>
      <c r="PHP43" s="636"/>
      <c r="PHQ43" s="636"/>
      <c r="PHR43" s="636"/>
      <c r="PHS43" s="636"/>
      <c r="PHT43" s="636"/>
      <c r="PHU43" s="636"/>
      <c r="PHV43" s="636"/>
      <c r="PHW43" s="636"/>
      <c r="PHX43" s="636"/>
      <c r="PHY43" s="636"/>
      <c r="PHZ43" s="636"/>
      <c r="PIA43" s="636"/>
      <c r="PIB43" s="636"/>
      <c r="PIC43" s="636"/>
      <c r="PID43" s="636"/>
      <c r="PIE43" s="636"/>
      <c r="PIF43" s="636"/>
      <c r="PIG43" s="636"/>
      <c r="PIH43" s="636"/>
      <c r="PII43" s="636"/>
      <c r="PIJ43" s="636"/>
      <c r="PIK43" s="636"/>
      <c r="PIL43" s="636"/>
      <c r="PIM43" s="636"/>
      <c r="PIN43" s="636"/>
      <c r="PIO43" s="636"/>
      <c r="PIP43" s="636"/>
      <c r="PIQ43" s="636"/>
      <c r="PIR43" s="636"/>
      <c r="PIS43" s="636"/>
      <c r="PIT43" s="636"/>
      <c r="PIU43" s="636"/>
      <c r="PIV43" s="636"/>
      <c r="PIW43" s="636"/>
      <c r="PIX43" s="636"/>
      <c r="PIY43" s="636"/>
      <c r="PIZ43" s="636"/>
      <c r="PJA43" s="636"/>
      <c r="PJB43" s="636"/>
      <c r="PJC43" s="636"/>
      <c r="PJD43" s="636"/>
      <c r="PJE43" s="636"/>
      <c r="PJF43" s="636"/>
      <c r="PJG43" s="636"/>
      <c r="PJH43" s="636"/>
      <c r="PJI43" s="636"/>
      <c r="PJJ43" s="636"/>
      <c r="PJK43" s="636"/>
      <c r="PJL43" s="636"/>
      <c r="PJM43" s="636"/>
      <c r="PJN43" s="636"/>
      <c r="PJO43" s="636"/>
      <c r="PJP43" s="636"/>
      <c r="PJQ43" s="636"/>
      <c r="PJR43" s="636"/>
      <c r="PJS43" s="636"/>
      <c r="PJT43" s="636"/>
      <c r="PJU43" s="636"/>
      <c r="PJV43" s="636"/>
      <c r="PJW43" s="636"/>
      <c r="PJX43" s="636"/>
      <c r="PJY43" s="636"/>
      <c r="PJZ43" s="636"/>
      <c r="PKA43" s="636"/>
      <c r="PKB43" s="636"/>
      <c r="PKC43" s="636"/>
      <c r="PKD43" s="636"/>
      <c r="PKE43" s="636"/>
      <c r="PKF43" s="636"/>
      <c r="PKG43" s="636"/>
      <c r="PKH43" s="636"/>
      <c r="PKI43" s="636"/>
      <c r="PKJ43" s="636"/>
      <c r="PKK43" s="636"/>
      <c r="PKL43" s="636"/>
      <c r="PKM43" s="636"/>
      <c r="PKN43" s="636"/>
      <c r="PKO43" s="636"/>
      <c r="PKP43" s="636"/>
      <c r="PKQ43" s="636"/>
      <c r="PKR43" s="636"/>
      <c r="PKS43" s="636"/>
      <c r="PKT43" s="636"/>
      <c r="PKU43" s="636"/>
      <c r="PKV43" s="636"/>
      <c r="PKW43" s="636"/>
      <c r="PKX43" s="636"/>
      <c r="PKY43" s="636"/>
      <c r="PKZ43" s="636"/>
      <c r="PLA43" s="636"/>
      <c r="PLB43" s="636"/>
      <c r="PLC43" s="636"/>
      <c r="PLD43" s="636"/>
      <c r="PLE43" s="636"/>
      <c r="PLF43" s="636"/>
      <c r="PLG43" s="636"/>
      <c r="PLH43" s="636"/>
      <c r="PLI43" s="636"/>
      <c r="PLJ43" s="636"/>
      <c r="PLK43" s="636"/>
      <c r="PLL43" s="636"/>
      <c r="PLM43" s="636"/>
      <c r="PLN43" s="636"/>
      <c r="PLO43" s="636"/>
      <c r="PLP43" s="636"/>
      <c r="PLQ43" s="636"/>
      <c r="PLR43" s="636"/>
      <c r="PLS43" s="636"/>
      <c r="PLT43" s="636"/>
      <c r="PLU43" s="636"/>
      <c r="PLV43" s="636"/>
      <c r="PLW43" s="636"/>
      <c r="PLX43" s="636"/>
      <c r="PLY43" s="636"/>
      <c r="PLZ43" s="636"/>
      <c r="PMA43" s="636"/>
      <c r="PMB43" s="636"/>
      <c r="PMC43" s="636"/>
      <c r="PMD43" s="636"/>
      <c r="PME43" s="636"/>
      <c r="PMF43" s="636"/>
      <c r="PMG43" s="636"/>
      <c r="PMH43" s="636"/>
      <c r="PMI43" s="636"/>
      <c r="PMJ43" s="636"/>
      <c r="PMK43" s="636"/>
      <c r="PML43" s="636"/>
      <c r="PMM43" s="636"/>
      <c r="PMN43" s="636"/>
      <c r="PMO43" s="636"/>
      <c r="PMP43" s="636"/>
      <c r="PMQ43" s="636"/>
      <c r="PMR43" s="636"/>
      <c r="PMS43" s="636"/>
      <c r="PMT43" s="636"/>
      <c r="PMU43" s="636"/>
      <c r="PMV43" s="636"/>
      <c r="PMW43" s="636"/>
      <c r="PMX43" s="636"/>
      <c r="PMY43" s="636"/>
      <c r="PMZ43" s="636"/>
      <c r="PNA43" s="636"/>
      <c r="PNB43" s="636"/>
      <c r="PNC43" s="636"/>
      <c r="PND43" s="636"/>
      <c r="PNE43" s="636"/>
      <c r="PNF43" s="636"/>
      <c r="PNG43" s="636"/>
      <c r="PNH43" s="636"/>
      <c r="PNI43" s="636"/>
      <c r="PNJ43" s="636"/>
      <c r="PNK43" s="636"/>
      <c r="PNL43" s="636"/>
      <c r="PNM43" s="636"/>
      <c r="PNN43" s="636"/>
      <c r="PNO43" s="636"/>
      <c r="PNP43" s="636"/>
      <c r="PNQ43" s="636"/>
      <c r="PNR43" s="636"/>
      <c r="PNS43" s="636"/>
      <c r="PNT43" s="636"/>
      <c r="PNU43" s="636"/>
      <c r="PNV43" s="636"/>
      <c r="PNW43" s="636"/>
      <c r="PNX43" s="636"/>
      <c r="PNY43" s="636"/>
      <c r="PNZ43" s="636"/>
      <c r="POA43" s="636"/>
      <c r="POB43" s="636"/>
      <c r="POC43" s="636"/>
      <c r="POD43" s="636"/>
      <c r="POE43" s="636"/>
      <c r="POF43" s="636"/>
      <c r="POG43" s="636"/>
      <c r="POH43" s="636"/>
      <c r="POI43" s="636"/>
      <c r="POJ43" s="636"/>
      <c r="POK43" s="636"/>
      <c r="POL43" s="636"/>
      <c r="POM43" s="636"/>
      <c r="PON43" s="636"/>
      <c r="POO43" s="636"/>
      <c r="POP43" s="636"/>
      <c r="POQ43" s="636"/>
      <c r="POR43" s="636"/>
      <c r="POS43" s="636"/>
      <c r="POT43" s="636"/>
      <c r="POU43" s="636"/>
      <c r="POV43" s="636"/>
      <c r="POW43" s="636"/>
      <c r="POX43" s="636"/>
      <c r="POY43" s="636"/>
      <c r="POZ43" s="636"/>
      <c r="PPA43" s="636"/>
      <c r="PPB43" s="636"/>
      <c r="PPC43" s="636"/>
      <c r="PPD43" s="636"/>
      <c r="PPE43" s="636"/>
      <c r="PPF43" s="636"/>
      <c r="PPG43" s="636"/>
      <c r="PPH43" s="636"/>
      <c r="PPI43" s="636"/>
      <c r="PPJ43" s="636"/>
      <c r="PPK43" s="636"/>
      <c r="PPL43" s="636"/>
      <c r="PPM43" s="636"/>
      <c r="PPN43" s="636"/>
      <c r="PPO43" s="636"/>
      <c r="PPP43" s="636"/>
      <c r="PPQ43" s="636"/>
      <c r="PPR43" s="636"/>
      <c r="PPS43" s="636"/>
      <c r="PPT43" s="636"/>
      <c r="PPU43" s="636"/>
      <c r="PPV43" s="636"/>
      <c r="PPW43" s="636"/>
      <c r="PPX43" s="636"/>
      <c r="PPY43" s="636"/>
      <c r="PPZ43" s="636"/>
      <c r="PQA43" s="636"/>
      <c r="PQB43" s="636"/>
      <c r="PQC43" s="636"/>
      <c r="PQD43" s="636"/>
      <c r="PQE43" s="636"/>
      <c r="PQF43" s="636"/>
      <c r="PQG43" s="636"/>
      <c r="PQH43" s="636"/>
      <c r="PQI43" s="636"/>
      <c r="PQJ43" s="636"/>
      <c r="PQK43" s="636"/>
      <c r="PQL43" s="636"/>
      <c r="PQM43" s="636"/>
      <c r="PQN43" s="636"/>
      <c r="PQO43" s="636"/>
      <c r="PQP43" s="636"/>
      <c r="PQQ43" s="636"/>
      <c r="PQR43" s="636"/>
      <c r="PQS43" s="636"/>
      <c r="PQT43" s="636"/>
      <c r="PQU43" s="636"/>
      <c r="PQV43" s="636"/>
      <c r="PQW43" s="636"/>
      <c r="PQX43" s="636"/>
      <c r="PQY43" s="636"/>
      <c r="PQZ43" s="636"/>
      <c r="PRA43" s="636"/>
      <c r="PRB43" s="636"/>
      <c r="PRC43" s="636"/>
      <c r="PRD43" s="636"/>
      <c r="PRE43" s="636"/>
      <c r="PRF43" s="636"/>
      <c r="PRG43" s="636"/>
      <c r="PRH43" s="636"/>
      <c r="PRI43" s="636"/>
      <c r="PRJ43" s="636"/>
      <c r="PRK43" s="636"/>
      <c r="PRL43" s="636"/>
      <c r="PRM43" s="636"/>
      <c r="PRN43" s="636"/>
      <c r="PRO43" s="636"/>
      <c r="PRP43" s="636"/>
      <c r="PRQ43" s="636"/>
      <c r="PRR43" s="636"/>
      <c r="PRS43" s="636"/>
      <c r="PRT43" s="636"/>
      <c r="PRU43" s="636"/>
      <c r="PRV43" s="636"/>
      <c r="PRW43" s="636"/>
      <c r="PRX43" s="636"/>
      <c r="PRY43" s="636"/>
      <c r="PRZ43" s="636"/>
      <c r="PSA43" s="636"/>
      <c r="PSB43" s="636"/>
      <c r="PSC43" s="636"/>
      <c r="PSD43" s="636"/>
      <c r="PSE43" s="636"/>
      <c r="PSF43" s="636"/>
      <c r="PSG43" s="636"/>
      <c r="PSH43" s="636"/>
      <c r="PSI43" s="636"/>
      <c r="PSJ43" s="636"/>
      <c r="PSK43" s="636"/>
      <c r="PSL43" s="636"/>
      <c r="PSM43" s="636"/>
      <c r="PSN43" s="636"/>
      <c r="PSO43" s="636"/>
      <c r="PSP43" s="636"/>
      <c r="PSQ43" s="636"/>
      <c r="PSR43" s="636"/>
      <c r="PSS43" s="636"/>
      <c r="PST43" s="636"/>
      <c r="PSU43" s="636"/>
      <c r="PSV43" s="636"/>
      <c r="PSW43" s="636"/>
      <c r="PSX43" s="636"/>
      <c r="PSY43" s="636"/>
      <c r="PSZ43" s="636"/>
      <c r="PTA43" s="636"/>
      <c r="PTB43" s="636"/>
      <c r="PTC43" s="636"/>
      <c r="PTD43" s="636"/>
      <c r="PTE43" s="636"/>
      <c r="PTF43" s="636"/>
      <c r="PTG43" s="636"/>
      <c r="PTH43" s="636"/>
      <c r="PTI43" s="636"/>
      <c r="PTJ43" s="636"/>
      <c r="PTK43" s="636"/>
      <c r="PTL43" s="636"/>
      <c r="PTM43" s="636"/>
      <c r="PTN43" s="636"/>
      <c r="PTO43" s="636"/>
      <c r="PTP43" s="636"/>
      <c r="PTQ43" s="636"/>
      <c r="PTR43" s="636"/>
      <c r="PTS43" s="636"/>
      <c r="PTT43" s="636"/>
      <c r="PTU43" s="636"/>
      <c r="PTV43" s="636"/>
      <c r="PTW43" s="636"/>
      <c r="PTX43" s="636"/>
      <c r="PTY43" s="636"/>
      <c r="PTZ43" s="636"/>
      <c r="PUA43" s="636"/>
      <c r="PUB43" s="636"/>
      <c r="PUC43" s="636"/>
      <c r="PUD43" s="636"/>
      <c r="PUE43" s="636"/>
      <c r="PUF43" s="636"/>
      <c r="PUG43" s="636"/>
      <c r="PUH43" s="636"/>
      <c r="PUI43" s="636"/>
      <c r="PUJ43" s="636"/>
      <c r="PUK43" s="636"/>
      <c r="PUL43" s="636"/>
      <c r="PUM43" s="636"/>
      <c r="PUN43" s="636"/>
      <c r="PUO43" s="636"/>
      <c r="PUP43" s="636"/>
      <c r="PUQ43" s="636"/>
      <c r="PUR43" s="636"/>
      <c r="PUS43" s="636"/>
      <c r="PUT43" s="636"/>
      <c r="PUU43" s="636"/>
      <c r="PUV43" s="636"/>
      <c r="PUW43" s="636"/>
      <c r="PUX43" s="636"/>
      <c r="PUY43" s="636"/>
      <c r="PUZ43" s="636"/>
      <c r="PVA43" s="636"/>
      <c r="PVB43" s="636"/>
      <c r="PVC43" s="636"/>
      <c r="PVD43" s="636"/>
      <c r="PVE43" s="636"/>
      <c r="PVF43" s="636"/>
      <c r="PVG43" s="636"/>
      <c r="PVH43" s="636"/>
      <c r="PVI43" s="636"/>
      <c r="PVJ43" s="636"/>
      <c r="PVK43" s="636"/>
      <c r="PVL43" s="636"/>
      <c r="PVM43" s="636"/>
      <c r="PVN43" s="636"/>
      <c r="PVO43" s="636"/>
      <c r="PVP43" s="636"/>
      <c r="PVQ43" s="636"/>
      <c r="PVR43" s="636"/>
      <c r="PVS43" s="636"/>
      <c r="PVT43" s="636"/>
      <c r="PVU43" s="636"/>
      <c r="PVV43" s="636"/>
      <c r="PVW43" s="636"/>
      <c r="PVX43" s="636"/>
      <c r="PVY43" s="636"/>
      <c r="PVZ43" s="636"/>
      <c r="PWA43" s="636"/>
      <c r="PWB43" s="636"/>
      <c r="PWC43" s="636"/>
      <c r="PWD43" s="636"/>
      <c r="PWE43" s="636"/>
      <c r="PWF43" s="636"/>
      <c r="PWG43" s="636"/>
      <c r="PWH43" s="636"/>
      <c r="PWI43" s="636"/>
      <c r="PWJ43" s="636"/>
      <c r="PWK43" s="636"/>
      <c r="PWL43" s="636"/>
      <c r="PWM43" s="636"/>
      <c r="PWN43" s="636"/>
      <c r="PWO43" s="636"/>
      <c r="PWP43" s="636"/>
      <c r="PWQ43" s="636"/>
      <c r="PWR43" s="636"/>
      <c r="PWS43" s="636"/>
      <c r="PWT43" s="636"/>
      <c r="PWU43" s="636"/>
      <c r="PWV43" s="636"/>
      <c r="PWW43" s="636"/>
      <c r="PWX43" s="636"/>
      <c r="PWY43" s="636"/>
      <c r="PWZ43" s="636"/>
      <c r="PXA43" s="636"/>
      <c r="PXB43" s="636"/>
      <c r="PXC43" s="636"/>
      <c r="PXD43" s="636"/>
      <c r="PXE43" s="636"/>
      <c r="PXF43" s="636"/>
      <c r="PXG43" s="636"/>
      <c r="PXH43" s="636"/>
      <c r="PXI43" s="636"/>
      <c r="PXJ43" s="636"/>
      <c r="PXK43" s="636"/>
      <c r="PXL43" s="636"/>
      <c r="PXM43" s="636"/>
      <c r="PXN43" s="636"/>
      <c r="PXO43" s="636"/>
      <c r="PXP43" s="636"/>
      <c r="PXQ43" s="636"/>
      <c r="PXR43" s="636"/>
      <c r="PXS43" s="636"/>
      <c r="PXT43" s="636"/>
      <c r="PXU43" s="636"/>
      <c r="PXV43" s="636"/>
      <c r="PXW43" s="636"/>
      <c r="PXX43" s="636"/>
      <c r="PXY43" s="636"/>
      <c r="PXZ43" s="636"/>
      <c r="PYA43" s="636"/>
      <c r="PYB43" s="636"/>
      <c r="PYC43" s="636"/>
      <c r="PYD43" s="636"/>
      <c r="PYE43" s="636"/>
      <c r="PYF43" s="636"/>
      <c r="PYG43" s="636"/>
      <c r="PYH43" s="636"/>
      <c r="PYI43" s="636"/>
      <c r="PYJ43" s="636"/>
      <c r="PYK43" s="636"/>
      <c r="PYL43" s="636"/>
      <c r="PYM43" s="636"/>
      <c r="PYN43" s="636"/>
      <c r="PYO43" s="636"/>
      <c r="PYP43" s="636"/>
      <c r="PYQ43" s="636"/>
      <c r="PYR43" s="636"/>
      <c r="PYS43" s="636"/>
      <c r="PYT43" s="636"/>
      <c r="PYU43" s="636"/>
      <c r="PYV43" s="636"/>
      <c r="PYW43" s="636"/>
      <c r="PYX43" s="636"/>
      <c r="PYY43" s="636"/>
      <c r="PYZ43" s="636"/>
      <c r="PZA43" s="636"/>
      <c r="PZB43" s="636"/>
      <c r="PZC43" s="636"/>
      <c r="PZD43" s="636"/>
      <c r="PZE43" s="636"/>
      <c r="PZF43" s="636"/>
      <c r="PZG43" s="636"/>
      <c r="PZH43" s="636"/>
      <c r="PZI43" s="636"/>
      <c r="PZJ43" s="636"/>
      <c r="PZK43" s="636"/>
      <c r="PZL43" s="636"/>
      <c r="PZM43" s="636"/>
      <c r="PZN43" s="636"/>
      <c r="PZO43" s="636"/>
      <c r="PZP43" s="636"/>
      <c r="PZQ43" s="636"/>
      <c r="PZR43" s="636"/>
      <c r="PZS43" s="636"/>
      <c r="PZT43" s="636"/>
      <c r="PZU43" s="636"/>
      <c r="PZV43" s="636"/>
      <c r="PZW43" s="636"/>
      <c r="PZX43" s="636"/>
      <c r="PZY43" s="636"/>
      <c r="PZZ43" s="636"/>
      <c r="QAA43" s="636"/>
      <c r="QAB43" s="636"/>
      <c r="QAC43" s="636"/>
      <c r="QAD43" s="636"/>
      <c r="QAE43" s="636"/>
      <c r="QAF43" s="636"/>
      <c r="QAG43" s="636"/>
      <c r="QAH43" s="636"/>
      <c r="QAI43" s="636"/>
      <c r="QAJ43" s="636"/>
      <c r="QAK43" s="636"/>
      <c r="QAL43" s="636"/>
      <c r="QAM43" s="636"/>
      <c r="QAN43" s="636"/>
      <c r="QAO43" s="636"/>
      <c r="QAP43" s="636"/>
      <c r="QAQ43" s="636"/>
      <c r="QAR43" s="636"/>
      <c r="QAS43" s="636"/>
      <c r="QAT43" s="636"/>
      <c r="QAU43" s="636"/>
      <c r="QAV43" s="636"/>
      <c r="QAW43" s="636"/>
      <c r="QAX43" s="636"/>
      <c r="QAY43" s="636"/>
      <c r="QAZ43" s="636"/>
      <c r="QBA43" s="636"/>
      <c r="QBB43" s="636"/>
      <c r="QBC43" s="636"/>
      <c r="QBD43" s="636"/>
      <c r="QBE43" s="636"/>
      <c r="QBF43" s="636"/>
      <c r="QBG43" s="636"/>
      <c r="QBH43" s="636"/>
      <c r="QBI43" s="636"/>
      <c r="QBJ43" s="636"/>
      <c r="QBK43" s="636"/>
      <c r="QBL43" s="636"/>
      <c r="QBM43" s="636"/>
      <c r="QBN43" s="636"/>
      <c r="QBO43" s="636"/>
      <c r="QBP43" s="636"/>
      <c r="QBQ43" s="636"/>
      <c r="QBR43" s="636"/>
      <c r="QBS43" s="636"/>
      <c r="QBT43" s="636"/>
      <c r="QBU43" s="636"/>
      <c r="QBV43" s="636"/>
      <c r="QBW43" s="636"/>
      <c r="QBX43" s="636"/>
      <c r="QBY43" s="636"/>
      <c r="QBZ43" s="636"/>
      <c r="QCA43" s="636"/>
      <c r="QCB43" s="636"/>
      <c r="QCC43" s="636"/>
      <c r="QCD43" s="636"/>
      <c r="QCE43" s="636"/>
      <c r="QCF43" s="636"/>
      <c r="QCG43" s="636"/>
      <c r="QCH43" s="636"/>
      <c r="QCI43" s="636"/>
      <c r="QCJ43" s="636"/>
      <c r="QCK43" s="636"/>
      <c r="QCL43" s="636"/>
      <c r="QCM43" s="636"/>
      <c r="QCN43" s="636"/>
      <c r="QCO43" s="636"/>
      <c r="QCP43" s="636"/>
      <c r="QCQ43" s="636"/>
      <c r="QCR43" s="636"/>
      <c r="QCS43" s="636"/>
      <c r="QCT43" s="636"/>
      <c r="QCU43" s="636"/>
      <c r="QCV43" s="636"/>
      <c r="QCW43" s="636"/>
      <c r="QCX43" s="636"/>
      <c r="QCY43" s="636"/>
      <c r="QCZ43" s="636"/>
      <c r="QDA43" s="636"/>
      <c r="QDB43" s="636"/>
      <c r="QDC43" s="636"/>
      <c r="QDD43" s="636"/>
      <c r="QDE43" s="636"/>
      <c r="QDF43" s="636"/>
      <c r="QDG43" s="636"/>
      <c r="QDH43" s="636"/>
      <c r="QDI43" s="636"/>
      <c r="QDJ43" s="636"/>
      <c r="QDK43" s="636"/>
      <c r="QDL43" s="636"/>
      <c r="QDM43" s="636"/>
      <c r="QDN43" s="636"/>
      <c r="QDO43" s="636"/>
      <c r="QDP43" s="636"/>
      <c r="QDQ43" s="636"/>
      <c r="QDR43" s="636"/>
      <c r="QDS43" s="636"/>
      <c r="QDT43" s="636"/>
      <c r="QDU43" s="636"/>
      <c r="QDV43" s="636"/>
      <c r="QDW43" s="636"/>
      <c r="QDX43" s="636"/>
      <c r="QDY43" s="636"/>
      <c r="QDZ43" s="636"/>
      <c r="QEA43" s="636"/>
      <c r="QEB43" s="636"/>
      <c r="QEC43" s="636"/>
      <c r="QED43" s="636"/>
      <c r="QEE43" s="636"/>
      <c r="QEF43" s="636"/>
      <c r="QEG43" s="636"/>
      <c r="QEH43" s="636"/>
      <c r="QEI43" s="636"/>
      <c r="QEJ43" s="636"/>
      <c r="QEK43" s="636"/>
      <c r="QEL43" s="636"/>
      <c r="QEM43" s="636"/>
      <c r="QEN43" s="636"/>
      <c r="QEO43" s="636"/>
      <c r="QEP43" s="636"/>
      <c r="QEQ43" s="636"/>
      <c r="QER43" s="636"/>
      <c r="QES43" s="636"/>
      <c r="QET43" s="636"/>
      <c r="QEU43" s="636"/>
      <c r="QEV43" s="636"/>
      <c r="QEW43" s="636"/>
      <c r="QEX43" s="636"/>
      <c r="QEY43" s="636"/>
      <c r="QEZ43" s="636"/>
      <c r="QFA43" s="636"/>
      <c r="QFB43" s="636"/>
      <c r="QFC43" s="636"/>
      <c r="QFD43" s="636"/>
      <c r="QFE43" s="636"/>
      <c r="QFF43" s="636"/>
      <c r="QFG43" s="636"/>
      <c r="QFH43" s="636"/>
      <c r="QFI43" s="636"/>
      <c r="QFJ43" s="636"/>
      <c r="QFK43" s="636"/>
      <c r="QFL43" s="636"/>
      <c r="QFM43" s="636"/>
      <c r="QFN43" s="636"/>
      <c r="QFO43" s="636"/>
      <c r="QFP43" s="636"/>
      <c r="QFQ43" s="636"/>
      <c r="QFR43" s="636"/>
      <c r="QFS43" s="636"/>
      <c r="QFT43" s="636"/>
      <c r="QFU43" s="636"/>
      <c r="QFV43" s="636"/>
      <c r="QFW43" s="636"/>
      <c r="QFX43" s="636"/>
      <c r="QFY43" s="636"/>
      <c r="QFZ43" s="636"/>
      <c r="QGA43" s="636"/>
      <c r="QGB43" s="636"/>
      <c r="QGC43" s="636"/>
      <c r="QGD43" s="636"/>
      <c r="QGE43" s="636"/>
      <c r="QGF43" s="636"/>
      <c r="QGG43" s="636"/>
      <c r="QGH43" s="636"/>
      <c r="QGI43" s="636"/>
      <c r="QGJ43" s="636"/>
      <c r="QGK43" s="636"/>
      <c r="QGL43" s="636"/>
      <c r="QGM43" s="636"/>
      <c r="QGN43" s="636"/>
      <c r="QGO43" s="636"/>
      <c r="QGP43" s="636"/>
      <c r="QGQ43" s="636"/>
      <c r="QGR43" s="636"/>
      <c r="QGS43" s="636"/>
      <c r="QGT43" s="636"/>
      <c r="QGU43" s="636"/>
      <c r="QGV43" s="636"/>
      <c r="QGW43" s="636"/>
      <c r="QGX43" s="636"/>
      <c r="QGY43" s="636"/>
      <c r="QGZ43" s="636"/>
      <c r="QHA43" s="636"/>
      <c r="QHB43" s="636"/>
      <c r="QHC43" s="636"/>
      <c r="QHD43" s="636"/>
      <c r="QHE43" s="636"/>
      <c r="QHF43" s="636"/>
      <c r="QHG43" s="636"/>
      <c r="QHH43" s="636"/>
      <c r="QHI43" s="636"/>
      <c r="QHJ43" s="636"/>
      <c r="QHK43" s="636"/>
      <c r="QHL43" s="636"/>
      <c r="QHM43" s="636"/>
      <c r="QHN43" s="636"/>
      <c r="QHO43" s="636"/>
      <c r="QHP43" s="636"/>
      <c r="QHQ43" s="636"/>
      <c r="QHR43" s="636"/>
      <c r="QHS43" s="636"/>
      <c r="QHT43" s="636"/>
      <c r="QHU43" s="636"/>
      <c r="QHV43" s="636"/>
      <c r="QHW43" s="636"/>
      <c r="QHX43" s="636"/>
      <c r="QHY43" s="636"/>
      <c r="QHZ43" s="636"/>
      <c r="QIA43" s="636"/>
      <c r="QIB43" s="636"/>
      <c r="QIC43" s="636"/>
      <c r="QID43" s="636"/>
      <c r="QIE43" s="636"/>
      <c r="QIF43" s="636"/>
      <c r="QIG43" s="636"/>
      <c r="QIH43" s="636"/>
      <c r="QII43" s="636"/>
      <c r="QIJ43" s="636"/>
      <c r="QIK43" s="636"/>
      <c r="QIL43" s="636"/>
      <c r="QIM43" s="636"/>
      <c r="QIN43" s="636"/>
      <c r="QIO43" s="636"/>
      <c r="QIP43" s="636"/>
      <c r="QIQ43" s="636"/>
      <c r="QIR43" s="636"/>
      <c r="QIS43" s="636"/>
      <c r="QIT43" s="636"/>
      <c r="QIU43" s="636"/>
      <c r="QIV43" s="636"/>
      <c r="QIW43" s="636"/>
      <c r="QIX43" s="636"/>
      <c r="QIY43" s="636"/>
      <c r="QIZ43" s="636"/>
      <c r="QJA43" s="636"/>
      <c r="QJB43" s="636"/>
      <c r="QJC43" s="636"/>
      <c r="QJD43" s="636"/>
      <c r="QJE43" s="636"/>
      <c r="QJF43" s="636"/>
      <c r="QJG43" s="636"/>
      <c r="QJH43" s="636"/>
      <c r="QJI43" s="636"/>
      <c r="QJJ43" s="636"/>
      <c r="QJK43" s="636"/>
      <c r="QJL43" s="636"/>
      <c r="QJM43" s="636"/>
      <c r="QJN43" s="636"/>
      <c r="QJO43" s="636"/>
      <c r="QJP43" s="636"/>
      <c r="QJQ43" s="636"/>
      <c r="QJR43" s="636"/>
      <c r="QJS43" s="636"/>
      <c r="QJT43" s="636"/>
      <c r="QJU43" s="636"/>
      <c r="QJV43" s="636"/>
      <c r="QJW43" s="636"/>
      <c r="QJX43" s="636"/>
      <c r="QJY43" s="636"/>
      <c r="QJZ43" s="636"/>
      <c r="QKA43" s="636"/>
      <c r="QKB43" s="636"/>
      <c r="QKC43" s="636"/>
      <c r="QKD43" s="636"/>
      <c r="QKE43" s="636"/>
      <c r="QKF43" s="636"/>
      <c r="QKG43" s="636"/>
      <c r="QKH43" s="636"/>
      <c r="QKI43" s="636"/>
      <c r="QKJ43" s="636"/>
      <c r="QKK43" s="636"/>
      <c r="QKL43" s="636"/>
      <c r="QKM43" s="636"/>
      <c r="QKN43" s="636"/>
      <c r="QKO43" s="636"/>
      <c r="QKP43" s="636"/>
      <c r="QKQ43" s="636"/>
      <c r="QKR43" s="636"/>
      <c r="QKS43" s="636"/>
      <c r="QKT43" s="636"/>
      <c r="QKU43" s="636"/>
      <c r="QKV43" s="636"/>
      <c r="QKW43" s="636"/>
      <c r="QKX43" s="636"/>
      <c r="QKY43" s="636"/>
      <c r="QKZ43" s="636"/>
      <c r="QLA43" s="636"/>
      <c r="QLB43" s="636"/>
      <c r="QLC43" s="636"/>
      <c r="QLD43" s="636"/>
      <c r="QLE43" s="636"/>
      <c r="QLF43" s="636"/>
      <c r="QLG43" s="636"/>
      <c r="QLH43" s="636"/>
      <c r="QLI43" s="636"/>
      <c r="QLJ43" s="636"/>
      <c r="QLK43" s="636"/>
      <c r="QLL43" s="636"/>
      <c r="QLM43" s="636"/>
      <c r="QLN43" s="636"/>
      <c r="QLO43" s="636"/>
      <c r="QLP43" s="636"/>
      <c r="QLQ43" s="636"/>
      <c r="QLR43" s="636"/>
      <c r="QLS43" s="636"/>
      <c r="QLT43" s="636"/>
      <c r="QLU43" s="636"/>
      <c r="QLV43" s="636"/>
      <c r="QLW43" s="636"/>
      <c r="QLX43" s="636"/>
      <c r="QLY43" s="636"/>
      <c r="QLZ43" s="636"/>
      <c r="QMA43" s="636"/>
      <c r="QMB43" s="636"/>
      <c r="QMC43" s="636"/>
      <c r="QMD43" s="636"/>
      <c r="QME43" s="636"/>
      <c r="QMF43" s="636"/>
      <c r="QMG43" s="636"/>
      <c r="QMH43" s="636"/>
      <c r="QMI43" s="636"/>
      <c r="QMJ43" s="636"/>
      <c r="QMK43" s="636"/>
      <c r="QML43" s="636"/>
      <c r="QMM43" s="636"/>
      <c r="QMN43" s="636"/>
      <c r="QMO43" s="636"/>
      <c r="QMP43" s="636"/>
      <c r="QMQ43" s="636"/>
      <c r="QMR43" s="636"/>
      <c r="QMS43" s="636"/>
      <c r="QMT43" s="636"/>
      <c r="QMU43" s="636"/>
      <c r="QMV43" s="636"/>
      <c r="QMW43" s="636"/>
      <c r="QMX43" s="636"/>
      <c r="QMY43" s="636"/>
      <c r="QMZ43" s="636"/>
      <c r="QNA43" s="636"/>
      <c r="QNB43" s="636"/>
      <c r="QNC43" s="636"/>
      <c r="QND43" s="636"/>
      <c r="QNE43" s="636"/>
      <c r="QNF43" s="636"/>
      <c r="QNG43" s="636"/>
      <c r="QNH43" s="636"/>
      <c r="QNI43" s="636"/>
      <c r="QNJ43" s="636"/>
      <c r="QNK43" s="636"/>
      <c r="QNL43" s="636"/>
      <c r="QNM43" s="636"/>
      <c r="QNN43" s="636"/>
      <c r="QNO43" s="636"/>
      <c r="QNP43" s="636"/>
      <c r="QNQ43" s="636"/>
      <c r="QNR43" s="636"/>
      <c r="QNS43" s="636"/>
      <c r="QNT43" s="636"/>
      <c r="QNU43" s="636"/>
      <c r="QNV43" s="636"/>
      <c r="QNW43" s="636"/>
      <c r="QNX43" s="636"/>
      <c r="QNY43" s="636"/>
      <c r="QNZ43" s="636"/>
      <c r="QOA43" s="636"/>
      <c r="QOB43" s="636"/>
      <c r="QOC43" s="636"/>
      <c r="QOD43" s="636"/>
      <c r="QOE43" s="636"/>
      <c r="QOF43" s="636"/>
      <c r="QOG43" s="636"/>
      <c r="QOH43" s="636"/>
      <c r="QOI43" s="636"/>
      <c r="QOJ43" s="636"/>
      <c r="QOK43" s="636"/>
      <c r="QOL43" s="636"/>
      <c r="QOM43" s="636"/>
      <c r="QON43" s="636"/>
      <c r="QOO43" s="636"/>
      <c r="QOP43" s="636"/>
      <c r="QOQ43" s="636"/>
      <c r="QOR43" s="636"/>
      <c r="QOS43" s="636"/>
      <c r="QOT43" s="636"/>
      <c r="QOU43" s="636"/>
      <c r="QOV43" s="636"/>
      <c r="QOW43" s="636"/>
      <c r="QOX43" s="636"/>
      <c r="QOY43" s="636"/>
      <c r="QOZ43" s="636"/>
      <c r="QPA43" s="636"/>
      <c r="QPB43" s="636"/>
      <c r="QPC43" s="636"/>
      <c r="QPD43" s="636"/>
      <c r="QPE43" s="636"/>
      <c r="QPF43" s="636"/>
      <c r="QPG43" s="636"/>
      <c r="QPH43" s="636"/>
      <c r="QPI43" s="636"/>
      <c r="QPJ43" s="636"/>
      <c r="QPK43" s="636"/>
      <c r="QPL43" s="636"/>
      <c r="QPM43" s="636"/>
      <c r="QPN43" s="636"/>
      <c r="QPO43" s="636"/>
      <c r="QPP43" s="636"/>
      <c r="QPQ43" s="636"/>
      <c r="QPR43" s="636"/>
      <c r="QPS43" s="636"/>
      <c r="QPT43" s="636"/>
      <c r="QPU43" s="636"/>
      <c r="QPV43" s="636"/>
      <c r="QPW43" s="636"/>
      <c r="QPX43" s="636"/>
      <c r="QPY43" s="636"/>
      <c r="QPZ43" s="636"/>
      <c r="QQA43" s="636"/>
      <c r="QQB43" s="636"/>
      <c r="QQC43" s="636"/>
      <c r="QQD43" s="636"/>
      <c r="QQE43" s="636"/>
      <c r="QQF43" s="636"/>
      <c r="QQG43" s="636"/>
      <c r="QQH43" s="636"/>
      <c r="QQI43" s="636"/>
      <c r="QQJ43" s="636"/>
      <c r="QQK43" s="636"/>
      <c r="QQL43" s="636"/>
      <c r="QQM43" s="636"/>
      <c r="QQN43" s="636"/>
      <c r="QQO43" s="636"/>
      <c r="QQP43" s="636"/>
      <c r="QQQ43" s="636"/>
      <c r="QQR43" s="636"/>
      <c r="QQS43" s="636"/>
      <c r="QQT43" s="636"/>
      <c r="QQU43" s="636"/>
      <c r="QQV43" s="636"/>
      <c r="QQW43" s="636"/>
      <c r="QQX43" s="636"/>
      <c r="QQY43" s="636"/>
      <c r="QQZ43" s="636"/>
      <c r="QRA43" s="636"/>
      <c r="QRB43" s="636"/>
      <c r="QRC43" s="636"/>
      <c r="QRD43" s="636"/>
      <c r="QRE43" s="636"/>
      <c r="QRF43" s="636"/>
      <c r="QRG43" s="636"/>
      <c r="QRH43" s="636"/>
      <c r="QRI43" s="636"/>
      <c r="QRJ43" s="636"/>
      <c r="QRK43" s="636"/>
      <c r="QRL43" s="636"/>
      <c r="QRM43" s="636"/>
      <c r="QRN43" s="636"/>
      <c r="QRO43" s="636"/>
      <c r="QRP43" s="636"/>
      <c r="QRQ43" s="636"/>
      <c r="QRR43" s="636"/>
      <c r="QRS43" s="636"/>
      <c r="QRT43" s="636"/>
      <c r="QRU43" s="636"/>
      <c r="QRV43" s="636"/>
      <c r="QRW43" s="636"/>
      <c r="QRX43" s="636"/>
      <c r="QRY43" s="636"/>
      <c r="QRZ43" s="636"/>
      <c r="QSA43" s="636"/>
      <c r="QSB43" s="636"/>
      <c r="QSC43" s="636"/>
      <c r="QSD43" s="636"/>
      <c r="QSE43" s="636"/>
      <c r="QSF43" s="636"/>
      <c r="QSG43" s="636"/>
      <c r="QSH43" s="636"/>
      <c r="QSI43" s="636"/>
      <c r="QSJ43" s="636"/>
      <c r="QSK43" s="636"/>
      <c r="QSL43" s="636"/>
      <c r="QSM43" s="636"/>
      <c r="QSN43" s="636"/>
      <c r="QSO43" s="636"/>
      <c r="QSP43" s="636"/>
      <c r="QSQ43" s="636"/>
      <c r="QSR43" s="636"/>
      <c r="QSS43" s="636"/>
      <c r="QST43" s="636"/>
      <c r="QSU43" s="636"/>
      <c r="QSV43" s="636"/>
      <c r="QSW43" s="636"/>
      <c r="QSX43" s="636"/>
      <c r="QSY43" s="636"/>
      <c r="QSZ43" s="636"/>
      <c r="QTA43" s="636"/>
      <c r="QTB43" s="636"/>
      <c r="QTC43" s="636"/>
      <c r="QTD43" s="636"/>
      <c r="QTE43" s="636"/>
      <c r="QTF43" s="636"/>
      <c r="QTG43" s="636"/>
      <c r="QTH43" s="636"/>
      <c r="QTI43" s="636"/>
      <c r="QTJ43" s="636"/>
      <c r="QTK43" s="636"/>
      <c r="QTL43" s="636"/>
      <c r="QTM43" s="636"/>
      <c r="QTN43" s="636"/>
      <c r="QTO43" s="636"/>
      <c r="QTP43" s="636"/>
      <c r="QTQ43" s="636"/>
      <c r="QTR43" s="636"/>
      <c r="QTS43" s="636"/>
      <c r="QTT43" s="636"/>
      <c r="QTU43" s="636"/>
      <c r="QTV43" s="636"/>
      <c r="QTW43" s="636"/>
      <c r="QTX43" s="636"/>
      <c r="QTY43" s="636"/>
      <c r="QTZ43" s="636"/>
      <c r="QUA43" s="636"/>
      <c r="QUB43" s="636"/>
      <c r="QUC43" s="636"/>
      <c r="QUD43" s="636"/>
      <c r="QUE43" s="636"/>
      <c r="QUF43" s="636"/>
      <c r="QUG43" s="636"/>
      <c r="QUH43" s="636"/>
      <c r="QUI43" s="636"/>
      <c r="QUJ43" s="636"/>
      <c r="QUK43" s="636"/>
      <c r="QUL43" s="636"/>
      <c r="QUM43" s="636"/>
      <c r="QUN43" s="636"/>
      <c r="QUO43" s="636"/>
      <c r="QUP43" s="636"/>
      <c r="QUQ43" s="636"/>
      <c r="QUR43" s="636"/>
      <c r="QUS43" s="636"/>
      <c r="QUT43" s="636"/>
      <c r="QUU43" s="636"/>
      <c r="QUV43" s="636"/>
      <c r="QUW43" s="636"/>
      <c r="QUX43" s="636"/>
      <c r="QUY43" s="636"/>
      <c r="QUZ43" s="636"/>
      <c r="QVA43" s="636"/>
      <c r="QVB43" s="636"/>
      <c r="QVC43" s="636"/>
      <c r="QVD43" s="636"/>
      <c r="QVE43" s="636"/>
      <c r="QVF43" s="636"/>
      <c r="QVG43" s="636"/>
      <c r="QVH43" s="636"/>
      <c r="QVI43" s="636"/>
      <c r="QVJ43" s="636"/>
      <c r="QVK43" s="636"/>
      <c r="QVL43" s="636"/>
      <c r="QVM43" s="636"/>
      <c r="QVN43" s="636"/>
      <c r="QVO43" s="636"/>
      <c r="QVP43" s="636"/>
      <c r="QVQ43" s="636"/>
      <c r="QVR43" s="636"/>
      <c r="QVS43" s="636"/>
      <c r="QVT43" s="636"/>
      <c r="QVU43" s="636"/>
      <c r="QVV43" s="636"/>
      <c r="QVW43" s="636"/>
      <c r="QVX43" s="636"/>
      <c r="QVY43" s="636"/>
      <c r="QVZ43" s="636"/>
      <c r="QWA43" s="636"/>
      <c r="QWB43" s="636"/>
      <c r="QWC43" s="636"/>
      <c r="QWD43" s="636"/>
      <c r="QWE43" s="636"/>
      <c r="QWF43" s="636"/>
      <c r="QWG43" s="636"/>
      <c r="QWH43" s="636"/>
      <c r="QWI43" s="636"/>
      <c r="QWJ43" s="636"/>
      <c r="QWK43" s="636"/>
      <c r="QWL43" s="636"/>
      <c r="QWM43" s="636"/>
      <c r="QWN43" s="636"/>
      <c r="QWO43" s="636"/>
      <c r="QWP43" s="636"/>
      <c r="QWQ43" s="636"/>
      <c r="QWR43" s="636"/>
      <c r="QWS43" s="636"/>
      <c r="QWT43" s="636"/>
      <c r="QWU43" s="636"/>
      <c r="QWV43" s="636"/>
      <c r="QWW43" s="636"/>
      <c r="QWX43" s="636"/>
      <c r="QWY43" s="636"/>
      <c r="QWZ43" s="636"/>
      <c r="QXA43" s="636"/>
      <c r="QXB43" s="636"/>
      <c r="QXC43" s="636"/>
      <c r="QXD43" s="636"/>
      <c r="QXE43" s="636"/>
      <c r="QXF43" s="636"/>
      <c r="QXG43" s="636"/>
      <c r="QXH43" s="636"/>
      <c r="QXI43" s="636"/>
      <c r="QXJ43" s="636"/>
      <c r="QXK43" s="636"/>
      <c r="QXL43" s="636"/>
      <c r="QXM43" s="636"/>
      <c r="QXN43" s="636"/>
      <c r="QXO43" s="636"/>
      <c r="QXP43" s="636"/>
      <c r="QXQ43" s="636"/>
      <c r="QXR43" s="636"/>
      <c r="QXS43" s="636"/>
      <c r="QXT43" s="636"/>
      <c r="QXU43" s="636"/>
      <c r="QXV43" s="636"/>
      <c r="QXW43" s="636"/>
      <c r="QXX43" s="636"/>
      <c r="QXY43" s="636"/>
      <c r="QXZ43" s="636"/>
      <c r="QYA43" s="636"/>
      <c r="QYB43" s="636"/>
      <c r="QYC43" s="636"/>
      <c r="QYD43" s="636"/>
      <c r="QYE43" s="636"/>
      <c r="QYF43" s="636"/>
      <c r="QYG43" s="636"/>
      <c r="QYH43" s="636"/>
      <c r="QYI43" s="636"/>
      <c r="QYJ43" s="636"/>
      <c r="QYK43" s="636"/>
      <c r="QYL43" s="636"/>
      <c r="QYM43" s="636"/>
      <c r="QYN43" s="636"/>
      <c r="QYO43" s="636"/>
      <c r="QYP43" s="636"/>
      <c r="QYQ43" s="636"/>
      <c r="QYR43" s="636"/>
      <c r="QYS43" s="636"/>
      <c r="QYT43" s="636"/>
      <c r="QYU43" s="636"/>
      <c r="QYV43" s="636"/>
      <c r="QYW43" s="636"/>
      <c r="QYX43" s="636"/>
      <c r="QYY43" s="636"/>
      <c r="QYZ43" s="636"/>
      <c r="QZA43" s="636"/>
      <c r="QZB43" s="636"/>
      <c r="QZC43" s="636"/>
      <c r="QZD43" s="636"/>
      <c r="QZE43" s="636"/>
      <c r="QZF43" s="636"/>
      <c r="QZG43" s="636"/>
      <c r="QZH43" s="636"/>
      <c r="QZI43" s="636"/>
      <c r="QZJ43" s="636"/>
      <c r="QZK43" s="636"/>
      <c r="QZL43" s="636"/>
      <c r="QZM43" s="636"/>
      <c r="QZN43" s="636"/>
      <c r="QZO43" s="636"/>
      <c r="QZP43" s="636"/>
      <c r="QZQ43" s="636"/>
      <c r="QZR43" s="636"/>
      <c r="QZS43" s="636"/>
      <c r="QZT43" s="636"/>
      <c r="QZU43" s="636"/>
      <c r="QZV43" s="636"/>
      <c r="QZW43" s="636"/>
      <c r="QZX43" s="636"/>
      <c r="QZY43" s="636"/>
      <c r="QZZ43" s="636"/>
      <c r="RAA43" s="636"/>
      <c r="RAB43" s="636"/>
      <c r="RAC43" s="636"/>
      <c r="RAD43" s="636"/>
      <c r="RAE43" s="636"/>
      <c r="RAF43" s="636"/>
      <c r="RAG43" s="636"/>
      <c r="RAH43" s="636"/>
      <c r="RAI43" s="636"/>
      <c r="RAJ43" s="636"/>
      <c r="RAK43" s="636"/>
      <c r="RAL43" s="636"/>
      <c r="RAM43" s="636"/>
      <c r="RAN43" s="636"/>
      <c r="RAO43" s="636"/>
      <c r="RAP43" s="636"/>
      <c r="RAQ43" s="636"/>
      <c r="RAR43" s="636"/>
      <c r="RAS43" s="636"/>
      <c r="RAT43" s="636"/>
      <c r="RAU43" s="636"/>
      <c r="RAV43" s="636"/>
      <c r="RAW43" s="636"/>
      <c r="RAX43" s="636"/>
      <c r="RAY43" s="636"/>
      <c r="RAZ43" s="636"/>
      <c r="RBA43" s="636"/>
      <c r="RBB43" s="636"/>
      <c r="RBC43" s="636"/>
      <c r="RBD43" s="636"/>
      <c r="RBE43" s="636"/>
      <c r="RBF43" s="636"/>
      <c r="RBG43" s="636"/>
      <c r="RBH43" s="636"/>
      <c r="RBI43" s="636"/>
      <c r="RBJ43" s="636"/>
      <c r="RBK43" s="636"/>
      <c r="RBL43" s="636"/>
      <c r="RBM43" s="636"/>
      <c r="RBN43" s="636"/>
      <c r="RBO43" s="636"/>
      <c r="RBP43" s="636"/>
      <c r="RBQ43" s="636"/>
      <c r="RBR43" s="636"/>
      <c r="RBS43" s="636"/>
      <c r="RBT43" s="636"/>
      <c r="RBU43" s="636"/>
      <c r="RBV43" s="636"/>
      <c r="RBW43" s="636"/>
      <c r="RBX43" s="636"/>
      <c r="RBY43" s="636"/>
      <c r="RBZ43" s="636"/>
      <c r="RCA43" s="636"/>
      <c r="RCB43" s="636"/>
      <c r="RCC43" s="636"/>
      <c r="RCD43" s="636"/>
      <c r="RCE43" s="636"/>
      <c r="RCF43" s="636"/>
      <c r="RCG43" s="636"/>
      <c r="RCH43" s="636"/>
      <c r="RCI43" s="636"/>
      <c r="RCJ43" s="636"/>
      <c r="RCK43" s="636"/>
      <c r="RCL43" s="636"/>
      <c r="RCM43" s="636"/>
      <c r="RCN43" s="636"/>
      <c r="RCO43" s="636"/>
      <c r="RCP43" s="636"/>
      <c r="RCQ43" s="636"/>
      <c r="RCR43" s="636"/>
      <c r="RCS43" s="636"/>
      <c r="RCT43" s="636"/>
      <c r="RCU43" s="636"/>
      <c r="RCV43" s="636"/>
      <c r="RCW43" s="636"/>
      <c r="RCX43" s="636"/>
      <c r="RCY43" s="636"/>
      <c r="RCZ43" s="636"/>
      <c r="RDA43" s="636"/>
      <c r="RDB43" s="636"/>
      <c r="RDC43" s="636"/>
      <c r="RDD43" s="636"/>
      <c r="RDE43" s="636"/>
      <c r="RDF43" s="636"/>
      <c r="RDG43" s="636"/>
      <c r="RDH43" s="636"/>
      <c r="RDI43" s="636"/>
      <c r="RDJ43" s="636"/>
      <c r="RDK43" s="636"/>
      <c r="RDL43" s="636"/>
      <c r="RDM43" s="636"/>
      <c r="RDN43" s="636"/>
      <c r="RDO43" s="636"/>
      <c r="RDP43" s="636"/>
      <c r="RDQ43" s="636"/>
      <c r="RDR43" s="636"/>
      <c r="RDS43" s="636"/>
      <c r="RDT43" s="636"/>
      <c r="RDU43" s="636"/>
      <c r="RDV43" s="636"/>
      <c r="RDW43" s="636"/>
      <c r="RDX43" s="636"/>
      <c r="RDY43" s="636"/>
      <c r="RDZ43" s="636"/>
      <c r="REA43" s="636"/>
      <c r="REB43" s="636"/>
      <c r="REC43" s="636"/>
      <c r="RED43" s="636"/>
      <c r="REE43" s="636"/>
      <c r="REF43" s="636"/>
      <c r="REG43" s="636"/>
      <c r="REH43" s="636"/>
      <c r="REI43" s="636"/>
      <c r="REJ43" s="636"/>
      <c r="REK43" s="636"/>
      <c r="REL43" s="636"/>
      <c r="REM43" s="636"/>
      <c r="REN43" s="636"/>
      <c r="REO43" s="636"/>
      <c r="REP43" s="636"/>
      <c r="REQ43" s="636"/>
      <c r="RER43" s="636"/>
      <c r="RES43" s="636"/>
      <c r="RET43" s="636"/>
      <c r="REU43" s="636"/>
      <c r="REV43" s="636"/>
      <c r="REW43" s="636"/>
      <c r="REX43" s="636"/>
      <c r="REY43" s="636"/>
      <c r="REZ43" s="636"/>
      <c r="RFA43" s="636"/>
      <c r="RFB43" s="636"/>
      <c r="RFC43" s="636"/>
      <c r="RFD43" s="636"/>
      <c r="RFE43" s="636"/>
      <c r="RFF43" s="636"/>
      <c r="RFG43" s="636"/>
      <c r="RFH43" s="636"/>
      <c r="RFI43" s="636"/>
      <c r="RFJ43" s="636"/>
      <c r="RFK43" s="636"/>
      <c r="RFL43" s="636"/>
      <c r="RFM43" s="636"/>
      <c r="RFN43" s="636"/>
      <c r="RFO43" s="636"/>
      <c r="RFP43" s="636"/>
      <c r="RFQ43" s="636"/>
      <c r="RFR43" s="636"/>
      <c r="RFS43" s="636"/>
      <c r="RFT43" s="636"/>
      <c r="RFU43" s="636"/>
      <c r="RFV43" s="636"/>
      <c r="RFW43" s="636"/>
      <c r="RFX43" s="636"/>
      <c r="RFY43" s="636"/>
      <c r="RFZ43" s="636"/>
      <c r="RGA43" s="636"/>
      <c r="RGB43" s="636"/>
      <c r="RGC43" s="636"/>
      <c r="RGD43" s="636"/>
      <c r="RGE43" s="636"/>
      <c r="RGF43" s="636"/>
      <c r="RGG43" s="636"/>
      <c r="RGH43" s="636"/>
      <c r="RGI43" s="636"/>
      <c r="RGJ43" s="636"/>
      <c r="RGK43" s="636"/>
      <c r="RGL43" s="636"/>
      <c r="RGM43" s="636"/>
      <c r="RGN43" s="636"/>
      <c r="RGO43" s="636"/>
      <c r="RGP43" s="636"/>
      <c r="RGQ43" s="636"/>
      <c r="RGR43" s="636"/>
      <c r="RGS43" s="636"/>
      <c r="RGT43" s="636"/>
      <c r="RGU43" s="636"/>
      <c r="RGV43" s="636"/>
      <c r="RGW43" s="636"/>
      <c r="RGX43" s="636"/>
      <c r="RGY43" s="636"/>
      <c r="RGZ43" s="636"/>
      <c r="RHA43" s="636"/>
      <c r="RHB43" s="636"/>
      <c r="RHC43" s="636"/>
      <c r="RHD43" s="636"/>
      <c r="RHE43" s="636"/>
      <c r="RHF43" s="636"/>
      <c r="RHG43" s="636"/>
      <c r="RHH43" s="636"/>
      <c r="RHI43" s="636"/>
      <c r="RHJ43" s="636"/>
      <c r="RHK43" s="636"/>
      <c r="RHL43" s="636"/>
      <c r="RHM43" s="636"/>
      <c r="RHN43" s="636"/>
      <c r="RHO43" s="636"/>
      <c r="RHP43" s="636"/>
      <c r="RHQ43" s="636"/>
      <c r="RHR43" s="636"/>
      <c r="RHS43" s="636"/>
      <c r="RHT43" s="636"/>
      <c r="RHU43" s="636"/>
      <c r="RHV43" s="636"/>
      <c r="RHW43" s="636"/>
      <c r="RHX43" s="636"/>
      <c r="RHY43" s="636"/>
      <c r="RHZ43" s="636"/>
      <c r="RIA43" s="636"/>
      <c r="RIB43" s="636"/>
      <c r="RIC43" s="636"/>
      <c r="RID43" s="636"/>
      <c r="RIE43" s="636"/>
      <c r="RIF43" s="636"/>
      <c r="RIG43" s="636"/>
      <c r="RIH43" s="636"/>
      <c r="RII43" s="636"/>
      <c r="RIJ43" s="636"/>
      <c r="RIK43" s="636"/>
      <c r="RIL43" s="636"/>
      <c r="RIM43" s="636"/>
      <c r="RIN43" s="636"/>
      <c r="RIO43" s="636"/>
      <c r="RIP43" s="636"/>
      <c r="RIQ43" s="636"/>
      <c r="RIR43" s="636"/>
      <c r="RIS43" s="636"/>
      <c r="RIT43" s="636"/>
      <c r="RIU43" s="636"/>
      <c r="RIV43" s="636"/>
      <c r="RIW43" s="636"/>
      <c r="RIX43" s="636"/>
      <c r="RIY43" s="636"/>
      <c r="RIZ43" s="636"/>
      <c r="RJA43" s="636"/>
      <c r="RJB43" s="636"/>
      <c r="RJC43" s="636"/>
      <c r="RJD43" s="636"/>
      <c r="RJE43" s="636"/>
      <c r="RJF43" s="636"/>
      <c r="RJG43" s="636"/>
      <c r="RJH43" s="636"/>
      <c r="RJI43" s="636"/>
      <c r="RJJ43" s="636"/>
      <c r="RJK43" s="636"/>
      <c r="RJL43" s="636"/>
      <c r="RJM43" s="636"/>
      <c r="RJN43" s="636"/>
      <c r="RJO43" s="636"/>
      <c r="RJP43" s="636"/>
      <c r="RJQ43" s="636"/>
      <c r="RJR43" s="636"/>
      <c r="RJS43" s="636"/>
      <c r="RJT43" s="636"/>
      <c r="RJU43" s="636"/>
      <c r="RJV43" s="636"/>
      <c r="RJW43" s="636"/>
      <c r="RJX43" s="636"/>
      <c r="RJY43" s="636"/>
      <c r="RJZ43" s="636"/>
      <c r="RKA43" s="636"/>
      <c r="RKB43" s="636"/>
      <c r="RKC43" s="636"/>
      <c r="RKD43" s="636"/>
      <c r="RKE43" s="636"/>
      <c r="RKF43" s="636"/>
      <c r="RKG43" s="636"/>
      <c r="RKH43" s="636"/>
      <c r="RKI43" s="636"/>
      <c r="RKJ43" s="636"/>
      <c r="RKK43" s="636"/>
      <c r="RKL43" s="636"/>
      <c r="RKM43" s="636"/>
      <c r="RKN43" s="636"/>
      <c r="RKO43" s="636"/>
      <c r="RKP43" s="636"/>
      <c r="RKQ43" s="636"/>
      <c r="RKR43" s="636"/>
      <c r="RKS43" s="636"/>
      <c r="RKT43" s="636"/>
      <c r="RKU43" s="636"/>
      <c r="RKV43" s="636"/>
      <c r="RKW43" s="636"/>
      <c r="RKX43" s="636"/>
      <c r="RKY43" s="636"/>
      <c r="RKZ43" s="636"/>
      <c r="RLA43" s="636"/>
      <c r="RLB43" s="636"/>
      <c r="RLC43" s="636"/>
      <c r="RLD43" s="636"/>
      <c r="RLE43" s="636"/>
      <c r="RLF43" s="636"/>
      <c r="RLG43" s="636"/>
      <c r="RLH43" s="636"/>
      <c r="RLI43" s="636"/>
      <c r="RLJ43" s="636"/>
      <c r="RLK43" s="636"/>
      <c r="RLL43" s="636"/>
      <c r="RLM43" s="636"/>
      <c r="RLN43" s="636"/>
      <c r="RLO43" s="636"/>
      <c r="RLP43" s="636"/>
      <c r="RLQ43" s="636"/>
      <c r="RLR43" s="636"/>
      <c r="RLS43" s="636"/>
      <c r="RLT43" s="636"/>
      <c r="RLU43" s="636"/>
      <c r="RLV43" s="636"/>
      <c r="RLW43" s="636"/>
      <c r="RLX43" s="636"/>
      <c r="RLY43" s="636"/>
      <c r="RLZ43" s="636"/>
      <c r="RMA43" s="636"/>
      <c r="RMB43" s="636"/>
      <c r="RMC43" s="636"/>
      <c r="RMD43" s="636"/>
      <c r="RME43" s="636"/>
      <c r="RMF43" s="636"/>
      <c r="RMG43" s="636"/>
      <c r="RMH43" s="636"/>
      <c r="RMI43" s="636"/>
      <c r="RMJ43" s="636"/>
      <c r="RMK43" s="636"/>
      <c r="RML43" s="636"/>
      <c r="RMM43" s="636"/>
      <c r="RMN43" s="636"/>
      <c r="RMO43" s="636"/>
      <c r="RMP43" s="636"/>
      <c r="RMQ43" s="636"/>
      <c r="RMR43" s="636"/>
      <c r="RMS43" s="636"/>
      <c r="RMT43" s="636"/>
      <c r="RMU43" s="636"/>
      <c r="RMV43" s="636"/>
      <c r="RMW43" s="636"/>
      <c r="RMX43" s="636"/>
      <c r="RMY43" s="636"/>
      <c r="RMZ43" s="636"/>
      <c r="RNA43" s="636"/>
      <c r="RNB43" s="636"/>
      <c r="RNC43" s="636"/>
      <c r="RND43" s="636"/>
      <c r="RNE43" s="636"/>
      <c r="RNF43" s="636"/>
      <c r="RNG43" s="636"/>
      <c r="RNH43" s="636"/>
      <c r="RNI43" s="636"/>
      <c r="RNJ43" s="636"/>
      <c r="RNK43" s="636"/>
      <c r="RNL43" s="636"/>
      <c r="RNM43" s="636"/>
      <c r="RNN43" s="636"/>
      <c r="RNO43" s="636"/>
      <c r="RNP43" s="636"/>
      <c r="RNQ43" s="636"/>
      <c r="RNR43" s="636"/>
      <c r="RNS43" s="636"/>
      <c r="RNT43" s="636"/>
      <c r="RNU43" s="636"/>
      <c r="RNV43" s="636"/>
      <c r="RNW43" s="636"/>
      <c r="RNX43" s="636"/>
      <c r="RNY43" s="636"/>
      <c r="RNZ43" s="636"/>
      <c r="ROA43" s="636"/>
      <c r="ROB43" s="636"/>
      <c r="ROC43" s="636"/>
      <c r="ROD43" s="636"/>
      <c r="ROE43" s="636"/>
      <c r="ROF43" s="636"/>
      <c r="ROG43" s="636"/>
      <c r="ROH43" s="636"/>
      <c r="ROI43" s="636"/>
      <c r="ROJ43" s="636"/>
      <c r="ROK43" s="636"/>
      <c r="ROL43" s="636"/>
      <c r="ROM43" s="636"/>
      <c r="RON43" s="636"/>
      <c r="ROO43" s="636"/>
      <c r="ROP43" s="636"/>
      <c r="ROQ43" s="636"/>
      <c r="ROR43" s="636"/>
      <c r="ROS43" s="636"/>
      <c r="ROT43" s="636"/>
      <c r="ROU43" s="636"/>
      <c r="ROV43" s="636"/>
      <c r="ROW43" s="636"/>
      <c r="ROX43" s="636"/>
      <c r="ROY43" s="636"/>
      <c r="ROZ43" s="636"/>
      <c r="RPA43" s="636"/>
      <c r="RPB43" s="636"/>
      <c r="RPC43" s="636"/>
      <c r="RPD43" s="636"/>
      <c r="RPE43" s="636"/>
      <c r="RPF43" s="636"/>
      <c r="RPG43" s="636"/>
      <c r="RPH43" s="636"/>
      <c r="RPI43" s="636"/>
      <c r="RPJ43" s="636"/>
      <c r="RPK43" s="636"/>
      <c r="RPL43" s="636"/>
      <c r="RPM43" s="636"/>
      <c r="RPN43" s="636"/>
      <c r="RPO43" s="636"/>
      <c r="RPP43" s="636"/>
      <c r="RPQ43" s="636"/>
      <c r="RPR43" s="636"/>
      <c r="RPS43" s="636"/>
      <c r="RPT43" s="636"/>
      <c r="RPU43" s="636"/>
      <c r="RPV43" s="636"/>
      <c r="RPW43" s="636"/>
      <c r="RPX43" s="636"/>
      <c r="RPY43" s="636"/>
      <c r="RPZ43" s="636"/>
      <c r="RQA43" s="636"/>
      <c r="RQB43" s="636"/>
      <c r="RQC43" s="636"/>
      <c r="RQD43" s="636"/>
      <c r="RQE43" s="636"/>
      <c r="RQF43" s="636"/>
      <c r="RQG43" s="636"/>
      <c r="RQH43" s="636"/>
      <c r="RQI43" s="636"/>
      <c r="RQJ43" s="636"/>
      <c r="RQK43" s="636"/>
      <c r="RQL43" s="636"/>
      <c r="RQM43" s="636"/>
      <c r="RQN43" s="636"/>
      <c r="RQO43" s="636"/>
      <c r="RQP43" s="636"/>
      <c r="RQQ43" s="636"/>
      <c r="RQR43" s="636"/>
      <c r="RQS43" s="636"/>
      <c r="RQT43" s="636"/>
      <c r="RQU43" s="636"/>
      <c r="RQV43" s="636"/>
      <c r="RQW43" s="636"/>
      <c r="RQX43" s="636"/>
      <c r="RQY43" s="636"/>
      <c r="RQZ43" s="636"/>
      <c r="RRA43" s="636"/>
      <c r="RRB43" s="636"/>
      <c r="RRC43" s="636"/>
      <c r="RRD43" s="636"/>
      <c r="RRE43" s="636"/>
      <c r="RRF43" s="636"/>
      <c r="RRG43" s="636"/>
      <c r="RRH43" s="636"/>
      <c r="RRI43" s="636"/>
      <c r="RRJ43" s="636"/>
      <c r="RRK43" s="636"/>
      <c r="RRL43" s="636"/>
      <c r="RRM43" s="636"/>
      <c r="RRN43" s="636"/>
      <c r="RRO43" s="636"/>
      <c r="RRP43" s="636"/>
      <c r="RRQ43" s="636"/>
      <c r="RRR43" s="636"/>
      <c r="RRS43" s="636"/>
      <c r="RRT43" s="636"/>
      <c r="RRU43" s="636"/>
      <c r="RRV43" s="636"/>
      <c r="RRW43" s="636"/>
      <c r="RRX43" s="636"/>
      <c r="RRY43" s="636"/>
      <c r="RRZ43" s="636"/>
      <c r="RSA43" s="636"/>
      <c r="RSB43" s="636"/>
      <c r="RSC43" s="636"/>
      <c r="RSD43" s="636"/>
      <c r="RSE43" s="636"/>
      <c r="RSF43" s="636"/>
      <c r="RSG43" s="636"/>
      <c r="RSH43" s="636"/>
      <c r="RSI43" s="636"/>
      <c r="RSJ43" s="636"/>
      <c r="RSK43" s="636"/>
      <c r="RSL43" s="636"/>
      <c r="RSM43" s="636"/>
      <c r="RSN43" s="636"/>
      <c r="RSO43" s="636"/>
      <c r="RSP43" s="636"/>
      <c r="RSQ43" s="636"/>
      <c r="RSR43" s="636"/>
      <c r="RSS43" s="636"/>
      <c r="RST43" s="636"/>
      <c r="RSU43" s="636"/>
      <c r="RSV43" s="636"/>
      <c r="RSW43" s="636"/>
      <c r="RSX43" s="636"/>
      <c r="RSY43" s="636"/>
      <c r="RSZ43" s="636"/>
      <c r="RTA43" s="636"/>
      <c r="RTB43" s="636"/>
      <c r="RTC43" s="636"/>
      <c r="RTD43" s="636"/>
      <c r="RTE43" s="636"/>
      <c r="RTF43" s="636"/>
      <c r="RTG43" s="636"/>
      <c r="RTH43" s="636"/>
      <c r="RTI43" s="636"/>
      <c r="RTJ43" s="636"/>
      <c r="RTK43" s="636"/>
      <c r="RTL43" s="636"/>
      <c r="RTM43" s="636"/>
      <c r="RTN43" s="636"/>
      <c r="RTO43" s="636"/>
      <c r="RTP43" s="636"/>
      <c r="RTQ43" s="636"/>
      <c r="RTR43" s="636"/>
      <c r="RTS43" s="636"/>
      <c r="RTT43" s="636"/>
      <c r="RTU43" s="636"/>
      <c r="RTV43" s="636"/>
      <c r="RTW43" s="636"/>
      <c r="RTX43" s="636"/>
      <c r="RTY43" s="636"/>
      <c r="RTZ43" s="636"/>
      <c r="RUA43" s="636"/>
      <c r="RUB43" s="636"/>
      <c r="RUC43" s="636"/>
      <c r="RUD43" s="636"/>
      <c r="RUE43" s="636"/>
      <c r="RUF43" s="636"/>
      <c r="RUG43" s="636"/>
      <c r="RUH43" s="636"/>
      <c r="RUI43" s="636"/>
      <c r="RUJ43" s="636"/>
      <c r="RUK43" s="636"/>
      <c r="RUL43" s="636"/>
      <c r="RUM43" s="636"/>
      <c r="RUN43" s="636"/>
      <c r="RUO43" s="636"/>
      <c r="RUP43" s="636"/>
      <c r="RUQ43" s="636"/>
      <c r="RUR43" s="636"/>
      <c r="RUS43" s="636"/>
      <c r="RUT43" s="636"/>
      <c r="RUU43" s="636"/>
      <c r="RUV43" s="636"/>
      <c r="RUW43" s="636"/>
      <c r="RUX43" s="636"/>
      <c r="RUY43" s="636"/>
      <c r="RUZ43" s="636"/>
      <c r="RVA43" s="636"/>
      <c r="RVB43" s="636"/>
      <c r="RVC43" s="636"/>
      <c r="RVD43" s="636"/>
      <c r="RVE43" s="636"/>
      <c r="RVF43" s="636"/>
      <c r="RVG43" s="636"/>
      <c r="RVH43" s="636"/>
      <c r="RVI43" s="636"/>
      <c r="RVJ43" s="636"/>
      <c r="RVK43" s="636"/>
      <c r="RVL43" s="636"/>
      <c r="RVM43" s="636"/>
      <c r="RVN43" s="636"/>
      <c r="RVO43" s="636"/>
      <c r="RVP43" s="636"/>
      <c r="RVQ43" s="636"/>
      <c r="RVR43" s="636"/>
      <c r="RVS43" s="636"/>
      <c r="RVT43" s="636"/>
      <c r="RVU43" s="636"/>
      <c r="RVV43" s="636"/>
      <c r="RVW43" s="636"/>
      <c r="RVX43" s="636"/>
      <c r="RVY43" s="636"/>
      <c r="RVZ43" s="636"/>
      <c r="RWA43" s="636"/>
      <c r="RWB43" s="636"/>
      <c r="RWC43" s="636"/>
      <c r="RWD43" s="636"/>
      <c r="RWE43" s="636"/>
      <c r="RWF43" s="636"/>
      <c r="RWG43" s="636"/>
      <c r="RWH43" s="636"/>
      <c r="RWI43" s="636"/>
      <c r="RWJ43" s="636"/>
      <c r="RWK43" s="636"/>
      <c r="RWL43" s="636"/>
      <c r="RWM43" s="636"/>
      <c r="RWN43" s="636"/>
      <c r="RWO43" s="636"/>
      <c r="RWP43" s="636"/>
      <c r="RWQ43" s="636"/>
      <c r="RWR43" s="636"/>
      <c r="RWS43" s="636"/>
      <c r="RWT43" s="636"/>
      <c r="RWU43" s="636"/>
      <c r="RWV43" s="636"/>
      <c r="RWW43" s="636"/>
      <c r="RWX43" s="636"/>
      <c r="RWY43" s="636"/>
      <c r="RWZ43" s="636"/>
      <c r="RXA43" s="636"/>
      <c r="RXB43" s="636"/>
      <c r="RXC43" s="636"/>
      <c r="RXD43" s="636"/>
      <c r="RXE43" s="636"/>
      <c r="RXF43" s="636"/>
      <c r="RXG43" s="636"/>
      <c r="RXH43" s="636"/>
      <c r="RXI43" s="636"/>
      <c r="RXJ43" s="636"/>
      <c r="RXK43" s="636"/>
      <c r="RXL43" s="636"/>
      <c r="RXM43" s="636"/>
      <c r="RXN43" s="636"/>
      <c r="RXO43" s="636"/>
      <c r="RXP43" s="636"/>
      <c r="RXQ43" s="636"/>
      <c r="RXR43" s="636"/>
      <c r="RXS43" s="636"/>
      <c r="RXT43" s="636"/>
      <c r="RXU43" s="636"/>
      <c r="RXV43" s="636"/>
      <c r="RXW43" s="636"/>
      <c r="RXX43" s="636"/>
      <c r="RXY43" s="636"/>
      <c r="RXZ43" s="636"/>
      <c r="RYA43" s="636"/>
      <c r="RYB43" s="636"/>
      <c r="RYC43" s="636"/>
      <c r="RYD43" s="636"/>
      <c r="RYE43" s="636"/>
      <c r="RYF43" s="636"/>
      <c r="RYG43" s="636"/>
      <c r="RYH43" s="636"/>
      <c r="RYI43" s="636"/>
      <c r="RYJ43" s="636"/>
      <c r="RYK43" s="636"/>
      <c r="RYL43" s="636"/>
      <c r="RYM43" s="636"/>
      <c r="RYN43" s="636"/>
      <c r="RYO43" s="636"/>
      <c r="RYP43" s="636"/>
      <c r="RYQ43" s="636"/>
      <c r="RYR43" s="636"/>
      <c r="RYS43" s="636"/>
      <c r="RYT43" s="636"/>
      <c r="RYU43" s="636"/>
      <c r="RYV43" s="636"/>
      <c r="RYW43" s="636"/>
      <c r="RYX43" s="636"/>
      <c r="RYY43" s="636"/>
      <c r="RYZ43" s="636"/>
      <c r="RZA43" s="636"/>
      <c r="RZB43" s="636"/>
      <c r="RZC43" s="636"/>
      <c r="RZD43" s="636"/>
      <c r="RZE43" s="636"/>
      <c r="RZF43" s="636"/>
      <c r="RZG43" s="636"/>
      <c r="RZH43" s="636"/>
      <c r="RZI43" s="636"/>
      <c r="RZJ43" s="636"/>
      <c r="RZK43" s="636"/>
      <c r="RZL43" s="636"/>
      <c r="RZM43" s="636"/>
      <c r="RZN43" s="636"/>
      <c r="RZO43" s="636"/>
      <c r="RZP43" s="636"/>
      <c r="RZQ43" s="636"/>
      <c r="RZR43" s="636"/>
      <c r="RZS43" s="636"/>
      <c r="RZT43" s="636"/>
      <c r="RZU43" s="636"/>
      <c r="RZV43" s="636"/>
      <c r="RZW43" s="636"/>
      <c r="RZX43" s="636"/>
      <c r="RZY43" s="636"/>
      <c r="RZZ43" s="636"/>
      <c r="SAA43" s="636"/>
      <c r="SAB43" s="636"/>
      <c r="SAC43" s="636"/>
      <c r="SAD43" s="636"/>
      <c r="SAE43" s="636"/>
      <c r="SAF43" s="636"/>
      <c r="SAG43" s="636"/>
      <c r="SAH43" s="636"/>
      <c r="SAI43" s="636"/>
      <c r="SAJ43" s="636"/>
      <c r="SAK43" s="636"/>
      <c r="SAL43" s="636"/>
      <c r="SAM43" s="636"/>
      <c r="SAN43" s="636"/>
      <c r="SAO43" s="636"/>
      <c r="SAP43" s="636"/>
      <c r="SAQ43" s="636"/>
      <c r="SAR43" s="636"/>
      <c r="SAS43" s="636"/>
      <c r="SAT43" s="636"/>
      <c r="SAU43" s="636"/>
      <c r="SAV43" s="636"/>
      <c r="SAW43" s="636"/>
      <c r="SAX43" s="636"/>
      <c r="SAY43" s="636"/>
      <c r="SAZ43" s="636"/>
      <c r="SBA43" s="636"/>
      <c r="SBB43" s="636"/>
      <c r="SBC43" s="636"/>
      <c r="SBD43" s="636"/>
      <c r="SBE43" s="636"/>
      <c r="SBF43" s="636"/>
      <c r="SBG43" s="636"/>
      <c r="SBH43" s="636"/>
      <c r="SBI43" s="636"/>
      <c r="SBJ43" s="636"/>
      <c r="SBK43" s="636"/>
      <c r="SBL43" s="636"/>
      <c r="SBM43" s="636"/>
      <c r="SBN43" s="636"/>
      <c r="SBO43" s="636"/>
      <c r="SBP43" s="636"/>
      <c r="SBQ43" s="636"/>
      <c r="SBR43" s="636"/>
      <c r="SBS43" s="636"/>
      <c r="SBT43" s="636"/>
      <c r="SBU43" s="636"/>
      <c r="SBV43" s="636"/>
      <c r="SBW43" s="636"/>
      <c r="SBX43" s="636"/>
      <c r="SBY43" s="636"/>
      <c r="SBZ43" s="636"/>
      <c r="SCA43" s="636"/>
      <c r="SCB43" s="636"/>
      <c r="SCC43" s="636"/>
      <c r="SCD43" s="636"/>
      <c r="SCE43" s="636"/>
      <c r="SCF43" s="636"/>
      <c r="SCG43" s="636"/>
      <c r="SCH43" s="636"/>
      <c r="SCI43" s="636"/>
      <c r="SCJ43" s="636"/>
      <c r="SCK43" s="636"/>
      <c r="SCL43" s="636"/>
      <c r="SCM43" s="636"/>
      <c r="SCN43" s="636"/>
      <c r="SCO43" s="636"/>
      <c r="SCP43" s="636"/>
      <c r="SCQ43" s="636"/>
      <c r="SCR43" s="636"/>
      <c r="SCS43" s="636"/>
      <c r="SCT43" s="636"/>
      <c r="SCU43" s="636"/>
      <c r="SCV43" s="636"/>
      <c r="SCW43" s="636"/>
      <c r="SCX43" s="636"/>
      <c r="SCY43" s="636"/>
      <c r="SCZ43" s="636"/>
      <c r="SDA43" s="636"/>
      <c r="SDB43" s="636"/>
      <c r="SDC43" s="636"/>
      <c r="SDD43" s="636"/>
      <c r="SDE43" s="636"/>
      <c r="SDF43" s="636"/>
      <c r="SDG43" s="636"/>
      <c r="SDH43" s="636"/>
      <c r="SDI43" s="636"/>
      <c r="SDJ43" s="636"/>
      <c r="SDK43" s="636"/>
      <c r="SDL43" s="636"/>
      <c r="SDM43" s="636"/>
      <c r="SDN43" s="636"/>
      <c r="SDO43" s="636"/>
      <c r="SDP43" s="636"/>
      <c r="SDQ43" s="636"/>
      <c r="SDR43" s="636"/>
      <c r="SDS43" s="636"/>
      <c r="SDT43" s="636"/>
      <c r="SDU43" s="636"/>
      <c r="SDV43" s="636"/>
      <c r="SDW43" s="636"/>
      <c r="SDX43" s="636"/>
      <c r="SDY43" s="636"/>
      <c r="SDZ43" s="636"/>
      <c r="SEA43" s="636"/>
      <c r="SEB43" s="636"/>
      <c r="SEC43" s="636"/>
      <c r="SED43" s="636"/>
      <c r="SEE43" s="636"/>
      <c r="SEF43" s="636"/>
      <c r="SEG43" s="636"/>
      <c r="SEH43" s="636"/>
      <c r="SEI43" s="636"/>
      <c r="SEJ43" s="636"/>
      <c r="SEK43" s="636"/>
      <c r="SEL43" s="636"/>
      <c r="SEM43" s="636"/>
      <c r="SEN43" s="636"/>
      <c r="SEO43" s="636"/>
      <c r="SEP43" s="636"/>
      <c r="SEQ43" s="636"/>
      <c r="SER43" s="636"/>
      <c r="SES43" s="636"/>
      <c r="SET43" s="636"/>
      <c r="SEU43" s="636"/>
      <c r="SEV43" s="636"/>
      <c r="SEW43" s="636"/>
      <c r="SEX43" s="636"/>
      <c r="SEY43" s="636"/>
      <c r="SEZ43" s="636"/>
      <c r="SFA43" s="636"/>
      <c r="SFB43" s="636"/>
      <c r="SFC43" s="636"/>
      <c r="SFD43" s="636"/>
      <c r="SFE43" s="636"/>
      <c r="SFF43" s="636"/>
      <c r="SFG43" s="636"/>
      <c r="SFH43" s="636"/>
      <c r="SFI43" s="636"/>
      <c r="SFJ43" s="636"/>
      <c r="SFK43" s="636"/>
      <c r="SFL43" s="636"/>
      <c r="SFM43" s="636"/>
      <c r="SFN43" s="636"/>
      <c r="SFO43" s="636"/>
      <c r="SFP43" s="636"/>
      <c r="SFQ43" s="636"/>
      <c r="SFR43" s="636"/>
      <c r="SFS43" s="636"/>
      <c r="SFT43" s="636"/>
      <c r="SFU43" s="636"/>
      <c r="SFV43" s="636"/>
      <c r="SFW43" s="636"/>
      <c r="SFX43" s="636"/>
      <c r="SFY43" s="636"/>
      <c r="SFZ43" s="636"/>
      <c r="SGA43" s="636"/>
      <c r="SGB43" s="636"/>
      <c r="SGC43" s="636"/>
      <c r="SGD43" s="636"/>
      <c r="SGE43" s="636"/>
      <c r="SGF43" s="636"/>
      <c r="SGG43" s="636"/>
      <c r="SGH43" s="636"/>
      <c r="SGI43" s="636"/>
      <c r="SGJ43" s="636"/>
      <c r="SGK43" s="636"/>
      <c r="SGL43" s="636"/>
      <c r="SGM43" s="636"/>
      <c r="SGN43" s="636"/>
      <c r="SGO43" s="636"/>
      <c r="SGP43" s="636"/>
      <c r="SGQ43" s="636"/>
      <c r="SGR43" s="636"/>
      <c r="SGS43" s="636"/>
      <c r="SGT43" s="636"/>
      <c r="SGU43" s="636"/>
      <c r="SGV43" s="636"/>
      <c r="SGW43" s="636"/>
      <c r="SGX43" s="636"/>
      <c r="SGY43" s="636"/>
      <c r="SGZ43" s="636"/>
      <c r="SHA43" s="636"/>
      <c r="SHB43" s="636"/>
      <c r="SHC43" s="636"/>
      <c r="SHD43" s="636"/>
      <c r="SHE43" s="636"/>
      <c r="SHF43" s="636"/>
      <c r="SHG43" s="636"/>
      <c r="SHH43" s="636"/>
      <c r="SHI43" s="636"/>
      <c r="SHJ43" s="636"/>
      <c r="SHK43" s="636"/>
      <c r="SHL43" s="636"/>
      <c r="SHM43" s="636"/>
      <c r="SHN43" s="636"/>
      <c r="SHO43" s="636"/>
      <c r="SHP43" s="636"/>
      <c r="SHQ43" s="636"/>
      <c r="SHR43" s="636"/>
      <c r="SHS43" s="636"/>
      <c r="SHT43" s="636"/>
      <c r="SHU43" s="636"/>
      <c r="SHV43" s="636"/>
      <c r="SHW43" s="636"/>
      <c r="SHX43" s="636"/>
      <c r="SHY43" s="636"/>
      <c r="SHZ43" s="636"/>
      <c r="SIA43" s="636"/>
      <c r="SIB43" s="636"/>
      <c r="SIC43" s="636"/>
      <c r="SID43" s="636"/>
      <c r="SIE43" s="636"/>
      <c r="SIF43" s="636"/>
      <c r="SIG43" s="636"/>
      <c r="SIH43" s="636"/>
      <c r="SII43" s="636"/>
      <c r="SIJ43" s="636"/>
      <c r="SIK43" s="636"/>
      <c r="SIL43" s="636"/>
      <c r="SIM43" s="636"/>
      <c r="SIN43" s="636"/>
      <c r="SIO43" s="636"/>
      <c r="SIP43" s="636"/>
      <c r="SIQ43" s="636"/>
      <c r="SIR43" s="636"/>
      <c r="SIS43" s="636"/>
      <c r="SIT43" s="636"/>
      <c r="SIU43" s="636"/>
      <c r="SIV43" s="636"/>
      <c r="SIW43" s="636"/>
      <c r="SIX43" s="636"/>
      <c r="SIY43" s="636"/>
      <c r="SIZ43" s="636"/>
      <c r="SJA43" s="636"/>
      <c r="SJB43" s="636"/>
      <c r="SJC43" s="636"/>
      <c r="SJD43" s="636"/>
      <c r="SJE43" s="636"/>
      <c r="SJF43" s="636"/>
      <c r="SJG43" s="636"/>
      <c r="SJH43" s="636"/>
      <c r="SJI43" s="636"/>
      <c r="SJJ43" s="636"/>
      <c r="SJK43" s="636"/>
      <c r="SJL43" s="636"/>
      <c r="SJM43" s="636"/>
      <c r="SJN43" s="636"/>
      <c r="SJO43" s="636"/>
      <c r="SJP43" s="636"/>
      <c r="SJQ43" s="636"/>
      <c r="SJR43" s="636"/>
      <c r="SJS43" s="636"/>
      <c r="SJT43" s="636"/>
      <c r="SJU43" s="636"/>
      <c r="SJV43" s="636"/>
      <c r="SJW43" s="636"/>
      <c r="SJX43" s="636"/>
      <c r="SJY43" s="636"/>
      <c r="SJZ43" s="636"/>
      <c r="SKA43" s="636"/>
      <c r="SKB43" s="636"/>
      <c r="SKC43" s="636"/>
      <c r="SKD43" s="636"/>
      <c r="SKE43" s="636"/>
      <c r="SKF43" s="636"/>
      <c r="SKG43" s="636"/>
      <c r="SKH43" s="636"/>
      <c r="SKI43" s="636"/>
      <c r="SKJ43" s="636"/>
      <c r="SKK43" s="636"/>
      <c r="SKL43" s="636"/>
      <c r="SKM43" s="636"/>
      <c r="SKN43" s="636"/>
      <c r="SKO43" s="636"/>
      <c r="SKP43" s="636"/>
      <c r="SKQ43" s="636"/>
      <c r="SKR43" s="636"/>
      <c r="SKS43" s="636"/>
      <c r="SKT43" s="636"/>
      <c r="SKU43" s="636"/>
      <c r="SKV43" s="636"/>
      <c r="SKW43" s="636"/>
      <c r="SKX43" s="636"/>
      <c r="SKY43" s="636"/>
      <c r="SKZ43" s="636"/>
      <c r="SLA43" s="636"/>
      <c r="SLB43" s="636"/>
      <c r="SLC43" s="636"/>
      <c r="SLD43" s="636"/>
      <c r="SLE43" s="636"/>
      <c r="SLF43" s="636"/>
      <c r="SLG43" s="636"/>
      <c r="SLH43" s="636"/>
      <c r="SLI43" s="636"/>
      <c r="SLJ43" s="636"/>
      <c r="SLK43" s="636"/>
      <c r="SLL43" s="636"/>
      <c r="SLM43" s="636"/>
      <c r="SLN43" s="636"/>
      <c r="SLO43" s="636"/>
      <c r="SLP43" s="636"/>
      <c r="SLQ43" s="636"/>
      <c r="SLR43" s="636"/>
      <c r="SLS43" s="636"/>
      <c r="SLT43" s="636"/>
      <c r="SLU43" s="636"/>
      <c r="SLV43" s="636"/>
      <c r="SLW43" s="636"/>
      <c r="SLX43" s="636"/>
      <c r="SLY43" s="636"/>
      <c r="SLZ43" s="636"/>
      <c r="SMA43" s="636"/>
      <c r="SMB43" s="636"/>
      <c r="SMC43" s="636"/>
      <c r="SMD43" s="636"/>
      <c r="SME43" s="636"/>
      <c r="SMF43" s="636"/>
      <c r="SMG43" s="636"/>
      <c r="SMH43" s="636"/>
      <c r="SMI43" s="636"/>
      <c r="SMJ43" s="636"/>
      <c r="SMK43" s="636"/>
      <c r="SML43" s="636"/>
      <c r="SMM43" s="636"/>
      <c r="SMN43" s="636"/>
      <c r="SMO43" s="636"/>
      <c r="SMP43" s="636"/>
      <c r="SMQ43" s="636"/>
      <c r="SMR43" s="636"/>
      <c r="SMS43" s="636"/>
      <c r="SMT43" s="636"/>
      <c r="SMU43" s="636"/>
      <c r="SMV43" s="636"/>
      <c r="SMW43" s="636"/>
      <c r="SMX43" s="636"/>
      <c r="SMY43" s="636"/>
      <c r="SMZ43" s="636"/>
      <c r="SNA43" s="636"/>
      <c r="SNB43" s="636"/>
      <c r="SNC43" s="636"/>
      <c r="SND43" s="636"/>
      <c r="SNE43" s="636"/>
      <c r="SNF43" s="636"/>
      <c r="SNG43" s="636"/>
      <c r="SNH43" s="636"/>
      <c r="SNI43" s="636"/>
      <c r="SNJ43" s="636"/>
      <c r="SNK43" s="636"/>
      <c r="SNL43" s="636"/>
      <c r="SNM43" s="636"/>
      <c r="SNN43" s="636"/>
      <c r="SNO43" s="636"/>
      <c r="SNP43" s="636"/>
      <c r="SNQ43" s="636"/>
      <c r="SNR43" s="636"/>
      <c r="SNS43" s="636"/>
      <c r="SNT43" s="636"/>
      <c r="SNU43" s="636"/>
      <c r="SNV43" s="636"/>
      <c r="SNW43" s="636"/>
      <c r="SNX43" s="636"/>
      <c r="SNY43" s="636"/>
      <c r="SNZ43" s="636"/>
      <c r="SOA43" s="636"/>
      <c r="SOB43" s="636"/>
      <c r="SOC43" s="636"/>
      <c r="SOD43" s="636"/>
      <c r="SOE43" s="636"/>
      <c r="SOF43" s="636"/>
      <c r="SOG43" s="636"/>
      <c r="SOH43" s="636"/>
      <c r="SOI43" s="636"/>
      <c r="SOJ43" s="636"/>
      <c r="SOK43" s="636"/>
      <c r="SOL43" s="636"/>
      <c r="SOM43" s="636"/>
      <c r="SON43" s="636"/>
      <c r="SOO43" s="636"/>
      <c r="SOP43" s="636"/>
      <c r="SOQ43" s="636"/>
      <c r="SOR43" s="636"/>
      <c r="SOS43" s="636"/>
      <c r="SOT43" s="636"/>
      <c r="SOU43" s="636"/>
      <c r="SOV43" s="636"/>
      <c r="SOW43" s="636"/>
      <c r="SOX43" s="636"/>
      <c r="SOY43" s="636"/>
      <c r="SOZ43" s="636"/>
      <c r="SPA43" s="636"/>
      <c r="SPB43" s="636"/>
      <c r="SPC43" s="636"/>
      <c r="SPD43" s="636"/>
      <c r="SPE43" s="636"/>
      <c r="SPF43" s="636"/>
      <c r="SPG43" s="636"/>
      <c r="SPH43" s="636"/>
      <c r="SPI43" s="636"/>
      <c r="SPJ43" s="636"/>
      <c r="SPK43" s="636"/>
      <c r="SPL43" s="636"/>
      <c r="SPM43" s="636"/>
      <c r="SPN43" s="636"/>
      <c r="SPO43" s="636"/>
      <c r="SPP43" s="636"/>
      <c r="SPQ43" s="636"/>
      <c r="SPR43" s="636"/>
      <c r="SPS43" s="636"/>
      <c r="SPT43" s="636"/>
      <c r="SPU43" s="636"/>
      <c r="SPV43" s="636"/>
      <c r="SPW43" s="636"/>
      <c r="SPX43" s="636"/>
      <c r="SPY43" s="636"/>
      <c r="SPZ43" s="636"/>
      <c r="SQA43" s="636"/>
      <c r="SQB43" s="636"/>
      <c r="SQC43" s="636"/>
      <c r="SQD43" s="636"/>
      <c r="SQE43" s="636"/>
      <c r="SQF43" s="636"/>
      <c r="SQG43" s="636"/>
      <c r="SQH43" s="636"/>
      <c r="SQI43" s="636"/>
      <c r="SQJ43" s="636"/>
      <c r="SQK43" s="636"/>
      <c r="SQL43" s="636"/>
      <c r="SQM43" s="636"/>
      <c r="SQN43" s="636"/>
      <c r="SQO43" s="636"/>
      <c r="SQP43" s="636"/>
      <c r="SQQ43" s="636"/>
      <c r="SQR43" s="636"/>
      <c r="SQS43" s="636"/>
      <c r="SQT43" s="636"/>
      <c r="SQU43" s="636"/>
      <c r="SQV43" s="636"/>
      <c r="SQW43" s="636"/>
      <c r="SQX43" s="636"/>
      <c r="SQY43" s="636"/>
      <c r="SQZ43" s="636"/>
      <c r="SRA43" s="636"/>
      <c r="SRB43" s="636"/>
      <c r="SRC43" s="636"/>
      <c r="SRD43" s="636"/>
      <c r="SRE43" s="636"/>
      <c r="SRF43" s="636"/>
      <c r="SRG43" s="636"/>
      <c r="SRH43" s="636"/>
      <c r="SRI43" s="636"/>
      <c r="SRJ43" s="636"/>
      <c r="SRK43" s="636"/>
      <c r="SRL43" s="636"/>
      <c r="SRM43" s="636"/>
      <c r="SRN43" s="636"/>
      <c r="SRO43" s="636"/>
      <c r="SRP43" s="636"/>
      <c r="SRQ43" s="636"/>
      <c r="SRR43" s="636"/>
      <c r="SRS43" s="636"/>
      <c r="SRT43" s="636"/>
      <c r="SRU43" s="636"/>
      <c r="SRV43" s="636"/>
      <c r="SRW43" s="636"/>
      <c r="SRX43" s="636"/>
      <c r="SRY43" s="636"/>
      <c r="SRZ43" s="636"/>
      <c r="SSA43" s="636"/>
      <c r="SSB43" s="636"/>
      <c r="SSC43" s="636"/>
      <c r="SSD43" s="636"/>
      <c r="SSE43" s="636"/>
      <c r="SSF43" s="636"/>
      <c r="SSG43" s="636"/>
      <c r="SSH43" s="636"/>
      <c r="SSI43" s="636"/>
      <c r="SSJ43" s="636"/>
      <c r="SSK43" s="636"/>
      <c r="SSL43" s="636"/>
      <c r="SSM43" s="636"/>
      <c r="SSN43" s="636"/>
      <c r="SSO43" s="636"/>
      <c r="SSP43" s="636"/>
      <c r="SSQ43" s="636"/>
      <c r="SSR43" s="636"/>
      <c r="SSS43" s="636"/>
      <c r="SST43" s="636"/>
      <c r="SSU43" s="636"/>
      <c r="SSV43" s="636"/>
      <c r="SSW43" s="636"/>
      <c r="SSX43" s="636"/>
      <c r="SSY43" s="636"/>
      <c r="SSZ43" s="636"/>
      <c r="STA43" s="636"/>
      <c r="STB43" s="636"/>
      <c r="STC43" s="636"/>
      <c r="STD43" s="636"/>
      <c r="STE43" s="636"/>
      <c r="STF43" s="636"/>
      <c r="STG43" s="636"/>
      <c r="STH43" s="636"/>
      <c r="STI43" s="636"/>
      <c r="STJ43" s="636"/>
      <c r="STK43" s="636"/>
      <c r="STL43" s="636"/>
      <c r="STM43" s="636"/>
      <c r="STN43" s="636"/>
      <c r="STO43" s="636"/>
      <c r="STP43" s="636"/>
      <c r="STQ43" s="636"/>
      <c r="STR43" s="636"/>
      <c r="STS43" s="636"/>
      <c r="STT43" s="636"/>
      <c r="STU43" s="636"/>
      <c r="STV43" s="636"/>
      <c r="STW43" s="636"/>
      <c r="STX43" s="636"/>
      <c r="STY43" s="636"/>
      <c r="STZ43" s="636"/>
      <c r="SUA43" s="636"/>
      <c r="SUB43" s="636"/>
      <c r="SUC43" s="636"/>
      <c r="SUD43" s="636"/>
      <c r="SUE43" s="636"/>
      <c r="SUF43" s="636"/>
      <c r="SUG43" s="636"/>
      <c r="SUH43" s="636"/>
      <c r="SUI43" s="636"/>
      <c r="SUJ43" s="636"/>
      <c r="SUK43" s="636"/>
      <c r="SUL43" s="636"/>
      <c r="SUM43" s="636"/>
      <c r="SUN43" s="636"/>
      <c r="SUO43" s="636"/>
      <c r="SUP43" s="636"/>
      <c r="SUQ43" s="636"/>
      <c r="SUR43" s="636"/>
      <c r="SUS43" s="636"/>
      <c r="SUT43" s="636"/>
      <c r="SUU43" s="636"/>
      <c r="SUV43" s="636"/>
      <c r="SUW43" s="636"/>
      <c r="SUX43" s="636"/>
      <c r="SUY43" s="636"/>
      <c r="SUZ43" s="636"/>
      <c r="SVA43" s="636"/>
      <c r="SVB43" s="636"/>
      <c r="SVC43" s="636"/>
      <c r="SVD43" s="636"/>
      <c r="SVE43" s="636"/>
      <c r="SVF43" s="636"/>
      <c r="SVG43" s="636"/>
      <c r="SVH43" s="636"/>
      <c r="SVI43" s="636"/>
      <c r="SVJ43" s="636"/>
      <c r="SVK43" s="636"/>
      <c r="SVL43" s="636"/>
      <c r="SVM43" s="636"/>
      <c r="SVN43" s="636"/>
      <c r="SVO43" s="636"/>
      <c r="SVP43" s="636"/>
      <c r="SVQ43" s="636"/>
      <c r="SVR43" s="636"/>
      <c r="SVS43" s="636"/>
      <c r="SVT43" s="636"/>
      <c r="SVU43" s="636"/>
      <c r="SVV43" s="636"/>
      <c r="SVW43" s="636"/>
      <c r="SVX43" s="636"/>
      <c r="SVY43" s="636"/>
      <c r="SVZ43" s="636"/>
      <c r="SWA43" s="636"/>
      <c r="SWB43" s="636"/>
      <c r="SWC43" s="636"/>
      <c r="SWD43" s="636"/>
      <c r="SWE43" s="636"/>
      <c r="SWF43" s="636"/>
      <c r="SWG43" s="636"/>
      <c r="SWH43" s="636"/>
      <c r="SWI43" s="636"/>
      <c r="SWJ43" s="636"/>
      <c r="SWK43" s="636"/>
      <c r="SWL43" s="636"/>
      <c r="SWM43" s="636"/>
      <c r="SWN43" s="636"/>
      <c r="SWO43" s="636"/>
      <c r="SWP43" s="636"/>
      <c r="SWQ43" s="636"/>
      <c r="SWR43" s="636"/>
      <c r="SWS43" s="636"/>
      <c r="SWT43" s="636"/>
      <c r="SWU43" s="636"/>
      <c r="SWV43" s="636"/>
      <c r="SWW43" s="636"/>
      <c r="SWX43" s="636"/>
      <c r="SWY43" s="636"/>
      <c r="SWZ43" s="636"/>
      <c r="SXA43" s="636"/>
      <c r="SXB43" s="636"/>
      <c r="SXC43" s="636"/>
      <c r="SXD43" s="636"/>
      <c r="SXE43" s="636"/>
      <c r="SXF43" s="636"/>
      <c r="SXG43" s="636"/>
      <c r="SXH43" s="636"/>
      <c r="SXI43" s="636"/>
      <c r="SXJ43" s="636"/>
      <c r="SXK43" s="636"/>
      <c r="SXL43" s="636"/>
      <c r="SXM43" s="636"/>
      <c r="SXN43" s="636"/>
      <c r="SXO43" s="636"/>
      <c r="SXP43" s="636"/>
      <c r="SXQ43" s="636"/>
      <c r="SXR43" s="636"/>
      <c r="SXS43" s="636"/>
      <c r="SXT43" s="636"/>
      <c r="SXU43" s="636"/>
      <c r="SXV43" s="636"/>
      <c r="SXW43" s="636"/>
      <c r="SXX43" s="636"/>
      <c r="SXY43" s="636"/>
      <c r="SXZ43" s="636"/>
      <c r="SYA43" s="636"/>
      <c r="SYB43" s="636"/>
      <c r="SYC43" s="636"/>
      <c r="SYD43" s="636"/>
      <c r="SYE43" s="636"/>
      <c r="SYF43" s="636"/>
      <c r="SYG43" s="636"/>
      <c r="SYH43" s="636"/>
      <c r="SYI43" s="636"/>
      <c r="SYJ43" s="636"/>
      <c r="SYK43" s="636"/>
      <c r="SYL43" s="636"/>
      <c r="SYM43" s="636"/>
      <c r="SYN43" s="636"/>
      <c r="SYO43" s="636"/>
      <c r="SYP43" s="636"/>
      <c r="SYQ43" s="636"/>
      <c r="SYR43" s="636"/>
      <c r="SYS43" s="636"/>
      <c r="SYT43" s="636"/>
      <c r="SYU43" s="636"/>
      <c r="SYV43" s="636"/>
      <c r="SYW43" s="636"/>
      <c r="SYX43" s="636"/>
      <c r="SYY43" s="636"/>
      <c r="SYZ43" s="636"/>
      <c r="SZA43" s="636"/>
      <c r="SZB43" s="636"/>
      <c r="SZC43" s="636"/>
      <c r="SZD43" s="636"/>
      <c r="SZE43" s="636"/>
      <c r="SZF43" s="636"/>
      <c r="SZG43" s="636"/>
      <c r="SZH43" s="636"/>
      <c r="SZI43" s="636"/>
      <c r="SZJ43" s="636"/>
      <c r="SZK43" s="636"/>
      <c r="SZL43" s="636"/>
      <c r="SZM43" s="636"/>
      <c r="SZN43" s="636"/>
      <c r="SZO43" s="636"/>
      <c r="SZP43" s="636"/>
      <c r="SZQ43" s="636"/>
      <c r="SZR43" s="636"/>
      <c r="SZS43" s="636"/>
      <c r="SZT43" s="636"/>
      <c r="SZU43" s="636"/>
      <c r="SZV43" s="636"/>
      <c r="SZW43" s="636"/>
      <c r="SZX43" s="636"/>
      <c r="SZY43" s="636"/>
      <c r="SZZ43" s="636"/>
      <c r="TAA43" s="636"/>
      <c r="TAB43" s="636"/>
      <c r="TAC43" s="636"/>
      <c r="TAD43" s="636"/>
      <c r="TAE43" s="636"/>
      <c r="TAF43" s="636"/>
      <c r="TAG43" s="636"/>
      <c r="TAH43" s="636"/>
      <c r="TAI43" s="636"/>
      <c r="TAJ43" s="636"/>
      <c r="TAK43" s="636"/>
      <c r="TAL43" s="636"/>
      <c r="TAM43" s="636"/>
      <c r="TAN43" s="636"/>
      <c r="TAO43" s="636"/>
      <c r="TAP43" s="636"/>
      <c r="TAQ43" s="636"/>
      <c r="TAR43" s="636"/>
      <c r="TAS43" s="636"/>
      <c r="TAT43" s="636"/>
      <c r="TAU43" s="636"/>
      <c r="TAV43" s="636"/>
      <c r="TAW43" s="636"/>
      <c r="TAX43" s="636"/>
      <c r="TAY43" s="636"/>
      <c r="TAZ43" s="636"/>
      <c r="TBA43" s="636"/>
      <c r="TBB43" s="636"/>
      <c r="TBC43" s="636"/>
      <c r="TBD43" s="636"/>
      <c r="TBE43" s="636"/>
      <c r="TBF43" s="636"/>
      <c r="TBG43" s="636"/>
      <c r="TBH43" s="636"/>
      <c r="TBI43" s="636"/>
      <c r="TBJ43" s="636"/>
      <c r="TBK43" s="636"/>
      <c r="TBL43" s="636"/>
      <c r="TBM43" s="636"/>
      <c r="TBN43" s="636"/>
      <c r="TBO43" s="636"/>
      <c r="TBP43" s="636"/>
      <c r="TBQ43" s="636"/>
      <c r="TBR43" s="636"/>
      <c r="TBS43" s="636"/>
      <c r="TBT43" s="636"/>
      <c r="TBU43" s="636"/>
      <c r="TBV43" s="636"/>
      <c r="TBW43" s="636"/>
      <c r="TBX43" s="636"/>
      <c r="TBY43" s="636"/>
      <c r="TBZ43" s="636"/>
      <c r="TCA43" s="636"/>
      <c r="TCB43" s="636"/>
      <c r="TCC43" s="636"/>
      <c r="TCD43" s="636"/>
      <c r="TCE43" s="636"/>
      <c r="TCF43" s="636"/>
      <c r="TCG43" s="636"/>
      <c r="TCH43" s="636"/>
      <c r="TCI43" s="636"/>
      <c r="TCJ43" s="636"/>
      <c r="TCK43" s="636"/>
      <c r="TCL43" s="636"/>
      <c r="TCM43" s="636"/>
      <c r="TCN43" s="636"/>
      <c r="TCO43" s="636"/>
      <c r="TCP43" s="636"/>
      <c r="TCQ43" s="636"/>
      <c r="TCR43" s="636"/>
      <c r="TCS43" s="636"/>
      <c r="TCT43" s="636"/>
      <c r="TCU43" s="636"/>
      <c r="TCV43" s="636"/>
      <c r="TCW43" s="636"/>
      <c r="TCX43" s="636"/>
      <c r="TCY43" s="636"/>
      <c r="TCZ43" s="636"/>
      <c r="TDA43" s="636"/>
      <c r="TDB43" s="636"/>
      <c r="TDC43" s="636"/>
      <c r="TDD43" s="636"/>
      <c r="TDE43" s="636"/>
      <c r="TDF43" s="636"/>
      <c r="TDG43" s="636"/>
      <c r="TDH43" s="636"/>
      <c r="TDI43" s="636"/>
      <c r="TDJ43" s="636"/>
      <c r="TDK43" s="636"/>
      <c r="TDL43" s="636"/>
      <c r="TDM43" s="636"/>
      <c r="TDN43" s="636"/>
      <c r="TDO43" s="636"/>
      <c r="TDP43" s="636"/>
      <c r="TDQ43" s="636"/>
      <c r="TDR43" s="636"/>
      <c r="TDS43" s="636"/>
      <c r="TDT43" s="636"/>
      <c r="TDU43" s="636"/>
      <c r="TDV43" s="636"/>
      <c r="TDW43" s="636"/>
      <c r="TDX43" s="636"/>
      <c r="TDY43" s="636"/>
      <c r="TDZ43" s="636"/>
      <c r="TEA43" s="636"/>
      <c r="TEB43" s="636"/>
      <c r="TEC43" s="636"/>
      <c r="TED43" s="636"/>
      <c r="TEE43" s="636"/>
      <c r="TEF43" s="636"/>
      <c r="TEG43" s="636"/>
      <c r="TEH43" s="636"/>
      <c r="TEI43" s="636"/>
      <c r="TEJ43" s="636"/>
      <c r="TEK43" s="636"/>
      <c r="TEL43" s="636"/>
      <c r="TEM43" s="636"/>
      <c r="TEN43" s="636"/>
      <c r="TEO43" s="636"/>
      <c r="TEP43" s="636"/>
      <c r="TEQ43" s="636"/>
      <c r="TER43" s="636"/>
      <c r="TES43" s="636"/>
      <c r="TET43" s="636"/>
      <c r="TEU43" s="636"/>
      <c r="TEV43" s="636"/>
      <c r="TEW43" s="636"/>
      <c r="TEX43" s="636"/>
      <c r="TEY43" s="636"/>
      <c r="TEZ43" s="636"/>
      <c r="TFA43" s="636"/>
      <c r="TFB43" s="636"/>
      <c r="TFC43" s="636"/>
      <c r="TFD43" s="636"/>
      <c r="TFE43" s="636"/>
      <c r="TFF43" s="636"/>
      <c r="TFG43" s="636"/>
      <c r="TFH43" s="636"/>
      <c r="TFI43" s="636"/>
      <c r="TFJ43" s="636"/>
      <c r="TFK43" s="636"/>
      <c r="TFL43" s="636"/>
      <c r="TFM43" s="636"/>
      <c r="TFN43" s="636"/>
      <c r="TFO43" s="636"/>
      <c r="TFP43" s="636"/>
      <c r="TFQ43" s="636"/>
      <c r="TFR43" s="636"/>
      <c r="TFS43" s="636"/>
      <c r="TFT43" s="636"/>
      <c r="TFU43" s="636"/>
      <c r="TFV43" s="636"/>
      <c r="TFW43" s="636"/>
      <c r="TFX43" s="636"/>
      <c r="TFY43" s="636"/>
      <c r="TFZ43" s="636"/>
      <c r="TGA43" s="636"/>
      <c r="TGB43" s="636"/>
      <c r="TGC43" s="636"/>
      <c r="TGD43" s="636"/>
      <c r="TGE43" s="636"/>
      <c r="TGF43" s="636"/>
      <c r="TGG43" s="636"/>
      <c r="TGH43" s="636"/>
      <c r="TGI43" s="636"/>
      <c r="TGJ43" s="636"/>
      <c r="TGK43" s="636"/>
      <c r="TGL43" s="636"/>
      <c r="TGM43" s="636"/>
      <c r="TGN43" s="636"/>
      <c r="TGO43" s="636"/>
      <c r="TGP43" s="636"/>
      <c r="TGQ43" s="636"/>
      <c r="TGR43" s="636"/>
      <c r="TGS43" s="636"/>
      <c r="TGT43" s="636"/>
      <c r="TGU43" s="636"/>
      <c r="TGV43" s="636"/>
      <c r="TGW43" s="636"/>
      <c r="TGX43" s="636"/>
      <c r="TGY43" s="636"/>
      <c r="TGZ43" s="636"/>
      <c r="THA43" s="636"/>
      <c r="THB43" s="636"/>
      <c r="THC43" s="636"/>
      <c r="THD43" s="636"/>
      <c r="THE43" s="636"/>
      <c r="THF43" s="636"/>
      <c r="THG43" s="636"/>
      <c r="THH43" s="636"/>
      <c r="THI43" s="636"/>
      <c r="THJ43" s="636"/>
      <c r="THK43" s="636"/>
      <c r="THL43" s="636"/>
      <c r="THM43" s="636"/>
      <c r="THN43" s="636"/>
      <c r="THO43" s="636"/>
      <c r="THP43" s="636"/>
      <c r="THQ43" s="636"/>
      <c r="THR43" s="636"/>
      <c r="THS43" s="636"/>
      <c r="THT43" s="636"/>
      <c r="THU43" s="636"/>
      <c r="THV43" s="636"/>
      <c r="THW43" s="636"/>
      <c r="THX43" s="636"/>
      <c r="THY43" s="636"/>
      <c r="THZ43" s="636"/>
      <c r="TIA43" s="636"/>
      <c r="TIB43" s="636"/>
      <c r="TIC43" s="636"/>
      <c r="TID43" s="636"/>
      <c r="TIE43" s="636"/>
      <c r="TIF43" s="636"/>
      <c r="TIG43" s="636"/>
      <c r="TIH43" s="636"/>
      <c r="TII43" s="636"/>
      <c r="TIJ43" s="636"/>
      <c r="TIK43" s="636"/>
      <c r="TIL43" s="636"/>
      <c r="TIM43" s="636"/>
      <c r="TIN43" s="636"/>
      <c r="TIO43" s="636"/>
      <c r="TIP43" s="636"/>
      <c r="TIQ43" s="636"/>
      <c r="TIR43" s="636"/>
      <c r="TIS43" s="636"/>
      <c r="TIT43" s="636"/>
      <c r="TIU43" s="636"/>
      <c r="TIV43" s="636"/>
      <c r="TIW43" s="636"/>
      <c r="TIX43" s="636"/>
      <c r="TIY43" s="636"/>
      <c r="TIZ43" s="636"/>
      <c r="TJA43" s="636"/>
      <c r="TJB43" s="636"/>
      <c r="TJC43" s="636"/>
      <c r="TJD43" s="636"/>
      <c r="TJE43" s="636"/>
      <c r="TJF43" s="636"/>
      <c r="TJG43" s="636"/>
      <c r="TJH43" s="636"/>
      <c r="TJI43" s="636"/>
      <c r="TJJ43" s="636"/>
      <c r="TJK43" s="636"/>
      <c r="TJL43" s="636"/>
      <c r="TJM43" s="636"/>
      <c r="TJN43" s="636"/>
      <c r="TJO43" s="636"/>
      <c r="TJP43" s="636"/>
      <c r="TJQ43" s="636"/>
      <c r="TJR43" s="636"/>
      <c r="TJS43" s="636"/>
      <c r="TJT43" s="636"/>
      <c r="TJU43" s="636"/>
      <c r="TJV43" s="636"/>
      <c r="TJW43" s="636"/>
      <c r="TJX43" s="636"/>
      <c r="TJY43" s="636"/>
      <c r="TJZ43" s="636"/>
      <c r="TKA43" s="636"/>
      <c r="TKB43" s="636"/>
      <c r="TKC43" s="636"/>
      <c r="TKD43" s="636"/>
      <c r="TKE43" s="636"/>
      <c r="TKF43" s="636"/>
      <c r="TKG43" s="636"/>
      <c r="TKH43" s="636"/>
      <c r="TKI43" s="636"/>
      <c r="TKJ43" s="636"/>
      <c r="TKK43" s="636"/>
      <c r="TKL43" s="636"/>
      <c r="TKM43" s="636"/>
      <c r="TKN43" s="636"/>
      <c r="TKO43" s="636"/>
      <c r="TKP43" s="636"/>
      <c r="TKQ43" s="636"/>
      <c r="TKR43" s="636"/>
      <c r="TKS43" s="636"/>
      <c r="TKT43" s="636"/>
      <c r="TKU43" s="636"/>
      <c r="TKV43" s="636"/>
      <c r="TKW43" s="636"/>
      <c r="TKX43" s="636"/>
      <c r="TKY43" s="636"/>
      <c r="TKZ43" s="636"/>
      <c r="TLA43" s="636"/>
      <c r="TLB43" s="636"/>
      <c r="TLC43" s="636"/>
      <c r="TLD43" s="636"/>
      <c r="TLE43" s="636"/>
      <c r="TLF43" s="636"/>
      <c r="TLG43" s="636"/>
      <c r="TLH43" s="636"/>
      <c r="TLI43" s="636"/>
      <c r="TLJ43" s="636"/>
      <c r="TLK43" s="636"/>
      <c r="TLL43" s="636"/>
      <c r="TLM43" s="636"/>
      <c r="TLN43" s="636"/>
      <c r="TLO43" s="636"/>
      <c r="TLP43" s="636"/>
      <c r="TLQ43" s="636"/>
      <c r="TLR43" s="636"/>
      <c r="TLS43" s="636"/>
      <c r="TLT43" s="636"/>
      <c r="TLU43" s="636"/>
      <c r="TLV43" s="636"/>
      <c r="TLW43" s="636"/>
      <c r="TLX43" s="636"/>
      <c r="TLY43" s="636"/>
      <c r="TLZ43" s="636"/>
      <c r="TMA43" s="636"/>
      <c r="TMB43" s="636"/>
      <c r="TMC43" s="636"/>
      <c r="TMD43" s="636"/>
      <c r="TME43" s="636"/>
      <c r="TMF43" s="636"/>
      <c r="TMG43" s="636"/>
      <c r="TMH43" s="636"/>
      <c r="TMI43" s="636"/>
      <c r="TMJ43" s="636"/>
      <c r="TMK43" s="636"/>
      <c r="TML43" s="636"/>
      <c r="TMM43" s="636"/>
      <c r="TMN43" s="636"/>
      <c r="TMO43" s="636"/>
      <c r="TMP43" s="636"/>
      <c r="TMQ43" s="636"/>
      <c r="TMR43" s="636"/>
      <c r="TMS43" s="636"/>
      <c r="TMT43" s="636"/>
      <c r="TMU43" s="636"/>
      <c r="TMV43" s="636"/>
      <c r="TMW43" s="636"/>
      <c r="TMX43" s="636"/>
      <c r="TMY43" s="636"/>
      <c r="TMZ43" s="636"/>
      <c r="TNA43" s="636"/>
      <c r="TNB43" s="636"/>
      <c r="TNC43" s="636"/>
      <c r="TND43" s="636"/>
      <c r="TNE43" s="636"/>
      <c r="TNF43" s="636"/>
      <c r="TNG43" s="636"/>
      <c r="TNH43" s="636"/>
      <c r="TNI43" s="636"/>
      <c r="TNJ43" s="636"/>
      <c r="TNK43" s="636"/>
      <c r="TNL43" s="636"/>
      <c r="TNM43" s="636"/>
      <c r="TNN43" s="636"/>
      <c r="TNO43" s="636"/>
      <c r="TNP43" s="636"/>
      <c r="TNQ43" s="636"/>
      <c r="TNR43" s="636"/>
      <c r="TNS43" s="636"/>
      <c r="TNT43" s="636"/>
      <c r="TNU43" s="636"/>
      <c r="TNV43" s="636"/>
      <c r="TNW43" s="636"/>
      <c r="TNX43" s="636"/>
      <c r="TNY43" s="636"/>
      <c r="TNZ43" s="636"/>
      <c r="TOA43" s="636"/>
      <c r="TOB43" s="636"/>
      <c r="TOC43" s="636"/>
      <c r="TOD43" s="636"/>
      <c r="TOE43" s="636"/>
      <c r="TOF43" s="636"/>
      <c r="TOG43" s="636"/>
      <c r="TOH43" s="636"/>
      <c r="TOI43" s="636"/>
      <c r="TOJ43" s="636"/>
      <c r="TOK43" s="636"/>
      <c r="TOL43" s="636"/>
      <c r="TOM43" s="636"/>
      <c r="TON43" s="636"/>
      <c r="TOO43" s="636"/>
      <c r="TOP43" s="636"/>
      <c r="TOQ43" s="636"/>
      <c r="TOR43" s="636"/>
      <c r="TOS43" s="636"/>
      <c r="TOT43" s="636"/>
      <c r="TOU43" s="636"/>
      <c r="TOV43" s="636"/>
      <c r="TOW43" s="636"/>
      <c r="TOX43" s="636"/>
      <c r="TOY43" s="636"/>
      <c r="TOZ43" s="636"/>
      <c r="TPA43" s="636"/>
      <c r="TPB43" s="636"/>
      <c r="TPC43" s="636"/>
      <c r="TPD43" s="636"/>
      <c r="TPE43" s="636"/>
      <c r="TPF43" s="636"/>
      <c r="TPG43" s="636"/>
      <c r="TPH43" s="636"/>
      <c r="TPI43" s="636"/>
      <c r="TPJ43" s="636"/>
      <c r="TPK43" s="636"/>
      <c r="TPL43" s="636"/>
      <c r="TPM43" s="636"/>
      <c r="TPN43" s="636"/>
      <c r="TPO43" s="636"/>
      <c r="TPP43" s="636"/>
      <c r="TPQ43" s="636"/>
      <c r="TPR43" s="636"/>
      <c r="TPS43" s="636"/>
      <c r="TPT43" s="636"/>
      <c r="TPU43" s="636"/>
      <c r="TPV43" s="636"/>
      <c r="TPW43" s="636"/>
      <c r="TPX43" s="636"/>
      <c r="TPY43" s="636"/>
      <c r="TPZ43" s="636"/>
      <c r="TQA43" s="636"/>
      <c r="TQB43" s="636"/>
      <c r="TQC43" s="636"/>
      <c r="TQD43" s="636"/>
      <c r="TQE43" s="636"/>
      <c r="TQF43" s="636"/>
      <c r="TQG43" s="636"/>
      <c r="TQH43" s="636"/>
      <c r="TQI43" s="636"/>
      <c r="TQJ43" s="636"/>
      <c r="TQK43" s="636"/>
      <c r="TQL43" s="636"/>
      <c r="TQM43" s="636"/>
      <c r="TQN43" s="636"/>
      <c r="TQO43" s="636"/>
      <c r="TQP43" s="636"/>
      <c r="TQQ43" s="636"/>
      <c r="TQR43" s="636"/>
      <c r="TQS43" s="636"/>
      <c r="TQT43" s="636"/>
      <c r="TQU43" s="636"/>
      <c r="TQV43" s="636"/>
      <c r="TQW43" s="636"/>
      <c r="TQX43" s="636"/>
      <c r="TQY43" s="636"/>
      <c r="TQZ43" s="636"/>
      <c r="TRA43" s="636"/>
      <c r="TRB43" s="636"/>
      <c r="TRC43" s="636"/>
      <c r="TRD43" s="636"/>
      <c r="TRE43" s="636"/>
      <c r="TRF43" s="636"/>
      <c r="TRG43" s="636"/>
      <c r="TRH43" s="636"/>
      <c r="TRI43" s="636"/>
      <c r="TRJ43" s="636"/>
      <c r="TRK43" s="636"/>
      <c r="TRL43" s="636"/>
      <c r="TRM43" s="636"/>
      <c r="TRN43" s="636"/>
      <c r="TRO43" s="636"/>
      <c r="TRP43" s="636"/>
      <c r="TRQ43" s="636"/>
      <c r="TRR43" s="636"/>
      <c r="TRS43" s="636"/>
      <c r="TRT43" s="636"/>
      <c r="TRU43" s="636"/>
      <c r="TRV43" s="636"/>
      <c r="TRW43" s="636"/>
      <c r="TRX43" s="636"/>
      <c r="TRY43" s="636"/>
      <c r="TRZ43" s="636"/>
      <c r="TSA43" s="636"/>
      <c r="TSB43" s="636"/>
      <c r="TSC43" s="636"/>
      <c r="TSD43" s="636"/>
      <c r="TSE43" s="636"/>
      <c r="TSF43" s="636"/>
      <c r="TSG43" s="636"/>
      <c r="TSH43" s="636"/>
      <c r="TSI43" s="636"/>
      <c r="TSJ43" s="636"/>
      <c r="TSK43" s="636"/>
      <c r="TSL43" s="636"/>
      <c r="TSM43" s="636"/>
      <c r="TSN43" s="636"/>
      <c r="TSO43" s="636"/>
      <c r="TSP43" s="636"/>
      <c r="TSQ43" s="636"/>
      <c r="TSR43" s="636"/>
      <c r="TSS43" s="636"/>
      <c r="TST43" s="636"/>
      <c r="TSU43" s="636"/>
      <c r="TSV43" s="636"/>
      <c r="TSW43" s="636"/>
      <c r="TSX43" s="636"/>
      <c r="TSY43" s="636"/>
      <c r="TSZ43" s="636"/>
      <c r="TTA43" s="636"/>
      <c r="TTB43" s="636"/>
      <c r="TTC43" s="636"/>
      <c r="TTD43" s="636"/>
      <c r="TTE43" s="636"/>
      <c r="TTF43" s="636"/>
      <c r="TTG43" s="636"/>
      <c r="TTH43" s="636"/>
      <c r="TTI43" s="636"/>
      <c r="TTJ43" s="636"/>
      <c r="TTK43" s="636"/>
      <c r="TTL43" s="636"/>
      <c r="TTM43" s="636"/>
      <c r="TTN43" s="636"/>
      <c r="TTO43" s="636"/>
      <c r="TTP43" s="636"/>
      <c r="TTQ43" s="636"/>
      <c r="TTR43" s="636"/>
      <c r="TTS43" s="636"/>
      <c r="TTT43" s="636"/>
      <c r="TTU43" s="636"/>
      <c r="TTV43" s="636"/>
      <c r="TTW43" s="636"/>
      <c r="TTX43" s="636"/>
      <c r="TTY43" s="636"/>
      <c r="TTZ43" s="636"/>
      <c r="TUA43" s="636"/>
      <c r="TUB43" s="636"/>
      <c r="TUC43" s="636"/>
      <c r="TUD43" s="636"/>
      <c r="TUE43" s="636"/>
      <c r="TUF43" s="636"/>
      <c r="TUG43" s="636"/>
      <c r="TUH43" s="636"/>
      <c r="TUI43" s="636"/>
      <c r="TUJ43" s="636"/>
      <c r="TUK43" s="636"/>
      <c r="TUL43" s="636"/>
      <c r="TUM43" s="636"/>
      <c r="TUN43" s="636"/>
      <c r="TUO43" s="636"/>
      <c r="TUP43" s="636"/>
      <c r="TUQ43" s="636"/>
      <c r="TUR43" s="636"/>
      <c r="TUS43" s="636"/>
      <c r="TUT43" s="636"/>
      <c r="TUU43" s="636"/>
      <c r="TUV43" s="636"/>
      <c r="TUW43" s="636"/>
      <c r="TUX43" s="636"/>
      <c r="TUY43" s="636"/>
      <c r="TUZ43" s="636"/>
      <c r="TVA43" s="636"/>
      <c r="TVB43" s="636"/>
      <c r="TVC43" s="636"/>
      <c r="TVD43" s="636"/>
      <c r="TVE43" s="636"/>
      <c r="TVF43" s="636"/>
      <c r="TVG43" s="636"/>
      <c r="TVH43" s="636"/>
      <c r="TVI43" s="636"/>
      <c r="TVJ43" s="636"/>
      <c r="TVK43" s="636"/>
      <c r="TVL43" s="636"/>
      <c r="TVM43" s="636"/>
      <c r="TVN43" s="636"/>
      <c r="TVO43" s="636"/>
      <c r="TVP43" s="636"/>
      <c r="TVQ43" s="636"/>
      <c r="TVR43" s="636"/>
      <c r="TVS43" s="636"/>
      <c r="TVT43" s="636"/>
      <c r="TVU43" s="636"/>
      <c r="TVV43" s="636"/>
      <c r="TVW43" s="636"/>
      <c r="TVX43" s="636"/>
      <c r="TVY43" s="636"/>
      <c r="TVZ43" s="636"/>
      <c r="TWA43" s="636"/>
      <c r="TWB43" s="636"/>
      <c r="TWC43" s="636"/>
      <c r="TWD43" s="636"/>
      <c r="TWE43" s="636"/>
      <c r="TWF43" s="636"/>
      <c r="TWG43" s="636"/>
      <c r="TWH43" s="636"/>
      <c r="TWI43" s="636"/>
      <c r="TWJ43" s="636"/>
      <c r="TWK43" s="636"/>
      <c r="TWL43" s="636"/>
      <c r="TWM43" s="636"/>
      <c r="TWN43" s="636"/>
      <c r="TWO43" s="636"/>
      <c r="TWP43" s="636"/>
      <c r="TWQ43" s="636"/>
      <c r="TWR43" s="636"/>
      <c r="TWS43" s="636"/>
      <c r="TWT43" s="636"/>
      <c r="TWU43" s="636"/>
      <c r="TWV43" s="636"/>
      <c r="TWW43" s="636"/>
      <c r="TWX43" s="636"/>
      <c r="TWY43" s="636"/>
      <c r="TWZ43" s="636"/>
      <c r="TXA43" s="636"/>
      <c r="TXB43" s="636"/>
      <c r="TXC43" s="636"/>
      <c r="TXD43" s="636"/>
      <c r="TXE43" s="636"/>
      <c r="TXF43" s="636"/>
      <c r="TXG43" s="636"/>
      <c r="TXH43" s="636"/>
      <c r="TXI43" s="636"/>
      <c r="TXJ43" s="636"/>
      <c r="TXK43" s="636"/>
      <c r="TXL43" s="636"/>
      <c r="TXM43" s="636"/>
      <c r="TXN43" s="636"/>
      <c r="TXO43" s="636"/>
      <c r="TXP43" s="636"/>
      <c r="TXQ43" s="636"/>
      <c r="TXR43" s="636"/>
      <c r="TXS43" s="636"/>
      <c r="TXT43" s="636"/>
      <c r="TXU43" s="636"/>
      <c r="TXV43" s="636"/>
      <c r="TXW43" s="636"/>
      <c r="TXX43" s="636"/>
      <c r="TXY43" s="636"/>
      <c r="TXZ43" s="636"/>
      <c r="TYA43" s="636"/>
      <c r="TYB43" s="636"/>
      <c r="TYC43" s="636"/>
      <c r="TYD43" s="636"/>
      <c r="TYE43" s="636"/>
      <c r="TYF43" s="636"/>
      <c r="TYG43" s="636"/>
      <c r="TYH43" s="636"/>
      <c r="TYI43" s="636"/>
      <c r="TYJ43" s="636"/>
      <c r="TYK43" s="636"/>
      <c r="TYL43" s="636"/>
      <c r="TYM43" s="636"/>
      <c r="TYN43" s="636"/>
      <c r="TYO43" s="636"/>
      <c r="TYP43" s="636"/>
      <c r="TYQ43" s="636"/>
      <c r="TYR43" s="636"/>
      <c r="TYS43" s="636"/>
      <c r="TYT43" s="636"/>
      <c r="TYU43" s="636"/>
      <c r="TYV43" s="636"/>
      <c r="TYW43" s="636"/>
      <c r="TYX43" s="636"/>
      <c r="TYY43" s="636"/>
      <c r="TYZ43" s="636"/>
      <c r="TZA43" s="636"/>
      <c r="TZB43" s="636"/>
      <c r="TZC43" s="636"/>
      <c r="TZD43" s="636"/>
      <c r="TZE43" s="636"/>
      <c r="TZF43" s="636"/>
      <c r="TZG43" s="636"/>
      <c r="TZH43" s="636"/>
      <c r="TZI43" s="636"/>
      <c r="TZJ43" s="636"/>
      <c r="TZK43" s="636"/>
      <c r="TZL43" s="636"/>
      <c r="TZM43" s="636"/>
      <c r="TZN43" s="636"/>
      <c r="TZO43" s="636"/>
      <c r="TZP43" s="636"/>
      <c r="TZQ43" s="636"/>
      <c r="TZR43" s="636"/>
      <c r="TZS43" s="636"/>
      <c r="TZT43" s="636"/>
      <c r="TZU43" s="636"/>
      <c r="TZV43" s="636"/>
      <c r="TZW43" s="636"/>
      <c r="TZX43" s="636"/>
      <c r="TZY43" s="636"/>
      <c r="TZZ43" s="636"/>
      <c r="UAA43" s="636"/>
      <c r="UAB43" s="636"/>
      <c r="UAC43" s="636"/>
      <c r="UAD43" s="636"/>
      <c r="UAE43" s="636"/>
      <c r="UAF43" s="636"/>
      <c r="UAG43" s="636"/>
      <c r="UAH43" s="636"/>
      <c r="UAI43" s="636"/>
      <c r="UAJ43" s="636"/>
      <c r="UAK43" s="636"/>
      <c r="UAL43" s="636"/>
      <c r="UAM43" s="636"/>
      <c r="UAN43" s="636"/>
      <c r="UAO43" s="636"/>
      <c r="UAP43" s="636"/>
      <c r="UAQ43" s="636"/>
      <c r="UAR43" s="636"/>
      <c r="UAS43" s="636"/>
      <c r="UAT43" s="636"/>
      <c r="UAU43" s="636"/>
      <c r="UAV43" s="636"/>
      <c r="UAW43" s="636"/>
      <c r="UAX43" s="636"/>
      <c r="UAY43" s="636"/>
      <c r="UAZ43" s="636"/>
      <c r="UBA43" s="636"/>
      <c r="UBB43" s="636"/>
      <c r="UBC43" s="636"/>
      <c r="UBD43" s="636"/>
      <c r="UBE43" s="636"/>
      <c r="UBF43" s="636"/>
      <c r="UBG43" s="636"/>
      <c r="UBH43" s="636"/>
      <c r="UBI43" s="636"/>
      <c r="UBJ43" s="636"/>
      <c r="UBK43" s="636"/>
      <c r="UBL43" s="636"/>
      <c r="UBM43" s="636"/>
      <c r="UBN43" s="636"/>
      <c r="UBO43" s="636"/>
      <c r="UBP43" s="636"/>
      <c r="UBQ43" s="636"/>
      <c r="UBR43" s="636"/>
      <c r="UBS43" s="636"/>
      <c r="UBT43" s="636"/>
      <c r="UBU43" s="636"/>
      <c r="UBV43" s="636"/>
      <c r="UBW43" s="636"/>
      <c r="UBX43" s="636"/>
      <c r="UBY43" s="636"/>
      <c r="UBZ43" s="636"/>
      <c r="UCA43" s="636"/>
      <c r="UCB43" s="636"/>
      <c r="UCC43" s="636"/>
      <c r="UCD43" s="636"/>
      <c r="UCE43" s="636"/>
      <c r="UCF43" s="636"/>
      <c r="UCG43" s="636"/>
      <c r="UCH43" s="636"/>
      <c r="UCI43" s="636"/>
      <c r="UCJ43" s="636"/>
      <c r="UCK43" s="636"/>
      <c r="UCL43" s="636"/>
      <c r="UCM43" s="636"/>
      <c r="UCN43" s="636"/>
      <c r="UCO43" s="636"/>
      <c r="UCP43" s="636"/>
      <c r="UCQ43" s="636"/>
      <c r="UCR43" s="636"/>
      <c r="UCS43" s="636"/>
      <c r="UCT43" s="636"/>
      <c r="UCU43" s="636"/>
      <c r="UCV43" s="636"/>
      <c r="UCW43" s="636"/>
      <c r="UCX43" s="636"/>
      <c r="UCY43" s="636"/>
      <c r="UCZ43" s="636"/>
      <c r="UDA43" s="636"/>
      <c r="UDB43" s="636"/>
      <c r="UDC43" s="636"/>
      <c r="UDD43" s="636"/>
      <c r="UDE43" s="636"/>
      <c r="UDF43" s="636"/>
      <c r="UDG43" s="636"/>
      <c r="UDH43" s="636"/>
      <c r="UDI43" s="636"/>
      <c r="UDJ43" s="636"/>
      <c r="UDK43" s="636"/>
      <c r="UDL43" s="636"/>
      <c r="UDM43" s="636"/>
      <c r="UDN43" s="636"/>
      <c r="UDO43" s="636"/>
      <c r="UDP43" s="636"/>
      <c r="UDQ43" s="636"/>
      <c r="UDR43" s="636"/>
      <c r="UDS43" s="636"/>
      <c r="UDT43" s="636"/>
      <c r="UDU43" s="636"/>
      <c r="UDV43" s="636"/>
      <c r="UDW43" s="636"/>
      <c r="UDX43" s="636"/>
      <c r="UDY43" s="636"/>
      <c r="UDZ43" s="636"/>
      <c r="UEA43" s="636"/>
      <c r="UEB43" s="636"/>
      <c r="UEC43" s="636"/>
      <c r="UED43" s="636"/>
      <c r="UEE43" s="636"/>
      <c r="UEF43" s="636"/>
      <c r="UEG43" s="636"/>
      <c r="UEH43" s="636"/>
      <c r="UEI43" s="636"/>
      <c r="UEJ43" s="636"/>
      <c r="UEK43" s="636"/>
      <c r="UEL43" s="636"/>
      <c r="UEM43" s="636"/>
      <c r="UEN43" s="636"/>
      <c r="UEO43" s="636"/>
      <c r="UEP43" s="636"/>
      <c r="UEQ43" s="636"/>
      <c r="UER43" s="636"/>
      <c r="UES43" s="636"/>
      <c r="UET43" s="636"/>
      <c r="UEU43" s="636"/>
      <c r="UEV43" s="636"/>
      <c r="UEW43" s="636"/>
      <c r="UEX43" s="636"/>
      <c r="UEY43" s="636"/>
      <c r="UEZ43" s="636"/>
      <c r="UFA43" s="636"/>
      <c r="UFB43" s="636"/>
      <c r="UFC43" s="636"/>
      <c r="UFD43" s="636"/>
      <c r="UFE43" s="636"/>
      <c r="UFF43" s="636"/>
      <c r="UFG43" s="636"/>
      <c r="UFH43" s="636"/>
      <c r="UFI43" s="636"/>
      <c r="UFJ43" s="636"/>
      <c r="UFK43" s="636"/>
      <c r="UFL43" s="636"/>
      <c r="UFM43" s="636"/>
      <c r="UFN43" s="636"/>
      <c r="UFO43" s="636"/>
      <c r="UFP43" s="636"/>
      <c r="UFQ43" s="636"/>
      <c r="UFR43" s="636"/>
      <c r="UFS43" s="636"/>
      <c r="UFT43" s="636"/>
      <c r="UFU43" s="636"/>
      <c r="UFV43" s="636"/>
      <c r="UFW43" s="636"/>
      <c r="UFX43" s="636"/>
      <c r="UFY43" s="636"/>
      <c r="UFZ43" s="636"/>
      <c r="UGA43" s="636"/>
      <c r="UGB43" s="636"/>
      <c r="UGC43" s="636"/>
      <c r="UGD43" s="636"/>
      <c r="UGE43" s="636"/>
      <c r="UGF43" s="636"/>
      <c r="UGG43" s="636"/>
      <c r="UGH43" s="636"/>
      <c r="UGI43" s="636"/>
      <c r="UGJ43" s="636"/>
      <c r="UGK43" s="636"/>
      <c r="UGL43" s="636"/>
      <c r="UGM43" s="636"/>
      <c r="UGN43" s="636"/>
      <c r="UGO43" s="636"/>
      <c r="UGP43" s="636"/>
      <c r="UGQ43" s="636"/>
      <c r="UGR43" s="636"/>
      <c r="UGS43" s="636"/>
      <c r="UGT43" s="636"/>
      <c r="UGU43" s="636"/>
      <c r="UGV43" s="636"/>
      <c r="UGW43" s="636"/>
      <c r="UGX43" s="636"/>
      <c r="UGY43" s="636"/>
      <c r="UGZ43" s="636"/>
      <c r="UHA43" s="636"/>
      <c r="UHB43" s="636"/>
      <c r="UHC43" s="636"/>
      <c r="UHD43" s="636"/>
      <c r="UHE43" s="636"/>
      <c r="UHF43" s="636"/>
      <c r="UHG43" s="636"/>
      <c r="UHH43" s="636"/>
      <c r="UHI43" s="636"/>
      <c r="UHJ43" s="636"/>
      <c r="UHK43" s="636"/>
      <c r="UHL43" s="636"/>
      <c r="UHM43" s="636"/>
      <c r="UHN43" s="636"/>
      <c r="UHO43" s="636"/>
      <c r="UHP43" s="636"/>
      <c r="UHQ43" s="636"/>
      <c r="UHR43" s="636"/>
      <c r="UHS43" s="636"/>
      <c r="UHT43" s="636"/>
      <c r="UHU43" s="636"/>
      <c r="UHV43" s="636"/>
      <c r="UHW43" s="636"/>
      <c r="UHX43" s="636"/>
      <c r="UHY43" s="636"/>
      <c r="UHZ43" s="636"/>
      <c r="UIA43" s="636"/>
      <c r="UIB43" s="636"/>
      <c r="UIC43" s="636"/>
      <c r="UID43" s="636"/>
      <c r="UIE43" s="636"/>
      <c r="UIF43" s="636"/>
      <c r="UIG43" s="636"/>
      <c r="UIH43" s="636"/>
      <c r="UII43" s="636"/>
      <c r="UIJ43" s="636"/>
      <c r="UIK43" s="636"/>
      <c r="UIL43" s="636"/>
      <c r="UIM43" s="636"/>
      <c r="UIN43" s="636"/>
      <c r="UIO43" s="636"/>
      <c r="UIP43" s="636"/>
      <c r="UIQ43" s="636"/>
      <c r="UIR43" s="636"/>
      <c r="UIS43" s="636"/>
      <c r="UIT43" s="636"/>
      <c r="UIU43" s="636"/>
      <c r="UIV43" s="636"/>
      <c r="UIW43" s="636"/>
      <c r="UIX43" s="636"/>
      <c r="UIY43" s="636"/>
      <c r="UIZ43" s="636"/>
      <c r="UJA43" s="636"/>
      <c r="UJB43" s="636"/>
      <c r="UJC43" s="636"/>
      <c r="UJD43" s="636"/>
      <c r="UJE43" s="636"/>
      <c r="UJF43" s="636"/>
      <c r="UJG43" s="636"/>
      <c r="UJH43" s="636"/>
      <c r="UJI43" s="636"/>
      <c r="UJJ43" s="636"/>
      <c r="UJK43" s="636"/>
      <c r="UJL43" s="636"/>
      <c r="UJM43" s="636"/>
      <c r="UJN43" s="636"/>
      <c r="UJO43" s="636"/>
      <c r="UJP43" s="636"/>
      <c r="UJQ43" s="636"/>
      <c r="UJR43" s="636"/>
      <c r="UJS43" s="636"/>
      <c r="UJT43" s="636"/>
      <c r="UJU43" s="636"/>
      <c r="UJV43" s="636"/>
      <c r="UJW43" s="636"/>
      <c r="UJX43" s="636"/>
      <c r="UJY43" s="636"/>
      <c r="UJZ43" s="636"/>
      <c r="UKA43" s="636"/>
      <c r="UKB43" s="636"/>
      <c r="UKC43" s="636"/>
      <c r="UKD43" s="636"/>
      <c r="UKE43" s="636"/>
      <c r="UKF43" s="636"/>
      <c r="UKG43" s="636"/>
      <c r="UKH43" s="636"/>
      <c r="UKI43" s="636"/>
      <c r="UKJ43" s="636"/>
      <c r="UKK43" s="636"/>
      <c r="UKL43" s="636"/>
      <c r="UKM43" s="636"/>
      <c r="UKN43" s="636"/>
      <c r="UKO43" s="636"/>
      <c r="UKP43" s="636"/>
      <c r="UKQ43" s="636"/>
      <c r="UKR43" s="636"/>
      <c r="UKS43" s="636"/>
      <c r="UKT43" s="636"/>
      <c r="UKU43" s="636"/>
      <c r="UKV43" s="636"/>
      <c r="UKW43" s="636"/>
      <c r="UKX43" s="636"/>
      <c r="UKY43" s="636"/>
      <c r="UKZ43" s="636"/>
      <c r="ULA43" s="636"/>
      <c r="ULB43" s="636"/>
      <c r="ULC43" s="636"/>
      <c r="ULD43" s="636"/>
      <c r="ULE43" s="636"/>
      <c r="ULF43" s="636"/>
      <c r="ULG43" s="636"/>
      <c r="ULH43" s="636"/>
      <c r="ULI43" s="636"/>
      <c r="ULJ43" s="636"/>
      <c r="ULK43" s="636"/>
      <c r="ULL43" s="636"/>
      <c r="ULM43" s="636"/>
      <c r="ULN43" s="636"/>
      <c r="ULO43" s="636"/>
      <c r="ULP43" s="636"/>
      <c r="ULQ43" s="636"/>
      <c r="ULR43" s="636"/>
      <c r="ULS43" s="636"/>
      <c r="ULT43" s="636"/>
      <c r="ULU43" s="636"/>
      <c r="ULV43" s="636"/>
      <c r="ULW43" s="636"/>
      <c r="ULX43" s="636"/>
      <c r="ULY43" s="636"/>
      <c r="ULZ43" s="636"/>
      <c r="UMA43" s="636"/>
      <c r="UMB43" s="636"/>
      <c r="UMC43" s="636"/>
      <c r="UMD43" s="636"/>
      <c r="UME43" s="636"/>
      <c r="UMF43" s="636"/>
      <c r="UMG43" s="636"/>
      <c r="UMH43" s="636"/>
      <c r="UMI43" s="636"/>
      <c r="UMJ43" s="636"/>
      <c r="UMK43" s="636"/>
      <c r="UML43" s="636"/>
      <c r="UMM43" s="636"/>
      <c r="UMN43" s="636"/>
      <c r="UMO43" s="636"/>
      <c r="UMP43" s="636"/>
      <c r="UMQ43" s="636"/>
      <c r="UMR43" s="636"/>
      <c r="UMS43" s="636"/>
      <c r="UMT43" s="636"/>
      <c r="UMU43" s="636"/>
      <c r="UMV43" s="636"/>
      <c r="UMW43" s="636"/>
      <c r="UMX43" s="636"/>
      <c r="UMY43" s="636"/>
      <c r="UMZ43" s="636"/>
      <c r="UNA43" s="636"/>
      <c r="UNB43" s="636"/>
      <c r="UNC43" s="636"/>
      <c r="UND43" s="636"/>
      <c r="UNE43" s="636"/>
      <c r="UNF43" s="636"/>
      <c r="UNG43" s="636"/>
      <c r="UNH43" s="636"/>
      <c r="UNI43" s="636"/>
      <c r="UNJ43" s="636"/>
      <c r="UNK43" s="636"/>
      <c r="UNL43" s="636"/>
      <c r="UNM43" s="636"/>
      <c r="UNN43" s="636"/>
      <c r="UNO43" s="636"/>
      <c r="UNP43" s="636"/>
      <c r="UNQ43" s="636"/>
      <c r="UNR43" s="636"/>
      <c r="UNS43" s="636"/>
      <c r="UNT43" s="636"/>
      <c r="UNU43" s="636"/>
      <c r="UNV43" s="636"/>
      <c r="UNW43" s="636"/>
      <c r="UNX43" s="636"/>
      <c r="UNY43" s="636"/>
      <c r="UNZ43" s="636"/>
      <c r="UOA43" s="636"/>
      <c r="UOB43" s="636"/>
      <c r="UOC43" s="636"/>
      <c r="UOD43" s="636"/>
      <c r="UOE43" s="636"/>
      <c r="UOF43" s="636"/>
      <c r="UOG43" s="636"/>
      <c r="UOH43" s="636"/>
      <c r="UOI43" s="636"/>
      <c r="UOJ43" s="636"/>
      <c r="UOK43" s="636"/>
      <c r="UOL43" s="636"/>
      <c r="UOM43" s="636"/>
      <c r="UON43" s="636"/>
      <c r="UOO43" s="636"/>
      <c r="UOP43" s="636"/>
      <c r="UOQ43" s="636"/>
      <c r="UOR43" s="636"/>
      <c r="UOS43" s="636"/>
      <c r="UOT43" s="636"/>
      <c r="UOU43" s="636"/>
      <c r="UOV43" s="636"/>
      <c r="UOW43" s="636"/>
      <c r="UOX43" s="636"/>
      <c r="UOY43" s="636"/>
      <c r="UOZ43" s="636"/>
      <c r="UPA43" s="636"/>
      <c r="UPB43" s="636"/>
      <c r="UPC43" s="636"/>
      <c r="UPD43" s="636"/>
      <c r="UPE43" s="636"/>
      <c r="UPF43" s="636"/>
      <c r="UPG43" s="636"/>
      <c r="UPH43" s="636"/>
      <c r="UPI43" s="636"/>
      <c r="UPJ43" s="636"/>
      <c r="UPK43" s="636"/>
      <c r="UPL43" s="636"/>
      <c r="UPM43" s="636"/>
      <c r="UPN43" s="636"/>
      <c r="UPO43" s="636"/>
      <c r="UPP43" s="636"/>
      <c r="UPQ43" s="636"/>
      <c r="UPR43" s="636"/>
      <c r="UPS43" s="636"/>
      <c r="UPT43" s="636"/>
      <c r="UPU43" s="636"/>
      <c r="UPV43" s="636"/>
      <c r="UPW43" s="636"/>
      <c r="UPX43" s="636"/>
      <c r="UPY43" s="636"/>
      <c r="UPZ43" s="636"/>
      <c r="UQA43" s="636"/>
      <c r="UQB43" s="636"/>
      <c r="UQC43" s="636"/>
      <c r="UQD43" s="636"/>
      <c r="UQE43" s="636"/>
      <c r="UQF43" s="636"/>
      <c r="UQG43" s="636"/>
      <c r="UQH43" s="636"/>
      <c r="UQI43" s="636"/>
      <c r="UQJ43" s="636"/>
      <c r="UQK43" s="636"/>
      <c r="UQL43" s="636"/>
      <c r="UQM43" s="636"/>
      <c r="UQN43" s="636"/>
      <c r="UQO43" s="636"/>
      <c r="UQP43" s="636"/>
      <c r="UQQ43" s="636"/>
      <c r="UQR43" s="636"/>
      <c r="UQS43" s="636"/>
      <c r="UQT43" s="636"/>
      <c r="UQU43" s="636"/>
      <c r="UQV43" s="636"/>
      <c r="UQW43" s="636"/>
      <c r="UQX43" s="636"/>
      <c r="UQY43" s="636"/>
      <c r="UQZ43" s="636"/>
      <c r="URA43" s="636"/>
      <c r="URB43" s="636"/>
      <c r="URC43" s="636"/>
      <c r="URD43" s="636"/>
      <c r="URE43" s="636"/>
      <c r="URF43" s="636"/>
      <c r="URG43" s="636"/>
      <c r="URH43" s="636"/>
      <c r="URI43" s="636"/>
      <c r="URJ43" s="636"/>
      <c r="URK43" s="636"/>
      <c r="URL43" s="636"/>
      <c r="URM43" s="636"/>
      <c r="URN43" s="636"/>
      <c r="URO43" s="636"/>
      <c r="URP43" s="636"/>
      <c r="URQ43" s="636"/>
      <c r="URR43" s="636"/>
      <c r="URS43" s="636"/>
      <c r="URT43" s="636"/>
      <c r="URU43" s="636"/>
      <c r="URV43" s="636"/>
      <c r="URW43" s="636"/>
      <c r="URX43" s="636"/>
      <c r="URY43" s="636"/>
      <c r="URZ43" s="636"/>
      <c r="USA43" s="636"/>
      <c r="USB43" s="636"/>
      <c r="USC43" s="636"/>
      <c r="USD43" s="636"/>
      <c r="USE43" s="636"/>
      <c r="USF43" s="636"/>
      <c r="USG43" s="636"/>
      <c r="USH43" s="636"/>
      <c r="USI43" s="636"/>
      <c r="USJ43" s="636"/>
      <c r="USK43" s="636"/>
      <c r="USL43" s="636"/>
      <c r="USM43" s="636"/>
      <c r="USN43" s="636"/>
      <c r="USO43" s="636"/>
      <c r="USP43" s="636"/>
      <c r="USQ43" s="636"/>
      <c r="USR43" s="636"/>
      <c r="USS43" s="636"/>
      <c r="UST43" s="636"/>
      <c r="USU43" s="636"/>
      <c r="USV43" s="636"/>
      <c r="USW43" s="636"/>
      <c r="USX43" s="636"/>
      <c r="USY43" s="636"/>
      <c r="USZ43" s="636"/>
      <c r="UTA43" s="636"/>
      <c r="UTB43" s="636"/>
      <c r="UTC43" s="636"/>
      <c r="UTD43" s="636"/>
      <c r="UTE43" s="636"/>
      <c r="UTF43" s="636"/>
      <c r="UTG43" s="636"/>
      <c r="UTH43" s="636"/>
      <c r="UTI43" s="636"/>
      <c r="UTJ43" s="636"/>
      <c r="UTK43" s="636"/>
      <c r="UTL43" s="636"/>
      <c r="UTM43" s="636"/>
      <c r="UTN43" s="636"/>
      <c r="UTO43" s="636"/>
      <c r="UTP43" s="636"/>
      <c r="UTQ43" s="636"/>
      <c r="UTR43" s="636"/>
      <c r="UTS43" s="636"/>
      <c r="UTT43" s="636"/>
      <c r="UTU43" s="636"/>
      <c r="UTV43" s="636"/>
      <c r="UTW43" s="636"/>
      <c r="UTX43" s="636"/>
      <c r="UTY43" s="636"/>
      <c r="UTZ43" s="636"/>
      <c r="UUA43" s="636"/>
      <c r="UUB43" s="636"/>
      <c r="UUC43" s="636"/>
      <c r="UUD43" s="636"/>
      <c r="UUE43" s="636"/>
      <c r="UUF43" s="636"/>
      <c r="UUG43" s="636"/>
      <c r="UUH43" s="636"/>
      <c r="UUI43" s="636"/>
      <c r="UUJ43" s="636"/>
      <c r="UUK43" s="636"/>
      <c r="UUL43" s="636"/>
      <c r="UUM43" s="636"/>
      <c r="UUN43" s="636"/>
      <c r="UUO43" s="636"/>
      <c r="UUP43" s="636"/>
      <c r="UUQ43" s="636"/>
      <c r="UUR43" s="636"/>
      <c r="UUS43" s="636"/>
      <c r="UUT43" s="636"/>
      <c r="UUU43" s="636"/>
      <c r="UUV43" s="636"/>
      <c r="UUW43" s="636"/>
      <c r="UUX43" s="636"/>
      <c r="UUY43" s="636"/>
      <c r="UUZ43" s="636"/>
      <c r="UVA43" s="636"/>
      <c r="UVB43" s="636"/>
      <c r="UVC43" s="636"/>
      <c r="UVD43" s="636"/>
      <c r="UVE43" s="636"/>
      <c r="UVF43" s="636"/>
      <c r="UVG43" s="636"/>
      <c r="UVH43" s="636"/>
      <c r="UVI43" s="636"/>
      <c r="UVJ43" s="636"/>
      <c r="UVK43" s="636"/>
      <c r="UVL43" s="636"/>
      <c r="UVM43" s="636"/>
      <c r="UVN43" s="636"/>
      <c r="UVO43" s="636"/>
      <c r="UVP43" s="636"/>
      <c r="UVQ43" s="636"/>
      <c r="UVR43" s="636"/>
      <c r="UVS43" s="636"/>
      <c r="UVT43" s="636"/>
      <c r="UVU43" s="636"/>
      <c r="UVV43" s="636"/>
      <c r="UVW43" s="636"/>
      <c r="UVX43" s="636"/>
      <c r="UVY43" s="636"/>
      <c r="UVZ43" s="636"/>
      <c r="UWA43" s="636"/>
      <c r="UWB43" s="636"/>
      <c r="UWC43" s="636"/>
      <c r="UWD43" s="636"/>
      <c r="UWE43" s="636"/>
      <c r="UWF43" s="636"/>
      <c r="UWG43" s="636"/>
      <c r="UWH43" s="636"/>
      <c r="UWI43" s="636"/>
      <c r="UWJ43" s="636"/>
      <c r="UWK43" s="636"/>
      <c r="UWL43" s="636"/>
      <c r="UWM43" s="636"/>
      <c r="UWN43" s="636"/>
      <c r="UWO43" s="636"/>
      <c r="UWP43" s="636"/>
      <c r="UWQ43" s="636"/>
      <c r="UWR43" s="636"/>
      <c r="UWS43" s="636"/>
      <c r="UWT43" s="636"/>
      <c r="UWU43" s="636"/>
      <c r="UWV43" s="636"/>
      <c r="UWW43" s="636"/>
      <c r="UWX43" s="636"/>
      <c r="UWY43" s="636"/>
      <c r="UWZ43" s="636"/>
      <c r="UXA43" s="636"/>
      <c r="UXB43" s="636"/>
      <c r="UXC43" s="636"/>
      <c r="UXD43" s="636"/>
      <c r="UXE43" s="636"/>
      <c r="UXF43" s="636"/>
      <c r="UXG43" s="636"/>
      <c r="UXH43" s="636"/>
      <c r="UXI43" s="636"/>
      <c r="UXJ43" s="636"/>
      <c r="UXK43" s="636"/>
      <c r="UXL43" s="636"/>
      <c r="UXM43" s="636"/>
      <c r="UXN43" s="636"/>
      <c r="UXO43" s="636"/>
      <c r="UXP43" s="636"/>
      <c r="UXQ43" s="636"/>
      <c r="UXR43" s="636"/>
      <c r="UXS43" s="636"/>
      <c r="UXT43" s="636"/>
      <c r="UXU43" s="636"/>
      <c r="UXV43" s="636"/>
      <c r="UXW43" s="636"/>
      <c r="UXX43" s="636"/>
      <c r="UXY43" s="636"/>
      <c r="UXZ43" s="636"/>
      <c r="UYA43" s="636"/>
      <c r="UYB43" s="636"/>
      <c r="UYC43" s="636"/>
      <c r="UYD43" s="636"/>
      <c r="UYE43" s="636"/>
      <c r="UYF43" s="636"/>
      <c r="UYG43" s="636"/>
      <c r="UYH43" s="636"/>
      <c r="UYI43" s="636"/>
      <c r="UYJ43" s="636"/>
      <c r="UYK43" s="636"/>
      <c r="UYL43" s="636"/>
      <c r="UYM43" s="636"/>
      <c r="UYN43" s="636"/>
      <c r="UYO43" s="636"/>
      <c r="UYP43" s="636"/>
      <c r="UYQ43" s="636"/>
      <c r="UYR43" s="636"/>
      <c r="UYS43" s="636"/>
      <c r="UYT43" s="636"/>
      <c r="UYU43" s="636"/>
      <c r="UYV43" s="636"/>
      <c r="UYW43" s="636"/>
      <c r="UYX43" s="636"/>
      <c r="UYY43" s="636"/>
      <c r="UYZ43" s="636"/>
      <c r="UZA43" s="636"/>
      <c r="UZB43" s="636"/>
      <c r="UZC43" s="636"/>
      <c r="UZD43" s="636"/>
      <c r="UZE43" s="636"/>
      <c r="UZF43" s="636"/>
      <c r="UZG43" s="636"/>
      <c r="UZH43" s="636"/>
      <c r="UZI43" s="636"/>
      <c r="UZJ43" s="636"/>
      <c r="UZK43" s="636"/>
      <c r="UZL43" s="636"/>
      <c r="UZM43" s="636"/>
      <c r="UZN43" s="636"/>
      <c r="UZO43" s="636"/>
      <c r="UZP43" s="636"/>
      <c r="UZQ43" s="636"/>
      <c r="UZR43" s="636"/>
      <c r="UZS43" s="636"/>
      <c r="UZT43" s="636"/>
      <c r="UZU43" s="636"/>
      <c r="UZV43" s="636"/>
      <c r="UZW43" s="636"/>
      <c r="UZX43" s="636"/>
      <c r="UZY43" s="636"/>
      <c r="UZZ43" s="636"/>
      <c r="VAA43" s="636"/>
      <c r="VAB43" s="636"/>
      <c r="VAC43" s="636"/>
      <c r="VAD43" s="636"/>
      <c r="VAE43" s="636"/>
      <c r="VAF43" s="636"/>
      <c r="VAG43" s="636"/>
      <c r="VAH43" s="636"/>
      <c r="VAI43" s="636"/>
      <c r="VAJ43" s="636"/>
      <c r="VAK43" s="636"/>
      <c r="VAL43" s="636"/>
      <c r="VAM43" s="636"/>
      <c r="VAN43" s="636"/>
      <c r="VAO43" s="636"/>
      <c r="VAP43" s="636"/>
      <c r="VAQ43" s="636"/>
      <c r="VAR43" s="636"/>
      <c r="VAS43" s="636"/>
      <c r="VAT43" s="636"/>
      <c r="VAU43" s="636"/>
      <c r="VAV43" s="636"/>
      <c r="VAW43" s="636"/>
      <c r="VAX43" s="636"/>
      <c r="VAY43" s="636"/>
      <c r="VAZ43" s="636"/>
      <c r="VBA43" s="636"/>
      <c r="VBB43" s="636"/>
      <c r="VBC43" s="636"/>
      <c r="VBD43" s="636"/>
      <c r="VBE43" s="636"/>
      <c r="VBF43" s="636"/>
      <c r="VBG43" s="636"/>
      <c r="VBH43" s="636"/>
      <c r="VBI43" s="636"/>
      <c r="VBJ43" s="636"/>
      <c r="VBK43" s="636"/>
      <c r="VBL43" s="636"/>
      <c r="VBM43" s="636"/>
      <c r="VBN43" s="636"/>
      <c r="VBO43" s="636"/>
      <c r="VBP43" s="636"/>
      <c r="VBQ43" s="636"/>
      <c r="VBR43" s="636"/>
      <c r="VBS43" s="636"/>
      <c r="VBT43" s="636"/>
      <c r="VBU43" s="636"/>
      <c r="VBV43" s="636"/>
      <c r="VBW43" s="636"/>
      <c r="VBX43" s="636"/>
      <c r="VBY43" s="636"/>
      <c r="VBZ43" s="636"/>
      <c r="VCA43" s="636"/>
      <c r="VCB43" s="636"/>
      <c r="VCC43" s="636"/>
      <c r="VCD43" s="636"/>
      <c r="VCE43" s="636"/>
      <c r="VCF43" s="636"/>
      <c r="VCG43" s="636"/>
      <c r="VCH43" s="636"/>
      <c r="VCI43" s="636"/>
      <c r="VCJ43" s="636"/>
      <c r="VCK43" s="636"/>
      <c r="VCL43" s="636"/>
      <c r="VCM43" s="636"/>
      <c r="VCN43" s="636"/>
      <c r="VCO43" s="636"/>
      <c r="VCP43" s="636"/>
      <c r="VCQ43" s="636"/>
      <c r="VCR43" s="636"/>
      <c r="VCS43" s="636"/>
      <c r="VCT43" s="636"/>
      <c r="VCU43" s="636"/>
      <c r="VCV43" s="636"/>
      <c r="VCW43" s="636"/>
      <c r="VCX43" s="636"/>
      <c r="VCY43" s="636"/>
      <c r="VCZ43" s="636"/>
      <c r="VDA43" s="636"/>
      <c r="VDB43" s="636"/>
      <c r="VDC43" s="636"/>
      <c r="VDD43" s="636"/>
      <c r="VDE43" s="636"/>
      <c r="VDF43" s="636"/>
      <c r="VDG43" s="636"/>
      <c r="VDH43" s="636"/>
      <c r="VDI43" s="636"/>
      <c r="VDJ43" s="636"/>
      <c r="VDK43" s="636"/>
      <c r="VDL43" s="636"/>
      <c r="VDM43" s="636"/>
      <c r="VDN43" s="636"/>
      <c r="VDO43" s="636"/>
      <c r="VDP43" s="636"/>
      <c r="VDQ43" s="636"/>
      <c r="VDR43" s="636"/>
      <c r="VDS43" s="636"/>
      <c r="VDT43" s="636"/>
      <c r="VDU43" s="636"/>
      <c r="VDV43" s="636"/>
      <c r="VDW43" s="636"/>
      <c r="VDX43" s="636"/>
      <c r="VDY43" s="636"/>
      <c r="VDZ43" s="636"/>
      <c r="VEA43" s="636"/>
      <c r="VEB43" s="636"/>
      <c r="VEC43" s="636"/>
      <c r="VED43" s="636"/>
      <c r="VEE43" s="636"/>
      <c r="VEF43" s="636"/>
      <c r="VEG43" s="636"/>
      <c r="VEH43" s="636"/>
      <c r="VEI43" s="636"/>
      <c r="VEJ43" s="636"/>
      <c r="VEK43" s="636"/>
      <c r="VEL43" s="636"/>
      <c r="VEM43" s="636"/>
      <c r="VEN43" s="636"/>
      <c r="VEO43" s="636"/>
      <c r="VEP43" s="636"/>
      <c r="VEQ43" s="636"/>
      <c r="VER43" s="636"/>
      <c r="VES43" s="636"/>
      <c r="VET43" s="636"/>
      <c r="VEU43" s="636"/>
      <c r="VEV43" s="636"/>
      <c r="VEW43" s="636"/>
      <c r="VEX43" s="636"/>
      <c r="VEY43" s="636"/>
      <c r="VEZ43" s="636"/>
      <c r="VFA43" s="636"/>
      <c r="VFB43" s="636"/>
      <c r="VFC43" s="636"/>
      <c r="VFD43" s="636"/>
      <c r="VFE43" s="636"/>
      <c r="VFF43" s="636"/>
      <c r="VFG43" s="636"/>
      <c r="VFH43" s="636"/>
      <c r="VFI43" s="636"/>
      <c r="VFJ43" s="636"/>
      <c r="VFK43" s="636"/>
      <c r="VFL43" s="636"/>
      <c r="VFM43" s="636"/>
      <c r="VFN43" s="636"/>
      <c r="VFO43" s="636"/>
      <c r="VFP43" s="636"/>
      <c r="VFQ43" s="636"/>
      <c r="VFR43" s="636"/>
      <c r="VFS43" s="636"/>
      <c r="VFT43" s="636"/>
      <c r="VFU43" s="636"/>
      <c r="VFV43" s="636"/>
      <c r="VFW43" s="636"/>
      <c r="VFX43" s="636"/>
      <c r="VFY43" s="636"/>
      <c r="VFZ43" s="636"/>
      <c r="VGA43" s="636"/>
      <c r="VGB43" s="636"/>
      <c r="VGC43" s="636"/>
      <c r="VGD43" s="636"/>
      <c r="VGE43" s="636"/>
      <c r="VGF43" s="636"/>
      <c r="VGG43" s="636"/>
      <c r="VGH43" s="636"/>
      <c r="VGI43" s="636"/>
      <c r="VGJ43" s="636"/>
      <c r="VGK43" s="636"/>
      <c r="VGL43" s="636"/>
      <c r="VGM43" s="636"/>
      <c r="VGN43" s="636"/>
      <c r="VGO43" s="636"/>
      <c r="VGP43" s="636"/>
      <c r="VGQ43" s="636"/>
      <c r="VGR43" s="636"/>
      <c r="VGS43" s="636"/>
      <c r="VGT43" s="636"/>
      <c r="VGU43" s="636"/>
      <c r="VGV43" s="636"/>
      <c r="VGW43" s="636"/>
      <c r="VGX43" s="636"/>
      <c r="VGY43" s="636"/>
      <c r="VGZ43" s="636"/>
      <c r="VHA43" s="636"/>
      <c r="VHB43" s="636"/>
      <c r="VHC43" s="636"/>
      <c r="VHD43" s="636"/>
      <c r="VHE43" s="636"/>
      <c r="VHF43" s="636"/>
      <c r="VHG43" s="636"/>
      <c r="VHH43" s="636"/>
      <c r="VHI43" s="636"/>
      <c r="VHJ43" s="636"/>
      <c r="VHK43" s="636"/>
      <c r="VHL43" s="636"/>
      <c r="VHM43" s="636"/>
      <c r="VHN43" s="636"/>
      <c r="VHO43" s="636"/>
      <c r="VHP43" s="636"/>
      <c r="VHQ43" s="636"/>
      <c r="VHR43" s="636"/>
      <c r="VHS43" s="636"/>
      <c r="VHT43" s="636"/>
      <c r="VHU43" s="636"/>
      <c r="VHV43" s="636"/>
      <c r="VHW43" s="636"/>
      <c r="VHX43" s="636"/>
      <c r="VHY43" s="636"/>
      <c r="VHZ43" s="636"/>
      <c r="VIA43" s="636"/>
      <c r="VIB43" s="636"/>
      <c r="VIC43" s="636"/>
      <c r="VID43" s="636"/>
      <c r="VIE43" s="636"/>
      <c r="VIF43" s="636"/>
      <c r="VIG43" s="636"/>
      <c r="VIH43" s="636"/>
      <c r="VII43" s="636"/>
      <c r="VIJ43" s="636"/>
      <c r="VIK43" s="636"/>
      <c r="VIL43" s="636"/>
      <c r="VIM43" s="636"/>
      <c r="VIN43" s="636"/>
      <c r="VIO43" s="636"/>
      <c r="VIP43" s="636"/>
      <c r="VIQ43" s="636"/>
      <c r="VIR43" s="636"/>
      <c r="VIS43" s="636"/>
      <c r="VIT43" s="636"/>
      <c r="VIU43" s="636"/>
      <c r="VIV43" s="636"/>
      <c r="VIW43" s="636"/>
      <c r="VIX43" s="636"/>
      <c r="VIY43" s="636"/>
      <c r="VIZ43" s="636"/>
      <c r="VJA43" s="636"/>
      <c r="VJB43" s="636"/>
      <c r="VJC43" s="636"/>
      <c r="VJD43" s="636"/>
      <c r="VJE43" s="636"/>
      <c r="VJF43" s="636"/>
      <c r="VJG43" s="636"/>
      <c r="VJH43" s="636"/>
      <c r="VJI43" s="636"/>
      <c r="VJJ43" s="636"/>
      <c r="VJK43" s="636"/>
      <c r="VJL43" s="636"/>
      <c r="VJM43" s="636"/>
      <c r="VJN43" s="636"/>
      <c r="VJO43" s="636"/>
      <c r="VJP43" s="636"/>
      <c r="VJQ43" s="636"/>
      <c r="VJR43" s="636"/>
      <c r="VJS43" s="636"/>
      <c r="VJT43" s="636"/>
      <c r="VJU43" s="636"/>
      <c r="VJV43" s="636"/>
      <c r="VJW43" s="636"/>
      <c r="VJX43" s="636"/>
      <c r="VJY43" s="636"/>
      <c r="VJZ43" s="636"/>
      <c r="VKA43" s="636"/>
      <c r="VKB43" s="636"/>
      <c r="VKC43" s="636"/>
      <c r="VKD43" s="636"/>
      <c r="VKE43" s="636"/>
      <c r="VKF43" s="636"/>
      <c r="VKG43" s="636"/>
      <c r="VKH43" s="636"/>
      <c r="VKI43" s="636"/>
      <c r="VKJ43" s="636"/>
      <c r="VKK43" s="636"/>
      <c r="VKL43" s="636"/>
      <c r="VKM43" s="636"/>
      <c r="VKN43" s="636"/>
      <c r="VKO43" s="636"/>
      <c r="VKP43" s="636"/>
      <c r="VKQ43" s="636"/>
      <c r="VKR43" s="636"/>
      <c r="VKS43" s="636"/>
      <c r="VKT43" s="636"/>
      <c r="VKU43" s="636"/>
      <c r="VKV43" s="636"/>
      <c r="VKW43" s="636"/>
      <c r="VKX43" s="636"/>
      <c r="VKY43" s="636"/>
      <c r="VKZ43" s="636"/>
      <c r="VLA43" s="636"/>
      <c r="VLB43" s="636"/>
      <c r="VLC43" s="636"/>
      <c r="VLD43" s="636"/>
      <c r="VLE43" s="636"/>
      <c r="VLF43" s="636"/>
      <c r="VLG43" s="636"/>
      <c r="VLH43" s="636"/>
      <c r="VLI43" s="636"/>
      <c r="VLJ43" s="636"/>
      <c r="VLK43" s="636"/>
      <c r="VLL43" s="636"/>
      <c r="VLM43" s="636"/>
      <c r="VLN43" s="636"/>
      <c r="VLO43" s="636"/>
      <c r="VLP43" s="636"/>
      <c r="VLQ43" s="636"/>
      <c r="VLR43" s="636"/>
      <c r="VLS43" s="636"/>
      <c r="VLT43" s="636"/>
      <c r="VLU43" s="636"/>
      <c r="VLV43" s="636"/>
      <c r="VLW43" s="636"/>
      <c r="VLX43" s="636"/>
      <c r="VLY43" s="636"/>
      <c r="VLZ43" s="636"/>
      <c r="VMA43" s="636"/>
      <c r="VMB43" s="636"/>
      <c r="VMC43" s="636"/>
      <c r="VMD43" s="636"/>
      <c r="VME43" s="636"/>
      <c r="VMF43" s="636"/>
      <c r="VMG43" s="636"/>
      <c r="VMH43" s="636"/>
      <c r="VMI43" s="636"/>
      <c r="VMJ43" s="636"/>
      <c r="VMK43" s="636"/>
      <c r="VML43" s="636"/>
      <c r="VMM43" s="636"/>
      <c r="VMN43" s="636"/>
      <c r="VMO43" s="636"/>
      <c r="VMP43" s="636"/>
      <c r="VMQ43" s="636"/>
      <c r="VMR43" s="636"/>
      <c r="VMS43" s="636"/>
      <c r="VMT43" s="636"/>
      <c r="VMU43" s="636"/>
      <c r="VMV43" s="636"/>
      <c r="VMW43" s="636"/>
      <c r="VMX43" s="636"/>
      <c r="VMY43" s="636"/>
      <c r="VMZ43" s="636"/>
      <c r="VNA43" s="636"/>
      <c r="VNB43" s="636"/>
      <c r="VNC43" s="636"/>
      <c r="VND43" s="636"/>
      <c r="VNE43" s="636"/>
      <c r="VNF43" s="636"/>
      <c r="VNG43" s="636"/>
      <c r="VNH43" s="636"/>
      <c r="VNI43" s="636"/>
      <c r="VNJ43" s="636"/>
      <c r="VNK43" s="636"/>
      <c r="VNL43" s="636"/>
      <c r="VNM43" s="636"/>
      <c r="VNN43" s="636"/>
      <c r="VNO43" s="636"/>
      <c r="VNP43" s="636"/>
      <c r="VNQ43" s="636"/>
      <c r="VNR43" s="636"/>
      <c r="VNS43" s="636"/>
      <c r="VNT43" s="636"/>
      <c r="VNU43" s="636"/>
      <c r="VNV43" s="636"/>
      <c r="VNW43" s="636"/>
      <c r="VNX43" s="636"/>
      <c r="VNY43" s="636"/>
      <c r="VNZ43" s="636"/>
      <c r="VOA43" s="636"/>
      <c r="VOB43" s="636"/>
      <c r="VOC43" s="636"/>
      <c r="VOD43" s="636"/>
      <c r="VOE43" s="636"/>
      <c r="VOF43" s="636"/>
      <c r="VOG43" s="636"/>
      <c r="VOH43" s="636"/>
      <c r="VOI43" s="636"/>
      <c r="VOJ43" s="636"/>
      <c r="VOK43" s="636"/>
      <c r="VOL43" s="636"/>
      <c r="VOM43" s="636"/>
      <c r="VON43" s="636"/>
      <c r="VOO43" s="636"/>
      <c r="VOP43" s="636"/>
      <c r="VOQ43" s="636"/>
      <c r="VOR43" s="636"/>
      <c r="VOS43" s="636"/>
      <c r="VOT43" s="636"/>
      <c r="VOU43" s="636"/>
      <c r="VOV43" s="636"/>
      <c r="VOW43" s="636"/>
      <c r="VOX43" s="636"/>
      <c r="VOY43" s="636"/>
      <c r="VOZ43" s="636"/>
      <c r="VPA43" s="636"/>
      <c r="VPB43" s="636"/>
      <c r="VPC43" s="636"/>
      <c r="VPD43" s="636"/>
      <c r="VPE43" s="636"/>
      <c r="VPF43" s="636"/>
      <c r="VPG43" s="636"/>
      <c r="VPH43" s="636"/>
      <c r="VPI43" s="636"/>
      <c r="VPJ43" s="636"/>
      <c r="VPK43" s="636"/>
      <c r="VPL43" s="636"/>
      <c r="VPM43" s="636"/>
      <c r="VPN43" s="636"/>
      <c r="VPO43" s="636"/>
      <c r="VPP43" s="636"/>
      <c r="VPQ43" s="636"/>
      <c r="VPR43" s="636"/>
      <c r="VPS43" s="636"/>
      <c r="VPT43" s="636"/>
      <c r="VPU43" s="636"/>
      <c r="VPV43" s="636"/>
      <c r="VPW43" s="636"/>
      <c r="VPX43" s="636"/>
      <c r="VPY43" s="636"/>
      <c r="VPZ43" s="636"/>
      <c r="VQA43" s="636"/>
      <c r="VQB43" s="636"/>
      <c r="VQC43" s="636"/>
      <c r="VQD43" s="636"/>
      <c r="VQE43" s="636"/>
      <c r="VQF43" s="636"/>
      <c r="VQG43" s="636"/>
      <c r="VQH43" s="636"/>
      <c r="VQI43" s="636"/>
      <c r="VQJ43" s="636"/>
      <c r="VQK43" s="636"/>
      <c r="VQL43" s="636"/>
      <c r="VQM43" s="636"/>
      <c r="VQN43" s="636"/>
      <c r="VQO43" s="636"/>
      <c r="VQP43" s="636"/>
      <c r="VQQ43" s="636"/>
      <c r="VQR43" s="636"/>
      <c r="VQS43" s="636"/>
      <c r="VQT43" s="636"/>
      <c r="VQU43" s="636"/>
      <c r="VQV43" s="636"/>
      <c r="VQW43" s="636"/>
      <c r="VQX43" s="636"/>
      <c r="VQY43" s="636"/>
      <c r="VQZ43" s="636"/>
      <c r="VRA43" s="636"/>
      <c r="VRB43" s="636"/>
      <c r="VRC43" s="636"/>
      <c r="VRD43" s="636"/>
      <c r="VRE43" s="636"/>
      <c r="VRF43" s="636"/>
      <c r="VRG43" s="636"/>
      <c r="VRH43" s="636"/>
      <c r="VRI43" s="636"/>
      <c r="VRJ43" s="636"/>
      <c r="VRK43" s="636"/>
      <c r="VRL43" s="636"/>
      <c r="VRM43" s="636"/>
      <c r="VRN43" s="636"/>
      <c r="VRO43" s="636"/>
      <c r="VRP43" s="636"/>
      <c r="VRQ43" s="636"/>
      <c r="VRR43" s="636"/>
      <c r="VRS43" s="636"/>
      <c r="VRT43" s="636"/>
      <c r="VRU43" s="636"/>
      <c r="VRV43" s="636"/>
      <c r="VRW43" s="636"/>
      <c r="VRX43" s="636"/>
      <c r="VRY43" s="636"/>
      <c r="VRZ43" s="636"/>
      <c r="VSA43" s="636"/>
      <c r="VSB43" s="636"/>
      <c r="VSC43" s="636"/>
      <c r="VSD43" s="636"/>
      <c r="VSE43" s="636"/>
      <c r="VSF43" s="636"/>
      <c r="VSG43" s="636"/>
      <c r="VSH43" s="636"/>
      <c r="VSI43" s="636"/>
      <c r="VSJ43" s="636"/>
      <c r="VSK43" s="636"/>
      <c r="VSL43" s="636"/>
      <c r="VSM43" s="636"/>
      <c r="VSN43" s="636"/>
      <c r="VSO43" s="636"/>
      <c r="VSP43" s="636"/>
      <c r="VSQ43" s="636"/>
      <c r="VSR43" s="636"/>
      <c r="VSS43" s="636"/>
      <c r="VST43" s="636"/>
      <c r="VSU43" s="636"/>
      <c r="VSV43" s="636"/>
      <c r="VSW43" s="636"/>
      <c r="VSX43" s="636"/>
      <c r="VSY43" s="636"/>
      <c r="VSZ43" s="636"/>
      <c r="VTA43" s="636"/>
      <c r="VTB43" s="636"/>
      <c r="VTC43" s="636"/>
      <c r="VTD43" s="636"/>
      <c r="VTE43" s="636"/>
      <c r="VTF43" s="636"/>
      <c r="VTG43" s="636"/>
      <c r="VTH43" s="636"/>
      <c r="VTI43" s="636"/>
      <c r="VTJ43" s="636"/>
      <c r="VTK43" s="636"/>
      <c r="VTL43" s="636"/>
      <c r="VTM43" s="636"/>
      <c r="VTN43" s="636"/>
      <c r="VTO43" s="636"/>
      <c r="VTP43" s="636"/>
      <c r="VTQ43" s="636"/>
      <c r="VTR43" s="636"/>
      <c r="VTS43" s="636"/>
      <c r="VTT43" s="636"/>
      <c r="VTU43" s="636"/>
      <c r="VTV43" s="636"/>
      <c r="VTW43" s="636"/>
      <c r="VTX43" s="636"/>
      <c r="VTY43" s="636"/>
      <c r="VTZ43" s="636"/>
      <c r="VUA43" s="636"/>
      <c r="VUB43" s="636"/>
      <c r="VUC43" s="636"/>
      <c r="VUD43" s="636"/>
      <c r="VUE43" s="636"/>
      <c r="VUF43" s="636"/>
      <c r="VUG43" s="636"/>
      <c r="VUH43" s="636"/>
      <c r="VUI43" s="636"/>
      <c r="VUJ43" s="636"/>
      <c r="VUK43" s="636"/>
      <c r="VUL43" s="636"/>
      <c r="VUM43" s="636"/>
      <c r="VUN43" s="636"/>
      <c r="VUO43" s="636"/>
      <c r="VUP43" s="636"/>
      <c r="VUQ43" s="636"/>
      <c r="VUR43" s="636"/>
      <c r="VUS43" s="636"/>
      <c r="VUT43" s="636"/>
      <c r="VUU43" s="636"/>
      <c r="VUV43" s="636"/>
      <c r="VUW43" s="636"/>
      <c r="VUX43" s="636"/>
      <c r="VUY43" s="636"/>
      <c r="VUZ43" s="636"/>
      <c r="VVA43" s="636"/>
      <c r="VVB43" s="636"/>
      <c r="VVC43" s="636"/>
      <c r="VVD43" s="636"/>
      <c r="VVE43" s="636"/>
      <c r="VVF43" s="636"/>
      <c r="VVG43" s="636"/>
      <c r="VVH43" s="636"/>
      <c r="VVI43" s="636"/>
      <c r="VVJ43" s="636"/>
      <c r="VVK43" s="636"/>
      <c r="VVL43" s="636"/>
      <c r="VVM43" s="636"/>
      <c r="VVN43" s="636"/>
      <c r="VVO43" s="636"/>
      <c r="VVP43" s="636"/>
      <c r="VVQ43" s="636"/>
      <c r="VVR43" s="636"/>
      <c r="VVS43" s="636"/>
      <c r="VVT43" s="636"/>
      <c r="VVU43" s="636"/>
      <c r="VVV43" s="636"/>
      <c r="VVW43" s="636"/>
      <c r="VVX43" s="636"/>
      <c r="VVY43" s="636"/>
      <c r="VVZ43" s="636"/>
      <c r="VWA43" s="636"/>
      <c r="VWB43" s="636"/>
      <c r="VWC43" s="636"/>
      <c r="VWD43" s="636"/>
      <c r="VWE43" s="636"/>
      <c r="VWF43" s="636"/>
      <c r="VWG43" s="636"/>
      <c r="VWH43" s="636"/>
      <c r="VWI43" s="636"/>
      <c r="VWJ43" s="636"/>
      <c r="VWK43" s="636"/>
      <c r="VWL43" s="636"/>
      <c r="VWM43" s="636"/>
      <c r="VWN43" s="636"/>
      <c r="VWO43" s="636"/>
      <c r="VWP43" s="636"/>
      <c r="VWQ43" s="636"/>
      <c r="VWR43" s="636"/>
      <c r="VWS43" s="636"/>
      <c r="VWT43" s="636"/>
      <c r="VWU43" s="636"/>
      <c r="VWV43" s="636"/>
      <c r="VWW43" s="636"/>
      <c r="VWX43" s="636"/>
      <c r="VWY43" s="636"/>
      <c r="VWZ43" s="636"/>
      <c r="VXA43" s="636"/>
      <c r="VXB43" s="636"/>
      <c r="VXC43" s="636"/>
      <c r="VXD43" s="636"/>
      <c r="VXE43" s="636"/>
      <c r="VXF43" s="636"/>
      <c r="VXG43" s="636"/>
      <c r="VXH43" s="636"/>
      <c r="VXI43" s="636"/>
      <c r="VXJ43" s="636"/>
      <c r="VXK43" s="636"/>
      <c r="VXL43" s="636"/>
      <c r="VXM43" s="636"/>
      <c r="VXN43" s="636"/>
      <c r="VXO43" s="636"/>
      <c r="VXP43" s="636"/>
      <c r="VXQ43" s="636"/>
      <c r="VXR43" s="636"/>
      <c r="VXS43" s="636"/>
      <c r="VXT43" s="636"/>
      <c r="VXU43" s="636"/>
      <c r="VXV43" s="636"/>
      <c r="VXW43" s="636"/>
      <c r="VXX43" s="636"/>
      <c r="VXY43" s="636"/>
      <c r="VXZ43" s="636"/>
      <c r="VYA43" s="636"/>
      <c r="VYB43" s="636"/>
      <c r="VYC43" s="636"/>
      <c r="VYD43" s="636"/>
      <c r="VYE43" s="636"/>
      <c r="VYF43" s="636"/>
      <c r="VYG43" s="636"/>
      <c r="VYH43" s="636"/>
      <c r="VYI43" s="636"/>
      <c r="VYJ43" s="636"/>
      <c r="VYK43" s="636"/>
      <c r="VYL43" s="636"/>
      <c r="VYM43" s="636"/>
      <c r="VYN43" s="636"/>
      <c r="VYO43" s="636"/>
      <c r="VYP43" s="636"/>
      <c r="VYQ43" s="636"/>
      <c r="VYR43" s="636"/>
      <c r="VYS43" s="636"/>
      <c r="VYT43" s="636"/>
      <c r="VYU43" s="636"/>
      <c r="VYV43" s="636"/>
      <c r="VYW43" s="636"/>
      <c r="VYX43" s="636"/>
      <c r="VYY43" s="636"/>
      <c r="VYZ43" s="636"/>
      <c r="VZA43" s="636"/>
      <c r="VZB43" s="636"/>
      <c r="VZC43" s="636"/>
      <c r="VZD43" s="636"/>
      <c r="VZE43" s="636"/>
      <c r="VZF43" s="636"/>
      <c r="VZG43" s="636"/>
      <c r="VZH43" s="636"/>
      <c r="VZI43" s="636"/>
      <c r="VZJ43" s="636"/>
      <c r="VZK43" s="636"/>
      <c r="VZL43" s="636"/>
      <c r="VZM43" s="636"/>
      <c r="VZN43" s="636"/>
      <c r="VZO43" s="636"/>
      <c r="VZP43" s="636"/>
      <c r="VZQ43" s="636"/>
      <c r="VZR43" s="636"/>
      <c r="VZS43" s="636"/>
      <c r="VZT43" s="636"/>
      <c r="VZU43" s="636"/>
      <c r="VZV43" s="636"/>
      <c r="VZW43" s="636"/>
      <c r="VZX43" s="636"/>
      <c r="VZY43" s="636"/>
      <c r="VZZ43" s="636"/>
      <c r="WAA43" s="636"/>
      <c r="WAB43" s="636"/>
      <c r="WAC43" s="636"/>
      <c r="WAD43" s="636"/>
      <c r="WAE43" s="636"/>
      <c r="WAF43" s="636"/>
      <c r="WAG43" s="636"/>
      <c r="WAH43" s="636"/>
      <c r="WAI43" s="636"/>
      <c r="WAJ43" s="636"/>
      <c r="WAK43" s="636"/>
      <c r="WAL43" s="636"/>
      <c r="WAM43" s="636"/>
      <c r="WAN43" s="636"/>
      <c r="WAO43" s="636"/>
      <c r="WAP43" s="636"/>
      <c r="WAQ43" s="636"/>
      <c r="WAR43" s="636"/>
      <c r="WAS43" s="636"/>
      <c r="WAT43" s="636"/>
      <c r="WAU43" s="636"/>
      <c r="WAV43" s="636"/>
      <c r="WAW43" s="636"/>
      <c r="WAX43" s="636"/>
      <c r="WAY43" s="636"/>
      <c r="WAZ43" s="636"/>
      <c r="WBA43" s="636"/>
      <c r="WBB43" s="636"/>
      <c r="WBC43" s="636"/>
      <c r="WBD43" s="636"/>
      <c r="WBE43" s="636"/>
      <c r="WBF43" s="636"/>
      <c r="WBG43" s="636"/>
      <c r="WBH43" s="636"/>
      <c r="WBI43" s="636"/>
      <c r="WBJ43" s="636"/>
      <c r="WBK43" s="636"/>
      <c r="WBL43" s="636"/>
      <c r="WBM43" s="636"/>
      <c r="WBN43" s="636"/>
      <c r="WBO43" s="636"/>
      <c r="WBP43" s="636"/>
      <c r="WBQ43" s="636"/>
      <c r="WBR43" s="636"/>
      <c r="WBS43" s="636"/>
      <c r="WBT43" s="636"/>
      <c r="WBU43" s="636"/>
      <c r="WBV43" s="636"/>
      <c r="WBW43" s="636"/>
      <c r="WBX43" s="636"/>
      <c r="WBY43" s="636"/>
      <c r="WBZ43" s="636"/>
      <c r="WCA43" s="636"/>
      <c r="WCB43" s="636"/>
      <c r="WCC43" s="636"/>
      <c r="WCD43" s="636"/>
      <c r="WCE43" s="636"/>
      <c r="WCF43" s="636"/>
      <c r="WCG43" s="636"/>
      <c r="WCH43" s="636"/>
      <c r="WCI43" s="636"/>
      <c r="WCJ43" s="636"/>
      <c r="WCK43" s="636"/>
      <c r="WCL43" s="636"/>
      <c r="WCM43" s="636"/>
      <c r="WCN43" s="636"/>
      <c r="WCO43" s="636"/>
      <c r="WCP43" s="636"/>
      <c r="WCQ43" s="636"/>
      <c r="WCR43" s="636"/>
      <c r="WCS43" s="636"/>
      <c r="WCT43" s="636"/>
      <c r="WCU43" s="636"/>
      <c r="WCV43" s="636"/>
      <c r="WCW43" s="636"/>
      <c r="WCX43" s="636"/>
      <c r="WCY43" s="636"/>
      <c r="WCZ43" s="636"/>
      <c r="WDA43" s="636"/>
      <c r="WDB43" s="636"/>
      <c r="WDC43" s="636"/>
      <c r="WDD43" s="636"/>
      <c r="WDE43" s="636"/>
      <c r="WDF43" s="636"/>
      <c r="WDG43" s="636"/>
      <c r="WDH43" s="636"/>
      <c r="WDI43" s="636"/>
      <c r="WDJ43" s="636"/>
      <c r="WDK43" s="636"/>
      <c r="WDL43" s="636"/>
      <c r="WDM43" s="636"/>
      <c r="WDN43" s="636"/>
      <c r="WDO43" s="636"/>
      <c r="WDP43" s="636"/>
      <c r="WDQ43" s="636"/>
      <c r="WDR43" s="636"/>
      <c r="WDS43" s="636"/>
      <c r="WDT43" s="636"/>
      <c r="WDU43" s="636"/>
      <c r="WDV43" s="636"/>
      <c r="WDW43" s="636"/>
      <c r="WDX43" s="636"/>
      <c r="WDY43" s="636"/>
      <c r="WDZ43" s="636"/>
      <c r="WEA43" s="636"/>
      <c r="WEB43" s="636"/>
      <c r="WEC43" s="636"/>
      <c r="WED43" s="636"/>
      <c r="WEE43" s="636"/>
      <c r="WEF43" s="636"/>
      <c r="WEG43" s="636"/>
      <c r="WEH43" s="636"/>
      <c r="WEI43" s="636"/>
      <c r="WEJ43" s="636"/>
      <c r="WEK43" s="636"/>
      <c r="WEL43" s="636"/>
      <c r="WEM43" s="636"/>
      <c r="WEN43" s="636"/>
      <c r="WEO43" s="636"/>
      <c r="WEP43" s="636"/>
      <c r="WEQ43" s="636"/>
      <c r="WER43" s="636"/>
      <c r="WES43" s="636"/>
      <c r="WET43" s="636"/>
      <c r="WEU43" s="636"/>
      <c r="WEV43" s="636"/>
      <c r="WEW43" s="636"/>
      <c r="WEX43" s="636"/>
      <c r="WEY43" s="636"/>
      <c r="WEZ43" s="636"/>
      <c r="WFA43" s="636"/>
      <c r="WFB43" s="636"/>
      <c r="WFC43" s="636"/>
      <c r="WFD43" s="636"/>
      <c r="WFE43" s="636"/>
      <c r="WFF43" s="636"/>
      <c r="WFG43" s="636"/>
      <c r="WFH43" s="636"/>
      <c r="WFI43" s="636"/>
      <c r="WFJ43" s="636"/>
      <c r="WFK43" s="636"/>
      <c r="WFL43" s="636"/>
      <c r="WFM43" s="636"/>
      <c r="WFN43" s="636"/>
      <c r="WFO43" s="636"/>
      <c r="WFP43" s="636"/>
      <c r="WFQ43" s="636"/>
      <c r="WFR43" s="636"/>
      <c r="WFS43" s="636"/>
      <c r="WFT43" s="636"/>
      <c r="WFU43" s="636"/>
      <c r="WFV43" s="636"/>
      <c r="WFW43" s="636"/>
      <c r="WFX43" s="636"/>
      <c r="WFY43" s="636"/>
      <c r="WFZ43" s="636"/>
      <c r="WGA43" s="636"/>
      <c r="WGB43" s="636"/>
      <c r="WGC43" s="636"/>
      <c r="WGD43" s="636"/>
      <c r="WGE43" s="636"/>
      <c r="WGF43" s="636"/>
      <c r="WGG43" s="636"/>
      <c r="WGH43" s="636"/>
      <c r="WGI43" s="636"/>
      <c r="WGJ43" s="636"/>
      <c r="WGK43" s="636"/>
      <c r="WGL43" s="636"/>
      <c r="WGM43" s="636"/>
      <c r="WGN43" s="636"/>
      <c r="WGO43" s="636"/>
      <c r="WGP43" s="636"/>
      <c r="WGQ43" s="636"/>
      <c r="WGR43" s="636"/>
      <c r="WGS43" s="636"/>
      <c r="WGT43" s="636"/>
      <c r="WGU43" s="636"/>
      <c r="WGV43" s="636"/>
      <c r="WGW43" s="636"/>
      <c r="WGX43" s="636"/>
      <c r="WGY43" s="636"/>
      <c r="WGZ43" s="636"/>
      <c r="WHA43" s="636"/>
      <c r="WHB43" s="636"/>
      <c r="WHC43" s="636"/>
      <c r="WHD43" s="636"/>
      <c r="WHE43" s="636"/>
      <c r="WHF43" s="636"/>
      <c r="WHG43" s="636"/>
      <c r="WHH43" s="636"/>
      <c r="WHI43" s="636"/>
      <c r="WHJ43" s="636"/>
      <c r="WHK43" s="636"/>
      <c r="WHL43" s="636"/>
      <c r="WHM43" s="636"/>
      <c r="WHN43" s="636"/>
      <c r="WHO43" s="636"/>
      <c r="WHP43" s="636"/>
      <c r="WHQ43" s="636"/>
      <c r="WHR43" s="636"/>
      <c r="WHS43" s="636"/>
      <c r="WHT43" s="636"/>
      <c r="WHU43" s="636"/>
      <c r="WHV43" s="636"/>
      <c r="WHW43" s="636"/>
      <c r="WHX43" s="636"/>
      <c r="WHY43" s="636"/>
      <c r="WHZ43" s="636"/>
      <c r="WIA43" s="636"/>
      <c r="WIB43" s="636"/>
      <c r="WIC43" s="636"/>
      <c r="WID43" s="636"/>
      <c r="WIE43" s="636"/>
      <c r="WIF43" s="636"/>
      <c r="WIG43" s="636"/>
      <c r="WIH43" s="636"/>
      <c r="WII43" s="636"/>
      <c r="WIJ43" s="636"/>
      <c r="WIK43" s="636"/>
      <c r="WIL43" s="636"/>
      <c r="WIM43" s="636"/>
      <c r="WIN43" s="636"/>
      <c r="WIO43" s="636"/>
      <c r="WIP43" s="636"/>
      <c r="WIQ43" s="636"/>
      <c r="WIR43" s="636"/>
      <c r="WIS43" s="636"/>
      <c r="WIT43" s="636"/>
      <c r="WIU43" s="636"/>
      <c r="WIV43" s="636"/>
      <c r="WIW43" s="636"/>
      <c r="WIX43" s="636"/>
      <c r="WIY43" s="636"/>
      <c r="WIZ43" s="636"/>
      <c r="WJA43" s="636"/>
      <c r="WJB43" s="636"/>
      <c r="WJC43" s="636"/>
      <c r="WJD43" s="636"/>
      <c r="WJE43" s="636"/>
      <c r="WJF43" s="636"/>
      <c r="WJG43" s="636"/>
      <c r="WJH43" s="636"/>
      <c r="WJI43" s="636"/>
      <c r="WJJ43" s="636"/>
      <c r="WJK43" s="636"/>
      <c r="WJL43" s="636"/>
      <c r="WJM43" s="636"/>
      <c r="WJN43" s="636"/>
      <c r="WJO43" s="636"/>
      <c r="WJP43" s="636"/>
      <c r="WJQ43" s="636"/>
      <c r="WJR43" s="636"/>
      <c r="WJS43" s="636"/>
      <c r="WJT43" s="636"/>
      <c r="WJU43" s="636"/>
      <c r="WJV43" s="636"/>
      <c r="WJW43" s="636"/>
      <c r="WJX43" s="636"/>
      <c r="WJY43" s="636"/>
      <c r="WJZ43" s="636"/>
      <c r="WKA43" s="636"/>
      <c r="WKB43" s="636"/>
      <c r="WKC43" s="636"/>
      <c r="WKD43" s="636"/>
      <c r="WKE43" s="636"/>
      <c r="WKF43" s="636"/>
      <c r="WKG43" s="636"/>
      <c r="WKH43" s="636"/>
      <c r="WKI43" s="636"/>
      <c r="WKJ43" s="636"/>
      <c r="WKK43" s="636"/>
      <c r="WKL43" s="636"/>
      <c r="WKM43" s="636"/>
      <c r="WKN43" s="636"/>
      <c r="WKO43" s="636"/>
      <c r="WKP43" s="636"/>
      <c r="WKQ43" s="636"/>
      <c r="WKR43" s="636"/>
      <c r="WKS43" s="636"/>
      <c r="WKT43" s="636"/>
      <c r="WKU43" s="636"/>
      <c r="WKV43" s="636"/>
      <c r="WKW43" s="636"/>
      <c r="WKX43" s="636"/>
      <c r="WKY43" s="636"/>
      <c r="WKZ43" s="636"/>
      <c r="WLA43" s="636"/>
      <c r="WLB43" s="636"/>
      <c r="WLC43" s="636"/>
      <c r="WLD43" s="636"/>
      <c r="WLE43" s="636"/>
      <c r="WLF43" s="636"/>
      <c r="WLG43" s="636"/>
      <c r="WLH43" s="636"/>
      <c r="WLI43" s="636"/>
      <c r="WLJ43" s="636"/>
      <c r="WLK43" s="636"/>
      <c r="WLL43" s="636"/>
      <c r="WLM43" s="636"/>
      <c r="WLN43" s="636"/>
      <c r="WLO43" s="636"/>
      <c r="WLP43" s="636"/>
      <c r="WLQ43" s="636"/>
      <c r="WLR43" s="636"/>
      <c r="WLS43" s="636"/>
      <c r="WLT43" s="636"/>
      <c r="WLU43" s="636"/>
      <c r="WLV43" s="636"/>
      <c r="WLW43" s="636"/>
      <c r="WLX43" s="636"/>
      <c r="WLY43" s="636"/>
      <c r="WLZ43" s="636"/>
      <c r="WMA43" s="636"/>
      <c r="WMB43" s="636"/>
      <c r="WMC43" s="636"/>
      <c r="WMD43" s="636"/>
      <c r="WME43" s="636"/>
      <c r="WMF43" s="636"/>
      <c r="WMG43" s="636"/>
      <c r="WMH43" s="636"/>
      <c r="WMI43" s="636"/>
      <c r="WMJ43" s="636"/>
      <c r="WMK43" s="636"/>
      <c r="WML43" s="636"/>
      <c r="WMM43" s="636"/>
      <c r="WMN43" s="636"/>
      <c r="WMO43" s="636"/>
      <c r="WMP43" s="636"/>
      <c r="WMQ43" s="636"/>
      <c r="WMR43" s="636"/>
      <c r="WMS43" s="636"/>
      <c r="WMT43" s="636"/>
      <c r="WMU43" s="636"/>
      <c r="WMV43" s="636"/>
      <c r="WMW43" s="636"/>
      <c r="WMX43" s="636"/>
      <c r="WMY43" s="636"/>
      <c r="WMZ43" s="636"/>
      <c r="WNA43" s="636"/>
      <c r="WNB43" s="636"/>
      <c r="WNC43" s="636"/>
      <c r="WND43" s="636"/>
      <c r="WNE43" s="636"/>
      <c r="WNF43" s="636"/>
      <c r="WNG43" s="636"/>
      <c r="WNH43" s="636"/>
      <c r="WNI43" s="636"/>
      <c r="WNJ43" s="636"/>
      <c r="WNK43" s="636"/>
      <c r="WNL43" s="636"/>
      <c r="WNM43" s="636"/>
      <c r="WNN43" s="636"/>
      <c r="WNO43" s="636"/>
      <c r="WNP43" s="636"/>
      <c r="WNQ43" s="636"/>
      <c r="WNR43" s="636"/>
      <c r="WNS43" s="636"/>
      <c r="WNT43" s="636"/>
      <c r="WNU43" s="636"/>
      <c r="WNV43" s="636"/>
      <c r="WNW43" s="636"/>
      <c r="WNX43" s="636"/>
      <c r="WNY43" s="636"/>
      <c r="WNZ43" s="636"/>
      <c r="WOA43" s="636"/>
      <c r="WOB43" s="636"/>
      <c r="WOC43" s="636"/>
      <c r="WOD43" s="636"/>
      <c r="WOE43" s="636"/>
      <c r="WOF43" s="636"/>
      <c r="WOG43" s="636"/>
      <c r="WOH43" s="636"/>
      <c r="WOI43" s="636"/>
      <c r="WOJ43" s="636"/>
      <c r="WOK43" s="636"/>
      <c r="WOL43" s="636"/>
      <c r="WOM43" s="636"/>
      <c r="WON43" s="636"/>
      <c r="WOO43" s="636"/>
      <c r="WOP43" s="636"/>
      <c r="WOQ43" s="636"/>
      <c r="WOR43" s="636"/>
      <c r="WOS43" s="636"/>
      <c r="WOT43" s="636"/>
      <c r="WOU43" s="636"/>
      <c r="WOV43" s="636"/>
      <c r="WOW43" s="636"/>
      <c r="WOX43" s="636"/>
      <c r="WOY43" s="636"/>
      <c r="WOZ43" s="636"/>
      <c r="WPA43" s="636"/>
      <c r="WPB43" s="636"/>
      <c r="WPC43" s="636"/>
      <c r="WPD43" s="636"/>
      <c r="WPE43" s="636"/>
      <c r="WPF43" s="636"/>
      <c r="WPG43" s="636"/>
      <c r="WPH43" s="636"/>
      <c r="WPI43" s="636"/>
      <c r="WPJ43" s="636"/>
      <c r="WPK43" s="636"/>
      <c r="WPL43" s="636"/>
      <c r="WPM43" s="636"/>
      <c r="WPN43" s="636"/>
      <c r="WPO43" s="636"/>
      <c r="WPP43" s="636"/>
      <c r="WPQ43" s="636"/>
      <c r="WPR43" s="636"/>
      <c r="WPS43" s="636"/>
      <c r="WPT43" s="636"/>
      <c r="WPU43" s="636"/>
      <c r="WPV43" s="636"/>
      <c r="WPW43" s="636"/>
      <c r="WPX43" s="636"/>
      <c r="WPY43" s="636"/>
      <c r="WPZ43" s="636"/>
      <c r="WQA43" s="636"/>
      <c r="WQB43" s="636"/>
      <c r="WQC43" s="636"/>
      <c r="WQD43" s="636"/>
      <c r="WQE43" s="636"/>
      <c r="WQF43" s="636"/>
      <c r="WQG43" s="636"/>
      <c r="WQH43" s="636"/>
      <c r="WQI43" s="636"/>
      <c r="WQJ43" s="636"/>
      <c r="WQK43" s="636"/>
      <c r="WQL43" s="636"/>
      <c r="WQM43" s="636"/>
      <c r="WQN43" s="636"/>
      <c r="WQO43" s="636"/>
      <c r="WQP43" s="636"/>
      <c r="WQQ43" s="636"/>
      <c r="WQR43" s="636"/>
      <c r="WQS43" s="636"/>
      <c r="WQT43" s="636"/>
      <c r="WQU43" s="636"/>
      <c r="WQV43" s="636"/>
      <c r="WQW43" s="636"/>
      <c r="WQX43" s="636"/>
      <c r="WQY43" s="636"/>
      <c r="WQZ43" s="636"/>
      <c r="WRA43" s="636"/>
      <c r="WRB43" s="636"/>
      <c r="WRC43" s="636"/>
      <c r="WRD43" s="636"/>
      <c r="WRE43" s="636"/>
      <c r="WRF43" s="636"/>
      <c r="WRG43" s="636"/>
      <c r="WRH43" s="636"/>
      <c r="WRI43" s="636"/>
      <c r="WRJ43" s="636"/>
      <c r="WRK43" s="636"/>
      <c r="WRL43" s="636"/>
      <c r="WRM43" s="636"/>
      <c r="WRN43" s="636"/>
      <c r="WRO43" s="636"/>
      <c r="WRP43" s="636"/>
      <c r="WRQ43" s="636"/>
      <c r="WRR43" s="636"/>
      <c r="WRS43" s="636"/>
      <c r="WRT43" s="636"/>
      <c r="WRU43" s="636"/>
      <c r="WRV43" s="636"/>
      <c r="WRW43" s="636"/>
      <c r="WRX43" s="636"/>
      <c r="WRY43" s="636"/>
      <c r="WRZ43" s="636"/>
      <c r="WSA43" s="636"/>
      <c r="WSB43" s="636"/>
      <c r="WSC43" s="636"/>
      <c r="WSD43" s="636"/>
      <c r="WSE43" s="636"/>
      <c r="WSF43" s="636"/>
      <c r="WSG43" s="636"/>
      <c r="WSH43" s="636"/>
      <c r="WSI43" s="636"/>
      <c r="WSJ43" s="636"/>
      <c r="WSK43" s="636"/>
      <c r="WSL43" s="636"/>
      <c r="WSM43" s="636"/>
      <c r="WSN43" s="636"/>
      <c r="WSO43" s="636"/>
      <c r="WSP43" s="636"/>
      <c r="WSQ43" s="636"/>
      <c r="WSR43" s="636"/>
      <c r="WSS43" s="636"/>
      <c r="WST43" s="636"/>
      <c r="WSU43" s="636"/>
      <c r="WSV43" s="636"/>
      <c r="WSW43" s="636"/>
      <c r="WSX43" s="636"/>
      <c r="WSY43" s="636"/>
      <c r="WSZ43" s="636"/>
      <c r="WTA43" s="636"/>
      <c r="WTB43" s="636"/>
      <c r="WTC43" s="636"/>
      <c r="WTD43" s="636"/>
      <c r="WTE43" s="636"/>
      <c r="WTF43" s="636"/>
      <c r="WTG43" s="636"/>
      <c r="WTH43" s="636"/>
      <c r="WTI43" s="636"/>
      <c r="WTJ43" s="636"/>
      <c r="WTK43" s="636"/>
      <c r="WTL43" s="636"/>
      <c r="WTM43" s="636"/>
      <c r="WTN43" s="636"/>
      <c r="WTO43" s="636"/>
      <c r="WTP43" s="636"/>
      <c r="WTQ43" s="636"/>
      <c r="WTR43" s="636"/>
      <c r="WTS43" s="636"/>
      <c r="WTT43" s="636"/>
      <c r="WTU43" s="636"/>
      <c r="WTV43" s="636"/>
      <c r="WTW43" s="636"/>
      <c r="WTX43" s="636"/>
      <c r="WTY43" s="636"/>
      <c r="WTZ43" s="636"/>
      <c r="WUA43" s="636"/>
      <c r="WUB43" s="636"/>
      <c r="WUC43" s="636"/>
      <c r="WUD43" s="636"/>
      <c r="WUE43" s="636"/>
      <c r="WUF43" s="636"/>
      <c r="WUG43" s="636"/>
      <c r="WUH43" s="636"/>
      <c r="WUI43" s="636"/>
      <c r="WUJ43" s="636"/>
      <c r="WUK43" s="636"/>
      <c r="WUL43" s="636"/>
      <c r="WUM43" s="636"/>
      <c r="WUN43" s="636"/>
      <c r="WUO43" s="636"/>
      <c r="WUP43" s="636"/>
      <c r="WUQ43" s="636"/>
      <c r="WUR43" s="636"/>
      <c r="WUS43" s="636"/>
      <c r="WUT43" s="636"/>
      <c r="WUU43" s="636"/>
      <c r="WUV43" s="636"/>
      <c r="WUW43" s="636"/>
      <c r="WUX43" s="636"/>
      <c r="WUY43" s="636"/>
      <c r="WUZ43" s="636"/>
      <c r="WVA43" s="636"/>
      <c r="WVB43" s="636"/>
      <c r="WVC43" s="636"/>
      <c r="WVD43" s="636"/>
      <c r="WVE43" s="636"/>
      <c r="WVF43" s="636"/>
      <c r="WVG43" s="636"/>
      <c r="WVH43" s="636"/>
      <c r="WVI43" s="636"/>
      <c r="WVJ43" s="636"/>
      <c r="WVK43" s="636"/>
      <c r="WVL43" s="636"/>
      <c r="WVM43" s="636"/>
      <c r="WVN43" s="636"/>
      <c r="WVO43" s="636"/>
      <c r="WVP43" s="636"/>
      <c r="WVQ43" s="636"/>
      <c r="WVR43" s="636"/>
      <c r="WVS43" s="636"/>
      <c r="WVT43" s="636"/>
      <c r="WVU43" s="636"/>
      <c r="WVV43" s="636"/>
      <c r="WVW43" s="636"/>
      <c r="WVX43" s="636"/>
      <c r="WVY43" s="636"/>
      <c r="WVZ43" s="636"/>
      <c r="WWA43" s="636"/>
      <c r="WWB43" s="636"/>
      <c r="WWC43" s="636"/>
      <c r="WWD43" s="636"/>
      <c r="WWE43" s="636"/>
      <c r="WWF43" s="636"/>
      <c r="WWG43" s="636"/>
      <c r="WWH43" s="636"/>
      <c r="WWI43" s="636"/>
      <c r="WWJ43" s="636"/>
      <c r="WWK43" s="636"/>
      <c r="WWL43" s="636"/>
      <c r="WWM43" s="636"/>
      <c r="WWN43" s="636"/>
      <c r="WWO43" s="636"/>
      <c r="WWP43" s="636"/>
      <c r="WWQ43" s="636"/>
      <c r="WWR43" s="636"/>
      <c r="WWS43" s="636"/>
      <c r="WWT43" s="636"/>
      <c r="WWU43" s="636"/>
      <c r="WWV43" s="636"/>
      <c r="WWW43" s="636"/>
      <c r="WWX43" s="636"/>
      <c r="WWY43" s="636"/>
      <c r="WWZ43" s="636"/>
      <c r="WXA43" s="636"/>
      <c r="WXB43" s="636"/>
      <c r="WXC43" s="636"/>
      <c r="WXD43" s="636"/>
      <c r="WXE43" s="636"/>
      <c r="WXF43" s="636"/>
      <c r="WXG43" s="636"/>
      <c r="WXH43" s="636"/>
      <c r="WXI43" s="636"/>
      <c r="WXJ43" s="636"/>
      <c r="WXK43" s="636"/>
      <c r="WXL43" s="636"/>
      <c r="WXM43" s="636"/>
      <c r="WXN43" s="636"/>
      <c r="WXO43" s="636"/>
      <c r="WXP43" s="636"/>
      <c r="WXQ43" s="636"/>
      <c r="WXR43" s="636"/>
      <c r="WXS43" s="636"/>
      <c r="WXT43" s="636"/>
      <c r="WXU43" s="636"/>
      <c r="WXV43" s="636"/>
      <c r="WXW43" s="636"/>
      <c r="WXX43" s="636"/>
      <c r="WXY43" s="636"/>
      <c r="WXZ43" s="636"/>
      <c r="WYA43" s="636"/>
      <c r="WYB43" s="636"/>
      <c r="WYC43" s="636"/>
      <c r="WYD43" s="636"/>
      <c r="WYE43" s="636"/>
      <c r="WYF43" s="636"/>
      <c r="WYG43" s="636"/>
      <c r="WYH43" s="636"/>
      <c r="WYI43" s="636"/>
      <c r="WYJ43" s="636"/>
      <c r="WYK43" s="636"/>
      <c r="WYL43" s="636"/>
      <c r="WYM43" s="636"/>
      <c r="WYN43" s="636"/>
      <c r="WYO43" s="636"/>
      <c r="WYP43" s="636"/>
      <c r="WYQ43" s="636"/>
      <c r="WYR43" s="636"/>
      <c r="WYS43" s="636"/>
      <c r="WYT43" s="636"/>
      <c r="WYU43" s="636"/>
      <c r="WYV43" s="636"/>
      <c r="WYW43" s="636"/>
      <c r="WYX43" s="636"/>
      <c r="WYY43" s="636"/>
      <c r="WYZ43" s="636"/>
      <c r="WZA43" s="636"/>
      <c r="WZB43" s="636"/>
      <c r="WZC43" s="636"/>
      <c r="WZD43" s="636"/>
      <c r="WZE43" s="636"/>
      <c r="WZF43" s="636"/>
      <c r="WZG43" s="636"/>
      <c r="WZH43" s="636"/>
      <c r="WZI43" s="636"/>
      <c r="WZJ43" s="636"/>
      <c r="WZK43" s="636"/>
      <c r="WZL43" s="636"/>
      <c r="WZM43" s="636"/>
      <c r="WZN43" s="636"/>
      <c r="WZO43" s="636"/>
      <c r="WZP43" s="636"/>
      <c r="WZQ43" s="636"/>
      <c r="WZR43" s="636"/>
    </row>
    <row r="44" spans="1:16242" s="638" customFormat="1" ht="24.75">
      <c r="A44" s="632"/>
      <c r="B44" s="632"/>
      <c r="C44" s="632"/>
      <c r="D44" s="618" t="s">
        <v>1000</v>
      </c>
      <c r="E44" s="619"/>
      <c r="F44" s="620"/>
      <c r="G44" s="621">
        <f>IF(Metrics!G$11="Fri",MIN(Metrics!K$29:CV$29),
IF(Metrics!G$11="Sat", MIN(Metrics!J$29:CV$29),
MIN(Metrics!I$29:CV$29)))</f>
        <v>0</v>
      </c>
      <c r="H44" s="602"/>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c r="AI44" s="602"/>
      <c r="AJ44" s="602"/>
      <c r="AK44" s="602"/>
      <c r="AL44" s="602"/>
      <c r="AM44" s="602"/>
      <c r="AN44" s="602"/>
      <c r="AO44" s="602"/>
      <c r="AP44" s="602"/>
      <c r="AQ44" s="602"/>
      <c r="AR44" s="602"/>
      <c r="AS44" s="602"/>
      <c r="AT44" s="602"/>
      <c r="AU44" s="602"/>
      <c r="AV44" s="602"/>
      <c r="AW44" s="602"/>
      <c r="AX44" s="602"/>
      <c r="AY44" s="602"/>
      <c r="AZ44" s="602"/>
      <c r="BA44" s="602"/>
      <c r="BB44" s="602"/>
      <c r="BC44" s="602"/>
      <c r="BD44" s="602"/>
      <c r="BE44" s="602"/>
      <c r="BF44" s="602"/>
      <c r="BG44" s="602"/>
      <c r="BH44" s="602"/>
      <c r="BI44" s="602"/>
      <c r="BJ44" s="602"/>
      <c r="BK44" s="602"/>
      <c r="BL44" s="602"/>
      <c r="BM44" s="602"/>
      <c r="BN44" s="602"/>
      <c r="BO44" s="602"/>
      <c r="BP44" s="602"/>
      <c r="BQ44" s="602"/>
      <c r="BR44" s="602"/>
      <c r="BS44" s="602"/>
      <c r="BT44" s="602"/>
      <c r="BU44" s="602"/>
      <c r="BV44" s="602"/>
      <c r="BW44" s="602"/>
      <c r="BX44" s="602"/>
      <c r="BY44" s="602"/>
      <c r="BZ44" s="602"/>
      <c r="CA44" s="602"/>
      <c r="CB44" s="602"/>
      <c r="CC44" s="602"/>
      <c r="CD44" s="602"/>
      <c r="CE44" s="602"/>
      <c r="CF44" s="602"/>
      <c r="CG44" s="602"/>
      <c r="CH44" s="602"/>
      <c r="CI44" s="602"/>
      <c r="CJ44" s="602"/>
      <c r="CK44" s="602"/>
      <c r="CL44" s="602"/>
      <c r="CM44" s="602"/>
      <c r="CN44" s="602"/>
      <c r="CO44" s="602"/>
      <c r="CP44" s="602"/>
      <c r="CQ44" s="602"/>
      <c r="CR44" s="602"/>
      <c r="CS44" s="602"/>
      <c r="CT44" s="602"/>
      <c r="CU44" s="602"/>
      <c r="CV44" s="602"/>
      <c r="CW44" s="602"/>
      <c r="CX44" s="602"/>
      <c r="CY44" s="602"/>
      <c r="CZ44" s="602"/>
      <c r="DA44" s="602"/>
      <c r="DB44" s="602"/>
      <c r="DC44" s="602"/>
      <c r="DD44" s="602"/>
      <c r="DE44" s="602"/>
      <c r="DF44" s="602"/>
      <c r="DG44" s="602"/>
      <c r="DH44" s="602"/>
      <c r="DI44" s="602"/>
      <c r="DJ44" s="602"/>
      <c r="DK44" s="636"/>
      <c r="DL44" s="636"/>
      <c r="DM44" s="636"/>
      <c r="DN44" s="636"/>
      <c r="DO44" s="636"/>
      <c r="DP44" s="636"/>
      <c r="DQ44" s="636"/>
      <c r="DR44" s="636"/>
      <c r="DS44" s="636"/>
      <c r="DT44" s="636"/>
      <c r="DU44" s="636"/>
      <c r="DV44" s="636"/>
      <c r="DW44" s="636"/>
      <c r="DX44" s="636"/>
      <c r="DY44" s="636"/>
      <c r="DZ44" s="636"/>
      <c r="EA44" s="636"/>
      <c r="EB44" s="636"/>
      <c r="EC44" s="636"/>
      <c r="ED44" s="636"/>
      <c r="EE44" s="636"/>
      <c r="EF44" s="636"/>
      <c r="EG44" s="636"/>
      <c r="EH44" s="636"/>
      <c r="EI44" s="636"/>
      <c r="EJ44" s="636"/>
      <c r="EK44" s="636"/>
      <c r="EL44" s="636"/>
      <c r="EM44" s="636"/>
      <c r="EN44" s="636"/>
      <c r="EO44" s="636"/>
      <c r="EP44" s="636"/>
      <c r="EQ44" s="636"/>
      <c r="ER44" s="636"/>
      <c r="ES44" s="636"/>
      <c r="ET44" s="636"/>
      <c r="EU44" s="636"/>
      <c r="EV44" s="636"/>
      <c r="EW44" s="636"/>
      <c r="EX44" s="636"/>
      <c r="EY44" s="636"/>
      <c r="EZ44" s="636"/>
      <c r="FA44" s="636"/>
      <c r="FB44" s="636"/>
      <c r="FC44" s="636"/>
      <c r="FD44" s="636"/>
      <c r="FE44" s="636"/>
      <c r="FF44" s="636"/>
      <c r="FG44" s="636"/>
      <c r="FH44" s="636"/>
      <c r="FI44" s="636"/>
      <c r="FJ44" s="636"/>
      <c r="FK44" s="636"/>
      <c r="FL44" s="636"/>
      <c r="FM44" s="636"/>
      <c r="FN44" s="636"/>
      <c r="FO44" s="636"/>
      <c r="FP44" s="636"/>
      <c r="FQ44" s="636"/>
      <c r="FR44" s="636"/>
      <c r="FS44" s="636"/>
      <c r="FT44" s="636"/>
      <c r="FU44" s="636"/>
      <c r="FV44" s="636"/>
      <c r="FW44" s="636"/>
      <c r="FX44" s="636"/>
      <c r="FY44" s="636"/>
      <c r="FZ44" s="636"/>
      <c r="GA44" s="636"/>
      <c r="GB44" s="636"/>
      <c r="GC44" s="636"/>
      <c r="GD44" s="636"/>
      <c r="GE44" s="636"/>
      <c r="GF44" s="636"/>
      <c r="GG44" s="636"/>
      <c r="GH44" s="636"/>
      <c r="GI44" s="636"/>
      <c r="GJ44" s="636"/>
      <c r="GK44" s="636"/>
      <c r="GL44" s="636"/>
      <c r="GM44" s="636"/>
      <c r="GN44" s="636"/>
      <c r="GO44" s="636"/>
      <c r="GP44" s="636"/>
      <c r="GQ44" s="636"/>
      <c r="GR44" s="636"/>
      <c r="GS44" s="636"/>
      <c r="GT44" s="636"/>
      <c r="GU44" s="636"/>
      <c r="GV44" s="636"/>
      <c r="GW44" s="636"/>
      <c r="GX44" s="636"/>
      <c r="GY44" s="636"/>
      <c r="GZ44" s="636"/>
      <c r="HA44" s="636"/>
      <c r="HB44" s="636"/>
      <c r="HC44" s="636"/>
      <c r="HD44" s="636"/>
      <c r="HE44" s="636"/>
      <c r="HF44" s="636"/>
      <c r="HG44" s="636"/>
      <c r="HH44" s="636"/>
      <c r="HI44" s="636"/>
      <c r="HJ44" s="636"/>
      <c r="HK44" s="636"/>
      <c r="HL44" s="636"/>
      <c r="HM44" s="636"/>
      <c r="HN44" s="636"/>
      <c r="HO44" s="636"/>
      <c r="HP44" s="636"/>
      <c r="HQ44" s="636"/>
      <c r="HR44" s="636"/>
      <c r="HS44" s="636"/>
      <c r="HT44" s="636"/>
      <c r="HU44" s="636"/>
      <c r="HV44" s="636"/>
      <c r="HW44" s="636"/>
      <c r="HX44" s="636"/>
      <c r="HY44" s="636"/>
      <c r="HZ44" s="636"/>
      <c r="IA44" s="636"/>
      <c r="IB44" s="636"/>
      <c r="IC44" s="636"/>
      <c r="ID44" s="636"/>
      <c r="IE44" s="636"/>
      <c r="IF44" s="636"/>
      <c r="IG44" s="636"/>
      <c r="IH44" s="636"/>
      <c r="II44" s="636"/>
      <c r="IJ44" s="636"/>
      <c r="IK44" s="636"/>
      <c r="IL44" s="636"/>
      <c r="IM44" s="636"/>
      <c r="IN44" s="636"/>
      <c r="IO44" s="636"/>
      <c r="IP44" s="636"/>
      <c r="IQ44" s="636"/>
      <c r="IR44" s="636"/>
      <c r="IS44" s="636"/>
      <c r="IT44" s="636"/>
      <c r="IU44" s="636"/>
      <c r="IV44" s="636"/>
      <c r="IW44" s="636"/>
      <c r="IX44" s="636"/>
      <c r="IY44" s="636"/>
      <c r="IZ44" s="636"/>
      <c r="JA44" s="636"/>
      <c r="JB44" s="636"/>
      <c r="JC44" s="636"/>
      <c r="JD44" s="636"/>
      <c r="JE44" s="636"/>
      <c r="JF44" s="636"/>
      <c r="JG44" s="636"/>
      <c r="JH44" s="636"/>
      <c r="JI44" s="636"/>
      <c r="JJ44" s="636"/>
      <c r="JK44" s="636"/>
      <c r="JL44" s="636"/>
      <c r="JM44" s="636"/>
      <c r="JN44" s="636"/>
      <c r="JO44" s="636"/>
      <c r="JP44" s="636"/>
      <c r="JQ44" s="636"/>
      <c r="JR44" s="636"/>
      <c r="JS44" s="636"/>
      <c r="JT44" s="636"/>
      <c r="JU44" s="636"/>
      <c r="JV44" s="636"/>
      <c r="JW44" s="636"/>
      <c r="JX44" s="636"/>
      <c r="JY44" s="636"/>
      <c r="JZ44" s="636"/>
      <c r="KA44" s="636"/>
      <c r="KB44" s="636"/>
      <c r="KC44" s="636"/>
      <c r="KD44" s="636"/>
      <c r="KE44" s="636"/>
      <c r="KF44" s="636"/>
      <c r="KG44" s="636"/>
      <c r="KH44" s="636"/>
      <c r="KI44" s="636"/>
      <c r="KJ44" s="636"/>
      <c r="KK44" s="636"/>
      <c r="KL44" s="636"/>
      <c r="KM44" s="636"/>
      <c r="KN44" s="636"/>
      <c r="KO44" s="636"/>
      <c r="KP44" s="636"/>
      <c r="KQ44" s="636"/>
      <c r="KR44" s="636"/>
      <c r="KS44" s="636"/>
      <c r="KT44" s="636"/>
      <c r="KU44" s="636"/>
      <c r="KV44" s="636"/>
      <c r="KW44" s="636"/>
      <c r="KX44" s="636"/>
      <c r="KY44" s="636"/>
      <c r="KZ44" s="636"/>
      <c r="LA44" s="636"/>
      <c r="LB44" s="636"/>
      <c r="LC44" s="636"/>
      <c r="LD44" s="636"/>
      <c r="LE44" s="636"/>
      <c r="LF44" s="636"/>
      <c r="LG44" s="636"/>
      <c r="LH44" s="636"/>
      <c r="LI44" s="636"/>
      <c r="LJ44" s="636"/>
      <c r="LK44" s="636"/>
      <c r="LL44" s="636"/>
      <c r="LM44" s="636"/>
      <c r="LN44" s="636"/>
      <c r="LO44" s="636"/>
      <c r="LP44" s="636"/>
      <c r="LQ44" s="636"/>
      <c r="LR44" s="636"/>
      <c r="LS44" s="636"/>
      <c r="LT44" s="636"/>
      <c r="LU44" s="636"/>
      <c r="LV44" s="636"/>
      <c r="LW44" s="636"/>
      <c r="LX44" s="636"/>
      <c r="LY44" s="636"/>
      <c r="LZ44" s="636"/>
      <c r="MA44" s="636"/>
      <c r="MB44" s="636"/>
      <c r="MC44" s="636"/>
      <c r="MD44" s="636"/>
      <c r="ME44" s="636"/>
      <c r="MF44" s="636"/>
      <c r="MG44" s="636"/>
      <c r="MH44" s="636"/>
      <c r="MI44" s="636"/>
      <c r="MJ44" s="636"/>
      <c r="MK44" s="636"/>
      <c r="ML44" s="636"/>
      <c r="MM44" s="636"/>
      <c r="MN44" s="636"/>
      <c r="MO44" s="636"/>
      <c r="MP44" s="636"/>
      <c r="MQ44" s="636"/>
      <c r="MR44" s="636"/>
      <c r="MS44" s="636"/>
      <c r="MT44" s="636"/>
      <c r="MU44" s="636"/>
      <c r="MV44" s="636"/>
      <c r="MW44" s="636"/>
      <c r="MX44" s="636"/>
      <c r="MY44" s="636"/>
      <c r="MZ44" s="636"/>
      <c r="NA44" s="636"/>
      <c r="NB44" s="636"/>
      <c r="NC44" s="636"/>
      <c r="ND44" s="636"/>
      <c r="NE44" s="636"/>
      <c r="NF44" s="636"/>
      <c r="NG44" s="636"/>
      <c r="NH44" s="636"/>
      <c r="NI44" s="636"/>
      <c r="NJ44" s="636"/>
      <c r="NK44" s="636"/>
      <c r="NL44" s="636"/>
      <c r="NM44" s="636"/>
      <c r="NN44" s="636"/>
      <c r="NO44" s="636"/>
      <c r="NP44" s="636"/>
      <c r="NQ44" s="636"/>
      <c r="NR44" s="636"/>
      <c r="NS44" s="636"/>
      <c r="NT44" s="636"/>
      <c r="NU44" s="636"/>
      <c r="NV44" s="636"/>
      <c r="NW44" s="636"/>
      <c r="NX44" s="636"/>
      <c r="NY44" s="636"/>
      <c r="NZ44" s="636"/>
      <c r="OA44" s="636"/>
      <c r="OB44" s="636"/>
      <c r="OC44" s="636"/>
      <c r="OD44" s="636"/>
      <c r="OE44" s="636"/>
      <c r="OF44" s="636"/>
      <c r="OG44" s="636"/>
      <c r="OH44" s="636"/>
      <c r="OI44" s="636"/>
      <c r="OJ44" s="636"/>
      <c r="OK44" s="636"/>
      <c r="OL44" s="636"/>
      <c r="OM44" s="636"/>
      <c r="ON44" s="636"/>
      <c r="OO44" s="636"/>
      <c r="OP44" s="636"/>
      <c r="OQ44" s="636"/>
      <c r="OR44" s="636"/>
      <c r="OS44" s="636"/>
      <c r="OT44" s="636"/>
      <c r="OU44" s="636"/>
      <c r="OV44" s="636"/>
      <c r="OW44" s="636"/>
      <c r="OX44" s="636"/>
      <c r="OY44" s="636"/>
      <c r="OZ44" s="636"/>
      <c r="PA44" s="636"/>
      <c r="PB44" s="636"/>
      <c r="PC44" s="636"/>
      <c r="PD44" s="636"/>
      <c r="PE44" s="636"/>
      <c r="PF44" s="636"/>
      <c r="PG44" s="636"/>
      <c r="PH44" s="636"/>
      <c r="PI44" s="636"/>
      <c r="PJ44" s="636"/>
      <c r="PK44" s="636"/>
      <c r="PL44" s="636"/>
      <c r="PM44" s="636"/>
      <c r="PN44" s="636"/>
      <c r="PO44" s="636"/>
      <c r="PP44" s="636"/>
      <c r="PQ44" s="636"/>
      <c r="PR44" s="636"/>
      <c r="PS44" s="636"/>
      <c r="PT44" s="636"/>
      <c r="PU44" s="636"/>
      <c r="PV44" s="636"/>
      <c r="PW44" s="636"/>
      <c r="PX44" s="636"/>
      <c r="PY44" s="636"/>
      <c r="PZ44" s="636"/>
      <c r="QA44" s="636"/>
      <c r="QB44" s="636"/>
      <c r="QC44" s="636"/>
      <c r="QD44" s="636"/>
      <c r="QE44" s="636"/>
      <c r="QF44" s="636"/>
      <c r="QG44" s="636"/>
      <c r="QH44" s="636"/>
      <c r="QI44" s="636"/>
      <c r="QJ44" s="636"/>
      <c r="QK44" s="636"/>
      <c r="QL44" s="636"/>
      <c r="QM44" s="636"/>
      <c r="QN44" s="636"/>
      <c r="QO44" s="636"/>
      <c r="QP44" s="636"/>
      <c r="QQ44" s="636"/>
      <c r="QR44" s="636"/>
      <c r="QS44" s="636"/>
      <c r="QT44" s="636"/>
      <c r="QU44" s="636"/>
      <c r="QV44" s="636"/>
      <c r="QW44" s="636"/>
      <c r="QX44" s="636"/>
      <c r="QY44" s="636"/>
      <c r="QZ44" s="636"/>
      <c r="RA44" s="636"/>
      <c r="RB44" s="636"/>
      <c r="RC44" s="636"/>
      <c r="RD44" s="636"/>
      <c r="RE44" s="636"/>
      <c r="RF44" s="636"/>
      <c r="RG44" s="636"/>
      <c r="RH44" s="636"/>
      <c r="RI44" s="636"/>
      <c r="RJ44" s="636"/>
      <c r="RK44" s="636"/>
      <c r="RL44" s="636"/>
      <c r="RM44" s="636"/>
      <c r="RN44" s="636"/>
      <c r="RO44" s="636"/>
      <c r="RP44" s="636"/>
      <c r="RQ44" s="636"/>
      <c r="RR44" s="636"/>
      <c r="RS44" s="636"/>
      <c r="RT44" s="636"/>
      <c r="RU44" s="636"/>
      <c r="RV44" s="636"/>
      <c r="RW44" s="636"/>
      <c r="RX44" s="636"/>
      <c r="RY44" s="636"/>
      <c r="RZ44" s="636"/>
      <c r="SA44" s="636"/>
      <c r="SB44" s="636"/>
      <c r="SC44" s="636"/>
      <c r="SD44" s="636"/>
      <c r="SE44" s="636"/>
      <c r="SF44" s="636"/>
      <c r="SG44" s="636"/>
      <c r="SH44" s="636"/>
      <c r="SI44" s="636"/>
      <c r="SJ44" s="636"/>
      <c r="SK44" s="636"/>
      <c r="SL44" s="636"/>
      <c r="SM44" s="636"/>
      <c r="SN44" s="636"/>
      <c r="SO44" s="636"/>
      <c r="SP44" s="636"/>
      <c r="SQ44" s="636"/>
      <c r="SR44" s="636"/>
      <c r="SS44" s="636"/>
      <c r="ST44" s="636"/>
      <c r="SU44" s="636"/>
      <c r="SV44" s="636"/>
      <c r="SW44" s="636"/>
      <c r="SX44" s="636"/>
      <c r="SY44" s="636"/>
      <c r="SZ44" s="636"/>
      <c r="TA44" s="636"/>
      <c r="TB44" s="636"/>
      <c r="TC44" s="636"/>
      <c r="TD44" s="636"/>
      <c r="TE44" s="636"/>
      <c r="TF44" s="636"/>
      <c r="TG44" s="636"/>
      <c r="TH44" s="636"/>
      <c r="TI44" s="636"/>
      <c r="TJ44" s="636"/>
      <c r="TK44" s="636"/>
      <c r="TL44" s="636"/>
      <c r="TM44" s="636"/>
      <c r="TN44" s="636"/>
      <c r="TO44" s="636"/>
      <c r="TP44" s="636"/>
      <c r="TQ44" s="636"/>
      <c r="TR44" s="636"/>
      <c r="TS44" s="636"/>
      <c r="TT44" s="636"/>
      <c r="TU44" s="636"/>
      <c r="TV44" s="636"/>
      <c r="TW44" s="636"/>
      <c r="TX44" s="636"/>
      <c r="TY44" s="636"/>
      <c r="TZ44" s="636"/>
      <c r="UA44" s="636"/>
      <c r="UB44" s="636"/>
      <c r="UC44" s="636"/>
      <c r="UD44" s="636"/>
      <c r="UE44" s="636"/>
      <c r="UF44" s="636"/>
      <c r="UG44" s="636"/>
      <c r="UH44" s="636"/>
      <c r="UI44" s="636"/>
      <c r="UJ44" s="636"/>
      <c r="UK44" s="636"/>
      <c r="UL44" s="636"/>
      <c r="UM44" s="636"/>
      <c r="UN44" s="636"/>
      <c r="UO44" s="636"/>
      <c r="UP44" s="636"/>
      <c r="UQ44" s="636"/>
      <c r="UR44" s="636"/>
      <c r="US44" s="636"/>
      <c r="UT44" s="636"/>
      <c r="UU44" s="636"/>
      <c r="UV44" s="636"/>
      <c r="UW44" s="636"/>
      <c r="UX44" s="636"/>
      <c r="UY44" s="636"/>
      <c r="UZ44" s="636"/>
      <c r="VA44" s="636"/>
      <c r="VB44" s="636"/>
      <c r="VC44" s="636"/>
      <c r="VD44" s="636"/>
      <c r="VE44" s="636"/>
      <c r="VF44" s="636"/>
      <c r="VG44" s="636"/>
      <c r="VH44" s="636"/>
      <c r="VI44" s="636"/>
      <c r="VJ44" s="636"/>
      <c r="VK44" s="636"/>
      <c r="VL44" s="636"/>
      <c r="VM44" s="636"/>
      <c r="VN44" s="636"/>
      <c r="VO44" s="636"/>
      <c r="VP44" s="636"/>
      <c r="VQ44" s="636"/>
      <c r="VR44" s="636"/>
      <c r="VS44" s="636"/>
      <c r="VT44" s="636"/>
      <c r="VU44" s="636"/>
      <c r="VV44" s="636"/>
      <c r="VW44" s="636"/>
      <c r="VX44" s="636"/>
      <c r="VY44" s="636"/>
      <c r="VZ44" s="636"/>
      <c r="WA44" s="636"/>
      <c r="WB44" s="636"/>
      <c r="WC44" s="636"/>
      <c r="WD44" s="636"/>
      <c r="WE44" s="636"/>
      <c r="WF44" s="636"/>
      <c r="WG44" s="636"/>
      <c r="WH44" s="636"/>
      <c r="WI44" s="636"/>
      <c r="WJ44" s="636"/>
      <c r="WK44" s="636"/>
      <c r="WL44" s="636"/>
      <c r="WM44" s="636"/>
      <c r="WN44" s="636"/>
      <c r="WO44" s="636"/>
      <c r="WP44" s="636"/>
      <c r="WQ44" s="636"/>
      <c r="WR44" s="636"/>
      <c r="WS44" s="636"/>
      <c r="WT44" s="636"/>
      <c r="WU44" s="636"/>
      <c r="WV44" s="636"/>
      <c r="WW44" s="636"/>
      <c r="WX44" s="636"/>
      <c r="WY44" s="636"/>
      <c r="WZ44" s="636"/>
      <c r="XA44" s="636"/>
      <c r="XB44" s="636"/>
      <c r="XC44" s="636"/>
      <c r="XD44" s="636"/>
      <c r="XE44" s="636"/>
      <c r="XF44" s="636"/>
      <c r="XG44" s="636"/>
      <c r="XH44" s="636"/>
      <c r="XI44" s="636"/>
      <c r="XJ44" s="636"/>
      <c r="XK44" s="636"/>
      <c r="XL44" s="636"/>
      <c r="XM44" s="636"/>
      <c r="XN44" s="636"/>
      <c r="XO44" s="636"/>
      <c r="XP44" s="636"/>
      <c r="XQ44" s="636"/>
      <c r="XR44" s="636"/>
      <c r="XS44" s="636"/>
      <c r="XT44" s="636"/>
      <c r="XU44" s="636"/>
      <c r="XV44" s="636"/>
      <c r="XW44" s="636"/>
      <c r="XX44" s="636"/>
      <c r="XY44" s="636"/>
      <c r="XZ44" s="636"/>
      <c r="YA44" s="636"/>
      <c r="YB44" s="636"/>
      <c r="YC44" s="636"/>
      <c r="YD44" s="636"/>
      <c r="YE44" s="636"/>
      <c r="YF44" s="636"/>
      <c r="YG44" s="636"/>
      <c r="YH44" s="636"/>
      <c r="YI44" s="636"/>
      <c r="YJ44" s="636"/>
      <c r="YK44" s="636"/>
      <c r="YL44" s="636"/>
      <c r="YM44" s="636"/>
      <c r="YN44" s="636"/>
      <c r="YO44" s="636"/>
      <c r="YP44" s="636"/>
      <c r="YQ44" s="636"/>
      <c r="YR44" s="636"/>
      <c r="YS44" s="636"/>
      <c r="YT44" s="636"/>
      <c r="YU44" s="636"/>
      <c r="YV44" s="636"/>
      <c r="YW44" s="636"/>
      <c r="YX44" s="636"/>
      <c r="YY44" s="636"/>
      <c r="YZ44" s="636"/>
      <c r="ZA44" s="636"/>
      <c r="ZB44" s="636"/>
      <c r="ZC44" s="636"/>
      <c r="ZD44" s="636"/>
      <c r="ZE44" s="636"/>
      <c r="ZF44" s="636"/>
      <c r="ZG44" s="636"/>
      <c r="ZH44" s="636"/>
      <c r="ZI44" s="636"/>
      <c r="ZJ44" s="636"/>
      <c r="ZK44" s="636"/>
      <c r="ZL44" s="636"/>
      <c r="ZM44" s="636"/>
      <c r="ZN44" s="636"/>
      <c r="ZO44" s="636"/>
      <c r="ZP44" s="636"/>
      <c r="ZQ44" s="636"/>
      <c r="ZR44" s="636"/>
      <c r="ZS44" s="636"/>
      <c r="ZT44" s="636"/>
      <c r="ZU44" s="636"/>
      <c r="ZV44" s="636"/>
      <c r="ZW44" s="636"/>
      <c r="ZX44" s="636"/>
      <c r="ZY44" s="636"/>
      <c r="ZZ44" s="636"/>
      <c r="AAA44" s="636"/>
      <c r="AAB44" s="636"/>
      <c r="AAC44" s="636"/>
      <c r="AAD44" s="636"/>
      <c r="AAE44" s="636"/>
      <c r="AAF44" s="636"/>
      <c r="AAG44" s="636"/>
      <c r="AAH44" s="636"/>
      <c r="AAI44" s="636"/>
      <c r="AAJ44" s="636"/>
      <c r="AAK44" s="636"/>
      <c r="AAL44" s="636"/>
      <c r="AAM44" s="636"/>
      <c r="AAN44" s="636"/>
      <c r="AAO44" s="636"/>
      <c r="AAP44" s="636"/>
      <c r="AAQ44" s="636"/>
      <c r="AAR44" s="636"/>
      <c r="AAS44" s="636"/>
      <c r="AAT44" s="636"/>
      <c r="AAU44" s="636"/>
      <c r="AAV44" s="636"/>
      <c r="AAW44" s="636"/>
      <c r="AAX44" s="636"/>
      <c r="AAY44" s="636"/>
      <c r="AAZ44" s="636"/>
      <c r="ABA44" s="636"/>
      <c r="ABB44" s="636"/>
      <c r="ABC44" s="636"/>
      <c r="ABD44" s="636"/>
      <c r="ABE44" s="636"/>
      <c r="ABF44" s="636"/>
      <c r="ABG44" s="636"/>
      <c r="ABH44" s="636"/>
      <c r="ABI44" s="636"/>
      <c r="ABJ44" s="636"/>
      <c r="ABK44" s="636"/>
      <c r="ABL44" s="636"/>
      <c r="ABM44" s="636"/>
      <c r="ABN44" s="636"/>
      <c r="ABO44" s="636"/>
      <c r="ABP44" s="636"/>
      <c r="ABQ44" s="636"/>
      <c r="ABR44" s="636"/>
      <c r="ABS44" s="636"/>
      <c r="ABT44" s="636"/>
      <c r="ABU44" s="636"/>
      <c r="ABV44" s="636"/>
      <c r="ABW44" s="636"/>
      <c r="ABX44" s="636"/>
      <c r="ABY44" s="636"/>
      <c r="ABZ44" s="636"/>
      <c r="ACA44" s="636"/>
      <c r="ACB44" s="636"/>
      <c r="ACC44" s="636"/>
      <c r="ACD44" s="636"/>
      <c r="ACE44" s="636"/>
      <c r="ACF44" s="636"/>
      <c r="ACG44" s="636"/>
      <c r="ACH44" s="636"/>
      <c r="ACI44" s="636"/>
      <c r="ACJ44" s="636"/>
      <c r="ACK44" s="636"/>
      <c r="ACL44" s="636"/>
      <c r="ACM44" s="636"/>
      <c r="ACN44" s="636"/>
      <c r="ACO44" s="636"/>
      <c r="ACP44" s="636"/>
      <c r="ACQ44" s="636"/>
      <c r="ACR44" s="636"/>
      <c r="ACS44" s="636"/>
      <c r="ACT44" s="636"/>
      <c r="ACU44" s="636"/>
      <c r="ACV44" s="636"/>
      <c r="ACW44" s="636"/>
      <c r="ACX44" s="636"/>
      <c r="ACY44" s="636"/>
      <c r="ACZ44" s="636"/>
      <c r="ADA44" s="636"/>
      <c r="ADB44" s="636"/>
      <c r="ADC44" s="636"/>
      <c r="ADD44" s="636"/>
      <c r="ADE44" s="636"/>
      <c r="ADF44" s="636"/>
      <c r="ADG44" s="636"/>
      <c r="ADH44" s="636"/>
      <c r="ADI44" s="636"/>
      <c r="ADJ44" s="636"/>
      <c r="ADK44" s="636"/>
      <c r="ADL44" s="636"/>
      <c r="ADM44" s="636"/>
      <c r="ADN44" s="636"/>
      <c r="ADO44" s="636"/>
      <c r="ADP44" s="636"/>
      <c r="ADQ44" s="636"/>
      <c r="ADR44" s="636"/>
      <c r="ADS44" s="636"/>
      <c r="ADT44" s="636"/>
      <c r="ADU44" s="636"/>
      <c r="ADV44" s="636"/>
      <c r="ADW44" s="636"/>
      <c r="ADX44" s="636"/>
      <c r="ADY44" s="636"/>
      <c r="ADZ44" s="636"/>
      <c r="AEA44" s="636"/>
      <c r="AEB44" s="636"/>
      <c r="AEC44" s="636"/>
      <c r="AED44" s="636"/>
      <c r="AEE44" s="636"/>
      <c r="AEF44" s="636"/>
      <c r="AEG44" s="636"/>
      <c r="AEH44" s="636"/>
      <c r="AEI44" s="636"/>
      <c r="AEJ44" s="636"/>
      <c r="AEK44" s="636"/>
      <c r="AEL44" s="636"/>
      <c r="AEM44" s="636"/>
      <c r="AEN44" s="636"/>
      <c r="AEO44" s="636"/>
      <c r="AEP44" s="636"/>
      <c r="AEQ44" s="636"/>
      <c r="AER44" s="636"/>
      <c r="AES44" s="636"/>
      <c r="AET44" s="636"/>
      <c r="AEU44" s="636"/>
      <c r="AEV44" s="636"/>
      <c r="AEW44" s="636"/>
      <c r="AEX44" s="636"/>
      <c r="AEY44" s="636"/>
      <c r="AEZ44" s="636"/>
      <c r="AFA44" s="636"/>
      <c r="AFB44" s="636"/>
      <c r="AFC44" s="636"/>
      <c r="AFD44" s="636"/>
      <c r="AFE44" s="636"/>
      <c r="AFF44" s="636"/>
      <c r="AFG44" s="636"/>
      <c r="AFH44" s="636"/>
      <c r="AFI44" s="636"/>
      <c r="AFJ44" s="636"/>
      <c r="AFK44" s="636"/>
      <c r="AFL44" s="636"/>
      <c r="AFM44" s="636"/>
      <c r="AFN44" s="636"/>
      <c r="AFO44" s="636"/>
      <c r="AFP44" s="636"/>
      <c r="AFQ44" s="636"/>
      <c r="AFR44" s="636"/>
      <c r="AFS44" s="636"/>
      <c r="AFT44" s="636"/>
      <c r="AFU44" s="636"/>
      <c r="AFV44" s="636"/>
      <c r="AFW44" s="636"/>
      <c r="AFX44" s="636"/>
      <c r="AFY44" s="636"/>
      <c r="AFZ44" s="636"/>
      <c r="AGA44" s="636"/>
      <c r="AGB44" s="636"/>
      <c r="AGC44" s="636"/>
      <c r="AGD44" s="636"/>
      <c r="AGE44" s="636"/>
      <c r="AGF44" s="636"/>
      <c r="AGG44" s="636"/>
      <c r="AGH44" s="636"/>
      <c r="AGI44" s="636"/>
      <c r="AGJ44" s="636"/>
      <c r="AGK44" s="636"/>
      <c r="AGL44" s="636"/>
      <c r="AGM44" s="636"/>
      <c r="AGN44" s="636"/>
      <c r="AGO44" s="636"/>
      <c r="AGP44" s="636"/>
      <c r="AGQ44" s="636"/>
      <c r="AGR44" s="636"/>
      <c r="AGS44" s="636"/>
      <c r="AGT44" s="636"/>
      <c r="AGU44" s="636"/>
      <c r="AGV44" s="636"/>
      <c r="AGW44" s="636"/>
      <c r="AGX44" s="636"/>
      <c r="AGY44" s="636"/>
      <c r="AGZ44" s="636"/>
      <c r="AHA44" s="636"/>
      <c r="AHB44" s="636"/>
      <c r="AHC44" s="636"/>
      <c r="AHD44" s="636"/>
      <c r="AHE44" s="636"/>
      <c r="AHF44" s="636"/>
      <c r="AHG44" s="636"/>
      <c r="AHH44" s="636"/>
      <c r="AHI44" s="636"/>
      <c r="AHJ44" s="636"/>
      <c r="AHK44" s="636"/>
      <c r="AHL44" s="636"/>
      <c r="AHM44" s="636"/>
      <c r="AHN44" s="636"/>
      <c r="AHO44" s="636"/>
      <c r="AHP44" s="636"/>
      <c r="AHQ44" s="636"/>
      <c r="AHR44" s="636"/>
      <c r="AHS44" s="636"/>
      <c r="AHT44" s="636"/>
      <c r="AHU44" s="636"/>
      <c r="AHV44" s="636"/>
      <c r="AHW44" s="636"/>
      <c r="AHX44" s="636"/>
      <c r="AHY44" s="636"/>
      <c r="AHZ44" s="636"/>
      <c r="AIA44" s="636"/>
      <c r="AIB44" s="636"/>
      <c r="AIC44" s="636"/>
      <c r="AID44" s="636"/>
      <c r="AIE44" s="636"/>
      <c r="AIF44" s="636"/>
      <c r="AIG44" s="636"/>
      <c r="AIH44" s="636"/>
      <c r="AII44" s="636"/>
      <c r="AIJ44" s="636"/>
      <c r="AIK44" s="636"/>
      <c r="AIL44" s="636"/>
      <c r="AIM44" s="636"/>
      <c r="AIN44" s="636"/>
      <c r="AIO44" s="636"/>
      <c r="AIP44" s="636"/>
      <c r="AIQ44" s="636"/>
      <c r="AIR44" s="636"/>
      <c r="AIS44" s="636"/>
      <c r="AIT44" s="636"/>
      <c r="AIU44" s="636"/>
      <c r="AIV44" s="636"/>
      <c r="AIW44" s="636"/>
      <c r="AIX44" s="636"/>
      <c r="AIY44" s="636"/>
      <c r="AIZ44" s="636"/>
      <c r="AJA44" s="636"/>
      <c r="AJB44" s="636"/>
      <c r="AJC44" s="636"/>
      <c r="AJD44" s="636"/>
      <c r="AJE44" s="636"/>
      <c r="AJF44" s="636"/>
      <c r="AJG44" s="636"/>
      <c r="AJH44" s="636"/>
      <c r="AJI44" s="636"/>
      <c r="AJJ44" s="636"/>
      <c r="AJK44" s="636"/>
      <c r="AJL44" s="636"/>
      <c r="AJM44" s="636"/>
      <c r="AJN44" s="636"/>
      <c r="AJO44" s="636"/>
      <c r="AJP44" s="636"/>
      <c r="AJQ44" s="636"/>
      <c r="AJR44" s="636"/>
      <c r="AJS44" s="636"/>
      <c r="AJT44" s="636"/>
      <c r="AJU44" s="636"/>
      <c r="AJV44" s="636"/>
      <c r="AJW44" s="636"/>
      <c r="AJX44" s="636"/>
      <c r="AJY44" s="636"/>
      <c r="AJZ44" s="636"/>
      <c r="AKA44" s="636"/>
      <c r="AKB44" s="636"/>
      <c r="AKC44" s="636"/>
      <c r="AKD44" s="636"/>
      <c r="AKE44" s="636"/>
      <c r="AKF44" s="636"/>
      <c r="AKG44" s="636"/>
      <c r="AKH44" s="636"/>
      <c r="AKI44" s="636"/>
      <c r="AKJ44" s="636"/>
      <c r="AKK44" s="636"/>
      <c r="AKL44" s="636"/>
      <c r="AKM44" s="636"/>
      <c r="AKN44" s="636"/>
      <c r="AKO44" s="636"/>
      <c r="AKP44" s="636"/>
      <c r="AKQ44" s="636"/>
      <c r="AKR44" s="636"/>
      <c r="AKS44" s="636"/>
      <c r="AKT44" s="636"/>
      <c r="AKU44" s="636"/>
      <c r="AKV44" s="636"/>
      <c r="AKW44" s="636"/>
      <c r="AKX44" s="636"/>
      <c r="AKY44" s="636"/>
      <c r="AKZ44" s="636"/>
      <c r="ALA44" s="636"/>
      <c r="ALB44" s="636"/>
      <c r="ALC44" s="636"/>
      <c r="ALD44" s="636"/>
      <c r="ALE44" s="636"/>
      <c r="ALF44" s="636"/>
      <c r="ALG44" s="636"/>
      <c r="ALH44" s="636"/>
      <c r="ALI44" s="636"/>
      <c r="ALJ44" s="636"/>
      <c r="ALK44" s="636"/>
      <c r="ALL44" s="636"/>
      <c r="ALM44" s="636"/>
      <c r="ALN44" s="636"/>
      <c r="ALO44" s="636"/>
      <c r="ALP44" s="636"/>
      <c r="ALQ44" s="636"/>
      <c r="ALR44" s="636"/>
      <c r="ALS44" s="636"/>
      <c r="ALT44" s="636"/>
      <c r="ALU44" s="636"/>
      <c r="ALV44" s="636"/>
      <c r="ALW44" s="636"/>
      <c r="ALX44" s="636"/>
      <c r="ALY44" s="636"/>
      <c r="ALZ44" s="636"/>
      <c r="AMA44" s="636"/>
      <c r="AMB44" s="636"/>
      <c r="AMC44" s="636"/>
      <c r="AMD44" s="636"/>
      <c r="AME44" s="636"/>
      <c r="AMF44" s="636"/>
      <c r="AMG44" s="636"/>
      <c r="AMH44" s="636"/>
      <c r="AMI44" s="636"/>
      <c r="AMJ44" s="636"/>
      <c r="AMK44" s="636"/>
      <c r="AML44" s="636"/>
      <c r="AMM44" s="636"/>
      <c r="AMN44" s="636"/>
      <c r="AMO44" s="636"/>
      <c r="AMP44" s="636"/>
      <c r="AMQ44" s="636"/>
      <c r="AMR44" s="636"/>
      <c r="AMS44" s="636"/>
      <c r="AMT44" s="636"/>
      <c r="AMU44" s="636"/>
      <c r="AMV44" s="636"/>
      <c r="AMW44" s="636"/>
      <c r="AMX44" s="636"/>
      <c r="AMY44" s="636"/>
      <c r="AMZ44" s="636"/>
      <c r="ANA44" s="636"/>
      <c r="ANB44" s="636"/>
      <c r="ANC44" s="636"/>
      <c r="AND44" s="636"/>
      <c r="ANE44" s="636"/>
      <c r="ANF44" s="636"/>
      <c r="ANG44" s="636"/>
      <c r="ANH44" s="636"/>
      <c r="ANI44" s="636"/>
      <c r="ANJ44" s="636"/>
      <c r="ANK44" s="636"/>
      <c r="ANL44" s="636"/>
      <c r="ANM44" s="636"/>
      <c r="ANN44" s="636"/>
      <c r="ANO44" s="636"/>
      <c r="ANP44" s="636"/>
      <c r="ANQ44" s="636"/>
      <c r="ANR44" s="636"/>
      <c r="ANS44" s="636"/>
      <c r="ANT44" s="636"/>
      <c r="ANU44" s="636"/>
      <c r="ANV44" s="636"/>
      <c r="ANW44" s="636"/>
      <c r="ANX44" s="636"/>
      <c r="ANY44" s="636"/>
      <c r="ANZ44" s="636"/>
      <c r="AOA44" s="636"/>
      <c r="AOB44" s="636"/>
      <c r="AOC44" s="636"/>
      <c r="AOD44" s="636"/>
      <c r="AOE44" s="636"/>
      <c r="AOF44" s="636"/>
      <c r="AOG44" s="636"/>
      <c r="AOH44" s="636"/>
      <c r="AOI44" s="636"/>
      <c r="AOJ44" s="636"/>
      <c r="AOK44" s="636"/>
      <c r="AOL44" s="636"/>
      <c r="AOM44" s="636"/>
      <c r="AON44" s="636"/>
      <c r="AOO44" s="636"/>
      <c r="AOP44" s="636"/>
      <c r="AOQ44" s="636"/>
      <c r="AOR44" s="636"/>
      <c r="AOS44" s="636"/>
      <c r="AOT44" s="636"/>
      <c r="AOU44" s="636"/>
      <c r="AOV44" s="636"/>
      <c r="AOW44" s="636"/>
      <c r="AOX44" s="636"/>
      <c r="AOY44" s="636"/>
      <c r="AOZ44" s="636"/>
      <c r="APA44" s="636"/>
      <c r="APB44" s="636"/>
      <c r="APC44" s="636"/>
      <c r="APD44" s="636"/>
      <c r="APE44" s="636"/>
      <c r="APF44" s="636"/>
      <c r="APG44" s="636"/>
      <c r="APH44" s="636"/>
      <c r="API44" s="636"/>
      <c r="APJ44" s="636"/>
      <c r="APK44" s="636"/>
      <c r="APL44" s="636"/>
      <c r="APM44" s="636"/>
      <c r="APN44" s="636"/>
      <c r="APO44" s="636"/>
      <c r="APP44" s="636"/>
      <c r="APQ44" s="636"/>
      <c r="APR44" s="636"/>
      <c r="APS44" s="636"/>
      <c r="APT44" s="636"/>
      <c r="APU44" s="636"/>
      <c r="APV44" s="636"/>
      <c r="APW44" s="636"/>
      <c r="APX44" s="636"/>
      <c r="APY44" s="636"/>
      <c r="APZ44" s="636"/>
      <c r="AQA44" s="636"/>
      <c r="AQB44" s="636"/>
      <c r="AQC44" s="636"/>
      <c r="AQD44" s="636"/>
      <c r="AQE44" s="636"/>
      <c r="AQF44" s="636"/>
      <c r="AQG44" s="636"/>
      <c r="AQH44" s="636"/>
      <c r="AQI44" s="636"/>
      <c r="AQJ44" s="636"/>
      <c r="AQK44" s="636"/>
      <c r="AQL44" s="636"/>
      <c r="AQM44" s="636"/>
      <c r="AQN44" s="636"/>
      <c r="AQO44" s="636"/>
      <c r="AQP44" s="636"/>
      <c r="AQQ44" s="636"/>
      <c r="AQR44" s="636"/>
      <c r="AQS44" s="636"/>
      <c r="AQT44" s="636"/>
      <c r="AQU44" s="636"/>
      <c r="AQV44" s="636"/>
      <c r="AQW44" s="636"/>
      <c r="AQX44" s="636"/>
      <c r="AQY44" s="636"/>
      <c r="AQZ44" s="636"/>
      <c r="ARA44" s="636"/>
      <c r="ARB44" s="636"/>
      <c r="ARC44" s="636"/>
      <c r="ARD44" s="636"/>
      <c r="ARE44" s="636"/>
      <c r="ARF44" s="636"/>
      <c r="ARG44" s="636"/>
      <c r="ARH44" s="636"/>
      <c r="ARI44" s="636"/>
      <c r="ARJ44" s="636"/>
      <c r="ARK44" s="636"/>
      <c r="ARL44" s="636"/>
      <c r="ARM44" s="636"/>
      <c r="ARN44" s="636"/>
      <c r="ARO44" s="636"/>
      <c r="ARP44" s="636"/>
      <c r="ARQ44" s="636"/>
      <c r="ARR44" s="636"/>
      <c r="ARS44" s="636"/>
      <c r="ART44" s="636"/>
      <c r="ARU44" s="636"/>
      <c r="ARV44" s="636"/>
      <c r="ARW44" s="636"/>
      <c r="ARX44" s="636"/>
      <c r="ARY44" s="636"/>
      <c r="ARZ44" s="636"/>
      <c r="ASA44" s="636"/>
      <c r="ASB44" s="636"/>
      <c r="ASC44" s="636"/>
      <c r="ASD44" s="636"/>
      <c r="ASE44" s="636"/>
      <c r="ASF44" s="636"/>
      <c r="ASG44" s="636"/>
      <c r="ASH44" s="636"/>
      <c r="ASI44" s="636"/>
      <c r="ASJ44" s="636"/>
      <c r="ASK44" s="636"/>
      <c r="ASL44" s="636"/>
      <c r="ASM44" s="636"/>
      <c r="ASN44" s="636"/>
      <c r="ASO44" s="636"/>
      <c r="ASP44" s="636"/>
      <c r="ASQ44" s="636"/>
      <c r="ASR44" s="636"/>
      <c r="ASS44" s="636"/>
      <c r="AST44" s="636"/>
      <c r="ASU44" s="636"/>
      <c r="ASV44" s="636"/>
      <c r="ASW44" s="636"/>
      <c r="ASX44" s="636"/>
      <c r="ASY44" s="636"/>
      <c r="ASZ44" s="636"/>
      <c r="ATA44" s="636"/>
      <c r="ATB44" s="636"/>
      <c r="ATC44" s="636"/>
      <c r="ATD44" s="636"/>
      <c r="ATE44" s="636"/>
      <c r="ATF44" s="636"/>
      <c r="ATG44" s="636"/>
      <c r="ATH44" s="636"/>
      <c r="ATI44" s="636"/>
      <c r="ATJ44" s="636"/>
      <c r="ATK44" s="636"/>
      <c r="ATL44" s="636"/>
      <c r="ATM44" s="636"/>
      <c r="ATN44" s="636"/>
      <c r="ATO44" s="636"/>
      <c r="ATP44" s="636"/>
      <c r="ATQ44" s="636"/>
      <c r="ATR44" s="636"/>
      <c r="ATS44" s="636"/>
      <c r="ATT44" s="636"/>
      <c r="ATU44" s="636"/>
      <c r="ATV44" s="636"/>
      <c r="ATW44" s="636"/>
      <c r="ATX44" s="636"/>
      <c r="ATY44" s="636"/>
      <c r="ATZ44" s="636"/>
      <c r="AUA44" s="636"/>
      <c r="AUB44" s="636"/>
      <c r="AUC44" s="636"/>
      <c r="AUD44" s="636"/>
      <c r="AUE44" s="636"/>
      <c r="AUF44" s="636"/>
      <c r="AUG44" s="636"/>
      <c r="AUH44" s="636"/>
      <c r="AUI44" s="636"/>
      <c r="AUJ44" s="636"/>
      <c r="AUK44" s="636"/>
      <c r="AUL44" s="636"/>
      <c r="AUM44" s="636"/>
      <c r="AUN44" s="636"/>
      <c r="AUO44" s="636"/>
      <c r="AUP44" s="636"/>
      <c r="AUQ44" s="636"/>
      <c r="AUR44" s="636"/>
      <c r="AUS44" s="636"/>
      <c r="AUT44" s="636"/>
      <c r="AUU44" s="636"/>
      <c r="AUV44" s="636"/>
      <c r="AUW44" s="636"/>
      <c r="AUX44" s="636"/>
      <c r="AUY44" s="636"/>
      <c r="AUZ44" s="636"/>
      <c r="AVA44" s="636"/>
      <c r="AVB44" s="636"/>
      <c r="AVC44" s="636"/>
      <c r="AVD44" s="636"/>
      <c r="AVE44" s="636"/>
      <c r="AVF44" s="636"/>
      <c r="AVG44" s="636"/>
      <c r="AVH44" s="636"/>
      <c r="AVI44" s="636"/>
      <c r="AVJ44" s="636"/>
      <c r="AVK44" s="636"/>
      <c r="AVL44" s="636"/>
      <c r="AVM44" s="636"/>
      <c r="AVN44" s="636"/>
      <c r="AVO44" s="636"/>
      <c r="AVP44" s="636"/>
      <c r="AVQ44" s="636"/>
      <c r="AVR44" s="636"/>
      <c r="AVS44" s="636"/>
      <c r="AVT44" s="636"/>
      <c r="AVU44" s="636"/>
      <c r="AVV44" s="636"/>
      <c r="AVW44" s="636"/>
      <c r="AVX44" s="636"/>
      <c r="AVY44" s="636"/>
      <c r="AVZ44" s="636"/>
      <c r="AWA44" s="636"/>
      <c r="AWB44" s="636"/>
      <c r="AWC44" s="636"/>
      <c r="AWD44" s="636"/>
      <c r="AWE44" s="636"/>
      <c r="AWF44" s="636"/>
      <c r="AWG44" s="636"/>
      <c r="AWH44" s="636"/>
      <c r="AWI44" s="636"/>
      <c r="AWJ44" s="636"/>
      <c r="AWK44" s="636"/>
      <c r="AWL44" s="636"/>
      <c r="AWM44" s="636"/>
      <c r="AWN44" s="636"/>
      <c r="AWO44" s="636"/>
      <c r="AWP44" s="636"/>
      <c r="AWQ44" s="636"/>
      <c r="AWR44" s="636"/>
      <c r="AWS44" s="636"/>
      <c r="AWT44" s="636"/>
      <c r="AWU44" s="636"/>
      <c r="AWV44" s="636"/>
      <c r="AWW44" s="636"/>
      <c r="AWX44" s="636"/>
      <c r="AWY44" s="636"/>
      <c r="AWZ44" s="636"/>
      <c r="AXA44" s="636"/>
      <c r="AXB44" s="636"/>
      <c r="AXC44" s="636"/>
      <c r="AXD44" s="636"/>
      <c r="AXE44" s="636"/>
      <c r="AXF44" s="636"/>
      <c r="AXG44" s="636"/>
      <c r="AXH44" s="636"/>
      <c r="AXI44" s="636"/>
      <c r="AXJ44" s="636"/>
      <c r="AXK44" s="636"/>
      <c r="AXL44" s="636"/>
      <c r="AXM44" s="636"/>
      <c r="AXN44" s="636"/>
      <c r="AXO44" s="636"/>
      <c r="AXP44" s="636"/>
      <c r="AXQ44" s="636"/>
      <c r="AXR44" s="636"/>
      <c r="AXS44" s="636"/>
      <c r="AXT44" s="636"/>
      <c r="AXU44" s="636"/>
      <c r="AXV44" s="636"/>
      <c r="AXW44" s="636"/>
      <c r="AXX44" s="636"/>
      <c r="AXY44" s="636"/>
      <c r="AXZ44" s="636"/>
      <c r="AYA44" s="636"/>
      <c r="AYB44" s="636"/>
      <c r="AYC44" s="636"/>
      <c r="AYD44" s="636"/>
      <c r="AYE44" s="636"/>
      <c r="AYF44" s="636"/>
      <c r="AYG44" s="636"/>
      <c r="AYH44" s="636"/>
      <c r="AYI44" s="636"/>
      <c r="AYJ44" s="636"/>
      <c r="AYK44" s="636"/>
      <c r="AYL44" s="636"/>
      <c r="AYM44" s="636"/>
      <c r="AYN44" s="636"/>
      <c r="AYO44" s="636"/>
      <c r="AYP44" s="636"/>
      <c r="AYQ44" s="636"/>
      <c r="AYR44" s="636"/>
      <c r="AYS44" s="636"/>
      <c r="AYT44" s="636"/>
      <c r="AYU44" s="636"/>
      <c r="AYV44" s="636"/>
      <c r="AYW44" s="636"/>
      <c r="AYX44" s="636"/>
      <c r="AYY44" s="636"/>
      <c r="AYZ44" s="636"/>
      <c r="AZA44" s="636"/>
      <c r="AZB44" s="636"/>
      <c r="AZC44" s="636"/>
      <c r="AZD44" s="636"/>
      <c r="AZE44" s="636"/>
      <c r="AZF44" s="636"/>
      <c r="AZG44" s="636"/>
      <c r="AZH44" s="636"/>
      <c r="AZI44" s="636"/>
      <c r="AZJ44" s="636"/>
      <c r="AZK44" s="636"/>
      <c r="AZL44" s="636"/>
      <c r="AZM44" s="636"/>
      <c r="AZN44" s="636"/>
      <c r="AZO44" s="636"/>
      <c r="AZP44" s="636"/>
      <c r="AZQ44" s="636"/>
      <c r="AZR44" s="636"/>
      <c r="AZS44" s="636"/>
      <c r="AZT44" s="636"/>
      <c r="AZU44" s="636"/>
      <c r="AZV44" s="636"/>
      <c r="AZW44" s="636"/>
      <c r="AZX44" s="636"/>
      <c r="AZY44" s="636"/>
      <c r="AZZ44" s="636"/>
      <c r="BAA44" s="636"/>
      <c r="BAB44" s="636"/>
      <c r="BAC44" s="636"/>
      <c r="BAD44" s="636"/>
      <c r="BAE44" s="636"/>
      <c r="BAF44" s="636"/>
      <c r="BAG44" s="636"/>
      <c r="BAH44" s="636"/>
      <c r="BAI44" s="636"/>
      <c r="BAJ44" s="636"/>
      <c r="BAK44" s="636"/>
      <c r="BAL44" s="636"/>
      <c r="BAM44" s="636"/>
      <c r="BAN44" s="636"/>
      <c r="BAO44" s="636"/>
      <c r="BAP44" s="636"/>
      <c r="BAQ44" s="636"/>
      <c r="BAR44" s="636"/>
      <c r="BAS44" s="636"/>
      <c r="BAT44" s="636"/>
      <c r="BAU44" s="636"/>
      <c r="BAV44" s="636"/>
      <c r="BAW44" s="636"/>
      <c r="BAX44" s="636"/>
      <c r="BAY44" s="636"/>
      <c r="BAZ44" s="636"/>
      <c r="BBA44" s="636"/>
      <c r="BBB44" s="636"/>
      <c r="BBC44" s="636"/>
      <c r="BBD44" s="636"/>
      <c r="BBE44" s="636"/>
      <c r="BBF44" s="636"/>
      <c r="BBG44" s="636"/>
      <c r="BBH44" s="636"/>
      <c r="BBI44" s="636"/>
      <c r="BBJ44" s="636"/>
      <c r="BBK44" s="636"/>
      <c r="BBL44" s="636"/>
      <c r="BBM44" s="636"/>
      <c r="BBN44" s="636"/>
      <c r="BBO44" s="636"/>
      <c r="BBP44" s="636"/>
      <c r="BBQ44" s="636"/>
      <c r="BBR44" s="636"/>
      <c r="BBS44" s="636"/>
      <c r="BBT44" s="636"/>
      <c r="BBU44" s="636"/>
      <c r="BBV44" s="636"/>
      <c r="BBW44" s="636"/>
      <c r="BBX44" s="636"/>
      <c r="BBY44" s="636"/>
      <c r="BBZ44" s="636"/>
      <c r="BCA44" s="636"/>
      <c r="BCB44" s="636"/>
      <c r="BCC44" s="636"/>
      <c r="BCD44" s="636"/>
      <c r="BCE44" s="636"/>
      <c r="BCF44" s="636"/>
      <c r="BCG44" s="636"/>
      <c r="BCH44" s="636"/>
      <c r="BCI44" s="636"/>
      <c r="BCJ44" s="636"/>
      <c r="BCK44" s="636"/>
      <c r="BCL44" s="636"/>
      <c r="BCM44" s="636"/>
      <c r="BCN44" s="636"/>
      <c r="BCO44" s="636"/>
      <c r="BCP44" s="636"/>
      <c r="BCQ44" s="636"/>
      <c r="BCR44" s="636"/>
      <c r="BCS44" s="636"/>
      <c r="BCT44" s="636"/>
      <c r="BCU44" s="636"/>
      <c r="BCV44" s="636"/>
      <c r="BCW44" s="636"/>
      <c r="BCX44" s="636"/>
      <c r="BCY44" s="636"/>
      <c r="BCZ44" s="636"/>
      <c r="BDA44" s="636"/>
      <c r="BDB44" s="636"/>
      <c r="BDC44" s="636"/>
      <c r="BDD44" s="636"/>
      <c r="BDE44" s="636"/>
      <c r="BDF44" s="636"/>
      <c r="BDG44" s="636"/>
      <c r="BDH44" s="636"/>
      <c r="BDI44" s="636"/>
      <c r="BDJ44" s="636"/>
      <c r="BDK44" s="636"/>
      <c r="BDL44" s="636"/>
      <c r="BDM44" s="636"/>
      <c r="BDN44" s="636"/>
      <c r="BDO44" s="636"/>
      <c r="BDP44" s="636"/>
      <c r="BDQ44" s="636"/>
      <c r="BDR44" s="636"/>
      <c r="BDS44" s="636"/>
      <c r="BDT44" s="636"/>
      <c r="BDU44" s="636"/>
      <c r="BDV44" s="636"/>
      <c r="BDW44" s="636"/>
      <c r="BDX44" s="636"/>
      <c r="BDY44" s="636"/>
      <c r="BDZ44" s="636"/>
      <c r="BEA44" s="636"/>
      <c r="BEB44" s="636"/>
      <c r="BEC44" s="636"/>
      <c r="BED44" s="636"/>
      <c r="BEE44" s="636"/>
      <c r="BEF44" s="636"/>
      <c r="BEG44" s="636"/>
      <c r="BEH44" s="636"/>
      <c r="BEI44" s="636"/>
      <c r="BEJ44" s="636"/>
      <c r="BEK44" s="636"/>
      <c r="BEL44" s="636"/>
      <c r="BEM44" s="636"/>
      <c r="BEN44" s="636"/>
      <c r="BEO44" s="636"/>
      <c r="BEP44" s="636"/>
      <c r="BEQ44" s="636"/>
      <c r="BER44" s="636"/>
      <c r="BES44" s="636"/>
      <c r="BET44" s="636"/>
      <c r="BEU44" s="636"/>
      <c r="BEV44" s="636"/>
      <c r="BEW44" s="636"/>
      <c r="BEX44" s="636"/>
      <c r="BEY44" s="636"/>
      <c r="BEZ44" s="636"/>
      <c r="BFA44" s="636"/>
      <c r="BFB44" s="636"/>
      <c r="BFC44" s="636"/>
      <c r="BFD44" s="636"/>
      <c r="BFE44" s="636"/>
      <c r="BFF44" s="636"/>
      <c r="BFG44" s="636"/>
      <c r="BFH44" s="636"/>
      <c r="BFI44" s="636"/>
      <c r="BFJ44" s="636"/>
      <c r="BFK44" s="636"/>
      <c r="BFL44" s="636"/>
      <c r="BFM44" s="636"/>
      <c r="BFN44" s="636"/>
      <c r="BFO44" s="636"/>
      <c r="BFP44" s="636"/>
      <c r="BFQ44" s="636"/>
      <c r="BFR44" s="636"/>
      <c r="BFS44" s="636"/>
      <c r="BFT44" s="636"/>
      <c r="BFU44" s="636"/>
      <c r="BFV44" s="636"/>
      <c r="BFW44" s="636"/>
      <c r="BFX44" s="636"/>
      <c r="BFY44" s="636"/>
      <c r="BFZ44" s="636"/>
      <c r="BGA44" s="636"/>
      <c r="BGB44" s="636"/>
      <c r="BGC44" s="636"/>
      <c r="BGD44" s="636"/>
      <c r="BGE44" s="636"/>
      <c r="BGF44" s="636"/>
      <c r="BGG44" s="636"/>
      <c r="BGH44" s="636"/>
      <c r="BGI44" s="636"/>
      <c r="BGJ44" s="636"/>
      <c r="BGK44" s="636"/>
      <c r="BGL44" s="636"/>
      <c r="BGM44" s="636"/>
      <c r="BGN44" s="636"/>
      <c r="BGO44" s="636"/>
      <c r="BGP44" s="636"/>
      <c r="BGQ44" s="636"/>
      <c r="BGR44" s="636"/>
      <c r="BGS44" s="636"/>
      <c r="BGT44" s="636"/>
      <c r="BGU44" s="636"/>
      <c r="BGV44" s="636"/>
      <c r="BGW44" s="636"/>
      <c r="BGX44" s="636"/>
      <c r="BGY44" s="636"/>
      <c r="BGZ44" s="636"/>
      <c r="BHA44" s="636"/>
      <c r="BHB44" s="636"/>
      <c r="BHC44" s="636"/>
      <c r="BHD44" s="636"/>
      <c r="BHE44" s="636"/>
      <c r="BHF44" s="636"/>
      <c r="BHG44" s="636"/>
      <c r="BHH44" s="636"/>
      <c r="BHI44" s="636"/>
      <c r="BHJ44" s="636"/>
      <c r="BHK44" s="636"/>
      <c r="BHL44" s="636"/>
      <c r="BHM44" s="636"/>
      <c r="BHN44" s="636"/>
      <c r="BHO44" s="636"/>
      <c r="BHP44" s="636"/>
      <c r="BHQ44" s="636"/>
      <c r="BHR44" s="636"/>
      <c r="BHS44" s="636"/>
      <c r="BHT44" s="636"/>
      <c r="BHU44" s="636"/>
      <c r="BHV44" s="636"/>
      <c r="BHW44" s="636"/>
      <c r="BHX44" s="636"/>
      <c r="BHY44" s="636"/>
      <c r="BHZ44" s="636"/>
      <c r="BIA44" s="636"/>
      <c r="BIB44" s="636"/>
      <c r="BIC44" s="636"/>
      <c r="BID44" s="636"/>
      <c r="BIE44" s="636"/>
      <c r="BIF44" s="636"/>
      <c r="BIG44" s="636"/>
      <c r="BIH44" s="636"/>
      <c r="BII44" s="636"/>
      <c r="BIJ44" s="636"/>
      <c r="BIK44" s="636"/>
      <c r="BIL44" s="636"/>
      <c r="BIM44" s="636"/>
      <c r="BIN44" s="636"/>
      <c r="BIO44" s="636"/>
      <c r="BIP44" s="636"/>
      <c r="BIQ44" s="636"/>
      <c r="BIR44" s="636"/>
      <c r="BIS44" s="636"/>
      <c r="BIT44" s="636"/>
      <c r="BIU44" s="636"/>
      <c r="BIV44" s="636"/>
      <c r="BIW44" s="636"/>
      <c r="BIX44" s="636"/>
      <c r="BIY44" s="636"/>
      <c r="BIZ44" s="636"/>
      <c r="BJA44" s="636"/>
      <c r="BJB44" s="636"/>
      <c r="BJC44" s="636"/>
      <c r="BJD44" s="636"/>
      <c r="BJE44" s="636"/>
      <c r="BJF44" s="636"/>
      <c r="BJG44" s="636"/>
      <c r="BJH44" s="636"/>
      <c r="BJI44" s="636"/>
      <c r="BJJ44" s="636"/>
      <c r="BJK44" s="636"/>
      <c r="BJL44" s="636"/>
      <c r="BJM44" s="636"/>
      <c r="BJN44" s="636"/>
      <c r="BJO44" s="636"/>
      <c r="BJP44" s="636"/>
      <c r="BJQ44" s="636"/>
      <c r="BJR44" s="636"/>
      <c r="BJS44" s="636"/>
      <c r="BJT44" s="636"/>
      <c r="BJU44" s="636"/>
      <c r="BJV44" s="636"/>
      <c r="BJW44" s="636"/>
      <c r="BJX44" s="636"/>
      <c r="BJY44" s="636"/>
      <c r="BJZ44" s="636"/>
      <c r="BKA44" s="636"/>
      <c r="BKB44" s="636"/>
      <c r="BKC44" s="636"/>
      <c r="BKD44" s="636"/>
      <c r="BKE44" s="636"/>
      <c r="BKF44" s="636"/>
      <c r="BKG44" s="636"/>
      <c r="BKH44" s="636"/>
      <c r="BKI44" s="636"/>
      <c r="BKJ44" s="636"/>
      <c r="BKK44" s="636"/>
      <c r="BKL44" s="636"/>
      <c r="BKM44" s="636"/>
      <c r="BKN44" s="636"/>
      <c r="BKO44" s="636"/>
      <c r="BKP44" s="636"/>
      <c r="BKQ44" s="636"/>
      <c r="BKR44" s="636"/>
      <c r="BKS44" s="636"/>
      <c r="BKT44" s="636"/>
      <c r="BKU44" s="636"/>
      <c r="BKV44" s="636"/>
      <c r="BKW44" s="636"/>
      <c r="BKX44" s="636"/>
      <c r="BKY44" s="636"/>
      <c r="BKZ44" s="636"/>
      <c r="BLA44" s="636"/>
      <c r="BLB44" s="636"/>
      <c r="BLC44" s="636"/>
      <c r="BLD44" s="636"/>
      <c r="BLE44" s="636"/>
      <c r="BLF44" s="636"/>
      <c r="BLG44" s="636"/>
      <c r="BLH44" s="636"/>
      <c r="BLI44" s="636"/>
      <c r="BLJ44" s="636"/>
      <c r="BLK44" s="636"/>
      <c r="BLL44" s="636"/>
      <c r="BLM44" s="636"/>
      <c r="BLN44" s="636"/>
      <c r="BLO44" s="636"/>
      <c r="BLP44" s="636"/>
      <c r="BLQ44" s="636"/>
      <c r="BLR44" s="636"/>
      <c r="BLS44" s="636"/>
      <c r="BLT44" s="636"/>
      <c r="BLU44" s="636"/>
      <c r="BLV44" s="636"/>
      <c r="BLW44" s="636"/>
      <c r="BLX44" s="636"/>
      <c r="BLY44" s="636"/>
      <c r="BLZ44" s="636"/>
      <c r="BMA44" s="636"/>
      <c r="BMB44" s="636"/>
      <c r="BMC44" s="636"/>
      <c r="BMD44" s="636"/>
      <c r="BME44" s="636"/>
      <c r="BMF44" s="636"/>
      <c r="BMG44" s="636"/>
      <c r="BMH44" s="636"/>
      <c r="BMI44" s="636"/>
      <c r="BMJ44" s="636"/>
      <c r="BMK44" s="636"/>
      <c r="BML44" s="636"/>
      <c r="BMM44" s="636"/>
      <c r="BMN44" s="636"/>
      <c r="BMO44" s="636"/>
      <c r="BMP44" s="636"/>
      <c r="BMQ44" s="636"/>
      <c r="BMR44" s="636"/>
      <c r="BMS44" s="636"/>
      <c r="BMT44" s="636"/>
      <c r="BMU44" s="636"/>
      <c r="BMV44" s="636"/>
      <c r="BMW44" s="636"/>
      <c r="BMX44" s="636"/>
      <c r="BMY44" s="636"/>
      <c r="BMZ44" s="636"/>
      <c r="BNA44" s="636"/>
      <c r="BNB44" s="636"/>
      <c r="BNC44" s="636"/>
      <c r="BND44" s="636"/>
      <c r="BNE44" s="636"/>
      <c r="BNF44" s="636"/>
      <c r="BNG44" s="636"/>
      <c r="BNH44" s="636"/>
      <c r="BNI44" s="636"/>
      <c r="BNJ44" s="636"/>
      <c r="BNK44" s="636"/>
      <c r="BNL44" s="636"/>
      <c r="BNM44" s="636"/>
      <c r="BNN44" s="636"/>
      <c r="BNO44" s="636"/>
      <c r="BNP44" s="636"/>
      <c r="BNQ44" s="636"/>
      <c r="BNR44" s="636"/>
      <c r="BNS44" s="636"/>
      <c r="BNT44" s="636"/>
      <c r="BNU44" s="636"/>
      <c r="BNV44" s="636"/>
      <c r="BNW44" s="636"/>
      <c r="BNX44" s="636"/>
      <c r="BNY44" s="636"/>
      <c r="BNZ44" s="636"/>
      <c r="BOA44" s="636"/>
      <c r="BOB44" s="636"/>
      <c r="BOC44" s="636"/>
      <c r="BOD44" s="636"/>
      <c r="BOE44" s="636"/>
      <c r="BOF44" s="636"/>
      <c r="BOG44" s="636"/>
      <c r="BOH44" s="636"/>
      <c r="BOI44" s="636"/>
      <c r="BOJ44" s="636"/>
      <c r="BOK44" s="636"/>
      <c r="BOL44" s="636"/>
      <c r="BOM44" s="636"/>
      <c r="BON44" s="636"/>
      <c r="BOO44" s="636"/>
      <c r="BOP44" s="636"/>
      <c r="BOQ44" s="636"/>
      <c r="BOR44" s="636"/>
      <c r="BOS44" s="636"/>
      <c r="BOT44" s="636"/>
      <c r="BOU44" s="636"/>
      <c r="BOV44" s="636"/>
      <c r="BOW44" s="636"/>
      <c r="BOX44" s="636"/>
      <c r="BOY44" s="636"/>
      <c r="BOZ44" s="636"/>
      <c r="BPA44" s="636"/>
      <c r="BPB44" s="636"/>
      <c r="BPC44" s="636"/>
      <c r="BPD44" s="636"/>
      <c r="BPE44" s="636"/>
      <c r="BPF44" s="636"/>
      <c r="BPG44" s="636"/>
      <c r="BPH44" s="636"/>
      <c r="BPI44" s="636"/>
      <c r="BPJ44" s="636"/>
      <c r="BPK44" s="636"/>
      <c r="BPL44" s="636"/>
      <c r="BPM44" s="636"/>
      <c r="BPN44" s="636"/>
      <c r="BPO44" s="636"/>
      <c r="BPP44" s="636"/>
      <c r="BPQ44" s="636"/>
      <c r="BPR44" s="636"/>
      <c r="BPS44" s="636"/>
      <c r="BPT44" s="636"/>
      <c r="BPU44" s="636"/>
      <c r="BPV44" s="636"/>
      <c r="BPW44" s="636"/>
      <c r="BPX44" s="636"/>
      <c r="BPY44" s="636"/>
      <c r="BPZ44" s="636"/>
      <c r="BQA44" s="636"/>
      <c r="BQB44" s="636"/>
      <c r="BQC44" s="636"/>
      <c r="BQD44" s="636"/>
      <c r="BQE44" s="636"/>
      <c r="BQF44" s="636"/>
      <c r="BQG44" s="636"/>
      <c r="BQH44" s="636"/>
      <c r="BQI44" s="636"/>
      <c r="BQJ44" s="636"/>
      <c r="BQK44" s="636"/>
      <c r="BQL44" s="636"/>
      <c r="BQM44" s="636"/>
      <c r="BQN44" s="636"/>
      <c r="BQO44" s="636"/>
      <c r="BQP44" s="636"/>
      <c r="BQQ44" s="636"/>
      <c r="BQR44" s="636"/>
      <c r="BQS44" s="636"/>
      <c r="BQT44" s="636"/>
      <c r="BQU44" s="636"/>
      <c r="BQV44" s="636"/>
      <c r="BQW44" s="636"/>
      <c r="BQX44" s="636"/>
      <c r="BQY44" s="636"/>
      <c r="BQZ44" s="636"/>
      <c r="BRA44" s="636"/>
      <c r="BRB44" s="636"/>
      <c r="BRC44" s="636"/>
      <c r="BRD44" s="636"/>
      <c r="BRE44" s="636"/>
      <c r="BRF44" s="636"/>
      <c r="BRG44" s="636"/>
      <c r="BRH44" s="636"/>
      <c r="BRI44" s="636"/>
      <c r="BRJ44" s="636"/>
      <c r="BRK44" s="636"/>
      <c r="BRL44" s="636"/>
      <c r="BRM44" s="636"/>
      <c r="BRN44" s="636"/>
      <c r="BRO44" s="636"/>
      <c r="BRP44" s="636"/>
      <c r="BRQ44" s="636"/>
      <c r="BRR44" s="636"/>
      <c r="BRS44" s="636"/>
      <c r="BRT44" s="636"/>
      <c r="BRU44" s="636"/>
      <c r="BRV44" s="636"/>
      <c r="BRW44" s="636"/>
      <c r="BRX44" s="636"/>
      <c r="BRY44" s="636"/>
      <c r="BRZ44" s="636"/>
      <c r="BSA44" s="636"/>
      <c r="BSB44" s="636"/>
      <c r="BSC44" s="636"/>
      <c r="BSD44" s="636"/>
      <c r="BSE44" s="636"/>
      <c r="BSF44" s="636"/>
      <c r="BSG44" s="636"/>
      <c r="BSH44" s="636"/>
      <c r="BSI44" s="636"/>
      <c r="BSJ44" s="636"/>
      <c r="BSK44" s="636"/>
      <c r="BSL44" s="636"/>
      <c r="BSM44" s="636"/>
      <c r="BSN44" s="636"/>
      <c r="BSO44" s="636"/>
      <c r="BSP44" s="636"/>
      <c r="BSQ44" s="636"/>
      <c r="BSR44" s="636"/>
      <c r="BSS44" s="636"/>
      <c r="BST44" s="636"/>
      <c r="BSU44" s="636"/>
      <c r="BSV44" s="636"/>
      <c r="BSW44" s="636"/>
      <c r="BSX44" s="636"/>
      <c r="BSY44" s="636"/>
      <c r="BSZ44" s="636"/>
      <c r="BTA44" s="636"/>
      <c r="BTB44" s="636"/>
      <c r="BTC44" s="636"/>
      <c r="BTD44" s="636"/>
      <c r="BTE44" s="636"/>
      <c r="BTF44" s="636"/>
      <c r="BTG44" s="636"/>
      <c r="BTH44" s="636"/>
      <c r="BTI44" s="636"/>
      <c r="BTJ44" s="636"/>
      <c r="BTK44" s="636"/>
      <c r="BTL44" s="636"/>
      <c r="BTM44" s="636"/>
      <c r="BTN44" s="636"/>
      <c r="BTO44" s="636"/>
      <c r="BTP44" s="636"/>
      <c r="BTQ44" s="636"/>
      <c r="BTR44" s="636"/>
      <c r="BTS44" s="636"/>
      <c r="BTT44" s="636"/>
      <c r="BTU44" s="636"/>
      <c r="BTV44" s="636"/>
      <c r="BTW44" s="636"/>
      <c r="BTX44" s="636"/>
      <c r="BTY44" s="636"/>
      <c r="BTZ44" s="636"/>
      <c r="BUA44" s="636"/>
      <c r="BUB44" s="636"/>
      <c r="BUC44" s="636"/>
      <c r="BUD44" s="636"/>
      <c r="BUE44" s="636"/>
      <c r="BUF44" s="636"/>
      <c r="BUG44" s="636"/>
      <c r="BUH44" s="636"/>
      <c r="BUI44" s="636"/>
      <c r="BUJ44" s="636"/>
      <c r="BUK44" s="636"/>
      <c r="BUL44" s="636"/>
      <c r="BUM44" s="636"/>
      <c r="BUN44" s="636"/>
      <c r="BUO44" s="636"/>
      <c r="BUP44" s="636"/>
      <c r="BUQ44" s="636"/>
      <c r="BUR44" s="636"/>
      <c r="BUS44" s="636"/>
      <c r="BUT44" s="636"/>
      <c r="BUU44" s="636"/>
      <c r="BUV44" s="636"/>
      <c r="BUW44" s="636"/>
      <c r="BUX44" s="636"/>
      <c r="BUY44" s="636"/>
      <c r="BUZ44" s="636"/>
      <c r="BVA44" s="636"/>
      <c r="BVB44" s="636"/>
      <c r="BVC44" s="636"/>
      <c r="BVD44" s="636"/>
      <c r="BVE44" s="636"/>
      <c r="BVF44" s="636"/>
      <c r="BVG44" s="636"/>
      <c r="BVH44" s="636"/>
      <c r="BVI44" s="636"/>
      <c r="BVJ44" s="636"/>
      <c r="BVK44" s="636"/>
      <c r="BVL44" s="636"/>
      <c r="BVM44" s="636"/>
      <c r="BVN44" s="636"/>
      <c r="BVO44" s="636"/>
      <c r="BVP44" s="636"/>
      <c r="BVQ44" s="636"/>
      <c r="BVR44" s="636"/>
      <c r="BVS44" s="636"/>
      <c r="BVT44" s="636"/>
      <c r="BVU44" s="636"/>
      <c r="BVV44" s="636"/>
      <c r="BVW44" s="636"/>
      <c r="BVX44" s="636"/>
      <c r="BVY44" s="636"/>
      <c r="BVZ44" s="636"/>
      <c r="BWA44" s="636"/>
      <c r="BWB44" s="636"/>
      <c r="BWC44" s="636"/>
      <c r="BWD44" s="636"/>
      <c r="BWE44" s="636"/>
      <c r="BWF44" s="636"/>
      <c r="BWG44" s="636"/>
      <c r="BWH44" s="636"/>
      <c r="BWI44" s="636"/>
      <c r="BWJ44" s="636"/>
      <c r="BWK44" s="636"/>
      <c r="BWL44" s="636"/>
      <c r="BWM44" s="636"/>
      <c r="BWN44" s="636"/>
      <c r="BWO44" s="636"/>
      <c r="BWP44" s="636"/>
      <c r="BWQ44" s="636"/>
      <c r="BWR44" s="636"/>
      <c r="BWS44" s="636"/>
      <c r="BWT44" s="636"/>
      <c r="BWU44" s="636"/>
      <c r="BWV44" s="636"/>
      <c r="BWW44" s="636"/>
      <c r="BWX44" s="636"/>
      <c r="BWY44" s="636"/>
      <c r="BWZ44" s="636"/>
      <c r="BXA44" s="636"/>
      <c r="BXB44" s="636"/>
      <c r="BXC44" s="636"/>
      <c r="BXD44" s="636"/>
      <c r="BXE44" s="636"/>
      <c r="BXF44" s="636"/>
      <c r="BXG44" s="636"/>
      <c r="BXH44" s="636"/>
      <c r="BXI44" s="636"/>
      <c r="BXJ44" s="636"/>
      <c r="BXK44" s="636"/>
      <c r="BXL44" s="636"/>
      <c r="BXM44" s="636"/>
      <c r="BXN44" s="636"/>
      <c r="BXO44" s="636"/>
      <c r="BXP44" s="636"/>
      <c r="BXQ44" s="636"/>
      <c r="BXR44" s="636"/>
      <c r="BXS44" s="636"/>
      <c r="BXT44" s="636"/>
      <c r="BXU44" s="636"/>
      <c r="BXV44" s="636"/>
      <c r="BXW44" s="636"/>
      <c r="BXX44" s="636"/>
      <c r="BXY44" s="636"/>
      <c r="BXZ44" s="636"/>
      <c r="BYA44" s="636"/>
      <c r="BYB44" s="636"/>
      <c r="BYC44" s="636"/>
      <c r="BYD44" s="636"/>
      <c r="BYE44" s="636"/>
      <c r="BYF44" s="636"/>
      <c r="BYG44" s="636"/>
      <c r="BYH44" s="636"/>
      <c r="BYI44" s="636"/>
      <c r="BYJ44" s="636"/>
      <c r="BYK44" s="636"/>
      <c r="BYL44" s="636"/>
      <c r="BYM44" s="636"/>
      <c r="BYN44" s="636"/>
      <c r="BYO44" s="636"/>
      <c r="BYP44" s="636"/>
      <c r="BYQ44" s="636"/>
      <c r="BYR44" s="636"/>
      <c r="BYS44" s="636"/>
      <c r="BYT44" s="636"/>
      <c r="BYU44" s="636"/>
      <c r="BYV44" s="636"/>
      <c r="BYW44" s="636"/>
      <c r="BYX44" s="636"/>
      <c r="BYY44" s="636"/>
      <c r="BYZ44" s="636"/>
      <c r="BZA44" s="636"/>
      <c r="BZB44" s="636"/>
      <c r="BZC44" s="636"/>
      <c r="BZD44" s="636"/>
      <c r="BZE44" s="636"/>
      <c r="BZF44" s="636"/>
      <c r="BZG44" s="636"/>
      <c r="BZH44" s="636"/>
      <c r="BZI44" s="636"/>
      <c r="BZJ44" s="636"/>
      <c r="BZK44" s="636"/>
      <c r="BZL44" s="636"/>
      <c r="BZM44" s="636"/>
      <c r="BZN44" s="636"/>
      <c r="BZO44" s="636"/>
      <c r="BZP44" s="636"/>
      <c r="BZQ44" s="636"/>
      <c r="BZR44" s="636"/>
      <c r="BZS44" s="636"/>
      <c r="BZT44" s="636"/>
      <c r="BZU44" s="636"/>
      <c r="BZV44" s="636"/>
      <c r="BZW44" s="636"/>
      <c r="BZX44" s="636"/>
      <c r="BZY44" s="636"/>
      <c r="BZZ44" s="636"/>
      <c r="CAA44" s="636"/>
      <c r="CAB44" s="636"/>
      <c r="CAC44" s="636"/>
      <c r="CAD44" s="636"/>
      <c r="CAE44" s="636"/>
      <c r="CAF44" s="636"/>
      <c r="CAG44" s="636"/>
      <c r="CAH44" s="636"/>
      <c r="CAI44" s="636"/>
      <c r="CAJ44" s="636"/>
      <c r="CAK44" s="636"/>
      <c r="CAL44" s="636"/>
      <c r="CAM44" s="636"/>
      <c r="CAN44" s="636"/>
      <c r="CAO44" s="636"/>
      <c r="CAP44" s="636"/>
      <c r="CAQ44" s="636"/>
      <c r="CAR44" s="636"/>
      <c r="CAS44" s="636"/>
      <c r="CAT44" s="636"/>
      <c r="CAU44" s="636"/>
      <c r="CAV44" s="636"/>
      <c r="CAW44" s="636"/>
      <c r="CAX44" s="636"/>
      <c r="CAY44" s="636"/>
      <c r="CAZ44" s="636"/>
      <c r="CBA44" s="636"/>
      <c r="CBB44" s="636"/>
      <c r="CBC44" s="636"/>
      <c r="CBD44" s="636"/>
      <c r="CBE44" s="636"/>
      <c r="CBF44" s="636"/>
      <c r="CBG44" s="636"/>
      <c r="CBH44" s="636"/>
      <c r="CBI44" s="636"/>
      <c r="CBJ44" s="636"/>
      <c r="CBK44" s="636"/>
      <c r="CBL44" s="636"/>
      <c r="CBM44" s="636"/>
      <c r="CBN44" s="636"/>
      <c r="CBO44" s="636"/>
      <c r="CBP44" s="636"/>
      <c r="CBQ44" s="636"/>
      <c r="CBR44" s="636"/>
      <c r="CBS44" s="636"/>
      <c r="CBT44" s="636"/>
      <c r="CBU44" s="636"/>
      <c r="CBV44" s="636"/>
      <c r="CBW44" s="636"/>
      <c r="CBX44" s="636"/>
      <c r="CBY44" s="636"/>
      <c r="CBZ44" s="636"/>
      <c r="CCA44" s="636"/>
      <c r="CCB44" s="636"/>
      <c r="CCC44" s="636"/>
      <c r="CCD44" s="636"/>
      <c r="CCE44" s="636"/>
      <c r="CCF44" s="636"/>
      <c r="CCG44" s="636"/>
      <c r="CCH44" s="636"/>
      <c r="CCI44" s="636"/>
      <c r="CCJ44" s="636"/>
      <c r="CCK44" s="636"/>
      <c r="CCL44" s="636"/>
      <c r="CCM44" s="636"/>
      <c r="CCN44" s="636"/>
      <c r="CCO44" s="636"/>
      <c r="CCP44" s="636"/>
      <c r="CCQ44" s="636"/>
      <c r="CCR44" s="636"/>
      <c r="CCS44" s="636"/>
      <c r="CCT44" s="636"/>
      <c r="CCU44" s="636"/>
      <c r="CCV44" s="636"/>
      <c r="CCW44" s="636"/>
      <c r="CCX44" s="636"/>
      <c r="CCY44" s="636"/>
      <c r="CCZ44" s="636"/>
      <c r="CDA44" s="636"/>
      <c r="CDB44" s="636"/>
      <c r="CDC44" s="636"/>
      <c r="CDD44" s="636"/>
      <c r="CDE44" s="636"/>
      <c r="CDF44" s="636"/>
      <c r="CDG44" s="636"/>
      <c r="CDH44" s="636"/>
      <c r="CDI44" s="636"/>
      <c r="CDJ44" s="636"/>
      <c r="CDK44" s="636"/>
      <c r="CDL44" s="636"/>
      <c r="CDM44" s="636"/>
      <c r="CDN44" s="636"/>
      <c r="CDO44" s="636"/>
      <c r="CDP44" s="636"/>
      <c r="CDQ44" s="636"/>
      <c r="CDR44" s="636"/>
      <c r="CDS44" s="636"/>
      <c r="CDT44" s="636"/>
      <c r="CDU44" s="636"/>
      <c r="CDV44" s="636"/>
      <c r="CDW44" s="636"/>
      <c r="CDX44" s="636"/>
      <c r="CDY44" s="636"/>
      <c r="CDZ44" s="636"/>
      <c r="CEA44" s="636"/>
      <c r="CEB44" s="636"/>
      <c r="CEC44" s="636"/>
      <c r="CED44" s="636"/>
      <c r="CEE44" s="636"/>
      <c r="CEF44" s="636"/>
      <c r="CEG44" s="636"/>
      <c r="CEH44" s="636"/>
      <c r="CEI44" s="636"/>
      <c r="CEJ44" s="636"/>
      <c r="CEK44" s="636"/>
      <c r="CEL44" s="636"/>
      <c r="CEM44" s="636"/>
      <c r="CEN44" s="636"/>
      <c r="CEO44" s="636"/>
      <c r="CEP44" s="636"/>
      <c r="CEQ44" s="636"/>
      <c r="CER44" s="636"/>
      <c r="CES44" s="636"/>
      <c r="CET44" s="636"/>
      <c r="CEU44" s="636"/>
      <c r="CEV44" s="636"/>
      <c r="CEW44" s="636"/>
      <c r="CEX44" s="636"/>
      <c r="CEY44" s="636"/>
      <c r="CEZ44" s="636"/>
      <c r="CFA44" s="636"/>
      <c r="CFB44" s="636"/>
      <c r="CFC44" s="636"/>
      <c r="CFD44" s="636"/>
      <c r="CFE44" s="636"/>
      <c r="CFF44" s="636"/>
      <c r="CFG44" s="636"/>
      <c r="CFH44" s="636"/>
      <c r="CFI44" s="636"/>
      <c r="CFJ44" s="636"/>
      <c r="CFK44" s="636"/>
      <c r="CFL44" s="636"/>
      <c r="CFM44" s="636"/>
      <c r="CFN44" s="636"/>
      <c r="CFO44" s="636"/>
      <c r="CFP44" s="636"/>
      <c r="CFQ44" s="636"/>
      <c r="CFR44" s="636"/>
      <c r="CFS44" s="636"/>
      <c r="CFT44" s="636"/>
      <c r="CFU44" s="636"/>
      <c r="CFV44" s="636"/>
      <c r="CFW44" s="636"/>
      <c r="CFX44" s="636"/>
      <c r="CFY44" s="636"/>
      <c r="CFZ44" s="636"/>
      <c r="CGA44" s="636"/>
      <c r="CGB44" s="636"/>
      <c r="CGC44" s="636"/>
      <c r="CGD44" s="636"/>
      <c r="CGE44" s="636"/>
      <c r="CGF44" s="636"/>
      <c r="CGG44" s="636"/>
      <c r="CGH44" s="636"/>
      <c r="CGI44" s="636"/>
      <c r="CGJ44" s="636"/>
      <c r="CGK44" s="636"/>
      <c r="CGL44" s="636"/>
      <c r="CGM44" s="636"/>
      <c r="CGN44" s="636"/>
      <c r="CGO44" s="636"/>
      <c r="CGP44" s="636"/>
      <c r="CGQ44" s="636"/>
      <c r="CGR44" s="636"/>
      <c r="CGS44" s="636"/>
      <c r="CGT44" s="636"/>
      <c r="CGU44" s="636"/>
      <c r="CGV44" s="636"/>
      <c r="CGW44" s="636"/>
      <c r="CGX44" s="636"/>
      <c r="CGY44" s="636"/>
      <c r="CGZ44" s="636"/>
      <c r="CHA44" s="636"/>
      <c r="CHB44" s="636"/>
      <c r="CHC44" s="636"/>
      <c r="CHD44" s="636"/>
      <c r="CHE44" s="636"/>
      <c r="CHF44" s="636"/>
      <c r="CHG44" s="636"/>
      <c r="CHH44" s="636"/>
      <c r="CHI44" s="636"/>
      <c r="CHJ44" s="636"/>
      <c r="CHK44" s="636"/>
      <c r="CHL44" s="636"/>
      <c r="CHM44" s="636"/>
      <c r="CHN44" s="636"/>
      <c r="CHO44" s="636"/>
      <c r="CHP44" s="636"/>
      <c r="CHQ44" s="636"/>
      <c r="CHR44" s="636"/>
      <c r="CHS44" s="636"/>
      <c r="CHT44" s="636"/>
      <c r="CHU44" s="636"/>
      <c r="CHV44" s="636"/>
      <c r="CHW44" s="636"/>
      <c r="CHX44" s="636"/>
      <c r="CHY44" s="636"/>
      <c r="CHZ44" s="636"/>
      <c r="CIA44" s="636"/>
      <c r="CIB44" s="636"/>
      <c r="CIC44" s="636"/>
      <c r="CID44" s="636"/>
      <c r="CIE44" s="636"/>
      <c r="CIF44" s="636"/>
      <c r="CIG44" s="636"/>
      <c r="CIH44" s="636"/>
      <c r="CII44" s="636"/>
      <c r="CIJ44" s="636"/>
      <c r="CIK44" s="636"/>
      <c r="CIL44" s="636"/>
      <c r="CIM44" s="636"/>
      <c r="CIN44" s="636"/>
      <c r="CIO44" s="636"/>
      <c r="CIP44" s="636"/>
      <c r="CIQ44" s="636"/>
      <c r="CIR44" s="636"/>
      <c r="CIS44" s="636"/>
      <c r="CIT44" s="636"/>
      <c r="CIU44" s="636"/>
      <c r="CIV44" s="636"/>
      <c r="CIW44" s="636"/>
      <c r="CIX44" s="636"/>
      <c r="CIY44" s="636"/>
      <c r="CIZ44" s="636"/>
      <c r="CJA44" s="636"/>
      <c r="CJB44" s="636"/>
      <c r="CJC44" s="636"/>
      <c r="CJD44" s="636"/>
      <c r="CJE44" s="636"/>
      <c r="CJF44" s="636"/>
      <c r="CJG44" s="636"/>
      <c r="CJH44" s="636"/>
      <c r="CJI44" s="636"/>
      <c r="CJJ44" s="636"/>
      <c r="CJK44" s="636"/>
      <c r="CJL44" s="636"/>
      <c r="CJM44" s="636"/>
      <c r="CJN44" s="636"/>
      <c r="CJO44" s="636"/>
      <c r="CJP44" s="636"/>
      <c r="CJQ44" s="636"/>
      <c r="CJR44" s="636"/>
      <c r="CJS44" s="636"/>
      <c r="CJT44" s="636"/>
      <c r="CJU44" s="636"/>
      <c r="CJV44" s="636"/>
      <c r="CJW44" s="636"/>
      <c r="CJX44" s="636"/>
      <c r="CJY44" s="636"/>
      <c r="CJZ44" s="636"/>
      <c r="CKA44" s="636"/>
      <c r="CKB44" s="636"/>
      <c r="CKC44" s="636"/>
      <c r="CKD44" s="636"/>
      <c r="CKE44" s="636"/>
      <c r="CKF44" s="636"/>
      <c r="CKG44" s="636"/>
      <c r="CKH44" s="636"/>
      <c r="CKI44" s="636"/>
      <c r="CKJ44" s="636"/>
      <c r="CKK44" s="636"/>
      <c r="CKL44" s="636"/>
      <c r="CKM44" s="636"/>
      <c r="CKN44" s="636"/>
      <c r="CKO44" s="636"/>
      <c r="CKP44" s="636"/>
      <c r="CKQ44" s="636"/>
      <c r="CKR44" s="636"/>
      <c r="CKS44" s="636"/>
      <c r="CKT44" s="636"/>
      <c r="CKU44" s="636"/>
      <c r="CKV44" s="636"/>
      <c r="CKW44" s="636"/>
      <c r="CKX44" s="636"/>
      <c r="CKY44" s="636"/>
      <c r="CKZ44" s="636"/>
      <c r="CLA44" s="636"/>
      <c r="CLB44" s="636"/>
      <c r="CLC44" s="636"/>
      <c r="CLD44" s="636"/>
      <c r="CLE44" s="636"/>
      <c r="CLF44" s="636"/>
      <c r="CLG44" s="636"/>
      <c r="CLH44" s="636"/>
      <c r="CLI44" s="636"/>
      <c r="CLJ44" s="636"/>
      <c r="CLK44" s="636"/>
      <c r="CLL44" s="636"/>
      <c r="CLM44" s="636"/>
      <c r="CLN44" s="636"/>
      <c r="CLO44" s="636"/>
      <c r="CLP44" s="636"/>
      <c r="CLQ44" s="636"/>
      <c r="CLR44" s="636"/>
      <c r="CLS44" s="636"/>
      <c r="CLT44" s="636"/>
      <c r="CLU44" s="636"/>
      <c r="CLV44" s="636"/>
      <c r="CLW44" s="636"/>
      <c r="CLX44" s="636"/>
      <c r="CLY44" s="636"/>
      <c r="CLZ44" s="636"/>
      <c r="CMA44" s="636"/>
      <c r="CMB44" s="636"/>
      <c r="CMC44" s="636"/>
      <c r="CMD44" s="636"/>
      <c r="CME44" s="636"/>
      <c r="CMF44" s="636"/>
      <c r="CMG44" s="636"/>
      <c r="CMH44" s="636"/>
      <c r="CMI44" s="636"/>
      <c r="CMJ44" s="636"/>
      <c r="CMK44" s="636"/>
      <c r="CML44" s="636"/>
      <c r="CMM44" s="636"/>
      <c r="CMN44" s="636"/>
      <c r="CMO44" s="636"/>
      <c r="CMP44" s="636"/>
      <c r="CMQ44" s="636"/>
      <c r="CMR44" s="636"/>
      <c r="CMS44" s="636"/>
      <c r="CMT44" s="636"/>
      <c r="CMU44" s="636"/>
      <c r="CMV44" s="636"/>
      <c r="CMW44" s="636"/>
      <c r="CMX44" s="636"/>
      <c r="CMY44" s="636"/>
      <c r="CMZ44" s="636"/>
      <c r="CNA44" s="636"/>
      <c r="CNB44" s="636"/>
      <c r="CNC44" s="636"/>
      <c r="CND44" s="636"/>
      <c r="CNE44" s="636"/>
      <c r="CNF44" s="636"/>
      <c r="CNG44" s="636"/>
      <c r="CNH44" s="636"/>
      <c r="CNI44" s="636"/>
      <c r="CNJ44" s="636"/>
      <c r="CNK44" s="636"/>
      <c r="CNL44" s="636"/>
      <c r="CNM44" s="636"/>
      <c r="CNN44" s="636"/>
      <c r="CNO44" s="636"/>
      <c r="CNP44" s="636"/>
      <c r="CNQ44" s="636"/>
      <c r="CNR44" s="636"/>
      <c r="CNS44" s="636"/>
      <c r="CNT44" s="636"/>
      <c r="CNU44" s="636"/>
      <c r="CNV44" s="636"/>
      <c r="CNW44" s="636"/>
      <c r="CNX44" s="636"/>
      <c r="CNY44" s="636"/>
      <c r="CNZ44" s="636"/>
      <c r="COA44" s="636"/>
      <c r="COB44" s="636"/>
      <c r="COC44" s="636"/>
      <c r="COD44" s="636"/>
      <c r="COE44" s="636"/>
      <c r="COF44" s="636"/>
      <c r="COG44" s="636"/>
      <c r="COH44" s="636"/>
      <c r="COI44" s="636"/>
      <c r="COJ44" s="636"/>
      <c r="COK44" s="636"/>
      <c r="COL44" s="636"/>
      <c r="COM44" s="636"/>
      <c r="CON44" s="636"/>
      <c r="COO44" s="636"/>
      <c r="COP44" s="636"/>
      <c r="COQ44" s="636"/>
      <c r="COR44" s="636"/>
      <c r="COS44" s="636"/>
      <c r="COT44" s="636"/>
      <c r="COU44" s="636"/>
      <c r="COV44" s="636"/>
      <c r="COW44" s="636"/>
      <c r="COX44" s="636"/>
      <c r="COY44" s="636"/>
      <c r="COZ44" s="636"/>
      <c r="CPA44" s="636"/>
      <c r="CPB44" s="636"/>
      <c r="CPC44" s="636"/>
      <c r="CPD44" s="636"/>
      <c r="CPE44" s="636"/>
      <c r="CPF44" s="636"/>
      <c r="CPG44" s="636"/>
      <c r="CPH44" s="636"/>
      <c r="CPI44" s="636"/>
      <c r="CPJ44" s="636"/>
      <c r="CPK44" s="636"/>
      <c r="CPL44" s="636"/>
      <c r="CPM44" s="636"/>
      <c r="CPN44" s="636"/>
      <c r="CPO44" s="636"/>
      <c r="CPP44" s="636"/>
      <c r="CPQ44" s="636"/>
      <c r="CPR44" s="636"/>
      <c r="CPS44" s="636"/>
      <c r="CPT44" s="636"/>
      <c r="CPU44" s="636"/>
      <c r="CPV44" s="636"/>
      <c r="CPW44" s="636"/>
      <c r="CPX44" s="636"/>
      <c r="CPY44" s="636"/>
      <c r="CPZ44" s="636"/>
      <c r="CQA44" s="636"/>
      <c r="CQB44" s="636"/>
      <c r="CQC44" s="636"/>
      <c r="CQD44" s="636"/>
      <c r="CQE44" s="636"/>
      <c r="CQF44" s="636"/>
      <c r="CQG44" s="636"/>
      <c r="CQH44" s="636"/>
      <c r="CQI44" s="636"/>
      <c r="CQJ44" s="636"/>
      <c r="CQK44" s="636"/>
      <c r="CQL44" s="636"/>
      <c r="CQM44" s="636"/>
      <c r="CQN44" s="636"/>
      <c r="CQO44" s="636"/>
      <c r="CQP44" s="636"/>
      <c r="CQQ44" s="636"/>
      <c r="CQR44" s="636"/>
      <c r="CQS44" s="636"/>
      <c r="CQT44" s="636"/>
      <c r="CQU44" s="636"/>
      <c r="CQV44" s="636"/>
      <c r="CQW44" s="636"/>
      <c r="CQX44" s="636"/>
      <c r="CQY44" s="636"/>
      <c r="CQZ44" s="636"/>
      <c r="CRA44" s="636"/>
      <c r="CRB44" s="636"/>
      <c r="CRC44" s="636"/>
      <c r="CRD44" s="636"/>
      <c r="CRE44" s="636"/>
      <c r="CRF44" s="636"/>
      <c r="CRG44" s="636"/>
      <c r="CRH44" s="636"/>
      <c r="CRI44" s="636"/>
      <c r="CRJ44" s="636"/>
      <c r="CRK44" s="636"/>
      <c r="CRL44" s="636"/>
      <c r="CRM44" s="636"/>
      <c r="CRN44" s="636"/>
      <c r="CRO44" s="636"/>
      <c r="CRP44" s="636"/>
      <c r="CRQ44" s="636"/>
      <c r="CRR44" s="636"/>
      <c r="CRS44" s="636"/>
      <c r="CRT44" s="636"/>
      <c r="CRU44" s="636"/>
      <c r="CRV44" s="636"/>
      <c r="CRW44" s="636"/>
      <c r="CRX44" s="636"/>
      <c r="CRY44" s="636"/>
      <c r="CRZ44" s="636"/>
      <c r="CSA44" s="636"/>
      <c r="CSB44" s="636"/>
      <c r="CSC44" s="636"/>
      <c r="CSD44" s="636"/>
      <c r="CSE44" s="636"/>
      <c r="CSF44" s="636"/>
      <c r="CSG44" s="636"/>
      <c r="CSH44" s="636"/>
      <c r="CSI44" s="636"/>
      <c r="CSJ44" s="636"/>
      <c r="CSK44" s="636"/>
      <c r="CSL44" s="636"/>
      <c r="CSM44" s="636"/>
      <c r="CSN44" s="636"/>
      <c r="CSO44" s="636"/>
      <c r="CSP44" s="636"/>
      <c r="CSQ44" s="636"/>
      <c r="CSR44" s="636"/>
      <c r="CSS44" s="636"/>
      <c r="CST44" s="636"/>
      <c r="CSU44" s="636"/>
      <c r="CSV44" s="636"/>
      <c r="CSW44" s="636"/>
      <c r="CSX44" s="636"/>
      <c r="CSY44" s="636"/>
      <c r="CSZ44" s="636"/>
      <c r="CTA44" s="636"/>
      <c r="CTB44" s="636"/>
      <c r="CTC44" s="636"/>
      <c r="CTD44" s="636"/>
      <c r="CTE44" s="636"/>
      <c r="CTF44" s="636"/>
      <c r="CTG44" s="636"/>
      <c r="CTH44" s="636"/>
      <c r="CTI44" s="636"/>
      <c r="CTJ44" s="636"/>
      <c r="CTK44" s="636"/>
      <c r="CTL44" s="636"/>
      <c r="CTM44" s="636"/>
      <c r="CTN44" s="636"/>
      <c r="CTO44" s="636"/>
      <c r="CTP44" s="636"/>
      <c r="CTQ44" s="636"/>
      <c r="CTR44" s="636"/>
      <c r="CTS44" s="636"/>
      <c r="CTT44" s="636"/>
      <c r="CTU44" s="636"/>
      <c r="CTV44" s="636"/>
      <c r="CTW44" s="636"/>
      <c r="CTX44" s="636"/>
      <c r="CTY44" s="636"/>
      <c r="CTZ44" s="636"/>
      <c r="CUA44" s="636"/>
      <c r="CUB44" s="636"/>
      <c r="CUC44" s="636"/>
      <c r="CUD44" s="636"/>
      <c r="CUE44" s="636"/>
      <c r="CUF44" s="636"/>
      <c r="CUG44" s="636"/>
      <c r="CUH44" s="636"/>
      <c r="CUI44" s="636"/>
      <c r="CUJ44" s="636"/>
      <c r="CUK44" s="636"/>
      <c r="CUL44" s="636"/>
      <c r="CUM44" s="636"/>
      <c r="CUN44" s="636"/>
      <c r="CUO44" s="636"/>
      <c r="CUP44" s="636"/>
      <c r="CUQ44" s="636"/>
      <c r="CUR44" s="636"/>
      <c r="CUS44" s="636"/>
      <c r="CUT44" s="636"/>
      <c r="CUU44" s="636"/>
      <c r="CUV44" s="636"/>
      <c r="CUW44" s="636"/>
      <c r="CUX44" s="636"/>
      <c r="CUY44" s="636"/>
      <c r="CUZ44" s="636"/>
      <c r="CVA44" s="636"/>
      <c r="CVB44" s="636"/>
      <c r="CVC44" s="636"/>
      <c r="CVD44" s="636"/>
      <c r="CVE44" s="636"/>
      <c r="CVF44" s="636"/>
      <c r="CVG44" s="636"/>
      <c r="CVH44" s="636"/>
      <c r="CVI44" s="636"/>
      <c r="CVJ44" s="636"/>
      <c r="CVK44" s="636"/>
      <c r="CVL44" s="636"/>
      <c r="CVM44" s="636"/>
      <c r="CVN44" s="636"/>
      <c r="CVO44" s="636"/>
      <c r="CVP44" s="636"/>
      <c r="CVQ44" s="636"/>
      <c r="CVR44" s="636"/>
      <c r="CVS44" s="636"/>
      <c r="CVT44" s="636"/>
      <c r="CVU44" s="636"/>
      <c r="CVV44" s="636"/>
      <c r="CVW44" s="636"/>
      <c r="CVX44" s="636"/>
      <c r="CVY44" s="636"/>
      <c r="CVZ44" s="636"/>
      <c r="CWA44" s="636"/>
      <c r="CWB44" s="636"/>
      <c r="CWC44" s="636"/>
      <c r="CWD44" s="636"/>
      <c r="CWE44" s="636"/>
      <c r="CWF44" s="636"/>
      <c r="CWG44" s="636"/>
      <c r="CWH44" s="636"/>
      <c r="CWI44" s="636"/>
      <c r="CWJ44" s="636"/>
      <c r="CWK44" s="636"/>
      <c r="CWL44" s="636"/>
      <c r="CWM44" s="636"/>
      <c r="CWN44" s="636"/>
      <c r="CWO44" s="636"/>
      <c r="CWP44" s="636"/>
      <c r="CWQ44" s="636"/>
      <c r="CWR44" s="636"/>
      <c r="CWS44" s="636"/>
      <c r="CWT44" s="636"/>
      <c r="CWU44" s="636"/>
      <c r="CWV44" s="636"/>
      <c r="CWW44" s="636"/>
      <c r="CWX44" s="636"/>
      <c r="CWY44" s="636"/>
      <c r="CWZ44" s="636"/>
      <c r="CXA44" s="636"/>
      <c r="CXB44" s="636"/>
      <c r="CXC44" s="636"/>
      <c r="CXD44" s="636"/>
      <c r="CXE44" s="636"/>
      <c r="CXF44" s="636"/>
      <c r="CXG44" s="636"/>
      <c r="CXH44" s="636"/>
      <c r="CXI44" s="636"/>
      <c r="CXJ44" s="636"/>
      <c r="CXK44" s="636"/>
      <c r="CXL44" s="636"/>
      <c r="CXM44" s="636"/>
      <c r="CXN44" s="636"/>
      <c r="CXO44" s="636"/>
      <c r="CXP44" s="636"/>
      <c r="CXQ44" s="636"/>
      <c r="CXR44" s="636"/>
      <c r="CXS44" s="636"/>
      <c r="CXT44" s="636"/>
      <c r="CXU44" s="636"/>
      <c r="CXV44" s="636"/>
      <c r="CXW44" s="636"/>
      <c r="CXX44" s="636"/>
      <c r="CXY44" s="636"/>
      <c r="CXZ44" s="636"/>
      <c r="CYA44" s="636"/>
      <c r="CYB44" s="636"/>
      <c r="CYC44" s="636"/>
      <c r="CYD44" s="636"/>
      <c r="CYE44" s="636"/>
      <c r="CYF44" s="636"/>
      <c r="CYG44" s="636"/>
      <c r="CYH44" s="636"/>
      <c r="CYI44" s="636"/>
      <c r="CYJ44" s="636"/>
      <c r="CYK44" s="636"/>
      <c r="CYL44" s="636"/>
      <c r="CYM44" s="636"/>
      <c r="CYN44" s="636"/>
      <c r="CYO44" s="636"/>
      <c r="CYP44" s="636"/>
      <c r="CYQ44" s="636"/>
      <c r="CYR44" s="636"/>
      <c r="CYS44" s="636"/>
      <c r="CYT44" s="636"/>
      <c r="CYU44" s="636"/>
      <c r="CYV44" s="636"/>
      <c r="CYW44" s="636"/>
      <c r="CYX44" s="636"/>
      <c r="CYY44" s="636"/>
      <c r="CYZ44" s="636"/>
      <c r="CZA44" s="636"/>
      <c r="CZB44" s="636"/>
      <c r="CZC44" s="636"/>
      <c r="CZD44" s="636"/>
      <c r="CZE44" s="636"/>
      <c r="CZF44" s="636"/>
      <c r="CZG44" s="636"/>
      <c r="CZH44" s="636"/>
      <c r="CZI44" s="636"/>
      <c r="CZJ44" s="636"/>
      <c r="CZK44" s="636"/>
      <c r="CZL44" s="636"/>
      <c r="CZM44" s="636"/>
      <c r="CZN44" s="636"/>
      <c r="CZO44" s="636"/>
      <c r="CZP44" s="636"/>
      <c r="CZQ44" s="636"/>
      <c r="CZR44" s="636"/>
      <c r="CZS44" s="636"/>
      <c r="CZT44" s="636"/>
      <c r="CZU44" s="636"/>
      <c r="CZV44" s="636"/>
      <c r="CZW44" s="636"/>
      <c r="CZX44" s="636"/>
      <c r="CZY44" s="636"/>
      <c r="CZZ44" s="636"/>
      <c r="DAA44" s="636"/>
      <c r="DAB44" s="636"/>
      <c r="DAC44" s="636"/>
      <c r="DAD44" s="636"/>
      <c r="DAE44" s="636"/>
      <c r="DAF44" s="636"/>
      <c r="DAG44" s="636"/>
      <c r="DAH44" s="636"/>
      <c r="DAI44" s="636"/>
      <c r="DAJ44" s="636"/>
      <c r="DAK44" s="636"/>
      <c r="DAL44" s="636"/>
      <c r="DAM44" s="636"/>
      <c r="DAN44" s="636"/>
      <c r="DAO44" s="636"/>
      <c r="DAP44" s="636"/>
      <c r="DAQ44" s="636"/>
      <c r="DAR44" s="636"/>
      <c r="DAS44" s="636"/>
      <c r="DAT44" s="636"/>
      <c r="DAU44" s="636"/>
      <c r="DAV44" s="636"/>
      <c r="DAW44" s="636"/>
      <c r="DAX44" s="636"/>
      <c r="DAY44" s="636"/>
      <c r="DAZ44" s="636"/>
      <c r="DBA44" s="636"/>
      <c r="DBB44" s="636"/>
      <c r="DBC44" s="636"/>
      <c r="DBD44" s="636"/>
      <c r="DBE44" s="636"/>
      <c r="DBF44" s="636"/>
      <c r="DBG44" s="636"/>
      <c r="DBH44" s="636"/>
      <c r="DBI44" s="636"/>
      <c r="DBJ44" s="636"/>
      <c r="DBK44" s="636"/>
      <c r="DBL44" s="636"/>
      <c r="DBM44" s="636"/>
      <c r="DBN44" s="636"/>
      <c r="DBO44" s="636"/>
      <c r="DBP44" s="636"/>
      <c r="DBQ44" s="636"/>
      <c r="DBR44" s="636"/>
      <c r="DBS44" s="636"/>
      <c r="DBT44" s="636"/>
      <c r="DBU44" s="636"/>
      <c r="DBV44" s="636"/>
      <c r="DBW44" s="636"/>
      <c r="DBX44" s="636"/>
      <c r="DBY44" s="636"/>
      <c r="DBZ44" s="636"/>
      <c r="DCA44" s="636"/>
      <c r="DCB44" s="636"/>
      <c r="DCC44" s="636"/>
      <c r="DCD44" s="636"/>
      <c r="DCE44" s="636"/>
      <c r="DCF44" s="636"/>
      <c r="DCG44" s="636"/>
      <c r="DCH44" s="636"/>
      <c r="DCI44" s="636"/>
      <c r="DCJ44" s="636"/>
      <c r="DCK44" s="636"/>
      <c r="DCL44" s="636"/>
      <c r="DCM44" s="636"/>
      <c r="DCN44" s="636"/>
      <c r="DCO44" s="636"/>
      <c r="DCP44" s="636"/>
      <c r="DCQ44" s="636"/>
      <c r="DCR44" s="636"/>
      <c r="DCS44" s="636"/>
      <c r="DCT44" s="636"/>
      <c r="DCU44" s="636"/>
      <c r="DCV44" s="636"/>
      <c r="DCW44" s="636"/>
      <c r="DCX44" s="636"/>
      <c r="DCY44" s="636"/>
      <c r="DCZ44" s="636"/>
      <c r="DDA44" s="636"/>
      <c r="DDB44" s="636"/>
      <c r="DDC44" s="636"/>
      <c r="DDD44" s="636"/>
      <c r="DDE44" s="636"/>
      <c r="DDF44" s="636"/>
      <c r="DDG44" s="636"/>
      <c r="DDH44" s="636"/>
      <c r="DDI44" s="636"/>
      <c r="DDJ44" s="636"/>
      <c r="DDK44" s="636"/>
      <c r="DDL44" s="636"/>
      <c r="DDM44" s="636"/>
      <c r="DDN44" s="636"/>
      <c r="DDO44" s="636"/>
      <c r="DDP44" s="636"/>
      <c r="DDQ44" s="636"/>
      <c r="DDR44" s="636"/>
      <c r="DDS44" s="636"/>
      <c r="DDT44" s="636"/>
      <c r="DDU44" s="636"/>
      <c r="DDV44" s="636"/>
      <c r="DDW44" s="636"/>
      <c r="DDX44" s="636"/>
      <c r="DDY44" s="636"/>
      <c r="DDZ44" s="636"/>
      <c r="DEA44" s="636"/>
      <c r="DEB44" s="636"/>
      <c r="DEC44" s="636"/>
      <c r="DED44" s="636"/>
      <c r="DEE44" s="636"/>
      <c r="DEF44" s="636"/>
      <c r="DEG44" s="636"/>
      <c r="DEH44" s="636"/>
      <c r="DEI44" s="636"/>
      <c r="DEJ44" s="636"/>
      <c r="DEK44" s="636"/>
      <c r="DEL44" s="636"/>
      <c r="DEM44" s="636"/>
      <c r="DEN44" s="636"/>
      <c r="DEO44" s="636"/>
      <c r="DEP44" s="636"/>
      <c r="DEQ44" s="636"/>
      <c r="DER44" s="636"/>
      <c r="DES44" s="636"/>
      <c r="DET44" s="636"/>
      <c r="DEU44" s="636"/>
      <c r="DEV44" s="636"/>
      <c r="DEW44" s="636"/>
      <c r="DEX44" s="636"/>
      <c r="DEY44" s="636"/>
      <c r="DEZ44" s="636"/>
      <c r="DFA44" s="636"/>
      <c r="DFB44" s="636"/>
      <c r="DFC44" s="636"/>
      <c r="DFD44" s="636"/>
      <c r="DFE44" s="636"/>
      <c r="DFF44" s="636"/>
      <c r="DFG44" s="636"/>
      <c r="DFH44" s="636"/>
      <c r="DFI44" s="636"/>
      <c r="DFJ44" s="636"/>
      <c r="DFK44" s="636"/>
      <c r="DFL44" s="636"/>
      <c r="DFM44" s="636"/>
      <c r="DFN44" s="636"/>
      <c r="DFO44" s="636"/>
      <c r="DFP44" s="636"/>
      <c r="DFQ44" s="636"/>
      <c r="DFR44" s="636"/>
      <c r="DFS44" s="636"/>
      <c r="DFT44" s="636"/>
      <c r="DFU44" s="636"/>
      <c r="DFV44" s="636"/>
      <c r="DFW44" s="636"/>
      <c r="DFX44" s="636"/>
      <c r="DFY44" s="636"/>
      <c r="DFZ44" s="636"/>
      <c r="DGA44" s="636"/>
      <c r="DGB44" s="636"/>
      <c r="DGC44" s="636"/>
      <c r="DGD44" s="636"/>
      <c r="DGE44" s="636"/>
      <c r="DGF44" s="636"/>
      <c r="DGG44" s="636"/>
      <c r="DGH44" s="636"/>
      <c r="DGI44" s="636"/>
      <c r="DGJ44" s="636"/>
      <c r="DGK44" s="636"/>
      <c r="DGL44" s="636"/>
      <c r="DGM44" s="636"/>
      <c r="DGN44" s="636"/>
      <c r="DGO44" s="636"/>
      <c r="DGP44" s="636"/>
      <c r="DGQ44" s="636"/>
      <c r="DGR44" s="636"/>
      <c r="DGS44" s="636"/>
      <c r="DGT44" s="636"/>
      <c r="DGU44" s="636"/>
      <c r="DGV44" s="636"/>
      <c r="DGW44" s="636"/>
      <c r="DGX44" s="636"/>
      <c r="DGY44" s="636"/>
      <c r="DGZ44" s="636"/>
      <c r="DHA44" s="636"/>
      <c r="DHB44" s="636"/>
      <c r="DHC44" s="636"/>
      <c r="DHD44" s="636"/>
      <c r="DHE44" s="636"/>
      <c r="DHF44" s="636"/>
      <c r="DHG44" s="636"/>
      <c r="DHH44" s="636"/>
      <c r="DHI44" s="636"/>
      <c r="DHJ44" s="636"/>
      <c r="DHK44" s="636"/>
      <c r="DHL44" s="636"/>
      <c r="DHM44" s="636"/>
      <c r="DHN44" s="636"/>
      <c r="DHO44" s="636"/>
      <c r="DHP44" s="636"/>
      <c r="DHQ44" s="636"/>
      <c r="DHR44" s="636"/>
      <c r="DHS44" s="636"/>
      <c r="DHT44" s="636"/>
      <c r="DHU44" s="636"/>
      <c r="DHV44" s="636"/>
      <c r="DHW44" s="636"/>
      <c r="DHX44" s="636"/>
      <c r="DHY44" s="636"/>
      <c r="DHZ44" s="636"/>
      <c r="DIA44" s="636"/>
      <c r="DIB44" s="636"/>
      <c r="DIC44" s="636"/>
      <c r="DID44" s="636"/>
      <c r="DIE44" s="636"/>
      <c r="DIF44" s="636"/>
      <c r="DIG44" s="636"/>
      <c r="DIH44" s="636"/>
      <c r="DII44" s="636"/>
      <c r="DIJ44" s="636"/>
      <c r="DIK44" s="636"/>
      <c r="DIL44" s="636"/>
      <c r="DIM44" s="636"/>
      <c r="DIN44" s="636"/>
      <c r="DIO44" s="636"/>
      <c r="DIP44" s="636"/>
      <c r="DIQ44" s="636"/>
      <c r="DIR44" s="636"/>
      <c r="DIS44" s="636"/>
      <c r="DIT44" s="636"/>
      <c r="DIU44" s="636"/>
      <c r="DIV44" s="636"/>
      <c r="DIW44" s="636"/>
      <c r="DIX44" s="636"/>
      <c r="DIY44" s="636"/>
      <c r="DIZ44" s="636"/>
      <c r="DJA44" s="636"/>
      <c r="DJB44" s="636"/>
      <c r="DJC44" s="636"/>
      <c r="DJD44" s="636"/>
      <c r="DJE44" s="636"/>
      <c r="DJF44" s="636"/>
      <c r="DJG44" s="636"/>
      <c r="DJH44" s="636"/>
      <c r="DJI44" s="636"/>
      <c r="DJJ44" s="636"/>
      <c r="DJK44" s="636"/>
      <c r="DJL44" s="636"/>
      <c r="DJM44" s="636"/>
      <c r="DJN44" s="636"/>
      <c r="DJO44" s="636"/>
      <c r="DJP44" s="636"/>
      <c r="DJQ44" s="636"/>
      <c r="DJR44" s="636"/>
      <c r="DJS44" s="636"/>
      <c r="DJT44" s="636"/>
      <c r="DJU44" s="636"/>
      <c r="DJV44" s="636"/>
      <c r="DJW44" s="636"/>
      <c r="DJX44" s="636"/>
      <c r="DJY44" s="636"/>
      <c r="DJZ44" s="636"/>
      <c r="DKA44" s="636"/>
      <c r="DKB44" s="636"/>
      <c r="DKC44" s="636"/>
      <c r="DKD44" s="636"/>
      <c r="DKE44" s="636"/>
      <c r="DKF44" s="636"/>
      <c r="DKG44" s="636"/>
      <c r="DKH44" s="636"/>
      <c r="DKI44" s="636"/>
      <c r="DKJ44" s="636"/>
      <c r="DKK44" s="636"/>
      <c r="DKL44" s="636"/>
      <c r="DKM44" s="636"/>
      <c r="DKN44" s="636"/>
      <c r="DKO44" s="636"/>
      <c r="DKP44" s="636"/>
      <c r="DKQ44" s="636"/>
      <c r="DKR44" s="636"/>
      <c r="DKS44" s="636"/>
      <c r="DKT44" s="636"/>
      <c r="DKU44" s="636"/>
      <c r="DKV44" s="636"/>
      <c r="DKW44" s="636"/>
      <c r="DKX44" s="636"/>
      <c r="DKY44" s="636"/>
      <c r="DKZ44" s="636"/>
      <c r="DLA44" s="636"/>
      <c r="DLB44" s="636"/>
      <c r="DLC44" s="636"/>
      <c r="DLD44" s="636"/>
      <c r="DLE44" s="636"/>
      <c r="DLF44" s="636"/>
      <c r="DLG44" s="636"/>
      <c r="DLH44" s="636"/>
      <c r="DLI44" s="636"/>
      <c r="DLJ44" s="636"/>
      <c r="DLK44" s="636"/>
      <c r="DLL44" s="636"/>
      <c r="DLM44" s="636"/>
      <c r="DLN44" s="636"/>
      <c r="DLO44" s="636"/>
      <c r="DLP44" s="636"/>
      <c r="DLQ44" s="636"/>
      <c r="DLR44" s="636"/>
      <c r="DLS44" s="636"/>
      <c r="DLT44" s="636"/>
      <c r="DLU44" s="636"/>
      <c r="DLV44" s="636"/>
      <c r="DLW44" s="636"/>
      <c r="DLX44" s="636"/>
      <c r="DLY44" s="636"/>
      <c r="DLZ44" s="636"/>
      <c r="DMA44" s="636"/>
      <c r="DMB44" s="636"/>
      <c r="DMC44" s="636"/>
      <c r="DMD44" s="636"/>
      <c r="DME44" s="636"/>
      <c r="DMF44" s="636"/>
      <c r="DMG44" s="636"/>
      <c r="DMH44" s="636"/>
      <c r="DMI44" s="636"/>
      <c r="DMJ44" s="636"/>
      <c r="DMK44" s="636"/>
      <c r="DML44" s="636"/>
      <c r="DMM44" s="636"/>
      <c r="DMN44" s="636"/>
      <c r="DMO44" s="636"/>
      <c r="DMP44" s="636"/>
      <c r="DMQ44" s="636"/>
      <c r="DMR44" s="636"/>
      <c r="DMS44" s="636"/>
      <c r="DMT44" s="636"/>
      <c r="DMU44" s="636"/>
      <c r="DMV44" s="636"/>
      <c r="DMW44" s="636"/>
      <c r="DMX44" s="636"/>
      <c r="DMY44" s="636"/>
      <c r="DMZ44" s="636"/>
      <c r="DNA44" s="636"/>
      <c r="DNB44" s="636"/>
      <c r="DNC44" s="636"/>
      <c r="DND44" s="636"/>
      <c r="DNE44" s="636"/>
      <c r="DNF44" s="636"/>
      <c r="DNG44" s="636"/>
      <c r="DNH44" s="636"/>
      <c r="DNI44" s="636"/>
      <c r="DNJ44" s="636"/>
      <c r="DNK44" s="636"/>
      <c r="DNL44" s="636"/>
      <c r="DNM44" s="636"/>
      <c r="DNN44" s="636"/>
      <c r="DNO44" s="636"/>
      <c r="DNP44" s="636"/>
      <c r="DNQ44" s="636"/>
      <c r="DNR44" s="636"/>
      <c r="DNS44" s="636"/>
      <c r="DNT44" s="636"/>
      <c r="DNU44" s="636"/>
      <c r="DNV44" s="636"/>
      <c r="DNW44" s="636"/>
      <c r="DNX44" s="636"/>
      <c r="DNY44" s="636"/>
      <c r="DNZ44" s="636"/>
      <c r="DOA44" s="636"/>
      <c r="DOB44" s="636"/>
      <c r="DOC44" s="636"/>
      <c r="DOD44" s="636"/>
      <c r="DOE44" s="636"/>
      <c r="DOF44" s="636"/>
      <c r="DOG44" s="636"/>
      <c r="DOH44" s="636"/>
      <c r="DOI44" s="636"/>
      <c r="DOJ44" s="636"/>
      <c r="DOK44" s="636"/>
      <c r="DOL44" s="636"/>
      <c r="DOM44" s="636"/>
      <c r="DON44" s="636"/>
      <c r="DOO44" s="636"/>
      <c r="DOP44" s="636"/>
      <c r="DOQ44" s="636"/>
      <c r="DOR44" s="636"/>
      <c r="DOS44" s="636"/>
      <c r="DOT44" s="636"/>
      <c r="DOU44" s="636"/>
      <c r="DOV44" s="636"/>
      <c r="DOW44" s="636"/>
      <c r="DOX44" s="636"/>
      <c r="DOY44" s="636"/>
      <c r="DOZ44" s="636"/>
      <c r="DPA44" s="636"/>
      <c r="DPB44" s="636"/>
      <c r="DPC44" s="636"/>
      <c r="DPD44" s="636"/>
      <c r="DPE44" s="636"/>
      <c r="DPF44" s="636"/>
      <c r="DPG44" s="636"/>
      <c r="DPH44" s="636"/>
      <c r="DPI44" s="636"/>
      <c r="DPJ44" s="636"/>
      <c r="DPK44" s="636"/>
      <c r="DPL44" s="636"/>
      <c r="DPM44" s="636"/>
      <c r="DPN44" s="636"/>
      <c r="DPO44" s="636"/>
      <c r="DPP44" s="636"/>
      <c r="DPQ44" s="636"/>
      <c r="DPR44" s="636"/>
      <c r="DPS44" s="636"/>
      <c r="DPT44" s="636"/>
      <c r="DPU44" s="636"/>
      <c r="DPV44" s="636"/>
      <c r="DPW44" s="636"/>
      <c r="DPX44" s="636"/>
      <c r="DPY44" s="636"/>
      <c r="DPZ44" s="636"/>
      <c r="DQA44" s="636"/>
      <c r="DQB44" s="636"/>
      <c r="DQC44" s="636"/>
      <c r="DQD44" s="636"/>
      <c r="DQE44" s="636"/>
      <c r="DQF44" s="636"/>
      <c r="DQG44" s="636"/>
      <c r="DQH44" s="636"/>
      <c r="DQI44" s="636"/>
      <c r="DQJ44" s="636"/>
      <c r="DQK44" s="636"/>
      <c r="DQL44" s="636"/>
      <c r="DQM44" s="636"/>
      <c r="DQN44" s="636"/>
      <c r="DQO44" s="636"/>
      <c r="DQP44" s="636"/>
      <c r="DQQ44" s="636"/>
      <c r="DQR44" s="636"/>
      <c r="DQS44" s="636"/>
      <c r="DQT44" s="636"/>
      <c r="DQU44" s="636"/>
      <c r="DQV44" s="636"/>
      <c r="DQW44" s="636"/>
      <c r="DQX44" s="636"/>
      <c r="DQY44" s="636"/>
      <c r="DQZ44" s="636"/>
      <c r="DRA44" s="636"/>
      <c r="DRB44" s="636"/>
      <c r="DRC44" s="636"/>
      <c r="DRD44" s="636"/>
      <c r="DRE44" s="636"/>
      <c r="DRF44" s="636"/>
      <c r="DRG44" s="636"/>
      <c r="DRH44" s="636"/>
      <c r="DRI44" s="636"/>
      <c r="DRJ44" s="636"/>
      <c r="DRK44" s="636"/>
      <c r="DRL44" s="636"/>
      <c r="DRM44" s="636"/>
      <c r="DRN44" s="636"/>
      <c r="DRO44" s="636"/>
      <c r="DRP44" s="636"/>
      <c r="DRQ44" s="636"/>
      <c r="DRR44" s="636"/>
      <c r="DRS44" s="636"/>
      <c r="DRT44" s="636"/>
      <c r="DRU44" s="636"/>
      <c r="DRV44" s="636"/>
      <c r="DRW44" s="636"/>
      <c r="DRX44" s="636"/>
      <c r="DRY44" s="636"/>
      <c r="DRZ44" s="636"/>
      <c r="DSA44" s="636"/>
      <c r="DSB44" s="636"/>
      <c r="DSC44" s="636"/>
      <c r="DSD44" s="636"/>
      <c r="DSE44" s="636"/>
      <c r="DSF44" s="636"/>
      <c r="DSG44" s="636"/>
      <c r="DSH44" s="636"/>
      <c r="DSI44" s="636"/>
      <c r="DSJ44" s="636"/>
      <c r="DSK44" s="636"/>
      <c r="DSL44" s="636"/>
      <c r="DSM44" s="636"/>
      <c r="DSN44" s="636"/>
      <c r="DSO44" s="636"/>
      <c r="DSP44" s="636"/>
      <c r="DSQ44" s="636"/>
      <c r="DSR44" s="636"/>
      <c r="DSS44" s="636"/>
      <c r="DST44" s="636"/>
      <c r="DSU44" s="636"/>
      <c r="DSV44" s="636"/>
      <c r="DSW44" s="636"/>
      <c r="DSX44" s="636"/>
      <c r="DSY44" s="636"/>
      <c r="DSZ44" s="636"/>
      <c r="DTA44" s="636"/>
      <c r="DTB44" s="636"/>
      <c r="DTC44" s="636"/>
      <c r="DTD44" s="636"/>
      <c r="DTE44" s="636"/>
      <c r="DTF44" s="636"/>
      <c r="DTG44" s="636"/>
      <c r="DTH44" s="636"/>
      <c r="DTI44" s="636"/>
      <c r="DTJ44" s="636"/>
      <c r="DTK44" s="636"/>
      <c r="DTL44" s="636"/>
      <c r="DTM44" s="636"/>
      <c r="DTN44" s="636"/>
      <c r="DTO44" s="636"/>
      <c r="DTP44" s="636"/>
      <c r="DTQ44" s="636"/>
      <c r="DTR44" s="636"/>
      <c r="DTS44" s="636"/>
      <c r="DTT44" s="636"/>
      <c r="DTU44" s="636"/>
      <c r="DTV44" s="636"/>
      <c r="DTW44" s="636"/>
      <c r="DTX44" s="636"/>
      <c r="DTY44" s="636"/>
      <c r="DTZ44" s="636"/>
      <c r="DUA44" s="636"/>
      <c r="DUB44" s="636"/>
      <c r="DUC44" s="636"/>
      <c r="DUD44" s="636"/>
      <c r="DUE44" s="636"/>
      <c r="DUF44" s="636"/>
      <c r="DUG44" s="636"/>
      <c r="DUH44" s="636"/>
      <c r="DUI44" s="636"/>
      <c r="DUJ44" s="636"/>
      <c r="DUK44" s="636"/>
      <c r="DUL44" s="636"/>
      <c r="DUM44" s="636"/>
      <c r="DUN44" s="636"/>
      <c r="DUO44" s="636"/>
      <c r="DUP44" s="636"/>
      <c r="DUQ44" s="636"/>
      <c r="DUR44" s="636"/>
      <c r="DUS44" s="636"/>
      <c r="DUT44" s="636"/>
      <c r="DUU44" s="636"/>
      <c r="DUV44" s="636"/>
      <c r="DUW44" s="636"/>
      <c r="DUX44" s="636"/>
      <c r="DUY44" s="636"/>
      <c r="DUZ44" s="636"/>
      <c r="DVA44" s="636"/>
      <c r="DVB44" s="636"/>
      <c r="DVC44" s="636"/>
      <c r="DVD44" s="636"/>
      <c r="DVE44" s="636"/>
      <c r="DVF44" s="636"/>
      <c r="DVG44" s="636"/>
      <c r="DVH44" s="636"/>
      <c r="DVI44" s="636"/>
      <c r="DVJ44" s="636"/>
      <c r="DVK44" s="636"/>
      <c r="DVL44" s="636"/>
      <c r="DVM44" s="636"/>
      <c r="DVN44" s="636"/>
      <c r="DVO44" s="636"/>
      <c r="DVP44" s="636"/>
      <c r="DVQ44" s="636"/>
      <c r="DVR44" s="636"/>
      <c r="DVS44" s="636"/>
      <c r="DVT44" s="636"/>
      <c r="DVU44" s="636"/>
      <c r="DVV44" s="636"/>
      <c r="DVW44" s="636"/>
      <c r="DVX44" s="636"/>
      <c r="DVY44" s="636"/>
      <c r="DVZ44" s="636"/>
      <c r="DWA44" s="636"/>
      <c r="DWB44" s="636"/>
      <c r="DWC44" s="636"/>
      <c r="DWD44" s="636"/>
      <c r="DWE44" s="636"/>
      <c r="DWF44" s="636"/>
      <c r="DWG44" s="636"/>
      <c r="DWH44" s="636"/>
      <c r="DWI44" s="636"/>
      <c r="DWJ44" s="636"/>
      <c r="DWK44" s="636"/>
      <c r="DWL44" s="636"/>
      <c r="DWM44" s="636"/>
      <c r="DWN44" s="636"/>
      <c r="DWO44" s="636"/>
      <c r="DWP44" s="636"/>
      <c r="DWQ44" s="636"/>
      <c r="DWR44" s="636"/>
      <c r="DWS44" s="636"/>
      <c r="DWT44" s="636"/>
      <c r="DWU44" s="636"/>
      <c r="DWV44" s="636"/>
      <c r="DWW44" s="636"/>
      <c r="DWX44" s="636"/>
      <c r="DWY44" s="636"/>
      <c r="DWZ44" s="636"/>
      <c r="DXA44" s="636"/>
      <c r="DXB44" s="636"/>
      <c r="DXC44" s="636"/>
      <c r="DXD44" s="636"/>
      <c r="DXE44" s="636"/>
      <c r="DXF44" s="636"/>
      <c r="DXG44" s="636"/>
      <c r="DXH44" s="636"/>
      <c r="DXI44" s="636"/>
      <c r="DXJ44" s="636"/>
      <c r="DXK44" s="636"/>
      <c r="DXL44" s="636"/>
      <c r="DXM44" s="636"/>
      <c r="DXN44" s="636"/>
      <c r="DXO44" s="636"/>
      <c r="DXP44" s="636"/>
      <c r="DXQ44" s="636"/>
      <c r="DXR44" s="636"/>
      <c r="DXS44" s="636"/>
      <c r="DXT44" s="636"/>
      <c r="DXU44" s="636"/>
      <c r="DXV44" s="636"/>
      <c r="DXW44" s="636"/>
      <c r="DXX44" s="636"/>
      <c r="DXY44" s="636"/>
      <c r="DXZ44" s="636"/>
      <c r="DYA44" s="636"/>
      <c r="DYB44" s="636"/>
      <c r="DYC44" s="636"/>
      <c r="DYD44" s="636"/>
      <c r="DYE44" s="636"/>
      <c r="DYF44" s="636"/>
      <c r="DYG44" s="636"/>
      <c r="DYH44" s="636"/>
      <c r="DYI44" s="636"/>
      <c r="DYJ44" s="636"/>
      <c r="DYK44" s="636"/>
      <c r="DYL44" s="636"/>
      <c r="DYM44" s="636"/>
      <c r="DYN44" s="636"/>
      <c r="DYO44" s="636"/>
      <c r="DYP44" s="636"/>
      <c r="DYQ44" s="636"/>
      <c r="DYR44" s="636"/>
      <c r="DYS44" s="636"/>
      <c r="DYT44" s="636"/>
      <c r="DYU44" s="636"/>
      <c r="DYV44" s="636"/>
      <c r="DYW44" s="636"/>
      <c r="DYX44" s="636"/>
      <c r="DYY44" s="636"/>
      <c r="DYZ44" s="636"/>
      <c r="DZA44" s="636"/>
      <c r="DZB44" s="636"/>
      <c r="DZC44" s="636"/>
      <c r="DZD44" s="636"/>
      <c r="DZE44" s="636"/>
      <c r="DZF44" s="636"/>
      <c r="DZG44" s="636"/>
      <c r="DZH44" s="636"/>
      <c r="DZI44" s="636"/>
      <c r="DZJ44" s="636"/>
      <c r="DZK44" s="636"/>
      <c r="DZL44" s="636"/>
      <c r="DZM44" s="636"/>
      <c r="DZN44" s="636"/>
      <c r="DZO44" s="636"/>
      <c r="DZP44" s="636"/>
      <c r="DZQ44" s="636"/>
      <c r="DZR44" s="636"/>
      <c r="DZS44" s="636"/>
      <c r="DZT44" s="636"/>
      <c r="DZU44" s="636"/>
      <c r="DZV44" s="636"/>
      <c r="DZW44" s="636"/>
      <c r="DZX44" s="636"/>
      <c r="DZY44" s="636"/>
      <c r="DZZ44" s="636"/>
      <c r="EAA44" s="636"/>
      <c r="EAB44" s="636"/>
      <c r="EAC44" s="636"/>
      <c r="EAD44" s="636"/>
      <c r="EAE44" s="636"/>
      <c r="EAF44" s="636"/>
      <c r="EAG44" s="636"/>
      <c r="EAH44" s="636"/>
      <c r="EAI44" s="636"/>
      <c r="EAJ44" s="636"/>
      <c r="EAK44" s="636"/>
      <c r="EAL44" s="636"/>
      <c r="EAM44" s="636"/>
      <c r="EAN44" s="636"/>
      <c r="EAO44" s="636"/>
      <c r="EAP44" s="636"/>
      <c r="EAQ44" s="636"/>
      <c r="EAR44" s="636"/>
      <c r="EAS44" s="636"/>
      <c r="EAT44" s="636"/>
      <c r="EAU44" s="636"/>
      <c r="EAV44" s="636"/>
      <c r="EAW44" s="636"/>
      <c r="EAX44" s="636"/>
      <c r="EAY44" s="636"/>
      <c r="EAZ44" s="636"/>
      <c r="EBA44" s="636"/>
      <c r="EBB44" s="636"/>
      <c r="EBC44" s="636"/>
      <c r="EBD44" s="636"/>
      <c r="EBE44" s="636"/>
      <c r="EBF44" s="636"/>
      <c r="EBG44" s="636"/>
      <c r="EBH44" s="636"/>
      <c r="EBI44" s="636"/>
      <c r="EBJ44" s="636"/>
      <c r="EBK44" s="636"/>
      <c r="EBL44" s="636"/>
      <c r="EBM44" s="636"/>
      <c r="EBN44" s="636"/>
      <c r="EBO44" s="636"/>
      <c r="EBP44" s="636"/>
      <c r="EBQ44" s="636"/>
      <c r="EBR44" s="636"/>
      <c r="EBS44" s="636"/>
      <c r="EBT44" s="636"/>
      <c r="EBU44" s="636"/>
      <c r="EBV44" s="636"/>
      <c r="EBW44" s="636"/>
      <c r="EBX44" s="636"/>
      <c r="EBY44" s="636"/>
      <c r="EBZ44" s="636"/>
      <c r="ECA44" s="636"/>
      <c r="ECB44" s="636"/>
      <c r="ECC44" s="636"/>
      <c r="ECD44" s="636"/>
      <c r="ECE44" s="636"/>
      <c r="ECF44" s="636"/>
      <c r="ECG44" s="636"/>
      <c r="ECH44" s="636"/>
      <c r="ECI44" s="636"/>
      <c r="ECJ44" s="636"/>
      <c r="ECK44" s="636"/>
      <c r="ECL44" s="636"/>
      <c r="ECM44" s="636"/>
      <c r="ECN44" s="636"/>
      <c r="ECO44" s="636"/>
      <c r="ECP44" s="636"/>
      <c r="ECQ44" s="636"/>
      <c r="ECR44" s="636"/>
      <c r="ECS44" s="636"/>
      <c r="ECT44" s="636"/>
      <c r="ECU44" s="636"/>
      <c r="ECV44" s="636"/>
      <c r="ECW44" s="636"/>
      <c r="ECX44" s="636"/>
      <c r="ECY44" s="636"/>
      <c r="ECZ44" s="636"/>
      <c r="EDA44" s="636"/>
      <c r="EDB44" s="636"/>
      <c r="EDC44" s="636"/>
      <c r="EDD44" s="636"/>
      <c r="EDE44" s="636"/>
      <c r="EDF44" s="636"/>
      <c r="EDG44" s="636"/>
      <c r="EDH44" s="636"/>
      <c r="EDI44" s="636"/>
      <c r="EDJ44" s="636"/>
      <c r="EDK44" s="636"/>
      <c r="EDL44" s="636"/>
      <c r="EDM44" s="636"/>
      <c r="EDN44" s="636"/>
      <c r="EDO44" s="636"/>
      <c r="EDP44" s="636"/>
      <c r="EDQ44" s="636"/>
      <c r="EDR44" s="636"/>
      <c r="EDS44" s="636"/>
      <c r="EDT44" s="636"/>
      <c r="EDU44" s="636"/>
      <c r="EDV44" s="636"/>
      <c r="EDW44" s="636"/>
      <c r="EDX44" s="636"/>
      <c r="EDY44" s="636"/>
      <c r="EDZ44" s="636"/>
      <c r="EEA44" s="636"/>
      <c r="EEB44" s="636"/>
      <c r="EEC44" s="636"/>
      <c r="EED44" s="636"/>
      <c r="EEE44" s="636"/>
      <c r="EEF44" s="636"/>
      <c r="EEG44" s="636"/>
      <c r="EEH44" s="636"/>
      <c r="EEI44" s="636"/>
      <c r="EEJ44" s="636"/>
      <c r="EEK44" s="636"/>
      <c r="EEL44" s="636"/>
      <c r="EEM44" s="636"/>
      <c r="EEN44" s="636"/>
      <c r="EEO44" s="636"/>
      <c r="EEP44" s="636"/>
      <c r="EEQ44" s="636"/>
      <c r="EER44" s="636"/>
      <c r="EES44" s="636"/>
      <c r="EET44" s="636"/>
      <c r="EEU44" s="636"/>
      <c r="EEV44" s="636"/>
      <c r="EEW44" s="636"/>
      <c r="EEX44" s="636"/>
      <c r="EEY44" s="636"/>
      <c r="EEZ44" s="636"/>
      <c r="EFA44" s="636"/>
      <c r="EFB44" s="636"/>
      <c r="EFC44" s="636"/>
      <c r="EFD44" s="636"/>
      <c r="EFE44" s="636"/>
      <c r="EFF44" s="636"/>
      <c r="EFG44" s="636"/>
      <c r="EFH44" s="636"/>
      <c r="EFI44" s="636"/>
      <c r="EFJ44" s="636"/>
      <c r="EFK44" s="636"/>
      <c r="EFL44" s="636"/>
      <c r="EFM44" s="636"/>
      <c r="EFN44" s="636"/>
      <c r="EFO44" s="636"/>
      <c r="EFP44" s="636"/>
      <c r="EFQ44" s="636"/>
      <c r="EFR44" s="636"/>
      <c r="EFS44" s="636"/>
      <c r="EFT44" s="636"/>
      <c r="EFU44" s="636"/>
      <c r="EFV44" s="636"/>
      <c r="EFW44" s="636"/>
      <c r="EFX44" s="636"/>
      <c r="EFY44" s="636"/>
      <c r="EFZ44" s="636"/>
      <c r="EGA44" s="636"/>
      <c r="EGB44" s="636"/>
      <c r="EGC44" s="636"/>
      <c r="EGD44" s="636"/>
      <c r="EGE44" s="636"/>
      <c r="EGF44" s="636"/>
      <c r="EGG44" s="636"/>
      <c r="EGH44" s="636"/>
      <c r="EGI44" s="636"/>
      <c r="EGJ44" s="636"/>
      <c r="EGK44" s="636"/>
      <c r="EGL44" s="636"/>
      <c r="EGM44" s="636"/>
      <c r="EGN44" s="636"/>
      <c r="EGO44" s="636"/>
      <c r="EGP44" s="636"/>
      <c r="EGQ44" s="636"/>
      <c r="EGR44" s="636"/>
      <c r="EGS44" s="636"/>
      <c r="EGT44" s="636"/>
      <c r="EGU44" s="636"/>
      <c r="EGV44" s="636"/>
      <c r="EGW44" s="636"/>
      <c r="EGX44" s="636"/>
      <c r="EGY44" s="636"/>
      <c r="EGZ44" s="636"/>
      <c r="EHA44" s="636"/>
      <c r="EHB44" s="636"/>
      <c r="EHC44" s="636"/>
      <c r="EHD44" s="636"/>
      <c r="EHE44" s="636"/>
      <c r="EHF44" s="636"/>
      <c r="EHG44" s="636"/>
      <c r="EHH44" s="636"/>
      <c r="EHI44" s="636"/>
      <c r="EHJ44" s="636"/>
      <c r="EHK44" s="636"/>
      <c r="EHL44" s="636"/>
      <c r="EHM44" s="636"/>
      <c r="EHN44" s="636"/>
      <c r="EHO44" s="636"/>
      <c r="EHP44" s="636"/>
      <c r="EHQ44" s="636"/>
      <c r="EHR44" s="636"/>
      <c r="EHS44" s="636"/>
      <c r="EHT44" s="636"/>
      <c r="EHU44" s="636"/>
      <c r="EHV44" s="636"/>
      <c r="EHW44" s="636"/>
      <c r="EHX44" s="636"/>
      <c r="EHY44" s="636"/>
      <c r="EHZ44" s="636"/>
      <c r="EIA44" s="636"/>
      <c r="EIB44" s="636"/>
      <c r="EIC44" s="636"/>
      <c r="EID44" s="636"/>
      <c r="EIE44" s="636"/>
      <c r="EIF44" s="636"/>
      <c r="EIG44" s="636"/>
      <c r="EIH44" s="636"/>
      <c r="EII44" s="636"/>
      <c r="EIJ44" s="636"/>
      <c r="EIK44" s="636"/>
      <c r="EIL44" s="636"/>
      <c r="EIM44" s="636"/>
      <c r="EIN44" s="636"/>
      <c r="EIO44" s="636"/>
      <c r="EIP44" s="636"/>
      <c r="EIQ44" s="636"/>
      <c r="EIR44" s="636"/>
      <c r="EIS44" s="636"/>
      <c r="EIT44" s="636"/>
      <c r="EIU44" s="636"/>
      <c r="EIV44" s="636"/>
      <c r="EIW44" s="636"/>
      <c r="EIX44" s="636"/>
      <c r="EIY44" s="636"/>
      <c r="EIZ44" s="636"/>
      <c r="EJA44" s="636"/>
      <c r="EJB44" s="636"/>
      <c r="EJC44" s="636"/>
      <c r="EJD44" s="636"/>
      <c r="EJE44" s="636"/>
      <c r="EJF44" s="636"/>
      <c r="EJG44" s="636"/>
      <c r="EJH44" s="636"/>
      <c r="EJI44" s="636"/>
      <c r="EJJ44" s="636"/>
      <c r="EJK44" s="636"/>
      <c r="EJL44" s="636"/>
      <c r="EJM44" s="636"/>
      <c r="EJN44" s="636"/>
      <c r="EJO44" s="636"/>
      <c r="EJP44" s="636"/>
      <c r="EJQ44" s="636"/>
      <c r="EJR44" s="636"/>
      <c r="EJS44" s="636"/>
      <c r="EJT44" s="636"/>
      <c r="EJU44" s="636"/>
      <c r="EJV44" s="636"/>
      <c r="EJW44" s="636"/>
      <c r="EJX44" s="636"/>
      <c r="EJY44" s="636"/>
      <c r="EJZ44" s="636"/>
      <c r="EKA44" s="636"/>
      <c r="EKB44" s="636"/>
      <c r="EKC44" s="636"/>
      <c r="EKD44" s="636"/>
      <c r="EKE44" s="636"/>
      <c r="EKF44" s="636"/>
      <c r="EKG44" s="636"/>
      <c r="EKH44" s="636"/>
      <c r="EKI44" s="636"/>
      <c r="EKJ44" s="636"/>
      <c r="EKK44" s="636"/>
      <c r="EKL44" s="636"/>
      <c r="EKM44" s="636"/>
      <c r="EKN44" s="636"/>
      <c r="EKO44" s="636"/>
      <c r="EKP44" s="636"/>
      <c r="EKQ44" s="636"/>
      <c r="EKR44" s="636"/>
      <c r="EKS44" s="636"/>
      <c r="EKT44" s="636"/>
      <c r="EKU44" s="636"/>
      <c r="EKV44" s="636"/>
      <c r="EKW44" s="636"/>
      <c r="EKX44" s="636"/>
      <c r="EKY44" s="636"/>
      <c r="EKZ44" s="636"/>
      <c r="ELA44" s="636"/>
      <c r="ELB44" s="636"/>
      <c r="ELC44" s="636"/>
      <c r="ELD44" s="636"/>
      <c r="ELE44" s="636"/>
      <c r="ELF44" s="636"/>
      <c r="ELG44" s="636"/>
      <c r="ELH44" s="636"/>
      <c r="ELI44" s="636"/>
      <c r="ELJ44" s="636"/>
      <c r="ELK44" s="636"/>
      <c r="ELL44" s="636"/>
      <c r="ELM44" s="636"/>
      <c r="ELN44" s="636"/>
      <c r="ELO44" s="636"/>
      <c r="ELP44" s="636"/>
      <c r="ELQ44" s="636"/>
      <c r="ELR44" s="636"/>
      <c r="ELS44" s="636"/>
      <c r="ELT44" s="636"/>
      <c r="ELU44" s="636"/>
      <c r="ELV44" s="636"/>
      <c r="ELW44" s="636"/>
      <c r="ELX44" s="636"/>
      <c r="ELY44" s="636"/>
      <c r="ELZ44" s="636"/>
      <c r="EMA44" s="636"/>
      <c r="EMB44" s="636"/>
      <c r="EMC44" s="636"/>
      <c r="EMD44" s="636"/>
      <c r="EME44" s="636"/>
      <c r="EMF44" s="636"/>
      <c r="EMG44" s="636"/>
      <c r="EMH44" s="636"/>
      <c r="EMI44" s="636"/>
      <c r="EMJ44" s="636"/>
      <c r="EMK44" s="636"/>
      <c r="EML44" s="636"/>
      <c r="EMM44" s="636"/>
      <c r="EMN44" s="636"/>
      <c r="EMO44" s="636"/>
      <c r="EMP44" s="636"/>
      <c r="EMQ44" s="636"/>
      <c r="EMR44" s="636"/>
      <c r="EMS44" s="636"/>
      <c r="EMT44" s="636"/>
      <c r="EMU44" s="636"/>
      <c r="EMV44" s="636"/>
      <c r="EMW44" s="636"/>
      <c r="EMX44" s="636"/>
      <c r="EMY44" s="636"/>
      <c r="EMZ44" s="636"/>
      <c r="ENA44" s="636"/>
      <c r="ENB44" s="636"/>
      <c r="ENC44" s="636"/>
      <c r="END44" s="636"/>
      <c r="ENE44" s="636"/>
      <c r="ENF44" s="636"/>
      <c r="ENG44" s="636"/>
      <c r="ENH44" s="636"/>
      <c r="ENI44" s="636"/>
      <c r="ENJ44" s="636"/>
      <c r="ENK44" s="636"/>
      <c r="ENL44" s="636"/>
      <c r="ENM44" s="636"/>
      <c r="ENN44" s="636"/>
      <c r="ENO44" s="636"/>
      <c r="ENP44" s="636"/>
      <c r="ENQ44" s="636"/>
      <c r="ENR44" s="636"/>
      <c r="ENS44" s="636"/>
      <c r="ENT44" s="636"/>
      <c r="ENU44" s="636"/>
      <c r="ENV44" s="636"/>
      <c r="ENW44" s="636"/>
      <c r="ENX44" s="636"/>
      <c r="ENY44" s="636"/>
      <c r="ENZ44" s="636"/>
      <c r="EOA44" s="636"/>
      <c r="EOB44" s="636"/>
      <c r="EOC44" s="636"/>
      <c r="EOD44" s="636"/>
      <c r="EOE44" s="636"/>
      <c r="EOF44" s="636"/>
      <c r="EOG44" s="636"/>
      <c r="EOH44" s="636"/>
      <c r="EOI44" s="636"/>
      <c r="EOJ44" s="636"/>
      <c r="EOK44" s="636"/>
      <c r="EOL44" s="636"/>
      <c r="EOM44" s="636"/>
      <c r="EON44" s="636"/>
      <c r="EOO44" s="636"/>
      <c r="EOP44" s="636"/>
      <c r="EOQ44" s="636"/>
      <c r="EOR44" s="636"/>
      <c r="EOS44" s="636"/>
      <c r="EOT44" s="636"/>
      <c r="EOU44" s="636"/>
      <c r="EOV44" s="636"/>
      <c r="EOW44" s="636"/>
      <c r="EOX44" s="636"/>
      <c r="EOY44" s="636"/>
      <c r="EOZ44" s="636"/>
      <c r="EPA44" s="636"/>
      <c r="EPB44" s="636"/>
      <c r="EPC44" s="636"/>
      <c r="EPD44" s="636"/>
      <c r="EPE44" s="636"/>
      <c r="EPF44" s="636"/>
      <c r="EPG44" s="636"/>
      <c r="EPH44" s="636"/>
      <c r="EPI44" s="636"/>
      <c r="EPJ44" s="636"/>
      <c r="EPK44" s="636"/>
      <c r="EPL44" s="636"/>
      <c r="EPM44" s="636"/>
      <c r="EPN44" s="636"/>
      <c r="EPO44" s="636"/>
      <c r="EPP44" s="636"/>
      <c r="EPQ44" s="636"/>
      <c r="EPR44" s="636"/>
      <c r="EPS44" s="636"/>
      <c r="EPT44" s="636"/>
      <c r="EPU44" s="636"/>
      <c r="EPV44" s="636"/>
      <c r="EPW44" s="636"/>
      <c r="EPX44" s="636"/>
      <c r="EPY44" s="636"/>
      <c r="EPZ44" s="636"/>
      <c r="EQA44" s="636"/>
      <c r="EQB44" s="636"/>
      <c r="EQC44" s="636"/>
      <c r="EQD44" s="636"/>
      <c r="EQE44" s="636"/>
      <c r="EQF44" s="636"/>
      <c r="EQG44" s="636"/>
      <c r="EQH44" s="636"/>
      <c r="EQI44" s="636"/>
      <c r="EQJ44" s="636"/>
      <c r="EQK44" s="636"/>
      <c r="EQL44" s="636"/>
      <c r="EQM44" s="636"/>
      <c r="EQN44" s="636"/>
      <c r="EQO44" s="636"/>
      <c r="EQP44" s="636"/>
      <c r="EQQ44" s="636"/>
      <c r="EQR44" s="636"/>
      <c r="EQS44" s="636"/>
      <c r="EQT44" s="636"/>
      <c r="EQU44" s="636"/>
      <c r="EQV44" s="636"/>
      <c r="EQW44" s="636"/>
      <c r="EQX44" s="636"/>
      <c r="EQY44" s="636"/>
      <c r="EQZ44" s="636"/>
      <c r="ERA44" s="636"/>
      <c r="ERB44" s="636"/>
      <c r="ERC44" s="636"/>
      <c r="ERD44" s="636"/>
      <c r="ERE44" s="636"/>
      <c r="ERF44" s="636"/>
      <c r="ERG44" s="636"/>
      <c r="ERH44" s="636"/>
      <c r="ERI44" s="636"/>
      <c r="ERJ44" s="636"/>
      <c r="ERK44" s="636"/>
      <c r="ERL44" s="636"/>
      <c r="ERM44" s="636"/>
      <c r="ERN44" s="636"/>
      <c r="ERO44" s="636"/>
      <c r="ERP44" s="636"/>
      <c r="ERQ44" s="636"/>
      <c r="ERR44" s="636"/>
      <c r="ERS44" s="636"/>
      <c r="ERT44" s="636"/>
      <c r="ERU44" s="636"/>
      <c r="ERV44" s="636"/>
      <c r="ERW44" s="636"/>
      <c r="ERX44" s="636"/>
      <c r="ERY44" s="636"/>
      <c r="ERZ44" s="636"/>
      <c r="ESA44" s="636"/>
      <c r="ESB44" s="636"/>
      <c r="ESC44" s="636"/>
      <c r="ESD44" s="636"/>
      <c r="ESE44" s="636"/>
      <c r="ESF44" s="636"/>
      <c r="ESG44" s="636"/>
      <c r="ESH44" s="636"/>
      <c r="ESI44" s="636"/>
      <c r="ESJ44" s="636"/>
      <c r="ESK44" s="636"/>
      <c r="ESL44" s="636"/>
      <c r="ESM44" s="636"/>
      <c r="ESN44" s="636"/>
      <c r="ESO44" s="636"/>
      <c r="ESP44" s="636"/>
      <c r="ESQ44" s="636"/>
      <c r="ESR44" s="636"/>
      <c r="ESS44" s="636"/>
      <c r="EST44" s="636"/>
      <c r="ESU44" s="636"/>
      <c r="ESV44" s="636"/>
      <c r="ESW44" s="636"/>
      <c r="ESX44" s="636"/>
      <c r="ESY44" s="636"/>
      <c r="ESZ44" s="636"/>
      <c r="ETA44" s="636"/>
      <c r="ETB44" s="636"/>
      <c r="ETC44" s="636"/>
      <c r="ETD44" s="636"/>
      <c r="ETE44" s="636"/>
      <c r="ETF44" s="636"/>
      <c r="ETG44" s="636"/>
      <c r="ETH44" s="636"/>
      <c r="ETI44" s="636"/>
      <c r="ETJ44" s="636"/>
      <c r="ETK44" s="636"/>
      <c r="ETL44" s="636"/>
      <c r="ETM44" s="636"/>
      <c r="ETN44" s="636"/>
      <c r="ETO44" s="636"/>
      <c r="ETP44" s="636"/>
      <c r="ETQ44" s="636"/>
      <c r="ETR44" s="636"/>
      <c r="ETS44" s="636"/>
      <c r="ETT44" s="636"/>
      <c r="ETU44" s="636"/>
      <c r="ETV44" s="636"/>
      <c r="ETW44" s="636"/>
      <c r="ETX44" s="636"/>
      <c r="ETY44" s="636"/>
      <c r="ETZ44" s="636"/>
      <c r="EUA44" s="636"/>
      <c r="EUB44" s="636"/>
      <c r="EUC44" s="636"/>
      <c r="EUD44" s="636"/>
      <c r="EUE44" s="636"/>
      <c r="EUF44" s="636"/>
      <c r="EUG44" s="636"/>
      <c r="EUH44" s="636"/>
      <c r="EUI44" s="636"/>
      <c r="EUJ44" s="636"/>
      <c r="EUK44" s="636"/>
      <c r="EUL44" s="636"/>
      <c r="EUM44" s="636"/>
      <c r="EUN44" s="636"/>
      <c r="EUO44" s="636"/>
      <c r="EUP44" s="636"/>
      <c r="EUQ44" s="636"/>
      <c r="EUR44" s="636"/>
      <c r="EUS44" s="636"/>
      <c r="EUT44" s="636"/>
      <c r="EUU44" s="636"/>
      <c r="EUV44" s="636"/>
      <c r="EUW44" s="636"/>
      <c r="EUX44" s="636"/>
      <c r="EUY44" s="636"/>
      <c r="EUZ44" s="636"/>
      <c r="EVA44" s="636"/>
      <c r="EVB44" s="636"/>
      <c r="EVC44" s="636"/>
      <c r="EVD44" s="636"/>
      <c r="EVE44" s="636"/>
      <c r="EVF44" s="636"/>
      <c r="EVG44" s="636"/>
      <c r="EVH44" s="636"/>
      <c r="EVI44" s="636"/>
      <c r="EVJ44" s="636"/>
      <c r="EVK44" s="636"/>
      <c r="EVL44" s="636"/>
      <c r="EVM44" s="636"/>
      <c r="EVN44" s="636"/>
      <c r="EVO44" s="636"/>
      <c r="EVP44" s="636"/>
      <c r="EVQ44" s="636"/>
      <c r="EVR44" s="636"/>
      <c r="EVS44" s="636"/>
      <c r="EVT44" s="636"/>
      <c r="EVU44" s="636"/>
      <c r="EVV44" s="636"/>
      <c r="EVW44" s="636"/>
      <c r="EVX44" s="636"/>
      <c r="EVY44" s="636"/>
      <c r="EVZ44" s="636"/>
      <c r="EWA44" s="636"/>
      <c r="EWB44" s="636"/>
      <c r="EWC44" s="636"/>
      <c r="EWD44" s="636"/>
      <c r="EWE44" s="636"/>
      <c r="EWF44" s="636"/>
      <c r="EWG44" s="636"/>
      <c r="EWH44" s="636"/>
      <c r="EWI44" s="636"/>
      <c r="EWJ44" s="636"/>
      <c r="EWK44" s="636"/>
      <c r="EWL44" s="636"/>
      <c r="EWM44" s="636"/>
      <c r="EWN44" s="636"/>
      <c r="EWO44" s="636"/>
      <c r="EWP44" s="636"/>
      <c r="EWQ44" s="636"/>
      <c r="EWR44" s="636"/>
      <c r="EWS44" s="636"/>
      <c r="EWT44" s="636"/>
      <c r="EWU44" s="636"/>
      <c r="EWV44" s="636"/>
      <c r="EWW44" s="636"/>
      <c r="EWX44" s="636"/>
      <c r="EWY44" s="636"/>
      <c r="EWZ44" s="636"/>
      <c r="EXA44" s="636"/>
      <c r="EXB44" s="636"/>
      <c r="EXC44" s="636"/>
      <c r="EXD44" s="636"/>
      <c r="EXE44" s="636"/>
      <c r="EXF44" s="636"/>
      <c r="EXG44" s="636"/>
      <c r="EXH44" s="636"/>
      <c r="EXI44" s="636"/>
      <c r="EXJ44" s="636"/>
      <c r="EXK44" s="636"/>
      <c r="EXL44" s="636"/>
      <c r="EXM44" s="636"/>
      <c r="EXN44" s="636"/>
      <c r="EXO44" s="636"/>
      <c r="EXP44" s="636"/>
      <c r="EXQ44" s="636"/>
      <c r="EXR44" s="636"/>
      <c r="EXS44" s="636"/>
      <c r="EXT44" s="636"/>
      <c r="EXU44" s="636"/>
      <c r="EXV44" s="636"/>
      <c r="EXW44" s="636"/>
      <c r="EXX44" s="636"/>
      <c r="EXY44" s="636"/>
      <c r="EXZ44" s="636"/>
      <c r="EYA44" s="636"/>
      <c r="EYB44" s="636"/>
      <c r="EYC44" s="636"/>
      <c r="EYD44" s="636"/>
      <c r="EYE44" s="636"/>
      <c r="EYF44" s="636"/>
      <c r="EYG44" s="636"/>
      <c r="EYH44" s="636"/>
      <c r="EYI44" s="636"/>
      <c r="EYJ44" s="636"/>
      <c r="EYK44" s="636"/>
      <c r="EYL44" s="636"/>
      <c r="EYM44" s="636"/>
      <c r="EYN44" s="636"/>
      <c r="EYO44" s="636"/>
      <c r="EYP44" s="636"/>
      <c r="EYQ44" s="636"/>
      <c r="EYR44" s="636"/>
      <c r="EYS44" s="636"/>
      <c r="EYT44" s="636"/>
      <c r="EYU44" s="636"/>
      <c r="EYV44" s="636"/>
      <c r="EYW44" s="636"/>
      <c r="EYX44" s="636"/>
      <c r="EYY44" s="636"/>
      <c r="EYZ44" s="636"/>
      <c r="EZA44" s="636"/>
      <c r="EZB44" s="636"/>
      <c r="EZC44" s="636"/>
      <c r="EZD44" s="636"/>
      <c r="EZE44" s="636"/>
      <c r="EZF44" s="636"/>
      <c r="EZG44" s="636"/>
      <c r="EZH44" s="636"/>
      <c r="EZI44" s="636"/>
      <c r="EZJ44" s="636"/>
      <c r="EZK44" s="636"/>
      <c r="EZL44" s="636"/>
      <c r="EZM44" s="636"/>
      <c r="EZN44" s="636"/>
      <c r="EZO44" s="636"/>
      <c r="EZP44" s="636"/>
      <c r="EZQ44" s="636"/>
      <c r="EZR44" s="636"/>
      <c r="EZS44" s="636"/>
      <c r="EZT44" s="636"/>
      <c r="EZU44" s="636"/>
      <c r="EZV44" s="636"/>
      <c r="EZW44" s="636"/>
      <c r="EZX44" s="636"/>
      <c r="EZY44" s="636"/>
      <c r="EZZ44" s="636"/>
      <c r="FAA44" s="636"/>
      <c r="FAB44" s="636"/>
      <c r="FAC44" s="636"/>
      <c r="FAD44" s="636"/>
      <c r="FAE44" s="636"/>
      <c r="FAF44" s="636"/>
      <c r="FAG44" s="636"/>
      <c r="FAH44" s="636"/>
      <c r="FAI44" s="636"/>
      <c r="FAJ44" s="636"/>
      <c r="FAK44" s="636"/>
      <c r="FAL44" s="636"/>
      <c r="FAM44" s="636"/>
      <c r="FAN44" s="636"/>
      <c r="FAO44" s="636"/>
      <c r="FAP44" s="636"/>
      <c r="FAQ44" s="636"/>
      <c r="FAR44" s="636"/>
      <c r="FAS44" s="636"/>
      <c r="FAT44" s="636"/>
      <c r="FAU44" s="636"/>
      <c r="FAV44" s="636"/>
      <c r="FAW44" s="636"/>
      <c r="FAX44" s="636"/>
      <c r="FAY44" s="636"/>
      <c r="FAZ44" s="636"/>
      <c r="FBA44" s="636"/>
      <c r="FBB44" s="636"/>
      <c r="FBC44" s="636"/>
      <c r="FBD44" s="636"/>
      <c r="FBE44" s="636"/>
      <c r="FBF44" s="636"/>
      <c r="FBG44" s="636"/>
      <c r="FBH44" s="636"/>
      <c r="FBI44" s="636"/>
      <c r="FBJ44" s="636"/>
      <c r="FBK44" s="636"/>
      <c r="FBL44" s="636"/>
      <c r="FBM44" s="636"/>
      <c r="FBN44" s="636"/>
      <c r="FBO44" s="636"/>
      <c r="FBP44" s="636"/>
      <c r="FBQ44" s="636"/>
      <c r="FBR44" s="636"/>
      <c r="FBS44" s="636"/>
      <c r="FBT44" s="636"/>
      <c r="FBU44" s="636"/>
      <c r="FBV44" s="636"/>
      <c r="FBW44" s="636"/>
      <c r="FBX44" s="636"/>
      <c r="FBY44" s="636"/>
      <c r="FBZ44" s="636"/>
      <c r="FCA44" s="636"/>
      <c r="FCB44" s="636"/>
      <c r="FCC44" s="636"/>
      <c r="FCD44" s="636"/>
      <c r="FCE44" s="636"/>
      <c r="FCF44" s="636"/>
      <c r="FCG44" s="636"/>
      <c r="FCH44" s="636"/>
      <c r="FCI44" s="636"/>
      <c r="FCJ44" s="636"/>
      <c r="FCK44" s="636"/>
      <c r="FCL44" s="636"/>
      <c r="FCM44" s="636"/>
      <c r="FCN44" s="636"/>
      <c r="FCO44" s="636"/>
      <c r="FCP44" s="636"/>
      <c r="FCQ44" s="636"/>
      <c r="FCR44" s="636"/>
      <c r="FCS44" s="636"/>
      <c r="FCT44" s="636"/>
      <c r="FCU44" s="636"/>
      <c r="FCV44" s="636"/>
      <c r="FCW44" s="636"/>
      <c r="FCX44" s="636"/>
      <c r="FCY44" s="636"/>
      <c r="FCZ44" s="636"/>
      <c r="FDA44" s="636"/>
      <c r="FDB44" s="636"/>
      <c r="FDC44" s="636"/>
      <c r="FDD44" s="636"/>
      <c r="FDE44" s="636"/>
      <c r="FDF44" s="636"/>
      <c r="FDG44" s="636"/>
      <c r="FDH44" s="636"/>
      <c r="FDI44" s="636"/>
      <c r="FDJ44" s="636"/>
      <c r="FDK44" s="636"/>
      <c r="FDL44" s="636"/>
      <c r="FDM44" s="636"/>
      <c r="FDN44" s="636"/>
      <c r="FDO44" s="636"/>
      <c r="FDP44" s="636"/>
      <c r="FDQ44" s="636"/>
      <c r="FDR44" s="636"/>
      <c r="FDS44" s="636"/>
      <c r="FDT44" s="636"/>
      <c r="FDU44" s="636"/>
      <c r="FDV44" s="636"/>
      <c r="FDW44" s="636"/>
      <c r="FDX44" s="636"/>
      <c r="FDY44" s="636"/>
      <c r="FDZ44" s="636"/>
      <c r="FEA44" s="636"/>
      <c r="FEB44" s="636"/>
      <c r="FEC44" s="636"/>
      <c r="FED44" s="636"/>
      <c r="FEE44" s="636"/>
      <c r="FEF44" s="636"/>
      <c r="FEG44" s="636"/>
      <c r="FEH44" s="636"/>
      <c r="FEI44" s="636"/>
      <c r="FEJ44" s="636"/>
      <c r="FEK44" s="636"/>
      <c r="FEL44" s="636"/>
      <c r="FEM44" s="636"/>
      <c r="FEN44" s="636"/>
      <c r="FEO44" s="636"/>
      <c r="FEP44" s="636"/>
      <c r="FEQ44" s="636"/>
      <c r="FER44" s="636"/>
      <c r="FES44" s="636"/>
      <c r="FET44" s="636"/>
      <c r="FEU44" s="636"/>
      <c r="FEV44" s="636"/>
      <c r="FEW44" s="636"/>
      <c r="FEX44" s="636"/>
      <c r="FEY44" s="636"/>
      <c r="FEZ44" s="636"/>
      <c r="FFA44" s="636"/>
      <c r="FFB44" s="636"/>
      <c r="FFC44" s="636"/>
      <c r="FFD44" s="636"/>
      <c r="FFE44" s="636"/>
      <c r="FFF44" s="636"/>
      <c r="FFG44" s="636"/>
      <c r="FFH44" s="636"/>
      <c r="FFI44" s="636"/>
      <c r="FFJ44" s="636"/>
      <c r="FFK44" s="636"/>
      <c r="FFL44" s="636"/>
      <c r="FFM44" s="636"/>
      <c r="FFN44" s="636"/>
      <c r="FFO44" s="636"/>
      <c r="FFP44" s="636"/>
      <c r="FFQ44" s="636"/>
      <c r="FFR44" s="636"/>
      <c r="FFS44" s="636"/>
      <c r="FFT44" s="636"/>
      <c r="FFU44" s="636"/>
      <c r="FFV44" s="636"/>
      <c r="FFW44" s="636"/>
      <c r="FFX44" s="636"/>
      <c r="FFY44" s="636"/>
      <c r="FFZ44" s="636"/>
      <c r="FGA44" s="636"/>
      <c r="FGB44" s="636"/>
      <c r="FGC44" s="636"/>
      <c r="FGD44" s="636"/>
      <c r="FGE44" s="636"/>
      <c r="FGF44" s="636"/>
      <c r="FGG44" s="636"/>
      <c r="FGH44" s="636"/>
      <c r="FGI44" s="636"/>
      <c r="FGJ44" s="636"/>
      <c r="FGK44" s="636"/>
      <c r="FGL44" s="636"/>
      <c r="FGM44" s="636"/>
      <c r="FGN44" s="636"/>
      <c r="FGO44" s="636"/>
      <c r="FGP44" s="636"/>
      <c r="FGQ44" s="636"/>
      <c r="FGR44" s="636"/>
      <c r="FGS44" s="636"/>
      <c r="FGT44" s="636"/>
      <c r="FGU44" s="636"/>
      <c r="FGV44" s="636"/>
      <c r="FGW44" s="636"/>
      <c r="FGX44" s="636"/>
      <c r="FGY44" s="636"/>
      <c r="FGZ44" s="636"/>
      <c r="FHA44" s="636"/>
      <c r="FHB44" s="636"/>
      <c r="FHC44" s="636"/>
      <c r="FHD44" s="636"/>
      <c r="FHE44" s="636"/>
      <c r="FHF44" s="636"/>
      <c r="FHG44" s="636"/>
      <c r="FHH44" s="636"/>
      <c r="FHI44" s="636"/>
      <c r="FHJ44" s="636"/>
      <c r="FHK44" s="636"/>
      <c r="FHL44" s="636"/>
      <c r="FHM44" s="636"/>
      <c r="FHN44" s="636"/>
      <c r="FHO44" s="636"/>
      <c r="FHP44" s="636"/>
      <c r="FHQ44" s="636"/>
      <c r="FHR44" s="636"/>
      <c r="FHS44" s="636"/>
      <c r="FHT44" s="636"/>
      <c r="FHU44" s="636"/>
      <c r="FHV44" s="636"/>
      <c r="FHW44" s="636"/>
      <c r="FHX44" s="636"/>
      <c r="FHY44" s="636"/>
      <c r="FHZ44" s="636"/>
      <c r="FIA44" s="636"/>
      <c r="FIB44" s="636"/>
      <c r="FIC44" s="636"/>
      <c r="FID44" s="636"/>
      <c r="FIE44" s="636"/>
      <c r="FIF44" s="636"/>
      <c r="FIG44" s="636"/>
      <c r="FIH44" s="636"/>
      <c r="FII44" s="636"/>
      <c r="FIJ44" s="636"/>
      <c r="FIK44" s="636"/>
      <c r="FIL44" s="636"/>
      <c r="FIM44" s="636"/>
      <c r="FIN44" s="636"/>
      <c r="FIO44" s="636"/>
      <c r="FIP44" s="636"/>
      <c r="FIQ44" s="636"/>
      <c r="FIR44" s="636"/>
      <c r="FIS44" s="636"/>
      <c r="FIT44" s="636"/>
      <c r="FIU44" s="636"/>
      <c r="FIV44" s="636"/>
      <c r="FIW44" s="636"/>
      <c r="FIX44" s="636"/>
      <c r="FIY44" s="636"/>
      <c r="FIZ44" s="636"/>
      <c r="FJA44" s="636"/>
      <c r="FJB44" s="636"/>
      <c r="FJC44" s="636"/>
      <c r="FJD44" s="636"/>
      <c r="FJE44" s="636"/>
      <c r="FJF44" s="636"/>
      <c r="FJG44" s="636"/>
      <c r="FJH44" s="636"/>
      <c r="FJI44" s="636"/>
      <c r="FJJ44" s="636"/>
      <c r="FJK44" s="636"/>
      <c r="FJL44" s="636"/>
      <c r="FJM44" s="636"/>
      <c r="FJN44" s="636"/>
      <c r="FJO44" s="636"/>
      <c r="FJP44" s="636"/>
      <c r="FJQ44" s="636"/>
      <c r="FJR44" s="636"/>
      <c r="FJS44" s="636"/>
      <c r="FJT44" s="636"/>
      <c r="FJU44" s="636"/>
      <c r="FJV44" s="636"/>
      <c r="FJW44" s="636"/>
      <c r="FJX44" s="636"/>
      <c r="FJY44" s="636"/>
      <c r="FJZ44" s="636"/>
      <c r="FKA44" s="636"/>
      <c r="FKB44" s="636"/>
      <c r="FKC44" s="636"/>
      <c r="FKD44" s="636"/>
      <c r="FKE44" s="636"/>
      <c r="FKF44" s="636"/>
      <c r="FKG44" s="636"/>
      <c r="FKH44" s="636"/>
      <c r="FKI44" s="636"/>
      <c r="FKJ44" s="636"/>
      <c r="FKK44" s="636"/>
      <c r="FKL44" s="636"/>
      <c r="FKM44" s="636"/>
      <c r="FKN44" s="636"/>
      <c r="FKO44" s="636"/>
      <c r="FKP44" s="636"/>
      <c r="FKQ44" s="636"/>
      <c r="FKR44" s="636"/>
      <c r="FKS44" s="636"/>
      <c r="FKT44" s="636"/>
      <c r="FKU44" s="636"/>
      <c r="FKV44" s="636"/>
      <c r="FKW44" s="636"/>
      <c r="FKX44" s="636"/>
      <c r="FKY44" s="636"/>
      <c r="FKZ44" s="636"/>
      <c r="FLA44" s="636"/>
      <c r="FLB44" s="636"/>
      <c r="FLC44" s="636"/>
      <c r="FLD44" s="636"/>
      <c r="FLE44" s="636"/>
      <c r="FLF44" s="636"/>
      <c r="FLG44" s="636"/>
      <c r="FLH44" s="636"/>
      <c r="FLI44" s="636"/>
      <c r="FLJ44" s="636"/>
      <c r="FLK44" s="636"/>
      <c r="FLL44" s="636"/>
      <c r="FLM44" s="636"/>
      <c r="FLN44" s="636"/>
      <c r="FLO44" s="636"/>
      <c r="FLP44" s="636"/>
      <c r="FLQ44" s="636"/>
      <c r="FLR44" s="636"/>
      <c r="FLS44" s="636"/>
      <c r="FLT44" s="636"/>
      <c r="FLU44" s="636"/>
      <c r="FLV44" s="636"/>
      <c r="FLW44" s="636"/>
      <c r="FLX44" s="636"/>
      <c r="FLY44" s="636"/>
      <c r="FLZ44" s="636"/>
      <c r="FMA44" s="636"/>
      <c r="FMB44" s="636"/>
      <c r="FMC44" s="636"/>
      <c r="FMD44" s="636"/>
      <c r="FME44" s="636"/>
      <c r="FMF44" s="636"/>
      <c r="FMG44" s="636"/>
      <c r="FMH44" s="636"/>
      <c r="FMI44" s="636"/>
      <c r="FMJ44" s="636"/>
      <c r="FMK44" s="636"/>
      <c r="FML44" s="636"/>
      <c r="FMM44" s="636"/>
      <c r="FMN44" s="636"/>
      <c r="FMO44" s="636"/>
      <c r="FMP44" s="636"/>
      <c r="FMQ44" s="636"/>
      <c r="FMR44" s="636"/>
      <c r="FMS44" s="636"/>
      <c r="FMT44" s="636"/>
      <c r="FMU44" s="636"/>
      <c r="FMV44" s="636"/>
      <c r="FMW44" s="636"/>
      <c r="FMX44" s="636"/>
      <c r="FMY44" s="636"/>
      <c r="FMZ44" s="636"/>
      <c r="FNA44" s="636"/>
      <c r="FNB44" s="636"/>
      <c r="FNC44" s="636"/>
      <c r="FND44" s="636"/>
      <c r="FNE44" s="636"/>
      <c r="FNF44" s="636"/>
      <c r="FNG44" s="636"/>
      <c r="FNH44" s="636"/>
      <c r="FNI44" s="636"/>
      <c r="FNJ44" s="636"/>
      <c r="FNK44" s="636"/>
      <c r="FNL44" s="636"/>
      <c r="FNM44" s="636"/>
      <c r="FNN44" s="636"/>
      <c r="FNO44" s="636"/>
      <c r="FNP44" s="636"/>
      <c r="FNQ44" s="636"/>
      <c r="FNR44" s="636"/>
      <c r="FNS44" s="636"/>
      <c r="FNT44" s="636"/>
      <c r="FNU44" s="636"/>
      <c r="FNV44" s="636"/>
      <c r="FNW44" s="636"/>
      <c r="FNX44" s="636"/>
      <c r="FNY44" s="636"/>
      <c r="FNZ44" s="636"/>
      <c r="FOA44" s="636"/>
      <c r="FOB44" s="636"/>
      <c r="FOC44" s="636"/>
      <c r="FOD44" s="636"/>
      <c r="FOE44" s="636"/>
      <c r="FOF44" s="636"/>
      <c r="FOG44" s="636"/>
      <c r="FOH44" s="636"/>
      <c r="FOI44" s="636"/>
      <c r="FOJ44" s="636"/>
      <c r="FOK44" s="636"/>
      <c r="FOL44" s="636"/>
      <c r="FOM44" s="636"/>
      <c r="FON44" s="636"/>
      <c r="FOO44" s="636"/>
      <c r="FOP44" s="636"/>
      <c r="FOQ44" s="636"/>
      <c r="FOR44" s="636"/>
      <c r="FOS44" s="636"/>
      <c r="FOT44" s="636"/>
      <c r="FOU44" s="636"/>
      <c r="FOV44" s="636"/>
      <c r="FOW44" s="636"/>
      <c r="FOX44" s="636"/>
      <c r="FOY44" s="636"/>
      <c r="FOZ44" s="636"/>
      <c r="FPA44" s="636"/>
      <c r="FPB44" s="636"/>
      <c r="FPC44" s="636"/>
      <c r="FPD44" s="636"/>
      <c r="FPE44" s="636"/>
      <c r="FPF44" s="636"/>
      <c r="FPG44" s="636"/>
      <c r="FPH44" s="636"/>
      <c r="FPI44" s="636"/>
      <c r="FPJ44" s="636"/>
      <c r="FPK44" s="636"/>
      <c r="FPL44" s="636"/>
      <c r="FPM44" s="636"/>
      <c r="FPN44" s="636"/>
      <c r="FPO44" s="636"/>
      <c r="FPP44" s="636"/>
      <c r="FPQ44" s="636"/>
      <c r="FPR44" s="636"/>
      <c r="FPS44" s="636"/>
      <c r="FPT44" s="636"/>
      <c r="FPU44" s="636"/>
      <c r="FPV44" s="636"/>
      <c r="FPW44" s="636"/>
      <c r="FPX44" s="636"/>
      <c r="FPY44" s="636"/>
      <c r="FPZ44" s="636"/>
      <c r="FQA44" s="636"/>
      <c r="FQB44" s="636"/>
      <c r="FQC44" s="636"/>
      <c r="FQD44" s="636"/>
      <c r="FQE44" s="636"/>
      <c r="FQF44" s="636"/>
      <c r="FQG44" s="636"/>
      <c r="FQH44" s="636"/>
      <c r="FQI44" s="636"/>
      <c r="FQJ44" s="636"/>
      <c r="FQK44" s="636"/>
      <c r="FQL44" s="636"/>
      <c r="FQM44" s="636"/>
      <c r="FQN44" s="636"/>
      <c r="FQO44" s="636"/>
      <c r="FQP44" s="636"/>
      <c r="FQQ44" s="636"/>
      <c r="FQR44" s="636"/>
      <c r="FQS44" s="636"/>
      <c r="FQT44" s="636"/>
      <c r="FQU44" s="636"/>
      <c r="FQV44" s="636"/>
      <c r="FQW44" s="636"/>
      <c r="FQX44" s="636"/>
      <c r="FQY44" s="636"/>
      <c r="FQZ44" s="636"/>
      <c r="FRA44" s="636"/>
      <c r="FRB44" s="636"/>
      <c r="FRC44" s="636"/>
      <c r="FRD44" s="636"/>
      <c r="FRE44" s="636"/>
      <c r="FRF44" s="636"/>
      <c r="FRG44" s="636"/>
      <c r="FRH44" s="636"/>
      <c r="FRI44" s="636"/>
      <c r="FRJ44" s="636"/>
      <c r="FRK44" s="636"/>
      <c r="FRL44" s="636"/>
      <c r="FRM44" s="636"/>
      <c r="FRN44" s="636"/>
      <c r="FRO44" s="636"/>
      <c r="FRP44" s="636"/>
      <c r="FRQ44" s="636"/>
      <c r="FRR44" s="636"/>
      <c r="FRS44" s="636"/>
      <c r="FRT44" s="636"/>
      <c r="FRU44" s="636"/>
      <c r="FRV44" s="636"/>
      <c r="FRW44" s="636"/>
      <c r="FRX44" s="636"/>
      <c r="FRY44" s="636"/>
      <c r="FRZ44" s="636"/>
      <c r="FSA44" s="636"/>
      <c r="FSB44" s="636"/>
      <c r="FSC44" s="636"/>
      <c r="FSD44" s="636"/>
      <c r="FSE44" s="636"/>
      <c r="FSF44" s="636"/>
      <c r="FSG44" s="636"/>
      <c r="FSH44" s="636"/>
      <c r="FSI44" s="636"/>
      <c r="FSJ44" s="636"/>
      <c r="FSK44" s="636"/>
      <c r="FSL44" s="636"/>
      <c r="FSM44" s="636"/>
      <c r="FSN44" s="636"/>
      <c r="FSO44" s="636"/>
      <c r="FSP44" s="636"/>
      <c r="FSQ44" s="636"/>
      <c r="FSR44" s="636"/>
      <c r="FSS44" s="636"/>
      <c r="FST44" s="636"/>
      <c r="FSU44" s="636"/>
      <c r="FSV44" s="636"/>
      <c r="FSW44" s="636"/>
      <c r="FSX44" s="636"/>
      <c r="FSY44" s="636"/>
      <c r="FSZ44" s="636"/>
      <c r="FTA44" s="636"/>
      <c r="FTB44" s="636"/>
      <c r="FTC44" s="636"/>
      <c r="FTD44" s="636"/>
      <c r="FTE44" s="636"/>
      <c r="FTF44" s="636"/>
      <c r="FTG44" s="636"/>
      <c r="FTH44" s="636"/>
      <c r="FTI44" s="636"/>
      <c r="FTJ44" s="636"/>
      <c r="FTK44" s="636"/>
      <c r="FTL44" s="636"/>
      <c r="FTM44" s="636"/>
      <c r="FTN44" s="636"/>
      <c r="FTO44" s="636"/>
      <c r="FTP44" s="636"/>
      <c r="FTQ44" s="636"/>
      <c r="FTR44" s="636"/>
      <c r="FTS44" s="636"/>
      <c r="FTT44" s="636"/>
      <c r="FTU44" s="636"/>
      <c r="FTV44" s="636"/>
      <c r="FTW44" s="636"/>
      <c r="FTX44" s="636"/>
      <c r="FTY44" s="636"/>
      <c r="FTZ44" s="636"/>
      <c r="FUA44" s="636"/>
      <c r="FUB44" s="636"/>
      <c r="FUC44" s="636"/>
      <c r="FUD44" s="636"/>
      <c r="FUE44" s="636"/>
      <c r="FUF44" s="636"/>
      <c r="FUG44" s="636"/>
      <c r="FUH44" s="636"/>
      <c r="FUI44" s="636"/>
      <c r="FUJ44" s="636"/>
      <c r="FUK44" s="636"/>
      <c r="FUL44" s="636"/>
      <c r="FUM44" s="636"/>
      <c r="FUN44" s="636"/>
      <c r="FUO44" s="636"/>
      <c r="FUP44" s="636"/>
      <c r="FUQ44" s="636"/>
      <c r="FUR44" s="636"/>
      <c r="FUS44" s="636"/>
      <c r="FUT44" s="636"/>
      <c r="FUU44" s="636"/>
      <c r="FUV44" s="636"/>
      <c r="FUW44" s="636"/>
      <c r="FUX44" s="636"/>
      <c r="FUY44" s="636"/>
      <c r="FUZ44" s="636"/>
      <c r="FVA44" s="636"/>
      <c r="FVB44" s="636"/>
      <c r="FVC44" s="636"/>
      <c r="FVD44" s="636"/>
      <c r="FVE44" s="636"/>
      <c r="FVF44" s="636"/>
      <c r="FVG44" s="636"/>
      <c r="FVH44" s="636"/>
      <c r="FVI44" s="636"/>
      <c r="FVJ44" s="636"/>
      <c r="FVK44" s="636"/>
      <c r="FVL44" s="636"/>
      <c r="FVM44" s="636"/>
      <c r="FVN44" s="636"/>
      <c r="FVO44" s="636"/>
      <c r="FVP44" s="636"/>
      <c r="FVQ44" s="636"/>
      <c r="FVR44" s="636"/>
      <c r="FVS44" s="636"/>
      <c r="FVT44" s="636"/>
      <c r="FVU44" s="636"/>
      <c r="FVV44" s="636"/>
      <c r="FVW44" s="636"/>
      <c r="FVX44" s="636"/>
      <c r="FVY44" s="636"/>
      <c r="FVZ44" s="636"/>
      <c r="FWA44" s="636"/>
      <c r="FWB44" s="636"/>
      <c r="FWC44" s="636"/>
      <c r="FWD44" s="636"/>
      <c r="FWE44" s="636"/>
      <c r="FWF44" s="636"/>
      <c r="FWG44" s="636"/>
      <c r="FWH44" s="636"/>
      <c r="FWI44" s="636"/>
      <c r="FWJ44" s="636"/>
      <c r="FWK44" s="636"/>
      <c r="FWL44" s="636"/>
      <c r="FWM44" s="636"/>
      <c r="FWN44" s="636"/>
      <c r="FWO44" s="636"/>
      <c r="FWP44" s="636"/>
      <c r="FWQ44" s="636"/>
      <c r="FWR44" s="636"/>
      <c r="FWS44" s="636"/>
      <c r="FWT44" s="636"/>
      <c r="FWU44" s="636"/>
      <c r="FWV44" s="636"/>
      <c r="FWW44" s="636"/>
      <c r="FWX44" s="636"/>
      <c r="FWY44" s="636"/>
      <c r="FWZ44" s="636"/>
      <c r="FXA44" s="636"/>
      <c r="FXB44" s="636"/>
      <c r="FXC44" s="636"/>
      <c r="FXD44" s="636"/>
      <c r="FXE44" s="636"/>
      <c r="FXF44" s="636"/>
      <c r="FXG44" s="636"/>
      <c r="FXH44" s="636"/>
      <c r="FXI44" s="636"/>
      <c r="FXJ44" s="636"/>
      <c r="FXK44" s="636"/>
      <c r="FXL44" s="636"/>
      <c r="FXM44" s="636"/>
      <c r="FXN44" s="636"/>
      <c r="FXO44" s="636"/>
      <c r="FXP44" s="636"/>
      <c r="FXQ44" s="636"/>
      <c r="FXR44" s="636"/>
      <c r="FXS44" s="636"/>
      <c r="FXT44" s="636"/>
      <c r="FXU44" s="636"/>
      <c r="FXV44" s="636"/>
      <c r="FXW44" s="636"/>
      <c r="FXX44" s="636"/>
      <c r="FXY44" s="636"/>
      <c r="FXZ44" s="636"/>
      <c r="FYA44" s="636"/>
      <c r="FYB44" s="636"/>
      <c r="FYC44" s="636"/>
      <c r="FYD44" s="636"/>
      <c r="FYE44" s="636"/>
      <c r="FYF44" s="636"/>
      <c r="FYG44" s="636"/>
      <c r="FYH44" s="636"/>
      <c r="FYI44" s="636"/>
      <c r="FYJ44" s="636"/>
      <c r="FYK44" s="636"/>
      <c r="FYL44" s="636"/>
      <c r="FYM44" s="636"/>
      <c r="FYN44" s="636"/>
      <c r="FYO44" s="636"/>
      <c r="FYP44" s="636"/>
      <c r="FYQ44" s="636"/>
      <c r="FYR44" s="636"/>
      <c r="FYS44" s="636"/>
      <c r="FYT44" s="636"/>
      <c r="FYU44" s="636"/>
      <c r="FYV44" s="636"/>
      <c r="FYW44" s="636"/>
      <c r="FYX44" s="636"/>
      <c r="FYY44" s="636"/>
      <c r="FYZ44" s="636"/>
      <c r="FZA44" s="636"/>
      <c r="FZB44" s="636"/>
      <c r="FZC44" s="636"/>
      <c r="FZD44" s="636"/>
      <c r="FZE44" s="636"/>
      <c r="FZF44" s="636"/>
      <c r="FZG44" s="636"/>
      <c r="FZH44" s="636"/>
      <c r="FZI44" s="636"/>
      <c r="FZJ44" s="636"/>
      <c r="FZK44" s="636"/>
      <c r="FZL44" s="636"/>
      <c r="FZM44" s="636"/>
      <c r="FZN44" s="636"/>
      <c r="FZO44" s="636"/>
      <c r="FZP44" s="636"/>
      <c r="FZQ44" s="636"/>
      <c r="FZR44" s="636"/>
      <c r="FZS44" s="636"/>
      <c r="FZT44" s="636"/>
      <c r="FZU44" s="636"/>
      <c r="FZV44" s="636"/>
      <c r="FZW44" s="636"/>
      <c r="FZX44" s="636"/>
      <c r="FZY44" s="636"/>
      <c r="FZZ44" s="636"/>
      <c r="GAA44" s="636"/>
      <c r="GAB44" s="636"/>
      <c r="GAC44" s="636"/>
      <c r="GAD44" s="636"/>
      <c r="GAE44" s="636"/>
      <c r="GAF44" s="636"/>
      <c r="GAG44" s="636"/>
      <c r="GAH44" s="636"/>
      <c r="GAI44" s="636"/>
      <c r="GAJ44" s="636"/>
      <c r="GAK44" s="636"/>
      <c r="GAL44" s="636"/>
      <c r="GAM44" s="636"/>
      <c r="GAN44" s="636"/>
      <c r="GAO44" s="636"/>
      <c r="GAP44" s="636"/>
      <c r="GAQ44" s="636"/>
      <c r="GAR44" s="636"/>
      <c r="GAS44" s="636"/>
      <c r="GAT44" s="636"/>
      <c r="GAU44" s="636"/>
      <c r="GAV44" s="636"/>
      <c r="GAW44" s="636"/>
      <c r="GAX44" s="636"/>
      <c r="GAY44" s="636"/>
      <c r="GAZ44" s="636"/>
      <c r="GBA44" s="636"/>
      <c r="GBB44" s="636"/>
      <c r="GBC44" s="636"/>
      <c r="GBD44" s="636"/>
      <c r="GBE44" s="636"/>
      <c r="GBF44" s="636"/>
      <c r="GBG44" s="636"/>
      <c r="GBH44" s="636"/>
      <c r="GBI44" s="636"/>
      <c r="GBJ44" s="636"/>
      <c r="GBK44" s="636"/>
      <c r="GBL44" s="636"/>
      <c r="GBM44" s="636"/>
      <c r="GBN44" s="636"/>
      <c r="GBO44" s="636"/>
      <c r="GBP44" s="636"/>
      <c r="GBQ44" s="636"/>
      <c r="GBR44" s="636"/>
      <c r="GBS44" s="636"/>
      <c r="GBT44" s="636"/>
      <c r="GBU44" s="636"/>
      <c r="GBV44" s="636"/>
      <c r="GBW44" s="636"/>
      <c r="GBX44" s="636"/>
      <c r="GBY44" s="636"/>
      <c r="GBZ44" s="636"/>
      <c r="GCA44" s="636"/>
      <c r="GCB44" s="636"/>
      <c r="GCC44" s="636"/>
      <c r="GCD44" s="636"/>
      <c r="GCE44" s="636"/>
      <c r="GCF44" s="636"/>
      <c r="GCG44" s="636"/>
      <c r="GCH44" s="636"/>
      <c r="GCI44" s="636"/>
      <c r="GCJ44" s="636"/>
      <c r="GCK44" s="636"/>
      <c r="GCL44" s="636"/>
      <c r="GCM44" s="636"/>
      <c r="GCN44" s="636"/>
      <c r="GCO44" s="636"/>
      <c r="GCP44" s="636"/>
      <c r="GCQ44" s="636"/>
      <c r="GCR44" s="636"/>
      <c r="GCS44" s="636"/>
      <c r="GCT44" s="636"/>
      <c r="GCU44" s="636"/>
      <c r="GCV44" s="636"/>
      <c r="GCW44" s="636"/>
      <c r="GCX44" s="636"/>
      <c r="GCY44" s="636"/>
      <c r="GCZ44" s="636"/>
      <c r="GDA44" s="636"/>
      <c r="GDB44" s="636"/>
      <c r="GDC44" s="636"/>
      <c r="GDD44" s="636"/>
      <c r="GDE44" s="636"/>
      <c r="GDF44" s="636"/>
      <c r="GDG44" s="636"/>
      <c r="GDH44" s="636"/>
      <c r="GDI44" s="636"/>
      <c r="GDJ44" s="636"/>
      <c r="GDK44" s="636"/>
      <c r="GDL44" s="636"/>
      <c r="GDM44" s="636"/>
      <c r="GDN44" s="636"/>
      <c r="GDO44" s="636"/>
      <c r="GDP44" s="636"/>
      <c r="GDQ44" s="636"/>
      <c r="GDR44" s="636"/>
      <c r="GDS44" s="636"/>
      <c r="GDT44" s="636"/>
      <c r="GDU44" s="636"/>
      <c r="GDV44" s="636"/>
      <c r="GDW44" s="636"/>
      <c r="GDX44" s="636"/>
      <c r="GDY44" s="636"/>
      <c r="GDZ44" s="636"/>
      <c r="GEA44" s="636"/>
      <c r="GEB44" s="636"/>
      <c r="GEC44" s="636"/>
      <c r="GED44" s="636"/>
      <c r="GEE44" s="636"/>
      <c r="GEF44" s="636"/>
      <c r="GEG44" s="636"/>
      <c r="GEH44" s="636"/>
      <c r="GEI44" s="636"/>
      <c r="GEJ44" s="636"/>
      <c r="GEK44" s="636"/>
      <c r="GEL44" s="636"/>
      <c r="GEM44" s="636"/>
      <c r="GEN44" s="636"/>
      <c r="GEO44" s="636"/>
      <c r="GEP44" s="636"/>
      <c r="GEQ44" s="636"/>
      <c r="GER44" s="636"/>
      <c r="GES44" s="636"/>
      <c r="GET44" s="636"/>
      <c r="GEU44" s="636"/>
      <c r="GEV44" s="636"/>
      <c r="GEW44" s="636"/>
      <c r="GEX44" s="636"/>
      <c r="GEY44" s="636"/>
      <c r="GEZ44" s="636"/>
      <c r="GFA44" s="636"/>
      <c r="GFB44" s="636"/>
      <c r="GFC44" s="636"/>
      <c r="GFD44" s="636"/>
      <c r="GFE44" s="636"/>
      <c r="GFF44" s="636"/>
      <c r="GFG44" s="636"/>
      <c r="GFH44" s="636"/>
      <c r="GFI44" s="636"/>
      <c r="GFJ44" s="636"/>
      <c r="GFK44" s="636"/>
      <c r="GFL44" s="636"/>
      <c r="GFM44" s="636"/>
      <c r="GFN44" s="636"/>
      <c r="GFO44" s="636"/>
      <c r="GFP44" s="636"/>
      <c r="GFQ44" s="636"/>
      <c r="GFR44" s="636"/>
      <c r="GFS44" s="636"/>
      <c r="GFT44" s="636"/>
      <c r="GFU44" s="636"/>
      <c r="GFV44" s="636"/>
      <c r="GFW44" s="636"/>
      <c r="GFX44" s="636"/>
      <c r="GFY44" s="636"/>
      <c r="GFZ44" s="636"/>
      <c r="GGA44" s="636"/>
      <c r="GGB44" s="636"/>
      <c r="GGC44" s="636"/>
      <c r="GGD44" s="636"/>
      <c r="GGE44" s="636"/>
      <c r="GGF44" s="636"/>
      <c r="GGG44" s="636"/>
      <c r="GGH44" s="636"/>
      <c r="GGI44" s="636"/>
      <c r="GGJ44" s="636"/>
      <c r="GGK44" s="636"/>
      <c r="GGL44" s="636"/>
      <c r="GGM44" s="636"/>
      <c r="GGN44" s="636"/>
      <c r="GGO44" s="636"/>
      <c r="GGP44" s="636"/>
      <c r="GGQ44" s="636"/>
      <c r="GGR44" s="636"/>
      <c r="GGS44" s="636"/>
      <c r="GGT44" s="636"/>
      <c r="GGU44" s="636"/>
      <c r="GGV44" s="636"/>
      <c r="GGW44" s="636"/>
      <c r="GGX44" s="636"/>
      <c r="GGY44" s="636"/>
      <c r="GGZ44" s="636"/>
      <c r="GHA44" s="636"/>
      <c r="GHB44" s="636"/>
      <c r="GHC44" s="636"/>
      <c r="GHD44" s="636"/>
      <c r="GHE44" s="636"/>
      <c r="GHF44" s="636"/>
      <c r="GHG44" s="636"/>
      <c r="GHH44" s="636"/>
      <c r="GHI44" s="636"/>
      <c r="GHJ44" s="636"/>
      <c r="GHK44" s="636"/>
      <c r="GHL44" s="636"/>
      <c r="GHM44" s="636"/>
      <c r="GHN44" s="636"/>
      <c r="GHO44" s="636"/>
      <c r="GHP44" s="636"/>
      <c r="GHQ44" s="636"/>
      <c r="GHR44" s="636"/>
      <c r="GHS44" s="636"/>
      <c r="GHT44" s="636"/>
      <c r="GHU44" s="636"/>
      <c r="GHV44" s="636"/>
      <c r="GHW44" s="636"/>
      <c r="GHX44" s="636"/>
      <c r="GHY44" s="636"/>
      <c r="GHZ44" s="636"/>
      <c r="GIA44" s="636"/>
      <c r="GIB44" s="636"/>
      <c r="GIC44" s="636"/>
      <c r="GID44" s="636"/>
      <c r="GIE44" s="636"/>
      <c r="GIF44" s="636"/>
      <c r="GIG44" s="636"/>
      <c r="GIH44" s="636"/>
      <c r="GII44" s="636"/>
      <c r="GIJ44" s="636"/>
      <c r="GIK44" s="636"/>
      <c r="GIL44" s="636"/>
      <c r="GIM44" s="636"/>
      <c r="GIN44" s="636"/>
      <c r="GIO44" s="636"/>
      <c r="GIP44" s="636"/>
      <c r="GIQ44" s="636"/>
      <c r="GIR44" s="636"/>
      <c r="GIS44" s="636"/>
      <c r="GIT44" s="636"/>
      <c r="GIU44" s="636"/>
      <c r="GIV44" s="636"/>
      <c r="GIW44" s="636"/>
      <c r="GIX44" s="636"/>
      <c r="GIY44" s="636"/>
      <c r="GIZ44" s="636"/>
      <c r="GJA44" s="636"/>
      <c r="GJB44" s="636"/>
      <c r="GJC44" s="636"/>
      <c r="GJD44" s="636"/>
      <c r="GJE44" s="636"/>
      <c r="GJF44" s="636"/>
      <c r="GJG44" s="636"/>
      <c r="GJH44" s="636"/>
      <c r="GJI44" s="636"/>
      <c r="GJJ44" s="636"/>
      <c r="GJK44" s="636"/>
      <c r="GJL44" s="636"/>
      <c r="GJM44" s="636"/>
      <c r="GJN44" s="636"/>
      <c r="GJO44" s="636"/>
      <c r="GJP44" s="636"/>
      <c r="GJQ44" s="636"/>
      <c r="GJR44" s="636"/>
      <c r="GJS44" s="636"/>
      <c r="GJT44" s="636"/>
      <c r="GJU44" s="636"/>
      <c r="GJV44" s="636"/>
      <c r="GJW44" s="636"/>
      <c r="GJX44" s="636"/>
      <c r="GJY44" s="636"/>
      <c r="GJZ44" s="636"/>
      <c r="GKA44" s="636"/>
      <c r="GKB44" s="636"/>
      <c r="GKC44" s="636"/>
      <c r="GKD44" s="636"/>
      <c r="GKE44" s="636"/>
      <c r="GKF44" s="636"/>
      <c r="GKG44" s="636"/>
      <c r="GKH44" s="636"/>
      <c r="GKI44" s="636"/>
      <c r="GKJ44" s="636"/>
      <c r="GKK44" s="636"/>
      <c r="GKL44" s="636"/>
      <c r="GKM44" s="636"/>
      <c r="GKN44" s="636"/>
      <c r="GKO44" s="636"/>
      <c r="GKP44" s="636"/>
      <c r="GKQ44" s="636"/>
      <c r="GKR44" s="636"/>
      <c r="GKS44" s="636"/>
      <c r="GKT44" s="636"/>
      <c r="GKU44" s="636"/>
      <c r="GKV44" s="636"/>
      <c r="GKW44" s="636"/>
      <c r="GKX44" s="636"/>
      <c r="GKY44" s="636"/>
      <c r="GKZ44" s="636"/>
      <c r="GLA44" s="636"/>
      <c r="GLB44" s="636"/>
      <c r="GLC44" s="636"/>
      <c r="GLD44" s="636"/>
      <c r="GLE44" s="636"/>
      <c r="GLF44" s="636"/>
      <c r="GLG44" s="636"/>
      <c r="GLH44" s="636"/>
      <c r="GLI44" s="636"/>
      <c r="GLJ44" s="636"/>
      <c r="GLK44" s="636"/>
      <c r="GLL44" s="636"/>
      <c r="GLM44" s="636"/>
      <c r="GLN44" s="636"/>
      <c r="GLO44" s="636"/>
      <c r="GLP44" s="636"/>
      <c r="GLQ44" s="636"/>
      <c r="GLR44" s="636"/>
      <c r="GLS44" s="636"/>
      <c r="GLT44" s="636"/>
      <c r="GLU44" s="636"/>
      <c r="GLV44" s="636"/>
      <c r="GLW44" s="636"/>
      <c r="GLX44" s="636"/>
      <c r="GLY44" s="636"/>
      <c r="GLZ44" s="636"/>
      <c r="GMA44" s="636"/>
      <c r="GMB44" s="636"/>
      <c r="GMC44" s="636"/>
      <c r="GMD44" s="636"/>
      <c r="GME44" s="636"/>
      <c r="GMF44" s="636"/>
      <c r="GMG44" s="636"/>
      <c r="GMH44" s="636"/>
      <c r="GMI44" s="636"/>
      <c r="GMJ44" s="636"/>
      <c r="GMK44" s="636"/>
      <c r="GML44" s="636"/>
      <c r="GMM44" s="636"/>
      <c r="GMN44" s="636"/>
      <c r="GMO44" s="636"/>
      <c r="GMP44" s="636"/>
      <c r="GMQ44" s="636"/>
      <c r="GMR44" s="636"/>
      <c r="GMS44" s="636"/>
      <c r="GMT44" s="636"/>
      <c r="GMU44" s="636"/>
      <c r="GMV44" s="636"/>
      <c r="GMW44" s="636"/>
      <c r="GMX44" s="636"/>
      <c r="GMY44" s="636"/>
      <c r="GMZ44" s="636"/>
      <c r="GNA44" s="636"/>
      <c r="GNB44" s="636"/>
      <c r="GNC44" s="636"/>
      <c r="GND44" s="636"/>
      <c r="GNE44" s="636"/>
      <c r="GNF44" s="636"/>
      <c r="GNG44" s="636"/>
      <c r="GNH44" s="636"/>
      <c r="GNI44" s="636"/>
      <c r="GNJ44" s="636"/>
      <c r="GNK44" s="636"/>
      <c r="GNL44" s="636"/>
      <c r="GNM44" s="636"/>
      <c r="GNN44" s="636"/>
      <c r="GNO44" s="636"/>
      <c r="GNP44" s="636"/>
      <c r="GNQ44" s="636"/>
      <c r="GNR44" s="636"/>
      <c r="GNS44" s="636"/>
      <c r="GNT44" s="636"/>
      <c r="GNU44" s="636"/>
      <c r="GNV44" s="636"/>
      <c r="GNW44" s="636"/>
      <c r="GNX44" s="636"/>
      <c r="GNY44" s="636"/>
      <c r="GNZ44" s="636"/>
      <c r="GOA44" s="636"/>
      <c r="GOB44" s="636"/>
      <c r="GOC44" s="636"/>
      <c r="GOD44" s="636"/>
      <c r="GOE44" s="636"/>
      <c r="GOF44" s="636"/>
      <c r="GOG44" s="636"/>
      <c r="GOH44" s="636"/>
      <c r="GOI44" s="636"/>
      <c r="GOJ44" s="636"/>
      <c r="GOK44" s="636"/>
      <c r="GOL44" s="636"/>
      <c r="GOM44" s="636"/>
      <c r="GON44" s="636"/>
      <c r="GOO44" s="636"/>
      <c r="GOP44" s="636"/>
      <c r="GOQ44" s="636"/>
      <c r="GOR44" s="636"/>
      <c r="GOS44" s="636"/>
      <c r="GOT44" s="636"/>
      <c r="GOU44" s="636"/>
      <c r="GOV44" s="636"/>
      <c r="GOW44" s="636"/>
      <c r="GOX44" s="636"/>
      <c r="GOY44" s="636"/>
      <c r="GOZ44" s="636"/>
      <c r="GPA44" s="636"/>
      <c r="GPB44" s="636"/>
      <c r="GPC44" s="636"/>
      <c r="GPD44" s="636"/>
      <c r="GPE44" s="636"/>
      <c r="GPF44" s="636"/>
      <c r="GPG44" s="636"/>
      <c r="GPH44" s="636"/>
      <c r="GPI44" s="636"/>
      <c r="GPJ44" s="636"/>
      <c r="GPK44" s="636"/>
      <c r="GPL44" s="636"/>
      <c r="GPM44" s="636"/>
      <c r="GPN44" s="636"/>
      <c r="GPO44" s="636"/>
      <c r="GPP44" s="636"/>
      <c r="GPQ44" s="636"/>
      <c r="GPR44" s="636"/>
      <c r="GPS44" s="636"/>
      <c r="GPT44" s="636"/>
      <c r="GPU44" s="636"/>
      <c r="GPV44" s="636"/>
      <c r="GPW44" s="636"/>
      <c r="GPX44" s="636"/>
      <c r="GPY44" s="636"/>
      <c r="GPZ44" s="636"/>
      <c r="GQA44" s="636"/>
      <c r="GQB44" s="636"/>
      <c r="GQC44" s="636"/>
      <c r="GQD44" s="636"/>
      <c r="GQE44" s="636"/>
      <c r="GQF44" s="636"/>
      <c r="GQG44" s="636"/>
      <c r="GQH44" s="636"/>
      <c r="GQI44" s="636"/>
      <c r="GQJ44" s="636"/>
      <c r="GQK44" s="636"/>
      <c r="GQL44" s="636"/>
      <c r="GQM44" s="636"/>
      <c r="GQN44" s="636"/>
      <c r="GQO44" s="636"/>
      <c r="GQP44" s="636"/>
      <c r="GQQ44" s="636"/>
      <c r="GQR44" s="636"/>
      <c r="GQS44" s="636"/>
      <c r="GQT44" s="636"/>
      <c r="GQU44" s="636"/>
      <c r="GQV44" s="636"/>
      <c r="GQW44" s="636"/>
      <c r="GQX44" s="636"/>
      <c r="GQY44" s="636"/>
      <c r="GQZ44" s="636"/>
      <c r="GRA44" s="636"/>
      <c r="GRB44" s="636"/>
      <c r="GRC44" s="636"/>
      <c r="GRD44" s="636"/>
      <c r="GRE44" s="636"/>
      <c r="GRF44" s="636"/>
      <c r="GRG44" s="636"/>
      <c r="GRH44" s="636"/>
      <c r="GRI44" s="636"/>
      <c r="GRJ44" s="636"/>
      <c r="GRK44" s="636"/>
      <c r="GRL44" s="636"/>
      <c r="GRM44" s="636"/>
      <c r="GRN44" s="636"/>
      <c r="GRO44" s="636"/>
      <c r="GRP44" s="636"/>
      <c r="GRQ44" s="636"/>
      <c r="GRR44" s="636"/>
      <c r="GRS44" s="636"/>
      <c r="GRT44" s="636"/>
      <c r="GRU44" s="636"/>
      <c r="GRV44" s="636"/>
      <c r="GRW44" s="636"/>
      <c r="GRX44" s="636"/>
      <c r="GRY44" s="636"/>
      <c r="GRZ44" s="636"/>
      <c r="GSA44" s="636"/>
      <c r="GSB44" s="636"/>
      <c r="GSC44" s="636"/>
      <c r="GSD44" s="636"/>
      <c r="GSE44" s="636"/>
      <c r="GSF44" s="636"/>
      <c r="GSG44" s="636"/>
      <c r="GSH44" s="636"/>
      <c r="GSI44" s="636"/>
      <c r="GSJ44" s="636"/>
      <c r="GSK44" s="636"/>
      <c r="GSL44" s="636"/>
      <c r="GSM44" s="636"/>
      <c r="GSN44" s="636"/>
      <c r="GSO44" s="636"/>
      <c r="GSP44" s="636"/>
      <c r="GSQ44" s="636"/>
      <c r="GSR44" s="636"/>
      <c r="GSS44" s="636"/>
      <c r="GST44" s="636"/>
      <c r="GSU44" s="636"/>
      <c r="GSV44" s="636"/>
      <c r="GSW44" s="636"/>
      <c r="GSX44" s="636"/>
      <c r="GSY44" s="636"/>
      <c r="GSZ44" s="636"/>
      <c r="GTA44" s="636"/>
      <c r="GTB44" s="636"/>
      <c r="GTC44" s="636"/>
      <c r="GTD44" s="636"/>
      <c r="GTE44" s="636"/>
      <c r="GTF44" s="636"/>
      <c r="GTG44" s="636"/>
      <c r="GTH44" s="636"/>
      <c r="GTI44" s="636"/>
      <c r="GTJ44" s="636"/>
      <c r="GTK44" s="636"/>
      <c r="GTL44" s="636"/>
      <c r="GTM44" s="636"/>
      <c r="GTN44" s="636"/>
      <c r="GTO44" s="636"/>
      <c r="GTP44" s="636"/>
      <c r="GTQ44" s="636"/>
      <c r="GTR44" s="636"/>
      <c r="GTS44" s="636"/>
      <c r="GTT44" s="636"/>
      <c r="GTU44" s="636"/>
      <c r="GTV44" s="636"/>
      <c r="GTW44" s="636"/>
      <c r="GTX44" s="636"/>
      <c r="GTY44" s="636"/>
      <c r="GTZ44" s="636"/>
      <c r="GUA44" s="636"/>
      <c r="GUB44" s="636"/>
      <c r="GUC44" s="636"/>
      <c r="GUD44" s="636"/>
      <c r="GUE44" s="636"/>
      <c r="GUF44" s="636"/>
      <c r="GUG44" s="636"/>
      <c r="GUH44" s="636"/>
      <c r="GUI44" s="636"/>
      <c r="GUJ44" s="636"/>
      <c r="GUK44" s="636"/>
      <c r="GUL44" s="636"/>
      <c r="GUM44" s="636"/>
      <c r="GUN44" s="636"/>
      <c r="GUO44" s="636"/>
      <c r="GUP44" s="636"/>
      <c r="GUQ44" s="636"/>
      <c r="GUR44" s="636"/>
      <c r="GUS44" s="636"/>
      <c r="GUT44" s="636"/>
      <c r="GUU44" s="636"/>
      <c r="GUV44" s="636"/>
      <c r="GUW44" s="636"/>
      <c r="GUX44" s="636"/>
      <c r="GUY44" s="636"/>
      <c r="GUZ44" s="636"/>
      <c r="GVA44" s="636"/>
      <c r="GVB44" s="636"/>
      <c r="GVC44" s="636"/>
      <c r="GVD44" s="636"/>
      <c r="GVE44" s="636"/>
      <c r="GVF44" s="636"/>
      <c r="GVG44" s="636"/>
      <c r="GVH44" s="636"/>
      <c r="GVI44" s="636"/>
      <c r="GVJ44" s="636"/>
      <c r="GVK44" s="636"/>
      <c r="GVL44" s="636"/>
      <c r="GVM44" s="636"/>
      <c r="GVN44" s="636"/>
      <c r="GVO44" s="636"/>
      <c r="GVP44" s="636"/>
      <c r="GVQ44" s="636"/>
      <c r="GVR44" s="636"/>
      <c r="GVS44" s="636"/>
      <c r="GVT44" s="636"/>
      <c r="GVU44" s="636"/>
      <c r="GVV44" s="636"/>
      <c r="GVW44" s="636"/>
      <c r="GVX44" s="636"/>
      <c r="GVY44" s="636"/>
      <c r="GVZ44" s="636"/>
      <c r="GWA44" s="636"/>
      <c r="GWB44" s="636"/>
      <c r="GWC44" s="636"/>
      <c r="GWD44" s="636"/>
      <c r="GWE44" s="636"/>
      <c r="GWF44" s="636"/>
      <c r="GWG44" s="636"/>
      <c r="GWH44" s="636"/>
      <c r="GWI44" s="636"/>
      <c r="GWJ44" s="636"/>
      <c r="GWK44" s="636"/>
      <c r="GWL44" s="636"/>
      <c r="GWM44" s="636"/>
      <c r="GWN44" s="636"/>
      <c r="GWO44" s="636"/>
      <c r="GWP44" s="636"/>
      <c r="GWQ44" s="636"/>
      <c r="GWR44" s="636"/>
      <c r="GWS44" s="636"/>
      <c r="GWT44" s="636"/>
      <c r="GWU44" s="636"/>
      <c r="GWV44" s="636"/>
      <c r="GWW44" s="636"/>
      <c r="GWX44" s="636"/>
      <c r="GWY44" s="636"/>
      <c r="GWZ44" s="636"/>
      <c r="GXA44" s="636"/>
      <c r="GXB44" s="636"/>
      <c r="GXC44" s="636"/>
      <c r="GXD44" s="636"/>
      <c r="GXE44" s="636"/>
      <c r="GXF44" s="636"/>
      <c r="GXG44" s="636"/>
      <c r="GXH44" s="636"/>
      <c r="GXI44" s="636"/>
      <c r="GXJ44" s="636"/>
      <c r="GXK44" s="636"/>
      <c r="GXL44" s="636"/>
      <c r="GXM44" s="636"/>
      <c r="GXN44" s="636"/>
      <c r="GXO44" s="636"/>
      <c r="GXP44" s="636"/>
      <c r="GXQ44" s="636"/>
      <c r="GXR44" s="636"/>
      <c r="GXS44" s="636"/>
      <c r="GXT44" s="636"/>
      <c r="GXU44" s="636"/>
      <c r="GXV44" s="636"/>
      <c r="GXW44" s="636"/>
      <c r="GXX44" s="636"/>
      <c r="GXY44" s="636"/>
      <c r="GXZ44" s="636"/>
      <c r="GYA44" s="636"/>
      <c r="GYB44" s="636"/>
      <c r="GYC44" s="636"/>
      <c r="GYD44" s="636"/>
      <c r="GYE44" s="636"/>
      <c r="GYF44" s="636"/>
      <c r="GYG44" s="636"/>
      <c r="GYH44" s="636"/>
      <c r="GYI44" s="636"/>
      <c r="GYJ44" s="636"/>
      <c r="GYK44" s="636"/>
      <c r="GYL44" s="636"/>
      <c r="GYM44" s="636"/>
      <c r="GYN44" s="636"/>
      <c r="GYO44" s="636"/>
      <c r="GYP44" s="636"/>
      <c r="GYQ44" s="636"/>
      <c r="GYR44" s="636"/>
      <c r="GYS44" s="636"/>
      <c r="GYT44" s="636"/>
      <c r="GYU44" s="636"/>
      <c r="GYV44" s="636"/>
      <c r="GYW44" s="636"/>
      <c r="GYX44" s="636"/>
      <c r="GYY44" s="636"/>
      <c r="GYZ44" s="636"/>
      <c r="GZA44" s="636"/>
      <c r="GZB44" s="636"/>
      <c r="GZC44" s="636"/>
      <c r="GZD44" s="636"/>
      <c r="GZE44" s="636"/>
      <c r="GZF44" s="636"/>
      <c r="GZG44" s="636"/>
      <c r="GZH44" s="636"/>
      <c r="GZI44" s="636"/>
      <c r="GZJ44" s="636"/>
      <c r="GZK44" s="636"/>
      <c r="GZL44" s="636"/>
      <c r="GZM44" s="636"/>
      <c r="GZN44" s="636"/>
      <c r="GZO44" s="636"/>
      <c r="GZP44" s="636"/>
      <c r="GZQ44" s="636"/>
      <c r="GZR44" s="636"/>
      <c r="GZS44" s="636"/>
      <c r="GZT44" s="636"/>
      <c r="GZU44" s="636"/>
      <c r="GZV44" s="636"/>
      <c r="GZW44" s="636"/>
      <c r="GZX44" s="636"/>
      <c r="GZY44" s="636"/>
      <c r="GZZ44" s="636"/>
      <c r="HAA44" s="636"/>
      <c r="HAB44" s="636"/>
      <c r="HAC44" s="636"/>
      <c r="HAD44" s="636"/>
      <c r="HAE44" s="636"/>
      <c r="HAF44" s="636"/>
      <c r="HAG44" s="636"/>
      <c r="HAH44" s="636"/>
      <c r="HAI44" s="636"/>
      <c r="HAJ44" s="636"/>
      <c r="HAK44" s="636"/>
      <c r="HAL44" s="636"/>
      <c r="HAM44" s="636"/>
      <c r="HAN44" s="636"/>
      <c r="HAO44" s="636"/>
      <c r="HAP44" s="636"/>
      <c r="HAQ44" s="636"/>
      <c r="HAR44" s="636"/>
      <c r="HAS44" s="636"/>
      <c r="HAT44" s="636"/>
      <c r="HAU44" s="636"/>
      <c r="HAV44" s="636"/>
      <c r="HAW44" s="636"/>
      <c r="HAX44" s="636"/>
      <c r="HAY44" s="636"/>
      <c r="HAZ44" s="636"/>
      <c r="HBA44" s="636"/>
      <c r="HBB44" s="636"/>
      <c r="HBC44" s="636"/>
      <c r="HBD44" s="636"/>
      <c r="HBE44" s="636"/>
      <c r="HBF44" s="636"/>
      <c r="HBG44" s="636"/>
      <c r="HBH44" s="636"/>
      <c r="HBI44" s="636"/>
      <c r="HBJ44" s="636"/>
      <c r="HBK44" s="636"/>
      <c r="HBL44" s="636"/>
      <c r="HBM44" s="636"/>
      <c r="HBN44" s="636"/>
      <c r="HBO44" s="636"/>
      <c r="HBP44" s="636"/>
      <c r="HBQ44" s="636"/>
      <c r="HBR44" s="636"/>
      <c r="HBS44" s="636"/>
      <c r="HBT44" s="636"/>
      <c r="HBU44" s="636"/>
      <c r="HBV44" s="636"/>
      <c r="HBW44" s="636"/>
      <c r="HBX44" s="636"/>
      <c r="HBY44" s="636"/>
      <c r="HBZ44" s="636"/>
      <c r="HCA44" s="636"/>
      <c r="HCB44" s="636"/>
      <c r="HCC44" s="636"/>
      <c r="HCD44" s="636"/>
      <c r="HCE44" s="636"/>
      <c r="HCF44" s="636"/>
      <c r="HCG44" s="636"/>
      <c r="HCH44" s="636"/>
      <c r="HCI44" s="636"/>
      <c r="HCJ44" s="636"/>
      <c r="HCK44" s="636"/>
      <c r="HCL44" s="636"/>
      <c r="HCM44" s="636"/>
      <c r="HCN44" s="636"/>
      <c r="HCO44" s="636"/>
      <c r="HCP44" s="636"/>
      <c r="HCQ44" s="636"/>
      <c r="HCR44" s="636"/>
      <c r="HCS44" s="636"/>
      <c r="HCT44" s="636"/>
      <c r="HCU44" s="636"/>
      <c r="HCV44" s="636"/>
      <c r="HCW44" s="636"/>
      <c r="HCX44" s="636"/>
      <c r="HCY44" s="636"/>
      <c r="HCZ44" s="636"/>
      <c r="HDA44" s="636"/>
      <c r="HDB44" s="636"/>
      <c r="HDC44" s="636"/>
      <c r="HDD44" s="636"/>
      <c r="HDE44" s="636"/>
      <c r="HDF44" s="636"/>
      <c r="HDG44" s="636"/>
      <c r="HDH44" s="636"/>
      <c r="HDI44" s="636"/>
      <c r="HDJ44" s="636"/>
      <c r="HDK44" s="636"/>
      <c r="HDL44" s="636"/>
      <c r="HDM44" s="636"/>
      <c r="HDN44" s="636"/>
      <c r="HDO44" s="636"/>
      <c r="HDP44" s="636"/>
      <c r="HDQ44" s="636"/>
      <c r="HDR44" s="636"/>
      <c r="HDS44" s="636"/>
      <c r="HDT44" s="636"/>
      <c r="HDU44" s="636"/>
      <c r="HDV44" s="636"/>
      <c r="HDW44" s="636"/>
      <c r="HDX44" s="636"/>
      <c r="HDY44" s="636"/>
      <c r="HDZ44" s="636"/>
      <c r="HEA44" s="636"/>
      <c r="HEB44" s="636"/>
      <c r="HEC44" s="636"/>
      <c r="HED44" s="636"/>
      <c r="HEE44" s="636"/>
      <c r="HEF44" s="636"/>
      <c r="HEG44" s="636"/>
      <c r="HEH44" s="636"/>
      <c r="HEI44" s="636"/>
      <c r="HEJ44" s="636"/>
      <c r="HEK44" s="636"/>
      <c r="HEL44" s="636"/>
      <c r="HEM44" s="636"/>
      <c r="HEN44" s="636"/>
      <c r="HEO44" s="636"/>
      <c r="HEP44" s="636"/>
      <c r="HEQ44" s="636"/>
      <c r="HER44" s="636"/>
      <c r="HES44" s="636"/>
      <c r="HET44" s="636"/>
      <c r="HEU44" s="636"/>
      <c r="HEV44" s="636"/>
      <c r="HEW44" s="636"/>
      <c r="HEX44" s="636"/>
      <c r="HEY44" s="636"/>
      <c r="HEZ44" s="636"/>
      <c r="HFA44" s="636"/>
      <c r="HFB44" s="636"/>
      <c r="HFC44" s="636"/>
      <c r="HFD44" s="636"/>
      <c r="HFE44" s="636"/>
      <c r="HFF44" s="636"/>
      <c r="HFG44" s="636"/>
      <c r="HFH44" s="636"/>
      <c r="HFI44" s="636"/>
      <c r="HFJ44" s="636"/>
      <c r="HFK44" s="636"/>
      <c r="HFL44" s="636"/>
      <c r="HFM44" s="636"/>
      <c r="HFN44" s="636"/>
      <c r="HFO44" s="636"/>
      <c r="HFP44" s="636"/>
      <c r="HFQ44" s="636"/>
      <c r="HFR44" s="636"/>
      <c r="HFS44" s="636"/>
      <c r="HFT44" s="636"/>
      <c r="HFU44" s="636"/>
      <c r="HFV44" s="636"/>
      <c r="HFW44" s="636"/>
      <c r="HFX44" s="636"/>
      <c r="HFY44" s="636"/>
      <c r="HFZ44" s="636"/>
      <c r="HGA44" s="636"/>
      <c r="HGB44" s="636"/>
      <c r="HGC44" s="636"/>
      <c r="HGD44" s="636"/>
      <c r="HGE44" s="636"/>
      <c r="HGF44" s="636"/>
      <c r="HGG44" s="636"/>
      <c r="HGH44" s="636"/>
      <c r="HGI44" s="636"/>
      <c r="HGJ44" s="636"/>
      <c r="HGK44" s="636"/>
      <c r="HGL44" s="636"/>
      <c r="HGM44" s="636"/>
      <c r="HGN44" s="636"/>
      <c r="HGO44" s="636"/>
      <c r="HGP44" s="636"/>
      <c r="HGQ44" s="636"/>
      <c r="HGR44" s="636"/>
      <c r="HGS44" s="636"/>
      <c r="HGT44" s="636"/>
      <c r="HGU44" s="636"/>
      <c r="HGV44" s="636"/>
      <c r="HGW44" s="636"/>
      <c r="HGX44" s="636"/>
      <c r="HGY44" s="636"/>
      <c r="HGZ44" s="636"/>
      <c r="HHA44" s="636"/>
      <c r="HHB44" s="636"/>
      <c r="HHC44" s="636"/>
      <c r="HHD44" s="636"/>
      <c r="HHE44" s="636"/>
      <c r="HHF44" s="636"/>
      <c r="HHG44" s="636"/>
      <c r="HHH44" s="636"/>
      <c r="HHI44" s="636"/>
      <c r="HHJ44" s="636"/>
      <c r="HHK44" s="636"/>
      <c r="HHL44" s="636"/>
      <c r="HHM44" s="636"/>
      <c r="HHN44" s="636"/>
      <c r="HHO44" s="636"/>
      <c r="HHP44" s="636"/>
      <c r="HHQ44" s="636"/>
      <c r="HHR44" s="636"/>
      <c r="HHS44" s="636"/>
      <c r="HHT44" s="636"/>
      <c r="HHU44" s="636"/>
      <c r="HHV44" s="636"/>
      <c r="HHW44" s="636"/>
      <c r="HHX44" s="636"/>
      <c r="HHY44" s="636"/>
      <c r="HHZ44" s="636"/>
      <c r="HIA44" s="636"/>
      <c r="HIB44" s="636"/>
      <c r="HIC44" s="636"/>
      <c r="HID44" s="636"/>
      <c r="HIE44" s="636"/>
      <c r="HIF44" s="636"/>
      <c r="HIG44" s="636"/>
      <c r="HIH44" s="636"/>
      <c r="HII44" s="636"/>
      <c r="HIJ44" s="636"/>
      <c r="HIK44" s="636"/>
      <c r="HIL44" s="636"/>
      <c r="HIM44" s="636"/>
      <c r="HIN44" s="636"/>
      <c r="HIO44" s="636"/>
      <c r="HIP44" s="636"/>
      <c r="HIQ44" s="636"/>
      <c r="HIR44" s="636"/>
      <c r="HIS44" s="636"/>
      <c r="HIT44" s="636"/>
      <c r="HIU44" s="636"/>
      <c r="HIV44" s="636"/>
      <c r="HIW44" s="636"/>
      <c r="HIX44" s="636"/>
      <c r="HIY44" s="636"/>
      <c r="HIZ44" s="636"/>
      <c r="HJA44" s="636"/>
      <c r="HJB44" s="636"/>
      <c r="HJC44" s="636"/>
      <c r="HJD44" s="636"/>
      <c r="HJE44" s="636"/>
      <c r="HJF44" s="636"/>
      <c r="HJG44" s="636"/>
      <c r="HJH44" s="636"/>
      <c r="HJI44" s="636"/>
      <c r="HJJ44" s="636"/>
      <c r="HJK44" s="636"/>
      <c r="HJL44" s="636"/>
      <c r="HJM44" s="636"/>
      <c r="HJN44" s="636"/>
      <c r="HJO44" s="636"/>
      <c r="HJP44" s="636"/>
      <c r="HJQ44" s="636"/>
      <c r="HJR44" s="636"/>
      <c r="HJS44" s="636"/>
      <c r="HJT44" s="636"/>
      <c r="HJU44" s="636"/>
      <c r="HJV44" s="636"/>
      <c r="HJW44" s="636"/>
      <c r="HJX44" s="636"/>
      <c r="HJY44" s="636"/>
      <c r="HJZ44" s="636"/>
      <c r="HKA44" s="636"/>
      <c r="HKB44" s="636"/>
      <c r="HKC44" s="636"/>
      <c r="HKD44" s="636"/>
      <c r="HKE44" s="636"/>
      <c r="HKF44" s="636"/>
      <c r="HKG44" s="636"/>
      <c r="HKH44" s="636"/>
      <c r="HKI44" s="636"/>
      <c r="HKJ44" s="636"/>
      <c r="HKK44" s="636"/>
      <c r="HKL44" s="636"/>
      <c r="HKM44" s="636"/>
      <c r="HKN44" s="636"/>
      <c r="HKO44" s="636"/>
      <c r="HKP44" s="636"/>
      <c r="HKQ44" s="636"/>
      <c r="HKR44" s="636"/>
      <c r="HKS44" s="636"/>
      <c r="HKT44" s="636"/>
      <c r="HKU44" s="636"/>
      <c r="HKV44" s="636"/>
      <c r="HKW44" s="636"/>
      <c r="HKX44" s="636"/>
      <c r="HKY44" s="636"/>
      <c r="HKZ44" s="636"/>
      <c r="HLA44" s="636"/>
      <c r="HLB44" s="636"/>
      <c r="HLC44" s="636"/>
      <c r="HLD44" s="636"/>
      <c r="HLE44" s="636"/>
      <c r="HLF44" s="636"/>
      <c r="HLG44" s="636"/>
      <c r="HLH44" s="636"/>
      <c r="HLI44" s="636"/>
      <c r="HLJ44" s="636"/>
      <c r="HLK44" s="636"/>
      <c r="HLL44" s="636"/>
      <c r="HLM44" s="636"/>
      <c r="HLN44" s="636"/>
      <c r="HLO44" s="636"/>
      <c r="HLP44" s="636"/>
      <c r="HLQ44" s="636"/>
      <c r="HLR44" s="636"/>
      <c r="HLS44" s="636"/>
      <c r="HLT44" s="636"/>
      <c r="HLU44" s="636"/>
      <c r="HLV44" s="636"/>
      <c r="HLW44" s="636"/>
      <c r="HLX44" s="636"/>
      <c r="HLY44" s="636"/>
      <c r="HLZ44" s="636"/>
      <c r="HMA44" s="636"/>
      <c r="HMB44" s="636"/>
      <c r="HMC44" s="636"/>
      <c r="HMD44" s="636"/>
      <c r="HME44" s="636"/>
      <c r="HMF44" s="636"/>
      <c r="HMG44" s="636"/>
      <c r="HMH44" s="636"/>
      <c r="HMI44" s="636"/>
      <c r="HMJ44" s="636"/>
      <c r="HMK44" s="636"/>
      <c r="HML44" s="636"/>
      <c r="HMM44" s="636"/>
      <c r="HMN44" s="636"/>
      <c r="HMO44" s="636"/>
      <c r="HMP44" s="636"/>
      <c r="HMQ44" s="636"/>
      <c r="HMR44" s="636"/>
      <c r="HMS44" s="636"/>
      <c r="HMT44" s="636"/>
      <c r="HMU44" s="636"/>
      <c r="HMV44" s="636"/>
      <c r="HMW44" s="636"/>
      <c r="HMX44" s="636"/>
      <c r="HMY44" s="636"/>
      <c r="HMZ44" s="636"/>
      <c r="HNA44" s="636"/>
      <c r="HNB44" s="636"/>
      <c r="HNC44" s="636"/>
      <c r="HND44" s="636"/>
      <c r="HNE44" s="636"/>
      <c r="HNF44" s="636"/>
      <c r="HNG44" s="636"/>
      <c r="HNH44" s="636"/>
      <c r="HNI44" s="636"/>
      <c r="HNJ44" s="636"/>
      <c r="HNK44" s="636"/>
      <c r="HNL44" s="636"/>
      <c r="HNM44" s="636"/>
      <c r="HNN44" s="636"/>
      <c r="HNO44" s="636"/>
      <c r="HNP44" s="636"/>
      <c r="HNQ44" s="636"/>
      <c r="HNR44" s="636"/>
      <c r="HNS44" s="636"/>
      <c r="HNT44" s="636"/>
      <c r="HNU44" s="636"/>
      <c r="HNV44" s="636"/>
      <c r="HNW44" s="636"/>
      <c r="HNX44" s="636"/>
      <c r="HNY44" s="636"/>
      <c r="HNZ44" s="636"/>
      <c r="HOA44" s="636"/>
      <c r="HOB44" s="636"/>
      <c r="HOC44" s="636"/>
      <c r="HOD44" s="636"/>
      <c r="HOE44" s="636"/>
      <c r="HOF44" s="636"/>
      <c r="HOG44" s="636"/>
      <c r="HOH44" s="636"/>
      <c r="HOI44" s="636"/>
      <c r="HOJ44" s="636"/>
      <c r="HOK44" s="636"/>
      <c r="HOL44" s="636"/>
      <c r="HOM44" s="636"/>
      <c r="HON44" s="636"/>
      <c r="HOO44" s="636"/>
      <c r="HOP44" s="636"/>
      <c r="HOQ44" s="636"/>
      <c r="HOR44" s="636"/>
      <c r="HOS44" s="636"/>
      <c r="HOT44" s="636"/>
      <c r="HOU44" s="636"/>
      <c r="HOV44" s="636"/>
      <c r="HOW44" s="636"/>
      <c r="HOX44" s="636"/>
      <c r="HOY44" s="636"/>
      <c r="HOZ44" s="636"/>
      <c r="HPA44" s="636"/>
      <c r="HPB44" s="636"/>
      <c r="HPC44" s="636"/>
      <c r="HPD44" s="636"/>
      <c r="HPE44" s="636"/>
      <c r="HPF44" s="636"/>
      <c r="HPG44" s="636"/>
      <c r="HPH44" s="636"/>
      <c r="HPI44" s="636"/>
      <c r="HPJ44" s="636"/>
      <c r="HPK44" s="636"/>
      <c r="HPL44" s="636"/>
      <c r="HPM44" s="636"/>
      <c r="HPN44" s="636"/>
      <c r="HPO44" s="636"/>
      <c r="HPP44" s="636"/>
      <c r="HPQ44" s="636"/>
      <c r="HPR44" s="636"/>
      <c r="HPS44" s="636"/>
      <c r="HPT44" s="636"/>
      <c r="HPU44" s="636"/>
      <c r="HPV44" s="636"/>
      <c r="HPW44" s="636"/>
      <c r="HPX44" s="636"/>
      <c r="HPY44" s="636"/>
      <c r="HPZ44" s="636"/>
      <c r="HQA44" s="636"/>
      <c r="HQB44" s="636"/>
      <c r="HQC44" s="636"/>
      <c r="HQD44" s="636"/>
      <c r="HQE44" s="636"/>
      <c r="HQF44" s="636"/>
      <c r="HQG44" s="636"/>
      <c r="HQH44" s="636"/>
      <c r="HQI44" s="636"/>
      <c r="HQJ44" s="636"/>
      <c r="HQK44" s="636"/>
      <c r="HQL44" s="636"/>
      <c r="HQM44" s="636"/>
      <c r="HQN44" s="636"/>
      <c r="HQO44" s="636"/>
      <c r="HQP44" s="636"/>
      <c r="HQQ44" s="636"/>
      <c r="HQR44" s="636"/>
      <c r="HQS44" s="636"/>
      <c r="HQT44" s="636"/>
      <c r="HQU44" s="636"/>
      <c r="HQV44" s="636"/>
      <c r="HQW44" s="636"/>
      <c r="HQX44" s="636"/>
      <c r="HQY44" s="636"/>
      <c r="HQZ44" s="636"/>
      <c r="HRA44" s="636"/>
      <c r="HRB44" s="636"/>
      <c r="HRC44" s="636"/>
      <c r="HRD44" s="636"/>
      <c r="HRE44" s="636"/>
      <c r="HRF44" s="636"/>
      <c r="HRG44" s="636"/>
      <c r="HRH44" s="636"/>
      <c r="HRI44" s="636"/>
      <c r="HRJ44" s="636"/>
      <c r="HRK44" s="636"/>
      <c r="HRL44" s="636"/>
      <c r="HRM44" s="636"/>
      <c r="HRN44" s="636"/>
      <c r="HRO44" s="636"/>
      <c r="HRP44" s="636"/>
      <c r="HRQ44" s="636"/>
      <c r="HRR44" s="636"/>
      <c r="HRS44" s="636"/>
      <c r="HRT44" s="636"/>
      <c r="HRU44" s="636"/>
      <c r="HRV44" s="636"/>
      <c r="HRW44" s="636"/>
      <c r="HRX44" s="636"/>
      <c r="HRY44" s="636"/>
      <c r="HRZ44" s="636"/>
      <c r="HSA44" s="636"/>
      <c r="HSB44" s="636"/>
      <c r="HSC44" s="636"/>
      <c r="HSD44" s="636"/>
      <c r="HSE44" s="636"/>
      <c r="HSF44" s="636"/>
      <c r="HSG44" s="636"/>
      <c r="HSH44" s="636"/>
      <c r="HSI44" s="636"/>
      <c r="HSJ44" s="636"/>
      <c r="HSK44" s="636"/>
      <c r="HSL44" s="636"/>
      <c r="HSM44" s="636"/>
      <c r="HSN44" s="636"/>
      <c r="HSO44" s="636"/>
      <c r="HSP44" s="636"/>
      <c r="HSQ44" s="636"/>
      <c r="HSR44" s="636"/>
      <c r="HSS44" s="636"/>
      <c r="HST44" s="636"/>
      <c r="HSU44" s="636"/>
      <c r="HSV44" s="636"/>
      <c r="HSW44" s="636"/>
      <c r="HSX44" s="636"/>
      <c r="HSY44" s="636"/>
      <c r="HSZ44" s="636"/>
      <c r="HTA44" s="636"/>
      <c r="HTB44" s="636"/>
      <c r="HTC44" s="636"/>
      <c r="HTD44" s="636"/>
      <c r="HTE44" s="636"/>
      <c r="HTF44" s="636"/>
      <c r="HTG44" s="636"/>
      <c r="HTH44" s="636"/>
      <c r="HTI44" s="636"/>
      <c r="HTJ44" s="636"/>
      <c r="HTK44" s="636"/>
      <c r="HTL44" s="636"/>
      <c r="HTM44" s="636"/>
      <c r="HTN44" s="636"/>
      <c r="HTO44" s="636"/>
      <c r="HTP44" s="636"/>
      <c r="HTQ44" s="636"/>
      <c r="HTR44" s="636"/>
      <c r="HTS44" s="636"/>
      <c r="HTT44" s="636"/>
      <c r="HTU44" s="636"/>
      <c r="HTV44" s="636"/>
      <c r="HTW44" s="636"/>
      <c r="HTX44" s="636"/>
      <c r="HTY44" s="636"/>
      <c r="HTZ44" s="636"/>
      <c r="HUA44" s="636"/>
      <c r="HUB44" s="636"/>
      <c r="HUC44" s="636"/>
      <c r="HUD44" s="636"/>
      <c r="HUE44" s="636"/>
      <c r="HUF44" s="636"/>
      <c r="HUG44" s="636"/>
      <c r="HUH44" s="636"/>
      <c r="HUI44" s="636"/>
      <c r="HUJ44" s="636"/>
      <c r="HUK44" s="636"/>
      <c r="HUL44" s="636"/>
      <c r="HUM44" s="636"/>
      <c r="HUN44" s="636"/>
      <c r="HUO44" s="636"/>
      <c r="HUP44" s="636"/>
      <c r="HUQ44" s="636"/>
      <c r="HUR44" s="636"/>
      <c r="HUS44" s="636"/>
      <c r="HUT44" s="636"/>
      <c r="HUU44" s="636"/>
      <c r="HUV44" s="636"/>
      <c r="HUW44" s="636"/>
      <c r="HUX44" s="636"/>
      <c r="HUY44" s="636"/>
      <c r="HUZ44" s="636"/>
      <c r="HVA44" s="636"/>
      <c r="HVB44" s="636"/>
      <c r="HVC44" s="636"/>
      <c r="HVD44" s="636"/>
      <c r="HVE44" s="636"/>
      <c r="HVF44" s="636"/>
      <c r="HVG44" s="636"/>
      <c r="HVH44" s="636"/>
      <c r="HVI44" s="636"/>
      <c r="HVJ44" s="636"/>
      <c r="HVK44" s="636"/>
      <c r="HVL44" s="636"/>
      <c r="HVM44" s="636"/>
      <c r="HVN44" s="636"/>
      <c r="HVO44" s="636"/>
      <c r="HVP44" s="636"/>
      <c r="HVQ44" s="636"/>
      <c r="HVR44" s="636"/>
      <c r="HVS44" s="636"/>
      <c r="HVT44" s="636"/>
      <c r="HVU44" s="636"/>
      <c r="HVV44" s="636"/>
      <c r="HVW44" s="636"/>
      <c r="HVX44" s="636"/>
      <c r="HVY44" s="636"/>
      <c r="HVZ44" s="636"/>
      <c r="HWA44" s="636"/>
      <c r="HWB44" s="636"/>
      <c r="HWC44" s="636"/>
      <c r="HWD44" s="636"/>
      <c r="HWE44" s="636"/>
      <c r="HWF44" s="636"/>
      <c r="HWG44" s="636"/>
      <c r="HWH44" s="636"/>
      <c r="HWI44" s="636"/>
      <c r="HWJ44" s="636"/>
      <c r="HWK44" s="636"/>
      <c r="HWL44" s="636"/>
      <c r="HWM44" s="636"/>
      <c r="HWN44" s="636"/>
      <c r="HWO44" s="636"/>
      <c r="HWP44" s="636"/>
      <c r="HWQ44" s="636"/>
      <c r="HWR44" s="636"/>
      <c r="HWS44" s="636"/>
      <c r="HWT44" s="636"/>
      <c r="HWU44" s="636"/>
      <c r="HWV44" s="636"/>
      <c r="HWW44" s="636"/>
      <c r="HWX44" s="636"/>
      <c r="HWY44" s="636"/>
      <c r="HWZ44" s="636"/>
      <c r="HXA44" s="636"/>
      <c r="HXB44" s="636"/>
      <c r="HXC44" s="636"/>
      <c r="HXD44" s="636"/>
      <c r="HXE44" s="636"/>
      <c r="HXF44" s="636"/>
      <c r="HXG44" s="636"/>
      <c r="HXH44" s="636"/>
      <c r="HXI44" s="636"/>
      <c r="HXJ44" s="636"/>
      <c r="HXK44" s="636"/>
      <c r="HXL44" s="636"/>
      <c r="HXM44" s="636"/>
      <c r="HXN44" s="636"/>
      <c r="HXO44" s="636"/>
      <c r="HXP44" s="636"/>
      <c r="HXQ44" s="636"/>
      <c r="HXR44" s="636"/>
      <c r="HXS44" s="636"/>
      <c r="HXT44" s="636"/>
      <c r="HXU44" s="636"/>
      <c r="HXV44" s="636"/>
      <c r="HXW44" s="636"/>
      <c r="HXX44" s="636"/>
      <c r="HXY44" s="636"/>
      <c r="HXZ44" s="636"/>
      <c r="HYA44" s="636"/>
      <c r="HYB44" s="636"/>
      <c r="HYC44" s="636"/>
      <c r="HYD44" s="636"/>
      <c r="HYE44" s="636"/>
      <c r="HYF44" s="636"/>
      <c r="HYG44" s="636"/>
      <c r="HYH44" s="636"/>
      <c r="HYI44" s="636"/>
      <c r="HYJ44" s="636"/>
      <c r="HYK44" s="636"/>
      <c r="HYL44" s="636"/>
      <c r="HYM44" s="636"/>
      <c r="HYN44" s="636"/>
      <c r="HYO44" s="636"/>
      <c r="HYP44" s="636"/>
      <c r="HYQ44" s="636"/>
      <c r="HYR44" s="636"/>
      <c r="HYS44" s="636"/>
      <c r="HYT44" s="636"/>
      <c r="HYU44" s="636"/>
      <c r="HYV44" s="636"/>
      <c r="HYW44" s="636"/>
      <c r="HYX44" s="636"/>
      <c r="HYY44" s="636"/>
      <c r="HYZ44" s="636"/>
      <c r="HZA44" s="636"/>
      <c r="HZB44" s="636"/>
      <c r="HZC44" s="636"/>
      <c r="HZD44" s="636"/>
      <c r="HZE44" s="636"/>
      <c r="HZF44" s="636"/>
      <c r="HZG44" s="636"/>
      <c r="HZH44" s="636"/>
      <c r="HZI44" s="636"/>
      <c r="HZJ44" s="636"/>
      <c r="HZK44" s="636"/>
      <c r="HZL44" s="636"/>
      <c r="HZM44" s="636"/>
      <c r="HZN44" s="636"/>
      <c r="HZO44" s="636"/>
      <c r="HZP44" s="636"/>
      <c r="HZQ44" s="636"/>
      <c r="HZR44" s="636"/>
      <c r="HZS44" s="636"/>
      <c r="HZT44" s="636"/>
      <c r="HZU44" s="636"/>
      <c r="HZV44" s="636"/>
      <c r="HZW44" s="636"/>
      <c r="HZX44" s="636"/>
      <c r="HZY44" s="636"/>
      <c r="HZZ44" s="636"/>
      <c r="IAA44" s="636"/>
      <c r="IAB44" s="636"/>
      <c r="IAC44" s="636"/>
      <c r="IAD44" s="636"/>
      <c r="IAE44" s="636"/>
      <c r="IAF44" s="636"/>
      <c r="IAG44" s="636"/>
      <c r="IAH44" s="636"/>
      <c r="IAI44" s="636"/>
      <c r="IAJ44" s="636"/>
      <c r="IAK44" s="636"/>
      <c r="IAL44" s="636"/>
      <c r="IAM44" s="636"/>
      <c r="IAN44" s="636"/>
      <c r="IAO44" s="636"/>
      <c r="IAP44" s="636"/>
      <c r="IAQ44" s="636"/>
      <c r="IAR44" s="636"/>
      <c r="IAS44" s="636"/>
      <c r="IAT44" s="636"/>
      <c r="IAU44" s="636"/>
      <c r="IAV44" s="636"/>
      <c r="IAW44" s="636"/>
      <c r="IAX44" s="636"/>
      <c r="IAY44" s="636"/>
      <c r="IAZ44" s="636"/>
      <c r="IBA44" s="636"/>
      <c r="IBB44" s="636"/>
      <c r="IBC44" s="636"/>
      <c r="IBD44" s="636"/>
      <c r="IBE44" s="636"/>
      <c r="IBF44" s="636"/>
      <c r="IBG44" s="636"/>
      <c r="IBH44" s="636"/>
      <c r="IBI44" s="636"/>
      <c r="IBJ44" s="636"/>
      <c r="IBK44" s="636"/>
      <c r="IBL44" s="636"/>
      <c r="IBM44" s="636"/>
      <c r="IBN44" s="636"/>
      <c r="IBO44" s="636"/>
      <c r="IBP44" s="636"/>
      <c r="IBQ44" s="636"/>
      <c r="IBR44" s="636"/>
      <c r="IBS44" s="636"/>
      <c r="IBT44" s="636"/>
      <c r="IBU44" s="636"/>
      <c r="IBV44" s="636"/>
      <c r="IBW44" s="636"/>
      <c r="IBX44" s="636"/>
      <c r="IBY44" s="636"/>
      <c r="IBZ44" s="636"/>
      <c r="ICA44" s="636"/>
      <c r="ICB44" s="636"/>
      <c r="ICC44" s="636"/>
      <c r="ICD44" s="636"/>
      <c r="ICE44" s="636"/>
      <c r="ICF44" s="636"/>
      <c r="ICG44" s="636"/>
      <c r="ICH44" s="636"/>
      <c r="ICI44" s="636"/>
      <c r="ICJ44" s="636"/>
      <c r="ICK44" s="636"/>
      <c r="ICL44" s="636"/>
      <c r="ICM44" s="636"/>
      <c r="ICN44" s="636"/>
      <c r="ICO44" s="636"/>
      <c r="ICP44" s="636"/>
      <c r="ICQ44" s="636"/>
      <c r="ICR44" s="636"/>
      <c r="ICS44" s="636"/>
      <c r="ICT44" s="636"/>
      <c r="ICU44" s="636"/>
      <c r="ICV44" s="636"/>
      <c r="ICW44" s="636"/>
      <c r="ICX44" s="636"/>
      <c r="ICY44" s="636"/>
      <c r="ICZ44" s="636"/>
      <c r="IDA44" s="636"/>
      <c r="IDB44" s="636"/>
      <c r="IDC44" s="636"/>
      <c r="IDD44" s="636"/>
      <c r="IDE44" s="636"/>
      <c r="IDF44" s="636"/>
      <c r="IDG44" s="636"/>
      <c r="IDH44" s="636"/>
      <c r="IDI44" s="636"/>
      <c r="IDJ44" s="636"/>
      <c r="IDK44" s="636"/>
      <c r="IDL44" s="636"/>
      <c r="IDM44" s="636"/>
      <c r="IDN44" s="636"/>
      <c r="IDO44" s="636"/>
      <c r="IDP44" s="636"/>
      <c r="IDQ44" s="636"/>
      <c r="IDR44" s="636"/>
      <c r="IDS44" s="636"/>
      <c r="IDT44" s="636"/>
      <c r="IDU44" s="636"/>
      <c r="IDV44" s="636"/>
      <c r="IDW44" s="636"/>
      <c r="IDX44" s="636"/>
      <c r="IDY44" s="636"/>
      <c r="IDZ44" s="636"/>
      <c r="IEA44" s="636"/>
      <c r="IEB44" s="636"/>
      <c r="IEC44" s="636"/>
      <c r="IED44" s="636"/>
      <c r="IEE44" s="636"/>
      <c r="IEF44" s="636"/>
      <c r="IEG44" s="636"/>
      <c r="IEH44" s="636"/>
      <c r="IEI44" s="636"/>
      <c r="IEJ44" s="636"/>
      <c r="IEK44" s="636"/>
      <c r="IEL44" s="636"/>
      <c r="IEM44" s="636"/>
      <c r="IEN44" s="636"/>
      <c r="IEO44" s="636"/>
      <c r="IEP44" s="636"/>
      <c r="IEQ44" s="636"/>
      <c r="IER44" s="636"/>
      <c r="IES44" s="636"/>
      <c r="IET44" s="636"/>
      <c r="IEU44" s="636"/>
      <c r="IEV44" s="636"/>
      <c r="IEW44" s="636"/>
      <c r="IEX44" s="636"/>
      <c r="IEY44" s="636"/>
      <c r="IEZ44" s="636"/>
      <c r="IFA44" s="636"/>
      <c r="IFB44" s="636"/>
      <c r="IFC44" s="636"/>
      <c r="IFD44" s="636"/>
      <c r="IFE44" s="636"/>
      <c r="IFF44" s="636"/>
      <c r="IFG44" s="636"/>
      <c r="IFH44" s="636"/>
      <c r="IFI44" s="636"/>
      <c r="IFJ44" s="636"/>
      <c r="IFK44" s="636"/>
      <c r="IFL44" s="636"/>
      <c r="IFM44" s="636"/>
      <c r="IFN44" s="636"/>
      <c r="IFO44" s="636"/>
      <c r="IFP44" s="636"/>
      <c r="IFQ44" s="636"/>
      <c r="IFR44" s="636"/>
      <c r="IFS44" s="636"/>
      <c r="IFT44" s="636"/>
      <c r="IFU44" s="636"/>
      <c r="IFV44" s="636"/>
      <c r="IFW44" s="636"/>
      <c r="IFX44" s="636"/>
      <c r="IFY44" s="636"/>
      <c r="IFZ44" s="636"/>
      <c r="IGA44" s="636"/>
      <c r="IGB44" s="636"/>
      <c r="IGC44" s="636"/>
      <c r="IGD44" s="636"/>
      <c r="IGE44" s="636"/>
      <c r="IGF44" s="636"/>
      <c r="IGG44" s="636"/>
      <c r="IGH44" s="636"/>
      <c r="IGI44" s="636"/>
      <c r="IGJ44" s="636"/>
      <c r="IGK44" s="636"/>
      <c r="IGL44" s="636"/>
      <c r="IGM44" s="636"/>
      <c r="IGN44" s="636"/>
      <c r="IGO44" s="636"/>
      <c r="IGP44" s="636"/>
      <c r="IGQ44" s="636"/>
      <c r="IGR44" s="636"/>
      <c r="IGS44" s="636"/>
      <c r="IGT44" s="636"/>
      <c r="IGU44" s="636"/>
      <c r="IGV44" s="636"/>
      <c r="IGW44" s="636"/>
      <c r="IGX44" s="636"/>
      <c r="IGY44" s="636"/>
      <c r="IGZ44" s="636"/>
      <c r="IHA44" s="636"/>
      <c r="IHB44" s="636"/>
      <c r="IHC44" s="636"/>
      <c r="IHD44" s="636"/>
      <c r="IHE44" s="636"/>
      <c r="IHF44" s="636"/>
      <c r="IHG44" s="636"/>
      <c r="IHH44" s="636"/>
      <c r="IHI44" s="636"/>
      <c r="IHJ44" s="636"/>
      <c r="IHK44" s="636"/>
      <c r="IHL44" s="636"/>
      <c r="IHM44" s="636"/>
      <c r="IHN44" s="636"/>
      <c r="IHO44" s="636"/>
      <c r="IHP44" s="636"/>
      <c r="IHQ44" s="636"/>
      <c r="IHR44" s="636"/>
      <c r="IHS44" s="636"/>
      <c r="IHT44" s="636"/>
      <c r="IHU44" s="636"/>
      <c r="IHV44" s="636"/>
      <c r="IHW44" s="636"/>
      <c r="IHX44" s="636"/>
      <c r="IHY44" s="636"/>
      <c r="IHZ44" s="636"/>
      <c r="IIA44" s="636"/>
      <c r="IIB44" s="636"/>
      <c r="IIC44" s="636"/>
      <c r="IID44" s="636"/>
      <c r="IIE44" s="636"/>
      <c r="IIF44" s="636"/>
      <c r="IIG44" s="636"/>
      <c r="IIH44" s="636"/>
      <c r="III44" s="636"/>
      <c r="IIJ44" s="636"/>
      <c r="IIK44" s="636"/>
      <c r="IIL44" s="636"/>
      <c r="IIM44" s="636"/>
      <c r="IIN44" s="636"/>
      <c r="IIO44" s="636"/>
      <c r="IIP44" s="636"/>
      <c r="IIQ44" s="636"/>
      <c r="IIR44" s="636"/>
      <c r="IIS44" s="636"/>
      <c r="IIT44" s="636"/>
      <c r="IIU44" s="636"/>
      <c r="IIV44" s="636"/>
      <c r="IIW44" s="636"/>
      <c r="IIX44" s="636"/>
      <c r="IIY44" s="636"/>
      <c r="IIZ44" s="636"/>
      <c r="IJA44" s="636"/>
      <c r="IJB44" s="636"/>
      <c r="IJC44" s="636"/>
      <c r="IJD44" s="636"/>
      <c r="IJE44" s="636"/>
      <c r="IJF44" s="636"/>
      <c r="IJG44" s="636"/>
      <c r="IJH44" s="636"/>
      <c r="IJI44" s="636"/>
      <c r="IJJ44" s="636"/>
      <c r="IJK44" s="636"/>
      <c r="IJL44" s="636"/>
      <c r="IJM44" s="636"/>
      <c r="IJN44" s="636"/>
      <c r="IJO44" s="636"/>
      <c r="IJP44" s="636"/>
      <c r="IJQ44" s="636"/>
      <c r="IJR44" s="636"/>
      <c r="IJS44" s="636"/>
      <c r="IJT44" s="636"/>
      <c r="IJU44" s="636"/>
      <c r="IJV44" s="636"/>
      <c r="IJW44" s="636"/>
      <c r="IJX44" s="636"/>
      <c r="IJY44" s="636"/>
      <c r="IJZ44" s="636"/>
      <c r="IKA44" s="636"/>
      <c r="IKB44" s="636"/>
      <c r="IKC44" s="636"/>
      <c r="IKD44" s="636"/>
      <c r="IKE44" s="636"/>
      <c r="IKF44" s="636"/>
      <c r="IKG44" s="636"/>
      <c r="IKH44" s="636"/>
      <c r="IKI44" s="636"/>
      <c r="IKJ44" s="636"/>
      <c r="IKK44" s="636"/>
      <c r="IKL44" s="636"/>
      <c r="IKM44" s="636"/>
      <c r="IKN44" s="636"/>
      <c r="IKO44" s="636"/>
      <c r="IKP44" s="636"/>
      <c r="IKQ44" s="636"/>
      <c r="IKR44" s="636"/>
      <c r="IKS44" s="636"/>
      <c r="IKT44" s="636"/>
      <c r="IKU44" s="636"/>
      <c r="IKV44" s="636"/>
      <c r="IKW44" s="636"/>
      <c r="IKX44" s="636"/>
      <c r="IKY44" s="636"/>
      <c r="IKZ44" s="636"/>
      <c r="ILA44" s="636"/>
      <c r="ILB44" s="636"/>
      <c r="ILC44" s="636"/>
      <c r="ILD44" s="636"/>
      <c r="ILE44" s="636"/>
      <c r="ILF44" s="636"/>
      <c r="ILG44" s="636"/>
      <c r="ILH44" s="636"/>
      <c r="ILI44" s="636"/>
      <c r="ILJ44" s="636"/>
      <c r="ILK44" s="636"/>
      <c r="ILL44" s="636"/>
      <c r="ILM44" s="636"/>
      <c r="ILN44" s="636"/>
      <c r="ILO44" s="636"/>
      <c r="ILP44" s="636"/>
      <c r="ILQ44" s="636"/>
      <c r="ILR44" s="636"/>
      <c r="ILS44" s="636"/>
      <c r="ILT44" s="636"/>
      <c r="ILU44" s="636"/>
      <c r="ILV44" s="636"/>
      <c r="ILW44" s="636"/>
      <c r="ILX44" s="636"/>
      <c r="ILY44" s="636"/>
      <c r="ILZ44" s="636"/>
      <c r="IMA44" s="636"/>
      <c r="IMB44" s="636"/>
      <c r="IMC44" s="636"/>
      <c r="IMD44" s="636"/>
      <c r="IME44" s="636"/>
      <c r="IMF44" s="636"/>
      <c r="IMG44" s="636"/>
      <c r="IMH44" s="636"/>
      <c r="IMI44" s="636"/>
      <c r="IMJ44" s="636"/>
      <c r="IMK44" s="636"/>
      <c r="IML44" s="636"/>
      <c r="IMM44" s="636"/>
      <c r="IMN44" s="636"/>
      <c r="IMO44" s="636"/>
      <c r="IMP44" s="636"/>
      <c r="IMQ44" s="636"/>
      <c r="IMR44" s="636"/>
      <c r="IMS44" s="636"/>
      <c r="IMT44" s="636"/>
      <c r="IMU44" s="636"/>
      <c r="IMV44" s="636"/>
      <c r="IMW44" s="636"/>
      <c r="IMX44" s="636"/>
      <c r="IMY44" s="636"/>
      <c r="IMZ44" s="636"/>
      <c r="INA44" s="636"/>
      <c r="INB44" s="636"/>
      <c r="INC44" s="636"/>
      <c r="IND44" s="636"/>
      <c r="INE44" s="636"/>
      <c r="INF44" s="636"/>
      <c r="ING44" s="636"/>
      <c r="INH44" s="636"/>
      <c r="INI44" s="636"/>
      <c r="INJ44" s="636"/>
      <c r="INK44" s="636"/>
      <c r="INL44" s="636"/>
      <c r="INM44" s="636"/>
      <c r="INN44" s="636"/>
      <c r="INO44" s="636"/>
      <c r="INP44" s="636"/>
      <c r="INQ44" s="636"/>
      <c r="INR44" s="636"/>
      <c r="INS44" s="636"/>
      <c r="INT44" s="636"/>
      <c r="INU44" s="636"/>
      <c r="INV44" s="636"/>
      <c r="INW44" s="636"/>
      <c r="INX44" s="636"/>
      <c r="INY44" s="636"/>
      <c r="INZ44" s="636"/>
      <c r="IOA44" s="636"/>
      <c r="IOB44" s="636"/>
      <c r="IOC44" s="636"/>
      <c r="IOD44" s="636"/>
      <c r="IOE44" s="636"/>
      <c r="IOF44" s="636"/>
      <c r="IOG44" s="636"/>
      <c r="IOH44" s="636"/>
      <c r="IOI44" s="636"/>
      <c r="IOJ44" s="636"/>
      <c r="IOK44" s="636"/>
      <c r="IOL44" s="636"/>
      <c r="IOM44" s="636"/>
      <c r="ION44" s="636"/>
      <c r="IOO44" s="636"/>
      <c r="IOP44" s="636"/>
      <c r="IOQ44" s="636"/>
      <c r="IOR44" s="636"/>
      <c r="IOS44" s="636"/>
      <c r="IOT44" s="636"/>
      <c r="IOU44" s="636"/>
      <c r="IOV44" s="636"/>
      <c r="IOW44" s="636"/>
      <c r="IOX44" s="636"/>
      <c r="IOY44" s="636"/>
      <c r="IOZ44" s="636"/>
      <c r="IPA44" s="636"/>
      <c r="IPB44" s="636"/>
      <c r="IPC44" s="636"/>
      <c r="IPD44" s="636"/>
      <c r="IPE44" s="636"/>
      <c r="IPF44" s="636"/>
      <c r="IPG44" s="636"/>
      <c r="IPH44" s="636"/>
      <c r="IPI44" s="636"/>
      <c r="IPJ44" s="636"/>
      <c r="IPK44" s="636"/>
      <c r="IPL44" s="636"/>
      <c r="IPM44" s="636"/>
      <c r="IPN44" s="636"/>
      <c r="IPO44" s="636"/>
      <c r="IPP44" s="636"/>
      <c r="IPQ44" s="636"/>
      <c r="IPR44" s="636"/>
      <c r="IPS44" s="636"/>
      <c r="IPT44" s="636"/>
      <c r="IPU44" s="636"/>
      <c r="IPV44" s="636"/>
      <c r="IPW44" s="636"/>
      <c r="IPX44" s="636"/>
      <c r="IPY44" s="636"/>
      <c r="IPZ44" s="636"/>
      <c r="IQA44" s="636"/>
      <c r="IQB44" s="636"/>
      <c r="IQC44" s="636"/>
      <c r="IQD44" s="636"/>
      <c r="IQE44" s="636"/>
      <c r="IQF44" s="636"/>
      <c r="IQG44" s="636"/>
      <c r="IQH44" s="636"/>
      <c r="IQI44" s="636"/>
      <c r="IQJ44" s="636"/>
      <c r="IQK44" s="636"/>
      <c r="IQL44" s="636"/>
      <c r="IQM44" s="636"/>
      <c r="IQN44" s="636"/>
      <c r="IQO44" s="636"/>
      <c r="IQP44" s="636"/>
      <c r="IQQ44" s="636"/>
      <c r="IQR44" s="636"/>
      <c r="IQS44" s="636"/>
      <c r="IQT44" s="636"/>
      <c r="IQU44" s="636"/>
      <c r="IQV44" s="636"/>
      <c r="IQW44" s="636"/>
      <c r="IQX44" s="636"/>
      <c r="IQY44" s="636"/>
      <c r="IQZ44" s="636"/>
      <c r="IRA44" s="636"/>
      <c r="IRB44" s="636"/>
      <c r="IRC44" s="636"/>
      <c r="IRD44" s="636"/>
      <c r="IRE44" s="636"/>
      <c r="IRF44" s="636"/>
      <c r="IRG44" s="636"/>
      <c r="IRH44" s="636"/>
      <c r="IRI44" s="636"/>
      <c r="IRJ44" s="636"/>
      <c r="IRK44" s="636"/>
      <c r="IRL44" s="636"/>
      <c r="IRM44" s="636"/>
      <c r="IRN44" s="636"/>
      <c r="IRO44" s="636"/>
      <c r="IRP44" s="636"/>
      <c r="IRQ44" s="636"/>
      <c r="IRR44" s="636"/>
      <c r="IRS44" s="636"/>
      <c r="IRT44" s="636"/>
      <c r="IRU44" s="636"/>
      <c r="IRV44" s="636"/>
      <c r="IRW44" s="636"/>
      <c r="IRX44" s="636"/>
      <c r="IRY44" s="636"/>
      <c r="IRZ44" s="636"/>
      <c r="ISA44" s="636"/>
      <c r="ISB44" s="636"/>
      <c r="ISC44" s="636"/>
      <c r="ISD44" s="636"/>
      <c r="ISE44" s="636"/>
      <c r="ISF44" s="636"/>
      <c r="ISG44" s="636"/>
      <c r="ISH44" s="636"/>
      <c r="ISI44" s="636"/>
      <c r="ISJ44" s="636"/>
      <c r="ISK44" s="636"/>
      <c r="ISL44" s="636"/>
      <c r="ISM44" s="636"/>
      <c r="ISN44" s="636"/>
      <c r="ISO44" s="636"/>
      <c r="ISP44" s="636"/>
      <c r="ISQ44" s="636"/>
      <c r="ISR44" s="636"/>
      <c r="ISS44" s="636"/>
      <c r="IST44" s="636"/>
      <c r="ISU44" s="636"/>
      <c r="ISV44" s="636"/>
      <c r="ISW44" s="636"/>
      <c r="ISX44" s="636"/>
      <c r="ISY44" s="636"/>
      <c r="ISZ44" s="636"/>
      <c r="ITA44" s="636"/>
      <c r="ITB44" s="636"/>
      <c r="ITC44" s="636"/>
      <c r="ITD44" s="636"/>
      <c r="ITE44" s="636"/>
      <c r="ITF44" s="636"/>
      <c r="ITG44" s="636"/>
      <c r="ITH44" s="636"/>
      <c r="ITI44" s="636"/>
      <c r="ITJ44" s="636"/>
      <c r="ITK44" s="636"/>
      <c r="ITL44" s="636"/>
      <c r="ITM44" s="636"/>
      <c r="ITN44" s="636"/>
      <c r="ITO44" s="636"/>
      <c r="ITP44" s="636"/>
      <c r="ITQ44" s="636"/>
      <c r="ITR44" s="636"/>
      <c r="ITS44" s="636"/>
      <c r="ITT44" s="636"/>
      <c r="ITU44" s="636"/>
      <c r="ITV44" s="636"/>
      <c r="ITW44" s="636"/>
      <c r="ITX44" s="636"/>
      <c r="ITY44" s="636"/>
      <c r="ITZ44" s="636"/>
      <c r="IUA44" s="636"/>
      <c r="IUB44" s="636"/>
      <c r="IUC44" s="636"/>
      <c r="IUD44" s="636"/>
      <c r="IUE44" s="636"/>
      <c r="IUF44" s="636"/>
      <c r="IUG44" s="636"/>
      <c r="IUH44" s="636"/>
      <c r="IUI44" s="636"/>
      <c r="IUJ44" s="636"/>
      <c r="IUK44" s="636"/>
      <c r="IUL44" s="636"/>
      <c r="IUM44" s="636"/>
      <c r="IUN44" s="636"/>
      <c r="IUO44" s="636"/>
      <c r="IUP44" s="636"/>
      <c r="IUQ44" s="636"/>
      <c r="IUR44" s="636"/>
      <c r="IUS44" s="636"/>
      <c r="IUT44" s="636"/>
      <c r="IUU44" s="636"/>
      <c r="IUV44" s="636"/>
      <c r="IUW44" s="636"/>
      <c r="IUX44" s="636"/>
      <c r="IUY44" s="636"/>
      <c r="IUZ44" s="636"/>
      <c r="IVA44" s="636"/>
      <c r="IVB44" s="636"/>
      <c r="IVC44" s="636"/>
      <c r="IVD44" s="636"/>
      <c r="IVE44" s="636"/>
      <c r="IVF44" s="636"/>
      <c r="IVG44" s="636"/>
      <c r="IVH44" s="636"/>
      <c r="IVI44" s="636"/>
      <c r="IVJ44" s="636"/>
      <c r="IVK44" s="636"/>
      <c r="IVL44" s="636"/>
      <c r="IVM44" s="636"/>
      <c r="IVN44" s="636"/>
      <c r="IVO44" s="636"/>
      <c r="IVP44" s="636"/>
      <c r="IVQ44" s="636"/>
      <c r="IVR44" s="636"/>
      <c r="IVS44" s="636"/>
      <c r="IVT44" s="636"/>
      <c r="IVU44" s="636"/>
      <c r="IVV44" s="636"/>
      <c r="IVW44" s="636"/>
      <c r="IVX44" s="636"/>
      <c r="IVY44" s="636"/>
      <c r="IVZ44" s="636"/>
      <c r="IWA44" s="636"/>
      <c r="IWB44" s="636"/>
      <c r="IWC44" s="636"/>
      <c r="IWD44" s="636"/>
      <c r="IWE44" s="636"/>
      <c r="IWF44" s="636"/>
      <c r="IWG44" s="636"/>
      <c r="IWH44" s="636"/>
      <c r="IWI44" s="636"/>
      <c r="IWJ44" s="636"/>
      <c r="IWK44" s="636"/>
      <c r="IWL44" s="636"/>
      <c r="IWM44" s="636"/>
      <c r="IWN44" s="636"/>
      <c r="IWO44" s="636"/>
      <c r="IWP44" s="636"/>
      <c r="IWQ44" s="636"/>
      <c r="IWR44" s="636"/>
      <c r="IWS44" s="636"/>
      <c r="IWT44" s="636"/>
      <c r="IWU44" s="636"/>
      <c r="IWV44" s="636"/>
      <c r="IWW44" s="636"/>
      <c r="IWX44" s="636"/>
      <c r="IWY44" s="636"/>
      <c r="IWZ44" s="636"/>
      <c r="IXA44" s="636"/>
      <c r="IXB44" s="636"/>
      <c r="IXC44" s="636"/>
      <c r="IXD44" s="636"/>
      <c r="IXE44" s="636"/>
      <c r="IXF44" s="636"/>
      <c r="IXG44" s="636"/>
      <c r="IXH44" s="636"/>
      <c r="IXI44" s="636"/>
      <c r="IXJ44" s="636"/>
      <c r="IXK44" s="636"/>
      <c r="IXL44" s="636"/>
      <c r="IXM44" s="636"/>
      <c r="IXN44" s="636"/>
      <c r="IXO44" s="636"/>
      <c r="IXP44" s="636"/>
      <c r="IXQ44" s="636"/>
      <c r="IXR44" s="636"/>
      <c r="IXS44" s="636"/>
      <c r="IXT44" s="636"/>
      <c r="IXU44" s="636"/>
      <c r="IXV44" s="636"/>
      <c r="IXW44" s="636"/>
      <c r="IXX44" s="636"/>
      <c r="IXY44" s="636"/>
      <c r="IXZ44" s="636"/>
      <c r="IYA44" s="636"/>
      <c r="IYB44" s="636"/>
      <c r="IYC44" s="636"/>
      <c r="IYD44" s="636"/>
      <c r="IYE44" s="636"/>
      <c r="IYF44" s="636"/>
      <c r="IYG44" s="636"/>
      <c r="IYH44" s="636"/>
      <c r="IYI44" s="636"/>
      <c r="IYJ44" s="636"/>
      <c r="IYK44" s="636"/>
      <c r="IYL44" s="636"/>
      <c r="IYM44" s="636"/>
      <c r="IYN44" s="636"/>
      <c r="IYO44" s="636"/>
      <c r="IYP44" s="636"/>
      <c r="IYQ44" s="636"/>
      <c r="IYR44" s="636"/>
      <c r="IYS44" s="636"/>
      <c r="IYT44" s="636"/>
      <c r="IYU44" s="636"/>
      <c r="IYV44" s="636"/>
      <c r="IYW44" s="636"/>
      <c r="IYX44" s="636"/>
      <c r="IYY44" s="636"/>
      <c r="IYZ44" s="636"/>
      <c r="IZA44" s="636"/>
      <c r="IZB44" s="636"/>
      <c r="IZC44" s="636"/>
      <c r="IZD44" s="636"/>
      <c r="IZE44" s="636"/>
      <c r="IZF44" s="636"/>
      <c r="IZG44" s="636"/>
      <c r="IZH44" s="636"/>
      <c r="IZI44" s="636"/>
      <c r="IZJ44" s="636"/>
      <c r="IZK44" s="636"/>
      <c r="IZL44" s="636"/>
      <c r="IZM44" s="636"/>
      <c r="IZN44" s="636"/>
      <c r="IZO44" s="636"/>
      <c r="IZP44" s="636"/>
      <c r="IZQ44" s="636"/>
      <c r="IZR44" s="636"/>
      <c r="IZS44" s="636"/>
      <c r="IZT44" s="636"/>
      <c r="IZU44" s="636"/>
      <c r="IZV44" s="636"/>
      <c r="IZW44" s="636"/>
      <c r="IZX44" s="636"/>
      <c r="IZY44" s="636"/>
      <c r="IZZ44" s="636"/>
      <c r="JAA44" s="636"/>
      <c r="JAB44" s="636"/>
      <c r="JAC44" s="636"/>
      <c r="JAD44" s="636"/>
      <c r="JAE44" s="636"/>
      <c r="JAF44" s="636"/>
      <c r="JAG44" s="636"/>
      <c r="JAH44" s="636"/>
      <c r="JAI44" s="636"/>
      <c r="JAJ44" s="636"/>
      <c r="JAK44" s="636"/>
      <c r="JAL44" s="636"/>
      <c r="JAM44" s="636"/>
      <c r="JAN44" s="636"/>
      <c r="JAO44" s="636"/>
      <c r="JAP44" s="636"/>
      <c r="JAQ44" s="636"/>
      <c r="JAR44" s="636"/>
      <c r="JAS44" s="636"/>
      <c r="JAT44" s="636"/>
      <c r="JAU44" s="636"/>
      <c r="JAV44" s="636"/>
      <c r="JAW44" s="636"/>
      <c r="JAX44" s="636"/>
      <c r="JAY44" s="636"/>
      <c r="JAZ44" s="636"/>
      <c r="JBA44" s="636"/>
      <c r="JBB44" s="636"/>
      <c r="JBC44" s="636"/>
      <c r="JBD44" s="636"/>
      <c r="JBE44" s="636"/>
      <c r="JBF44" s="636"/>
      <c r="JBG44" s="636"/>
      <c r="JBH44" s="636"/>
      <c r="JBI44" s="636"/>
      <c r="JBJ44" s="636"/>
      <c r="JBK44" s="636"/>
      <c r="JBL44" s="636"/>
      <c r="JBM44" s="636"/>
      <c r="JBN44" s="636"/>
      <c r="JBO44" s="636"/>
      <c r="JBP44" s="636"/>
      <c r="JBQ44" s="636"/>
      <c r="JBR44" s="636"/>
      <c r="JBS44" s="636"/>
      <c r="JBT44" s="636"/>
      <c r="JBU44" s="636"/>
      <c r="JBV44" s="636"/>
      <c r="JBW44" s="636"/>
      <c r="JBX44" s="636"/>
      <c r="JBY44" s="636"/>
      <c r="JBZ44" s="636"/>
      <c r="JCA44" s="636"/>
      <c r="JCB44" s="636"/>
      <c r="JCC44" s="636"/>
      <c r="JCD44" s="636"/>
      <c r="JCE44" s="636"/>
      <c r="JCF44" s="636"/>
      <c r="JCG44" s="636"/>
      <c r="JCH44" s="636"/>
      <c r="JCI44" s="636"/>
      <c r="JCJ44" s="636"/>
      <c r="JCK44" s="636"/>
      <c r="JCL44" s="636"/>
      <c r="JCM44" s="636"/>
      <c r="JCN44" s="636"/>
      <c r="JCO44" s="636"/>
      <c r="JCP44" s="636"/>
      <c r="JCQ44" s="636"/>
      <c r="JCR44" s="636"/>
      <c r="JCS44" s="636"/>
      <c r="JCT44" s="636"/>
      <c r="JCU44" s="636"/>
      <c r="JCV44" s="636"/>
      <c r="JCW44" s="636"/>
      <c r="JCX44" s="636"/>
      <c r="JCY44" s="636"/>
      <c r="JCZ44" s="636"/>
      <c r="JDA44" s="636"/>
      <c r="JDB44" s="636"/>
      <c r="JDC44" s="636"/>
      <c r="JDD44" s="636"/>
      <c r="JDE44" s="636"/>
      <c r="JDF44" s="636"/>
      <c r="JDG44" s="636"/>
      <c r="JDH44" s="636"/>
      <c r="JDI44" s="636"/>
      <c r="JDJ44" s="636"/>
      <c r="JDK44" s="636"/>
      <c r="JDL44" s="636"/>
      <c r="JDM44" s="636"/>
      <c r="JDN44" s="636"/>
      <c r="JDO44" s="636"/>
      <c r="JDP44" s="636"/>
      <c r="JDQ44" s="636"/>
      <c r="JDR44" s="636"/>
      <c r="JDS44" s="636"/>
      <c r="JDT44" s="636"/>
      <c r="JDU44" s="636"/>
      <c r="JDV44" s="636"/>
      <c r="JDW44" s="636"/>
      <c r="JDX44" s="636"/>
      <c r="JDY44" s="636"/>
      <c r="JDZ44" s="636"/>
      <c r="JEA44" s="636"/>
      <c r="JEB44" s="636"/>
      <c r="JEC44" s="636"/>
      <c r="JED44" s="636"/>
      <c r="JEE44" s="636"/>
      <c r="JEF44" s="636"/>
      <c r="JEG44" s="636"/>
      <c r="JEH44" s="636"/>
      <c r="JEI44" s="636"/>
      <c r="JEJ44" s="636"/>
      <c r="JEK44" s="636"/>
      <c r="JEL44" s="636"/>
      <c r="JEM44" s="636"/>
      <c r="JEN44" s="636"/>
      <c r="JEO44" s="636"/>
      <c r="JEP44" s="636"/>
      <c r="JEQ44" s="636"/>
      <c r="JER44" s="636"/>
      <c r="JES44" s="636"/>
      <c r="JET44" s="636"/>
      <c r="JEU44" s="636"/>
      <c r="JEV44" s="636"/>
      <c r="JEW44" s="636"/>
      <c r="JEX44" s="636"/>
      <c r="JEY44" s="636"/>
      <c r="JEZ44" s="636"/>
      <c r="JFA44" s="636"/>
      <c r="JFB44" s="636"/>
      <c r="JFC44" s="636"/>
      <c r="JFD44" s="636"/>
      <c r="JFE44" s="636"/>
      <c r="JFF44" s="636"/>
      <c r="JFG44" s="636"/>
      <c r="JFH44" s="636"/>
      <c r="JFI44" s="636"/>
      <c r="JFJ44" s="636"/>
      <c r="JFK44" s="636"/>
      <c r="JFL44" s="636"/>
      <c r="JFM44" s="636"/>
      <c r="JFN44" s="636"/>
      <c r="JFO44" s="636"/>
      <c r="JFP44" s="636"/>
      <c r="JFQ44" s="636"/>
      <c r="JFR44" s="636"/>
      <c r="JFS44" s="636"/>
      <c r="JFT44" s="636"/>
      <c r="JFU44" s="636"/>
      <c r="JFV44" s="636"/>
      <c r="JFW44" s="636"/>
      <c r="JFX44" s="636"/>
      <c r="JFY44" s="636"/>
      <c r="JFZ44" s="636"/>
      <c r="JGA44" s="636"/>
      <c r="JGB44" s="636"/>
      <c r="JGC44" s="636"/>
      <c r="JGD44" s="636"/>
      <c r="JGE44" s="636"/>
      <c r="JGF44" s="636"/>
      <c r="JGG44" s="636"/>
      <c r="JGH44" s="636"/>
      <c r="JGI44" s="636"/>
      <c r="JGJ44" s="636"/>
      <c r="JGK44" s="636"/>
      <c r="JGL44" s="636"/>
      <c r="JGM44" s="636"/>
      <c r="JGN44" s="636"/>
      <c r="JGO44" s="636"/>
      <c r="JGP44" s="636"/>
      <c r="JGQ44" s="636"/>
      <c r="JGR44" s="636"/>
      <c r="JGS44" s="636"/>
      <c r="JGT44" s="636"/>
      <c r="JGU44" s="636"/>
      <c r="JGV44" s="636"/>
      <c r="JGW44" s="636"/>
      <c r="JGX44" s="636"/>
      <c r="JGY44" s="636"/>
      <c r="JGZ44" s="636"/>
      <c r="JHA44" s="636"/>
      <c r="JHB44" s="636"/>
      <c r="JHC44" s="636"/>
      <c r="JHD44" s="636"/>
      <c r="JHE44" s="636"/>
      <c r="JHF44" s="636"/>
      <c r="JHG44" s="636"/>
      <c r="JHH44" s="636"/>
      <c r="JHI44" s="636"/>
      <c r="JHJ44" s="636"/>
      <c r="JHK44" s="636"/>
      <c r="JHL44" s="636"/>
      <c r="JHM44" s="636"/>
      <c r="JHN44" s="636"/>
      <c r="JHO44" s="636"/>
      <c r="JHP44" s="636"/>
      <c r="JHQ44" s="636"/>
      <c r="JHR44" s="636"/>
      <c r="JHS44" s="636"/>
      <c r="JHT44" s="636"/>
      <c r="JHU44" s="636"/>
      <c r="JHV44" s="636"/>
      <c r="JHW44" s="636"/>
      <c r="JHX44" s="636"/>
      <c r="JHY44" s="636"/>
      <c r="JHZ44" s="636"/>
      <c r="JIA44" s="636"/>
      <c r="JIB44" s="636"/>
      <c r="JIC44" s="636"/>
      <c r="JID44" s="636"/>
      <c r="JIE44" s="636"/>
      <c r="JIF44" s="636"/>
      <c r="JIG44" s="636"/>
      <c r="JIH44" s="636"/>
      <c r="JII44" s="636"/>
      <c r="JIJ44" s="636"/>
      <c r="JIK44" s="636"/>
      <c r="JIL44" s="636"/>
      <c r="JIM44" s="636"/>
      <c r="JIN44" s="636"/>
      <c r="JIO44" s="636"/>
      <c r="JIP44" s="636"/>
      <c r="JIQ44" s="636"/>
      <c r="JIR44" s="636"/>
      <c r="JIS44" s="636"/>
      <c r="JIT44" s="636"/>
      <c r="JIU44" s="636"/>
      <c r="JIV44" s="636"/>
      <c r="JIW44" s="636"/>
      <c r="JIX44" s="636"/>
      <c r="JIY44" s="636"/>
      <c r="JIZ44" s="636"/>
      <c r="JJA44" s="636"/>
      <c r="JJB44" s="636"/>
      <c r="JJC44" s="636"/>
      <c r="JJD44" s="636"/>
      <c r="JJE44" s="636"/>
      <c r="JJF44" s="636"/>
      <c r="JJG44" s="636"/>
      <c r="JJH44" s="636"/>
      <c r="JJI44" s="636"/>
      <c r="JJJ44" s="636"/>
      <c r="JJK44" s="636"/>
      <c r="JJL44" s="636"/>
      <c r="JJM44" s="636"/>
      <c r="JJN44" s="636"/>
      <c r="JJO44" s="636"/>
      <c r="JJP44" s="636"/>
      <c r="JJQ44" s="636"/>
      <c r="JJR44" s="636"/>
      <c r="JJS44" s="636"/>
      <c r="JJT44" s="636"/>
      <c r="JJU44" s="636"/>
      <c r="JJV44" s="636"/>
      <c r="JJW44" s="636"/>
      <c r="JJX44" s="636"/>
      <c r="JJY44" s="636"/>
      <c r="JJZ44" s="636"/>
      <c r="JKA44" s="636"/>
      <c r="JKB44" s="636"/>
      <c r="JKC44" s="636"/>
      <c r="JKD44" s="636"/>
      <c r="JKE44" s="636"/>
      <c r="JKF44" s="636"/>
      <c r="JKG44" s="636"/>
      <c r="JKH44" s="636"/>
      <c r="JKI44" s="636"/>
      <c r="JKJ44" s="636"/>
      <c r="JKK44" s="636"/>
      <c r="JKL44" s="636"/>
      <c r="JKM44" s="636"/>
      <c r="JKN44" s="636"/>
      <c r="JKO44" s="636"/>
      <c r="JKP44" s="636"/>
      <c r="JKQ44" s="636"/>
      <c r="JKR44" s="636"/>
      <c r="JKS44" s="636"/>
      <c r="JKT44" s="636"/>
      <c r="JKU44" s="636"/>
      <c r="JKV44" s="636"/>
      <c r="JKW44" s="636"/>
      <c r="JKX44" s="636"/>
      <c r="JKY44" s="636"/>
      <c r="JKZ44" s="636"/>
      <c r="JLA44" s="636"/>
      <c r="JLB44" s="636"/>
      <c r="JLC44" s="636"/>
      <c r="JLD44" s="636"/>
      <c r="JLE44" s="636"/>
      <c r="JLF44" s="636"/>
      <c r="JLG44" s="636"/>
      <c r="JLH44" s="636"/>
      <c r="JLI44" s="636"/>
      <c r="JLJ44" s="636"/>
      <c r="JLK44" s="636"/>
      <c r="JLL44" s="636"/>
      <c r="JLM44" s="636"/>
      <c r="JLN44" s="636"/>
      <c r="JLO44" s="636"/>
      <c r="JLP44" s="636"/>
      <c r="JLQ44" s="636"/>
      <c r="JLR44" s="636"/>
      <c r="JLS44" s="636"/>
      <c r="JLT44" s="636"/>
      <c r="JLU44" s="636"/>
      <c r="JLV44" s="636"/>
      <c r="JLW44" s="636"/>
      <c r="JLX44" s="636"/>
      <c r="JLY44" s="636"/>
      <c r="JLZ44" s="636"/>
      <c r="JMA44" s="636"/>
      <c r="JMB44" s="636"/>
      <c r="JMC44" s="636"/>
      <c r="JMD44" s="636"/>
      <c r="JME44" s="636"/>
      <c r="JMF44" s="636"/>
      <c r="JMG44" s="636"/>
      <c r="JMH44" s="636"/>
      <c r="JMI44" s="636"/>
      <c r="JMJ44" s="636"/>
      <c r="JMK44" s="636"/>
      <c r="JML44" s="636"/>
      <c r="JMM44" s="636"/>
      <c r="JMN44" s="636"/>
      <c r="JMO44" s="636"/>
      <c r="JMP44" s="636"/>
      <c r="JMQ44" s="636"/>
      <c r="JMR44" s="636"/>
      <c r="JMS44" s="636"/>
      <c r="JMT44" s="636"/>
      <c r="JMU44" s="636"/>
      <c r="JMV44" s="636"/>
      <c r="JMW44" s="636"/>
      <c r="JMX44" s="636"/>
      <c r="JMY44" s="636"/>
      <c r="JMZ44" s="636"/>
      <c r="JNA44" s="636"/>
      <c r="JNB44" s="636"/>
      <c r="JNC44" s="636"/>
      <c r="JND44" s="636"/>
      <c r="JNE44" s="636"/>
      <c r="JNF44" s="636"/>
      <c r="JNG44" s="636"/>
      <c r="JNH44" s="636"/>
      <c r="JNI44" s="636"/>
      <c r="JNJ44" s="636"/>
      <c r="JNK44" s="636"/>
      <c r="JNL44" s="636"/>
      <c r="JNM44" s="636"/>
      <c r="JNN44" s="636"/>
      <c r="JNO44" s="636"/>
      <c r="JNP44" s="636"/>
      <c r="JNQ44" s="636"/>
      <c r="JNR44" s="636"/>
      <c r="JNS44" s="636"/>
      <c r="JNT44" s="636"/>
      <c r="JNU44" s="636"/>
      <c r="JNV44" s="636"/>
      <c r="JNW44" s="636"/>
      <c r="JNX44" s="636"/>
      <c r="JNY44" s="636"/>
      <c r="JNZ44" s="636"/>
      <c r="JOA44" s="636"/>
      <c r="JOB44" s="636"/>
      <c r="JOC44" s="636"/>
      <c r="JOD44" s="636"/>
      <c r="JOE44" s="636"/>
      <c r="JOF44" s="636"/>
      <c r="JOG44" s="636"/>
      <c r="JOH44" s="636"/>
      <c r="JOI44" s="636"/>
      <c r="JOJ44" s="636"/>
      <c r="JOK44" s="636"/>
      <c r="JOL44" s="636"/>
      <c r="JOM44" s="636"/>
      <c r="JON44" s="636"/>
      <c r="JOO44" s="636"/>
      <c r="JOP44" s="636"/>
      <c r="JOQ44" s="636"/>
      <c r="JOR44" s="636"/>
      <c r="JOS44" s="636"/>
      <c r="JOT44" s="636"/>
      <c r="JOU44" s="636"/>
      <c r="JOV44" s="636"/>
      <c r="JOW44" s="636"/>
      <c r="JOX44" s="636"/>
      <c r="JOY44" s="636"/>
      <c r="JOZ44" s="636"/>
      <c r="JPA44" s="636"/>
      <c r="JPB44" s="636"/>
      <c r="JPC44" s="636"/>
      <c r="JPD44" s="636"/>
      <c r="JPE44" s="636"/>
      <c r="JPF44" s="636"/>
      <c r="JPG44" s="636"/>
      <c r="JPH44" s="636"/>
      <c r="JPI44" s="636"/>
      <c r="JPJ44" s="636"/>
      <c r="JPK44" s="636"/>
      <c r="JPL44" s="636"/>
      <c r="JPM44" s="636"/>
      <c r="JPN44" s="636"/>
      <c r="JPO44" s="636"/>
      <c r="JPP44" s="636"/>
      <c r="JPQ44" s="636"/>
      <c r="JPR44" s="636"/>
      <c r="JPS44" s="636"/>
      <c r="JPT44" s="636"/>
      <c r="JPU44" s="636"/>
      <c r="JPV44" s="636"/>
      <c r="JPW44" s="636"/>
      <c r="JPX44" s="636"/>
      <c r="JPY44" s="636"/>
      <c r="JPZ44" s="636"/>
      <c r="JQA44" s="636"/>
      <c r="JQB44" s="636"/>
      <c r="JQC44" s="636"/>
      <c r="JQD44" s="636"/>
      <c r="JQE44" s="636"/>
      <c r="JQF44" s="636"/>
      <c r="JQG44" s="636"/>
      <c r="JQH44" s="636"/>
      <c r="JQI44" s="636"/>
      <c r="JQJ44" s="636"/>
      <c r="JQK44" s="636"/>
      <c r="JQL44" s="636"/>
      <c r="JQM44" s="636"/>
      <c r="JQN44" s="636"/>
      <c r="JQO44" s="636"/>
      <c r="JQP44" s="636"/>
      <c r="JQQ44" s="636"/>
      <c r="JQR44" s="636"/>
      <c r="JQS44" s="636"/>
      <c r="JQT44" s="636"/>
      <c r="JQU44" s="636"/>
      <c r="JQV44" s="636"/>
      <c r="JQW44" s="636"/>
      <c r="JQX44" s="636"/>
      <c r="JQY44" s="636"/>
      <c r="JQZ44" s="636"/>
      <c r="JRA44" s="636"/>
      <c r="JRB44" s="636"/>
      <c r="JRC44" s="636"/>
      <c r="JRD44" s="636"/>
      <c r="JRE44" s="636"/>
      <c r="JRF44" s="636"/>
      <c r="JRG44" s="636"/>
      <c r="JRH44" s="636"/>
      <c r="JRI44" s="636"/>
      <c r="JRJ44" s="636"/>
      <c r="JRK44" s="636"/>
      <c r="JRL44" s="636"/>
      <c r="JRM44" s="636"/>
      <c r="JRN44" s="636"/>
      <c r="JRO44" s="636"/>
      <c r="JRP44" s="636"/>
      <c r="JRQ44" s="636"/>
      <c r="JRR44" s="636"/>
      <c r="JRS44" s="636"/>
      <c r="JRT44" s="636"/>
      <c r="JRU44" s="636"/>
      <c r="JRV44" s="636"/>
      <c r="JRW44" s="636"/>
      <c r="JRX44" s="636"/>
      <c r="JRY44" s="636"/>
      <c r="JRZ44" s="636"/>
      <c r="JSA44" s="636"/>
      <c r="JSB44" s="636"/>
      <c r="JSC44" s="636"/>
      <c r="JSD44" s="636"/>
      <c r="JSE44" s="636"/>
      <c r="JSF44" s="636"/>
      <c r="JSG44" s="636"/>
      <c r="JSH44" s="636"/>
      <c r="JSI44" s="636"/>
      <c r="JSJ44" s="636"/>
      <c r="JSK44" s="636"/>
      <c r="JSL44" s="636"/>
      <c r="JSM44" s="636"/>
      <c r="JSN44" s="636"/>
      <c r="JSO44" s="636"/>
      <c r="JSP44" s="636"/>
      <c r="JSQ44" s="636"/>
      <c r="JSR44" s="636"/>
      <c r="JSS44" s="636"/>
      <c r="JST44" s="636"/>
      <c r="JSU44" s="636"/>
      <c r="JSV44" s="636"/>
      <c r="JSW44" s="636"/>
      <c r="JSX44" s="636"/>
      <c r="JSY44" s="636"/>
      <c r="JSZ44" s="636"/>
      <c r="JTA44" s="636"/>
      <c r="JTB44" s="636"/>
      <c r="JTC44" s="636"/>
      <c r="JTD44" s="636"/>
      <c r="JTE44" s="636"/>
      <c r="JTF44" s="636"/>
      <c r="JTG44" s="636"/>
      <c r="JTH44" s="636"/>
      <c r="JTI44" s="636"/>
      <c r="JTJ44" s="636"/>
      <c r="JTK44" s="636"/>
      <c r="JTL44" s="636"/>
      <c r="JTM44" s="636"/>
      <c r="JTN44" s="636"/>
      <c r="JTO44" s="636"/>
      <c r="JTP44" s="636"/>
      <c r="JTQ44" s="636"/>
      <c r="JTR44" s="636"/>
      <c r="JTS44" s="636"/>
      <c r="JTT44" s="636"/>
      <c r="JTU44" s="636"/>
      <c r="JTV44" s="636"/>
      <c r="JTW44" s="636"/>
      <c r="JTX44" s="636"/>
      <c r="JTY44" s="636"/>
      <c r="JTZ44" s="636"/>
      <c r="JUA44" s="636"/>
      <c r="JUB44" s="636"/>
      <c r="JUC44" s="636"/>
      <c r="JUD44" s="636"/>
      <c r="JUE44" s="636"/>
      <c r="JUF44" s="636"/>
      <c r="JUG44" s="636"/>
      <c r="JUH44" s="636"/>
      <c r="JUI44" s="636"/>
      <c r="JUJ44" s="636"/>
      <c r="JUK44" s="636"/>
      <c r="JUL44" s="636"/>
      <c r="JUM44" s="636"/>
      <c r="JUN44" s="636"/>
      <c r="JUO44" s="636"/>
      <c r="JUP44" s="636"/>
      <c r="JUQ44" s="636"/>
      <c r="JUR44" s="636"/>
      <c r="JUS44" s="636"/>
      <c r="JUT44" s="636"/>
      <c r="JUU44" s="636"/>
      <c r="JUV44" s="636"/>
      <c r="JUW44" s="636"/>
      <c r="JUX44" s="636"/>
      <c r="JUY44" s="636"/>
      <c r="JUZ44" s="636"/>
      <c r="JVA44" s="636"/>
      <c r="JVB44" s="636"/>
      <c r="JVC44" s="636"/>
      <c r="JVD44" s="636"/>
      <c r="JVE44" s="636"/>
      <c r="JVF44" s="636"/>
      <c r="JVG44" s="636"/>
      <c r="JVH44" s="636"/>
      <c r="JVI44" s="636"/>
      <c r="JVJ44" s="636"/>
      <c r="JVK44" s="636"/>
      <c r="JVL44" s="636"/>
      <c r="JVM44" s="636"/>
      <c r="JVN44" s="636"/>
      <c r="JVO44" s="636"/>
      <c r="JVP44" s="636"/>
      <c r="JVQ44" s="636"/>
      <c r="JVR44" s="636"/>
      <c r="JVS44" s="636"/>
      <c r="JVT44" s="636"/>
      <c r="JVU44" s="636"/>
      <c r="JVV44" s="636"/>
      <c r="JVW44" s="636"/>
      <c r="JVX44" s="636"/>
      <c r="JVY44" s="636"/>
      <c r="JVZ44" s="636"/>
      <c r="JWA44" s="636"/>
      <c r="JWB44" s="636"/>
      <c r="JWC44" s="636"/>
      <c r="JWD44" s="636"/>
      <c r="JWE44" s="636"/>
      <c r="JWF44" s="636"/>
      <c r="JWG44" s="636"/>
      <c r="JWH44" s="636"/>
      <c r="JWI44" s="636"/>
      <c r="JWJ44" s="636"/>
      <c r="JWK44" s="636"/>
      <c r="JWL44" s="636"/>
      <c r="JWM44" s="636"/>
      <c r="JWN44" s="636"/>
      <c r="JWO44" s="636"/>
      <c r="JWP44" s="636"/>
      <c r="JWQ44" s="636"/>
      <c r="JWR44" s="636"/>
      <c r="JWS44" s="636"/>
      <c r="JWT44" s="636"/>
      <c r="JWU44" s="636"/>
      <c r="JWV44" s="636"/>
      <c r="JWW44" s="636"/>
      <c r="JWX44" s="636"/>
      <c r="JWY44" s="636"/>
      <c r="JWZ44" s="636"/>
      <c r="JXA44" s="636"/>
      <c r="JXB44" s="636"/>
      <c r="JXC44" s="636"/>
      <c r="JXD44" s="636"/>
      <c r="JXE44" s="636"/>
      <c r="JXF44" s="636"/>
      <c r="JXG44" s="636"/>
      <c r="JXH44" s="636"/>
      <c r="JXI44" s="636"/>
      <c r="JXJ44" s="636"/>
      <c r="JXK44" s="636"/>
      <c r="JXL44" s="636"/>
      <c r="JXM44" s="636"/>
      <c r="JXN44" s="636"/>
      <c r="JXO44" s="636"/>
      <c r="JXP44" s="636"/>
      <c r="JXQ44" s="636"/>
      <c r="JXR44" s="636"/>
      <c r="JXS44" s="636"/>
      <c r="JXT44" s="636"/>
      <c r="JXU44" s="636"/>
      <c r="JXV44" s="636"/>
      <c r="JXW44" s="636"/>
      <c r="JXX44" s="636"/>
      <c r="JXY44" s="636"/>
      <c r="JXZ44" s="636"/>
      <c r="JYA44" s="636"/>
      <c r="JYB44" s="636"/>
      <c r="JYC44" s="636"/>
      <c r="JYD44" s="636"/>
      <c r="JYE44" s="636"/>
      <c r="JYF44" s="636"/>
      <c r="JYG44" s="636"/>
      <c r="JYH44" s="636"/>
      <c r="JYI44" s="636"/>
      <c r="JYJ44" s="636"/>
      <c r="JYK44" s="636"/>
      <c r="JYL44" s="636"/>
      <c r="JYM44" s="636"/>
      <c r="JYN44" s="636"/>
      <c r="JYO44" s="636"/>
      <c r="JYP44" s="636"/>
      <c r="JYQ44" s="636"/>
      <c r="JYR44" s="636"/>
      <c r="JYS44" s="636"/>
      <c r="JYT44" s="636"/>
      <c r="JYU44" s="636"/>
      <c r="JYV44" s="636"/>
      <c r="JYW44" s="636"/>
      <c r="JYX44" s="636"/>
      <c r="JYY44" s="636"/>
      <c r="JYZ44" s="636"/>
      <c r="JZA44" s="636"/>
      <c r="JZB44" s="636"/>
      <c r="JZC44" s="636"/>
      <c r="JZD44" s="636"/>
      <c r="JZE44" s="636"/>
      <c r="JZF44" s="636"/>
      <c r="JZG44" s="636"/>
      <c r="JZH44" s="636"/>
      <c r="JZI44" s="636"/>
      <c r="JZJ44" s="636"/>
      <c r="JZK44" s="636"/>
      <c r="JZL44" s="636"/>
      <c r="JZM44" s="636"/>
      <c r="JZN44" s="636"/>
      <c r="JZO44" s="636"/>
      <c r="JZP44" s="636"/>
      <c r="JZQ44" s="636"/>
      <c r="JZR44" s="636"/>
      <c r="JZS44" s="636"/>
      <c r="JZT44" s="636"/>
      <c r="JZU44" s="636"/>
      <c r="JZV44" s="636"/>
      <c r="JZW44" s="636"/>
      <c r="JZX44" s="636"/>
      <c r="JZY44" s="636"/>
      <c r="JZZ44" s="636"/>
      <c r="KAA44" s="636"/>
      <c r="KAB44" s="636"/>
      <c r="KAC44" s="636"/>
      <c r="KAD44" s="636"/>
      <c r="KAE44" s="636"/>
      <c r="KAF44" s="636"/>
      <c r="KAG44" s="636"/>
      <c r="KAH44" s="636"/>
      <c r="KAI44" s="636"/>
      <c r="KAJ44" s="636"/>
      <c r="KAK44" s="636"/>
      <c r="KAL44" s="636"/>
      <c r="KAM44" s="636"/>
      <c r="KAN44" s="636"/>
      <c r="KAO44" s="636"/>
      <c r="KAP44" s="636"/>
      <c r="KAQ44" s="636"/>
      <c r="KAR44" s="636"/>
      <c r="KAS44" s="636"/>
      <c r="KAT44" s="636"/>
      <c r="KAU44" s="636"/>
      <c r="KAV44" s="636"/>
      <c r="KAW44" s="636"/>
      <c r="KAX44" s="636"/>
      <c r="KAY44" s="636"/>
      <c r="KAZ44" s="636"/>
      <c r="KBA44" s="636"/>
      <c r="KBB44" s="636"/>
      <c r="KBC44" s="636"/>
      <c r="KBD44" s="636"/>
      <c r="KBE44" s="636"/>
      <c r="KBF44" s="636"/>
      <c r="KBG44" s="636"/>
      <c r="KBH44" s="636"/>
      <c r="KBI44" s="636"/>
      <c r="KBJ44" s="636"/>
      <c r="KBK44" s="636"/>
      <c r="KBL44" s="636"/>
      <c r="KBM44" s="636"/>
      <c r="KBN44" s="636"/>
      <c r="KBO44" s="636"/>
      <c r="KBP44" s="636"/>
      <c r="KBQ44" s="636"/>
      <c r="KBR44" s="636"/>
      <c r="KBS44" s="636"/>
      <c r="KBT44" s="636"/>
      <c r="KBU44" s="636"/>
      <c r="KBV44" s="636"/>
      <c r="KBW44" s="636"/>
      <c r="KBX44" s="636"/>
      <c r="KBY44" s="636"/>
      <c r="KBZ44" s="636"/>
      <c r="KCA44" s="636"/>
      <c r="KCB44" s="636"/>
      <c r="KCC44" s="636"/>
      <c r="KCD44" s="636"/>
      <c r="KCE44" s="636"/>
      <c r="KCF44" s="636"/>
      <c r="KCG44" s="636"/>
      <c r="KCH44" s="636"/>
      <c r="KCI44" s="636"/>
      <c r="KCJ44" s="636"/>
      <c r="KCK44" s="636"/>
      <c r="KCL44" s="636"/>
      <c r="KCM44" s="636"/>
      <c r="KCN44" s="636"/>
      <c r="KCO44" s="636"/>
      <c r="KCP44" s="636"/>
      <c r="KCQ44" s="636"/>
      <c r="KCR44" s="636"/>
      <c r="KCS44" s="636"/>
      <c r="KCT44" s="636"/>
      <c r="KCU44" s="636"/>
      <c r="KCV44" s="636"/>
      <c r="KCW44" s="636"/>
      <c r="KCX44" s="636"/>
      <c r="KCY44" s="636"/>
      <c r="KCZ44" s="636"/>
      <c r="KDA44" s="636"/>
      <c r="KDB44" s="636"/>
      <c r="KDC44" s="636"/>
      <c r="KDD44" s="636"/>
      <c r="KDE44" s="636"/>
      <c r="KDF44" s="636"/>
      <c r="KDG44" s="636"/>
      <c r="KDH44" s="636"/>
      <c r="KDI44" s="636"/>
      <c r="KDJ44" s="636"/>
      <c r="KDK44" s="636"/>
      <c r="KDL44" s="636"/>
      <c r="KDM44" s="636"/>
      <c r="KDN44" s="636"/>
      <c r="KDO44" s="636"/>
      <c r="KDP44" s="636"/>
      <c r="KDQ44" s="636"/>
      <c r="KDR44" s="636"/>
      <c r="KDS44" s="636"/>
      <c r="KDT44" s="636"/>
      <c r="KDU44" s="636"/>
      <c r="KDV44" s="636"/>
      <c r="KDW44" s="636"/>
      <c r="KDX44" s="636"/>
      <c r="KDY44" s="636"/>
      <c r="KDZ44" s="636"/>
      <c r="KEA44" s="636"/>
      <c r="KEB44" s="636"/>
      <c r="KEC44" s="636"/>
      <c r="KED44" s="636"/>
      <c r="KEE44" s="636"/>
      <c r="KEF44" s="636"/>
      <c r="KEG44" s="636"/>
      <c r="KEH44" s="636"/>
      <c r="KEI44" s="636"/>
      <c r="KEJ44" s="636"/>
      <c r="KEK44" s="636"/>
      <c r="KEL44" s="636"/>
      <c r="KEM44" s="636"/>
      <c r="KEN44" s="636"/>
      <c r="KEO44" s="636"/>
      <c r="KEP44" s="636"/>
      <c r="KEQ44" s="636"/>
      <c r="KER44" s="636"/>
      <c r="KES44" s="636"/>
      <c r="KET44" s="636"/>
      <c r="KEU44" s="636"/>
      <c r="KEV44" s="636"/>
      <c r="KEW44" s="636"/>
      <c r="KEX44" s="636"/>
      <c r="KEY44" s="636"/>
      <c r="KEZ44" s="636"/>
      <c r="KFA44" s="636"/>
      <c r="KFB44" s="636"/>
      <c r="KFC44" s="636"/>
      <c r="KFD44" s="636"/>
      <c r="KFE44" s="636"/>
      <c r="KFF44" s="636"/>
      <c r="KFG44" s="636"/>
      <c r="KFH44" s="636"/>
      <c r="KFI44" s="636"/>
      <c r="KFJ44" s="636"/>
      <c r="KFK44" s="636"/>
      <c r="KFL44" s="636"/>
      <c r="KFM44" s="636"/>
      <c r="KFN44" s="636"/>
      <c r="KFO44" s="636"/>
      <c r="KFP44" s="636"/>
      <c r="KFQ44" s="636"/>
      <c r="KFR44" s="636"/>
      <c r="KFS44" s="636"/>
      <c r="KFT44" s="636"/>
      <c r="KFU44" s="636"/>
      <c r="KFV44" s="636"/>
      <c r="KFW44" s="636"/>
      <c r="KFX44" s="636"/>
      <c r="KFY44" s="636"/>
      <c r="KFZ44" s="636"/>
      <c r="KGA44" s="636"/>
      <c r="KGB44" s="636"/>
      <c r="KGC44" s="636"/>
      <c r="KGD44" s="636"/>
      <c r="KGE44" s="636"/>
      <c r="KGF44" s="636"/>
      <c r="KGG44" s="636"/>
      <c r="KGH44" s="636"/>
      <c r="KGI44" s="636"/>
      <c r="KGJ44" s="636"/>
      <c r="KGK44" s="636"/>
      <c r="KGL44" s="636"/>
      <c r="KGM44" s="636"/>
      <c r="KGN44" s="636"/>
      <c r="KGO44" s="636"/>
      <c r="KGP44" s="636"/>
      <c r="KGQ44" s="636"/>
      <c r="KGR44" s="636"/>
      <c r="KGS44" s="636"/>
      <c r="KGT44" s="636"/>
      <c r="KGU44" s="636"/>
      <c r="KGV44" s="636"/>
      <c r="KGW44" s="636"/>
      <c r="KGX44" s="636"/>
      <c r="KGY44" s="636"/>
      <c r="KGZ44" s="636"/>
      <c r="KHA44" s="636"/>
      <c r="KHB44" s="636"/>
      <c r="KHC44" s="636"/>
      <c r="KHD44" s="636"/>
      <c r="KHE44" s="636"/>
      <c r="KHF44" s="636"/>
      <c r="KHG44" s="636"/>
      <c r="KHH44" s="636"/>
      <c r="KHI44" s="636"/>
      <c r="KHJ44" s="636"/>
      <c r="KHK44" s="636"/>
      <c r="KHL44" s="636"/>
      <c r="KHM44" s="636"/>
      <c r="KHN44" s="636"/>
      <c r="KHO44" s="636"/>
      <c r="KHP44" s="636"/>
      <c r="KHQ44" s="636"/>
      <c r="KHR44" s="636"/>
      <c r="KHS44" s="636"/>
      <c r="KHT44" s="636"/>
      <c r="KHU44" s="636"/>
      <c r="KHV44" s="636"/>
      <c r="KHW44" s="636"/>
      <c r="KHX44" s="636"/>
      <c r="KHY44" s="636"/>
      <c r="KHZ44" s="636"/>
      <c r="KIA44" s="636"/>
      <c r="KIB44" s="636"/>
      <c r="KIC44" s="636"/>
      <c r="KID44" s="636"/>
      <c r="KIE44" s="636"/>
      <c r="KIF44" s="636"/>
      <c r="KIG44" s="636"/>
      <c r="KIH44" s="636"/>
      <c r="KII44" s="636"/>
      <c r="KIJ44" s="636"/>
      <c r="KIK44" s="636"/>
      <c r="KIL44" s="636"/>
      <c r="KIM44" s="636"/>
      <c r="KIN44" s="636"/>
      <c r="KIO44" s="636"/>
      <c r="KIP44" s="636"/>
      <c r="KIQ44" s="636"/>
      <c r="KIR44" s="636"/>
      <c r="KIS44" s="636"/>
      <c r="KIT44" s="636"/>
      <c r="KIU44" s="636"/>
      <c r="KIV44" s="636"/>
      <c r="KIW44" s="636"/>
      <c r="KIX44" s="636"/>
      <c r="KIY44" s="636"/>
      <c r="KIZ44" s="636"/>
      <c r="KJA44" s="636"/>
      <c r="KJB44" s="636"/>
      <c r="KJC44" s="636"/>
      <c r="KJD44" s="636"/>
      <c r="KJE44" s="636"/>
      <c r="KJF44" s="636"/>
      <c r="KJG44" s="636"/>
      <c r="KJH44" s="636"/>
      <c r="KJI44" s="636"/>
      <c r="KJJ44" s="636"/>
      <c r="KJK44" s="636"/>
      <c r="KJL44" s="636"/>
      <c r="KJM44" s="636"/>
      <c r="KJN44" s="636"/>
      <c r="KJO44" s="636"/>
      <c r="KJP44" s="636"/>
      <c r="KJQ44" s="636"/>
      <c r="KJR44" s="636"/>
      <c r="KJS44" s="636"/>
      <c r="KJT44" s="636"/>
      <c r="KJU44" s="636"/>
      <c r="KJV44" s="636"/>
      <c r="KJW44" s="636"/>
      <c r="KJX44" s="636"/>
      <c r="KJY44" s="636"/>
      <c r="KJZ44" s="636"/>
      <c r="KKA44" s="636"/>
      <c r="KKB44" s="636"/>
      <c r="KKC44" s="636"/>
      <c r="KKD44" s="636"/>
      <c r="KKE44" s="636"/>
      <c r="KKF44" s="636"/>
      <c r="KKG44" s="636"/>
      <c r="KKH44" s="636"/>
      <c r="KKI44" s="636"/>
      <c r="KKJ44" s="636"/>
      <c r="KKK44" s="636"/>
      <c r="KKL44" s="636"/>
      <c r="KKM44" s="636"/>
      <c r="KKN44" s="636"/>
      <c r="KKO44" s="636"/>
      <c r="KKP44" s="636"/>
      <c r="KKQ44" s="636"/>
      <c r="KKR44" s="636"/>
      <c r="KKS44" s="636"/>
      <c r="KKT44" s="636"/>
      <c r="KKU44" s="636"/>
      <c r="KKV44" s="636"/>
      <c r="KKW44" s="636"/>
      <c r="KKX44" s="636"/>
      <c r="KKY44" s="636"/>
      <c r="KKZ44" s="636"/>
      <c r="KLA44" s="636"/>
      <c r="KLB44" s="636"/>
      <c r="KLC44" s="636"/>
      <c r="KLD44" s="636"/>
      <c r="KLE44" s="636"/>
      <c r="KLF44" s="636"/>
      <c r="KLG44" s="636"/>
      <c r="KLH44" s="636"/>
      <c r="KLI44" s="636"/>
      <c r="KLJ44" s="636"/>
      <c r="KLK44" s="636"/>
      <c r="KLL44" s="636"/>
      <c r="KLM44" s="636"/>
      <c r="KLN44" s="636"/>
      <c r="KLO44" s="636"/>
      <c r="KLP44" s="636"/>
      <c r="KLQ44" s="636"/>
      <c r="KLR44" s="636"/>
      <c r="KLS44" s="636"/>
      <c r="KLT44" s="636"/>
      <c r="KLU44" s="636"/>
      <c r="KLV44" s="636"/>
      <c r="KLW44" s="636"/>
      <c r="KLX44" s="636"/>
      <c r="KLY44" s="636"/>
      <c r="KLZ44" s="636"/>
      <c r="KMA44" s="636"/>
      <c r="KMB44" s="636"/>
      <c r="KMC44" s="636"/>
      <c r="KMD44" s="636"/>
      <c r="KME44" s="636"/>
      <c r="KMF44" s="636"/>
      <c r="KMG44" s="636"/>
      <c r="KMH44" s="636"/>
      <c r="KMI44" s="636"/>
      <c r="KMJ44" s="636"/>
      <c r="KMK44" s="636"/>
      <c r="KML44" s="636"/>
      <c r="KMM44" s="636"/>
      <c r="KMN44" s="636"/>
      <c r="KMO44" s="636"/>
      <c r="KMP44" s="636"/>
      <c r="KMQ44" s="636"/>
      <c r="KMR44" s="636"/>
      <c r="KMS44" s="636"/>
      <c r="KMT44" s="636"/>
      <c r="KMU44" s="636"/>
      <c r="KMV44" s="636"/>
      <c r="KMW44" s="636"/>
      <c r="KMX44" s="636"/>
      <c r="KMY44" s="636"/>
      <c r="KMZ44" s="636"/>
      <c r="KNA44" s="636"/>
      <c r="KNB44" s="636"/>
      <c r="KNC44" s="636"/>
      <c r="KND44" s="636"/>
      <c r="KNE44" s="636"/>
      <c r="KNF44" s="636"/>
      <c r="KNG44" s="636"/>
      <c r="KNH44" s="636"/>
      <c r="KNI44" s="636"/>
      <c r="KNJ44" s="636"/>
      <c r="KNK44" s="636"/>
      <c r="KNL44" s="636"/>
      <c r="KNM44" s="636"/>
      <c r="KNN44" s="636"/>
      <c r="KNO44" s="636"/>
      <c r="KNP44" s="636"/>
      <c r="KNQ44" s="636"/>
      <c r="KNR44" s="636"/>
      <c r="KNS44" s="636"/>
      <c r="KNT44" s="636"/>
      <c r="KNU44" s="636"/>
      <c r="KNV44" s="636"/>
      <c r="KNW44" s="636"/>
      <c r="KNX44" s="636"/>
      <c r="KNY44" s="636"/>
      <c r="KNZ44" s="636"/>
      <c r="KOA44" s="636"/>
      <c r="KOB44" s="636"/>
      <c r="KOC44" s="636"/>
      <c r="KOD44" s="636"/>
      <c r="KOE44" s="636"/>
      <c r="KOF44" s="636"/>
      <c r="KOG44" s="636"/>
      <c r="KOH44" s="636"/>
      <c r="KOI44" s="636"/>
      <c r="KOJ44" s="636"/>
      <c r="KOK44" s="636"/>
      <c r="KOL44" s="636"/>
      <c r="KOM44" s="636"/>
      <c r="KON44" s="636"/>
      <c r="KOO44" s="636"/>
      <c r="KOP44" s="636"/>
      <c r="KOQ44" s="636"/>
      <c r="KOR44" s="636"/>
      <c r="KOS44" s="636"/>
      <c r="KOT44" s="636"/>
      <c r="KOU44" s="636"/>
      <c r="KOV44" s="636"/>
      <c r="KOW44" s="636"/>
      <c r="KOX44" s="636"/>
      <c r="KOY44" s="636"/>
      <c r="KOZ44" s="636"/>
      <c r="KPA44" s="636"/>
      <c r="KPB44" s="636"/>
      <c r="KPC44" s="636"/>
      <c r="KPD44" s="636"/>
      <c r="KPE44" s="636"/>
      <c r="KPF44" s="636"/>
      <c r="KPG44" s="636"/>
      <c r="KPH44" s="636"/>
      <c r="KPI44" s="636"/>
      <c r="KPJ44" s="636"/>
      <c r="KPK44" s="636"/>
      <c r="KPL44" s="636"/>
      <c r="KPM44" s="636"/>
      <c r="KPN44" s="636"/>
      <c r="KPO44" s="636"/>
      <c r="KPP44" s="636"/>
      <c r="KPQ44" s="636"/>
      <c r="KPR44" s="636"/>
      <c r="KPS44" s="636"/>
      <c r="KPT44" s="636"/>
      <c r="KPU44" s="636"/>
      <c r="KPV44" s="636"/>
      <c r="KPW44" s="636"/>
      <c r="KPX44" s="636"/>
      <c r="KPY44" s="636"/>
      <c r="KPZ44" s="636"/>
      <c r="KQA44" s="636"/>
      <c r="KQB44" s="636"/>
      <c r="KQC44" s="636"/>
      <c r="KQD44" s="636"/>
      <c r="KQE44" s="636"/>
      <c r="KQF44" s="636"/>
      <c r="KQG44" s="636"/>
      <c r="KQH44" s="636"/>
      <c r="KQI44" s="636"/>
      <c r="KQJ44" s="636"/>
      <c r="KQK44" s="636"/>
      <c r="KQL44" s="636"/>
      <c r="KQM44" s="636"/>
      <c r="KQN44" s="636"/>
      <c r="KQO44" s="636"/>
      <c r="KQP44" s="636"/>
      <c r="KQQ44" s="636"/>
      <c r="KQR44" s="636"/>
      <c r="KQS44" s="636"/>
      <c r="KQT44" s="636"/>
      <c r="KQU44" s="636"/>
      <c r="KQV44" s="636"/>
      <c r="KQW44" s="636"/>
      <c r="KQX44" s="636"/>
      <c r="KQY44" s="636"/>
      <c r="KQZ44" s="636"/>
      <c r="KRA44" s="636"/>
      <c r="KRB44" s="636"/>
      <c r="KRC44" s="636"/>
      <c r="KRD44" s="636"/>
      <c r="KRE44" s="636"/>
      <c r="KRF44" s="636"/>
      <c r="KRG44" s="636"/>
      <c r="KRH44" s="636"/>
      <c r="KRI44" s="636"/>
      <c r="KRJ44" s="636"/>
      <c r="KRK44" s="636"/>
      <c r="KRL44" s="636"/>
      <c r="KRM44" s="636"/>
      <c r="KRN44" s="636"/>
      <c r="KRO44" s="636"/>
      <c r="KRP44" s="636"/>
      <c r="KRQ44" s="636"/>
      <c r="KRR44" s="636"/>
      <c r="KRS44" s="636"/>
      <c r="KRT44" s="636"/>
      <c r="KRU44" s="636"/>
      <c r="KRV44" s="636"/>
      <c r="KRW44" s="636"/>
      <c r="KRX44" s="636"/>
      <c r="KRY44" s="636"/>
      <c r="KRZ44" s="636"/>
      <c r="KSA44" s="636"/>
      <c r="KSB44" s="636"/>
      <c r="KSC44" s="636"/>
      <c r="KSD44" s="636"/>
      <c r="KSE44" s="636"/>
      <c r="KSF44" s="636"/>
      <c r="KSG44" s="636"/>
      <c r="KSH44" s="636"/>
      <c r="KSI44" s="636"/>
      <c r="KSJ44" s="636"/>
      <c r="KSK44" s="636"/>
      <c r="KSL44" s="636"/>
      <c r="KSM44" s="636"/>
      <c r="KSN44" s="636"/>
      <c r="KSO44" s="636"/>
      <c r="KSP44" s="636"/>
      <c r="KSQ44" s="636"/>
      <c r="KSR44" s="636"/>
      <c r="KSS44" s="636"/>
      <c r="KST44" s="636"/>
      <c r="KSU44" s="636"/>
      <c r="KSV44" s="636"/>
      <c r="KSW44" s="636"/>
      <c r="KSX44" s="636"/>
      <c r="KSY44" s="636"/>
      <c r="KSZ44" s="636"/>
      <c r="KTA44" s="636"/>
      <c r="KTB44" s="636"/>
      <c r="KTC44" s="636"/>
      <c r="KTD44" s="636"/>
      <c r="KTE44" s="636"/>
      <c r="KTF44" s="636"/>
      <c r="KTG44" s="636"/>
      <c r="KTH44" s="636"/>
      <c r="KTI44" s="636"/>
      <c r="KTJ44" s="636"/>
      <c r="KTK44" s="636"/>
      <c r="KTL44" s="636"/>
      <c r="KTM44" s="636"/>
      <c r="KTN44" s="636"/>
      <c r="KTO44" s="636"/>
      <c r="KTP44" s="636"/>
      <c r="KTQ44" s="636"/>
      <c r="KTR44" s="636"/>
      <c r="KTS44" s="636"/>
      <c r="KTT44" s="636"/>
      <c r="KTU44" s="636"/>
      <c r="KTV44" s="636"/>
      <c r="KTW44" s="636"/>
      <c r="KTX44" s="636"/>
      <c r="KTY44" s="636"/>
      <c r="KTZ44" s="636"/>
      <c r="KUA44" s="636"/>
      <c r="KUB44" s="636"/>
      <c r="KUC44" s="636"/>
      <c r="KUD44" s="636"/>
      <c r="KUE44" s="636"/>
      <c r="KUF44" s="636"/>
      <c r="KUG44" s="636"/>
      <c r="KUH44" s="636"/>
      <c r="KUI44" s="636"/>
      <c r="KUJ44" s="636"/>
      <c r="KUK44" s="636"/>
      <c r="KUL44" s="636"/>
      <c r="KUM44" s="636"/>
      <c r="KUN44" s="636"/>
      <c r="KUO44" s="636"/>
      <c r="KUP44" s="636"/>
      <c r="KUQ44" s="636"/>
      <c r="KUR44" s="636"/>
      <c r="KUS44" s="636"/>
      <c r="KUT44" s="636"/>
      <c r="KUU44" s="636"/>
      <c r="KUV44" s="636"/>
      <c r="KUW44" s="636"/>
      <c r="KUX44" s="636"/>
      <c r="KUY44" s="636"/>
      <c r="KUZ44" s="636"/>
      <c r="KVA44" s="636"/>
      <c r="KVB44" s="636"/>
      <c r="KVC44" s="636"/>
      <c r="KVD44" s="636"/>
      <c r="KVE44" s="636"/>
      <c r="KVF44" s="636"/>
      <c r="KVG44" s="636"/>
      <c r="KVH44" s="636"/>
      <c r="KVI44" s="636"/>
      <c r="KVJ44" s="636"/>
      <c r="KVK44" s="636"/>
      <c r="KVL44" s="636"/>
      <c r="KVM44" s="636"/>
      <c r="KVN44" s="636"/>
      <c r="KVO44" s="636"/>
      <c r="KVP44" s="636"/>
      <c r="KVQ44" s="636"/>
      <c r="KVR44" s="636"/>
      <c r="KVS44" s="636"/>
      <c r="KVT44" s="636"/>
      <c r="KVU44" s="636"/>
      <c r="KVV44" s="636"/>
      <c r="KVW44" s="636"/>
      <c r="KVX44" s="636"/>
      <c r="KVY44" s="636"/>
      <c r="KVZ44" s="636"/>
      <c r="KWA44" s="636"/>
      <c r="KWB44" s="636"/>
      <c r="KWC44" s="636"/>
      <c r="KWD44" s="636"/>
      <c r="KWE44" s="636"/>
      <c r="KWF44" s="636"/>
      <c r="KWG44" s="636"/>
      <c r="KWH44" s="636"/>
      <c r="KWI44" s="636"/>
      <c r="KWJ44" s="636"/>
      <c r="KWK44" s="636"/>
      <c r="KWL44" s="636"/>
      <c r="KWM44" s="636"/>
      <c r="KWN44" s="636"/>
      <c r="KWO44" s="636"/>
      <c r="KWP44" s="636"/>
      <c r="KWQ44" s="636"/>
      <c r="KWR44" s="636"/>
      <c r="KWS44" s="636"/>
      <c r="KWT44" s="636"/>
      <c r="KWU44" s="636"/>
      <c r="KWV44" s="636"/>
      <c r="KWW44" s="636"/>
      <c r="KWX44" s="636"/>
      <c r="KWY44" s="636"/>
      <c r="KWZ44" s="636"/>
      <c r="KXA44" s="636"/>
      <c r="KXB44" s="636"/>
      <c r="KXC44" s="636"/>
      <c r="KXD44" s="636"/>
      <c r="KXE44" s="636"/>
      <c r="KXF44" s="636"/>
      <c r="KXG44" s="636"/>
      <c r="KXH44" s="636"/>
      <c r="KXI44" s="636"/>
      <c r="KXJ44" s="636"/>
      <c r="KXK44" s="636"/>
      <c r="KXL44" s="636"/>
      <c r="KXM44" s="636"/>
      <c r="KXN44" s="636"/>
      <c r="KXO44" s="636"/>
      <c r="KXP44" s="636"/>
      <c r="KXQ44" s="636"/>
      <c r="KXR44" s="636"/>
      <c r="KXS44" s="636"/>
      <c r="KXT44" s="636"/>
      <c r="KXU44" s="636"/>
      <c r="KXV44" s="636"/>
      <c r="KXW44" s="636"/>
      <c r="KXX44" s="636"/>
      <c r="KXY44" s="636"/>
      <c r="KXZ44" s="636"/>
      <c r="KYA44" s="636"/>
      <c r="KYB44" s="636"/>
      <c r="KYC44" s="636"/>
      <c r="KYD44" s="636"/>
      <c r="KYE44" s="636"/>
      <c r="KYF44" s="636"/>
      <c r="KYG44" s="636"/>
      <c r="KYH44" s="636"/>
      <c r="KYI44" s="636"/>
      <c r="KYJ44" s="636"/>
      <c r="KYK44" s="636"/>
      <c r="KYL44" s="636"/>
      <c r="KYM44" s="636"/>
      <c r="KYN44" s="636"/>
      <c r="KYO44" s="636"/>
      <c r="KYP44" s="636"/>
      <c r="KYQ44" s="636"/>
      <c r="KYR44" s="636"/>
      <c r="KYS44" s="636"/>
      <c r="KYT44" s="636"/>
      <c r="KYU44" s="636"/>
      <c r="KYV44" s="636"/>
      <c r="KYW44" s="636"/>
      <c r="KYX44" s="636"/>
      <c r="KYY44" s="636"/>
      <c r="KYZ44" s="636"/>
      <c r="KZA44" s="636"/>
      <c r="KZB44" s="636"/>
      <c r="KZC44" s="636"/>
      <c r="KZD44" s="636"/>
      <c r="KZE44" s="636"/>
      <c r="KZF44" s="636"/>
      <c r="KZG44" s="636"/>
      <c r="KZH44" s="636"/>
      <c r="KZI44" s="636"/>
      <c r="KZJ44" s="636"/>
      <c r="KZK44" s="636"/>
      <c r="KZL44" s="636"/>
      <c r="KZM44" s="636"/>
      <c r="KZN44" s="636"/>
      <c r="KZO44" s="636"/>
      <c r="KZP44" s="636"/>
      <c r="KZQ44" s="636"/>
      <c r="KZR44" s="636"/>
      <c r="KZS44" s="636"/>
      <c r="KZT44" s="636"/>
      <c r="KZU44" s="636"/>
      <c r="KZV44" s="636"/>
      <c r="KZW44" s="636"/>
      <c r="KZX44" s="636"/>
      <c r="KZY44" s="636"/>
      <c r="KZZ44" s="636"/>
      <c r="LAA44" s="636"/>
      <c r="LAB44" s="636"/>
      <c r="LAC44" s="636"/>
      <c r="LAD44" s="636"/>
      <c r="LAE44" s="636"/>
      <c r="LAF44" s="636"/>
      <c r="LAG44" s="636"/>
      <c r="LAH44" s="636"/>
      <c r="LAI44" s="636"/>
      <c r="LAJ44" s="636"/>
      <c r="LAK44" s="636"/>
      <c r="LAL44" s="636"/>
      <c r="LAM44" s="636"/>
      <c r="LAN44" s="636"/>
      <c r="LAO44" s="636"/>
      <c r="LAP44" s="636"/>
      <c r="LAQ44" s="636"/>
      <c r="LAR44" s="636"/>
      <c r="LAS44" s="636"/>
      <c r="LAT44" s="636"/>
      <c r="LAU44" s="636"/>
      <c r="LAV44" s="636"/>
      <c r="LAW44" s="636"/>
      <c r="LAX44" s="636"/>
      <c r="LAY44" s="636"/>
      <c r="LAZ44" s="636"/>
      <c r="LBA44" s="636"/>
      <c r="LBB44" s="636"/>
      <c r="LBC44" s="636"/>
      <c r="LBD44" s="636"/>
      <c r="LBE44" s="636"/>
      <c r="LBF44" s="636"/>
      <c r="LBG44" s="636"/>
      <c r="LBH44" s="636"/>
      <c r="LBI44" s="636"/>
      <c r="LBJ44" s="636"/>
      <c r="LBK44" s="636"/>
      <c r="LBL44" s="636"/>
      <c r="LBM44" s="636"/>
      <c r="LBN44" s="636"/>
      <c r="LBO44" s="636"/>
      <c r="LBP44" s="636"/>
      <c r="LBQ44" s="636"/>
      <c r="LBR44" s="636"/>
      <c r="LBS44" s="636"/>
      <c r="LBT44" s="636"/>
      <c r="LBU44" s="636"/>
      <c r="LBV44" s="636"/>
      <c r="LBW44" s="636"/>
      <c r="LBX44" s="636"/>
      <c r="LBY44" s="636"/>
      <c r="LBZ44" s="636"/>
      <c r="LCA44" s="636"/>
      <c r="LCB44" s="636"/>
      <c r="LCC44" s="636"/>
      <c r="LCD44" s="636"/>
      <c r="LCE44" s="636"/>
      <c r="LCF44" s="636"/>
      <c r="LCG44" s="636"/>
      <c r="LCH44" s="636"/>
      <c r="LCI44" s="636"/>
      <c r="LCJ44" s="636"/>
      <c r="LCK44" s="636"/>
      <c r="LCL44" s="636"/>
      <c r="LCM44" s="636"/>
      <c r="LCN44" s="636"/>
      <c r="LCO44" s="636"/>
      <c r="LCP44" s="636"/>
      <c r="LCQ44" s="636"/>
      <c r="LCR44" s="636"/>
      <c r="LCS44" s="636"/>
      <c r="LCT44" s="636"/>
      <c r="LCU44" s="636"/>
      <c r="LCV44" s="636"/>
      <c r="LCW44" s="636"/>
      <c r="LCX44" s="636"/>
      <c r="LCY44" s="636"/>
      <c r="LCZ44" s="636"/>
      <c r="LDA44" s="636"/>
      <c r="LDB44" s="636"/>
      <c r="LDC44" s="636"/>
      <c r="LDD44" s="636"/>
      <c r="LDE44" s="636"/>
      <c r="LDF44" s="636"/>
      <c r="LDG44" s="636"/>
      <c r="LDH44" s="636"/>
      <c r="LDI44" s="636"/>
      <c r="LDJ44" s="636"/>
      <c r="LDK44" s="636"/>
      <c r="LDL44" s="636"/>
      <c r="LDM44" s="636"/>
      <c r="LDN44" s="636"/>
      <c r="LDO44" s="636"/>
      <c r="LDP44" s="636"/>
      <c r="LDQ44" s="636"/>
      <c r="LDR44" s="636"/>
      <c r="LDS44" s="636"/>
      <c r="LDT44" s="636"/>
      <c r="LDU44" s="636"/>
      <c r="LDV44" s="636"/>
      <c r="LDW44" s="636"/>
      <c r="LDX44" s="636"/>
      <c r="LDY44" s="636"/>
      <c r="LDZ44" s="636"/>
      <c r="LEA44" s="636"/>
      <c r="LEB44" s="636"/>
      <c r="LEC44" s="636"/>
      <c r="LED44" s="636"/>
      <c r="LEE44" s="636"/>
      <c r="LEF44" s="636"/>
      <c r="LEG44" s="636"/>
      <c r="LEH44" s="636"/>
      <c r="LEI44" s="636"/>
      <c r="LEJ44" s="636"/>
      <c r="LEK44" s="636"/>
      <c r="LEL44" s="636"/>
      <c r="LEM44" s="636"/>
      <c r="LEN44" s="636"/>
      <c r="LEO44" s="636"/>
      <c r="LEP44" s="636"/>
      <c r="LEQ44" s="636"/>
      <c r="LER44" s="636"/>
      <c r="LES44" s="636"/>
      <c r="LET44" s="636"/>
      <c r="LEU44" s="636"/>
      <c r="LEV44" s="636"/>
      <c r="LEW44" s="636"/>
      <c r="LEX44" s="636"/>
      <c r="LEY44" s="636"/>
      <c r="LEZ44" s="636"/>
      <c r="LFA44" s="636"/>
      <c r="LFB44" s="636"/>
      <c r="LFC44" s="636"/>
      <c r="LFD44" s="636"/>
      <c r="LFE44" s="636"/>
      <c r="LFF44" s="636"/>
      <c r="LFG44" s="636"/>
      <c r="LFH44" s="636"/>
      <c r="LFI44" s="636"/>
      <c r="LFJ44" s="636"/>
      <c r="LFK44" s="636"/>
      <c r="LFL44" s="636"/>
      <c r="LFM44" s="636"/>
      <c r="LFN44" s="636"/>
      <c r="LFO44" s="636"/>
      <c r="LFP44" s="636"/>
      <c r="LFQ44" s="636"/>
      <c r="LFR44" s="636"/>
      <c r="LFS44" s="636"/>
      <c r="LFT44" s="636"/>
      <c r="LFU44" s="636"/>
      <c r="LFV44" s="636"/>
      <c r="LFW44" s="636"/>
      <c r="LFX44" s="636"/>
      <c r="LFY44" s="636"/>
      <c r="LFZ44" s="636"/>
      <c r="LGA44" s="636"/>
      <c r="LGB44" s="636"/>
      <c r="LGC44" s="636"/>
      <c r="LGD44" s="636"/>
      <c r="LGE44" s="636"/>
      <c r="LGF44" s="636"/>
      <c r="LGG44" s="636"/>
      <c r="LGH44" s="636"/>
      <c r="LGI44" s="636"/>
      <c r="LGJ44" s="636"/>
      <c r="LGK44" s="636"/>
      <c r="LGL44" s="636"/>
      <c r="LGM44" s="636"/>
      <c r="LGN44" s="636"/>
      <c r="LGO44" s="636"/>
      <c r="LGP44" s="636"/>
      <c r="LGQ44" s="636"/>
      <c r="LGR44" s="636"/>
      <c r="LGS44" s="636"/>
      <c r="LGT44" s="636"/>
      <c r="LGU44" s="636"/>
      <c r="LGV44" s="636"/>
      <c r="LGW44" s="636"/>
      <c r="LGX44" s="636"/>
      <c r="LGY44" s="636"/>
      <c r="LGZ44" s="636"/>
      <c r="LHA44" s="636"/>
      <c r="LHB44" s="636"/>
      <c r="LHC44" s="636"/>
      <c r="LHD44" s="636"/>
      <c r="LHE44" s="636"/>
      <c r="LHF44" s="636"/>
      <c r="LHG44" s="636"/>
      <c r="LHH44" s="636"/>
      <c r="LHI44" s="636"/>
      <c r="LHJ44" s="636"/>
      <c r="LHK44" s="636"/>
      <c r="LHL44" s="636"/>
      <c r="LHM44" s="636"/>
      <c r="LHN44" s="636"/>
      <c r="LHO44" s="636"/>
      <c r="LHP44" s="636"/>
      <c r="LHQ44" s="636"/>
      <c r="LHR44" s="636"/>
      <c r="LHS44" s="636"/>
      <c r="LHT44" s="636"/>
      <c r="LHU44" s="636"/>
      <c r="LHV44" s="636"/>
      <c r="LHW44" s="636"/>
      <c r="LHX44" s="636"/>
      <c r="LHY44" s="636"/>
      <c r="LHZ44" s="636"/>
      <c r="LIA44" s="636"/>
      <c r="LIB44" s="636"/>
      <c r="LIC44" s="636"/>
      <c r="LID44" s="636"/>
      <c r="LIE44" s="636"/>
      <c r="LIF44" s="636"/>
      <c r="LIG44" s="636"/>
      <c r="LIH44" s="636"/>
      <c r="LII44" s="636"/>
      <c r="LIJ44" s="636"/>
      <c r="LIK44" s="636"/>
      <c r="LIL44" s="636"/>
      <c r="LIM44" s="636"/>
      <c r="LIN44" s="636"/>
      <c r="LIO44" s="636"/>
      <c r="LIP44" s="636"/>
      <c r="LIQ44" s="636"/>
      <c r="LIR44" s="636"/>
      <c r="LIS44" s="636"/>
      <c r="LIT44" s="636"/>
      <c r="LIU44" s="636"/>
      <c r="LIV44" s="636"/>
      <c r="LIW44" s="636"/>
      <c r="LIX44" s="636"/>
      <c r="LIY44" s="636"/>
      <c r="LIZ44" s="636"/>
      <c r="LJA44" s="636"/>
      <c r="LJB44" s="636"/>
      <c r="LJC44" s="636"/>
      <c r="LJD44" s="636"/>
      <c r="LJE44" s="636"/>
      <c r="LJF44" s="636"/>
      <c r="LJG44" s="636"/>
      <c r="LJH44" s="636"/>
      <c r="LJI44" s="636"/>
      <c r="LJJ44" s="636"/>
      <c r="LJK44" s="636"/>
      <c r="LJL44" s="636"/>
      <c r="LJM44" s="636"/>
      <c r="LJN44" s="636"/>
      <c r="LJO44" s="636"/>
      <c r="LJP44" s="636"/>
      <c r="LJQ44" s="636"/>
      <c r="LJR44" s="636"/>
      <c r="LJS44" s="636"/>
      <c r="LJT44" s="636"/>
      <c r="LJU44" s="636"/>
      <c r="LJV44" s="636"/>
      <c r="LJW44" s="636"/>
      <c r="LJX44" s="636"/>
      <c r="LJY44" s="636"/>
      <c r="LJZ44" s="636"/>
      <c r="LKA44" s="636"/>
      <c r="LKB44" s="636"/>
      <c r="LKC44" s="636"/>
      <c r="LKD44" s="636"/>
      <c r="LKE44" s="636"/>
      <c r="LKF44" s="636"/>
      <c r="LKG44" s="636"/>
      <c r="LKH44" s="636"/>
      <c r="LKI44" s="636"/>
      <c r="LKJ44" s="636"/>
      <c r="LKK44" s="636"/>
      <c r="LKL44" s="636"/>
      <c r="LKM44" s="636"/>
      <c r="LKN44" s="636"/>
      <c r="LKO44" s="636"/>
      <c r="LKP44" s="636"/>
      <c r="LKQ44" s="636"/>
      <c r="LKR44" s="636"/>
      <c r="LKS44" s="636"/>
      <c r="LKT44" s="636"/>
      <c r="LKU44" s="636"/>
      <c r="LKV44" s="636"/>
      <c r="LKW44" s="636"/>
      <c r="LKX44" s="636"/>
      <c r="LKY44" s="636"/>
      <c r="LKZ44" s="636"/>
      <c r="LLA44" s="636"/>
      <c r="LLB44" s="636"/>
      <c r="LLC44" s="636"/>
      <c r="LLD44" s="636"/>
      <c r="LLE44" s="636"/>
      <c r="LLF44" s="636"/>
      <c r="LLG44" s="636"/>
      <c r="LLH44" s="636"/>
      <c r="LLI44" s="636"/>
      <c r="LLJ44" s="636"/>
      <c r="LLK44" s="636"/>
      <c r="LLL44" s="636"/>
      <c r="LLM44" s="636"/>
      <c r="LLN44" s="636"/>
      <c r="LLO44" s="636"/>
      <c r="LLP44" s="636"/>
      <c r="LLQ44" s="636"/>
      <c r="LLR44" s="636"/>
      <c r="LLS44" s="636"/>
      <c r="LLT44" s="636"/>
      <c r="LLU44" s="636"/>
      <c r="LLV44" s="636"/>
      <c r="LLW44" s="636"/>
      <c r="LLX44" s="636"/>
      <c r="LLY44" s="636"/>
      <c r="LLZ44" s="636"/>
      <c r="LMA44" s="636"/>
      <c r="LMB44" s="636"/>
      <c r="LMC44" s="636"/>
      <c r="LMD44" s="636"/>
      <c r="LME44" s="636"/>
      <c r="LMF44" s="636"/>
      <c r="LMG44" s="636"/>
      <c r="LMH44" s="636"/>
      <c r="LMI44" s="636"/>
      <c r="LMJ44" s="636"/>
      <c r="LMK44" s="636"/>
      <c r="LML44" s="636"/>
      <c r="LMM44" s="636"/>
      <c r="LMN44" s="636"/>
      <c r="LMO44" s="636"/>
      <c r="LMP44" s="636"/>
      <c r="LMQ44" s="636"/>
      <c r="LMR44" s="636"/>
      <c r="LMS44" s="636"/>
      <c r="LMT44" s="636"/>
      <c r="LMU44" s="636"/>
      <c r="LMV44" s="636"/>
      <c r="LMW44" s="636"/>
      <c r="LMX44" s="636"/>
      <c r="LMY44" s="636"/>
      <c r="LMZ44" s="636"/>
      <c r="LNA44" s="636"/>
      <c r="LNB44" s="636"/>
      <c r="LNC44" s="636"/>
      <c r="LND44" s="636"/>
      <c r="LNE44" s="636"/>
      <c r="LNF44" s="636"/>
      <c r="LNG44" s="636"/>
      <c r="LNH44" s="636"/>
      <c r="LNI44" s="636"/>
      <c r="LNJ44" s="636"/>
      <c r="LNK44" s="636"/>
      <c r="LNL44" s="636"/>
      <c r="LNM44" s="636"/>
      <c r="LNN44" s="636"/>
      <c r="LNO44" s="636"/>
      <c r="LNP44" s="636"/>
      <c r="LNQ44" s="636"/>
      <c r="LNR44" s="636"/>
      <c r="LNS44" s="636"/>
      <c r="LNT44" s="636"/>
      <c r="LNU44" s="636"/>
      <c r="LNV44" s="636"/>
      <c r="LNW44" s="636"/>
      <c r="LNX44" s="636"/>
      <c r="LNY44" s="636"/>
      <c r="LNZ44" s="636"/>
      <c r="LOA44" s="636"/>
      <c r="LOB44" s="636"/>
      <c r="LOC44" s="636"/>
      <c r="LOD44" s="636"/>
      <c r="LOE44" s="636"/>
      <c r="LOF44" s="636"/>
      <c r="LOG44" s="636"/>
      <c r="LOH44" s="636"/>
      <c r="LOI44" s="636"/>
      <c r="LOJ44" s="636"/>
      <c r="LOK44" s="636"/>
      <c r="LOL44" s="636"/>
      <c r="LOM44" s="636"/>
      <c r="LON44" s="636"/>
      <c r="LOO44" s="636"/>
      <c r="LOP44" s="636"/>
      <c r="LOQ44" s="636"/>
      <c r="LOR44" s="636"/>
      <c r="LOS44" s="636"/>
      <c r="LOT44" s="636"/>
      <c r="LOU44" s="636"/>
      <c r="LOV44" s="636"/>
      <c r="LOW44" s="636"/>
      <c r="LOX44" s="636"/>
      <c r="LOY44" s="636"/>
      <c r="LOZ44" s="636"/>
      <c r="LPA44" s="636"/>
      <c r="LPB44" s="636"/>
      <c r="LPC44" s="636"/>
      <c r="LPD44" s="636"/>
      <c r="LPE44" s="636"/>
      <c r="LPF44" s="636"/>
      <c r="LPG44" s="636"/>
      <c r="LPH44" s="636"/>
      <c r="LPI44" s="636"/>
      <c r="LPJ44" s="636"/>
      <c r="LPK44" s="636"/>
      <c r="LPL44" s="636"/>
      <c r="LPM44" s="636"/>
      <c r="LPN44" s="636"/>
      <c r="LPO44" s="636"/>
      <c r="LPP44" s="636"/>
      <c r="LPQ44" s="636"/>
      <c r="LPR44" s="636"/>
      <c r="LPS44" s="636"/>
      <c r="LPT44" s="636"/>
      <c r="LPU44" s="636"/>
      <c r="LPV44" s="636"/>
      <c r="LPW44" s="636"/>
      <c r="LPX44" s="636"/>
      <c r="LPY44" s="636"/>
      <c r="LPZ44" s="636"/>
      <c r="LQA44" s="636"/>
      <c r="LQB44" s="636"/>
      <c r="LQC44" s="636"/>
      <c r="LQD44" s="636"/>
      <c r="LQE44" s="636"/>
      <c r="LQF44" s="636"/>
      <c r="LQG44" s="636"/>
      <c r="LQH44" s="636"/>
      <c r="LQI44" s="636"/>
      <c r="LQJ44" s="636"/>
      <c r="LQK44" s="636"/>
      <c r="LQL44" s="636"/>
      <c r="LQM44" s="636"/>
      <c r="LQN44" s="636"/>
      <c r="LQO44" s="636"/>
      <c r="LQP44" s="636"/>
      <c r="LQQ44" s="636"/>
      <c r="LQR44" s="636"/>
      <c r="LQS44" s="636"/>
      <c r="LQT44" s="636"/>
      <c r="LQU44" s="636"/>
      <c r="LQV44" s="636"/>
      <c r="LQW44" s="636"/>
      <c r="LQX44" s="636"/>
      <c r="LQY44" s="636"/>
      <c r="LQZ44" s="636"/>
      <c r="LRA44" s="636"/>
      <c r="LRB44" s="636"/>
      <c r="LRC44" s="636"/>
      <c r="LRD44" s="636"/>
      <c r="LRE44" s="636"/>
      <c r="LRF44" s="636"/>
      <c r="LRG44" s="636"/>
      <c r="LRH44" s="636"/>
      <c r="LRI44" s="636"/>
      <c r="LRJ44" s="636"/>
      <c r="LRK44" s="636"/>
      <c r="LRL44" s="636"/>
      <c r="LRM44" s="636"/>
      <c r="LRN44" s="636"/>
      <c r="LRO44" s="636"/>
      <c r="LRP44" s="636"/>
      <c r="LRQ44" s="636"/>
      <c r="LRR44" s="636"/>
      <c r="LRS44" s="636"/>
      <c r="LRT44" s="636"/>
      <c r="LRU44" s="636"/>
      <c r="LRV44" s="636"/>
      <c r="LRW44" s="636"/>
      <c r="LRX44" s="636"/>
      <c r="LRY44" s="636"/>
      <c r="LRZ44" s="636"/>
      <c r="LSA44" s="636"/>
      <c r="LSB44" s="636"/>
      <c r="LSC44" s="636"/>
      <c r="LSD44" s="636"/>
      <c r="LSE44" s="636"/>
      <c r="LSF44" s="636"/>
      <c r="LSG44" s="636"/>
      <c r="LSH44" s="636"/>
      <c r="LSI44" s="636"/>
      <c r="LSJ44" s="636"/>
      <c r="LSK44" s="636"/>
      <c r="LSL44" s="636"/>
      <c r="LSM44" s="636"/>
      <c r="LSN44" s="636"/>
      <c r="LSO44" s="636"/>
      <c r="LSP44" s="636"/>
      <c r="LSQ44" s="636"/>
      <c r="LSR44" s="636"/>
      <c r="LSS44" s="636"/>
      <c r="LST44" s="636"/>
      <c r="LSU44" s="636"/>
      <c r="LSV44" s="636"/>
      <c r="LSW44" s="636"/>
      <c r="LSX44" s="636"/>
      <c r="LSY44" s="636"/>
      <c r="LSZ44" s="636"/>
      <c r="LTA44" s="636"/>
      <c r="LTB44" s="636"/>
      <c r="LTC44" s="636"/>
      <c r="LTD44" s="636"/>
      <c r="LTE44" s="636"/>
      <c r="LTF44" s="636"/>
      <c r="LTG44" s="636"/>
      <c r="LTH44" s="636"/>
      <c r="LTI44" s="636"/>
      <c r="LTJ44" s="636"/>
      <c r="LTK44" s="636"/>
      <c r="LTL44" s="636"/>
      <c r="LTM44" s="636"/>
      <c r="LTN44" s="636"/>
      <c r="LTO44" s="636"/>
      <c r="LTP44" s="636"/>
      <c r="LTQ44" s="636"/>
      <c r="LTR44" s="636"/>
      <c r="LTS44" s="636"/>
      <c r="LTT44" s="636"/>
      <c r="LTU44" s="636"/>
      <c r="LTV44" s="636"/>
      <c r="LTW44" s="636"/>
      <c r="LTX44" s="636"/>
      <c r="LTY44" s="636"/>
      <c r="LTZ44" s="636"/>
      <c r="LUA44" s="636"/>
      <c r="LUB44" s="636"/>
      <c r="LUC44" s="636"/>
      <c r="LUD44" s="636"/>
      <c r="LUE44" s="636"/>
      <c r="LUF44" s="636"/>
      <c r="LUG44" s="636"/>
      <c r="LUH44" s="636"/>
      <c r="LUI44" s="636"/>
      <c r="LUJ44" s="636"/>
      <c r="LUK44" s="636"/>
      <c r="LUL44" s="636"/>
      <c r="LUM44" s="636"/>
      <c r="LUN44" s="636"/>
      <c r="LUO44" s="636"/>
      <c r="LUP44" s="636"/>
      <c r="LUQ44" s="636"/>
      <c r="LUR44" s="636"/>
      <c r="LUS44" s="636"/>
      <c r="LUT44" s="636"/>
      <c r="LUU44" s="636"/>
      <c r="LUV44" s="636"/>
      <c r="LUW44" s="636"/>
      <c r="LUX44" s="636"/>
      <c r="LUY44" s="636"/>
      <c r="LUZ44" s="636"/>
      <c r="LVA44" s="636"/>
      <c r="LVB44" s="636"/>
      <c r="LVC44" s="636"/>
      <c r="LVD44" s="636"/>
      <c r="LVE44" s="636"/>
      <c r="LVF44" s="636"/>
      <c r="LVG44" s="636"/>
      <c r="LVH44" s="636"/>
      <c r="LVI44" s="636"/>
      <c r="LVJ44" s="636"/>
      <c r="LVK44" s="636"/>
      <c r="LVL44" s="636"/>
      <c r="LVM44" s="636"/>
      <c r="LVN44" s="636"/>
      <c r="LVO44" s="636"/>
      <c r="LVP44" s="636"/>
      <c r="LVQ44" s="636"/>
      <c r="LVR44" s="636"/>
      <c r="LVS44" s="636"/>
      <c r="LVT44" s="636"/>
      <c r="LVU44" s="636"/>
      <c r="LVV44" s="636"/>
      <c r="LVW44" s="636"/>
      <c r="LVX44" s="636"/>
      <c r="LVY44" s="636"/>
      <c r="LVZ44" s="636"/>
      <c r="LWA44" s="636"/>
      <c r="LWB44" s="636"/>
      <c r="LWC44" s="636"/>
      <c r="LWD44" s="636"/>
      <c r="LWE44" s="636"/>
      <c r="LWF44" s="636"/>
      <c r="LWG44" s="636"/>
      <c r="LWH44" s="636"/>
      <c r="LWI44" s="636"/>
      <c r="LWJ44" s="636"/>
      <c r="LWK44" s="636"/>
      <c r="LWL44" s="636"/>
      <c r="LWM44" s="636"/>
      <c r="LWN44" s="636"/>
      <c r="LWO44" s="636"/>
      <c r="LWP44" s="636"/>
      <c r="LWQ44" s="636"/>
      <c r="LWR44" s="636"/>
      <c r="LWS44" s="636"/>
      <c r="LWT44" s="636"/>
      <c r="LWU44" s="636"/>
      <c r="LWV44" s="636"/>
      <c r="LWW44" s="636"/>
      <c r="LWX44" s="636"/>
      <c r="LWY44" s="636"/>
      <c r="LWZ44" s="636"/>
      <c r="LXA44" s="636"/>
      <c r="LXB44" s="636"/>
      <c r="LXC44" s="636"/>
      <c r="LXD44" s="636"/>
      <c r="LXE44" s="636"/>
      <c r="LXF44" s="636"/>
      <c r="LXG44" s="636"/>
      <c r="LXH44" s="636"/>
      <c r="LXI44" s="636"/>
      <c r="LXJ44" s="636"/>
      <c r="LXK44" s="636"/>
      <c r="LXL44" s="636"/>
      <c r="LXM44" s="636"/>
      <c r="LXN44" s="636"/>
      <c r="LXO44" s="636"/>
      <c r="LXP44" s="636"/>
      <c r="LXQ44" s="636"/>
      <c r="LXR44" s="636"/>
      <c r="LXS44" s="636"/>
      <c r="LXT44" s="636"/>
      <c r="LXU44" s="636"/>
      <c r="LXV44" s="636"/>
      <c r="LXW44" s="636"/>
      <c r="LXX44" s="636"/>
      <c r="LXY44" s="636"/>
      <c r="LXZ44" s="636"/>
      <c r="LYA44" s="636"/>
      <c r="LYB44" s="636"/>
      <c r="LYC44" s="636"/>
      <c r="LYD44" s="636"/>
      <c r="LYE44" s="636"/>
      <c r="LYF44" s="636"/>
      <c r="LYG44" s="636"/>
      <c r="LYH44" s="636"/>
      <c r="LYI44" s="636"/>
      <c r="LYJ44" s="636"/>
      <c r="LYK44" s="636"/>
      <c r="LYL44" s="636"/>
      <c r="LYM44" s="636"/>
      <c r="LYN44" s="636"/>
      <c r="LYO44" s="636"/>
      <c r="LYP44" s="636"/>
      <c r="LYQ44" s="636"/>
      <c r="LYR44" s="636"/>
      <c r="LYS44" s="636"/>
      <c r="LYT44" s="636"/>
      <c r="LYU44" s="636"/>
      <c r="LYV44" s="636"/>
      <c r="LYW44" s="636"/>
      <c r="LYX44" s="636"/>
      <c r="LYY44" s="636"/>
      <c r="LYZ44" s="636"/>
      <c r="LZA44" s="636"/>
      <c r="LZB44" s="636"/>
      <c r="LZC44" s="636"/>
      <c r="LZD44" s="636"/>
      <c r="LZE44" s="636"/>
      <c r="LZF44" s="636"/>
      <c r="LZG44" s="636"/>
      <c r="LZH44" s="636"/>
      <c r="LZI44" s="636"/>
      <c r="LZJ44" s="636"/>
      <c r="LZK44" s="636"/>
      <c r="LZL44" s="636"/>
      <c r="LZM44" s="636"/>
      <c r="LZN44" s="636"/>
      <c r="LZO44" s="636"/>
      <c r="LZP44" s="636"/>
      <c r="LZQ44" s="636"/>
      <c r="LZR44" s="636"/>
      <c r="LZS44" s="636"/>
      <c r="LZT44" s="636"/>
      <c r="LZU44" s="636"/>
      <c r="LZV44" s="636"/>
      <c r="LZW44" s="636"/>
      <c r="LZX44" s="636"/>
      <c r="LZY44" s="636"/>
      <c r="LZZ44" s="636"/>
      <c r="MAA44" s="636"/>
      <c r="MAB44" s="636"/>
      <c r="MAC44" s="636"/>
      <c r="MAD44" s="636"/>
      <c r="MAE44" s="636"/>
      <c r="MAF44" s="636"/>
      <c r="MAG44" s="636"/>
      <c r="MAH44" s="636"/>
      <c r="MAI44" s="636"/>
      <c r="MAJ44" s="636"/>
      <c r="MAK44" s="636"/>
      <c r="MAL44" s="636"/>
      <c r="MAM44" s="636"/>
      <c r="MAN44" s="636"/>
      <c r="MAO44" s="636"/>
      <c r="MAP44" s="636"/>
      <c r="MAQ44" s="636"/>
      <c r="MAR44" s="636"/>
      <c r="MAS44" s="636"/>
      <c r="MAT44" s="636"/>
      <c r="MAU44" s="636"/>
      <c r="MAV44" s="636"/>
      <c r="MAW44" s="636"/>
      <c r="MAX44" s="636"/>
      <c r="MAY44" s="636"/>
      <c r="MAZ44" s="636"/>
      <c r="MBA44" s="636"/>
      <c r="MBB44" s="636"/>
      <c r="MBC44" s="636"/>
      <c r="MBD44" s="636"/>
      <c r="MBE44" s="636"/>
      <c r="MBF44" s="636"/>
      <c r="MBG44" s="636"/>
      <c r="MBH44" s="636"/>
      <c r="MBI44" s="636"/>
      <c r="MBJ44" s="636"/>
      <c r="MBK44" s="636"/>
      <c r="MBL44" s="636"/>
      <c r="MBM44" s="636"/>
      <c r="MBN44" s="636"/>
      <c r="MBO44" s="636"/>
      <c r="MBP44" s="636"/>
      <c r="MBQ44" s="636"/>
      <c r="MBR44" s="636"/>
      <c r="MBS44" s="636"/>
      <c r="MBT44" s="636"/>
      <c r="MBU44" s="636"/>
      <c r="MBV44" s="636"/>
      <c r="MBW44" s="636"/>
      <c r="MBX44" s="636"/>
      <c r="MBY44" s="636"/>
      <c r="MBZ44" s="636"/>
      <c r="MCA44" s="636"/>
      <c r="MCB44" s="636"/>
      <c r="MCC44" s="636"/>
      <c r="MCD44" s="636"/>
      <c r="MCE44" s="636"/>
      <c r="MCF44" s="636"/>
      <c r="MCG44" s="636"/>
      <c r="MCH44" s="636"/>
      <c r="MCI44" s="636"/>
      <c r="MCJ44" s="636"/>
      <c r="MCK44" s="636"/>
      <c r="MCL44" s="636"/>
      <c r="MCM44" s="636"/>
      <c r="MCN44" s="636"/>
      <c r="MCO44" s="636"/>
      <c r="MCP44" s="636"/>
      <c r="MCQ44" s="636"/>
      <c r="MCR44" s="636"/>
      <c r="MCS44" s="636"/>
      <c r="MCT44" s="636"/>
      <c r="MCU44" s="636"/>
      <c r="MCV44" s="636"/>
      <c r="MCW44" s="636"/>
      <c r="MCX44" s="636"/>
      <c r="MCY44" s="636"/>
      <c r="MCZ44" s="636"/>
      <c r="MDA44" s="636"/>
      <c r="MDB44" s="636"/>
      <c r="MDC44" s="636"/>
      <c r="MDD44" s="636"/>
      <c r="MDE44" s="636"/>
      <c r="MDF44" s="636"/>
      <c r="MDG44" s="636"/>
      <c r="MDH44" s="636"/>
      <c r="MDI44" s="636"/>
      <c r="MDJ44" s="636"/>
      <c r="MDK44" s="636"/>
      <c r="MDL44" s="636"/>
      <c r="MDM44" s="636"/>
      <c r="MDN44" s="636"/>
      <c r="MDO44" s="636"/>
      <c r="MDP44" s="636"/>
      <c r="MDQ44" s="636"/>
      <c r="MDR44" s="636"/>
      <c r="MDS44" s="636"/>
      <c r="MDT44" s="636"/>
      <c r="MDU44" s="636"/>
      <c r="MDV44" s="636"/>
      <c r="MDW44" s="636"/>
      <c r="MDX44" s="636"/>
      <c r="MDY44" s="636"/>
      <c r="MDZ44" s="636"/>
      <c r="MEA44" s="636"/>
      <c r="MEB44" s="636"/>
      <c r="MEC44" s="636"/>
      <c r="MED44" s="636"/>
      <c r="MEE44" s="636"/>
      <c r="MEF44" s="636"/>
      <c r="MEG44" s="636"/>
      <c r="MEH44" s="636"/>
      <c r="MEI44" s="636"/>
      <c r="MEJ44" s="636"/>
      <c r="MEK44" s="636"/>
      <c r="MEL44" s="636"/>
      <c r="MEM44" s="636"/>
      <c r="MEN44" s="636"/>
      <c r="MEO44" s="636"/>
      <c r="MEP44" s="636"/>
      <c r="MEQ44" s="636"/>
      <c r="MER44" s="636"/>
      <c r="MES44" s="636"/>
      <c r="MET44" s="636"/>
      <c r="MEU44" s="636"/>
      <c r="MEV44" s="636"/>
      <c r="MEW44" s="636"/>
      <c r="MEX44" s="636"/>
      <c r="MEY44" s="636"/>
      <c r="MEZ44" s="636"/>
      <c r="MFA44" s="636"/>
      <c r="MFB44" s="636"/>
      <c r="MFC44" s="636"/>
      <c r="MFD44" s="636"/>
      <c r="MFE44" s="636"/>
      <c r="MFF44" s="636"/>
      <c r="MFG44" s="636"/>
      <c r="MFH44" s="636"/>
      <c r="MFI44" s="636"/>
      <c r="MFJ44" s="636"/>
      <c r="MFK44" s="636"/>
      <c r="MFL44" s="636"/>
      <c r="MFM44" s="636"/>
      <c r="MFN44" s="636"/>
      <c r="MFO44" s="636"/>
      <c r="MFP44" s="636"/>
      <c r="MFQ44" s="636"/>
      <c r="MFR44" s="636"/>
      <c r="MFS44" s="636"/>
      <c r="MFT44" s="636"/>
      <c r="MFU44" s="636"/>
      <c r="MFV44" s="636"/>
      <c r="MFW44" s="636"/>
      <c r="MFX44" s="636"/>
      <c r="MFY44" s="636"/>
      <c r="MFZ44" s="636"/>
      <c r="MGA44" s="636"/>
      <c r="MGB44" s="636"/>
      <c r="MGC44" s="636"/>
      <c r="MGD44" s="636"/>
      <c r="MGE44" s="636"/>
      <c r="MGF44" s="636"/>
      <c r="MGG44" s="636"/>
      <c r="MGH44" s="636"/>
      <c r="MGI44" s="636"/>
      <c r="MGJ44" s="636"/>
      <c r="MGK44" s="636"/>
      <c r="MGL44" s="636"/>
      <c r="MGM44" s="636"/>
      <c r="MGN44" s="636"/>
      <c r="MGO44" s="636"/>
      <c r="MGP44" s="636"/>
      <c r="MGQ44" s="636"/>
      <c r="MGR44" s="636"/>
      <c r="MGS44" s="636"/>
      <c r="MGT44" s="636"/>
      <c r="MGU44" s="636"/>
      <c r="MGV44" s="636"/>
      <c r="MGW44" s="636"/>
      <c r="MGX44" s="636"/>
      <c r="MGY44" s="636"/>
      <c r="MGZ44" s="636"/>
      <c r="MHA44" s="636"/>
      <c r="MHB44" s="636"/>
      <c r="MHC44" s="636"/>
      <c r="MHD44" s="636"/>
      <c r="MHE44" s="636"/>
      <c r="MHF44" s="636"/>
      <c r="MHG44" s="636"/>
      <c r="MHH44" s="636"/>
      <c r="MHI44" s="636"/>
      <c r="MHJ44" s="636"/>
      <c r="MHK44" s="636"/>
      <c r="MHL44" s="636"/>
      <c r="MHM44" s="636"/>
      <c r="MHN44" s="636"/>
      <c r="MHO44" s="636"/>
      <c r="MHP44" s="636"/>
      <c r="MHQ44" s="636"/>
      <c r="MHR44" s="636"/>
      <c r="MHS44" s="636"/>
      <c r="MHT44" s="636"/>
      <c r="MHU44" s="636"/>
      <c r="MHV44" s="636"/>
      <c r="MHW44" s="636"/>
      <c r="MHX44" s="636"/>
      <c r="MHY44" s="636"/>
      <c r="MHZ44" s="636"/>
      <c r="MIA44" s="636"/>
      <c r="MIB44" s="636"/>
      <c r="MIC44" s="636"/>
      <c r="MID44" s="636"/>
      <c r="MIE44" s="636"/>
      <c r="MIF44" s="636"/>
      <c r="MIG44" s="636"/>
      <c r="MIH44" s="636"/>
      <c r="MII44" s="636"/>
      <c r="MIJ44" s="636"/>
      <c r="MIK44" s="636"/>
      <c r="MIL44" s="636"/>
      <c r="MIM44" s="636"/>
      <c r="MIN44" s="636"/>
      <c r="MIO44" s="636"/>
      <c r="MIP44" s="636"/>
      <c r="MIQ44" s="636"/>
      <c r="MIR44" s="636"/>
      <c r="MIS44" s="636"/>
      <c r="MIT44" s="636"/>
      <c r="MIU44" s="636"/>
      <c r="MIV44" s="636"/>
      <c r="MIW44" s="636"/>
      <c r="MIX44" s="636"/>
      <c r="MIY44" s="636"/>
      <c r="MIZ44" s="636"/>
      <c r="MJA44" s="636"/>
      <c r="MJB44" s="636"/>
      <c r="MJC44" s="636"/>
      <c r="MJD44" s="636"/>
      <c r="MJE44" s="636"/>
      <c r="MJF44" s="636"/>
      <c r="MJG44" s="636"/>
      <c r="MJH44" s="636"/>
      <c r="MJI44" s="636"/>
      <c r="MJJ44" s="636"/>
      <c r="MJK44" s="636"/>
      <c r="MJL44" s="636"/>
      <c r="MJM44" s="636"/>
      <c r="MJN44" s="636"/>
      <c r="MJO44" s="636"/>
      <c r="MJP44" s="636"/>
      <c r="MJQ44" s="636"/>
      <c r="MJR44" s="636"/>
      <c r="MJS44" s="636"/>
      <c r="MJT44" s="636"/>
      <c r="MJU44" s="636"/>
      <c r="MJV44" s="636"/>
      <c r="MJW44" s="636"/>
      <c r="MJX44" s="636"/>
      <c r="MJY44" s="636"/>
      <c r="MJZ44" s="636"/>
      <c r="MKA44" s="636"/>
      <c r="MKB44" s="636"/>
      <c r="MKC44" s="636"/>
      <c r="MKD44" s="636"/>
      <c r="MKE44" s="636"/>
      <c r="MKF44" s="636"/>
      <c r="MKG44" s="636"/>
      <c r="MKH44" s="636"/>
      <c r="MKI44" s="636"/>
      <c r="MKJ44" s="636"/>
      <c r="MKK44" s="636"/>
      <c r="MKL44" s="636"/>
      <c r="MKM44" s="636"/>
      <c r="MKN44" s="636"/>
      <c r="MKO44" s="636"/>
      <c r="MKP44" s="636"/>
      <c r="MKQ44" s="636"/>
      <c r="MKR44" s="636"/>
      <c r="MKS44" s="636"/>
      <c r="MKT44" s="636"/>
      <c r="MKU44" s="636"/>
      <c r="MKV44" s="636"/>
      <c r="MKW44" s="636"/>
      <c r="MKX44" s="636"/>
      <c r="MKY44" s="636"/>
      <c r="MKZ44" s="636"/>
      <c r="MLA44" s="636"/>
      <c r="MLB44" s="636"/>
      <c r="MLC44" s="636"/>
      <c r="MLD44" s="636"/>
      <c r="MLE44" s="636"/>
      <c r="MLF44" s="636"/>
      <c r="MLG44" s="636"/>
      <c r="MLH44" s="636"/>
      <c r="MLI44" s="636"/>
      <c r="MLJ44" s="636"/>
      <c r="MLK44" s="636"/>
      <c r="MLL44" s="636"/>
      <c r="MLM44" s="636"/>
      <c r="MLN44" s="636"/>
      <c r="MLO44" s="636"/>
      <c r="MLP44" s="636"/>
      <c r="MLQ44" s="636"/>
      <c r="MLR44" s="636"/>
      <c r="MLS44" s="636"/>
      <c r="MLT44" s="636"/>
      <c r="MLU44" s="636"/>
      <c r="MLV44" s="636"/>
      <c r="MLW44" s="636"/>
      <c r="MLX44" s="636"/>
      <c r="MLY44" s="636"/>
      <c r="MLZ44" s="636"/>
      <c r="MMA44" s="636"/>
      <c r="MMB44" s="636"/>
      <c r="MMC44" s="636"/>
      <c r="MMD44" s="636"/>
      <c r="MME44" s="636"/>
      <c r="MMF44" s="636"/>
      <c r="MMG44" s="636"/>
      <c r="MMH44" s="636"/>
      <c r="MMI44" s="636"/>
      <c r="MMJ44" s="636"/>
      <c r="MMK44" s="636"/>
      <c r="MML44" s="636"/>
      <c r="MMM44" s="636"/>
      <c r="MMN44" s="636"/>
      <c r="MMO44" s="636"/>
      <c r="MMP44" s="636"/>
      <c r="MMQ44" s="636"/>
      <c r="MMR44" s="636"/>
      <c r="MMS44" s="636"/>
      <c r="MMT44" s="636"/>
      <c r="MMU44" s="636"/>
      <c r="MMV44" s="636"/>
      <c r="MMW44" s="636"/>
      <c r="MMX44" s="636"/>
      <c r="MMY44" s="636"/>
      <c r="MMZ44" s="636"/>
      <c r="MNA44" s="636"/>
      <c r="MNB44" s="636"/>
      <c r="MNC44" s="636"/>
      <c r="MND44" s="636"/>
      <c r="MNE44" s="636"/>
      <c r="MNF44" s="636"/>
      <c r="MNG44" s="636"/>
      <c r="MNH44" s="636"/>
      <c r="MNI44" s="636"/>
      <c r="MNJ44" s="636"/>
      <c r="MNK44" s="636"/>
      <c r="MNL44" s="636"/>
      <c r="MNM44" s="636"/>
      <c r="MNN44" s="636"/>
      <c r="MNO44" s="636"/>
      <c r="MNP44" s="636"/>
      <c r="MNQ44" s="636"/>
      <c r="MNR44" s="636"/>
      <c r="MNS44" s="636"/>
      <c r="MNT44" s="636"/>
      <c r="MNU44" s="636"/>
      <c r="MNV44" s="636"/>
      <c r="MNW44" s="636"/>
      <c r="MNX44" s="636"/>
      <c r="MNY44" s="636"/>
      <c r="MNZ44" s="636"/>
      <c r="MOA44" s="636"/>
      <c r="MOB44" s="636"/>
      <c r="MOC44" s="636"/>
      <c r="MOD44" s="636"/>
      <c r="MOE44" s="636"/>
      <c r="MOF44" s="636"/>
      <c r="MOG44" s="636"/>
      <c r="MOH44" s="636"/>
      <c r="MOI44" s="636"/>
      <c r="MOJ44" s="636"/>
      <c r="MOK44" s="636"/>
      <c r="MOL44" s="636"/>
      <c r="MOM44" s="636"/>
      <c r="MON44" s="636"/>
      <c r="MOO44" s="636"/>
      <c r="MOP44" s="636"/>
      <c r="MOQ44" s="636"/>
      <c r="MOR44" s="636"/>
      <c r="MOS44" s="636"/>
      <c r="MOT44" s="636"/>
      <c r="MOU44" s="636"/>
      <c r="MOV44" s="636"/>
      <c r="MOW44" s="636"/>
      <c r="MOX44" s="636"/>
      <c r="MOY44" s="636"/>
      <c r="MOZ44" s="636"/>
      <c r="MPA44" s="636"/>
      <c r="MPB44" s="636"/>
      <c r="MPC44" s="636"/>
      <c r="MPD44" s="636"/>
      <c r="MPE44" s="636"/>
      <c r="MPF44" s="636"/>
      <c r="MPG44" s="636"/>
      <c r="MPH44" s="636"/>
      <c r="MPI44" s="636"/>
      <c r="MPJ44" s="636"/>
      <c r="MPK44" s="636"/>
      <c r="MPL44" s="636"/>
      <c r="MPM44" s="636"/>
      <c r="MPN44" s="636"/>
      <c r="MPO44" s="636"/>
      <c r="MPP44" s="636"/>
      <c r="MPQ44" s="636"/>
      <c r="MPR44" s="636"/>
      <c r="MPS44" s="636"/>
      <c r="MPT44" s="636"/>
      <c r="MPU44" s="636"/>
      <c r="MPV44" s="636"/>
      <c r="MPW44" s="636"/>
      <c r="MPX44" s="636"/>
      <c r="MPY44" s="636"/>
      <c r="MPZ44" s="636"/>
      <c r="MQA44" s="636"/>
      <c r="MQB44" s="636"/>
      <c r="MQC44" s="636"/>
      <c r="MQD44" s="636"/>
      <c r="MQE44" s="636"/>
      <c r="MQF44" s="636"/>
      <c r="MQG44" s="636"/>
      <c r="MQH44" s="636"/>
      <c r="MQI44" s="636"/>
      <c r="MQJ44" s="636"/>
      <c r="MQK44" s="636"/>
      <c r="MQL44" s="636"/>
      <c r="MQM44" s="636"/>
      <c r="MQN44" s="636"/>
      <c r="MQO44" s="636"/>
      <c r="MQP44" s="636"/>
      <c r="MQQ44" s="636"/>
      <c r="MQR44" s="636"/>
      <c r="MQS44" s="636"/>
      <c r="MQT44" s="636"/>
      <c r="MQU44" s="636"/>
      <c r="MQV44" s="636"/>
      <c r="MQW44" s="636"/>
      <c r="MQX44" s="636"/>
      <c r="MQY44" s="636"/>
      <c r="MQZ44" s="636"/>
      <c r="MRA44" s="636"/>
      <c r="MRB44" s="636"/>
      <c r="MRC44" s="636"/>
      <c r="MRD44" s="636"/>
      <c r="MRE44" s="636"/>
      <c r="MRF44" s="636"/>
      <c r="MRG44" s="636"/>
      <c r="MRH44" s="636"/>
      <c r="MRI44" s="636"/>
      <c r="MRJ44" s="636"/>
      <c r="MRK44" s="636"/>
      <c r="MRL44" s="636"/>
      <c r="MRM44" s="636"/>
      <c r="MRN44" s="636"/>
      <c r="MRO44" s="636"/>
      <c r="MRP44" s="636"/>
      <c r="MRQ44" s="636"/>
      <c r="MRR44" s="636"/>
      <c r="MRS44" s="636"/>
      <c r="MRT44" s="636"/>
      <c r="MRU44" s="636"/>
      <c r="MRV44" s="636"/>
      <c r="MRW44" s="636"/>
      <c r="MRX44" s="636"/>
      <c r="MRY44" s="636"/>
      <c r="MRZ44" s="636"/>
      <c r="MSA44" s="636"/>
      <c r="MSB44" s="636"/>
      <c r="MSC44" s="636"/>
      <c r="MSD44" s="636"/>
      <c r="MSE44" s="636"/>
      <c r="MSF44" s="636"/>
      <c r="MSG44" s="636"/>
      <c r="MSH44" s="636"/>
      <c r="MSI44" s="636"/>
      <c r="MSJ44" s="636"/>
      <c r="MSK44" s="636"/>
      <c r="MSL44" s="636"/>
      <c r="MSM44" s="636"/>
      <c r="MSN44" s="636"/>
      <c r="MSO44" s="636"/>
      <c r="MSP44" s="636"/>
      <c r="MSQ44" s="636"/>
      <c r="MSR44" s="636"/>
      <c r="MSS44" s="636"/>
      <c r="MST44" s="636"/>
      <c r="MSU44" s="636"/>
      <c r="MSV44" s="636"/>
      <c r="MSW44" s="636"/>
      <c r="MSX44" s="636"/>
      <c r="MSY44" s="636"/>
      <c r="MSZ44" s="636"/>
      <c r="MTA44" s="636"/>
      <c r="MTB44" s="636"/>
      <c r="MTC44" s="636"/>
      <c r="MTD44" s="636"/>
      <c r="MTE44" s="636"/>
      <c r="MTF44" s="636"/>
      <c r="MTG44" s="636"/>
      <c r="MTH44" s="636"/>
      <c r="MTI44" s="636"/>
      <c r="MTJ44" s="636"/>
      <c r="MTK44" s="636"/>
      <c r="MTL44" s="636"/>
      <c r="MTM44" s="636"/>
      <c r="MTN44" s="636"/>
      <c r="MTO44" s="636"/>
      <c r="MTP44" s="636"/>
      <c r="MTQ44" s="636"/>
      <c r="MTR44" s="636"/>
      <c r="MTS44" s="636"/>
      <c r="MTT44" s="636"/>
      <c r="MTU44" s="636"/>
      <c r="MTV44" s="636"/>
      <c r="MTW44" s="636"/>
      <c r="MTX44" s="636"/>
      <c r="MTY44" s="636"/>
      <c r="MTZ44" s="636"/>
      <c r="MUA44" s="636"/>
      <c r="MUB44" s="636"/>
      <c r="MUC44" s="636"/>
      <c r="MUD44" s="636"/>
      <c r="MUE44" s="636"/>
      <c r="MUF44" s="636"/>
      <c r="MUG44" s="636"/>
      <c r="MUH44" s="636"/>
      <c r="MUI44" s="636"/>
      <c r="MUJ44" s="636"/>
      <c r="MUK44" s="636"/>
      <c r="MUL44" s="636"/>
      <c r="MUM44" s="636"/>
      <c r="MUN44" s="636"/>
      <c r="MUO44" s="636"/>
      <c r="MUP44" s="636"/>
      <c r="MUQ44" s="636"/>
      <c r="MUR44" s="636"/>
      <c r="MUS44" s="636"/>
      <c r="MUT44" s="636"/>
      <c r="MUU44" s="636"/>
      <c r="MUV44" s="636"/>
      <c r="MUW44" s="636"/>
      <c r="MUX44" s="636"/>
      <c r="MUY44" s="636"/>
      <c r="MUZ44" s="636"/>
      <c r="MVA44" s="636"/>
      <c r="MVB44" s="636"/>
      <c r="MVC44" s="636"/>
      <c r="MVD44" s="636"/>
      <c r="MVE44" s="636"/>
      <c r="MVF44" s="636"/>
      <c r="MVG44" s="636"/>
      <c r="MVH44" s="636"/>
      <c r="MVI44" s="636"/>
      <c r="MVJ44" s="636"/>
      <c r="MVK44" s="636"/>
      <c r="MVL44" s="636"/>
      <c r="MVM44" s="636"/>
      <c r="MVN44" s="636"/>
      <c r="MVO44" s="636"/>
      <c r="MVP44" s="636"/>
      <c r="MVQ44" s="636"/>
      <c r="MVR44" s="636"/>
      <c r="MVS44" s="636"/>
      <c r="MVT44" s="636"/>
      <c r="MVU44" s="636"/>
      <c r="MVV44" s="636"/>
      <c r="MVW44" s="636"/>
      <c r="MVX44" s="636"/>
      <c r="MVY44" s="636"/>
      <c r="MVZ44" s="636"/>
      <c r="MWA44" s="636"/>
      <c r="MWB44" s="636"/>
      <c r="MWC44" s="636"/>
      <c r="MWD44" s="636"/>
      <c r="MWE44" s="636"/>
      <c r="MWF44" s="636"/>
      <c r="MWG44" s="636"/>
      <c r="MWH44" s="636"/>
      <c r="MWI44" s="636"/>
      <c r="MWJ44" s="636"/>
      <c r="MWK44" s="636"/>
      <c r="MWL44" s="636"/>
      <c r="MWM44" s="636"/>
      <c r="MWN44" s="636"/>
      <c r="MWO44" s="636"/>
      <c r="MWP44" s="636"/>
      <c r="MWQ44" s="636"/>
      <c r="MWR44" s="636"/>
      <c r="MWS44" s="636"/>
      <c r="MWT44" s="636"/>
      <c r="MWU44" s="636"/>
      <c r="MWV44" s="636"/>
      <c r="MWW44" s="636"/>
      <c r="MWX44" s="636"/>
      <c r="MWY44" s="636"/>
      <c r="MWZ44" s="636"/>
      <c r="MXA44" s="636"/>
      <c r="MXB44" s="636"/>
      <c r="MXC44" s="636"/>
      <c r="MXD44" s="636"/>
      <c r="MXE44" s="636"/>
      <c r="MXF44" s="636"/>
      <c r="MXG44" s="636"/>
      <c r="MXH44" s="636"/>
      <c r="MXI44" s="636"/>
      <c r="MXJ44" s="636"/>
      <c r="MXK44" s="636"/>
      <c r="MXL44" s="636"/>
      <c r="MXM44" s="636"/>
      <c r="MXN44" s="636"/>
      <c r="MXO44" s="636"/>
      <c r="MXP44" s="636"/>
      <c r="MXQ44" s="636"/>
      <c r="MXR44" s="636"/>
      <c r="MXS44" s="636"/>
      <c r="MXT44" s="636"/>
      <c r="MXU44" s="636"/>
      <c r="MXV44" s="636"/>
      <c r="MXW44" s="636"/>
      <c r="MXX44" s="636"/>
      <c r="MXY44" s="636"/>
      <c r="MXZ44" s="636"/>
      <c r="MYA44" s="636"/>
      <c r="MYB44" s="636"/>
      <c r="MYC44" s="636"/>
      <c r="MYD44" s="636"/>
      <c r="MYE44" s="636"/>
      <c r="MYF44" s="636"/>
      <c r="MYG44" s="636"/>
      <c r="MYH44" s="636"/>
      <c r="MYI44" s="636"/>
      <c r="MYJ44" s="636"/>
      <c r="MYK44" s="636"/>
      <c r="MYL44" s="636"/>
      <c r="MYM44" s="636"/>
      <c r="MYN44" s="636"/>
      <c r="MYO44" s="636"/>
      <c r="MYP44" s="636"/>
      <c r="MYQ44" s="636"/>
      <c r="MYR44" s="636"/>
      <c r="MYS44" s="636"/>
      <c r="MYT44" s="636"/>
      <c r="MYU44" s="636"/>
      <c r="MYV44" s="636"/>
      <c r="MYW44" s="636"/>
      <c r="MYX44" s="636"/>
      <c r="MYY44" s="636"/>
      <c r="MYZ44" s="636"/>
      <c r="MZA44" s="636"/>
      <c r="MZB44" s="636"/>
      <c r="MZC44" s="636"/>
      <c r="MZD44" s="636"/>
      <c r="MZE44" s="636"/>
      <c r="MZF44" s="636"/>
      <c r="MZG44" s="636"/>
      <c r="MZH44" s="636"/>
      <c r="MZI44" s="636"/>
      <c r="MZJ44" s="636"/>
      <c r="MZK44" s="636"/>
      <c r="MZL44" s="636"/>
      <c r="MZM44" s="636"/>
      <c r="MZN44" s="636"/>
      <c r="MZO44" s="636"/>
      <c r="MZP44" s="636"/>
      <c r="MZQ44" s="636"/>
      <c r="MZR44" s="636"/>
      <c r="MZS44" s="636"/>
      <c r="MZT44" s="636"/>
      <c r="MZU44" s="636"/>
      <c r="MZV44" s="636"/>
      <c r="MZW44" s="636"/>
      <c r="MZX44" s="636"/>
      <c r="MZY44" s="636"/>
      <c r="MZZ44" s="636"/>
      <c r="NAA44" s="636"/>
      <c r="NAB44" s="636"/>
      <c r="NAC44" s="636"/>
      <c r="NAD44" s="636"/>
      <c r="NAE44" s="636"/>
      <c r="NAF44" s="636"/>
      <c r="NAG44" s="636"/>
      <c r="NAH44" s="636"/>
      <c r="NAI44" s="636"/>
      <c r="NAJ44" s="636"/>
      <c r="NAK44" s="636"/>
      <c r="NAL44" s="636"/>
      <c r="NAM44" s="636"/>
      <c r="NAN44" s="636"/>
      <c r="NAO44" s="636"/>
      <c r="NAP44" s="636"/>
      <c r="NAQ44" s="636"/>
      <c r="NAR44" s="636"/>
      <c r="NAS44" s="636"/>
      <c r="NAT44" s="636"/>
      <c r="NAU44" s="636"/>
      <c r="NAV44" s="636"/>
      <c r="NAW44" s="636"/>
      <c r="NAX44" s="636"/>
      <c r="NAY44" s="636"/>
      <c r="NAZ44" s="636"/>
      <c r="NBA44" s="636"/>
      <c r="NBB44" s="636"/>
      <c r="NBC44" s="636"/>
      <c r="NBD44" s="636"/>
      <c r="NBE44" s="636"/>
      <c r="NBF44" s="636"/>
      <c r="NBG44" s="636"/>
      <c r="NBH44" s="636"/>
      <c r="NBI44" s="636"/>
      <c r="NBJ44" s="636"/>
      <c r="NBK44" s="636"/>
      <c r="NBL44" s="636"/>
      <c r="NBM44" s="636"/>
      <c r="NBN44" s="636"/>
      <c r="NBO44" s="636"/>
      <c r="NBP44" s="636"/>
      <c r="NBQ44" s="636"/>
      <c r="NBR44" s="636"/>
      <c r="NBS44" s="636"/>
      <c r="NBT44" s="636"/>
      <c r="NBU44" s="636"/>
      <c r="NBV44" s="636"/>
      <c r="NBW44" s="636"/>
      <c r="NBX44" s="636"/>
      <c r="NBY44" s="636"/>
      <c r="NBZ44" s="636"/>
      <c r="NCA44" s="636"/>
      <c r="NCB44" s="636"/>
      <c r="NCC44" s="636"/>
      <c r="NCD44" s="636"/>
      <c r="NCE44" s="636"/>
      <c r="NCF44" s="636"/>
      <c r="NCG44" s="636"/>
      <c r="NCH44" s="636"/>
      <c r="NCI44" s="636"/>
      <c r="NCJ44" s="636"/>
      <c r="NCK44" s="636"/>
      <c r="NCL44" s="636"/>
      <c r="NCM44" s="636"/>
      <c r="NCN44" s="636"/>
      <c r="NCO44" s="636"/>
      <c r="NCP44" s="636"/>
      <c r="NCQ44" s="636"/>
      <c r="NCR44" s="636"/>
      <c r="NCS44" s="636"/>
      <c r="NCT44" s="636"/>
      <c r="NCU44" s="636"/>
      <c r="NCV44" s="636"/>
      <c r="NCW44" s="636"/>
      <c r="NCX44" s="636"/>
      <c r="NCY44" s="636"/>
      <c r="NCZ44" s="636"/>
      <c r="NDA44" s="636"/>
      <c r="NDB44" s="636"/>
      <c r="NDC44" s="636"/>
      <c r="NDD44" s="636"/>
      <c r="NDE44" s="636"/>
      <c r="NDF44" s="636"/>
      <c r="NDG44" s="636"/>
      <c r="NDH44" s="636"/>
      <c r="NDI44" s="636"/>
      <c r="NDJ44" s="636"/>
      <c r="NDK44" s="636"/>
      <c r="NDL44" s="636"/>
      <c r="NDM44" s="636"/>
      <c r="NDN44" s="636"/>
      <c r="NDO44" s="636"/>
      <c r="NDP44" s="636"/>
      <c r="NDQ44" s="636"/>
      <c r="NDR44" s="636"/>
      <c r="NDS44" s="636"/>
      <c r="NDT44" s="636"/>
      <c r="NDU44" s="636"/>
      <c r="NDV44" s="636"/>
      <c r="NDW44" s="636"/>
      <c r="NDX44" s="636"/>
      <c r="NDY44" s="636"/>
      <c r="NDZ44" s="636"/>
      <c r="NEA44" s="636"/>
      <c r="NEB44" s="636"/>
      <c r="NEC44" s="636"/>
      <c r="NED44" s="636"/>
      <c r="NEE44" s="636"/>
      <c r="NEF44" s="636"/>
      <c r="NEG44" s="636"/>
      <c r="NEH44" s="636"/>
      <c r="NEI44" s="636"/>
      <c r="NEJ44" s="636"/>
      <c r="NEK44" s="636"/>
      <c r="NEL44" s="636"/>
      <c r="NEM44" s="636"/>
      <c r="NEN44" s="636"/>
      <c r="NEO44" s="636"/>
      <c r="NEP44" s="636"/>
      <c r="NEQ44" s="636"/>
      <c r="NER44" s="636"/>
      <c r="NES44" s="636"/>
      <c r="NET44" s="636"/>
      <c r="NEU44" s="636"/>
      <c r="NEV44" s="636"/>
      <c r="NEW44" s="636"/>
      <c r="NEX44" s="636"/>
      <c r="NEY44" s="636"/>
      <c r="NEZ44" s="636"/>
      <c r="NFA44" s="636"/>
      <c r="NFB44" s="636"/>
      <c r="NFC44" s="636"/>
      <c r="NFD44" s="636"/>
      <c r="NFE44" s="636"/>
      <c r="NFF44" s="636"/>
      <c r="NFG44" s="636"/>
      <c r="NFH44" s="636"/>
      <c r="NFI44" s="636"/>
      <c r="NFJ44" s="636"/>
      <c r="NFK44" s="636"/>
      <c r="NFL44" s="636"/>
      <c r="NFM44" s="636"/>
      <c r="NFN44" s="636"/>
      <c r="NFO44" s="636"/>
      <c r="NFP44" s="636"/>
      <c r="NFQ44" s="636"/>
      <c r="NFR44" s="636"/>
      <c r="NFS44" s="636"/>
      <c r="NFT44" s="636"/>
      <c r="NFU44" s="636"/>
      <c r="NFV44" s="636"/>
      <c r="NFW44" s="636"/>
      <c r="NFX44" s="636"/>
      <c r="NFY44" s="636"/>
      <c r="NFZ44" s="636"/>
      <c r="NGA44" s="636"/>
      <c r="NGB44" s="636"/>
      <c r="NGC44" s="636"/>
      <c r="NGD44" s="636"/>
      <c r="NGE44" s="636"/>
      <c r="NGF44" s="636"/>
      <c r="NGG44" s="636"/>
      <c r="NGH44" s="636"/>
      <c r="NGI44" s="636"/>
      <c r="NGJ44" s="636"/>
      <c r="NGK44" s="636"/>
      <c r="NGL44" s="636"/>
      <c r="NGM44" s="636"/>
      <c r="NGN44" s="636"/>
      <c r="NGO44" s="636"/>
      <c r="NGP44" s="636"/>
      <c r="NGQ44" s="636"/>
      <c r="NGR44" s="636"/>
      <c r="NGS44" s="636"/>
      <c r="NGT44" s="636"/>
      <c r="NGU44" s="636"/>
      <c r="NGV44" s="636"/>
      <c r="NGW44" s="636"/>
      <c r="NGX44" s="636"/>
      <c r="NGY44" s="636"/>
      <c r="NGZ44" s="636"/>
      <c r="NHA44" s="636"/>
      <c r="NHB44" s="636"/>
      <c r="NHC44" s="636"/>
      <c r="NHD44" s="636"/>
      <c r="NHE44" s="636"/>
      <c r="NHF44" s="636"/>
      <c r="NHG44" s="636"/>
      <c r="NHH44" s="636"/>
      <c r="NHI44" s="636"/>
      <c r="NHJ44" s="636"/>
      <c r="NHK44" s="636"/>
      <c r="NHL44" s="636"/>
      <c r="NHM44" s="636"/>
      <c r="NHN44" s="636"/>
      <c r="NHO44" s="636"/>
      <c r="NHP44" s="636"/>
      <c r="NHQ44" s="636"/>
      <c r="NHR44" s="636"/>
      <c r="NHS44" s="636"/>
      <c r="NHT44" s="636"/>
      <c r="NHU44" s="636"/>
      <c r="NHV44" s="636"/>
      <c r="NHW44" s="636"/>
      <c r="NHX44" s="636"/>
      <c r="NHY44" s="636"/>
      <c r="NHZ44" s="636"/>
      <c r="NIA44" s="636"/>
      <c r="NIB44" s="636"/>
      <c r="NIC44" s="636"/>
      <c r="NID44" s="636"/>
      <c r="NIE44" s="636"/>
      <c r="NIF44" s="636"/>
      <c r="NIG44" s="636"/>
      <c r="NIH44" s="636"/>
      <c r="NII44" s="636"/>
      <c r="NIJ44" s="636"/>
      <c r="NIK44" s="636"/>
      <c r="NIL44" s="636"/>
      <c r="NIM44" s="636"/>
      <c r="NIN44" s="636"/>
      <c r="NIO44" s="636"/>
      <c r="NIP44" s="636"/>
      <c r="NIQ44" s="636"/>
      <c r="NIR44" s="636"/>
      <c r="NIS44" s="636"/>
      <c r="NIT44" s="636"/>
      <c r="NIU44" s="636"/>
      <c r="NIV44" s="636"/>
      <c r="NIW44" s="636"/>
      <c r="NIX44" s="636"/>
      <c r="NIY44" s="636"/>
      <c r="NIZ44" s="636"/>
      <c r="NJA44" s="636"/>
      <c r="NJB44" s="636"/>
      <c r="NJC44" s="636"/>
      <c r="NJD44" s="636"/>
      <c r="NJE44" s="636"/>
      <c r="NJF44" s="636"/>
      <c r="NJG44" s="636"/>
      <c r="NJH44" s="636"/>
      <c r="NJI44" s="636"/>
      <c r="NJJ44" s="636"/>
      <c r="NJK44" s="636"/>
      <c r="NJL44" s="636"/>
      <c r="NJM44" s="636"/>
      <c r="NJN44" s="636"/>
      <c r="NJO44" s="636"/>
      <c r="NJP44" s="636"/>
      <c r="NJQ44" s="636"/>
      <c r="NJR44" s="636"/>
      <c r="NJS44" s="636"/>
      <c r="NJT44" s="636"/>
      <c r="NJU44" s="636"/>
      <c r="NJV44" s="636"/>
      <c r="NJW44" s="636"/>
      <c r="NJX44" s="636"/>
      <c r="NJY44" s="636"/>
      <c r="NJZ44" s="636"/>
      <c r="NKA44" s="636"/>
      <c r="NKB44" s="636"/>
      <c r="NKC44" s="636"/>
      <c r="NKD44" s="636"/>
      <c r="NKE44" s="636"/>
      <c r="NKF44" s="636"/>
      <c r="NKG44" s="636"/>
      <c r="NKH44" s="636"/>
      <c r="NKI44" s="636"/>
      <c r="NKJ44" s="636"/>
      <c r="NKK44" s="636"/>
      <c r="NKL44" s="636"/>
      <c r="NKM44" s="636"/>
      <c r="NKN44" s="636"/>
      <c r="NKO44" s="636"/>
      <c r="NKP44" s="636"/>
      <c r="NKQ44" s="636"/>
      <c r="NKR44" s="636"/>
      <c r="NKS44" s="636"/>
      <c r="NKT44" s="636"/>
      <c r="NKU44" s="636"/>
      <c r="NKV44" s="636"/>
      <c r="NKW44" s="636"/>
      <c r="NKX44" s="636"/>
      <c r="NKY44" s="636"/>
      <c r="NKZ44" s="636"/>
      <c r="NLA44" s="636"/>
      <c r="NLB44" s="636"/>
      <c r="NLC44" s="636"/>
      <c r="NLD44" s="636"/>
      <c r="NLE44" s="636"/>
      <c r="NLF44" s="636"/>
      <c r="NLG44" s="636"/>
      <c r="NLH44" s="636"/>
      <c r="NLI44" s="636"/>
      <c r="NLJ44" s="636"/>
      <c r="NLK44" s="636"/>
      <c r="NLL44" s="636"/>
      <c r="NLM44" s="636"/>
      <c r="NLN44" s="636"/>
      <c r="NLO44" s="636"/>
      <c r="NLP44" s="636"/>
      <c r="NLQ44" s="636"/>
      <c r="NLR44" s="636"/>
      <c r="NLS44" s="636"/>
      <c r="NLT44" s="636"/>
      <c r="NLU44" s="636"/>
      <c r="NLV44" s="636"/>
      <c r="NLW44" s="636"/>
      <c r="NLX44" s="636"/>
      <c r="NLY44" s="636"/>
      <c r="NLZ44" s="636"/>
      <c r="NMA44" s="636"/>
      <c r="NMB44" s="636"/>
      <c r="NMC44" s="636"/>
      <c r="NMD44" s="636"/>
      <c r="NME44" s="636"/>
      <c r="NMF44" s="636"/>
      <c r="NMG44" s="636"/>
      <c r="NMH44" s="636"/>
      <c r="NMI44" s="636"/>
      <c r="NMJ44" s="636"/>
      <c r="NMK44" s="636"/>
      <c r="NML44" s="636"/>
      <c r="NMM44" s="636"/>
      <c r="NMN44" s="636"/>
      <c r="NMO44" s="636"/>
      <c r="NMP44" s="636"/>
      <c r="NMQ44" s="636"/>
      <c r="NMR44" s="636"/>
      <c r="NMS44" s="636"/>
      <c r="NMT44" s="636"/>
      <c r="NMU44" s="636"/>
      <c r="NMV44" s="636"/>
      <c r="NMW44" s="636"/>
      <c r="NMX44" s="636"/>
      <c r="NMY44" s="636"/>
      <c r="NMZ44" s="636"/>
      <c r="NNA44" s="636"/>
      <c r="NNB44" s="636"/>
      <c r="NNC44" s="636"/>
      <c r="NND44" s="636"/>
      <c r="NNE44" s="636"/>
      <c r="NNF44" s="636"/>
      <c r="NNG44" s="636"/>
      <c r="NNH44" s="636"/>
      <c r="NNI44" s="636"/>
      <c r="NNJ44" s="636"/>
      <c r="NNK44" s="636"/>
      <c r="NNL44" s="636"/>
      <c r="NNM44" s="636"/>
      <c r="NNN44" s="636"/>
      <c r="NNO44" s="636"/>
      <c r="NNP44" s="636"/>
      <c r="NNQ44" s="636"/>
      <c r="NNR44" s="636"/>
      <c r="NNS44" s="636"/>
      <c r="NNT44" s="636"/>
      <c r="NNU44" s="636"/>
      <c r="NNV44" s="636"/>
      <c r="NNW44" s="636"/>
      <c r="NNX44" s="636"/>
      <c r="NNY44" s="636"/>
      <c r="NNZ44" s="636"/>
      <c r="NOA44" s="636"/>
      <c r="NOB44" s="636"/>
      <c r="NOC44" s="636"/>
      <c r="NOD44" s="636"/>
      <c r="NOE44" s="636"/>
      <c r="NOF44" s="636"/>
      <c r="NOG44" s="636"/>
      <c r="NOH44" s="636"/>
      <c r="NOI44" s="636"/>
      <c r="NOJ44" s="636"/>
      <c r="NOK44" s="636"/>
      <c r="NOL44" s="636"/>
      <c r="NOM44" s="636"/>
      <c r="NON44" s="636"/>
      <c r="NOO44" s="636"/>
      <c r="NOP44" s="636"/>
      <c r="NOQ44" s="636"/>
      <c r="NOR44" s="636"/>
      <c r="NOS44" s="636"/>
      <c r="NOT44" s="636"/>
      <c r="NOU44" s="636"/>
      <c r="NOV44" s="636"/>
      <c r="NOW44" s="636"/>
      <c r="NOX44" s="636"/>
      <c r="NOY44" s="636"/>
      <c r="NOZ44" s="636"/>
      <c r="NPA44" s="636"/>
      <c r="NPB44" s="636"/>
      <c r="NPC44" s="636"/>
      <c r="NPD44" s="636"/>
      <c r="NPE44" s="636"/>
      <c r="NPF44" s="636"/>
      <c r="NPG44" s="636"/>
      <c r="NPH44" s="636"/>
      <c r="NPI44" s="636"/>
      <c r="NPJ44" s="636"/>
      <c r="NPK44" s="636"/>
      <c r="NPL44" s="636"/>
      <c r="NPM44" s="636"/>
      <c r="NPN44" s="636"/>
      <c r="NPO44" s="636"/>
      <c r="NPP44" s="636"/>
      <c r="NPQ44" s="636"/>
      <c r="NPR44" s="636"/>
      <c r="NPS44" s="636"/>
      <c r="NPT44" s="636"/>
      <c r="NPU44" s="636"/>
      <c r="NPV44" s="636"/>
      <c r="NPW44" s="636"/>
      <c r="NPX44" s="636"/>
      <c r="NPY44" s="636"/>
      <c r="NPZ44" s="636"/>
      <c r="NQA44" s="636"/>
      <c r="NQB44" s="636"/>
      <c r="NQC44" s="636"/>
      <c r="NQD44" s="636"/>
      <c r="NQE44" s="636"/>
      <c r="NQF44" s="636"/>
      <c r="NQG44" s="636"/>
      <c r="NQH44" s="636"/>
      <c r="NQI44" s="636"/>
      <c r="NQJ44" s="636"/>
      <c r="NQK44" s="636"/>
      <c r="NQL44" s="636"/>
      <c r="NQM44" s="636"/>
      <c r="NQN44" s="636"/>
      <c r="NQO44" s="636"/>
      <c r="NQP44" s="636"/>
      <c r="NQQ44" s="636"/>
      <c r="NQR44" s="636"/>
      <c r="NQS44" s="636"/>
      <c r="NQT44" s="636"/>
      <c r="NQU44" s="636"/>
      <c r="NQV44" s="636"/>
      <c r="NQW44" s="636"/>
      <c r="NQX44" s="636"/>
      <c r="NQY44" s="636"/>
      <c r="NQZ44" s="636"/>
      <c r="NRA44" s="636"/>
      <c r="NRB44" s="636"/>
      <c r="NRC44" s="636"/>
      <c r="NRD44" s="636"/>
      <c r="NRE44" s="636"/>
      <c r="NRF44" s="636"/>
      <c r="NRG44" s="636"/>
      <c r="NRH44" s="636"/>
      <c r="NRI44" s="636"/>
      <c r="NRJ44" s="636"/>
      <c r="NRK44" s="636"/>
      <c r="NRL44" s="636"/>
      <c r="NRM44" s="636"/>
      <c r="NRN44" s="636"/>
      <c r="NRO44" s="636"/>
      <c r="NRP44" s="636"/>
      <c r="NRQ44" s="636"/>
      <c r="NRR44" s="636"/>
      <c r="NRS44" s="636"/>
      <c r="NRT44" s="636"/>
      <c r="NRU44" s="636"/>
      <c r="NRV44" s="636"/>
      <c r="NRW44" s="636"/>
      <c r="NRX44" s="636"/>
      <c r="NRY44" s="636"/>
      <c r="NRZ44" s="636"/>
      <c r="NSA44" s="636"/>
      <c r="NSB44" s="636"/>
      <c r="NSC44" s="636"/>
      <c r="NSD44" s="636"/>
      <c r="NSE44" s="636"/>
      <c r="NSF44" s="636"/>
      <c r="NSG44" s="636"/>
      <c r="NSH44" s="636"/>
      <c r="NSI44" s="636"/>
      <c r="NSJ44" s="636"/>
      <c r="NSK44" s="636"/>
      <c r="NSL44" s="636"/>
      <c r="NSM44" s="636"/>
      <c r="NSN44" s="636"/>
      <c r="NSO44" s="636"/>
      <c r="NSP44" s="636"/>
      <c r="NSQ44" s="636"/>
      <c r="NSR44" s="636"/>
      <c r="NSS44" s="636"/>
      <c r="NST44" s="636"/>
      <c r="NSU44" s="636"/>
      <c r="NSV44" s="636"/>
      <c r="NSW44" s="636"/>
      <c r="NSX44" s="636"/>
      <c r="NSY44" s="636"/>
      <c r="NSZ44" s="636"/>
      <c r="NTA44" s="636"/>
      <c r="NTB44" s="636"/>
      <c r="NTC44" s="636"/>
      <c r="NTD44" s="636"/>
      <c r="NTE44" s="636"/>
      <c r="NTF44" s="636"/>
      <c r="NTG44" s="636"/>
      <c r="NTH44" s="636"/>
      <c r="NTI44" s="636"/>
      <c r="NTJ44" s="636"/>
      <c r="NTK44" s="636"/>
      <c r="NTL44" s="636"/>
      <c r="NTM44" s="636"/>
      <c r="NTN44" s="636"/>
      <c r="NTO44" s="636"/>
      <c r="NTP44" s="636"/>
      <c r="NTQ44" s="636"/>
      <c r="NTR44" s="636"/>
      <c r="NTS44" s="636"/>
      <c r="NTT44" s="636"/>
      <c r="NTU44" s="636"/>
      <c r="NTV44" s="636"/>
      <c r="NTW44" s="636"/>
      <c r="NTX44" s="636"/>
      <c r="NTY44" s="636"/>
      <c r="NTZ44" s="636"/>
      <c r="NUA44" s="636"/>
      <c r="NUB44" s="636"/>
      <c r="NUC44" s="636"/>
      <c r="NUD44" s="636"/>
      <c r="NUE44" s="636"/>
      <c r="NUF44" s="636"/>
      <c r="NUG44" s="636"/>
      <c r="NUH44" s="636"/>
      <c r="NUI44" s="636"/>
      <c r="NUJ44" s="636"/>
      <c r="NUK44" s="636"/>
      <c r="NUL44" s="636"/>
      <c r="NUM44" s="636"/>
      <c r="NUN44" s="636"/>
      <c r="NUO44" s="636"/>
      <c r="NUP44" s="636"/>
      <c r="NUQ44" s="636"/>
      <c r="NUR44" s="636"/>
      <c r="NUS44" s="636"/>
      <c r="NUT44" s="636"/>
      <c r="NUU44" s="636"/>
      <c r="NUV44" s="636"/>
      <c r="NUW44" s="636"/>
      <c r="NUX44" s="636"/>
      <c r="NUY44" s="636"/>
      <c r="NUZ44" s="636"/>
      <c r="NVA44" s="636"/>
      <c r="NVB44" s="636"/>
      <c r="NVC44" s="636"/>
      <c r="NVD44" s="636"/>
      <c r="NVE44" s="636"/>
      <c r="NVF44" s="636"/>
      <c r="NVG44" s="636"/>
      <c r="NVH44" s="636"/>
      <c r="NVI44" s="636"/>
      <c r="NVJ44" s="636"/>
      <c r="NVK44" s="636"/>
      <c r="NVL44" s="636"/>
      <c r="NVM44" s="636"/>
      <c r="NVN44" s="636"/>
      <c r="NVO44" s="636"/>
      <c r="NVP44" s="636"/>
      <c r="NVQ44" s="636"/>
      <c r="NVR44" s="636"/>
      <c r="NVS44" s="636"/>
      <c r="NVT44" s="636"/>
      <c r="NVU44" s="636"/>
      <c r="NVV44" s="636"/>
      <c r="NVW44" s="636"/>
      <c r="NVX44" s="636"/>
      <c r="NVY44" s="636"/>
      <c r="NVZ44" s="636"/>
      <c r="NWA44" s="636"/>
      <c r="NWB44" s="636"/>
      <c r="NWC44" s="636"/>
      <c r="NWD44" s="636"/>
      <c r="NWE44" s="636"/>
      <c r="NWF44" s="636"/>
      <c r="NWG44" s="636"/>
      <c r="NWH44" s="636"/>
      <c r="NWI44" s="636"/>
      <c r="NWJ44" s="636"/>
      <c r="NWK44" s="636"/>
      <c r="NWL44" s="636"/>
      <c r="NWM44" s="636"/>
      <c r="NWN44" s="636"/>
      <c r="NWO44" s="636"/>
      <c r="NWP44" s="636"/>
      <c r="NWQ44" s="636"/>
      <c r="NWR44" s="636"/>
      <c r="NWS44" s="636"/>
      <c r="NWT44" s="636"/>
      <c r="NWU44" s="636"/>
      <c r="NWV44" s="636"/>
      <c r="NWW44" s="636"/>
      <c r="NWX44" s="636"/>
      <c r="NWY44" s="636"/>
      <c r="NWZ44" s="636"/>
      <c r="NXA44" s="636"/>
      <c r="NXB44" s="636"/>
      <c r="NXC44" s="636"/>
      <c r="NXD44" s="636"/>
      <c r="NXE44" s="636"/>
      <c r="NXF44" s="636"/>
      <c r="NXG44" s="636"/>
      <c r="NXH44" s="636"/>
      <c r="NXI44" s="636"/>
      <c r="NXJ44" s="636"/>
      <c r="NXK44" s="636"/>
      <c r="NXL44" s="636"/>
      <c r="NXM44" s="636"/>
      <c r="NXN44" s="636"/>
      <c r="NXO44" s="636"/>
      <c r="NXP44" s="636"/>
      <c r="NXQ44" s="636"/>
      <c r="NXR44" s="636"/>
      <c r="NXS44" s="636"/>
      <c r="NXT44" s="636"/>
      <c r="NXU44" s="636"/>
      <c r="NXV44" s="636"/>
      <c r="NXW44" s="636"/>
      <c r="NXX44" s="636"/>
      <c r="NXY44" s="636"/>
      <c r="NXZ44" s="636"/>
      <c r="NYA44" s="636"/>
      <c r="NYB44" s="636"/>
      <c r="NYC44" s="636"/>
      <c r="NYD44" s="636"/>
      <c r="NYE44" s="636"/>
      <c r="NYF44" s="636"/>
      <c r="NYG44" s="636"/>
      <c r="NYH44" s="636"/>
      <c r="NYI44" s="636"/>
      <c r="NYJ44" s="636"/>
      <c r="NYK44" s="636"/>
      <c r="NYL44" s="636"/>
      <c r="NYM44" s="636"/>
      <c r="NYN44" s="636"/>
      <c r="NYO44" s="636"/>
      <c r="NYP44" s="636"/>
      <c r="NYQ44" s="636"/>
      <c r="NYR44" s="636"/>
      <c r="NYS44" s="636"/>
      <c r="NYT44" s="636"/>
      <c r="NYU44" s="636"/>
      <c r="NYV44" s="636"/>
      <c r="NYW44" s="636"/>
      <c r="NYX44" s="636"/>
      <c r="NYY44" s="636"/>
      <c r="NYZ44" s="636"/>
      <c r="NZA44" s="636"/>
      <c r="NZB44" s="636"/>
      <c r="NZC44" s="636"/>
      <c r="NZD44" s="636"/>
      <c r="NZE44" s="636"/>
      <c r="NZF44" s="636"/>
      <c r="NZG44" s="636"/>
      <c r="NZH44" s="636"/>
      <c r="NZI44" s="636"/>
      <c r="NZJ44" s="636"/>
      <c r="NZK44" s="636"/>
      <c r="NZL44" s="636"/>
      <c r="NZM44" s="636"/>
      <c r="NZN44" s="636"/>
      <c r="NZO44" s="636"/>
      <c r="NZP44" s="636"/>
      <c r="NZQ44" s="636"/>
      <c r="NZR44" s="636"/>
      <c r="NZS44" s="636"/>
      <c r="NZT44" s="636"/>
      <c r="NZU44" s="636"/>
      <c r="NZV44" s="636"/>
      <c r="NZW44" s="636"/>
      <c r="NZX44" s="636"/>
      <c r="NZY44" s="636"/>
      <c r="NZZ44" s="636"/>
      <c r="OAA44" s="636"/>
      <c r="OAB44" s="636"/>
      <c r="OAC44" s="636"/>
      <c r="OAD44" s="636"/>
      <c r="OAE44" s="636"/>
      <c r="OAF44" s="636"/>
      <c r="OAG44" s="636"/>
      <c r="OAH44" s="636"/>
      <c r="OAI44" s="636"/>
      <c r="OAJ44" s="636"/>
      <c r="OAK44" s="636"/>
      <c r="OAL44" s="636"/>
      <c r="OAM44" s="636"/>
      <c r="OAN44" s="636"/>
      <c r="OAO44" s="636"/>
      <c r="OAP44" s="636"/>
      <c r="OAQ44" s="636"/>
      <c r="OAR44" s="636"/>
      <c r="OAS44" s="636"/>
      <c r="OAT44" s="636"/>
      <c r="OAU44" s="636"/>
      <c r="OAV44" s="636"/>
      <c r="OAW44" s="636"/>
      <c r="OAX44" s="636"/>
      <c r="OAY44" s="636"/>
      <c r="OAZ44" s="636"/>
      <c r="OBA44" s="636"/>
      <c r="OBB44" s="636"/>
      <c r="OBC44" s="636"/>
      <c r="OBD44" s="636"/>
      <c r="OBE44" s="636"/>
      <c r="OBF44" s="636"/>
      <c r="OBG44" s="636"/>
      <c r="OBH44" s="636"/>
      <c r="OBI44" s="636"/>
      <c r="OBJ44" s="636"/>
      <c r="OBK44" s="636"/>
      <c r="OBL44" s="636"/>
      <c r="OBM44" s="636"/>
      <c r="OBN44" s="636"/>
      <c r="OBO44" s="636"/>
      <c r="OBP44" s="636"/>
      <c r="OBQ44" s="636"/>
      <c r="OBR44" s="636"/>
      <c r="OBS44" s="636"/>
      <c r="OBT44" s="636"/>
      <c r="OBU44" s="636"/>
      <c r="OBV44" s="636"/>
      <c r="OBW44" s="636"/>
      <c r="OBX44" s="636"/>
      <c r="OBY44" s="636"/>
      <c r="OBZ44" s="636"/>
      <c r="OCA44" s="636"/>
      <c r="OCB44" s="636"/>
      <c r="OCC44" s="636"/>
      <c r="OCD44" s="636"/>
      <c r="OCE44" s="636"/>
      <c r="OCF44" s="636"/>
      <c r="OCG44" s="636"/>
      <c r="OCH44" s="636"/>
      <c r="OCI44" s="636"/>
      <c r="OCJ44" s="636"/>
      <c r="OCK44" s="636"/>
      <c r="OCL44" s="636"/>
      <c r="OCM44" s="636"/>
      <c r="OCN44" s="636"/>
      <c r="OCO44" s="636"/>
      <c r="OCP44" s="636"/>
      <c r="OCQ44" s="636"/>
      <c r="OCR44" s="636"/>
      <c r="OCS44" s="636"/>
      <c r="OCT44" s="636"/>
      <c r="OCU44" s="636"/>
      <c r="OCV44" s="636"/>
      <c r="OCW44" s="636"/>
      <c r="OCX44" s="636"/>
      <c r="OCY44" s="636"/>
      <c r="OCZ44" s="636"/>
      <c r="ODA44" s="636"/>
      <c r="ODB44" s="636"/>
      <c r="ODC44" s="636"/>
      <c r="ODD44" s="636"/>
      <c r="ODE44" s="636"/>
      <c r="ODF44" s="636"/>
      <c r="ODG44" s="636"/>
      <c r="ODH44" s="636"/>
      <c r="ODI44" s="636"/>
      <c r="ODJ44" s="636"/>
      <c r="ODK44" s="636"/>
      <c r="ODL44" s="636"/>
      <c r="ODM44" s="636"/>
      <c r="ODN44" s="636"/>
      <c r="ODO44" s="636"/>
      <c r="ODP44" s="636"/>
      <c r="ODQ44" s="636"/>
      <c r="ODR44" s="636"/>
      <c r="ODS44" s="636"/>
      <c r="ODT44" s="636"/>
      <c r="ODU44" s="636"/>
      <c r="ODV44" s="636"/>
      <c r="ODW44" s="636"/>
      <c r="ODX44" s="636"/>
      <c r="ODY44" s="636"/>
      <c r="ODZ44" s="636"/>
      <c r="OEA44" s="636"/>
      <c r="OEB44" s="636"/>
      <c r="OEC44" s="636"/>
      <c r="OED44" s="636"/>
      <c r="OEE44" s="636"/>
      <c r="OEF44" s="636"/>
      <c r="OEG44" s="636"/>
      <c r="OEH44" s="636"/>
      <c r="OEI44" s="636"/>
      <c r="OEJ44" s="636"/>
      <c r="OEK44" s="636"/>
      <c r="OEL44" s="636"/>
      <c r="OEM44" s="636"/>
      <c r="OEN44" s="636"/>
      <c r="OEO44" s="636"/>
      <c r="OEP44" s="636"/>
      <c r="OEQ44" s="636"/>
      <c r="OER44" s="636"/>
      <c r="OES44" s="636"/>
      <c r="OET44" s="636"/>
      <c r="OEU44" s="636"/>
      <c r="OEV44" s="636"/>
      <c r="OEW44" s="636"/>
      <c r="OEX44" s="636"/>
      <c r="OEY44" s="636"/>
      <c r="OEZ44" s="636"/>
      <c r="OFA44" s="636"/>
      <c r="OFB44" s="636"/>
      <c r="OFC44" s="636"/>
      <c r="OFD44" s="636"/>
      <c r="OFE44" s="636"/>
      <c r="OFF44" s="636"/>
      <c r="OFG44" s="636"/>
      <c r="OFH44" s="636"/>
      <c r="OFI44" s="636"/>
      <c r="OFJ44" s="636"/>
      <c r="OFK44" s="636"/>
      <c r="OFL44" s="636"/>
      <c r="OFM44" s="636"/>
      <c r="OFN44" s="636"/>
      <c r="OFO44" s="636"/>
      <c r="OFP44" s="636"/>
      <c r="OFQ44" s="636"/>
      <c r="OFR44" s="636"/>
      <c r="OFS44" s="636"/>
      <c r="OFT44" s="636"/>
      <c r="OFU44" s="636"/>
      <c r="OFV44" s="636"/>
      <c r="OFW44" s="636"/>
      <c r="OFX44" s="636"/>
      <c r="OFY44" s="636"/>
      <c r="OFZ44" s="636"/>
      <c r="OGA44" s="636"/>
      <c r="OGB44" s="636"/>
      <c r="OGC44" s="636"/>
      <c r="OGD44" s="636"/>
      <c r="OGE44" s="636"/>
      <c r="OGF44" s="636"/>
      <c r="OGG44" s="636"/>
      <c r="OGH44" s="636"/>
      <c r="OGI44" s="636"/>
      <c r="OGJ44" s="636"/>
      <c r="OGK44" s="636"/>
      <c r="OGL44" s="636"/>
      <c r="OGM44" s="636"/>
      <c r="OGN44" s="636"/>
      <c r="OGO44" s="636"/>
      <c r="OGP44" s="636"/>
      <c r="OGQ44" s="636"/>
      <c r="OGR44" s="636"/>
      <c r="OGS44" s="636"/>
      <c r="OGT44" s="636"/>
      <c r="OGU44" s="636"/>
      <c r="OGV44" s="636"/>
      <c r="OGW44" s="636"/>
      <c r="OGX44" s="636"/>
      <c r="OGY44" s="636"/>
      <c r="OGZ44" s="636"/>
      <c r="OHA44" s="636"/>
      <c r="OHB44" s="636"/>
      <c r="OHC44" s="636"/>
      <c r="OHD44" s="636"/>
      <c r="OHE44" s="636"/>
      <c r="OHF44" s="636"/>
      <c r="OHG44" s="636"/>
      <c r="OHH44" s="636"/>
      <c r="OHI44" s="636"/>
      <c r="OHJ44" s="636"/>
      <c r="OHK44" s="636"/>
      <c r="OHL44" s="636"/>
      <c r="OHM44" s="636"/>
      <c r="OHN44" s="636"/>
      <c r="OHO44" s="636"/>
      <c r="OHP44" s="636"/>
      <c r="OHQ44" s="636"/>
      <c r="OHR44" s="636"/>
      <c r="OHS44" s="636"/>
      <c r="OHT44" s="636"/>
      <c r="OHU44" s="636"/>
      <c r="OHV44" s="636"/>
      <c r="OHW44" s="636"/>
      <c r="OHX44" s="636"/>
      <c r="OHY44" s="636"/>
      <c r="OHZ44" s="636"/>
      <c r="OIA44" s="636"/>
      <c r="OIB44" s="636"/>
      <c r="OIC44" s="636"/>
      <c r="OID44" s="636"/>
      <c r="OIE44" s="636"/>
      <c r="OIF44" s="636"/>
      <c r="OIG44" s="636"/>
      <c r="OIH44" s="636"/>
      <c r="OII44" s="636"/>
      <c r="OIJ44" s="636"/>
      <c r="OIK44" s="636"/>
      <c r="OIL44" s="636"/>
      <c r="OIM44" s="636"/>
      <c r="OIN44" s="636"/>
      <c r="OIO44" s="636"/>
      <c r="OIP44" s="636"/>
      <c r="OIQ44" s="636"/>
      <c r="OIR44" s="636"/>
      <c r="OIS44" s="636"/>
      <c r="OIT44" s="636"/>
      <c r="OIU44" s="636"/>
      <c r="OIV44" s="636"/>
      <c r="OIW44" s="636"/>
      <c r="OIX44" s="636"/>
      <c r="OIY44" s="636"/>
      <c r="OIZ44" s="636"/>
      <c r="OJA44" s="636"/>
      <c r="OJB44" s="636"/>
      <c r="OJC44" s="636"/>
      <c r="OJD44" s="636"/>
      <c r="OJE44" s="636"/>
      <c r="OJF44" s="636"/>
      <c r="OJG44" s="636"/>
      <c r="OJH44" s="636"/>
      <c r="OJI44" s="636"/>
      <c r="OJJ44" s="636"/>
      <c r="OJK44" s="636"/>
      <c r="OJL44" s="636"/>
      <c r="OJM44" s="636"/>
      <c r="OJN44" s="636"/>
      <c r="OJO44" s="636"/>
      <c r="OJP44" s="636"/>
      <c r="OJQ44" s="636"/>
      <c r="OJR44" s="636"/>
      <c r="OJS44" s="636"/>
      <c r="OJT44" s="636"/>
      <c r="OJU44" s="636"/>
      <c r="OJV44" s="636"/>
      <c r="OJW44" s="636"/>
      <c r="OJX44" s="636"/>
      <c r="OJY44" s="636"/>
      <c r="OJZ44" s="636"/>
      <c r="OKA44" s="636"/>
      <c r="OKB44" s="636"/>
      <c r="OKC44" s="636"/>
      <c r="OKD44" s="636"/>
      <c r="OKE44" s="636"/>
      <c r="OKF44" s="636"/>
      <c r="OKG44" s="636"/>
      <c r="OKH44" s="636"/>
      <c r="OKI44" s="636"/>
      <c r="OKJ44" s="636"/>
      <c r="OKK44" s="636"/>
      <c r="OKL44" s="636"/>
      <c r="OKM44" s="636"/>
      <c r="OKN44" s="636"/>
      <c r="OKO44" s="636"/>
      <c r="OKP44" s="636"/>
      <c r="OKQ44" s="636"/>
      <c r="OKR44" s="636"/>
      <c r="OKS44" s="636"/>
      <c r="OKT44" s="636"/>
      <c r="OKU44" s="636"/>
      <c r="OKV44" s="636"/>
      <c r="OKW44" s="636"/>
      <c r="OKX44" s="636"/>
      <c r="OKY44" s="636"/>
      <c r="OKZ44" s="636"/>
      <c r="OLA44" s="636"/>
      <c r="OLB44" s="636"/>
      <c r="OLC44" s="636"/>
      <c r="OLD44" s="636"/>
      <c r="OLE44" s="636"/>
      <c r="OLF44" s="636"/>
      <c r="OLG44" s="636"/>
      <c r="OLH44" s="636"/>
      <c r="OLI44" s="636"/>
      <c r="OLJ44" s="636"/>
      <c r="OLK44" s="636"/>
      <c r="OLL44" s="636"/>
      <c r="OLM44" s="636"/>
      <c r="OLN44" s="636"/>
      <c r="OLO44" s="636"/>
      <c r="OLP44" s="636"/>
      <c r="OLQ44" s="636"/>
      <c r="OLR44" s="636"/>
      <c r="OLS44" s="636"/>
      <c r="OLT44" s="636"/>
      <c r="OLU44" s="636"/>
      <c r="OLV44" s="636"/>
      <c r="OLW44" s="636"/>
      <c r="OLX44" s="636"/>
      <c r="OLY44" s="636"/>
      <c r="OLZ44" s="636"/>
      <c r="OMA44" s="636"/>
      <c r="OMB44" s="636"/>
      <c r="OMC44" s="636"/>
      <c r="OMD44" s="636"/>
      <c r="OME44" s="636"/>
      <c r="OMF44" s="636"/>
      <c r="OMG44" s="636"/>
      <c r="OMH44" s="636"/>
      <c r="OMI44" s="636"/>
      <c r="OMJ44" s="636"/>
      <c r="OMK44" s="636"/>
      <c r="OML44" s="636"/>
      <c r="OMM44" s="636"/>
      <c r="OMN44" s="636"/>
      <c r="OMO44" s="636"/>
      <c r="OMP44" s="636"/>
      <c r="OMQ44" s="636"/>
      <c r="OMR44" s="636"/>
      <c r="OMS44" s="636"/>
      <c r="OMT44" s="636"/>
      <c r="OMU44" s="636"/>
      <c r="OMV44" s="636"/>
      <c r="OMW44" s="636"/>
      <c r="OMX44" s="636"/>
      <c r="OMY44" s="636"/>
      <c r="OMZ44" s="636"/>
      <c r="ONA44" s="636"/>
      <c r="ONB44" s="636"/>
      <c r="ONC44" s="636"/>
      <c r="OND44" s="636"/>
      <c r="ONE44" s="636"/>
      <c r="ONF44" s="636"/>
      <c r="ONG44" s="636"/>
      <c r="ONH44" s="636"/>
      <c r="ONI44" s="636"/>
      <c r="ONJ44" s="636"/>
      <c r="ONK44" s="636"/>
      <c r="ONL44" s="636"/>
      <c r="ONM44" s="636"/>
      <c r="ONN44" s="636"/>
      <c r="ONO44" s="636"/>
      <c r="ONP44" s="636"/>
      <c r="ONQ44" s="636"/>
      <c r="ONR44" s="636"/>
      <c r="ONS44" s="636"/>
      <c r="ONT44" s="636"/>
      <c r="ONU44" s="636"/>
      <c r="ONV44" s="636"/>
      <c r="ONW44" s="636"/>
      <c r="ONX44" s="636"/>
      <c r="ONY44" s="636"/>
      <c r="ONZ44" s="636"/>
      <c r="OOA44" s="636"/>
      <c r="OOB44" s="636"/>
      <c r="OOC44" s="636"/>
      <c r="OOD44" s="636"/>
      <c r="OOE44" s="636"/>
      <c r="OOF44" s="636"/>
      <c r="OOG44" s="636"/>
      <c r="OOH44" s="636"/>
      <c r="OOI44" s="636"/>
      <c r="OOJ44" s="636"/>
      <c r="OOK44" s="636"/>
      <c r="OOL44" s="636"/>
      <c r="OOM44" s="636"/>
      <c r="OON44" s="636"/>
      <c r="OOO44" s="636"/>
      <c r="OOP44" s="636"/>
      <c r="OOQ44" s="636"/>
      <c r="OOR44" s="636"/>
      <c r="OOS44" s="636"/>
      <c r="OOT44" s="636"/>
      <c r="OOU44" s="636"/>
      <c r="OOV44" s="636"/>
      <c r="OOW44" s="636"/>
      <c r="OOX44" s="636"/>
      <c r="OOY44" s="636"/>
      <c r="OOZ44" s="636"/>
      <c r="OPA44" s="636"/>
      <c r="OPB44" s="636"/>
      <c r="OPC44" s="636"/>
      <c r="OPD44" s="636"/>
      <c r="OPE44" s="636"/>
      <c r="OPF44" s="636"/>
      <c r="OPG44" s="636"/>
      <c r="OPH44" s="636"/>
      <c r="OPI44" s="636"/>
      <c r="OPJ44" s="636"/>
      <c r="OPK44" s="636"/>
      <c r="OPL44" s="636"/>
      <c r="OPM44" s="636"/>
      <c r="OPN44" s="636"/>
      <c r="OPO44" s="636"/>
      <c r="OPP44" s="636"/>
      <c r="OPQ44" s="636"/>
      <c r="OPR44" s="636"/>
      <c r="OPS44" s="636"/>
      <c r="OPT44" s="636"/>
      <c r="OPU44" s="636"/>
      <c r="OPV44" s="636"/>
      <c r="OPW44" s="636"/>
      <c r="OPX44" s="636"/>
      <c r="OPY44" s="636"/>
      <c r="OPZ44" s="636"/>
      <c r="OQA44" s="636"/>
      <c r="OQB44" s="636"/>
      <c r="OQC44" s="636"/>
      <c r="OQD44" s="636"/>
      <c r="OQE44" s="636"/>
      <c r="OQF44" s="636"/>
      <c r="OQG44" s="636"/>
      <c r="OQH44" s="636"/>
      <c r="OQI44" s="636"/>
      <c r="OQJ44" s="636"/>
      <c r="OQK44" s="636"/>
      <c r="OQL44" s="636"/>
      <c r="OQM44" s="636"/>
      <c r="OQN44" s="636"/>
      <c r="OQO44" s="636"/>
      <c r="OQP44" s="636"/>
      <c r="OQQ44" s="636"/>
      <c r="OQR44" s="636"/>
      <c r="OQS44" s="636"/>
      <c r="OQT44" s="636"/>
      <c r="OQU44" s="636"/>
      <c r="OQV44" s="636"/>
      <c r="OQW44" s="636"/>
      <c r="OQX44" s="636"/>
      <c r="OQY44" s="636"/>
      <c r="OQZ44" s="636"/>
      <c r="ORA44" s="636"/>
      <c r="ORB44" s="636"/>
      <c r="ORC44" s="636"/>
      <c r="ORD44" s="636"/>
      <c r="ORE44" s="636"/>
      <c r="ORF44" s="636"/>
      <c r="ORG44" s="636"/>
      <c r="ORH44" s="636"/>
      <c r="ORI44" s="636"/>
      <c r="ORJ44" s="636"/>
      <c r="ORK44" s="636"/>
      <c r="ORL44" s="636"/>
      <c r="ORM44" s="636"/>
      <c r="ORN44" s="636"/>
      <c r="ORO44" s="636"/>
      <c r="ORP44" s="636"/>
      <c r="ORQ44" s="636"/>
      <c r="ORR44" s="636"/>
      <c r="ORS44" s="636"/>
      <c r="ORT44" s="636"/>
      <c r="ORU44" s="636"/>
      <c r="ORV44" s="636"/>
      <c r="ORW44" s="636"/>
      <c r="ORX44" s="636"/>
      <c r="ORY44" s="636"/>
      <c r="ORZ44" s="636"/>
      <c r="OSA44" s="636"/>
      <c r="OSB44" s="636"/>
      <c r="OSC44" s="636"/>
      <c r="OSD44" s="636"/>
      <c r="OSE44" s="636"/>
      <c r="OSF44" s="636"/>
      <c r="OSG44" s="636"/>
      <c r="OSH44" s="636"/>
      <c r="OSI44" s="636"/>
      <c r="OSJ44" s="636"/>
      <c r="OSK44" s="636"/>
      <c r="OSL44" s="636"/>
      <c r="OSM44" s="636"/>
      <c r="OSN44" s="636"/>
      <c r="OSO44" s="636"/>
      <c r="OSP44" s="636"/>
      <c r="OSQ44" s="636"/>
      <c r="OSR44" s="636"/>
      <c r="OSS44" s="636"/>
      <c r="OST44" s="636"/>
      <c r="OSU44" s="636"/>
      <c r="OSV44" s="636"/>
      <c r="OSW44" s="636"/>
      <c r="OSX44" s="636"/>
      <c r="OSY44" s="636"/>
      <c r="OSZ44" s="636"/>
      <c r="OTA44" s="636"/>
      <c r="OTB44" s="636"/>
      <c r="OTC44" s="636"/>
      <c r="OTD44" s="636"/>
      <c r="OTE44" s="636"/>
      <c r="OTF44" s="636"/>
      <c r="OTG44" s="636"/>
      <c r="OTH44" s="636"/>
      <c r="OTI44" s="636"/>
      <c r="OTJ44" s="636"/>
      <c r="OTK44" s="636"/>
      <c r="OTL44" s="636"/>
      <c r="OTM44" s="636"/>
      <c r="OTN44" s="636"/>
      <c r="OTO44" s="636"/>
      <c r="OTP44" s="636"/>
      <c r="OTQ44" s="636"/>
      <c r="OTR44" s="636"/>
      <c r="OTS44" s="636"/>
      <c r="OTT44" s="636"/>
      <c r="OTU44" s="636"/>
      <c r="OTV44" s="636"/>
      <c r="OTW44" s="636"/>
      <c r="OTX44" s="636"/>
      <c r="OTY44" s="636"/>
      <c r="OTZ44" s="636"/>
      <c r="OUA44" s="636"/>
      <c r="OUB44" s="636"/>
      <c r="OUC44" s="636"/>
      <c r="OUD44" s="636"/>
      <c r="OUE44" s="636"/>
      <c r="OUF44" s="636"/>
      <c r="OUG44" s="636"/>
      <c r="OUH44" s="636"/>
      <c r="OUI44" s="636"/>
      <c r="OUJ44" s="636"/>
      <c r="OUK44" s="636"/>
      <c r="OUL44" s="636"/>
      <c r="OUM44" s="636"/>
      <c r="OUN44" s="636"/>
      <c r="OUO44" s="636"/>
      <c r="OUP44" s="636"/>
      <c r="OUQ44" s="636"/>
      <c r="OUR44" s="636"/>
      <c r="OUS44" s="636"/>
      <c r="OUT44" s="636"/>
      <c r="OUU44" s="636"/>
      <c r="OUV44" s="636"/>
      <c r="OUW44" s="636"/>
      <c r="OUX44" s="636"/>
      <c r="OUY44" s="636"/>
      <c r="OUZ44" s="636"/>
      <c r="OVA44" s="636"/>
      <c r="OVB44" s="636"/>
      <c r="OVC44" s="636"/>
      <c r="OVD44" s="636"/>
      <c r="OVE44" s="636"/>
      <c r="OVF44" s="636"/>
      <c r="OVG44" s="636"/>
      <c r="OVH44" s="636"/>
      <c r="OVI44" s="636"/>
      <c r="OVJ44" s="636"/>
      <c r="OVK44" s="636"/>
      <c r="OVL44" s="636"/>
      <c r="OVM44" s="636"/>
      <c r="OVN44" s="636"/>
      <c r="OVO44" s="636"/>
      <c r="OVP44" s="636"/>
      <c r="OVQ44" s="636"/>
      <c r="OVR44" s="636"/>
      <c r="OVS44" s="636"/>
      <c r="OVT44" s="636"/>
      <c r="OVU44" s="636"/>
      <c r="OVV44" s="636"/>
      <c r="OVW44" s="636"/>
      <c r="OVX44" s="636"/>
      <c r="OVY44" s="636"/>
      <c r="OVZ44" s="636"/>
      <c r="OWA44" s="636"/>
      <c r="OWB44" s="636"/>
      <c r="OWC44" s="636"/>
      <c r="OWD44" s="636"/>
      <c r="OWE44" s="636"/>
      <c r="OWF44" s="636"/>
      <c r="OWG44" s="636"/>
      <c r="OWH44" s="636"/>
      <c r="OWI44" s="636"/>
      <c r="OWJ44" s="636"/>
      <c r="OWK44" s="636"/>
      <c r="OWL44" s="636"/>
      <c r="OWM44" s="636"/>
      <c r="OWN44" s="636"/>
      <c r="OWO44" s="636"/>
      <c r="OWP44" s="636"/>
      <c r="OWQ44" s="636"/>
      <c r="OWR44" s="636"/>
      <c r="OWS44" s="636"/>
      <c r="OWT44" s="636"/>
      <c r="OWU44" s="636"/>
      <c r="OWV44" s="636"/>
      <c r="OWW44" s="636"/>
      <c r="OWX44" s="636"/>
      <c r="OWY44" s="636"/>
      <c r="OWZ44" s="636"/>
      <c r="OXA44" s="636"/>
      <c r="OXB44" s="636"/>
      <c r="OXC44" s="636"/>
      <c r="OXD44" s="636"/>
      <c r="OXE44" s="636"/>
      <c r="OXF44" s="636"/>
      <c r="OXG44" s="636"/>
      <c r="OXH44" s="636"/>
      <c r="OXI44" s="636"/>
      <c r="OXJ44" s="636"/>
      <c r="OXK44" s="636"/>
      <c r="OXL44" s="636"/>
      <c r="OXM44" s="636"/>
      <c r="OXN44" s="636"/>
      <c r="OXO44" s="636"/>
      <c r="OXP44" s="636"/>
      <c r="OXQ44" s="636"/>
      <c r="OXR44" s="636"/>
      <c r="OXS44" s="636"/>
      <c r="OXT44" s="636"/>
      <c r="OXU44" s="636"/>
      <c r="OXV44" s="636"/>
      <c r="OXW44" s="636"/>
      <c r="OXX44" s="636"/>
      <c r="OXY44" s="636"/>
      <c r="OXZ44" s="636"/>
      <c r="OYA44" s="636"/>
      <c r="OYB44" s="636"/>
      <c r="OYC44" s="636"/>
      <c r="OYD44" s="636"/>
      <c r="OYE44" s="636"/>
      <c r="OYF44" s="636"/>
      <c r="OYG44" s="636"/>
      <c r="OYH44" s="636"/>
      <c r="OYI44" s="636"/>
      <c r="OYJ44" s="636"/>
      <c r="OYK44" s="636"/>
      <c r="OYL44" s="636"/>
      <c r="OYM44" s="636"/>
      <c r="OYN44" s="636"/>
      <c r="OYO44" s="636"/>
      <c r="OYP44" s="636"/>
      <c r="OYQ44" s="636"/>
      <c r="OYR44" s="636"/>
      <c r="OYS44" s="636"/>
      <c r="OYT44" s="636"/>
      <c r="OYU44" s="636"/>
      <c r="OYV44" s="636"/>
      <c r="OYW44" s="636"/>
      <c r="OYX44" s="636"/>
      <c r="OYY44" s="636"/>
      <c r="OYZ44" s="636"/>
      <c r="OZA44" s="636"/>
      <c r="OZB44" s="636"/>
      <c r="OZC44" s="636"/>
      <c r="OZD44" s="636"/>
      <c r="OZE44" s="636"/>
      <c r="OZF44" s="636"/>
      <c r="OZG44" s="636"/>
      <c r="OZH44" s="636"/>
      <c r="OZI44" s="636"/>
      <c r="OZJ44" s="636"/>
      <c r="OZK44" s="636"/>
      <c r="OZL44" s="636"/>
      <c r="OZM44" s="636"/>
      <c r="OZN44" s="636"/>
      <c r="OZO44" s="636"/>
      <c r="OZP44" s="636"/>
      <c r="OZQ44" s="636"/>
      <c r="OZR44" s="636"/>
      <c r="OZS44" s="636"/>
      <c r="OZT44" s="636"/>
      <c r="OZU44" s="636"/>
      <c r="OZV44" s="636"/>
      <c r="OZW44" s="636"/>
      <c r="OZX44" s="636"/>
      <c r="OZY44" s="636"/>
      <c r="OZZ44" s="636"/>
      <c r="PAA44" s="636"/>
      <c r="PAB44" s="636"/>
      <c r="PAC44" s="636"/>
      <c r="PAD44" s="636"/>
      <c r="PAE44" s="636"/>
      <c r="PAF44" s="636"/>
      <c r="PAG44" s="636"/>
      <c r="PAH44" s="636"/>
      <c r="PAI44" s="636"/>
      <c r="PAJ44" s="636"/>
      <c r="PAK44" s="636"/>
      <c r="PAL44" s="636"/>
      <c r="PAM44" s="636"/>
      <c r="PAN44" s="636"/>
      <c r="PAO44" s="636"/>
      <c r="PAP44" s="636"/>
      <c r="PAQ44" s="636"/>
      <c r="PAR44" s="636"/>
      <c r="PAS44" s="636"/>
      <c r="PAT44" s="636"/>
      <c r="PAU44" s="636"/>
      <c r="PAV44" s="636"/>
      <c r="PAW44" s="636"/>
      <c r="PAX44" s="636"/>
      <c r="PAY44" s="636"/>
      <c r="PAZ44" s="636"/>
      <c r="PBA44" s="636"/>
      <c r="PBB44" s="636"/>
      <c r="PBC44" s="636"/>
      <c r="PBD44" s="636"/>
      <c r="PBE44" s="636"/>
      <c r="PBF44" s="636"/>
      <c r="PBG44" s="636"/>
      <c r="PBH44" s="636"/>
      <c r="PBI44" s="636"/>
      <c r="PBJ44" s="636"/>
      <c r="PBK44" s="636"/>
      <c r="PBL44" s="636"/>
      <c r="PBM44" s="636"/>
      <c r="PBN44" s="636"/>
      <c r="PBO44" s="636"/>
      <c r="PBP44" s="636"/>
      <c r="PBQ44" s="636"/>
      <c r="PBR44" s="636"/>
      <c r="PBS44" s="636"/>
      <c r="PBT44" s="636"/>
      <c r="PBU44" s="636"/>
      <c r="PBV44" s="636"/>
      <c r="PBW44" s="636"/>
      <c r="PBX44" s="636"/>
      <c r="PBY44" s="636"/>
      <c r="PBZ44" s="636"/>
      <c r="PCA44" s="636"/>
      <c r="PCB44" s="636"/>
      <c r="PCC44" s="636"/>
      <c r="PCD44" s="636"/>
      <c r="PCE44" s="636"/>
      <c r="PCF44" s="636"/>
      <c r="PCG44" s="636"/>
      <c r="PCH44" s="636"/>
      <c r="PCI44" s="636"/>
      <c r="PCJ44" s="636"/>
      <c r="PCK44" s="636"/>
      <c r="PCL44" s="636"/>
      <c r="PCM44" s="636"/>
      <c r="PCN44" s="636"/>
      <c r="PCO44" s="636"/>
      <c r="PCP44" s="636"/>
      <c r="PCQ44" s="636"/>
      <c r="PCR44" s="636"/>
      <c r="PCS44" s="636"/>
      <c r="PCT44" s="636"/>
      <c r="PCU44" s="636"/>
      <c r="PCV44" s="636"/>
      <c r="PCW44" s="636"/>
      <c r="PCX44" s="636"/>
      <c r="PCY44" s="636"/>
      <c r="PCZ44" s="636"/>
      <c r="PDA44" s="636"/>
      <c r="PDB44" s="636"/>
      <c r="PDC44" s="636"/>
      <c r="PDD44" s="636"/>
      <c r="PDE44" s="636"/>
      <c r="PDF44" s="636"/>
      <c r="PDG44" s="636"/>
      <c r="PDH44" s="636"/>
      <c r="PDI44" s="636"/>
      <c r="PDJ44" s="636"/>
      <c r="PDK44" s="636"/>
      <c r="PDL44" s="636"/>
      <c r="PDM44" s="636"/>
      <c r="PDN44" s="636"/>
      <c r="PDO44" s="636"/>
      <c r="PDP44" s="636"/>
      <c r="PDQ44" s="636"/>
      <c r="PDR44" s="636"/>
      <c r="PDS44" s="636"/>
      <c r="PDT44" s="636"/>
      <c r="PDU44" s="636"/>
      <c r="PDV44" s="636"/>
      <c r="PDW44" s="636"/>
      <c r="PDX44" s="636"/>
      <c r="PDY44" s="636"/>
      <c r="PDZ44" s="636"/>
      <c r="PEA44" s="636"/>
      <c r="PEB44" s="636"/>
      <c r="PEC44" s="636"/>
      <c r="PED44" s="636"/>
      <c r="PEE44" s="636"/>
      <c r="PEF44" s="636"/>
      <c r="PEG44" s="636"/>
      <c r="PEH44" s="636"/>
      <c r="PEI44" s="636"/>
      <c r="PEJ44" s="636"/>
      <c r="PEK44" s="636"/>
      <c r="PEL44" s="636"/>
      <c r="PEM44" s="636"/>
      <c r="PEN44" s="636"/>
      <c r="PEO44" s="636"/>
      <c r="PEP44" s="636"/>
      <c r="PEQ44" s="636"/>
      <c r="PER44" s="636"/>
      <c r="PES44" s="636"/>
      <c r="PET44" s="636"/>
      <c r="PEU44" s="636"/>
      <c r="PEV44" s="636"/>
      <c r="PEW44" s="636"/>
      <c r="PEX44" s="636"/>
      <c r="PEY44" s="636"/>
      <c r="PEZ44" s="636"/>
      <c r="PFA44" s="636"/>
      <c r="PFB44" s="636"/>
      <c r="PFC44" s="636"/>
      <c r="PFD44" s="636"/>
      <c r="PFE44" s="636"/>
      <c r="PFF44" s="636"/>
      <c r="PFG44" s="636"/>
      <c r="PFH44" s="636"/>
      <c r="PFI44" s="636"/>
      <c r="PFJ44" s="636"/>
      <c r="PFK44" s="636"/>
      <c r="PFL44" s="636"/>
      <c r="PFM44" s="636"/>
      <c r="PFN44" s="636"/>
      <c r="PFO44" s="636"/>
      <c r="PFP44" s="636"/>
      <c r="PFQ44" s="636"/>
      <c r="PFR44" s="636"/>
      <c r="PFS44" s="636"/>
      <c r="PFT44" s="636"/>
      <c r="PFU44" s="636"/>
      <c r="PFV44" s="636"/>
      <c r="PFW44" s="636"/>
      <c r="PFX44" s="636"/>
      <c r="PFY44" s="636"/>
      <c r="PFZ44" s="636"/>
      <c r="PGA44" s="636"/>
      <c r="PGB44" s="636"/>
      <c r="PGC44" s="636"/>
      <c r="PGD44" s="636"/>
      <c r="PGE44" s="636"/>
      <c r="PGF44" s="636"/>
      <c r="PGG44" s="636"/>
      <c r="PGH44" s="636"/>
      <c r="PGI44" s="636"/>
      <c r="PGJ44" s="636"/>
      <c r="PGK44" s="636"/>
      <c r="PGL44" s="636"/>
      <c r="PGM44" s="636"/>
      <c r="PGN44" s="636"/>
      <c r="PGO44" s="636"/>
      <c r="PGP44" s="636"/>
      <c r="PGQ44" s="636"/>
      <c r="PGR44" s="636"/>
      <c r="PGS44" s="636"/>
      <c r="PGT44" s="636"/>
      <c r="PGU44" s="636"/>
      <c r="PGV44" s="636"/>
      <c r="PGW44" s="636"/>
      <c r="PGX44" s="636"/>
      <c r="PGY44" s="636"/>
      <c r="PGZ44" s="636"/>
      <c r="PHA44" s="636"/>
      <c r="PHB44" s="636"/>
      <c r="PHC44" s="636"/>
      <c r="PHD44" s="636"/>
      <c r="PHE44" s="636"/>
      <c r="PHF44" s="636"/>
      <c r="PHG44" s="636"/>
      <c r="PHH44" s="636"/>
      <c r="PHI44" s="636"/>
      <c r="PHJ44" s="636"/>
      <c r="PHK44" s="636"/>
      <c r="PHL44" s="636"/>
      <c r="PHM44" s="636"/>
      <c r="PHN44" s="636"/>
      <c r="PHO44" s="636"/>
      <c r="PHP44" s="636"/>
      <c r="PHQ44" s="636"/>
      <c r="PHR44" s="636"/>
      <c r="PHS44" s="636"/>
      <c r="PHT44" s="636"/>
      <c r="PHU44" s="636"/>
      <c r="PHV44" s="636"/>
      <c r="PHW44" s="636"/>
      <c r="PHX44" s="636"/>
      <c r="PHY44" s="636"/>
      <c r="PHZ44" s="636"/>
      <c r="PIA44" s="636"/>
      <c r="PIB44" s="636"/>
      <c r="PIC44" s="636"/>
      <c r="PID44" s="636"/>
      <c r="PIE44" s="636"/>
      <c r="PIF44" s="636"/>
      <c r="PIG44" s="636"/>
      <c r="PIH44" s="636"/>
      <c r="PII44" s="636"/>
      <c r="PIJ44" s="636"/>
      <c r="PIK44" s="636"/>
      <c r="PIL44" s="636"/>
      <c r="PIM44" s="636"/>
      <c r="PIN44" s="636"/>
      <c r="PIO44" s="636"/>
      <c r="PIP44" s="636"/>
      <c r="PIQ44" s="636"/>
      <c r="PIR44" s="636"/>
      <c r="PIS44" s="636"/>
      <c r="PIT44" s="636"/>
      <c r="PIU44" s="636"/>
      <c r="PIV44" s="636"/>
      <c r="PIW44" s="636"/>
      <c r="PIX44" s="636"/>
      <c r="PIY44" s="636"/>
      <c r="PIZ44" s="636"/>
      <c r="PJA44" s="636"/>
      <c r="PJB44" s="636"/>
      <c r="PJC44" s="636"/>
      <c r="PJD44" s="636"/>
      <c r="PJE44" s="636"/>
      <c r="PJF44" s="636"/>
      <c r="PJG44" s="636"/>
      <c r="PJH44" s="636"/>
      <c r="PJI44" s="636"/>
      <c r="PJJ44" s="636"/>
      <c r="PJK44" s="636"/>
      <c r="PJL44" s="636"/>
      <c r="PJM44" s="636"/>
      <c r="PJN44" s="636"/>
      <c r="PJO44" s="636"/>
      <c r="PJP44" s="636"/>
      <c r="PJQ44" s="636"/>
      <c r="PJR44" s="636"/>
      <c r="PJS44" s="636"/>
      <c r="PJT44" s="636"/>
      <c r="PJU44" s="636"/>
      <c r="PJV44" s="636"/>
      <c r="PJW44" s="636"/>
      <c r="PJX44" s="636"/>
      <c r="PJY44" s="636"/>
      <c r="PJZ44" s="636"/>
      <c r="PKA44" s="636"/>
      <c r="PKB44" s="636"/>
      <c r="PKC44" s="636"/>
      <c r="PKD44" s="636"/>
      <c r="PKE44" s="636"/>
      <c r="PKF44" s="636"/>
      <c r="PKG44" s="636"/>
      <c r="PKH44" s="636"/>
      <c r="PKI44" s="636"/>
      <c r="PKJ44" s="636"/>
      <c r="PKK44" s="636"/>
      <c r="PKL44" s="636"/>
      <c r="PKM44" s="636"/>
      <c r="PKN44" s="636"/>
      <c r="PKO44" s="636"/>
      <c r="PKP44" s="636"/>
      <c r="PKQ44" s="636"/>
      <c r="PKR44" s="636"/>
      <c r="PKS44" s="636"/>
      <c r="PKT44" s="636"/>
      <c r="PKU44" s="636"/>
      <c r="PKV44" s="636"/>
      <c r="PKW44" s="636"/>
      <c r="PKX44" s="636"/>
      <c r="PKY44" s="636"/>
      <c r="PKZ44" s="636"/>
      <c r="PLA44" s="636"/>
      <c r="PLB44" s="636"/>
      <c r="PLC44" s="636"/>
      <c r="PLD44" s="636"/>
      <c r="PLE44" s="636"/>
      <c r="PLF44" s="636"/>
      <c r="PLG44" s="636"/>
      <c r="PLH44" s="636"/>
      <c r="PLI44" s="636"/>
      <c r="PLJ44" s="636"/>
      <c r="PLK44" s="636"/>
      <c r="PLL44" s="636"/>
      <c r="PLM44" s="636"/>
      <c r="PLN44" s="636"/>
      <c r="PLO44" s="636"/>
      <c r="PLP44" s="636"/>
      <c r="PLQ44" s="636"/>
      <c r="PLR44" s="636"/>
      <c r="PLS44" s="636"/>
      <c r="PLT44" s="636"/>
      <c r="PLU44" s="636"/>
      <c r="PLV44" s="636"/>
      <c r="PLW44" s="636"/>
      <c r="PLX44" s="636"/>
      <c r="PLY44" s="636"/>
      <c r="PLZ44" s="636"/>
      <c r="PMA44" s="636"/>
      <c r="PMB44" s="636"/>
      <c r="PMC44" s="636"/>
      <c r="PMD44" s="636"/>
      <c r="PME44" s="636"/>
      <c r="PMF44" s="636"/>
      <c r="PMG44" s="636"/>
      <c r="PMH44" s="636"/>
      <c r="PMI44" s="636"/>
      <c r="PMJ44" s="636"/>
      <c r="PMK44" s="636"/>
      <c r="PML44" s="636"/>
      <c r="PMM44" s="636"/>
      <c r="PMN44" s="636"/>
      <c r="PMO44" s="636"/>
      <c r="PMP44" s="636"/>
      <c r="PMQ44" s="636"/>
      <c r="PMR44" s="636"/>
      <c r="PMS44" s="636"/>
      <c r="PMT44" s="636"/>
      <c r="PMU44" s="636"/>
      <c r="PMV44" s="636"/>
      <c r="PMW44" s="636"/>
      <c r="PMX44" s="636"/>
      <c r="PMY44" s="636"/>
      <c r="PMZ44" s="636"/>
      <c r="PNA44" s="636"/>
      <c r="PNB44" s="636"/>
      <c r="PNC44" s="636"/>
      <c r="PND44" s="636"/>
      <c r="PNE44" s="636"/>
      <c r="PNF44" s="636"/>
      <c r="PNG44" s="636"/>
      <c r="PNH44" s="636"/>
      <c r="PNI44" s="636"/>
      <c r="PNJ44" s="636"/>
      <c r="PNK44" s="636"/>
      <c r="PNL44" s="636"/>
      <c r="PNM44" s="636"/>
      <c r="PNN44" s="636"/>
      <c r="PNO44" s="636"/>
      <c r="PNP44" s="636"/>
      <c r="PNQ44" s="636"/>
      <c r="PNR44" s="636"/>
      <c r="PNS44" s="636"/>
      <c r="PNT44" s="636"/>
      <c r="PNU44" s="636"/>
      <c r="PNV44" s="636"/>
      <c r="PNW44" s="636"/>
      <c r="PNX44" s="636"/>
      <c r="PNY44" s="636"/>
      <c r="PNZ44" s="636"/>
      <c r="POA44" s="636"/>
      <c r="POB44" s="636"/>
      <c r="POC44" s="636"/>
      <c r="POD44" s="636"/>
      <c r="POE44" s="636"/>
      <c r="POF44" s="636"/>
      <c r="POG44" s="636"/>
      <c r="POH44" s="636"/>
      <c r="POI44" s="636"/>
      <c r="POJ44" s="636"/>
      <c r="POK44" s="636"/>
      <c r="POL44" s="636"/>
      <c r="POM44" s="636"/>
      <c r="PON44" s="636"/>
      <c r="POO44" s="636"/>
      <c r="POP44" s="636"/>
      <c r="POQ44" s="636"/>
      <c r="POR44" s="636"/>
      <c r="POS44" s="636"/>
      <c r="POT44" s="636"/>
      <c r="POU44" s="636"/>
      <c r="POV44" s="636"/>
      <c r="POW44" s="636"/>
      <c r="POX44" s="636"/>
      <c r="POY44" s="636"/>
      <c r="POZ44" s="636"/>
      <c r="PPA44" s="636"/>
      <c r="PPB44" s="636"/>
      <c r="PPC44" s="636"/>
      <c r="PPD44" s="636"/>
      <c r="PPE44" s="636"/>
      <c r="PPF44" s="636"/>
      <c r="PPG44" s="636"/>
      <c r="PPH44" s="636"/>
      <c r="PPI44" s="636"/>
      <c r="PPJ44" s="636"/>
      <c r="PPK44" s="636"/>
      <c r="PPL44" s="636"/>
      <c r="PPM44" s="636"/>
      <c r="PPN44" s="636"/>
      <c r="PPO44" s="636"/>
      <c r="PPP44" s="636"/>
      <c r="PPQ44" s="636"/>
      <c r="PPR44" s="636"/>
      <c r="PPS44" s="636"/>
      <c r="PPT44" s="636"/>
      <c r="PPU44" s="636"/>
      <c r="PPV44" s="636"/>
      <c r="PPW44" s="636"/>
      <c r="PPX44" s="636"/>
      <c r="PPY44" s="636"/>
      <c r="PPZ44" s="636"/>
      <c r="PQA44" s="636"/>
      <c r="PQB44" s="636"/>
      <c r="PQC44" s="636"/>
      <c r="PQD44" s="636"/>
      <c r="PQE44" s="636"/>
      <c r="PQF44" s="636"/>
      <c r="PQG44" s="636"/>
      <c r="PQH44" s="636"/>
      <c r="PQI44" s="636"/>
      <c r="PQJ44" s="636"/>
      <c r="PQK44" s="636"/>
      <c r="PQL44" s="636"/>
      <c r="PQM44" s="636"/>
      <c r="PQN44" s="636"/>
      <c r="PQO44" s="636"/>
      <c r="PQP44" s="636"/>
      <c r="PQQ44" s="636"/>
      <c r="PQR44" s="636"/>
      <c r="PQS44" s="636"/>
      <c r="PQT44" s="636"/>
      <c r="PQU44" s="636"/>
      <c r="PQV44" s="636"/>
      <c r="PQW44" s="636"/>
      <c r="PQX44" s="636"/>
      <c r="PQY44" s="636"/>
      <c r="PQZ44" s="636"/>
      <c r="PRA44" s="636"/>
      <c r="PRB44" s="636"/>
      <c r="PRC44" s="636"/>
      <c r="PRD44" s="636"/>
      <c r="PRE44" s="636"/>
      <c r="PRF44" s="636"/>
      <c r="PRG44" s="636"/>
      <c r="PRH44" s="636"/>
      <c r="PRI44" s="636"/>
      <c r="PRJ44" s="636"/>
      <c r="PRK44" s="636"/>
      <c r="PRL44" s="636"/>
      <c r="PRM44" s="636"/>
      <c r="PRN44" s="636"/>
      <c r="PRO44" s="636"/>
      <c r="PRP44" s="636"/>
      <c r="PRQ44" s="636"/>
      <c r="PRR44" s="636"/>
      <c r="PRS44" s="636"/>
      <c r="PRT44" s="636"/>
      <c r="PRU44" s="636"/>
      <c r="PRV44" s="636"/>
      <c r="PRW44" s="636"/>
      <c r="PRX44" s="636"/>
      <c r="PRY44" s="636"/>
      <c r="PRZ44" s="636"/>
      <c r="PSA44" s="636"/>
      <c r="PSB44" s="636"/>
      <c r="PSC44" s="636"/>
      <c r="PSD44" s="636"/>
      <c r="PSE44" s="636"/>
      <c r="PSF44" s="636"/>
      <c r="PSG44" s="636"/>
      <c r="PSH44" s="636"/>
      <c r="PSI44" s="636"/>
      <c r="PSJ44" s="636"/>
      <c r="PSK44" s="636"/>
      <c r="PSL44" s="636"/>
      <c r="PSM44" s="636"/>
      <c r="PSN44" s="636"/>
      <c r="PSO44" s="636"/>
      <c r="PSP44" s="636"/>
      <c r="PSQ44" s="636"/>
      <c r="PSR44" s="636"/>
      <c r="PSS44" s="636"/>
      <c r="PST44" s="636"/>
      <c r="PSU44" s="636"/>
      <c r="PSV44" s="636"/>
      <c r="PSW44" s="636"/>
      <c r="PSX44" s="636"/>
      <c r="PSY44" s="636"/>
      <c r="PSZ44" s="636"/>
      <c r="PTA44" s="636"/>
      <c r="PTB44" s="636"/>
      <c r="PTC44" s="636"/>
      <c r="PTD44" s="636"/>
      <c r="PTE44" s="636"/>
      <c r="PTF44" s="636"/>
      <c r="PTG44" s="636"/>
      <c r="PTH44" s="636"/>
      <c r="PTI44" s="636"/>
      <c r="PTJ44" s="636"/>
      <c r="PTK44" s="636"/>
      <c r="PTL44" s="636"/>
      <c r="PTM44" s="636"/>
      <c r="PTN44" s="636"/>
      <c r="PTO44" s="636"/>
      <c r="PTP44" s="636"/>
      <c r="PTQ44" s="636"/>
      <c r="PTR44" s="636"/>
      <c r="PTS44" s="636"/>
      <c r="PTT44" s="636"/>
      <c r="PTU44" s="636"/>
      <c r="PTV44" s="636"/>
      <c r="PTW44" s="636"/>
      <c r="PTX44" s="636"/>
      <c r="PTY44" s="636"/>
      <c r="PTZ44" s="636"/>
      <c r="PUA44" s="636"/>
      <c r="PUB44" s="636"/>
      <c r="PUC44" s="636"/>
      <c r="PUD44" s="636"/>
      <c r="PUE44" s="636"/>
      <c r="PUF44" s="636"/>
      <c r="PUG44" s="636"/>
      <c r="PUH44" s="636"/>
      <c r="PUI44" s="636"/>
      <c r="PUJ44" s="636"/>
      <c r="PUK44" s="636"/>
      <c r="PUL44" s="636"/>
      <c r="PUM44" s="636"/>
      <c r="PUN44" s="636"/>
      <c r="PUO44" s="636"/>
      <c r="PUP44" s="636"/>
      <c r="PUQ44" s="636"/>
      <c r="PUR44" s="636"/>
      <c r="PUS44" s="636"/>
      <c r="PUT44" s="636"/>
      <c r="PUU44" s="636"/>
      <c r="PUV44" s="636"/>
      <c r="PUW44" s="636"/>
      <c r="PUX44" s="636"/>
      <c r="PUY44" s="636"/>
      <c r="PUZ44" s="636"/>
      <c r="PVA44" s="636"/>
      <c r="PVB44" s="636"/>
      <c r="PVC44" s="636"/>
      <c r="PVD44" s="636"/>
      <c r="PVE44" s="636"/>
      <c r="PVF44" s="636"/>
      <c r="PVG44" s="636"/>
      <c r="PVH44" s="636"/>
      <c r="PVI44" s="636"/>
      <c r="PVJ44" s="636"/>
      <c r="PVK44" s="636"/>
      <c r="PVL44" s="636"/>
      <c r="PVM44" s="636"/>
      <c r="PVN44" s="636"/>
      <c r="PVO44" s="636"/>
      <c r="PVP44" s="636"/>
      <c r="PVQ44" s="636"/>
      <c r="PVR44" s="636"/>
      <c r="PVS44" s="636"/>
      <c r="PVT44" s="636"/>
      <c r="PVU44" s="636"/>
      <c r="PVV44" s="636"/>
      <c r="PVW44" s="636"/>
      <c r="PVX44" s="636"/>
      <c r="PVY44" s="636"/>
      <c r="PVZ44" s="636"/>
      <c r="PWA44" s="636"/>
      <c r="PWB44" s="636"/>
      <c r="PWC44" s="636"/>
      <c r="PWD44" s="636"/>
      <c r="PWE44" s="636"/>
      <c r="PWF44" s="636"/>
      <c r="PWG44" s="636"/>
      <c r="PWH44" s="636"/>
      <c r="PWI44" s="636"/>
      <c r="PWJ44" s="636"/>
      <c r="PWK44" s="636"/>
      <c r="PWL44" s="636"/>
      <c r="PWM44" s="636"/>
      <c r="PWN44" s="636"/>
      <c r="PWO44" s="636"/>
      <c r="PWP44" s="636"/>
      <c r="PWQ44" s="636"/>
      <c r="PWR44" s="636"/>
      <c r="PWS44" s="636"/>
      <c r="PWT44" s="636"/>
      <c r="PWU44" s="636"/>
      <c r="PWV44" s="636"/>
      <c r="PWW44" s="636"/>
      <c r="PWX44" s="636"/>
      <c r="PWY44" s="636"/>
      <c r="PWZ44" s="636"/>
      <c r="PXA44" s="636"/>
      <c r="PXB44" s="636"/>
      <c r="PXC44" s="636"/>
      <c r="PXD44" s="636"/>
      <c r="PXE44" s="636"/>
      <c r="PXF44" s="636"/>
      <c r="PXG44" s="636"/>
      <c r="PXH44" s="636"/>
      <c r="PXI44" s="636"/>
      <c r="PXJ44" s="636"/>
      <c r="PXK44" s="636"/>
      <c r="PXL44" s="636"/>
      <c r="PXM44" s="636"/>
      <c r="PXN44" s="636"/>
      <c r="PXO44" s="636"/>
      <c r="PXP44" s="636"/>
      <c r="PXQ44" s="636"/>
      <c r="PXR44" s="636"/>
      <c r="PXS44" s="636"/>
      <c r="PXT44" s="636"/>
      <c r="PXU44" s="636"/>
      <c r="PXV44" s="636"/>
      <c r="PXW44" s="636"/>
      <c r="PXX44" s="636"/>
      <c r="PXY44" s="636"/>
      <c r="PXZ44" s="636"/>
      <c r="PYA44" s="636"/>
      <c r="PYB44" s="636"/>
      <c r="PYC44" s="636"/>
      <c r="PYD44" s="636"/>
      <c r="PYE44" s="636"/>
      <c r="PYF44" s="636"/>
      <c r="PYG44" s="636"/>
      <c r="PYH44" s="636"/>
      <c r="PYI44" s="636"/>
      <c r="PYJ44" s="636"/>
      <c r="PYK44" s="636"/>
      <c r="PYL44" s="636"/>
      <c r="PYM44" s="636"/>
      <c r="PYN44" s="636"/>
      <c r="PYO44" s="636"/>
      <c r="PYP44" s="636"/>
      <c r="PYQ44" s="636"/>
      <c r="PYR44" s="636"/>
      <c r="PYS44" s="636"/>
      <c r="PYT44" s="636"/>
      <c r="PYU44" s="636"/>
      <c r="PYV44" s="636"/>
      <c r="PYW44" s="636"/>
      <c r="PYX44" s="636"/>
      <c r="PYY44" s="636"/>
      <c r="PYZ44" s="636"/>
      <c r="PZA44" s="636"/>
      <c r="PZB44" s="636"/>
      <c r="PZC44" s="636"/>
      <c r="PZD44" s="636"/>
      <c r="PZE44" s="636"/>
      <c r="PZF44" s="636"/>
      <c r="PZG44" s="636"/>
      <c r="PZH44" s="636"/>
      <c r="PZI44" s="636"/>
      <c r="PZJ44" s="636"/>
      <c r="PZK44" s="636"/>
      <c r="PZL44" s="636"/>
      <c r="PZM44" s="636"/>
      <c r="PZN44" s="636"/>
      <c r="PZO44" s="636"/>
      <c r="PZP44" s="636"/>
      <c r="PZQ44" s="636"/>
      <c r="PZR44" s="636"/>
      <c r="PZS44" s="636"/>
      <c r="PZT44" s="636"/>
      <c r="PZU44" s="636"/>
      <c r="PZV44" s="636"/>
      <c r="PZW44" s="636"/>
      <c r="PZX44" s="636"/>
      <c r="PZY44" s="636"/>
      <c r="PZZ44" s="636"/>
      <c r="QAA44" s="636"/>
      <c r="QAB44" s="636"/>
      <c r="QAC44" s="636"/>
      <c r="QAD44" s="636"/>
      <c r="QAE44" s="636"/>
      <c r="QAF44" s="636"/>
      <c r="QAG44" s="636"/>
      <c r="QAH44" s="636"/>
      <c r="QAI44" s="636"/>
      <c r="QAJ44" s="636"/>
      <c r="QAK44" s="636"/>
      <c r="QAL44" s="636"/>
      <c r="QAM44" s="636"/>
      <c r="QAN44" s="636"/>
      <c r="QAO44" s="636"/>
      <c r="QAP44" s="636"/>
      <c r="QAQ44" s="636"/>
      <c r="QAR44" s="636"/>
      <c r="QAS44" s="636"/>
      <c r="QAT44" s="636"/>
      <c r="QAU44" s="636"/>
      <c r="QAV44" s="636"/>
      <c r="QAW44" s="636"/>
      <c r="QAX44" s="636"/>
      <c r="QAY44" s="636"/>
      <c r="QAZ44" s="636"/>
      <c r="QBA44" s="636"/>
      <c r="QBB44" s="636"/>
      <c r="QBC44" s="636"/>
      <c r="QBD44" s="636"/>
      <c r="QBE44" s="636"/>
      <c r="QBF44" s="636"/>
      <c r="QBG44" s="636"/>
      <c r="QBH44" s="636"/>
      <c r="QBI44" s="636"/>
      <c r="QBJ44" s="636"/>
      <c r="QBK44" s="636"/>
      <c r="QBL44" s="636"/>
      <c r="QBM44" s="636"/>
      <c r="QBN44" s="636"/>
      <c r="QBO44" s="636"/>
      <c r="QBP44" s="636"/>
      <c r="QBQ44" s="636"/>
      <c r="QBR44" s="636"/>
      <c r="QBS44" s="636"/>
      <c r="QBT44" s="636"/>
      <c r="QBU44" s="636"/>
      <c r="QBV44" s="636"/>
      <c r="QBW44" s="636"/>
      <c r="QBX44" s="636"/>
      <c r="QBY44" s="636"/>
      <c r="QBZ44" s="636"/>
      <c r="QCA44" s="636"/>
      <c r="QCB44" s="636"/>
      <c r="QCC44" s="636"/>
      <c r="QCD44" s="636"/>
      <c r="QCE44" s="636"/>
      <c r="QCF44" s="636"/>
      <c r="QCG44" s="636"/>
      <c r="QCH44" s="636"/>
      <c r="QCI44" s="636"/>
      <c r="QCJ44" s="636"/>
      <c r="QCK44" s="636"/>
      <c r="QCL44" s="636"/>
      <c r="QCM44" s="636"/>
      <c r="QCN44" s="636"/>
      <c r="QCO44" s="636"/>
      <c r="QCP44" s="636"/>
      <c r="QCQ44" s="636"/>
      <c r="QCR44" s="636"/>
      <c r="QCS44" s="636"/>
      <c r="QCT44" s="636"/>
      <c r="QCU44" s="636"/>
      <c r="QCV44" s="636"/>
      <c r="QCW44" s="636"/>
      <c r="QCX44" s="636"/>
      <c r="QCY44" s="636"/>
      <c r="QCZ44" s="636"/>
      <c r="QDA44" s="636"/>
      <c r="QDB44" s="636"/>
      <c r="QDC44" s="636"/>
      <c r="QDD44" s="636"/>
      <c r="QDE44" s="636"/>
      <c r="QDF44" s="636"/>
      <c r="QDG44" s="636"/>
      <c r="QDH44" s="636"/>
      <c r="QDI44" s="636"/>
      <c r="QDJ44" s="636"/>
      <c r="QDK44" s="636"/>
      <c r="QDL44" s="636"/>
      <c r="QDM44" s="636"/>
      <c r="QDN44" s="636"/>
      <c r="QDO44" s="636"/>
      <c r="QDP44" s="636"/>
      <c r="QDQ44" s="636"/>
      <c r="QDR44" s="636"/>
      <c r="QDS44" s="636"/>
      <c r="QDT44" s="636"/>
      <c r="QDU44" s="636"/>
      <c r="QDV44" s="636"/>
      <c r="QDW44" s="636"/>
      <c r="QDX44" s="636"/>
      <c r="QDY44" s="636"/>
      <c r="QDZ44" s="636"/>
      <c r="QEA44" s="636"/>
      <c r="QEB44" s="636"/>
      <c r="QEC44" s="636"/>
      <c r="QED44" s="636"/>
      <c r="QEE44" s="636"/>
      <c r="QEF44" s="636"/>
      <c r="QEG44" s="636"/>
      <c r="QEH44" s="636"/>
      <c r="QEI44" s="636"/>
      <c r="QEJ44" s="636"/>
      <c r="QEK44" s="636"/>
      <c r="QEL44" s="636"/>
      <c r="QEM44" s="636"/>
      <c r="QEN44" s="636"/>
      <c r="QEO44" s="636"/>
      <c r="QEP44" s="636"/>
      <c r="QEQ44" s="636"/>
      <c r="QER44" s="636"/>
      <c r="QES44" s="636"/>
      <c r="QET44" s="636"/>
      <c r="QEU44" s="636"/>
      <c r="QEV44" s="636"/>
      <c r="QEW44" s="636"/>
      <c r="QEX44" s="636"/>
      <c r="QEY44" s="636"/>
      <c r="QEZ44" s="636"/>
      <c r="QFA44" s="636"/>
      <c r="QFB44" s="636"/>
      <c r="QFC44" s="636"/>
      <c r="QFD44" s="636"/>
      <c r="QFE44" s="636"/>
      <c r="QFF44" s="636"/>
      <c r="QFG44" s="636"/>
      <c r="QFH44" s="636"/>
      <c r="QFI44" s="636"/>
      <c r="QFJ44" s="636"/>
      <c r="QFK44" s="636"/>
      <c r="QFL44" s="636"/>
      <c r="QFM44" s="636"/>
      <c r="QFN44" s="636"/>
      <c r="QFO44" s="636"/>
      <c r="QFP44" s="636"/>
      <c r="QFQ44" s="636"/>
      <c r="QFR44" s="636"/>
      <c r="QFS44" s="636"/>
      <c r="QFT44" s="636"/>
      <c r="QFU44" s="636"/>
      <c r="QFV44" s="636"/>
      <c r="QFW44" s="636"/>
      <c r="QFX44" s="636"/>
      <c r="QFY44" s="636"/>
      <c r="QFZ44" s="636"/>
      <c r="QGA44" s="636"/>
      <c r="QGB44" s="636"/>
      <c r="QGC44" s="636"/>
      <c r="QGD44" s="636"/>
      <c r="QGE44" s="636"/>
      <c r="QGF44" s="636"/>
      <c r="QGG44" s="636"/>
      <c r="QGH44" s="636"/>
      <c r="QGI44" s="636"/>
      <c r="QGJ44" s="636"/>
      <c r="QGK44" s="636"/>
      <c r="QGL44" s="636"/>
      <c r="QGM44" s="636"/>
      <c r="QGN44" s="636"/>
      <c r="QGO44" s="636"/>
      <c r="QGP44" s="636"/>
      <c r="QGQ44" s="636"/>
      <c r="QGR44" s="636"/>
      <c r="QGS44" s="636"/>
      <c r="QGT44" s="636"/>
      <c r="QGU44" s="636"/>
      <c r="QGV44" s="636"/>
      <c r="QGW44" s="636"/>
      <c r="QGX44" s="636"/>
      <c r="QGY44" s="636"/>
      <c r="QGZ44" s="636"/>
      <c r="QHA44" s="636"/>
      <c r="QHB44" s="636"/>
      <c r="QHC44" s="636"/>
      <c r="QHD44" s="636"/>
      <c r="QHE44" s="636"/>
      <c r="QHF44" s="636"/>
      <c r="QHG44" s="636"/>
      <c r="QHH44" s="636"/>
      <c r="QHI44" s="636"/>
      <c r="QHJ44" s="636"/>
      <c r="QHK44" s="636"/>
      <c r="QHL44" s="636"/>
      <c r="QHM44" s="636"/>
      <c r="QHN44" s="636"/>
      <c r="QHO44" s="636"/>
      <c r="QHP44" s="636"/>
      <c r="QHQ44" s="636"/>
      <c r="QHR44" s="636"/>
      <c r="QHS44" s="636"/>
      <c r="QHT44" s="636"/>
      <c r="QHU44" s="636"/>
      <c r="QHV44" s="636"/>
      <c r="QHW44" s="636"/>
      <c r="QHX44" s="636"/>
      <c r="QHY44" s="636"/>
      <c r="QHZ44" s="636"/>
      <c r="QIA44" s="636"/>
      <c r="QIB44" s="636"/>
      <c r="QIC44" s="636"/>
      <c r="QID44" s="636"/>
      <c r="QIE44" s="636"/>
      <c r="QIF44" s="636"/>
      <c r="QIG44" s="636"/>
      <c r="QIH44" s="636"/>
      <c r="QII44" s="636"/>
      <c r="QIJ44" s="636"/>
      <c r="QIK44" s="636"/>
      <c r="QIL44" s="636"/>
      <c r="QIM44" s="636"/>
      <c r="QIN44" s="636"/>
      <c r="QIO44" s="636"/>
      <c r="QIP44" s="636"/>
      <c r="QIQ44" s="636"/>
      <c r="QIR44" s="636"/>
      <c r="QIS44" s="636"/>
      <c r="QIT44" s="636"/>
      <c r="QIU44" s="636"/>
      <c r="QIV44" s="636"/>
      <c r="QIW44" s="636"/>
      <c r="QIX44" s="636"/>
      <c r="QIY44" s="636"/>
      <c r="QIZ44" s="636"/>
      <c r="QJA44" s="636"/>
      <c r="QJB44" s="636"/>
      <c r="QJC44" s="636"/>
      <c r="QJD44" s="636"/>
      <c r="QJE44" s="636"/>
      <c r="QJF44" s="636"/>
      <c r="QJG44" s="636"/>
      <c r="QJH44" s="636"/>
      <c r="QJI44" s="636"/>
      <c r="QJJ44" s="636"/>
      <c r="QJK44" s="636"/>
      <c r="QJL44" s="636"/>
      <c r="QJM44" s="636"/>
      <c r="QJN44" s="636"/>
      <c r="QJO44" s="636"/>
      <c r="QJP44" s="636"/>
      <c r="QJQ44" s="636"/>
      <c r="QJR44" s="636"/>
      <c r="QJS44" s="636"/>
      <c r="QJT44" s="636"/>
      <c r="QJU44" s="636"/>
      <c r="QJV44" s="636"/>
      <c r="QJW44" s="636"/>
      <c r="QJX44" s="636"/>
      <c r="QJY44" s="636"/>
      <c r="QJZ44" s="636"/>
      <c r="QKA44" s="636"/>
      <c r="QKB44" s="636"/>
      <c r="QKC44" s="636"/>
      <c r="QKD44" s="636"/>
      <c r="QKE44" s="636"/>
      <c r="QKF44" s="636"/>
      <c r="QKG44" s="636"/>
      <c r="QKH44" s="636"/>
      <c r="QKI44" s="636"/>
      <c r="QKJ44" s="636"/>
      <c r="QKK44" s="636"/>
      <c r="QKL44" s="636"/>
      <c r="QKM44" s="636"/>
      <c r="QKN44" s="636"/>
      <c r="QKO44" s="636"/>
      <c r="QKP44" s="636"/>
      <c r="QKQ44" s="636"/>
      <c r="QKR44" s="636"/>
      <c r="QKS44" s="636"/>
      <c r="QKT44" s="636"/>
      <c r="QKU44" s="636"/>
      <c r="QKV44" s="636"/>
      <c r="QKW44" s="636"/>
      <c r="QKX44" s="636"/>
      <c r="QKY44" s="636"/>
      <c r="QKZ44" s="636"/>
      <c r="QLA44" s="636"/>
      <c r="QLB44" s="636"/>
      <c r="QLC44" s="636"/>
      <c r="QLD44" s="636"/>
      <c r="QLE44" s="636"/>
      <c r="QLF44" s="636"/>
      <c r="QLG44" s="636"/>
      <c r="QLH44" s="636"/>
      <c r="QLI44" s="636"/>
      <c r="QLJ44" s="636"/>
      <c r="QLK44" s="636"/>
      <c r="QLL44" s="636"/>
      <c r="QLM44" s="636"/>
      <c r="QLN44" s="636"/>
      <c r="QLO44" s="636"/>
      <c r="QLP44" s="636"/>
      <c r="QLQ44" s="636"/>
      <c r="QLR44" s="636"/>
      <c r="QLS44" s="636"/>
      <c r="QLT44" s="636"/>
      <c r="QLU44" s="636"/>
      <c r="QLV44" s="636"/>
      <c r="QLW44" s="636"/>
      <c r="QLX44" s="636"/>
      <c r="QLY44" s="636"/>
      <c r="QLZ44" s="636"/>
      <c r="QMA44" s="636"/>
      <c r="QMB44" s="636"/>
      <c r="QMC44" s="636"/>
      <c r="QMD44" s="636"/>
      <c r="QME44" s="636"/>
      <c r="QMF44" s="636"/>
      <c r="QMG44" s="636"/>
      <c r="QMH44" s="636"/>
      <c r="QMI44" s="636"/>
      <c r="QMJ44" s="636"/>
      <c r="QMK44" s="636"/>
      <c r="QML44" s="636"/>
      <c r="QMM44" s="636"/>
      <c r="QMN44" s="636"/>
      <c r="QMO44" s="636"/>
      <c r="QMP44" s="636"/>
      <c r="QMQ44" s="636"/>
      <c r="QMR44" s="636"/>
      <c r="QMS44" s="636"/>
      <c r="QMT44" s="636"/>
      <c r="QMU44" s="636"/>
      <c r="QMV44" s="636"/>
      <c r="QMW44" s="636"/>
      <c r="QMX44" s="636"/>
      <c r="QMY44" s="636"/>
      <c r="QMZ44" s="636"/>
      <c r="QNA44" s="636"/>
      <c r="QNB44" s="636"/>
      <c r="QNC44" s="636"/>
      <c r="QND44" s="636"/>
      <c r="QNE44" s="636"/>
      <c r="QNF44" s="636"/>
      <c r="QNG44" s="636"/>
      <c r="QNH44" s="636"/>
      <c r="QNI44" s="636"/>
      <c r="QNJ44" s="636"/>
      <c r="QNK44" s="636"/>
      <c r="QNL44" s="636"/>
      <c r="QNM44" s="636"/>
      <c r="QNN44" s="636"/>
      <c r="QNO44" s="636"/>
      <c r="QNP44" s="636"/>
      <c r="QNQ44" s="636"/>
      <c r="QNR44" s="636"/>
      <c r="QNS44" s="636"/>
      <c r="QNT44" s="636"/>
      <c r="QNU44" s="636"/>
      <c r="QNV44" s="636"/>
      <c r="QNW44" s="636"/>
      <c r="QNX44" s="636"/>
      <c r="QNY44" s="636"/>
      <c r="QNZ44" s="636"/>
      <c r="QOA44" s="636"/>
      <c r="QOB44" s="636"/>
      <c r="QOC44" s="636"/>
      <c r="QOD44" s="636"/>
      <c r="QOE44" s="636"/>
      <c r="QOF44" s="636"/>
      <c r="QOG44" s="636"/>
      <c r="QOH44" s="636"/>
      <c r="QOI44" s="636"/>
      <c r="QOJ44" s="636"/>
      <c r="QOK44" s="636"/>
      <c r="QOL44" s="636"/>
      <c r="QOM44" s="636"/>
      <c r="QON44" s="636"/>
      <c r="QOO44" s="636"/>
      <c r="QOP44" s="636"/>
      <c r="QOQ44" s="636"/>
      <c r="QOR44" s="636"/>
      <c r="QOS44" s="636"/>
      <c r="QOT44" s="636"/>
      <c r="QOU44" s="636"/>
      <c r="QOV44" s="636"/>
      <c r="QOW44" s="636"/>
      <c r="QOX44" s="636"/>
      <c r="QOY44" s="636"/>
      <c r="QOZ44" s="636"/>
      <c r="QPA44" s="636"/>
      <c r="QPB44" s="636"/>
      <c r="QPC44" s="636"/>
      <c r="QPD44" s="636"/>
      <c r="QPE44" s="636"/>
      <c r="QPF44" s="636"/>
      <c r="QPG44" s="636"/>
      <c r="QPH44" s="636"/>
      <c r="QPI44" s="636"/>
      <c r="QPJ44" s="636"/>
      <c r="QPK44" s="636"/>
      <c r="QPL44" s="636"/>
      <c r="QPM44" s="636"/>
      <c r="QPN44" s="636"/>
      <c r="QPO44" s="636"/>
      <c r="QPP44" s="636"/>
      <c r="QPQ44" s="636"/>
      <c r="QPR44" s="636"/>
      <c r="QPS44" s="636"/>
      <c r="QPT44" s="636"/>
      <c r="QPU44" s="636"/>
      <c r="QPV44" s="636"/>
      <c r="QPW44" s="636"/>
      <c r="QPX44" s="636"/>
      <c r="QPY44" s="636"/>
      <c r="QPZ44" s="636"/>
      <c r="QQA44" s="636"/>
      <c r="QQB44" s="636"/>
      <c r="QQC44" s="636"/>
      <c r="QQD44" s="636"/>
      <c r="QQE44" s="636"/>
      <c r="QQF44" s="636"/>
      <c r="QQG44" s="636"/>
      <c r="QQH44" s="636"/>
      <c r="QQI44" s="636"/>
      <c r="QQJ44" s="636"/>
      <c r="QQK44" s="636"/>
      <c r="QQL44" s="636"/>
      <c r="QQM44" s="636"/>
      <c r="QQN44" s="636"/>
      <c r="QQO44" s="636"/>
      <c r="QQP44" s="636"/>
      <c r="QQQ44" s="636"/>
      <c r="QQR44" s="636"/>
      <c r="QQS44" s="636"/>
      <c r="QQT44" s="636"/>
      <c r="QQU44" s="636"/>
      <c r="QQV44" s="636"/>
      <c r="QQW44" s="636"/>
      <c r="QQX44" s="636"/>
      <c r="QQY44" s="636"/>
      <c r="QQZ44" s="636"/>
      <c r="QRA44" s="636"/>
      <c r="QRB44" s="636"/>
      <c r="QRC44" s="636"/>
      <c r="QRD44" s="636"/>
      <c r="QRE44" s="636"/>
      <c r="QRF44" s="636"/>
      <c r="QRG44" s="636"/>
      <c r="QRH44" s="636"/>
      <c r="QRI44" s="636"/>
      <c r="QRJ44" s="636"/>
      <c r="QRK44" s="636"/>
      <c r="QRL44" s="636"/>
      <c r="QRM44" s="636"/>
      <c r="QRN44" s="636"/>
      <c r="QRO44" s="636"/>
      <c r="QRP44" s="636"/>
      <c r="QRQ44" s="636"/>
      <c r="QRR44" s="636"/>
      <c r="QRS44" s="636"/>
      <c r="QRT44" s="636"/>
      <c r="QRU44" s="636"/>
      <c r="QRV44" s="636"/>
      <c r="QRW44" s="636"/>
      <c r="QRX44" s="636"/>
      <c r="QRY44" s="636"/>
      <c r="QRZ44" s="636"/>
      <c r="QSA44" s="636"/>
      <c r="QSB44" s="636"/>
      <c r="QSC44" s="636"/>
      <c r="QSD44" s="636"/>
      <c r="QSE44" s="636"/>
      <c r="QSF44" s="636"/>
      <c r="QSG44" s="636"/>
      <c r="QSH44" s="636"/>
      <c r="QSI44" s="636"/>
      <c r="QSJ44" s="636"/>
      <c r="QSK44" s="636"/>
      <c r="QSL44" s="636"/>
      <c r="QSM44" s="636"/>
      <c r="QSN44" s="636"/>
      <c r="QSO44" s="636"/>
      <c r="QSP44" s="636"/>
      <c r="QSQ44" s="636"/>
      <c r="QSR44" s="636"/>
      <c r="QSS44" s="636"/>
      <c r="QST44" s="636"/>
      <c r="QSU44" s="636"/>
      <c r="QSV44" s="636"/>
      <c r="QSW44" s="636"/>
      <c r="QSX44" s="636"/>
      <c r="QSY44" s="636"/>
      <c r="QSZ44" s="636"/>
      <c r="QTA44" s="636"/>
      <c r="QTB44" s="636"/>
      <c r="QTC44" s="636"/>
      <c r="QTD44" s="636"/>
      <c r="QTE44" s="636"/>
      <c r="QTF44" s="636"/>
      <c r="QTG44" s="636"/>
      <c r="QTH44" s="636"/>
      <c r="QTI44" s="636"/>
      <c r="QTJ44" s="636"/>
      <c r="QTK44" s="636"/>
      <c r="QTL44" s="636"/>
      <c r="QTM44" s="636"/>
      <c r="QTN44" s="636"/>
      <c r="QTO44" s="636"/>
      <c r="QTP44" s="636"/>
      <c r="QTQ44" s="636"/>
      <c r="QTR44" s="636"/>
      <c r="QTS44" s="636"/>
      <c r="QTT44" s="636"/>
      <c r="QTU44" s="636"/>
      <c r="QTV44" s="636"/>
      <c r="QTW44" s="636"/>
      <c r="QTX44" s="636"/>
      <c r="QTY44" s="636"/>
      <c r="QTZ44" s="636"/>
      <c r="QUA44" s="636"/>
      <c r="QUB44" s="636"/>
      <c r="QUC44" s="636"/>
      <c r="QUD44" s="636"/>
      <c r="QUE44" s="636"/>
      <c r="QUF44" s="636"/>
      <c r="QUG44" s="636"/>
      <c r="QUH44" s="636"/>
      <c r="QUI44" s="636"/>
      <c r="QUJ44" s="636"/>
      <c r="QUK44" s="636"/>
      <c r="QUL44" s="636"/>
      <c r="QUM44" s="636"/>
      <c r="QUN44" s="636"/>
      <c r="QUO44" s="636"/>
      <c r="QUP44" s="636"/>
      <c r="QUQ44" s="636"/>
      <c r="QUR44" s="636"/>
      <c r="QUS44" s="636"/>
      <c r="QUT44" s="636"/>
      <c r="QUU44" s="636"/>
      <c r="QUV44" s="636"/>
      <c r="QUW44" s="636"/>
      <c r="QUX44" s="636"/>
      <c r="QUY44" s="636"/>
      <c r="QUZ44" s="636"/>
      <c r="QVA44" s="636"/>
      <c r="QVB44" s="636"/>
      <c r="QVC44" s="636"/>
      <c r="QVD44" s="636"/>
      <c r="QVE44" s="636"/>
      <c r="QVF44" s="636"/>
      <c r="QVG44" s="636"/>
      <c r="QVH44" s="636"/>
      <c r="QVI44" s="636"/>
      <c r="QVJ44" s="636"/>
      <c r="QVK44" s="636"/>
      <c r="QVL44" s="636"/>
      <c r="QVM44" s="636"/>
      <c r="QVN44" s="636"/>
      <c r="QVO44" s="636"/>
      <c r="QVP44" s="636"/>
      <c r="QVQ44" s="636"/>
      <c r="QVR44" s="636"/>
      <c r="QVS44" s="636"/>
      <c r="QVT44" s="636"/>
      <c r="QVU44" s="636"/>
      <c r="QVV44" s="636"/>
      <c r="QVW44" s="636"/>
      <c r="QVX44" s="636"/>
      <c r="QVY44" s="636"/>
      <c r="QVZ44" s="636"/>
      <c r="QWA44" s="636"/>
      <c r="QWB44" s="636"/>
      <c r="QWC44" s="636"/>
      <c r="QWD44" s="636"/>
      <c r="QWE44" s="636"/>
      <c r="QWF44" s="636"/>
      <c r="QWG44" s="636"/>
      <c r="QWH44" s="636"/>
      <c r="QWI44" s="636"/>
      <c r="QWJ44" s="636"/>
      <c r="QWK44" s="636"/>
      <c r="QWL44" s="636"/>
      <c r="QWM44" s="636"/>
      <c r="QWN44" s="636"/>
      <c r="QWO44" s="636"/>
      <c r="QWP44" s="636"/>
      <c r="QWQ44" s="636"/>
      <c r="QWR44" s="636"/>
      <c r="QWS44" s="636"/>
      <c r="QWT44" s="636"/>
      <c r="QWU44" s="636"/>
      <c r="QWV44" s="636"/>
      <c r="QWW44" s="636"/>
      <c r="QWX44" s="636"/>
      <c r="QWY44" s="636"/>
      <c r="QWZ44" s="636"/>
      <c r="QXA44" s="636"/>
      <c r="QXB44" s="636"/>
      <c r="QXC44" s="636"/>
      <c r="QXD44" s="636"/>
      <c r="QXE44" s="636"/>
      <c r="QXF44" s="636"/>
      <c r="QXG44" s="636"/>
      <c r="QXH44" s="636"/>
      <c r="QXI44" s="636"/>
      <c r="QXJ44" s="636"/>
      <c r="QXK44" s="636"/>
      <c r="QXL44" s="636"/>
      <c r="QXM44" s="636"/>
      <c r="QXN44" s="636"/>
      <c r="QXO44" s="636"/>
      <c r="QXP44" s="636"/>
      <c r="QXQ44" s="636"/>
      <c r="QXR44" s="636"/>
      <c r="QXS44" s="636"/>
      <c r="QXT44" s="636"/>
      <c r="QXU44" s="636"/>
      <c r="QXV44" s="636"/>
      <c r="QXW44" s="636"/>
      <c r="QXX44" s="636"/>
      <c r="QXY44" s="636"/>
      <c r="QXZ44" s="636"/>
      <c r="QYA44" s="636"/>
      <c r="QYB44" s="636"/>
      <c r="QYC44" s="636"/>
      <c r="QYD44" s="636"/>
      <c r="QYE44" s="636"/>
      <c r="QYF44" s="636"/>
      <c r="QYG44" s="636"/>
      <c r="QYH44" s="636"/>
      <c r="QYI44" s="636"/>
      <c r="QYJ44" s="636"/>
      <c r="QYK44" s="636"/>
      <c r="QYL44" s="636"/>
      <c r="QYM44" s="636"/>
      <c r="QYN44" s="636"/>
      <c r="QYO44" s="636"/>
      <c r="QYP44" s="636"/>
      <c r="QYQ44" s="636"/>
      <c r="QYR44" s="636"/>
      <c r="QYS44" s="636"/>
      <c r="QYT44" s="636"/>
      <c r="QYU44" s="636"/>
      <c r="QYV44" s="636"/>
      <c r="QYW44" s="636"/>
      <c r="QYX44" s="636"/>
      <c r="QYY44" s="636"/>
      <c r="QYZ44" s="636"/>
      <c r="QZA44" s="636"/>
      <c r="QZB44" s="636"/>
      <c r="QZC44" s="636"/>
      <c r="QZD44" s="636"/>
      <c r="QZE44" s="636"/>
      <c r="QZF44" s="636"/>
      <c r="QZG44" s="636"/>
      <c r="QZH44" s="636"/>
      <c r="QZI44" s="636"/>
      <c r="QZJ44" s="636"/>
      <c r="QZK44" s="636"/>
      <c r="QZL44" s="636"/>
      <c r="QZM44" s="636"/>
      <c r="QZN44" s="636"/>
      <c r="QZO44" s="636"/>
      <c r="QZP44" s="636"/>
      <c r="QZQ44" s="636"/>
      <c r="QZR44" s="636"/>
      <c r="QZS44" s="636"/>
      <c r="QZT44" s="636"/>
      <c r="QZU44" s="636"/>
      <c r="QZV44" s="636"/>
      <c r="QZW44" s="636"/>
      <c r="QZX44" s="636"/>
      <c r="QZY44" s="636"/>
      <c r="QZZ44" s="636"/>
      <c r="RAA44" s="636"/>
      <c r="RAB44" s="636"/>
      <c r="RAC44" s="636"/>
      <c r="RAD44" s="636"/>
      <c r="RAE44" s="636"/>
      <c r="RAF44" s="636"/>
      <c r="RAG44" s="636"/>
      <c r="RAH44" s="636"/>
      <c r="RAI44" s="636"/>
      <c r="RAJ44" s="636"/>
      <c r="RAK44" s="636"/>
      <c r="RAL44" s="636"/>
      <c r="RAM44" s="636"/>
      <c r="RAN44" s="636"/>
      <c r="RAO44" s="636"/>
      <c r="RAP44" s="636"/>
      <c r="RAQ44" s="636"/>
      <c r="RAR44" s="636"/>
      <c r="RAS44" s="636"/>
      <c r="RAT44" s="636"/>
      <c r="RAU44" s="636"/>
      <c r="RAV44" s="636"/>
      <c r="RAW44" s="636"/>
      <c r="RAX44" s="636"/>
      <c r="RAY44" s="636"/>
      <c r="RAZ44" s="636"/>
      <c r="RBA44" s="636"/>
      <c r="RBB44" s="636"/>
      <c r="RBC44" s="636"/>
      <c r="RBD44" s="636"/>
      <c r="RBE44" s="636"/>
      <c r="RBF44" s="636"/>
      <c r="RBG44" s="636"/>
      <c r="RBH44" s="636"/>
      <c r="RBI44" s="636"/>
      <c r="RBJ44" s="636"/>
      <c r="RBK44" s="636"/>
      <c r="RBL44" s="636"/>
      <c r="RBM44" s="636"/>
      <c r="RBN44" s="636"/>
      <c r="RBO44" s="636"/>
      <c r="RBP44" s="636"/>
      <c r="RBQ44" s="636"/>
      <c r="RBR44" s="636"/>
      <c r="RBS44" s="636"/>
      <c r="RBT44" s="636"/>
      <c r="RBU44" s="636"/>
      <c r="RBV44" s="636"/>
      <c r="RBW44" s="636"/>
      <c r="RBX44" s="636"/>
      <c r="RBY44" s="636"/>
      <c r="RBZ44" s="636"/>
      <c r="RCA44" s="636"/>
      <c r="RCB44" s="636"/>
      <c r="RCC44" s="636"/>
      <c r="RCD44" s="636"/>
      <c r="RCE44" s="636"/>
      <c r="RCF44" s="636"/>
      <c r="RCG44" s="636"/>
      <c r="RCH44" s="636"/>
      <c r="RCI44" s="636"/>
      <c r="RCJ44" s="636"/>
      <c r="RCK44" s="636"/>
      <c r="RCL44" s="636"/>
      <c r="RCM44" s="636"/>
      <c r="RCN44" s="636"/>
      <c r="RCO44" s="636"/>
      <c r="RCP44" s="636"/>
      <c r="RCQ44" s="636"/>
      <c r="RCR44" s="636"/>
      <c r="RCS44" s="636"/>
      <c r="RCT44" s="636"/>
      <c r="RCU44" s="636"/>
      <c r="RCV44" s="636"/>
      <c r="RCW44" s="636"/>
      <c r="RCX44" s="636"/>
      <c r="RCY44" s="636"/>
      <c r="RCZ44" s="636"/>
      <c r="RDA44" s="636"/>
      <c r="RDB44" s="636"/>
      <c r="RDC44" s="636"/>
      <c r="RDD44" s="636"/>
      <c r="RDE44" s="636"/>
      <c r="RDF44" s="636"/>
      <c r="RDG44" s="636"/>
      <c r="RDH44" s="636"/>
      <c r="RDI44" s="636"/>
      <c r="RDJ44" s="636"/>
      <c r="RDK44" s="636"/>
      <c r="RDL44" s="636"/>
      <c r="RDM44" s="636"/>
      <c r="RDN44" s="636"/>
      <c r="RDO44" s="636"/>
      <c r="RDP44" s="636"/>
      <c r="RDQ44" s="636"/>
      <c r="RDR44" s="636"/>
      <c r="RDS44" s="636"/>
      <c r="RDT44" s="636"/>
      <c r="RDU44" s="636"/>
      <c r="RDV44" s="636"/>
      <c r="RDW44" s="636"/>
      <c r="RDX44" s="636"/>
      <c r="RDY44" s="636"/>
      <c r="RDZ44" s="636"/>
      <c r="REA44" s="636"/>
      <c r="REB44" s="636"/>
      <c r="REC44" s="636"/>
      <c r="RED44" s="636"/>
      <c r="REE44" s="636"/>
      <c r="REF44" s="636"/>
      <c r="REG44" s="636"/>
      <c r="REH44" s="636"/>
      <c r="REI44" s="636"/>
      <c r="REJ44" s="636"/>
      <c r="REK44" s="636"/>
      <c r="REL44" s="636"/>
      <c r="REM44" s="636"/>
      <c r="REN44" s="636"/>
      <c r="REO44" s="636"/>
      <c r="REP44" s="636"/>
      <c r="REQ44" s="636"/>
      <c r="RER44" s="636"/>
      <c r="RES44" s="636"/>
      <c r="RET44" s="636"/>
      <c r="REU44" s="636"/>
      <c r="REV44" s="636"/>
      <c r="REW44" s="636"/>
      <c r="REX44" s="636"/>
      <c r="REY44" s="636"/>
      <c r="REZ44" s="636"/>
      <c r="RFA44" s="636"/>
      <c r="RFB44" s="636"/>
      <c r="RFC44" s="636"/>
      <c r="RFD44" s="636"/>
      <c r="RFE44" s="636"/>
      <c r="RFF44" s="636"/>
      <c r="RFG44" s="636"/>
      <c r="RFH44" s="636"/>
      <c r="RFI44" s="636"/>
      <c r="RFJ44" s="636"/>
      <c r="RFK44" s="636"/>
      <c r="RFL44" s="636"/>
      <c r="RFM44" s="636"/>
      <c r="RFN44" s="636"/>
      <c r="RFO44" s="636"/>
      <c r="RFP44" s="636"/>
      <c r="RFQ44" s="636"/>
      <c r="RFR44" s="636"/>
      <c r="RFS44" s="636"/>
      <c r="RFT44" s="636"/>
      <c r="RFU44" s="636"/>
      <c r="RFV44" s="636"/>
      <c r="RFW44" s="636"/>
      <c r="RFX44" s="636"/>
      <c r="RFY44" s="636"/>
      <c r="RFZ44" s="636"/>
      <c r="RGA44" s="636"/>
      <c r="RGB44" s="636"/>
      <c r="RGC44" s="636"/>
      <c r="RGD44" s="636"/>
      <c r="RGE44" s="636"/>
      <c r="RGF44" s="636"/>
      <c r="RGG44" s="636"/>
      <c r="RGH44" s="636"/>
      <c r="RGI44" s="636"/>
      <c r="RGJ44" s="636"/>
      <c r="RGK44" s="636"/>
      <c r="RGL44" s="636"/>
      <c r="RGM44" s="636"/>
      <c r="RGN44" s="636"/>
      <c r="RGO44" s="636"/>
      <c r="RGP44" s="636"/>
      <c r="RGQ44" s="636"/>
      <c r="RGR44" s="636"/>
      <c r="RGS44" s="636"/>
      <c r="RGT44" s="636"/>
      <c r="RGU44" s="636"/>
      <c r="RGV44" s="636"/>
      <c r="RGW44" s="636"/>
      <c r="RGX44" s="636"/>
      <c r="RGY44" s="636"/>
      <c r="RGZ44" s="636"/>
      <c r="RHA44" s="636"/>
      <c r="RHB44" s="636"/>
      <c r="RHC44" s="636"/>
      <c r="RHD44" s="636"/>
      <c r="RHE44" s="636"/>
      <c r="RHF44" s="636"/>
      <c r="RHG44" s="636"/>
      <c r="RHH44" s="636"/>
      <c r="RHI44" s="636"/>
      <c r="RHJ44" s="636"/>
      <c r="RHK44" s="636"/>
      <c r="RHL44" s="636"/>
      <c r="RHM44" s="636"/>
      <c r="RHN44" s="636"/>
      <c r="RHO44" s="636"/>
      <c r="RHP44" s="636"/>
      <c r="RHQ44" s="636"/>
      <c r="RHR44" s="636"/>
      <c r="RHS44" s="636"/>
      <c r="RHT44" s="636"/>
      <c r="RHU44" s="636"/>
      <c r="RHV44" s="636"/>
      <c r="RHW44" s="636"/>
      <c r="RHX44" s="636"/>
      <c r="RHY44" s="636"/>
      <c r="RHZ44" s="636"/>
      <c r="RIA44" s="636"/>
      <c r="RIB44" s="636"/>
      <c r="RIC44" s="636"/>
      <c r="RID44" s="636"/>
      <c r="RIE44" s="636"/>
      <c r="RIF44" s="636"/>
      <c r="RIG44" s="636"/>
      <c r="RIH44" s="636"/>
      <c r="RII44" s="636"/>
      <c r="RIJ44" s="636"/>
      <c r="RIK44" s="636"/>
      <c r="RIL44" s="636"/>
      <c r="RIM44" s="636"/>
      <c r="RIN44" s="636"/>
      <c r="RIO44" s="636"/>
      <c r="RIP44" s="636"/>
      <c r="RIQ44" s="636"/>
      <c r="RIR44" s="636"/>
      <c r="RIS44" s="636"/>
      <c r="RIT44" s="636"/>
      <c r="RIU44" s="636"/>
      <c r="RIV44" s="636"/>
      <c r="RIW44" s="636"/>
      <c r="RIX44" s="636"/>
      <c r="RIY44" s="636"/>
      <c r="RIZ44" s="636"/>
      <c r="RJA44" s="636"/>
      <c r="RJB44" s="636"/>
      <c r="RJC44" s="636"/>
      <c r="RJD44" s="636"/>
      <c r="RJE44" s="636"/>
      <c r="RJF44" s="636"/>
      <c r="RJG44" s="636"/>
      <c r="RJH44" s="636"/>
      <c r="RJI44" s="636"/>
      <c r="RJJ44" s="636"/>
      <c r="RJK44" s="636"/>
      <c r="RJL44" s="636"/>
      <c r="RJM44" s="636"/>
      <c r="RJN44" s="636"/>
      <c r="RJO44" s="636"/>
      <c r="RJP44" s="636"/>
      <c r="RJQ44" s="636"/>
      <c r="RJR44" s="636"/>
      <c r="RJS44" s="636"/>
      <c r="RJT44" s="636"/>
      <c r="RJU44" s="636"/>
      <c r="RJV44" s="636"/>
      <c r="RJW44" s="636"/>
      <c r="RJX44" s="636"/>
      <c r="RJY44" s="636"/>
      <c r="RJZ44" s="636"/>
      <c r="RKA44" s="636"/>
      <c r="RKB44" s="636"/>
      <c r="RKC44" s="636"/>
      <c r="RKD44" s="636"/>
      <c r="RKE44" s="636"/>
      <c r="RKF44" s="636"/>
      <c r="RKG44" s="636"/>
      <c r="RKH44" s="636"/>
      <c r="RKI44" s="636"/>
      <c r="RKJ44" s="636"/>
      <c r="RKK44" s="636"/>
      <c r="RKL44" s="636"/>
      <c r="RKM44" s="636"/>
      <c r="RKN44" s="636"/>
      <c r="RKO44" s="636"/>
      <c r="RKP44" s="636"/>
      <c r="RKQ44" s="636"/>
      <c r="RKR44" s="636"/>
      <c r="RKS44" s="636"/>
      <c r="RKT44" s="636"/>
      <c r="RKU44" s="636"/>
      <c r="RKV44" s="636"/>
      <c r="RKW44" s="636"/>
      <c r="RKX44" s="636"/>
      <c r="RKY44" s="636"/>
      <c r="RKZ44" s="636"/>
      <c r="RLA44" s="636"/>
      <c r="RLB44" s="636"/>
      <c r="RLC44" s="636"/>
      <c r="RLD44" s="636"/>
      <c r="RLE44" s="636"/>
      <c r="RLF44" s="636"/>
      <c r="RLG44" s="636"/>
      <c r="RLH44" s="636"/>
      <c r="RLI44" s="636"/>
      <c r="RLJ44" s="636"/>
      <c r="RLK44" s="636"/>
      <c r="RLL44" s="636"/>
      <c r="RLM44" s="636"/>
      <c r="RLN44" s="636"/>
      <c r="RLO44" s="636"/>
      <c r="RLP44" s="636"/>
      <c r="RLQ44" s="636"/>
      <c r="RLR44" s="636"/>
      <c r="RLS44" s="636"/>
      <c r="RLT44" s="636"/>
      <c r="RLU44" s="636"/>
      <c r="RLV44" s="636"/>
      <c r="RLW44" s="636"/>
      <c r="RLX44" s="636"/>
      <c r="RLY44" s="636"/>
      <c r="RLZ44" s="636"/>
      <c r="RMA44" s="636"/>
      <c r="RMB44" s="636"/>
      <c r="RMC44" s="636"/>
      <c r="RMD44" s="636"/>
      <c r="RME44" s="636"/>
      <c r="RMF44" s="636"/>
      <c r="RMG44" s="636"/>
      <c r="RMH44" s="636"/>
      <c r="RMI44" s="636"/>
      <c r="RMJ44" s="636"/>
      <c r="RMK44" s="636"/>
      <c r="RML44" s="636"/>
      <c r="RMM44" s="636"/>
      <c r="RMN44" s="636"/>
      <c r="RMO44" s="636"/>
      <c r="RMP44" s="636"/>
      <c r="RMQ44" s="636"/>
      <c r="RMR44" s="636"/>
      <c r="RMS44" s="636"/>
      <c r="RMT44" s="636"/>
      <c r="RMU44" s="636"/>
      <c r="RMV44" s="636"/>
      <c r="RMW44" s="636"/>
      <c r="RMX44" s="636"/>
      <c r="RMY44" s="636"/>
      <c r="RMZ44" s="636"/>
      <c r="RNA44" s="636"/>
      <c r="RNB44" s="636"/>
      <c r="RNC44" s="636"/>
      <c r="RND44" s="636"/>
      <c r="RNE44" s="636"/>
      <c r="RNF44" s="636"/>
      <c r="RNG44" s="636"/>
      <c r="RNH44" s="636"/>
      <c r="RNI44" s="636"/>
      <c r="RNJ44" s="636"/>
      <c r="RNK44" s="636"/>
      <c r="RNL44" s="636"/>
      <c r="RNM44" s="636"/>
      <c r="RNN44" s="636"/>
      <c r="RNO44" s="636"/>
      <c r="RNP44" s="636"/>
      <c r="RNQ44" s="636"/>
      <c r="RNR44" s="636"/>
      <c r="RNS44" s="636"/>
      <c r="RNT44" s="636"/>
      <c r="RNU44" s="636"/>
      <c r="RNV44" s="636"/>
      <c r="RNW44" s="636"/>
      <c r="RNX44" s="636"/>
      <c r="RNY44" s="636"/>
      <c r="RNZ44" s="636"/>
      <c r="ROA44" s="636"/>
      <c r="ROB44" s="636"/>
      <c r="ROC44" s="636"/>
      <c r="ROD44" s="636"/>
      <c r="ROE44" s="636"/>
      <c r="ROF44" s="636"/>
      <c r="ROG44" s="636"/>
      <c r="ROH44" s="636"/>
      <c r="ROI44" s="636"/>
      <c r="ROJ44" s="636"/>
      <c r="ROK44" s="636"/>
      <c r="ROL44" s="636"/>
      <c r="ROM44" s="636"/>
      <c r="RON44" s="636"/>
      <c r="ROO44" s="636"/>
      <c r="ROP44" s="636"/>
      <c r="ROQ44" s="636"/>
      <c r="ROR44" s="636"/>
      <c r="ROS44" s="636"/>
      <c r="ROT44" s="636"/>
      <c r="ROU44" s="636"/>
      <c r="ROV44" s="636"/>
      <c r="ROW44" s="636"/>
      <c r="ROX44" s="636"/>
      <c r="ROY44" s="636"/>
      <c r="ROZ44" s="636"/>
      <c r="RPA44" s="636"/>
      <c r="RPB44" s="636"/>
      <c r="RPC44" s="636"/>
      <c r="RPD44" s="636"/>
      <c r="RPE44" s="636"/>
      <c r="RPF44" s="636"/>
      <c r="RPG44" s="636"/>
      <c r="RPH44" s="636"/>
      <c r="RPI44" s="636"/>
      <c r="RPJ44" s="636"/>
      <c r="RPK44" s="636"/>
      <c r="RPL44" s="636"/>
      <c r="RPM44" s="636"/>
      <c r="RPN44" s="636"/>
      <c r="RPO44" s="636"/>
      <c r="RPP44" s="636"/>
      <c r="RPQ44" s="636"/>
      <c r="RPR44" s="636"/>
      <c r="RPS44" s="636"/>
      <c r="RPT44" s="636"/>
      <c r="RPU44" s="636"/>
      <c r="RPV44" s="636"/>
      <c r="RPW44" s="636"/>
      <c r="RPX44" s="636"/>
      <c r="RPY44" s="636"/>
      <c r="RPZ44" s="636"/>
      <c r="RQA44" s="636"/>
      <c r="RQB44" s="636"/>
      <c r="RQC44" s="636"/>
      <c r="RQD44" s="636"/>
      <c r="RQE44" s="636"/>
      <c r="RQF44" s="636"/>
      <c r="RQG44" s="636"/>
      <c r="RQH44" s="636"/>
      <c r="RQI44" s="636"/>
      <c r="RQJ44" s="636"/>
      <c r="RQK44" s="636"/>
      <c r="RQL44" s="636"/>
      <c r="RQM44" s="636"/>
      <c r="RQN44" s="636"/>
      <c r="RQO44" s="636"/>
      <c r="RQP44" s="636"/>
      <c r="RQQ44" s="636"/>
      <c r="RQR44" s="636"/>
      <c r="RQS44" s="636"/>
      <c r="RQT44" s="636"/>
      <c r="RQU44" s="636"/>
      <c r="RQV44" s="636"/>
      <c r="RQW44" s="636"/>
      <c r="RQX44" s="636"/>
      <c r="RQY44" s="636"/>
      <c r="RQZ44" s="636"/>
      <c r="RRA44" s="636"/>
      <c r="RRB44" s="636"/>
      <c r="RRC44" s="636"/>
      <c r="RRD44" s="636"/>
      <c r="RRE44" s="636"/>
      <c r="RRF44" s="636"/>
      <c r="RRG44" s="636"/>
      <c r="RRH44" s="636"/>
      <c r="RRI44" s="636"/>
      <c r="RRJ44" s="636"/>
      <c r="RRK44" s="636"/>
      <c r="RRL44" s="636"/>
      <c r="RRM44" s="636"/>
      <c r="RRN44" s="636"/>
      <c r="RRO44" s="636"/>
      <c r="RRP44" s="636"/>
      <c r="RRQ44" s="636"/>
      <c r="RRR44" s="636"/>
      <c r="RRS44" s="636"/>
      <c r="RRT44" s="636"/>
      <c r="RRU44" s="636"/>
      <c r="RRV44" s="636"/>
      <c r="RRW44" s="636"/>
      <c r="RRX44" s="636"/>
      <c r="RRY44" s="636"/>
      <c r="RRZ44" s="636"/>
      <c r="RSA44" s="636"/>
      <c r="RSB44" s="636"/>
      <c r="RSC44" s="636"/>
      <c r="RSD44" s="636"/>
      <c r="RSE44" s="636"/>
      <c r="RSF44" s="636"/>
      <c r="RSG44" s="636"/>
      <c r="RSH44" s="636"/>
      <c r="RSI44" s="636"/>
      <c r="RSJ44" s="636"/>
      <c r="RSK44" s="636"/>
      <c r="RSL44" s="636"/>
      <c r="RSM44" s="636"/>
      <c r="RSN44" s="636"/>
      <c r="RSO44" s="636"/>
      <c r="RSP44" s="636"/>
      <c r="RSQ44" s="636"/>
      <c r="RSR44" s="636"/>
      <c r="RSS44" s="636"/>
      <c r="RST44" s="636"/>
      <c r="RSU44" s="636"/>
      <c r="RSV44" s="636"/>
      <c r="RSW44" s="636"/>
      <c r="RSX44" s="636"/>
      <c r="RSY44" s="636"/>
      <c r="RSZ44" s="636"/>
      <c r="RTA44" s="636"/>
      <c r="RTB44" s="636"/>
      <c r="RTC44" s="636"/>
      <c r="RTD44" s="636"/>
      <c r="RTE44" s="636"/>
      <c r="RTF44" s="636"/>
      <c r="RTG44" s="636"/>
      <c r="RTH44" s="636"/>
      <c r="RTI44" s="636"/>
      <c r="RTJ44" s="636"/>
      <c r="RTK44" s="636"/>
      <c r="RTL44" s="636"/>
      <c r="RTM44" s="636"/>
      <c r="RTN44" s="636"/>
      <c r="RTO44" s="636"/>
      <c r="RTP44" s="636"/>
      <c r="RTQ44" s="636"/>
      <c r="RTR44" s="636"/>
      <c r="RTS44" s="636"/>
      <c r="RTT44" s="636"/>
      <c r="RTU44" s="636"/>
      <c r="RTV44" s="636"/>
      <c r="RTW44" s="636"/>
      <c r="RTX44" s="636"/>
      <c r="RTY44" s="636"/>
      <c r="RTZ44" s="636"/>
      <c r="RUA44" s="636"/>
      <c r="RUB44" s="636"/>
      <c r="RUC44" s="636"/>
      <c r="RUD44" s="636"/>
      <c r="RUE44" s="636"/>
      <c r="RUF44" s="636"/>
      <c r="RUG44" s="636"/>
      <c r="RUH44" s="636"/>
      <c r="RUI44" s="636"/>
      <c r="RUJ44" s="636"/>
      <c r="RUK44" s="636"/>
      <c r="RUL44" s="636"/>
      <c r="RUM44" s="636"/>
      <c r="RUN44" s="636"/>
      <c r="RUO44" s="636"/>
      <c r="RUP44" s="636"/>
      <c r="RUQ44" s="636"/>
      <c r="RUR44" s="636"/>
      <c r="RUS44" s="636"/>
      <c r="RUT44" s="636"/>
      <c r="RUU44" s="636"/>
      <c r="RUV44" s="636"/>
      <c r="RUW44" s="636"/>
      <c r="RUX44" s="636"/>
      <c r="RUY44" s="636"/>
      <c r="RUZ44" s="636"/>
      <c r="RVA44" s="636"/>
      <c r="RVB44" s="636"/>
      <c r="RVC44" s="636"/>
      <c r="RVD44" s="636"/>
      <c r="RVE44" s="636"/>
      <c r="RVF44" s="636"/>
      <c r="RVG44" s="636"/>
      <c r="RVH44" s="636"/>
      <c r="RVI44" s="636"/>
      <c r="RVJ44" s="636"/>
      <c r="RVK44" s="636"/>
      <c r="RVL44" s="636"/>
      <c r="RVM44" s="636"/>
      <c r="RVN44" s="636"/>
      <c r="RVO44" s="636"/>
      <c r="RVP44" s="636"/>
      <c r="RVQ44" s="636"/>
      <c r="RVR44" s="636"/>
      <c r="RVS44" s="636"/>
      <c r="RVT44" s="636"/>
      <c r="RVU44" s="636"/>
      <c r="RVV44" s="636"/>
      <c r="RVW44" s="636"/>
      <c r="RVX44" s="636"/>
      <c r="RVY44" s="636"/>
      <c r="RVZ44" s="636"/>
      <c r="RWA44" s="636"/>
      <c r="RWB44" s="636"/>
      <c r="RWC44" s="636"/>
      <c r="RWD44" s="636"/>
      <c r="RWE44" s="636"/>
      <c r="RWF44" s="636"/>
      <c r="RWG44" s="636"/>
      <c r="RWH44" s="636"/>
      <c r="RWI44" s="636"/>
      <c r="RWJ44" s="636"/>
      <c r="RWK44" s="636"/>
      <c r="RWL44" s="636"/>
      <c r="RWM44" s="636"/>
      <c r="RWN44" s="636"/>
      <c r="RWO44" s="636"/>
      <c r="RWP44" s="636"/>
      <c r="RWQ44" s="636"/>
      <c r="RWR44" s="636"/>
      <c r="RWS44" s="636"/>
      <c r="RWT44" s="636"/>
      <c r="RWU44" s="636"/>
      <c r="RWV44" s="636"/>
      <c r="RWW44" s="636"/>
      <c r="RWX44" s="636"/>
      <c r="RWY44" s="636"/>
      <c r="RWZ44" s="636"/>
      <c r="RXA44" s="636"/>
      <c r="RXB44" s="636"/>
      <c r="RXC44" s="636"/>
      <c r="RXD44" s="636"/>
      <c r="RXE44" s="636"/>
      <c r="RXF44" s="636"/>
      <c r="RXG44" s="636"/>
      <c r="RXH44" s="636"/>
      <c r="RXI44" s="636"/>
      <c r="RXJ44" s="636"/>
      <c r="RXK44" s="636"/>
      <c r="RXL44" s="636"/>
      <c r="RXM44" s="636"/>
      <c r="RXN44" s="636"/>
      <c r="RXO44" s="636"/>
      <c r="RXP44" s="636"/>
      <c r="RXQ44" s="636"/>
      <c r="RXR44" s="636"/>
      <c r="RXS44" s="636"/>
      <c r="RXT44" s="636"/>
      <c r="RXU44" s="636"/>
      <c r="RXV44" s="636"/>
      <c r="RXW44" s="636"/>
      <c r="RXX44" s="636"/>
      <c r="RXY44" s="636"/>
      <c r="RXZ44" s="636"/>
      <c r="RYA44" s="636"/>
      <c r="RYB44" s="636"/>
      <c r="RYC44" s="636"/>
      <c r="RYD44" s="636"/>
      <c r="RYE44" s="636"/>
      <c r="RYF44" s="636"/>
      <c r="RYG44" s="636"/>
      <c r="RYH44" s="636"/>
      <c r="RYI44" s="636"/>
      <c r="RYJ44" s="636"/>
      <c r="RYK44" s="636"/>
      <c r="RYL44" s="636"/>
      <c r="RYM44" s="636"/>
      <c r="RYN44" s="636"/>
      <c r="RYO44" s="636"/>
      <c r="RYP44" s="636"/>
      <c r="RYQ44" s="636"/>
      <c r="RYR44" s="636"/>
      <c r="RYS44" s="636"/>
      <c r="RYT44" s="636"/>
      <c r="RYU44" s="636"/>
      <c r="RYV44" s="636"/>
      <c r="RYW44" s="636"/>
      <c r="RYX44" s="636"/>
      <c r="RYY44" s="636"/>
      <c r="RYZ44" s="636"/>
      <c r="RZA44" s="636"/>
      <c r="RZB44" s="636"/>
      <c r="RZC44" s="636"/>
      <c r="RZD44" s="636"/>
      <c r="RZE44" s="636"/>
      <c r="RZF44" s="636"/>
      <c r="RZG44" s="636"/>
      <c r="RZH44" s="636"/>
      <c r="RZI44" s="636"/>
      <c r="RZJ44" s="636"/>
      <c r="RZK44" s="636"/>
      <c r="RZL44" s="636"/>
      <c r="RZM44" s="636"/>
      <c r="RZN44" s="636"/>
      <c r="RZO44" s="636"/>
      <c r="RZP44" s="636"/>
      <c r="RZQ44" s="636"/>
      <c r="RZR44" s="636"/>
      <c r="RZS44" s="636"/>
      <c r="RZT44" s="636"/>
      <c r="RZU44" s="636"/>
      <c r="RZV44" s="636"/>
      <c r="RZW44" s="636"/>
      <c r="RZX44" s="636"/>
      <c r="RZY44" s="636"/>
      <c r="RZZ44" s="636"/>
      <c r="SAA44" s="636"/>
      <c r="SAB44" s="636"/>
      <c r="SAC44" s="636"/>
      <c r="SAD44" s="636"/>
      <c r="SAE44" s="636"/>
      <c r="SAF44" s="636"/>
      <c r="SAG44" s="636"/>
      <c r="SAH44" s="636"/>
      <c r="SAI44" s="636"/>
      <c r="SAJ44" s="636"/>
      <c r="SAK44" s="636"/>
      <c r="SAL44" s="636"/>
      <c r="SAM44" s="636"/>
      <c r="SAN44" s="636"/>
      <c r="SAO44" s="636"/>
      <c r="SAP44" s="636"/>
      <c r="SAQ44" s="636"/>
      <c r="SAR44" s="636"/>
      <c r="SAS44" s="636"/>
      <c r="SAT44" s="636"/>
      <c r="SAU44" s="636"/>
      <c r="SAV44" s="636"/>
      <c r="SAW44" s="636"/>
      <c r="SAX44" s="636"/>
      <c r="SAY44" s="636"/>
      <c r="SAZ44" s="636"/>
      <c r="SBA44" s="636"/>
      <c r="SBB44" s="636"/>
      <c r="SBC44" s="636"/>
      <c r="SBD44" s="636"/>
      <c r="SBE44" s="636"/>
      <c r="SBF44" s="636"/>
      <c r="SBG44" s="636"/>
      <c r="SBH44" s="636"/>
      <c r="SBI44" s="636"/>
      <c r="SBJ44" s="636"/>
      <c r="SBK44" s="636"/>
      <c r="SBL44" s="636"/>
      <c r="SBM44" s="636"/>
      <c r="SBN44" s="636"/>
      <c r="SBO44" s="636"/>
      <c r="SBP44" s="636"/>
      <c r="SBQ44" s="636"/>
      <c r="SBR44" s="636"/>
      <c r="SBS44" s="636"/>
      <c r="SBT44" s="636"/>
      <c r="SBU44" s="636"/>
      <c r="SBV44" s="636"/>
      <c r="SBW44" s="636"/>
      <c r="SBX44" s="636"/>
      <c r="SBY44" s="636"/>
      <c r="SBZ44" s="636"/>
      <c r="SCA44" s="636"/>
      <c r="SCB44" s="636"/>
      <c r="SCC44" s="636"/>
      <c r="SCD44" s="636"/>
      <c r="SCE44" s="636"/>
      <c r="SCF44" s="636"/>
      <c r="SCG44" s="636"/>
      <c r="SCH44" s="636"/>
      <c r="SCI44" s="636"/>
      <c r="SCJ44" s="636"/>
      <c r="SCK44" s="636"/>
      <c r="SCL44" s="636"/>
      <c r="SCM44" s="636"/>
      <c r="SCN44" s="636"/>
      <c r="SCO44" s="636"/>
      <c r="SCP44" s="636"/>
      <c r="SCQ44" s="636"/>
      <c r="SCR44" s="636"/>
      <c r="SCS44" s="636"/>
      <c r="SCT44" s="636"/>
      <c r="SCU44" s="636"/>
      <c r="SCV44" s="636"/>
      <c r="SCW44" s="636"/>
      <c r="SCX44" s="636"/>
      <c r="SCY44" s="636"/>
      <c r="SCZ44" s="636"/>
      <c r="SDA44" s="636"/>
      <c r="SDB44" s="636"/>
      <c r="SDC44" s="636"/>
      <c r="SDD44" s="636"/>
      <c r="SDE44" s="636"/>
      <c r="SDF44" s="636"/>
      <c r="SDG44" s="636"/>
      <c r="SDH44" s="636"/>
      <c r="SDI44" s="636"/>
      <c r="SDJ44" s="636"/>
      <c r="SDK44" s="636"/>
      <c r="SDL44" s="636"/>
      <c r="SDM44" s="636"/>
      <c r="SDN44" s="636"/>
      <c r="SDO44" s="636"/>
      <c r="SDP44" s="636"/>
      <c r="SDQ44" s="636"/>
      <c r="SDR44" s="636"/>
      <c r="SDS44" s="636"/>
      <c r="SDT44" s="636"/>
      <c r="SDU44" s="636"/>
      <c r="SDV44" s="636"/>
      <c r="SDW44" s="636"/>
      <c r="SDX44" s="636"/>
      <c r="SDY44" s="636"/>
      <c r="SDZ44" s="636"/>
      <c r="SEA44" s="636"/>
      <c r="SEB44" s="636"/>
      <c r="SEC44" s="636"/>
      <c r="SED44" s="636"/>
      <c r="SEE44" s="636"/>
      <c r="SEF44" s="636"/>
      <c r="SEG44" s="636"/>
      <c r="SEH44" s="636"/>
      <c r="SEI44" s="636"/>
      <c r="SEJ44" s="636"/>
      <c r="SEK44" s="636"/>
      <c r="SEL44" s="636"/>
      <c r="SEM44" s="636"/>
      <c r="SEN44" s="636"/>
      <c r="SEO44" s="636"/>
      <c r="SEP44" s="636"/>
      <c r="SEQ44" s="636"/>
      <c r="SER44" s="636"/>
      <c r="SES44" s="636"/>
      <c r="SET44" s="636"/>
      <c r="SEU44" s="636"/>
      <c r="SEV44" s="636"/>
      <c r="SEW44" s="636"/>
      <c r="SEX44" s="636"/>
      <c r="SEY44" s="636"/>
      <c r="SEZ44" s="636"/>
      <c r="SFA44" s="636"/>
      <c r="SFB44" s="636"/>
      <c r="SFC44" s="636"/>
      <c r="SFD44" s="636"/>
      <c r="SFE44" s="636"/>
      <c r="SFF44" s="636"/>
      <c r="SFG44" s="636"/>
      <c r="SFH44" s="636"/>
      <c r="SFI44" s="636"/>
      <c r="SFJ44" s="636"/>
      <c r="SFK44" s="636"/>
      <c r="SFL44" s="636"/>
      <c r="SFM44" s="636"/>
      <c r="SFN44" s="636"/>
      <c r="SFO44" s="636"/>
      <c r="SFP44" s="636"/>
      <c r="SFQ44" s="636"/>
      <c r="SFR44" s="636"/>
      <c r="SFS44" s="636"/>
      <c r="SFT44" s="636"/>
      <c r="SFU44" s="636"/>
      <c r="SFV44" s="636"/>
      <c r="SFW44" s="636"/>
      <c r="SFX44" s="636"/>
      <c r="SFY44" s="636"/>
      <c r="SFZ44" s="636"/>
      <c r="SGA44" s="636"/>
      <c r="SGB44" s="636"/>
      <c r="SGC44" s="636"/>
      <c r="SGD44" s="636"/>
      <c r="SGE44" s="636"/>
      <c r="SGF44" s="636"/>
      <c r="SGG44" s="636"/>
      <c r="SGH44" s="636"/>
      <c r="SGI44" s="636"/>
      <c r="SGJ44" s="636"/>
      <c r="SGK44" s="636"/>
      <c r="SGL44" s="636"/>
      <c r="SGM44" s="636"/>
      <c r="SGN44" s="636"/>
      <c r="SGO44" s="636"/>
      <c r="SGP44" s="636"/>
      <c r="SGQ44" s="636"/>
      <c r="SGR44" s="636"/>
      <c r="SGS44" s="636"/>
      <c r="SGT44" s="636"/>
      <c r="SGU44" s="636"/>
      <c r="SGV44" s="636"/>
      <c r="SGW44" s="636"/>
      <c r="SGX44" s="636"/>
      <c r="SGY44" s="636"/>
      <c r="SGZ44" s="636"/>
      <c r="SHA44" s="636"/>
      <c r="SHB44" s="636"/>
      <c r="SHC44" s="636"/>
      <c r="SHD44" s="636"/>
      <c r="SHE44" s="636"/>
      <c r="SHF44" s="636"/>
      <c r="SHG44" s="636"/>
      <c r="SHH44" s="636"/>
      <c r="SHI44" s="636"/>
      <c r="SHJ44" s="636"/>
      <c r="SHK44" s="636"/>
      <c r="SHL44" s="636"/>
      <c r="SHM44" s="636"/>
      <c r="SHN44" s="636"/>
      <c r="SHO44" s="636"/>
      <c r="SHP44" s="636"/>
      <c r="SHQ44" s="636"/>
      <c r="SHR44" s="636"/>
      <c r="SHS44" s="636"/>
      <c r="SHT44" s="636"/>
      <c r="SHU44" s="636"/>
      <c r="SHV44" s="636"/>
      <c r="SHW44" s="636"/>
      <c r="SHX44" s="636"/>
      <c r="SHY44" s="636"/>
      <c r="SHZ44" s="636"/>
      <c r="SIA44" s="636"/>
      <c r="SIB44" s="636"/>
      <c r="SIC44" s="636"/>
      <c r="SID44" s="636"/>
      <c r="SIE44" s="636"/>
      <c r="SIF44" s="636"/>
      <c r="SIG44" s="636"/>
      <c r="SIH44" s="636"/>
      <c r="SII44" s="636"/>
      <c r="SIJ44" s="636"/>
      <c r="SIK44" s="636"/>
      <c r="SIL44" s="636"/>
      <c r="SIM44" s="636"/>
      <c r="SIN44" s="636"/>
      <c r="SIO44" s="636"/>
      <c r="SIP44" s="636"/>
      <c r="SIQ44" s="636"/>
      <c r="SIR44" s="636"/>
      <c r="SIS44" s="636"/>
      <c r="SIT44" s="636"/>
      <c r="SIU44" s="636"/>
      <c r="SIV44" s="636"/>
      <c r="SIW44" s="636"/>
      <c r="SIX44" s="636"/>
      <c r="SIY44" s="636"/>
      <c r="SIZ44" s="636"/>
      <c r="SJA44" s="636"/>
      <c r="SJB44" s="636"/>
      <c r="SJC44" s="636"/>
      <c r="SJD44" s="636"/>
      <c r="SJE44" s="636"/>
      <c r="SJF44" s="636"/>
      <c r="SJG44" s="636"/>
      <c r="SJH44" s="636"/>
      <c r="SJI44" s="636"/>
      <c r="SJJ44" s="636"/>
      <c r="SJK44" s="636"/>
      <c r="SJL44" s="636"/>
      <c r="SJM44" s="636"/>
      <c r="SJN44" s="636"/>
      <c r="SJO44" s="636"/>
      <c r="SJP44" s="636"/>
      <c r="SJQ44" s="636"/>
      <c r="SJR44" s="636"/>
      <c r="SJS44" s="636"/>
      <c r="SJT44" s="636"/>
      <c r="SJU44" s="636"/>
      <c r="SJV44" s="636"/>
      <c r="SJW44" s="636"/>
      <c r="SJX44" s="636"/>
      <c r="SJY44" s="636"/>
      <c r="SJZ44" s="636"/>
      <c r="SKA44" s="636"/>
      <c r="SKB44" s="636"/>
      <c r="SKC44" s="636"/>
      <c r="SKD44" s="636"/>
      <c r="SKE44" s="636"/>
      <c r="SKF44" s="636"/>
      <c r="SKG44" s="636"/>
      <c r="SKH44" s="636"/>
      <c r="SKI44" s="636"/>
      <c r="SKJ44" s="636"/>
      <c r="SKK44" s="636"/>
      <c r="SKL44" s="636"/>
      <c r="SKM44" s="636"/>
      <c r="SKN44" s="636"/>
      <c r="SKO44" s="636"/>
      <c r="SKP44" s="636"/>
      <c r="SKQ44" s="636"/>
      <c r="SKR44" s="636"/>
      <c r="SKS44" s="636"/>
      <c r="SKT44" s="636"/>
      <c r="SKU44" s="636"/>
      <c r="SKV44" s="636"/>
      <c r="SKW44" s="636"/>
      <c r="SKX44" s="636"/>
      <c r="SKY44" s="636"/>
      <c r="SKZ44" s="636"/>
      <c r="SLA44" s="636"/>
      <c r="SLB44" s="636"/>
      <c r="SLC44" s="636"/>
      <c r="SLD44" s="636"/>
      <c r="SLE44" s="636"/>
      <c r="SLF44" s="636"/>
      <c r="SLG44" s="636"/>
      <c r="SLH44" s="636"/>
      <c r="SLI44" s="636"/>
      <c r="SLJ44" s="636"/>
      <c r="SLK44" s="636"/>
      <c r="SLL44" s="636"/>
      <c r="SLM44" s="636"/>
      <c r="SLN44" s="636"/>
      <c r="SLO44" s="636"/>
      <c r="SLP44" s="636"/>
      <c r="SLQ44" s="636"/>
      <c r="SLR44" s="636"/>
      <c r="SLS44" s="636"/>
      <c r="SLT44" s="636"/>
      <c r="SLU44" s="636"/>
      <c r="SLV44" s="636"/>
      <c r="SLW44" s="636"/>
      <c r="SLX44" s="636"/>
      <c r="SLY44" s="636"/>
      <c r="SLZ44" s="636"/>
      <c r="SMA44" s="636"/>
      <c r="SMB44" s="636"/>
      <c r="SMC44" s="636"/>
      <c r="SMD44" s="636"/>
      <c r="SME44" s="636"/>
      <c r="SMF44" s="636"/>
      <c r="SMG44" s="636"/>
      <c r="SMH44" s="636"/>
      <c r="SMI44" s="636"/>
      <c r="SMJ44" s="636"/>
      <c r="SMK44" s="636"/>
      <c r="SML44" s="636"/>
      <c r="SMM44" s="636"/>
      <c r="SMN44" s="636"/>
      <c r="SMO44" s="636"/>
      <c r="SMP44" s="636"/>
      <c r="SMQ44" s="636"/>
      <c r="SMR44" s="636"/>
      <c r="SMS44" s="636"/>
      <c r="SMT44" s="636"/>
      <c r="SMU44" s="636"/>
      <c r="SMV44" s="636"/>
      <c r="SMW44" s="636"/>
      <c r="SMX44" s="636"/>
      <c r="SMY44" s="636"/>
      <c r="SMZ44" s="636"/>
      <c r="SNA44" s="636"/>
      <c r="SNB44" s="636"/>
      <c r="SNC44" s="636"/>
      <c r="SND44" s="636"/>
      <c r="SNE44" s="636"/>
      <c r="SNF44" s="636"/>
      <c r="SNG44" s="636"/>
      <c r="SNH44" s="636"/>
      <c r="SNI44" s="636"/>
      <c r="SNJ44" s="636"/>
      <c r="SNK44" s="636"/>
      <c r="SNL44" s="636"/>
      <c r="SNM44" s="636"/>
      <c r="SNN44" s="636"/>
      <c r="SNO44" s="636"/>
      <c r="SNP44" s="636"/>
      <c r="SNQ44" s="636"/>
      <c r="SNR44" s="636"/>
      <c r="SNS44" s="636"/>
      <c r="SNT44" s="636"/>
      <c r="SNU44" s="636"/>
      <c r="SNV44" s="636"/>
      <c r="SNW44" s="636"/>
      <c r="SNX44" s="636"/>
      <c r="SNY44" s="636"/>
      <c r="SNZ44" s="636"/>
      <c r="SOA44" s="636"/>
      <c r="SOB44" s="636"/>
      <c r="SOC44" s="636"/>
      <c r="SOD44" s="636"/>
      <c r="SOE44" s="636"/>
      <c r="SOF44" s="636"/>
      <c r="SOG44" s="636"/>
      <c r="SOH44" s="636"/>
      <c r="SOI44" s="636"/>
      <c r="SOJ44" s="636"/>
      <c r="SOK44" s="636"/>
      <c r="SOL44" s="636"/>
      <c r="SOM44" s="636"/>
      <c r="SON44" s="636"/>
      <c r="SOO44" s="636"/>
      <c r="SOP44" s="636"/>
      <c r="SOQ44" s="636"/>
      <c r="SOR44" s="636"/>
      <c r="SOS44" s="636"/>
      <c r="SOT44" s="636"/>
      <c r="SOU44" s="636"/>
      <c r="SOV44" s="636"/>
      <c r="SOW44" s="636"/>
      <c r="SOX44" s="636"/>
      <c r="SOY44" s="636"/>
      <c r="SOZ44" s="636"/>
      <c r="SPA44" s="636"/>
      <c r="SPB44" s="636"/>
      <c r="SPC44" s="636"/>
      <c r="SPD44" s="636"/>
      <c r="SPE44" s="636"/>
      <c r="SPF44" s="636"/>
      <c r="SPG44" s="636"/>
      <c r="SPH44" s="636"/>
      <c r="SPI44" s="636"/>
      <c r="SPJ44" s="636"/>
      <c r="SPK44" s="636"/>
      <c r="SPL44" s="636"/>
      <c r="SPM44" s="636"/>
      <c r="SPN44" s="636"/>
      <c r="SPO44" s="636"/>
      <c r="SPP44" s="636"/>
      <c r="SPQ44" s="636"/>
      <c r="SPR44" s="636"/>
      <c r="SPS44" s="636"/>
      <c r="SPT44" s="636"/>
      <c r="SPU44" s="636"/>
      <c r="SPV44" s="636"/>
      <c r="SPW44" s="636"/>
      <c r="SPX44" s="636"/>
      <c r="SPY44" s="636"/>
      <c r="SPZ44" s="636"/>
      <c r="SQA44" s="636"/>
      <c r="SQB44" s="636"/>
      <c r="SQC44" s="636"/>
      <c r="SQD44" s="636"/>
      <c r="SQE44" s="636"/>
      <c r="SQF44" s="636"/>
      <c r="SQG44" s="636"/>
      <c r="SQH44" s="636"/>
      <c r="SQI44" s="636"/>
      <c r="SQJ44" s="636"/>
      <c r="SQK44" s="636"/>
      <c r="SQL44" s="636"/>
      <c r="SQM44" s="636"/>
      <c r="SQN44" s="636"/>
      <c r="SQO44" s="636"/>
      <c r="SQP44" s="636"/>
      <c r="SQQ44" s="636"/>
      <c r="SQR44" s="636"/>
      <c r="SQS44" s="636"/>
      <c r="SQT44" s="636"/>
      <c r="SQU44" s="636"/>
      <c r="SQV44" s="636"/>
      <c r="SQW44" s="636"/>
      <c r="SQX44" s="636"/>
      <c r="SQY44" s="636"/>
      <c r="SQZ44" s="636"/>
      <c r="SRA44" s="636"/>
      <c r="SRB44" s="636"/>
      <c r="SRC44" s="636"/>
      <c r="SRD44" s="636"/>
      <c r="SRE44" s="636"/>
      <c r="SRF44" s="636"/>
      <c r="SRG44" s="636"/>
      <c r="SRH44" s="636"/>
      <c r="SRI44" s="636"/>
      <c r="SRJ44" s="636"/>
      <c r="SRK44" s="636"/>
      <c r="SRL44" s="636"/>
      <c r="SRM44" s="636"/>
      <c r="SRN44" s="636"/>
      <c r="SRO44" s="636"/>
      <c r="SRP44" s="636"/>
      <c r="SRQ44" s="636"/>
      <c r="SRR44" s="636"/>
      <c r="SRS44" s="636"/>
      <c r="SRT44" s="636"/>
      <c r="SRU44" s="636"/>
      <c r="SRV44" s="636"/>
      <c r="SRW44" s="636"/>
      <c r="SRX44" s="636"/>
      <c r="SRY44" s="636"/>
      <c r="SRZ44" s="636"/>
      <c r="SSA44" s="636"/>
      <c r="SSB44" s="636"/>
      <c r="SSC44" s="636"/>
      <c r="SSD44" s="636"/>
      <c r="SSE44" s="636"/>
      <c r="SSF44" s="636"/>
      <c r="SSG44" s="636"/>
      <c r="SSH44" s="636"/>
      <c r="SSI44" s="636"/>
      <c r="SSJ44" s="636"/>
      <c r="SSK44" s="636"/>
      <c r="SSL44" s="636"/>
      <c r="SSM44" s="636"/>
      <c r="SSN44" s="636"/>
      <c r="SSO44" s="636"/>
      <c r="SSP44" s="636"/>
      <c r="SSQ44" s="636"/>
      <c r="SSR44" s="636"/>
      <c r="SSS44" s="636"/>
      <c r="SST44" s="636"/>
      <c r="SSU44" s="636"/>
      <c r="SSV44" s="636"/>
      <c r="SSW44" s="636"/>
      <c r="SSX44" s="636"/>
      <c r="SSY44" s="636"/>
      <c r="SSZ44" s="636"/>
      <c r="STA44" s="636"/>
      <c r="STB44" s="636"/>
      <c r="STC44" s="636"/>
      <c r="STD44" s="636"/>
      <c r="STE44" s="636"/>
      <c r="STF44" s="636"/>
      <c r="STG44" s="636"/>
      <c r="STH44" s="636"/>
      <c r="STI44" s="636"/>
      <c r="STJ44" s="636"/>
      <c r="STK44" s="636"/>
      <c r="STL44" s="636"/>
      <c r="STM44" s="636"/>
      <c r="STN44" s="636"/>
      <c r="STO44" s="636"/>
      <c r="STP44" s="636"/>
      <c r="STQ44" s="636"/>
      <c r="STR44" s="636"/>
      <c r="STS44" s="636"/>
      <c r="STT44" s="636"/>
      <c r="STU44" s="636"/>
      <c r="STV44" s="636"/>
      <c r="STW44" s="636"/>
      <c r="STX44" s="636"/>
      <c r="STY44" s="636"/>
      <c r="STZ44" s="636"/>
      <c r="SUA44" s="636"/>
      <c r="SUB44" s="636"/>
      <c r="SUC44" s="636"/>
      <c r="SUD44" s="636"/>
      <c r="SUE44" s="636"/>
      <c r="SUF44" s="636"/>
      <c r="SUG44" s="636"/>
      <c r="SUH44" s="636"/>
      <c r="SUI44" s="636"/>
      <c r="SUJ44" s="636"/>
      <c r="SUK44" s="636"/>
      <c r="SUL44" s="636"/>
      <c r="SUM44" s="636"/>
      <c r="SUN44" s="636"/>
      <c r="SUO44" s="636"/>
      <c r="SUP44" s="636"/>
      <c r="SUQ44" s="636"/>
      <c r="SUR44" s="636"/>
      <c r="SUS44" s="636"/>
      <c r="SUT44" s="636"/>
      <c r="SUU44" s="636"/>
      <c r="SUV44" s="636"/>
      <c r="SUW44" s="636"/>
      <c r="SUX44" s="636"/>
      <c r="SUY44" s="636"/>
      <c r="SUZ44" s="636"/>
      <c r="SVA44" s="636"/>
      <c r="SVB44" s="636"/>
      <c r="SVC44" s="636"/>
      <c r="SVD44" s="636"/>
      <c r="SVE44" s="636"/>
      <c r="SVF44" s="636"/>
      <c r="SVG44" s="636"/>
      <c r="SVH44" s="636"/>
      <c r="SVI44" s="636"/>
      <c r="SVJ44" s="636"/>
      <c r="SVK44" s="636"/>
      <c r="SVL44" s="636"/>
      <c r="SVM44" s="636"/>
      <c r="SVN44" s="636"/>
      <c r="SVO44" s="636"/>
      <c r="SVP44" s="636"/>
      <c r="SVQ44" s="636"/>
      <c r="SVR44" s="636"/>
      <c r="SVS44" s="636"/>
      <c r="SVT44" s="636"/>
      <c r="SVU44" s="636"/>
      <c r="SVV44" s="636"/>
      <c r="SVW44" s="636"/>
      <c r="SVX44" s="636"/>
      <c r="SVY44" s="636"/>
      <c r="SVZ44" s="636"/>
      <c r="SWA44" s="636"/>
      <c r="SWB44" s="636"/>
      <c r="SWC44" s="636"/>
      <c r="SWD44" s="636"/>
      <c r="SWE44" s="636"/>
      <c r="SWF44" s="636"/>
      <c r="SWG44" s="636"/>
      <c r="SWH44" s="636"/>
      <c r="SWI44" s="636"/>
      <c r="SWJ44" s="636"/>
      <c r="SWK44" s="636"/>
      <c r="SWL44" s="636"/>
      <c r="SWM44" s="636"/>
      <c r="SWN44" s="636"/>
      <c r="SWO44" s="636"/>
      <c r="SWP44" s="636"/>
      <c r="SWQ44" s="636"/>
      <c r="SWR44" s="636"/>
      <c r="SWS44" s="636"/>
      <c r="SWT44" s="636"/>
      <c r="SWU44" s="636"/>
      <c r="SWV44" s="636"/>
      <c r="SWW44" s="636"/>
      <c r="SWX44" s="636"/>
      <c r="SWY44" s="636"/>
      <c r="SWZ44" s="636"/>
      <c r="SXA44" s="636"/>
      <c r="SXB44" s="636"/>
      <c r="SXC44" s="636"/>
      <c r="SXD44" s="636"/>
      <c r="SXE44" s="636"/>
      <c r="SXF44" s="636"/>
      <c r="SXG44" s="636"/>
      <c r="SXH44" s="636"/>
      <c r="SXI44" s="636"/>
      <c r="SXJ44" s="636"/>
      <c r="SXK44" s="636"/>
      <c r="SXL44" s="636"/>
      <c r="SXM44" s="636"/>
      <c r="SXN44" s="636"/>
      <c r="SXO44" s="636"/>
      <c r="SXP44" s="636"/>
      <c r="SXQ44" s="636"/>
      <c r="SXR44" s="636"/>
      <c r="SXS44" s="636"/>
      <c r="SXT44" s="636"/>
      <c r="SXU44" s="636"/>
      <c r="SXV44" s="636"/>
      <c r="SXW44" s="636"/>
      <c r="SXX44" s="636"/>
      <c r="SXY44" s="636"/>
      <c r="SXZ44" s="636"/>
      <c r="SYA44" s="636"/>
      <c r="SYB44" s="636"/>
      <c r="SYC44" s="636"/>
      <c r="SYD44" s="636"/>
      <c r="SYE44" s="636"/>
      <c r="SYF44" s="636"/>
      <c r="SYG44" s="636"/>
      <c r="SYH44" s="636"/>
      <c r="SYI44" s="636"/>
      <c r="SYJ44" s="636"/>
      <c r="SYK44" s="636"/>
      <c r="SYL44" s="636"/>
      <c r="SYM44" s="636"/>
      <c r="SYN44" s="636"/>
      <c r="SYO44" s="636"/>
      <c r="SYP44" s="636"/>
      <c r="SYQ44" s="636"/>
      <c r="SYR44" s="636"/>
      <c r="SYS44" s="636"/>
      <c r="SYT44" s="636"/>
      <c r="SYU44" s="636"/>
      <c r="SYV44" s="636"/>
      <c r="SYW44" s="636"/>
      <c r="SYX44" s="636"/>
      <c r="SYY44" s="636"/>
      <c r="SYZ44" s="636"/>
      <c r="SZA44" s="636"/>
      <c r="SZB44" s="636"/>
      <c r="SZC44" s="636"/>
      <c r="SZD44" s="636"/>
      <c r="SZE44" s="636"/>
      <c r="SZF44" s="636"/>
      <c r="SZG44" s="636"/>
      <c r="SZH44" s="636"/>
      <c r="SZI44" s="636"/>
      <c r="SZJ44" s="636"/>
      <c r="SZK44" s="636"/>
      <c r="SZL44" s="636"/>
      <c r="SZM44" s="636"/>
      <c r="SZN44" s="636"/>
      <c r="SZO44" s="636"/>
      <c r="SZP44" s="636"/>
      <c r="SZQ44" s="636"/>
      <c r="SZR44" s="636"/>
      <c r="SZS44" s="636"/>
      <c r="SZT44" s="636"/>
      <c r="SZU44" s="636"/>
      <c r="SZV44" s="636"/>
      <c r="SZW44" s="636"/>
      <c r="SZX44" s="636"/>
      <c r="SZY44" s="636"/>
      <c r="SZZ44" s="636"/>
      <c r="TAA44" s="636"/>
      <c r="TAB44" s="636"/>
      <c r="TAC44" s="636"/>
      <c r="TAD44" s="636"/>
      <c r="TAE44" s="636"/>
      <c r="TAF44" s="636"/>
      <c r="TAG44" s="636"/>
      <c r="TAH44" s="636"/>
      <c r="TAI44" s="636"/>
      <c r="TAJ44" s="636"/>
      <c r="TAK44" s="636"/>
      <c r="TAL44" s="636"/>
      <c r="TAM44" s="636"/>
      <c r="TAN44" s="636"/>
      <c r="TAO44" s="636"/>
      <c r="TAP44" s="636"/>
      <c r="TAQ44" s="636"/>
      <c r="TAR44" s="636"/>
      <c r="TAS44" s="636"/>
      <c r="TAT44" s="636"/>
      <c r="TAU44" s="636"/>
      <c r="TAV44" s="636"/>
      <c r="TAW44" s="636"/>
      <c r="TAX44" s="636"/>
      <c r="TAY44" s="636"/>
      <c r="TAZ44" s="636"/>
      <c r="TBA44" s="636"/>
      <c r="TBB44" s="636"/>
      <c r="TBC44" s="636"/>
      <c r="TBD44" s="636"/>
      <c r="TBE44" s="636"/>
      <c r="TBF44" s="636"/>
      <c r="TBG44" s="636"/>
      <c r="TBH44" s="636"/>
      <c r="TBI44" s="636"/>
      <c r="TBJ44" s="636"/>
      <c r="TBK44" s="636"/>
      <c r="TBL44" s="636"/>
      <c r="TBM44" s="636"/>
      <c r="TBN44" s="636"/>
      <c r="TBO44" s="636"/>
      <c r="TBP44" s="636"/>
      <c r="TBQ44" s="636"/>
      <c r="TBR44" s="636"/>
      <c r="TBS44" s="636"/>
      <c r="TBT44" s="636"/>
      <c r="TBU44" s="636"/>
      <c r="TBV44" s="636"/>
      <c r="TBW44" s="636"/>
      <c r="TBX44" s="636"/>
      <c r="TBY44" s="636"/>
      <c r="TBZ44" s="636"/>
      <c r="TCA44" s="636"/>
      <c r="TCB44" s="636"/>
      <c r="TCC44" s="636"/>
      <c r="TCD44" s="636"/>
      <c r="TCE44" s="636"/>
      <c r="TCF44" s="636"/>
      <c r="TCG44" s="636"/>
      <c r="TCH44" s="636"/>
      <c r="TCI44" s="636"/>
      <c r="TCJ44" s="636"/>
      <c r="TCK44" s="636"/>
      <c r="TCL44" s="636"/>
      <c r="TCM44" s="636"/>
      <c r="TCN44" s="636"/>
      <c r="TCO44" s="636"/>
      <c r="TCP44" s="636"/>
      <c r="TCQ44" s="636"/>
      <c r="TCR44" s="636"/>
      <c r="TCS44" s="636"/>
      <c r="TCT44" s="636"/>
      <c r="TCU44" s="636"/>
      <c r="TCV44" s="636"/>
      <c r="TCW44" s="636"/>
      <c r="TCX44" s="636"/>
      <c r="TCY44" s="636"/>
      <c r="TCZ44" s="636"/>
      <c r="TDA44" s="636"/>
      <c r="TDB44" s="636"/>
      <c r="TDC44" s="636"/>
      <c r="TDD44" s="636"/>
      <c r="TDE44" s="636"/>
      <c r="TDF44" s="636"/>
      <c r="TDG44" s="636"/>
      <c r="TDH44" s="636"/>
      <c r="TDI44" s="636"/>
      <c r="TDJ44" s="636"/>
      <c r="TDK44" s="636"/>
      <c r="TDL44" s="636"/>
      <c r="TDM44" s="636"/>
      <c r="TDN44" s="636"/>
      <c r="TDO44" s="636"/>
      <c r="TDP44" s="636"/>
      <c r="TDQ44" s="636"/>
      <c r="TDR44" s="636"/>
      <c r="TDS44" s="636"/>
      <c r="TDT44" s="636"/>
      <c r="TDU44" s="636"/>
      <c r="TDV44" s="636"/>
      <c r="TDW44" s="636"/>
      <c r="TDX44" s="636"/>
      <c r="TDY44" s="636"/>
      <c r="TDZ44" s="636"/>
      <c r="TEA44" s="636"/>
      <c r="TEB44" s="636"/>
      <c r="TEC44" s="636"/>
      <c r="TED44" s="636"/>
      <c r="TEE44" s="636"/>
      <c r="TEF44" s="636"/>
      <c r="TEG44" s="636"/>
      <c r="TEH44" s="636"/>
      <c r="TEI44" s="636"/>
      <c r="TEJ44" s="636"/>
      <c r="TEK44" s="636"/>
      <c r="TEL44" s="636"/>
      <c r="TEM44" s="636"/>
      <c r="TEN44" s="636"/>
      <c r="TEO44" s="636"/>
      <c r="TEP44" s="636"/>
      <c r="TEQ44" s="636"/>
      <c r="TER44" s="636"/>
      <c r="TES44" s="636"/>
      <c r="TET44" s="636"/>
      <c r="TEU44" s="636"/>
      <c r="TEV44" s="636"/>
      <c r="TEW44" s="636"/>
      <c r="TEX44" s="636"/>
      <c r="TEY44" s="636"/>
      <c r="TEZ44" s="636"/>
      <c r="TFA44" s="636"/>
      <c r="TFB44" s="636"/>
      <c r="TFC44" s="636"/>
      <c r="TFD44" s="636"/>
      <c r="TFE44" s="636"/>
      <c r="TFF44" s="636"/>
      <c r="TFG44" s="636"/>
      <c r="TFH44" s="636"/>
      <c r="TFI44" s="636"/>
      <c r="TFJ44" s="636"/>
      <c r="TFK44" s="636"/>
      <c r="TFL44" s="636"/>
      <c r="TFM44" s="636"/>
      <c r="TFN44" s="636"/>
      <c r="TFO44" s="636"/>
      <c r="TFP44" s="636"/>
      <c r="TFQ44" s="636"/>
      <c r="TFR44" s="636"/>
      <c r="TFS44" s="636"/>
      <c r="TFT44" s="636"/>
      <c r="TFU44" s="636"/>
      <c r="TFV44" s="636"/>
      <c r="TFW44" s="636"/>
      <c r="TFX44" s="636"/>
      <c r="TFY44" s="636"/>
      <c r="TFZ44" s="636"/>
      <c r="TGA44" s="636"/>
      <c r="TGB44" s="636"/>
      <c r="TGC44" s="636"/>
      <c r="TGD44" s="636"/>
      <c r="TGE44" s="636"/>
      <c r="TGF44" s="636"/>
      <c r="TGG44" s="636"/>
      <c r="TGH44" s="636"/>
      <c r="TGI44" s="636"/>
      <c r="TGJ44" s="636"/>
      <c r="TGK44" s="636"/>
      <c r="TGL44" s="636"/>
      <c r="TGM44" s="636"/>
      <c r="TGN44" s="636"/>
      <c r="TGO44" s="636"/>
      <c r="TGP44" s="636"/>
      <c r="TGQ44" s="636"/>
      <c r="TGR44" s="636"/>
      <c r="TGS44" s="636"/>
      <c r="TGT44" s="636"/>
      <c r="TGU44" s="636"/>
      <c r="TGV44" s="636"/>
      <c r="TGW44" s="636"/>
      <c r="TGX44" s="636"/>
      <c r="TGY44" s="636"/>
      <c r="TGZ44" s="636"/>
      <c r="THA44" s="636"/>
      <c r="THB44" s="636"/>
      <c r="THC44" s="636"/>
      <c r="THD44" s="636"/>
      <c r="THE44" s="636"/>
      <c r="THF44" s="636"/>
      <c r="THG44" s="636"/>
      <c r="THH44" s="636"/>
      <c r="THI44" s="636"/>
      <c r="THJ44" s="636"/>
      <c r="THK44" s="636"/>
      <c r="THL44" s="636"/>
      <c r="THM44" s="636"/>
      <c r="THN44" s="636"/>
      <c r="THO44" s="636"/>
      <c r="THP44" s="636"/>
      <c r="THQ44" s="636"/>
      <c r="THR44" s="636"/>
      <c r="THS44" s="636"/>
      <c r="THT44" s="636"/>
      <c r="THU44" s="636"/>
      <c r="THV44" s="636"/>
      <c r="THW44" s="636"/>
      <c r="THX44" s="636"/>
      <c r="THY44" s="636"/>
      <c r="THZ44" s="636"/>
      <c r="TIA44" s="636"/>
      <c r="TIB44" s="636"/>
      <c r="TIC44" s="636"/>
      <c r="TID44" s="636"/>
      <c r="TIE44" s="636"/>
      <c r="TIF44" s="636"/>
      <c r="TIG44" s="636"/>
      <c r="TIH44" s="636"/>
      <c r="TII44" s="636"/>
      <c r="TIJ44" s="636"/>
      <c r="TIK44" s="636"/>
      <c r="TIL44" s="636"/>
      <c r="TIM44" s="636"/>
      <c r="TIN44" s="636"/>
      <c r="TIO44" s="636"/>
      <c r="TIP44" s="636"/>
      <c r="TIQ44" s="636"/>
      <c r="TIR44" s="636"/>
      <c r="TIS44" s="636"/>
      <c r="TIT44" s="636"/>
      <c r="TIU44" s="636"/>
      <c r="TIV44" s="636"/>
      <c r="TIW44" s="636"/>
      <c r="TIX44" s="636"/>
      <c r="TIY44" s="636"/>
      <c r="TIZ44" s="636"/>
      <c r="TJA44" s="636"/>
      <c r="TJB44" s="636"/>
      <c r="TJC44" s="636"/>
      <c r="TJD44" s="636"/>
      <c r="TJE44" s="636"/>
      <c r="TJF44" s="636"/>
      <c r="TJG44" s="636"/>
      <c r="TJH44" s="636"/>
      <c r="TJI44" s="636"/>
      <c r="TJJ44" s="636"/>
      <c r="TJK44" s="636"/>
      <c r="TJL44" s="636"/>
      <c r="TJM44" s="636"/>
      <c r="TJN44" s="636"/>
      <c r="TJO44" s="636"/>
      <c r="TJP44" s="636"/>
      <c r="TJQ44" s="636"/>
      <c r="TJR44" s="636"/>
      <c r="TJS44" s="636"/>
      <c r="TJT44" s="636"/>
      <c r="TJU44" s="636"/>
      <c r="TJV44" s="636"/>
      <c r="TJW44" s="636"/>
      <c r="TJX44" s="636"/>
      <c r="TJY44" s="636"/>
      <c r="TJZ44" s="636"/>
      <c r="TKA44" s="636"/>
      <c r="TKB44" s="636"/>
      <c r="TKC44" s="636"/>
      <c r="TKD44" s="636"/>
      <c r="TKE44" s="636"/>
      <c r="TKF44" s="636"/>
      <c r="TKG44" s="636"/>
      <c r="TKH44" s="636"/>
      <c r="TKI44" s="636"/>
      <c r="TKJ44" s="636"/>
      <c r="TKK44" s="636"/>
      <c r="TKL44" s="636"/>
      <c r="TKM44" s="636"/>
      <c r="TKN44" s="636"/>
      <c r="TKO44" s="636"/>
      <c r="TKP44" s="636"/>
      <c r="TKQ44" s="636"/>
      <c r="TKR44" s="636"/>
      <c r="TKS44" s="636"/>
      <c r="TKT44" s="636"/>
      <c r="TKU44" s="636"/>
      <c r="TKV44" s="636"/>
      <c r="TKW44" s="636"/>
      <c r="TKX44" s="636"/>
      <c r="TKY44" s="636"/>
      <c r="TKZ44" s="636"/>
      <c r="TLA44" s="636"/>
      <c r="TLB44" s="636"/>
      <c r="TLC44" s="636"/>
      <c r="TLD44" s="636"/>
      <c r="TLE44" s="636"/>
      <c r="TLF44" s="636"/>
      <c r="TLG44" s="636"/>
      <c r="TLH44" s="636"/>
      <c r="TLI44" s="636"/>
      <c r="TLJ44" s="636"/>
      <c r="TLK44" s="636"/>
      <c r="TLL44" s="636"/>
      <c r="TLM44" s="636"/>
      <c r="TLN44" s="636"/>
      <c r="TLO44" s="636"/>
      <c r="TLP44" s="636"/>
      <c r="TLQ44" s="636"/>
      <c r="TLR44" s="636"/>
      <c r="TLS44" s="636"/>
      <c r="TLT44" s="636"/>
      <c r="TLU44" s="636"/>
      <c r="TLV44" s="636"/>
      <c r="TLW44" s="636"/>
      <c r="TLX44" s="636"/>
      <c r="TLY44" s="636"/>
      <c r="TLZ44" s="636"/>
      <c r="TMA44" s="636"/>
      <c r="TMB44" s="636"/>
      <c r="TMC44" s="636"/>
      <c r="TMD44" s="636"/>
      <c r="TME44" s="636"/>
      <c r="TMF44" s="636"/>
      <c r="TMG44" s="636"/>
      <c r="TMH44" s="636"/>
      <c r="TMI44" s="636"/>
      <c r="TMJ44" s="636"/>
      <c r="TMK44" s="636"/>
      <c r="TML44" s="636"/>
      <c r="TMM44" s="636"/>
      <c r="TMN44" s="636"/>
      <c r="TMO44" s="636"/>
      <c r="TMP44" s="636"/>
      <c r="TMQ44" s="636"/>
      <c r="TMR44" s="636"/>
      <c r="TMS44" s="636"/>
      <c r="TMT44" s="636"/>
      <c r="TMU44" s="636"/>
      <c r="TMV44" s="636"/>
      <c r="TMW44" s="636"/>
      <c r="TMX44" s="636"/>
      <c r="TMY44" s="636"/>
      <c r="TMZ44" s="636"/>
      <c r="TNA44" s="636"/>
      <c r="TNB44" s="636"/>
      <c r="TNC44" s="636"/>
      <c r="TND44" s="636"/>
      <c r="TNE44" s="636"/>
      <c r="TNF44" s="636"/>
      <c r="TNG44" s="636"/>
      <c r="TNH44" s="636"/>
      <c r="TNI44" s="636"/>
      <c r="TNJ44" s="636"/>
      <c r="TNK44" s="636"/>
      <c r="TNL44" s="636"/>
      <c r="TNM44" s="636"/>
      <c r="TNN44" s="636"/>
      <c r="TNO44" s="636"/>
      <c r="TNP44" s="636"/>
      <c r="TNQ44" s="636"/>
      <c r="TNR44" s="636"/>
      <c r="TNS44" s="636"/>
      <c r="TNT44" s="636"/>
      <c r="TNU44" s="636"/>
      <c r="TNV44" s="636"/>
      <c r="TNW44" s="636"/>
      <c r="TNX44" s="636"/>
      <c r="TNY44" s="636"/>
      <c r="TNZ44" s="636"/>
      <c r="TOA44" s="636"/>
      <c r="TOB44" s="636"/>
      <c r="TOC44" s="636"/>
      <c r="TOD44" s="636"/>
      <c r="TOE44" s="636"/>
      <c r="TOF44" s="636"/>
      <c r="TOG44" s="636"/>
      <c r="TOH44" s="636"/>
      <c r="TOI44" s="636"/>
      <c r="TOJ44" s="636"/>
      <c r="TOK44" s="636"/>
      <c r="TOL44" s="636"/>
      <c r="TOM44" s="636"/>
      <c r="TON44" s="636"/>
      <c r="TOO44" s="636"/>
      <c r="TOP44" s="636"/>
      <c r="TOQ44" s="636"/>
      <c r="TOR44" s="636"/>
      <c r="TOS44" s="636"/>
      <c r="TOT44" s="636"/>
      <c r="TOU44" s="636"/>
      <c r="TOV44" s="636"/>
      <c r="TOW44" s="636"/>
      <c r="TOX44" s="636"/>
      <c r="TOY44" s="636"/>
      <c r="TOZ44" s="636"/>
      <c r="TPA44" s="636"/>
      <c r="TPB44" s="636"/>
      <c r="TPC44" s="636"/>
      <c r="TPD44" s="636"/>
      <c r="TPE44" s="636"/>
      <c r="TPF44" s="636"/>
      <c r="TPG44" s="636"/>
      <c r="TPH44" s="636"/>
      <c r="TPI44" s="636"/>
      <c r="TPJ44" s="636"/>
      <c r="TPK44" s="636"/>
      <c r="TPL44" s="636"/>
      <c r="TPM44" s="636"/>
      <c r="TPN44" s="636"/>
      <c r="TPO44" s="636"/>
      <c r="TPP44" s="636"/>
      <c r="TPQ44" s="636"/>
      <c r="TPR44" s="636"/>
      <c r="TPS44" s="636"/>
      <c r="TPT44" s="636"/>
      <c r="TPU44" s="636"/>
      <c r="TPV44" s="636"/>
      <c r="TPW44" s="636"/>
      <c r="TPX44" s="636"/>
      <c r="TPY44" s="636"/>
      <c r="TPZ44" s="636"/>
      <c r="TQA44" s="636"/>
      <c r="TQB44" s="636"/>
      <c r="TQC44" s="636"/>
      <c r="TQD44" s="636"/>
      <c r="TQE44" s="636"/>
      <c r="TQF44" s="636"/>
      <c r="TQG44" s="636"/>
      <c r="TQH44" s="636"/>
      <c r="TQI44" s="636"/>
      <c r="TQJ44" s="636"/>
      <c r="TQK44" s="636"/>
      <c r="TQL44" s="636"/>
      <c r="TQM44" s="636"/>
      <c r="TQN44" s="636"/>
      <c r="TQO44" s="636"/>
      <c r="TQP44" s="636"/>
      <c r="TQQ44" s="636"/>
      <c r="TQR44" s="636"/>
      <c r="TQS44" s="636"/>
      <c r="TQT44" s="636"/>
      <c r="TQU44" s="636"/>
      <c r="TQV44" s="636"/>
      <c r="TQW44" s="636"/>
      <c r="TQX44" s="636"/>
      <c r="TQY44" s="636"/>
      <c r="TQZ44" s="636"/>
      <c r="TRA44" s="636"/>
      <c r="TRB44" s="636"/>
      <c r="TRC44" s="636"/>
      <c r="TRD44" s="636"/>
      <c r="TRE44" s="636"/>
      <c r="TRF44" s="636"/>
      <c r="TRG44" s="636"/>
      <c r="TRH44" s="636"/>
      <c r="TRI44" s="636"/>
      <c r="TRJ44" s="636"/>
      <c r="TRK44" s="636"/>
      <c r="TRL44" s="636"/>
      <c r="TRM44" s="636"/>
      <c r="TRN44" s="636"/>
      <c r="TRO44" s="636"/>
      <c r="TRP44" s="636"/>
      <c r="TRQ44" s="636"/>
      <c r="TRR44" s="636"/>
      <c r="TRS44" s="636"/>
      <c r="TRT44" s="636"/>
      <c r="TRU44" s="636"/>
      <c r="TRV44" s="636"/>
      <c r="TRW44" s="636"/>
      <c r="TRX44" s="636"/>
      <c r="TRY44" s="636"/>
      <c r="TRZ44" s="636"/>
      <c r="TSA44" s="636"/>
      <c r="TSB44" s="636"/>
      <c r="TSC44" s="636"/>
      <c r="TSD44" s="636"/>
      <c r="TSE44" s="636"/>
      <c r="TSF44" s="636"/>
      <c r="TSG44" s="636"/>
      <c r="TSH44" s="636"/>
      <c r="TSI44" s="636"/>
      <c r="TSJ44" s="636"/>
      <c r="TSK44" s="636"/>
      <c r="TSL44" s="636"/>
      <c r="TSM44" s="636"/>
      <c r="TSN44" s="636"/>
      <c r="TSO44" s="636"/>
      <c r="TSP44" s="636"/>
      <c r="TSQ44" s="636"/>
      <c r="TSR44" s="636"/>
      <c r="TSS44" s="636"/>
      <c r="TST44" s="636"/>
      <c r="TSU44" s="636"/>
      <c r="TSV44" s="636"/>
      <c r="TSW44" s="636"/>
      <c r="TSX44" s="636"/>
      <c r="TSY44" s="636"/>
      <c r="TSZ44" s="636"/>
      <c r="TTA44" s="636"/>
      <c r="TTB44" s="636"/>
      <c r="TTC44" s="636"/>
      <c r="TTD44" s="636"/>
      <c r="TTE44" s="636"/>
      <c r="TTF44" s="636"/>
      <c r="TTG44" s="636"/>
      <c r="TTH44" s="636"/>
      <c r="TTI44" s="636"/>
      <c r="TTJ44" s="636"/>
      <c r="TTK44" s="636"/>
      <c r="TTL44" s="636"/>
      <c r="TTM44" s="636"/>
      <c r="TTN44" s="636"/>
      <c r="TTO44" s="636"/>
      <c r="TTP44" s="636"/>
      <c r="TTQ44" s="636"/>
      <c r="TTR44" s="636"/>
      <c r="TTS44" s="636"/>
      <c r="TTT44" s="636"/>
      <c r="TTU44" s="636"/>
      <c r="TTV44" s="636"/>
      <c r="TTW44" s="636"/>
      <c r="TTX44" s="636"/>
      <c r="TTY44" s="636"/>
      <c r="TTZ44" s="636"/>
      <c r="TUA44" s="636"/>
      <c r="TUB44" s="636"/>
      <c r="TUC44" s="636"/>
      <c r="TUD44" s="636"/>
      <c r="TUE44" s="636"/>
      <c r="TUF44" s="636"/>
      <c r="TUG44" s="636"/>
      <c r="TUH44" s="636"/>
      <c r="TUI44" s="636"/>
      <c r="TUJ44" s="636"/>
      <c r="TUK44" s="636"/>
      <c r="TUL44" s="636"/>
      <c r="TUM44" s="636"/>
      <c r="TUN44" s="636"/>
      <c r="TUO44" s="636"/>
      <c r="TUP44" s="636"/>
      <c r="TUQ44" s="636"/>
      <c r="TUR44" s="636"/>
      <c r="TUS44" s="636"/>
      <c r="TUT44" s="636"/>
      <c r="TUU44" s="636"/>
      <c r="TUV44" s="636"/>
      <c r="TUW44" s="636"/>
      <c r="TUX44" s="636"/>
      <c r="TUY44" s="636"/>
      <c r="TUZ44" s="636"/>
      <c r="TVA44" s="636"/>
      <c r="TVB44" s="636"/>
      <c r="TVC44" s="636"/>
      <c r="TVD44" s="636"/>
      <c r="TVE44" s="636"/>
      <c r="TVF44" s="636"/>
      <c r="TVG44" s="636"/>
      <c r="TVH44" s="636"/>
      <c r="TVI44" s="636"/>
      <c r="TVJ44" s="636"/>
      <c r="TVK44" s="636"/>
      <c r="TVL44" s="636"/>
      <c r="TVM44" s="636"/>
      <c r="TVN44" s="636"/>
      <c r="TVO44" s="636"/>
      <c r="TVP44" s="636"/>
      <c r="TVQ44" s="636"/>
      <c r="TVR44" s="636"/>
      <c r="TVS44" s="636"/>
      <c r="TVT44" s="636"/>
      <c r="TVU44" s="636"/>
      <c r="TVV44" s="636"/>
      <c r="TVW44" s="636"/>
      <c r="TVX44" s="636"/>
      <c r="TVY44" s="636"/>
      <c r="TVZ44" s="636"/>
      <c r="TWA44" s="636"/>
      <c r="TWB44" s="636"/>
      <c r="TWC44" s="636"/>
      <c r="TWD44" s="636"/>
      <c r="TWE44" s="636"/>
      <c r="TWF44" s="636"/>
      <c r="TWG44" s="636"/>
      <c r="TWH44" s="636"/>
      <c r="TWI44" s="636"/>
      <c r="TWJ44" s="636"/>
      <c r="TWK44" s="636"/>
      <c r="TWL44" s="636"/>
      <c r="TWM44" s="636"/>
      <c r="TWN44" s="636"/>
      <c r="TWO44" s="636"/>
      <c r="TWP44" s="636"/>
      <c r="TWQ44" s="636"/>
      <c r="TWR44" s="636"/>
      <c r="TWS44" s="636"/>
      <c r="TWT44" s="636"/>
      <c r="TWU44" s="636"/>
      <c r="TWV44" s="636"/>
      <c r="TWW44" s="636"/>
      <c r="TWX44" s="636"/>
      <c r="TWY44" s="636"/>
      <c r="TWZ44" s="636"/>
      <c r="TXA44" s="636"/>
      <c r="TXB44" s="636"/>
      <c r="TXC44" s="636"/>
      <c r="TXD44" s="636"/>
      <c r="TXE44" s="636"/>
      <c r="TXF44" s="636"/>
      <c r="TXG44" s="636"/>
      <c r="TXH44" s="636"/>
      <c r="TXI44" s="636"/>
      <c r="TXJ44" s="636"/>
      <c r="TXK44" s="636"/>
      <c r="TXL44" s="636"/>
      <c r="TXM44" s="636"/>
      <c r="TXN44" s="636"/>
      <c r="TXO44" s="636"/>
      <c r="TXP44" s="636"/>
      <c r="TXQ44" s="636"/>
      <c r="TXR44" s="636"/>
      <c r="TXS44" s="636"/>
      <c r="TXT44" s="636"/>
      <c r="TXU44" s="636"/>
      <c r="TXV44" s="636"/>
      <c r="TXW44" s="636"/>
      <c r="TXX44" s="636"/>
      <c r="TXY44" s="636"/>
      <c r="TXZ44" s="636"/>
      <c r="TYA44" s="636"/>
      <c r="TYB44" s="636"/>
      <c r="TYC44" s="636"/>
      <c r="TYD44" s="636"/>
      <c r="TYE44" s="636"/>
      <c r="TYF44" s="636"/>
      <c r="TYG44" s="636"/>
      <c r="TYH44" s="636"/>
      <c r="TYI44" s="636"/>
      <c r="TYJ44" s="636"/>
      <c r="TYK44" s="636"/>
      <c r="TYL44" s="636"/>
      <c r="TYM44" s="636"/>
      <c r="TYN44" s="636"/>
      <c r="TYO44" s="636"/>
      <c r="TYP44" s="636"/>
      <c r="TYQ44" s="636"/>
      <c r="TYR44" s="636"/>
      <c r="TYS44" s="636"/>
      <c r="TYT44" s="636"/>
      <c r="TYU44" s="636"/>
      <c r="TYV44" s="636"/>
      <c r="TYW44" s="636"/>
      <c r="TYX44" s="636"/>
      <c r="TYY44" s="636"/>
      <c r="TYZ44" s="636"/>
      <c r="TZA44" s="636"/>
      <c r="TZB44" s="636"/>
      <c r="TZC44" s="636"/>
      <c r="TZD44" s="636"/>
      <c r="TZE44" s="636"/>
      <c r="TZF44" s="636"/>
      <c r="TZG44" s="636"/>
      <c r="TZH44" s="636"/>
      <c r="TZI44" s="636"/>
      <c r="TZJ44" s="636"/>
      <c r="TZK44" s="636"/>
      <c r="TZL44" s="636"/>
      <c r="TZM44" s="636"/>
      <c r="TZN44" s="636"/>
      <c r="TZO44" s="636"/>
      <c r="TZP44" s="636"/>
      <c r="TZQ44" s="636"/>
      <c r="TZR44" s="636"/>
      <c r="TZS44" s="636"/>
      <c r="TZT44" s="636"/>
      <c r="TZU44" s="636"/>
      <c r="TZV44" s="636"/>
      <c r="TZW44" s="636"/>
      <c r="TZX44" s="636"/>
      <c r="TZY44" s="636"/>
      <c r="TZZ44" s="636"/>
      <c r="UAA44" s="636"/>
      <c r="UAB44" s="636"/>
      <c r="UAC44" s="636"/>
      <c r="UAD44" s="636"/>
      <c r="UAE44" s="636"/>
      <c r="UAF44" s="636"/>
      <c r="UAG44" s="636"/>
      <c r="UAH44" s="636"/>
      <c r="UAI44" s="636"/>
      <c r="UAJ44" s="636"/>
      <c r="UAK44" s="636"/>
      <c r="UAL44" s="636"/>
      <c r="UAM44" s="636"/>
      <c r="UAN44" s="636"/>
      <c r="UAO44" s="636"/>
      <c r="UAP44" s="636"/>
      <c r="UAQ44" s="636"/>
      <c r="UAR44" s="636"/>
      <c r="UAS44" s="636"/>
      <c r="UAT44" s="636"/>
      <c r="UAU44" s="636"/>
      <c r="UAV44" s="636"/>
      <c r="UAW44" s="636"/>
      <c r="UAX44" s="636"/>
      <c r="UAY44" s="636"/>
      <c r="UAZ44" s="636"/>
      <c r="UBA44" s="636"/>
      <c r="UBB44" s="636"/>
      <c r="UBC44" s="636"/>
      <c r="UBD44" s="636"/>
      <c r="UBE44" s="636"/>
      <c r="UBF44" s="636"/>
      <c r="UBG44" s="636"/>
      <c r="UBH44" s="636"/>
      <c r="UBI44" s="636"/>
      <c r="UBJ44" s="636"/>
      <c r="UBK44" s="636"/>
      <c r="UBL44" s="636"/>
      <c r="UBM44" s="636"/>
      <c r="UBN44" s="636"/>
      <c r="UBO44" s="636"/>
      <c r="UBP44" s="636"/>
      <c r="UBQ44" s="636"/>
      <c r="UBR44" s="636"/>
      <c r="UBS44" s="636"/>
      <c r="UBT44" s="636"/>
      <c r="UBU44" s="636"/>
      <c r="UBV44" s="636"/>
      <c r="UBW44" s="636"/>
      <c r="UBX44" s="636"/>
      <c r="UBY44" s="636"/>
      <c r="UBZ44" s="636"/>
      <c r="UCA44" s="636"/>
      <c r="UCB44" s="636"/>
      <c r="UCC44" s="636"/>
      <c r="UCD44" s="636"/>
      <c r="UCE44" s="636"/>
      <c r="UCF44" s="636"/>
      <c r="UCG44" s="636"/>
      <c r="UCH44" s="636"/>
      <c r="UCI44" s="636"/>
      <c r="UCJ44" s="636"/>
      <c r="UCK44" s="636"/>
      <c r="UCL44" s="636"/>
      <c r="UCM44" s="636"/>
      <c r="UCN44" s="636"/>
      <c r="UCO44" s="636"/>
      <c r="UCP44" s="636"/>
      <c r="UCQ44" s="636"/>
      <c r="UCR44" s="636"/>
      <c r="UCS44" s="636"/>
      <c r="UCT44" s="636"/>
      <c r="UCU44" s="636"/>
      <c r="UCV44" s="636"/>
      <c r="UCW44" s="636"/>
      <c r="UCX44" s="636"/>
      <c r="UCY44" s="636"/>
      <c r="UCZ44" s="636"/>
      <c r="UDA44" s="636"/>
      <c r="UDB44" s="636"/>
      <c r="UDC44" s="636"/>
      <c r="UDD44" s="636"/>
      <c r="UDE44" s="636"/>
      <c r="UDF44" s="636"/>
      <c r="UDG44" s="636"/>
      <c r="UDH44" s="636"/>
      <c r="UDI44" s="636"/>
      <c r="UDJ44" s="636"/>
      <c r="UDK44" s="636"/>
      <c r="UDL44" s="636"/>
      <c r="UDM44" s="636"/>
      <c r="UDN44" s="636"/>
      <c r="UDO44" s="636"/>
      <c r="UDP44" s="636"/>
      <c r="UDQ44" s="636"/>
      <c r="UDR44" s="636"/>
      <c r="UDS44" s="636"/>
      <c r="UDT44" s="636"/>
      <c r="UDU44" s="636"/>
      <c r="UDV44" s="636"/>
      <c r="UDW44" s="636"/>
      <c r="UDX44" s="636"/>
      <c r="UDY44" s="636"/>
      <c r="UDZ44" s="636"/>
      <c r="UEA44" s="636"/>
      <c r="UEB44" s="636"/>
      <c r="UEC44" s="636"/>
      <c r="UED44" s="636"/>
      <c r="UEE44" s="636"/>
      <c r="UEF44" s="636"/>
      <c r="UEG44" s="636"/>
      <c r="UEH44" s="636"/>
      <c r="UEI44" s="636"/>
      <c r="UEJ44" s="636"/>
      <c r="UEK44" s="636"/>
      <c r="UEL44" s="636"/>
      <c r="UEM44" s="636"/>
      <c r="UEN44" s="636"/>
      <c r="UEO44" s="636"/>
      <c r="UEP44" s="636"/>
      <c r="UEQ44" s="636"/>
      <c r="UER44" s="636"/>
      <c r="UES44" s="636"/>
      <c r="UET44" s="636"/>
      <c r="UEU44" s="636"/>
      <c r="UEV44" s="636"/>
      <c r="UEW44" s="636"/>
      <c r="UEX44" s="636"/>
      <c r="UEY44" s="636"/>
      <c r="UEZ44" s="636"/>
      <c r="UFA44" s="636"/>
      <c r="UFB44" s="636"/>
      <c r="UFC44" s="636"/>
      <c r="UFD44" s="636"/>
      <c r="UFE44" s="636"/>
      <c r="UFF44" s="636"/>
      <c r="UFG44" s="636"/>
      <c r="UFH44" s="636"/>
      <c r="UFI44" s="636"/>
      <c r="UFJ44" s="636"/>
      <c r="UFK44" s="636"/>
      <c r="UFL44" s="636"/>
      <c r="UFM44" s="636"/>
      <c r="UFN44" s="636"/>
      <c r="UFO44" s="636"/>
      <c r="UFP44" s="636"/>
      <c r="UFQ44" s="636"/>
      <c r="UFR44" s="636"/>
      <c r="UFS44" s="636"/>
      <c r="UFT44" s="636"/>
      <c r="UFU44" s="636"/>
      <c r="UFV44" s="636"/>
      <c r="UFW44" s="636"/>
      <c r="UFX44" s="636"/>
      <c r="UFY44" s="636"/>
      <c r="UFZ44" s="636"/>
      <c r="UGA44" s="636"/>
      <c r="UGB44" s="636"/>
      <c r="UGC44" s="636"/>
      <c r="UGD44" s="636"/>
      <c r="UGE44" s="636"/>
      <c r="UGF44" s="636"/>
      <c r="UGG44" s="636"/>
      <c r="UGH44" s="636"/>
      <c r="UGI44" s="636"/>
      <c r="UGJ44" s="636"/>
      <c r="UGK44" s="636"/>
      <c r="UGL44" s="636"/>
      <c r="UGM44" s="636"/>
      <c r="UGN44" s="636"/>
      <c r="UGO44" s="636"/>
      <c r="UGP44" s="636"/>
      <c r="UGQ44" s="636"/>
      <c r="UGR44" s="636"/>
      <c r="UGS44" s="636"/>
      <c r="UGT44" s="636"/>
      <c r="UGU44" s="636"/>
      <c r="UGV44" s="636"/>
      <c r="UGW44" s="636"/>
      <c r="UGX44" s="636"/>
      <c r="UGY44" s="636"/>
      <c r="UGZ44" s="636"/>
      <c r="UHA44" s="636"/>
      <c r="UHB44" s="636"/>
      <c r="UHC44" s="636"/>
      <c r="UHD44" s="636"/>
      <c r="UHE44" s="636"/>
      <c r="UHF44" s="636"/>
      <c r="UHG44" s="636"/>
      <c r="UHH44" s="636"/>
      <c r="UHI44" s="636"/>
      <c r="UHJ44" s="636"/>
      <c r="UHK44" s="636"/>
      <c r="UHL44" s="636"/>
      <c r="UHM44" s="636"/>
      <c r="UHN44" s="636"/>
      <c r="UHO44" s="636"/>
      <c r="UHP44" s="636"/>
      <c r="UHQ44" s="636"/>
      <c r="UHR44" s="636"/>
      <c r="UHS44" s="636"/>
      <c r="UHT44" s="636"/>
      <c r="UHU44" s="636"/>
      <c r="UHV44" s="636"/>
      <c r="UHW44" s="636"/>
      <c r="UHX44" s="636"/>
      <c r="UHY44" s="636"/>
      <c r="UHZ44" s="636"/>
      <c r="UIA44" s="636"/>
      <c r="UIB44" s="636"/>
      <c r="UIC44" s="636"/>
      <c r="UID44" s="636"/>
      <c r="UIE44" s="636"/>
      <c r="UIF44" s="636"/>
      <c r="UIG44" s="636"/>
      <c r="UIH44" s="636"/>
      <c r="UII44" s="636"/>
      <c r="UIJ44" s="636"/>
      <c r="UIK44" s="636"/>
      <c r="UIL44" s="636"/>
      <c r="UIM44" s="636"/>
      <c r="UIN44" s="636"/>
      <c r="UIO44" s="636"/>
      <c r="UIP44" s="636"/>
      <c r="UIQ44" s="636"/>
      <c r="UIR44" s="636"/>
      <c r="UIS44" s="636"/>
      <c r="UIT44" s="636"/>
      <c r="UIU44" s="636"/>
      <c r="UIV44" s="636"/>
      <c r="UIW44" s="636"/>
      <c r="UIX44" s="636"/>
      <c r="UIY44" s="636"/>
      <c r="UIZ44" s="636"/>
      <c r="UJA44" s="636"/>
      <c r="UJB44" s="636"/>
      <c r="UJC44" s="636"/>
      <c r="UJD44" s="636"/>
      <c r="UJE44" s="636"/>
      <c r="UJF44" s="636"/>
      <c r="UJG44" s="636"/>
      <c r="UJH44" s="636"/>
      <c r="UJI44" s="636"/>
      <c r="UJJ44" s="636"/>
      <c r="UJK44" s="636"/>
      <c r="UJL44" s="636"/>
      <c r="UJM44" s="636"/>
      <c r="UJN44" s="636"/>
      <c r="UJO44" s="636"/>
      <c r="UJP44" s="636"/>
      <c r="UJQ44" s="636"/>
      <c r="UJR44" s="636"/>
      <c r="UJS44" s="636"/>
      <c r="UJT44" s="636"/>
      <c r="UJU44" s="636"/>
      <c r="UJV44" s="636"/>
      <c r="UJW44" s="636"/>
      <c r="UJX44" s="636"/>
      <c r="UJY44" s="636"/>
      <c r="UJZ44" s="636"/>
      <c r="UKA44" s="636"/>
      <c r="UKB44" s="636"/>
      <c r="UKC44" s="636"/>
      <c r="UKD44" s="636"/>
      <c r="UKE44" s="636"/>
      <c r="UKF44" s="636"/>
      <c r="UKG44" s="636"/>
      <c r="UKH44" s="636"/>
      <c r="UKI44" s="636"/>
      <c r="UKJ44" s="636"/>
      <c r="UKK44" s="636"/>
      <c r="UKL44" s="636"/>
      <c r="UKM44" s="636"/>
      <c r="UKN44" s="636"/>
      <c r="UKO44" s="636"/>
      <c r="UKP44" s="636"/>
      <c r="UKQ44" s="636"/>
      <c r="UKR44" s="636"/>
      <c r="UKS44" s="636"/>
      <c r="UKT44" s="636"/>
      <c r="UKU44" s="636"/>
      <c r="UKV44" s="636"/>
      <c r="UKW44" s="636"/>
      <c r="UKX44" s="636"/>
      <c r="UKY44" s="636"/>
      <c r="UKZ44" s="636"/>
      <c r="ULA44" s="636"/>
      <c r="ULB44" s="636"/>
      <c r="ULC44" s="636"/>
      <c r="ULD44" s="636"/>
      <c r="ULE44" s="636"/>
      <c r="ULF44" s="636"/>
      <c r="ULG44" s="636"/>
      <c r="ULH44" s="636"/>
      <c r="ULI44" s="636"/>
      <c r="ULJ44" s="636"/>
      <c r="ULK44" s="636"/>
      <c r="ULL44" s="636"/>
      <c r="ULM44" s="636"/>
      <c r="ULN44" s="636"/>
      <c r="ULO44" s="636"/>
      <c r="ULP44" s="636"/>
      <c r="ULQ44" s="636"/>
      <c r="ULR44" s="636"/>
      <c r="ULS44" s="636"/>
      <c r="ULT44" s="636"/>
      <c r="ULU44" s="636"/>
      <c r="ULV44" s="636"/>
      <c r="ULW44" s="636"/>
      <c r="ULX44" s="636"/>
      <c r="ULY44" s="636"/>
      <c r="ULZ44" s="636"/>
      <c r="UMA44" s="636"/>
      <c r="UMB44" s="636"/>
      <c r="UMC44" s="636"/>
      <c r="UMD44" s="636"/>
      <c r="UME44" s="636"/>
      <c r="UMF44" s="636"/>
      <c r="UMG44" s="636"/>
      <c r="UMH44" s="636"/>
      <c r="UMI44" s="636"/>
      <c r="UMJ44" s="636"/>
      <c r="UMK44" s="636"/>
      <c r="UML44" s="636"/>
      <c r="UMM44" s="636"/>
      <c r="UMN44" s="636"/>
      <c r="UMO44" s="636"/>
      <c r="UMP44" s="636"/>
      <c r="UMQ44" s="636"/>
      <c r="UMR44" s="636"/>
      <c r="UMS44" s="636"/>
      <c r="UMT44" s="636"/>
      <c r="UMU44" s="636"/>
      <c r="UMV44" s="636"/>
      <c r="UMW44" s="636"/>
      <c r="UMX44" s="636"/>
      <c r="UMY44" s="636"/>
      <c r="UMZ44" s="636"/>
      <c r="UNA44" s="636"/>
      <c r="UNB44" s="636"/>
      <c r="UNC44" s="636"/>
      <c r="UND44" s="636"/>
      <c r="UNE44" s="636"/>
      <c r="UNF44" s="636"/>
      <c r="UNG44" s="636"/>
      <c r="UNH44" s="636"/>
      <c r="UNI44" s="636"/>
      <c r="UNJ44" s="636"/>
      <c r="UNK44" s="636"/>
      <c r="UNL44" s="636"/>
      <c r="UNM44" s="636"/>
      <c r="UNN44" s="636"/>
      <c r="UNO44" s="636"/>
      <c r="UNP44" s="636"/>
      <c r="UNQ44" s="636"/>
      <c r="UNR44" s="636"/>
      <c r="UNS44" s="636"/>
      <c r="UNT44" s="636"/>
      <c r="UNU44" s="636"/>
      <c r="UNV44" s="636"/>
      <c r="UNW44" s="636"/>
      <c r="UNX44" s="636"/>
      <c r="UNY44" s="636"/>
      <c r="UNZ44" s="636"/>
      <c r="UOA44" s="636"/>
      <c r="UOB44" s="636"/>
      <c r="UOC44" s="636"/>
      <c r="UOD44" s="636"/>
      <c r="UOE44" s="636"/>
      <c r="UOF44" s="636"/>
      <c r="UOG44" s="636"/>
      <c r="UOH44" s="636"/>
      <c r="UOI44" s="636"/>
      <c r="UOJ44" s="636"/>
      <c r="UOK44" s="636"/>
      <c r="UOL44" s="636"/>
      <c r="UOM44" s="636"/>
      <c r="UON44" s="636"/>
      <c r="UOO44" s="636"/>
      <c r="UOP44" s="636"/>
      <c r="UOQ44" s="636"/>
      <c r="UOR44" s="636"/>
      <c r="UOS44" s="636"/>
      <c r="UOT44" s="636"/>
      <c r="UOU44" s="636"/>
      <c r="UOV44" s="636"/>
      <c r="UOW44" s="636"/>
      <c r="UOX44" s="636"/>
      <c r="UOY44" s="636"/>
      <c r="UOZ44" s="636"/>
      <c r="UPA44" s="636"/>
      <c r="UPB44" s="636"/>
      <c r="UPC44" s="636"/>
      <c r="UPD44" s="636"/>
      <c r="UPE44" s="636"/>
      <c r="UPF44" s="636"/>
      <c r="UPG44" s="636"/>
      <c r="UPH44" s="636"/>
      <c r="UPI44" s="636"/>
      <c r="UPJ44" s="636"/>
      <c r="UPK44" s="636"/>
      <c r="UPL44" s="636"/>
      <c r="UPM44" s="636"/>
      <c r="UPN44" s="636"/>
      <c r="UPO44" s="636"/>
      <c r="UPP44" s="636"/>
      <c r="UPQ44" s="636"/>
      <c r="UPR44" s="636"/>
      <c r="UPS44" s="636"/>
      <c r="UPT44" s="636"/>
      <c r="UPU44" s="636"/>
      <c r="UPV44" s="636"/>
      <c r="UPW44" s="636"/>
      <c r="UPX44" s="636"/>
      <c r="UPY44" s="636"/>
      <c r="UPZ44" s="636"/>
      <c r="UQA44" s="636"/>
      <c r="UQB44" s="636"/>
      <c r="UQC44" s="636"/>
      <c r="UQD44" s="636"/>
      <c r="UQE44" s="636"/>
      <c r="UQF44" s="636"/>
      <c r="UQG44" s="636"/>
      <c r="UQH44" s="636"/>
      <c r="UQI44" s="636"/>
      <c r="UQJ44" s="636"/>
      <c r="UQK44" s="636"/>
      <c r="UQL44" s="636"/>
      <c r="UQM44" s="636"/>
      <c r="UQN44" s="636"/>
      <c r="UQO44" s="636"/>
      <c r="UQP44" s="636"/>
      <c r="UQQ44" s="636"/>
      <c r="UQR44" s="636"/>
      <c r="UQS44" s="636"/>
      <c r="UQT44" s="636"/>
      <c r="UQU44" s="636"/>
      <c r="UQV44" s="636"/>
      <c r="UQW44" s="636"/>
      <c r="UQX44" s="636"/>
      <c r="UQY44" s="636"/>
      <c r="UQZ44" s="636"/>
      <c r="URA44" s="636"/>
      <c r="URB44" s="636"/>
      <c r="URC44" s="636"/>
      <c r="URD44" s="636"/>
      <c r="URE44" s="636"/>
      <c r="URF44" s="636"/>
      <c r="URG44" s="636"/>
      <c r="URH44" s="636"/>
      <c r="URI44" s="636"/>
      <c r="URJ44" s="636"/>
      <c r="URK44" s="636"/>
      <c r="URL44" s="636"/>
      <c r="URM44" s="636"/>
      <c r="URN44" s="636"/>
      <c r="URO44" s="636"/>
      <c r="URP44" s="636"/>
      <c r="URQ44" s="636"/>
      <c r="URR44" s="636"/>
      <c r="URS44" s="636"/>
      <c r="URT44" s="636"/>
      <c r="URU44" s="636"/>
      <c r="URV44" s="636"/>
      <c r="URW44" s="636"/>
      <c r="URX44" s="636"/>
      <c r="URY44" s="636"/>
      <c r="URZ44" s="636"/>
      <c r="USA44" s="636"/>
      <c r="USB44" s="636"/>
      <c r="USC44" s="636"/>
      <c r="USD44" s="636"/>
      <c r="USE44" s="636"/>
      <c r="USF44" s="636"/>
      <c r="USG44" s="636"/>
      <c r="USH44" s="636"/>
      <c r="USI44" s="636"/>
      <c r="USJ44" s="636"/>
      <c r="USK44" s="636"/>
      <c r="USL44" s="636"/>
      <c r="USM44" s="636"/>
      <c r="USN44" s="636"/>
      <c r="USO44" s="636"/>
      <c r="USP44" s="636"/>
      <c r="USQ44" s="636"/>
      <c r="USR44" s="636"/>
      <c r="USS44" s="636"/>
      <c r="UST44" s="636"/>
      <c r="USU44" s="636"/>
      <c r="USV44" s="636"/>
      <c r="USW44" s="636"/>
      <c r="USX44" s="636"/>
      <c r="USY44" s="636"/>
      <c r="USZ44" s="636"/>
      <c r="UTA44" s="636"/>
      <c r="UTB44" s="636"/>
      <c r="UTC44" s="636"/>
      <c r="UTD44" s="636"/>
      <c r="UTE44" s="636"/>
      <c r="UTF44" s="636"/>
      <c r="UTG44" s="636"/>
      <c r="UTH44" s="636"/>
      <c r="UTI44" s="636"/>
      <c r="UTJ44" s="636"/>
      <c r="UTK44" s="636"/>
      <c r="UTL44" s="636"/>
      <c r="UTM44" s="636"/>
      <c r="UTN44" s="636"/>
      <c r="UTO44" s="636"/>
      <c r="UTP44" s="636"/>
      <c r="UTQ44" s="636"/>
      <c r="UTR44" s="636"/>
      <c r="UTS44" s="636"/>
      <c r="UTT44" s="636"/>
      <c r="UTU44" s="636"/>
      <c r="UTV44" s="636"/>
      <c r="UTW44" s="636"/>
      <c r="UTX44" s="636"/>
      <c r="UTY44" s="636"/>
      <c r="UTZ44" s="636"/>
      <c r="UUA44" s="636"/>
      <c r="UUB44" s="636"/>
      <c r="UUC44" s="636"/>
      <c r="UUD44" s="636"/>
      <c r="UUE44" s="636"/>
      <c r="UUF44" s="636"/>
      <c r="UUG44" s="636"/>
      <c r="UUH44" s="636"/>
      <c r="UUI44" s="636"/>
      <c r="UUJ44" s="636"/>
      <c r="UUK44" s="636"/>
      <c r="UUL44" s="636"/>
      <c r="UUM44" s="636"/>
      <c r="UUN44" s="636"/>
      <c r="UUO44" s="636"/>
      <c r="UUP44" s="636"/>
      <c r="UUQ44" s="636"/>
      <c r="UUR44" s="636"/>
      <c r="UUS44" s="636"/>
      <c r="UUT44" s="636"/>
      <c r="UUU44" s="636"/>
      <c r="UUV44" s="636"/>
      <c r="UUW44" s="636"/>
      <c r="UUX44" s="636"/>
      <c r="UUY44" s="636"/>
      <c r="UUZ44" s="636"/>
      <c r="UVA44" s="636"/>
      <c r="UVB44" s="636"/>
      <c r="UVC44" s="636"/>
      <c r="UVD44" s="636"/>
      <c r="UVE44" s="636"/>
      <c r="UVF44" s="636"/>
      <c r="UVG44" s="636"/>
      <c r="UVH44" s="636"/>
      <c r="UVI44" s="636"/>
      <c r="UVJ44" s="636"/>
      <c r="UVK44" s="636"/>
      <c r="UVL44" s="636"/>
      <c r="UVM44" s="636"/>
      <c r="UVN44" s="636"/>
      <c r="UVO44" s="636"/>
      <c r="UVP44" s="636"/>
      <c r="UVQ44" s="636"/>
      <c r="UVR44" s="636"/>
      <c r="UVS44" s="636"/>
      <c r="UVT44" s="636"/>
      <c r="UVU44" s="636"/>
      <c r="UVV44" s="636"/>
      <c r="UVW44" s="636"/>
      <c r="UVX44" s="636"/>
      <c r="UVY44" s="636"/>
      <c r="UVZ44" s="636"/>
      <c r="UWA44" s="636"/>
      <c r="UWB44" s="636"/>
      <c r="UWC44" s="636"/>
      <c r="UWD44" s="636"/>
      <c r="UWE44" s="636"/>
      <c r="UWF44" s="636"/>
      <c r="UWG44" s="636"/>
      <c r="UWH44" s="636"/>
      <c r="UWI44" s="636"/>
      <c r="UWJ44" s="636"/>
      <c r="UWK44" s="636"/>
      <c r="UWL44" s="636"/>
      <c r="UWM44" s="636"/>
      <c r="UWN44" s="636"/>
      <c r="UWO44" s="636"/>
      <c r="UWP44" s="636"/>
      <c r="UWQ44" s="636"/>
      <c r="UWR44" s="636"/>
      <c r="UWS44" s="636"/>
      <c r="UWT44" s="636"/>
      <c r="UWU44" s="636"/>
      <c r="UWV44" s="636"/>
      <c r="UWW44" s="636"/>
      <c r="UWX44" s="636"/>
      <c r="UWY44" s="636"/>
      <c r="UWZ44" s="636"/>
      <c r="UXA44" s="636"/>
      <c r="UXB44" s="636"/>
      <c r="UXC44" s="636"/>
      <c r="UXD44" s="636"/>
      <c r="UXE44" s="636"/>
      <c r="UXF44" s="636"/>
      <c r="UXG44" s="636"/>
      <c r="UXH44" s="636"/>
      <c r="UXI44" s="636"/>
      <c r="UXJ44" s="636"/>
      <c r="UXK44" s="636"/>
      <c r="UXL44" s="636"/>
      <c r="UXM44" s="636"/>
      <c r="UXN44" s="636"/>
      <c r="UXO44" s="636"/>
      <c r="UXP44" s="636"/>
      <c r="UXQ44" s="636"/>
      <c r="UXR44" s="636"/>
      <c r="UXS44" s="636"/>
      <c r="UXT44" s="636"/>
      <c r="UXU44" s="636"/>
      <c r="UXV44" s="636"/>
      <c r="UXW44" s="636"/>
      <c r="UXX44" s="636"/>
      <c r="UXY44" s="636"/>
      <c r="UXZ44" s="636"/>
      <c r="UYA44" s="636"/>
      <c r="UYB44" s="636"/>
      <c r="UYC44" s="636"/>
      <c r="UYD44" s="636"/>
      <c r="UYE44" s="636"/>
      <c r="UYF44" s="636"/>
      <c r="UYG44" s="636"/>
      <c r="UYH44" s="636"/>
      <c r="UYI44" s="636"/>
      <c r="UYJ44" s="636"/>
      <c r="UYK44" s="636"/>
      <c r="UYL44" s="636"/>
      <c r="UYM44" s="636"/>
      <c r="UYN44" s="636"/>
      <c r="UYO44" s="636"/>
      <c r="UYP44" s="636"/>
      <c r="UYQ44" s="636"/>
      <c r="UYR44" s="636"/>
      <c r="UYS44" s="636"/>
      <c r="UYT44" s="636"/>
      <c r="UYU44" s="636"/>
      <c r="UYV44" s="636"/>
      <c r="UYW44" s="636"/>
      <c r="UYX44" s="636"/>
      <c r="UYY44" s="636"/>
      <c r="UYZ44" s="636"/>
      <c r="UZA44" s="636"/>
      <c r="UZB44" s="636"/>
      <c r="UZC44" s="636"/>
      <c r="UZD44" s="636"/>
      <c r="UZE44" s="636"/>
      <c r="UZF44" s="636"/>
      <c r="UZG44" s="636"/>
      <c r="UZH44" s="636"/>
      <c r="UZI44" s="636"/>
      <c r="UZJ44" s="636"/>
      <c r="UZK44" s="636"/>
      <c r="UZL44" s="636"/>
      <c r="UZM44" s="636"/>
      <c r="UZN44" s="636"/>
      <c r="UZO44" s="636"/>
      <c r="UZP44" s="636"/>
      <c r="UZQ44" s="636"/>
      <c r="UZR44" s="636"/>
      <c r="UZS44" s="636"/>
      <c r="UZT44" s="636"/>
      <c r="UZU44" s="636"/>
      <c r="UZV44" s="636"/>
      <c r="UZW44" s="636"/>
      <c r="UZX44" s="636"/>
      <c r="UZY44" s="636"/>
      <c r="UZZ44" s="636"/>
      <c r="VAA44" s="636"/>
      <c r="VAB44" s="636"/>
      <c r="VAC44" s="636"/>
      <c r="VAD44" s="636"/>
      <c r="VAE44" s="636"/>
      <c r="VAF44" s="636"/>
      <c r="VAG44" s="636"/>
      <c r="VAH44" s="636"/>
      <c r="VAI44" s="636"/>
      <c r="VAJ44" s="636"/>
      <c r="VAK44" s="636"/>
      <c r="VAL44" s="636"/>
      <c r="VAM44" s="636"/>
      <c r="VAN44" s="636"/>
      <c r="VAO44" s="636"/>
      <c r="VAP44" s="636"/>
      <c r="VAQ44" s="636"/>
      <c r="VAR44" s="636"/>
      <c r="VAS44" s="636"/>
      <c r="VAT44" s="636"/>
      <c r="VAU44" s="636"/>
      <c r="VAV44" s="636"/>
      <c r="VAW44" s="636"/>
      <c r="VAX44" s="636"/>
      <c r="VAY44" s="636"/>
      <c r="VAZ44" s="636"/>
      <c r="VBA44" s="636"/>
      <c r="VBB44" s="636"/>
      <c r="VBC44" s="636"/>
      <c r="VBD44" s="636"/>
      <c r="VBE44" s="636"/>
      <c r="VBF44" s="636"/>
      <c r="VBG44" s="636"/>
      <c r="VBH44" s="636"/>
      <c r="VBI44" s="636"/>
      <c r="VBJ44" s="636"/>
      <c r="VBK44" s="636"/>
      <c r="VBL44" s="636"/>
      <c r="VBM44" s="636"/>
      <c r="VBN44" s="636"/>
      <c r="VBO44" s="636"/>
      <c r="VBP44" s="636"/>
      <c r="VBQ44" s="636"/>
      <c r="VBR44" s="636"/>
      <c r="VBS44" s="636"/>
      <c r="VBT44" s="636"/>
      <c r="VBU44" s="636"/>
      <c r="VBV44" s="636"/>
      <c r="VBW44" s="636"/>
      <c r="VBX44" s="636"/>
      <c r="VBY44" s="636"/>
      <c r="VBZ44" s="636"/>
      <c r="VCA44" s="636"/>
      <c r="VCB44" s="636"/>
      <c r="VCC44" s="636"/>
      <c r="VCD44" s="636"/>
      <c r="VCE44" s="636"/>
      <c r="VCF44" s="636"/>
      <c r="VCG44" s="636"/>
      <c r="VCH44" s="636"/>
      <c r="VCI44" s="636"/>
      <c r="VCJ44" s="636"/>
      <c r="VCK44" s="636"/>
      <c r="VCL44" s="636"/>
      <c r="VCM44" s="636"/>
      <c r="VCN44" s="636"/>
      <c r="VCO44" s="636"/>
      <c r="VCP44" s="636"/>
      <c r="VCQ44" s="636"/>
      <c r="VCR44" s="636"/>
      <c r="VCS44" s="636"/>
      <c r="VCT44" s="636"/>
      <c r="VCU44" s="636"/>
      <c r="VCV44" s="636"/>
      <c r="VCW44" s="636"/>
      <c r="VCX44" s="636"/>
      <c r="VCY44" s="636"/>
      <c r="VCZ44" s="636"/>
      <c r="VDA44" s="636"/>
      <c r="VDB44" s="636"/>
      <c r="VDC44" s="636"/>
      <c r="VDD44" s="636"/>
      <c r="VDE44" s="636"/>
      <c r="VDF44" s="636"/>
      <c r="VDG44" s="636"/>
      <c r="VDH44" s="636"/>
      <c r="VDI44" s="636"/>
      <c r="VDJ44" s="636"/>
      <c r="VDK44" s="636"/>
      <c r="VDL44" s="636"/>
      <c r="VDM44" s="636"/>
      <c r="VDN44" s="636"/>
      <c r="VDO44" s="636"/>
      <c r="VDP44" s="636"/>
      <c r="VDQ44" s="636"/>
      <c r="VDR44" s="636"/>
      <c r="VDS44" s="636"/>
      <c r="VDT44" s="636"/>
      <c r="VDU44" s="636"/>
      <c r="VDV44" s="636"/>
      <c r="VDW44" s="636"/>
      <c r="VDX44" s="636"/>
      <c r="VDY44" s="636"/>
      <c r="VDZ44" s="636"/>
      <c r="VEA44" s="636"/>
      <c r="VEB44" s="636"/>
      <c r="VEC44" s="636"/>
      <c r="VED44" s="636"/>
      <c r="VEE44" s="636"/>
      <c r="VEF44" s="636"/>
      <c r="VEG44" s="636"/>
      <c r="VEH44" s="636"/>
      <c r="VEI44" s="636"/>
      <c r="VEJ44" s="636"/>
      <c r="VEK44" s="636"/>
      <c r="VEL44" s="636"/>
      <c r="VEM44" s="636"/>
      <c r="VEN44" s="636"/>
      <c r="VEO44" s="636"/>
      <c r="VEP44" s="636"/>
      <c r="VEQ44" s="636"/>
      <c r="VER44" s="636"/>
      <c r="VES44" s="636"/>
      <c r="VET44" s="636"/>
      <c r="VEU44" s="636"/>
      <c r="VEV44" s="636"/>
      <c r="VEW44" s="636"/>
      <c r="VEX44" s="636"/>
      <c r="VEY44" s="636"/>
      <c r="VEZ44" s="636"/>
      <c r="VFA44" s="636"/>
      <c r="VFB44" s="636"/>
      <c r="VFC44" s="636"/>
      <c r="VFD44" s="636"/>
      <c r="VFE44" s="636"/>
      <c r="VFF44" s="636"/>
      <c r="VFG44" s="636"/>
      <c r="VFH44" s="636"/>
      <c r="VFI44" s="636"/>
      <c r="VFJ44" s="636"/>
      <c r="VFK44" s="636"/>
      <c r="VFL44" s="636"/>
      <c r="VFM44" s="636"/>
      <c r="VFN44" s="636"/>
      <c r="VFO44" s="636"/>
      <c r="VFP44" s="636"/>
      <c r="VFQ44" s="636"/>
      <c r="VFR44" s="636"/>
      <c r="VFS44" s="636"/>
      <c r="VFT44" s="636"/>
      <c r="VFU44" s="636"/>
      <c r="VFV44" s="636"/>
      <c r="VFW44" s="636"/>
      <c r="VFX44" s="636"/>
      <c r="VFY44" s="636"/>
      <c r="VFZ44" s="636"/>
      <c r="VGA44" s="636"/>
      <c r="VGB44" s="636"/>
      <c r="VGC44" s="636"/>
      <c r="VGD44" s="636"/>
      <c r="VGE44" s="636"/>
      <c r="VGF44" s="636"/>
      <c r="VGG44" s="636"/>
      <c r="VGH44" s="636"/>
      <c r="VGI44" s="636"/>
      <c r="VGJ44" s="636"/>
      <c r="VGK44" s="636"/>
      <c r="VGL44" s="636"/>
      <c r="VGM44" s="636"/>
      <c r="VGN44" s="636"/>
      <c r="VGO44" s="636"/>
      <c r="VGP44" s="636"/>
      <c r="VGQ44" s="636"/>
      <c r="VGR44" s="636"/>
      <c r="VGS44" s="636"/>
      <c r="VGT44" s="636"/>
      <c r="VGU44" s="636"/>
      <c r="VGV44" s="636"/>
      <c r="VGW44" s="636"/>
      <c r="VGX44" s="636"/>
      <c r="VGY44" s="636"/>
      <c r="VGZ44" s="636"/>
      <c r="VHA44" s="636"/>
      <c r="VHB44" s="636"/>
      <c r="VHC44" s="636"/>
      <c r="VHD44" s="636"/>
      <c r="VHE44" s="636"/>
      <c r="VHF44" s="636"/>
      <c r="VHG44" s="636"/>
      <c r="VHH44" s="636"/>
      <c r="VHI44" s="636"/>
      <c r="VHJ44" s="636"/>
      <c r="VHK44" s="636"/>
      <c r="VHL44" s="636"/>
      <c r="VHM44" s="636"/>
      <c r="VHN44" s="636"/>
      <c r="VHO44" s="636"/>
      <c r="VHP44" s="636"/>
      <c r="VHQ44" s="636"/>
      <c r="VHR44" s="636"/>
      <c r="VHS44" s="636"/>
      <c r="VHT44" s="636"/>
      <c r="VHU44" s="636"/>
      <c r="VHV44" s="636"/>
      <c r="VHW44" s="636"/>
      <c r="VHX44" s="636"/>
      <c r="VHY44" s="636"/>
      <c r="VHZ44" s="636"/>
      <c r="VIA44" s="636"/>
      <c r="VIB44" s="636"/>
      <c r="VIC44" s="636"/>
      <c r="VID44" s="636"/>
      <c r="VIE44" s="636"/>
      <c r="VIF44" s="636"/>
      <c r="VIG44" s="636"/>
      <c r="VIH44" s="636"/>
      <c r="VII44" s="636"/>
      <c r="VIJ44" s="636"/>
      <c r="VIK44" s="636"/>
      <c r="VIL44" s="636"/>
      <c r="VIM44" s="636"/>
      <c r="VIN44" s="636"/>
      <c r="VIO44" s="636"/>
      <c r="VIP44" s="636"/>
      <c r="VIQ44" s="636"/>
      <c r="VIR44" s="636"/>
      <c r="VIS44" s="636"/>
      <c r="VIT44" s="636"/>
      <c r="VIU44" s="636"/>
      <c r="VIV44" s="636"/>
      <c r="VIW44" s="636"/>
      <c r="VIX44" s="636"/>
      <c r="VIY44" s="636"/>
      <c r="VIZ44" s="636"/>
      <c r="VJA44" s="636"/>
      <c r="VJB44" s="636"/>
      <c r="VJC44" s="636"/>
      <c r="VJD44" s="636"/>
      <c r="VJE44" s="636"/>
      <c r="VJF44" s="636"/>
      <c r="VJG44" s="636"/>
      <c r="VJH44" s="636"/>
      <c r="VJI44" s="636"/>
      <c r="VJJ44" s="636"/>
      <c r="VJK44" s="636"/>
      <c r="VJL44" s="636"/>
      <c r="VJM44" s="636"/>
      <c r="VJN44" s="636"/>
      <c r="VJO44" s="636"/>
      <c r="VJP44" s="636"/>
      <c r="VJQ44" s="636"/>
      <c r="VJR44" s="636"/>
      <c r="VJS44" s="636"/>
      <c r="VJT44" s="636"/>
      <c r="VJU44" s="636"/>
      <c r="VJV44" s="636"/>
      <c r="VJW44" s="636"/>
      <c r="VJX44" s="636"/>
      <c r="VJY44" s="636"/>
      <c r="VJZ44" s="636"/>
      <c r="VKA44" s="636"/>
      <c r="VKB44" s="636"/>
      <c r="VKC44" s="636"/>
      <c r="VKD44" s="636"/>
      <c r="VKE44" s="636"/>
      <c r="VKF44" s="636"/>
      <c r="VKG44" s="636"/>
      <c r="VKH44" s="636"/>
      <c r="VKI44" s="636"/>
      <c r="VKJ44" s="636"/>
      <c r="VKK44" s="636"/>
      <c r="VKL44" s="636"/>
      <c r="VKM44" s="636"/>
      <c r="VKN44" s="636"/>
      <c r="VKO44" s="636"/>
      <c r="VKP44" s="636"/>
      <c r="VKQ44" s="636"/>
      <c r="VKR44" s="636"/>
      <c r="VKS44" s="636"/>
      <c r="VKT44" s="636"/>
      <c r="VKU44" s="636"/>
      <c r="VKV44" s="636"/>
      <c r="VKW44" s="636"/>
      <c r="VKX44" s="636"/>
      <c r="VKY44" s="636"/>
      <c r="VKZ44" s="636"/>
      <c r="VLA44" s="636"/>
      <c r="VLB44" s="636"/>
      <c r="VLC44" s="636"/>
      <c r="VLD44" s="636"/>
      <c r="VLE44" s="636"/>
      <c r="VLF44" s="636"/>
      <c r="VLG44" s="636"/>
      <c r="VLH44" s="636"/>
      <c r="VLI44" s="636"/>
      <c r="VLJ44" s="636"/>
      <c r="VLK44" s="636"/>
      <c r="VLL44" s="636"/>
      <c r="VLM44" s="636"/>
      <c r="VLN44" s="636"/>
      <c r="VLO44" s="636"/>
      <c r="VLP44" s="636"/>
      <c r="VLQ44" s="636"/>
      <c r="VLR44" s="636"/>
      <c r="VLS44" s="636"/>
      <c r="VLT44" s="636"/>
      <c r="VLU44" s="636"/>
      <c r="VLV44" s="636"/>
      <c r="VLW44" s="636"/>
      <c r="VLX44" s="636"/>
      <c r="VLY44" s="636"/>
      <c r="VLZ44" s="636"/>
      <c r="VMA44" s="636"/>
      <c r="VMB44" s="636"/>
      <c r="VMC44" s="636"/>
      <c r="VMD44" s="636"/>
      <c r="VME44" s="636"/>
      <c r="VMF44" s="636"/>
      <c r="VMG44" s="636"/>
      <c r="VMH44" s="636"/>
      <c r="VMI44" s="636"/>
      <c r="VMJ44" s="636"/>
      <c r="VMK44" s="636"/>
      <c r="VML44" s="636"/>
      <c r="VMM44" s="636"/>
      <c r="VMN44" s="636"/>
      <c r="VMO44" s="636"/>
      <c r="VMP44" s="636"/>
      <c r="VMQ44" s="636"/>
      <c r="VMR44" s="636"/>
      <c r="VMS44" s="636"/>
      <c r="VMT44" s="636"/>
      <c r="VMU44" s="636"/>
      <c r="VMV44" s="636"/>
      <c r="VMW44" s="636"/>
      <c r="VMX44" s="636"/>
      <c r="VMY44" s="636"/>
      <c r="VMZ44" s="636"/>
      <c r="VNA44" s="636"/>
      <c r="VNB44" s="636"/>
      <c r="VNC44" s="636"/>
      <c r="VND44" s="636"/>
      <c r="VNE44" s="636"/>
      <c r="VNF44" s="636"/>
      <c r="VNG44" s="636"/>
      <c r="VNH44" s="636"/>
      <c r="VNI44" s="636"/>
      <c r="VNJ44" s="636"/>
      <c r="VNK44" s="636"/>
      <c r="VNL44" s="636"/>
      <c r="VNM44" s="636"/>
      <c r="VNN44" s="636"/>
      <c r="VNO44" s="636"/>
      <c r="VNP44" s="636"/>
      <c r="VNQ44" s="636"/>
      <c r="VNR44" s="636"/>
      <c r="VNS44" s="636"/>
      <c r="VNT44" s="636"/>
      <c r="VNU44" s="636"/>
      <c r="VNV44" s="636"/>
      <c r="VNW44" s="636"/>
      <c r="VNX44" s="636"/>
      <c r="VNY44" s="636"/>
      <c r="VNZ44" s="636"/>
      <c r="VOA44" s="636"/>
      <c r="VOB44" s="636"/>
      <c r="VOC44" s="636"/>
      <c r="VOD44" s="636"/>
      <c r="VOE44" s="636"/>
      <c r="VOF44" s="636"/>
      <c r="VOG44" s="636"/>
      <c r="VOH44" s="636"/>
      <c r="VOI44" s="636"/>
      <c r="VOJ44" s="636"/>
      <c r="VOK44" s="636"/>
      <c r="VOL44" s="636"/>
      <c r="VOM44" s="636"/>
      <c r="VON44" s="636"/>
      <c r="VOO44" s="636"/>
      <c r="VOP44" s="636"/>
      <c r="VOQ44" s="636"/>
      <c r="VOR44" s="636"/>
      <c r="VOS44" s="636"/>
      <c r="VOT44" s="636"/>
      <c r="VOU44" s="636"/>
      <c r="VOV44" s="636"/>
      <c r="VOW44" s="636"/>
      <c r="VOX44" s="636"/>
      <c r="VOY44" s="636"/>
      <c r="VOZ44" s="636"/>
      <c r="VPA44" s="636"/>
      <c r="VPB44" s="636"/>
      <c r="VPC44" s="636"/>
      <c r="VPD44" s="636"/>
      <c r="VPE44" s="636"/>
      <c r="VPF44" s="636"/>
      <c r="VPG44" s="636"/>
      <c r="VPH44" s="636"/>
      <c r="VPI44" s="636"/>
      <c r="VPJ44" s="636"/>
      <c r="VPK44" s="636"/>
      <c r="VPL44" s="636"/>
      <c r="VPM44" s="636"/>
      <c r="VPN44" s="636"/>
      <c r="VPO44" s="636"/>
      <c r="VPP44" s="636"/>
      <c r="VPQ44" s="636"/>
      <c r="VPR44" s="636"/>
      <c r="VPS44" s="636"/>
      <c r="VPT44" s="636"/>
      <c r="VPU44" s="636"/>
      <c r="VPV44" s="636"/>
      <c r="VPW44" s="636"/>
      <c r="VPX44" s="636"/>
      <c r="VPY44" s="636"/>
      <c r="VPZ44" s="636"/>
      <c r="VQA44" s="636"/>
      <c r="VQB44" s="636"/>
      <c r="VQC44" s="636"/>
      <c r="VQD44" s="636"/>
      <c r="VQE44" s="636"/>
      <c r="VQF44" s="636"/>
      <c r="VQG44" s="636"/>
      <c r="VQH44" s="636"/>
      <c r="VQI44" s="636"/>
      <c r="VQJ44" s="636"/>
      <c r="VQK44" s="636"/>
      <c r="VQL44" s="636"/>
      <c r="VQM44" s="636"/>
      <c r="VQN44" s="636"/>
      <c r="VQO44" s="636"/>
      <c r="VQP44" s="636"/>
      <c r="VQQ44" s="636"/>
      <c r="VQR44" s="636"/>
      <c r="VQS44" s="636"/>
      <c r="VQT44" s="636"/>
      <c r="VQU44" s="636"/>
      <c r="VQV44" s="636"/>
      <c r="VQW44" s="636"/>
      <c r="VQX44" s="636"/>
      <c r="VQY44" s="636"/>
      <c r="VQZ44" s="636"/>
      <c r="VRA44" s="636"/>
      <c r="VRB44" s="636"/>
      <c r="VRC44" s="636"/>
      <c r="VRD44" s="636"/>
      <c r="VRE44" s="636"/>
      <c r="VRF44" s="636"/>
      <c r="VRG44" s="636"/>
      <c r="VRH44" s="636"/>
      <c r="VRI44" s="636"/>
      <c r="VRJ44" s="636"/>
      <c r="VRK44" s="636"/>
      <c r="VRL44" s="636"/>
      <c r="VRM44" s="636"/>
      <c r="VRN44" s="636"/>
      <c r="VRO44" s="636"/>
      <c r="VRP44" s="636"/>
      <c r="VRQ44" s="636"/>
      <c r="VRR44" s="636"/>
      <c r="VRS44" s="636"/>
      <c r="VRT44" s="636"/>
      <c r="VRU44" s="636"/>
      <c r="VRV44" s="636"/>
      <c r="VRW44" s="636"/>
      <c r="VRX44" s="636"/>
      <c r="VRY44" s="636"/>
      <c r="VRZ44" s="636"/>
      <c r="VSA44" s="636"/>
      <c r="VSB44" s="636"/>
      <c r="VSC44" s="636"/>
      <c r="VSD44" s="636"/>
      <c r="VSE44" s="636"/>
      <c r="VSF44" s="636"/>
      <c r="VSG44" s="636"/>
      <c r="VSH44" s="636"/>
      <c r="VSI44" s="636"/>
      <c r="VSJ44" s="636"/>
      <c r="VSK44" s="636"/>
      <c r="VSL44" s="636"/>
      <c r="VSM44" s="636"/>
      <c r="VSN44" s="636"/>
      <c r="VSO44" s="636"/>
      <c r="VSP44" s="636"/>
      <c r="VSQ44" s="636"/>
      <c r="VSR44" s="636"/>
      <c r="VSS44" s="636"/>
      <c r="VST44" s="636"/>
      <c r="VSU44" s="636"/>
      <c r="VSV44" s="636"/>
      <c r="VSW44" s="636"/>
      <c r="VSX44" s="636"/>
      <c r="VSY44" s="636"/>
      <c r="VSZ44" s="636"/>
      <c r="VTA44" s="636"/>
      <c r="VTB44" s="636"/>
      <c r="VTC44" s="636"/>
      <c r="VTD44" s="636"/>
      <c r="VTE44" s="636"/>
      <c r="VTF44" s="636"/>
      <c r="VTG44" s="636"/>
      <c r="VTH44" s="636"/>
      <c r="VTI44" s="636"/>
      <c r="VTJ44" s="636"/>
      <c r="VTK44" s="636"/>
      <c r="VTL44" s="636"/>
      <c r="VTM44" s="636"/>
      <c r="VTN44" s="636"/>
      <c r="VTO44" s="636"/>
      <c r="VTP44" s="636"/>
      <c r="VTQ44" s="636"/>
      <c r="VTR44" s="636"/>
      <c r="VTS44" s="636"/>
      <c r="VTT44" s="636"/>
      <c r="VTU44" s="636"/>
      <c r="VTV44" s="636"/>
      <c r="VTW44" s="636"/>
      <c r="VTX44" s="636"/>
      <c r="VTY44" s="636"/>
      <c r="VTZ44" s="636"/>
      <c r="VUA44" s="636"/>
      <c r="VUB44" s="636"/>
      <c r="VUC44" s="636"/>
      <c r="VUD44" s="636"/>
      <c r="VUE44" s="636"/>
      <c r="VUF44" s="636"/>
      <c r="VUG44" s="636"/>
      <c r="VUH44" s="636"/>
      <c r="VUI44" s="636"/>
      <c r="VUJ44" s="636"/>
      <c r="VUK44" s="636"/>
      <c r="VUL44" s="636"/>
      <c r="VUM44" s="636"/>
      <c r="VUN44" s="636"/>
      <c r="VUO44" s="636"/>
      <c r="VUP44" s="636"/>
      <c r="VUQ44" s="636"/>
      <c r="VUR44" s="636"/>
      <c r="VUS44" s="636"/>
      <c r="VUT44" s="636"/>
      <c r="VUU44" s="636"/>
      <c r="VUV44" s="636"/>
      <c r="VUW44" s="636"/>
      <c r="VUX44" s="636"/>
      <c r="VUY44" s="636"/>
      <c r="VUZ44" s="636"/>
      <c r="VVA44" s="636"/>
      <c r="VVB44" s="636"/>
      <c r="VVC44" s="636"/>
      <c r="VVD44" s="636"/>
      <c r="VVE44" s="636"/>
      <c r="VVF44" s="636"/>
      <c r="VVG44" s="636"/>
      <c r="VVH44" s="636"/>
      <c r="VVI44" s="636"/>
      <c r="VVJ44" s="636"/>
      <c r="VVK44" s="636"/>
      <c r="VVL44" s="636"/>
      <c r="VVM44" s="636"/>
      <c r="VVN44" s="636"/>
      <c r="VVO44" s="636"/>
      <c r="VVP44" s="636"/>
      <c r="VVQ44" s="636"/>
      <c r="VVR44" s="636"/>
      <c r="VVS44" s="636"/>
      <c r="VVT44" s="636"/>
      <c r="VVU44" s="636"/>
      <c r="VVV44" s="636"/>
      <c r="VVW44" s="636"/>
      <c r="VVX44" s="636"/>
      <c r="VVY44" s="636"/>
      <c r="VVZ44" s="636"/>
      <c r="VWA44" s="636"/>
      <c r="VWB44" s="636"/>
      <c r="VWC44" s="636"/>
      <c r="VWD44" s="636"/>
      <c r="VWE44" s="636"/>
      <c r="VWF44" s="636"/>
      <c r="VWG44" s="636"/>
      <c r="VWH44" s="636"/>
      <c r="VWI44" s="636"/>
      <c r="VWJ44" s="636"/>
      <c r="VWK44" s="636"/>
      <c r="VWL44" s="636"/>
      <c r="VWM44" s="636"/>
      <c r="VWN44" s="636"/>
      <c r="VWO44" s="636"/>
      <c r="VWP44" s="636"/>
      <c r="VWQ44" s="636"/>
      <c r="VWR44" s="636"/>
      <c r="VWS44" s="636"/>
      <c r="VWT44" s="636"/>
      <c r="VWU44" s="636"/>
      <c r="VWV44" s="636"/>
      <c r="VWW44" s="636"/>
      <c r="VWX44" s="636"/>
      <c r="VWY44" s="636"/>
      <c r="VWZ44" s="636"/>
      <c r="VXA44" s="636"/>
      <c r="VXB44" s="636"/>
      <c r="VXC44" s="636"/>
      <c r="VXD44" s="636"/>
      <c r="VXE44" s="636"/>
      <c r="VXF44" s="636"/>
      <c r="VXG44" s="636"/>
      <c r="VXH44" s="636"/>
      <c r="VXI44" s="636"/>
      <c r="VXJ44" s="636"/>
      <c r="VXK44" s="636"/>
      <c r="VXL44" s="636"/>
      <c r="VXM44" s="636"/>
      <c r="VXN44" s="636"/>
      <c r="VXO44" s="636"/>
      <c r="VXP44" s="636"/>
      <c r="VXQ44" s="636"/>
      <c r="VXR44" s="636"/>
      <c r="VXS44" s="636"/>
      <c r="VXT44" s="636"/>
      <c r="VXU44" s="636"/>
      <c r="VXV44" s="636"/>
      <c r="VXW44" s="636"/>
      <c r="VXX44" s="636"/>
      <c r="VXY44" s="636"/>
      <c r="VXZ44" s="636"/>
      <c r="VYA44" s="636"/>
      <c r="VYB44" s="636"/>
      <c r="VYC44" s="636"/>
      <c r="VYD44" s="636"/>
      <c r="VYE44" s="636"/>
      <c r="VYF44" s="636"/>
      <c r="VYG44" s="636"/>
      <c r="VYH44" s="636"/>
      <c r="VYI44" s="636"/>
      <c r="VYJ44" s="636"/>
      <c r="VYK44" s="636"/>
      <c r="VYL44" s="636"/>
      <c r="VYM44" s="636"/>
      <c r="VYN44" s="636"/>
      <c r="VYO44" s="636"/>
      <c r="VYP44" s="636"/>
      <c r="VYQ44" s="636"/>
      <c r="VYR44" s="636"/>
      <c r="VYS44" s="636"/>
      <c r="VYT44" s="636"/>
      <c r="VYU44" s="636"/>
      <c r="VYV44" s="636"/>
      <c r="VYW44" s="636"/>
      <c r="VYX44" s="636"/>
      <c r="VYY44" s="636"/>
      <c r="VYZ44" s="636"/>
      <c r="VZA44" s="636"/>
      <c r="VZB44" s="636"/>
      <c r="VZC44" s="636"/>
      <c r="VZD44" s="636"/>
      <c r="VZE44" s="636"/>
      <c r="VZF44" s="636"/>
      <c r="VZG44" s="636"/>
      <c r="VZH44" s="636"/>
      <c r="VZI44" s="636"/>
      <c r="VZJ44" s="636"/>
      <c r="VZK44" s="636"/>
      <c r="VZL44" s="636"/>
      <c r="VZM44" s="636"/>
      <c r="VZN44" s="636"/>
      <c r="VZO44" s="636"/>
      <c r="VZP44" s="636"/>
      <c r="VZQ44" s="636"/>
      <c r="VZR44" s="636"/>
      <c r="VZS44" s="636"/>
      <c r="VZT44" s="636"/>
      <c r="VZU44" s="636"/>
      <c r="VZV44" s="636"/>
      <c r="VZW44" s="636"/>
      <c r="VZX44" s="636"/>
      <c r="VZY44" s="636"/>
      <c r="VZZ44" s="636"/>
      <c r="WAA44" s="636"/>
      <c r="WAB44" s="636"/>
      <c r="WAC44" s="636"/>
      <c r="WAD44" s="636"/>
      <c r="WAE44" s="636"/>
      <c r="WAF44" s="636"/>
      <c r="WAG44" s="636"/>
      <c r="WAH44" s="636"/>
      <c r="WAI44" s="636"/>
      <c r="WAJ44" s="636"/>
      <c r="WAK44" s="636"/>
      <c r="WAL44" s="636"/>
      <c r="WAM44" s="636"/>
      <c r="WAN44" s="636"/>
      <c r="WAO44" s="636"/>
      <c r="WAP44" s="636"/>
      <c r="WAQ44" s="636"/>
      <c r="WAR44" s="636"/>
      <c r="WAS44" s="636"/>
      <c r="WAT44" s="636"/>
      <c r="WAU44" s="636"/>
      <c r="WAV44" s="636"/>
      <c r="WAW44" s="636"/>
      <c r="WAX44" s="636"/>
      <c r="WAY44" s="636"/>
      <c r="WAZ44" s="636"/>
      <c r="WBA44" s="636"/>
      <c r="WBB44" s="636"/>
      <c r="WBC44" s="636"/>
      <c r="WBD44" s="636"/>
      <c r="WBE44" s="636"/>
      <c r="WBF44" s="636"/>
      <c r="WBG44" s="636"/>
      <c r="WBH44" s="636"/>
      <c r="WBI44" s="636"/>
      <c r="WBJ44" s="636"/>
      <c r="WBK44" s="636"/>
      <c r="WBL44" s="636"/>
      <c r="WBM44" s="636"/>
      <c r="WBN44" s="636"/>
      <c r="WBO44" s="636"/>
      <c r="WBP44" s="636"/>
      <c r="WBQ44" s="636"/>
      <c r="WBR44" s="636"/>
      <c r="WBS44" s="636"/>
      <c r="WBT44" s="636"/>
      <c r="WBU44" s="636"/>
      <c r="WBV44" s="636"/>
      <c r="WBW44" s="636"/>
      <c r="WBX44" s="636"/>
      <c r="WBY44" s="636"/>
      <c r="WBZ44" s="636"/>
      <c r="WCA44" s="636"/>
      <c r="WCB44" s="636"/>
      <c r="WCC44" s="636"/>
      <c r="WCD44" s="636"/>
      <c r="WCE44" s="636"/>
      <c r="WCF44" s="636"/>
      <c r="WCG44" s="636"/>
      <c r="WCH44" s="636"/>
      <c r="WCI44" s="636"/>
      <c r="WCJ44" s="636"/>
      <c r="WCK44" s="636"/>
      <c r="WCL44" s="636"/>
      <c r="WCM44" s="636"/>
      <c r="WCN44" s="636"/>
      <c r="WCO44" s="636"/>
      <c r="WCP44" s="636"/>
      <c r="WCQ44" s="636"/>
      <c r="WCR44" s="636"/>
      <c r="WCS44" s="636"/>
      <c r="WCT44" s="636"/>
      <c r="WCU44" s="636"/>
      <c r="WCV44" s="636"/>
      <c r="WCW44" s="636"/>
      <c r="WCX44" s="636"/>
      <c r="WCY44" s="636"/>
      <c r="WCZ44" s="636"/>
      <c r="WDA44" s="636"/>
      <c r="WDB44" s="636"/>
      <c r="WDC44" s="636"/>
      <c r="WDD44" s="636"/>
      <c r="WDE44" s="636"/>
      <c r="WDF44" s="636"/>
      <c r="WDG44" s="636"/>
      <c r="WDH44" s="636"/>
      <c r="WDI44" s="636"/>
      <c r="WDJ44" s="636"/>
      <c r="WDK44" s="636"/>
      <c r="WDL44" s="636"/>
      <c r="WDM44" s="636"/>
      <c r="WDN44" s="636"/>
      <c r="WDO44" s="636"/>
      <c r="WDP44" s="636"/>
      <c r="WDQ44" s="636"/>
      <c r="WDR44" s="636"/>
      <c r="WDS44" s="636"/>
      <c r="WDT44" s="636"/>
      <c r="WDU44" s="636"/>
      <c r="WDV44" s="636"/>
      <c r="WDW44" s="636"/>
      <c r="WDX44" s="636"/>
      <c r="WDY44" s="636"/>
      <c r="WDZ44" s="636"/>
      <c r="WEA44" s="636"/>
      <c r="WEB44" s="636"/>
      <c r="WEC44" s="636"/>
      <c r="WED44" s="636"/>
      <c r="WEE44" s="636"/>
      <c r="WEF44" s="636"/>
      <c r="WEG44" s="636"/>
      <c r="WEH44" s="636"/>
      <c r="WEI44" s="636"/>
      <c r="WEJ44" s="636"/>
      <c r="WEK44" s="636"/>
      <c r="WEL44" s="636"/>
      <c r="WEM44" s="636"/>
      <c r="WEN44" s="636"/>
      <c r="WEO44" s="636"/>
      <c r="WEP44" s="636"/>
      <c r="WEQ44" s="636"/>
      <c r="WER44" s="636"/>
      <c r="WES44" s="636"/>
      <c r="WET44" s="636"/>
      <c r="WEU44" s="636"/>
      <c r="WEV44" s="636"/>
      <c r="WEW44" s="636"/>
      <c r="WEX44" s="636"/>
      <c r="WEY44" s="636"/>
      <c r="WEZ44" s="636"/>
      <c r="WFA44" s="636"/>
      <c r="WFB44" s="636"/>
      <c r="WFC44" s="636"/>
      <c r="WFD44" s="636"/>
      <c r="WFE44" s="636"/>
      <c r="WFF44" s="636"/>
      <c r="WFG44" s="636"/>
      <c r="WFH44" s="636"/>
      <c r="WFI44" s="636"/>
      <c r="WFJ44" s="636"/>
      <c r="WFK44" s="636"/>
      <c r="WFL44" s="636"/>
      <c r="WFM44" s="636"/>
      <c r="WFN44" s="636"/>
      <c r="WFO44" s="636"/>
      <c r="WFP44" s="636"/>
      <c r="WFQ44" s="636"/>
      <c r="WFR44" s="636"/>
      <c r="WFS44" s="636"/>
      <c r="WFT44" s="636"/>
      <c r="WFU44" s="636"/>
      <c r="WFV44" s="636"/>
      <c r="WFW44" s="636"/>
      <c r="WFX44" s="636"/>
      <c r="WFY44" s="636"/>
      <c r="WFZ44" s="636"/>
      <c r="WGA44" s="636"/>
      <c r="WGB44" s="636"/>
      <c r="WGC44" s="636"/>
      <c r="WGD44" s="636"/>
      <c r="WGE44" s="636"/>
      <c r="WGF44" s="636"/>
      <c r="WGG44" s="636"/>
      <c r="WGH44" s="636"/>
      <c r="WGI44" s="636"/>
      <c r="WGJ44" s="636"/>
      <c r="WGK44" s="636"/>
      <c r="WGL44" s="636"/>
      <c r="WGM44" s="636"/>
      <c r="WGN44" s="636"/>
      <c r="WGO44" s="636"/>
      <c r="WGP44" s="636"/>
      <c r="WGQ44" s="636"/>
      <c r="WGR44" s="636"/>
      <c r="WGS44" s="636"/>
      <c r="WGT44" s="636"/>
      <c r="WGU44" s="636"/>
      <c r="WGV44" s="636"/>
      <c r="WGW44" s="636"/>
      <c r="WGX44" s="636"/>
      <c r="WGY44" s="636"/>
      <c r="WGZ44" s="636"/>
      <c r="WHA44" s="636"/>
      <c r="WHB44" s="636"/>
      <c r="WHC44" s="636"/>
      <c r="WHD44" s="636"/>
      <c r="WHE44" s="636"/>
      <c r="WHF44" s="636"/>
      <c r="WHG44" s="636"/>
      <c r="WHH44" s="636"/>
      <c r="WHI44" s="636"/>
      <c r="WHJ44" s="636"/>
      <c r="WHK44" s="636"/>
      <c r="WHL44" s="636"/>
      <c r="WHM44" s="636"/>
      <c r="WHN44" s="636"/>
      <c r="WHO44" s="636"/>
      <c r="WHP44" s="636"/>
      <c r="WHQ44" s="636"/>
      <c r="WHR44" s="636"/>
      <c r="WHS44" s="636"/>
      <c r="WHT44" s="636"/>
      <c r="WHU44" s="636"/>
      <c r="WHV44" s="636"/>
      <c r="WHW44" s="636"/>
      <c r="WHX44" s="636"/>
      <c r="WHY44" s="636"/>
      <c r="WHZ44" s="636"/>
      <c r="WIA44" s="636"/>
      <c r="WIB44" s="636"/>
      <c r="WIC44" s="636"/>
      <c r="WID44" s="636"/>
      <c r="WIE44" s="636"/>
      <c r="WIF44" s="636"/>
      <c r="WIG44" s="636"/>
      <c r="WIH44" s="636"/>
      <c r="WII44" s="636"/>
      <c r="WIJ44" s="636"/>
      <c r="WIK44" s="636"/>
      <c r="WIL44" s="636"/>
      <c r="WIM44" s="636"/>
      <c r="WIN44" s="636"/>
      <c r="WIO44" s="636"/>
      <c r="WIP44" s="636"/>
      <c r="WIQ44" s="636"/>
      <c r="WIR44" s="636"/>
      <c r="WIS44" s="636"/>
      <c r="WIT44" s="636"/>
      <c r="WIU44" s="636"/>
      <c r="WIV44" s="636"/>
      <c r="WIW44" s="636"/>
      <c r="WIX44" s="636"/>
      <c r="WIY44" s="636"/>
      <c r="WIZ44" s="636"/>
      <c r="WJA44" s="636"/>
      <c r="WJB44" s="636"/>
      <c r="WJC44" s="636"/>
      <c r="WJD44" s="636"/>
      <c r="WJE44" s="636"/>
      <c r="WJF44" s="636"/>
      <c r="WJG44" s="636"/>
      <c r="WJH44" s="636"/>
      <c r="WJI44" s="636"/>
      <c r="WJJ44" s="636"/>
      <c r="WJK44" s="636"/>
      <c r="WJL44" s="636"/>
      <c r="WJM44" s="636"/>
      <c r="WJN44" s="636"/>
      <c r="WJO44" s="636"/>
      <c r="WJP44" s="636"/>
      <c r="WJQ44" s="636"/>
      <c r="WJR44" s="636"/>
      <c r="WJS44" s="636"/>
      <c r="WJT44" s="636"/>
      <c r="WJU44" s="636"/>
      <c r="WJV44" s="636"/>
      <c r="WJW44" s="636"/>
      <c r="WJX44" s="636"/>
      <c r="WJY44" s="636"/>
      <c r="WJZ44" s="636"/>
      <c r="WKA44" s="636"/>
      <c r="WKB44" s="636"/>
      <c r="WKC44" s="636"/>
      <c r="WKD44" s="636"/>
      <c r="WKE44" s="636"/>
      <c r="WKF44" s="636"/>
      <c r="WKG44" s="636"/>
      <c r="WKH44" s="636"/>
      <c r="WKI44" s="636"/>
      <c r="WKJ44" s="636"/>
      <c r="WKK44" s="636"/>
      <c r="WKL44" s="636"/>
      <c r="WKM44" s="636"/>
      <c r="WKN44" s="636"/>
      <c r="WKO44" s="636"/>
      <c r="WKP44" s="636"/>
      <c r="WKQ44" s="636"/>
      <c r="WKR44" s="636"/>
      <c r="WKS44" s="636"/>
      <c r="WKT44" s="636"/>
      <c r="WKU44" s="636"/>
      <c r="WKV44" s="636"/>
      <c r="WKW44" s="636"/>
      <c r="WKX44" s="636"/>
      <c r="WKY44" s="636"/>
      <c r="WKZ44" s="636"/>
      <c r="WLA44" s="636"/>
      <c r="WLB44" s="636"/>
      <c r="WLC44" s="636"/>
      <c r="WLD44" s="636"/>
      <c r="WLE44" s="636"/>
      <c r="WLF44" s="636"/>
      <c r="WLG44" s="636"/>
      <c r="WLH44" s="636"/>
      <c r="WLI44" s="636"/>
      <c r="WLJ44" s="636"/>
      <c r="WLK44" s="636"/>
      <c r="WLL44" s="636"/>
      <c r="WLM44" s="636"/>
      <c r="WLN44" s="636"/>
      <c r="WLO44" s="636"/>
      <c r="WLP44" s="636"/>
      <c r="WLQ44" s="636"/>
      <c r="WLR44" s="636"/>
      <c r="WLS44" s="636"/>
      <c r="WLT44" s="636"/>
      <c r="WLU44" s="636"/>
      <c r="WLV44" s="636"/>
      <c r="WLW44" s="636"/>
      <c r="WLX44" s="636"/>
      <c r="WLY44" s="636"/>
      <c r="WLZ44" s="636"/>
      <c r="WMA44" s="636"/>
      <c r="WMB44" s="636"/>
      <c r="WMC44" s="636"/>
      <c r="WMD44" s="636"/>
      <c r="WME44" s="636"/>
      <c r="WMF44" s="636"/>
      <c r="WMG44" s="636"/>
      <c r="WMH44" s="636"/>
      <c r="WMI44" s="636"/>
      <c r="WMJ44" s="636"/>
      <c r="WMK44" s="636"/>
      <c r="WML44" s="636"/>
      <c r="WMM44" s="636"/>
      <c r="WMN44" s="636"/>
      <c r="WMO44" s="636"/>
      <c r="WMP44" s="636"/>
      <c r="WMQ44" s="636"/>
      <c r="WMR44" s="636"/>
      <c r="WMS44" s="636"/>
      <c r="WMT44" s="636"/>
      <c r="WMU44" s="636"/>
      <c r="WMV44" s="636"/>
      <c r="WMW44" s="636"/>
      <c r="WMX44" s="636"/>
      <c r="WMY44" s="636"/>
      <c r="WMZ44" s="636"/>
      <c r="WNA44" s="636"/>
      <c r="WNB44" s="636"/>
      <c r="WNC44" s="636"/>
      <c r="WND44" s="636"/>
      <c r="WNE44" s="636"/>
      <c r="WNF44" s="636"/>
      <c r="WNG44" s="636"/>
      <c r="WNH44" s="636"/>
      <c r="WNI44" s="636"/>
      <c r="WNJ44" s="636"/>
      <c r="WNK44" s="636"/>
      <c r="WNL44" s="636"/>
      <c r="WNM44" s="636"/>
      <c r="WNN44" s="636"/>
      <c r="WNO44" s="636"/>
      <c r="WNP44" s="636"/>
      <c r="WNQ44" s="636"/>
      <c r="WNR44" s="636"/>
      <c r="WNS44" s="636"/>
      <c r="WNT44" s="636"/>
      <c r="WNU44" s="636"/>
      <c r="WNV44" s="636"/>
      <c r="WNW44" s="636"/>
      <c r="WNX44" s="636"/>
      <c r="WNY44" s="636"/>
      <c r="WNZ44" s="636"/>
      <c r="WOA44" s="636"/>
      <c r="WOB44" s="636"/>
      <c r="WOC44" s="636"/>
      <c r="WOD44" s="636"/>
      <c r="WOE44" s="636"/>
      <c r="WOF44" s="636"/>
      <c r="WOG44" s="636"/>
      <c r="WOH44" s="636"/>
      <c r="WOI44" s="636"/>
      <c r="WOJ44" s="636"/>
      <c r="WOK44" s="636"/>
      <c r="WOL44" s="636"/>
      <c r="WOM44" s="636"/>
      <c r="WON44" s="636"/>
      <c r="WOO44" s="636"/>
      <c r="WOP44" s="636"/>
      <c r="WOQ44" s="636"/>
      <c r="WOR44" s="636"/>
      <c r="WOS44" s="636"/>
      <c r="WOT44" s="636"/>
      <c r="WOU44" s="636"/>
      <c r="WOV44" s="636"/>
      <c r="WOW44" s="636"/>
      <c r="WOX44" s="636"/>
      <c r="WOY44" s="636"/>
      <c r="WOZ44" s="636"/>
      <c r="WPA44" s="636"/>
      <c r="WPB44" s="636"/>
      <c r="WPC44" s="636"/>
      <c r="WPD44" s="636"/>
      <c r="WPE44" s="636"/>
      <c r="WPF44" s="636"/>
      <c r="WPG44" s="636"/>
      <c r="WPH44" s="636"/>
      <c r="WPI44" s="636"/>
      <c r="WPJ44" s="636"/>
      <c r="WPK44" s="636"/>
      <c r="WPL44" s="636"/>
      <c r="WPM44" s="636"/>
      <c r="WPN44" s="636"/>
      <c r="WPO44" s="636"/>
      <c r="WPP44" s="636"/>
      <c r="WPQ44" s="636"/>
      <c r="WPR44" s="636"/>
      <c r="WPS44" s="636"/>
      <c r="WPT44" s="636"/>
      <c r="WPU44" s="636"/>
      <c r="WPV44" s="636"/>
      <c r="WPW44" s="636"/>
      <c r="WPX44" s="636"/>
      <c r="WPY44" s="636"/>
      <c r="WPZ44" s="636"/>
      <c r="WQA44" s="636"/>
      <c r="WQB44" s="636"/>
      <c r="WQC44" s="636"/>
      <c r="WQD44" s="636"/>
      <c r="WQE44" s="636"/>
      <c r="WQF44" s="636"/>
      <c r="WQG44" s="636"/>
      <c r="WQH44" s="636"/>
      <c r="WQI44" s="636"/>
      <c r="WQJ44" s="636"/>
      <c r="WQK44" s="636"/>
      <c r="WQL44" s="636"/>
      <c r="WQM44" s="636"/>
      <c r="WQN44" s="636"/>
      <c r="WQO44" s="636"/>
      <c r="WQP44" s="636"/>
      <c r="WQQ44" s="636"/>
      <c r="WQR44" s="636"/>
      <c r="WQS44" s="636"/>
      <c r="WQT44" s="636"/>
      <c r="WQU44" s="636"/>
      <c r="WQV44" s="636"/>
      <c r="WQW44" s="636"/>
      <c r="WQX44" s="636"/>
      <c r="WQY44" s="636"/>
      <c r="WQZ44" s="636"/>
      <c r="WRA44" s="636"/>
      <c r="WRB44" s="636"/>
      <c r="WRC44" s="636"/>
      <c r="WRD44" s="636"/>
      <c r="WRE44" s="636"/>
      <c r="WRF44" s="636"/>
      <c r="WRG44" s="636"/>
      <c r="WRH44" s="636"/>
      <c r="WRI44" s="636"/>
      <c r="WRJ44" s="636"/>
      <c r="WRK44" s="636"/>
      <c r="WRL44" s="636"/>
      <c r="WRM44" s="636"/>
      <c r="WRN44" s="636"/>
      <c r="WRO44" s="636"/>
      <c r="WRP44" s="636"/>
      <c r="WRQ44" s="636"/>
      <c r="WRR44" s="636"/>
      <c r="WRS44" s="636"/>
      <c r="WRT44" s="636"/>
      <c r="WRU44" s="636"/>
      <c r="WRV44" s="636"/>
      <c r="WRW44" s="636"/>
      <c r="WRX44" s="636"/>
      <c r="WRY44" s="636"/>
      <c r="WRZ44" s="636"/>
      <c r="WSA44" s="636"/>
      <c r="WSB44" s="636"/>
      <c r="WSC44" s="636"/>
      <c r="WSD44" s="636"/>
      <c r="WSE44" s="636"/>
      <c r="WSF44" s="636"/>
      <c r="WSG44" s="636"/>
      <c r="WSH44" s="636"/>
      <c r="WSI44" s="636"/>
      <c r="WSJ44" s="636"/>
      <c r="WSK44" s="636"/>
      <c r="WSL44" s="636"/>
      <c r="WSM44" s="636"/>
      <c r="WSN44" s="636"/>
      <c r="WSO44" s="636"/>
      <c r="WSP44" s="636"/>
      <c r="WSQ44" s="636"/>
      <c r="WSR44" s="636"/>
      <c r="WSS44" s="636"/>
      <c r="WST44" s="636"/>
      <c r="WSU44" s="636"/>
      <c r="WSV44" s="636"/>
      <c r="WSW44" s="636"/>
      <c r="WSX44" s="636"/>
      <c r="WSY44" s="636"/>
      <c r="WSZ44" s="636"/>
      <c r="WTA44" s="636"/>
      <c r="WTB44" s="636"/>
      <c r="WTC44" s="636"/>
      <c r="WTD44" s="636"/>
      <c r="WTE44" s="636"/>
      <c r="WTF44" s="636"/>
      <c r="WTG44" s="636"/>
      <c r="WTH44" s="636"/>
      <c r="WTI44" s="636"/>
      <c r="WTJ44" s="636"/>
      <c r="WTK44" s="636"/>
      <c r="WTL44" s="636"/>
      <c r="WTM44" s="636"/>
      <c r="WTN44" s="636"/>
      <c r="WTO44" s="636"/>
      <c r="WTP44" s="636"/>
      <c r="WTQ44" s="636"/>
      <c r="WTR44" s="636"/>
      <c r="WTS44" s="636"/>
      <c r="WTT44" s="636"/>
      <c r="WTU44" s="636"/>
      <c r="WTV44" s="636"/>
      <c r="WTW44" s="636"/>
      <c r="WTX44" s="636"/>
      <c r="WTY44" s="636"/>
      <c r="WTZ44" s="636"/>
      <c r="WUA44" s="636"/>
      <c r="WUB44" s="636"/>
      <c r="WUC44" s="636"/>
      <c r="WUD44" s="636"/>
      <c r="WUE44" s="636"/>
      <c r="WUF44" s="636"/>
      <c r="WUG44" s="636"/>
      <c r="WUH44" s="636"/>
      <c r="WUI44" s="636"/>
      <c r="WUJ44" s="636"/>
      <c r="WUK44" s="636"/>
      <c r="WUL44" s="636"/>
      <c r="WUM44" s="636"/>
      <c r="WUN44" s="636"/>
      <c r="WUO44" s="636"/>
      <c r="WUP44" s="636"/>
      <c r="WUQ44" s="636"/>
      <c r="WUR44" s="636"/>
      <c r="WUS44" s="636"/>
      <c r="WUT44" s="636"/>
      <c r="WUU44" s="636"/>
      <c r="WUV44" s="636"/>
      <c r="WUW44" s="636"/>
      <c r="WUX44" s="636"/>
      <c r="WUY44" s="636"/>
      <c r="WUZ44" s="636"/>
      <c r="WVA44" s="636"/>
      <c r="WVB44" s="636"/>
      <c r="WVC44" s="636"/>
      <c r="WVD44" s="636"/>
      <c r="WVE44" s="636"/>
      <c r="WVF44" s="636"/>
      <c r="WVG44" s="636"/>
      <c r="WVH44" s="636"/>
      <c r="WVI44" s="636"/>
      <c r="WVJ44" s="636"/>
      <c r="WVK44" s="636"/>
      <c r="WVL44" s="636"/>
      <c r="WVM44" s="636"/>
      <c r="WVN44" s="636"/>
      <c r="WVO44" s="636"/>
      <c r="WVP44" s="636"/>
      <c r="WVQ44" s="636"/>
      <c r="WVR44" s="636"/>
      <c r="WVS44" s="636"/>
      <c r="WVT44" s="636"/>
      <c r="WVU44" s="636"/>
      <c r="WVV44" s="636"/>
      <c r="WVW44" s="636"/>
      <c r="WVX44" s="636"/>
      <c r="WVY44" s="636"/>
      <c r="WVZ44" s="636"/>
      <c r="WWA44" s="636"/>
      <c r="WWB44" s="636"/>
      <c r="WWC44" s="636"/>
      <c r="WWD44" s="636"/>
      <c r="WWE44" s="636"/>
      <c r="WWF44" s="636"/>
      <c r="WWG44" s="636"/>
      <c r="WWH44" s="636"/>
      <c r="WWI44" s="636"/>
      <c r="WWJ44" s="636"/>
      <c r="WWK44" s="636"/>
      <c r="WWL44" s="636"/>
      <c r="WWM44" s="636"/>
      <c r="WWN44" s="636"/>
      <c r="WWO44" s="636"/>
      <c r="WWP44" s="636"/>
      <c r="WWQ44" s="636"/>
      <c r="WWR44" s="636"/>
      <c r="WWS44" s="636"/>
      <c r="WWT44" s="636"/>
      <c r="WWU44" s="636"/>
      <c r="WWV44" s="636"/>
      <c r="WWW44" s="636"/>
      <c r="WWX44" s="636"/>
      <c r="WWY44" s="636"/>
      <c r="WWZ44" s="636"/>
      <c r="WXA44" s="636"/>
      <c r="WXB44" s="636"/>
      <c r="WXC44" s="636"/>
      <c r="WXD44" s="636"/>
      <c r="WXE44" s="636"/>
      <c r="WXF44" s="636"/>
      <c r="WXG44" s="636"/>
      <c r="WXH44" s="636"/>
      <c r="WXI44" s="636"/>
      <c r="WXJ44" s="636"/>
      <c r="WXK44" s="636"/>
      <c r="WXL44" s="636"/>
      <c r="WXM44" s="636"/>
      <c r="WXN44" s="636"/>
      <c r="WXO44" s="636"/>
      <c r="WXP44" s="636"/>
      <c r="WXQ44" s="636"/>
      <c r="WXR44" s="636"/>
      <c r="WXS44" s="636"/>
      <c r="WXT44" s="636"/>
      <c r="WXU44" s="636"/>
      <c r="WXV44" s="636"/>
      <c r="WXW44" s="636"/>
      <c r="WXX44" s="636"/>
      <c r="WXY44" s="636"/>
      <c r="WXZ44" s="636"/>
      <c r="WYA44" s="636"/>
      <c r="WYB44" s="636"/>
      <c r="WYC44" s="636"/>
      <c r="WYD44" s="636"/>
      <c r="WYE44" s="636"/>
      <c r="WYF44" s="636"/>
      <c r="WYG44" s="636"/>
      <c r="WYH44" s="636"/>
      <c r="WYI44" s="636"/>
      <c r="WYJ44" s="636"/>
      <c r="WYK44" s="636"/>
      <c r="WYL44" s="636"/>
      <c r="WYM44" s="636"/>
      <c r="WYN44" s="636"/>
      <c r="WYO44" s="636"/>
      <c r="WYP44" s="636"/>
      <c r="WYQ44" s="636"/>
      <c r="WYR44" s="636"/>
      <c r="WYS44" s="636"/>
      <c r="WYT44" s="636"/>
      <c r="WYU44" s="636"/>
      <c r="WYV44" s="636"/>
      <c r="WYW44" s="636"/>
      <c r="WYX44" s="636"/>
      <c r="WYY44" s="636"/>
      <c r="WYZ44" s="636"/>
      <c r="WZA44" s="636"/>
      <c r="WZB44" s="636"/>
      <c r="WZC44" s="636"/>
      <c r="WZD44" s="636"/>
      <c r="WZE44" s="636"/>
      <c r="WZF44" s="636"/>
      <c r="WZG44" s="636"/>
      <c r="WZH44" s="636"/>
      <c r="WZI44" s="636"/>
      <c r="WZJ44" s="636"/>
      <c r="WZK44" s="636"/>
      <c r="WZL44" s="636"/>
      <c r="WZM44" s="636"/>
      <c r="WZN44" s="636"/>
      <c r="WZO44" s="636"/>
      <c r="WZP44" s="636"/>
      <c r="WZQ44" s="636"/>
      <c r="WZR44" s="636"/>
    </row>
    <row r="45" spans="1:16242" s="638" customFormat="1">
      <c r="A45" s="584"/>
      <c r="B45" s="585"/>
      <c r="C45" s="819"/>
      <c r="D45" s="585" t="s">
        <v>940</v>
      </c>
      <c r="E45" s="622"/>
      <c r="F45" s="623"/>
      <c r="G45" s="588" t="str">
        <f>IF(Metrics!G$11="Fri",
IF(SUM(Metrics!K$37:CV$37)&gt;0,INDEX(Metrics!K$12:CV$12,1,MATCH(1,Metrics!K$37:CV$37,0)),"Outside 92 days"),
IF(Metrics!G$11="Sat",
IF(SUM(Metrics!J$37:CV$37)&gt;0,INDEX(Metrics!J$12:CV$12,1,MATCH(1,Metrics!J$37:CV$37,0)),"Outside 92 days"),
IF(SUM(Metrics!I$37:CV$37)&gt;0,INDEX(Metrics!I$12:CV$12,1,MATCH(1,Metrics!I$37:CV$37,0)),"Outside 92 days")))</f>
        <v>Outside 92 days</v>
      </c>
      <c r="H45" s="624">
        <f>IF(Metrics!H30&gt;=0,0,1)</f>
        <v>0</v>
      </c>
      <c r="I45" s="624">
        <f>IF(Metrics!I30&gt;=0,0,1)</f>
        <v>0</v>
      </c>
      <c r="J45" s="624">
        <f>IF(Metrics!J30&gt;=0,0,1)</f>
        <v>0</v>
      </c>
      <c r="K45" s="624">
        <f>IF(Metrics!K30&gt;=0,0,1)</f>
        <v>0</v>
      </c>
      <c r="L45" s="624">
        <f>IF(Metrics!L30&gt;=0,0,1)</f>
        <v>0</v>
      </c>
      <c r="M45" s="624">
        <f>IF(Metrics!M30&gt;=0,0,1)</f>
        <v>0</v>
      </c>
      <c r="N45" s="624">
        <f>IF(Metrics!N30&gt;=0,0,1)</f>
        <v>0</v>
      </c>
      <c r="O45" s="624">
        <f>IF(Metrics!O30&gt;=0,0,1)</f>
        <v>0</v>
      </c>
      <c r="P45" s="624">
        <f>IF(Metrics!P30&gt;=0,0,1)</f>
        <v>0</v>
      </c>
      <c r="Q45" s="624">
        <f>IF(Metrics!Q30&gt;=0,0,1)</f>
        <v>0</v>
      </c>
      <c r="R45" s="624">
        <f>IF(Metrics!R30&gt;=0,0,1)</f>
        <v>0</v>
      </c>
      <c r="S45" s="624">
        <f>IF(Metrics!S30&gt;=0,0,1)</f>
        <v>0</v>
      </c>
      <c r="T45" s="624">
        <f>IF(Metrics!T30&gt;=0,0,1)</f>
        <v>0</v>
      </c>
      <c r="U45" s="624">
        <f>IF(Metrics!U30&gt;=0,0,1)</f>
        <v>0</v>
      </c>
      <c r="V45" s="624">
        <f>IF(Metrics!V30&gt;=0,0,1)</f>
        <v>0</v>
      </c>
      <c r="W45" s="624">
        <f>IF(Metrics!W30&gt;=0,0,1)</f>
        <v>0</v>
      </c>
      <c r="X45" s="624">
        <f>IF(Metrics!X30&gt;=0,0,1)</f>
        <v>0</v>
      </c>
      <c r="Y45" s="624">
        <f>IF(Metrics!Y30&gt;=0,0,1)</f>
        <v>0</v>
      </c>
      <c r="Z45" s="624">
        <f>IF(Metrics!Z30&gt;=0,0,1)</f>
        <v>0</v>
      </c>
      <c r="AA45" s="624">
        <f>IF(Metrics!AA30&gt;=0,0,1)</f>
        <v>0</v>
      </c>
      <c r="AB45" s="624">
        <f>IF(Metrics!AB30&gt;=0,0,1)</f>
        <v>0</v>
      </c>
      <c r="AC45" s="624">
        <f>IF(Metrics!AC30&gt;=0,0,1)</f>
        <v>0</v>
      </c>
      <c r="AD45" s="624">
        <f>IF(Metrics!AD30&gt;=0,0,1)</f>
        <v>0</v>
      </c>
      <c r="AE45" s="624">
        <f>IF(Metrics!AE30&gt;=0,0,1)</f>
        <v>0</v>
      </c>
      <c r="AF45" s="624">
        <f>IF(Metrics!AF30&gt;=0,0,1)</f>
        <v>0</v>
      </c>
      <c r="AG45" s="624">
        <f>IF(Metrics!AG30&gt;=0,0,1)</f>
        <v>0</v>
      </c>
      <c r="AH45" s="624">
        <f>IF(Metrics!AH30&gt;=0,0,1)</f>
        <v>0</v>
      </c>
      <c r="AI45" s="624">
        <f>IF(Metrics!AI30&gt;=0,0,1)</f>
        <v>0</v>
      </c>
      <c r="AJ45" s="624">
        <f>IF(Metrics!AJ30&gt;=0,0,1)</f>
        <v>0</v>
      </c>
      <c r="AK45" s="624">
        <f>IF(Metrics!AK30&gt;=0,0,1)</f>
        <v>0</v>
      </c>
      <c r="AL45" s="624">
        <f>IF(Metrics!AL30&gt;=0,0,1)</f>
        <v>0</v>
      </c>
      <c r="AM45" s="624">
        <f>IF(Metrics!AM30&gt;=0,0,1)</f>
        <v>0</v>
      </c>
      <c r="AN45" s="624">
        <f>IF(Metrics!AN30&gt;=0,0,1)</f>
        <v>0</v>
      </c>
      <c r="AO45" s="624">
        <f>IF(Metrics!AO30&gt;=0,0,1)</f>
        <v>0</v>
      </c>
      <c r="AP45" s="624">
        <f>IF(Metrics!AP30&gt;=0,0,1)</f>
        <v>0</v>
      </c>
      <c r="AQ45" s="624">
        <f>IF(Metrics!AQ30&gt;=0,0,1)</f>
        <v>0</v>
      </c>
      <c r="AR45" s="624">
        <f>IF(Metrics!AR30&gt;=0,0,1)</f>
        <v>0</v>
      </c>
      <c r="AS45" s="624">
        <f>IF(Metrics!AS30&gt;=0,0,1)</f>
        <v>0</v>
      </c>
      <c r="AT45" s="624">
        <f>IF(Metrics!AT30&gt;=0,0,1)</f>
        <v>0</v>
      </c>
      <c r="AU45" s="624">
        <f>IF(Metrics!AU30&gt;=0,0,1)</f>
        <v>0</v>
      </c>
      <c r="AV45" s="624">
        <f>IF(Metrics!AV30&gt;=0,0,1)</f>
        <v>0</v>
      </c>
      <c r="AW45" s="624">
        <f>IF(Metrics!AW30&gt;=0,0,1)</f>
        <v>0</v>
      </c>
      <c r="AX45" s="624">
        <f>IF(Metrics!AX30&gt;=0,0,1)</f>
        <v>0</v>
      </c>
      <c r="AY45" s="624">
        <f>IF(Metrics!AY30&gt;=0,0,1)</f>
        <v>0</v>
      </c>
      <c r="AZ45" s="624">
        <f>IF(Metrics!AZ30&gt;=0,0,1)</f>
        <v>0</v>
      </c>
      <c r="BA45" s="624">
        <f>IF(Metrics!BA30&gt;=0,0,1)</f>
        <v>0</v>
      </c>
      <c r="BB45" s="624">
        <f>IF(Metrics!BB30&gt;=0,0,1)</f>
        <v>0</v>
      </c>
      <c r="BC45" s="624">
        <f>IF(Metrics!BC30&gt;=0,0,1)</f>
        <v>0</v>
      </c>
      <c r="BD45" s="624">
        <f>IF(Metrics!BD30&gt;=0,0,1)</f>
        <v>0</v>
      </c>
      <c r="BE45" s="624">
        <f>IF(Metrics!BE30&gt;=0,0,1)</f>
        <v>0</v>
      </c>
      <c r="BF45" s="624">
        <f>IF(Metrics!BF30&gt;=0,0,1)</f>
        <v>0</v>
      </c>
      <c r="BG45" s="624">
        <f>IF(Metrics!BG30&gt;=0,0,1)</f>
        <v>0</v>
      </c>
      <c r="BH45" s="624">
        <f>IF(Metrics!BH30&gt;=0,0,1)</f>
        <v>0</v>
      </c>
      <c r="BI45" s="624">
        <f>IF(Metrics!BI30&gt;=0,0,1)</f>
        <v>0</v>
      </c>
      <c r="BJ45" s="624">
        <f>IF(Metrics!BJ30&gt;=0,0,1)</f>
        <v>0</v>
      </c>
      <c r="BK45" s="624">
        <f>IF(Metrics!BK30&gt;=0,0,1)</f>
        <v>0</v>
      </c>
      <c r="BL45" s="624">
        <f>IF(Metrics!BL30&gt;=0,0,1)</f>
        <v>0</v>
      </c>
      <c r="BM45" s="624">
        <f>IF(Metrics!BM30&gt;=0,0,1)</f>
        <v>0</v>
      </c>
      <c r="BN45" s="624">
        <f>IF(Metrics!BN30&gt;=0,0,1)</f>
        <v>0</v>
      </c>
      <c r="BO45" s="624">
        <f>IF(Metrics!BO30&gt;=0,0,1)</f>
        <v>0</v>
      </c>
      <c r="BP45" s="624">
        <f>IF(Metrics!BP30&gt;=0,0,1)</f>
        <v>0</v>
      </c>
      <c r="BQ45" s="624">
        <f>IF(Metrics!BQ30&gt;=0,0,1)</f>
        <v>0</v>
      </c>
      <c r="BR45" s="624">
        <f>IF(Metrics!BR30&gt;=0,0,1)</f>
        <v>0</v>
      </c>
      <c r="BS45" s="624">
        <f>IF(Metrics!BS30&gt;=0,0,1)</f>
        <v>0</v>
      </c>
      <c r="BT45" s="624">
        <f>IF(Metrics!BT30&gt;=0,0,1)</f>
        <v>0</v>
      </c>
      <c r="BU45" s="624">
        <f>IF(Metrics!BU30&gt;=0,0,1)</f>
        <v>0</v>
      </c>
      <c r="BV45" s="624">
        <f>IF(Metrics!BV30&gt;=0,0,1)</f>
        <v>0</v>
      </c>
      <c r="BW45" s="624">
        <f>IF(Metrics!BW30&gt;=0,0,1)</f>
        <v>0</v>
      </c>
      <c r="BX45" s="624">
        <f>IF(Metrics!BX30&gt;=0,0,1)</f>
        <v>0</v>
      </c>
      <c r="BY45" s="624">
        <f>IF(Metrics!BY30&gt;=0,0,1)</f>
        <v>0</v>
      </c>
      <c r="BZ45" s="624">
        <f>IF(Metrics!BZ30&gt;=0,0,1)</f>
        <v>0</v>
      </c>
      <c r="CA45" s="624">
        <f>IF(Metrics!CA30&gt;=0,0,1)</f>
        <v>0</v>
      </c>
      <c r="CB45" s="624">
        <f>IF(Metrics!CB30&gt;=0,0,1)</f>
        <v>0</v>
      </c>
      <c r="CC45" s="624">
        <f>IF(Metrics!CC30&gt;=0,0,1)</f>
        <v>0</v>
      </c>
      <c r="CD45" s="624">
        <f>IF(Metrics!CD30&gt;=0,0,1)</f>
        <v>0</v>
      </c>
      <c r="CE45" s="624">
        <f>IF(Metrics!CE30&gt;=0,0,1)</f>
        <v>0</v>
      </c>
      <c r="CF45" s="624">
        <f>IF(Metrics!CF30&gt;=0,0,1)</f>
        <v>0</v>
      </c>
      <c r="CG45" s="624">
        <f>IF(Metrics!CG30&gt;=0,0,1)</f>
        <v>0</v>
      </c>
      <c r="CH45" s="624">
        <f>IF(Metrics!CH30&gt;=0,0,1)</f>
        <v>0</v>
      </c>
      <c r="CI45" s="624">
        <f>IF(Metrics!CI30&gt;=0,0,1)</f>
        <v>0</v>
      </c>
      <c r="CJ45" s="624">
        <f>IF(Metrics!CJ30&gt;=0,0,1)</f>
        <v>0</v>
      </c>
      <c r="CK45" s="624">
        <f>IF(Metrics!CK30&gt;=0,0,1)</f>
        <v>0</v>
      </c>
      <c r="CL45" s="624">
        <f>IF(Metrics!CL30&gt;=0,0,1)</f>
        <v>0</v>
      </c>
      <c r="CM45" s="624">
        <f>IF(Metrics!CM30&gt;=0,0,1)</f>
        <v>0</v>
      </c>
      <c r="CN45" s="624">
        <f>IF(Metrics!CN30&gt;=0,0,1)</f>
        <v>0</v>
      </c>
      <c r="CO45" s="624">
        <f>IF(Metrics!CO30&gt;=0,0,1)</f>
        <v>0</v>
      </c>
      <c r="CP45" s="624">
        <f>IF(Metrics!CP30&gt;=0,0,1)</f>
        <v>0</v>
      </c>
      <c r="CQ45" s="624">
        <f>IF(Metrics!CQ30&gt;=0,0,1)</f>
        <v>0</v>
      </c>
      <c r="CR45" s="624">
        <f>IF(Metrics!CR30&gt;=0,0,1)</f>
        <v>0</v>
      </c>
      <c r="CS45" s="624">
        <f>IF(Metrics!CS30&gt;=0,0,1)</f>
        <v>0</v>
      </c>
      <c r="CT45" s="624">
        <f>IF(Metrics!CT30&gt;=0,0,1)</f>
        <v>0</v>
      </c>
      <c r="CU45" s="624">
        <f>IF(Metrics!CU30&gt;=0,0,1)</f>
        <v>0</v>
      </c>
      <c r="CV45" s="624">
        <f>IF(Metrics!CV30&gt;=0,0,1)</f>
        <v>0</v>
      </c>
      <c r="CW45" s="602"/>
      <c r="CX45" s="602"/>
      <c r="CY45" s="602"/>
      <c r="CZ45" s="602"/>
      <c r="DA45" s="602"/>
      <c r="DB45" s="602"/>
      <c r="DC45" s="602"/>
      <c r="DD45" s="602"/>
      <c r="DE45" s="602"/>
      <c r="DF45" s="602"/>
      <c r="DG45" s="602"/>
      <c r="DH45" s="602"/>
      <c r="DI45" s="602"/>
      <c r="DJ45" s="602"/>
      <c r="DK45" s="636"/>
      <c r="DL45" s="636"/>
      <c r="DM45" s="636"/>
      <c r="DN45" s="636"/>
      <c r="DO45" s="636"/>
      <c r="DP45" s="636"/>
      <c r="DQ45" s="636"/>
      <c r="DR45" s="636"/>
      <c r="DS45" s="636"/>
      <c r="DT45" s="636"/>
      <c r="DU45" s="636"/>
      <c r="DV45" s="636"/>
      <c r="DW45" s="636"/>
      <c r="DX45" s="636"/>
      <c r="DY45" s="636"/>
      <c r="DZ45" s="636"/>
      <c r="EA45" s="636"/>
      <c r="EB45" s="636"/>
      <c r="EC45" s="636"/>
      <c r="ED45" s="636"/>
      <c r="EE45" s="636"/>
      <c r="EF45" s="636"/>
      <c r="EG45" s="636"/>
      <c r="EH45" s="636"/>
      <c r="EI45" s="636"/>
      <c r="EJ45" s="636"/>
      <c r="EK45" s="636"/>
      <c r="EL45" s="636"/>
      <c r="EM45" s="636"/>
      <c r="EN45" s="636"/>
      <c r="EO45" s="636"/>
      <c r="EP45" s="636"/>
      <c r="EQ45" s="636"/>
      <c r="ER45" s="636"/>
      <c r="ES45" s="636"/>
      <c r="ET45" s="636"/>
      <c r="EU45" s="636"/>
      <c r="EV45" s="636"/>
      <c r="EW45" s="636"/>
      <c r="EX45" s="636"/>
      <c r="EY45" s="636"/>
      <c r="EZ45" s="636"/>
      <c r="FA45" s="636"/>
      <c r="FB45" s="636"/>
      <c r="FC45" s="636"/>
      <c r="FD45" s="636"/>
      <c r="FE45" s="636"/>
      <c r="FF45" s="636"/>
      <c r="FG45" s="636"/>
      <c r="FH45" s="636"/>
      <c r="FI45" s="636"/>
      <c r="FJ45" s="636"/>
      <c r="FK45" s="636"/>
      <c r="FL45" s="636"/>
      <c r="FM45" s="636"/>
      <c r="FN45" s="636"/>
      <c r="FO45" s="636"/>
      <c r="FP45" s="636"/>
      <c r="FQ45" s="636"/>
      <c r="FR45" s="636"/>
      <c r="FS45" s="636"/>
      <c r="FT45" s="636"/>
      <c r="FU45" s="636"/>
      <c r="FV45" s="636"/>
      <c r="FW45" s="636"/>
      <c r="FX45" s="636"/>
      <c r="FY45" s="636"/>
      <c r="FZ45" s="636"/>
      <c r="GA45" s="636"/>
      <c r="GB45" s="636"/>
      <c r="GC45" s="636"/>
      <c r="GD45" s="636"/>
      <c r="GE45" s="636"/>
      <c r="GF45" s="636"/>
      <c r="GG45" s="636"/>
      <c r="GH45" s="636"/>
      <c r="GI45" s="636"/>
      <c r="GJ45" s="636"/>
      <c r="GK45" s="636"/>
      <c r="GL45" s="636"/>
      <c r="GM45" s="636"/>
      <c r="GN45" s="636"/>
      <c r="GO45" s="636"/>
      <c r="GP45" s="636"/>
      <c r="GQ45" s="636"/>
      <c r="GR45" s="636"/>
      <c r="GS45" s="636"/>
      <c r="GT45" s="636"/>
      <c r="GU45" s="636"/>
      <c r="GV45" s="636"/>
      <c r="GW45" s="636"/>
      <c r="GX45" s="636"/>
      <c r="GY45" s="636"/>
      <c r="GZ45" s="636"/>
      <c r="HA45" s="636"/>
      <c r="HB45" s="636"/>
      <c r="HC45" s="636"/>
      <c r="HD45" s="636"/>
      <c r="HE45" s="636"/>
      <c r="HF45" s="636"/>
      <c r="HG45" s="636"/>
      <c r="HH45" s="636"/>
      <c r="HI45" s="636"/>
      <c r="HJ45" s="636"/>
      <c r="HK45" s="636"/>
      <c r="HL45" s="636"/>
      <c r="HM45" s="636"/>
      <c r="HN45" s="636"/>
      <c r="HO45" s="636"/>
      <c r="HP45" s="636"/>
      <c r="HQ45" s="636"/>
      <c r="HR45" s="636"/>
      <c r="HS45" s="636"/>
      <c r="HT45" s="636"/>
      <c r="HU45" s="636"/>
      <c r="HV45" s="636"/>
      <c r="HW45" s="636"/>
      <c r="HX45" s="636"/>
      <c r="HY45" s="636"/>
      <c r="HZ45" s="636"/>
      <c r="IA45" s="636"/>
      <c r="IB45" s="636"/>
      <c r="IC45" s="636"/>
      <c r="ID45" s="636"/>
      <c r="IE45" s="636"/>
      <c r="IF45" s="636"/>
      <c r="IG45" s="636"/>
      <c r="IH45" s="636"/>
      <c r="II45" s="636"/>
      <c r="IJ45" s="636"/>
      <c r="IK45" s="636"/>
      <c r="IL45" s="636"/>
      <c r="IM45" s="636"/>
      <c r="IN45" s="636"/>
      <c r="IO45" s="636"/>
      <c r="IP45" s="636"/>
      <c r="IQ45" s="636"/>
      <c r="IR45" s="636"/>
      <c r="IS45" s="636"/>
      <c r="IT45" s="636"/>
      <c r="IU45" s="636"/>
      <c r="IV45" s="636"/>
      <c r="IW45" s="636"/>
      <c r="IX45" s="636"/>
      <c r="IY45" s="636"/>
      <c r="IZ45" s="636"/>
      <c r="JA45" s="636"/>
      <c r="JB45" s="636"/>
      <c r="JC45" s="636"/>
      <c r="JD45" s="636"/>
      <c r="JE45" s="636"/>
      <c r="JF45" s="636"/>
      <c r="JG45" s="636"/>
      <c r="JH45" s="636"/>
      <c r="JI45" s="636"/>
      <c r="JJ45" s="636"/>
      <c r="JK45" s="636"/>
      <c r="JL45" s="636"/>
      <c r="JM45" s="636"/>
      <c r="JN45" s="636"/>
      <c r="JO45" s="636"/>
      <c r="JP45" s="636"/>
      <c r="JQ45" s="636"/>
      <c r="JR45" s="636"/>
      <c r="JS45" s="636"/>
      <c r="JT45" s="636"/>
      <c r="JU45" s="636"/>
      <c r="JV45" s="636"/>
      <c r="JW45" s="636"/>
      <c r="JX45" s="636"/>
      <c r="JY45" s="636"/>
      <c r="JZ45" s="636"/>
      <c r="KA45" s="636"/>
      <c r="KB45" s="636"/>
      <c r="KC45" s="636"/>
      <c r="KD45" s="636"/>
      <c r="KE45" s="636"/>
      <c r="KF45" s="636"/>
      <c r="KG45" s="636"/>
      <c r="KH45" s="636"/>
      <c r="KI45" s="636"/>
      <c r="KJ45" s="636"/>
      <c r="KK45" s="636"/>
      <c r="KL45" s="636"/>
      <c r="KM45" s="636"/>
      <c r="KN45" s="636"/>
      <c r="KO45" s="636"/>
      <c r="KP45" s="636"/>
      <c r="KQ45" s="636"/>
      <c r="KR45" s="636"/>
      <c r="KS45" s="636"/>
      <c r="KT45" s="636"/>
      <c r="KU45" s="636"/>
      <c r="KV45" s="636"/>
      <c r="KW45" s="636"/>
      <c r="KX45" s="636"/>
      <c r="KY45" s="636"/>
      <c r="KZ45" s="636"/>
      <c r="LA45" s="636"/>
      <c r="LB45" s="636"/>
      <c r="LC45" s="636"/>
      <c r="LD45" s="636"/>
      <c r="LE45" s="636"/>
      <c r="LF45" s="636"/>
      <c r="LG45" s="636"/>
      <c r="LH45" s="636"/>
      <c r="LI45" s="636"/>
      <c r="LJ45" s="636"/>
      <c r="LK45" s="636"/>
      <c r="LL45" s="636"/>
      <c r="LM45" s="636"/>
      <c r="LN45" s="636"/>
      <c r="LO45" s="636"/>
      <c r="LP45" s="636"/>
      <c r="LQ45" s="636"/>
      <c r="LR45" s="636"/>
      <c r="LS45" s="636"/>
      <c r="LT45" s="636"/>
      <c r="LU45" s="636"/>
      <c r="LV45" s="636"/>
      <c r="LW45" s="636"/>
      <c r="LX45" s="636"/>
      <c r="LY45" s="636"/>
      <c r="LZ45" s="636"/>
      <c r="MA45" s="636"/>
      <c r="MB45" s="636"/>
      <c r="MC45" s="636"/>
      <c r="MD45" s="636"/>
      <c r="ME45" s="636"/>
      <c r="MF45" s="636"/>
      <c r="MG45" s="636"/>
      <c r="MH45" s="636"/>
      <c r="MI45" s="636"/>
      <c r="MJ45" s="636"/>
      <c r="MK45" s="636"/>
      <c r="ML45" s="636"/>
      <c r="MM45" s="636"/>
      <c r="MN45" s="636"/>
      <c r="MO45" s="636"/>
      <c r="MP45" s="636"/>
      <c r="MQ45" s="636"/>
      <c r="MR45" s="636"/>
      <c r="MS45" s="636"/>
      <c r="MT45" s="636"/>
      <c r="MU45" s="636"/>
      <c r="MV45" s="636"/>
      <c r="MW45" s="636"/>
      <c r="MX45" s="636"/>
      <c r="MY45" s="636"/>
      <c r="MZ45" s="636"/>
      <c r="NA45" s="636"/>
      <c r="NB45" s="636"/>
      <c r="NC45" s="636"/>
      <c r="ND45" s="636"/>
      <c r="NE45" s="636"/>
      <c r="NF45" s="636"/>
      <c r="NG45" s="636"/>
      <c r="NH45" s="636"/>
      <c r="NI45" s="636"/>
      <c r="NJ45" s="636"/>
      <c r="NK45" s="636"/>
      <c r="NL45" s="636"/>
      <c r="NM45" s="636"/>
      <c r="NN45" s="636"/>
      <c r="NO45" s="636"/>
      <c r="NP45" s="636"/>
      <c r="NQ45" s="636"/>
      <c r="NR45" s="636"/>
      <c r="NS45" s="636"/>
      <c r="NT45" s="636"/>
      <c r="NU45" s="636"/>
      <c r="NV45" s="636"/>
      <c r="NW45" s="636"/>
      <c r="NX45" s="636"/>
      <c r="NY45" s="636"/>
      <c r="NZ45" s="636"/>
      <c r="OA45" s="636"/>
      <c r="OB45" s="636"/>
      <c r="OC45" s="636"/>
      <c r="OD45" s="636"/>
      <c r="OE45" s="636"/>
      <c r="OF45" s="636"/>
      <c r="OG45" s="636"/>
      <c r="OH45" s="636"/>
      <c r="OI45" s="636"/>
      <c r="OJ45" s="636"/>
      <c r="OK45" s="636"/>
      <c r="OL45" s="636"/>
      <c r="OM45" s="636"/>
      <c r="ON45" s="636"/>
      <c r="OO45" s="636"/>
      <c r="OP45" s="636"/>
      <c r="OQ45" s="636"/>
      <c r="OR45" s="636"/>
      <c r="OS45" s="636"/>
      <c r="OT45" s="636"/>
      <c r="OU45" s="636"/>
      <c r="OV45" s="636"/>
      <c r="OW45" s="636"/>
      <c r="OX45" s="636"/>
      <c r="OY45" s="636"/>
      <c r="OZ45" s="636"/>
      <c r="PA45" s="636"/>
      <c r="PB45" s="636"/>
      <c r="PC45" s="636"/>
      <c r="PD45" s="636"/>
      <c r="PE45" s="636"/>
      <c r="PF45" s="636"/>
      <c r="PG45" s="636"/>
      <c r="PH45" s="636"/>
      <c r="PI45" s="636"/>
      <c r="PJ45" s="636"/>
      <c r="PK45" s="636"/>
      <c r="PL45" s="636"/>
      <c r="PM45" s="636"/>
      <c r="PN45" s="636"/>
      <c r="PO45" s="636"/>
      <c r="PP45" s="636"/>
      <c r="PQ45" s="636"/>
      <c r="PR45" s="636"/>
      <c r="PS45" s="636"/>
      <c r="PT45" s="636"/>
      <c r="PU45" s="636"/>
      <c r="PV45" s="636"/>
      <c r="PW45" s="636"/>
      <c r="PX45" s="636"/>
      <c r="PY45" s="636"/>
      <c r="PZ45" s="636"/>
      <c r="QA45" s="636"/>
      <c r="QB45" s="636"/>
      <c r="QC45" s="636"/>
      <c r="QD45" s="636"/>
      <c r="QE45" s="636"/>
      <c r="QF45" s="636"/>
      <c r="QG45" s="636"/>
      <c r="QH45" s="636"/>
      <c r="QI45" s="636"/>
      <c r="QJ45" s="636"/>
      <c r="QK45" s="636"/>
      <c r="QL45" s="636"/>
      <c r="QM45" s="636"/>
      <c r="QN45" s="636"/>
      <c r="QO45" s="636"/>
      <c r="QP45" s="636"/>
      <c r="QQ45" s="636"/>
      <c r="QR45" s="636"/>
      <c r="QS45" s="636"/>
      <c r="QT45" s="636"/>
      <c r="QU45" s="636"/>
      <c r="QV45" s="636"/>
      <c r="QW45" s="636"/>
      <c r="QX45" s="636"/>
      <c r="QY45" s="636"/>
      <c r="QZ45" s="636"/>
      <c r="RA45" s="636"/>
      <c r="RB45" s="636"/>
      <c r="RC45" s="636"/>
      <c r="RD45" s="636"/>
      <c r="RE45" s="636"/>
      <c r="RF45" s="636"/>
      <c r="RG45" s="636"/>
      <c r="RH45" s="636"/>
      <c r="RI45" s="636"/>
      <c r="RJ45" s="636"/>
      <c r="RK45" s="636"/>
      <c r="RL45" s="636"/>
      <c r="RM45" s="636"/>
      <c r="RN45" s="636"/>
      <c r="RO45" s="636"/>
      <c r="RP45" s="636"/>
      <c r="RQ45" s="636"/>
      <c r="RR45" s="636"/>
      <c r="RS45" s="636"/>
      <c r="RT45" s="636"/>
      <c r="RU45" s="636"/>
      <c r="RV45" s="636"/>
      <c r="RW45" s="636"/>
      <c r="RX45" s="636"/>
      <c r="RY45" s="636"/>
      <c r="RZ45" s="636"/>
      <c r="SA45" s="636"/>
      <c r="SB45" s="636"/>
      <c r="SC45" s="636"/>
      <c r="SD45" s="636"/>
      <c r="SE45" s="636"/>
      <c r="SF45" s="636"/>
      <c r="SG45" s="636"/>
      <c r="SH45" s="636"/>
      <c r="SI45" s="636"/>
      <c r="SJ45" s="636"/>
      <c r="SK45" s="636"/>
      <c r="SL45" s="636"/>
      <c r="SM45" s="636"/>
      <c r="SN45" s="636"/>
      <c r="SO45" s="636"/>
      <c r="SP45" s="636"/>
      <c r="SQ45" s="636"/>
      <c r="SR45" s="636"/>
      <c r="SS45" s="636"/>
      <c r="ST45" s="636"/>
      <c r="SU45" s="636"/>
      <c r="SV45" s="636"/>
      <c r="SW45" s="636"/>
      <c r="SX45" s="636"/>
      <c r="SY45" s="636"/>
      <c r="SZ45" s="636"/>
      <c r="TA45" s="636"/>
      <c r="TB45" s="636"/>
      <c r="TC45" s="636"/>
      <c r="TD45" s="636"/>
      <c r="TE45" s="636"/>
      <c r="TF45" s="636"/>
      <c r="TG45" s="636"/>
      <c r="TH45" s="636"/>
      <c r="TI45" s="636"/>
      <c r="TJ45" s="636"/>
      <c r="TK45" s="636"/>
      <c r="TL45" s="636"/>
      <c r="TM45" s="636"/>
      <c r="TN45" s="636"/>
      <c r="TO45" s="636"/>
      <c r="TP45" s="636"/>
      <c r="TQ45" s="636"/>
      <c r="TR45" s="636"/>
      <c r="TS45" s="636"/>
      <c r="TT45" s="636"/>
      <c r="TU45" s="636"/>
      <c r="TV45" s="636"/>
      <c r="TW45" s="636"/>
      <c r="TX45" s="636"/>
      <c r="TY45" s="636"/>
      <c r="TZ45" s="636"/>
      <c r="UA45" s="636"/>
      <c r="UB45" s="636"/>
      <c r="UC45" s="636"/>
      <c r="UD45" s="636"/>
      <c r="UE45" s="636"/>
      <c r="UF45" s="636"/>
      <c r="UG45" s="636"/>
      <c r="UH45" s="636"/>
      <c r="UI45" s="636"/>
      <c r="UJ45" s="636"/>
      <c r="UK45" s="636"/>
      <c r="UL45" s="636"/>
      <c r="UM45" s="636"/>
      <c r="UN45" s="636"/>
      <c r="UO45" s="636"/>
      <c r="UP45" s="636"/>
      <c r="UQ45" s="636"/>
      <c r="UR45" s="636"/>
      <c r="US45" s="636"/>
      <c r="UT45" s="636"/>
      <c r="UU45" s="636"/>
      <c r="UV45" s="636"/>
      <c r="UW45" s="636"/>
      <c r="UX45" s="636"/>
      <c r="UY45" s="636"/>
      <c r="UZ45" s="636"/>
      <c r="VA45" s="636"/>
      <c r="VB45" s="636"/>
      <c r="VC45" s="636"/>
      <c r="VD45" s="636"/>
      <c r="VE45" s="636"/>
      <c r="VF45" s="636"/>
      <c r="VG45" s="636"/>
      <c r="VH45" s="636"/>
      <c r="VI45" s="636"/>
      <c r="VJ45" s="636"/>
      <c r="VK45" s="636"/>
      <c r="VL45" s="636"/>
      <c r="VM45" s="636"/>
      <c r="VN45" s="636"/>
      <c r="VO45" s="636"/>
      <c r="VP45" s="636"/>
      <c r="VQ45" s="636"/>
      <c r="VR45" s="636"/>
      <c r="VS45" s="636"/>
      <c r="VT45" s="636"/>
      <c r="VU45" s="636"/>
      <c r="VV45" s="636"/>
      <c r="VW45" s="636"/>
      <c r="VX45" s="636"/>
      <c r="VY45" s="636"/>
      <c r="VZ45" s="636"/>
      <c r="WA45" s="636"/>
      <c r="WB45" s="636"/>
      <c r="WC45" s="636"/>
      <c r="WD45" s="636"/>
      <c r="WE45" s="636"/>
      <c r="WF45" s="636"/>
      <c r="WG45" s="636"/>
      <c r="WH45" s="636"/>
      <c r="WI45" s="636"/>
      <c r="WJ45" s="636"/>
      <c r="WK45" s="636"/>
      <c r="WL45" s="636"/>
      <c r="WM45" s="636"/>
      <c r="WN45" s="636"/>
      <c r="WO45" s="636"/>
      <c r="WP45" s="636"/>
      <c r="WQ45" s="636"/>
      <c r="WR45" s="636"/>
      <c r="WS45" s="636"/>
      <c r="WT45" s="636"/>
      <c r="WU45" s="636"/>
      <c r="WV45" s="636"/>
      <c r="WW45" s="636"/>
      <c r="WX45" s="636"/>
      <c r="WY45" s="636"/>
      <c r="WZ45" s="636"/>
      <c r="XA45" s="636"/>
      <c r="XB45" s="636"/>
      <c r="XC45" s="636"/>
      <c r="XD45" s="636"/>
      <c r="XE45" s="636"/>
      <c r="XF45" s="636"/>
      <c r="XG45" s="636"/>
      <c r="XH45" s="636"/>
      <c r="XI45" s="636"/>
      <c r="XJ45" s="636"/>
      <c r="XK45" s="636"/>
      <c r="XL45" s="636"/>
      <c r="XM45" s="636"/>
      <c r="XN45" s="636"/>
      <c r="XO45" s="636"/>
      <c r="XP45" s="636"/>
      <c r="XQ45" s="636"/>
      <c r="XR45" s="636"/>
      <c r="XS45" s="636"/>
      <c r="XT45" s="636"/>
      <c r="XU45" s="636"/>
      <c r="XV45" s="636"/>
      <c r="XW45" s="636"/>
      <c r="XX45" s="636"/>
      <c r="XY45" s="636"/>
      <c r="XZ45" s="636"/>
      <c r="YA45" s="636"/>
      <c r="YB45" s="636"/>
      <c r="YC45" s="636"/>
      <c r="YD45" s="636"/>
      <c r="YE45" s="636"/>
      <c r="YF45" s="636"/>
      <c r="YG45" s="636"/>
      <c r="YH45" s="636"/>
      <c r="YI45" s="636"/>
      <c r="YJ45" s="636"/>
      <c r="YK45" s="636"/>
      <c r="YL45" s="636"/>
      <c r="YM45" s="636"/>
      <c r="YN45" s="636"/>
      <c r="YO45" s="636"/>
      <c r="YP45" s="636"/>
      <c r="YQ45" s="636"/>
      <c r="YR45" s="636"/>
      <c r="YS45" s="636"/>
      <c r="YT45" s="636"/>
      <c r="YU45" s="636"/>
      <c r="YV45" s="636"/>
      <c r="YW45" s="636"/>
      <c r="YX45" s="636"/>
      <c r="YY45" s="636"/>
      <c r="YZ45" s="636"/>
      <c r="ZA45" s="636"/>
      <c r="ZB45" s="636"/>
      <c r="ZC45" s="636"/>
      <c r="ZD45" s="636"/>
      <c r="ZE45" s="636"/>
      <c r="ZF45" s="636"/>
      <c r="ZG45" s="636"/>
      <c r="ZH45" s="636"/>
      <c r="ZI45" s="636"/>
      <c r="ZJ45" s="636"/>
      <c r="ZK45" s="636"/>
      <c r="ZL45" s="636"/>
      <c r="ZM45" s="636"/>
      <c r="ZN45" s="636"/>
      <c r="ZO45" s="636"/>
      <c r="ZP45" s="636"/>
      <c r="ZQ45" s="636"/>
      <c r="ZR45" s="636"/>
      <c r="ZS45" s="636"/>
      <c r="ZT45" s="636"/>
      <c r="ZU45" s="636"/>
      <c r="ZV45" s="636"/>
      <c r="ZW45" s="636"/>
      <c r="ZX45" s="636"/>
      <c r="ZY45" s="636"/>
      <c r="ZZ45" s="636"/>
      <c r="AAA45" s="636"/>
      <c r="AAB45" s="636"/>
      <c r="AAC45" s="636"/>
      <c r="AAD45" s="636"/>
      <c r="AAE45" s="636"/>
      <c r="AAF45" s="636"/>
      <c r="AAG45" s="636"/>
      <c r="AAH45" s="636"/>
      <c r="AAI45" s="636"/>
      <c r="AAJ45" s="636"/>
      <c r="AAK45" s="636"/>
      <c r="AAL45" s="636"/>
      <c r="AAM45" s="636"/>
      <c r="AAN45" s="636"/>
      <c r="AAO45" s="636"/>
      <c r="AAP45" s="636"/>
      <c r="AAQ45" s="636"/>
      <c r="AAR45" s="636"/>
      <c r="AAS45" s="636"/>
      <c r="AAT45" s="636"/>
      <c r="AAU45" s="636"/>
      <c r="AAV45" s="636"/>
      <c r="AAW45" s="636"/>
      <c r="AAX45" s="636"/>
      <c r="AAY45" s="636"/>
      <c r="AAZ45" s="636"/>
      <c r="ABA45" s="636"/>
      <c r="ABB45" s="636"/>
      <c r="ABC45" s="636"/>
      <c r="ABD45" s="636"/>
      <c r="ABE45" s="636"/>
      <c r="ABF45" s="636"/>
      <c r="ABG45" s="636"/>
      <c r="ABH45" s="636"/>
      <c r="ABI45" s="636"/>
      <c r="ABJ45" s="636"/>
      <c r="ABK45" s="636"/>
      <c r="ABL45" s="636"/>
      <c r="ABM45" s="636"/>
      <c r="ABN45" s="636"/>
      <c r="ABO45" s="636"/>
      <c r="ABP45" s="636"/>
      <c r="ABQ45" s="636"/>
      <c r="ABR45" s="636"/>
      <c r="ABS45" s="636"/>
      <c r="ABT45" s="636"/>
      <c r="ABU45" s="636"/>
      <c r="ABV45" s="636"/>
      <c r="ABW45" s="636"/>
      <c r="ABX45" s="636"/>
      <c r="ABY45" s="636"/>
      <c r="ABZ45" s="636"/>
      <c r="ACA45" s="636"/>
      <c r="ACB45" s="636"/>
      <c r="ACC45" s="636"/>
      <c r="ACD45" s="636"/>
      <c r="ACE45" s="636"/>
      <c r="ACF45" s="636"/>
      <c r="ACG45" s="636"/>
      <c r="ACH45" s="636"/>
      <c r="ACI45" s="636"/>
      <c r="ACJ45" s="636"/>
      <c r="ACK45" s="636"/>
      <c r="ACL45" s="636"/>
      <c r="ACM45" s="636"/>
      <c r="ACN45" s="636"/>
      <c r="ACO45" s="636"/>
      <c r="ACP45" s="636"/>
      <c r="ACQ45" s="636"/>
      <c r="ACR45" s="636"/>
      <c r="ACS45" s="636"/>
      <c r="ACT45" s="636"/>
      <c r="ACU45" s="636"/>
      <c r="ACV45" s="636"/>
      <c r="ACW45" s="636"/>
      <c r="ACX45" s="636"/>
      <c r="ACY45" s="636"/>
      <c r="ACZ45" s="636"/>
      <c r="ADA45" s="636"/>
      <c r="ADB45" s="636"/>
      <c r="ADC45" s="636"/>
      <c r="ADD45" s="636"/>
      <c r="ADE45" s="636"/>
      <c r="ADF45" s="636"/>
      <c r="ADG45" s="636"/>
      <c r="ADH45" s="636"/>
      <c r="ADI45" s="636"/>
      <c r="ADJ45" s="636"/>
      <c r="ADK45" s="636"/>
      <c r="ADL45" s="636"/>
      <c r="ADM45" s="636"/>
      <c r="ADN45" s="636"/>
      <c r="ADO45" s="636"/>
      <c r="ADP45" s="636"/>
      <c r="ADQ45" s="636"/>
      <c r="ADR45" s="636"/>
      <c r="ADS45" s="636"/>
      <c r="ADT45" s="636"/>
      <c r="ADU45" s="636"/>
      <c r="ADV45" s="636"/>
      <c r="ADW45" s="636"/>
      <c r="ADX45" s="636"/>
      <c r="ADY45" s="636"/>
      <c r="ADZ45" s="636"/>
      <c r="AEA45" s="636"/>
      <c r="AEB45" s="636"/>
      <c r="AEC45" s="636"/>
      <c r="AED45" s="636"/>
      <c r="AEE45" s="636"/>
      <c r="AEF45" s="636"/>
      <c r="AEG45" s="636"/>
      <c r="AEH45" s="636"/>
      <c r="AEI45" s="636"/>
      <c r="AEJ45" s="636"/>
      <c r="AEK45" s="636"/>
      <c r="AEL45" s="636"/>
      <c r="AEM45" s="636"/>
      <c r="AEN45" s="636"/>
      <c r="AEO45" s="636"/>
      <c r="AEP45" s="636"/>
      <c r="AEQ45" s="636"/>
      <c r="AER45" s="636"/>
      <c r="AES45" s="636"/>
      <c r="AET45" s="636"/>
      <c r="AEU45" s="636"/>
      <c r="AEV45" s="636"/>
      <c r="AEW45" s="636"/>
      <c r="AEX45" s="636"/>
      <c r="AEY45" s="636"/>
      <c r="AEZ45" s="636"/>
      <c r="AFA45" s="636"/>
      <c r="AFB45" s="636"/>
      <c r="AFC45" s="636"/>
      <c r="AFD45" s="636"/>
      <c r="AFE45" s="636"/>
      <c r="AFF45" s="636"/>
      <c r="AFG45" s="636"/>
      <c r="AFH45" s="636"/>
      <c r="AFI45" s="636"/>
      <c r="AFJ45" s="636"/>
      <c r="AFK45" s="636"/>
      <c r="AFL45" s="636"/>
      <c r="AFM45" s="636"/>
      <c r="AFN45" s="636"/>
      <c r="AFO45" s="636"/>
      <c r="AFP45" s="636"/>
      <c r="AFQ45" s="636"/>
      <c r="AFR45" s="636"/>
      <c r="AFS45" s="636"/>
      <c r="AFT45" s="636"/>
      <c r="AFU45" s="636"/>
      <c r="AFV45" s="636"/>
      <c r="AFW45" s="636"/>
      <c r="AFX45" s="636"/>
      <c r="AFY45" s="636"/>
      <c r="AFZ45" s="636"/>
      <c r="AGA45" s="636"/>
      <c r="AGB45" s="636"/>
      <c r="AGC45" s="636"/>
      <c r="AGD45" s="636"/>
      <c r="AGE45" s="636"/>
      <c r="AGF45" s="636"/>
      <c r="AGG45" s="636"/>
      <c r="AGH45" s="636"/>
      <c r="AGI45" s="636"/>
      <c r="AGJ45" s="636"/>
      <c r="AGK45" s="636"/>
      <c r="AGL45" s="636"/>
      <c r="AGM45" s="636"/>
      <c r="AGN45" s="636"/>
      <c r="AGO45" s="636"/>
      <c r="AGP45" s="636"/>
      <c r="AGQ45" s="636"/>
      <c r="AGR45" s="636"/>
      <c r="AGS45" s="636"/>
      <c r="AGT45" s="636"/>
      <c r="AGU45" s="636"/>
      <c r="AGV45" s="636"/>
      <c r="AGW45" s="636"/>
      <c r="AGX45" s="636"/>
      <c r="AGY45" s="636"/>
      <c r="AGZ45" s="636"/>
      <c r="AHA45" s="636"/>
      <c r="AHB45" s="636"/>
      <c r="AHC45" s="636"/>
      <c r="AHD45" s="636"/>
      <c r="AHE45" s="636"/>
      <c r="AHF45" s="636"/>
      <c r="AHG45" s="636"/>
      <c r="AHH45" s="636"/>
      <c r="AHI45" s="636"/>
      <c r="AHJ45" s="636"/>
      <c r="AHK45" s="636"/>
      <c r="AHL45" s="636"/>
      <c r="AHM45" s="636"/>
      <c r="AHN45" s="636"/>
      <c r="AHO45" s="636"/>
      <c r="AHP45" s="636"/>
      <c r="AHQ45" s="636"/>
      <c r="AHR45" s="636"/>
      <c r="AHS45" s="636"/>
      <c r="AHT45" s="636"/>
      <c r="AHU45" s="636"/>
      <c r="AHV45" s="636"/>
      <c r="AHW45" s="636"/>
      <c r="AHX45" s="636"/>
      <c r="AHY45" s="636"/>
      <c r="AHZ45" s="636"/>
      <c r="AIA45" s="636"/>
      <c r="AIB45" s="636"/>
      <c r="AIC45" s="636"/>
      <c r="AID45" s="636"/>
      <c r="AIE45" s="636"/>
      <c r="AIF45" s="636"/>
      <c r="AIG45" s="636"/>
      <c r="AIH45" s="636"/>
      <c r="AII45" s="636"/>
      <c r="AIJ45" s="636"/>
      <c r="AIK45" s="636"/>
      <c r="AIL45" s="636"/>
      <c r="AIM45" s="636"/>
      <c r="AIN45" s="636"/>
      <c r="AIO45" s="636"/>
      <c r="AIP45" s="636"/>
      <c r="AIQ45" s="636"/>
      <c r="AIR45" s="636"/>
      <c r="AIS45" s="636"/>
      <c r="AIT45" s="636"/>
      <c r="AIU45" s="636"/>
      <c r="AIV45" s="636"/>
      <c r="AIW45" s="636"/>
      <c r="AIX45" s="636"/>
      <c r="AIY45" s="636"/>
      <c r="AIZ45" s="636"/>
      <c r="AJA45" s="636"/>
      <c r="AJB45" s="636"/>
      <c r="AJC45" s="636"/>
      <c r="AJD45" s="636"/>
      <c r="AJE45" s="636"/>
      <c r="AJF45" s="636"/>
      <c r="AJG45" s="636"/>
      <c r="AJH45" s="636"/>
      <c r="AJI45" s="636"/>
      <c r="AJJ45" s="636"/>
      <c r="AJK45" s="636"/>
      <c r="AJL45" s="636"/>
      <c r="AJM45" s="636"/>
      <c r="AJN45" s="636"/>
      <c r="AJO45" s="636"/>
      <c r="AJP45" s="636"/>
      <c r="AJQ45" s="636"/>
      <c r="AJR45" s="636"/>
      <c r="AJS45" s="636"/>
      <c r="AJT45" s="636"/>
      <c r="AJU45" s="636"/>
      <c r="AJV45" s="636"/>
      <c r="AJW45" s="636"/>
      <c r="AJX45" s="636"/>
      <c r="AJY45" s="636"/>
      <c r="AJZ45" s="636"/>
      <c r="AKA45" s="636"/>
      <c r="AKB45" s="636"/>
      <c r="AKC45" s="636"/>
      <c r="AKD45" s="636"/>
      <c r="AKE45" s="636"/>
      <c r="AKF45" s="636"/>
      <c r="AKG45" s="636"/>
      <c r="AKH45" s="636"/>
      <c r="AKI45" s="636"/>
      <c r="AKJ45" s="636"/>
      <c r="AKK45" s="636"/>
      <c r="AKL45" s="636"/>
      <c r="AKM45" s="636"/>
      <c r="AKN45" s="636"/>
      <c r="AKO45" s="636"/>
      <c r="AKP45" s="636"/>
      <c r="AKQ45" s="636"/>
      <c r="AKR45" s="636"/>
      <c r="AKS45" s="636"/>
      <c r="AKT45" s="636"/>
      <c r="AKU45" s="636"/>
      <c r="AKV45" s="636"/>
      <c r="AKW45" s="636"/>
      <c r="AKX45" s="636"/>
      <c r="AKY45" s="636"/>
      <c r="AKZ45" s="636"/>
      <c r="ALA45" s="636"/>
      <c r="ALB45" s="636"/>
      <c r="ALC45" s="636"/>
      <c r="ALD45" s="636"/>
      <c r="ALE45" s="636"/>
      <c r="ALF45" s="636"/>
      <c r="ALG45" s="636"/>
      <c r="ALH45" s="636"/>
      <c r="ALI45" s="636"/>
      <c r="ALJ45" s="636"/>
      <c r="ALK45" s="636"/>
      <c r="ALL45" s="636"/>
      <c r="ALM45" s="636"/>
      <c r="ALN45" s="636"/>
      <c r="ALO45" s="636"/>
      <c r="ALP45" s="636"/>
      <c r="ALQ45" s="636"/>
      <c r="ALR45" s="636"/>
      <c r="ALS45" s="636"/>
      <c r="ALT45" s="636"/>
      <c r="ALU45" s="636"/>
      <c r="ALV45" s="636"/>
      <c r="ALW45" s="636"/>
      <c r="ALX45" s="636"/>
      <c r="ALY45" s="636"/>
      <c r="ALZ45" s="636"/>
      <c r="AMA45" s="636"/>
      <c r="AMB45" s="636"/>
      <c r="AMC45" s="636"/>
      <c r="AMD45" s="636"/>
      <c r="AME45" s="636"/>
      <c r="AMF45" s="636"/>
      <c r="AMG45" s="636"/>
      <c r="AMH45" s="636"/>
      <c r="AMI45" s="636"/>
      <c r="AMJ45" s="636"/>
      <c r="AMK45" s="636"/>
      <c r="AML45" s="636"/>
      <c r="AMM45" s="636"/>
      <c r="AMN45" s="636"/>
      <c r="AMO45" s="636"/>
      <c r="AMP45" s="636"/>
      <c r="AMQ45" s="636"/>
      <c r="AMR45" s="636"/>
      <c r="AMS45" s="636"/>
      <c r="AMT45" s="636"/>
      <c r="AMU45" s="636"/>
      <c r="AMV45" s="636"/>
      <c r="AMW45" s="636"/>
      <c r="AMX45" s="636"/>
      <c r="AMY45" s="636"/>
      <c r="AMZ45" s="636"/>
      <c r="ANA45" s="636"/>
      <c r="ANB45" s="636"/>
      <c r="ANC45" s="636"/>
      <c r="AND45" s="636"/>
      <c r="ANE45" s="636"/>
      <c r="ANF45" s="636"/>
      <c r="ANG45" s="636"/>
      <c r="ANH45" s="636"/>
      <c r="ANI45" s="636"/>
      <c r="ANJ45" s="636"/>
      <c r="ANK45" s="636"/>
      <c r="ANL45" s="636"/>
      <c r="ANM45" s="636"/>
      <c r="ANN45" s="636"/>
      <c r="ANO45" s="636"/>
      <c r="ANP45" s="636"/>
      <c r="ANQ45" s="636"/>
      <c r="ANR45" s="636"/>
      <c r="ANS45" s="636"/>
      <c r="ANT45" s="636"/>
      <c r="ANU45" s="636"/>
      <c r="ANV45" s="636"/>
      <c r="ANW45" s="636"/>
      <c r="ANX45" s="636"/>
      <c r="ANY45" s="636"/>
      <c r="ANZ45" s="636"/>
      <c r="AOA45" s="636"/>
      <c r="AOB45" s="636"/>
      <c r="AOC45" s="636"/>
      <c r="AOD45" s="636"/>
      <c r="AOE45" s="636"/>
      <c r="AOF45" s="636"/>
      <c r="AOG45" s="636"/>
      <c r="AOH45" s="636"/>
      <c r="AOI45" s="636"/>
      <c r="AOJ45" s="636"/>
      <c r="AOK45" s="636"/>
      <c r="AOL45" s="636"/>
      <c r="AOM45" s="636"/>
      <c r="AON45" s="636"/>
      <c r="AOO45" s="636"/>
      <c r="AOP45" s="636"/>
      <c r="AOQ45" s="636"/>
      <c r="AOR45" s="636"/>
      <c r="AOS45" s="636"/>
      <c r="AOT45" s="636"/>
      <c r="AOU45" s="636"/>
      <c r="AOV45" s="636"/>
      <c r="AOW45" s="636"/>
      <c r="AOX45" s="636"/>
      <c r="AOY45" s="636"/>
      <c r="AOZ45" s="636"/>
      <c r="APA45" s="636"/>
      <c r="APB45" s="636"/>
      <c r="APC45" s="636"/>
      <c r="APD45" s="636"/>
      <c r="APE45" s="636"/>
      <c r="APF45" s="636"/>
      <c r="APG45" s="636"/>
      <c r="APH45" s="636"/>
      <c r="API45" s="636"/>
      <c r="APJ45" s="636"/>
      <c r="APK45" s="636"/>
      <c r="APL45" s="636"/>
      <c r="APM45" s="636"/>
      <c r="APN45" s="636"/>
      <c r="APO45" s="636"/>
      <c r="APP45" s="636"/>
      <c r="APQ45" s="636"/>
      <c r="APR45" s="636"/>
      <c r="APS45" s="636"/>
      <c r="APT45" s="636"/>
      <c r="APU45" s="636"/>
      <c r="APV45" s="636"/>
      <c r="APW45" s="636"/>
      <c r="APX45" s="636"/>
      <c r="APY45" s="636"/>
      <c r="APZ45" s="636"/>
      <c r="AQA45" s="636"/>
      <c r="AQB45" s="636"/>
      <c r="AQC45" s="636"/>
      <c r="AQD45" s="636"/>
      <c r="AQE45" s="636"/>
      <c r="AQF45" s="636"/>
      <c r="AQG45" s="636"/>
      <c r="AQH45" s="636"/>
      <c r="AQI45" s="636"/>
      <c r="AQJ45" s="636"/>
      <c r="AQK45" s="636"/>
      <c r="AQL45" s="636"/>
      <c r="AQM45" s="636"/>
      <c r="AQN45" s="636"/>
      <c r="AQO45" s="636"/>
      <c r="AQP45" s="636"/>
      <c r="AQQ45" s="636"/>
      <c r="AQR45" s="636"/>
      <c r="AQS45" s="636"/>
      <c r="AQT45" s="636"/>
      <c r="AQU45" s="636"/>
      <c r="AQV45" s="636"/>
      <c r="AQW45" s="636"/>
      <c r="AQX45" s="636"/>
      <c r="AQY45" s="636"/>
      <c r="AQZ45" s="636"/>
      <c r="ARA45" s="636"/>
      <c r="ARB45" s="636"/>
      <c r="ARC45" s="636"/>
      <c r="ARD45" s="636"/>
      <c r="ARE45" s="636"/>
      <c r="ARF45" s="636"/>
      <c r="ARG45" s="636"/>
      <c r="ARH45" s="636"/>
      <c r="ARI45" s="636"/>
      <c r="ARJ45" s="636"/>
      <c r="ARK45" s="636"/>
      <c r="ARL45" s="636"/>
      <c r="ARM45" s="636"/>
      <c r="ARN45" s="636"/>
      <c r="ARO45" s="636"/>
      <c r="ARP45" s="636"/>
      <c r="ARQ45" s="636"/>
      <c r="ARR45" s="636"/>
      <c r="ARS45" s="636"/>
      <c r="ART45" s="636"/>
      <c r="ARU45" s="636"/>
      <c r="ARV45" s="636"/>
      <c r="ARW45" s="636"/>
      <c r="ARX45" s="636"/>
      <c r="ARY45" s="636"/>
      <c r="ARZ45" s="636"/>
      <c r="ASA45" s="636"/>
      <c r="ASB45" s="636"/>
      <c r="ASC45" s="636"/>
      <c r="ASD45" s="636"/>
      <c r="ASE45" s="636"/>
      <c r="ASF45" s="636"/>
      <c r="ASG45" s="636"/>
      <c r="ASH45" s="636"/>
      <c r="ASI45" s="636"/>
      <c r="ASJ45" s="636"/>
      <c r="ASK45" s="636"/>
      <c r="ASL45" s="636"/>
      <c r="ASM45" s="636"/>
      <c r="ASN45" s="636"/>
      <c r="ASO45" s="636"/>
      <c r="ASP45" s="636"/>
      <c r="ASQ45" s="636"/>
      <c r="ASR45" s="636"/>
      <c r="ASS45" s="636"/>
      <c r="AST45" s="636"/>
      <c r="ASU45" s="636"/>
      <c r="ASV45" s="636"/>
      <c r="ASW45" s="636"/>
      <c r="ASX45" s="636"/>
      <c r="ASY45" s="636"/>
      <c r="ASZ45" s="636"/>
      <c r="ATA45" s="636"/>
      <c r="ATB45" s="636"/>
      <c r="ATC45" s="636"/>
      <c r="ATD45" s="636"/>
      <c r="ATE45" s="636"/>
      <c r="ATF45" s="636"/>
      <c r="ATG45" s="636"/>
      <c r="ATH45" s="636"/>
      <c r="ATI45" s="636"/>
      <c r="ATJ45" s="636"/>
      <c r="ATK45" s="636"/>
      <c r="ATL45" s="636"/>
      <c r="ATM45" s="636"/>
      <c r="ATN45" s="636"/>
      <c r="ATO45" s="636"/>
      <c r="ATP45" s="636"/>
      <c r="ATQ45" s="636"/>
      <c r="ATR45" s="636"/>
      <c r="ATS45" s="636"/>
      <c r="ATT45" s="636"/>
      <c r="ATU45" s="636"/>
      <c r="ATV45" s="636"/>
      <c r="ATW45" s="636"/>
      <c r="ATX45" s="636"/>
      <c r="ATY45" s="636"/>
      <c r="ATZ45" s="636"/>
      <c r="AUA45" s="636"/>
      <c r="AUB45" s="636"/>
      <c r="AUC45" s="636"/>
      <c r="AUD45" s="636"/>
      <c r="AUE45" s="636"/>
      <c r="AUF45" s="636"/>
      <c r="AUG45" s="636"/>
      <c r="AUH45" s="636"/>
      <c r="AUI45" s="636"/>
      <c r="AUJ45" s="636"/>
      <c r="AUK45" s="636"/>
      <c r="AUL45" s="636"/>
      <c r="AUM45" s="636"/>
      <c r="AUN45" s="636"/>
      <c r="AUO45" s="636"/>
      <c r="AUP45" s="636"/>
      <c r="AUQ45" s="636"/>
      <c r="AUR45" s="636"/>
      <c r="AUS45" s="636"/>
      <c r="AUT45" s="636"/>
      <c r="AUU45" s="636"/>
      <c r="AUV45" s="636"/>
      <c r="AUW45" s="636"/>
      <c r="AUX45" s="636"/>
      <c r="AUY45" s="636"/>
      <c r="AUZ45" s="636"/>
      <c r="AVA45" s="636"/>
      <c r="AVB45" s="636"/>
      <c r="AVC45" s="636"/>
      <c r="AVD45" s="636"/>
      <c r="AVE45" s="636"/>
      <c r="AVF45" s="636"/>
      <c r="AVG45" s="636"/>
      <c r="AVH45" s="636"/>
      <c r="AVI45" s="636"/>
      <c r="AVJ45" s="636"/>
      <c r="AVK45" s="636"/>
      <c r="AVL45" s="636"/>
      <c r="AVM45" s="636"/>
      <c r="AVN45" s="636"/>
      <c r="AVO45" s="636"/>
      <c r="AVP45" s="636"/>
      <c r="AVQ45" s="636"/>
      <c r="AVR45" s="636"/>
      <c r="AVS45" s="636"/>
      <c r="AVT45" s="636"/>
      <c r="AVU45" s="636"/>
      <c r="AVV45" s="636"/>
      <c r="AVW45" s="636"/>
      <c r="AVX45" s="636"/>
      <c r="AVY45" s="636"/>
      <c r="AVZ45" s="636"/>
      <c r="AWA45" s="636"/>
      <c r="AWB45" s="636"/>
      <c r="AWC45" s="636"/>
      <c r="AWD45" s="636"/>
      <c r="AWE45" s="636"/>
      <c r="AWF45" s="636"/>
      <c r="AWG45" s="636"/>
      <c r="AWH45" s="636"/>
      <c r="AWI45" s="636"/>
      <c r="AWJ45" s="636"/>
      <c r="AWK45" s="636"/>
      <c r="AWL45" s="636"/>
      <c r="AWM45" s="636"/>
      <c r="AWN45" s="636"/>
      <c r="AWO45" s="636"/>
      <c r="AWP45" s="636"/>
      <c r="AWQ45" s="636"/>
      <c r="AWR45" s="636"/>
      <c r="AWS45" s="636"/>
      <c r="AWT45" s="636"/>
      <c r="AWU45" s="636"/>
      <c r="AWV45" s="636"/>
      <c r="AWW45" s="636"/>
      <c r="AWX45" s="636"/>
      <c r="AWY45" s="636"/>
      <c r="AWZ45" s="636"/>
      <c r="AXA45" s="636"/>
      <c r="AXB45" s="636"/>
      <c r="AXC45" s="636"/>
      <c r="AXD45" s="636"/>
      <c r="AXE45" s="636"/>
      <c r="AXF45" s="636"/>
      <c r="AXG45" s="636"/>
      <c r="AXH45" s="636"/>
      <c r="AXI45" s="636"/>
      <c r="AXJ45" s="636"/>
      <c r="AXK45" s="636"/>
      <c r="AXL45" s="636"/>
      <c r="AXM45" s="636"/>
      <c r="AXN45" s="636"/>
      <c r="AXO45" s="636"/>
      <c r="AXP45" s="636"/>
      <c r="AXQ45" s="636"/>
      <c r="AXR45" s="636"/>
      <c r="AXS45" s="636"/>
      <c r="AXT45" s="636"/>
      <c r="AXU45" s="636"/>
      <c r="AXV45" s="636"/>
      <c r="AXW45" s="636"/>
      <c r="AXX45" s="636"/>
      <c r="AXY45" s="636"/>
      <c r="AXZ45" s="636"/>
      <c r="AYA45" s="636"/>
      <c r="AYB45" s="636"/>
      <c r="AYC45" s="636"/>
      <c r="AYD45" s="636"/>
      <c r="AYE45" s="636"/>
      <c r="AYF45" s="636"/>
      <c r="AYG45" s="636"/>
      <c r="AYH45" s="636"/>
      <c r="AYI45" s="636"/>
      <c r="AYJ45" s="636"/>
      <c r="AYK45" s="636"/>
      <c r="AYL45" s="636"/>
      <c r="AYM45" s="636"/>
      <c r="AYN45" s="636"/>
      <c r="AYO45" s="636"/>
      <c r="AYP45" s="636"/>
      <c r="AYQ45" s="636"/>
      <c r="AYR45" s="636"/>
      <c r="AYS45" s="636"/>
      <c r="AYT45" s="636"/>
      <c r="AYU45" s="636"/>
      <c r="AYV45" s="636"/>
      <c r="AYW45" s="636"/>
      <c r="AYX45" s="636"/>
      <c r="AYY45" s="636"/>
      <c r="AYZ45" s="636"/>
      <c r="AZA45" s="636"/>
      <c r="AZB45" s="636"/>
      <c r="AZC45" s="636"/>
      <c r="AZD45" s="636"/>
      <c r="AZE45" s="636"/>
      <c r="AZF45" s="636"/>
      <c r="AZG45" s="636"/>
      <c r="AZH45" s="636"/>
      <c r="AZI45" s="636"/>
      <c r="AZJ45" s="636"/>
      <c r="AZK45" s="636"/>
      <c r="AZL45" s="636"/>
      <c r="AZM45" s="636"/>
      <c r="AZN45" s="636"/>
      <c r="AZO45" s="636"/>
      <c r="AZP45" s="636"/>
      <c r="AZQ45" s="636"/>
      <c r="AZR45" s="636"/>
      <c r="AZS45" s="636"/>
      <c r="AZT45" s="636"/>
      <c r="AZU45" s="636"/>
      <c r="AZV45" s="636"/>
      <c r="AZW45" s="636"/>
      <c r="AZX45" s="636"/>
      <c r="AZY45" s="636"/>
      <c r="AZZ45" s="636"/>
      <c r="BAA45" s="636"/>
      <c r="BAB45" s="636"/>
      <c r="BAC45" s="636"/>
      <c r="BAD45" s="636"/>
      <c r="BAE45" s="636"/>
      <c r="BAF45" s="636"/>
      <c r="BAG45" s="636"/>
      <c r="BAH45" s="636"/>
      <c r="BAI45" s="636"/>
      <c r="BAJ45" s="636"/>
      <c r="BAK45" s="636"/>
      <c r="BAL45" s="636"/>
      <c r="BAM45" s="636"/>
      <c r="BAN45" s="636"/>
      <c r="BAO45" s="636"/>
      <c r="BAP45" s="636"/>
      <c r="BAQ45" s="636"/>
      <c r="BAR45" s="636"/>
      <c r="BAS45" s="636"/>
      <c r="BAT45" s="636"/>
      <c r="BAU45" s="636"/>
      <c r="BAV45" s="636"/>
      <c r="BAW45" s="636"/>
      <c r="BAX45" s="636"/>
      <c r="BAY45" s="636"/>
      <c r="BAZ45" s="636"/>
      <c r="BBA45" s="636"/>
      <c r="BBB45" s="636"/>
      <c r="BBC45" s="636"/>
      <c r="BBD45" s="636"/>
      <c r="BBE45" s="636"/>
      <c r="BBF45" s="636"/>
      <c r="BBG45" s="636"/>
      <c r="BBH45" s="636"/>
      <c r="BBI45" s="636"/>
      <c r="BBJ45" s="636"/>
      <c r="BBK45" s="636"/>
      <c r="BBL45" s="636"/>
      <c r="BBM45" s="636"/>
      <c r="BBN45" s="636"/>
      <c r="BBO45" s="636"/>
      <c r="BBP45" s="636"/>
      <c r="BBQ45" s="636"/>
      <c r="BBR45" s="636"/>
      <c r="BBS45" s="636"/>
      <c r="BBT45" s="636"/>
      <c r="BBU45" s="636"/>
      <c r="BBV45" s="636"/>
      <c r="BBW45" s="636"/>
      <c r="BBX45" s="636"/>
      <c r="BBY45" s="636"/>
      <c r="BBZ45" s="636"/>
      <c r="BCA45" s="636"/>
      <c r="BCB45" s="636"/>
      <c r="BCC45" s="636"/>
      <c r="BCD45" s="636"/>
      <c r="BCE45" s="636"/>
      <c r="BCF45" s="636"/>
      <c r="BCG45" s="636"/>
      <c r="BCH45" s="636"/>
      <c r="BCI45" s="636"/>
      <c r="BCJ45" s="636"/>
      <c r="BCK45" s="636"/>
      <c r="BCL45" s="636"/>
      <c r="BCM45" s="636"/>
      <c r="BCN45" s="636"/>
      <c r="BCO45" s="636"/>
      <c r="BCP45" s="636"/>
      <c r="BCQ45" s="636"/>
      <c r="BCR45" s="636"/>
      <c r="BCS45" s="636"/>
      <c r="BCT45" s="636"/>
      <c r="BCU45" s="636"/>
      <c r="BCV45" s="636"/>
      <c r="BCW45" s="636"/>
      <c r="BCX45" s="636"/>
      <c r="BCY45" s="636"/>
      <c r="BCZ45" s="636"/>
      <c r="BDA45" s="636"/>
      <c r="BDB45" s="636"/>
      <c r="BDC45" s="636"/>
      <c r="BDD45" s="636"/>
      <c r="BDE45" s="636"/>
      <c r="BDF45" s="636"/>
      <c r="BDG45" s="636"/>
      <c r="BDH45" s="636"/>
      <c r="BDI45" s="636"/>
      <c r="BDJ45" s="636"/>
      <c r="BDK45" s="636"/>
      <c r="BDL45" s="636"/>
      <c r="BDM45" s="636"/>
      <c r="BDN45" s="636"/>
      <c r="BDO45" s="636"/>
      <c r="BDP45" s="636"/>
      <c r="BDQ45" s="636"/>
      <c r="BDR45" s="636"/>
      <c r="BDS45" s="636"/>
      <c r="BDT45" s="636"/>
      <c r="BDU45" s="636"/>
      <c r="BDV45" s="636"/>
      <c r="BDW45" s="636"/>
      <c r="BDX45" s="636"/>
      <c r="BDY45" s="636"/>
      <c r="BDZ45" s="636"/>
      <c r="BEA45" s="636"/>
      <c r="BEB45" s="636"/>
      <c r="BEC45" s="636"/>
      <c r="BED45" s="636"/>
      <c r="BEE45" s="636"/>
      <c r="BEF45" s="636"/>
      <c r="BEG45" s="636"/>
      <c r="BEH45" s="636"/>
      <c r="BEI45" s="636"/>
      <c r="BEJ45" s="636"/>
      <c r="BEK45" s="636"/>
      <c r="BEL45" s="636"/>
      <c r="BEM45" s="636"/>
      <c r="BEN45" s="636"/>
      <c r="BEO45" s="636"/>
      <c r="BEP45" s="636"/>
      <c r="BEQ45" s="636"/>
      <c r="BER45" s="636"/>
      <c r="BES45" s="636"/>
      <c r="BET45" s="636"/>
      <c r="BEU45" s="636"/>
      <c r="BEV45" s="636"/>
      <c r="BEW45" s="636"/>
      <c r="BEX45" s="636"/>
      <c r="BEY45" s="636"/>
      <c r="BEZ45" s="636"/>
      <c r="BFA45" s="636"/>
      <c r="BFB45" s="636"/>
      <c r="BFC45" s="636"/>
      <c r="BFD45" s="636"/>
      <c r="BFE45" s="636"/>
      <c r="BFF45" s="636"/>
      <c r="BFG45" s="636"/>
      <c r="BFH45" s="636"/>
      <c r="BFI45" s="636"/>
      <c r="BFJ45" s="636"/>
      <c r="BFK45" s="636"/>
      <c r="BFL45" s="636"/>
      <c r="BFM45" s="636"/>
      <c r="BFN45" s="636"/>
      <c r="BFO45" s="636"/>
      <c r="BFP45" s="636"/>
      <c r="BFQ45" s="636"/>
      <c r="BFR45" s="636"/>
      <c r="BFS45" s="636"/>
      <c r="BFT45" s="636"/>
      <c r="BFU45" s="636"/>
      <c r="BFV45" s="636"/>
      <c r="BFW45" s="636"/>
      <c r="BFX45" s="636"/>
      <c r="BFY45" s="636"/>
      <c r="BFZ45" s="636"/>
      <c r="BGA45" s="636"/>
      <c r="BGB45" s="636"/>
      <c r="BGC45" s="636"/>
      <c r="BGD45" s="636"/>
      <c r="BGE45" s="636"/>
      <c r="BGF45" s="636"/>
      <c r="BGG45" s="636"/>
      <c r="BGH45" s="636"/>
      <c r="BGI45" s="636"/>
      <c r="BGJ45" s="636"/>
      <c r="BGK45" s="636"/>
      <c r="BGL45" s="636"/>
      <c r="BGM45" s="636"/>
      <c r="BGN45" s="636"/>
      <c r="BGO45" s="636"/>
      <c r="BGP45" s="636"/>
      <c r="BGQ45" s="636"/>
      <c r="BGR45" s="636"/>
      <c r="BGS45" s="636"/>
      <c r="BGT45" s="636"/>
      <c r="BGU45" s="636"/>
      <c r="BGV45" s="636"/>
      <c r="BGW45" s="636"/>
      <c r="BGX45" s="636"/>
      <c r="BGY45" s="636"/>
      <c r="BGZ45" s="636"/>
      <c r="BHA45" s="636"/>
      <c r="BHB45" s="636"/>
      <c r="BHC45" s="636"/>
      <c r="BHD45" s="636"/>
      <c r="BHE45" s="636"/>
      <c r="BHF45" s="636"/>
      <c r="BHG45" s="636"/>
      <c r="BHH45" s="636"/>
      <c r="BHI45" s="636"/>
      <c r="BHJ45" s="636"/>
      <c r="BHK45" s="636"/>
      <c r="BHL45" s="636"/>
      <c r="BHM45" s="636"/>
      <c r="BHN45" s="636"/>
      <c r="BHO45" s="636"/>
      <c r="BHP45" s="636"/>
      <c r="BHQ45" s="636"/>
      <c r="BHR45" s="636"/>
      <c r="BHS45" s="636"/>
      <c r="BHT45" s="636"/>
      <c r="BHU45" s="636"/>
      <c r="BHV45" s="636"/>
      <c r="BHW45" s="636"/>
      <c r="BHX45" s="636"/>
      <c r="BHY45" s="636"/>
      <c r="BHZ45" s="636"/>
      <c r="BIA45" s="636"/>
      <c r="BIB45" s="636"/>
      <c r="BIC45" s="636"/>
      <c r="BID45" s="636"/>
      <c r="BIE45" s="636"/>
      <c r="BIF45" s="636"/>
      <c r="BIG45" s="636"/>
      <c r="BIH45" s="636"/>
      <c r="BII45" s="636"/>
      <c r="BIJ45" s="636"/>
      <c r="BIK45" s="636"/>
      <c r="BIL45" s="636"/>
      <c r="BIM45" s="636"/>
      <c r="BIN45" s="636"/>
      <c r="BIO45" s="636"/>
      <c r="BIP45" s="636"/>
      <c r="BIQ45" s="636"/>
      <c r="BIR45" s="636"/>
      <c r="BIS45" s="636"/>
      <c r="BIT45" s="636"/>
      <c r="BIU45" s="636"/>
      <c r="BIV45" s="636"/>
      <c r="BIW45" s="636"/>
      <c r="BIX45" s="636"/>
      <c r="BIY45" s="636"/>
      <c r="BIZ45" s="636"/>
      <c r="BJA45" s="636"/>
      <c r="BJB45" s="636"/>
      <c r="BJC45" s="636"/>
      <c r="BJD45" s="636"/>
      <c r="BJE45" s="636"/>
      <c r="BJF45" s="636"/>
      <c r="BJG45" s="636"/>
      <c r="BJH45" s="636"/>
      <c r="BJI45" s="636"/>
      <c r="BJJ45" s="636"/>
      <c r="BJK45" s="636"/>
      <c r="BJL45" s="636"/>
      <c r="BJM45" s="636"/>
      <c r="BJN45" s="636"/>
      <c r="BJO45" s="636"/>
      <c r="BJP45" s="636"/>
      <c r="BJQ45" s="636"/>
      <c r="BJR45" s="636"/>
      <c r="BJS45" s="636"/>
      <c r="BJT45" s="636"/>
      <c r="BJU45" s="636"/>
      <c r="BJV45" s="636"/>
      <c r="BJW45" s="636"/>
      <c r="BJX45" s="636"/>
      <c r="BJY45" s="636"/>
      <c r="BJZ45" s="636"/>
      <c r="BKA45" s="636"/>
      <c r="BKB45" s="636"/>
      <c r="BKC45" s="636"/>
      <c r="BKD45" s="636"/>
      <c r="BKE45" s="636"/>
      <c r="BKF45" s="636"/>
      <c r="BKG45" s="636"/>
      <c r="BKH45" s="636"/>
      <c r="BKI45" s="636"/>
      <c r="BKJ45" s="636"/>
      <c r="BKK45" s="636"/>
      <c r="BKL45" s="636"/>
      <c r="BKM45" s="636"/>
      <c r="BKN45" s="636"/>
      <c r="BKO45" s="636"/>
      <c r="BKP45" s="636"/>
      <c r="BKQ45" s="636"/>
      <c r="BKR45" s="636"/>
      <c r="BKS45" s="636"/>
      <c r="BKT45" s="636"/>
      <c r="BKU45" s="636"/>
      <c r="BKV45" s="636"/>
      <c r="BKW45" s="636"/>
      <c r="BKX45" s="636"/>
      <c r="BKY45" s="636"/>
      <c r="BKZ45" s="636"/>
      <c r="BLA45" s="636"/>
      <c r="BLB45" s="636"/>
      <c r="BLC45" s="636"/>
      <c r="BLD45" s="636"/>
      <c r="BLE45" s="636"/>
      <c r="BLF45" s="636"/>
      <c r="BLG45" s="636"/>
      <c r="BLH45" s="636"/>
      <c r="BLI45" s="636"/>
      <c r="BLJ45" s="636"/>
      <c r="BLK45" s="636"/>
      <c r="BLL45" s="636"/>
      <c r="BLM45" s="636"/>
      <c r="BLN45" s="636"/>
      <c r="BLO45" s="636"/>
      <c r="BLP45" s="636"/>
      <c r="BLQ45" s="636"/>
      <c r="BLR45" s="636"/>
      <c r="BLS45" s="636"/>
      <c r="BLT45" s="636"/>
      <c r="BLU45" s="636"/>
      <c r="BLV45" s="636"/>
      <c r="BLW45" s="636"/>
      <c r="BLX45" s="636"/>
      <c r="BLY45" s="636"/>
      <c r="BLZ45" s="636"/>
      <c r="BMA45" s="636"/>
      <c r="BMB45" s="636"/>
      <c r="BMC45" s="636"/>
      <c r="BMD45" s="636"/>
      <c r="BME45" s="636"/>
      <c r="BMF45" s="636"/>
      <c r="BMG45" s="636"/>
      <c r="BMH45" s="636"/>
      <c r="BMI45" s="636"/>
      <c r="BMJ45" s="636"/>
      <c r="BMK45" s="636"/>
      <c r="BML45" s="636"/>
      <c r="BMM45" s="636"/>
      <c r="BMN45" s="636"/>
      <c r="BMO45" s="636"/>
      <c r="BMP45" s="636"/>
      <c r="BMQ45" s="636"/>
      <c r="BMR45" s="636"/>
      <c r="BMS45" s="636"/>
      <c r="BMT45" s="636"/>
      <c r="BMU45" s="636"/>
      <c r="BMV45" s="636"/>
      <c r="BMW45" s="636"/>
      <c r="BMX45" s="636"/>
      <c r="BMY45" s="636"/>
      <c r="BMZ45" s="636"/>
      <c r="BNA45" s="636"/>
      <c r="BNB45" s="636"/>
      <c r="BNC45" s="636"/>
      <c r="BND45" s="636"/>
      <c r="BNE45" s="636"/>
      <c r="BNF45" s="636"/>
      <c r="BNG45" s="636"/>
      <c r="BNH45" s="636"/>
      <c r="BNI45" s="636"/>
      <c r="BNJ45" s="636"/>
      <c r="BNK45" s="636"/>
      <c r="BNL45" s="636"/>
      <c r="BNM45" s="636"/>
      <c r="BNN45" s="636"/>
      <c r="BNO45" s="636"/>
      <c r="BNP45" s="636"/>
      <c r="BNQ45" s="636"/>
      <c r="BNR45" s="636"/>
      <c r="BNS45" s="636"/>
      <c r="BNT45" s="636"/>
      <c r="BNU45" s="636"/>
      <c r="BNV45" s="636"/>
      <c r="BNW45" s="636"/>
      <c r="BNX45" s="636"/>
      <c r="BNY45" s="636"/>
      <c r="BNZ45" s="636"/>
      <c r="BOA45" s="636"/>
      <c r="BOB45" s="636"/>
      <c r="BOC45" s="636"/>
      <c r="BOD45" s="636"/>
      <c r="BOE45" s="636"/>
      <c r="BOF45" s="636"/>
      <c r="BOG45" s="636"/>
      <c r="BOH45" s="636"/>
      <c r="BOI45" s="636"/>
      <c r="BOJ45" s="636"/>
      <c r="BOK45" s="636"/>
      <c r="BOL45" s="636"/>
      <c r="BOM45" s="636"/>
      <c r="BON45" s="636"/>
      <c r="BOO45" s="636"/>
      <c r="BOP45" s="636"/>
      <c r="BOQ45" s="636"/>
      <c r="BOR45" s="636"/>
      <c r="BOS45" s="636"/>
      <c r="BOT45" s="636"/>
      <c r="BOU45" s="636"/>
      <c r="BOV45" s="636"/>
      <c r="BOW45" s="636"/>
      <c r="BOX45" s="636"/>
      <c r="BOY45" s="636"/>
      <c r="BOZ45" s="636"/>
      <c r="BPA45" s="636"/>
      <c r="BPB45" s="636"/>
      <c r="BPC45" s="636"/>
      <c r="BPD45" s="636"/>
      <c r="BPE45" s="636"/>
      <c r="BPF45" s="636"/>
      <c r="BPG45" s="636"/>
      <c r="BPH45" s="636"/>
      <c r="BPI45" s="636"/>
      <c r="BPJ45" s="636"/>
      <c r="BPK45" s="636"/>
      <c r="BPL45" s="636"/>
      <c r="BPM45" s="636"/>
      <c r="BPN45" s="636"/>
      <c r="BPO45" s="636"/>
      <c r="BPP45" s="636"/>
      <c r="BPQ45" s="636"/>
      <c r="BPR45" s="636"/>
      <c r="BPS45" s="636"/>
      <c r="BPT45" s="636"/>
      <c r="BPU45" s="636"/>
      <c r="BPV45" s="636"/>
      <c r="BPW45" s="636"/>
      <c r="BPX45" s="636"/>
      <c r="BPY45" s="636"/>
      <c r="BPZ45" s="636"/>
      <c r="BQA45" s="636"/>
      <c r="BQB45" s="636"/>
      <c r="BQC45" s="636"/>
      <c r="BQD45" s="636"/>
      <c r="BQE45" s="636"/>
      <c r="BQF45" s="636"/>
      <c r="BQG45" s="636"/>
      <c r="BQH45" s="636"/>
      <c r="BQI45" s="636"/>
      <c r="BQJ45" s="636"/>
      <c r="BQK45" s="636"/>
      <c r="BQL45" s="636"/>
      <c r="BQM45" s="636"/>
      <c r="BQN45" s="636"/>
      <c r="BQO45" s="636"/>
      <c r="BQP45" s="636"/>
      <c r="BQQ45" s="636"/>
      <c r="BQR45" s="636"/>
      <c r="BQS45" s="636"/>
      <c r="BQT45" s="636"/>
      <c r="BQU45" s="636"/>
      <c r="BQV45" s="636"/>
      <c r="BQW45" s="636"/>
      <c r="BQX45" s="636"/>
      <c r="BQY45" s="636"/>
      <c r="BQZ45" s="636"/>
      <c r="BRA45" s="636"/>
      <c r="BRB45" s="636"/>
      <c r="BRC45" s="636"/>
      <c r="BRD45" s="636"/>
      <c r="BRE45" s="636"/>
      <c r="BRF45" s="636"/>
      <c r="BRG45" s="636"/>
      <c r="BRH45" s="636"/>
      <c r="BRI45" s="636"/>
      <c r="BRJ45" s="636"/>
      <c r="BRK45" s="636"/>
      <c r="BRL45" s="636"/>
      <c r="BRM45" s="636"/>
      <c r="BRN45" s="636"/>
      <c r="BRO45" s="636"/>
      <c r="BRP45" s="636"/>
      <c r="BRQ45" s="636"/>
      <c r="BRR45" s="636"/>
      <c r="BRS45" s="636"/>
      <c r="BRT45" s="636"/>
      <c r="BRU45" s="636"/>
      <c r="BRV45" s="636"/>
      <c r="BRW45" s="636"/>
      <c r="BRX45" s="636"/>
      <c r="BRY45" s="636"/>
      <c r="BRZ45" s="636"/>
      <c r="BSA45" s="636"/>
      <c r="BSB45" s="636"/>
      <c r="BSC45" s="636"/>
      <c r="BSD45" s="636"/>
      <c r="BSE45" s="636"/>
      <c r="BSF45" s="636"/>
      <c r="BSG45" s="636"/>
      <c r="BSH45" s="636"/>
      <c r="BSI45" s="636"/>
      <c r="BSJ45" s="636"/>
      <c r="BSK45" s="636"/>
      <c r="BSL45" s="636"/>
      <c r="BSM45" s="636"/>
      <c r="BSN45" s="636"/>
      <c r="BSO45" s="636"/>
      <c r="BSP45" s="636"/>
      <c r="BSQ45" s="636"/>
      <c r="BSR45" s="636"/>
      <c r="BSS45" s="636"/>
      <c r="BST45" s="636"/>
      <c r="BSU45" s="636"/>
      <c r="BSV45" s="636"/>
      <c r="BSW45" s="636"/>
      <c r="BSX45" s="636"/>
      <c r="BSY45" s="636"/>
      <c r="BSZ45" s="636"/>
      <c r="BTA45" s="636"/>
      <c r="BTB45" s="636"/>
      <c r="BTC45" s="636"/>
      <c r="BTD45" s="636"/>
      <c r="BTE45" s="636"/>
      <c r="BTF45" s="636"/>
      <c r="BTG45" s="636"/>
      <c r="BTH45" s="636"/>
      <c r="BTI45" s="636"/>
      <c r="BTJ45" s="636"/>
      <c r="BTK45" s="636"/>
      <c r="BTL45" s="636"/>
      <c r="BTM45" s="636"/>
      <c r="BTN45" s="636"/>
      <c r="BTO45" s="636"/>
      <c r="BTP45" s="636"/>
      <c r="BTQ45" s="636"/>
      <c r="BTR45" s="636"/>
      <c r="BTS45" s="636"/>
      <c r="BTT45" s="636"/>
      <c r="BTU45" s="636"/>
      <c r="BTV45" s="636"/>
      <c r="BTW45" s="636"/>
      <c r="BTX45" s="636"/>
      <c r="BTY45" s="636"/>
      <c r="BTZ45" s="636"/>
      <c r="BUA45" s="636"/>
      <c r="BUB45" s="636"/>
      <c r="BUC45" s="636"/>
      <c r="BUD45" s="636"/>
      <c r="BUE45" s="636"/>
      <c r="BUF45" s="636"/>
      <c r="BUG45" s="636"/>
      <c r="BUH45" s="636"/>
      <c r="BUI45" s="636"/>
      <c r="BUJ45" s="636"/>
      <c r="BUK45" s="636"/>
      <c r="BUL45" s="636"/>
      <c r="BUM45" s="636"/>
      <c r="BUN45" s="636"/>
      <c r="BUO45" s="636"/>
      <c r="BUP45" s="636"/>
      <c r="BUQ45" s="636"/>
      <c r="BUR45" s="636"/>
      <c r="BUS45" s="636"/>
      <c r="BUT45" s="636"/>
      <c r="BUU45" s="636"/>
      <c r="BUV45" s="636"/>
      <c r="BUW45" s="636"/>
      <c r="BUX45" s="636"/>
      <c r="BUY45" s="636"/>
      <c r="BUZ45" s="636"/>
      <c r="BVA45" s="636"/>
      <c r="BVB45" s="636"/>
      <c r="BVC45" s="636"/>
      <c r="BVD45" s="636"/>
      <c r="BVE45" s="636"/>
      <c r="BVF45" s="636"/>
      <c r="BVG45" s="636"/>
      <c r="BVH45" s="636"/>
      <c r="BVI45" s="636"/>
      <c r="BVJ45" s="636"/>
      <c r="BVK45" s="636"/>
      <c r="BVL45" s="636"/>
      <c r="BVM45" s="636"/>
      <c r="BVN45" s="636"/>
      <c r="BVO45" s="636"/>
      <c r="BVP45" s="636"/>
      <c r="BVQ45" s="636"/>
      <c r="BVR45" s="636"/>
      <c r="BVS45" s="636"/>
      <c r="BVT45" s="636"/>
      <c r="BVU45" s="636"/>
      <c r="BVV45" s="636"/>
      <c r="BVW45" s="636"/>
      <c r="BVX45" s="636"/>
      <c r="BVY45" s="636"/>
      <c r="BVZ45" s="636"/>
      <c r="BWA45" s="636"/>
      <c r="BWB45" s="636"/>
      <c r="BWC45" s="636"/>
      <c r="BWD45" s="636"/>
      <c r="BWE45" s="636"/>
      <c r="BWF45" s="636"/>
      <c r="BWG45" s="636"/>
      <c r="BWH45" s="636"/>
      <c r="BWI45" s="636"/>
      <c r="BWJ45" s="636"/>
      <c r="BWK45" s="636"/>
      <c r="BWL45" s="636"/>
      <c r="BWM45" s="636"/>
      <c r="BWN45" s="636"/>
      <c r="BWO45" s="636"/>
      <c r="BWP45" s="636"/>
      <c r="BWQ45" s="636"/>
      <c r="BWR45" s="636"/>
      <c r="BWS45" s="636"/>
      <c r="BWT45" s="636"/>
      <c r="BWU45" s="636"/>
      <c r="BWV45" s="636"/>
      <c r="BWW45" s="636"/>
      <c r="BWX45" s="636"/>
      <c r="BWY45" s="636"/>
      <c r="BWZ45" s="636"/>
      <c r="BXA45" s="636"/>
      <c r="BXB45" s="636"/>
      <c r="BXC45" s="636"/>
      <c r="BXD45" s="636"/>
      <c r="BXE45" s="636"/>
      <c r="BXF45" s="636"/>
      <c r="BXG45" s="636"/>
      <c r="BXH45" s="636"/>
      <c r="BXI45" s="636"/>
      <c r="BXJ45" s="636"/>
      <c r="BXK45" s="636"/>
      <c r="BXL45" s="636"/>
      <c r="BXM45" s="636"/>
      <c r="BXN45" s="636"/>
      <c r="BXO45" s="636"/>
      <c r="BXP45" s="636"/>
      <c r="BXQ45" s="636"/>
      <c r="BXR45" s="636"/>
      <c r="BXS45" s="636"/>
      <c r="BXT45" s="636"/>
      <c r="BXU45" s="636"/>
      <c r="BXV45" s="636"/>
      <c r="BXW45" s="636"/>
      <c r="BXX45" s="636"/>
      <c r="BXY45" s="636"/>
      <c r="BXZ45" s="636"/>
      <c r="BYA45" s="636"/>
      <c r="BYB45" s="636"/>
      <c r="BYC45" s="636"/>
      <c r="BYD45" s="636"/>
      <c r="BYE45" s="636"/>
      <c r="BYF45" s="636"/>
      <c r="BYG45" s="636"/>
      <c r="BYH45" s="636"/>
      <c r="BYI45" s="636"/>
      <c r="BYJ45" s="636"/>
      <c r="BYK45" s="636"/>
      <c r="BYL45" s="636"/>
      <c r="BYM45" s="636"/>
      <c r="BYN45" s="636"/>
      <c r="BYO45" s="636"/>
      <c r="BYP45" s="636"/>
      <c r="BYQ45" s="636"/>
      <c r="BYR45" s="636"/>
      <c r="BYS45" s="636"/>
      <c r="BYT45" s="636"/>
      <c r="BYU45" s="636"/>
      <c r="BYV45" s="636"/>
      <c r="BYW45" s="636"/>
      <c r="BYX45" s="636"/>
      <c r="BYY45" s="636"/>
      <c r="BYZ45" s="636"/>
      <c r="BZA45" s="636"/>
      <c r="BZB45" s="636"/>
      <c r="BZC45" s="636"/>
      <c r="BZD45" s="636"/>
      <c r="BZE45" s="636"/>
      <c r="BZF45" s="636"/>
      <c r="BZG45" s="636"/>
      <c r="BZH45" s="636"/>
      <c r="BZI45" s="636"/>
      <c r="BZJ45" s="636"/>
      <c r="BZK45" s="636"/>
      <c r="BZL45" s="636"/>
      <c r="BZM45" s="636"/>
      <c r="BZN45" s="636"/>
      <c r="BZO45" s="636"/>
      <c r="BZP45" s="636"/>
      <c r="BZQ45" s="636"/>
      <c r="BZR45" s="636"/>
      <c r="BZS45" s="636"/>
      <c r="BZT45" s="636"/>
      <c r="BZU45" s="636"/>
      <c r="BZV45" s="636"/>
      <c r="BZW45" s="636"/>
      <c r="BZX45" s="636"/>
      <c r="BZY45" s="636"/>
      <c r="BZZ45" s="636"/>
      <c r="CAA45" s="636"/>
      <c r="CAB45" s="636"/>
      <c r="CAC45" s="636"/>
      <c r="CAD45" s="636"/>
      <c r="CAE45" s="636"/>
      <c r="CAF45" s="636"/>
      <c r="CAG45" s="636"/>
      <c r="CAH45" s="636"/>
      <c r="CAI45" s="636"/>
      <c r="CAJ45" s="636"/>
      <c r="CAK45" s="636"/>
      <c r="CAL45" s="636"/>
      <c r="CAM45" s="636"/>
      <c r="CAN45" s="636"/>
      <c r="CAO45" s="636"/>
      <c r="CAP45" s="636"/>
      <c r="CAQ45" s="636"/>
      <c r="CAR45" s="636"/>
      <c r="CAS45" s="636"/>
      <c r="CAT45" s="636"/>
      <c r="CAU45" s="636"/>
      <c r="CAV45" s="636"/>
      <c r="CAW45" s="636"/>
      <c r="CAX45" s="636"/>
      <c r="CAY45" s="636"/>
      <c r="CAZ45" s="636"/>
      <c r="CBA45" s="636"/>
      <c r="CBB45" s="636"/>
      <c r="CBC45" s="636"/>
      <c r="CBD45" s="636"/>
      <c r="CBE45" s="636"/>
      <c r="CBF45" s="636"/>
      <c r="CBG45" s="636"/>
      <c r="CBH45" s="636"/>
      <c r="CBI45" s="636"/>
      <c r="CBJ45" s="636"/>
      <c r="CBK45" s="636"/>
      <c r="CBL45" s="636"/>
      <c r="CBM45" s="636"/>
      <c r="CBN45" s="636"/>
      <c r="CBO45" s="636"/>
      <c r="CBP45" s="636"/>
      <c r="CBQ45" s="636"/>
      <c r="CBR45" s="636"/>
      <c r="CBS45" s="636"/>
      <c r="CBT45" s="636"/>
      <c r="CBU45" s="636"/>
      <c r="CBV45" s="636"/>
      <c r="CBW45" s="636"/>
      <c r="CBX45" s="636"/>
      <c r="CBY45" s="636"/>
      <c r="CBZ45" s="636"/>
      <c r="CCA45" s="636"/>
      <c r="CCB45" s="636"/>
      <c r="CCC45" s="636"/>
      <c r="CCD45" s="636"/>
      <c r="CCE45" s="636"/>
      <c r="CCF45" s="636"/>
      <c r="CCG45" s="636"/>
      <c r="CCH45" s="636"/>
      <c r="CCI45" s="636"/>
      <c r="CCJ45" s="636"/>
      <c r="CCK45" s="636"/>
      <c r="CCL45" s="636"/>
      <c r="CCM45" s="636"/>
      <c r="CCN45" s="636"/>
      <c r="CCO45" s="636"/>
      <c r="CCP45" s="636"/>
      <c r="CCQ45" s="636"/>
      <c r="CCR45" s="636"/>
      <c r="CCS45" s="636"/>
      <c r="CCT45" s="636"/>
      <c r="CCU45" s="636"/>
      <c r="CCV45" s="636"/>
      <c r="CCW45" s="636"/>
      <c r="CCX45" s="636"/>
      <c r="CCY45" s="636"/>
      <c r="CCZ45" s="636"/>
      <c r="CDA45" s="636"/>
      <c r="CDB45" s="636"/>
      <c r="CDC45" s="636"/>
      <c r="CDD45" s="636"/>
      <c r="CDE45" s="636"/>
      <c r="CDF45" s="636"/>
      <c r="CDG45" s="636"/>
      <c r="CDH45" s="636"/>
      <c r="CDI45" s="636"/>
      <c r="CDJ45" s="636"/>
      <c r="CDK45" s="636"/>
      <c r="CDL45" s="636"/>
      <c r="CDM45" s="636"/>
      <c r="CDN45" s="636"/>
      <c r="CDO45" s="636"/>
      <c r="CDP45" s="636"/>
      <c r="CDQ45" s="636"/>
      <c r="CDR45" s="636"/>
      <c r="CDS45" s="636"/>
      <c r="CDT45" s="636"/>
      <c r="CDU45" s="636"/>
      <c r="CDV45" s="636"/>
      <c r="CDW45" s="636"/>
      <c r="CDX45" s="636"/>
      <c r="CDY45" s="636"/>
      <c r="CDZ45" s="636"/>
      <c r="CEA45" s="636"/>
      <c r="CEB45" s="636"/>
      <c r="CEC45" s="636"/>
      <c r="CED45" s="636"/>
      <c r="CEE45" s="636"/>
      <c r="CEF45" s="636"/>
      <c r="CEG45" s="636"/>
      <c r="CEH45" s="636"/>
      <c r="CEI45" s="636"/>
      <c r="CEJ45" s="636"/>
      <c r="CEK45" s="636"/>
      <c r="CEL45" s="636"/>
      <c r="CEM45" s="636"/>
      <c r="CEN45" s="636"/>
      <c r="CEO45" s="636"/>
      <c r="CEP45" s="636"/>
      <c r="CEQ45" s="636"/>
      <c r="CER45" s="636"/>
      <c r="CES45" s="636"/>
      <c r="CET45" s="636"/>
      <c r="CEU45" s="636"/>
      <c r="CEV45" s="636"/>
      <c r="CEW45" s="636"/>
      <c r="CEX45" s="636"/>
      <c r="CEY45" s="636"/>
      <c r="CEZ45" s="636"/>
      <c r="CFA45" s="636"/>
      <c r="CFB45" s="636"/>
      <c r="CFC45" s="636"/>
      <c r="CFD45" s="636"/>
      <c r="CFE45" s="636"/>
      <c r="CFF45" s="636"/>
      <c r="CFG45" s="636"/>
      <c r="CFH45" s="636"/>
      <c r="CFI45" s="636"/>
      <c r="CFJ45" s="636"/>
      <c r="CFK45" s="636"/>
      <c r="CFL45" s="636"/>
      <c r="CFM45" s="636"/>
      <c r="CFN45" s="636"/>
      <c r="CFO45" s="636"/>
      <c r="CFP45" s="636"/>
      <c r="CFQ45" s="636"/>
      <c r="CFR45" s="636"/>
      <c r="CFS45" s="636"/>
      <c r="CFT45" s="636"/>
      <c r="CFU45" s="636"/>
      <c r="CFV45" s="636"/>
      <c r="CFW45" s="636"/>
      <c r="CFX45" s="636"/>
      <c r="CFY45" s="636"/>
      <c r="CFZ45" s="636"/>
      <c r="CGA45" s="636"/>
      <c r="CGB45" s="636"/>
      <c r="CGC45" s="636"/>
      <c r="CGD45" s="636"/>
      <c r="CGE45" s="636"/>
      <c r="CGF45" s="636"/>
      <c r="CGG45" s="636"/>
      <c r="CGH45" s="636"/>
      <c r="CGI45" s="636"/>
      <c r="CGJ45" s="636"/>
      <c r="CGK45" s="636"/>
      <c r="CGL45" s="636"/>
      <c r="CGM45" s="636"/>
      <c r="CGN45" s="636"/>
      <c r="CGO45" s="636"/>
      <c r="CGP45" s="636"/>
      <c r="CGQ45" s="636"/>
      <c r="CGR45" s="636"/>
      <c r="CGS45" s="636"/>
      <c r="CGT45" s="636"/>
      <c r="CGU45" s="636"/>
      <c r="CGV45" s="636"/>
      <c r="CGW45" s="636"/>
      <c r="CGX45" s="636"/>
      <c r="CGY45" s="636"/>
      <c r="CGZ45" s="636"/>
      <c r="CHA45" s="636"/>
      <c r="CHB45" s="636"/>
      <c r="CHC45" s="636"/>
      <c r="CHD45" s="636"/>
      <c r="CHE45" s="636"/>
      <c r="CHF45" s="636"/>
      <c r="CHG45" s="636"/>
      <c r="CHH45" s="636"/>
      <c r="CHI45" s="636"/>
      <c r="CHJ45" s="636"/>
      <c r="CHK45" s="636"/>
      <c r="CHL45" s="636"/>
      <c r="CHM45" s="636"/>
      <c r="CHN45" s="636"/>
      <c r="CHO45" s="636"/>
      <c r="CHP45" s="636"/>
      <c r="CHQ45" s="636"/>
      <c r="CHR45" s="636"/>
      <c r="CHS45" s="636"/>
      <c r="CHT45" s="636"/>
      <c r="CHU45" s="636"/>
      <c r="CHV45" s="636"/>
      <c r="CHW45" s="636"/>
      <c r="CHX45" s="636"/>
      <c r="CHY45" s="636"/>
      <c r="CHZ45" s="636"/>
      <c r="CIA45" s="636"/>
      <c r="CIB45" s="636"/>
      <c r="CIC45" s="636"/>
      <c r="CID45" s="636"/>
      <c r="CIE45" s="636"/>
      <c r="CIF45" s="636"/>
      <c r="CIG45" s="636"/>
      <c r="CIH45" s="636"/>
      <c r="CII45" s="636"/>
      <c r="CIJ45" s="636"/>
      <c r="CIK45" s="636"/>
      <c r="CIL45" s="636"/>
      <c r="CIM45" s="636"/>
      <c r="CIN45" s="636"/>
      <c r="CIO45" s="636"/>
      <c r="CIP45" s="636"/>
      <c r="CIQ45" s="636"/>
      <c r="CIR45" s="636"/>
      <c r="CIS45" s="636"/>
      <c r="CIT45" s="636"/>
      <c r="CIU45" s="636"/>
      <c r="CIV45" s="636"/>
      <c r="CIW45" s="636"/>
      <c r="CIX45" s="636"/>
      <c r="CIY45" s="636"/>
      <c r="CIZ45" s="636"/>
      <c r="CJA45" s="636"/>
      <c r="CJB45" s="636"/>
      <c r="CJC45" s="636"/>
      <c r="CJD45" s="636"/>
      <c r="CJE45" s="636"/>
      <c r="CJF45" s="636"/>
      <c r="CJG45" s="636"/>
      <c r="CJH45" s="636"/>
      <c r="CJI45" s="636"/>
      <c r="CJJ45" s="636"/>
      <c r="CJK45" s="636"/>
      <c r="CJL45" s="636"/>
      <c r="CJM45" s="636"/>
      <c r="CJN45" s="636"/>
      <c r="CJO45" s="636"/>
      <c r="CJP45" s="636"/>
      <c r="CJQ45" s="636"/>
      <c r="CJR45" s="636"/>
      <c r="CJS45" s="636"/>
      <c r="CJT45" s="636"/>
      <c r="CJU45" s="636"/>
      <c r="CJV45" s="636"/>
      <c r="CJW45" s="636"/>
      <c r="CJX45" s="636"/>
      <c r="CJY45" s="636"/>
      <c r="CJZ45" s="636"/>
      <c r="CKA45" s="636"/>
      <c r="CKB45" s="636"/>
      <c r="CKC45" s="636"/>
      <c r="CKD45" s="636"/>
      <c r="CKE45" s="636"/>
      <c r="CKF45" s="636"/>
      <c r="CKG45" s="636"/>
      <c r="CKH45" s="636"/>
      <c r="CKI45" s="636"/>
      <c r="CKJ45" s="636"/>
      <c r="CKK45" s="636"/>
      <c r="CKL45" s="636"/>
      <c r="CKM45" s="636"/>
      <c r="CKN45" s="636"/>
      <c r="CKO45" s="636"/>
      <c r="CKP45" s="636"/>
      <c r="CKQ45" s="636"/>
      <c r="CKR45" s="636"/>
      <c r="CKS45" s="636"/>
      <c r="CKT45" s="636"/>
      <c r="CKU45" s="636"/>
      <c r="CKV45" s="636"/>
      <c r="CKW45" s="636"/>
      <c r="CKX45" s="636"/>
      <c r="CKY45" s="636"/>
      <c r="CKZ45" s="636"/>
      <c r="CLA45" s="636"/>
      <c r="CLB45" s="636"/>
      <c r="CLC45" s="636"/>
      <c r="CLD45" s="636"/>
      <c r="CLE45" s="636"/>
      <c r="CLF45" s="636"/>
      <c r="CLG45" s="636"/>
      <c r="CLH45" s="636"/>
      <c r="CLI45" s="636"/>
      <c r="CLJ45" s="636"/>
      <c r="CLK45" s="636"/>
      <c r="CLL45" s="636"/>
      <c r="CLM45" s="636"/>
      <c r="CLN45" s="636"/>
      <c r="CLO45" s="636"/>
      <c r="CLP45" s="636"/>
      <c r="CLQ45" s="636"/>
      <c r="CLR45" s="636"/>
      <c r="CLS45" s="636"/>
      <c r="CLT45" s="636"/>
      <c r="CLU45" s="636"/>
      <c r="CLV45" s="636"/>
      <c r="CLW45" s="636"/>
      <c r="CLX45" s="636"/>
      <c r="CLY45" s="636"/>
      <c r="CLZ45" s="636"/>
      <c r="CMA45" s="636"/>
      <c r="CMB45" s="636"/>
      <c r="CMC45" s="636"/>
      <c r="CMD45" s="636"/>
      <c r="CME45" s="636"/>
      <c r="CMF45" s="636"/>
      <c r="CMG45" s="636"/>
      <c r="CMH45" s="636"/>
      <c r="CMI45" s="636"/>
      <c r="CMJ45" s="636"/>
      <c r="CMK45" s="636"/>
      <c r="CML45" s="636"/>
      <c r="CMM45" s="636"/>
      <c r="CMN45" s="636"/>
      <c r="CMO45" s="636"/>
      <c r="CMP45" s="636"/>
      <c r="CMQ45" s="636"/>
      <c r="CMR45" s="636"/>
      <c r="CMS45" s="636"/>
      <c r="CMT45" s="636"/>
      <c r="CMU45" s="636"/>
      <c r="CMV45" s="636"/>
      <c r="CMW45" s="636"/>
      <c r="CMX45" s="636"/>
      <c r="CMY45" s="636"/>
      <c r="CMZ45" s="636"/>
      <c r="CNA45" s="636"/>
      <c r="CNB45" s="636"/>
      <c r="CNC45" s="636"/>
      <c r="CND45" s="636"/>
      <c r="CNE45" s="636"/>
      <c r="CNF45" s="636"/>
      <c r="CNG45" s="636"/>
      <c r="CNH45" s="636"/>
      <c r="CNI45" s="636"/>
      <c r="CNJ45" s="636"/>
      <c r="CNK45" s="636"/>
      <c r="CNL45" s="636"/>
      <c r="CNM45" s="636"/>
      <c r="CNN45" s="636"/>
      <c r="CNO45" s="636"/>
      <c r="CNP45" s="636"/>
      <c r="CNQ45" s="636"/>
      <c r="CNR45" s="636"/>
      <c r="CNS45" s="636"/>
      <c r="CNT45" s="636"/>
      <c r="CNU45" s="636"/>
      <c r="CNV45" s="636"/>
      <c r="CNW45" s="636"/>
      <c r="CNX45" s="636"/>
      <c r="CNY45" s="636"/>
      <c r="CNZ45" s="636"/>
      <c r="COA45" s="636"/>
      <c r="COB45" s="636"/>
      <c r="COC45" s="636"/>
      <c r="COD45" s="636"/>
      <c r="COE45" s="636"/>
      <c r="COF45" s="636"/>
      <c r="COG45" s="636"/>
      <c r="COH45" s="636"/>
      <c r="COI45" s="636"/>
      <c r="COJ45" s="636"/>
      <c r="COK45" s="636"/>
      <c r="COL45" s="636"/>
      <c r="COM45" s="636"/>
      <c r="CON45" s="636"/>
      <c r="COO45" s="636"/>
      <c r="COP45" s="636"/>
      <c r="COQ45" s="636"/>
      <c r="COR45" s="636"/>
      <c r="COS45" s="636"/>
      <c r="COT45" s="636"/>
      <c r="COU45" s="636"/>
      <c r="COV45" s="636"/>
      <c r="COW45" s="636"/>
      <c r="COX45" s="636"/>
      <c r="COY45" s="636"/>
      <c r="COZ45" s="636"/>
      <c r="CPA45" s="636"/>
      <c r="CPB45" s="636"/>
      <c r="CPC45" s="636"/>
      <c r="CPD45" s="636"/>
      <c r="CPE45" s="636"/>
      <c r="CPF45" s="636"/>
      <c r="CPG45" s="636"/>
      <c r="CPH45" s="636"/>
      <c r="CPI45" s="636"/>
      <c r="CPJ45" s="636"/>
      <c r="CPK45" s="636"/>
      <c r="CPL45" s="636"/>
      <c r="CPM45" s="636"/>
      <c r="CPN45" s="636"/>
      <c r="CPO45" s="636"/>
      <c r="CPP45" s="636"/>
      <c r="CPQ45" s="636"/>
      <c r="CPR45" s="636"/>
      <c r="CPS45" s="636"/>
      <c r="CPT45" s="636"/>
      <c r="CPU45" s="636"/>
      <c r="CPV45" s="636"/>
      <c r="CPW45" s="636"/>
      <c r="CPX45" s="636"/>
      <c r="CPY45" s="636"/>
      <c r="CPZ45" s="636"/>
      <c r="CQA45" s="636"/>
      <c r="CQB45" s="636"/>
      <c r="CQC45" s="636"/>
      <c r="CQD45" s="636"/>
      <c r="CQE45" s="636"/>
      <c r="CQF45" s="636"/>
      <c r="CQG45" s="636"/>
      <c r="CQH45" s="636"/>
      <c r="CQI45" s="636"/>
      <c r="CQJ45" s="636"/>
      <c r="CQK45" s="636"/>
      <c r="CQL45" s="636"/>
      <c r="CQM45" s="636"/>
      <c r="CQN45" s="636"/>
      <c r="CQO45" s="636"/>
      <c r="CQP45" s="636"/>
      <c r="CQQ45" s="636"/>
      <c r="CQR45" s="636"/>
      <c r="CQS45" s="636"/>
      <c r="CQT45" s="636"/>
      <c r="CQU45" s="636"/>
      <c r="CQV45" s="636"/>
      <c r="CQW45" s="636"/>
      <c r="CQX45" s="636"/>
      <c r="CQY45" s="636"/>
      <c r="CQZ45" s="636"/>
      <c r="CRA45" s="636"/>
      <c r="CRB45" s="636"/>
      <c r="CRC45" s="636"/>
      <c r="CRD45" s="636"/>
      <c r="CRE45" s="636"/>
      <c r="CRF45" s="636"/>
      <c r="CRG45" s="636"/>
      <c r="CRH45" s="636"/>
      <c r="CRI45" s="636"/>
      <c r="CRJ45" s="636"/>
      <c r="CRK45" s="636"/>
      <c r="CRL45" s="636"/>
      <c r="CRM45" s="636"/>
      <c r="CRN45" s="636"/>
      <c r="CRO45" s="636"/>
      <c r="CRP45" s="636"/>
      <c r="CRQ45" s="636"/>
      <c r="CRR45" s="636"/>
      <c r="CRS45" s="636"/>
      <c r="CRT45" s="636"/>
      <c r="CRU45" s="636"/>
      <c r="CRV45" s="636"/>
      <c r="CRW45" s="636"/>
      <c r="CRX45" s="636"/>
      <c r="CRY45" s="636"/>
      <c r="CRZ45" s="636"/>
      <c r="CSA45" s="636"/>
      <c r="CSB45" s="636"/>
      <c r="CSC45" s="636"/>
      <c r="CSD45" s="636"/>
      <c r="CSE45" s="636"/>
      <c r="CSF45" s="636"/>
      <c r="CSG45" s="636"/>
      <c r="CSH45" s="636"/>
      <c r="CSI45" s="636"/>
      <c r="CSJ45" s="636"/>
      <c r="CSK45" s="636"/>
      <c r="CSL45" s="636"/>
      <c r="CSM45" s="636"/>
      <c r="CSN45" s="636"/>
      <c r="CSO45" s="636"/>
      <c r="CSP45" s="636"/>
      <c r="CSQ45" s="636"/>
      <c r="CSR45" s="636"/>
      <c r="CSS45" s="636"/>
      <c r="CST45" s="636"/>
      <c r="CSU45" s="636"/>
      <c r="CSV45" s="636"/>
      <c r="CSW45" s="636"/>
      <c r="CSX45" s="636"/>
      <c r="CSY45" s="636"/>
      <c r="CSZ45" s="636"/>
      <c r="CTA45" s="636"/>
      <c r="CTB45" s="636"/>
      <c r="CTC45" s="636"/>
      <c r="CTD45" s="636"/>
      <c r="CTE45" s="636"/>
      <c r="CTF45" s="636"/>
      <c r="CTG45" s="636"/>
      <c r="CTH45" s="636"/>
      <c r="CTI45" s="636"/>
      <c r="CTJ45" s="636"/>
      <c r="CTK45" s="636"/>
      <c r="CTL45" s="636"/>
      <c r="CTM45" s="636"/>
      <c r="CTN45" s="636"/>
      <c r="CTO45" s="636"/>
      <c r="CTP45" s="636"/>
      <c r="CTQ45" s="636"/>
      <c r="CTR45" s="636"/>
      <c r="CTS45" s="636"/>
      <c r="CTT45" s="636"/>
      <c r="CTU45" s="636"/>
      <c r="CTV45" s="636"/>
      <c r="CTW45" s="636"/>
      <c r="CTX45" s="636"/>
      <c r="CTY45" s="636"/>
      <c r="CTZ45" s="636"/>
      <c r="CUA45" s="636"/>
      <c r="CUB45" s="636"/>
      <c r="CUC45" s="636"/>
      <c r="CUD45" s="636"/>
      <c r="CUE45" s="636"/>
      <c r="CUF45" s="636"/>
      <c r="CUG45" s="636"/>
      <c r="CUH45" s="636"/>
      <c r="CUI45" s="636"/>
      <c r="CUJ45" s="636"/>
      <c r="CUK45" s="636"/>
      <c r="CUL45" s="636"/>
      <c r="CUM45" s="636"/>
      <c r="CUN45" s="636"/>
      <c r="CUO45" s="636"/>
      <c r="CUP45" s="636"/>
      <c r="CUQ45" s="636"/>
      <c r="CUR45" s="636"/>
      <c r="CUS45" s="636"/>
      <c r="CUT45" s="636"/>
      <c r="CUU45" s="636"/>
      <c r="CUV45" s="636"/>
      <c r="CUW45" s="636"/>
      <c r="CUX45" s="636"/>
      <c r="CUY45" s="636"/>
      <c r="CUZ45" s="636"/>
      <c r="CVA45" s="636"/>
      <c r="CVB45" s="636"/>
      <c r="CVC45" s="636"/>
      <c r="CVD45" s="636"/>
      <c r="CVE45" s="636"/>
      <c r="CVF45" s="636"/>
      <c r="CVG45" s="636"/>
      <c r="CVH45" s="636"/>
      <c r="CVI45" s="636"/>
      <c r="CVJ45" s="636"/>
      <c r="CVK45" s="636"/>
      <c r="CVL45" s="636"/>
      <c r="CVM45" s="636"/>
      <c r="CVN45" s="636"/>
      <c r="CVO45" s="636"/>
      <c r="CVP45" s="636"/>
      <c r="CVQ45" s="636"/>
      <c r="CVR45" s="636"/>
      <c r="CVS45" s="636"/>
      <c r="CVT45" s="636"/>
      <c r="CVU45" s="636"/>
      <c r="CVV45" s="636"/>
      <c r="CVW45" s="636"/>
      <c r="CVX45" s="636"/>
      <c r="CVY45" s="636"/>
      <c r="CVZ45" s="636"/>
      <c r="CWA45" s="636"/>
      <c r="CWB45" s="636"/>
      <c r="CWC45" s="636"/>
      <c r="CWD45" s="636"/>
      <c r="CWE45" s="636"/>
      <c r="CWF45" s="636"/>
      <c r="CWG45" s="636"/>
      <c r="CWH45" s="636"/>
      <c r="CWI45" s="636"/>
      <c r="CWJ45" s="636"/>
      <c r="CWK45" s="636"/>
      <c r="CWL45" s="636"/>
      <c r="CWM45" s="636"/>
      <c r="CWN45" s="636"/>
      <c r="CWO45" s="636"/>
      <c r="CWP45" s="636"/>
      <c r="CWQ45" s="636"/>
      <c r="CWR45" s="636"/>
      <c r="CWS45" s="636"/>
      <c r="CWT45" s="636"/>
      <c r="CWU45" s="636"/>
      <c r="CWV45" s="636"/>
      <c r="CWW45" s="636"/>
      <c r="CWX45" s="636"/>
      <c r="CWY45" s="636"/>
      <c r="CWZ45" s="636"/>
      <c r="CXA45" s="636"/>
      <c r="CXB45" s="636"/>
      <c r="CXC45" s="636"/>
      <c r="CXD45" s="636"/>
      <c r="CXE45" s="636"/>
      <c r="CXF45" s="636"/>
      <c r="CXG45" s="636"/>
      <c r="CXH45" s="636"/>
      <c r="CXI45" s="636"/>
      <c r="CXJ45" s="636"/>
      <c r="CXK45" s="636"/>
      <c r="CXL45" s="636"/>
      <c r="CXM45" s="636"/>
      <c r="CXN45" s="636"/>
      <c r="CXO45" s="636"/>
      <c r="CXP45" s="636"/>
      <c r="CXQ45" s="636"/>
      <c r="CXR45" s="636"/>
      <c r="CXS45" s="636"/>
      <c r="CXT45" s="636"/>
      <c r="CXU45" s="636"/>
      <c r="CXV45" s="636"/>
      <c r="CXW45" s="636"/>
      <c r="CXX45" s="636"/>
      <c r="CXY45" s="636"/>
      <c r="CXZ45" s="636"/>
      <c r="CYA45" s="636"/>
      <c r="CYB45" s="636"/>
      <c r="CYC45" s="636"/>
      <c r="CYD45" s="636"/>
      <c r="CYE45" s="636"/>
      <c r="CYF45" s="636"/>
      <c r="CYG45" s="636"/>
      <c r="CYH45" s="636"/>
      <c r="CYI45" s="636"/>
      <c r="CYJ45" s="636"/>
      <c r="CYK45" s="636"/>
      <c r="CYL45" s="636"/>
      <c r="CYM45" s="636"/>
      <c r="CYN45" s="636"/>
      <c r="CYO45" s="636"/>
      <c r="CYP45" s="636"/>
      <c r="CYQ45" s="636"/>
      <c r="CYR45" s="636"/>
      <c r="CYS45" s="636"/>
      <c r="CYT45" s="636"/>
      <c r="CYU45" s="636"/>
      <c r="CYV45" s="636"/>
      <c r="CYW45" s="636"/>
      <c r="CYX45" s="636"/>
      <c r="CYY45" s="636"/>
      <c r="CYZ45" s="636"/>
      <c r="CZA45" s="636"/>
      <c r="CZB45" s="636"/>
      <c r="CZC45" s="636"/>
      <c r="CZD45" s="636"/>
      <c r="CZE45" s="636"/>
      <c r="CZF45" s="636"/>
      <c r="CZG45" s="636"/>
      <c r="CZH45" s="636"/>
      <c r="CZI45" s="636"/>
      <c r="CZJ45" s="636"/>
      <c r="CZK45" s="636"/>
      <c r="CZL45" s="636"/>
      <c r="CZM45" s="636"/>
      <c r="CZN45" s="636"/>
      <c r="CZO45" s="636"/>
      <c r="CZP45" s="636"/>
      <c r="CZQ45" s="636"/>
      <c r="CZR45" s="636"/>
      <c r="CZS45" s="636"/>
      <c r="CZT45" s="636"/>
      <c r="CZU45" s="636"/>
      <c r="CZV45" s="636"/>
      <c r="CZW45" s="636"/>
      <c r="CZX45" s="636"/>
      <c r="CZY45" s="636"/>
      <c r="CZZ45" s="636"/>
      <c r="DAA45" s="636"/>
      <c r="DAB45" s="636"/>
      <c r="DAC45" s="636"/>
      <c r="DAD45" s="636"/>
      <c r="DAE45" s="636"/>
      <c r="DAF45" s="636"/>
      <c r="DAG45" s="636"/>
      <c r="DAH45" s="636"/>
      <c r="DAI45" s="636"/>
      <c r="DAJ45" s="636"/>
      <c r="DAK45" s="636"/>
      <c r="DAL45" s="636"/>
      <c r="DAM45" s="636"/>
      <c r="DAN45" s="636"/>
      <c r="DAO45" s="636"/>
      <c r="DAP45" s="636"/>
      <c r="DAQ45" s="636"/>
      <c r="DAR45" s="636"/>
      <c r="DAS45" s="636"/>
      <c r="DAT45" s="636"/>
      <c r="DAU45" s="636"/>
      <c r="DAV45" s="636"/>
      <c r="DAW45" s="636"/>
      <c r="DAX45" s="636"/>
      <c r="DAY45" s="636"/>
      <c r="DAZ45" s="636"/>
      <c r="DBA45" s="636"/>
      <c r="DBB45" s="636"/>
      <c r="DBC45" s="636"/>
      <c r="DBD45" s="636"/>
      <c r="DBE45" s="636"/>
      <c r="DBF45" s="636"/>
      <c r="DBG45" s="636"/>
      <c r="DBH45" s="636"/>
      <c r="DBI45" s="636"/>
      <c r="DBJ45" s="636"/>
      <c r="DBK45" s="636"/>
      <c r="DBL45" s="636"/>
      <c r="DBM45" s="636"/>
      <c r="DBN45" s="636"/>
      <c r="DBO45" s="636"/>
      <c r="DBP45" s="636"/>
      <c r="DBQ45" s="636"/>
      <c r="DBR45" s="636"/>
      <c r="DBS45" s="636"/>
      <c r="DBT45" s="636"/>
      <c r="DBU45" s="636"/>
      <c r="DBV45" s="636"/>
      <c r="DBW45" s="636"/>
      <c r="DBX45" s="636"/>
      <c r="DBY45" s="636"/>
      <c r="DBZ45" s="636"/>
      <c r="DCA45" s="636"/>
      <c r="DCB45" s="636"/>
      <c r="DCC45" s="636"/>
      <c r="DCD45" s="636"/>
      <c r="DCE45" s="636"/>
      <c r="DCF45" s="636"/>
      <c r="DCG45" s="636"/>
      <c r="DCH45" s="636"/>
      <c r="DCI45" s="636"/>
      <c r="DCJ45" s="636"/>
      <c r="DCK45" s="636"/>
      <c r="DCL45" s="636"/>
      <c r="DCM45" s="636"/>
      <c r="DCN45" s="636"/>
      <c r="DCO45" s="636"/>
      <c r="DCP45" s="636"/>
      <c r="DCQ45" s="636"/>
      <c r="DCR45" s="636"/>
      <c r="DCS45" s="636"/>
      <c r="DCT45" s="636"/>
      <c r="DCU45" s="636"/>
      <c r="DCV45" s="636"/>
      <c r="DCW45" s="636"/>
      <c r="DCX45" s="636"/>
      <c r="DCY45" s="636"/>
      <c r="DCZ45" s="636"/>
      <c r="DDA45" s="636"/>
      <c r="DDB45" s="636"/>
      <c r="DDC45" s="636"/>
      <c r="DDD45" s="636"/>
      <c r="DDE45" s="636"/>
      <c r="DDF45" s="636"/>
      <c r="DDG45" s="636"/>
      <c r="DDH45" s="636"/>
      <c r="DDI45" s="636"/>
      <c r="DDJ45" s="636"/>
      <c r="DDK45" s="636"/>
      <c r="DDL45" s="636"/>
      <c r="DDM45" s="636"/>
      <c r="DDN45" s="636"/>
      <c r="DDO45" s="636"/>
      <c r="DDP45" s="636"/>
      <c r="DDQ45" s="636"/>
      <c r="DDR45" s="636"/>
      <c r="DDS45" s="636"/>
      <c r="DDT45" s="636"/>
      <c r="DDU45" s="636"/>
      <c r="DDV45" s="636"/>
      <c r="DDW45" s="636"/>
      <c r="DDX45" s="636"/>
      <c r="DDY45" s="636"/>
      <c r="DDZ45" s="636"/>
      <c r="DEA45" s="636"/>
      <c r="DEB45" s="636"/>
      <c r="DEC45" s="636"/>
      <c r="DED45" s="636"/>
      <c r="DEE45" s="636"/>
      <c r="DEF45" s="636"/>
      <c r="DEG45" s="636"/>
      <c r="DEH45" s="636"/>
      <c r="DEI45" s="636"/>
      <c r="DEJ45" s="636"/>
      <c r="DEK45" s="636"/>
      <c r="DEL45" s="636"/>
      <c r="DEM45" s="636"/>
      <c r="DEN45" s="636"/>
      <c r="DEO45" s="636"/>
      <c r="DEP45" s="636"/>
      <c r="DEQ45" s="636"/>
      <c r="DER45" s="636"/>
      <c r="DES45" s="636"/>
      <c r="DET45" s="636"/>
      <c r="DEU45" s="636"/>
      <c r="DEV45" s="636"/>
      <c r="DEW45" s="636"/>
      <c r="DEX45" s="636"/>
      <c r="DEY45" s="636"/>
      <c r="DEZ45" s="636"/>
      <c r="DFA45" s="636"/>
      <c r="DFB45" s="636"/>
      <c r="DFC45" s="636"/>
      <c r="DFD45" s="636"/>
      <c r="DFE45" s="636"/>
      <c r="DFF45" s="636"/>
      <c r="DFG45" s="636"/>
      <c r="DFH45" s="636"/>
      <c r="DFI45" s="636"/>
      <c r="DFJ45" s="636"/>
      <c r="DFK45" s="636"/>
      <c r="DFL45" s="636"/>
      <c r="DFM45" s="636"/>
      <c r="DFN45" s="636"/>
      <c r="DFO45" s="636"/>
      <c r="DFP45" s="636"/>
      <c r="DFQ45" s="636"/>
      <c r="DFR45" s="636"/>
      <c r="DFS45" s="636"/>
      <c r="DFT45" s="636"/>
      <c r="DFU45" s="636"/>
      <c r="DFV45" s="636"/>
      <c r="DFW45" s="636"/>
      <c r="DFX45" s="636"/>
      <c r="DFY45" s="636"/>
      <c r="DFZ45" s="636"/>
      <c r="DGA45" s="636"/>
      <c r="DGB45" s="636"/>
      <c r="DGC45" s="636"/>
      <c r="DGD45" s="636"/>
      <c r="DGE45" s="636"/>
      <c r="DGF45" s="636"/>
      <c r="DGG45" s="636"/>
      <c r="DGH45" s="636"/>
      <c r="DGI45" s="636"/>
      <c r="DGJ45" s="636"/>
      <c r="DGK45" s="636"/>
      <c r="DGL45" s="636"/>
      <c r="DGM45" s="636"/>
      <c r="DGN45" s="636"/>
      <c r="DGO45" s="636"/>
      <c r="DGP45" s="636"/>
      <c r="DGQ45" s="636"/>
      <c r="DGR45" s="636"/>
      <c r="DGS45" s="636"/>
      <c r="DGT45" s="636"/>
      <c r="DGU45" s="636"/>
      <c r="DGV45" s="636"/>
      <c r="DGW45" s="636"/>
      <c r="DGX45" s="636"/>
      <c r="DGY45" s="636"/>
      <c r="DGZ45" s="636"/>
      <c r="DHA45" s="636"/>
      <c r="DHB45" s="636"/>
      <c r="DHC45" s="636"/>
      <c r="DHD45" s="636"/>
      <c r="DHE45" s="636"/>
      <c r="DHF45" s="636"/>
      <c r="DHG45" s="636"/>
      <c r="DHH45" s="636"/>
      <c r="DHI45" s="636"/>
      <c r="DHJ45" s="636"/>
      <c r="DHK45" s="636"/>
      <c r="DHL45" s="636"/>
      <c r="DHM45" s="636"/>
      <c r="DHN45" s="636"/>
      <c r="DHO45" s="636"/>
      <c r="DHP45" s="636"/>
      <c r="DHQ45" s="636"/>
      <c r="DHR45" s="636"/>
      <c r="DHS45" s="636"/>
      <c r="DHT45" s="636"/>
      <c r="DHU45" s="636"/>
      <c r="DHV45" s="636"/>
      <c r="DHW45" s="636"/>
      <c r="DHX45" s="636"/>
      <c r="DHY45" s="636"/>
      <c r="DHZ45" s="636"/>
      <c r="DIA45" s="636"/>
      <c r="DIB45" s="636"/>
      <c r="DIC45" s="636"/>
      <c r="DID45" s="636"/>
      <c r="DIE45" s="636"/>
      <c r="DIF45" s="636"/>
      <c r="DIG45" s="636"/>
      <c r="DIH45" s="636"/>
      <c r="DII45" s="636"/>
      <c r="DIJ45" s="636"/>
      <c r="DIK45" s="636"/>
      <c r="DIL45" s="636"/>
      <c r="DIM45" s="636"/>
      <c r="DIN45" s="636"/>
      <c r="DIO45" s="636"/>
      <c r="DIP45" s="636"/>
      <c r="DIQ45" s="636"/>
      <c r="DIR45" s="636"/>
      <c r="DIS45" s="636"/>
      <c r="DIT45" s="636"/>
      <c r="DIU45" s="636"/>
      <c r="DIV45" s="636"/>
      <c r="DIW45" s="636"/>
      <c r="DIX45" s="636"/>
      <c r="DIY45" s="636"/>
      <c r="DIZ45" s="636"/>
      <c r="DJA45" s="636"/>
      <c r="DJB45" s="636"/>
      <c r="DJC45" s="636"/>
      <c r="DJD45" s="636"/>
      <c r="DJE45" s="636"/>
      <c r="DJF45" s="636"/>
      <c r="DJG45" s="636"/>
      <c r="DJH45" s="636"/>
      <c r="DJI45" s="636"/>
      <c r="DJJ45" s="636"/>
      <c r="DJK45" s="636"/>
      <c r="DJL45" s="636"/>
      <c r="DJM45" s="636"/>
      <c r="DJN45" s="636"/>
      <c r="DJO45" s="636"/>
      <c r="DJP45" s="636"/>
      <c r="DJQ45" s="636"/>
      <c r="DJR45" s="636"/>
      <c r="DJS45" s="636"/>
      <c r="DJT45" s="636"/>
      <c r="DJU45" s="636"/>
      <c r="DJV45" s="636"/>
      <c r="DJW45" s="636"/>
      <c r="DJX45" s="636"/>
      <c r="DJY45" s="636"/>
      <c r="DJZ45" s="636"/>
      <c r="DKA45" s="636"/>
      <c r="DKB45" s="636"/>
      <c r="DKC45" s="636"/>
      <c r="DKD45" s="636"/>
      <c r="DKE45" s="636"/>
      <c r="DKF45" s="636"/>
      <c r="DKG45" s="636"/>
      <c r="DKH45" s="636"/>
      <c r="DKI45" s="636"/>
      <c r="DKJ45" s="636"/>
      <c r="DKK45" s="636"/>
      <c r="DKL45" s="636"/>
      <c r="DKM45" s="636"/>
      <c r="DKN45" s="636"/>
      <c r="DKO45" s="636"/>
      <c r="DKP45" s="636"/>
      <c r="DKQ45" s="636"/>
      <c r="DKR45" s="636"/>
      <c r="DKS45" s="636"/>
      <c r="DKT45" s="636"/>
      <c r="DKU45" s="636"/>
      <c r="DKV45" s="636"/>
      <c r="DKW45" s="636"/>
      <c r="DKX45" s="636"/>
      <c r="DKY45" s="636"/>
      <c r="DKZ45" s="636"/>
      <c r="DLA45" s="636"/>
      <c r="DLB45" s="636"/>
      <c r="DLC45" s="636"/>
      <c r="DLD45" s="636"/>
      <c r="DLE45" s="636"/>
      <c r="DLF45" s="636"/>
      <c r="DLG45" s="636"/>
      <c r="DLH45" s="636"/>
      <c r="DLI45" s="636"/>
      <c r="DLJ45" s="636"/>
      <c r="DLK45" s="636"/>
      <c r="DLL45" s="636"/>
      <c r="DLM45" s="636"/>
      <c r="DLN45" s="636"/>
      <c r="DLO45" s="636"/>
      <c r="DLP45" s="636"/>
      <c r="DLQ45" s="636"/>
      <c r="DLR45" s="636"/>
      <c r="DLS45" s="636"/>
      <c r="DLT45" s="636"/>
      <c r="DLU45" s="636"/>
      <c r="DLV45" s="636"/>
      <c r="DLW45" s="636"/>
      <c r="DLX45" s="636"/>
      <c r="DLY45" s="636"/>
      <c r="DLZ45" s="636"/>
      <c r="DMA45" s="636"/>
      <c r="DMB45" s="636"/>
      <c r="DMC45" s="636"/>
      <c r="DMD45" s="636"/>
      <c r="DME45" s="636"/>
      <c r="DMF45" s="636"/>
      <c r="DMG45" s="636"/>
      <c r="DMH45" s="636"/>
      <c r="DMI45" s="636"/>
      <c r="DMJ45" s="636"/>
      <c r="DMK45" s="636"/>
      <c r="DML45" s="636"/>
      <c r="DMM45" s="636"/>
      <c r="DMN45" s="636"/>
      <c r="DMO45" s="636"/>
      <c r="DMP45" s="636"/>
      <c r="DMQ45" s="636"/>
      <c r="DMR45" s="636"/>
      <c r="DMS45" s="636"/>
      <c r="DMT45" s="636"/>
      <c r="DMU45" s="636"/>
      <c r="DMV45" s="636"/>
      <c r="DMW45" s="636"/>
      <c r="DMX45" s="636"/>
      <c r="DMY45" s="636"/>
      <c r="DMZ45" s="636"/>
      <c r="DNA45" s="636"/>
      <c r="DNB45" s="636"/>
      <c r="DNC45" s="636"/>
      <c r="DND45" s="636"/>
      <c r="DNE45" s="636"/>
      <c r="DNF45" s="636"/>
      <c r="DNG45" s="636"/>
      <c r="DNH45" s="636"/>
      <c r="DNI45" s="636"/>
      <c r="DNJ45" s="636"/>
      <c r="DNK45" s="636"/>
      <c r="DNL45" s="636"/>
      <c r="DNM45" s="636"/>
      <c r="DNN45" s="636"/>
      <c r="DNO45" s="636"/>
      <c r="DNP45" s="636"/>
      <c r="DNQ45" s="636"/>
      <c r="DNR45" s="636"/>
      <c r="DNS45" s="636"/>
      <c r="DNT45" s="636"/>
      <c r="DNU45" s="636"/>
      <c r="DNV45" s="636"/>
      <c r="DNW45" s="636"/>
      <c r="DNX45" s="636"/>
      <c r="DNY45" s="636"/>
      <c r="DNZ45" s="636"/>
      <c r="DOA45" s="636"/>
      <c r="DOB45" s="636"/>
      <c r="DOC45" s="636"/>
      <c r="DOD45" s="636"/>
      <c r="DOE45" s="636"/>
      <c r="DOF45" s="636"/>
      <c r="DOG45" s="636"/>
      <c r="DOH45" s="636"/>
      <c r="DOI45" s="636"/>
      <c r="DOJ45" s="636"/>
      <c r="DOK45" s="636"/>
      <c r="DOL45" s="636"/>
      <c r="DOM45" s="636"/>
      <c r="DON45" s="636"/>
      <c r="DOO45" s="636"/>
      <c r="DOP45" s="636"/>
      <c r="DOQ45" s="636"/>
      <c r="DOR45" s="636"/>
      <c r="DOS45" s="636"/>
      <c r="DOT45" s="636"/>
      <c r="DOU45" s="636"/>
      <c r="DOV45" s="636"/>
      <c r="DOW45" s="636"/>
      <c r="DOX45" s="636"/>
      <c r="DOY45" s="636"/>
      <c r="DOZ45" s="636"/>
      <c r="DPA45" s="636"/>
      <c r="DPB45" s="636"/>
      <c r="DPC45" s="636"/>
      <c r="DPD45" s="636"/>
      <c r="DPE45" s="636"/>
      <c r="DPF45" s="636"/>
      <c r="DPG45" s="636"/>
      <c r="DPH45" s="636"/>
      <c r="DPI45" s="636"/>
      <c r="DPJ45" s="636"/>
      <c r="DPK45" s="636"/>
      <c r="DPL45" s="636"/>
      <c r="DPM45" s="636"/>
      <c r="DPN45" s="636"/>
      <c r="DPO45" s="636"/>
      <c r="DPP45" s="636"/>
      <c r="DPQ45" s="636"/>
      <c r="DPR45" s="636"/>
      <c r="DPS45" s="636"/>
      <c r="DPT45" s="636"/>
      <c r="DPU45" s="636"/>
      <c r="DPV45" s="636"/>
      <c r="DPW45" s="636"/>
      <c r="DPX45" s="636"/>
      <c r="DPY45" s="636"/>
      <c r="DPZ45" s="636"/>
      <c r="DQA45" s="636"/>
      <c r="DQB45" s="636"/>
      <c r="DQC45" s="636"/>
      <c r="DQD45" s="636"/>
      <c r="DQE45" s="636"/>
      <c r="DQF45" s="636"/>
      <c r="DQG45" s="636"/>
      <c r="DQH45" s="636"/>
      <c r="DQI45" s="636"/>
      <c r="DQJ45" s="636"/>
      <c r="DQK45" s="636"/>
      <c r="DQL45" s="636"/>
      <c r="DQM45" s="636"/>
      <c r="DQN45" s="636"/>
      <c r="DQO45" s="636"/>
      <c r="DQP45" s="636"/>
      <c r="DQQ45" s="636"/>
      <c r="DQR45" s="636"/>
      <c r="DQS45" s="636"/>
      <c r="DQT45" s="636"/>
      <c r="DQU45" s="636"/>
      <c r="DQV45" s="636"/>
      <c r="DQW45" s="636"/>
      <c r="DQX45" s="636"/>
      <c r="DQY45" s="636"/>
      <c r="DQZ45" s="636"/>
      <c r="DRA45" s="636"/>
      <c r="DRB45" s="636"/>
      <c r="DRC45" s="636"/>
      <c r="DRD45" s="636"/>
      <c r="DRE45" s="636"/>
      <c r="DRF45" s="636"/>
      <c r="DRG45" s="636"/>
      <c r="DRH45" s="636"/>
      <c r="DRI45" s="636"/>
      <c r="DRJ45" s="636"/>
      <c r="DRK45" s="636"/>
      <c r="DRL45" s="636"/>
      <c r="DRM45" s="636"/>
      <c r="DRN45" s="636"/>
      <c r="DRO45" s="636"/>
      <c r="DRP45" s="636"/>
      <c r="DRQ45" s="636"/>
      <c r="DRR45" s="636"/>
      <c r="DRS45" s="636"/>
      <c r="DRT45" s="636"/>
      <c r="DRU45" s="636"/>
      <c r="DRV45" s="636"/>
      <c r="DRW45" s="636"/>
      <c r="DRX45" s="636"/>
      <c r="DRY45" s="636"/>
      <c r="DRZ45" s="636"/>
      <c r="DSA45" s="636"/>
      <c r="DSB45" s="636"/>
      <c r="DSC45" s="636"/>
      <c r="DSD45" s="636"/>
      <c r="DSE45" s="636"/>
      <c r="DSF45" s="636"/>
      <c r="DSG45" s="636"/>
      <c r="DSH45" s="636"/>
      <c r="DSI45" s="636"/>
      <c r="DSJ45" s="636"/>
      <c r="DSK45" s="636"/>
      <c r="DSL45" s="636"/>
      <c r="DSM45" s="636"/>
      <c r="DSN45" s="636"/>
      <c r="DSO45" s="636"/>
      <c r="DSP45" s="636"/>
      <c r="DSQ45" s="636"/>
      <c r="DSR45" s="636"/>
      <c r="DSS45" s="636"/>
      <c r="DST45" s="636"/>
      <c r="DSU45" s="636"/>
      <c r="DSV45" s="636"/>
      <c r="DSW45" s="636"/>
      <c r="DSX45" s="636"/>
      <c r="DSY45" s="636"/>
      <c r="DSZ45" s="636"/>
      <c r="DTA45" s="636"/>
      <c r="DTB45" s="636"/>
      <c r="DTC45" s="636"/>
      <c r="DTD45" s="636"/>
      <c r="DTE45" s="636"/>
      <c r="DTF45" s="636"/>
      <c r="DTG45" s="636"/>
      <c r="DTH45" s="636"/>
      <c r="DTI45" s="636"/>
      <c r="DTJ45" s="636"/>
      <c r="DTK45" s="636"/>
      <c r="DTL45" s="636"/>
      <c r="DTM45" s="636"/>
      <c r="DTN45" s="636"/>
      <c r="DTO45" s="636"/>
      <c r="DTP45" s="636"/>
      <c r="DTQ45" s="636"/>
      <c r="DTR45" s="636"/>
      <c r="DTS45" s="636"/>
      <c r="DTT45" s="636"/>
      <c r="DTU45" s="636"/>
      <c r="DTV45" s="636"/>
      <c r="DTW45" s="636"/>
      <c r="DTX45" s="636"/>
      <c r="DTY45" s="636"/>
      <c r="DTZ45" s="636"/>
      <c r="DUA45" s="636"/>
      <c r="DUB45" s="636"/>
      <c r="DUC45" s="636"/>
      <c r="DUD45" s="636"/>
      <c r="DUE45" s="636"/>
      <c r="DUF45" s="636"/>
      <c r="DUG45" s="636"/>
      <c r="DUH45" s="636"/>
      <c r="DUI45" s="636"/>
      <c r="DUJ45" s="636"/>
      <c r="DUK45" s="636"/>
      <c r="DUL45" s="636"/>
      <c r="DUM45" s="636"/>
      <c r="DUN45" s="636"/>
      <c r="DUO45" s="636"/>
      <c r="DUP45" s="636"/>
      <c r="DUQ45" s="636"/>
      <c r="DUR45" s="636"/>
      <c r="DUS45" s="636"/>
      <c r="DUT45" s="636"/>
      <c r="DUU45" s="636"/>
      <c r="DUV45" s="636"/>
      <c r="DUW45" s="636"/>
      <c r="DUX45" s="636"/>
      <c r="DUY45" s="636"/>
      <c r="DUZ45" s="636"/>
      <c r="DVA45" s="636"/>
      <c r="DVB45" s="636"/>
      <c r="DVC45" s="636"/>
      <c r="DVD45" s="636"/>
      <c r="DVE45" s="636"/>
      <c r="DVF45" s="636"/>
      <c r="DVG45" s="636"/>
      <c r="DVH45" s="636"/>
      <c r="DVI45" s="636"/>
      <c r="DVJ45" s="636"/>
      <c r="DVK45" s="636"/>
      <c r="DVL45" s="636"/>
      <c r="DVM45" s="636"/>
      <c r="DVN45" s="636"/>
      <c r="DVO45" s="636"/>
      <c r="DVP45" s="636"/>
      <c r="DVQ45" s="636"/>
      <c r="DVR45" s="636"/>
      <c r="DVS45" s="636"/>
      <c r="DVT45" s="636"/>
      <c r="DVU45" s="636"/>
      <c r="DVV45" s="636"/>
      <c r="DVW45" s="636"/>
      <c r="DVX45" s="636"/>
      <c r="DVY45" s="636"/>
      <c r="DVZ45" s="636"/>
      <c r="DWA45" s="636"/>
      <c r="DWB45" s="636"/>
      <c r="DWC45" s="636"/>
      <c r="DWD45" s="636"/>
      <c r="DWE45" s="636"/>
      <c r="DWF45" s="636"/>
      <c r="DWG45" s="636"/>
      <c r="DWH45" s="636"/>
      <c r="DWI45" s="636"/>
      <c r="DWJ45" s="636"/>
      <c r="DWK45" s="636"/>
      <c r="DWL45" s="636"/>
      <c r="DWM45" s="636"/>
      <c r="DWN45" s="636"/>
      <c r="DWO45" s="636"/>
      <c r="DWP45" s="636"/>
      <c r="DWQ45" s="636"/>
      <c r="DWR45" s="636"/>
      <c r="DWS45" s="636"/>
      <c r="DWT45" s="636"/>
      <c r="DWU45" s="636"/>
      <c r="DWV45" s="636"/>
      <c r="DWW45" s="636"/>
      <c r="DWX45" s="636"/>
      <c r="DWY45" s="636"/>
      <c r="DWZ45" s="636"/>
      <c r="DXA45" s="636"/>
      <c r="DXB45" s="636"/>
      <c r="DXC45" s="636"/>
      <c r="DXD45" s="636"/>
      <c r="DXE45" s="636"/>
      <c r="DXF45" s="636"/>
      <c r="DXG45" s="636"/>
      <c r="DXH45" s="636"/>
      <c r="DXI45" s="636"/>
      <c r="DXJ45" s="636"/>
      <c r="DXK45" s="636"/>
      <c r="DXL45" s="636"/>
      <c r="DXM45" s="636"/>
      <c r="DXN45" s="636"/>
      <c r="DXO45" s="636"/>
      <c r="DXP45" s="636"/>
      <c r="DXQ45" s="636"/>
      <c r="DXR45" s="636"/>
      <c r="DXS45" s="636"/>
      <c r="DXT45" s="636"/>
      <c r="DXU45" s="636"/>
      <c r="DXV45" s="636"/>
      <c r="DXW45" s="636"/>
      <c r="DXX45" s="636"/>
      <c r="DXY45" s="636"/>
      <c r="DXZ45" s="636"/>
      <c r="DYA45" s="636"/>
      <c r="DYB45" s="636"/>
      <c r="DYC45" s="636"/>
      <c r="DYD45" s="636"/>
      <c r="DYE45" s="636"/>
      <c r="DYF45" s="636"/>
      <c r="DYG45" s="636"/>
      <c r="DYH45" s="636"/>
      <c r="DYI45" s="636"/>
      <c r="DYJ45" s="636"/>
      <c r="DYK45" s="636"/>
      <c r="DYL45" s="636"/>
      <c r="DYM45" s="636"/>
      <c r="DYN45" s="636"/>
      <c r="DYO45" s="636"/>
      <c r="DYP45" s="636"/>
      <c r="DYQ45" s="636"/>
      <c r="DYR45" s="636"/>
      <c r="DYS45" s="636"/>
      <c r="DYT45" s="636"/>
      <c r="DYU45" s="636"/>
      <c r="DYV45" s="636"/>
      <c r="DYW45" s="636"/>
      <c r="DYX45" s="636"/>
      <c r="DYY45" s="636"/>
      <c r="DYZ45" s="636"/>
      <c r="DZA45" s="636"/>
      <c r="DZB45" s="636"/>
      <c r="DZC45" s="636"/>
      <c r="DZD45" s="636"/>
      <c r="DZE45" s="636"/>
      <c r="DZF45" s="636"/>
      <c r="DZG45" s="636"/>
      <c r="DZH45" s="636"/>
      <c r="DZI45" s="636"/>
      <c r="DZJ45" s="636"/>
      <c r="DZK45" s="636"/>
      <c r="DZL45" s="636"/>
      <c r="DZM45" s="636"/>
      <c r="DZN45" s="636"/>
      <c r="DZO45" s="636"/>
      <c r="DZP45" s="636"/>
      <c r="DZQ45" s="636"/>
      <c r="DZR45" s="636"/>
      <c r="DZS45" s="636"/>
      <c r="DZT45" s="636"/>
      <c r="DZU45" s="636"/>
      <c r="DZV45" s="636"/>
      <c r="DZW45" s="636"/>
      <c r="DZX45" s="636"/>
      <c r="DZY45" s="636"/>
      <c r="DZZ45" s="636"/>
      <c r="EAA45" s="636"/>
      <c r="EAB45" s="636"/>
      <c r="EAC45" s="636"/>
      <c r="EAD45" s="636"/>
      <c r="EAE45" s="636"/>
      <c r="EAF45" s="636"/>
      <c r="EAG45" s="636"/>
      <c r="EAH45" s="636"/>
      <c r="EAI45" s="636"/>
      <c r="EAJ45" s="636"/>
      <c r="EAK45" s="636"/>
      <c r="EAL45" s="636"/>
      <c r="EAM45" s="636"/>
      <c r="EAN45" s="636"/>
      <c r="EAO45" s="636"/>
      <c r="EAP45" s="636"/>
      <c r="EAQ45" s="636"/>
      <c r="EAR45" s="636"/>
      <c r="EAS45" s="636"/>
      <c r="EAT45" s="636"/>
      <c r="EAU45" s="636"/>
      <c r="EAV45" s="636"/>
      <c r="EAW45" s="636"/>
      <c r="EAX45" s="636"/>
      <c r="EAY45" s="636"/>
      <c r="EAZ45" s="636"/>
      <c r="EBA45" s="636"/>
      <c r="EBB45" s="636"/>
      <c r="EBC45" s="636"/>
      <c r="EBD45" s="636"/>
      <c r="EBE45" s="636"/>
      <c r="EBF45" s="636"/>
      <c r="EBG45" s="636"/>
      <c r="EBH45" s="636"/>
      <c r="EBI45" s="636"/>
      <c r="EBJ45" s="636"/>
      <c r="EBK45" s="636"/>
      <c r="EBL45" s="636"/>
      <c r="EBM45" s="636"/>
      <c r="EBN45" s="636"/>
      <c r="EBO45" s="636"/>
      <c r="EBP45" s="636"/>
      <c r="EBQ45" s="636"/>
      <c r="EBR45" s="636"/>
      <c r="EBS45" s="636"/>
      <c r="EBT45" s="636"/>
      <c r="EBU45" s="636"/>
      <c r="EBV45" s="636"/>
      <c r="EBW45" s="636"/>
      <c r="EBX45" s="636"/>
      <c r="EBY45" s="636"/>
      <c r="EBZ45" s="636"/>
      <c r="ECA45" s="636"/>
      <c r="ECB45" s="636"/>
      <c r="ECC45" s="636"/>
      <c r="ECD45" s="636"/>
      <c r="ECE45" s="636"/>
      <c r="ECF45" s="636"/>
      <c r="ECG45" s="636"/>
      <c r="ECH45" s="636"/>
      <c r="ECI45" s="636"/>
      <c r="ECJ45" s="636"/>
      <c r="ECK45" s="636"/>
      <c r="ECL45" s="636"/>
      <c r="ECM45" s="636"/>
      <c r="ECN45" s="636"/>
      <c r="ECO45" s="636"/>
      <c r="ECP45" s="636"/>
      <c r="ECQ45" s="636"/>
      <c r="ECR45" s="636"/>
      <c r="ECS45" s="636"/>
      <c r="ECT45" s="636"/>
      <c r="ECU45" s="636"/>
      <c r="ECV45" s="636"/>
      <c r="ECW45" s="636"/>
      <c r="ECX45" s="636"/>
      <c r="ECY45" s="636"/>
      <c r="ECZ45" s="636"/>
      <c r="EDA45" s="636"/>
      <c r="EDB45" s="636"/>
      <c r="EDC45" s="636"/>
      <c r="EDD45" s="636"/>
      <c r="EDE45" s="636"/>
      <c r="EDF45" s="636"/>
      <c r="EDG45" s="636"/>
      <c r="EDH45" s="636"/>
      <c r="EDI45" s="636"/>
      <c r="EDJ45" s="636"/>
      <c r="EDK45" s="636"/>
      <c r="EDL45" s="636"/>
      <c r="EDM45" s="636"/>
      <c r="EDN45" s="636"/>
      <c r="EDO45" s="636"/>
      <c r="EDP45" s="636"/>
      <c r="EDQ45" s="636"/>
      <c r="EDR45" s="636"/>
      <c r="EDS45" s="636"/>
      <c r="EDT45" s="636"/>
      <c r="EDU45" s="636"/>
      <c r="EDV45" s="636"/>
      <c r="EDW45" s="636"/>
      <c r="EDX45" s="636"/>
      <c r="EDY45" s="636"/>
      <c r="EDZ45" s="636"/>
      <c r="EEA45" s="636"/>
      <c r="EEB45" s="636"/>
      <c r="EEC45" s="636"/>
      <c r="EED45" s="636"/>
      <c r="EEE45" s="636"/>
      <c r="EEF45" s="636"/>
      <c r="EEG45" s="636"/>
      <c r="EEH45" s="636"/>
      <c r="EEI45" s="636"/>
      <c r="EEJ45" s="636"/>
      <c r="EEK45" s="636"/>
      <c r="EEL45" s="636"/>
      <c r="EEM45" s="636"/>
      <c r="EEN45" s="636"/>
      <c r="EEO45" s="636"/>
      <c r="EEP45" s="636"/>
      <c r="EEQ45" s="636"/>
      <c r="EER45" s="636"/>
      <c r="EES45" s="636"/>
      <c r="EET45" s="636"/>
      <c r="EEU45" s="636"/>
      <c r="EEV45" s="636"/>
      <c r="EEW45" s="636"/>
      <c r="EEX45" s="636"/>
      <c r="EEY45" s="636"/>
      <c r="EEZ45" s="636"/>
      <c r="EFA45" s="636"/>
      <c r="EFB45" s="636"/>
      <c r="EFC45" s="636"/>
      <c r="EFD45" s="636"/>
      <c r="EFE45" s="636"/>
      <c r="EFF45" s="636"/>
      <c r="EFG45" s="636"/>
      <c r="EFH45" s="636"/>
      <c r="EFI45" s="636"/>
      <c r="EFJ45" s="636"/>
      <c r="EFK45" s="636"/>
      <c r="EFL45" s="636"/>
      <c r="EFM45" s="636"/>
      <c r="EFN45" s="636"/>
      <c r="EFO45" s="636"/>
      <c r="EFP45" s="636"/>
      <c r="EFQ45" s="636"/>
      <c r="EFR45" s="636"/>
      <c r="EFS45" s="636"/>
      <c r="EFT45" s="636"/>
      <c r="EFU45" s="636"/>
      <c r="EFV45" s="636"/>
      <c r="EFW45" s="636"/>
      <c r="EFX45" s="636"/>
      <c r="EFY45" s="636"/>
      <c r="EFZ45" s="636"/>
      <c r="EGA45" s="636"/>
      <c r="EGB45" s="636"/>
      <c r="EGC45" s="636"/>
      <c r="EGD45" s="636"/>
      <c r="EGE45" s="636"/>
      <c r="EGF45" s="636"/>
      <c r="EGG45" s="636"/>
      <c r="EGH45" s="636"/>
      <c r="EGI45" s="636"/>
      <c r="EGJ45" s="636"/>
      <c r="EGK45" s="636"/>
      <c r="EGL45" s="636"/>
      <c r="EGM45" s="636"/>
      <c r="EGN45" s="636"/>
      <c r="EGO45" s="636"/>
      <c r="EGP45" s="636"/>
      <c r="EGQ45" s="636"/>
      <c r="EGR45" s="636"/>
      <c r="EGS45" s="636"/>
      <c r="EGT45" s="636"/>
      <c r="EGU45" s="636"/>
      <c r="EGV45" s="636"/>
      <c r="EGW45" s="636"/>
      <c r="EGX45" s="636"/>
      <c r="EGY45" s="636"/>
      <c r="EGZ45" s="636"/>
      <c r="EHA45" s="636"/>
      <c r="EHB45" s="636"/>
      <c r="EHC45" s="636"/>
      <c r="EHD45" s="636"/>
      <c r="EHE45" s="636"/>
      <c r="EHF45" s="636"/>
      <c r="EHG45" s="636"/>
      <c r="EHH45" s="636"/>
      <c r="EHI45" s="636"/>
      <c r="EHJ45" s="636"/>
      <c r="EHK45" s="636"/>
      <c r="EHL45" s="636"/>
      <c r="EHM45" s="636"/>
      <c r="EHN45" s="636"/>
      <c r="EHO45" s="636"/>
      <c r="EHP45" s="636"/>
      <c r="EHQ45" s="636"/>
      <c r="EHR45" s="636"/>
      <c r="EHS45" s="636"/>
      <c r="EHT45" s="636"/>
      <c r="EHU45" s="636"/>
      <c r="EHV45" s="636"/>
      <c r="EHW45" s="636"/>
      <c r="EHX45" s="636"/>
      <c r="EHY45" s="636"/>
      <c r="EHZ45" s="636"/>
      <c r="EIA45" s="636"/>
      <c r="EIB45" s="636"/>
      <c r="EIC45" s="636"/>
      <c r="EID45" s="636"/>
      <c r="EIE45" s="636"/>
      <c r="EIF45" s="636"/>
      <c r="EIG45" s="636"/>
      <c r="EIH45" s="636"/>
      <c r="EII45" s="636"/>
      <c r="EIJ45" s="636"/>
      <c r="EIK45" s="636"/>
      <c r="EIL45" s="636"/>
      <c r="EIM45" s="636"/>
      <c r="EIN45" s="636"/>
      <c r="EIO45" s="636"/>
      <c r="EIP45" s="636"/>
      <c r="EIQ45" s="636"/>
      <c r="EIR45" s="636"/>
      <c r="EIS45" s="636"/>
      <c r="EIT45" s="636"/>
      <c r="EIU45" s="636"/>
      <c r="EIV45" s="636"/>
      <c r="EIW45" s="636"/>
      <c r="EIX45" s="636"/>
      <c r="EIY45" s="636"/>
      <c r="EIZ45" s="636"/>
      <c r="EJA45" s="636"/>
      <c r="EJB45" s="636"/>
      <c r="EJC45" s="636"/>
      <c r="EJD45" s="636"/>
      <c r="EJE45" s="636"/>
      <c r="EJF45" s="636"/>
      <c r="EJG45" s="636"/>
      <c r="EJH45" s="636"/>
      <c r="EJI45" s="636"/>
      <c r="EJJ45" s="636"/>
      <c r="EJK45" s="636"/>
      <c r="EJL45" s="636"/>
      <c r="EJM45" s="636"/>
      <c r="EJN45" s="636"/>
      <c r="EJO45" s="636"/>
      <c r="EJP45" s="636"/>
      <c r="EJQ45" s="636"/>
      <c r="EJR45" s="636"/>
      <c r="EJS45" s="636"/>
      <c r="EJT45" s="636"/>
      <c r="EJU45" s="636"/>
      <c r="EJV45" s="636"/>
      <c r="EJW45" s="636"/>
      <c r="EJX45" s="636"/>
      <c r="EJY45" s="636"/>
      <c r="EJZ45" s="636"/>
      <c r="EKA45" s="636"/>
      <c r="EKB45" s="636"/>
      <c r="EKC45" s="636"/>
      <c r="EKD45" s="636"/>
      <c r="EKE45" s="636"/>
      <c r="EKF45" s="636"/>
      <c r="EKG45" s="636"/>
      <c r="EKH45" s="636"/>
      <c r="EKI45" s="636"/>
      <c r="EKJ45" s="636"/>
      <c r="EKK45" s="636"/>
      <c r="EKL45" s="636"/>
      <c r="EKM45" s="636"/>
      <c r="EKN45" s="636"/>
      <c r="EKO45" s="636"/>
      <c r="EKP45" s="636"/>
      <c r="EKQ45" s="636"/>
      <c r="EKR45" s="636"/>
      <c r="EKS45" s="636"/>
      <c r="EKT45" s="636"/>
      <c r="EKU45" s="636"/>
      <c r="EKV45" s="636"/>
      <c r="EKW45" s="636"/>
      <c r="EKX45" s="636"/>
      <c r="EKY45" s="636"/>
      <c r="EKZ45" s="636"/>
      <c r="ELA45" s="636"/>
      <c r="ELB45" s="636"/>
      <c r="ELC45" s="636"/>
      <c r="ELD45" s="636"/>
      <c r="ELE45" s="636"/>
      <c r="ELF45" s="636"/>
      <c r="ELG45" s="636"/>
      <c r="ELH45" s="636"/>
      <c r="ELI45" s="636"/>
      <c r="ELJ45" s="636"/>
      <c r="ELK45" s="636"/>
      <c r="ELL45" s="636"/>
      <c r="ELM45" s="636"/>
      <c r="ELN45" s="636"/>
      <c r="ELO45" s="636"/>
      <c r="ELP45" s="636"/>
      <c r="ELQ45" s="636"/>
      <c r="ELR45" s="636"/>
      <c r="ELS45" s="636"/>
      <c r="ELT45" s="636"/>
      <c r="ELU45" s="636"/>
      <c r="ELV45" s="636"/>
      <c r="ELW45" s="636"/>
      <c r="ELX45" s="636"/>
      <c r="ELY45" s="636"/>
      <c r="ELZ45" s="636"/>
      <c r="EMA45" s="636"/>
      <c r="EMB45" s="636"/>
      <c r="EMC45" s="636"/>
      <c r="EMD45" s="636"/>
      <c r="EME45" s="636"/>
      <c r="EMF45" s="636"/>
      <c r="EMG45" s="636"/>
      <c r="EMH45" s="636"/>
      <c r="EMI45" s="636"/>
      <c r="EMJ45" s="636"/>
      <c r="EMK45" s="636"/>
      <c r="EML45" s="636"/>
      <c r="EMM45" s="636"/>
      <c r="EMN45" s="636"/>
      <c r="EMO45" s="636"/>
      <c r="EMP45" s="636"/>
      <c r="EMQ45" s="636"/>
      <c r="EMR45" s="636"/>
      <c r="EMS45" s="636"/>
      <c r="EMT45" s="636"/>
      <c r="EMU45" s="636"/>
      <c r="EMV45" s="636"/>
      <c r="EMW45" s="636"/>
      <c r="EMX45" s="636"/>
      <c r="EMY45" s="636"/>
      <c r="EMZ45" s="636"/>
      <c r="ENA45" s="636"/>
      <c r="ENB45" s="636"/>
      <c r="ENC45" s="636"/>
      <c r="END45" s="636"/>
      <c r="ENE45" s="636"/>
      <c r="ENF45" s="636"/>
      <c r="ENG45" s="636"/>
      <c r="ENH45" s="636"/>
      <c r="ENI45" s="636"/>
      <c r="ENJ45" s="636"/>
      <c r="ENK45" s="636"/>
      <c r="ENL45" s="636"/>
      <c r="ENM45" s="636"/>
      <c r="ENN45" s="636"/>
      <c r="ENO45" s="636"/>
      <c r="ENP45" s="636"/>
      <c r="ENQ45" s="636"/>
      <c r="ENR45" s="636"/>
      <c r="ENS45" s="636"/>
      <c r="ENT45" s="636"/>
      <c r="ENU45" s="636"/>
      <c r="ENV45" s="636"/>
      <c r="ENW45" s="636"/>
      <c r="ENX45" s="636"/>
      <c r="ENY45" s="636"/>
      <c r="ENZ45" s="636"/>
      <c r="EOA45" s="636"/>
      <c r="EOB45" s="636"/>
      <c r="EOC45" s="636"/>
      <c r="EOD45" s="636"/>
      <c r="EOE45" s="636"/>
      <c r="EOF45" s="636"/>
      <c r="EOG45" s="636"/>
      <c r="EOH45" s="636"/>
      <c r="EOI45" s="636"/>
      <c r="EOJ45" s="636"/>
      <c r="EOK45" s="636"/>
      <c r="EOL45" s="636"/>
      <c r="EOM45" s="636"/>
      <c r="EON45" s="636"/>
      <c r="EOO45" s="636"/>
      <c r="EOP45" s="636"/>
      <c r="EOQ45" s="636"/>
      <c r="EOR45" s="636"/>
      <c r="EOS45" s="636"/>
      <c r="EOT45" s="636"/>
      <c r="EOU45" s="636"/>
      <c r="EOV45" s="636"/>
      <c r="EOW45" s="636"/>
      <c r="EOX45" s="636"/>
      <c r="EOY45" s="636"/>
      <c r="EOZ45" s="636"/>
      <c r="EPA45" s="636"/>
      <c r="EPB45" s="636"/>
      <c r="EPC45" s="636"/>
      <c r="EPD45" s="636"/>
      <c r="EPE45" s="636"/>
      <c r="EPF45" s="636"/>
      <c r="EPG45" s="636"/>
      <c r="EPH45" s="636"/>
      <c r="EPI45" s="636"/>
      <c r="EPJ45" s="636"/>
      <c r="EPK45" s="636"/>
      <c r="EPL45" s="636"/>
      <c r="EPM45" s="636"/>
      <c r="EPN45" s="636"/>
      <c r="EPO45" s="636"/>
      <c r="EPP45" s="636"/>
      <c r="EPQ45" s="636"/>
      <c r="EPR45" s="636"/>
      <c r="EPS45" s="636"/>
      <c r="EPT45" s="636"/>
      <c r="EPU45" s="636"/>
      <c r="EPV45" s="636"/>
      <c r="EPW45" s="636"/>
      <c r="EPX45" s="636"/>
      <c r="EPY45" s="636"/>
      <c r="EPZ45" s="636"/>
      <c r="EQA45" s="636"/>
      <c r="EQB45" s="636"/>
      <c r="EQC45" s="636"/>
      <c r="EQD45" s="636"/>
      <c r="EQE45" s="636"/>
      <c r="EQF45" s="636"/>
      <c r="EQG45" s="636"/>
      <c r="EQH45" s="636"/>
      <c r="EQI45" s="636"/>
      <c r="EQJ45" s="636"/>
      <c r="EQK45" s="636"/>
      <c r="EQL45" s="636"/>
      <c r="EQM45" s="636"/>
      <c r="EQN45" s="636"/>
      <c r="EQO45" s="636"/>
      <c r="EQP45" s="636"/>
      <c r="EQQ45" s="636"/>
      <c r="EQR45" s="636"/>
      <c r="EQS45" s="636"/>
      <c r="EQT45" s="636"/>
      <c r="EQU45" s="636"/>
      <c r="EQV45" s="636"/>
      <c r="EQW45" s="636"/>
      <c r="EQX45" s="636"/>
      <c r="EQY45" s="636"/>
      <c r="EQZ45" s="636"/>
      <c r="ERA45" s="636"/>
      <c r="ERB45" s="636"/>
      <c r="ERC45" s="636"/>
      <c r="ERD45" s="636"/>
      <c r="ERE45" s="636"/>
      <c r="ERF45" s="636"/>
      <c r="ERG45" s="636"/>
      <c r="ERH45" s="636"/>
      <c r="ERI45" s="636"/>
      <c r="ERJ45" s="636"/>
      <c r="ERK45" s="636"/>
      <c r="ERL45" s="636"/>
      <c r="ERM45" s="636"/>
      <c r="ERN45" s="636"/>
      <c r="ERO45" s="636"/>
      <c r="ERP45" s="636"/>
      <c r="ERQ45" s="636"/>
      <c r="ERR45" s="636"/>
      <c r="ERS45" s="636"/>
      <c r="ERT45" s="636"/>
      <c r="ERU45" s="636"/>
      <c r="ERV45" s="636"/>
      <c r="ERW45" s="636"/>
      <c r="ERX45" s="636"/>
      <c r="ERY45" s="636"/>
      <c r="ERZ45" s="636"/>
      <c r="ESA45" s="636"/>
      <c r="ESB45" s="636"/>
      <c r="ESC45" s="636"/>
      <c r="ESD45" s="636"/>
      <c r="ESE45" s="636"/>
      <c r="ESF45" s="636"/>
      <c r="ESG45" s="636"/>
      <c r="ESH45" s="636"/>
      <c r="ESI45" s="636"/>
      <c r="ESJ45" s="636"/>
      <c r="ESK45" s="636"/>
      <c r="ESL45" s="636"/>
      <c r="ESM45" s="636"/>
      <c r="ESN45" s="636"/>
      <c r="ESO45" s="636"/>
      <c r="ESP45" s="636"/>
      <c r="ESQ45" s="636"/>
      <c r="ESR45" s="636"/>
      <c r="ESS45" s="636"/>
      <c r="EST45" s="636"/>
      <c r="ESU45" s="636"/>
      <c r="ESV45" s="636"/>
      <c r="ESW45" s="636"/>
      <c r="ESX45" s="636"/>
      <c r="ESY45" s="636"/>
      <c r="ESZ45" s="636"/>
      <c r="ETA45" s="636"/>
      <c r="ETB45" s="636"/>
      <c r="ETC45" s="636"/>
      <c r="ETD45" s="636"/>
      <c r="ETE45" s="636"/>
      <c r="ETF45" s="636"/>
      <c r="ETG45" s="636"/>
      <c r="ETH45" s="636"/>
      <c r="ETI45" s="636"/>
      <c r="ETJ45" s="636"/>
      <c r="ETK45" s="636"/>
      <c r="ETL45" s="636"/>
      <c r="ETM45" s="636"/>
      <c r="ETN45" s="636"/>
      <c r="ETO45" s="636"/>
      <c r="ETP45" s="636"/>
      <c r="ETQ45" s="636"/>
      <c r="ETR45" s="636"/>
      <c r="ETS45" s="636"/>
      <c r="ETT45" s="636"/>
      <c r="ETU45" s="636"/>
      <c r="ETV45" s="636"/>
      <c r="ETW45" s="636"/>
      <c r="ETX45" s="636"/>
      <c r="ETY45" s="636"/>
      <c r="ETZ45" s="636"/>
      <c r="EUA45" s="636"/>
      <c r="EUB45" s="636"/>
      <c r="EUC45" s="636"/>
      <c r="EUD45" s="636"/>
      <c r="EUE45" s="636"/>
      <c r="EUF45" s="636"/>
      <c r="EUG45" s="636"/>
      <c r="EUH45" s="636"/>
      <c r="EUI45" s="636"/>
      <c r="EUJ45" s="636"/>
      <c r="EUK45" s="636"/>
      <c r="EUL45" s="636"/>
      <c r="EUM45" s="636"/>
      <c r="EUN45" s="636"/>
      <c r="EUO45" s="636"/>
      <c r="EUP45" s="636"/>
      <c r="EUQ45" s="636"/>
      <c r="EUR45" s="636"/>
      <c r="EUS45" s="636"/>
      <c r="EUT45" s="636"/>
      <c r="EUU45" s="636"/>
      <c r="EUV45" s="636"/>
      <c r="EUW45" s="636"/>
      <c r="EUX45" s="636"/>
      <c r="EUY45" s="636"/>
      <c r="EUZ45" s="636"/>
      <c r="EVA45" s="636"/>
      <c r="EVB45" s="636"/>
      <c r="EVC45" s="636"/>
      <c r="EVD45" s="636"/>
      <c r="EVE45" s="636"/>
      <c r="EVF45" s="636"/>
      <c r="EVG45" s="636"/>
      <c r="EVH45" s="636"/>
      <c r="EVI45" s="636"/>
      <c r="EVJ45" s="636"/>
      <c r="EVK45" s="636"/>
      <c r="EVL45" s="636"/>
      <c r="EVM45" s="636"/>
      <c r="EVN45" s="636"/>
      <c r="EVO45" s="636"/>
      <c r="EVP45" s="636"/>
      <c r="EVQ45" s="636"/>
      <c r="EVR45" s="636"/>
      <c r="EVS45" s="636"/>
      <c r="EVT45" s="636"/>
      <c r="EVU45" s="636"/>
      <c r="EVV45" s="636"/>
      <c r="EVW45" s="636"/>
      <c r="EVX45" s="636"/>
      <c r="EVY45" s="636"/>
      <c r="EVZ45" s="636"/>
      <c r="EWA45" s="636"/>
      <c r="EWB45" s="636"/>
      <c r="EWC45" s="636"/>
      <c r="EWD45" s="636"/>
      <c r="EWE45" s="636"/>
      <c r="EWF45" s="636"/>
      <c r="EWG45" s="636"/>
      <c r="EWH45" s="636"/>
      <c r="EWI45" s="636"/>
      <c r="EWJ45" s="636"/>
      <c r="EWK45" s="636"/>
      <c r="EWL45" s="636"/>
      <c r="EWM45" s="636"/>
      <c r="EWN45" s="636"/>
      <c r="EWO45" s="636"/>
      <c r="EWP45" s="636"/>
      <c r="EWQ45" s="636"/>
      <c r="EWR45" s="636"/>
      <c r="EWS45" s="636"/>
      <c r="EWT45" s="636"/>
      <c r="EWU45" s="636"/>
      <c r="EWV45" s="636"/>
      <c r="EWW45" s="636"/>
      <c r="EWX45" s="636"/>
      <c r="EWY45" s="636"/>
      <c r="EWZ45" s="636"/>
      <c r="EXA45" s="636"/>
      <c r="EXB45" s="636"/>
      <c r="EXC45" s="636"/>
      <c r="EXD45" s="636"/>
      <c r="EXE45" s="636"/>
      <c r="EXF45" s="636"/>
      <c r="EXG45" s="636"/>
      <c r="EXH45" s="636"/>
      <c r="EXI45" s="636"/>
      <c r="EXJ45" s="636"/>
      <c r="EXK45" s="636"/>
      <c r="EXL45" s="636"/>
      <c r="EXM45" s="636"/>
      <c r="EXN45" s="636"/>
      <c r="EXO45" s="636"/>
      <c r="EXP45" s="636"/>
      <c r="EXQ45" s="636"/>
      <c r="EXR45" s="636"/>
      <c r="EXS45" s="636"/>
      <c r="EXT45" s="636"/>
      <c r="EXU45" s="636"/>
      <c r="EXV45" s="636"/>
      <c r="EXW45" s="636"/>
      <c r="EXX45" s="636"/>
      <c r="EXY45" s="636"/>
      <c r="EXZ45" s="636"/>
      <c r="EYA45" s="636"/>
      <c r="EYB45" s="636"/>
      <c r="EYC45" s="636"/>
      <c r="EYD45" s="636"/>
      <c r="EYE45" s="636"/>
      <c r="EYF45" s="636"/>
      <c r="EYG45" s="636"/>
      <c r="EYH45" s="636"/>
      <c r="EYI45" s="636"/>
      <c r="EYJ45" s="636"/>
      <c r="EYK45" s="636"/>
      <c r="EYL45" s="636"/>
      <c r="EYM45" s="636"/>
      <c r="EYN45" s="636"/>
      <c r="EYO45" s="636"/>
      <c r="EYP45" s="636"/>
      <c r="EYQ45" s="636"/>
      <c r="EYR45" s="636"/>
      <c r="EYS45" s="636"/>
      <c r="EYT45" s="636"/>
      <c r="EYU45" s="636"/>
      <c r="EYV45" s="636"/>
      <c r="EYW45" s="636"/>
      <c r="EYX45" s="636"/>
      <c r="EYY45" s="636"/>
      <c r="EYZ45" s="636"/>
      <c r="EZA45" s="636"/>
      <c r="EZB45" s="636"/>
      <c r="EZC45" s="636"/>
      <c r="EZD45" s="636"/>
      <c r="EZE45" s="636"/>
      <c r="EZF45" s="636"/>
      <c r="EZG45" s="636"/>
      <c r="EZH45" s="636"/>
      <c r="EZI45" s="636"/>
      <c r="EZJ45" s="636"/>
      <c r="EZK45" s="636"/>
      <c r="EZL45" s="636"/>
      <c r="EZM45" s="636"/>
      <c r="EZN45" s="636"/>
      <c r="EZO45" s="636"/>
      <c r="EZP45" s="636"/>
      <c r="EZQ45" s="636"/>
      <c r="EZR45" s="636"/>
      <c r="EZS45" s="636"/>
      <c r="EZT45" s="636"/>
      <c r="EZU45" s="636"/>
      <c r="EZV45" s="636"/>
      <c r="EZW45" s="636"/>
      <c r="EZX45" s="636"/>
      <c r="EZY45" s="636"/>
      <c r="EZZ45" s="636"/>
      <c r="FAA45" s="636"/>
      <c r="FAB45" s="636"/>
      <c r="FAC45" s="636"/>
      <c r="FAD45" s="636"/>
      <c r="FAE45" s="636"/>
      <c r="FAF45" s="636"/>
      <c r="FAG45" s="636"/>
      <c r="FAH45" s="636"/>
      <c r="FAI45" s="636"/>
      <c r="FAJ45" s="636"/>
      <c r="FAK45" s="636"/>
      <c r="FAL45" s="636"/>
      <c r="FAM45" s="636"/>
      <c r="FAN45" s="636"/>
      <c r="FAO45" s="636"/>
      <c r="FAP45" s="636"/>
      <c r="FAQ45" s="636"/>
      <c r="FAR45" s="636"/>
      <c r="FAS45" s="636"/>
      <c r="FAT45" s="636"/>
      <c r="FAU45" s="636"/>
      <c r="FAV45" s="636"/>
      <c r="FAW45" s="636"/>
      <c r="FAX45" s="636"/>
      <c r="FAY45" s="636"/>
      <c r="FAZ45" s="636"/>
      <c r="FBA45" s="636"/>
      <c r="FBB45" s="636"/>
      <c r="FBC45" s="636"/>
      <c r="FBD45" s="636"/>
      <c r="FBE45" s="636"/>
      <c r="FBF45" s="636"/>
      <c r="FBG45" s="636"/>
      <c r="FBH45" s="636"/>
      <c r="FBI45" s="636"/>
      <c r="FBJ45" s="636"/>
      <c r="FBK45" s="636"/>
      <c r="FBL45" s="636"/>
      <c r="FBM45" s="636"/>
      <c r="FBN45" s="636"/>
      <c r="FBO45" s="636"/>
      <c r="FBP45" s="636"/>
      <c r="FBQ45" s="636"/>
      <c r="FBR45" s="636"/>
      <c r="FBS45" s="636"/>
      <c r="FBT45" s="636"/>
      <c r="FBU45" s="636"/>
      <c r="FBV45" s="636"/>
      <c r="FBW45" s="636"/>
      <c r="FBX45" s="636"/>
      <c r="FBY45" s="636"/>
      <c r="FBZ45" s="636"/>
      <c r="FCA45" s="636"/>
      <c r="FCB45" s="636"/>
      <c r="FCC45" s="636"/>
      <c r="FCD45" s="636"/>
      <c r="FCE45" s="636"/>
      <c r="FCF45" s="636"/>
      <c r="FCG45" s="636"/>
      <c r="FCH45" s="636"/>
      <c r="FCI45" s="636"/>
      <c r="FCJ45" s="636"/>
      <c r="FCK45" s="636"/>
      <c r="FCL45" s="636"/>
      <c r="FCM45" s="636"/>
      <c r="FCN45" s="636"/>
      <c r="FCO45" s="636"/>
      <c r="FCP45" s="636"/>
      <c r="FCQ45" s="636"/>
      <c r="FCR45" s="636"/>
      <c r="FCS45" s="636"/>
      <c r="FCT45" s="636"/>
      <c r="FCU45" s="636"/>
      <c r="FCV45" s="636"/>
      <c r="FCW45" s="636"/>
      <c r="FCX45" s="636"/>
      <c r="FCY45" s="636"/>
      <c r="FCZ45" s="636"/>
      <c r="FDA45" s="636"/>
      <c r="FDB45" s="636"/>
      <c r="FDC45" s="636"/>
      <c r="FDD45" s="636"/>
      <c r="FDE45" s="636"/>
      <c r="FDF45" s="636"/>
      <c r="FDG45" s="636"/>
      <c r="FDH45" s="636"/>
      <c r="FDI45" s="636"/>
      <c r="FDJ45" s="636"/>
      <c r="FDK45" s="636"/>
      <c r="FDL45" s="636"/>
      <c r="FDM45" s="636"/>
      <c r="FDN45" s="636"/>
      <c r="FDO45" s="636"/>
      <c r="FDP45" s="636"/>
      <c r="FDQ45" s="636"/>
      <c r="FDR45" s="636"/>
      <c r="FDS45" s="636"/>
      <c r="FDT45" s="636"/>
      <c r="FDU45" s="636"/>
      <c r="FDV45" s="636"/>
      <c r="FDW45" s="636"/>
      <c r="FDX45" s="636"/>
      <c r="FDY45" s="636"/>
      <c r="FDZ45" s="636"/>
      <c r="FEA45" s="636"/>
      <c r="FEB45" s="636"/>
      <c r="FEC45" s="636"/>
      <c r="FED45" s="636"/>
      <c r="FEE45" s="636"/>
      <c r="FEF45" s="636"/>
      <c r="FEG45" s="636"/>
      <c r="FEH45" s="636"/>
      <c r="FEI45" s="636"/>
      <c r="FEJ45" s="636"/>
      <c r="FEK45" s="636"/>
      <c r="FEL45" s="636"/>
      <c r="FEM45" s="636"/>
      <c r="FEN45" s="636"/>
      <c r="FEO45" s="636"/>
      <c r="FEP45" s="636"/>
      <c r="FEQ45" s="636"/>
      <c r="FER45" s="636"/>
      <c r="FES45" s="636"/>
      <c r="FET45" s="636"/>
      <c r="FEU45" s="636"/>
      <c r="FEV45" s="636"/>
      <c r="FEW45" s="636"/>
      <c r="FEX45" s="636"/>
      <c r="FEY45" s="636"/>
      <c r="FEZ45" s="636"/>
      <c r="FFA45" s="636"/>
      <c r="FFB45" s="636"/>
      <c r="FFC45" s="636"/>
      <c r="FFD45" s="636"/>
      <c r="FFE45" s="636"/>
      <c r="FFF45" s="636"/>
      <c r="FFG45" s="636"/>
      <c r="FFH45" s="636"/>
      <c r="FFI45" s="636"/>
      <c r="FFJ45" s="636"/>
      <c r="FFK45" s="636"/>
      <c r="FFL45" s="636"/>
      <c r="FFM45" s="636"/>
      <c r="FFN45" s="636"/>
      <c r="FFO45" s="636"/>
      <c r="FFP45" s="636"/>
      <c r="FFQ45" s="636"/>
      <c r="FFR45" s="636"/>
      <c r="FFS45" s="636"/>
      <c r="FFT45" s="636"/>
      <c r="FFU45" s="636"/>
      <c r="FFV45" s="636"/>
      <c r="FFW45" s="636"/>
      <c r="FFX45" s="636"/>
      <c r="FFY45" s="636"/>
      <c r="FFZ45" s="636"/>
      <c r="FGA45" s="636"/>
      <c r="FGB45" s="636"/>
      <c r="FGC45" s="636"/>
      <c r="FGD45" s="636"/>
      <c r="FGE45" s="636"/>
      <c r="FGF45" s="636"/>
      <c r="FGG45" s="636"/>
      <c r="FGH45" s="636"/>
      <c r="FGI45" s="636"/>
      <c r="FGJ45" s="636"/>
      <c r="FGK45" s="636"/>
      <c r="FGL45" s="636"/>
      <c r="FGM45" s="636"/>
      <c r="FGN45" s="636"/>
      <c r="FGO45" s="636"/>
      <c r="FGP45" s="636"/>
      <c r="FGQ45" s="636"/>
      <c r="FGR45" s="636"/>
      <c r="FGS45" s="636"/>
      <c r="FGT45" s="636"/>
      <c r="FGU45" s="636"/>
      <c r="FGV45" s="636"/>
      <c r="FGW45" s="636"/>
      <c r="FGX45" s="636"/>
      <c r="FGY45" s="636"/>
      <c r="FGZ45" s="636"/>
      <c r="FHA45" s="636"/>
      <c r="FHB45" s="636"/>
      <c r="FHC45" s="636"/>
      <c r="FHD45" s="636"/>
      <c r="FHE45" s="636"/>
      <c r="FHF45" s="636"/>
      <c r="FHG45" s="636"/>
      <c r="FHH45" s="636"/>
      <c r="FHI45" s="636"/>
      <c r="FHJ45" s="636"/>
      <c r="FHK45" s="636"/>
      <c r="FHL45" s="636"/>
      <c r="FHM45" s="636"/>
      <c r="FHN45" s="636"/>
      <c r="FHO45" s="636"/>
      <c r="FHP45" s="636"/>
      <c r="FHQ45" s="636"/>
      <c r="FHR45" s="636"/>
      <c r="FHS45" s="636"/>
      <c r="FHT45" s="636"/>
      <c r="FHU45" s="636"/>
      <c r="FHV45" s="636"/>
      <c r="FHW45" s="636"/>
      <c r="FHX45" s="636"/>
      <c r="FHY45" s="636"/>
      <c r="FHZ45" s="636"/>
      <c r="FIA45" s="636"/>
      <c r="FIB45" s="636"/>
      <c r="FIC45" s="636"/>
      <c r="FID45" s="636"/>
      <c r="FIE45" s="636"/>
      <c r="FIF45" s="636"/>
      <c r="FIG45" s="636"/>
      <c r="FIH45" s="636"/>
      <c r="FII45" s="636"/>
      <c r="FIJ45" s="636"/>
      <c r="FIK45" s="636"/>
      <c r="FIL45" s="636"/>
      <c r="FIM45" s="636"/>
      <c r="FIN45" s="636"/>
      <c r="FIO45" s="636"/>
      <c r="FIP45" s="636"/>
      <c r="FIQ45" s="636"/>
      <c r="FIR45" s="636"/>
      <c r="FIS45" s="636"/>
      <c r="FIT45" s="636"/>
      <c r="FIU45" s="636"/>
      <c r="FIV45" s="636"/>
      <c r="FIW45" s="636"/>
      <c r="FIX45" s="636"/>
      <c r="FIY45" s="636"/>
      <c r="FIZ45" s="636"/>
      <c r="FJA45" s="636"/>
      <c r="FJB45" s="636"/>
      <c r="FJC45" s="636"/>
      <c r="FJD45" s="636"/>
      <c r="FJE45" s="636"/>
      <c r="FJF45" s="636"/>
      <c r="FJG45" s="636"/>
      <c r="FJH45" s="636"/>
      <c r="FJI45" s="636"/>
      <c r="FJJ45" s="636"/>
      <c r="FJK45" s="636"/>
      <c r="FJL45" s="636"/>
      <c r="FJM45" s="636"/>
      <c r="FJN45" s="636"/>
      <c r="FJO45" s="636"/>
      <c r="FJP45" s="636"/>
      <c r="FJQ45" s="636"/>
      <c r="FJR45" s="636"/>
      <c r="FJS45" s="636"/>
      <c r="FJT45" s="636"/>
      <c r="FJU45" s="636"/>
      <c r="FJV45" s="636"/>
      <c r="FJW45" s="636"/>
      <c r="FJX45" s="636"/>
      <c r="FJY45" s="636"/>
      <c r="FJZ45" s="636"/>
      <c r="FKA45" s="636"/>
      <c r="FKB45" s="636"/>
      <c r="FKC45" s="636"/>
      <c r="FKD45" s="636"/>
      <c r="FKE45" s="636"/>
      <c r="FKF45" s="636"/>
      <c r="FKG45" s="636"/>
      <c r="FKH45" s="636"/>
      <c r="FKI45" s="636"/>
      <c r="FKJ45" s="636"/>
      <c r="FKK45" s="636"/>
      <c r="FKL45" s="636"/>
      <c r="FKM45" s="636"/>
      <c r="FKN45" s="636"/>
      <c r="FKO45" s="636"/>
      <c r="FKP45" s="636"/>
      <c r="FKQ45" s="636"/>
      <c r="FKR45" s="636"/>
      <c r="FKS45" s="636"/>
      <c r="FKT45" s="636"/>
      <c r="FKU45" s="636"/>
      <c r="FKV45" s="636"/>
      <c r="FKW45" s="636"/>
      <c r="FKX45" s="636"/>
      <c r="FKY45" s="636"/>
      <c r="FKZ45" s="636"/>
      <c r="FLA45" s="636"/>
      <c r="FLB45" s="636"/>
      <c r="FLC45" s="636"/>
      <c r="FLD45" s="636"/>
      <c r="FLE45" s="636"/>
      <c r="FLF45" s="636"/>
      <c r="FLG45" s="636"/>
      <c r="FLH45" s="636"/>
      <c r="FLI45" s="636"/>
      <c r="FLJ45" s="636"/>
      <c r="FLK45" s="636"/>
      <c r="FLL45" s="636"/>
      <c r="FLM45" s="636"/>
      <c r="FLN45" s="636"/>
      <c r="FLO45" s="636"/>
      <c r="FLP45" s="636"/>
      <c r="FLQ45" s="636"/>
      <c r="FLR45" s="636"/>
      <c r="FLS45" s="636"/>
      <c r="FLT45" s="636"/>
      <c r="FLU45" s="636"/>
      <c r="FLV45" s="636"/>
      <c r="FLW45" s="636"/>
      <c r="FLX45" s="636"/>
      <c r="FLY45" s="636"/>
      <c r="FLZ45" s="636"/>
      <c r="FMA45" s="636"/>
      <c r="FMB45" s="636"/>
      <c r="FMC45" s="636"/>
      <c r="FMD45" s="636"/>
      <c r="FME45" s="636"/>
      <c r="FMF45" s="636"/>
      <c r="FMG45" s="636"/>
      <c r="FMH45" s="636"/>
      <c r="FMI45" s="636"/>
      <c r="FMJ45" s="636"/>
      <c r="FMK45" s="636"/>
      <c r="FML45" s="636"/>
      <c r="FMM45" s="636"/>
      <c r="FMN45" s="636"/>
      <c r="FMO45" s="636"/>
      <c r="FMP45" s="636"/>
      <c r="FMQ45" s="636"/>
      <c r="FMR45" s="636"/>
      <c r="FMS45" s="636"/>
      <c r="FMT45" s="636"/>
      <c r="FMU45" s="636"/>
      <c r="FMV45" s="636"/>
      <c r="FMW45" s="636"/>
      <c r="FMX45" s="636"/>
      <c r="FMY45" s="636"/>
      <c r="FMZ45" s="636"/>
      <c r="FNA45" s="636"/>
      <c r="FNB45" s="636"/>
      <c r="FNC45" s="636"/>
      <c r="FND45" s="636"/>
      <c r="FNE45" s="636"/>
      <c r="FNF45" s="636"/>
      <c r="FNG45" s="636"/>
      <c r="FNH45" s="636"/>
      <c r="FNI45" s="636"/>
      <c r="FNJ45" s="636"/>
      <c r="FNK45" s="636"/>
      <c r="FNL45" s="636"/>
      <c r="FNM45" s="636"/>
      <c r="FNN45" s="636"/>
      <c r="FNO45" s="636"/>
      <c r="FNP45" s="636"/>
      <c r="FNQ45" s="636"/>
      <c r="FNR45" s="636"/>
      <c r="FNS45" s="636"/>
      <c r="FNT45" s="636"/>
      <c r="FNU45" s="636"/>
      <c r="FNV45" s="636"/>
      <c r="FNW45" s="636"/>
      <c r="FNX45" s="636"/>
      <c r="FNY45" s="636"/>
      <c r="FNZ45" s="636"/>
      <c r="FOA45" s="636"/>
      <c r="FOB45" s="636"/>
      <c r="FOC45" s="636"/>
      <c r="FOD45" s="636"/>
      <c r="FOE45" s="636"/>
      <c r="FOF45" s="636"/>
      <c r="FOG45" s="636"/>
      <c r="FOH45" s="636"/>
      <c r="FOI45" s="636"/>
      <c r="FOJ45" s="636"/>
      <c r="FOK45" s="636"/>
      <c r="FOL45" s="636"/>
      <c r="FOM45" s="636"/>
      <c r="FON45" s="636"/>
      <c r="FOO45" s="636"/>
      <c r="FOP45" s="636"/>
      <c r="FOQ45" s="636"/>
      <c r="FOR45" s="636"/>
      <c r="FOS45" s="636"/>
      <c r="FOT45" s="636"/>
      <c r="FOU45" s="636"/>
      <c r="FOV45" s="636"/>
      <c r="FOW45" s="636"/>
      <c r="FOX45" s="636"/>
      <c r="FOY45" s="636"/>
      <c r="FOZ45" s="636"/>
      <c r="FPA45" s="636"/>
      <c r="FPB45" s="636"/>
      <c r="FPC45" s="636"/>
      <c r="FPD45" s="636"/>
      <c r="FPE45" s="636"/>
      <c r="FPF45" s="636"/>
      <c r="FPG45" s="636"/>
      <c r="FPH45" s="636"/>
      <c r="FPI45" s="636"/>
      <c r="FPJ45" s="636"/>
      <c r="FPK45" s="636"/>
      <c r="FPL45" s="636"/>
      <c r="FPM45" s="636"/>
      <c r="FPN45" s="636"/>
      <c r="FPO45" s="636"/>
      <c r="FPP45" s="636"/>
      <c r="FPQ45" s="636"/>
      <c r="FPR45" s="636"/>
      <c r="FPS45" s="636"/>
      <c r="FPT45" s="636"/>
      <c r="FPU45" s="636"/>
      <c r="FPV45" s="636"/>
      <c r="FPW45" s="636"/>
      <c r="FPX45" s="636"/>
      <c r="FPY45" s="636"/>
      <c r="FPZ45" s="636"/>
      <c r="FQA45" s="636"/>
      <c r="FQB45" s="636"/>
      <c r="FQC45" s="636"/>
      <c r="FQD45" s="636"/>
      <c r="FQE45" s="636"/>
      <c r="FQF45" s="636"/>
      <c r="FQG45" s="636"/>
      <c r="FQH45" s="636"/>
      <c r="FQI45" s="636"/>
      <c r="FQJ45" s="636"/>
      <c r="FQK45" s="636"/>
      <c r="FQL45" s="636"/>
      <c r="FQM45" s="636"/>
      <c r="FQN45" s="636"/>
      <c r="FQO45" s="636"/>
      <c r="FQP45" s="636"/>
      <c r="FQQ45" s="636"/>
      <c r="FQR45" s="636"/>
      <c r="FQS45" s="636"/>
      <c r="FQT45" s="636"/>
      <c r="FQU45" s="636"/>
      <c r="FQV45" s="636"/>
      <c r="FQW45" s="636"/>
      <c r="FQX45" s="636"/>
      <c r="FQY45" s="636"/>
      <c r="FQZ45" s="636"/>
      <c r="FRA45" s="636"/>
      <c r="FRB45" s="636"/>
      <c r="FRC45" s="636"/>
      <c r="FRD45" s="636"/>
      <c r="FRE45" s="636"/>
      <c r="FRF45" s="636"/>
      <c r="FRG45" s="636"/>
      <c r="FRH45" s="636"/>
      <c r="FRI45" s="636"/>
      <c r="FRJ45" s="636"/>
      <c r="FRK45" s="636"/>
      <c r="FRL45" s="636"/>
      <c r="FRM45" s="636"/>
      <c r="FRN45" s="636"/>
      <c r="FRO45" s="636"/>
      <c r="FRP45" s="636"/>
      <c r="FRQ45" s="636"/>
      <c r="FRR45" s="636"/>
      <c r="FRS45" s="636"/>
      <c r="FRT45" s="636"/>
      <c r="FRU45" s="636"/>
      <c r="FRV45" s="636"/>
      <c r="FRW45" s="636"/>
      <c r="FRX45" s="636"/>
      <c r="FRY45" s="636"/>
      <c r="FRZ45" s="636"/>
      <c r="FSA45" s="636"/>
      <c r="FSB45" s="636"/>
      <c r="FSC45" s="636"/>
      <c r="FSD45" s="636"/>
      <c r="FSE45" s="636"/>
      <c r="FSF45" s="636"/>
      <c r="FSG45" s="636"/>
      <c r="FSH45" s="636"/>
      <c r="FSI45" s="636"/>
      <c r="FSJ45" s="636"/>
      <c r="FSK45" s="636"/>
      <c r="FSL45" s="636"/>
      <c r="FSM45" s="636"/>
      <c r="FSN45" s="636"/>
      <c r="FSO45" s="636"/>
      <c r="FSP45" s="636"/>
      <c r="FSQ45" s="636"/>
      <c r="FSR45" s="636"/>
      <c r="FSS45" s="636"/>
      <c r="FST45" s="636"/>
      <c r="FSU45" s="636"/>
      <c r="FSV45" s="636"/>
      <c r="FSW45" s="636"/>
      <c r="FSX45" s="636"/>
      <c r="FSY45" s="636"/>
      <c r="FSZ45" s="636"/>
      <c r="FTA45" s="636"/>
      <c r="FTB45" s="636"/>
      <c r="FTC45" s="636"/>
      <c r="FTD45" s="636"/>
      <c r="FTE45" s="636"/>
      <c r="FTF45" s="636"/>
      <c r="FTG45" s="636"/>
      <c r="FTH45" s="636"/>
      <c r="FTI45" s="636"/>
      <c r="FTJ45" s="636"/>
      <c r="FTK45" s="636"/>
      <c r="FTL45" s="636"/>
      <c r="FTM45" s="636"/>
      <c r="FTN45" s="636"/>
      <c r="FTO45" s="636"/>
      <c r="FTP45" s="636"/>
      <c r="FTQ45" s="636"/>
      <c r="FTR45" s="636"/>
      <c r="FTS45" s="636"/>
      <c r="FTT45" s="636"/>
      <c r="FTU45" s="636"/>
      <c r="FTV45" s="636"/>
      <c r="FTW45" s="636"/>
      <c r="FTX45" s="636"/>
      <c r="FTY45" s="636"/>
      <c r="FTZ45" s="636"/>
      <c r="FUA45" s="636"/>
      <c r="FUB45" s="636"/>
      <c r="FUC45" s="636"/>
      <c r="FUD45" s="636"/>
      <c r="FUE45" s="636"/>
      <c r="FUF45" s="636"/>
      <c r="FUG45" s="636"/>
      <c r="FUH45" s="636"/>
      <c r="FUI45" s="636"/>
      <c r="FUJ45" s="636"/>
      <c r="FUK45" s="636"/>
      <c r="FUL45" s="636"/>
      <c r="FUM45" s="636"/>
      <c r="FUN45" s="636"/>
      <c r="FUO45" s="636"/>
      <c r="FUP45" s="636"/>
      <c r="FUQ45" s="636"/>
      <c r="FUR45" s="636"/>
      <c r="FUS45" s="636"/>
      <c r="FUT45" s="636"/>
      <c r="FUU45" s="636"/>
      <c r="FUV45" s="636"/>
      <c r="FUW45" s="636"/>
      <c r="FUX45" s="636"/>
      <c r="FUY45" s="636"/>
      <c r="FUZ45" s="636"/>
      <c r="FVA45" s="636"/>
      <c r="FVB45" s="636"/>
      <c r="FVC45" s="636"/>
      <c r="FVD45" s="636"/>
      <c r="FVE45" s="636"/>
      <c r="FVF45" s="636"/>
      <c r="FVG45" s="636"/>
      <c r="FVH45" s="636"/>
      <c r="FVI45" s="636"/>
      <c r="FVJ45" s="636"/>
      <c r="FVK45" s="636"/>
      <c r="FVL45" s="636"/>
      <c r="FVM45" s="636"/>
      <c r="FVN45" s="636"/>
      <c r="FVO45" s="636"/>
      <c r="FVP45" s="636"/>
      <c r="FVQ45" s="636"/>
      <c r="FVR45" s="636"/>
      <c r="FVS45" s="636"/>
      <c r="FVT45" s="636"/>
      <c r="FVU45" s="636"/>
      <c r="FVV45" s="636"/>
      <c r="FVW45" s="636"/>
      <c r="FVX45" s="636"/>
      <c r="FVY45" s="636"/>
      <c r="FVZ45" s="636"/>
      <c r="FWA45" s="636"/>
      <c r="FWB45" s="636"/>
      <c r="FWC45" s="636"/>
      <c r="FWD45" s="636"/>
      <c r="FWE45" s="636"/>
      <c r="FWF45" s="636"/>
      <c r="FWG45" s="636"/>
      <c r="FWH45" s="636"/>
      <c r="FWI45" s="636"/>
      <c r="FWJ45" s="636"/>
      <c r="FWK45" s="636"/>
      <c r="FWL45" s="636"/>
      <c r="FWM45" s="636"/>
      <c r="FWN45" s="636"/>
      <c r="FWO45" s="636"/>
      <c r="FWP45" s="636"/>
      <c r="FWQ45" s="636"/>
      <c r="FWR45" s="636"/>
      <c r="FWS45" s="636"/>
      <c r="FWT45" s="636"/>
      <c r="FWU45" s="636"/>
      <c r="FWV45" s="636"/>
      <c r="FWW45" s="636"/>
      <c r="FWX45" s="636"/>
      <c r="FWY45" s="636"/>
      <c r="FWZ45" s="636"/>
      <c r="FXA45" s="636"/>
      <c r="FXB45" s="636"/>
      <c r="FXC45" s="636"/>
      <c r="FXD45" s="636"/>
      <c r="FXE45" s="636"/>
      <c r="FXF45" s="636"/>
      <c r="FXG45" s="636"/>
      <c r="FXH45" s="636"/>
      <c r="FXI45" s="636"/>
      <c r="FXJ45" s="636"/>
      <c r="FXK45" s="636"/>
      <c r="FXL45" s="636"/>
      <c r="FXM45" s="636"/>
      <c r="FXN45" s="636"/>
      <c r="FXO45" s="636"/>
      <c r="FXP45" s="636"/>
      <c r="FXQ45" s="636"/>
      <c r="FXR45" s="636"/>
      <c r="FXS45" s="636"/>
      <c r="FXT45" s="636"/>
      <c r="FXU45" s="636"/>
      <c r="FXV45" s="636"/>
      <c r="FXW45" s="636"/>
      <c r="FXX45" s="636"/>
      <c r="FXY45" s="636"/>
      <c r="FXZ45" s="636"/>
      <c r="FYA45" s="636"/>
      <c r="FYB45" s="636"/>
      <c r="FYC45" s="636"/>
      <c r="FYD45" s="636"/>
      <c r="FYE45" s="636"/>
      <c r="FYF45" s="636"/>
      <c r="FYG45" s="636"/>
      <c r="FYH45" s="636"/>
      <c r="FYI45" s="636"/>
      <c r="FYJ45" s="636"/>
      <c r="FYK45" s="636"/>
      <c r="FYL45" s="636"/>
      <c r="FYM45" s="636"/>
      <c r="FYN45" s="636"/>
      <c r="FYO45" s="636"/>
      <c r="FYP45" s="636"/>
      <c r="FYQ45" s="636"/>
      <c r="FYR45" s="636"/>
      <c r="FYS45" s="636"/>
      <c r="FYT45" s="636"/>
      <c r="FYU45" s="636"/>
      <c r="FYV45" s="636"/>
      <c r="FYW45" s="636"/>
      <c r="FYX45" s="636"/>
      <c r="FYY45" s="636"/>
      <c r="FYZ45" s="636"/>
      <c r="FZA45" s="636"/>
      <c r="FZB45" s="636"/>
      <c r="FZC45" s="636"/>
      <c r="FZD45" s="636"/>
      <c r="FZE45" s="636"/>
      <c r="FZF45" s="636"/>
      <c r="FZG45" s="636"/>
      <c r="FZH45" s="636"/>
      <c r="FZI45" s="636"/>
      <c r="FZJ45" s="636"/>
      <c r="FZK45" s="636"/>
      <c r="FZL45" s="636"/>
      <c r="FZM45" s="636"/>
      <c r="FZN45" s="636"/>
      <c r="FZO45" s="636"/>
      <c r="FZP45" s="636"/>
      <c r="FZQ45" s="636"/>
      <c r="FZR45" s="636"/>
      <c r="FZS45" s="636"/>
      <c r="FZT45" s="636"/>
      <c r="FZU45" s="636"/>
      <c r="FZV45" s="636"/>
      <c r="FZW45" s="636"/>
      <c r="FZX45" s="636"/>
      <c r="FZY45" s="636"/>
      <c r="FZZ45" s="636"/>
      <c r="GAA45" s="636"/>
      <c r="GAB45" s="636"/>
      <c r="GAC45" s="636"/>
      <c r="GAD45" s="636"/>
      <c r="GAE45" s="636"/>
      <c r="GAF45" s="636"/>
      <c r="GAG45" s="636"/>
      <c r="GAH45" s="636"/>
      <c r="GAI45" s="636"/>
      <c r="GAJ45" s="636"/>
      <c r="GAK45" s="636"/>
      <c r="GAL45" s="636"/>
      <c r="GAM45" s="636"/>
      <c r="GAN45" s="636"/>
      <c r="GAO45" s="636"/>
      <c r="GAP45" s="636"/>
      <c r="GAQ45" s="636"/>
      <c r="GAR45" s="636"/>
      <c r="GAS45" s="636"/>
      <c r="GAT45" s="636"/>
      <c r="GAU45" s="636"/>
      <c r="GAV45" s="636"/>
      <c r="GAW45" s="636"/>
      <c r="GAX45" s="636"/>
      <c r="GAY45" s="636"/>
      <c r="GAZ45" s="636"/>
      <c r="GBA45" s="636"/>
      <c r="GBB45" s="636"/>
      <c r="GBC45" s="636"/>
      <c r="GBD45" s="636"/>
      <c r="GBE45" s="636"/>
      <c r="GBF45" s="636"/>
      <c r="GBG45" s="636"/>
      <c r="GBH45" s="636"/>
      <c r="GBI45" s="636"/>
      <c r="GBJ45" s="636"/>
      <c r="GBK45" s="636"/>
      <c r="GBL45" s="636"/>
      <c r="GBM45" s="636"/>
      <c r="GBN45" s="636"/>
      <c r="GBO45" s="636"/>
      <c r="GBP45" s="636"/>
      <c r="GBQ45" s="636"/>
      <c r="GBR45" s="636"/>
      <c r="GBS45" s="636"/>
      <c r="GBT45" s="636"/>
      <c r="GBU45" s="636"/>
      <c r="GBV45" s="636"/>
      <c r="GBW45" s="636"/>
      <c r="GBX45" s="636"/>
      <c r="GBY45" s="636"/>
      <c r="GBZ45" s="636"/>
      <c r="GCA45" s="636"/>
      <c r="GCB45" s="636"/>
      <c r="GCC45" s="636"/>
      <c r="GCD45" s="636"/>
      <c r="GCE45" s="636"/>
      <c r="GCF45" s="636"/>
      <c r="GCG45" s="636"/>
      <c r="GCH45" s="636"/>
      <c r="GCI45" s="636"/>
      <c r="GCJ45" s="636"/>
      <c r="GCK45" s="636"/>
      <c r="GCL45" s="636"/>
      <c r="GCM45" s="636"/>
      <c r="GCN45" s="636"/>
      <c r="GCO45" s="636"/>
      <c r="GCP45" s="636"/>
      <c r="GCQ45" s="636"/>
      <c r="GCR45" s="636"/>
      <c r="GCS45" s="636"/>
      <c r="GCT45" s="636"/>
      <c r="GCU45" s="636"/>
      <c r="GCV45" s="636"/>
      <c r="GCW45" s="636"/>
      <c r="GCX45" s="636"/>
      <c r="GCY45" s="636"/>
      <c r="GCZ45" s="636"/>
      <c r="GDA45" s="636"/>
      <c r="GDB45" s="636"/>
      <c r="GDC45" s="636"/>
      <c r="GDD45" s="636"/>
      <c r="GDE45" s="636"/>
      <c r="GDF45" s="636"/>
      <c r="GDG45" s="636"/>
      <c r="GDH45" s="636"/>
      <c r="GDI45" s="636"/>
      <c r="GDJ45" s="636"/>
      <c r="GDK45" s="636"/>
      <c r="GDL45" s="636"/>
      <c r="GDM45" s="636"/>
      <c r="GDN45" s="636"/>
      <c r="GDO45" s="636"/>
      <c r="GDP45" s="636"/>
      <c r="GDQ45" s="636"/>
      <c r="GDR45" s="636"/>
      <c r="GDS45" s="636"/>
      <c r="GDT45" s="636"/>
      <c r="GDU45" s="636"/>
      <c r="GDV45" s="636"/>
      <c r="GDW45" s="636"/>
      <c r="GDX45" s="636"/>
      <c r="GDY45" s="636"/>
      <c r="GDZ45" s="636"/>
      <c r="GEA45" s="636"/>
      <c r="GEB45" s="636"/>
      <c r="GEC45" s="636"/>
      <c r="GED45" s="636"/>
      <c r="GEE45" s="636"/>
      <c r="GEF45" s="636"/>
      <c r="GEG45" s="636"/>
      <c r="GEH45" s="636"/>
      <c r="GEI45" s="636"/>
      <c r="GEJ45" s="636"/>
      <c r="GEK45" s="636"/>
      <c r="GEL45" s="636"/>
      <c r="GEM45" s="636"/>
      <c r="GEN45" s="636"/>
      <c r="GEO45" s="636"/>
      <c r="GEP45" s="636"/>
      <c r="GEQ45" s="636"/>
      <c r="GER45" s="636"/>
      <c r="GES45" s="636"/>
      <c r="GET45" s="636"/>
      <c r="GEU45" s="636"/>
      <c r="GEV45" s="636"/>
      <c r="GEW45" s="636"/>
      <c r="GEX45" s="636"/>
      <c r="GEY45" s="636"/>
      <c r="GEZ45" s="636"/>
      <c r="GFA45" s="636"/>
      <c r="GFB45" s="636"/>
      <c r="GFC45" s="636"/>
      <c r="GFD45" s="636"/>
      <c r="GFE45" s="636"/>
      <c r="GFF45" s="636"/>
      <c r="GFG45" s="636"/>
      <c r="GFH45" s="636"/>
      <c r="GFI45" s="636"/>
      <c r="GFJ45" s="636"/>
      <c r="GFK45" s="636"/>
      <c r="GFL45" s="636"/>
      <c r="GFM45" s="636"/>
      <c r="GFN45" s="636"/>
      <c r="GFO45" s="636"/>
      <c r="GFP45" s="636"/>
      <c r="GFQ45" s="636"/>
      <c r="GFR45" s="636"/>
      <c r="GFS45" s="636"/>
      <c r="GFT45" s="636"/>
      <c r="GFU45" s="636"/>
      <c r="GFV45" s="636"/>
      <c r="GFW45" s="636"/>
      <c r="GFX45" s="636"/>
      <c r="GFY45" s="636"/>
      <c r="GFZ45" s="636"/>
      <c r="GGA45" s="636"/>
      <c r="GGB45" s="636"/>
      <c r="GGC45" s="636"/>
      <c r="GGD45" s="636"/>
      <c r="GGE45" s="636"/>
      <c r="GGF45" s="636"/>
      <c r="GGG45" s="636"/>
      <c r="GGH45" s="636"/>
      <c r="GGI45" s="636"/>
      <c r="GGJ45" s="636"/>
      <c r="GGK45" s="636"/>
      <c r="GGL45" s="636"/>
      <c r="GGM45" s="636"/>
      <c r="GGN45" s="636"/>
      <c r="GGO45" s="636"/>
      <c r="GGP45" s="636"/>
      <c r="GGQ45" s="636"/>
      <c r="GGR45" s="636"/>
      <c r="GGS45" s="636"/>
      <c r="GGT45" s="636"/>
      <c r="GGU45" s="636"/>
      <c r="GGV45" s="636"/>
      <c r="GGW45" s="636"/>
      <c r="GGX45" s="636"/>
      <c r="GGY45" s="636"/>
      <c r="GGZ45" s="636"/>
      <c r="GHA45" s="636"/>
      <c r="GHB45" s="636"/>
      <c r="GHC45" s="636"/>
      <c r="GHD45" s="636"/>
      <c r="GHE45" s="636"/>
      <c r="GHF45" s="636"/>
      <c r="GHG45" s="636"/>
      <c r="GHH45" s="636"/>
      <c r="GHI45" s="636"/>
      <c r="GHJ45" s="636"/>
      <c r="GHK45" s="636"/>
      <c r="GHL45" s="636"/>
      <c r="GHM45" s="636"/>
      <c r="GHN45" s="636"/>
      <c r="GHO45" s="636"/>
      <c r="GHP45" s="636"/>
      <c r="GHQ45" s="636"/>
      <c r="GHR45" s="636"/>
      <c r="GHS45" s="636"/>
      <c r="GHT45" s="636"/>
      <c r="GHU45" s="636"/>
      <c r="GHV45" s="636"/>
      <c r="GHW45" s="636"/>
      <c r="GHX45" s="636"/>
      <c r="GHY45" s="636"/>
      <c r="GHZ45" s="636"/>
      <c r="GIA45" s="636"/>
      <c r="GIB45" s="636"/>
      <c r="GIC45" s="636"/>
      <c r="GID45" s="636"/>
      <c r="GIE45" s="636"/>
      <c r="GIF45" s="636"/>
      <c r="GIG45" s="636"/>
      <c r="GIH45" s="636"/>
      <c r="GII45" s="636"/>
      <c r="GIJ45" s="636"/>
      <c r="GIK45" s="636"/>
      <c r="GIL45" s="636"/>
      <c r="GIM45" s="636"/>
      <c r="GIN45" s="636"/>
      <c r="GIO45" s="636"/>
      <c r="GIP45" s="636"/>
      <c r="GIQ45" s="636"/>
      <c r="GIR45" s="636"/>
      <c r="GIS45" s="636"/>
      <c r="GIT45" s="636"/>
      <c r="GIU45" s="636"/>
      <c r="GIV45" s="636"/>
      <c r="GIW45" s="636"/>
      <c r="GIX45" s="636"/>
      <c r="GIY45" s="636"/>
      <c r="GIZ45" s="636"/>
      <c r="GJA45" s="636"/>
      <c r="GJB45" s="636"/>
      <c r="GJC45" s="636"/>
      <c r="GJD45" s="636"/>
      <c r="GJE45" s="636"/>
      <c r="GJF45" s="636"/>
      <c r="GJG45" s="636"/>
      <c r="GJH45" s="636"/>
      <c r="GJI45" s="636"/>
      <c r="GJJ45" s="636"/>
      <c r="GJK45" s="636"/>
      <c r="GJL45" s="636"/>
      <c r="GJM45" s="636"/>
      <c r="GJN45" s="636"/>
      <c r="GJO45" s="636"/>
      <c r="GJP45" s="636"/>
      <c r="GJQ45" s="636"/>
      <c r="GJR45" s="636"/>
      <c r="GJS45" s="636"/>
      <c r="GJT45" s="636"/>
      <c r="GJU45" s="636"/>
      <c r="GJV45" s="636"/>
      <c r="GJW45" s="636"/>
      <c r="GJX45" s="636"/>
      <c r="GJY45" s="636"/>
      <c r="GJZ45" s="636"/>
      <c r="GKA45" s="636"/>
      <c r="GKB45" s="636"/>
      <c r="GKC45" s="636"/>
      <c r="GKD45" s="636"/>
      <c r="GKE45" s="636"/>
      <c r="GKF45" s="636"/>
      <c r="GKG45" s="636"/>
      <c r="GKH45" s="636"/>
      <c r="GKI45" s="636"/>
      <c r="GKJ45" s="636"/>
      <c r="GKK45" s="636"/>
      <c r="GKL45" s="636"/>
      <c r="GKM45" s="636"/>
      <c r="GKN45" s="636"/>
      <c r="GKO45" s="636"/>
      <c r="GKP45" s="636"/>
      <c r="GKQ45" s="636"/>
      <c r="GKR45" s="636"/>
      <c r="GKS45" s="636"/>
      <c r="GKT45" s="636"/>
      <c r="GKU45" s="636"/>
      <c r="GKV45" s="636"/>
      <c r="GKW45" s="636"/>
      <c r="GKX45" s="636"/>
      <c r="GKY45" s="636"/>
      <c r="GKZ45" s="636"/>
      <c r="GLA45" s="636"/>
      <c r="GLB45" s="636"/>
      <c r="GLC45" s="636"/>
      <c r="GLD45" s="636"/>
      <c r="GLE45" s="636"/>
      <c r="GLF45" s="636"/>
      <c r="GLG45" s="636"/>
      <c r="GLH45" s="636"/>
      <c r="GLI45" s="636"/>
      <c r="GLJ45" s="636"/>
      <c r="GLK45" s="636"/>
      <c r="GLL45" s="636"/>
      <c r="GLM45" s="636"/>
      <c r="GLN45" s="636"/>
      <c r="GLO45" s="636"/>
      <c r="GLP45" s="636"/>
      <c r="GLQ45" s="636"/>
      <c r="GLR45" s="636"/>
      <c r="GLS45" s="636"/>
      <c r="GLT45" s="636"/>
      <c r="GLU45" s="636"/>
      <c r="GLV45" s="636"/>
      <c r="GLW45" s="636"/>
      <c r="GLX45" s="636"/>
      <c r="GLY45" s="636"/>
      <c r="GLZ45" s="636"/>
      <c r="GMA45" s="636"/>
      <c r="GMB45" s="636"/>
      <c r="GMC45" s="636"/>
      <c r="GMD45" s="636"/>
      <c r="GME45" s="636"/>
      <c r="GMF45" s="636"/>
      <c r="GMG45" s="636"/>
      <c r="GMH45" s="636"/>
      <c r="GMI45" s="636"/>
      <c r="GMJ45" s="636"/>
      <c r="GMK45" s="636"/>
      <c r="GML45" s="636"/>
      <c r="GMM45" s="636"/>
      <c r="GMN45" s="636"/>
      <c r="GMO45" s="636"/>
      <c r="GMP45" s="636"/>
      <c r="GMQ45" s="636"/>
      <c r="GMR45" s="636"/>
      <c r="GMS45" s="636"/>
      <c r="GMT45" s="636"/>
      <c r="GMU45" s="636"/>
      <c r="GMV45" s="636"/>
      <c r="GMW45" s="636"/>
      <c r="GMX45" s="636"/>
      <c r="GMY45" s="636"/>
      <c r="GMZ45" s="636"/>
      <c r="GNA45" s="636"/>
      <c r="GNB45" s="636"/>
      <c r="GNC45" s="636"/>
      <c r="GND45" s="636"/>
      <c r="GNE45" s="636"/>
      <c r="GNF45" s="636"/>
      <c r="GNG45" s="636"/>
      <c r="GNH45" s="636"/>
      <c r="GNI45" s="636"/>
      <c r="GNJ45" s="636"/>
      <c r="GNK45" s="636"/>
      <c r="GNL45" s="636"/>
      <c r="GNM45" s="636"/>
      <c r="GNN45" s="636"/>
      <c r="GNO45" s="636"/>
      <c r="GNP45" s="636"/>
      <c r="GNQ45" s="636"/>
      <c r="GNR45" s="636"/>
      <c r="GNS45" s="636"/>
      <c r="GNT45" s="636"/>
      <c r="GNU45" s="636"/>
      <c r="GNV45" s="636"/>
      <c r="GNW45" s="636"/>
      <c r="GNX45" s="636"/>
      <c r="GNY45" s="636"/>
      <c r="GNZ45" s="636"/>
      <c r="GOA45" s="636"/>
      <c r="GOB45" s="636"/>
      <c r="GOC45" s="636"/>
      <c r="GOD45" s="636"/>
      <c r="GOE45" s="636"/>
      <c r="GOF45" s="636"/>
      <c r="GOG45" s="636"/>
      <c r="GOH45" s="636"/>
      <c r="GOI45" s="636"/>
      <c r="GOJ45" s="636"/>
      <c r="GOK45" s="636"/>
      <c r="GOL45" s="636"/>
      <c r="GOM45" s="636"/>
      <c r="GON45" s="636"/>
      <c r="GOO45" s="636"/>
      <c r="GOP45" s="636"/>
      <c r="GOQ45" s="636"/>
      <c r="GOR45" s="636"/>
      <c r="GOS45" s="636"/>
      <c r="GOT45" s="636"/>
      <c r="GOU45" s="636"/>
      <c r="GOV45" s="636"/>
      <c r="GOW45" s="636"/>
      <c r="GOX45" s="636"/>
      <c r="GOY45" s="636"/>
      <c r="GOZ45" s="636"/>
      <c r="GPA45" s="636"/>
      <c r="GPB45" s="636"/>
      <c r="GPC45" s="636"/>
      <c r="GPD45" s="636"/>
      <c r="GPE45" s="636"/>
      <c r="GPF45" s="636"/>
      <c r="GPG45" s="636"/>
      <c r="GPH45" s="636"/>
      <c r="GPI45" s="636"/>
      <c r="GPJ45" s="636"/>
      <c r="GPK45" s="636"/>
      <c r="GPL45" s="636"/>
      <c r="GPM45" s="636"/>
      <c r="GPN45" s="636"/>
      <c r="GPO45" s="636"/>
      <c r="GPP45" s="636"/>
      <c r="GPQ45" s="636"/>
      <c r="GPR45" s="636"/>
      <c r="GPS45" s="636"/>
      <c r="GPT45" s="636"/>
      <c r="GPU45" s="636"/>
      <c r="GPV45" s="636"/>
      <c r="GPW45" s="636"/>
      <c r="GPX45" s="636"/>
      <c r="GPY45" s="636"/>
      <c r="GPZ45" s="636"/>
      <c r="GQA45" s="636"/>
      <c r="GQB45" s="636"/>
      <c r="GQC45" s="636"/>
      <c r="GQD45" s="636"/>
      <c r="GQE45" s="636"/>
      <c r="GQF45" s="636"/>
      <c r="GQG45" s="636"/>
      <c r="GQH45" s="636"/>
      <c r="GQI45" s="636"/>
      <c r="GQJ45" s="636"/>
      <c r="GQK45" s="636"/>
      <c r="GQL45" s="636"/>
      <c r="GQM45" s="636"/>
      <c r="GQN45" s="636"/>
      <c r="GQO45" s="636"/>
      <c r="GQP45" s="636"/>
      <c r="GQQ45" s="636"/>
      <c r="GQR45" s="636"/>
      <c r="GQS45" s="636"/>
      <c r="GQT45" s="636"/>
      <c r="GQU45" s="636"/>
      <c r="GQV45" s="636"/>
      <c r="GQW45" s="636"/>
      <c r="GQX45" s="636"/>
      <c r="GQY45" s="636"/>
      <c r="GQZ45" s="636"/>
      <c r="GRA45" s="636"/>
      <c r="GRB45" s="636"/>
      <c r="GRC45" s="636"/>
      <c r="GRD45" s="636"/>
      <c r="GRE45" s="636"/>
      <c r="GRF45" s="636"/>
      <c r="GRG45" s="636"/>
      <c r="GRH45" s="636"/>
      <c r="GRI45" s="636"/>
      <c r="GRJ45" s="636"/>
      <c r="GRK45" s="636"/>
      <c r="GRL45" s="636"/>
      <c r="GRM45" s="636"/>
      <c r="GRN45" s="636"/>
      <c r="GRO45" s="636"/>
      <c r="GRP45" s="636"/>
      <c r="GRQ45" s="636"/>
      <c r="GRR45" s="636"/>
      <c r="GRS45" s="636"/>
      <c r="GRT45" s="636"/>
      <c r="GRU45" s="636"/>
      <c r="GRV45" s="636"/>
      <c r="GRW45" s="636"/>
      <c r="GRX45" s="636"/>
      <c r="GRY45" s="636"/>
      <c r="GRZ45" s="636"/>
      <c r="GSA45" s="636"/>
      <c r="GSB45" s="636"/>
      <c r="GSC45" s="636"/>
      <c r="GSD45" s="636"/>
      <c r="GSE45" s="636"/>
      <c r="GSF45" s="636"/>
      <c r="GSG45" s="636"/>
      <c r="GSH45" s="636"/>
      <c r="GSI45" s="636"/>
      <c r="GSJ45" s="636"/>
      <c r="GSK45" s="636"/>
      <c r="GSL45" s="636"/>
      <c r="GSM45" s="636"/>
      <c r="GSN45" s="636"/>
      <c r="GSO45" s="636"/>
      <c r="GSP45" s="636"/>
      <c r="GSQ45" s="636"/>
      <c r="GSR45" s="636"/>
      <c r="GSS45" s="636"/>
      <c r="GST45" s="636"/>
      <c r="GSU45" s="636"/>
      <c r="GSV45" s="636"/>
      <c r="GSW45" s="636"/>
      <c r="GSX45" s="636"/>
      <c r="GSY45" s="636"/>
      <c r="GSZ45" s="636"/>
      <c r="GTA45" s="636"/>
      <c r="GTB45" s="636"/>
      <c r="GTC45" s="636"/>
      <c r="GTD45" s="636"/>
      <c r="GTE45" s="636"/>
      <c r="GTF45" s="636"/>
      <c r="GTG45" s="636"/>
      <c r="GTH45" s="636"/>
      <c r="GTI45" s="636"/>
      <c r="GTJ45" s="636"/>
      <c r="GTK45" s="636"/>
      <c r="GTL45" s="636"/>
      <c r="GTM45" s="636"/>
      <c r="GTN45" s="636"/>
      <c r="GTO45" s="636"/>
      <c r="GTP45" s="636"/>
      <c r="GTQ45" s="636"/>
      <c r="GTR45" s="636"/>
      <c r="GTS45" s="636"/>
      <c r="GTT45" s="636"/>
      <c r="GTU45" s="636"/>
      <c r="GTV45" s="636"/>
      <c r="GTW45" s="636"/>
      <c r="GTX45" s="636"/>
      <c r="GTY45" s="636"/>
      <c r="GTZ45" s="636"/>
      <c r="GUA45" s="636"/>
      <c r="GUB45" s="636"/>
      <c r="GUC45" s="636"/>
      <c r="GUD45" s="636"/>
      <c r="GUE45" s="636"/>
      <c r="GUF45" s="636"/>
      <c r="GUG45" s="636"/>
      <c r="GUH45" s="636"/>
      <c r="GUI45" s="636"/>
      <c r="GUJ45" s="636"/>
      <c r="GUK45" s="636"/>
      <c r="GUL45" s="636"/>
      <c r="GUM45" s="636"/>
      <c r="GUN45" s="636"/>
      <c r="GUO45" s="636"/>
      <c r="GUP45" s="636"/>
      <c r="GUQ45" s="636"/>
      <c r="GUR45" s="636"/>
      <c r="GUS45" s="636"/>
      <c r="GUT45" s="636"/>
      <c r="GUU45" s="636"/>
      <c r="GUV45" s="636"/>
      <c r="GUW45" s="636"/>
      <c r="GUX45" s="636"/>
      <c r="GUY45" s="636"/>
      <c r="GUZ45" s="636"/>
      <c r="GVA45" s="636"/>
      <c r="GVB45" s="636"/>
      <c r="GVC45" s="636"/>
      <c r="GVD45" s="636"/>
      <c r="GVE45" s="636"/>
      <c r="GVF45" s="636"/>
      <c r="GVG45" s="636"/>
      <c r="GVH45" s="636"/>
      <c r="GVI45" s="636"/>
      <c r="GVJ45" s="636"/>
      <c r="GVK45" s="636"/>
      <c r="GVL45" s="636"/>
      <c r="GVM45" s="636"/>
      <c r="GVN45" s="636"/>
      <c r="GVO45" s="636"/>
      <c r="GVP45" s="636"/>
      <c r="GVQ45" s="636"/>
      <c r="GVR45" s="636"/>
      <c r="GVS45" s="636"/>
      <c r="GVT45" s="636"/>
      <c r="GVU45" s="636"/>
      <c r="GVV45" s="636"/>
      <c r="GVW45" s="636"/>
      <c r="GVX45" s="636"/>
      <c r="GVY45" s="636"/>
      <c r="GVZ45" s="636"/>
      <c r="GWA45" s="636"/>
      <c r="GWB45" s="636"/>
      <c r="GWC45" s="636"/>
      <c r="GWD45" s="636"/>
      <c r="GWE45" s="636"/>
      <c r="GWF45" s="636"/>
      <c r="GWG45" s="636"/>
      <c r="GWH45" s="636"/>
      <c r="GWI45" s="636"/>
      <c r="GWJ45" s="636"/>
      <c r="GWK45" s="636"/>
      <c r="GWL45" s="636"/>
      <c r="GWM45" s="636"/>
      <c r="GWN45" s="636"/>
      <c r="GWO45" s="636"/>
      <c r="GWP45" s="636"/>
      <c r="GWQ45" s="636"/>
      <c r="GWR45" s="636"/>
      <c r="GWS45" s="636"/>
      <c r="GWT45" s="636"/>
      <c r="GWU45" s="636"/>
      <c r="GWV45" s="636"/>
      <c r="GWW45" s="636"/>
      <c r="GWX45" s="636"/>
      <c r="GWY45" s="636"/>
      <c r="GWZ45" s="636"/>
      <c r="GXA45" s="636"/>
      <c r="GXB45" s="636"/>
      <c r="GXC45" s="636"/>
      <c r="GXD45" s="636"/>
      <c r="GXE45" s="636"/>
      <c r="GXF45" s="636"/>
      <c r="GXG45" s="636"/>
      <c r="GXH45" s="636"/>
      <c r="GXI45" s="636"/>
      <c r="GXJ45" s="636"/>
      <c r="GXK45" s="636"/>
      <c r="GXL45" s="636"/>
      <c r="GXM45" s="636"/>
      <c r="GXN45" s="636"/>
      <c r="GXO45" s="636"/>
      <c r="GXP45" s="636"/>
      <c r="GXQ45" s="636"/>
      <c r="GXR45" s="636"/>
      <c r="GXS45" s="636"/>
      <c r="GXT45" s="636"/>
      <c r="GXU45" s="636"/>
      <c r="GXV45" s="636"/>
      <c r="GXW45" s="636"/>
      <c r="GXX45" s="636"/>
      <c r="GXY45" s="636"/>
      <c r="GXZ45" s="636"/>
      <c r="GYA45" s="636"/>
      <c r="GYB45" s="636"/>
      <c r="GYC45" s="636"/>
      <c r="GYD45" s="636"/>
      <c r="GYE45" s="636"/>
      <c r="GYF45" s="636"/>
      <c r="GYG45" s="636"/>
      <c r="GYH45" s="636"/>
      <c r="GYI45" s="636"/>
      <c r="GYJ45" s="636"/>
      <c r="GYK45" s="636"/>
      <c r="GYL45" s="636"/>
      <c r="GYM45" s="636"/>
      <c r="GYN45" s="636"/>
      <c r="GYO45" s="636"/>
      <c r="GYP45" s="636"/>
      <c r="GYQ45" s="636"/>
      <c r="GYR45" s="636"/>
      <c r="GYS45" s="636"/>
      <c r="GYT45" s="636"/>
      <c r="GYU45" s="636"/>
      <c r="GYV45" s="636"/>
      <c r="GYW45" s="636"/>
      <c r="GYX45" s="636"/>
      <c r="GYY45" s="636"/>
      <c r="GYZ45" s="636"/>
      <c r="GZA45" s="636"/>
      <c r="GZB45" s="636"/>
      <c r="GZC45" s="636"/>
      <c r="GZD45" s="636"/>
      <c r="GZE45" s="636"/>
      <c r="GZF45" s="636"/>
      <c r="GZG45" s="636"/>
      <c r="GZH45" s="636"/>
      <c r="GZI45" s="636"/>
      <c r="GZJ45" s="636"/>
      <c r="GZK45" s="636"/>
      <c r="GZL45" s="636"/>
      <c r="GZM45" s="636"/>
      <c r="GZN45" s="636"/>
      <c r="GZO45" s="636"/>
      <c r="GZP45" s="636"/>
      <c r="GZQ45" s="636"/>
      <c r="GZR45" s="636"/>
      <c r="GZS45" s="636"/>
      <c r="GZT45" s="636"/>
      <c r="GZU45" s="636"/>
      <c r="GZV45" s="636"/>
      <c r="GZW45" s="636"/>
      <c r="GZX45" s="636"/>
      <c r="GZY45" s="636"/>
      <c r="GZZ45" s="636"/>
      <c r="HAA45" s="636"/>
      <c r="HAB45" s="636"/>
      <c r="HAC45" s="636"/>
      <c r="HAD45" s="636"/>
      <c r="HAE45" s="636"/>
      <c r="HAF45" s="636"/>
      <c r="HAG45" s="636"/>
      <c r="HAH45" s="636"/>
      <c r="HAI45" s="636"/>
      <c r="HAJ45" s="636"/>
      <c r="HAK45" s="636"/>
      <c r="HAL45" s="636"/>
      <c r="HAM45" s="636"/>
      <c r="HAN45" s="636"/>
      <c r="HAO45" s="636"/>
      <c r="HAP45" s="636"/>
      <c r="HAQ45" s="636"/>
      <c r="HAR45" s="636"/>
      <c r="HAS45" s="636"/>
      <c r="HAT45" s="636"/>
      <c r="HAU45" s="636"/>
      <c r="HAV45" s="636"/>
      <c r="HAW45" s="636"/>
      <c r="HAX45" s="636"/>
      <c r="HAY45" s="636"/>
      <c r="HAZ45" s="636"/>
      <c r="HBA45" s="636"/>
      <c r="HBB45" s="636"/>
      <c r="HBC45" s="636"/>
      <c r="HBD45" s="636"/>
      <c r="HBE45" s="636"/>
      <c r="HBF45" s="636"/>
      <c r="HBG45" s="636"/>
      <c r="HBH45" s="636"/>
      <c r="HBI45" s="636"/>
      <c r="HBJ45" s="636"/>
      <c r="HBK45" s="636"/>
      <c r="HBL45" s="636"/>
      <c r="HBM45" s="636"/>
      <c r="HBN45" s="636"/>
      <c r="HBO45" s="636"/>
      <c r="HBP45" s="636"/>
      <c r="HBQ45" s="636"/>
      <c r="HBR45" s="636"/>
      <c r="HBS45" s="636"/>
      <c r="HBT45" s="636"/>
      <c r="HBU45" s="636"/>
      <c r="HBV45" s="636"/>
      <c r="HBW45" s="636"/>
      <c r="HBX45" s="636"/>
      <c r="HBY45" s="636"/>
      <c r="HBZ45" s="636"/>
      <c r="HCA45" s="636"/>
      <c r="HCB45" s="636"/>
      <c r="HCC45" s="636"/>
      <c r="HCD45" s="636"/>
      <c r="HCE45" s="636"/>
      <c r="HCF45" s="636"/>
      <c r="HCG45" s="636"/>
      <c r="HCH45" s="636"/>
      <c r="HCI45" s="636"/>
      <c r="HCJ45" s="636"/>
      <c r="HCK45" s="636"/>
      <c r="HCL45" s="636"/>
      <c r="HCM45" s="636"/>
      <c r="HCN45" s="636"/>
      <c r="HCO45" s="636"/>
      <c r="HCP45" s="636"/>
      <c r="HCQ45" s="636"/>
      <c r="HCR45" s="636"/>
      <c r="HCS45" s="636"/>
      <c r="HCT45" s="636"/>
      <c r="HCU45" s="636"/>
      <c r="HCV45" s="636"/>
      <c r="HCW45" s="636"/>
      <c r="HCX45" s="636"/>
      <c r="HCY45" s="636"/>
      <c r="HCZ45" s="636"/>
      <c r="HDA45" s="636"/>
      <c r="HDB45" s="636"/>
      <c r="HDC45" s="636"/>
      <c r="HDD45" s="636"/>
      <c r="HDE45" s="636"/>
      <c r="HDF45" s="636"/>
      <c r="HDG45" s="636"/>
      <c r="HDH45" s="636"/>
      <c r="HDI45" s="636"/>
      <c r="HDJ45" s="636"/>
      <c r="HDK45" s="636"/>
      <c r="HDL45" s="636"/>
      <c r="HDM45" s="636"/>
      <c r="HDN45" s="636"/>
      <c r="HDO45" s="636"/>
      <c r="HDP45" s="636"/>
      <c r="HDQ45" s="636"/>
      <c r="HDR45" s="636"/>
      <c r="HDS45" s="636"/>
      <c r="HDT45" s="636"/>
      <c r="HDU45" s="636"/>
      <c r="HDV45" s="636"/>
      <c r="HDW45" s="636"/>
      <c r="HDX45" s="636"/>
      <c r="HDY45" s="636"/>
      <c r="HDZ45" s="636"/>
      <c r="HEA45" s="636"/>
      <c r="HEB45" s="636"/>
      <c r="HEC45" s="636"/>
      <c r="HED45" s="636"/>
      <c r="HEE45" s="636"/>
      <c r="HEF45" s="636"/>
      <c r="HEG45" s="636"/>
      <c r="HEH45" s="636"/>
      <c r="HEI45" s="636"/>
      <c r="HEJ45" s="636"/>
      <c r="HEK45" s="636"/>
      <c r="HEL45" s="636"/>
      <c r="HEM45" s="636"/>
      <c r="HEN45" s="636"/>
      <c r="HEO45" s="636"/>
      <c r="HEP45" s="636"/>
      <c r="HEQ45" s="636"/>
      <c r="HER45" s="636"/>
      <c r="HES45" s="636"/>
      <c r="HET45" s="636"/>
      <c r="HEU45" s="636"/>
      <c r="HEV45" s="636"/>
      <c r="HEW45" s="636"/>
      <c r="HEX45" s="636"/>
      <c r="HEY45" s="636"/>
      <c r="HEZ45" s="636"/>
      <c r="HFA45" s="636"/>
      <c r="HFB45" s="636"/>
      <c r="HFC45" s="636"/>
      <c r="HFD45" s="636"/>
      <c r="HFE45" s="636"/>
      <c r="HFF45" s="636"/>
      <c r="HFG45" s="636"/>
      <c r="HFH45" s="636"/>
      <c r="HFI45" s="636"/>
      <c r="HFJ45" s="636"/>
      <c r="HFK45" s="636"/>
      <c r="HFL45" s="636"/>
      <c r="HFM45" s="636"/>
      <c r="HFN45" s="636"/>
      <c r="HFO45" s="636"/>
      <c r="HFP45" s="636"/>
      <c r="HFQ45" s="636"/>
      <c r="HFR45" s="636"/>
      <c r="HFS45" s="636"/>
      <c r="HFT45" s="636"/>
      <c r="HFU45" s="636"/>
      <c r="HFV45" s="636"/>
      <c r="HFW45" s="636"/>
      <c r="HFX45" s="636"/>
      <c r="HFY45" s="636"/>
      <c r="HFZ45" s="636"/>
      <c r="HGA45" s="636"/>
      <c r="HGB45" s="636"/>
      <c r="HGC45" s="636"/>
      <c r="HGD45" s="636"/>
      <c r="HGE45" s="636"/>
      <c r="HGF45" s="636"/>
      <c r="HGG45" s="636"/>
      <c r="HGH45" s="636"/>
      <c r="HGI45" s="636"/>
      <c r="HGJ45" s="636"/>
      <c r="HGK45" s="636"/>
      <c r="HGL45" s="636"/>
      <c r="HGM45" s="636"/>
      <c r="HGN45" s="636"/>
      <c r="HGO45" s="636"/>
      <c r="HGP45" s="636"/>
      <c r="HGQ45" s="636"/>
      <c r="HGR45" s="636"/>
      <c r="HGS45" s="636"/>
      <c r="HGT45" s="636"/>
      <c r="HGU45" s="636"/>
      <c r="HGV45" s="636"/>
      <c r="HGW45" s="636"/>
      <c r="HGX45" s="636"/>
      <c r="HGY45" s="636"/>
      <c r="HGZ45" s="636"/>
      <c r="HHA45" s="636"/>
      <c r="HHB45" s="636"/>
      <c r="HHC45" s="636"/>
      <c r="HHD45" s="636"/>
      <c r="HHE45" s="636"/>
      <c r="HHF45" s="636"/>
      <c r="HHG45" s="636"/>
      <c r="HHH45" s="636"/>
      <c r="HHI45" s="636"/>
      <c r="HHJ45" s="636"/>
      <c r="HHK45" s="636"/>
      <c r="HHL45" s="636"/>
      <c r="HHM45" s="636"/>
      <c r="HHN45" s="636"/>
      <c r="HHO45" s="636"/>
      <c r="HHP45" s="636"/>
      <c r="HHQ45" s="636"/>
      <c r="HHR45" s="636"/>
      <c r="HHS45" s="636"/>
      <c r="HHT45" s="636"/>
      <c r="HHU45" s="636"/>
      <c r="HHV45" s="636"/>
      <c r="HHW45" s="636"/>
      <c r="HHX45" s="636"/>
      <c r="HHY45" s="636"/>
      <c r="HHZ45" s="636"/>
      <c r="HIA45" s="636"/>
      <c r="HIB45" s="636"/>
      <c r="HIC45" s="636"/>
      <c r="HID45" s="636"/>
      <c r="HIE45" s="636"/>
      <c r="HIF45" s="636"/>
      <c r="HIG45" s="636"/>
      <c r="HIH45" s="636"/>
      <c r="HII45" s="636"/>
      <c r="HIJ45" s="636"/>
      <c r="HIK45" s="636"/>
      <c r="HIL45" s="636"/>
      <c r="HIM45" s="636"/>
      <c r="HIN45" s="636"/>
      <c r="HIO45" s="636"/>
      <c r="HIP45" s="636"/>
      <c r="HIQ45" s="636"/>
      <c r="HIR45" s="636"/>
      <c r="HIS45" s="636"/>
      <c r="HIT45" s="636"/>
      <c r="HIU45" s="636"/>
      <c r="HIV45" s="636"/>
      <c r="HIW45" s="636"/>
      <c r="HIX45" s="636"/>
      <c r="HIY45" s="636"/>
      <c r="HIZ45" s="636"/>
      <c r="HJA45" s="636"/>
      <c r="HJB45" s="636"/>
      <c r="HJC45" s="636"/>
      <c r="HJD45" s="636"/>
      <c r="HJE45" s="636"/>
      <c r="HJF45" s="636"/>
      <c r="HJG45" s="636"/>
      <c r="HJH45" s="636"/>
      <c r="HJI45" s="636"/>
      <c r="HJJ45" s="636"/>
      <c r="HJK45" s="636"/>
      <c r="HJL45" s="636"/>
      <c r="HJM45" s="636"/>
      <c r="HJN45" s="636"/>
      <c r="HJO45" s="636"/>
      <c r="HJP45" s="636"/>
      <c r="HJQ45" s="636"/>
      <c r="HJR45" s="636"/>
      <c r="HJS45" s="636"/>
      <c r="HJT45" s="636"/>
      <c r="HJU45" s="636"/>
      <c r="HJV45" s="636"/>
      <c r="HJW45" s="636"/>
      <c r="HJX45" s="636"/>
      <c r="HJY45" s="636"/>
      <c r="HJZ45" s="636"/>
      <c r="HKA45" s="636"/>
      <c r="HKB45" s="636"/>
      <c r="HKC45" s="636"/>
      <c r="HKD45" s="636"/>
      <c r="HKE45" s="636"/>
      <c r="HKF45" s="636"/>
      <c r="HKG45" s="636"/>
      <c r="HKH45" s="636"/>
      <c r="HKI45" s="636"/>
      <c r="HKJ45" s="636"/>
      <c r="HKK45" s="636"/>
      <c r="HKL45" s="636"/>
      <c r="HKM45" s="636"/>
      <c r="HKN45" s="636"/>
      <c r="HKO45" s="636"/>
      <c r="HKP45" s="636"/>
      <c r="HKQ45" s="636"/>
      <c r="HKR45" s="636"/>
      <c r="HKS45" s="636"/>
      <c r="HKT45" s="636"/>
      <c r="HKU45" s="636"/>
      <c r="HKV45" s="636"/>
      <c r="HKW45" s="636"/>
      <c r="HKX45" s="636"/>
      <c r="HKY45" s="636"/>
      <c r="HKZ45" s="636"/>
      <c r="HLA45" s="636"/>
      <c r="HLB45" s="636"/>
      <c r="HLC45" s="636"/>
      <c r="HLD45" s="636"/>
      <c r="HLE45" s="636"/>
      <c r="HLF45" s="636"/>
      <c r="HLG45" s="636"/>
      <c r="HLH45" s="636"/>
      <c r="HLI45" s="636"/>
      <c r="HLJ45" s="636"/>
      <c r="HLK45" s="636"/>
      <c r="HLL45" s="636"/>
      <c r="HLM45" s="636"/>
      <c r="HLN45" s="636"/>
      <c r="HLO45" s="636"/>
      <c r="HLP45" s="636"/>
      <c r="HLQ45" s="636"/>
      <c r="HLR45" s="636"/>
      <c r="HLS45" s="636"/>
      <c r="HLT45" s="636"/>
      <c r="HLU45" s="636"/>
      <c r="HLV45" s="636"/>
      <c r="HLW45" s="636"/>
      <c r="HLX45" s="636"/>
      <c r="HLY45" s="636"/>
      <c r="HLZ45" s="636"/>
      <c r="HMA45" s="636"/>
      <c r="HMB45" s="636"/>
      <c r="HMC45" s="636"/>
      <c r="HMD45" s="636"/>
      <c r="HME45" s="636"/>
      <c r="HMF45" s="636"/>
      <c r="HMG45" s="636"/>
      <c r="HMH45" s="636"/>
      <c r="HMI45" s="636"/>
      <c r="HMJ45" s="636"/>
      <c r="HMK45" s="636"/>
      <c r="HML45" s="636"/>
      <c r="HMM45" s="636"/>
      <c r="HMN45" s="636"/>
      <c r="HMO45" s="636"/>
      <c r="HMP45" s="636"/>
      <c r="HMQ45" s="636"/>
      <c r="HMR45" s="636"/>
      <c r="HMS45" s="636"/>
      <c r="HMT45" s="636"/>
      <c r="HMU45" s="636"/>
      <c r="HMV45" s="636"/>
      <c r="HMW45" s="636"/>
      <c r="HMX45" s="636"/>
      <c r="HMY45" s="636"/>
      <c r="HMZ45" s="636"/>
      <c r="HNA45" s="636"/>
      <c r="HNB45" s="636"/>
      <c r="HNC45" s="636"/>
      <c r="HND45" s="636"/>
      <c r="HNE45" s="636"/>
      <c r="HNF45" s="636"/>
      <c r="HNG45" s="636"/>
      <c r="HNH45" s="636"/>
      <c r="HNI45" s="636"/>
      <c r="HNJ45" s="636"/>
      <c r="HNK45" s="636"/>
      <c r="HNL45" s="636"/>
      <c r="HNM45" s="636"/>
      <c r="HNN45" s="636"/>
      <c r="HNO45" s="636"/>
      <c r="HNP45" s="636"/>
      <c r="HNQ45" s="636"/>
      <c r="HNR45" s="636"/>
      <c r="HNS45" s="636"/>
      <c r="HNT45" s="636"/>
      <c r="HNU45" s="636"/>
      <c r="HNV45" s="636"/>
      <c r="HNW45" s="636"/>
      <c r="HNX45" s="636"/>
      <c r="HNY45" s="636"/>
      <c r="HNZ45" s="636"/>
      <c r="HOA45" s="636"/>
      <c r="HOB45" s="636"/>
      <c r="HOC45" s="636"/>
      <c r="HOD45" s="636"/>
      <c r="HOE45" s="636"/>
      <c r="HOF45" s="636"/>
      <c r="HOG45" s="636"/>
      <c r="HOH45" s="636"/>
      <c r="HOI45" s="636"/>
      <c r="HOJ45" s="636"/>
      <c r="HOK45" s="636"/>
      <c r="HOL45" s="636"/>
      <c r="HOM45" s="636"/>
      <c r="HON45" s="636"/>
      <c r="HOO45" s="636"/>
      <c r="HOP45" s="636"/>
      <c r="HOQ45" s="636"/>
      <c r="HOR45" s="636"/>
      <c r="HOS45" s="636"/>
      <c r="HOT45" s="636"/>
      <c r="HOU45" s="636"/>
      <c r="HOV45" s="636"/>
      <c r="HOW45" s="636"/>
      <c r="HOX45" s="636"/>
      <c r="HOY45" s="636"/>
      <c r="HOZ45" s="636"/>
      <c r="HPA45" s="636"/>
      <c r="HPB45" s="636"/>
      <c r="HPC45" s="636"/>
      <c r="HPD45" s="636"/>
      <c r="HPE45" s="636"/>
      <c r="HPF45" s="636"/>
      <c r="HPG45" s="636"/>
      <c r="HPH45" s="636"/>
      <c r="HPI45" s="636"/>
      <c r="HPJ45" s="636"/>
      <c r="HPK45" s="636"/>
      <c r="HPL45" s="636"/>
      <c r="HPM45" s="636"/>
      <c r="HPN45" s="636"/>
      <c r="HPO45" s="636"/>
      <c r="HPP45" s="636"/>
      <c r="HPQ45" s="636"/>
      <c r="HPR45" s="636"/>
      <c r="HPS45" s="636"/>
      <c r="HPT45" s="636"/>
      <c r="HPU45" s="636"/>
      <c r="HPV45" s="636"/>
      <c r="HPW45" s="636"/>
      <c r="HPX45" s="636"/>
      <c r="HPY45" s="636"/>
      <c r="HPZ45" s="636"/>
      <c r="HQA45" s="636"/>
      <c r="HQB45" s="636"/>
      <c r="HQC45" s="636"/>
      <c r="HQD45" s="636"/>
      <c r="HQE45" s="636"/>
      <c r="HQF45" s="636"/>
      <c r="HQG45" s="636"/>
      <c r="HQH45" s="636"/>
      <c r="HQI45" s="636"/>
      <c r="HQJ45" s="636"/>
      <c r="HQK45" s="636"/>
      <c r="HQL45" s="636"/>
      <c r="HQM45" s="636"/>
      <c r="HQN45" s="636"/>
      <c r="HQO45" s="636"/>
      <c r="HQP45" s="636"/>
      <c r="HQQ45" s="636"/>
      <c r="HQR45" s="636"/>
      <c r="HQS45" s="636"/>
      <c r="HQT45" s="636"/>
      <c r="HQU45" s="636"/>
      <c r="HQV45" s="636"/>
      <c r="HQW45" s="636"/>
      <c r="HQX45" s="636"/>
      <c r="HQY45" s="636"/>
      <c r="HQZ45" s="636"/>
      <c r="HRA45" s="636"/>
      <c r="HRB45" s="636"/>
      <c r="HRC45" s="636"/>
      <c r="HRD45" s="636"/>
      <c r="HRE45" s="636"/>
      <c r="HRF45" s="636"/>
      <c r="HRG45" s="636"/>
      <c r="HRH45" s="636"/>
      <c r="HRI45" s="636"/>
      <c r="HRJ45" s="636"/>
      <c r="HRK45" s="636"/>
      <c r="HRL45" s="636"/>
      <c r="HRM45" s="636"/>
      <c r="HRN45" s="636"/>
      <c r="HRO45" s="636"/>
      <c r="HRP45" s="636"/>
      <c r="HRQ45" s="636"/>
      <c r="HRR45" s="636"/>
      <c r="HRS45" s="636"/>
      <c r="HRT45" s="636"/>
      <c r="HRU45" s="636"/>
      <c r="HRV45" s="636"/>
      <c r="HRW45" s="636"/>
      <c r="HRX45" s="636"/>
      <c r="HRY45" s="636"/>
      <c r="HRZ45" s="636"/>
      <c r="HSA45" s="636"/>
      <c r="HSB45" s="636"/>
      <c r="HSC45" s="636"/>
      <c r="HSD45" s="636"/>
      <c r="HSE45" s="636"/>
      <c r="HSF45" s="636"/>
      <c r="HSG45" s="636"/>
      <c r="HSH45" s="636"/>
      <c r="HSI45" s="636"/>
      <c r="HSJ45" s="636"/>
      <c r="HSK45" s="636"/>
      <c r="HSL45" s="636"/>
      <c r="HSM45" s="636"/>
      <c r="HSN45" s="636"/>
      <c r="HSO45" s="636"/>
      <c r="HSP45" s="636"/>
      <c r="HSQ45" s="636"/>
      <c r="HSR45" s="636"/>
      <c r="HSS45" s="636"/>
      <c r="HST45" s="636"/>
      <c r="HSU45" s="636"/>
      <c r="HSV45" s="636"/>
      <c r="HSW45" s="636"/>
      <c r="HSX45" s="636"/>
      <c r="HSY45" s="636"/>
      <c r="HSZ45" s="636"/>
      <c r="HTA45" s="636"/>
      <c r="HTB45" s="636"/>
      <c r="HTC45" s="636"/>
      <c r="HTD45" s="636"/>
      <c r="HTE45" s="636"/>
      <c r="HTF45" s="636"/>
      <c r="HTG45" s="636"/>
      <c r="HTH45" s="636"/>
      <c r="HTI45" s="636"/>
      <c r="HTJ45" s="636"/>
      <c r="HTK45" s="636"/>
      <c r="HTL45" s="636"/>
      <c r="HTM45" s="636"/>
      <c r="HTN45" s="636"/>
      <c r="HTO45" s="636"/>
      <c r="HTP45" s="636"/>
      <c r="HTQ45" s="636"/>
      <c r="HTR45" s="636"/>
      <c r="HTS45" s="636"/>
      <c r="HTT45" s="636"/>
      <c r="HTU45" s="636"/>
      <c r="HTV45" s="636"/>
      <c r="HTW45" s="636"/>
      <c r="HTX45" s="636"/>
      <c r="HTY45" s="636"/>
      <c r="HTZ45" s="636"/>
      <c r="HUA45" s="636"/>
      <c r="HUB45" s="636"/>
      <c r="HUC45" s="636"/>
      <c r="HUD45" s="636"/>
      <c r="HUE45" s="636"/>
      <c r="HUF45" s="636"/>
      <c r="HUG45" s="636"/>
      <c r="HUH45" s="636"/>
      <c r="HUI45" s="636"/>
      <c r="HUJ45" s="636"/>
      <c r="HUK45" s="636"/>
      <c r="HUL45" s="636"/>
      <c r="HUM45" s="636"/>
      <c r="HUN45" s="636"/>
      <c r="HUO45" s="636"/>
      <c r="HUP45" s="636"/>
      <c r="HUQ45" s="636"/>
      <c r="HUR45" s="636"/>
      <c r="HUS45" s="636"/>
      <c r="HUT45" s="636"/>
      <c r="HUU45" s="636"/>
      <c r="HUV45" s="636"/>
      <c r="HUW45" s="636"/>
      <c r="HUX45" s="636"/>
      <c r="HUY45" s="636"/>
      <c r="HUZ45" s="636"/>
      <c r="HVA45" s="636"/>
      <c r="HVB45" s="636"/>
      <c r="HVC45" s="636"/>
      <c r="HVD45" s="636"/>
      <c r="HVE45" s="636"/>
      <c r="HVF45" s="636"/>
      <c r="HVG45" s="636"/>
      <c r="HVH45" s="636"/>
      <c r="HVI45" s="636"/>
      <c r="HVJ45" s="636"/>
      <c r="HVK45" s="636"/>
      <c r="HVL45" s="636"/>
      <c r="HVM45" s="636"/>
      <c r="HVN45" s="636"/>
      <c r="HVO45" s="636"/>
      <c r="HVP45" s="636"/>
      <c r="HVQ45" s="636"/>
      <c r="HVR45" s="636"/>
      <c r="HVS45" s="636"/>
      <c r="HVT45" s="636"/>
      <c r="HVU45" s="636"/>
      <c r="HVV45" s="636"/>
      <c r="HVW45" s="636"/>
      <c r="HVX45" s="636"/>
      <c r="HVY45" s="636"/>
      <c r="HVZ45" s="636"/>
      <c r="HWA45" s="636"/>
      <c r="HWB45" s="636"/>
      <c r="HWC45" s="636"/>
      <c r="HWD45" s="636"/>
      <c r="HWE45" s="636"/>
      <c r="HWF45" s="636"/>
      <c r="HWG45" s="636"/>
      <c r="HWH45" s="636"/>
      <c r="HWI45" s="636"/>
      <c r="HWJ45" s="636"/>
      <c r="HWK45" s="636"/>
      <c r="HWL45" s="636"/>
      <c r="HWM45" s="636"/>
      <c r="HWN45" s="636"/>
      <c r="HWO45" s="636"/>
      <c r="HWP45" s="636"/>
      <c r="HWQ45" s="636"/>
      <c r="HWR45" s="636"/>
      <c r="HWS45" s="636"/>
      <c r="HWT45" s="636"/>
      <c r="HWU45" s="636"/>
      <c r="HWV45" s="636"/>
      <c r="HWW45" s="636"/>
      <c r="HWX45" s="636"/>
      <c r="HWY45" s="636"/>
      <c r="HWZ45" s="636"/>
      <c r="HXA45" s="636"/>
      <c r="HXB45" s="636"/>
      <c r="HXC45" s="636"/>
      <c r="HXD45" s="636"/>
      <c r="HXE45" s="636"/>
      <c r="HXF45" s="636"/>
      <c r="HXG45" s="636"/>
      <c r="HXH45" s="636"/>
      <c r="HXI45" s="636"/>
      <c r="HXJ45" s="636"/>
      <c r="HXK45" s="636"/>
      <c r="HXL45" s="636"/>
      <c r="HXM45" s="636"/>
      <c r="HXN45" s="636"/>
      <c r="HXO45" s="636"/>
      <c r="HXP45" s="636"/>
      <c r="HXQ45" s="636"/>
      <c r="HXR45" s="636"/>
      <c r="HXS45" s="636"/>
      <c r="HXT45" s="636"/>
      <c r="HXU45" s="636"/>
      <c r="HXV45" s="636"/>
      <c r="HXW45" s="636"/>
      <c r="HXX45" s="636"/>
      <c r="HXY45" s="636"/>
      <c r="HXZ45" s="636"/>
      <c r="HYA45" s="636"/>
      <c r="HYB45" s="636"/>
      <c r="HYC45" s="636"/>
      <c r="HYD45" s="636"/>
      <c r="HYE45" s="636"/>
      <c r="HYF45" s="636"/>
      <c r="HYG45" s="636"/>
      <c r="HYH45" s="636"/>
      <c r="HYI45" s="636"/>
      <c r="HYJ45" s="636"/>
      <c r="HYK45" s="636"/>
      <c r="HYL45" s="636"/>
      <c r="HYM45" s="636"/>
      <c r="HYN45" s="636"/>
      <c r="HYO45" s="636"/>
      <c r="HYP45" s="636"/>
      <c r="HYQ45" s="636"/>
      <c r="HYR45" s="636"/>
      <c r="HYS45" s="636"/>
      <c r="HYT45" s="636"/>
      <c r="HYU45" s="636"/>
      <c r="HYV45" s="636"/>
      <c r="HYW45" s="636"/>
      <c r="HYX45" s="636"/>
      <c r="HYY45" s="636"/>
      <c r="HYZ45" s="636"/>
      <c r="HZA45" s="636"/>
      <c r="HZB45" s="636"/>
      <c r="HZC45" s="636"/>
      <c r="HZD45" s="636"/>
      <c r="HZE45" s="636"/>
      <c r="HZF45" s="636"/>
      <c r="HZG45" s="636"/>
      <c r="HZH45" s="636"/>
      <c r="HZI45" s="636"/>
      <c r="HZJ45" s="636"/>
      <c r="HZK45" s="636"/>
      <c r="HZL45" s="636"/>
      <c r="HZM45" s="636"/>
      <c r="HZN45" s="636"/>
      <c r="HZO45" s="636"/>
      <c r="HZP45" s="636"/>
      <c r="HZQ45" s="636"/>
      <c r="HZR45" s="636"/>
      <c r="HZS45" s="636"/>
      <c r="HZT45" s="636"/>
      <c r="HZU45" s="636"/>
      <c r="HZV45" s="636"/>
      <c r="HZW45" s="636"/>
      <c r="HZX45" s="636"/>
      <c r="HZY45" s="636"/>
      <c r="HZZ45" s="636"/>
      <c r="IAA45" s="636"/>
      <c r="IAB45" s="636"/>
      <c r="IAC45" s="636"/>
      <c r="IAD45" s="636"/>
      <c r="IAE45" s="636"/>
      <c r="IAF45" s="636"/>
      <c r="IAG45" s="636"/>
      <c r="IAH45" s="636"/>
      <c r="IAI45" s="636"/>
      <c r="IAJ45" s="636"/>
      <c r="IAK45" s="636"/>
      <c r="IAL45" s="636"/>
      <c r="IAM45" s="636"/>
      <c r="IAN45" s="636"/>
      <c r="IAO45" s="636"/>
      <c r="IAP45" s="636"/>
      <c r="IAQ45" s="636"/>
      <c r="IAR45" s="636"/>
      <c r="IAS45" s="636"/>
      <c r="IAT45" s="636"/>
      <c r="IAU45" s="636"/>
      <c r="IAV45" s="636"/>
      <c r="IAW45" s="636"/>
      <c r="IAX45" s="636"/>
      <c r="IAY45" s="636"/>
      <c r="IAZ45" s="636"/>
      <c r="IBA45" s="636"/>
      <c r="IBB45" s="636"/>
      <c r="IBC45" s="636"/>
      <c r="IBD45" s="636"/>
      <c r="IBE45" s="636"/>
      <c r="IBF45" s="636"/>
      <c r="IBG45" s="636"/>
      <c r="IBH45" s="636"/>
      <c r="IBI45" s="636"/>
      <c r="IBJ45" s="636"/>
      <c r="IBK45" s="636"/>
      <c r="IBL45" s="636"/>
      <c r="IBM45" s="636"/>
      <c r="IBN45" s="636"/>
      <c r="IBO45" s="636"/>
      <c r="IBP45" s="636"/>
      <c r="IBQ45" s="636"/>
      <c r="IBR45" s="636"/>
      <c r="IBS45" s="636"/>
      <c r="IBT45" s="636"/>
      <c r="IBU45" s="636"/>
      <c r="IBV45" s="636"/>
      <c r="IBW45" s="636"/>
      <c r="IBX45" s="636"/>
      <c r="IBY45" s="636"/>
      <c r="IBZ45" s="636"/>
      <c r="ICA45" s="636"/>
      <c r="ICB45" s="636"/>
      <c r="ICC45" s="636"/>
      <c r="ICD45" s="636"/>
      <c r="ICE45" s="636"/>
      <c r="ICF45" s="636"/>
      <c r="ICG45" s="636"/>
      <c r="ICH45" s="636"/>
      <c r="ICI45" s="636"/>
      <c r="ICJ45" s="636"/>
      <c r="ICK45" s="636"/>
      <c r="ICL45" s="636"/>
      <c r="ICM45" s="636"/>
      <c r="ICN45" s="636"/>
      <c r="ICO45" s="636"/>
      <c r="ICP45" s="636"/>
      <c r="ICQ45" s="636"/>
      <c r="ICR45" s="636"/>
      <c r="ICS45" s="636"/>
      <c r="ICT45" s="636"/>
      <c r="ICU45" s="636"/>
      <c r="ICV45" s="636"/>
      <c r="ICW45" s="636"/>
      <c r="ICX45" s="636"/>
      <c r="ICY45" s="636"/>
      <c r="ICZ45" s="636"/>
      <c r="IDA45" s="636"/>
      <c r="IDB45" s="636"/>
      <c r="IDC45" s="636"/>
      <c r="IDD45" s="636"/>
      <c r="IDE45" s="636"/>
      <c r="IDF45" s="636"/>
      <c r="IDG45" s="636"/>
      <c r="IDH45" s="636"/>
      <c r="IDI45" s="636"/>
      <c r="IDJ45" s="636"/>
      <c r="IDK45" s="636"/>
      <c r="IDL45" s="636"/>
      <c r="IDM45" s="636"/>
      <c r="IDN45" s="636"/>
      <c r="IDO45" s="636"/>
      <c r="IDP45" s="636"/>
      <c r="IDQ45" s="636"/>
      <c r="IDR45" s="636"/>
      <c r="IDS45" s="636"/>
      <c r="IDT45" s="636"/>
      <c r="IDU45" s="636"/>
      <c r="IDV45" s="636"/>
      <c r="IDW45" s="636"/>
      <c r="IDX45" s="636"/>
      <c r="IDY45" s="636"/>
      <c r="IDZ45" s="636"/>
      <c r="IEA45" s="636"/>
      <c r="IEB45" s="636"/>
      <c r="IEC45" s="636"/>
      <c r="IED45" s="636"/>
      <c r="IEE45" s="636"/>
      <c r="IEF45" s="636"/>
      <c r="IEG45" s="636"/>
      <c r="IEH45" s="636"/>
      <c r="IEI45" s="636"/>
      <c r="IEJ45" s="636"/>
      <c r="IEK45" s="636"/>
      <c r="IEL45" s="636"/>
      <c r="IEM45" s="636"/>
      <c r="IEN45" s="636"/>
      <c r="IEO45" s="636"/>
      <c r="IEP45" s="636"/>
      <c r="IEQ45" s="636"/>
      <c r="IER45" s="636"/>
      <c r="IES45" s="636"/>
      <c r="IET45" s="636"/>
      <c r="IEU45" s="636"/>
      <c r="IEV45" s="636"/>
      <c r="IEW45" s="636"/>
      <c r="IEX45" s="636"/>
      <c r="IEY45" s="636"/>
      <c r="IEZ45" s="636"/>
      <c r="IFA45" s="636"/>
      <c r="IFB45" s="636"/>
      <c r="IFC45" s="636"/>
      <c r="IFD45" s="636"/>
      <c r="IFE45" s="636"/>
      <c r="IFF45" s="636"/>
      <c r="IFG45" s="636"/>
      <c r="IFH45" s="636"/>
      <c r="IFI45" s="636"/>
      <c r="IFJ45" s="636"/>
      <c r="IFK45" s="636"/>
      <c r="IFL45" s="636"/>
      <c r="IFM45" s="636"/>
      <c r="IFN45" s="636"/>
      <c r="IFO45" s="636"/>
      <c r="IFP45" s="636"/>
      <c r="IFQ45" s="636"/>
      <c r="IFR45" s="636"/>
      <c r="IFS45" s="636"/>
      <c r="IFT45" s="636"/>
      <c r="IFU45" s="636"/>
      <c r="IFV45" s="636"/>
      <c r="IFW45" s="636"/>
      <c r="IFX45" s="636"/>
      <c r="IFY45" s="636"/>
      <c r="IFZ45" s="636"/>
      <c r="IGA45" s="636"/>
      <c r="IGB45" s="636"/>
      <c r="IGC45" s="636"/>
      <c r="IGD45" s="636"/>
      <c r="IGE45" s="636"/>
      <c r="IGF45" s="636"/>
      <c r="IGG45" s="636"/>
      <c r="IGH45" s="636"/>
      <c r="IGI45" s="636"/>
      <c r="IGJ45" s="636"/>
      <c r="IGK45" s="636"/>
      <c r="IGL45" s="636"/>
      <c r="IGM45" s="636"/>
      <c r="IGN45" s="636"/>
      <c r="IGO45" s="636"/>
      <c r="IGP45" s="636"/>
      <c r="IGQ45" s="636"/>
      <c r="IGR45" s="636"/>
      <c r="IGS45" s="636"/>
      <c r="IGT45" s="636"/>
      <c r="IGU45" s="636"/>
      <c r="IGV45" s="636"/>
      <c r="IGW45" s="636"/>
      <c r="IGX45" s="636"/>
      <c r="IGY45" s="636"/>
      <c r="IGZ45" s="636"/>
      <c r="IHA45" s="636"/>
      <c r="IHB45" s="636"/>
      <c r="IHC45" s="636"/>
      <c r="IHD45" s="636"/>
      <c r="IHE45" s="636"/>
      <c r="IHF45" s="636"/>
      <c r="IHG45" s="636"/>
      <c r="IHH45" s="636"/>
      <c r="IHI45" s="636"/>
      <c r="IHJ45" s="636"/>
      <c r="IHK45" s="636"/>
      <c r="IHL45" s="636"/>
      <c r="IHM45" s="636"/>
      <c r="IHN45" s="636"/>
      <c r="IHO45" s="636"/>
      <c r="IHP45" s="636"/>
      <c r="IHQ45" s="636"/>
      <c r="IHR45" s="636"/>
      <c r="IHS45" s="636"/>
      <c r="IHT45" s="636"/>
      <c r="IHU45" s="636"/>
      <c r="IHV45" s="636"/>
      <c r="IHW45" s="636"/>
      <c r="IHX45" s="636"/>
      <c r="IHY45" s="636"/>
      <c r="IHZ45" s="636"/>
      <c r="IIA45" s="636"/>
      <c r="IIB45" s="636"/>
      <c r="IIC45" s="636"/>
      <c r="IID45" s="636"/>
      <c r="IIE45" s="636"/>
      <c r="IIF45" s="636"/>
      <c r="IIG45" s="636"/>
      <c r="IIH45" s="636"/>
      <c r="III45" s="636"/>
      <c r="IIJ45" s="636"/>
      <c r="IIK45" s="636"/>
      <c r="IIL45" s="636"/>
      <c r="IIM45" s="636"/>
      <c r="IIN45" s="636"/>
      <c r="IIO45" s="636"/>
      <c r="IIP45" s="636"/>
      <c r="IIQ45" s="636"/>
      <c r="IIR45" s="636"/>
      <c r="IIS45" s="636"/>
      <c r="IIT45" s="636"/>
      <c r="IIU45" s="636"/>
      <c r="IIV45" s="636"/>
      <c r="IIW45" s="636"/>
      <c r="IIX45" s="636"/>
      <c r="IIY45" s="636"/>
      <c r="IIZ45" s="636"/>
      <c r="IJA45" s="636"/>
      <c r="IJB45" s="636"/>
      <c r="IJC45" s="636"/>
      <c r="IJD45" s="636"/>
      <c r="IJE45" s="636"/>
      <c r="IJF45" s="636"/>
      <c r="IJG45" s="636"/>
      <c r="IJH45" s="636"/>
      <c r="IJI45" s="636"/>
      <c r="IJJ45" s="636"/>
      <c r="IJK45" s="636"/>
      <c r="IJL45" s="636"/>
      <c r="IJM45" s="636"/>
      <c r="IJN45" s="636"/>
      <c r="IJO45" s="636"/>
      <c r="IJP45" s="636"/>
      <c r="IJQ45" s="636"/>
      <c r="IJR45" s="636"/>
      <c r="IJS45" s="636"/>
      <c r="IJT45" s="636"/>
      <c r="IJU45" s="636"/>
      <c r="IJV45" s="636"/>
      <c r="IJW45" s="636"/>
      <c r="IJX45" s="636"/>
      <c r="IJY45" s="636"/>
      <c r="IJZ45" s="636"/>
      <c r="IKA45" s="636"/>
      <c r="IKB45" s="636"/>
      <c r="IKC45" s="636"/>
      <c r="IKD45" s="636"/>
      <c r="IKE45" s="636"/>
      <c r="IKF45" s="636"/>
      <c r="IKG45" s="636"/>
      <c r="IKH45" s="636"/>
      <c r="IKI45" s="636"/>
      <c r="IKJ45" s="636"/>
      <c r="IKK45" s="636"/>
      <c r="IKL45" s="636"/>
      <c r="IKM45" s="636"/>
      <c r="IKN45" s="636"/>
      <c r="IKO45" s="636"/>
      <c r="IKP45" s="636"/>
      <c r="IKQ45" s="636"/>
      <c r="IKR45" s="636"/>
      <c r="IKS45" s="636"/>
      <c r="IKT45" s="636"/>
      <c r="IKU45" s="636"/>
      <c r="IKV45" s="636"/>
      <c r="IKW45" s="636"/>
      <c r="IKX45" s="636"/>
      <c r="IKY45" s="636"/>
      <c r="IKZ45" s="636"/>
      <c r="ILA45" s="636"/>
      <c r="ILB45" s="636"/>
      <c r="ILC45" s="636"/>
      <c r="ILD45" s="636"/>
      <c r="ILE45" s="636"/>
      <c r="ILF45" s="636"/>
      <c r="ILG45" s="636"/>
      <c r="ILH45" s="636"/>
      <c r="ILI45" s="636"/>
      <c r="ILJ45" s="636"/>
      <c r="ILK45" s="636"/>
      <c r="ILL45" s="636"/>
      <c r="ILM45" s="636"/>
      <c r="ILN45" s="636"/>
      <c r="ILO45" s="636"/>
      <c r="ILP45" s="636"/>
      <c r="ILQ45" s="636"/>
      <c r="ILR45" s="636"/>
      <c r="ILS45" s="636"/>
      <c r="ILT45" s="636"/>
      <c r="ILU45" s="636"/>
      <c r="ILV45" s="636"/>
      <c r="ILW45" s="636"/>
      <c r="ILX45" s="636"/>
      <c r="ILY45" s="636"/>
      <c r="ILZ45" s="636"/>
      <c r="IMA45" s="636"/>
      <c r="IMB45" s="636"/>
      <c r="IMC45" s="636"/>
      <c r="IMD45" s="636"/>
      <c r="IME45" s="636"/>
      <c r="IMF45" s="636"/>
      <c r="IMG45" s="636"/>
      <c r="IMH45" s="636"/>
      <c r="IMI45" s="636"/>
      <c r="IMJ45" s="636"/>
      <c r="IMK45" s="636"/>
      <c r="IML45" s="636"/>
      <c r="IMM45" s="636"/>
      <c r="IMN45" s="636"/>
      <c r="IMO45" s="636"/>
      <c r="IMP45" s="636"/>
      <c r="IMQ45" s="636"/>
      <c r="IMR45" s="636"/>
      <c r="IMS45" s="636"/>
      <c r="IMT45" s="636"/>
      <c r="IMU45" s="636"/>
      <c r="IMV45" s="636"/>
      <c r="IMW45" s="636"/>
      <c r="IMX45" s="636"/>
      <c r="IMY45" s="636"/>
      <c r="IMZ45" s="636"/>
      <c r="INA45" s="636"/>
      <c r="INB45" s="636"/>
      <c r="INC45" s="636"/>
      <c r="IND45" s="636"/>
      <c r="INE45" s="636"/>
      <c r="INF45" s="636"/>
      <c r="ING45" s="636"/>
      <c r="INH45" s="636"/>
      <c r="INI45" s="636"/>
      <c r="INJ45" s="636"/>
      <c r="INK45" s="636"/>
      <c r="INL45" s="636"/>
      <c r="INM45" s="636"/>
      <c r="INN45" s="636"/>
      <c r="INO45" s="636"/>
      <c r="INP45" s="636"/>
      <c r="INQ45" s="636"/>
      <c r="INR45" s="636"/>
      <c r="INS45" s="636"/>
      <c r="INT45" s="636"/>
      <c r="INU45" s="636"/>
      <c r="INV45" s="636"/>
      <c r="INW45" s="636"/>
      <c r="INX45" s="636"/>
      <c r="INY45" s="636"/>
      <c r="INZ45" s="636"/>
      <c r="IOA45" s="636"/>
      <c r="IOB45" s="636"/>
      <c r="IOC45" s="636"/>
      <c r="IOD45" s="636"/>
      <c r="IOE45" s="636"/>
      <c r="IOF45" s="636"/>
      <c r="IOG45" s="636"/>
      <c r="IOH45" s="636"/>
      <c r="IOI45" s="636"/>
      <c r="IOJ45" s="636"/>
      <c r="IOK45" s="636"/>
      <c r="IOL45" s="636"/>
      <c r="IOM45" s="636"/>
      <c r="ION45" s="636"/>
      <c r="IOO45" s="636"/>
      <c r="IOP45" s="636"/>
      <c r="IOQ45" s="636"/>
      <c r="IOR45" s="636"/>
      <c r="IOS45" s="636"/>
      <c r="IOT45" s="636"/>
      <c r="IOU45" s="636"/>
      <c r="IOV45" s="636"/>
      <c r="IOW45" s="636"/>
      <c r="IOX45" s="636"/>
      <c r="IOY45" s="636"/>
      <c r="IOZ45" s="636"/>
      <c r="IPA45" s="636"/>
      <c r="IPB45" s="636"/>
      <c r="IPC45" s="636"/>
      <c r="IPD45" s="636"/>
      <c r="IPE45" s="636"/>
      <c r="IPF45" s="636"/>
      <c r="IPG45" s="636"/>
      <c r="IPH45" s="636"/>
      <c r="IPI45" s="636"/>
      <c r="IPJ45" s="636"/>
      <c r="IPK45" s="636"/>
      <c r="IPL45" s="636"/>
      <c r="IPM45" s="636"/>
      <c r="IPN45" s="636"/>
      <c r="IPO45" s="636"/>
      <c r="IPP45" s="636"/>
      <c r="IPQ45" s="636"/>
      <c r="IPR45" s="636"/>
      <c r="IPS45" s="636"/>
      <c r="IPT45" s="636"/>
      <c r="IPU45" s="636"/>
      <c r="IPV45" s="636"/>
      <c r="IPW45" s="636"/>
      <c r="IPX45" s="636"/>
      <c r="IPY45" s="636"/>
      <c r="IPZ45" s="636"/>
      <c r="IQA45" s="636"/>
      <c r="IQB45" s="636"/>
      <c r="IQC45" s="636"/>
      <c r="IQD45" s="636"/>
      <c r="IQE45" s="636"/>
      <c r="IQF45" s="636"/>
      <c r="IQG45" s="636"/>
      <c r="IQH45" s="636"/>
      <c r="IQI45" s="636"/>
      <c r="IQJ45" s="636"/>
      <c r="IQK45" s="636"/>
      <c r="IQL45" s="636"/>
      <c r="IQM45" s="636"/>
      <c r="IQN45" s="636"/>
      <c r="IQO45" s="636"/>
      <c r="IQP45" s="636"/>
      <c r="IQQ45" s="636"/>
      <c r="IQR45" s="636"/>
      <c r="IQS45" s="636"/>
      <c r="IQT45" s="636"/>
      <c r="IQU45" s="636"/>
      <c r="IQV45" s="636"/>
      <c r="IQW45" s="636"/>
      <c r="IQX45" s="636"/>
      <c r="IQY45" s="636"/>
      <c r="IQZ45" s="636"/>
      <c r="IRA45" s="636"/>
      <c r="IRB45" s="636"/>
      <c r="IRC45" s="636"/>
      <c r="IRD45" s="636"/>
      <c r="IRE45" s="636"/>
      <c r="IRF45" s="636"/>
      <c r="IRG45" s="636"/>
      <c r="IRH45" s="636"/>
      <c r="IRI45" s="636"/>
      <c r="IRJ45" s="636"/>
      <c r="IRK45" s="636"/>
      <c r="IRL45" s="636"/>
      <c r="IRM45" s="636"/>
      <c r="IRN45" s="636"/>
      <c r="IRO45" s="636"/>
      <c r="IRP45" s="636"/>
      <c r="IRQ45" s="636"/>
      <c r="IRR45" s="636"/>
      <c r="IRS45" s="636"/>
      <c r="IRT45" s="636"/>
      <c r="IRU45" s="636"/>
      <c r="IRV45" s="636"/>
      <c r="IRW45" s="636"/>
      <c r="IRX45" s="636"/>
      <c r="IRY45" s="636"/>
      <c r="IRZ45" s="636"/>
      <c r="ISA45" s="636"/>
      <c r="ISB45" s="636"/>
      <c r="ISC45" s="636"/>
      <c r="ISD45" s="636"/>
      <c r="ISE45" s="636"/>
      <c r="ISF45" s="636"/>
      <c r="ISG45" s="636"/>
      <c r="ISH45" s="636"/>
      <c r="ISI45" s="636"/>
      <c r="ISJ45" s="636"/>
      <c r="ISK45" s="636"/>
      <c r="ISL45" s="636"/>
      <c r="ISM45" s="636"/>
      <c r="ISN45" s="636"/>
      <c r="ISO45" s="636"/>
      <c r="ISP45" s="636"/>
      <c r="ISQ45" s="636"/>
      <c r="ISR45" s="636"/>
      <c r="ISS45" s="636"/>
      <c r="IST45" s="636"/>
      <c r="ISU45" s="636"/>
      <c r="ISV45" s="636"/>
      <c r="ISW45" s="636"/>
      <c r="ISX45" s="636"/>
      <c r="ISY45" s="636"/>
      <c r="ISZ45" s="636"/>
      <c r="ITA45" s="636"/>
      <c r="ITB45" s="636"/>
      <c r="ITC45" s="636"/>
      <c r="ITD45" s="636"/>
      <c r="ITE45" s="636"/>
      <c r="ITF45" s="636"/>
      <c r="ITG45" s="636"/>
      <c r="ITH45" s="636"/>
      <c r="ITI45" s="636"/>
      <c r="ITJ45" s="636"/>
      <c r="ITK45" s="636"/>
      <c r="ITL45" s="636"/>
      <c r="ITM45" s="636"/>
      <c r="ITN45" s="636"/>
      <c r="ITO45" s="636"/>
      <c r="ITP45" s="636"/>
      <c r="ITQ45" s="636"/>
      <c r="ITR45" s="636"/>
      <c r="ITS45" s="636"/>
      <c r="ITT45" s="636"/>
      <c r="ITU45" s="636"/>
      <c r="ITV45" s="636"/>
      <c r="ITW45" s="636"/>
      <c r="ITX45" s="636"/>
      <c r="ITY45" s="636"/>
      <c r="ITZ45" s="636"/>
      <c r="IUA45" s="636"/>
      <c r="IUB45" s="636"/>
      <c r="IUC45" s="636"/>
      <c r="IUD45" s="636"/>
      <c r="IUE45" s="636"/>
      <c r="IUF45" s="636"/>
      <c r="IUG45" s="636"/>
      <c r="IUH45" s="636"/>
      <c r="IUI45" s="636"/>
      <c r="IUJ45" s="636"/>
      <c r="IUK45" s="636"/>
      <c r="IUL45" s="636"/>
      <c r="IUM45" s="636"/>
      <c r="IUN45" s="636"/>
      <c r="IUO45" s="636"/>
      <c r="IUP45" s="636"/>
      <c r="IUQ45" s="636"/>
      <c r="IUR45" s="636"/>
      <c r="IUS45" s="636"/>
      <c r="IUT45" s="636"/>
      <c r="IUU45" s="636"/>
      <c r="IUV45" s="636"/>
      <c r="IUW45" s="636"/>
      <c r="IUX45" s="636"/>
      <c r="IUY45" s="636"/>
      <c r="IUZ45" s="636"/>
      <c r="IVA45" s="636"/>
      <c r="IVB45" s="636"/>
      <c r="IVC45" s="636"/>
      <c r="IVD45" s="636"/>
      <c r="IVE45" s="636"/>
      <c r="IVF45" s="636"/>
      <c r="IVG45" s="636"/>
      <c r="IVH45" s="636"/>
      <c r="IVI45" s="636"/>
      <c r="IVJ45" s="636"/>
      <c r="IVK45" s="636"/>
      <c r="IVL45" s="636"/>
      <c r="IVM45" s="636"/>
      <c r="IVN45" s="636"/>
      <c r="IVO45" s="636"/>
      <c r="IVP45" s="636"/>
      <c r="IVQ45" s="636"/>
      <c r="IVR45" s="636"/>
      <c r="IVS45" s="636"/>
      <c r="IVT45" s="636"/>
      <c r="IVU45" s="636"/>
      <c r="IVV45" s="636"/>
      <c r="IVW45" s="636"/>
      <c r="IVX45" s="636"/>
      <c r="IVY45" s="636"/>
      <c r="IVZ45" s="636"/>
      <c r="IWA45" s="636"/>
      <c r="IWB45" s="636"/>
      <c r="IWC45" s="636"/>
      <c r="IWD45" s="636"/>
      <c r="IWE45" s="636"/>
      <c r="IWF45" s="636"/>
      <c r="IWG45" s="636"/>
      <c r="IWH45" s="636"/>
      <c r="IWI45" s="636"/>
      <c r="IWJ45" s="636"/>
      <c r="IWK45" s="636"/>
      <c r="IWL45" s="636"/>
      <c r="IWM45" s="636"/>
      <c r="IWN45" s="636"/>
      <c r="IWO45" s="636"/>
      <c r="IWP45" s="636"/>
      <c r="IWQ45" s="636"/>
      <c r="IWR45" s="636"/>
      <c r="IWS45" s="636"/>
      <c r="IWT45" s="636"/>
      <c r="IWU45" s="636"/>
      <c r="IWV45" s="636"/>
      <c r="IWW45" s="636"/>
      <c r="IWX45" s="636"/>
      <c r="IWY45" s="636"/>
      <c r="IWZ45" s="636"/>
      <c r="IXA45" s="636"/>
      <c r="IXB45" s="636"/>
      <c r="IXC45" s="636"/>
      <c r="IXD45" s="636"/>
      <c r="IXE45" s="636"/>
      <c r="IXF45" s="636"/>
      <c r="IXG45" s="636"/>
      <c r="IXH45" s="636"/>
      <c r="IXI45" s="636"/>
      <c r="IXJ45" s="636"/>
      <c r="IXK45" s="636"/>
      <c r="IXL45" s="636"/>
      <c r="IXM45" s="636"/>
      <c r="IXN45" s="636"/>
      <c r="IXO45" s="636"/>
      <c r="IXP45" s="636"/>
      <c r="IXQ45" s="636"/>
      <c r="IXR45" s="636"/>
      <c r="IXS45" s="636"/>
      <c r="IXT45" s="636"/>
      <c r="IXU45" s="636"/>
      <c r="IXV45" s="636"/>
      <c r="IXW45" s="636"/>
      <c r="IXX45" s="636"/>
      <c r="IXY45" s="636"/>
      <c r="IXZ45" s="636"/>
      <c r="IYA45" s="636"/>
      <c r="IYB45" s="636"/>
      <c r="IYC45" s="636"/>
      <c r="IYD45" s="636"/>
      <c r="IYE45" s="636"/>
      <c r="IYF45" s="636"/>
      <c r="IYG45" s="636"/>
      <c r="IYH45" s="636"/>
      <c r="IYI45" s="636"/>
      <c r="IYJ45" s="636"/>
      <c r="IYK45" s="636"/>
      <c r="IYL45" s="636"/>
      <c r="IYM45" s="636"/>
      <c r="IYN45" s="636"/>
      <c r="IYO45" s="636"/>
      <c r="IYP45" s="636"/>
      <c r="IYQ45" s="636"/>
      <c r="IYR45" s="636"/>
      <c r="IYS45" s="636"/>
      <c r="IYT45" s="636"/>
      <c r="IYU45" s="636"/>
      <c r="IYV45" s="636"/>
      <c r="IYW45" s="636"/>
      <c r="IYX45" s="636"/>
      <c r="IYY45" s="636"/>
      <c r="IYZ45" s="636"/>
      <c r="IZA45" s="636"/>
      <c r="IZB45" s="636"/>
      <c r="IZC45" s="636"/>
      <c r="IZD45" s="636"/>
      <c r="IZE45" s="636"/>
      <c r="IZF45" s="636"/>
      <c r="IZG45" s="636"/>
      <c r="IZH45" s="636"/>
      <c r="IZI45" s="636"/>
      <c r="IZJ45" s="636"/>
      <c r="IZK45" s="636"/>
      <c r="IZL45" s="636"/>
      <c r="IZM45" s="636"/>
      <c r="IZN45" s="636"/>
      <c r="IZO45" s="636"/>
      <c r="IZP45" s="636"/>
      <c r="IZQ45" s="636"/>
      <c r="IZR45" s="636"/>
      <c r="IZS45" s="636"/>
      <c r="IZT45" s="636"/>
      <c r="IZU45" s="636"/>
      <c r="IZV45" s="636"/>
      <c r="IZW45" s="636"/>
      <c r="IZX45" s="636"/>
      <c r="IZY45" s="636"/>
      <c r="IZZ45" s="636"/>
      <c r="JAA45" s="636"/>
      <c r="JAB45" s="636"/>
      <c r="JAC45" s="636"/>
      <c r="JAD45" s="636"/>
      <c r="JAE45" s="636"/>
      <c r="JAF45" s="636"/>
      <c r="JAG45" s="636"/>
      <c r="JAH45" s="636"/>
      <c r="JAI45" s="636"/>
      <c r="JAJ45" s="636"/>
      <c r="JAK45" s="636"/>
      <c r="JAL45" s="636"/>
      <c r="JAM45" s="636"/>
      <c r="JAN45" s="636"/>
      <c r="JAO45" s="636"/>
      <c r="JAP45" s="636"/>
      <c r="JAQ45" s="636"/>
      <c r="JAR45" s="636"/>
      <c r="JAS45" s="636"/>
      <c r="JAT45" s="636"/>
      <c r="JAU45" s="636"/>
      <c r="JAV45" s="636"/>
      <c r="JAW45" s="636"/>
      <c r="JAX45" s="636"/>
      <c r="JAY45" s="636"/>
      <c r="JAZ45" s="636"/>
      <c r="JBA45" s="636"/>
      <c r="JBB45" s="636"/>
      <c r="JBC45" s="636"/>
      <c r="JBD45" s="636"/>
      <c r="JBE45" s="636"/>
      <c r="JBF45" s="636"/>
      <c r="JBG45" s="636"/>
      <c r="JBH45" s="636"/>
      <c r="JBI45" s="636"/>
      <c r="JBJ45" s="636"/>
      <c r="JBK45" s="636"/>
      <c r="JBL45" s="636"/>
      <c r="JBM45" s="636"/>
      <c r="JBN45" s="636"/>
      <c r="JBO45" s="636"/>
      <c r="JBP45" s="636"/>
      <c r="JBQ45" s="636"/>
      <c r="JBR45" s="636"/>
      <c r="JBS45" s="636"/>
      <c r="JBT45" s="636"/>
      <c r="JBU45" s="636"/>
      <c r="JBV45" s="636"/>
      <c r="JBW45" s="636"/>
      <c r="JBX45" s="636"/>
      <c r="JBY45" s="636"/>
      <c r="JBZ45" s="636"/>
      <c r="JCA45" s="636"/>
      <c r="JCB45" s="636"/>
      <c r="JCC45" s="636"/>
      <c r="JCD45" s="636"/>
      <c r="JCE45" s="636"/>
      <c r="JCF45" s="636"/>
      <c r="JCG45" s="636"/>
      <c r="JCH45" s="636"/>
      <c r="JCI45" s="636"/>
      <c r="JCJ45" s="636"/>
      <c r="JCK45" s="636"/>
      <c r="JCL45" s="636"/>
      <c r="JCM45" s="636"/>
      <c r="JCN45" s="636"/>
      <c r="JCO45" s="636"/>
      <c r="JCP45" s="636"/>
      <c r="JCQ45" s="636"/>
      <c r="JCR45" s="636"/>
      <c r="JCS45" s="636"/>
      <c r="JCT45" s="636"/>
      <c r="JCU45" s="636"/>
      <c r="JCV45" s="636"/>
      <c r="JCW45" s="636"/>
      <c r="JCX45" s="636"/>
      <c r="JCY45" s="636"/>
      <c r="JCZ45" s="636"/>
      <c r="JDA45" s="636"/>
      <c r="JDB45" s="636"/>
      <c r="JDC45" s="636"/>
      <c r="JDD45" s="636"/>
      <c r="JDE45" s="636"/>
      <c r="JDF45" s="636"/>
      <c r="JDG45" s="636"/>
      <c r="JDH45" s="636"/>
      <c r="JDI45" s="636"/>
      <c r="JDJ45" s="636"/>
      <c r="JDK45" s="636"/>
      <c r="JDL45" s="636"/>
      <c r="JDM45" s="636"/>
      <c r="JDN45" s="636"/>
      <c r="JDO45" s="636"/>
      <c r="JDP45" s="636"/>
      <c r="JDQ45" s="636"/>
      <c r="JDR45" s="636"/>
      <c r="JDS45" s="636"/>
      <c r="JDT45" s="636"/>
      <c r="JDU45" s="636"/>
      <c r="JDV45" s="636"/>
      <c r="JDW45" s="636"/>
      <c r="JDX45" s="636"/>
      <c r="JDY45" s="636"/>
      <c r="JDZ45" s="636"/>
      <c r="JEA45" s="636"/>
      <c r="JEB45" s="636"/>
      <c r="JEC45" s="636"/>
      <c r="JED45" s="636"/>
      <c r="JEE45" s="636"/>
      <c r="JEF45" s="636"/>
      <c r="JEG45" s="636"/>
      <c r="JEH45" s="636"/>
      <c r="JEI45" s="636"/>
      <c r="JEJ45" s="636"/>
      <c r="JEK45" s="636"/>
      <c r="JEL45" s="636"/>
      <c r="JEM45" s="636"/>
      <c r="JEN45" s="636"/>
      <c r="JEO45" s="636"/>
      <c r="JEP45" s="636"/>
      <c r="JEQ45" s="636"/>
      <c r="JER45" s="636"/>
      <c r="JES45" s="636"/>
      <c r="JET45" s="636"/>
      <c r="JEU45" s="636"/>
      <c r="JEV45" s="636"/>
      <c r="JEW45" s="636"/>
      <c r="JEX45" s="636"/>
      <c r="JEY45" s="636"/>
      <c r="JEZ45" s="636"/>
      <c r="JFA45" s="636"/>
      <c r="JFB45" s="636"/>
      <c r="JFC45" s="636"/>
      <c r="JFD45" s="636"/>
      <c r="JFE45" s="636"/>
      <c r="JFF45" s="636"/>
      <c r="JFG45" s="636"/>
      <c r="JFH45" s="636"/>
      <c r="JFI45" s="636"/>
      <c r="JFJ45" s="636"/>
      <c r="JFK45" s="636"/>
      <c r="JFL45" s="636"/>
      <c r="JFM45" s="636"/>
      <c r="JFN45" s="636"/>
      <c r="JFO45" s="636"/>
      <c r="JFP45" s="636"/>
      <c r="JFQ45" s="636"/>
      <c r="JFR45" s="636"/>
      <c r="JFS45" s="636"/>
      <c r="JFT45" s="636"/>
      <c r="JFU45" s="636"/>
      <c r="JFV45" s="636"/>
      <c r="JFW45" s="636"/>
      <c r="JFX45" s="636"/>
      <c r="JFY45" s="636"/>
      <c r="JFZ45" s="636"/>
      <c r="JGA45" s="636"/>
      <c r="JGB45" s="636"/>
      <c r="JGC45" s="636"/>
      <c r="JGD45" s="636"/>
      <c r="JGE45" s="636"/>
      <c r="JGF45" s="636"/>
      <c r="JGG45" s="636"/>
      <c r="JGH45" s="636"/>
      <c r="JGI45" s="636"/>
      <c r="JGJ45" s="636"/>
      <c r="JGK45" s="636"/>
      <c r="JGL45" s="636"/>
      <c r="JGM45" s="636"/>
      <c r="JGN45" s="636"/>
      <c r="JGO45" s="636"/>
      <c r="JGP45" s="636"/>
      <c r="JGQ45" s="636"/>
      <c r="JGR45" s="636"/>
      <c r="JGS45" s="636"/>
      <c r="JGT45" s="636"/>
      <c r="JGU45" s="636"/>
      <c r="JGV45" s="636"/>
      <c r="JGW45" s="636"/>
      <c r="JGX45" s="636"/>
      <c r="JGY45" s="636"/>
      <c r="JGZ45" s="636"/>
      <c r="JHA45" s="636"/>
      <c r="JHB45" s="636"/>
      <c r="JHC45" s="636"/>
      <c r="JHD45" s="636"/>
      <c r="JHE45" s="636"/>
      <c r="JHF45" s="636"/>
      <c r="JHG45" s="636"/>
      <c r="JHH45" s="636"/>
      <c r="JHI45" s="636"/>
      <c r="JHJ45" s="636"/>
      <c r="JHK45" s="636"/>
      <c r="JHL45" s="636"/>
      <c r="JHM45" s="636"/>
      <c r="JHN45" s="636"/>
      <c r="JHO45" s="636"/>
      <c r="JHP45" s="636"/>
      <c r="JHQ45" s="636"/>
      <c r="JHR45" s="636"/>
      <c r="JHS45" s="636"/>
      <c r="JHT45" s="636"/>
      <c r="JHU45" s="636"/>
      <c r="JHV45" s="636"/>
      <c r="JHW45" s="636"/>
      <c r="JHX45" s="636"/>
      <c r="JHY45" s="636"/>
      <c r="JHZ45" s="636"/>
      <c r="JIA45" s="636"/>
      <c r="JIB45" s="636"/>
      <c r="JIC45" s="636"/>
      <c r="JID45" s="636"/>
      <c r="JIE45" s="636"/>
      <c r="JIF45" s="636"/>
      <c r="JIG45" s="636"/>
      <c r="JIH45" s="636"/>
      <c r="JII45" s="636"/>
      <c r="JIJ45" s="636"/>
      <c r="JIK45" s="636"/>
      <c r="JIL45" s="636"/>
      <c r="JIM45" s="636"/>
      <c r="JIN45" s="636"/>
      <c r="JIO45" s="636"/>
      <c r="JIP45" s="636"/>
      <c r="JIQ45" s="636"/>
      <c r="JIR45" s="636"/>
      <c r="JIS45" s="636"/>
      <c r="JIT45" s="636"/>
      <c r="JIU45" s="636"/>
      <c r="JIV45" s="636"/>
      <c r="JIW45" s="636"/>
      <c r="JIX45" s="636"/>
      <c r="JIY45" s="636"/>
      <c r="JIZ45" s="636"/>
      <c r="JJA45" s="636"/>
      <c r="JJB45" s="636"/>
      <c r="JJC45" s="636"/>
      <c r="JJD45" s="636"/>
      <c r="JJE45" s="636"/>
      <c r="JJF45" s="636"/>
      <c r="JJG45" s="636"/>
      <c r="JJH45" s="636"/>
      <c r="JJI45" s="636"/>
      <c r="JJJ45" s="636"/>
      <c r="JJK45" s="636"/>
      <c r="JJL45" s="636"/>
      <c r="JJM45" s="636"/>
      <c r="JJN45" s="636"/>
      <c r="JJO45" s="636"/>
      <c r="JJP45" s="636"/>
      <c r="JJQ45" s="636"/>
      <c r="JJR45" s="636"/>
      <c r="JJS45" s="636"/>
      <c r="JJT45" s="636"/>
      <c r="JJU45" s="636"/>
      <c r="JJV45" s="636"/>
      <c r="JJW45" s="636"/>
      <c r="JJX45" s="636"/>
      <c r="JJY45" s="636"/>
      <c r="JJZ45" s="636"/>
      <c r="JKA45" s="636"/>
      <c r="JKB45" s="636"/>
      <c r="JKC45" s="636"/>
      <c r="JKD45" s="636"/>
      <c r="JKE45" s="636"/>
      <c r="JKF45" s="636"/>
      <c r="JKG45" s="636"/>
      <c r="JKH45" s="636"/>
      <c r="JKI45" s="636"/>
      <c r="JKJ45" s="636"/>
      <c r="JKK45" s="636"/>
      <c r="JKL45" s="636"/>
      <c r="JKM45" s="636"/>
      <c r="JKN45" s="636"/>
      <c r="JKO45" s="636"/>
      <c r="JKP45" s="636"/>
      <c r="JKQ45" s="636"/>
      <c r="JKR45" s="636"/>
      <c r="JKS45" s="636"/>
      <c r="JKT45" s="636"/>
      <c r="JKU45" s="636"/>
      <c r="JKV45" s="636"/>
      <c r="JKW45" s="636"/>
      <c r="JKX45" s="636"/>
      <c r="JKY45" s="636"/>
      <c r="JKZ45" s="636"/>
      <c r="JLA45" s="636"/>
      <c r="JLB45" s="636"/>
      <c r="JLC45" s="636"/>
      <c r="JLD45" s="636"/>
      <c r="JLE45" s="636"/>
      <c r="JLF45" s="636"/>
      <c r="JLG45" s="636"/>
      <c r="JLH45" s="636"/>
      <c r="JLI45" s="636"/>
      <c r="JLJ45" s="636"/>
      <c r="JLK45" s="636"/>
      <c r="JLL45" s="636"/>
      <c r="JLM45" s="636"/>
      <c r="JLN45" s="636"/>
      <c r="JLO45" s="636"/>
      <c r="JLP45" s="636"/>
      <c r="JLQ45" s="636"/>
      <c r="JLR45" s="636"/>
      <c r="JLS45" s="636"/>
      <c r="JLT45" s="636"/>
      <c r="JLU45" s="636"/>
      <c r="JLV45" s="636"/>
      <c r="JLW45" s="636"/>
      <c r="JLX45" s="636"/>
      <c r="JLY45" s="636"/>
      <c r="JLZ45" s="636"/>
      <c r="JMA45" s="636"/>
      <c r="JMB45" s="636"/>
      <c r="JMC45" s="636"/>
      <c r="JMD45" s="636"/>
      <c r="JME45" s="636"/>
      <c r="JMF45" s="636"/>
      <c r="JMG45" s="636"/>
      <c r="JMH45" s="636"/>
      <c r="JMI45" s="636"/>
      <c r="JMJ45" s="636"/>
      <c r="JMK45" s="636"/>
      <c r="JML45" s="636"/>
      <c r="JMM45" s="636"/>
      <c r="JMN45" s="636"/>
      <c r="JMO45" s="636"/>
      <c r="JMP45" s="636"/>
      <c r="JMQ45" s="636"/>
      <c r="JMR45" s="636"/>
      <c r="JMS45" s="636"/>
      <c r="JMT45" s="636"/>
      <c r="JMU45" s="636"/>
      <c r="JMV45" s="636"/>
      <c r="JMW45" s="636"/>
      <c r="JMX45" s="636"/>
      <c r="JMY45" s="636"/>
      <c r="JMZ45" s="636"/>
      <c r="JNA45" s="636"/>
      <c r="JNB45" s="636"/>
      <c r="JNC45" s="636"/>
      <c r="JND45" s="636"/>
      <c r="JNE45" s="636"/>
      <c r="JNF45" s="636"/>
      <c r="JNG45" s="636"/>
      <c r="JNH45" s="636"/>
      <c r="JNI45" s="636"/>
      <c r="JNJ45" s="636"/>
      <c r="JNK45" s="636"/>
      <c r="JNL45" s="636"/>
      <c r="JNM45" s="636"/>
      <c r="JNN45" s="636"/>
      <c r="JNO45" s="636"/>
      <c r="JNP45" s="636"/>
      <c r="JNQ45" s="636"/>
      <c r="JNR45" s="636"/>
      <c r="JNS45" s="636"/>
      <c r="JNT45" s="636"/>
      <c r="JNU45" s="636"/>
      <c r="JNV45" s="636"/>
      <c r="JNW45" s="636"/>
      <c r="JNX45" s="636"/>
      <c r="JNY45" s="636"/>
      <c r="JNZ45" s="636"/>
      <c r="JOA45" s="636"/>
      <c r="JOB45" s="636"/>
      <c r="JOC45" s="636"/>
      <c r="JOD45" s="636"/>
      <c r="JOE45" s="636"/>
      <c r="JOF45" s="636"/>
      <c r="JOG45" s="636"/>
      <c r="JOH45" s="636"/>
      <c r="JOI45" s="636"/>
      <c r="JOJ45" s="636"/>
      <c r="JOK45" s="636"/>
      <c r="JOL45" s="636"/>
      <c r="JOM45" s="636"/>
      <c r="JON45" s="636"/>
      <c r="JOO45" s="636"/>
      <c r="JOP45" s="636"/>
      <c r="JOQ45" s="636"/>
      <c r="JOR45" s="636"/>
      <c r="JOS45" s="636"/>
      <c r="JOT45" s="636"/>
      <c r="JOU45" s="636"/>
      <c r="JOV45" s="636"/>
      <c r="JOW45" s="636"/>
      <c r="JOX45" s="636"/>
      <c r="JOY45" s="636"/>
      <c r="JOZ45" s="636"/>
      <c r="JPA45" s="636"/>
      <c r="JPB45" s="636"/>
      <c r="JPC45" s="636"/>
      <c r="JPD45" s="636"/>
      <c r="JPE45" s="636"/>
      <c r="JPF45" s="636"/>
      <c r="JPG45" s="636"/>
      <c r="JPH45" s="636"/>
      <c r="JPI45" s="636"/>
      <c r="JPJ45" s="636"/>
      <c r="JPK45" s="636"/>
      <c r="JPL45" s="636"/>
      <c r="JPM45" s="636"/>
      <c r="JPN45" s="636"/>
      <c r="JPO45" s="636"/>
      <c r="JPP45" s="636"/>
      <c r="JPQ45" s="636"/>
      <c r="JPR45" s="636"/>
      <c r="JPS45" s="636"/>
      <c r="JPT45" s="636"/>
      <c r="JPU45" s="636"/>
      <c r="JPV45" s="636"/>
      <c r="JPW45" s="636"/>
      <c r="JPX45" s="636"/>
      <c r="JPY45" s="636"/>
      <c r="JPZ45" s="636"/>
      <c r="JQA45" s="636"/>
      <c r="JQB45" s="636"/>
      <c r="JQC45" s="636"/>
      <c r="JQD45" s="636"/>
      <c r="JQE45" s="636"/>
      <c r="JQF45" s="636"/>
      <c r="JQG45" s="636"/>
      <c r="JQH45" s="636"/>
      <c r="JQI45" s="636"/>
      <c r="JQJ45" s="636"/>
      <c r="JQK45" s="636"/>
      <c r="JQL45" s="636"/>
      <c r="JQM45" s="636"/>
      <c r="JQN45" s="636"/>
      <c r="JQO45" s="636"/>
      <c r="JQP45" s="636"/>
      <c r="JQQ45" s="636"/>
      <c r="JQR45" s="636"/>
      <c r="JQS45" s="636"/>
      <c r="JQT45" s="636"/>
      <c r="JQU45" s="636"/>
      <c r="JQV45" s="636"/>
      <c r="JQW45" s="636"/>
      <c r="JQX45" s="636"/>
      <c r="JQY45" s="636"/>
      <c r="JQZ45" s="636"/>
      <c r="JRA45" s="636"/>
      <c r="JRB45" s="636"/>
      <c r="JRC45" s="636"/>
      <c r="JRD45" s="636"/>
      <c r="JRE45" s="636"/>
      <c r="JRF45" s="636"/>
      <c r="JRG45" s="636"/>
      <c r="JRH45" s="636"/>
      <c r="JRI45" s="636"/>
      <c r="JRJ45" s="636"/>
      <c r="JRK45" s="636"/>
      <c r="JRL45" s="636"/>
      <c r="JRM45" s="636"/>
      <c r="JRN45" s="636"/>
      <c r="JRO45" s="636"/>
      <c r="JRP45" s="636"/>
      <c r="JRQ45" s="636"/>
      <c r="JRR45" s="636"/>
      <c r="JRS45" s="636"/>
      <c r="JRT45" s="636"/>
      <c r="JRU45" s="636"/>
      <c r="JRV45" s="636"/>
      <c r="JRW45" s="636"/>
      <c r="JRX45" s="636"/>
      <c r="JRY45" s="636"/>
      <c r="JRZ45" s="636"/>
      <c r="JSA45" s="636"/>
      <c r="JSB45" s="636"/>
      <c r="JSC45" s="636"/>
      <c r="JSD45" s="636"/>
      <c r="JSE45" s="636"/>
      <c r="JSF45" s="636"/>
      <c r="JSG45" s="636"/>
      <c r="JSH45" s="636"/>
      <c r="JSI45" s="636"/>
      <c r="JSJ45" s="636"/>
      <c r="JSK45" s="636"/>
      <c r="JSL45" s="636"/>
      <c r="JSM45" s="636"/>
      <c r="JSN45" s="636"/>
      <c r="JSO45" s="636"/>
      <c r="JSP45" s="636"/>
      <c r="JSQ45" s="636"/>
      <c r="JSR45" s="636"/>
      <c r="JSS45" s="636"/>
      <c r="JST45" s="636"/>
      <c r="JSU45" s="636"/>
      <c r="JSV45" s="636"/>
      <c r="JSW45" s="636"/>
      <c r="JSX45" s="636"/>
      <c r="JSY45" s="636"/>
      <c r="JSZ45" s="636"/>
      <c r="JTA45" s="636"/>
      <c r="JTB45" s="636"/>
      <c r="JTC45" s="636"/>
      <c r="JTD45" s="636"/>
      <c r="JTE45" s="636"/>
      <c r="JTF45" s="636"/>
      <c r="JTG45" s="636"/>
      <c r="JTH45" s="636"/>
      <c r="JTI45" s="636"/>
      <c r="JTJ45" s="636"/>
      <c r="JTK45" s="636"/>
      <c r="JTL45" s="636"/>
      <c r="JTM45" s="636"/>
      <c r="JTN45" s="636"/>
      <c r="JTO45" s="636"/>
      <c r="JTP45" s="636"/>
      <c r="JTQ45" s="636"/>
      <c r="JTR45" s="636"/>
      <c r="JTS45" s="636"/>
      <c r="JTT45" s="636"/>
      <c r="JTU45" s="636"/>
      <c r="JTV45" s="636"/>
      <c r="JTW45" s="636"/>
      <c r="JTX45" s="636"/>
      <c r="JTY45" s="636"/>
      <c r="JTZ45" s="636"/>
      <c r="JUA45" s="636"/>
      <c r="JUB45" s="636"/>
      <c r="JUC45" s="636"/>
      <c r="JUD45" s="636"/>
      <c r="JUE45" s="636"/>
      <c r="JUF45" s="636"/>
      <c r="JUG45" s="636"/>
      <c r="JUH45" s="636"/>
      <c r="JUI45" s="636"/>
      <c r="JUJ45" s="636"/>
      <c r="JUK45" s="636"/>
      <c r="JUL45" s="636"/>
      <c r="JUM45" s="636"/>
      <c r="JUN45" s="636"/>
      <c r="JUO45" s="636"/>
      <c r="JUP45" s="636"/>
      <c r="JUQ45" s="636"/>
      <c r="JUR45" s="636"/>
      <c r="JUS45" s="636"/>
      <c r="JUT45" s="636"/>
      <c r="JUU45" s="636"/>
      <c r="JUV45" s="636"/>
      <c r="JUW45" s="636"/>
      <c r="JUX45" s="636"/>
      <c r="JUY45" s="636"/>
      <c r="JUZ45" s="636"/>
      <c r="JVA45" s="636"/>
      <c r="JVB45" s="636"/>
      <c r="JVC45" s="636"/>
      <c r="JVD45" s="636"/>
      <c r="JVE45" s="636"/>
      <c r="JVF45" s="636"/>
      <c r="JVG45" s="636"/>
      <c r="JVH45" s="636"/>
      <c r="JVI45" s="636"/>
      <c r="JVJ45" s="636"/>
      <c r="JVK45" s="636"/>
      <c r="JVL45" s="636"/>
      <c r="JVM45" s="636"/>
      <c r="JVN45" s="636"/>
      <c r="JVO45" s="636"/>
      <c r="JVP45" s="636"/>
      <c r="JVQ45" s="636"/>
      <c r="JVR45" s="636"/>
      <c r="JVS45" s="636"/>
      <c r="JVT45" s="636"/>
      <c r="JVU45" s="636"/>
      <c r="JVV45" s="636"/>
      <c r="JVW45" s="636"/>
      <c r="JVX45" s="636"/>
      <c r="JVY45" s="636"/>
      <c r="JVZ45" s="636"/>
      <c r="JWA45" s="636"/>
      <c r="JWB45" s="636"/>
      <c r="JWC45" s="636"/>
      <c r="JWD45" s="636"/>
      <c r="JWE45" s="636"/>
      <c r="JWF45" s="636"/>
      <c r="JWG45" s="636"/>
      <c r="JWH45" s="636"/>
      <c r="JWI45" s="636"/>
      <c r="JWJ45" s="636"/>
      <c r="JWK45" s="636"/>
      <c r="JWL45" s="636"/>
      <c r="JWM45" s="636"/>
      <c r="JWN45" s="636"/>
      <c r="JWO45" s="636"/>
      <c r="JWP45" s="636"/>
      <c r="JWQ45" s="636"/>
      <c r="JWR45" s="636"/>
      <c r="JWS45" s="636"/>
      <c r="JWT45" s="636"/>
      <c r="JWU45" s="636"/>
      <c r="JWV45" s="636"/>
      <c r="JWW45" s="636"/>
      <c r="JWX45" s="636"/>
      <c r="JWY45" s="636"/>
      <c r="JWZ45" s="636"/>
      <c r="JXA45" s="636"/>
      <c r="JXB45" s="636"/>
      <c r="JXC45" s="636"/>
      <c r="JXD45" s="636"/>
      <c r="JXE45" s="636"/>
      <c r="JXF45" s="636"/>
      <c r="JXG45" s="636"/>
      <c r="JXH45" s="636"/>
      <c r="JXI45" s="636"/>
      <c r="JXJ45" s="636"/>
      <c r="JXK45" s="636"/>
      <c r="JXL45" s="636"/>
      <c r="JXM45" s="636"/>
      <c r="JXN45" s="636"/>
      <c r="JXO45" s="636"/>
      <c r="JXP45" s="636"/>
      <c r="JXQ45" s="636"/>
      <c r="JXR45" s="636"/>
      <c r="JXS45" s="636"/>
      <c r="JXT45" s="636"/>
      <c r="JXU45" s="636"/>
      <c r="JXV45" s="636"/>
      <c r="JXW45" s="636"/>
      <c r="JXX45" s="636"/>
      <c r="JXY45" s="636"/>
      <c r="JXZ45" s="636"/>
      <c r="JYA45" s="636"/>
      <c r="JYB45" s="636"/>
      <c r="JYC45" s="636"/>
      <c r="JYD45" s="636"/>
      <c r="JYE45" s="636"/>
      <c r="JYF45" s="636"/>
      <c r="JYG45" s="636"/>
      <c r="JYH45" s="636"/>
      <c r="JYI45" s="636"/>
      <c r="JYJ45" s="636"/>
      <c r="JYK45" s="636"/>
      <c r="JYL45" s="636"/>
      <c r="JYM45" s="636"/>
      <c r="JYN45" s="636"/>
      <c r="JYO45" s="636"/>
      <c r="JYP45" s="636"/>
      <c r="JYQ45" s="636"/>
      <c r="JYR45" s="636"/>
      <c r="JYS45" s="636"/>
      <c r="JYT45" s="636"/>
      <c r="JYU45" s="636"/>
      <c r="JYV45" s="636"/>
      <c r="JYW45" s="636"/>
      <c r="JYX45" s="636"/>
      <c r="JYY45" s="636"/>
      <c r="JYZ45" s="636"/>
      <c r="JZA45" s="636"/>
      <c r="JZB45" s="636"/>
      <c r="JZC45" s="636"/>
      <c r="JZD45" s="636"/>
      <c r="JZE45" s="636"/>
      <c r="JZF45" s="636"/>
      <c r="JZG45" s="636"/>
      <c r="JZH45" s="636"/>
      <c r="JZI45" s="636"/>
      <c r="JZJ45" s="636"/>
      <c r="JZK45" s="636"/>
      <c r="JZL45" s="636"/>
      <c r="JZM45" s="636"/>
      <c r="JZN45" s="636"/>
      <c r="JZO45" s="636"/>
      <c r="JZP45" s="636"/>
      <c r="JZQ45" s="636"/>
      <c r="JZR45" s="636"/>
      <c r="JZS45" s="636"/>
      <c r="JZT45" s="636"/>
      <c r="JZU45" s="636"/>
      <c r="JZV45" s="636"/>
      <c r="JZW45" s="636"/>
      <c r="JZX45" s="636"/>
      <c r="JZY45" s="636"/>
      <c r="JZZ45" s="636"/>
      <c r="KAA45" s="636"/>
      <c r="KAB45" s="636"/>
      <c r="KAC45" s="636"/>
      <c r="KAD45" s="636"/>
      <c r="KAE45" s="636"/>
      <c r="KAF45" s="636"/>
      <c r="KAG45" s="636"/>
      <c r="KAH45" s="636"/>
      <c r="KAI45" s="636"/>
      <c r="KAJ45" s="636"/>
      <c r="KAK45" s="636"/>
      <c r="KAL45" s="636"/>
      <c r="KAM45" s="636"/>
      <c r="KAN45" s="636"/>
      <c r="KAO45" s="636"/>
      <c r="KAP45" s="636"/>
      <c r="KAQ45" s="636"/>
      <c r="KAR45" s="636"/>
      <c r="KAS45" s="636"/>
      <c r="KAT45" s="636"/>
      <c r="KAU45" s="636"/>
      <c r="KAV45" s="636"/>
      <c r="KAW45" s="636"/>
      <c r="KAX45" s="636"/>
      <c r="KAY45" s="636"/>
      <c r="KAZ45" s="636"/>
      <c r="KBA45" s="636"/>
      <c r="KBB45" s="636"/>
      <c r="KBC45" s="636"/>
      <c r="KBD45" s="636"/>
      <c r="KBE45" s="636"/>
      <c r="KBF45" s="636"/>
      <c r="KBG45" s="636"/>
      <c r="KBH45" s="636"/>
      <c r="KBI45" s="636"/>
      <c r="KBJ45" s="636"/>
      <c r="KBK45" s="636"/>
      <c r="KBL45" s="636"/>
      <c r="KBM45" s="636"/>
      <c r="KBN45" s="636"/>
      <c r="KBO45" s="636"/>
      <c r="KBP45" s="636"/>
      <c r="KBQ45" s="636"/>
      <c r="KBR45" s="636"/>
      <c r="KBS45" s="636"/>
      <c r="KBT45" s="636"/>
      <c r="KBU45" s="636"/>
      <c r="KBV45" s="636"/>
      <c r="KBW45" s="636"/>
      <c r="KBX45" s="636"/>
      <c r="KBY45" s="636"/>
      <c r="KBZ45" s="636"/>
      <c r="KCA45" s="636"/>
      <c r="KCB45" s="636"/>
      <c r="KCC45" s="636"/>
      <c r="KCD45" s="636"/>
      <c r="KCE45" s="636"/>
      <c r="KCF45" s="636"/>
      <c r="KCG45" s="636"/>
      <c r="KCH45" s="636"/>
      <c r="KCI45" s="636"/>
      <c r="KCJ45" s="636"/>
      <c r="KCK45" s="636"/>
      <c r="KCL45" s="636"/>
      <c r="KCM45" s="636"/>
      <c r="KCN45" s="636"/>
      <c r="KCO45" s="636"/>
      <c r="KCP45" s="636"/>
      <c r="KCQ45" s="636"/>
      <c r="KCR45" s="636"/>
      <c r="KCS45" s="636"/>
      <c r="KCT45" s="636"/>
      <c r="KCU45" s="636"/>
      <c r="KCV45" s="636"/>
      <c r="KCW45" s="636"/>
      <c r="KCX45" s="636"/>
      <c r="KCY45" s="636"/>
      <c r="KCZ45" s="636"/>
      <c r="KDA45" s="636"/>
      <c r="KDB45" s="636"/>
      <c r="KDC45" s="636"/>
      <c r="KDD45" s="636"/>
      <c r="KDE45" s="636"/>
      <c r="KDF45" s="636"/>
      <c r="KDG45" s="636"/>
      <c r="KDH45" s="636"/>
      <c r="KDI45" s="636"/>
      <c r="KDJ45" s="636"/>
      <c r="KDK45" s="636"/>
      <c r="KDL45" s="636"/>
      <c r="KDM45" s="636"/>
      <c r="KDN45" s="636"/>
      <c r="KDO45" s="636"/>
      <c r="KDP45" s="636"/>
      <c r="KDQ45" s="636"/>
      <c r="KDR45" s="636"/>
      <c r="KDS45" s="636"/>
      <c r="KDT45" s="636"/>
      <c r="KDU45" s="636"/>
      <c r="KDV45" s="636"/>
      <c r="KDW45" s="636"/>
      <c r="KDX45" s="636"/>
      <c r="KDY45" s="636"/>
      <c r="KDZ45" s="636"/>
      <c r="KEA45" s="636"/>
      <c r="KEB45" s="636"/>
      <c r="KEC45" s="636"/>
      <c r="KED45" s="636"/>
      <c r="KEE45" s="636"/>
      <c r="KEF45" s="636"/>
      <c r="KEG45" s="636"/>
      <c r="KEH45" s="636"/>
      <c r="KEI45" s="636"/>
      <c r="KEJ45" s="636"/>
      <c r="KEK45" s="636"/>
      <c r="KEL45" s="636"/>
      <c r="KEM45" s="636"/>
      <c r="KEN45" s="636"/>
      <c r="KEO45" s="636"/>
      <c r="KEP45" s="636"/>
      <c r="KEQ45" s="636"/>
      <c r="KER45" s="636"/>
      <c r="KES45" s="636"/>
      <c r="KET45" s="636"/>
      <c r="KEU45" s="636"/>
      <c r="KEV45" s="636"/>
      <c r="KEW45" s="636"/>
      <c r="KEX45" s="636"/>
      <c r="KEY45" s="636"/>
      <c r="KEZ45" s="636"/>
      <c r="KFA45" s="636"/>
      <c r="KFB45" s="636"/>
      <c r="KFC45" s="636"/>
      <c r="KFD45" s="636"/>
      <c r="KFE45" s="636"/>
      <c r="KFF45" s="636"/>
      <c r="KFG45" s="636"/>
      <c r="KFH45" s="636"/>
      <c r="KFI45" s="636"/>
      <c r="KFJ45" s="636"/>
      <c r="KFK45" s="636"/>
      <c r="KFL45" s="636"/>
      <c r="KFM45" s="636"/>
      <c r="KFN45" s="636"/>
      <c r="KFO45" s="636"/>
      <c r="KFP45" s="636"/>
      <c r="KFQ45" s="636"/>
      <c r="KFR45" s="636"/>
      <c r="KFS45" s="636"/>
      <c r="KFT45" s="636"/>
      <c r="KFU45" s="636"/>
      <c r="KFV45" s="636"/>
      <c r="KFW45" s="636"/>
      <c r="KFX45" s="636"/>
      <c r="KFY45" s="636"/>
      <c r="KFZ45" s="636"/>
      <c r="KGA45" s="636"/>
      <c r="KGB45" s="636"/>
      <c r="KGC45" s="636"/>
      <c r="KGD45" s="636"/>
      <c r="KGE45" s="636"/>
      <c r="KGF45" s="636"/>
      <c r="KGG45" s="636"/>
      <c r="KGH45" s="636"/>
      <c r="KGI45" s="636"/>
      <c r="KGJ45" s="636"/>
      <c r="KGK45" s="636"/>
      <c r="KGL45" s="636"/>
      <c r="KGM45" s="636"/>
      <c r="KGN45" s="636"/>
      <c r="KGO45" s="636"/>
      <c r="KGP45" s="636"/>
      <c r="KGQ45" s="636"/>
      <c r="KGR45" s="636"/>
      <c r="KGS45" s="636"/>
      <c r="KGT45" s="636"/>
      <c r="KGU45" s="636"/>
      <c r="KGV45" s="636"/>
      <c r="KGW45" s="636"/>
      <c r="KGX45" s="636"/>
      <c r="KGY45" s="636"/>
      <c r="KGZ45" s="636"/>
      <c r="KHA45" s="636"/>
      <c r="KHB45" s="636"/>
      <c r="KHC45" s="636"/>
      <c r="KHD45" s="636"/>
      <c r="KHE45" s="636"/>
      <c r="KHF45" s="636"/>
      <c r="KHG45" s="636"/>
      <c r="KHH45" s="636"/>
      <c r="KHI45" s="636"/>
      <c r="KHJ45" s="636"/>
      <c r="KHK45" s="636"/>
      <c r="KHL45" s="636"/>
      <c r="KHM45" s="636"/>
      <c r="KHN45" s="636"/>
      <c r="KHO45" s="636"/>
      <c r="KHP45" s="636"/>
      <c r="KHQ45" s="636"/>
      <c r="KHR45" s="636"/>
      <c r="KHS45" s="636"/>
      <c r="KHT45" s="636"/>
      <c r="KHU45" s="636"/>
      <c r="KHV45" s="636"/>
      <c r="KHW45" s="636"/>
      <c r="KHX45" s="636"/>
      <c r="KHY45" s="636"/>
      <c r="KHZ45" s="636"/>
      <c r="KIA45" s="636"/>
      <c r="KIB45" s="636"/>
      <c r="KIC45" s="636"/>
      <c r="KID45" s="636"/>
      <c r="KIE45" s="636"/>
      <c r="KIF45" s="636"/>
      <c r="KIG45" s="636"/>
      <c r="KIH45" s="636"/>
      <c r="KII45" s="636"/>
      <c r="KIJ45" s="636"/>
      <c r="KIK45" s="636"/>
      <c r="KIL45" s="636"/>
      <c r="KIM45" s="636"/>
      <c r="KIN45" s="636"/>
      <c r="KIO45" s="636"/>
      <c r="KIP45" s="636"/>
      <c r="KIQ45" s="636"/>
      <c r="KIR45" s="636"/>
      <c r="KIS45" s="636"/>
      <c r="KIT45" s="636"/>
      <c r="KIU45" s="636"/>
      <c r="KIV45" s="636"/>
      <c r="KIW45" s="636"/>
      <c r="KIX45" s="636"/>
      <c r="KIY45" s="636"/>
      <c r="KIZ45" s="636"/>
      <c r="KJA45" s="636"/>
      <c r="KJB45" s="636"/>
      <c r="KJC45" s="636"/>
      <c r="KJD45" s="636"/>
      <c r="KJE45" s="636"/>
      <c r="KJF45" s="636"/>
      <c r="KJG45" s="636"/>
      <c r="KJH45" s="636"/>
      <c r="KJI45" s="636"/>
      <c r="KJJ45" s="636"/>
      <c r="KJK45" s="636"/>
      <c r="KJL45" s="636"/>
      <c r="KJM45" s="636"/>
      <c r="KJN45" s="636"/>
      <c r="KJO45" s="636"/>
      <c r="KJP45" s="636"/>
      <c r="KJQ45" s="636"/>
      <c r="KJR45" s="636"/>
      <c r="KJS45" s="636"/>
      <c r="KJT45" s="636"/>
      <c r="KJU45" s="636"/>
      <c r="KJV45" s="636"/>
      <c r="KJW45" s="636"/>
      <c r="KJX45" s="636"/>
      <c r="KJY45" s="636"/>
      <c r="KJZ45" s="636"/>
      <c r="KKA45" s="636"/>
      <c r="KKB45" s="636"/>
      <c r="KKC45" s="636"/>
      <c r="KKD45" s="636"/>
      <c r="KKE45" s="636"/>
      <c r="KKF45" s="636"/>
      <c r="KKG45" s="636"/>
      <c r="KKH45" s="636"/>
      <c r="KKI45" s="636"/>
      <c r="KKJ45" s="636"/>
      <c r="KKK45" s="636"/>
      <c r="KKL45" s="636"/>
      <c r="KKM45" s="636"/>
      <c r="KKN45" s="636"/>
      <c r="KKO45" s="636"/>
      <c r="KKP45" s="636"/>
      <c r="KKQ45" s="636"/>
      <c r="KKR45" s="636"/>
      <c r="KKS45" s="636"/>
      <c r="KKT45" s="636"/>
      <c r="KKU45" s="636"/>
      <c r="KKV45" s="636"/>
      <c r="KKW45" s="636"/>
      <c r="KKX45" s="636"/>
      <c r="KKY45" s="636"/>
      <c r="KKZ45" s="636"/>
      <c r="KLA45" s="636"/>
      <c r="KLB45" s="636"/>
      <c r="KLC45" s="636"/>
      <c r="KLD45" s="636"/>
      <c r="KLE45" s="636"/>
      <c r="KLF45" s="636"/>
      <c r="KLG45" s="636"/>
      <c r="KLH45" s="636"/>
      <c r="KLI45" s="636"/>
      <c r="KLJ45" s="636"/>
      <c r="KLK45" s="636"/>
      <c r="KLL45" s="636"/>
      <c r="KLM45" s="636"/>
      <c r="KLN45" s="636"/>
      <c r="KLO45" s="636"/>
      <c r="KLP45" s="636"/>
      <c r="KLQ45" s="636"/>
      <c r="KLR45" s="636"/>
      <c r="KLS45" s="636"/>
      <c r="KLT45" s="636"/>
      <c r="KLU45" s="636"/>
      <c r="KLV45" s="636"/>
      <c r="KLW45" s="636"/>
      <c r="KLX45" s="636"/>
      <c r="KLY45" s="636"/>
      <c r="KLZ45" s="636"/>
      <c r="KMA45" s="636"/>
      <c r="KMB45" s="636"/>
      <c r="KMC45" s="636"/>
      <c r="KMD45" s="636"/>
      <c r="KME45" s="636"/>
      <c r="KMF45" s="636"/>
      <c r="KMG45" s="636"/>
      <c r="KMH45" s="636"/>
      <c r="KMI45" s="636"/>
      <c r="KMJ45" s="636"/>
      <c r="KMK45" s="636"/>
      <c r="KML45" s="636"/>
      <c r="KMM45" s="636"/>
      <c r="KMN45" s="636"/>
      <c r="KMO45" s="636"/>
      <c r="KMP45" s="636"/>
      <c r="KMQ45" s="636"/>
      <c r="KMR45" s="636"/>
      <c r="KMS45" s="636"/>
      <c r="KMT45" s="636"/>
      <c r="KMU45" s="636"/>
      <c r="KMV45" s="636"/>
      <c r="KMW45" s="636"/>
      <c r="KMX45" s="636"/>
      <c r="KMY45" s="636"/>
      <c r="KMZ45" s="636"/>
      <c r="KNA45" s="636"/>
      <c r="KNB45" s="636"/>
      <c r="KNC45" s="636"/>
      <c r="KND45" s="636"/>
      <c r="KNE45" s="636"/>
      <c r="KNF45" s="636"/>
      <c r="KNG45" s="636"/>
      <c r="KNH45" s="636"/>
      <c r="KNI45" s="636"/>
      <c r="KNJ45" s="636"/>
      <c r="KNK45" s="636"/>
      <c r="KNL45" s="636"/>
      <c r="KNM45" s="636"/>
      <c r="KNN45" s="636"/>
      <c r="KNO45" s="636"/>
      <c r="KNP45" s="636"/>
      <c r="KNQ45" s="636"/>
      <c r="KNR45" s="636"/>
      <c r="KNS45" s="636"/>
      <c r="KNT45" s="636"/>
      <c r="KNU45" s="636"/>
      <c r="KNV45" s="636"/>
      <c r="KNW45" s="636"/>
      <c r="KNX45" s="636"/>
      <c r="KNY45" s="636"/>
      <c r="KNZ45" s="636"/>
      <c r="KOA45" s="636"/>
      <c r="KOB45" s="636"/>
      <c r="KOC45" s="636"/>
      <c r="KOD45" s="636"/>
      <c r="KOE45" s="636"/>
      <c r="KOF45" s="636"/>
      <c r="KOG45" s="636"/>
      <c r="KOH45" s="636"/>
      <c r="KOI45" s="636"/>
      <c r="KOJ45" s="636"/>
      <c r="KOK45" s="636"/>
      <c r="KOL45" s="636"/>
      <c r="KOM45" s="636"/>
      <c r="KON45" s="636"/>
      <c r="KOO45" s="636"/>
      <c r="KOP45" s="636"/>
      <c r="KOQ45" s="636"/>
      <c r="KOR45" s="636"/>
      <c r="KOS45" s="636"/>
      <c r="KOT45" s="636"/>
      <c r="KOU45" s="636"/>
      <c r="KOV45" s="636"/>
      <c r="KOW45" s="636"/>
      <c r="KOX45" s="636"/>
      <c r="KOY45" s="636"/>
      <c r="KOZ45" s="636"/>
      <c r="KPA45" s="636"/>
      <c r="KPB45" s="636"/>
      <c r="KPC45" s="636"/>
      <c r="KPD45" s="636"/>
      <c r="KPE45" s="636"/>
      <c r="KPF45" s="636"/>
      <c r="KPG45" s="636"/>
      <c r="KPH45" s="636"/>
      <c r="KPI45" s="636"/>
      <c r="KPJ45" s="636"/>
      <c r="KPK45" s="636"/>
      <c r="KPL45" s="636"/>
      <c r="KPM45" s="636"/>
      <c r="KPN45" s="636"/>
      <c r="KPO45" s="636"/>
      <c r="KPP45" s="636"/>
      <c r="KPQ45" s="636"/>
      <c r="KPR45" s="636"/>
      <c r="KPS45" s="636"/>
      <c r="KPT45" s="636"/>
      <c r="KPU45" s="636"/>
      <c r="KPV45" s="636"/>
      <c r="KPW45" s="636"/>
      <c r="KPX45" s="636"/>
      <c r="KPY45" s="636"/>
      <c r="KPZ45" s="636"/>
      <c r="KQA45" s="636"/>
      <c r="KQB45" s="636"/>
      <c r="KQC45" s="636"/>
      <c r="KQD45" s="636"/>
      <c r="KQE45" s="636"/>
      <c r="KQF45" s="636"/>
      <c r="KQG45" s="636"/>
      <c r="KQH45" s="636"/>
      <c r="KQI45" s="636"/>
      <c r="KQJ45" s="636"/>
      <c r="KQK45" s="636"/>
      <c r="KQL45" s="636"/>
      <c r="KQM45" s="636"/>
      <c r="KQN45" s="636"/>
      <c r="KQO45" s="636"/>
      <c r="KQP45" s="636"/>
      <c r="KQQ45" s="636"/>
      <c r="KQR45" s="636"/>
      <c r="KQS45" s="636"/>
      <c r="KQT45" s="636"/>
      <c r="KQU45" s="636"/>
      <c r="KQV45" s="636"/>
      <c r="KQW45" s="636"/>
      <c r="KQX45" s="636"/>
      <c r="KQY45" s="636"/>
      <c r="KQZ45" s="636"/>
      <c r="KRA45" s="636"/>
      <c r="KRB45" s="636"/>
      <c r="KRC45" s="636"/>
      <c r="KRD45" s="636"/>
      <c r="KRE45" s="636"/>
      <c r="KRF45" s="636"/>
      <c r="KRG45" s="636"/>
      <c r="KRH45" s="636"/>
      <c r="KRI45" s="636"/>
      <c r="KRJ45" s="636"/>
      <c r="KRK45" s="636"/>
      <c r="KRL45" s="636"/>
      <c r="KRM45" s="636"/>
      <c r="KRN45" s="636"/>
      <c r="KRO45" s="636"/>
      <c r="KRP45" s="636"/>
      <c r="KRQ45" s="636"/>
      <c r="KRR45" s="636"/>
      <c r="KRS45" s="636"/>
      <c r="KRT45" s="636"/>
      <c r="KRU45" s="636"/>
      <c r="KRV45" s="636"/>
      <c r="KRW45" s="636"/>
      <c r="KRX45" s="636"/>
      <c r="KRY45" s="636"/>
      <c r="KRZ45" s="636"/>
      <c r="KSA45" s="636"/>
      <c r="KSB45" s="636"/>
      <c r="KSC45" s="636"/>
      <c r="KSD45" s="636"/>
      <c r="KSE45" s="636"/>
      <c r="KSF45" s="636"/>
      <c r="KSG45" s="636"/>
      <c r="KSH45" s="636"/>
      <c r="KSI45" s="636"/>
      <c r="KSJ45" s="636"/>
      <c r="KSK45" s="636"/>
      <c r="KSL45" s="636"/>
      <c r="KSM45" s="636"/>
      <c r="KSN45" s="636"/>
      <c r="KSO45" s="636"/>
      <c r="KSP45" s="636"/>
      <c r="KSQ45" s="636"/>
      <c r="KSR45" s="636"/>
      <c r="KSS45" s="636"/>
      <c r="KST45" s="636"/>
      <c r="KSU45" s="636"/>
      <c r="KSV45" s="636"/>
      <c r="KSW45" s="636"/>
      <c r="KSX45" s="636"/>
      <c r="KSY45" s="636"/>
      <c r="KSZ45" s="636"/>
      <c r="KTA45" s="636"/>
      <c r="KTB45" s="636"/>
      <c r="KTC45" s="636"/>
      <c r="KTD45" s="636"/>
      <c r="KTE45" s="636"/>
      <c r="KTF45" s="636"/>
      <c r="KTG45" s="636"/>
      <c r="KTH45" s="636"/>
      <c r="KTI45" s="636"/>
      <c r="KTJ45" s="636"/>
      <c r="KTK45" s="636"/>
      <c r="KTL45" s="636"/>
      <c r="KTM45" s="636"/>
      <c r="KTN45" s="636"/>
      <c r="KTO45" s="636"/>
      <c r="KTP45" s="636"/>
      <c r="KTQ45" s="636"/>
      <c r="KTR45" s="636"/>
      <c r="KTS45" s="636"/>
      <c r="KTT45" s="636"/>
      <c r="KTU45" s="636"/>
      <c r="KTV45" s="636"/>
      <c r="KTW45" s="636"/>
      <c r="KTX45" s="636"/>
      <c r="KTY45" s="636"/>
      <c r="KTZ45" s="636"/>
      <c r="KUA45" s="636"/>
      <c r="KUB45" s="636"/>
      <c r="KUC45" s="636"/>
      <c r="KUD45" s="636"/>
      <c r="KUE45" s="636"/>
      <c r="KUF45" s="636"/>
      <c r="KUG45" s="636"/>
      <c r="KUH45" s="636"/>
      <c r="KUI45" s="636"/>
      <c r="KUJ45" s="636"/>
      <c r="KUK45" s="636"/>
      <c r="KUL45" s="636"/>
      <c r="KUM45" s="636"/>
      <c r="KUN45" s="636"/>
      <c r="KUO45" s="636"/>
      <c r="KUP45" s="636"/>
      <c r="KUQ45" s="636"/>
      <c r="KUR45" s="636"/>
      <c r="KUS45" s="636"/>
      <c r="KUT45" s="636"/>
      <c r="KUU45" s="636"/>
      <c r="KUV45" s="636"/>
      <c r="KUW45" s="636"/>
      <c r="KUX45" s="636"/>
      <c r="KUY45" s="636"/>
      <c r="KUZ45" s="636"/>
      <c r="KVA45" s="636"/>
      <c r="KVB45" s="636"/>
      <c r="KVC45" s="636"/>
      <c r="KVD45" s="636"/>
      <c r="KVE45" s="636"/>
      <c r="KVF45" s="636"/>
      <c r="KVG45" s="636"/>
      <c r="KVH45" s="636"/>
      <c r="KVI45" s="636"/>
      <c r="KVJ45" s="636"/>
      <c r="KVK45" s="636"/>
      <c r="KVL45" s="636"/>
      <c r="KVM45" s="636"/>
      <c r="KVN45" s="636"/>
      <c r="KVO45" s="636"/>
      <c r="KVP45" s="636"/>
      <c r="KVQ45" s="636"/>
      <c r="KVR45" s="636"/>
      <c r="KVS45" s="636"/>
      <c r="KVT45" s="636"/>
      <c r="KVU45" s="636"/>
      <c r="KVV45" s="636"/>
      <c r="KVW45" s="636"/>
      <c r="KVX45" s="636"/>
      <c r="KVY45" s="636"/>
      <c r="KVZ45" s="636"/>
      <c r="KWA45" s="636"/>
      <c r="KWB45" s="636"/>
      <c r="KWC45" s="636"/>
      <c r="KWD45" s="636"/>
      <c r="KWE45" s="636"/>
      <c r="KWF45" s="636"/>
      <c r="KWG45" s="636"/>
      <c r="KWH45" s="636"/>
      <c r="KWI45" s="636"/>
      <c r="KWJ45" s="636"/>
      <c r="KWK45" s="636"/>
      <c r="KWL45" s="636"/>
      <c r="KWM45" s="636"/>
      <c r="KWN45" s="636"/>
      <c r="KWO45" s="636"/>
      <c r="KWP45" s="636"/>
      <c r="KWQ45" s="636"/>
      <c r="KWR45" s="636"/>
      <c r="KWS45" s="636"/>
      <c r="KWT45" s="636"/>
      <c r="KWU45" s="636"/>
      <c r="KWV45" s="636"/>
      <c r="KWW45" s="636"/>
      <c r="KWX45" s="636"/>
      <c r="KWY45" s="636"/>
      <c r="KWZ45" s="636"/>
      <c r="KXA45" s="636"/>
      <c r="KXB45" s="636"/>
      <c r="KXC45" s="636"/>
      <c r="KXD45" s="636"/>
      <c r="KXE45" s="636"/>
      <c r="KXF45" s="636"/>
      <c r="KXG45" s="636"/>
      <c r="KXH45" s="636"/>
      <c r="KXI45" s="636"/>
      <c r="KXJ45" s="636"/>
      <c r="KXK45" s="636"/>
      <c r="KXL45" s="636"/>
      <c r="KXM45" s="636"/>
      <c r="KXN45" s="636"/>
      <c r="KXO45" s="636"/>
      <c r="KXP45" s="636"/>
      <c r="KXQ45" s="636"/>
      <c r="KXR45" s="636"/>
      <c r="KXS45" s="636"/>
      <c r="KXT45" s="636"/>
      <c r="KXU45" s="636"/>
      <c r="KXV45" s="636"/>
      <c r="KXW45" s="636"/>
      <c r="KXX45" s="636"/>
      <c r="KXY45" s="636"/>
      <c r="KXZ45" s="636"/>
      <c r="KYA45" s="636"/>
      <c r="KYB45" s="636"/>
      <c r="KYC45" s="636"/>
      <c r="KYD45" s="636"/>
      <c r="KYE45" s="636"/>
      <c r="KYF45" s="636"/>
      <c r="KYG45" s="636"/>
      <c r="KYH45" s="636"/>
      <c r="KYI45" s="636"/>
      <c r="KYJ45" s="636"/>
      <c r="KYK45" s="636"/>
      <c r="KYL45" s="636"/>
      <c r="KYM45" s="636"/>
      <c r="KYN45" s="636"/>
      <c r="KYO45" s="636"/>
      <c r="KYP45" s="636"/>
      <c r="KYQ45" s="636"/>
      <c r="KYR45" s="636"/>
      <c r="KYS45" s="636"/>
      <c r="KYT45" s="636"/>
      <c r="KYU45" s="636"/>
      <c r="KYV45" s="636"/>
      <c r="KYW45" s="636"/>
      <c r="KYX45" s="636"/>
      <c r="KYY45" s="636"/>
      <c r="KYZ45" s="636"/>
      <c r="KZA45" s="636"/>
      <c r="KZB45" s="636"/>
      <c r="KZC45" s="636"/>
      <c r="KZD45" s="636"/>
      <c r="KZE45" s="636"/>
      <c r="KZF45" s="636"/>
      <c r="KZG45" s="636"/>
      <c r="KZH45" s="636"/>
      <c r="KZI45" s="636"/>
      <c r="KZJ45" s="636"/>
      <c r="KZK45" s="636"/>
      <c r="KZL45" s="636"/>
      <c r="KZM45" s="636"/>
      <c r="KZN45" s="636"/>
      <c r="KZO45" s="636"/>
      <c r="KZP45" s="636"/>
      <c r="KZQ45" s="636"/>
      <c r="KZR45" s="636"/>
      <c r="KZS45" s="636"/>
      <c r="KZT45" s="636"/>
      <c r="KZU45" s="636"/>
      <c r="KZV45" s="636"/>
      <c r="KZW45" s="636"/>
      <c r="KZX45" s="636"/>
      <c r="KZY45" s="636"/>
      <c r="KZZ45" s="636"/>
      <c r="LAA45" s="636"/>
      <c r="LAB45" s="636"/>
      <c r="LAC45" s="636"/>
      <c r="LAD45" s="636"/>
      <c r="LAE45" s="636"/>
      <c r="LAF45" s="636"/>
      <c r="LAG45" s="636"/>
      <c r="LAH45" s="636"/>
      <c r="LAI45" s="636"/>
      <c r="LAJ45" s="636"/>
      <c r="LAK45" s="636"/>
      <c r="LAL45" s="636"/>
      <c r="LAM45" s="636"/>
      <c r="LAN45" s="636"/>
      <c r="LAO45" s="636"/>
      <c r="LAP45" s="636"/>
      <c r="LAQ45" s="636"/>
      <c r="LAR45" s="636"/>
      <c r="LAS45" s="636"/>
      <c r="LAT45" s="636"/>
      <c r="LAU45" s="636"/>
      <c r="LAV45" s="636"/>
      <c r="LAW45" s="636"/>
      <c r="LAX45" s="636"/>
      <c r="LAY45" s="636"/>
      <c r="LAZ45" s="636"/>
      <c r="LBA45" s="636"/>
      <c r="LBB45" s="636"/>
      <c r="LBC45" s="636"/>
      <c r="LBD45" s="636"/>
      <c r="LBE45" s="636"/>
      <c r="LBF45" s="636"/>
      <c r="LBG45" s="636"/>
      <c r="LBH45" s="636"/>
      <c r="LBI45" s="636"/>
      <c r="LBJ45" s="636"/>
      <c r="LBK45" s="636"/>
      <c r="LBL45" s="636"/>
      <c r="LBM45" s="636"/>
      <c r="LBN45" s="636"/>
      <c r="LBO45" s="636"/>
      <c r="LBP45" s="636"/>
      <c r="LBQ45" s="636"/>
      <c r="LBR45" s="636"/>
      <c r="LBS45" s="636"/>
      <c r="LBT45" s="636"/>
      <c r="LBU45" s="636"/>
      <c r="LBV45" s="636"/>
      <c r="LBW45" s="636"/>
      <c r="LBX45" s="636"/>
      <c r="LBY45" s="636"/>
      <c r="LBZ45" s="636"/>
      <c r="LCA45" s="636"/>
      <c r="LCB45" s="636"/>
      <c r="LCC45" s="636"/>
      <c r="LCD45" s="636"/>
      <c r="LCE45" s="636"/>
      <c r="LCF45" s="636"/>
      <c r="LCG45" s="636"/>
      <c r="LCH45" s="636"/>
      <c r="LCI45" s="636"/>
      <c r="LCJ45" s="636"/>
      <c r="LCK45" s="636"/>
      <c r="LCL45" s="636"/>
      <c r="LCM45" s="636"/>
      <c r="LCN45" s="636"/>
      <c r="LCO45" s="636"/>
      <c r="LCP45" s="636"/>
      <c r="LCQ45" s="636"/>
      <c r="LCR45" s="636"/>
      <c r="LCS45" s="636"/>
      <c r="LCT45" s="636"/>
      <c r="LCU45" s="636"/>
      <c r="LCV45" s="636"/>
      <c r="LCW45" s="636"/>
      <c r="LCX45" s="636"/>
      <c r="LCY45" s="636"/>
      <c r="LCZ45" s="636"/>
      <c r="LDA45" s="636"/>
      <c r="LDB45" s="636"/>
      <c r="LDC45" s="636"/>
      <c r="LDD45" s="636"/>
      <c r="LDE45" s="636"/>
      <c r="LDF45" s="636"/>
      <c r="LDG45" s="636"/>
      <c r="LDH45" s="636"/>
      <c r="LDI45" s="636"/>
      <c r="LDJ45" s="636"/>
      <c r="LDK45" s="636"/>
      <c r="LDL45" s="636"/>
      <c r="LDM45" s="636"/>
      <c r="LDN45" s="636"/>
      <c r="LDO45" s="636"/>
      <c r="LDP45" s="636"/>
      <c r="LDQ45" s="636"/>
      <c r="LDR45" s="636"/>
      <c r="LDS45" s="636"/>
      <c r="LDT45" s="636"/>
      <c r="LDU45" s="636"/>
      <c r="LDV45" s="636"/>
      <c r="LDW45" s="636"/>
      <c r="LDX45" s="636"/>
      <c r="LDY45" s="636"/>
      <c r="LDZ45" s="636"/>
      <c r="LEA45" s="636"/>
      <c r="LEB45" s="636"/>
      <c r="LEC45" s="636"/>
      <c r="LED45" s="636"/>
      <c r="LEE45" s="636"/>
      <c r="LEF45" s="636"/>
      <c r="LEG45" s="636"/>
      <c r="LEH45" s="636"/>
      <c r="LEI45" s="636"/>
      <c r="LEJ45" s="636"/>
      <c r="LEK45" s="636"/>
      <c r="LEL45" s="636"/>
      <c r="LEM45" s="636"/>
      <c r="LEN45" s="636"/>
      <c r="LEO45" s="636"/>
      <c r="LEP45" s="636"/>
      <c r="LEQ45" s="636"/>
      <c r="LER45" s="636"/>
      <c r="LES45" s="636"/>
      <c r="LET45" s="636"/>
      <c r="LEU45" s="636"/>
      <c r="LEV45" s="636"/>
      <c r="LEW45" s="636"/>
      <c r="LEX45" s="636"/>
      <c r="LEY45" s="636"/>
      <c r="LEZ45" s="636"/>
      <c r="LFA45" s="636"/>
      <c r="LFB45" s="636"/>
      <c r="LFC45" s="636"/>
      <c r="LFD45" s="636"/>
      <c r="LFE45" s="636"/>
      <c r="LFF45" s="636"/>
      <c r="LFG45" s="636"/>
      <c r="LFH45" s="636"/>
      <c r="LFI45" s="636"/>
      <c r="LFJ45" s="636"/>
      <c r="LFK45" s="636"/>
      <c r="LFL45" s="636"/>
      <c r="LFM45" s="636"/>
      <c r="LFN45" s="636"/>
      <c r="LFO45" s="636"/>
      <c r="LFP45" s="636"/>
      <c r="LFQ45" s="636"/>
      <c r="LFR45" s="636"/>
      <c r="LFS45" s="636"/>
      <c r="LFT45" s="636"/>
      <c r="LFU45" s="636"/>
      <c r="LFV45" s="636"/>
      <c r="LFW45" s="636"/>
      <c r="LFX45" s="636"/>
      <c r="LFY45" s="636"/>
      <c r="LFZ45" s="636"/>
      <c r="LGA45" s="636"/>
      <c r="LGB45" s="636"/>
      <c r="LGC45" s="636"/>
      <c r="LGD45" s="636"/>
      <c r="LGE45" s="636"/>
      <c r="LGF45" s="636"/>
      <c r="LGG45" s="636"/>
      <c r="LGH45" s="636"/>
      <c r="LGI45" s="636"/>
      <c r="LGJ45" s="636"/>
      <c r="LGK45" s="636"/>
      <c r="LGL45" s="636"/>
      <c r="LGM45" s="636"/>
      <c r="LGN45" s="636"/>
      <c r="LGO45" s="636"/>
      <c r="LGP45" s="636"/>
      <c r="LGQ45" s="636"/>
      <c r="LGR45" s="636"/>
      <c r="LGS45" s="636"/>
      <c r="LGT45" s="636"/>
      <c r="LGU45" s="636"/>
      <c r="LGV45" s="636"/>
      <c r="LGW45" s="636"/>
      <c r="LGX45" s="636"/>
      <c r="LGY45" s="636"/>
      <c r="LGZ45" s="636"/>
      <c r="LHA45" s="636"/>
      <c r="LHB45" s="636"/>
      <c r="LHC45" s="636"/>
      <c r="LHD45" s="636"/>
      <c r="LHE45" s="636"/>
      <c r="LHF45" s="636"/>
      <c r="LHG45" s="636"/>
      <c r="LHH45" s="636"/>
      <c r="LHI45" s="636"/>
      <c r="LHJ45" s="636"/>
      <c r="LHK45" s="636"/>
      <c r="LHL45" s="636"/>
      <c r="LHM45" s="636"/>
      <c r="LHN45" s="636"/>
      <c r="LHO45" s="636"/>
      <c r="LHP45" s="636"/>
      <c r="LHQ45" s="636"/>
      <c r="LHR45" s="636"/>
      <c r="LHS45" s="636"/>
      <c r="LHT45" s="636"/>
      <c r="LHU45" s="636"/>
      <c r="LHV45" s="636"/>
      <c r="LHW45" s="636"/>
      <c r="LHX45" s="636"/>
      <c r="LHY45" s="636"/>
      <c r="LHZ45" s="636"/>
      <c r="LIA45" s="636"/>
      <c r="LIB45" s="636"/>
      <c r="LIC45" s="636"/>
      <c r="LID45" s="636"/>
      <c r="LIE45" s="636"/>
      <c r="LIF45" s="636"/>
      <c r="LIG45" s="636"/>
      <c r="LIH45" s="636"/>
      <c r="LII45" s="636"/>
      <c r="LIJ45" s="636"/>
      <c r="LIK45" s="636"/>
      <c r="LIL45" s="636"/>
      <c r="LIM45" s="636"/>
      <c r="LIN45" s="636"/>
      <c r="LIO45" s="636"/>
      <c r="LIP45" s="636"/>
      <c r="LIQ45" s="636"/>
      <c r="LIR45" s="636"/>
      <c r="LIS45" s="636"/>
      <c r="LIT45" s="636"/>
      <c r="LIU45" s="636"/>
      <c r="LIV45" s="636"/>
      <c r="LIW45" s="636"/>
      <c r="LIX45" s="636"/>
      <c r="LIY45" s="636"/>
      <c r="LIZ45" s="636"/>
      <c r="LJA45" s="636"/>
      <c r="LJB45" s="636"/>
      <c r="LJC45" s="636"/>
      <c r="LJD45" s="636"/>
      <c r="LJE45" s="636"/>
      <c r="LJF45" s="636"/>
      <c r="LJG45" s="636"/>
      <c r="LJH45" s="636"/>
      <c r="LJI45" s="636"/>
      <c r="LJJ45" s="636"/>
      <c r="LJK45" s="636"/>
      <c r="LJL45" s="636"/>
      <c r="LJM45" s="636"/>
      <c r="LJN45" s="636"/>
      <c r="LJO45" s="636"/>
      <c r="LJP45" s="636"/>
      <c r="LJQ45" s="636"/>
      <c r="LJR45" s="636"/>
      <c r="LJS45" s="636"/>
      <c r="LJT45" s="636"/>
      <c r="LJU45" s="636"/>
      <c r="LJV45" s="636"/>
      <c r="LJW45" s="636"/>
      <c r="LJX45" s="636"/>
      <c r="LJY45" s="636"/>
      <c r="LJZ45" s="636"/>
      <c r="LKA45" s="636"/>
      <c r="LKB45" s="636"/>
      <c r="LKC45" s="636"/>
      <c r="LKD45" s="636"/>
      <c r="LKE45" s="636"/>
      <c r="LKF45" s="636"/>
      <c r="LKG45" s="636"/>
      <c r="LKH45" s="636"/>
      <c r="LKI45" s="636"/>
      <c r="LKJ45" s="636"/>
      <c r="LKK45" s="636"/>
      <c r="LKL45" s="636"/>
      <c r="LKM45" s="636"/>
      <c r="LKN45" s="636"/>
      <c r="LKO45" s="636"/>
      <c r="LKP45" s="636"/>
      <c r="LKQ45" s="636"/>
      <c r="LKR45" s="636"/>
      <c r="LKS45" s="636"/>
      <c r="LKT45" s="636"/>
      <c r="LKU45" s="636"/>
      <c r="LKV45" s="636"/>
      <c r="LKW45" s="636"/>
      <c r="LKX45" s="636"/>
      <c r="LKY45" s="636"/>
      <c r="LKZ45" s="636"/>
      <c r="LLA45" s="636"/>
      <c r="LLB45" s="636"/>
      <c r="LLC45" s="636"/>
      <c r="LLD45" s="636"/>
      <c r="LLE45" s="636"/>
      <c r="LLF45" s="636"/>
      <c r="LLG45" s="636"/>
      <c r="LLH45" s="636"/>
      <c r="LLI45" s="636"/>
      <c r="LLJ45" s="636"/>
      <c r="LLK45" s="636"/>
      <c r="LLL45" s="636"/>
      <c r="LLM45" s="636"/>
      <c r="LLN45" s="636"/>
      <c r="LLO45" s="636"/>
      <c r="LLP45" s="636"/>
      <c r="LLQ45" s="636"/>
      <c r="LLR45" s="636"/>
      <c r="LLS45" s="636"/>
      <c r="LLT45" s="636"/>
      <c r="LLU45" s="636"/>
      <c r="LLV45" s="636"/>
      <c r="LLW45" s="636"/>
      <c r="LLX45" s="636"/>
      <c r="LLY45" s="636"/>
      <c r="LLZ45" s="636"/>
      <c r="LMA45" s="636"/>
      <c r="LMB45" s="636"/>
      <c r="LMC45" s="636"/>
      <c r="LMD45" s="636"/>
      <c r="LME45" s="636"/>
      <c r="LMF45" s="636"/>
      <c r="LMG45" s="636"/>
      <c r="LMH45" s="636"/>
      <c r="LMI45" s="636"/>
      <c r="LMJ45" s="636"/>
      <c r="LMK45" s="636"/>
      <c r="LML45" s="636"/>
      <c r="LMM45" s="636"/>
      <c r="LMN45" s="636"/>
      <c r="LMO45" s="636"/>
      <c r="LMP45" s="636"/>
      <c r="LMQ45" s="636"/>
      <c r="LMR45" s="636"/>
      <c r="LMS45" s="636"/>
      <c r="LMT45" s="636"/>
      <c r="LMU45" s="636"/>
      <c r="LMV45" s="636"/>
      <c r="LMW45" s="636"/>
      <c r="LMX45" s="636"/>
      <c r="LMY45" s="636"/>
      <c r="LMZ45" s="636"/>
      <c r="LNA45" s="636"/>
      <c r="LNB45" s="636"/>
      <c r="LNC45" s="636"/>
      <c r="LND45" s="636"/>
      <c r="LNE45" s="636"/>
      <c r="LNF45" s="636"/>
      <c r="LNG45" s="636"/>
      <c r="LNH45" s="636"/>
      <c r="LNI45" s="636"/>
      <c r="LNJ45" s="636"/>
      <c r="LNK45" s="636"/>
      <c r="LNL45" s="636"/>
      <c r="LNM45" s="636"/>
      <c r="LNN45" s="636"/>
      <c r="LNO45" s="636"/>
      <c r="LNP45" s="636"/>
      <c r="LNQ45" s="636"/>
      <c r="LNR45" s="636"/>
      <c r="LNS45" s="636"/>
      <c r="LNT45" s="636"/>
      <c r="LNU45" s="636"/>
      <c r="LNV45" s="636"/>
      <c r="LNW45" s="636"/>
      <c r="LNX45" s="636"/>
      <c r="LNY45" s="636"/>
      <c r="LNZ45" s="636"/>
      <c r="LOA45" s="636"/>
      <c r="LOB45" s="636"/>
      <c r="LOC45" s="636"/>
      <c r="LOD45" s="636"/>
      <c r="LOE45" s="636"/>
      <c r="LOF45" s="636"/>
      <c r="LOG45" s="636"/>
      <c r="LOH45" s="636"/>
      <c r="LOI45" s="636"/>
      <c r="LOJ45" s="636"/>
      <c r="LOK45" s="636"/>
      <c r="LOL45" s="636"/>
      <c r="LOM45" s="636"/>
      <c r="LON45" s="636"/>
      <c r="LOO45" s="636"/>
      <c r="LOP45" s="636"/>
      <c r="LOQ45" s="636"/>
      <c r="LOR45" s="636"/>
      <c r="LOS45" s="636"/>
      <c r="LOT45" s="636"/>
      <c r="LOU45" s="636"/>
      <c r="LOV45" s="636"/>
      <c r="LOW45" s="636"/>
      <c r="LOX45" s="636"/>
      <c r="LOY45" s="636"/>
      <c r="LOZ45" s="636"/>
      <c r="LPA45" s="636"/>
      <c r="LPB45" s="636"/>
      <c r="LPC45" s="636"/>
      <c r="LPD45" s="636"/>
      <c r="LPE45" s="636"/>
      <c r="LPF45" s="636"/>
      <c r="LPG45" s="636"/>
      <c r="LPH45" s="636"/>
      <c r="LPI45" s="636"/>
      <c r="LPJ45" s="636"/>
      <c r="LPK45" s="636"/>
      <c r="LPL45" s="636"/>
      <c r="LPM45" s="636"/>
      <c r="LPN45" s="636"/>
      <c r="LPO45" s="636"/>
      <c r="LPP45" s="636"/>
      <c r="LPQ45" s="636"/>
      <c r="LPR45" s="636"/>
      <c r="LPS45" s="636"/>
      <c r="LPT45" s="636"/>
      <c r="LPU45" s="636"/>
      <c r="LPV45" s="636"/>
      <c r="LPW45" s="636"/>
      <c r="LPX45" s="636"/>
      <c r="LPY45" s="636"/>
      <c r="LPZ45" s="636"/>
      <c r="LQA45" s="636"/>
      <c r="LQB45" s="636"/>
      <c r="LQC45" s="636"/>
      <c r="LQD45" s="636"/>
      <c r="LQE45" s="636"/>
      <c r="LQF45" s="636"/>
      <c r="LQG45" s="636"/>
      <c r="LQH45" s="636"/>
      <c r="LQI45" s="636"/>
      <c r="LQJ45" s="636"/>
      <c r="LQK45" s="636"/>
      <c r="LQL45" s="636"/>
      <c r="LQM45" s="636"/>
      <c r="LQN45" s="636"/>
      <c r="LQO45" s="636"/>
      <c r="LQP45" s="636"/>
      <c r="LQQ45" s="636"/>
      <c r="LQR45" s="636"/>
      <c r="LQS45" s="636"/>
      <c r="LQT45" s="636"/>
      <c r="LQU45" s="636"/>
      <c r="LQV45" s="636"/>
      <c r="LQW45" s="636"/>
      <c r="LQX45" s="636"/>
      <c r="LQY45" s="636"/>
      <c r="LQZ45" s="636"/>
      <c r="LRA45" s="636"/>
      <c r="LRB45" s="636"/>
      <c r="LRC45" s="636"/>
      <c r="LRD45" s="636"/>
      <c r="LRE45" s="636"/>
      <c r="LRF45" s="636"/>
      <c r="LRG45" s="636"/>
      <c r="LRH45" s="636"/>
      <c r="LRI45" s="636"/>
      <c r="LRJ45" s="636"/>
      <c r="LRK45" s="636"/>
      <c r="LRL45" s="636"/>
      <c r="LRM45" s="636"/>
      <c r="LRN45" s="636"/>
      <c r="LRO45" s="636"/>
      <c r="LRP45" s="636"/>
      <c r="LRQ45" s="636"/>
      <c r="LRR45" s="636"/>
      <c r="LRS45" s="636"/>
      <c r="LRT45" s="636"/>
      <c r="LRU45" s="636"/>
      <c r="LRV45" s="636"/>
      <c r="LRW45" s="636"/>
      <c r="LRX45" s="636"/>
      <c r="LRY45" s="636"/>
      <c r="LRZ45" s="636"/>
      <c r="LSA45" s="636"/>
      <c r="LSB45" s="636"/>
      <c r="LSC45" s="636"/>
      <c r="LSD45" s="636"/>
      <c r="LSE45" s="636"/>
      <c r="LSF45" s="636"/>
      <c r="LSG45" s="636"/>
      <c r="LSH45" s="636"/>
      <c r="LSI45" s="636"/>
      <c r="LSJ45" s="636"/>
      <c r="LSK45" s="636"/>
      <c r="LSL45" s="636"/>
      <c r="LSM45" s="636"/>
      <c r="LSN45" s="636"/>
      <c r="LSO45" s="636"/>
      <c r="LSP45" s="636"/>
      <c r="LSQ45" s="636"/>
      <c r="LSR45" s="636"/>
      <c r="LSS45" s="636"/>
      <c r="LST45" s="636"/>
      <c r="LSU45" s="636"/>
      <c r="LSV45" s="636"/>
      <c r="LSW45" s="636"/>
      <c r="LSX45" s="636"/>
      <c r="LSY45" s="636"/>
      <c r="LSZ45" s="636"/>
      <c r="LTA45" s="636"/>
      <c r="LTB45" s="636"/>
      <c r="LTC45" s="636"/>
      <c r="LTD45" s="636"/>
      <c r="LTE45" s="636"/>
      <c r="LTF45" s="636"/>
      <c r="LTG45" s="636"/>
      <c r="LTH45" s="636"/>
      <c r="LTI45" s="636"/>
      <c r="LTJ45" s="636"/>
      <c r="LTK45" s="636"/>
      <c r="LTL45" s="636"/>
      <c r="LTM45" s="636"/>
      <c r="LTN45" s="636"/>
      <c r="LTO45" s="636"/>
      <c r="LTP45" s="636"/>
      <c r="LTQ45" s="636"/>
      <c r="LTR45" s="636"/>
      <c r="LTS45" s="636"/>
      <c r="LTT45" s="636"/>
      <c r="LTU45" s="636"/>
      <c r="LTV45" s="636"/>
      <c r="LTW45" s="636"/>
      <c r="LTX45" s="636"/>
      <c r="LTY45" s="636"/>
      <c r="LTZ45" s="636"/>
      <c r="LUA45" s="636"/>
      <c r="LUB45" s="636"/>
      <c r="LUC45" s="636"/>
      <c r="LUD45" s="636"/>
      <c r="LUE45" s="636"/>
      <c r="LUF45" s="636"/>
      <c r="LUG45" s="636"/>
      <c r="LUH45" s="636"/>
      <c r="LUI45" s="636"/>
      <c r="LUJ45" s="636"/>
      <c r="LUK45" s="636"/>
      <c r="LUL45" s="636"/>
      <c r="LUM45" s="636"/>
      <c r="LUN45" s="636"/>
      <c r="LUO45" s="636"/>
      <c r="LUP45" s="636"/>
      <c r="LUQ45" s="636"/>
      <c r="LUR45" s="636"/>
      <c r="LUS45" s="636"/>
      <c r="LUT45" s="636"/>
      <c r="LUU45" s="636"/>
      <c r="LUV45" s="636"/>
      <c r="LUW45" s="636"/>
      <c r="LUX45" s="636"/>
      <c r="LUY45" s="636"/>
      <c r="LUZ45" s="636"/>
      <c r="LVA45" s="636"/>
      <c r="LVB45" s="636"/>
      <c r="LVC45" s="636"/>
      <c r="LVD45" s="636"/>
      <c r="LVE45" s="636"/>
      <c r="LVF45" s="636"/>
      <c r="LVG45" s="636"/>
      <c r="LVH45" s="636"/>
      <c r="LVI45" s="636"/>
      <c r="LVJ45" s="636"/>
      <c r="LVK45" s="636"/>
      <c r="LVL45" s="636"/>
      <c r="LVM45" s="636"/>
      <c r="LVN45" s="636"/>
      <c r="LVO45" s="636"/>
      <c r="LVP45" s="636"/>
      <c r="LVQ45" s="636"/>
      <c r="LVR45" s="636"/>
      <c r="LVS45" s="636"/>
      <c r="LVT45" s="636"/>
      <c r="LVU45" s="636"/>
      <c r="LVV45" s="636"/>
      <c r="LVW45" s="636"/>
      <c r="LVX45" s="636"/>
      <c r="LVY45" s="636"/>
      <c r="LVZ45" s="636"/>
      <c r="LWA45" s="636"/>
      <c r="LWB45" s="636"/>
      <c r="LWC45" s="636"/>
      <c r="LWD45" s="636"/>
      <c r="LWE45" s="636"/>
      <c r="LWF45" s="636"/>
      <c r="LWG45" s="636"/>
      <c r="LWH45" s="636"/>
      <c r="LWI45" s="636"/>
      <c r="LWJ45" s="636"/>
      <c r="LWK45" s="636"/>
      <c r="LWL45" s="636"/>
      <c r="LWM45" s="636"/>
      <c r="LWN45" s="636"/>
      <c r="LWO45" s="636"/>
      <c r="LWP45" s="636"/>
      <c r="LWQ45" s="636"/>
      <c r="LWR45" s="636"/>
      <c r="LWS45" s="636"/>
      <c r="LWT45" s="636"/>
      <c r="LWU45" s="636"/>
      <c r="LWV45" s="636"/>
      <c r="LWW45" s="636"/>
      <c r="LWX45" s="636"/>
      <c r="LWY45" s="636"/>
      <c r="LWZ45" s="636"/>
      <c r="LXA45" s="636"/>
      <c r="LXB45" s="636"/>
      <c r="LXC45" s="636"/>
      <c r="LXD45" s="636"/>
      <c r="LXE45" s="636"/>
      <c r="LXF45" s="636"/>
      <c r="LXG45" s="636"/>
      <c r="LXH45" s="636"/>
      <c r="LXI45" s="636"/>
      <c r="LXJ45" s="636"/>
      <c r="LXK45" s="636"/>
      <c r="LXL45" s="636"/>
      <c r="LXM45" s="636"/>
      <c r="LXN45" s="636"/>
      <c r="LXO45" s="636"/>
      <c r="LXP45" s="636"/>
      <c r="LXQ45" s="636"/>
      <c r="LXR45" s="636"/>
      <c r="LXS45" s="636"/>
      <c r="LXT45" s="636"/>
      <c r="LXU45" s="636"/>
      <c r="LXV45" s="636"/>
      <c r="LXW45" s="636"/>
      <c r="LXX45" s="636"/>
      <c r="LXY45" s="636"/>
      <c r="LXZ45" s="636"/>
      <c r="LYA45" s="636"/>
      <c r="LYB45" s="636"/>
      <c r="LYC45" s="636"/>
      <c r="LYD45" s="636"/>
      <c r="LYE45" s="636"/>
      <c r="LYF45" s="636"/>
      <c r="LYG45" s="636"/>
      <c r="LYH45" s="636"/>
      <c r="LYI45" s="636"/>
      <c r="LYJ45" s="636"/>
      <c r="LYK45" s="636"/>
      <c r="LYL45" s="636"/>
      <c r="LYM45" s="636"/>
      <c r="LYN45" s="636"/>
      <c r="LYO45" s="636"/>
      <c r="LYP45" s="636"/>
      <c r="LYQ45" s="636"/>
      <c r="LYR45" s="636"/>
      <c r="LYS45" s="636"/>
      <c r="LYT45" s="636"/>
      <c r="LYU45" s="636"/>
      <c r="LYV45" s="636"/>
      <c r="LYW45" s="636"/>
      <c r="LYX45" s="636"/>
      <c r="LYY45" s="636"/>
      <c r="LYZ45" s="636"/>
      <c r="LZA45" s="636"/>
      <c r="LZB45" s="636"/>
      <c r="LZC45" s="636"/>
      <c r="LZD45" s="636"/>
      <c r="LZE45" s="636"/>
      <c r="LZF45" s="636"/>
      <c r="LZG45" s="636"/>
      <c r="LZH45" s="636"/>
      <c r="LZI45" s="636"/>
      <c r="LZJ45" s="636"/>
      <c r="LZK45" s="636"/>
      <c r="LZL45" s="636"/>
      <c r="LZM45" s="636"/>
      <c r="LZN45" s="636"/>
      <c r="LZO45" s="636"/>
      <c r="LZP45" s="636"/>
      <c r="LZQ45" s="636"/>
      <c r="LZR45" s="636"/>
      <c r="LZS45" s="636"/>
      <c r="LZT45" s="636"/>
      <c r="LZU45" s="636"/>
      <c r="LZV45" s="636"/>
      <c r="LZW45" s="636"/>
      <c r="LZX45" s="636"/>
      <c r="LZY45" s="636"/>
      <c r="LZZ45" s="636"/>
      <c r="MAA45" s="636"/>
      <c r="MAB45" s="636"/>
      <c r="MAC45" s="636"/>
      <c r="MAD45" s="636"/>
      <c r="MAE45" s="636"/>
      <c r="MAF45" s="636"/>
      <c r="MAG45" s="636"/>
      <c r="MAH45" s="636"/>
      <c r="MAI45" s="636"/>
      <c r="MAJ45" s="636"/>
      <c r="MAK45" s="636"/>
      <c r="MAL45" s="636"/>
      <c r="MAM45" s="636"/>
      <c r="MAN45" s="636"/>
      <c r="MAO45" s="636"/>
      <c r="MAP45" s="636"/>
      <c r="MAQ45" s="636"/>
      <c r="MAR45" s="636"/>
      <c r="MAS45" s="636"/>
      <c r="MAT45" s="636"/>
      <c r="MAU45" s="636"/>
      <c r="MAV45" s="636"/>
      <c r="MAW45" s="636"/>
      <c r="MAX45" s="636"/>
      <c r="MAY45" s="636"/>
      <c r="MAZ45" s="636"/>
      <c r="MBA45" s="636"/>
      <c r="MBB45" s="636"/>
      <c r="MBC45" s="636"/>
      <c r="MBD45" s="636"/>
      <c r="MBE45" s="636"/>
      <c r="MBF45" s="636"/>
      <c r="MBG45" s="636"/>
      <c r="MBH45" s="636"/>
      <c r="MBI45" s="636"/>
      <c r="MBJ45" s="636"/>
      <c r="MBK45" s="636"/>
      <c r="MBL45" s="636"/>
      <c r="MBM45" s="636"/>
      <c r="MBN45" s="636"/>
      <c r="MBO45" s="636"/>
      <c r="MBP45" s="636"/>
      <c r="MBQ45" s="636"/>
      <c r="MBR45" s="636"/>
      <c r="MBS45" s="636"/>
      <c r="MBT45" s="636"/>
      <c r="MBU45" s="636"/>
      <c r="MBV45" s="636"/>
      <c r="MBW45" s="636"/>
      <c r="MBX45" s="636"/>
      <c r="MBY45" s="636"/>
      <c r="MBZ45" s="636"/>
      <c r="MCA45" s="636"/>
      <c r="MCB45" s="636"/>
      <c r="MCC45" s="636"/>
      <c r="MCD45" s="636"/>
      <c r="MCE45" s="636"/>
      <c r="MCF45" s="636"/>
      <c r="MCG45" s="636"/>
      <c r="MCH45" s="636"/>
      <c r="MCI45" s="636"/>
      <c r="MCJ45" s="636"/>
      <c r="MCK45" s="636"/>
      <c r="MCL45" s="636"/>
      <c r="MCM45" s="636"/>
      <c r="MCN45" s="636"/>
      <c r="MCO45" s="636"/>
      <c r="MCP45" s="636"/>
      <c r="MCQ45" s="636"/>
      <c r="MCR45" s="636"/>
      <c r="MCS45" s="636"/>
      <c r="MCT45" s="636"/>
      <c r="MCU45" s="636"/>
      <c r="MCV45" s="636"/>
      <c r="MCW45" s="636"/>
      <c r="MCX45" s="636"/>
      <c r="MCY45" s="636"/>
      <c r="MCZ45" s="636"/>
      <c r="MDA45" s="636"/>
      <c r="MDB45" s="636"/>
      <c r="MDC45" s="636"/>
      <c r="MDD45" s="636"/>
      <c r="MDE45" s="636"/>
      <c r="MDF45" s="636"/>
      <c r="MDG45" s="636"/>
      <c r="MDH45" s="636"/>
      <c r="MDI45" s="636"/>
      <c r="MDJ45" s="636"/>
      <c r="MDK45" s="636"/>
      <c r="MDL45" s="636"/>
      <c r="MDM45" s="636"/>
      <c r="MDN45" s="636"/>
      <c r="MDO45" s="636"/>
      <c r="MDP45" s="636"/>
      <c r="MDQ45" s="636"/>
      <c r="MDR45" s="636"/>
      <c r="MDS45" s="636"/>
      <c r="MDT45" s="636"/>
      <c r="MDU45" s="636"/>
      <c r="MDV45" s="636"/>
      <c r="MDW45" s="636"/>
      <c r="MDX45" s="636"/>
      <c r="MDY45" s="636"/>
      <c r="MDZ45" s="636"/>
      <c r="MEA45" s="636"/>
      <c r="MEB45" s="636"/>
      <c r="MEC45" s="636"/>
      <c r="MED45" s="636"/>
      <c r="MEE45" s="636"/>
      <c r="MEF45" s="636"/>
      <c r="MEG45" s="636"/>
      <c r="MEH45" s="636"/>
      <c r="MEI45" s="636"/>
      <c r="MEJ45" s="636"/>
      <c r="MEK45" s="636"/>
      <c r="MEL45" s="636"/>
      <c r="MEM45" s="636"/>
      <c r="MEN45" s="636"/>
      <c r="MEO45" s="636"/>
      <c r="MEP45" s="636"/>
      <c r="MEQ45" s="636"/>
      <c r="MER45" s="636"/>
      <c r="MES45" s="636"/>
      <c r="MET45" s="636"/>
      <c r="MEU45" s="636"/>
      <c r="MEV45" s="636"/>
      <c r="MEW45" s="636"/>
      <c r="MEX45" s="636"/>
      <c r="MEY45" s="636"/>
      <c r="MEZ45" s="636"/>
      <c r="MFA45" s="636"/>
      <c r="MFB45" s="636"/>
      <c r="MFC45" s="636"/>
      <c r="MFD45" s="636"/>
      <c r="MFE45" s="636"/>
      <c r="MFF45" s="636"/>
      <c r="MFG45" s="636"/>
      <c r="MFH45" s="636"/>
      <c r="MFI45" s="636"/>
      <c r="MFJ45" s="636"/>
      <c r="MFK45" s="636"/>
      <c r="MFL45" s="636"/>
      <c r="MFM45" s="636"/>
      <c r="MFN45" s="636"/>
      <c r="MFO45" s="636"/>
      <c r="MFP45" s="636"/>
      <c r="MFQ45" s="636"/>
      <c r="MFR45" s="636"/>
      <c r="MFS45" s="636"/>
      <c r="MFT45" s="636"/>
      <c r="MFU45" s="636"/>
      <c r="MFV45" s="636"/>
      <c r="MFW45" s="636"/>
      <c r="MFX45" s="636"/>
      <c r="MFY45" s="636"/>
      <c r="MFZ45" s="636"/>
      <c r="MGA45" s="636"/>
      <c r="MGB45" s="636"/>
      <c r="MGC45" s="636"/>
      <c r="MGD45" s="636"/>
      <c r="MGE45" s="636"/>
      <c r="MGF45" s="636"/>
      <c r="MGG45" s="636"/>
      <c r="MGH45" s="636"/>
      <c r="MGI45" s="636"/>
      <c r="MGJ45" s="636"/>
      <c r="MGK45" s="636"/>
      <c r="MGL45" s="636"/>
      <c r="MGM45" s="636"/>
      <c r="MGN45" s="636"/>
      <c r="MGO45" s="636"/>
      <c r="MGP45" s="636"/>
      <c r="MGQ45" s="636"/>
      <c r="MGR45" s="636"/>
      <c r="MGS45" s="636"/>
      <c r="MGT45" s="636"/>
      <c r="MGU45" s="636"/>
      <c r="MGV45" s="636"/>
      <c r="MGW45" s="636"/>
      <c r="MGX45" s="636"/>
      <c r="MGY45" s="636"/>
      <c r="MGZ45" s="636"/>
      <c r="MHA45" s="636"/>
      <c r="MHB45" s="636"/>
      <c r="MHC45" s="636"/>
      <c r="MHD45" s="636"/>
      <c r="MHE45" s="636"/>
      <c r="MHF45" s="636"/>
      <c r="MHG45" s="636"/>
      <c r="MHH45" s="636"/>
      <c r="MHI45" s="636"/>
      <c r="MHJ45" s="636"/>
      <c r="MHK45" s="636"/>
      <c r="MHL45" s="636"/>
      <c r="MHM45" s="636"/>
      <c r="MHN45" s="636"/>
      <c r="MHO45" s="636"/>
      <c r="MHP45" s="636"/>
      <c r="MHQ45" s="636"/>
      <c r="MHR45" s="636"/>
      <c r="MHS45" s="636"/>
      <c r="MHT45" s="636"/>
      <c r="MHU45" s="636"/>
      <c r="MHV45" s="636"/>
      <c r="MHW45" s="636"/>
      <c r="MHX45" s="636"/>
      <c r="MHY45" s="636"/>
      <c r="MHZ45" s="636"/>
      <c r="MIA45" s="636"/>
      <c r="MIB45" s="636"/>
      <c r="MIC45" s="636"/>
      <c r="MID45" s="636"/>
      <c r="MIE45" s="636"/>
      <c r="MIF45" s="636"/>
      <c r="MIG45" s="636"/>
      <c r="MIH45" s="636"/>
      <c r="MII45" s="636"/>
      <c r="MIJ45" s="636"/>
      <c r="MIK45" s="636"/>
      <c r="MIL45" s="636"/>
      <c r="MIM45" s="636"/>
      <c r="MIN45" s="636"/>
      <c r="MIO45" s="636"/>
      <c r="MIP45" s="636"/>
      <c r="MIQ45" s="636"/>
      <c r="MIR45" s="636"/>
      <c r="MIS45" s="636"/>
      <c r="MIT45" s="636"/>
      <c r="MIU45" s="636"/>
      <c r="MIV45" s="636"/>
      <c r="MIW45" s="636"/>
      <c r="MIX45" s="636"/>
      <c r="MIY45" s="636"/>
      <c r="MIZ45" s="636"/>
      <c r="MJA45" s="636"/>
      <c r="MJB45" s="636"/>
      <c r="MJC45" s="636"/>
      <c r="MJD45" s="636"/>
      <c r="MJE45" s="636"/>
      <c r="MJF45" s="636"/>
      <c r="MJG45" s="636"/>
      <c r="MJH45" s="636"/>
      <c r="MJI45" s="636"/>
      <c r="MJJ45" s="636"/>
      <c r="MJK45" s="636"/>
      <c r="MJL45" s="636"/>
      <c r="MJM45" s="636"/>
      <c r="MJN45" s="636"/>
      <c r="MJO45" s="636"/>
      <c r="MJP45" s="636"/>
      <c r="MJQ45" s="636"/>
      <c r="MJR45" s="636"/>
      <c r="MJS45" s="636"/>
      <c r="MJT45" s="636"/>
      <c r="MJU45" s="636"/>
      <c r="MJV45" s="636"/>
      <c r="MJW45" s="636"/>
      <c r="MJX45" s="636"/>
      <c r="MJY45" s="636"/>
      <c r="MJZ45" s="636"/>
      <c r="MKA45" s="636"/>
      <c r="MKB45" s="636"/>
      <c r="MKC45" s="636"/>
      <c r="MKD45" s="636"/>
      <c r="MKE45" s="636"/>
      <c r="MKF45" s="636"/>
      <c r="MKG45" s="636"/>
      <c r="MKH45" s="636"/>
      <c r="MKI45" s="636"/>
      <c r="MKJ45" s="636"/>
      <c r="MKK45" s="636"/>
      <c r="MKL45" s="636"/>
      <c r="MKM45" s="636"/>
      <c r="MKN45" s="636"/>
      <c r="MKO45" s="636"/>
      <c r="MKP45" s="636"/>
      <c r="MKQ45" s="636"/>
      <c r="MKR45" s="636"/>
      <c r="MKS45" s="636"/>
      <c r="MKT45" s="636"/>
      <c r="MKU45" s="636"/>
      <c r="MKV45" s="636"/>
      <c r="MKW45" s="636"/>
      <c r="MKX45" s="636"/>
      <c r="MKY45" s="636"/>
      <c r="MKZ45" s="636"/>
      <c r="MLA45" s="636"/>
      <c r="MLB45" s="636"/>
      <c r="MLC45" s="636"/>
      <c r="MLD45" s="636"/>
      <c r="MLE45" s="636"/>
      <c r="MLF45" s="636"/>
      <c r="MLG45" s="636"/>
      <c r="MLH45" s="636"/>
      <c r="MLI45" s="636"/>
      <c r="MLJ45" s="636"/>
      <c r="MLK45" s="636"/>
      <c r="MLL45" s="636"/>
      <c r="MLM45" s="636"/>
      <c r="MLN45" s="636"/>
      <c r="MLO45" s="636"/>
      <c r="MLP45" s="636"/>
      <c r="MLQ45" s="636"/>
      <c r="MLR45" s="636"/>
      <c r="MLS45" s="636"/>
      <c r="MLT45" s="636"/>
      <c r="MLU45" s="636"/>
      <c r="MLV45" s="636"/>
      <c r="MLW45" s="636"/>
      <c r="MLX45" s="636"/>
      <c r="MLY45" s="636"/>
      <c r="MLZ45" s="636"/>
      <c r="MMA45" s="636"/>
      <c r="MMB45" s="636"/>
      <c r="MMC45" s="636"/>
      <c r="MMD45" s="636"/>
      <c r="MME45" s="636"/>
      <c r="MMF45" s="636"/>
      <c r="MMG45" s="636"/>
      <c r="MMH45" s="636"/>
      <c r="MMI45" s="636"/>
      <c r="MMJ45" s="636"/>
      <c r="MMK45" s="636"/>
      <c r="MML45" s="636"/>
      <c r="MMM45" s="636"/>
      <c r="MMN45" s="636"/>
      <c r="MMO45" s="636"/>
      <c r="MMP45" s="636"/>
      <c r="MMQ45" s="636"/>
      <c r="MMR45" s="636"/>
      <c r="MMS45" s="636"/>
      <c r="MMT45" s="636"/>
      <c r="MMU45" s="636"/>
      <c r="MMV45" s="636"/>
      <c r="MMW45" s="636"/>
      <c r="MMX45" s="636"/>
      <c r="MMY45" s="636"/>
      <c r="MMZ45" s="636"/>
      <c r="MNA45" s="636"/>
      <c r="MNB45" s="636"/>
      <c r="MNC45" s="636"/>
      <c r="MND45" s="636"/>
      <c r="MNE45" s="636"/>
      <c r="MNF45" s="636"/>
      <c r="MNG45" s="636"/>
      <c r="MNH45" s="636"/>
      <c r="MNI45" s="636"/>
      <c r="MNJ45" s="636"/>
      <c r="MNK45" s="636"/>
      <c r="MNL45" s="636"/>
      <c r="MNM45" s="636"/>
      <c r="MNN45" s="636"/>
      <c r="MNO45" s="636"/>
      <c r="MNP45" s="636"/>
      <c r="MNQ45" s="636"/>
      <c r="MNR45" s="636"/>
      <c r="MNS45" s="636"/>
      <c r="MNT45" s="636"/>
      <c r="MNU45" s="636"/>
      <c r="MNV45" s="636"/>
      <c r="MNW45" s="636"/>
      <c r="MNX45" s="636"/>
      <c r="MNY45" s="636"/>
      <c r="MNZ45" s="636"/>
      <c r="MOA45" s="636"/>
      <c r="MOB45" s="636"/>
      <c r="MOC45" s="636"/>
      <c r="MOD45" s="636"/>
      <c r="MOE45" s="636"/>
      <c r="MOF45" s="636"/>
      <c r="MOG45" s="636"/>
      <c r="MOH45" s="636"/>
      <c r="MOI45" s="636"/>
      <c r="MOJ45" s="636"/>
      <c r="MOK45" s="636"/>
      <c r="MOL45" s="636"/>
      <c r="MOM45" s="636"/>
      <c r="MON45" s="636"/>
      <c r="MOO45" s="636"/>
      <c r="MOP45" s="636"/>
      <c r="MOQ45" s="636"/>
      <c r="MOR45" s="636"/>
      <c r="MOS45" s="636"/>
      <c r="MOT45" s="636"/>
      <c r="MOU45" s="636"/>
      <c r="MOV45" s="636"/>
      <c r="MOW45" s="636"/>
      <c r="MOX45" s="636"/>
      <c r="MOY45" s="636"/>
      <c r="MOZ45" s="636"/>
      <c r="MPA45" s="636"/>
      <c r="MPB45" s="636"/>
      <c r="MPC45" s="636"/>
      <c r="MPD45" s="636"/>
      <c r="MPE45" s="636"/>
      <c r="MPF45" s="636"/>
      <c r="MPG45" s="636"/>
      <c r="MPH45" s="636"/>
      <c r="MPI45" s="636"/>
      <c r="MPJ45" s="636"/>
      <c r="MPK45" s="636"/>
      <c r="MPL45" s="636"/>
      <c r="MPM45" s="636"/>
      <c r="MPN45" s="636"/>
      <c r="MPO45" s="636"/>
      <c r="MPP45" s="636"/>
      <c r="MPQ45" s="636"/>
      <c r="MPR45" s="636"/>
      <c r="MPS45" s="636"/>
      <c r="MPT45" s="636"/>
      <c r="MPU45" s="636"/>
      <c r="MPV45" s="636"/>
      <c r="MPW45" s="636"/>
      <c r="MPX45" s="636"/>
      <c r="MPY45" s="636"/>
      <c r="MPZ45" s="636"/>
      <c r="MQA45" s="636"/>
      <c r="MQB45" s="636"/>
      <c r="MQC45" s="636"/>
      <c r="MQD45" s="636"/>
      <c r="MQE45" s="636"/>
      <c r="MQF45" s="636"/>
      <c r="MQG45" s="636"/>
      <c r="MQH45" s="636"/>
      <c r="MQI45" s="636"/>
      <c r="MQJ45" s="636"/>
      <c r="MQK45" s="636"/>
      <c r="MQL45" s="636"/>
      <c r="MQM45" s="636"/>
      <c r="MQN45" s="636"/>
      <c r="MQO45" s="636"/>
      <c r="MQP45" s="636"/>
      <c r="MQQ45" s="636"/>
      <c r="MQR45" s="636"/>
      <c r="MQS45" s="636"/>
      <c r="MQT45" s="636"/>
      <c r="MQU45" s="636"/>
      <c r="MQV45" s="636"/>
      <c r="MQW45" s="636"/>
      <c r="MQX45" s="636"/>
      <c r="MQY45" s="636"/>
      <c r="MQZ45" s="636"/>
      <c r="MRA45" s="636"/>
      <c r="MRB45" s="636"/>
      <c r="MRC45" s="636"/>
      <c r="MRD45" s="636"/>
      <c r="MRE45" s="636"/>
      <c r="MRF45" s="636"/>
      <c r="MRG45" s="636"/>
      <c r="MRH45" s="636"/>
      <c r="MRI45" s="636"/>
      <c r="MRJ45" s="636"/>
      <c r="MRK45" s="636"/>
      <c r="MRL45" s="636"/>
      <c r="MRM45" s="636"/>
      <c r="MRN45" s="636"/>
      <c r="MRO45" s="636"/>
      <c r="MRP45" s="636"/>
      <c r="MRQ45" s="636"/>
      <c r="MRR45" s="636"/>
      <c r="MRS45" s="636"/>
      <c r="MRT45" s="636"/>
      <c r="MRU45" s="636"/>
      <c r="MRV45" s="636"/>
      <c r="MRW45" s="636"/>
      <c r="MRX45" s="636"/>
      <c r="MRY45" s="636"/>
      <c r="MRZ45" s="636"/>
      <c r="MSA45" s="636"/>
      <c r="MSB45" s="636"/>
      <c r="MSC45" s="636"/>
      <c r="MSD45" s="636"/>
      <c r="MSE45" s="636"/>
      <c r="MSF45" s="636"/>
      <c r="MSG45" s="636"/>
      <c r="MSH45" s="636"/>
      <c r="MSI45" s="636"/>
      <c r="MSJ45" s="636"/>
      <c r="MSK45" s="636"/>
      <c r="MSL45" s="636"/>
      <c r="MSM45" s="636"/>
      <c r="MSN45" s="636"/>
      <c r="MSO45" s="636"/>
      <c r="MSP45" s="636"/>
      <c r="MSQ45" s="636"/>
      <c r="MSR45" s="636"/>
      <c r="MSS45" s="636"/>
      <c r="MST45" s="636"/>
      <c r="MSU45" s="636"/>
      <c r="MSV45" s="636"/>
      <c r="MSW45" s="636"/>
      <c r="MSX45" s="636"/>
      <c r="MSY45" s="636"/>
      <c r="MSZ45" s="636"/>
      <c r="MTA45" s="636"/>
      <c r="MTB45" s="636"/>
      <c r="MTC45" s="636"/>
      <c r="MTD45" s="636"/>
      <c r="MTE45" s="636"/>
      <c r="MTF45" s="636"/>
      <c r="MTG45" s="636"/>
      <c r="MTH45" s="636"/>
      <c r="MTI45" s="636"/>
      <c r="MTJ45" s="636"/>
      <c r="MTK45" s="636"/>
      <c r="MTL45" s="636"/>
      <c r="MTM45" s="636"/>
      <c r="MTN45" s="636"/>
      <c r="MTO45" s="636"/>
      <c r="MTP45" s="636"/>
      <c r="MTQ45" s="636"/>
      <c r="MTR45" s="636"/>
      <c r="MTS45" s="636"/>
      <c r="MTT45" s="636"/>
      <c r="MTU45" s="636"/>
      <c r="MTV45" s="636"/>
      <c r="MTW45" s="636"/>
      <c r="MTX45" s="636"/>
      <c r="MTY45" s="636"/>
      <c r="MTZ45" s="636"/>
      <c r="MUA45" s="636"/>
      <c r="MUB45" s="636"/>
      <c r="MUC45" s="636"/>
      <c r="MUD45" s="636"/>
      <c r="MUE45" s="636"/>
      <c r="MUF45" s="636"/>
      <c r="MUG45" s="636"/>
      <c r="MUH45" s="636"/>
      <c r="MUI45" s="636"/>
      <c r="MUJ45" s="636"/>
      <c r="MUK45" s="636"/>
      <c r="MUL45" s="636"/>
      <c r="MUM45" s="636"/>
      <c r="MUN45" s="636"/>
      <c r="MUO45" s="636"/>
      <c r="MUP45" s="636"/>
      <c r="MUQ45" s="636"/>
      <c r="MUR45" s="636"/>
      <c r="MUS45" s="636"/>
      <c r="MUT45" s="636"/>
      <c r="MUU45" s="636"/>
      <c r="MUV45" s="636"/>
      <c r="MUW45" s="636"/>
      <c r="MUX45" s="636"/>
      <c r="MUY45" s="636"/>
      <c r="MUZ45" s="636"/>
      <c r="MVA45" s="636"/>
      <c r="MVB45" s="636"/>
      <c r="MVC45" s="636"/>
      <c r="MVD45" s="636"/>
      <c r="MVE45" s="636"/>
      <c r="MVF45" s="636"/>
      <c r="MVG45" s="636"/>
      <c r="MVH45" s="636"/>
      <c r="MVI45" s="636"/>
      <c r="MVJ45" s="636"/>
      <c r="MVK45" s="636"/>
      <c r="MVL45" s="636"/>
      <c r="MVM45" s="636"/>
      <c r="MVN45" s="636"/>
      <c r="MVO45" s="636"/>
      <c r="MVP45" s="636"/>
      <c r="MVQ45" s="636"/>
      <c r="MVR45" s="636"/>
      <c r="MVS45" s="636"/>
      <c r="MVT45" s="636"/>
      <c r="MVU45" s="636"/>
      <c r="MVV45" s="636"/>
      <c r="MVW45" s="636"/>
      <c r="MVX45" s="636"/>
      <c r="MVY45" s="636"/>
      <c r="MVZ45" s="636"/>
      <c r="MWA45" s="636"/>
      <c r="MWB45" s="636"/>
      <c r="MWC45" s="636"/>
      <c r="MWD45" s="636"/>
      <c r="MWE45" s="636"/>
      <c r="MWF45" s="636"/>
      <c r="MWG45" s="636"/>
      <c r="MWH45" s="636"/>
      <c r="MWI45" s="636"/>
      <c r="MWJ45" s="636"/>
      <c r="MWK45" s="636"/>
      <c r="MWL45" s="636"/>
      <c r="MWM45" s="636"/>
      <c r="MWN45" s="636"/>
      <c r="MWO45" s="636"/>
      <c r="MWP45" s="636"/>
      <c r="MWQ45" s="636"/>
      <c r="MWR45" s="636"/>
      <c r="MWS45" s="636"/>
      <c r="MWT45" s="636"/>
      <c r="MWU45" s="636"/>
      <c r="MWV45" s="636"/>
      <c r="MWW45" s="636"/>
      <c r="MWX45" s="636"/>
      <c r="MWY45" s="636"/>
      <c r="MWZ45" s="636"/>
      <c r="MXA45" s="636"/>
      <c r="MXB45" s="636"/>
      <c r="MXC45" s="636"/>
      <c r="MXD45" s="636"/>
      <c r="MXE45" s="636"/>
      <c r="MXF45" s="636"/>
      <c r="MXG45" s="636"/>
      <c r="MXH45" s="636"/>
      <c r="MXI45" s="636"/>
      <c r="MXJ45" s="636"/>
      <c r="MXK45" s="636"/>
      <c r="MXL45" s="636"/>
      <c r="MXM45" s="636"/>
      <c r="MXN45" s="636"/>
      <c r="MXO45" s="636"/>
      <c r="MXP45" s="636"/>
      <c r="MXQ45" s="636"/>
      <c r="MXR45" s="636"/>
      <c r="MXS45" s="636"/>
      <c r="MXT45" s="636"/>
      <c r="MXU45" s="636"/>
      <c r="MXV45" s="636"/>
      <c r="MXW45" s="636"/>
      <c r="MXX45" s="636"/>
      <c r="MXY45" s="636"/>
      <c r="MXZ45" s="636"/>
      <c r="MYA45" s="636"/>
      <c r="MYB45" s="636"/>
      <c r="MYC45" s="636"/>
      <c r="MYD45" s="636"/>
      <c r="MYE45" s="636"/>
      <c r="MYF45" s="636"/>
      <c r="MYG45" s="636"/>
      <c r="MYH45" s="636"/>
      <c r="MYI45" s="636"/>
      <c r="MYJ45" s="636"/>
      <c r="MYK45" s="636"/>
      <c r="MYL45" s="636"/>
      <c r="MYM45" s="636"/>
      <c r="MYN45" s="636"/>
      <c r="MYO45" s="636"/>
      <c r="MYP45" s="636"/>
      <c r="MYQ45" s="636"/>
      <c r="MYR45" s="636"/>
      <c r="MYS45" s="636"/>
      <c r="MYT45" s="636"/>
      <c r="MYU45" s="636"/>
      <c r="MYV45" s="636"/>
      <c r="MYW45" s="636"/>
      <c r="MYX45" s="636"/>
      <c r="MYY45" s="636"/>
      <c r="MYZ45" s="636"/>
      <c r="MZA45" s="636"/>
      <c r="MZB45" s="636"/>
      <c r="MZC45" s="636"/>
      <c r="MZD45" s="636"/>
      <c r="MZE45" s="636"/>
      <c r="MZF45" s="636"/>
      <c r="MZG45" s="636"/>
      <c r="MZH45" s="636"/>
      <c r="MZI45" s="636"/>
      <c r="MZJ45" s="636"/>
      <c r="MZK45" s="636"/>
      <c r="MZL45" s="636"/>
      <c r="MZM45" s="636"/>
      <c r="MZN45" s="636"/>
      <c r="MZO45" s="636"/>
      <c r="MZP45" s="636"/>
      <c r="MZQ45" s="636"/>
      <c r="MZR45" s="636"/>
      <c r="MZS45" s="636"/>
      <c r="MZT45" s="636"/>
      <c r="MZU45" s="636"/>
      <c r="MZV45" s="636"/>
      <c r="MZW45" s="636"/>
      <c r="MZX45" s="636"/>
      <c r="MZY45" s="636"/>
      <c r="MZZ45" s="636"/>
      <c r="NAA45" s="636"/>
      <c r="NAB45" s="636"/>
      <c r="NAC45" s="636"/>
      <c r="NAD45" s="636"/>
      <c r="NAE45" s="636"/>
      <c r="NAF45" s="636"/>
      <c r="NAG45" s="636"/>
      <c r="NAH45" s="636"/>
      <c r="NAI45" s="636"/>
      <c r="NAJ45" s="636"/>
      <c r="NAK45" s="636"/>
      <c r="NAL45" s="636"/>
      <c r="NAM45" s="636"/>
      <c r="NAN45" s="636"/>
      <c r="NAO45" s="636"/>
      <c r="NAP45" s="636"/>
      <c r="NAQ45" s="636"/>
      <c r="NAR45" s="636"/>
      <c r="NAS45" s="636"/>
      <c r="NAT45" s="636"/>
      <c r="NAU45" s="636"/>
      <c r="NAV45" s="636"/>
      <c r="NAW45" s="636"/>
      <c r="NAX45" s="636"/>
      <c r="NAY45" s="636"/>
      <c r="NAZ45" s="636"/>
      <c r="NBA45" s="636"/>
      <c r="NBB45" s="636"/>
      <c r="NBC45" s="636"/>
      <c r="NBD45" s="636"/>
      <c r="NBE45" s="636"/>
      <c r="NBF45" s="636"/>
      <c r="NBG45" s="636"/>
      <c r="NBH45" s="636"/>
      <c r="NBI45" s="636"/>
      <c r="NBJ45" s="636"/>
      <c r="NBK45" s="636"/>
      <c r="NBL45" s="636"/>
      <c r="NBM45" s="636"/>
      <c r="NBN45" s="636"/>
      <c r="NBO45" s="636"/>
      <c r="NBP45" s="636"/>
      <c r="NBQ45" s="636"/>
      <c r="NBR45" s="636"/>
      <c r="NBS45" s="636"/>
      <c r="NBT45" s="636"/>
      <c r="NBU45" s="636"/>
      <c r="NBV45" s="636"/>
      <c r="NBW45" s="636"/>
      <c r="NBX45" s="636"/>
      <c r="NBY45" s="636"/>
      <c r="NBZ45" s="636"/>
      <c r="NCA45" s="636"/>
      <c r="NCB45" s="636"/>
      <c r="NCC45" s="636"/>
      <c r="NCD45" s="636"/>
      <c r="NCE45" s="636"/>
      <c r="NCF45" s="636"/>
      <c r="NCG45" s="636"/>
      <c r="NCH45" s="636"/>
      <c r="NCI45" s="636"/>
      <c r="NCJ45" s="636"/>
      <c r="NCK45" s="636"/>
      <c r="NCL45" s="636"/>
      <c r="NCM45" s="636"/>
      <c r="NCN45" s="636"/>
      <c r="NCO45" s="636"/>
      <c r="NCP45" s="636"/>
      <c r="NCQ45" s="636"/>
      <c r="NCR45" s="636"/>
      <c r="NCS45" s="636"/>
      <c r="NCT45" s="636"/>
      <c r="NCU45" s="636"/>
      <c r="NCV45" s="636"/>
      <c r="NCW45" s="636"/>
      <c r="NCX45" s="636"/>
      <c r="NCY45" s="636"/>
      <c r="NCZ45" s="636"/>
      <c r="NDA45" s="636"/>
      <c r="NDB45" s="636"/>
      <c r="NDC45" s="636"/>
      <c r="NDD45" s="636"/>
      <c r="NDE45" s="636"/>
      <c r="NDF45" s="636"/>
      <c r="NDG45" s="636"/>
      <c r="NDH45" s="636"/>
      <c r="NDI45" s="636"/>
      <c r="NDJ45" s="636"/>
      <c r="NDK45" s="636"/>
      <c r="NDL45" s="636"/>
      <c r="NDM45" s="636"/>
      <c r="NDN45" s="636"/>
      <c r="NDO45" s="636"/>
      <c r="NDP45" s="636"/>
      <c r="NDQ45" s="636"/>
      <c r="NDR45" s="636"/>
      <c r="NDS45" s="636"/>
      <c r="NDT45" s="636"/>
      <c r="NDU45" s="636"/>
      <c r="NDV45" s="636"/>
      <c r="NDW45" s="636"/>
      <c r="NDX45" s="636"/>
      <c r="NDY45" s="636"/>
      <c r="NDZ45" s="636"/>
      <c r="NEA45" s="636"/>
      <c r="NEB45" s="636"/>
      <c r="NEC45" s="636"/>
      <c r="NED45" s="636"/>
      <c r="NEE45" s="636"/>
      <c r="NEF45" s="636"/>
      <c r="NEG45" s="636"/>
      <c r="NEH45" s="636"/>
      <c r="NEI45" s="636"/>
      <c r="NEJ45" s="636"/>
      <c r="NEK45" s="636"/>
      <c r="NEL45" s="636"/>
      <c r="NEM45" s="636"/>
      <c r="NEN45" s="636"/>
      <c r="NEO45" s="636"/>
      <c r="NEP45" s="636"/>
      <c r="NEQ45" s="636"/>
      <c r="NER45" s="636"/>
      <c r="NES45" s="636"/>
      <c r="NET45" s="636"/>
      <c r="NEU45" s="636"/>
      <c r="NEV45" s="636"/>
      <c r="NEW45" s="636"/>
      <c r="NEX45" s="636"/>
      <c r="NEY45" s="636"/>
      <c r="NEZ45" s="636"/>
      <c r="NFA45" s="636"/>
      <c r="NFB45" s="636"/>
      <c r="NFC45" s="636"/>
      <c r="NFD45" s="636"/>
      <c r="NFE45" s="636"/>
      <c r="NFF45" s="636"/>
      <c r="NFG45" s="636"/>
      <c r="NFH45" s="636"/>
      <c r="NFI45" s="636"/>
      <c r="NFJ45" s="636"/>
      <c r="NFK45" s="636"/>
      <c r="NFL45" s="636"/>
      <c r="NFM45" s="636"/>
      <c r="NFN45" s="636"/>
      <c r="NFO45" s="636"/>
      <c r="NFP45" s="636"/>
      <c r="NFQ45" s="636"/>
      <c r="NFR45" s="636"/>
      <c r="NFS45" s="636"/>
      <c r="NFT45" s="636"/>
      <c r="NFU45" s="636"/>
      <c r="NFV45" s="636"/>
      <c r="NFW45" s="636"/>
      <c r="NFX45" s="636"/>
      <c r="NFY45" s="636"/>
      <c r="NFZ45" s="636"/>
      <c r="NGA45" s="636"/>
      <c r="NGB45" s="636"/>
      <c r="NGC45" s="636"/>
      <c r="NGD45" s="636"/>
      <c r="NGE45" s="636"/>
      <c r="NGF45" s="636"/>
      <c r="NGG45" s="636"/>
      <c r="NGH45" s="636"/>
      <c r="NGI45" s="636"/>
      <c r="NGJ45" s="636"/>
      <c r="NGK45" s="636"/>
      <c r="NGL45" s="636"/>
      <c r="NGM45" s="636"/>
      <c r="NGN45" s="636"/>
      <c r="NGO45" s="636"/>
      <c r="NGP45" s="636"/>
      <c r="NGQ45" s="636"/>
      <c r="NGR45" s="636"/>
      <c r="NGS45" s="636"/>
      <c r="NGT45" s="636"/>
      <c r="NGU45" s="636"/>
      <c r="NGV45" s="636"/>
      <c r="NGW45" s="636"/>
      <c r="NGX45" s="636"/>
      <c r="NGY45" s="636"/>
      <c r="NGZ45" s="636"/>
      <c r="NHA45" s="636"/>
      <c r="NHB45" s="636"/>
      <c r="NHC45" s="636"/>
      <c r="NHD45" s="636"/>
      <c r="NHE45" s="636"/>
      <c r="NHF45" s="636"/>
      <c r="NHG45" s="636"/>
      <c r="NHH45" s="636"/>
      <c r="NHI45" s="636"/>
      <c r="NHJ45" s="636"/>
      <c r="NHK45" s="636"/>
      <c r="NHL45" s="636"/>
      <c r="NHM45" s="636"/>
      <c r="NHN45" s="636"/>
      <c r="NHO45" s="636"/>
      <c r="NHP45" s="636"/>
      <c r="NHQ45" s="636"/>
      <c r="NHR45" s="636"/>
      <c r="NHS45" s="636"/>
      <c r="NHT45" s="636"/>
      <c r="NHU45" s="636"/>
      <c r="NHV45" s="636"/>
      <c r="NHW45" s="636"/>
      <c r="NHX45" s="636"/>
      <c r="NHY45" s="636"/>
      <c r="NHZ45" s="636"/>
      <c r="NIA45" s="636"/>
      <c r="NIB45" s="636"/>
      <c r="NIC45" s="636"/>
      <c r="NID45" s="636"/>
      <c r="NIE45" s="636"/>
      <c r="NIF45" s="636"/>
      <c r="NIG45" s="636"/>
      <c r="NIH45" s="636"/>
      <c r="NII45" s="636"/>
      <c r="NIJ45" s="636"/>
      <c r="NIK45" s="636"/>
      <c r="NIL45" s="636"/>
      <c r="NIM45" s="636"/>
      <c r="NIN45" s="636"/>
      <c r="NIO45" s="636"/>
      <c r="NIP45" s="636"/>
      <c r="NIQ45" s="636"/>
      <c r="NIR45" s="636"/>
      <c r="NIS45" s="636"/>
      <c r="NIT45" s="636"/>
      <c r="NIU45" s="636"/>
      <c r="NIV45" s="636"/>
      <c r="NIW45" s="636"/>
      <c r="NIX45" s="636"/>
      <c r="NIY45" s="636"/>
      <c r="NIZ45" s="636"/>
      <c r="NJA45" s="636"/>
      <c r="NJB45" s="636"/>
      <c r="NJC45" s="636"/>
      <c r="NJD45" s="636"/>
      <c r="NJE45" s="636"/>
      <c r="NJF45" s="636"/>
      <c r="NJG45" s="636"/>
      <c r="NJH45" s="636"/>
      <c r="NJI45" s="636"/>
      <c r="NJJ45" s="636"/>
      <c r="NJK45" s="636"/>
      <c r="NJL45" s="636"/>
      <c r="NJM45" s="636"/>
      <c r="NJN45" s="636"/>
      <c r="NJO45" s="636"/>
      <c r="NJP45" s="636"/>
      <c r="NJQ45" s="636"/>
      <c r="NJR45" s="636"/>
      <c r="NJS45" s="636"/>
      <c r="NJT45" s="636"/>
      <c r="NJU45" s="636"/>
      <c r="NJV45" s="636"/>
      <c r="NJW45" s="636"/>
      <c r="NJX45" s="636"/>
      <c r="NJY45" s="636"/>
      <c r="NJZ45" s="636"/>
      <c r="NKA45" s="636"/>
      <c r="NKB45" s="636"/>
      <c r="NKC45" s="636"/>
      <c r="NKD45" s="636"/>
      <c r="NKE45" s="636"/>
      <c r="NKF45" s="636"/>
      <c r="NKG45" s="636"/>
      <c r="NKH45" s="636"/>
      <c r="NKI45" s="636"/>
      <c r="NKJ45" s="636"/>
      <c r="NKK45" s="636"/>
      <c r="NKL45" s="636"/>
      <c r="NKM45" s="636"/>
      <c r="NKN45" s="636"/>
      <c r="NKO45" s="636"/>
      <c r="NKP45" s="636"/>
      <c r="NKQ45" s="636"/>
      <c r="NKR45" s="636"/>
      <c r="NKS45" s="636"/>
      <c r="NKT45" s="636"/>
      <c r="NKU45" s="636"/>
      <c r="NKV45" s="636"/>
      <c r="NKW45" s="636"/>
      <c r="NKX45" s="636"/>
      <c r="NKY45" s="636"/>
      <c r="NKZ45" s="636"/>
      <c r="NLA45" s="636"/>
      <c r="NLB45" s="636"/>
      <c r="NLC45" s="636"/>
      <c r="NLD45" s="636"/>
      <c r="NLE45" s="636"/>
      <c r="NLF45" s="636"/>
      <c r="NLG45" s="636"/>
      <c r="NLH45" s="636"/>
      <c r="NLI45" s="636"/>
      <c r="NLJ45" s="636"/>
      <c r="NLK45" s="636"/>
      <c r="NLL45" s="636"/>
      <c r="NLM45" s="636"/>
      <c r="NLN45" s="636"/>
      <c r="NLO45" s="636"/>
      <c r="NLP45" s="636"/>
      <c r="NLQ45" s="636"/>
      <c r="NLR45" s="636"/>
      <c r="NLS45" s="636"/>
      <c r="NLT45" s="636"/>
      <c r="NLU45" s="636"/>
      <c r="NLV45" s="636"/>
      <c r="NLW45" s="636"/>
      <c r="NLX45" s="636"/>
      <c r="NLY45" s="636"/>
      <c r="NLZ45" s="636"/>
      <c r="NMA45" s="636"/>
      <c r="NMB45" s="636"/>
      <c r="NMC45" s="636"/>
      <c r="NMD45" s="636"/>
      <c r="NME45" s="636"/>
      <c r="NMF45" s="636"/>
      <c r="NMG45" s="636"/>
      <c r="NMH45" s="636"/>
      <c r="NMI45" s="636"/>
      <c r="NMJ45" s="636"/>
      <c r="NMK45" s="636"/>
      <c r="NML45" s="636"/>
      <c r="NMM45" s="636"/>
      <c r="NMN45" s="636"/>
      <c r="NMO45" s="636"/>
      <c r="NMP45" s="636"/>
      <c r="NMQ45" s="636"/>
      <c r="NMR45" s="636"/>
      <c r="NMS45" s="636"/>
      <c r="NMT45" s="636"/>
      <c r="NMU45" s="636"/>
      <c r="NMV45" s="636"/>
      <c r="NMW45" s="636"/>
      <c r="NMX45" s="636"/>
      <c r="NMY45" s="636"/>
      <c r="NMZ45" s="636"/>
      <c r="NNA45" s="636"/>
      <c r="NNB45" s="636"/>
      <c r="NNC45" s="636"/>
      <c r="NND45" s="636"/>
      <c r="NNE45" s="636"/>
      <c r="NNF45" s="636"/>
      <c r="NNG45" s="636"/>
      <c r="NNH45" s="636"/>
      <c r="NNI45" s="636"/>
      <c r="NNJ45" s="636"/>
      <c r="NNK45" s="636"/>
      <c r="NNL45" s="636"/>
      <c r="NNM45" s="636"/>
      <c r="NNN45" s="636"/>
      <c r="NNO45" s="636"/>
      <c r="NNP45" s="636"/>
      <c r="NNQ45" s="636"/>
      <c r="NNR45" s="636"/>
      <c r="NNS45" s="636"/>
      <c r="NNT45" s="636"/>
      <c r="NNU45" s="636"/>
      <c r="NNV45" s="636"/>
      <c r="NNW45" s="636"/>
      <c r="NNX45" s="636"/>
      <c r="NNY45" s="636"/>
      <c r="NNZ45" s="636"/>
      <c r="NOA45" s="636"/>
      <c r="NOB45" s="636"/>
      <c r="NOC45" s="636"/>
      <c r="NOD45" s="636"/>
      <c r="NOE45" s="636"/>
      <c r="NOF45" s="636"/>
      <c r="NOG45" s="636"/>
      <c r="NOH45" s="636"/>
      <c r="NOI45" s="636"/>
      <c r="NOJ45" s="636"/>
      <c r="NOK45" s="636"/>
      <c r="NOL45" s="636"/>
      <c r="NOM45" s="636"/>
      <c r="NON45" s="636"/>
      <c r="NOO45" s="636"/>
      <c r="NOP45" s="636"/>
      <c r="NOQ45" s="636"/>
      <c r="NOR45" s="636"/>
      <c r="NOS45" s="636"/>
      <c r="NOT45" s="636"/>
      <c r="NOU45" s="636"/>
      <c r="NOV45" s="636"/>
      <c r="NOW45" s="636"/>
      <c r="NOX45" s="636"/>
      <c r="NOY45" s="636"/>
      <c r="NOZ45" s="636"/>
      <c r="NPA45" s="636"/>
      <c r="NPB45" s="636"/>
      <c r="NPC45" s="636"/>
      <c r="NPD45" s="636"/>
      <c r="NPE45" s="636"/>
      <c r="NPF45" s="636"/>
      <c r="NPG45" s="636"/>
      <c r="NPH45" s="636"/>
      <c r="NPI45" s="636"/>
      <c r="NPJ45" s="636"/>
      <c r="NPK45" s="636"/>
      <c r="NPL45" s="636"/>
      <c r="NPM45" s="636"/>
      <c r="NPN45" s="636"/>
      <c r="NPO45" s="636"/>
      <c r="NPP45" s="636"/>
      <c r="NPQ45" s="636"/>
      <c r="NPR45" s="636"/>
      <c r="NPS45" s="636"/>
      <c r="NPT45" s="636"/>
      <c r="NPU45" s="636"/>
      <c r="NPV45" s="636"/>
      <c r="NPW45" s="636"/>
      <c r="NPX45" s="636"/>
      <c r="NPY45" s="636"/>
      <c r="NPZ45" s="636"/>
      <c r="NQA45" s="636"/>
      <c r="NQB45" s="636"/>
      <c r="NQC45" s="636"/>
      <c r="NQD45" s="636"/>
      <c r="NQE45" s="636"/>
      <c r="NQF45" s="636"/>
      <c r="NQG45" s="636"/>
      <c r="NQH45" s="636"/>
      <c r="NQI45" s="636"/>
      <c r="NQJ45" s="636"/>
      <c r="NQK45" s="636"/>
      <c r="NQL45" s="636"/>
      <c r="NQM45" s="636"/>
      <c r="NQN45" s="636"/>
      <c r="NQO45" s="636"/>
      <c r="NQP45" s="636"/>
      <c r="NQQ45" s="636"/>
      <c r="NQR45" s="636"/>
      <c r="NQS45" s="636"/>
      <c r="NQT45" s="636"/>
      <c r="NQU45" s="636"/>
      <c r="NQV45" s="636"/>
      <c r="NQW45" s="636"/>
      <c r="NQX45" s="636"/>
      <c r="NQY45" s="636"/>
      <c r="NQZ45" s="636"/>
      <c r="NRA45" s="636"/>
      <c r="NRB45" s="636"/>
      <c r="NRC45" s="636"/>
      <c r="NRD45" s="636"/>
      <c r="NRE45" s="636"/>
      <c r="NRF45" s="636"/>
      <c r="NRG45" s="636"/>
      <c r="NRH45" s="636"/>
      <c r="NRI45" s="636"/>
      <c r="NRJ45" s="636"/>
      <c r="NRK45" s="636"/>
      <c r="NRL45" s="636"/>
      <c r="NRM45" s="636"/>
      <c r="NRN45" s="636"/>
      <c r="NRO45" s="636"/>
      <c r="NRP45" s="636"/>
      <c r="NRQ45" s="636"/>
      <c r="NRR45" s="636"/>
      <c r="NRS45" s="636"/>
      <c r="NRT45" s="636"/>
      <c r="NRU45" s="636"/>
      <c r="NRV45" s="636"/>
      <c r="NRW45" s="636"/>
      <c r="NRX45" s="636"/>
      <c r="NRY45" s="636"/>
      <c r="NRZ45" s="636"/>
      <c r="NSA45" s="636"/>
      <c r="NSB45" s="636"/>
      <c r="NSC45" s="636"/>
      <c r="NSD45" s="636"/>
      <c r="NSE45" s="636"/>
      <c r="NSF45" s="636"/>
      <c r="NSG45" s="636"/>
      <c r="NSH45" s="636"/>
      <c r="NSI45" s="636"/>
      <c r="NSJ45" s="636"/>
      <c r="NSK45" s="636"/>
      <c r="NSL45" s="636"/>
      <c r="NSM45" s="636"/>
      <c r="NSN45" s="636"/>
      <c r="NSO45" s="636"/>
      <c r="NSP45" s="636"/>
      <c r="NSQ45" s="636"/>
      <c r="NSR45" s="636"/>
      <c r="NSS45" s="636"/>
      <c r="NST45" s="636"/>
      <c r="NSU45" s="636"/>
      <c r="NSV45" s="636"/>
      <c r="NSW45" s="636"/>
      <c r="NSX45" s="636"/>
      <c r="NSY45" s="636"/>
      <c r="NSZ45" s="636"/>
      <c r="NTA45" s="636"/>
      <c r="NTB45" s="636"/>
      <c r="NTC45" s="636"/>
      <c r="NTD45" s="636"/>
      <c r="NTE45" s="636"/>
      <c r="NTF45" s="636"/>
      <c r="NTG45" s="636"/>
      <c r="NTH45" s="636"/>
      <c r="NTI45" s="636"/>
      <c r="NTJ45" s="636"/>
      <c r="NTK45" s="636"/>
      <c r="NTL45" s="636"/>
      <c r="NTM45" s="636"/>
      <c r="NTN45" s="636"/>
      <c r="NTO45" s="636"/>
      <c r="NTP45" s="636"/>
      <c r="NTQ45" s="636"/>
      <c r="NTR45" s="636"/>
      <c r="NTS45" s="636"/>
      <c r="NTT45" s="636"/>
      <c r="NTU45" s="636"/>
      <c r="NTV45" s="636"/>
      <c r="NTW45" s="636"/>
      <c r="NTX45" s="636"/>
      <c r="NTY45" s="636"/>
      <c r="NTZ45" s="636"/>
      <c r="NUA45" s="636"/>
      <c r="NUB45" s="636"/>
      <c r="NUC45" s="636"/>
      <c r="NUD45" s="636"/>
      <c r="NUE45" s="636"/>
      <c r="NUF45" s="636"/>
      <c r="NUG45" s="636"/>
      <c r="NUH45" s="636"/>
      <c r="NUI45" s="636"/>
      <c r="NUJ45" s="636"/>
      <c r="NUK45" s="636"/>
      <c r="NUL45" s="636"/>
      <c r="NUM45" s="636"/>
      <c r="NUN45" s="636"/>
      <c r="NUO45" s="636"/>
      <c r="NUP45" s="636"/>
      <c r="NUQ45" s="636"/>
      <c r="NUR45" s="636"/>
      <c r="NUS45" s="636"/>
      <c r="NUT45" s="636"/>
      <c r="NUU45" s="636"/>
      <c r="NUV45" s="636"/>
      <c r="NUW45" s="636"/>
      <c r="NUX45" s="636"/>
      <c r="NUY45" s="636"/>
      <c r="NUZ45" s="636"/>
      <c r="NVA45" s="636"/>
      <c r="NVB45" s="636"/>
      <c r="NVC45" s="636"/>
      <c r="NVD45" s="636"/>
      <c r="NVE45" s="636"/>
      <c r="NVF45" s="636"/>
      <c r="NVG45" s="636"/>
      <c r="NVH45" s="636"/>
      <c r="NVI45" s="636"/>
      <c r="NVJ45" s="636"/>
      <c r="NVK45" s="636"/>
      <c r="NVL45" s="636"/>
      <c r="NVM45" s="636"/>
      <c r="NVN45" s="636"/>
      <c r="NVO45" s="636"/>
      <c r="NVP45" s="636"/>
      <c r="NVQ45" s="636"/>
      <c r="NVR45" s="636"/>
      <c r="NVS45" s="636"/>
      <c r="NVT45" s="636"/>
      <c r="NVU45" s="636"/>
      <c r="NVV45" s="636"/>
      <c r="NVW45" s="636"/>
      <c r="NVX45" s="636"/>
      <c r="NVY45" s="636"/>
      <c r="NVZ45" s="636"/>
      <c r="NWA45" s="636"/>
      <c r="NWB45" s="636"/>
      <c r="NWC45" s="636"/>
      <c r="NWD45" s="636"/>
      <c r="NWE45" s="636"/>
      <c r="NWF45" s="636"/>
      <c r="NWG45" s="636"/>
      <c r="NWH45" s="636"/>
      <c r="NWI45" s="636"/>
      <c r="NWJ45" s="636"/>
      <c r="NWK45" s="636"/>
      <c r="NWL45" s="636"/>
      <c r="NWM45" s="636"/>
      <c r="NWN45" s="636"/>
      <c r="NWO45" s="636"/>
      <c r="NWP45" s="636"/>
      <c r="NWQ45" s="636"/>
      <c r="NWR45" s="636"/>
      <c r="NWS45" s="636"/>
      <c r="NWT45" s="636"/>
      <c r="NWU45" s="636"/>
      <c r="NWV45" s="636"/>
      <c r="NWW45" s="636"/>
      <c r="NWX45" s="636"/>
      <c r="NWY45" s="636"/>
      <c r="NWZ45" s="636"/>
      <c r="NXA45" s="636"/>
      <c r="NXB45" s="636"/>
      <c r="NXC45" s="636"/>
      <c r="NXD45" s="636"/>
      <c r="NXE45" s="636"/>
      <c r="NXF45" s="636"/>
      <c r="NXG45" s="636"/>
      <c r="NXH45" s="636"/>
      <c r="NXI45" s="636"/>
      <c r="NXJ45" s="636"/>
      <c r="NXK45" s="636"/>
      <c r="NXL45" s="636"/>
      <c r="NXM45" s="636"/>
      <c r="NXN45" s="636"/>
      <c r="NXO45" s="636"/>
      <c r="NXP45" s="636"/>
      <c r="NXQ45" s="636"/>
      <c r="NXR45" s="636"/>
      <c r="NXS45" s="636"/>
      <c r="NXT45" s="636"/>
      <c r="NXU45" s="636"/>
      <c r="NXV45" s="636"/>
      <c r="NXW45" s="636"/>
      <c r="NXX45" s="636"/>
      <c r="NXY45" s="636"/>
      <c r="NXZ45" s="636"/>
      <c r="NYA45" s="636"/>
      <c r="NYB45" s="636"/>
      <c r="NYC45" s="636"/>
      <c r="NYD45" s="636"/>
      <c r="NYE45" s="636"/>
      <c r="NYF45" s="636"/>
      <c r="NYG45" s="636"/>
      <c r="NYH45" s="636"/>
      <c r="NYI45" s="636"/>
      <c r="NYJ45" s="636"/>
      <c r="NYK45" s="636"/>
      <c r="NYL45" s="636"/>
      <c r="NYM45" s="636"/>
      <c r="NYN45" s="636"/>
      <c r="NYO45" s="636"/>
      <c r="NYP45" s="636"/>
      <c r="NYQ45" s="636"/>
      <c r="NYR45" s="636"/>
      <c r="NYS45" s="636"/>
      <c r="NYT45" s="636"/>
      <c r="NYU45" s="636"/>
      <c r="NYV45" s="636"/>
      <c r="NYW45" s="636"/>
      <c r="NYX45" s="636"/>
      <c r="NYY45" s="636"/>
      <c r="NYZ45" s="636"/>
      <c r="NZA45" s="636"/>
      <c r="NZB45" s="636"/>
      <c r="NZC45" s="636"/>
      <c r="NZD45" s="636"/>
      <c r="NZE45" s="636"/>
      <c r="NZF45" s="636"/>
      <c r="NZG45" s="636"/>
      <c r="NZH45" s="636"/>
      <c r="NZI45" s="636"/>
      <c r="NZJ45" s="636"/>
      <c r="NZK45" s="636"/>
      <c r="NZL45" s="636"/>
      <c r="NZM45" s="636"/>
      <c r="NZN45" s="636"/>
      <c r="NZO45" s="636"/>
      <c r="NZP45" s="636"/>
      <c r="NZQ45" s="636"/>
      <c r="NZR45" s="636"/>
      <c r="NZS45" s="636"/>
      <c r="NZT45" s="636"/>
      <c r="NZU45" s="636"/>
      <c r="NZV45" s="636"/>
      <c r="NZW45" s="636"/>
      <c r="NZX45" s="636"/>
      <c r="NZY45" s="636"/>
      <c r="NZZ45" s="636"/>
      <c r="OAA45" s="636"/>
      <c r="OAB45" s="636"/>
      <c r="OAC45" s="636"/>
      <c r="OAD45" s="636"/>
      <c r="OAE45" s="636"/>
      <c r="OAF45" s="636"/>
      <c r="OAG45" s="636"/>
      <c r="OAH45" s="636"/>
      <c r="OAI45" s="636"/>
      <c r="OAJ45" s="636"/>
      <c r="OAK45" s="636"/>
      <c r="OAL45" s="636"/>
      <c r="OAM45" s="636"/>
      <c r="OAN45" s="636"/>
      <c r="OAO45" s="636"/>
      <c r="OAP45" s="636"/>
      <c r="OAQ45" s="636"/>
      <c r="OAR45" s="636"/>
      <c r="OAS45" s="636"/>
      <c r="OAT45" s="636"/>
      <c r="OAU45" s="636"/>
      <c r="OAV45" s="636"/>
      <c r="OAW45" s="636"/>
      <c r="OAX45" s="636"/>
      <c r="OAY45" s="636"/>
      <c r="OAZ45" s="636"/>
      <c r="OBA45" s="636"/>
      <c r="OBB45" s="636"/>
      <c r="OBC45" s="636"/>
      <c r="OBD45" s="636"/>
      <c r="OBE45" s="636"/>
      <c r="OBF45" s="636"/>
      <c r="OBG45" s="636"/>
      <c r="OBH45" s="636"/>
      <c r="OBI45" s="636"/>
      <c r="OBJ45" s="636"/>
      <c r="OBK45" s="636"/>
      <c r="OBL45" s="636"/>
      <c r="OBM45" s="636"/>
      <c r="OBN45" s="636"/>
      <c r="OBO45" s="636"/>
      <c r="OBP45" s="636"/>
      <c r="OBQ45" s="636"/>
      <c r="OBR45" s="636"/>
      <c r="OBS45" s="636"/>
      <c r="OBT45" s="636"/>
      <c r="OBU45" s="636"/>
      <c r="OBV45" s="636"/>
      <c r="OBW45" s="636"/>
      <c r="OBX45" s="636"/>
      <c r="OBY45" s="636"/>
      <c r="OBZ45" s="636"/>
      <c r="OCA45" s="636"/>
      <c r="OCB45" s="636"/>
      <c r="OCC45" s="636"/>
      <c r="OCD45" s="636"/>
      <c r="OCE45" s="636"/>
      <c r="OCF45" s="636"/>
      <c r="OCG45" s="636"/>
      <c r="OCH45" s="636"/>
      <c r="OCI45" s="636"/>
      <c r="OCJ45" s="636"/>
      <c r="OCK45" s="636"/>
      <c r="OCL45" s="636"/>
      <c r="OCM45" s="636"/>
      <c r="OCN45" s="636"/>
      <c r="OCO45" s="636"/>
      <c r="OCP45" s="636"/>
      <c r="OCQ45" s="636"/>
      <c r="OCR45" s="636"/>
      <c r="OCS45" s="636"/>
      <c r="OCT45" s="636"/>
      <c r="OCU45" s="636"/>
      <c r="OCV45" s="636"/>
      <c r="OCW45" s="636"/>
      <c r="OCX45" s="636"/>
      <c r="OCY45" s="636"/>
      <c r="OCZ45" s="636"/>
      <c r="ODA45" s="636"/>
      <c r="ODB45" s="636"/>
      <c r="ODC45" s="636"/>
      <c r="ODD45" s="636"/>
      <c r="ODE45" s="636"/>
      <c r="ODF45" s="636"/>
      <c r="ODG45" s="636"/>
      <c r="ODH45" s="636"/>
      <c r="ODI45" s="636"/>
      <c r="ODJ45" s="636"/>
      <c r="ODK45" s="636"/>
      <c r="ODL45" s="636"/>
      <c r="ODM45" s="636"/>
      <c r="ODN45" s="636"/>
      <c r="ODO45" s="636"/>
      <c r="ODP45" s="636"/>
      <c r="ODQ45" s="636"/>
      <c r="ODR45" s="636"/>
      <c r="ODS45" s="636"/>
      <c r="ODT45" s="636"/>
      <c r="ODU45" s="636"/>
      <c r="ODV45" s="636"/>
      <c r="ODW45" s="636"/>
      <c r="ODX45" s="636"/>
      <c r="ODY45" s="636"/>
      <c r="ODZ45" s="636"/>
      <c r="OEA45" s="636"/>
      <c r="OEB45" s="636"/>
      <c r="OEC45" s="636"/>
      <c r="OED45" s="636"/>
      <c r="OEE45" s="636"/>
      <c r="OEF45" s="636"/>
      <c r="OEG45" s="636"/>
      <c r="OEH45" s="636"/>
      <c r="OEI45" s="636"/>
      <c r="OEJ45" s="636"/>
      <c r="OEK45" s="636"/>
      <c r="OEL45" s="636"/>
      <c r="OEM45" s="636"/>
      <c r="OEN45" s="636"/>
      <c r="OEO45" s="636"/>
      <c r="OEP45" s="636"/>
      <c r="OEQ45" s="636"/>
      <c r="OER45" s="636"/>
      <c r="OES45" s="636"/>
      <c r="OET45" s="636"/>
      <c r="OEU45" s="636"/>
      <c r="OEV45" s="636"/>
      <c r="OEW45" s="636"/>
      <c r="OEX45" s="636"/>
      <c r="OEY45" s="636"/>
      <c r="OEZ45" s="636"/>
      <c r="OFA45" s="636"/>
      <c r="OFB45" s="636"/>
      <c r="OFC45" s="636"/>
      <c r="OFD45" s="636"/>
      <c r="OFE45" s="636"/>
      <c r="OFF45" s="636"/>
      <c r="OFG45" s="636"/>
      <c r="OFH45" s="636"/>
      <c r="OFI45" s="636"/>
      <c r="OFJ45" s="636"/>
      <c r="OFK45" s="636"/>
      <c r="OFL45" s="636"/>
      <c r="OFM45" s="636"/>
      <c r="OFN45" s="636"/>
      <c r="OFO45" s="636"/>
      <c r="OFP45" s="636"/>
      <c r="OFQ45" s="636"/>
      <c r="OFR45" s="636"/>
      <c r="OFS45" s="636"/>
      <c r="OFT45" s="636"/>
      <c r="OFU45" s="636"/>
      <c r="OFV45" s="636"/>
      <c r="OFW45" s="636"/>
      <c r="OFX45" s="636"/>
      <c r="OFY45" s="636"/>
      <c r="OFZ45" s="636"/>
      <c r="OGA45" s="636"/>
      <c r="OGB45" s="636"/>
      <c r="OGC45" s="636"/>
      <c r="OGD45" s="636"/>
      <c r="OGE45" s="636"/>
      <c r="OGF45" s="636"/>
      <c r="OGG45" s="636"/>
      <c r="OGH45" s="636"/>
      <c r="OGI45" s="636"/>
      <c r="OGJ45" s="636"/>
      <c r="OGK45" s="636"/>
      <c r="OGL45" s="636"/>
      <c r="OGM45" s="636"/>
      <c r="OGN45" s="636"/>
      <c r="OGO45" s="636"/>
      <c r="OGP45" s="636"/>
      <c r="OGQ45" s="636"/>
      <c r="OGR45" s="636"/>
      <c r="OGS45" s="636"/>
      <c r="OGT45" s="636"/>
      <c r="OGU45" s="636"/>
      <c r="OGV45" s="636"/>
      <c r="OGW45" s="636"/>
      <c r="OGX45" s="636"/>
      <c r="OGY45" s="636"/>
      <c r="OGZ45" s="636"/>
      <c r="OHA45" s="636"/>
      <c r="OHB45" s="636"/>
      <c r="OHC45" s="636"/>
      <c r="OHD45" s="636"/>
      <c r="OHE45" s="636"/>
      <c r="OHF45" s="636"/>
      <c r="OHG45" s="636"/>
      <c r="OHH45" s="636"/>
      <c r="OHI45" s="636"/>
      <c r="OHJ45" s="636"/>
      <c r="OHK45" s="636"/>
      <c r="OHL45" s="636"/>
      <c r="OHM45" s="636"/>
      <c r="OHN45" s="636"/>
      <c r="OHO45" s="636"/>
      <c r="OHP45" s="636"/>
      <c r="OHQ45" s="636"/>
      <c r="OHR45" s="636"/>
      <c r="OHS45" s="636"/>
      <c r="OHT45" s="636"/>
      <c r="OHU45" s="636"/>
      <c r="OHV45" s="636"/>
      <c r="OHW45" s="636"/>
      <c r="OHX45" s="636"/>
      <c r="OHY45" s="636"/>
      <c r="OHZ45" s="636"/>
      <c r="OIA45" s="636"/>
      <c r="OIB45" s="636"/>
      <c r="OIC45" s="636"/>
      <c r="OID45" s="636"/>
      <c r="OIE45" s="636"/>
      <c r="OIF45" s="636"/>
      <c r="OIG45" s="636"/>
      <c r="OIH45" s="636"/>
      <c r="OII45" s="636"/>
      <c r="OIJ45" s="636"/>
      <c r="OIK45" s="636"/>
      <c r="OIL45" s="636"/>
      <c r="OIM45" s="636"/>
      <c r="OIN45" s="636"/>
      <c r="OIO45" s="636"/>
      <c r="OIP45" s="636"/>
      <c r="OIQ45" s="636"/>
      <c r="OIR45" s="636"/>
      <c r="OIS45" s="636"/>
      <c r="OIT45" s="636"/>
      <c r="OIU45" s="636"/>
      <c r="OIV45" s="636"/>
      <c r="OIW45" s="636"/>
      <c r="OIX45" s="636"/>
      <c r="OIY45" s="636"/>
      <c r="OIZ45" s="636"/>
      <c r="OJA45" s="636"/>
      <c r="OJB45" s="636"/>
      <c r="OJC45" s="636"/>
      <c r="OJD45" s="636"/>
      <c r="OJE45" s="636"/>
      <c r="OJF45" s="636"/>
      <c r="OJG45" s="636"/>
      <c r="OJH45" s="636"/>
      <c r="OJI45" s="636"/>
      <c r="OJJ45" s="636"/>
      <c r="OJK45" s="636"/>
      <c r="OJL45" s="636"/>
      <c r="OJM45" s="636"/>
      <c r="OJN45" s="636"/>
      <c r="OJO45" s="636"/>
      <c r="OJP45" s="636"/>
      <c r="OJQ45" s="636"/>
      <c r="OJR45" s="636"/>
      <c r="OJS45" s="636"/>
      <c r="OJT45" s="636"/>
      <c r="OJU45" s="636"/>
      <c r="OJV45" s="636"/>
      <c r="OJW45" s="636"/>
      <c r="OJX45" s="636"/>
      <c r="OJY45" s="636"/>
      <c r="OJZ45" s="636"/>
      <c r="OKA45" s="636"/>
      <c r="OKB45" s="636"/>
      <c r="OKC45" s="636"/>
      <c r="OKD45" s="636"/>
      <c r="OKE45" s="636"/>
      <c r="OKF45" s="636"/>
      <c r="OKG45" s="636"/>
      <c r="OKH45" s="636"/>
      <c r="OKI45" s="636"/>
      <c r="OKJ45" s="636"/>
      <c r="OKK45" s="636"/>
      <c r="OKL45" s="636"/>
      <c r="OKM45" s="636"/>
      <c r="OKN45" s="636"/>
      <c r="OKO45" s="636"/>
      <c r="OKP45" s="636"/>
      <c r="OKQ45" s="636"/>
      <c r="OKR45" s="636"/>
      <c r="OKS45" s="636"/>
      <c r="OKT45" s="636"/>
      <c r="OKU45" s="636"/>
      <c r="OKV45" s="636"/>
      <c r="OKW45" s="636"/>
      <c r="OKX45" s="636"/>
      <c r="OKY45" s="636"/>
      <c r="OKZ45" s="636"/>
      <c r="OLA45" s="636"/>
      <c r="OLB45" s="636"/>
      <c r="OLC45" s="636"/>
      <c r="OLD45" s="636"/>
      <c r="OLE45" s="636"/>
      <c r="OLF45" s="636"/>
      <c r="OLG45" s="636"/>
      <c r="OLH45" s="636"/>
      <c r="OLI45" s="636"/>
      <c r="OLJ45" s="636"/>
      <c r="OLK45" s="636"/>
      <c r="OLL45" s="636"/>
      <c r="OLM45" s="636"/>
      <c r="OLN45" s="636"/>
      <c r="OLO45" s="636"/>
      <c r="OLP45" s="636"/>
      <c r="OLQ45" s="636"/>
      <c r="OLR45" s="636"/>
      <c r="OLS45" s="636"/>
      <c r="OLT45" s="636"/>
      <c r="OLU45" s="636"/>
      <c r="OLV45" s="636"/>
      <c r="OLW45" s="636"/>
      <c r="OLX45" s="636"/>
      <c r="OLY45" s="636"/>
      <c r="OLZ45" s="636"/>
      <c r="OMA45" s="636"/>
      <c r="OMB45" s="636"/>
      <c r="OMC45" s="636"/>
      <c r="OMD45" s="636"/>
      <c r="OME45" s="636"/>
      <c r="OMF45" s="636"/>
      <c r="OMG45" s="636"/>
      <c r="OMH45" s="636"/>
      <c r="OMI45" s="636"/>
      <c r="OMJ45" s="636"/>
      <c r="OMK45" s="636"/>
      <c r="OML45" s="636"/>
      <c r="OMM45" s="636"/>
      <c r="OMN45" s="636"/>
      <c r="OMO45" s="636"/>
      <c r="OMP45" s="636"/>
      <c r="OMQ45" s="636"/>
      <c r="OMR45" s="636"/>
      <c r="OMS45" s="636"/>
      <c r="OMT45" s="636"/>
      <c r="OMU45" s="636"/>
      <c r="OMV45" s="636"/>
      <c r="OMW45" s="636"/>
      <c r="OMX45" s="636"/>
      <c r="OMY45" s="636"/>
      <c r="OMZ45" s="636"/>
      <c r="ONA45" s="636"/>
      <c r="ONB45" s="636"/>
      <c r="ONC45" s="636"/>
      <c r="OND45" s="636"/>
      <c r="ONE45" s="636"/>
      <c r="ONF45" s="636"/>
      <c r="ONG45" s="636"/>
      <c r="ONH45" s="636"/>
      <c r="ONI45" s="636"/>
      <c r="ONJ45" s="636"/>
      <c r="ONK45" s="636"/>
      <c r="ONL45" s="636"/>
      <c r="ONM45" s="636"/>
      <c r="ONN45" s="636"/>
      <c r="ONO45" s="636"/>
      <c r="ONP45" s="636"/>
      <c r="ONQ45" s="636"/>
      <c r="ONR45" s="636"/>
      <c r="ONS45" s="636"/>
      <c r="ONT45" s="636"/>
      <c r="ONU45" s="636"/>
      <c r="ONV45" s="636"/>
      <c r="ONW45" s="636"/>
      <c r="ONX45" s="636"/>
      <c r="ONY45" s="636"/>
      <c r="ONZ45" s="636"/>
      <c r="OOA45" s="636"/>
      <c r="OOB45" s="636"/>
      <c r="OOC45" s="636"/>
      <c r="OOD45" s="636"/>
      <c r="OOE45" s="636"/>
      <c r="OOF45" s="636"/>
      <c r="OOG45" s="636"/>
      <c r="OOH45" s="636"/>
      <c r="OOI45" s="636"/>
      <c r="OOJ45" s="636"/>
      <c r="OOK45" s="636"/>
      <c r="OOL45" s="636"/>
      <c r="OOM45" s="636"/>
      <c r="OON45" s="636"/>
      <c r="OOO45" s="636"/>
      <c r="OOP45" s="636"/>
      <c r="OOQ45" s="636"/>
      <c r="OOR45" s="636"/>
      <c r="OOS45" s="636"/>
      <c r="OOT45" s="636"/>
      <c r="OOU45" s="636"/>
      <c r="OOV45" s="636"/>
      <c r="OOW45" s="636"/>
      <c r="OOX45" s="636"/>
      <c r="OOY45" s="636"/>
      <c r="OOZ45" s="636"/>
      <c r="OPA45" s="636"/>
      <c r="OPB45" s="636"/>
      <c r="OPC45" s="636"/>
      <c r="OPD45" s="636"/>
      <c r="OPE45" s="636"/>
      <c r="OPF45" s="636"/>
      <c r="OPG45" s="636"/>
      <c r="OPH45" s="636"/>
      <c r="OPI45" s="636"/>
      <c r="OPJ45" s="636"/>
      <c r="OPK45" s="636"/>
      <c r="OPL45" s="636"/>
      <c r="OPM45" s="636"/>
      <c r="OPN45" s="636"/>
      <c r="OPO45" s="636"/>
      <c r="OPP45" s="636"/>
      <c r="OPQ45" s="636"/>
      <c r="OPR45" s="636"/>
      <c r="OPS45" s="636"/>
      <c r="OPT45" s="636"/>
      <c r="OPU45" s="636"/>
      <c r="OPV45" s="636"/>
      <c r="OPW45" s="636"/>
      <c r="OPX45" s="636"/>
      <c r="OPY45" s="636"/>
      <c r="OPZ45" s="636"/>
      <c r="OQA45" s="636"/>
      <c r="OQB45" s="636"/>
      <c r="OQC45" s="636"/>
      <c r="OQD45" s="636"/>
      <c r="OQE45" s="636"/>
      <c r="OQF45" s="636"/>
      <c r="OQG45" s="636"/>
      <c r="OQH45" s="636"/>
      <c r="OQI45" s="636"/>
      <c r="OQJ45" s="636"/>
      <c r="OQK45" s="636"/>
      <c r="OQL45" s="636"/>
      <c r="OQM45" s="636"/>
      <c r="OQN45" s="636"/>
      <c r="OQO45" s="636"/>
      <c r="OQP45" s="636"/>
      <c r="OQQ45" s="636"/>
      <c r="OQR45" s="636"/>
      <c r="OQS45" s="636"/>
      <c r="OQT45" s="636"/>
      <c r="OQU45" s="636"/>
      <c r="OQV45" s="636"/>
      <c r="OQW45" s="636"/>
      <c r="OQX45" s="636"/>
      <c r="OQY45" s="636"/>
      <c r="OQZ45" s="636"/>
      <c r="ORA45" s="636"/>
      <c r="ORB45" s="636"/>
      <c r="ORC45" s="636"/>
      <c r="ORD45" s="636"/>
      <c r="ORE45" s="636"/>
      <c r="ORF45" s="636"/>
      <c r="ORG45" s="636"/>
      <c r="ORH45" s="636"/>
      <c r="ORI45" s="636"/>
      <c r="ORJ45" s="636"/>
      <c r="ORK45" s="636"/>
      <c r="ORL45" s="636"/>
      <c r="ORM45" s="636"/>
      <c r="ORN45" s="636"/>
      <c r="ORO45" s="636"/>
      <c r="ORP45" s="636"/>
      <c r="ORQ45" s="636"/>
      <c r="ORR45" s="636"/>
      <c r="ORS45" s="636"/>
      <c r="ORT45" s="636"/>
      <c r="ORU45" s="636"/>
      <c r="ORV45" s="636"/>
      <c r="ORW45" s="636"/>
      <c r="ORX45" s="636"/>
      <c r="ORY45" s="636"/>
      <c r="ORZ45" s="636"/>
      <c r="OSA45" s="636"/>
      <c r="OSB45" s="636"/>
      <c r="OSC45" s="636"/>
      <c r="OSD45" s="636"/>
      <c r="OSE45" s="636"/>
      <c r="OSF45" s="636"/>
      <c r="OSG45" s="636"/>
      <c r="OSH45" s="636"/>
      <c r="OSI45" s="636"/>
      <c r="OSJ45" s="636"/>
      <c r="OSK45" s="636"/>
      <c r="OSL45" s="636"/>
      <c r="OSM45" s="636"/>
      <c r="OSN45" s="636"/>
      <c r="OSO45" s="636"/>
      <c r="OSP45" s="636"/>
      <c r="OSQ45" s="636"/>
      <c r="OSR45" s="636"/>
      <c r="OSS45" s="636"/>
      <c r="OST45" s="636"/>
      <c r="OSU45" s="636"/>
      <c r="OSV45" s="636"/>
      <c r="OSW45" s="636"/>
      <c r="OSX45" s="636"/>
      <c r="OSY45" s="636"/>
      <c r="OSZ45" s="636"/>
      <c r="OTA45" s="636"/>
      <c r="OTB45" s="636"/>
      <c r="OTC45" s="636"/>
      <c r="OTD45" s="636"/>
      <c r="OTE45" s="636"/>
      <c r="OTF45" s="636"/>
      <c r="OTG45" s="636"/>
      <c r="OTH45" s="636"/>
      <c r="OTI45" s="636"/>
      <c r="OTJ45" s="636"/>
      <c r="OTK45" s="636"/>
      <c r="OTL45" s="636"/>
      <c r="OTM45" s="636"/>
      <c r="OTN45" s="636"/>
      <c r="OTO45" s="636"/>
      <c r="OTP45" s="636"/>
      <c r="OTQ45" s="636"/>
      <c r="OTR45" s="636"/>
      <c r="OTS45" s="636"/>
      <c r="OTT45" s="636"/>
      <c r="OTU45" s="636"/>
      <c r="OTV45" s="636"/>
      <c r="OTW45" s="636"/>
      <c r="OTX45" s="636"/>
      <c r="OTY45" s="636"/>
      <c r="OTZ45" s="636"/>
      <c r="OUA45" s="636"/>
      <c r="OUB45" s="636"/>
      <c r="OUC45" s="636"/>
      <c r="OUD45" s="636"/>
      <c r="OUE45" s="636"/>
      <c r="OUF45" s="636"/>
      <c r="OUG45" s="636"/>
      <c r="OUH45" s="636"/>
      <c r="OUI45" s="636"/>
      <c r="OUJ45" s="636"/>
      <c r="OUK45" s="636"/>
      <c r="OUL45" s="636"/>
      <c r="OUM45" s="636"/>
      <c r="OUN45" s="636"/>
      <c r="OUO45" s="636"/>
      <c r="OUP45" s="636"/>
      <c r="OUQ45" s="636"/>
      <c r="OUR45" s="636"/>
      <c r="OUS45" s="636"/>
      <c r="OUT45" s="636"/>
      <c r="OUU45" s="636"/>
      <c r="OUV45" s="636"/>
      <c r="OUW45" s="636"/>
      <c r="OUX45" s="636"/>
      <c r="OUY45" s="636"/>
      <c r="OUZ45" s="636"/>
      <c r="OVA45" s="636"/>
      <c r="OVB45" s="636"/>
      <c r="OVC45" s="636"/>
      <c r="OVD45" s="636"/>
      <c r="OVE45" s="636"/>
      <c r="OVF45" s="636"/>
      <c r="OVG45" s="636"/>
      <c r="OVH45" s="636"/>
      <c r="OVI45" s="636"/>
      <c r="OVJ45" s="636"/>
      <c r="OVK45" s="636"/>
      <c r="OVL45" s="636"/>
      <c r="OVM45" s="636"/>
      <c r="OVN45" s="636"/>
      <c r="OVO45" s="636"/>
      <c r="OVP45" s="636"/>
      <c r="OVQ45" s="636"/>
      <c r="OVR45" s="636"/>
      <c r="OVS45" s="636"/>
      <c r="OVT45" s="636"/>
      <c r="OVU45" s="636"/>
      <c r="OVV45" s="636"/>
      <c r="OVW45" s="636"/>
      <c r="OVX45" s="636"/>
      <c r="OVY45" s="636"/>
      <c r="OVZ45" s="636"/>
      <c r="OWA45" s="636"/>
      <c r="OWB45" s="636"/>
      <c r="OWC45" s="636"/>
      <c r="OWD45" s="636"/>
      <c r="OWE45" s="636"/>
      <c r="OWF45" s="636"/>
      <c r="OWG45" s="636"/>
      <c r="OWH45" s="636"/>
      <c r="OWI45" s="636"/>
      <c r="OWJ45" s="636"/>
      <c r="OWK45" s="636"/>
      <c r="OWL45" s="636"/>
      <c r="OWM45" s="636"/>
      <c r="OWN45" s="636"/>
      <c r="OWO45" s="636"/>
      <c r="OWP45" s="636"/>
      <c r="OWQ45" s="636"/>
      <c r="OWR45" s="636"/>
      <c r="OWS45" s="636"/>
      <c r="OWT45" s="636"/>
      <c r="OWU45" s="636"/>
      <c r="OWV45" s="636"/>
      <c r="OWW45" s="636"/>
      <c r="OWX45" s="636"/>
      <c r="OWY45" s="636"/>
      <c r="OWZ45" s="636"/>
      <c r="OXA45" s="636"/>
      <c r="OXB45" s="636"/>
      <c r="OXC45" s="636"/>
      <c r="OXD45" s="636"/>
      <c r="OXE45" s="636"/>
      <c r="OXF45" s="636"/>
      <c r="OXG45" s="636"/>
      <c r="OXH45" s="636"/>
      <c r="OXI45" s="636"/>
      <c r="OXJ45" s="636"/>
      <c r="OXK45" s="636"/>
      <c r="OXL45" s="636"/>
      <c r="OXM45" s="636"/>
      <c r="OXN45" s="636"/>
      <c r="OXO45" s="636"/>
      <c r="OXP45" s="636"/>
      <c r="OXQ45" s="636"/>
      <c r="OXR45" s="636"/>
      <c r="OXS45" s="636"/>
      <c r="OXT45" s="636"/>
      <c r="OXU45" s="636"/>
      <c r="OXV45" s="636"/>
      <c r="OXW45" s="636"/>
      <c r="OXX45" s="636"/>
      <c r="OXY45" s="636"/>
      <c r="OXZ45" s="636"/>
      <c r="OYA45" s="636"/>
      <c r="OYB45" s="636"/>
      <c r="OYC45" s="636"/>
      <c r="OYD45" s="636"/>
      <c r="OYE45" s="636"/>
      <c r="OYF45" s="636"/>
      <c r="OYG45" s="636"/>
      <c r="OYH45" s="636"/>
      <c r="OYI45" s="636"/>
      <c r="OYJ45" s="636"/>
      <c r="OYK45" s="636"/>
      <c r="OYL45" s="636"/>
      <c r="OYM45" s="636"/>
      <c r="OYN45" s="636"/>
      <c r="OYO45" s="636"/>
      <c r="OYP45" s="636"/>
      <c r="OYQ45" s="636"/>
      <c r="OYR45" s="636"/>
      <c r="OYS45" s="636"/>
      <c r="OYT45" s="636"/>
      <c r="OYU45" s="636"/>
      <c r="OYV45" s="636"/>
      <c r="OYW45" s="636"/>
      <c r="OYX45" s="636"/>
      <c r="OYY45" s="636"/>
      <c r="OYZ45" s="636"/>
      <c r="OZA45" s="636"/>
      <c r="OZB45" s="636"/>
      <c r="OZC45" s="636"/>
      <c r="OZD45" s="636"/>
      <c r="OZE45" s="636"/>
      <c r="OZF45" s="636"/>
      <c r="OZG45" s="636"/>
      <c r="OZH45" s="636"/>
      <c r="OZI45" s="636"/>
      <c r="OZJ45" s="636"/>
      <c r="OZK45" s="636"/>
      <c r="OZL45" s="636"/>
      <c r="OZM45" s="636"/>
      <c r="OZN45" s="636"/>
      <c r="OZO45" s="636"/>
      <c r="OZP45" s="636"/>
      <c r="OZQ45" s="636"/>
      <c r="OZR45" s="636"/>
      <c r="OZS45" s="636"/>
      <c r="OZT45" s="636"/>
      <c r="OZU45" s="636"/>
      <c r="OZV45" s="636"/>
      <c r="OZW45" s="636"/>
      <c r="OZX45" s="636"/>
      <c r="OZY45" s="636"/>
      <c r="OZZ45" s="636"/>
      <c r="PAA45" s="636"/>
      <c r="PAB45" s="636"/>
      <c r="PAC45" s="636"/>
      <c r="PAD45" s="636"/>
      <c r="PAE45" s="636"/>
      <c r="PAF45" s="636"/>
      <c r="PAG45" s="636"/>
      <c r="PAH45" s="636"/>
      <c r="PAI45" s="636"/>
      <c r="PAJ45" s="636"/>
      <c r="PAK45" s="636"/>
      <c r="PAL45" s="636"/>
      <c r="PAM45" s="636"/>
      <c r="PAN45" s="636"/>
      <c r="PAO45" s="636"/>
      <c r="PAP45" s="636"/>
      <c r="PAQ45" s="636"/>
      <c r="PAR45" s="636"/>
      <c r="PAS45" s="636"/>
      <c r="PAT45" s="636"/>
      <c r="PAU45" s="636"/>
      <c r="PAV45" s="636"/>
      <c r="PAW45" s="636"/>
      <c r="PAX45" s="636"/>
      <c r="PAY45" s="636"/>
      <c r="PAZ45" s="636"/>
      <c r="PBA45" s="636"/>
      <c r="PBB45" s="636"/>
      <c r="PBC45" s="636"/>
      <c r="PBD45" s="636"/>
      <c r="PBE45" s="636"/>
      <c r="PBF45" s="636"/>
      <c r="PBG45" s="636"/>
      <c r="PBH45" s="636"/>
      <c r="PBI45" s="636"/>
      <c r="PBJ45" s="636"/>
      <c r="PBK45" s="636"/>
      <c r="PBL45" s="636"/>
      <c r="PBM45" s="636"/>
      <c r="PBN45" s="636"/>
      <c r="PBO45" s="636"/>
      <c r="PBP45" s="636"/>
      <c r="PBQ45" s="636"/>
      <c r="PBR45" s="636"/>
      <c r="PBS45" s="636"/>
      <c r="PBT45" s="636"/>
      <c r="PBU45" s="636"/>
      <c r="PBV45" s="636"/>
      <c r="PBW45" s="636"/>
      <c r="PBX45" s="636"/>
      <c r="PBY45" s="636"/>
      <c r="PBZ45" s="636"/>
      <c r="PCA45" s="636"/>
      <c r="PCB45" s="636"/>
      <c r="PCC45" s="636"/>
      <c r="PCD45" s="636"/>
      <c r="PCE45" s="636"/>
      <c r="PCF45" s="636"/>
      <c r="PCG45" s="636"/>
      <c r="PCH45" s="636"/>
      <c r="PCI45" s="636"/>
      <c r="PCJ45" s="636"/>
      <c r="PCK45" s="636"/>
      <c r="PCL45" s="636"/>
      <c r="PCM45" s="636"/>
      <c r="PCN45" s="636"/>
      <c r="PCO45" s="636"/>
      <c r="PCP45" s="636"/>
      <c r="PCQ45" s="636"/>
      <c r="PCR45" s="636"/>
      <c r="PCS45" s="636"/>
      <c r="PCT45" s="636"/>
      <c r="PCU45" s="636"/>
      <c r="PCV45" s="636"/>
      <c r="PCW45" s="636"/>
      <c r="PCX45" s="636"/>
      <c r="PCY45" s="636"/>
      <c r="PCZ45" s="636"/>
      <c r="PDA45" s="636"/>
      <c r="PDB45" s="636"/>
      <c r="PDC45" s="636"/>
      <c r="PDD45" s="636"/>
      <c r="PDE45" s="636"/>
      <c r="PDF45" s="636"/>
      <c r="PDG45" s="636"/>
      <c r="PDH45" s="636"/>
      <c r="PDI45" s="636"/>
      <c r="PDJ45" s="636"/>
      <c r="PDK45" s="636"/>
      <c r="PDL45" s="636"/>
      <c r="PDM45" s="636"/>
      <c r="PDN45" s="636"/>
      <c r="PDO45" s="636"/>
      <c r="PDP45" s="636"/>
      <c r="PDQ45" s="636"/>
      <c r="PDR45" s="636"/>
      <c r="PDS45" s="636"/>
      <c r="PDT45" s="636"/>
      <c r="PDU45" s="636"/>
      <c r="PDV45" s="636"/>
      <c r="PDW45" s="636"/>
      <c r="PDX45" s="636"/>
      <c r="PDY45" s="636"/>
      <c r="PDZ45" s="636"/>
      <c r="PEA45" s="636"/>
      <c r="PEB45" s="636"/>
      <c r="PEC45" s="636"/>
      <c r="PED45" s="636"/>
      <c r="PEE45" s="636"/>
      <c r="PEF45" s="636"/>
      <c r="PEG45" s="636"/>
      <c r="PEH45" s="636"/>
      <c r="PEI45" s="636"/>
      <c r="PEJ45" s="636"/>
      <c r="PEK45" s="636"/>
      <c r="PEL45" s="636"/>
      <c r="PEM45" s="636"/>
      <c r="PEN45" s="636"/>
      <c r="PEO45" s="636"/>
      <c r="PEP45" s="636"/>
      <c r="PEQ45" s="636"/>
      <c r="PER45" s="636"/>
      <c r="PES45" s="636"/>
      <c r="PET45" s="636"/>
      <c r="PEU45" s="636"/>
      <c r="PEV45" s="636"/>
      <c r="PEW45" s="636"/>
      <c r="PEX45" s="636"/>
      <c r="PEY45" s="636"/>
      <c r="PEZ45" s="636"/>
      <c r="PFA45" s="636"/>
      <c r="PFB45" s="636"/>
      <c r="PFC45" s="636"/>
      <c r="PFD45" s="636"/>
      <c r="PFE45" s="636"/>
      <c r="PFF45" s="636"/>
      <c r="PFG45" s="636"/>
      <c r="PFH45" s="636"/>
      <c r="PFI45" s="636"/>
      <c r="PFJ45" s="636"/>
      <c r="PFK45" s="636"/>
      <c r="PFL45" s="636"/>
      <c r="PFM45" s="636"/>
      <c r="PFN45" s="636"/>
      <c r="PFO45" s="636"/>
      <c r="PFP45" s="636"/>
      <c r="PFQ45" s="636"/>
      <c r="PFR45" s="636"/>
      <c r="PFS45" s="636"/>
      <c r="PFT45" s="636"/>
      <c r="PFU45" s="636"/>
      <c r="PFV45" s="636"/>
      <c r="PFW45" s="636"/>
      <c r="PFX45" s="636"/>
      <c r="PFY45" s="636"/>
      <c r="PFZ45" s="636"/>
      <c r="PGA45" s="636"/>
      <c r="PGB45" s="636"/>
      <c r="PGC45" s="636"/>
      <c r="PGD45" s="636"/>
      <c r="PGE45" s="636"/>
      <c r="PGF45" s="636"/>
      <c r="PGG45" s="636"/>
      <c r="PGH45" s="636"/>
      <c r="PGI45" s="636"/>
      <c r="PGJ45" s="636"/>
      <c r="PGK45" s="636"/>
      <c r="PGL45" s="636"/>
      <c r="PGM45" s="636"/>
      <c r="PGN45" s="636"/>
      <c r="PGO45" s="636"/>
      <c r="PGP45" s="636"/>
      <c r="PGQ45" s="636"/>
      <c r="PGR45" s="636"/>
      <c r="PGS45" s="636"/>
      <c r="PGT45" s="636"/>
      <c r="PGU45" s="636"/>
      <c r="PGV45" s="636"/>
      <c r="PGW45" s="636"/>
      <c r="PGX45" s="636"/>
      <c r="PGY45" s="636"/>
      <c r="PGZ45" s="636"/>
      <c r="PHA45" s="636"/>
      <c r="PHB45" s="636"/>
      <c r="PHC45" s="636"/>
      <c r="PHD45" s="636"/>
      <c r="PHE45" s="636"/>
      <c r="PHF45" s="636"/>
      <c r="PHG45" s="636"/>
      <c r="PHH45" s="636"/>
      <c r="PHI45" s="636"/>
      <c r="PHJ45" s="636"/>
      <c r="PHK45" s="636"/>
      <c r="PHL45" s="636"/>
      <c r="PHM45" s="636"/>
      <c r="PHN45" s="636"/>
      <c r="PHO45" s="636"/>
      <c r="PHP45" s="636"/>
      <c r="PHQ45" s="636"/>
      <c r="PHR45" s="636"/>
      <c r="PHS45" s="636"/>
      <c r="PHT45" s="636"/>
      <c r="PHU45" s="636"/>
      <c r="PHV45" s="636"/>
      <c r="PHW45" s="636"/>
      <c r="PHX45" s="636"/>
      <c r="PHY45" s="636"/>
      <c r="PHZ45" s="636"/>
      <c r="PIA45" s="636"/>
      <c r="PIB45" s="636"/>
      <c r="PIC45" s="636"/>
      <c r="PID45" s="636"/>
      <c r="PIE45" s="636"/>
      <c r="PIF45" s="636"/>
      <c r="PIG45" s="636"/>
      <c r="PIH45" s="636"/>
      <c r="PII45" s="636"/>
      <c r="PIJ45" s="636"/>
      <c r="PIK45" s="636"/>
      <c r="PIL45" s="636"/>
      <c r="PIM45" s="636"/>
      <c r="PIN45" s="636"/>
      <c r="PIO45" s="636"/>
      <c r="PIP45" s="636"/>
      <c r="PIQ45" s="636"/>
      <c r="PIR45" s="636"/>
      <c r="PIS45" s="636"/>
      <c r="PIT45" s="636"/>
      <c r="PIU45" s="636"/>
      <c r="PIV45" s="636"/>
      <c r="PIW45" s="636"/>
      <c r="PIX45" s="636"/>
      <c r="PIY45" s="636"/>
      <c r="PIZ45" s="636"/>
      <c r="PJA45" s="636"/>
      <c r="PJB45" s="636"/>
      <c r="PJC45" s="636"/>
      <c r="PJD45" s="636"/>
      <c r="PJE45" s="636"/>
      <c r="PJF45" s="636"/>
      <c r="PJG45" s="636"/>
      <c r="PJH45" s="636"/>
      <c r="PJI45" s="636"/>
      <c r="PJJ45" s="636"/>
      <c r="PJK45" s="636"/>
      <c r="PJL45" s="636"/>
      <c r="PJM45" s="636"/>
      <c r="PJN45" s="636"/>
      <c r="PJO45" s="636"/>
      <c r="PJP45" s="636"/>
      <c r="PJQ45" s="636"/>
      <c r="PJR45" s="636"/>
      <c r="PJS45" s="636"/>
      <c r="PJT45" s="636"/>
      <c r="PJU45" s="636"/>
      <c r="PJV45" s="636"/>
      <c r="PJW45" s="636"/>
      <c r="PJX45" s="636"/>
      <c r="PJY45" s="636"/>
      <c r="PJZ45" s="636"/>
      <c r="PKA45" s="636"/>
      <c r="PKB45" s="636"/>
      <c r="PKC45" s="636"/>
      <c r="PKD45" s="636"/>
      <c r="PKE45" s="636"/>
      <c r="PKF45" s="636"/>
      <c r="PKG45" s="636"/>
      <c r="PKH45" s="636"/>
      <c r="PKI45" s="636"/>
      <c r="PKJ45" s="636"/>
      <c r="PKK45" s="636"/>
      <c r="PKL45" s="636"/>
      <c r="PKM45" s="636"/>
      <c r="PKN45" s="636"/>
      <c r="PKO45" s="636"/>
      <c r="PKP45" s="636"/>
      <c r="PKQ45" s="636"/>
      <c r="PKR45" s="636"/>
      <c r="PKS45" s="636"/>
      <c r="PKT45" s="636"/>
      <c r="PKU45" s="636"/>
      <c r="PKV45" s="636"/>
      <c r="PKW45" s="636"/>
      <c r="PKX45" s="636"/>
      <c r="PKY45" s="636"/>
      <c r="PKZ45" s="636"/>
      <c r="PLA45" s="636"/>
      <c r="PLB45" s="636"/>
      <c r="PLC45" s="636"/>
      <c r="PLD45" s="636"/>
      <c r="PLE45" s="636"/>
      <c r="PLF45" s="636"/>
      <c r="PLG45" s="636"/>
      <c r="PLH45" s="636"/>
      <c r="PLI45" s="636"/>
      <c r="PLJ45" s="636"/>
      <c r="PLK45" s="636"/>
      <c r="PLL45" s="636"/>
      <c r="PLM45" s="636"/>
      <c r="PLN45" s="636"/>
      <c r="PLO45" s="636"/>
      <c r="PLP45" s="636"/>
      <c r="PLQ45" s="636"/>
      <c r="PLR45" s="636"/>
      <c r="PLS45" s="636"/>
      <c r="PLT45" s="636"/>
      <c r="PLU45" s="636"/>
      <c r="PLV45" s="636"/>
      <c r="PLW45" s="636"/>
      <c r="PLX45" s="636"/>
      <c r="PLY45" s="636"/>
      <c r="PLZ45" s="636"/>
      <c r="PMA45" s="636"/>
      <c r="PMB45" s="636"/>
      <c r="PMC45" s="636"/>
      <c r="PMD45" s="636"/>
      <c r="PME45" s="636"/>
      <c r="PMF45" s="636"/>
      <c r="PMG45" s="636"/>
      <c r="PMH45" s="636"/>
      <c r="PMI45" s="636"/>
      <c r="PMJ45" s="636"/>
      <c r="PMK45" s="636"/>
      <c r="PML45" s="636"/>
      <c r="PMM45" s="636"/>
      <c r="PMN45" s="636"/>
      <c r="PMO45" s="636"/>
      <c r="PMP45" s="636"/>
      <c r="PMQ45" s="636"/>
      <c r="PMR45" s="636"/>
      <c r="PMS45" s="636"/>
      <c r="PMT45" s="636"/>
      <c r="PMU45" s="636"/>
      <c r="PMV45" s="636"/>
      <c r="PMW45" s="636"/>
      <c r="PMX45" s="636"/>
      <c r="PMY45" s="636"/>
      <c r="PMZ45" s="636"/>
      <c r="PNA45" s="636"/>
      <c r="PNB45" s="636"/>
      <c r="PNC45" s="636"/>
      <c r="PND45" s="636"/>
      <c r="PNE45" s="636"/>
      <c r="PNF45" s="636"/>
      <c r="PNG45" s="636"/>
      <c r="PNH45" s="636"/>
      <c r="PNI45" s="636"/>
      <c r="PNJ45" s="636"/>
      <c r="PNK45" s="636"/>
      <c r="PNL45" s="636"/>
      <c r="PNM45" s="636"/>
      <c r="PNN45" s="636"/>
      <c r="PNO45" s="636"/>
      <c r="PNP45" s="636"/>
      <c r="PNQ45" s="636"/>
      <c r="PNR45" s="636"/>
      <c r="PNS45" s="636"/>
      <c r="PNT45" s="636"/>
      <c r="PNU45" s="636"/>
      <c r="PNV45" s="636"/>
      <c r="PNW45" s="636"/>
      <c r="PNX45" s="636"/>
      <c r="PNY45" s="636"/>
      <c r="PNZ45" s="636"/>
      <c r="POA45" s="636"/>
      <c r="POB45" s="636"/>
      <c r="POC45" s="636"/>
      <c r="POD45" s="636"/>
      <c r="POE45" s="636"/>
      <c r="POF45" s="636"/>
      <c r="POG45" s="636"/>
      <c r="POH45" s="636"/>
      <c r="POI45" s="636"/>
      <c r="POJ45" s="636"/>
      <c r="POK45" s="636"/>
      <c r="POL45" s="636"/>
      <c r="POM45" s="636"/>
      <c r="PON45" s="636"/>
      <c r="POO45" s="636"/>
      <c r="POP45" s="636"/>
      <c r="POQ45" s="636"/>
      <c r="POR45" s="636"/>
      <c r="POS45" s="636"/>
      <c r="POT45" s="636"/>
      <c r="POU45" s="636"/>
      <c r="POV45" s="636"/>
      <c r="POW45" s="636"/>
      <c r="POX45" s="636"/>
      <c r="POY45" s="636"/>
      <c r="POZ45" s="636"/>
      <c r="PPA45" s="636"/>
      <c r="PPB45" s="636"/>
      <c r="PPC45" s="636"/>
      <c r="PPD45" s="636"/>
      <c r="PPE45" s="636"/>
      <c r="PPF45" s="636"/>
      <c r="PPG45" s="636"/>
      <c r="PPH45" s="636"/>
      <c r="PPI45" s="636"/>
      <c r="PPJ45" s="636"/>
      <c r="PPK45" s="636"/>
      <c r="PPL45" s="636"/>
      <c r="PPM45" s="636"/>
      <c r="PPN45" s="636"/>
      <c r="PPO45" s="636"/>
      <c r="PPP45" s="636"/>
      <c r="PPQ45" s="636"/>
      <c r="PPR45" s="636"/>
      <c r="PPS45" s="636"/>
      <c r="PPT45" s="636"/>
      <c r="PPU45" s="636"/>
      <c r="PPV45" s="636"/>
      <c r="PPW45" s="636"/>
      <c r="PPX45" s="636"/>
      <c r="PPY45" s="636"/>
      <c r="PPZ45" s="636"/>
      <c r="PQA45" s="636"/>
      <c r="PQB45" s="636"/>
      <c r="PQC45" s="636"/>
      <c r="PQD45" s="636"/>
      <c r="PQE45" s="636"/>
      <c r="PQF45" s="636"/>
      <c r="PQG45" s="636"/>
      <c r="PQH45" s="636"/>
      <c r="PQI45" s="636"/>
      <c r="PQJ45" s="636"/>
      <c r="PQK45" s="636"/>
      <c r="PQL45" s="636"/>
      <c r="PQM45" s="636"/>
      <c r="PQN45" s="636"/>
      <c r="PQO45" s="636"/>
      <c r="PQP45" s="636"/>
      <c r="PQQ45" s="636"/>
      <c r="PQR45" s="636"/>
      <c r="PQS45" s="636"/>
      <c r="PQT45" s="636"/>
      <c r="PQU45" s="636"/>
      <c r="PQV45" s="636"/>
      <c r="PQW45" s="636"/>
      <c r="PQX45" s="636"/>
      <c r="PQY45" s="636"/>
      <c r="PQZ45" s="636"/>
      <c r="PRA45" s="636"/>
      <c r="PRB45" s="636"/>
      <c r="PRC45" s="636"/>
      <c r="PRD45" s="636"/>
      <c r="PRE45" s="636"/>
      <c r="PRF45" s="636"/>
      <c r="PRG45" s="636"/>
      <c r="PRH45" s="636"/>
      <c r="PRI45" s="636"/>
      <c r="PRJ45" s="636"/>
      <c r="PRK45" s="636"/>
      <c r="PRL45" s="636"/>
      <c r="PRM45" s="636"/>
      <c r="PRN45" s="636"/>
      <c r="PRO45" s="636"/>
      <c r="PRP45" s="636"/>
      <c r="PRQ45" s="636"/>
      <c r="PRR45" s="636"/>
      <c r="PRS45" s="636"/>
      <c r="PRT45" s="636"/>
      <c r="PRU45" s="636"/>
      <c r="PRV45" s="636"/>
      <c r="PRW45" s="636"/>
      <c r="PRX45" s="636"/>
      <c r="PRY45" s="636"/>
      <c r="PRZ45" s="636"/>
      <c r="PSA45" s="636"/>
      <c r="PSB45" s="636"/>
      <c r="PSC45" s="636"/>
      <c r="PSD45" s="636"/>
      <c r="PSE45" s="636"/>
      <c r="PSF45" s="636"/>
      <c r="PSG45" s="636"/>
      <c r="PSH45" s="636"/>
      <c r="PSI45" s="636"/>
      <c r="PSJ45" s="636"/>
      <c r="PSK45" s="636"/>
      <c r="PSL45" s="636"/>
      <c r="PSM45" s="636"/>
      <c r="PSN45" s="636"/>
      <c r="PSO45" s="636"/>
      <c r="PSP45" s="636"/>
      <c r="PSQ45" s="636"/>
      <c r="PSR45" s="636"/>
      <c r="PSS45" s="636"/>
      <c r="PST45" s="636"/>
      <c r="PSU45" s="636"/>
      <c r="PSV45" s="636"/>
      <c r="PSW45" s="636"/>
      <c r="PSX45" s="636"/>
      <c r="PSY45" s="636"/>
      <c r="PSZ45" s="636"/>
      <c r="PTA45" s="636"/>
      <c r="PTB45" s="636"/>
      <c r="PTC45" s="636"/>
      <c r="PTD45" s="636"/>
      <c r="PTE45" s="636"/>
      <c r="PTF45" s="636"/>
      <c r="PTG45" s="636"/>
      <c r="PTH45" s="636"/>
      <c r="PTI45" s="636"/>
      <c r="PTJ45" s="636"/>
      <c r="PTK45" s="636"/>
      <c r="PTL45" s="636"/>
      <c r="PTM45" s="636"/>
      <c r="PTN45" s="636"/>
      <c r="PTO45" s="636"/>
      <c r="PTP45" s="636"/>
      <c r="PTQ45" s="636"/>
      <c r="PTR45" s="636"/>
      <c r="PTS45" s="636"/>
      <c r="PTT45" s="636"/>
      <c r="PTU45" s="636"/>
      <c r="PTV45" s="636"/>
      <c r="PTW45" s="636"/>
      <c r="PTX45" s="636"/>
      <c r="PTY45" s="636"/>
      <c r="PTZ45" s="636"/>
      <c r="PUA45" s="636"/>
      <c r="PUB45" s="636"/>
      <c r="PUC45" s="636"/>
      <c r="PUD45" s="636"/>
      <c r="PUE45" s="636"/>
      <c r="PUF45" s="636"/>
      <c r="PUG45" s="636"/>
      <c r="PUH45" s="636"/>
      <c r="PUI45" s="636"/>
      <c r="PUJ45" s="636"/>
      <c r="PUK45" s="636"/>
      <c r="PUL45" s="636"/>
      <c r="PUM45" s="636"/>
      <c r="PUN45" s="636"/>
      <c r="PUO45" s="636"/>
      <c r="PUP45" s="636"/>
      <c r="PUQ45" s="636"/>
      <c r="PUR45" s="636"/>
      <c r="PUS45" s="636"/>
      <c r="PUT45" s="636"/>
      <c r="PUU45" s="636"/>
      <c r="PUV45" s="636"/>
      <c r="PUW45" s="636"/>
      <c r="PUX45" s="636"/>
      <c r="PUY45" s="636"/>
      <c r="PUZ45" s="636"/>
      <c r="PVA45" s="636"/>
      <c r="PVB45" s="636"/>
      <c r="PVC45" s="636"/>
      <c r="PVD45" s="636"/>
      <c r="PVE45" s="636"/>
      <c r="PVF45" s="636"/>
      <c r="PVG45" s="636"/>
      <c r="PVH45" s="636"/>
      <c r="PVI45" s="636"/>
      <c r="PVJ45" s="636"/>
      <c r="PVK45" s="636"/>
      <c r="PVL45" s="636"/>
      <c r="PVM45" s="636"/>
      <c r="PVN45" s="636"/>
      <c r="PVO45" s="636"/>
      <c r="PVP45" s="636"/>
      <c r="PVQ45" s="636"/>
      <c r="PVR45" s="636"/>
      <c r="PVS45" s="636"/>
      <c r="PVT45" s="636"/>
      <c r="PVU45" s="636"/>
      <c r="PVV45" s="636"/>
      <c r="PVW45" s="636"/>
      <c r="PVX45" s="636"/>
      <c r="PVY45" s="636"/>
      <c r="PVZ45" s="636"/>
      <c r="PWA45" s="636"/>
      <c r="PWB45" s="636"/>
      <c r="PWC45" s="636"/>
      <c r="PWD45" s="636"/>
      <c r="PWE45" s="636"/>
      <c r="PWF45" s="636"/>
      <c r="PWG45" s="636"/>
      <c r="PWH45" s="636"/>
      <c r="PWI45" s="636"/>
      <c r="PWJ45" s="636"/>
      <c r="PWK45" s="636"/>
      <c r="PWL45" s="636"/>
      <c r="PWM45" s="636"/>
      <c r="PWN45" s="636"/>
      <c r="PWO45" s="636"/>
      <c r="PWP45" s="636"/>
      <c r="PWQ45" s="636"/>
      <c r="PWR45" s="636"/>
      <c r="PWS45" s="636"/>
      <c r="PWT45" s="636"/>
      <c r="PWU45" s="636"/>
      <c r="PWV45" s="636"/>
      <c r="PWW45" s="636"/>
      <c r="PWX45" s="636"/>
      <c r="PWY45" s="636"/>
      <c r="PWZ45" s="636"/>
      <c r="PXA45" s="636"/>
      <c r="PXB45" s="636"/>
      <c r="PXC45" s="636"/>
      <c r="PXD45" s="636"/>
      <c r="PXE45" s="636"/>
      <c r="PXF45" s="636"/>
      <c r="PXG45" s="636"/>
      <c r="PXH45" s="636"/>
      <c r="PXI45" s="636"/>
      <c r="PXJ45" s="636"/>
      <c r="PXK45" s="636"/>
      <c r="PXL45" s="636"/>
      <c r="PXM45" s="636"/>
      <c r="PXN45" s="636"/>
      <c r="PXO45" s="636"/>
      <c r="PXP45" s="636"/>
      <c r="PXQ45" s="636"/>
      <c r="PXR45" s="636"/>
      <c r="PXS45" s="636"/>
      <c r="PXT45" s="636"/>
      <c r="PXU45" s="636"/>
      <c r="PXV45" s="636"/>
      <c r="PXW45" s="636"/>
      <c r="PXX45" s="636"/>
      <c r="PXY45" s="636"/>
      <c r="PXZ45" s="636"/>
      <c r="PYA45" s="636"/>
      <c r="PYB45" s="636"/>
      <c r="PYC45" s="636"/>
      <c r="PYD45" s="636"/>
      <c r="PYE45" s="636"/>
      <c r="PYF45" s="636"/>
      <c r="PYG45" s="636"/>
      <c r="PYH45" s="636"/>
      <c r="PYI45" s="636"/>
      <c r="PYJ45" s="636"/>
      <c r="PYK45" s="636"/>
      <c r="PYL45" s="636"/>
      <c r="PYM45" s="636"/>
      <c r="PYN45" s="636"/>
      <c r="PYO45" s="636"/>
      <c r="PYP45" s="636"/>
      <c r="PYQ45" s="636"/>
      <c r="PYR45" s="636"/>
      <c r="PYS45" s="636"/>
      <c r="PYT45" s="636"/>
      <c r="PYU45" s="636"/>
      <c r="PYV45" s="636"/>
      <c r="PYW45" s="636"/>
      <c r="PYX45" s="636"/>
      <c r="PYY45" s="636"/>
      <c r="PYZ45" s="636"/>
      <c r="PZA45" s="636"/>
      <c r="PZB45" s="636"/>
      <c r="PZC45" s="636"/>
      <c r="PZD45" s="636"/>
      <c r="PZE45" s="636"/>
      <c r="PZF45" s="636"/>
      <c r="PZG45" s="636"/>
      <c r="PZH45" s="636"/>
      <c r="PZI45" s="636"/>
      <c r="PZJ45" s="636"/>
      <c r="PZK45" s="636"/>
      <c r="PZL45" s="636"/>
      <c r="PZM45" s="636"/>
      <c r="PZN45" s="636"/>
      <c r="PZO45" s="636"/>
      <c r="PZP45" s="636"/>
      <c r="PZQ45" s="636"/>
      <c r="PZR45" s="636"/>
      <c r="PZS45" s="636"/>
      <c r="PZT45" s="636"/>
      <c r="PZU45" s="636"/>
      <c r="PZV45" s="636"/>
      <c r="PZW45" s="636"/>
      <c r="PZX45" s="636"/>
      <c r="PZY45" s="636"/>
      <c r="PZZ45" s="636"/>
      <c r="QAA45" s="636"/>
      <c r="QAB45" s="636"/>
      <c r="QAC45" s="636"/>
      <c r="QAD45" s="636"/>
      <c r="QAE45" s="636"/>
      <c r="QAF45" s="636"/>
      <c r="QAG45" s="636"/>
      <c r="QAH45" s="636"/>
      <c r="QAI45" s="636"/>
      <c r="QAJ45" s="636"/>
      <c r="QAK45" s="636"/>
      <c r="QAL45" s="636"/>
      <c r="QAM45" s="636"/>
      <c r="QAN45" s="636"/>
      <c r="QAO45" s="636"/>
      <c r="QAP45" s="636"/>
      <c r="QAQ45" s="636"/>
      <c r="QAR45" s="636"/>
      <c r="QAS45" s="636"/>
      <c r="QAT45" s="636"/>
      <c r="QAU45" s="636"/>
      <c r="QAV45" s="636"/>
      <c r="QAW45" s="636"/>
      <c r="QAX45" s="636"/>
      <c r="QAY45" s="636"/>
      <c r="QAZ45" s="636"/>
      <c r="QBA45" s="636"/>
      <c r="QBB45" s="636"/>
      <c r="QBC45" s="636"/>
      <c r="QBD45" s="636"/>
      <c r="QBE45" s="636"/>
      <c r="QBF45" s="636"/>
      <c r="QBG45" s="636"/>
      <c r="QBH45" s="636"/>
      <c r="QBI45" s="636"/>
      <c r="QBJ45" s="636"/>
      <c r="QBK45" s="636"/>
      <c r="QBL45" s="636"/>
      <c r="QBM45" s="636"/>
      <c r="QBN45" s="636"/>
      <c r="QBO45" s="636"/>
      <c r="QBP45" s="636"/>
      <c r="QBQ45" s="636"/>
      <c r="QBR45" s="636"/>
      <c r="QBS45" s="636"/>
      <c r="QBT45" s="636"/>
      <c r="QBU45" s="636"/>
      <c r="QBV45" s="636"/>
      <c r="QBW45" s="636"/>
      <c r="QBX45" s="636"/>
      <c r="QBY45" s="636"/>
      <c r="QBZ45" s="636"/>
      <c r="QCA45" s="636"/>
      <c r="QCB45" s="636"/>
      <c r="QCC45" s="636"/>
      <c r="QCD45" s="636"/>
      <c r="QCE45" s="636"/>
      <c r="QCF45" s="636"/>
      <c r="QCG45" s="636"/>
      <c r="QCH45" s="636"/>
      <c r="QCI45" s="636"/>
      <c r="QCJ45" s="636"/>
      <c r="QCK45" s="636"/>
      <c r="QCL45" s="636"/>
      <c r="QCM45" s="636"/>
      <c r="QCN45" s="636"/>
      <c r="QCO45" s="636"/>
      <c r="QCP45" s="636"/>
      <c r="QCQ45" s="636"/>
      <c r="QCR45" s="636"/>
      <c r="QCS45" s="636"/>
      <c r="QCT45" s="636"/>
      <c r="QCU45" s="636"/>
      <c r="QCV45" s="636"/>
      <c r="QCW45" s="636"/>
      <c r="QCX45" s="636"/>
      <c r="QCY45" s="636"/>
      <c r="QCZ45" s="636"/>
      <c r="QDA45" s="636"/>
      <c r="QDB45" s="636"/>
      <c r="QDC45" s="636"/>
      <c r="QDD45" s="636"/>
      <c r="QDE45" s="636"/>
      <c r="QDF45" s="636"/>
      <c r="QDG45" s="636"/>
      <c r="QDH45" s="636"/>
      <c r="QDI45" s="636"/>
      <c r="QDJ45" s="636"/>
      <c r="QDK45" s="636"/>
      <c r="QDL45" s="636"/>
      <c r="QDM45" s="636"/>
      <c r="QDN45" s="636"/>
      <c r="QDO45" s="636"/>
      <c r="QDP45" s="636"/>
      <c r="QDQ45" s="636"/>
      <c r="QDR45" s="636"/>
      <c r="QDS45" s="636"/>
      <c r="QDT45" s="636"/>
      <c r="QDU45" s="636"/>
      <c r="QDV45" s="636"/>
      <c r="QDW45" s="636"/>
      <c r="QDX45" s="636"/>
      <c r="QDY45" s="636"/>
      <c r="QDZ45" s="636"/>
      <c r="QEA45" s="636"/>
      <c r="QEB45" s="636"/>
      <c r="QEC45" s="636"/>
      <c r="QED45" s="636"/>
      <c r="QEE45" s="636"/>
      <c r="QEF45" s="636"/>
      <c r="QEG45" s="636"/>
      <c r="QEH45" s="636"/>
      <c r="QEI45" s="636"/>
      <c r="QEJ45" s="636"/>
      <c r="QEK45" s="636"/>
      <c r="QEL45" s="636"/>
      <c r="QEM45" s="636"/>
      <c r="QEN45" s="636"/>
      <c r="QEO45" s="636"/>
      <c r="QEP45" s="636"/>
      <c r="QEQ45" s="636"/>
      <c r="QER45" s="636"/>
      <c r="QES45" s="636"/>
      <c r="QET45" s="636"/>
      <c r="QEU45" s="636"/>
      <c r="QEV45" s="636"/>
      <c r="QEW45" s="636"/>
      <c r="QEX45" s="636"/>
      <c r="QEY45" s="636"/>
      <c r="QEZ45" s="636"/>
      <c r="QFA45" s="636"/>
      <c r="QFB45" s="636"/>
      <c r="QFC45" s="636"/>
      <c r="QFD45" s="636"/>
      <c r="QFE45" s="636"/>
      <c r="QFF45" s="636"/>
      <c r="QFG45" s="636"/>
      <c r="QFH45" s="636"/>
      <c r="QFI45" s="636"/>
      <c r="QFJ45" s="636"/>
      <c r="QFK45" s="636"/>
      <c r="QFL45" s="636"/>
      <c r="QFM45" s="636"/>
      <c r="QFN45" s="636"/>
      <c r="QFO45" s="636"/>
      <c r="QFP45" s="636"/>
      <c r="QFQ45" s="636"/>
      <c r="QFR45" s="636"/>
      <c r="QFS45" s="636"/>
      <c r="QFT45" s="636"/>
      <c r="QFU45" s="636"/>
      <c r="QFV45" s="636"/>
      <c r="QFW45" s="636"/>
      <c r="QFX45" s="636"/>
      <c r="QFY45" s="636"/>
      <c r="QFZ45" s="636"/>
      <c r="QGA45" s="636"/>
      <c r="QGB45" s="636"/>
      <c r="QGC45" s="636"/>
      <c r="QGD45" s="636"/>
      <c r="QGE45" s="636"/>
      <c r="QGF45" s="636"/>
      <c r="QGG45" s="636"/>
      <c r="QGH45" s="636"/>
      <c r="QGI45" s="636"/>
      <c r="QGJ45" s="636"/>
      <c r="QGK45" s="636"/>
      <c r="QGL45" s="636"/>
      <c r="QGM45" s="636"/>
      <c r="QGN45" s="636"/>
      <c r="QGO45" s="636"/>
      <c r="QGP45" s="636"/>
      <c r="QGQ45" s="636"/>
      <c r="QGR45" s="636"/>
      <c r="QGS45" s="636"/>
      <c r="QGT45" s="636"/>
      <c r="QGU45" s="636"/>
      <c r="QGV45" s="636"/>
      <c r="QGW45" s="636"/>
      <c r="QGX45" s="636"/>
      <c r="QGY45" s="636"/>
      <c r="QGZ45" s="636"/>
      <c r="QHA45" s="636"/>
      <c r="QHB45" s="636"/>
      <c r="QHC45" s="636"/>
      <c r="QHD45" s="636"/>
      <c r="QHE45" s="636"/>
      <c r="QHF45" s="636"/>
      <c r="QHG45" s="636"/>
      <c r="QHH45" s="636"/>
      <c r="QHI45" s="636"/>
      <c r="QHJ45" s="636"/>
      <c r="QHK45" s="636"/>
      <c r="QHL45" s="636"/>
      <c r="QHM45" s="636"/>
      <c r="QHN45" s="636"/>
      <c r="QHO45" s="636"/>
      <c r="QHP45" s="636"/>
      <c r="QHQ45" s="636"/>
      <c r="QHR45" s="636"/>
      <c r="QHS45" s="636"/>
      <c r="QHT45" s="636"/>
      <c r="QHU45" s="636"/>
      <c r="QHV45" s="636"/>
      <c r="QHW45" s="636"/>
      <c r="QHX45" s="636"/>
      <c r="QHY45" s="636"/>
      <c r="QHZ45" s="636"/>
      <c r="QIA45" s="636"/>
      <c r="QIB45" s="636"/>
      <c r="QIC45" s="636"/>
      <c r="QID45" s="636"/>
      <c r="QIE45" s="636"/>
      <c r="QIF45" s="636"/>
      <c r="QIG45" s="636"/>
      <c r="QIH45" s="636"/>
      <c r="QII45" s="636"/>
      <c r="QIJ45" s="636"/>
      <c r="QIK45" s="636"/>
      <c r="QIL45" s="636"/>
      <c r="QIM45" s="636"/>
      <c r="QIN45" s="636"/>
      <c r="QIO45" s="636"/>
      <c r="QIP45" s="636"/>
      <c r="QIQ45" s="636"/>
      <c r="QIR45" s="636"/>
      <c r="QIS45" s="636"/>
      <c r="QIT45" s="636"/>
      <c r="QIU45" s="636"/>
      <c r="QIV45" s="636"/>
      <c r="QIW45" s="636"/>
      <c r="QIX45" s="636"/>
      <c r="QIY45" s="636"/>
      <c r="QIZ45" s="636"/>
      <c r="QJA45" s="636"/>
      <c r="QJB45" s="636"/>
      <c r="QJC45" s="636"/>
      <c r="QJD45" s="636"/>
      <c r="QJE45" s="636"/>
      <c r="QJF45" s="636"/>
      <c r="QJG45" s="636"/>
      <c r="QJH45" s="636"/>
      <c r="QJI45" s="636"/>
      <c r="QJJ45" s="636"/>
      <c r="QJK45" s="636"/>
      <c r="QJL45" s="636"/>
      <c r="QJM45" s="636"/>
      <c r="QJN45" s="636"/>
      <c r="QJO45" s="636"/>
      <c r="QJP45" s="636"/>
      <c r="QJQ45" s="636"/>
      <c r="QJR45" s="636"/>
      <c r="QJS45" s="636"/>
      <c r="QJT45" s="636"/>
      <c r="QJU45" s="636"/>
      <c r="QJV45" s="636"/>
      <c r="QJW45" s="636"/>
      <c r="QJX45" s="636"/>
      <c r="QJY45" s="636"/>
      <c r="QJZ45" s="636"/>
      <c r="QKA45" s="636"/>
      <c r="QKB45" s="636"/>
      <c r="QKC45" s="636"/>
      <c r="QKD45" s="636"/>
      <c r="QKE45" s="636"/>
      <c r="QKF45" s="636"/>
      <c r="QKG45" s="636"/>
      <c r="QKH45" s="636"/>
      <c r="QKI45" s="636"/>
      <c r="QKJ45" s="636"/>
      <c r="QKK45" s="636"/>
      <c r="QKL45" s="636"/>
      <c r="QKM45" s="636"/>
      <c r="QKN45" s="636"/>
      <c r="QKO45" s="636"/>
      <c r="QKP45" s="636"/>
      <c r="QKQ45" s="636"/>
      <c r="QKR45" s="636"/>
      <c r="QKS45" s="636"/>
      <c r="QKT45" s="636"/>
      <c r="QKU45" s="636"/>
      <c r="QKV45" s="636"/>
      <c r="QKW45" s="636"/>
      <c r="QKX45" s="636"/>
      <c r="QKY45" s="636"/>
      <c r="QKZ45" s="636"/>
      <c r="QLA45" s="636"/>
      <c r="QLB45" s="636"/>
      <c r="QLC45" s="636"/>
      <c r="QLD45" s="636"/>
      <c r="QLE45" s="636"/>
      <c r="QLF45" s="636"/>
      <c r="QLG45" s="636"/>
      <c r="QLH45" s="636"/>
      <c r="QLI45" s="636"/>
      <c r="QLJ45" s="636"/>
      <c r="QLK45" s="636"/>
      <c r="QLL45" s="636"/>
      <c r="QLM45" s="636"/>
      <c r="QLN45" s="636"/>
      <c r="QLO45" s="636"/>
      <c r="QLP45" s="636"/>
      <c r="QLQ45" s="636"/>
      <c r="QLR45" s="636"/>
      <c r="QLS45" s="636"/>
      <c r="QLT45" s="636"/>
      <c r="QLU45" s="636"/>
      <c r="QLV45" s="636"/>
      <c r="QLW45" s="636"/>
      <c r="QLX45" s="636"/>
      <c r="QLY45" s="636"/>
      <c r="QLZ45" s="636"/>
      <c r="QMA45" s="636"/>
      <c r="QMB45" s="636"/>
      <c r="QMC45" s="636"/>
      <c r="QMD45" s="636"/>
      <c r="QME45" s="636"/>
      <c r="QMF45" s="636"/>
      <c r="QMG45" s="636"/>
      <c r="QMH45" s="636"/>
      <c r="QMI45" s="636"/>
      <c r="QMJ45" s="636"/>
      <c r="QMK45" s="636"/>
      <c r="QML45" s="636"/>
      <c r="QMM45" s="636"/>
      <c r="QMN45" s="636"/>
      <c r="QMO45" s="636"/>
      <c r="QMP45" s="636"/>
      <c r="QMQ45" s="636"/>
      <c r="QMR45" s="636"/>
      <c r="QMS45" s="636"/>
      <c r="QMT45" s="636"/>
      <c r="QMU45" s="636"/>
      <c r="QMV45" s="636"/>
      <c r="QMW45" s="636"/>
      <c r="QMX45" s="636"/>
      <c r="QMY45" s="636"/>
      <c r="QMZ45" s="636"/>
      <c r="QNA45" s="636"/>
      <c r="QNB45" s="636"/>
      <c r="QNC45" s="636"/>
      <c r="QND45" s="636"/>
      <c r="QNE45" s="636"/>
      <c r="QNF45" s="636"/>
      <c r="QNG45" s="636"/>
      <c r="QNH45" s="636"/>
      <c r="QNI45" s="636"/>
      <c r="QNJ45" s="636"/>
      <c r="QNK45" s="636"/>
      <c r="QNL45" s="636"/>
      <c r="QNM45" s="636"/>
      <c r="QNN45" s="636"/>
      <c r="QNO45" s="636"/>
      <c r="QNP45" s="636"/>
      <c r="QNQ45" s="636"/>
      <c r="QNR45" s="636"/>
      <c r="QNS45" s="636"/>
      <c r="QNT45" s="636"/>
      <c r="QNU45" s="636"/>
      <c r="QNV45" s="636"/>
      <c r="QNW45" s="636"/>
      <c r="QNX45" s="636"/>
      <c r="QNY45" s="636"/>
      <c r="QNZ45" s="636"/>
      <c r="QOA45" s="636"/>
      <c r="QOB45" s="636"/>
      <c r="QOC45" s="636"/>
      <c r="QOD45" s="636"/>
      <c r="QOE45" s="636"/>
      <c r="QOF45" s="636"/>
      <c r="QOG45" s="636"/>
      <c r="QOH45" s="636"/>
      <c r="QOI45" s="636"/>
      <c r="QOJ45" s="636"/>
      <c r="QOK45" s="636"/>
      <c r="QOL45" s="636"/>
      <c r="QOM45" s="636"/>
      <c r="QON45" s="636"/>
      <c r="QOO45" s="636"/>
      <c r="QOP45" s="636"/>
      <c r="QOQ45" s="636"/>
      <c r="QOR45" s="636"/>
      <c r="QOS45" s="636"/>
      <c r="QOT45" s="636"/>
      <c r="QOU45" s="636"/>
      <c r="QOV45" s="636"/>
      <c r="QOW45" s="636"/>
      <c r="QOX45" s="636"/>
      <c r="QOY45" s="636"/>
      <c r="QOZ45" s="636"/>
      <c r="QPA45" s="636"/>
      <c r="QPB45" s="636"/>
      <c r="QPC45" s="636"/>
      <c r="QPD45" s="636"/>
      <c r="QPE45" s="636"/>
      <c r="QPF45" s="636"/>
      <c r="QPG45" s="636"/>
      <c r="QPH45" s="636"/>
      <c r="QPI45" s="636"/>
      <c r="QPJ45" s="636"/>
      <c r="QPK45" s="636"/>
      <c r="QPL45" s="636"/>
      <c r="QPM45" s="636"/>
      <c r="QPN45" s="636"/>
      <c r="QPO45" s="636"/>
      <c r="QPP45" s="636"/>
      <c r="QPQ45" s="636"/>
      <c r="QPR45" s="636"/>
      <c r="QPS45" s="636"/>
      <c r="QPT45" s="636"/>
      <c r="QPU45" s="636"/>
      <c r="QPV45" s="636"/>
      <c r="QPW45" s="636"/>
      <c r="QPX45" s="636"/>
      <c r="QPY45" s="636"/>
      <c r="QPZ45" s="636"/>
      <c r="QQA45" s="636"/>
      <c r="QQB45" s="636"/>
      <c r="QQC45" s="636"/>
      <c r="QQD45" s="636"/>
      <c r="QQE45" s="636"/>
      <c r="QQF45" s="636"/>
      <c r="QQG45" s="636"/>
      <c r="QQH45" s="636"/>
      <c r="QQI45" s="636"/>
      <c r="QQJ45" s="636"/>
      <c r="QQK45" s="636"/>
      <c r="QQL45" s="636"/>
      <c r="QQM45" s="636"/>
      <c r="QQN45" s="636"/>
      <c r="QQO45" s="636"/>
      <c r="QQP45" s="636"/>
      <c r="QQQ45" s="636"/>
      <c r="QQR45" s="636"/>
      <c r="QQS45" s="636"/>
      <c r="QQT45" s="636"/>
      <c r="QQU45" s="636"/>
      <c r="QQV45" s="636"/>
      <c r="QQW45" s="636"/>
      <c r="QQX45" s="636"/>
      <c r="QQY45" s="636"/>
      <c r="QQZ45" s="636"/>
      <c r="QRA45" s="636"/>
      <c r="QRB45" s="636"/>
      <c r="QRC45" s="636"/>
      <c r="QRD45" s="636"/>
      <c r="QRE45" s="636"/>
      <c r="QRF45" s="636"/>
      <c r="QRG45" s="636"/>
      <c r="QRH45" s="636"/>
      <c r="QRI45" s="636"/>
      <c r="QRJ45" s="636"/>
      <c r="QRK45" s="636"/>
      <c r="QRL45" s="636"/>
      <c r="QRM45" s="636"/>
      <c r="QRN45" s="636"/>
      <c r="QRO45" s="636"/>
      <c r="QRP45" s="636"/>
      <c r="QRQ45" s="636"/>
      <c r="QRR45" s="636"/>
      <c r="QRS45" s="636"/>
      <c r="QRT45" s="636"/>
      <c r="QRU45" s="636"/>
      <c r="QRV45" s="636"/>
      <c r="QRW45" s="636"/>
      <c r="QRX45" s="636"/>
      <c r="QRY45" s="636"/>
      <c r="QRZ45" s="636"/>
      <c r="QSA45" s="636"/>
      <c r="QSB45" s="636"/>
      <c r="QSC45" s="636"/>
      <c r="QSD45" s="636"/>
      <c r="QSE45" s="636"/>
      <c r="QSF45" s="636"/>
      <c r="QSG45" s="636"/>
      <c r="QSH45" s="636"/>
      <c r="QSI45" s="636"/>
      <c r="QSJ45" s="636"/>
      <c r="QSK45" s="636"/>
      <c r="QSL45" s="636"/>
      <c r="QSM45" s="636"/>
      <c r="QSN45" s="636"/>
      <c r="QSO45" s="636"/>
      <c r="QSP45" s="636"/>
      <c r="QSQ45" s="636"/>
      <c r="QSR45" s="636"/>
      <c r="QSS45" s="636"/>
      <c r="QST45" s="636"/>
      <c r="QSU45" s="636"/>
      <c r="QSV45" s="636"/>
      <c r="QSW45" s="636"/>
      <c r="QSX45" s="636"/>
      <c r="QSY45" s="636"/>
      <c r="QSZ45" s="636"/>
      <c r="QTA45" s="636"/>
      <c r="QTB45" s="636"/>
      <c r="QTC45" s="636"/>
      <c r="QTD45" s="636"/>
      <c r="QTE45" s="636"/>
      <c r="QTF45" s="636"/>
      <c r="QTG45" s="636"/>
      <c r="QTH45" s="636"/>
      <c r="QTI45" s="636"/>
      <c r="QTJ45" s="636"/>
      <c r="QTK45" s="636"/>
      <c r="QTL45" s="636"/>
      <c r="QTM45" s="636"/>
      <c r="QTN45" s="636"/>
      <c r="QTO45" s="636"/>
      <c r="QTP45" s="636"/>
      <c r="QTQ45" s="636"/>
      <c r="QTR45" s="636"/>
      <c r="QTS45" s="636"/>
      <c r="QTT45" s="636"/>
      <c r="QTU45" s="636"/>
      <c r="QTV45" s="636"/>
      <c r="QTW45" s="636"/>
      <c r="QTX45" s="636"/>
      <c r="QTY45" s="636"/>
      <c r="QTZ45" s="636"/>
      <c r="QUA45" s="636"/>
      <c r="QUB45" s="636"/>
      <c r="QUC45" s="636"/>
      <c r="QUD45" s="636"/>
      <c r="QUE45" s="636"/>
      <c r="QUF45" s="636"/>
      <c r="QUG45" s="636"/>
      <c r="QUH45" s="636"/>
      <c r="QUI45" s="636"/>
      <c r="QUJ45" s="636"/>
      <c r="QUK45" s="636"/>
      <c r="QUL45" s="636"/>
      <c r="QUM45" s="636"/>
      <c r="QUN45" s="636"/>
      <c r="QUO45" s="636"/>
      <c r="QUP45" s="636"/>
      <c r="QUQ45" s="636"/>
      <c r="QUR45" s="636"/>
      <c r="QUS45" s="636"/>
      <c r="QUT45" s="636"/>
      <c r="QUU45" s="636"/>
      <c r="QUV45" s="636"/>
      <c r="QUW45" s="636"/>
      <c r="QUX45" s="636"/>
      <c r="QUY45" s="636"/>
      <c r="QUZ45" s="636"/>
      <c r="QVA45" s="636"/>
      <c r="QVB45" s="636"/>
      <c r="QVC45" s="636"/>
      <c r="QVD45" s="636"/>
      <c r="QVE45" s="636"/>
      <c r="QVF45" s="636"/>
      <c r="QVG45" s="636"/>
      <c r="QVH45" s="636"/>
      <c r="QVI45" s="636"/>
      <c r="QVJ45" s="636"/>
      <c r="QVK45" s="636"/>
      <c r="QVL45" s="636"/>
      <c r="QVM45" s="636"/>
      <c r="QVN45" s="636"/>
      <c r="QVO45" s="636"/>
      <c r="QVP45" s="636"/>
      <c r="QVQ45" s="636"/>
      <c r="QVR45" s="636"/>
      <c r="QVS45" s="636"/>
      <c r="QVT45" s="636"/>
      <c r="QVU45" s="636"/>
      <c r="QVV45" s="636"/>
      <c r="QVW45" s="636"/>
      <c r="QVX45" s="636"/>
      <c r="QVY45" s="636"/>
      <c r="QVZ45" s="636"/>
      <c r="QWA45" s="636"/>
      <c r="QWB45" s="636"/>
      <c r="QWC45" s="636"/>
      <c r="QWD45" s="636"/>
      <c r="QWE45" s="636"/>
      <c r="QWF45" s="636"/>
      <c r="QWG45" s="636"/>
      <c r="QWH45" s="636"/>
      <c r="QWI45" s="636"/>
      <c r="QWJ45" s="636"/>
      <c r="QWK45" s="636"/>
      <c r="QWL45" s="636"/>
      <c r="QWM45" s="636"/>
      <c r="QWN45" s="636"/>
      <c r="QWO45" s="636"/>
      <c r="QWP45" s="636"/>
      <c r="QWQ45" s="636"/>
      <c r="QWR45" s="636"/>
      <c r="QWS45" s="636"/>
      <c r="QWT45" s="636"/>
      <c r="QWU45" s="636"/>
      <c r="QWV45" s="636"/>
      <c r="QWW45" s="636"/>
      <c r="QWX45" s="636"/>
      <c r="QWY45" s="636"/>
      <c r="QWZ45" s="636"/>
      <c r="QXA45" s="636"/>
      <c r="QXB45" s="636"/>
      <c r="QXC45" s="636"/>
      <c r="QXD45" s="636"/>
      <c r="QXE45" s="636"/>
      <c r="QXF45" s="636"/>
      <c r="QXG45" s="636"/>
      <c r="QXH45" s="636"/>
      <c r="QXI45" s="636"/>
      <c r="QXJ45" s="636"/>
      <c r="QXK45" s="636"/>
      <c r="QXL45" s="636"/>
      <c r="QXM45" s="636"/>
      <c r="QXN45" s="636"/>
      <c r="QXO45" s="636"/>
      <c r="QXP45" s="636"/>
      <c r="QXQ45" s="636"/>
      <c r="QXR45" s="636"/>
      <c r="QXS45" s="636"/>
      <c r="QXT45" s="636"/>
      <c r="QXU45" s="636"/>
      <c r="QXV45" s="636"/>
      <c r="QXW45" s="636"/>
      <c r="QXX45" s="636"/>
      <c r="QXY45" s="636"/>
      <c r="QXZ45" s="636"/>
      <c r="QYA45" s="636"/>
      <c r="QYB45" s="636"/>
      <c r="QYC45" s="636"/>
      <c r="QYD45" s="636"/>
      <c r="QYE45" s="636"/>
      <c r="QYF45" s="636"/>
      <c r="QYG45" s="636"/>
      <c r="QYH45" s="636"/>
      <c r="QYI45" s="636"/>
      <c r="QYJ45" s="636"/>
      <c r="QYK45" s="636"/>
      <c r="QYL45" s="636"/>
      <c r="QYM45" s="636"/>
      <c r="QYN45" s="636"/>
      <c r="QYO45" s="636"/>
      <c r="QYP45" s="636"/>
      <c r="QYQ45" s="636"/>
      <c r="QYR45" s="636"/>
      <c r="QYS45" s="636"/>
      <c r="QYT45" s="636"/>
      <c r="QYU45" s="636"/>
      <c r="QYV45" s="636"/>
      <c r="QYW45" s="636"/>
      <c r="QYX45" s="636"/>
      <c r="QYY45" s="636"/>
      <c r="QYZ45" s="636"/>
      <c r="QZA45" s="636"/>
      <c r="QZB45" s="636"/>
      <c r="QZC45" s="636"/>
      <c r="QZD45" s="636"/>
      <c r="QZE45" s="636"/>
      <c r="QZF45" s="636"/>
      <c r="QZG45" s="636"/>
      <c r="QZH45" s="636"/>
      <c r="QZI45" s="636"/>
      <c r="QZJ45" s="636"/>
      <c r="QZK45" s="636"/>
      <c r="QZL45" s="636"/>
      <c r="QZM45" s="636"/>
      <c r="QZN45" s="636"/>
      <c r="QZO45" s="636"/>
      <c r="QZP45" s="636"/>
      <c r="QZQ45" s="636"/>
      <c r="QZR45" s="636"/>
      <c r="QZS45" s="636"/>
      <c r="QZT45" s="636"/>
      <c r="QZU45" s="636"/>
      <c r="QZV45" s="636"/>
      <c r="QZW45" s="636"/>
      <c r="QZX45" s="636"/>
      <c r="QZY45" s="636"/>
      <c r="QZZ45" s="636"/>
      <c r="RAA45" s="636"/>
      <c r="RAB45" s="636"/>
      <c r="RAC45" s="636"/>
      <c r="RAD45" s="636"/>
      <c r="RAE45" s="636"/>
      <c r="RAF45" s="636"/>
      <c r="RAG45" s="636"/>
      <c r="RAH45" s="636"/>
      <c r="RAI45" s="636"/>
      <c r="RAJ45" s="636"/>
      <c r="RAK45" s="636"/>
      <c r="RAL45" s="636"/>
      <c r="RAM45" s="636"/>
      <c r="RAN45" s="636"/>
      <c r="RAO45" s="636"/>
      <c r="RAP45" s="636"/>
      <c r="RAQ45" s="636"/>
      <c r="RAR45" s="636"/>
      <c r="RAS45" s="636"/>
      <c r="RAT45" s="636"/>
      <c r="RAU45" s="636"/>
      <c r="RAV45" s="636"/>
      <c r="RAW45" s="636"/>
      <c r="RAX45" s="636"/>
      <c r="RAY45" s="636"/>
      <c r="RAZ45" s="636"/>
      <c r="RBA45" s="636"/>
      <c r="RBB45" s="636"/>
      <c r="RBC45" s="636"/>
      <c r="RBD45" s="636"/>
      <c r="RBE45" s="636"/>
      <c r="RBF45" s="636"/>
      <c r="RBG45" s="636"/>
      <c r="RBH45" s="636"/>
      <c r="RBI45" s="636"/>
      <c r="RBJ45" s="636"/>
      <c r="RBK45" s="636"/>
      <c r="RBL45" s="636"/>
      <c r="RBM45" s="636"/>
      <c r="RBN45" s="636"/>
      <c r="RBO45" s="636"/>
      <c r="RBP45" s="636"/>
      <c r="RBQ45" s="636"/>
      <c r="RBR45" s="636"/>
      <c r="RBS45" s="636"/>
      <c r="RBT45" s="636"/>
      <c r="RBU45" s="636"/>
      <c r="RBV45" s="636"/>
      <c r="RBW45" s="636"/>
      <c r="RBX45" s="636"/>
      <c r="RBY45" s="636"/>
      <c r="RBZ45" s="636"/>
      <c r="RCA45" s="636"/>
      <c r="RCB45" s="636"/>
      <c r="RCC45" s="636"/>
      <c r="RCD45" s="636"/>
      <c r="RCE45" s="636"/>
      <c r="RCF45" s="636"/>
      <c r="RCG45" s="636"/>
      <c r="RCH45" s="636"/>
      <c r="RCI45" s="636"/>
      <c r="RCJ45" s="636"/>
      <c r="RCK45" s="636"/>
      <c r="RCL45" s="636"/>
      <c r="RCM45" s="636"/>
      <c r="RCN45" s="636"/>
      <c r="RCO45" s="636"/>
      <c r="RCP45" s="636"/>
      <c r="RCQ45" s="636"/>
      <c r="RCR45" s="636"/>
      <c r="RCS45" s="636"/>
      <c r="RCT45" s="636"/>
      <c r="RCU45" s="636"/>
      <c r="RCV45" s="636"/>
      <c r="RCW45" s="636"/>
      <c r="RCX45" s="636"/>
      <c r="RCY45" s="636"/>
      <c r="RCZ45" s="636"/>
      <c r="RDA45" s="636"/>
      <c r="RDB45" s="636"/>
      <c r="RDC45" s="636"/>
      <c r="RDD45" s="636"/>
      <c r="RDE45" s="636"/>
      <c r="RDF45" s="636"/>
      <c r="RDG45" s="636"/>
      <c r="RDH45" s="636"/>
      <c r="RDI45" s="636"/>
      <c r="RDJ45" s="636"/>
      <c r="RDK45" s="636"/>
      <c r="RDL45" s="636"/>
      <c r="RDM45" s="636"/>
      <c r="RDN45" s="636"/>
      <c r="RDO45" s="636"/>
      <c r="RDP45" s="636"/>
      <c r="RDQ45" s="636"/>
      <c r="RDR45" s="636"/>
      <c r="RDS45" s="636"/>
      <c r="RDT45" s="636"/>
      <c r="RDU45" s="636"/>
      <c r="RDV45" s="636"/>
      <c r="RDW45" s="636"/>
      <c r="RDX45" s="636"/>
      <c r="RDY45" s="636"/>
      <c r="RDZ45" s="636"/>
      <c r="REA45" s="636"/>
      <c r="REB45" s="636"/>
      <c r="REC45" s="636"/>
      <c r="RED45" s="636"/>
      <c r="REE45" s="636"/>
      <c r="REF45" s="636"/>
      <c r="REG45" s="636"/>
      <c r="REH45" s="636"/>
      <c r="REI45" s="636"/>
      <c r="REJ45" s="636"/>
      <c r="REK45" s="636"/>
      <c r="REL45" s="636"/>
      <c r="REM45" s="636"/>
      <c r="REN45" s="636"/>
      <c r="REO45" s="636"/>
      <c r="REP45" s="636"/>
      <c r="REQ45" s="636"/>
      <c r="RER45" s="636"/>
      <c r="RES45" s="636"/>
      <c r="RET45" s="636"/>
      <c r="REU45" s="636"/>
      <c r="REV45" s="636"/>
      <c r="REW45" s="636"/>
      <c r="REX45" s="636"/>
      <c r="REY45" s="636"/>
      <c r="REZ45" s="636"/>
      <c r="RFA45" s="636"/>
      <c r="RFB45" s="636"/>
      <c r="RFC45" s="636"/>
      <c r="RFD45" s="636"/>
      <c r="RFE45" s="636"/>
      <c r="RFF45" s="636"/>
      <c r="RFG45" s="636"/>
      <c r="RFH45" s="636"/>
      <c r="RFI45" s="636"/>
      <c r="RFJ45" s="636"/>
      <c r="RFK45" s="636"/>
      <c r="RFL45" s="636"/>
      <c r="RFM45" s="636"/>
      <c r="RFN45" s="636"/>
      <c r="RFO45" s="636"/>
      <c r="RFP45" s="636"/>
      <c r="RFQ45" s="636"/>
      <c r="RFR45" s="636"/>
      <c r="RFS45" s="636"/>
      <c r="RFT45" s="636"/>
      <c r="RFU45" s="636"/>
      <c r="RFV45" s="636"/>
      <c r="RFW45" s="636"/>
      <c r="RFX45" s="636"/>
      <c r="RFY45" s="636"/>
      <c r="RFZ45" s="636"/>
      <c r="RGA45" s="636"/>
      <c r="RGB45" s="636"/>
      <c r="RGC45" s="636"/>
      <c r="RGD45" s="636"/>
      <c r="RGE45" s="636"/>
      <c r="RGF45" s="636"/>
      <c r="RGG45" s="636"/>
      <c r="RGH45" s="636"/>
      <c r="RGI45" s="636"/>
      <c r="RGJ45" s="636"/>
      <c r="RGK45" s="636"/>
      <c r="RGL45" s="636"/>
      <c r="RGM45" s="636"/>
      <c r="RGN45" s="636"/>
      <c r="RGO45" s="636"/>
      <c r="RGP45" s="636"/>
      <c r="RGQ45" s="636"/>
      <c r="RGR45" s="636"/>
      <c r="RGS45" s="636"/>
      <c r="RGT45" s="636"/>
      <c r="RGU45" s="636"/>
      <c r="RGV45" s="636"/>
      <c r="RGW45" s="636"/>
      <c r="RGX45" s="636"/>
      <c r="RGY45" s="636"/>
      <c r="RGZ45" s="636"/>
      <c r="RHA45" s="636"/>
      <c r="RHB45" s="636"/>
      <c r="RHC45" s="636"/>
      <c r="RHD45" s="636"/>
      <c r="RHE45" s="636"/>
      <c r="RHF45" s="636"/>
      <c r="RHG45" s="636"/>
      <c r="RHH45" s="636"/>
      <c r="RHI45" s="636"/>
      <c r="RHJ45" s="636"/>
      <c r="RHK45" s="636"/>
      <c r="RHL45" s="636"/>
      <c r="RHM45" s="636"/>
      <c r="RHN45" s="636"/>
      <c r="RHO45" s="636"/>
      <c r="RHP45" s="636"/>
      <c r="RHQ45" s="636"/>
      <c r="RHR45" s="636"/>
      <c r="RHS45" s="636"/>
      <c r="RHT45" s="636"/>
      <c r="RHU45" s="636"/>
      <c r="RHV45" s="636"/>
      <c r="RHW45" s="636"/>
      <c r="RHX45" s="636"/>
      <c r="RHY45" s="636"/>
      <c r="RHZ45" s="636"/>
      <c r="RIA45" s="636"/>
      <c r="RIB45" s="636"/>
      <c r="RIC45" s="636"/>
      <c r="RID45" s="636"/>
      <c r="RIE45" s="636"/>
      <c r="RIF45" s="636"/>
      <c r="RIG45" s="636"/>
      <c r="RIH45" s="636"/>
      <c r="RII45" s="636"/>
      <c r="RIJ45" s="636"/>
      <c r="RIK45" s="636"/>
      <c r="RIL45" s="636"/>
      <c r="RIM45" s="636"/>
      <c r="RIN45" s="636"/>
      <c r="RIO45" s="636"/>
      <c r="RIP45" s="636"/>
      <c r="RIQ45" s="636"/>
      <c r="RIR45" s="636"/>
      <c r="RIS45" s="636"/>
      <c r="RIT45" s="636"/>
      <c r="RIU45" s="636"/>
      <c r="RIV45" s="636"/>
      <c r="RIW45" s="636"/>
      <c r="RIX45" s="636"/>
      <c r="RIY45" s="636"/>
      <c r="RIZ45" s="636"/>
      <c r="RJA45" s="636"/>
      <c r="RJB45" s="636"/>
      <c r="RJC45" s="636"/>
      <c r="RJD45" s="636"/>
      <c r="RJE45" s="636"/>
      <c r="RJF45" s="636"/>
      <c r="RJG45" s="636"/>
      <c r="RJH45" s="636"/>
      <c r="RJI45" s="636"/>
      <c r="RJJ45" s="636"/>
      <c r="RJK45" s="636"/>
      <c r="RJL45" s="636"/>
      <c r="RJM45" s="636"/>
      <c r="RJN45" s="636"/>
      <c r="RJO45" s="636"/>
      <c r="RJP45" s="636"/>
      <c r="RJQ45" s="636"/>
      <c r="RJR45" s="636"/>
      <c r="RJS45" s="636"/>
      <c r="RJT45" s="636"/>
      <c r="RJU45" s="636"/>
      <c r="RJV45" s="636"/>
      <c r="RJW45" s="636"/>
      <c r="RJX45" s="636"/>
      <c r="RJY45" s="636"/>
      <c r="RJZ45" s="636"/>
      <c r="RKA45" s="636"/>
      <c r="RKB45" s="636"/>
      <c r="RKC45" s="636"/>
      <c r="RKD45" s="636"/>
      <c r="RKE45" s="636"/>
      <c r="RKF45" s="636"/>
      <c r="RKG45" s="636"/>
      <c r="RKH45" s="636"/>
      <c r="RKI45" s="636"/>
      <c r="RKJ45" s="636"/>
      <c r="RKK45" s="636"/>
      <c r="RKL45" s="636"/>
      <c r="RKM45" s="636"/>
      <c r="RKN45" s="636"/>
      <c r="RKO45" s="636"/>
      <c r="RKP45" s="636"/>
      <c r="RKQ45" s="636"/>
      <c r="RKR45" s="636"/>
      <c r="RKS45" s="636"/>
      <c r="RKT45" s="636"/>
      <c r="RKU45" s="636"/>
      <c r="RKV45" s="636"/>
      <c r="RKW45" s="636"/>
      <c r="RKX45" s="636"/>
      <c r="RKY45" s="636"/>
      <c r="RKZ45" s="636"/>
      <c r="RLA45" s="636"/>
      <c r="RLB45" s="636"/>
      <c r="RLC45" s="636"/>
      <c r="RLD45" s="636"/>
      <c r="RLE45" s="636"/>
      <c r="RLF45" s="636"/>
      <c r="RLG45" s="636"/>
      <c r="RLH45" s="636"/>
      <c r="RLI45" s="636"/>
      <c r="RLJ45" s="636"/>
      <c r="RLK45" s="636"/>
      <c r="RLL45" s="636"/>
      <c r="RLM45" s="636"/>
      <c r="RLN45" s="636"/>
      <c r="RLO45" s="636"/>
      <c r="RLP45" s="636"/>
      <c r="RLQ45" s="636"/>
      <c r="RLR45" s="636"/>
      <c r="RLS45" s="636"/>
      <c r="RLT45" s="636"/>
      <c r="RLU45" s="636"/>
      <c r="RLV45" s="636"/>
      <c r="RLW45" s="636"/>
      <c r="RLX45" s="636"/>
      <c r="RLY45" s="636"/>
      <c r="RLZ45" s="636"/>
      <c r="RMA45" s="636"/>
      <c r="RMB45" s="636"/>
      <c r="RMC45" s="636"/>
      <c r="RMD45" s="636"/>
      <c r="RME45" s="636"/>
      <c r="RMF45" s="636"/>
      <c r="RMG45" s="636"/>
      <c r="RMH45" s="636"/>
      <c r="RMI45" s="636"/>
      <c r="RMJ45" s="636"/>
      <c r="RMK45" s="636"/>
      <c r="RML45" s="636"/>
      <c r="RMM45" s="636"/>
      <c r="RMN45" s="636"/>
      <c r="RMO45" s="636"/>
      <c r="RMP45" s="636"/>
      <c r="RMQ45" s="636"/>
      <c r="RMR45" s="636"/>
      <c r="RMS45" s="636"/>
      <c r="RMT45" s="636"/>
      <c r="RMU45" s="636"/>
      <c r="RMV45" s="636"/>
      <c r="RMW45" s="636"/>
      <c r="RMX45" s="636"/>
      <c r="RMY45" s="636"/>
      <c r="RMZ45" s="636"/>
      <c r="RNA45" s="636"/>
      <c r="RNB45" s="636"/>
      <c r="RNC45" s="636"/>
      <c r="RND45" s="636"/>
      <c r="RNE45" s="636"/>
      <c r="RNF45" s="636"/>
      <c r="RNG45" s="636"/>
      <c r="RNH45" s="636"/>
      <c r="RNI45" s="636"/>
      <c r="RNJ45" s="636"/>
      <c r="RNK45" s="636"/>
      <c r="RNL45" s="636"/>
      <c r="RNM45" s="636"/>
      <c r="RNN45" s="636"/>
      <c r="RNO45" s="636"/>
      <c r="RNP45" s="636"/>
      <c r="RNQ45" s="636"/>
      <c r="RNR45" s="636"/>
      <c r="RNS45" s="636"/>
      <c r="RNT45" s="636"/>
      <c r="RNU45" s="636"/>
      <c r="RNV45" s="636"/>
      <c r="RNW45" s="636"/>
      <c r="RNX45" s="636"/>
      <c r="RNY45" s="636"/>
      <c r="RNZ45" s="636"/>
      <c r="ROA45" s="636"/>
      <c r="ROB45" s="636"/>
      <c r="ROC45" s="636"/>
      <c r="ROD45" s="636"/>
      <c r="ROE45" s="636"/>
      <c r="ROF45" s="636"/>
      <c r="ROG45" s="636"/>
      <c r="ROH45" s="636"/>
      <c r="ROI45" s="636"/>
      <c r="ROJ45" s="636"/>
      <c r="ROK45" s="636"/>
      <c r="ROL45" s="636"/>
      <c r="ROM45" s="636"/>
      <c r="RON45" s="636"/>
      <c r="ROO45" s="636"/>
      <c r="ROP45" s="636"/>
      <c r="ROQ45" s="636"/>
      <c r="ROR45" s="636"/>
      <c r="ROS45" s="636"/>
      <c r="ROT45" s="636"/>
      <c r="ROU45" s="636"/>
      <c r="ROV45" s="636"/>
      <c r="ROW45" s="636"/>
      <c r="ROX45" s="636"/>
      <c r="ROY45" s="636"/>
      <c r="ROZ45" s="636"/>
      <c r="RPA45" s="636"/>
      <c r="RPB45" s="636"/>
      <c r="RPC45" s="636"/>
      <c r="RPD45" s="636"/>
      <c r="RPE45" s="636"/>
      <c r="RPF45" s="636"/>
      <c r="RPG45" s="636"/>
      <c r="RPH45" s="636"/>
      <c r="RPI45" s="636"/>
      <c r="RPJ45" s="636"/>
      <c r="RPK45" s="636"/>
      <c r="RPL45" s="636"/>
      <c r="RPM45" s="636"/>
      <c r="RPN45" s="636"/>
      <c r="RPO45" s="636"/>
      <c r="RPP45" s="636"/>
      <c r="RPQ45" s="636"/>
      <c r="RPR45" s="636"/>
      <c r="RPS45" s="636"/>
      <c r="RPT45" s="636"/>
      <c r="RPU45" s="636"/>
      <c r="RPV45" s="636"/>
      <c r="RPW45" s="636"/>
      <c r="RPX45" s="636"/>
      <c r="RPY45" s="636"/>
      <c r="RPZ45" s="636"/>
      <c r="RQA45" s="636"/>
      <c r="RQB45" s="636"/>
      <c r="RQC45" s="636"/>
      <c r="RQD45" s="636"/>
      <c r="RQE45" s="636"/>
      <c r="RQF45" s="636"/>
      <c r="RQG45" s="636"/>
      <c r="RQH45" s="636"/>
      <c r="RQI45" s="636"/>
      <c r="RQJ45" s="636"/>
      <c r="RQK45" s="636"/>
      <c r="RQL45" s="636"/>
      <c r="RQM45" s="636"/>
      <c r="RQN45" s="636"/>
      <c r="RQO45" s="636"/>
      <c r="RQP45" s="636"/>
      <c r="RQQ45" s="636"/>
      <c r="RQR45" s="636"/>
      <c r="RQS45" s="636"/>
      <c r="RQT45" s="636"/>
      <c r="RQU45" s="636"/>
      <c r="RQV45" s="636"/>
      <c r="RQW45" s="636"/>
      <c r="RQX45" s="636"/>
      <c r="RQY45" s="636"/>
      <c r="RQZ45" s="636"/>
      <c r="RRA45" s="636"/>
      <c r="RRB45" s="636"/>
      <c r="RRC45" s="636"/>
      <c r="RRD45" s="636"/>
      <c r="RRE45" s="636"/>
      <c r="RRF45" s="636"/>
      <c r="RRG45" s="636"/>
      <c r="RRH45" s="636"/>
      <c r="RRI45" s="636"/>
      <c r="RRJ45" s="636"/>
      <c r="RRK45" s="636"/>
      <c r="RRL45" s="636"/>
      <c r="RRM45" s="636"/>
      <c r="RRN45" s="636"/>
      <c r="RRO45" s="636"/>
      <c r="RRP45" s="636"/>
      <c r="RRQ45" s="636"/>
      <c r="RRR45" s="636"/>
      <c r="RRS45" s="636"/>
      <c r="RRT45" s="636"/>
      <c r="RRU45" s="636"/>
      <c r="RRV45" s="636"/>
      <c r="RRW45" s="636"/>
      <c r="RRX45" s="636"/>
      <c r="RRY45" s="636"/>
      <c r="RRZ45" s="636"/>
      <c r="RSA45" s="636"/>
      <c r="RSB45" s="636"/>
      <c r="RSC45" s="636"/>
      <c r="RSD45" s="636"/>
      <c r="RSE45" s="636"/>
      <c r="RSF45" s="636"/>
      <c r="RSG45" s="636"/>
      <c r="RSH45" s="636"/>
      <c r="RSI45" s="636"/>
      <c r="RSJ45" s="636"/>
      <c r="RSK45" s="636"/>
      <c r="RSL45" s="636"/>
      <c r="RSM45" s="636"/>
      <c r="RSN45" s="636"/>
      <c r="RSO45" s="636"/>
      <c r="RSP45" s="636"/>
      <c r="RSQ45" s="636"/>
      <c r="RSR45" s="636"/>
      <c r="RSS45" s="636"/>
      <c r="RST45" s="636"/>
      <c r="RSU45" s="636"/>
      <c r="RSV45" s="636"/>
      <c r="RSW45" s="636"/>
      <c r="RSX45" s="636"/>
      <c r="RSY45" s="636"/>
      <c r="RSZ45" s="636"/>
      <c r="RTA45" s="636"/>
      <c r="RTB45" s="636"/>
      <c r="RTC45" s="636"/>
      <c r="RTD45" s="636"/>
      <c r="RTE45" s="636"/>
      <c r="RTF45" s="636"/>
      <c r="RTG45" s="636"/>
      <c r="RTH45" s="636"/>
      <c r="RTI45" s="636"/>
      <c r="RTJ45" s="636"/>
      <c r="RTK45" s="636"/>
      <c r="RTL45" s="636"/>
      <c r="RTM45" s="636"/>
      <c r="RTN45" s="636"/>
      <c r="RTO45" s="636"/>
      <c r="RTP45" s="636"/>
      <c r="RTQ45" s="636"/>
      <c r="RTR45" s="636"/>
      <c r="RTS45" s="636"/>
      <c r="RTT45" s="636"/>
      <c r="RTU45" s="636"/>
      <c r="RTV45" s="636"/>
      <c r="RTW45" s="636"/>
      <c r="RTX45" s="636"/>
      <c r="RTY45" s="636"/>
      <c r="RTZ45" s="636"/>
      <c r="RUA45" s="636"/>
      <c r="RUB45" s="636"/>
      <c r="RUC45" s="636"/>
      <c r="RUD45" s="636"/>
      <c r="RUE45" s="636"/>
      <c r="RUF45" s="636"/>
      <c r="RUG45" s="636"/>
      <c r="RUH45" s="636"/>
      <c r="RUI45" s="636"/>
      <c r="RUJ45" s="636"/>
      <c r="RUK45" s="636"/>
      <c r="RUL45" s="636"/>
      <c r="RUM45" s="636"/>
      <c r="RUN45" s="636"/>
      <c r="RUO45" s="636"/>
      <c r="RUP45" s="636"/>
      <c r="RUQ45" s="636"/>
      <c r="RUR45" s="636"/>
      <c r="RUS45" s="636"/>
      <c r="RUT45" s="636"/>
      <c r="RUU45" s="636"/>
      <c r="RUV45" s="636"/>
      <c r="RUW45" s="636"/>
      <c r="RUX45" s="636"/>
      <c r="RUY45" s="636"/>
      <c r="RUZ45" s="636"/>
      <c r="RVA45" s="636"/>
      <c r="RVB45" s="636"/>
      <c r="RVC45" s="636"/>
      <c r="RVD45" s="636"/>
      <c r="RVE45" s="636"/>
      <c r="RVF45" s="636"/>
      <c r="RVG45" s="636"/>
      <c r="RVH45" s="636"/>
      <c r="RVI45" s="636"/>
      <c r="RVJ45" s="636"/>
      <c r="RVK45" s="636"/>
      <c r="RVL45" s="636"/>
      <c r="RVM45" s="636"/>
      <c r="RVN45" s="636"/>
      <c r="RVO45" s="636"/>
      <c r="RVP45" s="636"/>
      <c r="RVQ45" s="636"/>
      <c r="RVR45" s="636"/>
      <c r="RVS45" s="636"/>
      <c r="RVT45" s="636"/>
      <c r="RVU45" s="636"/>
      <c r="RVV45" s="636"/>
      <c r="RVW45" s="636"/>
      <c r="RVX45" s="636"/>
      <c r="RVY45" s="636"/>
      <c r="RVZ45" s="636"/>
      <c r="RWA45" s="636"/>
      <c r="RWB45" s="636"/>
      <c r="RWC45" s="636"/>
      <c r="RWD45" s="636"/>
      <c r="RWE45" s="636"/>
      <c r="RWF45" s="636"/>
      <c r="RWG45" s="636"/>
      <c r="RWH45" s="636"/>
      <c r="RWI45" s="636"/>
      <c r="RWJ45" s="636"/>
      <c r="RWK45" s="636"/>
      <c r="RWL45" s="636"/>
      <c r="RWM45" s="636"/>
      <c r="RWN45" s="636"/>
      <c r="RWO45" s="636"/>
      <c r="RWP45" s="636"/>
      <c r="RWQ45" s="636"/>
      <c r="RWR45" s="636"/>
      <c r="RWS45" s="636"/>
      <c r="RWT45" s="636"/>
      <c r="RWU45" s="636"/>
      <c r="RWV45" s="636"/>
      <c r="RWW45" s="636"/>
      <c r="RWX45" s="636"/>
      <c r="RWY45" s="636"/>
      <c r="RWZ45" s="636"/>
      <c r="RXA45" s="636"/>
      <c r="RXB45" s="636"/>
      <c r="RXC45" s="636"/>
      <c r="RXD45" s="636"/>
      <c r="RXE45" s="636"/>
      <c r="RXF45" s="636"/>
      <c r="RXG45" s="636"/>
      <c r="RXH45" s="636"/>
      <c r="RXI45" s="636"/>
      <c r="RXJ45" s="636"/>
      <c r="RXK45" s="636"/>
      <c r="RXL45" s="636"/>
      <c r="RXM45" s="636"/>
      <c r="RXN45" s="636"/>
      <c r="RXO45" s="636"/>
      <c r="RXP45" s="636"/>
      <c r="RXQ45" s="636"/>
      <c r="RXR45" s="636"/>
      <c r="RXS45" s="636"/>
      <c r="RXT45" s="636"/>
      <c r="RXU45" s="636"/>
      <c r="RXV45" s="636"/>
      <c r="RXW45" s="636"/>
      <c r="RXX45" s="636"/>
      <c r="RXY45" s="636"/>
      <c r="RXZ45" s="636"/>
      <c r="RYA45" s="636"/>
      <c r="RYB45" s="636"/>
      <c r="RYC45" s="636"/>
      <c r="RYD45" s="636"/>
      <c r="RYE45" s="636"/>
      <c r="RYF45" s="636"/>
      <c r="RYG45" s="636"/>
      <c r="RYH45" s="636"/>
      <c r="RYI45" s="636"/>
      <c r="RYJ45" s="636"/>
      <c r="RYK45" s="636"/>
      <c r="RYL45" s="636"/>
      <c r="RYM45" s="636"/>
      <c r="RYN45" s="636"/>
      <c r="RYO45" s="636"/>
      <c r="RYP45" s="636"/>
      <c r="RYQ45" s="636"/>
      <c r="RYR45" s="636"/>
      <c r="RYS45" s="636"/>
      <c r="RYT45" s="636"/>
      <c r="RYU45" s="636"/>
      <c r="RYV45" s="636"/>
      <c r="RYW45" s="636"/>
      <c r="RYX45" s="636"/>
      <c r="RYY45" s="636"/>
      <c r="RYZ45" s="636"/>
      <c r="RZA45" s="636"/>
      <c r="RZB45" s="636"/>
      <c r="RZC45" s="636"/>
      <c r="RZD45" s="636"/>
      <c r="RZE45" s="636"/>
      <c r="RZF45" s="636"/>
      <c r="RZG45" s="636"/>
      <c r="RZH45" s="636"/>
      <c r="RZI45" s="636"/>
      <c r="RZJ45" s="636"/>
      <c r="RZK45" s="636"/>
      <c r="RZL45" s="636"/>
      <c r="RZM45" s="636"/>
      <c r="RZN45" s="636"/>
      <c r="RZO45" s="636"/>
      <c r="RZP45" s="636"/>
      <c r="RZQ45" s="636"/>
      <c r="RZR45" s="636"/>
      <c r="RZS45" s="636"/>
      <c r="RZT45" s="636"/>
      <c r="RZU45" s="636"/>
      <c r="RZV45" s="636"/>
      <c r="RZW45" s="636"/>
      <c r="RZX45" s="636"/>
      <c r="RZY45" s="636"/>
      <c r="RZZ45" s="636"/>
      <c r="SAA45" s="636"/>
      <c r="SAB45" s="636"/>
      <c r="SAC45" s="636"/>
      <c r="SAD45" s="636"/>
      <c r="SAE45" s="636"/>
      <c r="SAF45" s="636"/>
      <c r="SAG45" s="636"/>
      <c r="SAH45" s="636"/>
      <c r="SAI45" s="636"/>
      <c r="SAJ45" s="636"/>
      <c r="SAK45" s="636"/>
      <c r="SAL45" s="636"/>
      <c r="SAM45" s="636"/>
      <c r="SAN45" s="636"/>
      <c r="SAO45" s="636"/>
      <c r="SAP45" s="636"/>
      <c r="SAQ45" s="636"/>
      <c r="SAR45" s="636"/>
      <c r="SAS45" s="636"/>
      <c r="SAT45" s="636"/>
      <c r="SAU45" s="636"/>
      <c r="SAV45" s="636"/>
      <c r="SAW45" s="636"/>
      <c r="SAX45" s="636"/>
      <c r="SAY45" s="636"/>
      <c r="SAZ45" s="636"/>
      <c r="SBA45" s="636"/>
      <c r="SBB45" s="636"/>
      <c r="SBC45" s="636"/>
      <c r="SBD45" s="636"/>
      <c r="SBE45" s="636"/>
      <c r="SBF45" s="636"/>
      <c r="SBG45" s="636"/>
      <c r="SBH45" s="636"/>
      <c r="SBI45" s="636"/>
      <c r="SBJ45" s="636"/>
      <c r="SBK45" s="636"/>
      <c r="SBL45" s="636"/>
      <c r="SBM45" s="636"/>
      <c r="SBN45" s="636"/>
      <c r="SBO45" s="636"/>
      <c r="SBP45" s="636"/>
      <c r="SBQ45" s="636"/>
      <c r="SBR45" s="636"/>
      <c r="SBS45" s="636"/>
      <c r="SBT45" s="636"/>
      <c r="SBU45" s="636"/>
      <c r="SBV45" s="636"/>
      <c r="SBW45" s="636"/>
      <c r="SBX45" s="636"/>
      <c r="SBY45" s="636"/>
      <c r="SBZ45" s="636"/>
      <c r="SCA45" s="636"/>
      <c r="SCB45" s="636"/>
      <c r="SCC45" s="636"/>
      <c r="SCD45" s="636"/>
      <c r="SCE45" s="636"/>
      <c r="SCF45" s="636"/>
      <c r="SCG45" s="636"/>
      <c r="SCH45" s="636"/>
      <c r="SCI45" s="636"/>
      <c r="SCJ45" s="636"/>
      <c r="SCK45" s="636"/>
      <c r="SCL45" s="636"/>
      <c r="SCM45" s="636"/>
      <c r="SCN45" s="636"/>
      <c r="SCO45" s="636"/>
      <c r="SCP45" s="636"/>
      <c r="SCQ45" s="636"/>
      <c r="SCR45" s="636"/>
      <c r="SCS45" s="636"/>
      <c r="SCT45" s="636"/>
      <c r="SCU45" s="636"/>
      <c r="SCV45" s="636"/>
      <c r="SCW45" s="636"/>
      <c r="SCX45" s="636"/>
      <c r="SCY45" s="636"/>
      <c r="SCZ45" s="636"/>
      <c r="SDA45" s="636"/>
      <c r="SDB45" s="636"/>
      <c r="SDC45" s="636"/>
      <c r="SDD45" s="636"/>
      <c r="SDE45" s="636"/>
      <c r="SDF45" s="636"/>
      <c r="SDG45" s="636"/>
      <c r="SDH45" s="636"/>
      <c r="SDI45" s="636"/>
      <c r="SDJ45" s="636"/>
      <c r="SDK45" s="636"/>
      <c r="SDL45" s="636"/>
      <c r="SDM45" s="636"/>
      <c r="SDN45" s="636"/>
      <c r="SDO45" s="636"/>
      <c r="SDP45" s="636"/>
      <c r="SDQ45" s="636"/>
      <c r="SDR45" s="636"/>
      <c r="SDS45" s="636"/>
      <c r="SDT45" s="636"/>
      <c r="SDU45" s="636"/>
      <c r="SDV45" s="636"/>
      <c r="SDW45" s="636"/>
      <c r="SDX45" s="636"/>
      <c r="SDY45" s="636"/>
      <c r="SDZ45" s="636"/>
      <c r="SEA45" s="636"/>
      <c r="SEB45" s="636"/>
      <c r="SEC45" s="636"/>
      <c r="SED45" s="636"/>
      <c r="SEE45" s="636"/>
      <c r="SEF45" s="636"/>
      <c r="SEG45" s="636"/>
      <c r="SEH45" s="636"/>
      <c r="SEI45" s="636"/>
      <c r="SEJ45" s="636"/>
      <c r="SEK45" s="636"/>
      <c r="SEL45" s="636"/>
      <c r="SEM45" s="636"/>
      <c r="SEN45" s="636"/>
      <c r="SEO45" s="636"/>
      <c r="SEP45" s="636"/>
      <c r="SEQ45" s="636"/>
      <c r="SER45" s="636"/>
      <c r="SES45" s="636"/>
      <c r="SET45" s="636"/>
      <c r="SEU45" s="636"/>
      <c r="SEV45" s="636"/>
      <c r="SEW45" s="636"/>
      <c r="SEX45" s="636"/>
      <c r="SEY45" s="636"/>
      <c r="SEZ45" s="636"/>
      <c r="SFA45" s="636"/>
      <c r="SFB45" s="636"/>
      <c r="SFC45" s="636"/>
      <c r="SFD45" s="636"/>
      <c r="SFE45" s="636"/>
      <c r="SFF45" s="636"/>
      <c r="SFG45" s="636"/>
      <c r="SFH45" s="636"/>
      <c r="SFI45" s="636"/>
      <c r="SFJ45" s="636"/>
      <c r="SFK45" s="636"/>
      <c r="SFL45" s="636"/>
      <c r="SFM45" s="636"/>
      <c r="SFN45" s="636"/>
      <c r="SFO45" s="636"/>
      <c r="SFP45" s="636"/>
      <c r="SFQ45" s="636"/>
      <c r="SFR45" s="636"/>
      <c r="SFS45" s="636"/>
      <c r="SFT45" s="636"/>
      <c r="SFU45" s="636"/>
      <c r="SFV45" s="636"/>
      <c r="SFW45" s="636"/>
      <c r="SFX45" s="636"/>
      <c r="SFY45" s="636"/>
      <c r="SFZ45" s="636"/>
      <c r="SGA45" s="636"/>
      <c r="SGB45" s="636"/>
      <c r="SGC45" s="636"/>
      <c r="SGD45" s="636"/>
      <c r="SGE45" s="636"/>
      <c r="SGF45" s="636"/>
      <c r="SGG45" s="636"/>
      <c r="SGH45" s="636"/>
      <c r="SGI45" s="636"/>
      <c r="SGJ45" s="636"/>
      <c r="SGK45" s="636"/>
      <c r="SGL45" s="636"/>
      <c r="SGM45" s="636"/>
      <c r="SGN45" s="636"/>
      <c r="SGO45" s="636"/>
      <c r="SGP45" s="636"/>
      <c r="SGQ45" s="636"/>
      <c r="SGR45" s="636"/>
      <c r="SGS45" s="636"/>
      <c r="SGT45" s="636"/>
      <c r="SGU45" s="636"/>
      <c r="SGV45" s="636"/>
      <c r="SGW45" s="636"/>
      <c r="SGX45" s="636"/>
      <c r="SGY45" s="636"/>
      <c r="SGZ45" s="636"/>
      <c r="SHA45" s="636"/>
      <c r="SHB45" s="636"/>
      <c r="SHC45" s="636"/>
      <c r="SHD45" s="636"/>
      <c r="SHE45" s="636"/>
      <c r="SHF45" s="636"/>
      <c r="SHG45" s="636"/>
      <c r="SHH45" s="636"/>
      <c r="SHI45" s="636"/>
      <c r="SHJ45" s="636"/>
      <c r="SHK45" s="636"/>
      <c r="SHL45" s="636"/>
      <c r="SHM45" s="636"/>
      <c r="SHN45" s="636"/>
      <c r="SHO45" s="636"/>
      <c r="SHP45" s="636"/>
      <c r="SHQ45" s="636"/>
      <c r="SHR45" s="636"/>
      <c r="SHS45" s="636"/>
      <c r="SHT45" s="636"/>
      <c r="SHU45" s="636"/>
      <c r="SHV45" s="636"/>
      <c r="SHW45" s="636"/>
      <c r="SHX45" s="636"/>
      <c r="SHY45" s="636"/>
      <c r="SHZ45" s="636"/>
      <c r="SIA45" s="636"/>
      <c r="SIB45" s="636"/>
      <c r="SIC45" s="636"/>
      <c r="SID45" s="636"/>
      <c r="SIE45" s="636"/>
      <c r="SIF45" s="636"/>
      <c r="SIG45" s="636"/>
      <c r="SIH45" s="636"/>
      <c r="SII45" s="636"/>
      <c r="SIJ45" s="636"/>
      <c r="SIK45" s="636"/>
      <c r="SIL45" s="636"/>
      <c r="SIM45" s="636"/>
      <c r="SIN45" s="636"/>
      <c r="SIO45" s="636"/>
      <c r="SIP45" s="636"/>
      <c r="SIQ45" s="636"/>
      <c r="SIR45" s="636"/>
      <c r="SIS45" s="636"/>
      <c r="SIT45" s="636"/>
      <c r="SIU45" s="636"/>
      <c r="SIV45" s="636"/>
      <c r="SIW45" s="636"/>
      <c r="SIX45" s="636"/>
      <c r="SIY45" s="636"/>
      <c r="SIZ45" s="636"/>
      <c r="SJA45" s="636"/>
      <c r="SJB45" s="636"/>
      <c r="SJC45" s="636"/>
      <c r="SJD45" s="636"/>
      <c r="SJE45" s="636"/>
      <c r="SJF45" s="636"/>
      <c r="SJG45" s="636"/>
      <c r="SJH45" s="636"/>
      <c r="SJI45" s="636"/>
      <c r="SJJ45" s="636"/>
      <c r="SJK45" s="636"/>
      <c r="SJL45" s="636"/>
      <c r="SJM45" s="636"/>
      <c r="SJN45" s="636"/>
      <c r="SJO45" s="636"/>
      <c r="SJP45" s="636"/>
      <c r="SJQ45" s="636"/>
      <c r="SJR45" s="636"/>
      <c r="SJS45" s="636"/>
      <c r="SJT45" s="636"/>
      <c r="SJU45" s="636"/>
      <c r="SJV45" s="636"/>
      <c r="SJW45" s="636"/>
      <c r="SJX45" s="636"/>
      <c r="SJY45" s="636"/>
      <c r="SJZ45" s="636"/>
      <c r="SKA45" s="636"/>
      <c r="SKB45" s="636"/>
      <c r="SKC45" s="636"/>
      <c r="SKD45" s="636"/>
      <c r="SKE45" s="636"/>
      <c r="SKF45" s="636"/>
      <c r="SKG45" s="636"/>
      <c r="SKH45" s="636"/>
      <c r="SKI45" s="636"/>
      <c r="SKJ45" s="636"/>
      <c r="SKK45" s="636"/>
      <c r="SKL45" s="636"/>
      <c r="SKM45" s="636"/>
      <c r="SKN45" s="636"/>
      <c r="SKO45" s="636"/>
      <c r="SKP45" s="636"/>
      <c r="SKQ45" s="636"/>
      <c r="SKR45" s="636"/>
      <c r="SKS45" s="636"/>
      <c r="SKT45" s="636"/>
      <c r="SKU45" s="636"/>
      <c r="SKV45" s="636"/>
      <c r="SKW45" s="636"/>
      <c r="SKX45" s="636"/>
      <c r="SKY45" s="636"/>
      <c r="SKZ45" s="636"/>
      <c r="SLA45" s="636"/>
      <c r="SLB45" s="636"/>
      <c r="SLC45" s="636"/>
      <c r="SLD45" s="636"/>
      <c r="SLE45" s="636"/>
      <c r="SLF45" s="636"/>
      <c r="SLG45" s="636"/>
      <c r="SLH45" s="636"/>
      <c r="SLI45" s="636"/>
      <c r="SLJ45" s="636"/>
      <c r="SLK45" s="636"/>
      <c r="SLL45" s="636"/>
      <c r="SLM45" s="636"/>
      <c r="SLN45" s="636"/>
      <c r="SLO45" s="636"/>
      <c r="SLP45" s="636"/>
      <c r="SLQ45" s="636"/>
      <c r="SLR45" s="636"/>
      <c r="SLS45" s="636"/>
      <c r="SLT45" s="636"/>
      <c r="SLU45" s="636"/>
      <c r="SLV45" s="636"/>
      <c r="SLW45" s="636"/>
      <c r="SLX45" s="636"/>
      <c r="SLY45" s="636"/>
      <c r="SLZ45" s="636"/>
      <c r="SMA45" s="636"/>
      <c r="SMB45" s="636"/>
      <c r="SMC45" s="636"/>
      <c r="SMD45" s="636"/>
      <c r="SME45" s="636"/>
      <c r="SMF45" s="636"/>
      <c r="SMG45" s="636"/>
      <c r="SMH45" s="636"/>
      <c r="SMI45" s="636"/>
      <c r="SMJ45" s="636"/>
      <c r="SMK45" s="636"/>
      <c r="SML45" s="636"/>
      <c r="SMM45" s="636"/>
      <c r="SMN45" s="636"/>
      <c r="SMO45" s="636"/>
      <c r="SMP45" s="636"/>
      <c r="SMQ45" s="636"/>
      <c r="SMR45" s="636"/>
      <c r="SMS45" s="636"/>
      <c r="SMT45" s="636"/>
      <c r="SMU45" s="636"/>
      <c r="SMV45" s="636"/>
      <c r="SMW45" s="636"/>
      <c r="SMX45" s="636"/>
      <c r="SMY45" s="636"/>
      <c r="SMZ45" s="636"/>
      <c r="SNA45" s="636"/>
      <c r="SNB45" s="636"/>
      <c r="SNC45" s="636"/>
      <c r="SND45" s="636"/>
      <c r="SNE45" s="636"/>
      <c r="SNF45" s="636"/>
      <c r="SNG45" s="636"/>
      <c r="SNH45" s="636"/>
      <c r="SNI45" s="636"/>
      <c r="SNJ45" s="636"/>
      <c r="SNK45" s="636"/>
      <c r="SNL45" s="636"/>
      <c r="SNM45" s="636"/>
      <c r="SNN45" s="636"/>
      <c r="SNO45" s="636"/>
      <c r="SNP45" s="636"/>
      <c r="SNQ45" s="636"/>
      <c r="SNR45" s="636"/>
      <c r="SNS45" s="636"/>
      <c r="SNT45" s="636"/>
      <c r="SNU45" s="636"/>
      <c r="SNV45" s="636"/>
      <c r="SNW45" s="636"/>
      <c r="SNX45" s="636"/>
      <c r="SNY45" s="636"/>
      <c r="SNZ45" s="636"/>
      <c r="SOA45" s="636"/>
      <c r="SOB45" s="636"/>
      <c r="SOC45" s="636"/>
      <c r="SOD45" s="636"/>
      <c r="SOE45" s="636"/>
      <c r="SOF45" s="636"/>
      <c r="SOG45" s="636"/>
      <c r="SOH45" s="636"/>
      <c r="SOI45" s="636"/>
      <c r="SOJ45" s="636"/>
      <c r="SOK45" s="636"/>
      <c r="SOL45" s="636"/>
      <c r="SOM45" s="636"/>
      <c r="SON45" s="636"/>
      <c r="SOO45" s="636"/>
      <c r="SOP45" s="636"/>
      <c r="SOQ45" s="636"/>
      <c r="SOR45" s="636"/>
      <c r="SOS45" s="636"/>
      <c r="SOT45" s="636"/>
      <c r="SOU45" s="636"/>
      <c r="SOV45" s="636"/>
      <c r="SOW45" s="636"/>
      <c r="SOX45" s="636"/>
      <c r="SOY45" s="636"/>
      <c r="SOZ45" s="636"/>
      <c r="SPA45" s="636"/>
      <c r="SPB45" s="636"/>
      <c r="SPC45" s="636"/>
      <c r="SPD45" s="636"/>
      <c r="SPE45" s="636"/>
      <c r="SPF45" s="636"/>
      <c r="SPG45" s="636"/>
      <c r="SPH45" s="636"/>
      <c r="SPI45" s="636"/>
      <c r="SPJ45" s="636"/>
      <c r="SPK45" s="636"/>
      <c r="SPL45" s="636"/>
      <c r="SPM45" s="636"/>
      <c r="SPN45" s="636"/>
      <c r="SPO45" s="636"/>
      <c r="SPP45" s="636"/>
      <c r="SPQ45" s="636"/>
      <c r="SPR45" s="636"/>
      <c r="SPS45" s="636"/>
      <c r="SPT45" s="636"/>
      <c r="SPU45" s="636"/>
      <c r="SPV45" s="636"/>
      <c r="SPW45" s="636"/>
      <c r="SPX45" s="636"/>
      <c r="SPY45" s="636"/>
      <c r="SPZ45" s="636"/>
      <c r="SQA45" s="636"/>
      <c r="SQB45" s="636"/>
      <c r="SQC45" s="636"/>
      <c r="SQD45" s="636"/>
      <c r="SQE45" s="636"/>
      <c r="SQF45" s="636"/>
      <c r="SQG45" s="636"/>
      <c r="SQH45" s="636"/>
      <c r="SQI45" s="636"/>
      <c r="SQJ45" s="636"/>
      <c r="SQK45" s="636"/>
      <c r="SQL45" s="636"/>
      <c r="SQM45" s="636"/>
      <c r="SQN45" s="636"/>
      <c r="SQO45" s="636"/>
      <c r="SQP45" s="636"/>
      <c r="SQQ45" s="636"/>
      <c r="SQR45" s="636"/>
      <c r="SQS45" s="636"/>
      <c r="SQT45" s="636"/>
      <c r="SQU45" s="636"/>
      <c r="SQV45" s="636"/>
      <c r="SQW45" s="636"/>
      <c r="SQX45" s="636"/>
      <c r="SQY45" s="636"/>
      <c r="SQZ45" s="636"/>
      <c r="SRA45" s="636"/>
      <c r="SRB45" s="636"/>
      <c r="SRC45" s="636"/>
      <c r="SRD45" s="636"/>
      <c r="SRE45" s="636"/>
      <c r="SRF45" s="636"/>
      <c r="SRG45" s="636"/>
      <c r="SRH45" s="636"/>
      <c r="SRI45" s="636"/>
      <c r="SRJ45" s="636"/>
      <c r="SRK45" s="636"/>
      <c r="SRL45" s="636"/>
      <c r="SRM45" s="636"/>
      <c r="SRN45" s="636"/>
      <c r="SRO45" s="636"/>
      <c r="SRP45" s="636"/>
      <c r="SRQ45" s="636"/>
      <c r="SRR45" s="636"/>
      <c r="SRS45" s="636"/>
      <c r="SRT45" s="636"/>
      <c r="SRU45" s="636"/>
      <c r="SRV45" s="636"/>
      <c r="SRW45" s="636"/>
      <c r="SRX45" s="636"/>
      <c r="SRY45" s="636"/>
      <c r="SRZ45" s="636"/>
      <c r="SSA45" s="636"/>
      <c r="SSB45" s="636"/>
      <c r="SSC45" s="636"/>
      <c r="SSD45" s="636"/>
      <c r="SSE45" s="636"/>
      <c r="SSF45" s="636"/>
      <c r="SSG45" s="636"/>
      <c r="SSH45" s="636"/>
      <c r="SSI45" s="636"/>
      <c r="SSJ45" s="636"/>
      <c r="SSK45" s="636"/>
      <c r="SSL45" s="636"/>
      <c r="SSM45" s="636"/>
      <c r="SSN45" s="636"/>
      <c r="SSO45" s="636"/>
      <c r="SSP45" s="636"/>
      <c r="SSQ45" s="636"/>
      <c r="SSR45" s="636"/>
      <c r="SSS45" s="636"/>
      <c r="SST45" s="636"/>
      <c r="SSU45" s="636"/>
      <c r="SSV45" s="636"/>
      <c r="SSW45" s="636"/>
      <c r="SSX45" s="636"/>
      <c r="SSY45" s="636"/>
      <c r="SSZ45" s="636"/>
      <c r="STA45" s="636"/>
      <c r="STB45" s="636"/>
      <c r="STC45" s="636"/>
      <c r="STD45" s="636"/>
      <c r="STE45" s="636"/>
      <c r="STF45" s="636"/>
      <c r="STG45" s="636"/>
      <c r="STH45" s="636"/>
      <c r="STI45" s="636"/>
      <c r="STJ45" s="636"/>
      <c r="STK45" s="636"/>
      <c r="STL45" s="636"/>
      <c r="STM45" s="636"/>
      <c r="STN45" s="636"/>
      <c r="STO45" s="636"/>
      <c r="STP45" s="636"/>
      <c r="STQ45" s="636"/>
      <c r="STR45" s="636"/>
      <c r="STS45" s="636"/>
      <c r="STT45" s="636"/>
      <c r="STU45" s="636"/>
      <c r="STV45" s="636"/>
      <c r="STW45" s="636"/>
      <c r="STX45" s="636"/>
      <c r="STY45" s="636"/>
      <c r="STZ45" s="636"/>
      <c r="SUA45" s="636"/>
      <c r="SUB45" s="636"/>
      <c r="SUC45" s="636"/>
      <c r="SUD45" s="636"/>
      <c r="SUE45" s="636"/>
      <c r="SUF45" s="636"/>
      <c r="SUG45" s="636"/>
      <c r="SUH45" s="636"/>
      <c r="SUI45" s="636"/>
      <c r="SUJ45" s="636"/>
      <c r="SUK45" s="636"/>
      <c r="SUL45" s="636"/>
      <c r="SUM45" s="636"/>
      <c r="SUN45" s="636"/>
      <c r="SUO45" s="636"/>
      <c r="SUP45" s="636"/>
      <c r="SUQ45" s="636"/>
      <c r="SUR45" s="636"/>
      <c r="SUS45" s="636"/>
      <c r="SUT45" s="636"/>
      <c r="SUU45" s="636"/>
      <c r="SUV45" s="636"/>
      <c r="SUW45" s="636"/>
      <c r="SUX45" s="636"/>
      <c r="SUY45" s="636"/>
      <c r="SUZ45" s="636"/>
      <c r="SVA45" s="636"/>
      <c r="SVB45" s="636"/>
      <c r="SVC45" s="636"/>
      <c r="SVD45" s="636"/>
      <c r="SVE45" s="636"/>
      <c r="SVF45" s="636"/>
      <c r="SVG45" s="636"/>
      <c r="SVH45" s="636"/>
      <c r="SVI45" s="636"/>
      <c r="SVJ45" s="636"/>
      <c r="SVK45" s="636"/>
      <c r="SVL45" s="636"/>
      <c r="SVM45" s="636"/>
      <c r="SVN45" s="636"/>
      <c r="SVO45" s="636"/>
      <c r="SVP45" s="636"/>
      <c r="SVQ45" s="636"/>
      <c r="SVR45" s="636"/>
      <c r="SVS45" s="636"/>
      <c r="SVT45" s="636"/>
      <c r="SVU45" s="636"/>
      <c r="SVV45" s="636"/>
      <c r="SVW45" s="636"/>
      <c r="SVX45" s="636"/>
      <c r="SVY45" s="636"/>
      <c r="SVZ45" s="636"/>
      <c r="SWA45" s="636"/>
      <c r="SWB45" s="636"/>
      <c r="SWC45" s="636"/>
      <c r="SWD45" s="636"/>
      <c r="SWE45" s="636"/>
      <c r="SWF45" s="636"/>
      <c r="SWG45" s="636"/>
      <c r="SWH45" s="636"/>
      <c r="SWI45" s="636"/>
      <c r="SWJ45" s="636"/>
      <c r="SWK45" s="636"/>
      <c r="SWL45" s="636"/>
      <c r="SWM45" s="636"/>
      <c r="SWN45" s="636"/>
      <c r="SWO45" s="636"/>
      <c r="SWP45" s="636"/>
      <c r="SWQ45" s="636"/>
      <c r="SWR45" s="636"/>
      <c r="SWS45" s="636"/>
      <c r="SWT45" s="636"/>
      <c r="SWU45" s="636"/>
      <c r="SWV45" s="636"/>
      <c r="SWW45" s="636"/>
      <c r="SWX45" s="636"/>
      <c r="SWY45" s="636"/>
      <c r="SWZ45" s="636"/>
      <c r="SXA45" s="636"/>
      <c r="SXB45" s="636"/>
      <c r="SXC45" s="636"/>
      <c r="SXD45" s="636"/>
      <c r="SXE45" s="636"/>
      <c r="SXF45" s="636"/>
      <c r="SXG45" s="636"/>
      <c r="SXH45" s="636"/>
      <c r="SXI45" s="636"/>
      <c r="SXJ45" s="636"/>
      <c r="SXK45" s="636"/>
      <c r="SXL45" s="636"/>
      <c r="SXM45" s="636"/>
      <c r="SXN45" s="636"/>
      <c r="SXO45" s="636"/>
      <c r="SXP45" s="636"/>
      <c r="SXQ45" s="636"/>
      <c r="SXR45" s="636"/>
      <c r="SXS45" s="636"/>
      <c r="SXT45" s="636"/>
      <c r="SXU45" s="636"/>
      <c r="SXV45" s="636"/>
      <c r="SXW45" s="636"/>
      <c r="SXX45" s="636"/>
      <c r="SXY45" s="636"/>
      <c r="SXZ45" s="636"/>
      <c r="SYA45" s="636"/>
      <c r="SYB45" s="636"/>
      <c r="SYC45" s="636"/>
      <c r="SYD45" s="636"/>
      <c r="SYE45" s="636"/>
      <c r="SYF45" s="636"/>
      <c r="SYG45" s="636"/>
      <c r="SYH45" s="636"/>
      <c r="SYI45" s="636"/>
      <c r="SYJ45" s="636"/>
      <c r="SYK45" s="636"/>
      <c r="SYL45" s="636"/>
      <c r="SYM45" s="636"/>
      <c r="SYN45" s="636"/>
      <c r="SYO45" s="636"/>
      <c r="SYP45" s="636"/>
      <c r="SYQ45" s="636"/>
      <c r="SYR45" s="636"/>
      <c r="SYS45" s="636"/>
      <c r="SYT45" s="636"/>
      <c r="SYU45" s="636"/>
      <c r="SYV45" s="636"/>
      <c r="SYW45" s="636"/>
      <c r="SYX45" s="636"/>
      <c r="SYY45" s="636"/>
      <c r="SYZ45" s="636"/>
      <c r="SZA45" s="636"/>
      <c r="SZB45" s="636"/>
      <c r="SZC45" s="636"/>
      <c r="SZD45" s="636"/>
      <c r="SZE45" s="636"/>
      <c r="SZF45" s="636"/>
      <c r="SZG45" s="636"/>
      <c r="SZH45" s="636"/>
      <c r="SZI45" s="636"/>
      <c r="SZJ45" s="636"/>
      <c r="SZK45" s="636"/>
      <c r="SZL45" s="636"/>
      <c r="SZM45" s="636"/>
      <c r="SZN45" s="636"/>
      <c r="SZO45" s="636"/>
      <c r="SZP45" s="636"/>
      <c r="SZQ45" s="636"/>
      <c r="SZR45" s="636"/>
      <c r="SZS45" s="636"/>
      <c r="SZT45" s="636"/>
      <c r="SZU45" s="636"/>
      <c r="SZV45" s="636"/>
      <c r="SZW45" s="636"/>
      <c r="SZX45" s="636"/>
      <c r="SZY45" s="636"/>
      <c r="SZZ45" s="636"/>
      <c r="TAA45" s="636"/>
      <c r="TAB45" s="636"/>
      <c r="TAC45" s="636"/>
      <c r="TAD45" s="636"/>
      <c r="TAE45" s="636"/>
      <c r="TAF45" s="636"/>
      <c r="TAG45" s="636"/>
      <c r="TAH45" s="636"/>
      <c r="TAI45" s="636"/>
      <c r="TAJ45" s="636"/>
      <c r="TAK45" s="636"/>
      <c r="TAL45" s="636"/>
      <c r="TAM45" s="636"/>
      <c r="TAN45" s="636"/>
      <c r="TAO45" s="636"/>
      <c r="TAP45" s="636"/>
      <c r="TAQ45" s="636"/>
      <c r="TAR45" s="636"/>
      <c r="TAS45" s="636"/>
      <c r="TAT45" s="636"/>
      <c r="TAU45" s="636"/>
      <c r="TAV45" s="636"/>
      <c r="TAW45" s="636"/>
      <c r="TAX45" s="636"/>
      <c r="TAY45" s="636"/>
      <c r="TAZ45" s="636"/>
      <c r="TBA45" s="636"/>
      <c r="TBB45" s="636"/>
      <c r="TBC45" s="636"/>
      <c r="TBD45" s="636"/>
      <c r="TBE45" s="636"/>
      <c r="TBF45" s="636"/>
      <c r="TBG45" s="636"/>
      <c r="TBH45" s="636"/>
      <c r="TBI45" s="636"/>
      <c r="TBJ45" s="636"/>
      <c r="TBK45" s="636"/>
      <c r="TBL45" s="636"/>
      <c r="TBM45" s="636"/>
      <c r="TBN45" s="636"/>
      <c r="TBO45" s="636"/>
      <c r="TBP45" s="636"/>
      <c r="TBQ45" s="636"/>
      <c r="TBR45" s="636"/>
      <c r="TBS45" s="636"/>
      <c r="TBT45" s="636"/>
      <c r="TBU45" s="636"/>
      <c r="TBV45" s="636"/>
      <c r="TBW45" s="636"/>
      <c r="TBX45" s="636"/>
      <c r="TBY45" s="636"/>
      <c r="TBZ45" s="636"/>
      <c r="TCA45" s="636"/>
      <c r="TCB45" s="636"/>
      <c r="TCC45" s="636"/>
      <c r="TCD45" s="636"/>
      <c r="TCE45" s="636"/>
      <c r="TCF45" s="636"/>
      <c r="TCG45" s="636"/>
      <c r="TCH45" s="636"/>
      <c r="TCI45" s="636"/>
      <c r="TCJ45" s="636"/>
      <c r="TCK45" s="636"/>
      <c r="TCL45" s="636"/>
      <c r="TCM45" s="636"/>
      <c r="TCN45" s="636"/>
      <c r="TCO45" s="636"/>
      <c r="TCP45" s="636"/>
      <c r="TCQ45" s="636"/>
      <c r="TCR45" s="636"/>
      <c r="TCS45" s="636"/>
      <c r="TCT45" s="636"/>
      <c r="TCU45" s="636"/>
      <c r="TCV45" s="636"/>
      <c r="TCW45" s="636"/>
      <c r="TCX45" s="636"/>
      <c r="TCY45" s="636"/>
      <c r="TCZ45" s="636"/>
      <c r="TDA45" s="636"/>
      <c r="TDB45" s="636"/>
      <c r="TDC45" s="636"/>
      <c r="TDD45" s="636"/>
      <c r="TDE45" s="636"/>
      <c r="TDF45" s="636"/>
      <c r="TDG45" s="636"/>
      <c r="TDH45" s="636"/>
      <c r="TDI45" s="636"/>
      <c r="TDJ45" s="636"/>
      <c r="TDK45" s="636"/>
      <c r="TDL45" s="636"/>
      <c r="TDM45" s="636"/>
      <c r="TDN45" s="636"/>
      <c r="TDO45" s="636"/>
      <c r="TDP45" s="636"/>
      <c r="TDQ45" s="636"/>
      <c r="TDR45" s="636"/>
      <c r="TDS45" s="636"/>
      <c r="TDT45" s="636"/>
      <c r="TDU45" s="636"/>
      <c r="TDV45" s="636"/>
      <c r="TDW45" s="636"/>
      <c r="TDX45" s="636"/>
      <c r="TDY45" s="636"/>
      <c r="TDZ45" s="636"/>
      <c r="TEA45" s="636"/>
      <c r="TEB45" s="636"/>
      <c r="TEC45" s="636"/>
      <c r="TED45" s="636"/>
      <c r="TEE45" s="636"/>
      <c r="TEF45" s="636"/>
      <c r="TEG45" s="636"/>
      <c r="TEH45" s="636"/>
      <c r="TEI45" s="636"/>
      <c r="TEJ45" s="636"/>
      <c r="TEK45" s="636"/>
      <c r="TEL45" s="636"/>
      <c r="TEM45" s="636"/>
      <c r="TEN45" s="636"/>
      <c r="TEO45" s="636"/>
      <c r="TEP45" s="636"/>
      <c r="TEQ45" s="636"/>
      <c r="TER45" s="636"/>
      <c r="TES45" s="636"/>
      <c r="TET45" s="636"/>
      <c r="TEU45" s="636"/>
      <c r="TEV45" s="636"/>
      <c r="TEW45" s="636"/>
      <c r="TEX45" s="636"/>
      <c r="TEY45" s="636"/>
      <c r="TEZ45" s="636"/>
      <c r="TFA45" s="636"/>
      <c r="TFB45" s="636"/>
      <c r="TFC45" s="636"/>
      <c r="TFD45" s="636"/>
      <c r="TFE45" s="636"/>
      <c r="TFF45" s="636"/>
      <c r="TFG45" s="636"/>
      <c r="TFH45" s="636"/>
      <c r="TFI45" s="636"/>
      <c r="TFJ45" s="636"/>
      <c r="TFK45" s="636"/>
      <c r="TFL45" s="636"/>
      <c r="TFM45" s="636"/>
      <c r="TFN45" s="636"/>
      <c r="TFO45" s="636"/>
      <c r="TFP45" s="636"/>
      <c r="TFQ45" s="636"/>
      <c r="TFR45" s="636"/>
      <c r="TFS45" s="636"/>
      <c r="TFT45" s="636"/>
      <c r="TFU45" s="636"/>
      <c r="TFV45" s="636"/>
      <c r="TFW45" s="636"/>
      <c r="TFX45" s="636"/>
      <c r="TFY45" s="636"/>
      <c r="TFZ45" s="636"/>
      <c r="TGA45" s="636"/>
      <c r="TGB45" s="636"/>
      <c r="TGC45" s="636"/>
      <c r="TGD45" s="636"/>
      <c r="TGE45" s="636"/>
      <c r="TGF45" s="636"/>
      <c r="TGG45" s="636"/>
      <c r="TGH45" s="636"/>
      <c r="TGI45" s="636"/>
      <c r="TGJ45" s="636"/>
      <c r="TGK45" s="636"/>
      <c r="TGL45" s="636"/>
      <c r="TGM45" s="636"/>
      <c r="TGN45" s="636"/>
      <c r="TGO45" s="636"/>
      <c r="TGP45" s="636"/>
      <c r="TGQ45" s="636"/>
      <c r="TGR45" s="636"/>
      <c r="TGS45" s="636"/>
      <c r="TGT45" s="636"/>
      <c r="TGU45" s="636"/>
      <c r="TGV45" s="636"/>
      <c r="TGW45" s="636"/>
      <c r="TGX45" s="636"/>
      <c r="TGY45" s="636"/>
      <c r="TGZ45" s="636"/>
      <c r="THA45" s="636"/>
      <c r="THB45" s="636"/>
      <c r="THC45" s="636"/>
      <c r="THD45" s="636"/>
      <c r="THE45" s="636"/>
      <c r="THF45" s="636"/>
      <c r="THG45" s="636"/>
      <c r="THH45" s="636"/>
      <c r="THI45" s="636"/>
      <c r="THJ45" s="636"/>
      <c r="THK45" s="636"/>
      <c r="THL45" s="636"/>
      <c r="THM45" s="636"/>
      <c r="THN45" s="636"/>
      <c r="THO45" s="636"/>
      <c r="THP45" s="636"/>
      <c r="THQ45" s="636"/>
      <c r="THR45" s="636"/>
      <c r="THS45" s="636"/>
      <c r="THT45" s="636"/>
      <c r="THU45" s="636"/>
      <c r="THV45" s="636"/>
      <c r="THW45" s="636"/>
      <c r="THX45" s="636"/>
      <c r="THY45" s="636"/>
      <c r="THZ45" s="636"/>
      <c r="TIA45" s="636"/>
      <c r="TIB45" s="636"/>
      <c r="TIC45" s="636"/>
      <c r="TID45" s="636"/>
      <c r="TIE45" s="636"/>
      <c r="TIF45" s="636"/>
      <c r="TIG45" s="636"/>
      <c r="TIH45" s="636"/>
      <c r="TII45" s="636"/>
      <c r="TIJ45" s="636"/>
      <c r="TIK45" s="636"/>
      <c r="TIL45" s="636"/>
      <c r="TIM45" s="636"/>
      <c r="TIN45" s="636"/>
      <c r="TIO45" s="636"/>
      <c r="TIP45" s="636"/>
      <c r="TIQ45" s="636"/>
      <c r="TIR45" s="636"/>
      <c r="TIS45" s="636"/>
      <c r="TIT45" s="636"/>
      <c r="TIU45" s="636"/>
      <c r="TIV45" s="636"/>
      <c r="TIW45" s="636"/>
      <c r="TIX45" s="636"/>
      <c r="TIY45" s="636"/>
      <c r="TIZ45" s="636"/>
      <c r="TJA45" s="636"/>
      <c r="TJB45" s="636"/>
      <c r="TJC45" s="636"/>
      <c r="TJD45" s="636"/>
      <c r="TJE45" s="636"/>
      <c r="TJF45" s="636"/>
      <c r="TJG45" s="636"/>
      <c r="TJH45" s="636"/>
      <c r="TJI45" s="636"/>
      <c r="TJJ45" s="636"/>
      <c r="TJK45" s="636"/>
      <c r="TJL45" s="636"/>
      <c r="TJM45" s="636"/>
      <c r="TJN45" s="636"/>
      <c r="TJO45" s="636"/>
      <c r="TJP45" s="636"/>
      <c r="TJQ45" s="636"/>
      <c r="TJR45" s="636"/>
      <c r="TJS45" s="636"/>
      <c r="TJT45" s="636"/>
      <c r="TJU45" s="636"/>
      <c r="TJV45" s="636"/>
      <c r="TJW45" s="636"/>
      <c r="TJX45" s="636"/>
      <c r="TJY45" s="636"/>
      <c r="TJZ45" s="636"/>
      <c r="TKA45" s="636"/>
      <c r="TKB45" s="636"/>
      <c r="TKC45" s="636"/>
      <c r="TKD45" s="636"/>
      <c r="TKE45" s="636"/>
      <c r="TKF45" s="636"/>
      <c r="TKG45" s="636"/>
      <c r="TKH45" s="636"/>
      <c r="TKI45" s="636"/>
      <c r="TKJ45" s="636"/>
      <c r="TKK45" s="636"/>
      <c r="TKL45" s="636"/>
      <c r="TKM45" s="636"/>
      <c r="TKN45" s="636"/>
      <c r="TKO45" s="636"/>
      <c r="TKP45" s="636"/>
      <c r="TKQ45" s="636"/>
      <c r="TKR45" s="636"/>
      <c r="TKS45" s="636"/>
      <c r="TKT45" s="636"/>
      <c r="TKU45" s="636"/>
      <c r="TKV45" s="636"/>
      <c r="TKW45" s="636"/>
      <c r="TKX45" s="636"/>
      <c r="TKY45" s="636"/>
      <c r="TKZ45" s="636"/>
      <c r="TLA45" s="636"/>
      <c r="TLB45" s="636"/>
      <c r="TLC45" s="636"/>
      <c r="TLD45" s="636"/>
      <c r="TLE45" s="636"/>
      <c r="TLF45" s="636"/>
      <c r="TLG45" s="636"/>
      <c r="TLH45" s="636"/>
      <c r="TLI45" s="636"/>
      <c r="TLJ45" s="636"/>
      <c r="TLK45" s="636"/>
      <c r="TLL45" s="636"/>
      <c r="TLM45" s="636"/>
      <c r="TLN45" s="636"/>
      <c r="TLO45" s="636"/>
      <c r="TLP45" s="636"/>
      <c r="TLQ45" s="636"/>
      <c r="TLR45" s="636"/>
      <c r="TLS45" s="636"/>
      <c r="TLT45" s="636"/>
      <c r="TLU45" s="636"/>
      <c r="TLV45" s="636"/>
      <c r="TLW45" s="636"/>
      <c r="TLX45" s="636"/>
      <c r="TLY45" s="636"/>
      <c r="TLZ45" s="636"/>
      <c r="TMA45" s="636"/>
      <c r="TMB45" s="636"/>
      <c r="TMC45" s="636"/>
      <c r="TMD45" s="636"/>
      <c r="TME45" s="636"/>
      <c r="TMF45" s="636"/>
      <c r="TMG45" s="636"/>
      <c r="TMH45" s="636"/>
      <c r="TMI45" s="636"/>
      <c r="TMJ45" s="636"/>
      <c r="TMK45" s="636"/>
      <c r="TML45" s="636"/>
      <c r="TMM45" s="636"/>
      <c r="TMN45" s="636"/>
      <c r="TMO45" s="636"/>
      <c r="TMP45" s="636"/>
      <c r="TMQ45" s="636"/>
      <c r="TMR45" s="636"/>
      <c r="TMS45" s="636"/>
      <c r="TMT45" s="636"/>
      <c r="TMU45" s="636"/>
      <c r="TMV45" s="636"/>
      <c r="TMW45" s="636"/>
      <c r="TMX45" s="636"/>
      <c r="TMY45" s="636"/>
      <c r="TMZ45" s="636"/>
      <c r="TNA45" s="636"/>
      <c r="TNB45" s="636"/>
      <c r="TNC45" s="636"/>
      <c r="TND45" s="636"/>
      <c r="TNE45" s="636"/>
      <c r="TNF45" s="636"/>
      <c r="TNG45" s="636"/>
      <c r="TNH45" s="636"/>
      <c r="TNI45" s="636"/>
      <c r="TNJ45" s="636"/>
      <c r="TNK45" s="636"/>
      <c r="TNL45" s="636"/>
      <c r="TNM45" s="636"/>
      <c r="TNN45" s="636"/>
      <c r="TNO45" s="636"/>
      <c r="TNP45" s="636"/>
      <c r="TNQ45" s="636"/>
      <c r="TNR45" s="636"/>
      <c r="TNS45" s="636"/>
      <c r="TNT45" s="636"/>
      <c r="TNU45" s="636"/>
      <c r="TNV45" s="636"/>
      <c r="TNW45" s="636"/>
      <c r="TNX45" s="636"/>
      <c r="TNY45" s="636"/>
      <c r="TNZ45" s="636"/>
      <c r="TOA45" s="636"/>
      <c r="TOB45" s="636"/>
      <c r="TOC45" s="636"/>
      <c r="TOD45" s="636"/>
      <c r="TOE45" s="636"/>
      <c r="TOF45" s="636"/>
      <c r="TOG45" s="636"/>
      <c r="TOH45" s="636"/>
      <c r="TOI45" s="636"/>
      <c r="TOJ45" s="636"/>
      <c r="TOK45" s="636"/>
      <c r="TOL45" s="636"/>
      <c r="TOM45" s="636"/>
      <c r="TON45" s="636"/>
      <c r="TOO45" s="636"/>
      <c r="TOP45" s="636"/>
      <c r="TOQ45" s="636"/>
      <c r="TOR45" s="636"/>
      <c r="TOS45" s="636"/>
      <c r="TOT45" s="636"/>
      <c r="TOU45" s="636"/>
      <c r="TOV45" s="636"/>
      <c r="TOW45" s="636"/>
      <c r="TOX45" s="636"/>
      <c r="TOY45" s="636"/>
      <c r="TOZ45" s="636"/>
      <c r="TPA45" s="636"/>
      <c r="TPB45" s="636"/>
      <c r="TPC45" s="636"/>
      <c r="TPD45" s="636"/>
      <c r="TPE45" s="636"/>
      <c r="TPF45" s="636"/>
      <c r="TPG45" s="636"/>
      <c r="TPH45" s="636"/>
      <c r="TPI45" s="636"/>
      <c r="TPJ45" s="636"/>
      <c r="TPK45" s="636"/>
      <c r="TPL45" s="636"/>
      <c r="TPM45" s="636"/>
      <c r="TPN45" s="636"/>
      <c r="TPO45" s="636"/>
      <c r="TPP45" s="636"/>
      <c r="TPQ45" s="636"/>
      <c r="TPR45" s="636"/>
      <c r="TPS45" s="636"/>
      <c r="TPT45" s="636"/>
      <c r="TPU45" s="636"/>
      <c r="TPV45" s="636"/>
      <c r="TPW45" s="636"/>
      <c r="TPX45" s="636"/>
      <c r="TPY45" s="636"/>
      <c r="TPZ45" s="636"/>
      <c r="TQA45" s="636"/>
      <c r="TQB45" s="636"/>
      <c r="TQC45" s="636"/>
      <c r="TQD45" s="636"/>
      <c r="TQE45" s="636"/>
      <c r="TQF45" s="636"/>
      <c r="TQG45" s="636"/>
      <c r="TQH45" s="636"/>
      <c r="TQI45" s="636"/>
      <c r="TQJ45" s="636"/>
      <c r="TQK45" s="636"/>
      <c r="TQL45" s="636"/>
      <c r="TQM45" s="636"/>
      <c r="TQN45" s="636"/>
      <c r="TQO45" s="636"/>
      <c r="TQP45" s="636"/>
      <c r="TQQ45" s="636"/>
      <c r="TQR45" s="636"/>
      <c r="TQS45" s="636"/>
      <c r="TQT45" s="636"/>
      <c r="TQU45" s="636"/>
      <c r="TQV45" s="636"/>
      <c r="TQW45" s="636"/>
      <c r="TQX45" s="636"/>
      <c r="TQY45" s="636"/>
      <c r="TQZ45" s="636"/>
      <c r="TRA45" s="636"/>
      <c r="TRB45" s="636"/>
      <c r="TRC45" s="636"/>
      <c r="TRD45" s="636"/>
      <c r="TRE45" s="636"/>
      <c r="TRF45" s="636"/>
      <c r="TRG45" s="636"/>
      <c r="TRH45" s="636"/>
      <c r="TRI45" s="636"/>
      <c r="TRJ45" s="636"/>
      <c r="TRK45" s="636"/>
      <c r="TRL45" s="636"/>
      <c r="TRM45" s="636"/>
      <c r="TRN45" s="636"/>
      <c r="TRO45" s="636"/>
      <c r="TRP45" s="636"/>
      <c r="TRQ45" s="636"/>
      <c r="TRR45" s="636"/>
      <c r="TRS45" s="636"/>
      <c r="TRT45" s="636"/>
      <c r="TRU45" s="636"/>
      <c r="TRV45" s="636"/>
      <c r="TRW45" s="636"/>
      <c r="TRX45" s="636"/>
      <c r="TRY45" s="636"/>
      <c r="TRZ45" s="636"/>
      <c r="TSA45" s="636"/>
      <c r="TSB45" s="636"/>
      <c r="TSC45" s="636"/>
      <c r="TSD45" s="636"/>
      <c r="TSE45" s="636"/>
      <c r="TSF45" s="636"/>
      <c r="TSG45" s="636"/>
      <c r="TSH45" s="636"/>
      <c r="TSI45" s="636"/>
      <c r="TSJ45" s="636"/>
      <c r="TSK45" s="636"/>
      <c r="TSL45" s="636"/>
      <c r="TSM45" s="636"/>
      <c r="TSN45" s="636"/>
      <c r="TSO45" s="636"/>
      <c r="TSP45" s="636"/>
      <c r="TSQ45" s="636"/>
      <c r="TSR45" s="636"/>
      <c r="TSS45" s="636"/>
      <c r="TST45" s="636"/>
      <c r="TSU45" s="636"/>
      <c r="TSV45" s="636"/>
      <c r="TSW45" s="636"/>
      <c r="TSX45" s="636"/>
      <c r="TSY45" s="636"/>
      <c r="TSZ45" s="636"/>
      <c r="TTA45" s="636"/>
      <c r="TTB45" s="636"/>
      <c r="TTC45" s="636"/>
      <c r="TTD45" s="636"/>
      <c r="TTE45" s="636"/>
      <c r="TTF45" s="636"/>
      <c r="TTG45" s="636"/>
      <c r="TTH45" s="636"/>
      <c r="TTI45" s="636"/>
      <c r="TTJ45" s="636"/>
      <c r="TTK45" s="636"/>
      <c r="TTL45" s="636"/>
      <c r="TTM45" s="636"/>
      <c r="TTN45" s="636"/>
      <c r="TTO45" s="636"/>
      <c r="TTP45" s="636"/>
      <c r="TTQ45" s="636"/>
      <c r="TTR45" s="636"/>
      <c r="TTS45" s="636"/>
      <c r="TTT45" s="636"/>
      <c r="TTU45" s="636"/>
      <c r="TTV45" s="636"/>
      <c r="TTW45" s="636"/>
      <c r="TTX45" s="636"/>
      <c r="TTY45" s="636"/>
      <c r="TTZ45" s="636"/>
      <c r="TUA45" s="636"/>
      <c r="TUB45" s="636"/>
      <c r="TUC45" s="636"/>
      <c r="TUD45" s="636"/>
      <c r="TUE45" s="636"/>
      <c r="TUF45" s="636"/>
      <c r="TUG45" s="636"/>
      <c r="TUH45" s="636"/>
      <c r="TUI45" s="636"/>
      <c r="TUJ45" s="636"/>
      <c r="TUK45" s="636"/>
      <c r="TUL45" s="636"/>
      <c r="TUM45" s="636"/>
      <c r="TUN45" s="636"/>
      <c r="TUO45" s="636"/>
      <c r="TUP45" s="636"/>
      <c r="TUQ45" s="636"/>
      <c r="TUR45" s="636"/>
      <c r="TUS45" s="636"/>
      <c r="TUT45" s="636"/>
      <c r="TUU45" s="636"/>
      <c r="TUV45" s="636"/>
      <c r="TUW45" s="636"/>
      <c r="TUX45" s="636"/>
      <c r="TUY45" s="636"/>
      <c r="TUZ45" s="636"/>
      <c r="TVA45" s="636"/>
      <c r="TVB45" s="636"/>
      <c r="TVC45" s="636"/>
      <c r="TVD45" s="636"/>
      <c r="TVE45" s="636"/>
      <c r="TVF45" s="636"/>
      <c r="TVG45" s="636"/>
      <c r="TVH45" s="636"/>
      <c r="TVI45" s="636"/>
      <c r="TVJ45" s="636"/>
      <c r="TVK45" s="636"/>
      <c r="TVL45" s="636"/>
      <c r="TVM45" s="636"/>
      <c r="TVN45" s="636"/>
      <c r="TVO45" s="636"/>
      <c r="TVP45" s="636"/>
      <c r="TVQ45" s="636"/>
      <c r="TVR45" s="636"/>
      <c r="TVS45" s="636"/>
      <c r="TVT45" s="636"/>
      <c r="TVU45" s="636"/>
      <c r="TVV45" s="636"/>
      <c r="TVW45" s="636"/>
      <c r="TVX45" s="636"/>
      <c r="TVY45" s="636"/>
      <c r="TVZ45" s="636"/>
      <c r="TWA45" s="636"/>
      <c r="TWB45" s="636"/>
      <c r="TWC45" s="636"/>
      <c r="TWD45" s="636"/>
      <c r="TWE45" s="636"/>
      <c r="TWF45" s="636"/>
      <c r="TWG45" s="636"/>
      <c r="TWH45" s="636"/>
      <c r="TWI45" s="636"/>
      <c r="TWJ45" s="636"/>
      <c r="TWK45" s="636"/>
      <c r="TWL45" s="636"/>
      <c r="TWM45" s="636"/>
      <c r="TWN45" s="636"/>
      <c r="TWO45" s="636"/>
      <c r="TWP45" s="636"/>
      <c r="TWQ45" s="636"/>
      <c r="TWR45" s="636"/>
      <c r="TWS45" s="636"/>
      <c r="TWT45" s="636"/>
      <c r="TWU45" s="636"/>
      <c r="TWV45" s="636"/>
      <c r="TWW45" s="636"/>
      <c r="TWX45" s="636"/>
      <c r="TWY45" s="636"/>
      <c r="TWZ45" s="636"/>
      <c r="TXA45" s="636"/>
      <c r="TXB45" s="636"/>
      <c r="TXC45" s="636"/>
      <c r="TXD45" s="636"/>
      <c r="TXE45" s="636"/>
      <c r="TXF45" s="636"/>
      <c r="TXG45" s="636"/>
      <c r="TXH45" s="636"/>
      <c r="TXI45" s="636"/>
      <c r="TXJ45" s="636"/>
      <c r="TXK45" s="636"/>
      <c r="TXL45" s="636"/>
      <c r="TXM45" s="636"/>
      <c r="TXN45" s="636"/>
      <c r="TXO45" s="636"/>
      <c r="TXP45" s="636"/>
      <c r="TXQ45" s="636"/>
      <c r="TXR45" s="636"/>
      <c r="TXS45" s="636"/>
      <c r="TXT45" s="636"/>
      <c r="TXU45" s="636"/>
      <c r="TXV45" s="636"/>
      <c r="TXW45" s="636"/>
      <c r="TXX45" s="636"/>
      <c r="TXY45" s="636"/>
      <c r="TXZ45" s="636"/>
      <c r="TYA45" s="636"/>
      <c r="TYB45" s="636"/>
      <c r="TYC45" s="636"/>
      <c r="TYD45" s="636"/>
      <c r="TYE45" s="636"/>
      <c r="TYF45" s="636"/>
      <c r="TYG45" s="636"/>
      <c r="TYH45" s="636"/>
      <c r="TYI45" s="636"/>
      <c r="TYJ45" s="636"/>
      <c r="TYK45" s="636"/>
      <c r="TYL45" s="636"/>
      <c r="TYM45" s="636"/>
      <c r="TYN45" s="636"/>
      <c r="TYO45" s="636"/>
      <c r="TYP45" s="636"/>
      <c r="TYQ45" s="636"/>
      <c r="TYR45" s="636"/>
      <c r="TYS45" s="636"/>
      <c r="TYT45" s="636"/>
      <c r="TYU45" s="636"/>
      <c r="TYV45" s="636"/>
      <c r="TYW45" s="636"/>
      <c r="TYX45" s="636"/>
      <c r="TYY45" s="636"/>
      <c r="TYZ45" s="636"/>
      <c r="TZA45" s="636"/>
      <c r="TZB45" s="636"/>
      <c r="TZC45" s="636"/>
      <c r="TZD45" s="636"/>
      <c r="TZE45" s="636"/>
      <c r="TZF45" s="636"/>
      <c r="TZG45" s="636"/>
      <c r="TZH45" s="636"/>
      <c r="TZI45" s="636"/>
      <c r="TZJ45" s="636"/>
      <c r="TZK45" s="636"/>
      <c r="TZL45" s="636"/>
      <c r="TZM45" s="636"/>
      <c r="TZN45" s="636"/>
      <c r="TZO45" s="636"/>
      <c r="TZP45" s="636"/>
      <c r="TZQ45" s="636"/>
      <c r="TZR45" s="636"/>
      <c r="TZS45" s="636"/>
      <c r="TZT45" s="636"/>
      <c r="TZU45" s="636"/>
      <c r="TZV45" s="636"/>
      <c r="TZW45" s="636"/>
      <c r="TZX45" s="636"/>
      <c r="TZY45" s="636"/>
      <c r="TZZ45" s="636"/>
      <c r="UAA45" s="636"/>
      <c r="UAB45" s="636"/>
      <c r="UAC45" s="636"/>
      <c r="UAD45" s="636"/>
      <c r="UAE45" s="636"/>
      <c r="UAF45" s="636"/>
      <c r="UAG45" s="636"/>
      <c r="UAH45" s="636"/>
      <c r="UAI45" s="636"/>
      <c r="UAJ45" s="636"/>
      <c r="UAK45" s="636"/>
      <c r="UAL45" s="636"/>
      <c r="UAM45" s="636"/>
      <c r="UAN45" s="636"/>
      <c r="UAO45" s="636"/>
      <c r="UAP45" s="636"/>
      <c r="UAQ45" s="636"/>
      <c r="UAR45" s="636"/>
      <c r="UAS45" s="636"/>
      <c r="UAT45" s="636"/>
      <c r="UAU45" s="636"/>
      <c r="UAV45" s="636"/>
      <c r="UAW45" s="636"/>
      <c r="UAX45" s="636"/>
      <c r="UAY45" s="636"/>
      <c r="UAZ45" s="636"/>
      <c r="UBA45" s="636"/>
      <c r="UBB45" s="636"/>
      <c r="UBC45" s="636"/>
      <c r="UBD45" s="636"/>
      <c r="UBE45" s="636"/>
      <c r="UBF45" s="636"/>
      <c r="UBG45" s="636"/>
      <c r="UBH45" s="636"/>
      <c r="UBI45" s="636"/>
      <c r="UBJ45" s="636"/>
      <c r="UBK45" s="636"/>
      <c r="UBL45" s="636"/>
      <c r="UBM45" s="636"/>
      <c r="UBN45" s="636"/>
      <c r="UBO45" s="636"/>
      <c r="UBP45" s="636"/>
      <c r="UBQ45" s="636"/>
      <c r="UBR45" s="636"/>
      <c r="UBS45" s="636"/>
      <c r="UBT45" s="636"/>
      <c r="UBU45" s="636"/>
      <c r="UBV45" s="636"/>
      <c r="UBW45" s="636"/>
      <c r="UBX45" s="636"/>
      <c r="UBY45" s="636"/>
      <c r="UBZ45" s="636"/>
      <c r="UCA45" s="636"/>
      <c r="UCB45" s="636"/>
      <c r="UCC45" s="636"/>
      <c r="UCD45" s="636"/>
      <c r="UCE45" s="636"/>
      <c r="UCF45" s="636"/>
      <c r="UCG45" s="636"/>
      <c r="UCH45" s="636"/>
      <c r="UCI45" s="636"/>
      <c r="UCJ45" s="636"/>
      <c r="UCK45" s="636"/>
      <c r="UCL45" s="636"/>
      <c r="UCM45" s="636"/>
      <c r="UCN45" s="636"/>
      <c r="UCO45" s="636"/>
      <c r="UCP45" s="636"/>
      <c r="UCQ45" s="636"/>
      <c r="UCR45" s="636"/>
      <c r="UCS45" s="636"/>
      <c r="UCT45" s="636"/>
      <c r="UCU45" s="636"/>
      <c r="UCV45" s="636"/>
      <c r="UCW45" s="636"/>
      <c r="UCX45" s="636"/>
      <c r="UCY45" s="636"/>
      <c r="UCZ45" s="636"/>
      <c r="UDA45" s="636"/>
      <c r="UDB45" s="636"/>
      <c r="UDC45" s="636"/>
      <c r="UDD45" s="636"/>
      <c r="UDE45" s="636"/>
      <c r="UDF45" s="636"/>
      <c r="UDG45" s="636"/>
      <c r="UDH45" s="636"/>
      <c r="UDI45" s="636"/>
      <c r="UDJ45" s="636"/>
      <c r="UDK45" s="636"/>
      <c r="UDL45" s="636"/>
      <c r="UDM45" s="636"/>
      <c r="UDN45" s="636"/>
      <c r="UDO45" s="636"/>
      <c r="UDP45" s="636"/>
      <c r="UDQ45" s="636"/>
      <c r="UDR45" s="636"/>
      <c r="UDS45" s="636"/>
      <c r="UDT45" s="636"/>
      <c r="UDU45" s="636"/>
      <c r="UDV45" s="636"/>
      <c r="UDW45" s="636"/>
      <c r="UDX45" s="636"/>
      <c r="UDY45" s="636"/>
      <c r="UDZ45" s="636"/>
      <c r="UEA45" s="636"/>
      <c r="UEB45" s="636"/>
      <c r="UEC45" s="636"/>
      <c r="UED45" s="636"/>
      <c r="UEE45" s="636"/>
      <c r="UEF45" s="636"/>
      <c r="UEG45" s="636"/>
      <c r="UEH45" s="636"/>
      <c r="UEI45" s="636"/>
      <c r="UEJ45" s="636"/>
      <c r="UEK45" s="636"/>
      <c r="UEL45" s="636"/>
      <c r="UEM45" s="636"/>
      <c r="UEN45" s="636"/>
      <c r="UEO45" s="636"/>
      <c r="UEP45" s="636"/>
      <c r="UEQ45" s="636"/>
      <c r="UER45" s="636"/>
      <c r="UES45" s="636"/>
      <c r="UET45" s="636"/>
      <c r="UEU45" s="636"/>
      <c r="UEV45" s="636"/>
      <c r="UEW45" s="636"/>
      <c r="UEX45" s="636"/>
      <c r="UEY45" s="636"/>
      <c r="UEZ45" s="636"/>
      <c r="UFA45" s="636"/>
      <c r="UFB45" s="636"/>
      <c r="UFC45" s="636"/>
      <c r="UFD45" s="636"/>
      <c r="UFE45" s="636"/>
      <c r="UFF45" s="636"/>
      <c r="UFG45" s="636"/>
      <c r="UFH45" s="636"/>
      <c r="UFI45" s="636"/>
      <c r="UFJ45" s="636"/>
      <c r="UFK45" s="636"/>
      <c r="UFL45" s="636"/>
      <c r="UFM45" s="636"/>
      <c r="UFN45" s="636"/>
      <c r="UFO45" s="636"/>
      <c r="UFP45" s="636"/>
      <c r="UFQ45" s="636"/>
      <c r="UFR45" s="636"/>
      <c r="UFS45" s="636"/>
      <c r="UFT45" s="636"/>
      <c r="UFU45" s="636"/>
      <c r="UFV45" s="636"/>
      <c r="UFW45" s="636"/>
      <c r="UFX45" s="636"/>
      <c r="UFY45" s="636"/>
      <c r="UFZ45" s="636"/>
      <c r="UGA45" s="636"/>
      <c r="UGB45" s="636"/>
      <c r="UGC45" s="636"/>
      <c r="UGD45" s="636"/>
      <c r="UGE45" s="636"/>
      <c r="UGF45" s="636"/>
      <c r="UGG45" s="636"/>
      <c r="UGH45" s="636"/>
      <c r="UGI45" s="636"/>
      <c r="UGJ45" s="636"/>
      <c r="UGK45" s="636"/>
      <c r="UGL45" s="636"/>
      <c r="UGM45" s="636"/>
      <c r="UGN45" s="636"/>
      <c r="UGO45" s="636"/>
      <c r="UGP45" s="636"/>
      <c r="UGQ45" s="636"/>
      <c r="UGR45" s="636"/>
      <c r="UGS45" s="636"/>
      <c r="UGT45" s="636"/>
      <c r="UGU45" s="636"/>
      <c r="UGV45" s="636"/>
      <c r="UGW45" s="636"/>
      <c r="UGX45" s="636"/>
      <c r="UGY45" s="636"/>
      <c r="UGZ45" s="636"/>
      <c r="UHA45" s="636"/>
      <c r="UHB45" s="636"/>
      <c r="UHC45" s="636"/>
      <c r="UHD45" s="636"/>
      <c r="UHE45" s="636"/>
      <c r="UHF45" s="636"/>
      <c r="UHG45" s="636"/>
      <c r="UHH45" s="636"/>
      <c r="UHI45" s="636"/>
      <c r="UHJ45" s="636"/>
      <c r="UHK45" s="636"/>
      <c r="UHL45" s="636"/>
      <c r="UHM45" s="636"/>
      <c r="UHN45" s="636"/>
      <c r="UHO45" s="636"/>
      <c r="UHP45" s="636"/>
      <c r="UHQ45" s="636"/>
      <c r="UHR45" s="636"/>
      <c r="UHS45" s="636"/>
      <c r="UHT45" s="636"/>
      <c r="UHU45" s="636"/>
      <c r="UHV45" s="636"/>
      <c r="UHW45" s="636"/>
      <c r="UHX45" s="636"/>
      <c r="UHY45" s="636"/>
      <c r="UHZ45" s="636"/>
      <c r="UIA45" s="636"/>
      <c r="UIB45" s="636"/>
      <c r="UIC45" s="636"/>
      <c r="UID45" s="636"/>
      <c r="UIE45" s="636"/>
      <c r="UIF45" s="636"/>
      <c r="UIG45" s="636"/>
      <c r="UIH45" s="636"/>
      <c r="UII45" s="636"/>
      <c r="UIJ45" s="636"/>
      <c r="UIK45" s="636"/>
      <c r="UIL45" s="636"/>
      <c r="UIM45" s="636"/>
      <c r="UIN45" s="636"/>
      <c r="UIO45" s="636"/>
      <c r="UIP45" s="636"/>
      <c r="UIQ45" s="636"/>
      <c r="UIR45" s="636"/>
      <c r="UIS45" s="636"/>
      <c r="UIT45" s="636"/>
      <c r="UIU45" s="636"/>
      <c r="UIV45" s="636"/>
      <c r="UIW45" s="636"/>
      <c r="UIX45" s="636"/>
      <c r="UIY45" s="636"/>
      <c r="UIZ45" s="636"/>
      <c r="UJA45" s="636"/>
      <c r="UJB45" s="636"/>
      <c r="UJC45" s="636"/>
      <c r="UJD45" s="636"/>
      <c r="UJE45" s="636"/>
      <c r="UJF45" s="636"/>
      <c r="UJG45" s="636"/>
      <c r="UJH45" s="636"/>
      <c r="UJI45" s="636"/>
      <c r="UJJ45" s="636"/>
      <c r="UJK45" s="636"/>
      <c r="UJL45" s="636"/>
      <c r="UJM45" s="636"/>
      <c r="UJN45" s="636"/>
      <c r="UJO45" s="636"/>
      <c r="UJP45" s="636"/>
      <c r="UJQ45" s="636"/>
      <c r="UJR45" s="636"/>
      <c r="UJS45" s="636"/>
      <c r="UJT45" s="636"/>
      <c r="UJU45" s="636"/>
      <c r="UJV45" s="636"/>
      <c r="UJW45" s="636"/>
      <c r="UJX45" s="636"/>
      <c r="UJY45" s="636"/>
      <c r="UJZ45" s="636"/>
      <c r="UKA45" s="636"/>
      <c r="UKB45" s="636"/>
      <c r="UKC45" s="636"/>
      <c r="UKD45" s="636"/>
      <c r="UKE45" s="636"/>
      <c r="UKF45" s="636"/>
      <c r="UKG45" s="636"/>
      <c r="UKH45" s="636"/>
      <c r="UKI45" s="636"/>
      <c r="UKJ45" s="636"/>
      <c r="UKK45" s="636"/>
      <c r="UKL45" s="636"/>
      <c r="UKM45" s="636"/>
      <c r="UKN45" s="636"/>
      <c r="UKO45" s="636"/>
      <c r="UKP45" s="636"/>
      <c r="UKQ45" s="636"/>
      <c r="UKR45" s="636"/>
      <c r="UKS45" s="636"/>
      <c r="UKT45" s="636"/>
      <c r="UKU45" s="636"/>
      <c r="UKV45" s="636"/>
      <c r="UKW45" s="636"/>
      <c r="UKX45" s="636"/>
      <c r="UKY45" s="636"/>
      <c r="UKZ45" s="636"/>
      <c r="ULA45" s="636"/>
      <c r="ULB45" s="636"/>
      <c r="ULC45" s="636"/>
      <c r="ULD45" s="636"/>
      <c r="ULE45" s="636"/>
      <c r="ULF45" s="636"/>
      <c r="ULG45" s="636"/>
      <c r="ULH45" s="636"/>
      <c r="ULI45" s="636"/>
      <c r="ULJ45" s="636"/>
      <c r="ULK45" s="636"/>
      <c r="ULL45" s="636"/>
      <c r="ULM45" s="636"/>
      <c r="ULN45" s="636"/>
      <c r="ULO45" s="636"/>
      <c r="ULP45" s="636"/>
      <c r="ULQ45" s="636"/>
      <c r="ULR45" s="636"/>
      <c r="ULS45" s="636"/>
      <c r="ULT45" s="636"/>
      <c r="ULU45" s="636"/>
      <c r="ULV45" s="636"/>
      <c r="ULW45" s="636"/>
      <c r="ULX45" s="636"/>
      <c r="ULY45" s="636"/>
      <c r="ULZ45" s="636"/>
      <c r="UMA45" s="636"/>
      <c r="UMB45" s="636"/>
      <c r="UMC45" s="636"/>
      <c r="UMD45" s="636"/>
      <c r="UME45" s="636"/>
      <c r="UMF45" s="636"/>
      <c r="UMG45" s="636"/>
      <c r="UMH45" s="636"/>
      <c r="UMI45" s="636"/>
      <c r="UMJ45" s="636"/>
      <c r="UMK45" s="636"/>
      <c r="UML45" s="636"/>
      <c r="UMM45" s="636"/>
      <c r="UMN45" s="636"/>
      <c r="UMO45" s="636"/>
      <c r="UMP45" s="636"/>
      <c r="UMQ45" s="636"/>
      <c r="UMR45" s="636"/>
      <c r="UMS45" s="636"/>
      <c r="UMT45" s="636"/>
      <c r="UMU45" s="636"/>
      <c r="UMV45" s="636"/>
      <c r="UMW45" s="636"/>
      <c r="UMX45" s="636"/>
      <c r="UMY45" s="636"/>
      <c r="UMZ45" s="636"/>
      <c r="UNA45" s="636"/>
      <c r="UNB45" s="636"/>
      <c r="UNC45" s="636"/>
      <c r="UND45" s="636"/>
      <c r="UNE45" s="636"/>
      <c r="UNF45" s="636"/>
      <c r="UNG45" s="636"/>
      <c r="UNH45" s="636"/>
      <c r="UNI45" s="636"/>
      <c r="UNJ45" s="636"/>
      <c r="UNK45" s="636"/>
      <c r="UNL45" s="636"/>
      <c r="UNM45" s="636"/>
      <c r="UNN45" s="636"/>
      <c r="UNO45" s="636"/>
      <c r="UNP45" s="636"/>
      <c r="UNQ45" s="636"/>
      <c r="UNR45" s="636"/>
      <c r="UNS45" s="636"/>
      <c r="UNT45" s="636"/>
      <c r="UNU45" s="636"/>
      <c r="UNV45" s="636"/>
      <c r="UNW45" s="636"/>
      <c r="UNX45" s="636"/>
      <c r="UNY45" s="636"/>
      <c r="UNZ45" s="636"/>
      <c r="UOA45" s="636"/>
      <c r="UOB45" s="636"/>
      <c r="UOC45" s="636"/>
      <c r="UOD45" s="636"/>
      <c r="UOE45" s="636"/>
      <c r="UOF45" s="636"/>
      <c r="UOG45" s="636"/>
      <c r="UOH45" s="636"/>
      <c r="UOI45" s="636"/>
      <c r="UOJ45" s="636"/>
      <c r="UOK45" s="636"/>
      <c r="UOL45" s="636"/>
      <c r="UOM45" s="636"/>
      <c r="UON45" s="636"/>
      <c r="UOO45" s="636"/>
      <c r="UOP45" s="636"/>
      <c r="UOQ45" s="636"/>
      <c r="UOR45" s="636"/>
      <c r="UOS45" s="636"/>
      <c r="UOT45" s="636"/>
      <c r="UOU45" s="636"/>
      <c r="UOV45" s="636"/>
      <c r="UOW45" s="636"/>
      <c r="UOX45" s="636"/>
      <c r="UOY45" s="636"/>
      <c r="UOZ45" s="636"/>
      <c r="UPA45" s="636"/>
      <c r="UPB45" s="636"/>
      <c r="UPC45" s="636"/>
      <c r="UPD45" s="636"/>
      <c r="UPE45" s="636"/>
      <c r="UPF45" s="636"/>
      <c r="UPG45" s="636"/>
      <c r="UPH45" s="636"/>
      <c r="UPI45" s="636"/>
      <c r="UPJ45" s="636"/>
      <c r="UPK45" s="636"/>
      <c r="UPL45" s="636"/>
      <c r="UPM45" s="636"/>
      <c r="UPN45" s="636"/>
      <c r="UPO45" s="636"/>
      <c r="UPP45" s="636"/>
      <c r="UPQ45" s="636"/>
      <c r="UPR45" s="636"/>
      <c r="UPS45" s="636"/>
      <c r="UPT45" s="636"/>
      <c r="UPU45" s="636"/>
      <c r="UPV45" s="636"/>
      <c r="UPW45" s="636"/>
      <c r="UPX45" s="636"/>
      <c r="UPY45" s="636"/>
      <c r="UPZ45" s="636"/>
      <c r="UQA45" s="636"/>
      <c r="UQB45" s="636"/>
      <c r="UQC45" s="636"/>
      <c r="UQD45" s="636"/>
      <c r="UQE45" s="636"/>
      <c r="UQF45" s="636"/>
      <c r="UQG45" s="636"/>
      <c r="UQH45" s="636"/>
      <c r="UQI45" s="636"/>
      <c r="UQJ45" s="636"/>
      <c r="UQK45" s="636"/>
      <c r="UQL45" s="636"/>
      <c r="UQM45" s="636"/>
      <c r="UQN45" s="636"/>
      <c r="UQO45" s="636"/>
      <c r="UQP45" s="636"/>
      <c r="UQQ45" s="636"/>
      <c r="UQR45" s="636"/>
      <c r="UQS45" s="636"/>
      <c r="UQT45" s="636"/>
      <c r="UQU45" s="636"/>
      <c r="UQV45" s="636"/>
      <c r="UQW45" s="636"/>
      <c r="UQX45" s="636"/>
      <c r="UQY45" s="636"/>
      <c r="UQZ45" s="636"/>
      <c r="URA45" s="636"/>
      <c r="URB45" s="636"/>
      <c r="URC45" s="636"/>
      <c r="URD45" s="636"/>
      <c r="URE45" s="636"/>
      <c r="URF45" s="636"/>
      <c r="URG45" s="636"/>
      <c r="URH45" s="636"/>
      <c r="URI45" s="636"/>
      <c r="URJ45" s="636"/>
      <c r="URK45" s="636"/>
      <c r="URL45" s="636"/>
      <c r="URM45" s="636"/>
      <c r="URN45" s="636"/>
      <c r="URO45" s="636"/>
      <c r="URP45" s="636"/>
      <c r="URQ45" s="636"/>
      <c r="URR45" s="636"/>
      <c r="URS45" s="636"/>
      <c r="URT45" s="636"/>
      <c r="URU45" s="636"/>
      <c r="URV45" s="636"/>
      <c r="URW45" s="636"/>
      <c r="URX45" s="636"/>
      <c r="URY45" s="636"/>
      <c r="URZ45" s="636"/>
      <c r="USA45" s="636"/>
      <c r="USB45" s="636"/>
      <c r="USC45" s="636"/>
      <c r="USD45" s="636"/>
      <c r="USE45" s="636"/>
      <c r="USF45" s="636"/>
      <c r="USG45" s="636"/>
      <c r="USH45" s="636"/>
      <c r="USI45" s="636"/>
      <c r="USJ45" s="636"/>
      <c r="USK45" s="636"/>
      <c r="USL45" s="636"/>
      <c r="USM45" s="636"/>
      <c r="USN45" s="636"/>
      <c r="USO45" s="636"/>
      <c r="USP45" s="636"/>
      <c r="USQ45" s="636"/>
      <c r="USR45" s="636"/>
      <c r="USS45" s="636"/>
      <c r="UST45" s="636"/>
      <c r="USU45" s="636"/>
      <c r="USV45" s="636"/>
      <c r="USW45" s="636"/>
      <c r="USX45" s="636"/>
      <c r="USY45" s="636"/>
      <c r="USZ45" s="636"/>
      <c r="UTA45" s="636"/>
      <c r="UTB45" s="636"/>
      <c r="UTC45" s="636"/>
      <c r="UTD45" s="636"/>
      <c r="UTE45" s="636"/>
      <c r="UTF45" s="636"/>
      <c r="UTG45" s="636"/>
      <c r="UTH45" s="636"/>
      <c r="UTI45" s="636"/>
      <c r="UTJ45" s="636"/>
      <c r="UTK45" s="636"/>
      <c r="UTL45" s="636"/>
      <c r="UTM45" s="636"/>
      <c r="UTN45" s="636"/>
      <c r="UTO45" s="636"/>
      <c r="UTP45" s="636"/>
      <c r="UTQ45" s="636"/>
      <c r="UTR45" s="636"/>
      <c r="UTS45" s="636"/>
      <c r="UTT45" s="636"/>
      <c r="UTU45" s="636"/>
      <c r="UTV45" s="636"/>
      <c r="UTW45" s="636"/>
      <c r="UTX45" s="636"/>
      <c r="UTY45" s="636"/>
      <c r="UTZ45" s="636"/>
      <c r="UUA45" s="636"/>
      <c r="UUB45" s="636"/>
      <c r="UUC45" s="636"/>
      <c r="UUD45" s="636"/>
      <c r="UUE45" s="636"/>
      <c r="UUF45" s="636"/>
      <c r="UUG45" s="636"/>
      <c r="UUH45" s="636"/>
      <c r="UUI45" s="636"/>
      <c r="UUJ45" s="636"/>
      <c r="UUK45" s="636"/>
      <c r="UUL45" s="636"/>
      <c r="UUM45" s="636"/>
      <c r="UUN45" s="636"/>
      <c r="UUO45" s="636"/>
      <c r="UUP45" s="636"/>
      <c r="UUQ45" s="636"/>
      <c r="UUR45" s="636"/>
      <c r="UUS45" s="636"/>
      <c r="UUT45" s="636"/>
      <c r="UUU45" s="636"/>
      <c r="UUV45" s="636"/>
      <c r="UUW45" s="636"/>
      <c r="UUX45" s="636"/>
      <c r="UUY45" s="636"/>
      <c r="UUZ45" s="636"/>
      <c r="UVA45" s="636"/>
      <c r="UVB45" s="636"/>
      <c r="UVC45" s="636"/>
      <c r="UVD45" s="636"/>
      <c r="UVE45" s="636"/>
      <c r="UVF45" s="636"/>
      <c r="UVG45" s="636"/>
      <c r="UVH45" s="636"/>
      <c r="UVI45" s="636"/>
      <c r="UVJ45" s="636"/>
      <c r="UVK45" s="636"/>
      <c r="UVL45" s="636"/>
      <c r="UVM45" s="636"/>
      <c r="UVN45" s="636"/>
      <c r="UVO45" s="636"/>
      <c r="UVP45" s="636"/>
      <c r="UVQ45" s="636"/>
      <c r="UVR45" s="636"/>
      <c r="UVS45" s="636"/>
      <c r="UVT45" s="636"/>
      <c r="UVU45" s="636"/>
      <c r="UVV45" s="636"/>
      <c r="UVW45" s="636"/>
      <c r="UVX45" s="636"/>
      <c r="UVY45" s="636"/>
      <c r="UVZ45" s="636"/>
      <c r="UWA45" s="636"/>
      <c r="UWB45" s="636"/>
      <c r="UWC45" s="636"/>
      <c r="UWD45" s="636"/>
      <c r="UWE45" s="636"/>
      <c r="UWF45" s="636"/>
      <c r="UWG45" s="636"/>
      <c r="UWH45" s="636"/>
      <c r="UWI45" s="636"/>
      <c r="UWJ45" s="636"/>
      <c r="UWK45" s="636"/>
      <c r="UWL45" s="636"/>
      <c r="UWM45" s="636"/>
      <c r="UWN45" s="636"/>
      <c r="UWO45" s="636"/>
      <c r="UWP45" s="636"/>
      <c r="UWQ45" s="636"/>
      <c r="UWR45" s="636"/>
      <c r="UWS45" s="636"/>
      <c r="UWT45" s="636"/>
      <c r="UWU45" s="636"/>
      <c r="UWV45" s="636"/>
      <c r="UWW45" s="636"/>
      <c r="UWX45" s="636"/>
      <c r="UWY45" s="636"/>
      <c r="UWZ45" s="636"/>
      <c r="UXA45" s="636"/>
      <c r="UXB45" s="636"/>
      <c r="UXC45" s="636"/>
      <c r="UXD45" s="636"/>
      <c r="UXE45" s="636"/>
      <c r="UXF45" s="636"/>
      <c r="UXG45" s="636"/>
      <c r="UXH45" s="636"/>
      <c r="UXI45" s="636"/>
      <c r="UXJ45" s="636"/>
      <c r="UXK45" s="636"/>
      <c r="UXL45" s="636"/>
      <c r="UXM45" s="636"/>
      <c r="UXN45" s="636"/>
      <c r="UXO45" s="636"/>
      <c r="UXP45" s="636"/>
      <c r="UXQ45" s="636"/>
      <c r="UXR45" s="636"/>
      <c r="UXS45" s="636"/>
      <c r="UXT45" s="636"/>
      <c r="UXU45" s="636"/>
      <c r="UXV45" s="636"/>
      <c r="UXW45" s="636"/>
      <c r="UXX45" s="636"/>
      <c r="UXY45" s="636"/>
      <c r="UXZ45" s="636"/>
      <c r="UYA45" s="636"/>
      <c r="UYB45" s="636"/>
      <c r="UYC45" s="636"/>
      <c r="UYD45" s="636"/>
      <c r="UYE45" s="636"/>
      <c r="UYF45" s="636"/>
      <c r="UYG45" s="636"/>
      <c r="UYH45" s="636"/>
      <c r="UYI45" s="636"/>
      <c r="UYJ45" s="636"/>
      <c r="UYK45" s="636"/>
      <c r="UYL45" s="636"/>
      <c r="UYM45" s="636"/>
      <c r="UYN45" s="636"/>
      <c r="UYO45" s="636"/>
      <c r="UYP45" s="636"/>
      <c r="UYQ45" s="636"/>
      <c r="UYR45" s="636"/>
      <c r="UYS45" s="636"/>
      <c r="UYT45" s="636"/>
      <c r="UYU45" s="636"/>
      <c r="UYV45" s="636"/>
      <c r="UYW45" s="636"/>
      <c r="UYX45" s="636"/>
      <c r="UYY45" s="636"/>
      <c r="UYZ45" s="636"/>
      <c r="UZA45" s="636"/>
      <c r="UZB45" s="636"/>
      <c r="UZC45" s="636"/>
      <c r="UZD45" s="636"/>
      <c r="UZE45" s="636"/>
      <c r="UZF45" s="636"/>
      <c r="UZG45" s="636"/>
      <c r="UZH45" s="636"/>
      <c r="UZI45" s="636"/>
      <c r="UZJ45" s="636"/>
      <c r="UZK45" s="636"/>
      <c r="UZL45" s="636"/>
      <c r="UZM45" s="636"/>
      <c r="UZN45" s="636"/>
      <c r="UZO45" s="636"/>
      <c r="UZP45" s="636"/>
      <c r="UZQ45" s="636"/>
      <c r="UZR45" s="636"/>
      <c r="UZS45" s="636"/>
      <c r="UZT45" s="636"/>
      <c r="UZU45" s="636"/>
      <c r="UZV45" s="636"/>
      <c r="UZW45" s="636"/>
      <c r="UZX45" s="636"/>
      <c r="UZY45" s="636"/>
      <c r="UZZ45" s="636"/>
      <c r="VAA45" s="636"/>
      <c r="VAB45" s="636"/>
      <c r="VAC45" s="636"/>
      <c r="VAD45" s="636"/>
      <c r="VAE45" s="636"/>
      <c r="VAF45" s="636"/>
      <c r="VAG45" s="636"/>
      <c r="VAH45" s="636"/>
      <c r="VAI45" s="636"/>
      <c r="VAJ45" s="636"/>
      <c r="VAK45" s="636"/>
      <c r="VAL45" s="636"/>
      <c r="VAM45" s="636"/>
      <c r="VAN45" s="636"/>
      <c r="VAO45" s="636"/>
      <c r="VAP45" s="636"/>
      <c r="VAQ45" s="636"/>
      <c r="VAR45" s="636"/>
      <c r="VAS45" s="636"/>
      <c r="VAT45" s="636"/>
      <c r="VAU45" s="636"/>
      <c r="VAV45" s="636"/>
      <c r="VAW45" s="636"/>
      <c r="VAX45" s="636"/>
      <c r="VAY45" s="636"/>
      <c r="VAZ45" s="636"/>
      <c r="VBA45" s="636"/>
      <c r="VBB45" s="636"/>
      <c r="VBC45" s="636"/>
      <c r="VBD45" s="636"/>
      <c r="VBE45" s="636"/>
      <c r="VBF45" s="636"/>
      <c r="VBG45" s="636"/>
      <c r="VBH45" s="636"/>
      <c r="VBI45" s="636"/>
      <c r="VBJ45" s="636"/>
      <c r="VBK45" s="636"/>
      <c r="VBL45" s="636"/>
      <c r="VBM45" s="636"/>
      <c r="VBN45" s="636"/>
      <c r="VBO45" s="636"/>
      <c r="VBP45" s="636"/>
      <c r="VBQ45" s="636"/>
      <c r="VBR45" s="636"/>
      <c r="VBS45" s="636"/>
      <c r="VBT45" s="636"/>
      <c r="VBU45" s="636"/>
      <c r="VBV45" s="636"/>
      <c r="VBW45" s="636"/>
      <c r="VBX45" s="636"/>
      <c r="VBY45" s="636"/>
      <c r="VBZ45" s="636"/>
      <c r="VCA45" s="636"/>
      <c r="VCB45" s="636"/>
      <c r="VCC45" s="636"/>
      <c r="VCD45" s="636"/>
      <c r="VCE45" s="636"/>
      <c r="VCF45" s="636"/>
      <c r="VCG45" s="636"/>
      <c r="VCH45" s="636"/>
      <c r="VCI45" s="636"/>
      <c r="VCJ45" s="636"/>
      <c r="VCK45" s="636"/>
      <c r="VCL45" s="636"/>
      <c r="VCM45" s="636"/>
      <c r="VCN45" s="636"/>
      <c r="VCO45" s="636"/>
      <c r="VCP45" s="636"/>
      <c r="VCQ45" s="636"/>
      <c r="VCR45" s="636"/>
      <c r="VCS45" s="636"/>
      <c r="VCT45" s="636"/>
      <c r="VCU45" s="636"/>
      <c r="VCV45" s="636"/>
      <c r="VCW45" s="636"/>
      <c r="VCX45" s="636"/>
      <c r="VCY45" s="636"/>
      <c r="VCZ45" s="636"/>
      <c r="VDA45" s="636"/>
      <c r="VDB45" s="636"/>
      <c r="VDC45" s="636"/>
      <c r="VDD45" s="636"/>
      <c r="VDE45" s="636"/>
      <c r="VDF45" s="636"/>
      <c r="VDG45" s="636"/>
      <c r="VDH45" s="636"/>
      <c r="VDI45" s="636"/>
      <c r="VDJ45" s="636"/>
      <c r="VDK45" s="636"/>
      <c r="VDL45" s="636"/>
      <c r="VDM45" s="636"/>
      <c r="VDN45" s="636"/>
      <c r="VDO45" s="636"/>
      <c r="VDP45" s="636"/>
      <c r="VDQ45" s="636"/>
      <c r="VDR45" s="636"/>
      <c r="VDS45" s="636"/>
      <c r="VDT45" s="636"/>
      <c r="VDU45" s="636"/>
      <c r="VDV45" s="636"/>
      <c r="VDW45" s="636"/>
      <c r="VDX45" s="636"/>
      <c r="VDY45" s="636"/>
      <c r="VDZ45" s="636"/>
      <c r="VEA45" s="636"/>
      <c r="VEB45" s="636"/>
      <c r="VEC45" s="636"/>
      <c r="VED45" s="636"/>
      <c r="VEE45" s="636"/>
      <c r="VEF45" s="636"/>
      <c r="VEG45" s="636"/>
      <c r="VEH45" s="636"/>
      <c r="VEI45" s="636"/>
      <c r="VEJ45" s="636"/>
      <c r="VEK45" s="636"/>
      <c r="VEL45" s="636"/>
      <c r="VEM45" s="636"/>
      <c r="VEN45" s="636"/>
      <c r="VEO45" s="636"/>
      <c r="VEP45" s="636"/>
      <c r="VEQ45" s="636"/>
      <c r="VER45" s="636"/>
      <c r="VES45" s="636"/>
      <c r="VET45" s="636"/>
      <c r="VEU45" s="636"/>
      <c r="VEV45" s="636"/>
      <c r="VEW45" s="636"/>
      <c r="VEX45" s="636"/>
      <c r="VEY45" s="636"/>
      <c r="VEZ45" s="636"/>
      <c r="VFA45" s="636"/>
      <c r="VFB45" s="636"/>
      <c r="VFC45" s="636"/>
      <c r="VFD45" s="636"/>
      <c r="VFE45" s="636"/>
      <c r="VFF45" s="636"/>
      <c r="VFG45" s="636"/>
      <c r="VFH45" s="636"/>
      <c r="VFI45" s="636"/>
      <c r="VFJ45" s="636"/>
      <c r="VFK45" s="636"/>
      <c r="VFL45" s="636"/>
      <c r="VFM45" s="636"/>
      <c r="VFN45" s="636"/>
      <c r="VFO45" s="636"/>
      <c r="VFP45" s="636"/>
      <c r="VFQ45" s="636"/>
      <c r="VFR45" s="636"/>
      <c r="VFS45" s="636"/>
      <c r="VFT45" s="636"/>
      <c r="VFU45" s="636"/>
      <c r="VFV45" s="636"/>
      <c r="VFW45" s="636"/>
      <c r="VFX45" s="636"/>
      <c r="VFY45" s="636"/>
      <c r="VFZ45" s="636"/>
      <c r="VGA45" s="636"/>
      <c r="VGB45" s="636"/>
      <c r="VGC45" s="636"/>
      <c r="VGD45" s="636"/>
      <c r="VGE45" s="636"/>
      <c r="VGF45" s="636"/>
      <c r="VGG45" s="636"/>
      <c r="VGH45" s="636"/>
      <c r="VGI45" s="636"/>
      <c r="VGJ45" s="636"/>
      <c r="VGK45" s="636"/>
      <c r="VGL45" s="636"/>
      <c r="VGM45" s="636"/>
      <c r="VGN45" s="636"/>
      <c r="VGO45" s="636"/>
      <c r="VGP45" s="636"/>
      <c r="VGQ45" s="636"/>
      <c r="VGR45" s="636"/>
      <c r="VGS45" s="636"/>
      <c r="VGT45" s="636"/>
      <c r="VGU45" s="636"/>
      <c r="VGV45" s="636"/>
      <c r="VGW45" s="636"/>
      <c r="VGX45" s="636"/>
      <c r="VGY45" s="636"/>
      <c r="VGZ45" s="636"/>
      <c r="VHA45" s="636"/>
      <c r="VHB45" s="636"/>
      <c r="VHC45" s="636"/>
      <c r="VHD45" s="636"/>
      <c r="VHE45" s="636"/>
      <c r="VHF45" s="636"/>
      <c r="VHG45" s="636"/>
      <c r="VHH45" s="636"/>
      <c r="VHI45" s="636"/>
      <c r="VHJ45" s="636"/>
      <c r="VHK45" s="636"/>
      <c r="VHL45" s="636"/>
      <c r="VHM45" s="636"/>
      <c r="VHN45" s="636"/>
      <c r="VHO45" s="636"/>
      <c r="VHP45" s="636"/>
      <c r="VHQ45" s="636"/>
      <c r="VHR45" s="636"/>
      <c r="VHS45" s="636"/>
      <c r="VHT45" s="636"/>
      <c r="VHU45" s="636"/>
      <c r="VHV45" s="636"/>
      <c r="VHW45" s="636"/>
      <c r="VHX45" s="636"/>
      <c r="VHY45" s="636"/>
      <c r="VHZ45" s="636"/>
      <c r="VIA45" s="636"/>
      <c r="VIB45" s="636"/>
      <c r="VIC45" s="636"/>
      <c r="VID45" s="636"/>
      <c r="VIE45" s="636"/>
      <c r="VIF45" s="636"/>
      <c r="VIG45" s="636"/>
      <c r="VIH45" s="636"/>
      <c r="VII45" s="636"/>
      <c r="VIJ45" s="636"/>
      <c r="VIK45" s="636"/>
      <c r="VIL45" s="636"/>
      <c r="VIM45" s="636"/>
      <c r="VIN45" s="636"/>
      <c r="VIO45" s="636"/>
      <c r="VIP45" s="636"/>
      <c r="VIQ45" s="636"/>
      <c r="VIR45" s="636"/>
      <c r="VIS45" s="636"/>
      <c r="VIT45" s="636"/>
      <c r="VIU45" s="636"/>
      <c r="VIV45" s="636"/>
      <c r="VIW45" s="636"/>
      <c r="VIX45" s="636"/>
      <c r="VIY45" s="636"/>
      <c r="VIZ45" s="636"/>
      <c r="VJA45" s="636"/>
      <c r="VJB45" s="636"/>
      <c r="VJC45" s="636"/>
      <c r="VJD45" s="636"/>
      <c r="VJE45" s="636"/>
      <c r="VJF45" s="636"/>
      <c r="VJG45" s="636"/>
      <c r="VJH45" s="636"/>
      <c r="VJI45" s="636"/>
      <c r="VJJ45" s="636"/>
      <c r="VJK45" s="636"/>
      <c r="VJL45" s="636"/>
      <c r="VJM45" s="636"/>
      <c r="VJN45" s="636"/>
      <c r="VJO45" s="636"/>
      <c r="VJP45" s="636"/>
      <c r="VJQ45" s="636"/>
      <c r="VJR45" s="636"/>
      <c r="VJS45" s="636"/>
      <c r="VJT45" s="636"/>
      <c r="VJU45" s="636"/>
      <c r="VJV45" s="636"/>
      <c r="VJW45" s="636"/>
      <c r="VJX45" s="636"/>
      <c r="VJY45" s="636"/>
      <c r="VJZ45" s="636"/>
      <c r="VKA45" s="636"/>
      <c r="VKB45" s="636"/>
      <c r="VKC45" s="636"/>
      <c r="VKD45" s="636"/>
      <c r="VKE45" s="636"/>
      <c r="VKF45" s="636"/>
      <c r="VKG45" s="636"/>
      <c r="VKH45" s="636"/>
      <c r="VKI45" s="636"/>
      <c r="VKJ45" s="636"/>
      <c r="VKK45" s="636"/>
      <c r="VKL45" s="636"/>
      <c r="VKM45" s="636"/>
      <c r="VKN45" s="636"/>
      <c r="VKO45" s="636"/>
      <c r="VKP45" s="636"/>
      <c r="VKQ45" s="636"/>
      <c r="VKR45" s="636"/>
      <c r="VKS45" s="636"/>
      <c r="VKT45" s="636"/>
      <c r="VKU45" s="636"/>
      <c r="VKV45" s="636"/>
      <c r="VKW45" s="636"/>
      <c r="VKX45" s="636"/>
      <c r="VKY45" s="636"/>
      <c r="VKZ45" s="636"/>
      <c r="VLA45" s="636"/>
      <c r="VLB45" s="636"/>
      <c r="VLC45" s="636"/>
      <c r="VLD45" s="636"/>
      <c r="VLE45" s="636"/>
      <c r="VLF45" s="636"/>
      <c r="VLG45" s="636"/>
      <c r="VLH45" s="636"/>
      <c r="VLI45" s="636"/>
      <c r="VLJ45" s="636"/>
      <c r="VLK45" s="636"/>
      <c r="VLL45" s="636"/>
      <c r="VLM45" s="636"/>
      <c r="VLN45" s="636"/>
      <c r="VLO45" s="636"/>
      <c r="VLP45" s="636"/>
      <c r="VLQ45" s="636"/>
      <c r="VLR45" s="636"/>
      <c r="VLS45" s="636"/>
      <c r="VLT45" s="636"/>
      <c r="VLU45" s="636"/>
      <c r="VLV45" s="636"/>
      <c r="VLW45" s="636"/>
      <c r="VLX45" s="636"/>
      <c r="VLY45" s="636"/>
      <c r="VLZ45" s="636"/>
      <c r="VMA45" s="636"/>
      <c r="VMB45" s="636"/>
      <c r="VMC45" s="636"/>
      <c r="VMD45" s="636"/>
      <c r="VME45" s="636"/>
      <c r="VMF45" s="636"/>
      <c r="VMG45" s="636"/>
      <c r="VMH45" s="636"/>
      <c r="VMI45" s="636"/>
      <c r="VMJ45" s="636"/>
      <c r="VMK45" s="636"/>
      <c r="VML45" s="636"/>
      <c r="VMM45" s="636"/>
      <c r="VMN45" s="636"/>
      <c r="VMO45" s="636"/>
      <c r="VMP45" s="636"/>
      <c r="VMQ45" s="636"/>
      <c r="VMR45" s="636"/>
      <c r="VMS45" s="636"/>
      <c r="VMT45" s="636"/>
      <c r="VMU45" s="636"/>
      <c r="VMV45" s="636"/>
      <c r="VMW45" s="636"/>
      <c r="VMX45" s="636"/>
      <c r="VMY45" s="636"/>
      <c r="VMZ45" s="636"/>
      <c r="VNA45" s="636"/>
      <c r="VNB45" s="636"/>
      <c r="VNC45" s="636"/>
      <c r="VND45" s="636"/>
      <c r="VNE45" s="636"/>
      <c r="VNF45" s="636"/>
      <c r="VNG45" s="636"/>
      <c r="VNH45" s="636"/>
      <c r="VNI45" s="636"/>
      <c r="VNJ45" s="636"/>
      <c r="VNK45" s="636"/>
      <c r="VNL45" s="636"/>
      <c r="VNM45" s="636"/>
      <c r="VNN45" s="636"/>
      <c r="VNO45" s="636"/>
      <c r="VNP45" s="636"/>
      <c r="VNQ45" s="636"/>
      <c r="VNR45" s="636"/>
      <c r="VNS45" s="636"/>
      <c r="VNT45" s="636"/>
      <c r="VNU45" s="636"/>
      <c r="VNV45" s="636"/>
      <c r="VNW45" s="636"/>
      <c r="VNX45" s="636"/>
      <c r="VNY45" s="636"/>
      <c r="VNZ45" s="636"/>
      <c r="VOA45" s="636"/>
      <c r="VOB45" s="636"/>
      <c r="VOC45" s="636"/>
      <c r="VOD45" s="636"/>
      <c r="VOE45" s="636"/>
      <c r="VOF45" s="636"/>
      <c r="VOG45" s="636"/>
      <c r="VOH45" s="636"/>
      <c r="VOI45" s="636"/>
      <c r="VOJ45" s="636"/>
      <c r="VOK45" s="636"/>
      <c r="VOL45" s="636"/>
      <c r="VOM45" s="636"/>
      <c r="VON45" s="636"/>
      <c r="VOO45" s="636"/>
      <c r="VOP45" s="636"/>
      <c r="VOQ45" s="636"/>
      <c r="VOR45" s="636"/>
      <c r="VOS45" s="636"/>
      <c r="VOT45" s="636"/>
      <c r="VOU45" s="636"/>
      <c r="VOV45" s="636"/>
      <c r="VOW45" s="636"/>
      <c r="VOX45" s="636"/>
      <c r="VOY45" s="636"/>
      <c r="VOZ45" s="636"/>
      <c r="VPA45" s="636"/>
      <c r="VPB45" s="636"/>
      <c r="VPC45" s="636"/>
      <c r="VPD45" s="636"/>
      <c r="VPE45" s="636"/>
      <c r="VPF45" s="636"/>
      <c r="VPG45" s="636"/>
      <c r="VPH45" s="636"/>
      <c r="VPI45" s="636"/>
      <c r="VPJ45" s="636"/>
      <c r="VPK45" s="636"/>
      <c r="VPL45" s="636"/>
      <c r="VPM45" s="636"/>
      <c r="VPN45" s="636"/>
      <c r="VPO45" s="636"/>
      <c r="VPP45" s="636"/>
      <c r="VPQ45" s="636"/>
      <c r="VPR45" s="636"/>
      <c r="VPS45" s="636"/>
      <c r="VPT45" s="636"/>
      <c r="VPU45" s="636"/>
      <c r="VPV45" s="636"/>
      <c r="VPW45" s="636"/>
      <c r="VPX45" s="636"/>
      <c r="VPY45" s="636"/>
      <c r="VPZ45" s="636"/>
      <c r="VQA45" s="636"/>
      <c r="VQB45" s="636"/>
      <c r="VQC45" s="636"/>
      <c r="VQD45" s="636"/>
      <c r="VQE45" s="636"/>
      <c r="VQF45" s="636"/>
      <c r="VQG45" s="636"/>
      <c r="VQH45" s="636"/>
      <c r="VQI45" s="636"/>
      <c r="VQJ45" s="636"/>
      <c r="VQK45" s="636"/>
      <c r="VQL45" s="636"/>
      <c r="VQM45" s="636"/>
      <c r="VQN45" s="636"/>
      <c r="VQO45" s="636"/>
      <c r="VQP45" s="636"/>
      <c r="VQQ45" s="636"/>
      <c r="VQR45" s="636"/>
      <c r="VQS45" s="636"/>
      <c r="VQT45" s="636"/>
      <c r="VQU45" s="636"/>
      <c r="VQV45" s="636"/>
      <c r="VQW45" s="636"/>
      <c r="VQX45" s="636"/>
      <c r="VQY45" s="636"/>
      <c r="VQZ45" s="636"/>
      <c r="VRA45" s="636"/>
      <c r="VRB45" s="636"/>
      <c r="VRC45" s="636"/>
      <c r="VRD45" s="636"/>
      <c r="VRE45" s="636"/>
      <c r="VRF45" s="636"/>
      <c r="VRG45" s="636"/>
      <c r="VRH45" s="636"/>
      <c r="VRI45" s="636"/>
      <c r="VRJ45" s="636"/>
      <c r="VRK45" s="636"/>
      <c r="VRL45" s="636"/>
      <c r="VRM45" s="636"/>
      <c r="VRN45" s="636"/>
      <c r="VRO45" s="636"/>
      <c r="VRP45" s="636"/>
      <c r="VRQ45" s="636"/>
      <c r="VRR45" s="636"/>
      <c r="VRS45" s="636"/>
      <c r="VRT45" s="636"/>
      <c r="VRU45" s="636"/>
      <c r="VRV45" s="636"/>
      <c r="VRW45" s="636"/>
      <c r="VRX45" s="636"/>
      <c r="VRY45" s="636"/>
      <c r="VRZ45" s="636"/>
      <c r="VSA45" s="636"/>
      <c r="VSB45" s="636"/>
      <c r="VSC45" s="636"/>
      <c r="VSD45" s="636"/>
      <c r="VSE45" s="636"/>
      <c r="VSF45" s="636"/>
      <c r="VSG45" s="636"/>
      <c r="VSH45" s="636"/>
      <c r="VSI45" s="636"/>
      <c r="VSJ45" s="636"/>
      <c r="VSK45" s="636"/>
      <c r="VSL45" s="636"/>
      <c r="VSM45" s="636"/>
      <c r="VSN45" s="636"/>
      <c r="VSO45" s="636"/>
      <c r="VSP45" s="636"/>
      <c r="VSQ45" s="636"/>
      <c r="VSR45" s="636"/>
      <c r="VSS45" s="636"/>
      <c r="VST45" s="636"/>
      <c r="VSU45" s="636"/>
      <c r="VSV45" s="636"/>
      <c r="VSW45" s="636"/>
      <c r="VSX45" s="636"/>
      <c r="VSY45" s="636"/>
      <c r="VSZ45" s="636"/>
      <c r="VTA45" s="636"/>
      <c r="VTB45" s="636"/>
      <c r="VTC45" s="636"/>
      <c r="VTD45" s="636"/>
      <c r="VTE45" s="636"/>
      <c r="VTF45" s="636"/>
      <c r="VTG45" s="636"/>
      <c r="VTH45" s="636"/>
      <c r="VTI45" s="636"/>
      <c r="VTJ45" s="636"/>
      <c r="VTK45" s="636"/>
      <c r="VTL45" s="636"/>
      <c r="VTM45" s="636"/>
      <c r="VTN45" s="636"/>
      <c r="VTO45" s="636"/>
      <c r="VTP45" s="636"/>
      <c r="VTQ45" s="636"/>
      <c r="VTR45" s="636"/>
      <c r="VTS45" s="636"/>
      <c r="VTT45" s="636"/>
      <c r="VTU45" s="636"/>
      <c r="VTV45" s="636"/>
      <c r="VTW45" s="636"/>
      <c r="VTX45" s="636"/>
      <c r="VTY45" s="636"/>
      <c r="VTZ45" s="636"/>
      <c r="VUA45" s="636"/>
      <c r="VUB45" s="636"/>
      <c r="VUC45" s="636"/>
      <c r="VUD45" s="636"/>
      <c r="VUE45" s="636"/>
      <c r="VUF45" s="636"/>
      <c r="VUG45" s="636"/>
      <c r="VUH45" s="636"/>
      <c r="VUI45" s="636"/>
      <c r="VUJ45" s="636"/>
      <c r="VUK45" s="636"/>
      <c r="VUL45" s="636"/>
      <c r="VUM45" s="636"/>
      <c r="VUN45" s="636"/>
      <c r="VUO45" s="636"/>
      <c r="VUP45" s="636"/>
      <c r="VUQ45" s="636"/>
      <c r="VUR45" s="636"/>
      <c r="VUS45" s="636"/>
      <c r="VUT45" s="636"/>
      <c r="VUU45" s="636"/>
      <c r="VUV45" s="636"/>
      <c r="VUW45" s="636"/>
      <c r="VUX45" s="636"/>
      <c r="VUY45" s="636"/>
      <c r="VUZ45" s="636"/>
      <c r="VVA45" s="636"/>
      <c r="VVB45" s="636"/>
      <c r="VVC45" s="636"/>
      <c r="VVD45" s="636"/>
      <c r="VVE45" s="636"/>
      <c r="VVF45" s="636"/>
      <c r="VVG45" s="636"/>
      <c r="VVH45" s="636"/>
      <c r="VVI45" s="636"/>
      <c r="VVJ45" s="636"/>
      <c r="VVK45" s="636"/>
      <c r="VVL45" s="636"/>
      <c r="VVM45" s="636"/>
      <c r="VVN45" s="636"/>
      <c r="VVO45" s="636"/>
      <c r="VVP45" s="636"/>
      <c r="VVQ45" s="636"/>
      <c r="VVR45" s="636"/>
      <c r="VVS45" s="636"/>
      <c r="VVT45" s="636"/>
      <c r="VVU45" s="636"/>
      <c r="VVV45" s="636"/>
      <c r="VVW45" s="636"/>
      <c r="VVX45" s="636"/>
      <c r="VVY45" s="636"/>
      <c r="VVZ45" s="636"/>
      <c r="VWA45" s="636"/>
      <c r="VWB45" s="636"/>
      <c r="VWC45" s="636"/>
      <c r="VWD45" s="636"/>
      <c r="VWE45" s="636"/>
      <c r="VWF45" s="636"/>
      <c r="VWG45" s="636"/>
      <c r="VWH45" s="636"/>
      <c r="VWI45" s="636"/>
      <c r="VWJ45" s="636"/>
      <c r="VWK45" s="636"/>
      <c r="VWL45" s="636"/>
      <c r="VWM45" s="636"/>
      <c r="VWN45" s="636"/>
      <c r="VWO45" s="636"/>
      <c r="VWP45" s="636"/>
      <c r="VWQ45" s="636"/>
      <c r="VWR45" s="636"/>
      <c r="VWS45" s="636"/>
      <c r="VWT45" s="636"/>
      <c r="VWU45" s="636"/>
      <c r="VWV45" s="636"/>
      <c r="VWW45" s="636"/>
      <c r="VWX45" s="636"/>
      <c r="VWY45" s="636"/>
      <c r="VWZ45" s="636"/>
      <c r="VXA45" s="636"/>
      <c r="VXB45" s="636"/>
      <c r="VXC45" s="636"/>
      <c r="VXD45" s="636"/>
      <c r="VXE45" s="636"/>
      <c r="VXF45" s="636"/>
      <c r="VXG45" s="636"/>
      <c r="VXH45" s="636"/>
      <c r="VXI45" s="636"/>
      <c r="VXJ45" s="636"/>
      <c r="VXK45" s="636"/>
      <c r="VXL45" s="636"/>
      <c r="VXM45" s="636"/>
      <c r="VXN45" s="636"/>
      <c r="VXO45" s="636"/>
      <c r="VXP45" s="636"/>
      <c r="VXQ45" s="636"/>
      <c r="VXR45" s="636"/>
      <c r="VXS45" s="636"/>
      <c r="VXT45" s="636"/>
      <c r="VXU45" s="636"/>
      <c r="VXV45" s="636"/>
      <c r="VXW45" s="636"/>
      <c r="VXX45" s="636"/>
      <c r="VXY45" s="636"/>
      <c r="VXZ45" s="636"/>
      <c r="VYA45" s="636"/>
      <c r="VYB45" s="636"/>
      <c r="VYC45" s="636"/>
      <c r="VYD45" s="636"/>
      <c r="VYE45" s="636"/>
      <c r="VYF45" s="636"/>
      <c r="VYG45" s="636"/>
      <c r="VYH45" s="636"/>
      <c r="VYI45" s="636"/>
      <c r="VYJ45" s="636"/>
      <c r="VYK45" s="636"/>
      <c r="VYL45" s="636"/>
      <c r="VYM45" s="636"/>
      <c r="VYN45" s="636"/>
      <c r="VYO45" s="636"/>
      <c r="VYP45" s="636"/>
      <c r="VYQ45" s="636"/>
      <c r="VYR45" s="636"/>
      <c r="VYS45" s="636"/>
      <c r="VYT45" s="636"/>
      <c r="VYU45" s="636"/>
      <c r="VYV45" s="636"/>
      <c r="VYW45" s="636"/>
      <c r="VYX45" s="636"/>
      <c r="VYY45" s="636"/>
      <c r="VYZ45" s="636"/>
      <c r="VZA45" s="636"/>
      <c r="VZB45" s="636"/>
      <c r="VZC45" s="636"/>
      <c r="VZD45" s="636"/>
      <c r="VZE45" s="636"/>
      <c r="VZF45" s="636"/>
      <c r="VZG45" s="636"/>
      <c r="VZH45" s="636"/>
      <c r="VZI45" s="636"/>
      <c r="VZJ45" s="636"/>
      <c r="VZK45" s="636"/>
      <c r="VZL45" s="636"/>
      <c r="VZM45" s="636"/>
      <c r="VZN45" s="636"/>
      <c r="VZO45" s="636"/>
      <c r="VZP45" s="636"/>
      <c r="VZQ45" s="636"/>
      <c r="VZR45" s="636"/>
      <c r="VZS45" s="636"/>
      <c r="VZT45" s="636"/>
      <c r="VZU45" s="636"/>
      <c r="VZV45" s="636"/>
      <c r="VZW45" s="636"/>
      <c r="VZX45" s="636"/>
      <c r="VZY45" s="636"/>
      <c r="VZZ45" s="636"/>
      <c r="WAA45" s="636"/>
      <c r="WAB45" s="636"/>
      <c r="WAC45" s="636"/>
      <c r="WAD45" s="636"/>
      <c r="WAE45" s="636"/>
      <c r="WAF45" s="636"/>
      <c r="WAG45" s="636"/>
      <c r="WAH45" s="636"/>
      <c r="WAI45" s="636"/>
      <c r="WAJ45" s="636"/>
      <c r="WAK45" s="636"/>
      <c r="WAL45" s="636"/>
      <c r="WAM45" s="636"/>
      <c r="WAN45" s="636"/>
      <c r="WAO45" s="636"/>
      <c r="WAP45" s="636"/>
      <c r="WAQ45" s="636"/>
      <c r="WAR45" s="636"/>
      <c r="WAS45" s="636"/>
      <c r="WAT45" s="636"/>
      <c r="WAU45" s="636"/>
      <c r="WAV45" s="636"/>
      <c r="WAW45" s="636"/>
      <c r="WAX45" s="636"/>
      <c r="WAY45" s="636"/>
      <c r="WAZ45" s="636"/>
      <c r="WBA45" s="636"/>
      <c r="WBB45" s="636"/>
      <c r="WBC45" s="636"/>
      <c r="WBD45" s="636"/>
      <c r="WBE45" s="636"/>
      <c r="WBF45" s="636"/>
      <c r="WBG45" s="636"/>
      <c r="WBH45" s="636"/>
      <c r="WBI45" s="636"/>
      <c r="WBJ45" s="636"/>
      <c r="WBK45" s="636"/>
      <c r="WBL45" s="636"/>
      <c r="WBM45" s="636"/>
      <c r="WBN45" s="636"/>
      <c r="WBO45" s="636"/>
      <c r="WBP45" s="636"/>
      <c r="WBQ45" s="636"/>
      <c r="WBR45" s="636"/>
      <c r="WBS45" s="636"/>
      <c r="WBT45" s="636"/>
      <c r="WBU45" s="636"/>
      <c r="WBV45" s="636"/>
      <c r="WBW45" s="636"/>
      <c r="WBX45" s="636"/>
      <c r="WBY45" s="636"/>
      <c r="WBZ45" s="636"/>
      <c r="WCA45" s="636"/>
      <c r="WCB45" s="636"/>
      <c r="WCC45" s="636"/>
      <c r="WCD45" s="636"/>
      <c r="WCE45" s="636"/>
      <c r="WCF45" s="636"/>
      <c r="WCG45" s="636"/>
      <c r="WCH45" s="636"/>
      <c r="WCI45" s="636"/>
      <c r="WCJ45" s="636"/>
      <c r="WCK45" s="636"/>
      <c r="WCL45" s="636"/>
      <c r="WCM45" s="636"/>
      <c r="WCN45" s="636"/>
      <c r="WCO45" s="636"/>
      <c r="WCP45" s="636"/>
      <c r="WCQ45" s="636"/>
      <c r="WCR45" s="636"/>
      <c r="WCS45" s="636"/>
      <c r="WCT45" s="636"/>
      <c r="WCU45" s="636"/>
      <c r="WCV45" s="636"/>
      <c r="WCW45" s="636"/>
      <c r="WCX45" s="636"/>
      <c r="WCY45" s="636"/>
      <c r="WCZ45" s="636"/>
      <c r="WDA45" s="636"/>
      <c r="WDB45" s="636"/>
      <c r="WDC45" s="636"/>
      <c r="WDD45" s="636"/>
      <c r="WDE45" s="636"/>
      <c r="WDF45" s="636"/>
      <c r="WDG45" s="636"/>
      <c r="WDH45" s="636"/>
      <c r="WDI45" s="636"/>
      <c r="WDJ45" s="636"/>
      <c r="WDK45" s="636"/>
      <c r="WDL45" s="636"/>
      <c r="WDM45" s="636"/>
      <c r="WDN45" s="636"/>
      <c r="WDO45" s="636"/>
      <c r="WDP45" s="636"/>
      <c r="WDQ45" s="636"/>
      <c r="WDR45" s="636"/>
      <c r="WDS45" s="636"/>
      <c r="WDT45" s="636"/>
      <c r="WDU45" s="636"/>
      <c r="WDV45" s="636"/>
      <c r="WDW45" s="636"/>
      <c r="WDX45" s="636"/>
      <c r="WDY45" s="636"/>
      <c r="WDZ45" s="636"/>
      <c r="WEA45" s="636"/>
      <c r="WEB45" s="636"/>
      <c r="WEC45" s="636"/>
      <c r="WED45" s="636"/>
      <c r="WEE45" s="636"/>
      <c r="WEF45" s="636"/>
      <c r="WEG45" s="636"/>
      <c r="WEH45" s="636"/>
      <c r="WEI45" s="636"/>
      <c r="WEJ45" s="636"/>
      <c r="WEK45" s="636"/>
      <c r="WEL45" s="636"/>
      <c r="WEM45" s="636"/>
      <c r="WEN45" s="636"/>
      <c r="WEO45" s="636"/>
      <c r="WEP45" s="636"/>
      <c r="WEQ45" s="636"/>
      <c r="WER45" s="636"/>
      <c r="WES45" s="636"/>
      <c r="WET45" s="636"/>
      <c r="WEU45" s="636"/>
      <c r="WEV45" s="636"/>
      <c r="WEW45" s="636"/>
      <c r="WEX45" s="636"/>
      <c r="WEY45" s="636"/>
      <c r="WEZ45" s="636"/>
      <c r="WFA45" s="636"/>
      <c r="WFB45" s="636"/>
      <c r="WFC45" s="636"/>
      <c r="WFD45" s="636"/>
      <c r="WFE45" s="636"/>
      <c r="WFF45" s="636"/>
      <c r="WFG45" s="636"/>
      <c r="WFH45" s="636"/>
      <c r="WFI45" s="636"/>
      <c r="WFJ45" s="636"/>
      <c r="WFK45" s="636"/>
      <c r="WFL45" s="636"/>
      <c r="WFM45" s="636"/>
      <c r="WFN45" s="636"/>
      <c r="WFO45" s="636"/>
      <c r="WFP45" s="636"/>
      <c r="WFQ45" s="636"/>
      <c r="WFR45" s="636"/>
      <c r="WFS45" s="636"/>
      <c r="WFT45" s="636"/>
      <c r="WFU45" s="636"/>
      <c r="WFV45" s="636"/>
      <c r="WFW45" s="636"/>
      <c r="WFX45" s="636"/>
      <c r="WFY45" s="636"/>
      <c r="WFZ45" s="636"/>
      <c r="WGA45" s="636"/>
      <c r="WGB45" s="636"/>
      <c r="WGC45" s="636"/>
      <c r="WGD45" s="636"/>
      <c r="WGE45" s="636"/>
      <c r="WGF45" s="636"/>
      <c r="WGG45" s="636"/>
      <c r="WGH45" s="636"/>
      <c r="WGI45" s="636"/>
      <c r="WGJ45" s="636"/>
      <c r="WGK45" s="636"/>
      <c r="WGL45" s="636"/>
      <c r="WGM45" s="636"/>
      <c r="WGN45" s="636"/>
      <c r="WGO45" s="636"/>
      <c r="WGP45" s="636"/>
      <c r="WGQ45" s="636"/>
      <c r="WGR45" s="636"/>
      <c r="WGS45" s="636"/>
      <c r="WGT45" s="636"/>
      <c r="WGU45" s="636"/>
      <c r="WGV45" s="636"/>
      <c r="WGW45" s="636"/>
      <c r="WGX45" s="636"/>
      <c r="WGY45" s="636"/>
      <c r="WGZ45" s="636"/>
      <c r="WHA45" s="636"/>
      <c r="WHB45" s="636"/>
      <c r="WHC45" s="636"/>
      <c r="WHD45" s="636"/>
      <c r="WHE45" s="636"/>
      <c r="WHF45" s="636"/>
      <c r="WHG45" s="636"/>
      <c r="WHH45" s="636"/>
      <c r="WHI45" s="636"/>
      <c r="WHJ45" s="636"/>
      <c r="WHK45" s="636"/>
      <c r="WHL45" s="636"/>
      <c r="WHM45" s="636"/>
      <c r="WHN45" s="636"/>
      <c r="WHO45" s="636"/>
      <c r="WHP45" s="636"/>
      <c r="WHQ45" s="636"/>
      <c r="WHR45" s="636"/>
      <c r="WHS45" s="636"/>
      <c r="WHT45" s="636"/>
      <c r="WHU45" s="636"/>
      <c r="WHV45" s="636"/>
      <c r="WHW45" s="636"/>
      <c r="WHX45" s="636"/>
      <c r="WHY45" s="636"/>
      <c r="WHZ45" s="636"/>
      <c r="WIA45" s="636"/>
      <c r="WIB45" s="636"/>
      <c r="WIC45" s="636"/>
      <c r="WID45" s="636"/>
      <c r="WIE45" s="636"/>
      <c r="WIF45" s="636"/>
      <c r="WIG45" s="636"/>
      <c r="WIH45" s="636"/>
      <c r="WII45" s="636"/>
      <c r="WIJ45" s="636"/>
      <c r="WIK45" s="636"/>
      <c r="WIL45" s="636"/>
      <c r="WIM45" s="636"/>
      <c r="WIN45" s="636"/>
      <c r="WIO45" s="636"/>
      <c r="WIP45" s="636"/>
      <c r="WIQ45" s="636"/>
      <c r="WIR45" s="636"/>
      <c r="WIS45" s="636"/>
      <c r="WIT45" s="636"/>
      <c r="WIU45" s="636"/>
      <c r="WIV45" s="636"/>
      <c r="WIW45" s="636"/>
      <c r="WIX45" s="636"/>
      <c r="WIY45" s="636"/>
      <c r="WIZ45" s="636"/>
      <c r="WJA45" s="636"/>
      <c r="WJB45" s="636"/>
      <c r="WJC45" s="636"/>
      <c r="WJD45" s="636"/>
      <c r="WJE45" s="636"/>
      <c r="WJF45" s="636"/>
      <c r="WJG45" s="636"/>
      <c r="WJH45" s="636"/>
      <c r="WJI45" s="636"/>
      <c r="WJJ45" s="636"/>
      <c r="WJK45" s="636"/>
      <c r="WJL45" s="636"/>
      <c r="WJM45" s="636"/>
      <c r="WJN45" s="636"/>
      <c r="WJO45" s="636"/>
      <c r="WJP45" s="636"/>
      <c r="WJQ45" s="636"/>
      <c r="WJR45" s="636"/>
      <c r="WJS45" s="636"/>
      <c r="WJT45" s="636"/>
      <c r="WJU45" s="636"/>
      <c r="WJV45" s="636"/>
      <c r="WJW45" s="636"/>
      <c r="WJX45" s="636"/>
      <c r="WJY45" s="636"/>
      <c r="WJZ45" s="636"/>
      <c r="WKA45" s="636"/>
      <c r="WKB45" s="636"/>
      <c r="WKC45" s="636"/>
      <c r="WKD45" s="636"/>
      <c r="WKE45" s="636"/>
      <c r="WKF45" s="636"/>
      <c r="WKG45" s="636"/>
      <c r="WKH45" s="636"/>
      <c r="WKI45" s="636"/>
      <c r="WKJ45" s="636"/>
      <c r="WKK45" s="636"/>
      <c r="WKL45" s="636"/>
      <c r="WKM45" s="636"/>
      <c r="WKN45" s="636"/>
      <c r="WKO45" s="636"/>
      <c r="WKP45" s="636"/>
      <c r="WKQ45" s="636"/>
      <c r="WKR45" s="636"/>
      <c r="WKS45" s="636"/>
      <c r="WKT45" s="636"/>
      <c r="WKU45" s="636"/>
      <c r="WKV45" s="636"/>
      <c r="WKW45" s="636"/>
      <c r="WKX45" s="636"/>
      <c r="WKY45" s="636"/>
      <c r="WKZ45" s="636"/>
      <c r="WLA45" s="636"/>
      <c r="WLB45" s="636"/>
      <c r="WLC45" s="636"/>
      <c r="WLD45" s="636"/>
      <c r="WLE45" s="636"/>
      <c r="WLF45" s="636"/>
      <c r="WLG45" s="636"/>
      <c r="WLH45" s="636"/>
      <c r="WLI45" s="636"/>
      <c r="WLJ45" s="636"/>
      <c r="WLK45" s="636"/>
      <c r="WLL45" s="636"/>
      <c r="WLM45" s="636"/>
      <c r="WLN45" s="636"/>
      <c r="WLO45" s="636"/>
      <c r="WLP45" s="636"/>
      <c r="WLQ45" s="636"/>
      <c r="WLR45" s="636"/>
      <c r="WLS45" s="636"/>
      <c r="WLT45" s="636"/>
      <c r="WLU45" s="636"/>
      <c r="WLV45" s="636"/>
      <c r="WLW45" s="636"/>
      <c r="WLX45" s="636"/>
      <c r="WLY45" s="636"/>
      <c r="WLZ45" s="636"/>
      <c r="WMA45" s="636"/>
      <c r="WMB45" s="636"/>
      <c r="WMC45" s="636"/>
      <c r="WMD45" s="636"/>
      <c r="WME45" s="636"/>
      <c r="WMF45" s="636"/>
      <c r="WMG45" s="636"/>
      <c r="WMH45" s="636"/>
      <c r="WMI45" s="636"/>
      <c r="WMJ45" s="636"/>
      <c r="WMK45" s="636"/>
      <c r="WML45" s="636"/>
      <c r="WMM45" s="636"/>
      <c r="WMN45" s="636"/>
      <c r="WMO45" s="636"/>
      <c r="WMP45" s="636"/>
      <c r="WMQ45" s="636"/>
      <c r="WMR45" s="636"/>
      <c r="WMS45" s="636"/>
      <c r="WMT45" s="636"/>
      <c r="WMU45" s="636"/>
      <c r="WMV45" s="636"/>
      <c r="WMW45" s="636"/>
      <c r="WMX45" s="636"/>
      <c r="WMY45" s="636"/>
      <c r="WMZ45" s="636"/>
      <c r="WNA45" s="636"/>
      <c r="WNB45" s="636"/>
      <c r="WNC45" s="636"/>
      <c r="WND45" s="636"/>
      <c r="WNE45" s="636"/>
      <c r="WNF45" s="636"/>
      <c r="WNG45" s="636"/>
      <c r="WNH45" s="636"/>
      <c r="WNI45" s="636"/>
      <c r="WNJ45" s="636"/>
      <c r="WNK45" s="636"/>
      <c r="WNL45" s="636"/>
      <c r="WNM45" s="636"/>
      <c r="WNN45" s="636"/>
      <c r="WNO45" s="636"/>
      <c r="WNP45" s="636"/>
      <c r="WNQ45" s="636"/>
      <c r="WNR45" s="636"/>
      <c r="WNS45" s="636"/>
      <c r="WNT45" s="636"/>
      <c r="WNU45" s="636"/>
      <c r="WNV45" s="636"/>
      <c r="WNW45" s="636"/>
      <c r="WNX45" s="636"/>
      <c r="WNY45" s="636"/>
      <c r="WNZ45" s="636"/>
      <c r="WOA45" s="636"/>
      <c r="WOB45" s="636"/>
      <c r="WOC45" s="636"/>
      <c r="WOD45" s="636"/>
      <c r="WOE45" s="636"/>
      <c r="WOF45" s="636"/>
      <c r="WOG45" s="636"/>
      <c r="WOH45" s="636"/>
      <c r="WOI45" s="636"/>
      <c r="WOJ45" s="636"/>
      <c r="WOK45" s="636"/>
      <c r="WOL45" s="636"/>
      <c r="WOM45" s="636"/>
      <c r="WON45" s="636"/>
      <c r="WOO45" s="636"/>
      <c r="WOP45" s="636"/>
      <c r="WOQ45" s="636"/>
      <c r="WOR45" s="636"/>
      <c r="WOS45" s="636"/>
      <c r="WOT45" s="636"/>
      <c r="WOU45" s="636"/>
      <c r="WOV45" s="636"/>
      <c r="WOW45" s="636"/>
      <c r="WOX45" s="636"/>
      <c r="WOY45" s="636"/>
      <c r="WOZ45" s="636"/>
      <c r="WPA45" s="636"/>
      <c r="WPB45" s="636"/>
      <c r="WPC45" s="636"/>
      <c r="WPD45" s="636"/>
      <c r="WPE45" s="636"/>
      <c r="WPF45" s="636"/>
      <c r="WPG45" s="636"/>
      <c r="WPH45" s="636"/>
      <c r="WPI45" s="636"/>
      <c r="WPJ45" s="636"/>
      <c r="WPK45" s="636"/>
      <c r="WPL45" s="636"/>
      <c r="WPM45" s="636"/>
      <c r="WPN45" s="636"/>
      <c r="WPO45" s="636"/>
      <c r="WPP45" s="636"/>
      <c r="WPQ45" s="636"/>
      <c r="WPR45" s="636"/>
      <c r="WPS45" s="636"/>
      <c r="WPT45" s="636"/>
      <c r="WPU45" s="636"/>
      <c r="WPV45" s="636"/>
      <c r="WPW45" s="636"/>
      <c r="WPX45" s="636"/>
      <c r="WPY45" s="636"/>
      <c r="WPZ45" s="636"/>
      <c r="WQA45" s="636"/>
      <c r="WQB45" s="636"/>
      <c r="WQC45" s="636"/>
      <c r="WQD45" s="636"/>
      <c r="WQE45" s="636"/>
      <c r="WQF45" s="636"/>
      <c r="WQG45" s="636"/>
      <c r="WQH45" s="636"/>
      <c r="WQI45" s="636"/>
      <c r="WQJ45" s="636"/>
      <c r="WQK45" s="636"/>
      <c r="WQL45" s="636"/>
      <c r="WQM45" s="636"/>
      <c r="WQN45" s="636"/>
      <c r="WQO45" s="636"/>
      <c r="WQP45" s="636"/>
      <c r="WQQ45" s="636"/>
      <c r="WQR45" s="636"/>
      <c r="WQS45" s="636"/>
      <c r="WQT45" s="636"/>
      <c r="WQU45" s="636"/>
      <c r="WQV45" s="636"/>
      <c r="WQW45" s="636"/>
      <c r="WQX45" s="636"/>
      <c r="WQY45" s="636"/>
      <c r="WQZ45" s="636"/>
      <c r="WRA45" s="636"/>
      <c r="WRB45" s="636"/>
      <c r="WRC45" s="636"/>
      <c r="WRD45" s="636"/>
      <c r="WRE45" s="636"/>
      <c r="WRF45" s="636"/>
      <c r="WRG45" s="636"/>
      <c r="WRH45" s="636"/>
      <c r="WRI45" s="636"/>
      <c r="WRJ45" s="636"/>
      <c r="WRK45" s="636"/>
      <c r="WRL45" s="636"/>
      <c r="WRM45" s="636"/>
      <c r="WRN45" s="636"/>
      <c r="WRO45" s="636"/>
      <c r="WRP45" s="636"/>
      <c r="WRQ45" s="636"/>
      <c r="WRR45" s="636"/>
      <c r="WRS45" s="636"/>
      <c r="WRT45" s="636"/>
      <c r="WRU45" s="636"/>
      <c r="WRV45" s="636"/>
      <c r="WRW45" s="636"/>
      <c r="WRX45" s="636"/>
      <c r="WRY45" s="636"/>
      <c r="WRZ45" s="636"/>
      <c r="WSA45" s="636"/>
      <c r="WSB45" s="636"/>
      <c r="WSC45" s="636"/>
      <c r="WSD45" s="636"/>
      <c r="WSE45" s="636"/>
      <c r="WSF45" s="636"/>
      <c r="WSG45" s="636"/>
      <c r="WSH45" s="636"/>
      <c r="WSI45" s="636"/>
      <c r="WSJ45" s="636"/>
      <c r="WSK45" s="636"/>
      <c r="WSL45" s="636"/>
      <c r="WSM45" s="636"/>
      <c r="WSN45" s="636"/>
      <c r="WSO45" s="636"/>
      <c r="WSP45" s="636"/>
      <c r="WSQ45" s="636"/>
      <c r="WSR45" s="636"/>
      <c r="WSS45" s="636"/>
      <c r="WST45" s="636"/>
      <c r="WSU45" s="636"/>
      <c r="WSV45" s="636"/>
      <c r="WSW45" s="636"/>
      <c r="WSX45" s="636"/>
      <c r="WSY45" s="636"/>
      <c r="WSZ45" s="636"/>
      <c r="WTA45" s="636"/>
      <c r="WTB45" s="636"/>
      <c r="WTC45" s="636"/>
      <c r="WTD45" s="636"/>
      <c r="WTE45" s="636"/>
      <c r="WTF45" s="636"/>
      <c r="WTG45" s="636"/>
      <c r="WTH45" s="636"/>
      <c r="WTI45" s="636"/>
      <c r="WTJ45" s="636"/>
      <c r="WTK45" s="636"/>
      <c r="WTL45" s="636"/>
      <c r="WTM45" s="636"/>
      <c r="WTN45" s="636"/>
      <c r="WTO45" s="636"/>
      <c r="WTP45" s="636"/>
      <c r="WTQ45" s="636"/>
      <c r="WTR45" s="636"/>
      <c r="WTS45" s="636"/>
      <c r="WTT45" s="636"/>
      <c r="WTU45" s="636"/>
      <c r="WTV45" s="636"/>
      <c r="WTW45" s="636"/>
      <c r="WTX45" s="636"/>
      <c r="WTY45" s="636"/>
      <c r="WTZ45" s="636"/>
      <c r="WUA45" s="636"/>
      <c r="WUB45" s="636"/>
      <c r="WUC45" s="636"/>
      <c r="WUD45" s="636"/>
      <c r="WUE45" s="636"/>
      <c r="WUF45" s="636"/>
      <c r="WUG45" s="636"/>
      <c r="WUH45" s="636"/>
      <c r="WUI45" s="636"/>
      <c r="WUJ45" s="636"/>
      <c r="WUK45" s="636"/>
      <c r="WUL45" s="636"/>
      <c r="WUM45" s="636"/>
      <c r="WUN45" s="636"/>
      <c r="WUO45" s="636"/>
      <c r="WUP45" s="636"/>
      <c r="WUQ45" s="636"/>
      <c r="WUR45" s="636"/>
      <c r="WUS45" s="636"/>
      <c r="WUT45" s="636"/>
      <c r="WUU45" s="636"/>
      <c r="WUV45" s="636"/>
      <c r="WUW45" s="636"/>
      <c r="WUX45" s="636"/>
      <c r="WUY45" s="636"/>
      <c r="WUZ45" s="636"/>
      <c r="WVA45" s="636"/>
      <c r="WVB45" s="636"/>
      <c r="WVC45" s="636"/>
      <c r="WVD45" s="636"/>
      <c r="WVE45" s="636"/>
      <c r="WVF45" s="636"/>
      <c r="WVG45" s="636"/>
      <c r="WVH45" s="636"/>
      <c r="WVI45" s="636"/>
      <c r="WVJ45" s="636"/>
      <c r="WVK45" s="636"/>
      <c r="WVL45" s="636"/>
      <c r="WVM45" s="636"/>
      <c r="WVN45" s="636"/>
      <c r="WVO45" s="636"/>
      <c r="WVP45" s="636"/>
      <c r="WVQ45" s="636"/>
      <c r="WVR45" s="636"/>
      <c r="WVS45" s="636"/>
      <c r="WVT45" s="636"/>
      <c r="WVU45" s="636"/>
      <c r="WVV45" s="636"/>
      <c r="WVW45" s="636"/>
      <c r="WVX45" s="636"/>
      <c r="WVY45" s="636"/>
      <c r="WVZ45" s="636"/>
      <c r="WWA45" s="636"/>
      <c r="WWB45" s="636"/>
      <c r="WWC45" s="636"/>
      <c r="WWD45" s="636"/>
      <c r="WWE45" s="636"/>
      <c r="WWF45" s="636"/>
      <c r="WWG45" s="636"/>
      <c r="WWH45" s="636"/>
      <c r="WWI45" s="636"/>
      <c r="WWJ45" s="636"/>
      <c r="WWK45" s="636"/>
      <c r="WWL45" s="636"/>
      <c r="WWM45" s="636"/>
      <c r="WWN45" s="636"/>
      <c r="WWO45" s="636"/>
      <c r="WWP45" s="636"/>
      <c r="WWQ45" s="636"/>
      <c r="WWR45" s="636"/>
      <c r="WWS45" s="636"/>
      <c r="WWT45" s="636"/>
      <c r="WWU45" s="636"/>
      <c r="WWV45" s="636"/>
      <c r="WWW45" s="636"/>
      <c r="WWX45" s="636"/>
      <c r="WWY45" s="636"/>
      <c r="WWZ45" s="636"/>
      <c r="WXA45" s="636"/>
      <c r="WXB45" s="636"/>
      <c r="WXC45" s="636"/>
      <c r="WXD45" s="636"/>
      <c r="WXE45" s="636"/>
      <c r="WXF45" s="636"/>
      <c r="WXG45" s="636"/>
      <c r="WXH45" s="636"/>
      <c r="WXI45" s="636"/>
      <c r="WXJ45" s="636"/>
      <c r="WXK45" s="636"/>
      <c r="WXL45" s="636"/>
      <c r="WXM45" s="636"/>
      <c r="WXN45" s="636"/>
      <c r="WXO45" s="636"/>
      <c r="WXP45" s="636"/>
      <c r="WXQ45" s="636"/>
      <c r="WXR45" s="636"/>
      <c r="WXS45" s="636"/>
      <c r="WXT45" s="636"/>
      <c r="WXU45" s="636"/>
      <c r="WXV45" s="636"/>
      <c r="WXW45" s="636"/>
      <c r="WXX45" s="636"/>
      <c r="WXY45" s="636"/>
      <c r="WXZ45" s="636"/>
      <c r="WYA45" s="636"/>
      <c r="WYB45" s="636"/>
      <c r="WYC45" s="636"/>
      <c r="WYD45" s="636"/>
      <c r="WYE45" s="636"/>
      <c r="WYF45" s="636"/>
      <c r="WYG45" s="636"/>
      <c r="WYH45" s="636"/>
      <c r="WYI45" s="636"/>
      <c r="WYJ45" s="636"/>
      <c r="WYK45" s="636"/>
      <c r="WYL45" s="636"/>
      <c r="WYM45" s="636"/>
      <c r="WYN45" s="636"/>
      <c r="WYO45" s="636"/>
      <c r="WYP45" s="636"/>
      <c r="WYQ45" s="636"/>
      <c r="WYR45" s="636"/>
      <c r="WYS45" s="636"/>
      <c r="WYT45" s="636"/>
      <c r="WYU45" s="636"/>
      <c r="WYV45" s="636"/>
      <c r="WYW45" s="636"/>
      <c r="WYX45" s="636"/>
      <c r="WYY45" s="636"/>
      <c r="WYZ45" s="636"/>
      <c r="WZA45" s="636"/>
      <c r="WZB45" s="636"/>
      <c r="WZC45" s="636"/>
      <c r="WZD45" s="636"/>
      <c r="WZE45" s="636"/>
      <c r="WZF45" s="636"/>
      <c r="WZG45" s="636"/>
      <c r="WZH45" s="636"/>
      <c r="WZI45" s="636"/>
      <c r="WZJ45" s="636"/>
      <c r="WZK45" s="636"/>
      <c r="WZL45" s="636"/>
      <c r="WZM45" s="636"/>
      <c r="WZN45" s="636"/>
      <c r="WZO45" s="636"/>
      <c r="WZP45" s="636"/>
      <c r="WZQ45" s="636"/>
      <c r="WZR45" s="636"/>
    </row>
    <row r="46" spans="1:16242" s="638" customFormat="1">
      <c r="A46" s="584"/>
      <c r="B46" s="585"/>
      <c r="C46" s="819"/>
      <c r="D46" s="110" t="s">
        <v>934</v>
      </c>
      <c r="E46" s="597"/>
      <c r="F46" s="598"/>
      <c r="G46" s="599" t="str">
        <f>IF(G45="Outside 92 days","&gt;92 days",G45-Metrics!G$12-1)</f>
        <v>&gt;92 days</v>
      </c>
      <c r="H46" s="602"/>
      <c r="I46" s="602"/>
      <c r="J46" s="602"/>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2"/>
      <c r="AK46" s="602"/>
      <c r="AL46" s="602"/>
      <c r="AM46" s="602"/>
      <c r="AN46" s="602"/>
      <c r="AO46" s="602"/>
      <c r="AP46" s="602"/>
      <c r="AQ46" s="602"/>
      <c r="AR46" s="602"/>
      <c r="AS46" s="602"/>
      <c r="AT46" s="602"/>
      <c r="AU46" s="602"/>
      <c r="AV46" s="602"/>
      <c r="AW46" s="602"/>
      <c r="AX46" s="602"/>
      <c r="AY46" s="602"/>
      <c r="AZ46" s="602"/>
      <c r="BA46" s="602"/>
      <c r="BB46" s="602"/>
      <c r="BC46" s="602"/>
      <c r="BD46" s="602"/>
      <c r="BE46" s="602"/>
      <c r="BF46" s="602"/>
      <c r="BG46" s="602"/>
      <c r="BH46" s="602"/>
      <c r="BI46" s="602"/>
      <c r="BJ46" s="602"/>
      <c r="BK46" s="602"/>
      <c r="BL46" s="602"/>
      <c r="BM46" s="602"/>
      <c r="BN46" s="602"/>
      <c r="BO46" s="602"/>
      <c r="BP46" s="602"/>
      <c r="BQ46" s="602"/>
      <c r="BR46" s="602"/>
      <c r="BS46" s="602"/>
      <c r="BT46" s="602"/>
      <c r="BU46" s="602"/>
      <c r="BV46" s="602"/>
      <c r="BW46" s="602"/>
      <c r="BX46" s="602"/>
      <c r="BY46" s="602"/>
      <c r="BZ46" s="602"/>
      <c r="CA46" s="602"/>
      <c r="CB46" s="602"/>
      <c r="CC46" s="602"/>
      <c r="CD46" s="602"/>
      <c r="CE46" s="602"/>
      <c r="CF46" s="602"/>
      <c r="CG46" s="602"/>
      <c r="CH46" s="602"/>
      <c r="CI46" s="602"/>
      <c r="CJ46" s="602"/>
      <c r="CK46" s="602"/>
      <c r="CL46" s="602"/>
      <c r="CM46" s="602"/>
      <c r="CN46" s="602"/>
      <c r="CO46" s="602"/>
      <c r="CP46" s="602"/>
      <c r="CQ46" s="602"/>
      <c r="CR46" s="602"/>
      <c r="CS46" s="602"/>
      <c r="CT46" s="602"/>
      <c r="CU46" s="602"/>
      <c r="CV46" s="602"/>
      <c r="CW46" s="602"/>
      <c r="CX46" s="602"/>
      <c r="CY46" s="602"/>
      <c r="CZ46" s="602"/>
      <c r="DA46" s="602"/>
      <c r="DB46" s="602"/>
      <c r="DC46" s="602"/>
      <c r="DD46" s="602"/>
      <c r="DE46" s="602"/>
      <c r="DF46" s="602"/>
      <c r="DG46" s="602"/>
      <c r="DH46" s="602"/>
      <c r="DI46" s="602"/>
      <c r="DJ46" s="602"/>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6"/>
      <c r="ZZ46" s="636"/>
      <c r="AAA46" s="636"/>
      <c r="AAB46" s="636"/>
      <c r="AAC46" s="636"/>
      <c r="AAD46" s="636"/>
      <c r="AAE46" s="636"/>
      <c r="AAF46" s="636"/>
      <c r="AAG46" s="636"/>
      <c r="AAH46" s="636"/>
      <c r="AAI46" s="636"/>
      <c r="AAJ46" s="636"/>
      <c r="AAK46" s="636"/>
      <c r="AAL46" s="636"/>
      <c r="AAM46" s="636"/>
      <c r="AAN46" s="636"/>
      <c r="AAO46" s="636"/>
      <c r="AAP46" s="636"/>
      <c r="AAQ46" s="636"/>
      <c r="AAR46" s="636"/>
      <c r="AAS46" s="636"/>
      <c r="AAT46" s="636"/>
      <c r="AAU46" s="636"/>
      <c r="AAV46" s="636"/>
      <c r="AAW46" s="636"/>
      <c r="AAX46" s="636"/>
      <c r="AAY46" s="636"/>
      <c r="AAZ46" s="636"/>
      <c r="ABA46" s="636"/>
      <c r="ABB46" s="636"/>
      <c r="ABC46" s="636"/>
      <c r="ABD46" s="636"/>
      <c r="ABE46" s="636"/>
      <c r="ABF46" s="636"/>
      <c r="ABG46" s="636"/>
      <c r="ABH46" s="636"/>
      <c r="ABI46" s="636"/>
      <c r="ABJ46" s="636"/>
      <c r="ABK46" s="636"/>
      <c r="ABL46" s="636"/>
      <c r="ABM46" s="636"/>
      <c r="ABN46" s="636"/>
      <c r="ABO46" s="636"/>
      <c r="ABP46" s="636"/>
      <c r="ABQ46" s="636"/>
      <c r="ABR46" s="636"/>
      <c r="ABS46" s="636"/>
      <c r="ABT46" s="636"/>
      <c r="ABU46" s="636"/>
      <c r="ABV46" s="636"/>
      <c r="ABW46" s="636"/>
      <c r="ABX46" s="636"/>
      <c r="ABY46" s="636"/>
      <c r="ABZ46" s="636"/>
      <c r="ACA46" s="636"/>
      <c r="ACB46" s="636"/>
      <c r="ACC46" s="636"/>
      <c r="ACD46" s="636"/>
      <c r="ACE46" s="636"/>
      <c r="ACF46" s="636"/>
      <c r="ACG46" s="636"/>
      <c r="ACH46" s="636"/>
      <c r="ACI46" s="636"/>
      <c r="ACJ46" s="636"/>
      <c r="ACK46" s="636"/>
      <c r="ACL46" s="636"/>
      <c r="ACM46" s="636"/>
      <c r="ACN46" s="636"/>
      <c r="ACO46" s="636"/>
      <c r="ACP46" s="636"/>
      <c r="ACQ46" s="636"/>
      <c r="ACR46" s="636"/>
      <c r="ACS46" s="636"/>
      <c r="ACT46" s="636"/>
      <c r="ACU46" s="636"/>
      <c r="ACV46" s="636"/>
      <c r="ACW46" s="636"/>
      <c r="ACX46" s="636"/>
      <c r="ACY46" s="636"/>
      <c r="ACZ46" s="636"/>
      <c r="ADA46" s="636"/>
      <c r="ADB46" s="636"/>
      <c r="ADC46" s="636"/>
      <c r="ADD46" s="636"/>
      <c r="ADE46" s="636"/>
      <c r="ADF46" s="636"/>
      <c r="ADG46" s="636"/>
      <c r="ADH46" s="636"/>
      <c r="ADI46" s="636"/>
      <c r="ADJ46" s="636"/>
      <c r="ADK46" s="636"/>
      <c r="ADL46" s="636"/>
      <c r="ADM46" s="636"/>
      <c r="ADN46" s="636"/>
      <c r="ADO46" s="636"/>
      <c r="ADP46" s="636"/>
      <c r="ADQ46" s="636"/>
      <c r="ADR46" s="636"/>
      <c r="ADS46" s="636"/>
      <c r="ADT46" s="636"/>
      <c r="ADU46" s="636"/>
      <c r="ADV46" s="636"/>
      <c r="ADW46" s="636"/>
      <c r="ADX46" s="636"/>
      <c r="ADY46" s="636"/>
      <c r="ADZ46" s="636"/>
      <c r="AEA46" s="636"/>
      <c r="AEB46" s="636"/>
      <c r="AEC46" s="636"/>
      <c r="AED46" s="636"/>
      <c r="AEE46" s="636"/>
      <c r="AEF46" s="636"/>
      <c r="AEG46" s="636"/>
      <c r="AEH46" s="636"/>
      <c r="AEI46" s="636"/>
      <c r="AEJ46" s="636"/>
      <c r="AEK46" s="636"/>
      <c r="AEL46" s="636"/>
      <c r="AEM46" s="636"/>
      <c r="AEN46" s="636"/>
      <c r="AEO46" s="636"/>
      <c r="AEP46" s="636"/>
      <c r="AEQ46" s="636"/>
      <c r="AER46" s="636"/>
      <c r="AES46" s="636"/>
      <c r="AET46" s="636"/>
      <c r="AEU46" s="636"/>
      <c r="AEV46" s="636"/>
      <c r="AEW46" s="636"/>
      <c r="AEX46" s="636"/>
      <c r="AEY46" s="636"/>
      <c r="AEZ46" s="636"/>
      <c r="AFA46" s="636"/>
      <c r="AFB46" s="636"/>
      <c r="AFC46" s="636"/>
      <c r="AFD46" s="636"/>
      <c r="AFE46" s="636"/>
      <c r="AFF46" s="636"/>
      <c r="AFG46" s="636"/>
      <c r="AFH46" s="636"/>
      <c r="AFI46" s="636"/>
      <c r="AFJ46" s="636"/>
      <c r="AFK46" s="636"/>
      <c r="AFL46" s="636"/>
      <c r="AFM46" s="636"/>
      <c r="AFN46" s="636"/>
      <c r="AFO46" s="636"/>
      <c r="AFP46" s="636"/>
      <c r="AFQ46" s="636"/>
      <c r="AFR46" s="636"/>
      <c r="AFS46" s="636"/>
      <c r="AFT46" s="636"/>
      <c r="AFU46" s="636"/>
      <c r="AFV46" s="636"/>
      <c r="AFW46" s="636"/>
      <c r="AFX46" s="636"/>
      <c r="AFY46" s="636"/>
      <c r="AFZ46" s="636"/>
      <c r="AGA46" s="636"/>
      <c r="AGB46" s="636"/>
      <c r="AGC46" s="636"/>
      <c r="AGD46" s="636"/>
      <c r="AGE46" s="636"/>
      <c r="AGF46" s="636"/>
      <c r="AGG46" s="636"/>
      <c r="AGH46" s="636"/>
      <c r="AGI46" s="636"/>
      <c r="AGJ46" s="636"/>
      <c r="AGK46" s="636"/>
      <c r="AGL46" s="636"/>
      <c r="AGM46" s="636"/>
      <c r="AGN46" s="636"/>
      <c r="AGO46" s="636"/>
      <c r="AGP46" s="636"/>
      <c r="AGQ46" s="636"/>
      <c r="AGR46" s="636"/>
      <c r="AGS46" s="636"/>
      <c r="AGT46" s="636"/>
      <c r="AGU46" s="636"/>
      <c r="AGV46" s="636"/>
      <c r="AGW46" s="636"/>
      <c r="AGX46" s="636"/>
      <c r="AGY46" s="636"/>
      <c r="AGZ46" s="636"/>
      <c r="AHA46" s="636"/>
      <c r="AHB46" s="636"/>
      <c r="AHC46" s="636"/>
      <c r="AHD46" s="636"/>
      <c r="AHE46" s="636"/>
      <c r="AHF46" s="636"/>
      <c r="AHG46" s="636"/>
      <c r="AHH46" s="636"/>
      <c r="AHI46" s="636"/>
      <c r="AHJ46" s="636"/>
      <c r="AHK46" s="636"/>
      <c r="AHL46" s="636"/>
      <c r="AHM46" s="636"/>
      <c r="AHN46" s="636"/>
      <c r="AHO46" s="636"/>
      <c r="AHP46" s="636"/>
      <c r="AHQ46" s="636"/>
      <c r="AHR46" s="636"/>
      <c r="AHS46" s="636"/>
      <c r="AHT46" s="636"/>
      <c r="AHU46" s="636"/>
      <c r="AHV46" s="636"/>
      <c r="AHW46" s="636"/>
      <c r="AHX46" s="636"/>
      <c r="AHY46" s="636"/>
      <c r="AHZ46" s="636"/>
      <c r="AIA46" s="636"/>
      <c r="AIB46" s="636"/>
      <c r="AIC46" s="636"/>
      <c r="AID46" s="636"/>
      <c r="AIE46" s="636"/>
      <c r="AIF46" s="636"/>
      <c r="AIG46" s="636"/>
      <c r="AIH46" s="636"/>
      <c r="AII46" s="636"/>
      <c r="AIJ46" s="636"/>
      <c r="AIK46" s="636"/>
      <c r="AIL46" s="636"/>
      <c r="AIM46" s="636"/>
      <c r="AIN46" s="636"/>
      <c r="AIO46" s="636"/>
      <c r="AIP46" s="636"/>
      <c r="AIQ46" s="636"/>
      <c r="AIR46" s="636"/>
      <c r="AIS46" s="636"/>
      <c r="AIT46" s="636"/>
      <c r="AIU46" s="636"/>
      <c r="AIV46" s="636"/>
      <c r="AIW46" s="636"/>
      <c r="AIX46" s="636"/>
      <c r="AIY46" s="636"/>
      <c r="AIZ46" s="636"/>
      <c r="AJA46" s="636"/>
      <c r="AJB46" s="636"/>
      <c r="AJC46" s="636"/>
      <c r="AJD46" s="636"/>
      <c r="AJE46" s="636"/>
      <c r="AJF46" s="636"/>
      <c r="AJG46" s="636"/>
      <c r="AJH46" s="636"/>
      <c r="AJI46" s="636"/>
      <c r="AJJ46" s="636"/>
      <c r="AJK46" s="636"/>
      <c r="AJL46" s="636"/>
      <c r="AJM46" s="636"/>
      <c r="AJN46" s="636"/>
      <c r="AJO46" s="636"/>
      <c r="AJP46" s="636"/>
      <c r="AJQ46" s="636"/>
      <c r="AJR46" s="636"/>
      <c r="AJS46" s="636"/>
      <c r="AJT46" s="636"/>
      <c r="AJU46" s="636"/>
      <c r="AJV46" s="636"/>
      <c r="AJW46" s="636"/>
      <c r="AJX46" s="636"/>
      <c r="AJY46" s="636"/>
      <c r="AJZ46" s="636"/>
      <c r="AKA46" s="636"/>
      <c r="AKB46" s="636"/>
      <c r="AKC46" s="636"/>
      <c r="AKD46" s="636"/>
      <c r="AKE46" s="636"/>
      <c r="AKF46" s="636"/>
      <c r="AKG46" s="636"/>
      <c r="AKH46" s="636"/>
      <c r="AKI46" s="636"/>
      <c r="AKJ46" s="636"/>
      <c r="AKK46" s="636"/>
      <c r="AKL46" s="636"/>
      <c r="AKM46" s="636"/>
      <c r="AKN46" s="636"/>
      <c r="AKO46" s="636"/>
      <c r="AKP46" s="636"/>
      <c r="AKQ46" s="636"/>
      <c r="AKR46" s="636"/>
      <c r="AKS46" s="636"/>
      <c r="AKT46" s="636"/>
      <c r="AKU46" s="636"/>
      <c r="AKV46" s="636"/>
      <c r="AKW46" s="636"/>
      <c r="AKX46" s="636"/>
      <c r="AKY46" s="636"/>
      <c r="AKZ46" s="636"/>
      <c r="ALA46" s="636"/>
      <c r="ALB46" s="636"/>
      <c r="ALC46" s="636"/>
      <c r="ALD46" s="636"/>
      <c r="ALE46" s="636"/>
      <c r="ALF46" s="636"/>
      <c r="ALG46" s="636"/>
      <c r="ALH46" s="636"/>
      <c r="ALI46" s="636"/>
      <c r="ALJ46" s="636"/>
      <c r="ALK46" s="636"/>
      <c r="ALL46" s="636"/>
      <c r="ALM46" s="636"/>
      <c r="ALN46" s="636"/>
      <c r="ALO46" s="636"/>
      <c r="ALP46" s="636"/>
      <c r="ALQ46" s="636"/>
      <c r="ALR46" s="636"/>
      <c r="ALS46" s="636"/>
      <c r="ALT46" s="636"/>
      <c r="ALU46" s="636"/>
      <c r="ALV46" s="636"/>
      <c r="ALW46" s="636"/>
      <c r="ALX46" s="636"/>
      <c r="ALY46" s="636"/>
      <c r="ALZ46" s="636"/>
      <c r="AMA46" s="636"/>
      <c r="AMB46" s="636"/>
      <c r="AMC46" s="636"/>
      <c r="AMD46" s="636"/>
      <c r="AME46" s="636"/>
      <c r="AMF46" s="636"/>
      <c r="AMG46" s="636"/>
      <c r="AMH46" s="636"/>
      <c r="AMI46" s="636"/>
      <c r="AMJ46" s="636"/>
      <c r="AMK46" s="636"/>
      <c r="AML46" s="636"/>
      <c r="AMM46" s="636"/>
      <c r="AMN46" s="636"/>
      <c r="AMO46" s="636"/>
      <c r="AMP46" s="636"/>
      <c r="AMQ46" s="636"/>
      <c r="AMR46" s="636"/>
      <c r="AMS46" s="636"/>
      <c r="AMT46" s="636"/>
      <c r="AMU46" s="636"/>
      <c r="AMV46" s="636"/>
      <c r="AMW46" s="636"/>
      <c r="AMX46" s="636"/>
      <c r="AMY46" s="636"/>
      <c r="AMZ46" s="636"/>
      <c r="ANA46" s="636"/>
      <c r="ANB46" s="636"/>
      <c r="ANC46" s="636"/>
      <c r="AND46" s="636"/>
      <c r="ANE46" s="636"/>
      <c r="ANF46" s="636"/>
      <c r="ANG46" s="636"/>
      <c r="ANH46" s="636"/>
      <c r="ANI46" s="636"/>
      <c r="ANJ46" s="636"/>
      <c r="ANK46" s="636"/>
      <c r="ANL46" s="636"/>
      <c r="ANM46" s="636"/>
      <c r="ANN46" s="636"/>
      <c r="ANO46" s="636"/>
      <c r="ANP46" s="636"/>
      <c r="ANQ46" s="636"/>
      <c r="ANR46" s="636"/>
      <c r="ANS46" s="636"/>
      <c r="ANT46" s="636"/>
      <c r="ANU46" s="636"/>
      <c r="ANV46" s="636"/>
      <c r="ANW46" s="636"/>
      <c r="ANX46" s="636"/>
      <c r="ANY46" s="636"/>
      <c r="ANZ46" s="636"/>
      <c r="AOA46" s="636"/>
      <c r="AOB46" s="636"/>
      <c r="AOC46" s="636"/>
      <c r="AOD46" s="636"/>
      <c r="AOE46" s="636"/>
      <c r="AOF46" s="636"/>
      <c r="AOG46" s="636"/>
      <c r="AOH46" s="636"/>
      <c r="AOI46" s="636"/>
      <c r="AOJ46" s="636"/>
      <c r="AOK46" s="636"/>
      <c r="AOL46" s="636"/>
      <c r="AOM46" s="636"/>
      <c r="AON46" s="636"/>
      <c r="AOO46" s="636"/>
      <c r="AOP46" s="636"/>
      <c r="AOQ46" s="636"/>
      <c r="AOR46" s="636"/>
      <c r="AOS46" s="636"/>
      <c r="AOT46" s="636"/>
      <c r="AOU46" s="636"/>
      <c r="AOV46" s="636"/>
      <c r="AOW46" s="636"/>
      <c r="AOX46" s="636"/>
      <c r="AOY46" s="636"/>
      <c r="AOZ46" s="636"/>
      <c r="APA46" s="636"/>
      <c r="APB46" s="636"/>
      <c r="APC46" s="636"/>
      <c r="APD46" s="636"/>
      <c r="APE46" s="636"/>
      <c r="APF46" s="636"/>
      <c r="APG46" s="636"/>
      <c r="APH46" s="636"/>
      <c r="API46" s="636"/>
      <c r="APJ46" s="636"/>
      <c r="APK46" s="636"/>
      <c r="APL46" s="636"/>
      <c r="APM46" s="636"/>
      <c r="APN46" s="636"/>
      <c r="APO46" s="636"/>
      <c r="APP46" s="636"/>
      <c r="APQ46" s="636"/>
      <c r="APR46" s="636"/>
      <c r="APS46" s="636"/>
      <c r="APT46" s="636"/>
      <c r="APU46" s="636"/>
      <c r="APV46" s="636"/>
      <c r="APW46" s="636"/>
      <c r="APX46" s="636"/>
      <c r="APY46" s="636"/>
      <c r="APZ46" s="636"/>
      <c r="AQA46" s="636"/>
      <c r="AQB46" s="636"/>
      <c r="AQC46" s="636"/>
      <c r="AQD46" s="636"/>
      <c r="AQE46" s="636"/>
      <c r="AQF46" s="636"/>
      <c r="AQG46" s="636"/>
      <c r="AQH46" s="636"/>
      <c r="AQI46" s="636"/>
      <c r="AQJ46" s="636"/>
      <c r="AQK46" s="636"/>
      <c r="AQL46" s="636"/>
      <c r="AQM46" s="636"/>
      <c r="AQN46" s="636"/>
      <c r="AQO46" s="636"/>
      <c r="AQP46" s="636"/>
      <c r="AQQ46" s="636"/>
      <c r="AQR46" s="636"/>
      <c r="AQS46" s="636"/>
      <c r="AQT46" s="636"/>
      <c r="AQU46" s="636"/>
      <c r="AQV46" s="636"/>
      <c r="AQW46" s="636"/>
      <c r="AQX46" s="636"/>
      <c r="AQY46" s="636"/>
      <c r="AQZ46" s="636"/>
      <c r="ARA46" s="636"/>
      <c r="ARB46" s="636"/>
      <c r="ARC46" s="636"/>
      <c r="ARD46" s="636"/>
      <c r="ARE46" s="636"/>
      <c r="ARF46" s="636"/>
      <c r="ARG46" s="636"/>
      <c r="ARH46" s="636"/>
      <c r="ARI46" s="636"/>
      <c r="ARJ46" s="636"/>
      <c r="ARK46" s="636"/>
      <c r="ARL46" s="636"/>
      <c r="ARM46" s="636"/>
      <c r="ARN46" s="636"/>
      <c r="ARO46" s="636"/>
      <c r="ARP46" s="636"/>
      <c r="ARQ46" s="636"/>
      <c r="ARR46" s="636"/>
      <c r="ARS46" s="636"/>
      <c r="ART46" s="636"/>
      <c r="ARU46" s="636"/>
      <c r="ARV46" s="636"/>
      <c r="ARW46" s="636"/>
      <c r="ARX46" s="636"/>
      <c r="ARY46" s="636"/>
      <c r="ARZ46" s="636"/>
      <c r="ASA46" s="636"/>
      <c r="ASB46" s="636"/>
      <c r="ASC46" s="636"/>
      <c r="ASD46" s="636"/>
      <c r="ASE46" s="636"/>
      <c r="ASF46" s="636"/>
      <c r="ASG46" s="636"/>
      <c r="ASH46" s="636"/>
      <c r="ASI46" s="636"/>
      <c r="ASJ46" s="636"/>
      <c r="ASK46" s="636"/>
      <c r="ASL46" s="636"/>
      <c r="ASM46" s="636"/>
      <c r="ASN46" s="636"/>
      <c r="ASO46" s="636"/>
      <c r="ASP46" s="636"/>
      <c r="ASQ46" s="636"/>
      <c r="ASR46" s="636"/>
      <c r="ASS46" s="636"/>
      <c r="AST46" s="636"/>
      <c r="ASU46" s="636"/>
      <c r="ASV46" s="636"/>
      <c r="ASW46" s="636"/>
      <c r="ASX46" s="636"/>
      <c r="ASY46" s="636"/>
      <c r="ASZ46" s="636"/>
      <c r="ATA46" s="636"/>
      <c r="ATB46" s="636"/>
      <c r="ATC46" s="636"/>
      <c r="ATD46" s="636"/>
      <c r="ATE46" s="636"/>
      <c r="ATF46" s="636"/>
      <c r="ATG46" s="636"/>
      <c r="ATH46" s="636"/>
      <c r="ATI46" s="636"/>
      <c r="ATJ46" s="636"/>
      <c r="ATK46" s="636"/>
      <c r="ATL46" s="636"/>
      <c r="ATM46" s="636"/>
      <c r="ATN46" s="636"/>
      <c r="ATO46" s="636"/>
      <c r="ATP46" s="636"/>
      <c r="ATQ46" s="636"/>
      <c r="ATR46" s="636"/>
      <c r="ATS46" s="636"/>
      <c r="ATT46" s="636"/>
      <c r="ATU46" s="636"/>
      <c r="ATV46" s="636"/>
      <c r="ATW46" s="636"/>
      <c r="ATX46" s="636"/>
      <c r="ATY46" s="636"/>
      <c r="ATZ46" s="636"/>
      <c r="AUA46" s="636"/>
      <c r="AUB46" s="636"/>
      <c r="AUC46" s="636"/>
      <c r="AUD46" s="636"/>
      <c r="AUE46" s="636"/>
      <c r="AUF46" s="636"/>
      <c r="AUG46" s="636"/>
      <c r="AUH46" s="636"/>
      <c r="AUI46" s="636"/>
      <c r="AUJ46" s="636"/>
      <c r="AUK46" s="636"/>
      <c r="AUL46" s="636"/>
      <c r="AUM46" s="636"/>
      <c r="AUN46" s="636"/>
      <c r="AUO46" s="636"/>
      <c r="AUP46" s="636"/>
      <c r="AUQ46" s="636"/>
      <c r="AUR46" s="636"/>
      <c r="AUS46" s="636"/>
      <c r="AUT46" s="636"/>
      <c r="AUU46" s="636"/>
      <c r="AUV46" s="636"/>
      <c r="AUW46" s="636"/>
      <c r="AUX46" s="636"/>
      <c r="AUY46" s="636"/>
      <c r="AUZ46" s="636"/>
      <c r="AVA46" s="636"/>
      <c r="AVB46" s="636"/>
      <c r="AVC46" s="636"/>
      <c r="AVD46" s="636"/>
      <c r="AVE46" s="636"/>
      <c r="AVF46" s="636"/>
      <c r="AVG46" s="636"/>
      <c r="AVH46" s="636"/>
      <c r="AVI46" s="636"/>
      <c r="AVJ46" s="636"/>
      <c r="AVK46" s="636"/>
      <c r="AVL46" s="636"/>
      <c r="AVM46" s="636"/>
      <c r="AVN46" s="636"/>
      <c r="AVO46" s="636"/>
      <c r="AVP46" s="636"/>
      <c r="AVQ46" s="636"/>
      <c r="AVR46" s="636"/>
      <c r="AVS46" s="636"/>
      <c r="AVT46" s="636"/>
      <c r="AVU46" s="636"/>
      <c r="AVV46" s="636"/>
      <c r="AVW46" s="636"/>
      <c r="AVX46" s="636"/>
      <c r="AVY46" s="636"/>
      <c r="AVZ46" s="636"/>
      <c r="AWA46" s="636"/>
      <c r="AWB46" s="636"/>
      <c r="AWC46" s="636"/>
      <c r="AWD46" s="636"/>
      <c r="AWE46" s="636"/>
      <c r="AWF46" s="636"/>
      <c r="AWG46" s="636"/>
      <c r="AWH46" s="636"/>
      <c r="AWI46" s="636"/>
      <c r="AWJ46" s="636"/>
      <c r="AWK46" s="636"/>
      <c r="AWL46" s="636"/>
      <c r="AWM46" s="636"/>
      <c r="AWN46" s="636"/>
      <c r="AWO46" s="636"/>
      <c r="AWP46" s="636"/>
      <c r="AWQ46" s="636"/>
      <c r="AWR46" s="636"/>
      <c r="AWS46" s="636"/>
      <c r="AWT46" s="636"/>
      <c r="AWU46" s="636"/>
      <c r="AWV46" s="636"/>
      <c r="AWW46" s="636"/>
      <c r="AWX46" s="636"/>
      <c r="AWY46" s="636"/>
      <c r="AWZ46" s="636"/>
      <c r="AXA46" s="636"/>
      <c r="AXB46" s="636"/>
      <c r="AXC46" s="636"/>
      <c r="AXD46" s="636"/>
      <c r="AXE46" s="636"/>
      <c r="AXF46" s="636"/>
      <c r="AXG46" s="636"/>
      <c r="AXH46" s="636"/>
      <c r="AXI46" s="636"/>
      <c r="AXJ46" s="636"/>
      <c r="AXK46" s="636"/>
      <c r="AXL46" s="636"/>
      <c r="AXM46" s="636"/>
      <c r="AXN46" s="636"/>
      <c r="AXO46" s="636"/>
      <c r="AXP46" s="636"/>
      <c r="AXQ46" s="636"/>
      <c r="AXR46" s="636"/>
      <c r="AXS46" s="636"/>
      <c r="AXT46" s="636"/>
      <c r="AXU46" s="636"/>
      <c r="AXV46" s="636"/>
      <c r="AXW46" s="636"/>
      <c r="AXX46" s="636"/>
      <c r="AXY46" s="636"/>
      <c r="AXZ46" s="636"/>
      <c r="AYA46" s="636"/>
      <c r="AYB46" s="636"/>
      <c r="AYC46" s="636"/>
      <c r="AYD46" s="636"/>
      <c r="AYE46" s="636"/>
      <c r="AYF46" s="636"/>
      <c r="AYG46" s="636"/>
      <c r="AYH46" s="636"/>
      <c r="AYI46" s="636"/>
      <c r="AYJ46" s="636"/>
      <c r="AYK46" s="636"/>
      <c r="AYL46" s="636"/>
      <c r="AYM46" s="636"/>
      <c r="AYN46" s="636"/>
      <c r="AYO46" s="636"/>
      <c r="AYP46" s="636"/>
      <c r="AYQ46" s="636"/>
      <c r="AYR46" s="636"/>
      <c r="AYS46" s="636"/>
      <c r="AYT46" s="636"/>
      <c r="AYU46" s="636"/>
      <c r="AYV46" s="636"/>
      <c r="AYW46" s="636"/>
      <c r="AYX46" s="636"/>
      <c r="AYY46" s="636"/>
      <c r="AYZ46" s="636"/>
      <c r="AZA46" s="636"/>
      <c r="AZB46" s="636"/>
      <c r="AZC46" s="636"/>
      <c r="AZD46" s="636"/>
      <c r="AZE46" s="636"/>
      <c r="AZF46" s="636"/>
      <c r="AZG46" s="636"/>
      <c r="AZH46" s="636"/>
      <c r="AZI46" s="636"/>
      <c r="AZJ46" s="636"/>
      <c r="AZK46" s="636"/>
      <c r="AZL46" s="636"/>
      <c r="AZM46" s="636"/>
      <c r="AZN46" s="636"/>
      <c r="AZO46" s="636"/>
      <c r="AZP46" s="636"/>
      <c r="AZQ46" s="636"/>
      <c r="AZR46" s="636"/>
      <c r="AZS46" s="636"/>
      <c r="AZT46" s="636"/>
      <c r="AZU46" s="636"/>
      <c r="AZV46" s="636"/>
      <c r="AZW46" s="636"/>
      <c r="AZX46" s="636"/>
      <c r="AZY46" s="636"/>
      <c r="AZZ46" s="636"/>
      <c r="BAA46" s="636"/>
      <c r="BAB46" s="636"/>
      <c r="BAC46" s="636"/>
      <c r="BAD46" s="636"/>
      <c r="BAE46" s="636"/>
      <c r="BAF46" s="636"/>
      <c r="BAG46" s="636"/>
      <c r="BAH46" s="636"/>
      <c r="BAI46" s="636"/>
      <c r="BAJ46" s="636"/>
      <c r="BAK46" s="636"/>
      <c r="BAL46" s="636"/>
      <c r="BAM46" s="636"/>
      <c r="BAN46" s="636"/>
      <c r="BAO46" s="636"/>
      <c r="BAP46" s="636"/>
      <c r="BAQ46" s="636"/>
      <c r="BAR46" s="636"/>
      <c r="BAS46" s="636"/>
      <c r="BAT46" s="636"/>
      <c r="BAU46" s="636"/>
      <c r="BAV46" s="636"/>
      <c r="BAW46" s="636"/>
      <c r="BAX46" s="636"/>
      <c r="BAY46" s="636"/>
      <c r="BAZ46" s="636"/>
      <c r="BBA46" s="636"/>
      <c r="BBB46" s="636"/>
      <c r="BBC46" s="636"/>
      <c r="BBD46" s="636"/>
      <c r="BBE46" s="636"/>
      <c r="BBF46" s="636"/>
      <c r="BBG46" s="636"/>
      <c r="BBH46" s="636"/>
      <c r="BBI46" s="636"/>
      <c r="BBJ46" s="636"/>
      <c r="BBK46" s="636"/>
      <c r="BBL46" s="636"/>
      <c r="BBM46" s="636"/>
      <c r="BBN46" s="636"/>
      <c r="BBO46" s="636"/>
      <c r="BBP46" s="636"/>
      <c r="BBQ46" s="636"/>
      <c r="BBR46" s="636"/>
      <c r="BBS46" s="636"/>
      <c r="BBT46" s="636"/>
      <c r="BBU46" s="636"/>
      <c r="BBV46" s="636"/>
      <c r="BBW46" s="636"/>
      <c r="BBX46" s="636"/>
      <c r="BBY46" s="636"/>
      <c r="BBZ46" s="636"/>
      <c r="BCA46" s="636"/>
      <c r="BCB46" s="636"/>
      <c r="BCC46" s="636"/>
      <c r="BCD46" s="636"/>
      <c r="BCE46" s="636"/>
      <c r="BCF46" s="636"/>
      <c r="BCG46" s="636"/>
      <c r="BCH46" s="636"/>
      <c r="BCI46" s="636"/>
      <c r="BCJ46" s="636"/>
      <c r="BCK46" s="636"/>
      <c r="BCL46" s="636"/>
      <c r="BCM46" s="636"/>
      <c r="BCN46" s="636"/>
      <c r="BCO46" s="636"/>
      <c r="BCP46" s="636"/>
      <c r="BCQ46" s="636"/>
      <c r="BCR46" s="636"/>
      <c r="BCS46" s="636"/>
      <c r="BCT46" s="636"/>
      <c r="BCU46" s="636"/>
      <c r="BCV46" s="636"/>
      <c r="BCW46" s="636"/>
      <c r="BCX46" s="636"/>
      <c r="BCY46" s="636"/>
      <c r="BCZ46" s="636"/>
      <c r="BDA46" s="636"/>
      <c r="BDB46" s="636"/>
      <c r="BDC46" s="636"/>
      <c r="BDD46" s="636"/>
      <c r="BDE46" s="636"/>
      <c r="BDF46" s="636"/>
      <c r="BDG46" s="636"/>
      <c r="BDH46" s="636"/>
      <c r="BDI46" s="636"/>
      <c r="BDJ46" s="636"/>
      <c r="BDK46" s="636"/>
      <c r="BDL46" s="636"/>
      <c r="BDM46" s="636"/>
      <c r="BDN46" s="636"/>
      <c r="BDO46" s="636"/>
      <c r="BDP46" s="636"/>
      <c r="BDQ46" s="636"/>
      <c r="BDR46" s="636"/>
      <c r="BDS46" s="636"/>
      <c r="BDT46" s="636"/>
      <c r="BDU46" s="636"/>
      <c r="BDV46" s="636"/>
      <c r="BDW46" s="636"/>
      <c r="BDX46" s="636"/>
      <c r="BDY46" s="636"/>
      <c r="BDZ46" s="636"/>
      <c r="BEA46" s="636"/>
      <c r="BEB46" s="636"/>
      <c r="BEC46" s="636"/>
      <c r="BED46" s="636"/>
      <c r="BEE46" s="636"/>
      <c r="BEF46" s="636"/>
      <c r="BEG46" s="636"/>
      <c r="BEH46" s="636"/>
      <c r="BEI46" s="636"/>
      <c r="BEJ46" s="636"/>
      <c r="BEK46" s="636"/>
      <c r="BEL46" s="636"/>
      <c r="BEM46" s="636"/>
      <c r="BEN46" s="636"/>
      <c r="BEO46" s="636"/>
      <c r="BEP46" s="636"/>
      <c r="BEQ46" s="636"/>
      <c r="BER46" s="636"/>
      <c r="BES46" s="636"/>
      <c r="BET46" s="636"/>
      <c r="BEU46" s="636"/>
      <c r="BEV46" s="636"/>
      <c r="BEW46" s="636"/>
      <c r="BEX46" s="636"/>
      <c r="BEY46" s="636"/>
      <c r="BEZ46" s="636"/>
      <c r="BFA46" s="636"/>
      <c r="BFB46" s="636"/>
      <c r="BFC46" s="636"/>
      <c r="BFD46" s="636"/>
      <c r="BFE46" s="636"/>
      <c r="BFF46" s="636"/>
      <c r="BFG46" s="636"/>
      <c r="BFH46" s="636"/>
      <c r="BFI46" s="636"/>
      <c r="BFJ46" s="636"/>
      <c r="BFK46" s="636"/>
      <c r="BFL46" s="636"/>
      <c r="BFM46" s="636"/>
      <c r="BFN46" s="636"/>
      <c r="BFO46" s="636"/>
      <c r="BFP46" s="636"/>
      <c r="BFQ46" s="636"/>
      <c r="BFR46" s="636"/>
      <c r="BFS46" s="636"/>
      <c r="BFT46" s="636"/>
      <c r="BFU46" s="636"/>
      <c r="BFV46" s="636"/>
      <c r="BFW46" s="636"/>
      <c r="BFX46" s="636"/>
      <c r="BFY46" s="636"/>
      <c r="BFZ46" s="636"/>
      <c r="BGA46" s="636"/>
      <c r="BGB46" s="636"/>
      <c r="BGC46" s="636"/>
      <c r="BGD46" s="636"/>
      <c r="BGE46" s="636"/>
      <c r="BGF46" s="636"/>
      <c r="BGG46" s="636"/>
      <c r="BGH46" s="636"/>
      <c r="BGI46" s="636"/>
      <c r="BGJ46" s="636"/>
      <c r="BGK46" s="636"/>
      <c r="BGL46" s="636"/>
      <c r="BGM46" s="636"/>
      <c r="BGN46" s="636"/>
      <c r="BGO46" s="636"/>
      <c r="BGP46" s="636"/>
      <c r="BGQ46" s="636"/>
      <c r="BGR46" s="636"/>
      <c r="BGS46" s="636"/>
      <c r="BGT46" s="636"/>
      <c r="BGU46" s="636"/>
      <c r="BGV46" s="636"/>
      <c r="BGW46" s="636"/>
      <c r="BGX46" s="636"/>
      <c r="BGY46" s="636"/>
      <c r="BGZ46" s="636"/>
      <c r="BHA46" s="636"/>
      <c r="BHB46" s="636"/>
      <c r="BHC46" s="636"/>
      <c r="BHD46" s="636"/>
      <c r="BHE46" s="636"/>
      <c r="BHF46" s="636"/>
      <c r="BHG46" s="636"/>
      <c r="BHH46" s="636"/>
      <c r="BHI46" s="636"/>
      <c r="BHJ46" s="636"/>
      <c r="BHK46" s="636"/>
      <c r="BHL46" s="636"/>
      <c r="BHM46" s="636"/>
      <c r="BHN46" s="636"/>
      <c r="BHO46" s="636"/>
      <c r="BHP46" s="636"/>
      <c r="BHQ46" s="636"/>
      <c r="BHR46" s="636"/>
      <c r="BHS46" s="636"/>
      <c r="BHT46" s="636"/>
      <c r="BHU46" s="636"/>
      <c r="BHV46" s="636"/>
      <c r="BHW46" s="636"/>
      <c r="BHX46" s="636"/>
      <c r="BHY46" s="636"/>
      <c r="BHZ46" s="636"/>
      <c r="BIA46" s="636"/>
      <c r="BIB46" s="636"/>
      <c r="BIC46" s="636"/>
      <c r="BID46" s="636"/>
      <c r="BIE46" s="636"/>
      <c r="BIF46" s="636"/>
      <c r="BIG46" s="636"/>
      <c r="BIH46" s="636"/>
      <c r="BII46" s="636"/>
      <c r="BIJ46" s="636"/>
      <c r="BIK46" s="636"/>
      <c r="BIL46" s="636"/>
      <c r="BIM46" s="636"/>
      <c r="BIN46" s="636"/>
      <c r="BIO46" s="636"/>
      <c r="BIP46" s="636"/>
      <c r="BIQ46" s="636"/>
      <c r="BIR46" s="636"/>
      <c r="BIS46" s="636"/>
      <c r="BIT46" s="636"/>
      <c r="BIU46" s="636"/>
      <c r="BIV46" s="636"/>
      <c r="BIW46" s="636"/>
      <c r="BIX46" s="636"/>
      <c r="BIY46" s="636"/>
      <c r="BIZ46" s="636"/>
      <c r="BJA46" s="636"/>
      <c r="BJB46" s="636"/>
      <c r="BJC46" s="636"/>
      <c r="BJD46" s="636"/>
      <c r="BJE46" s="636"/>
      <c r="BJF46" s="636"/>
      <c r="BJG46" s="636"/>
      <c r="BJH46" s="636"/>
      <c r="BJI46" s="636"/>
      <c r="BJJ46" s="636"/>
      <c r="BJK46" s="636"/>
      <c r="BJL46" s="636"/>
      <c r="BJM46" s="636"/>
      <c r="BJN46" s="636"/>
      <c r="BJO46" s="636"/>
      <c r="BJP46" s="636"/>
      <c r="BJQ46" s="636"/>
      <c r="BJR46" s="636"/>
      <c r="BJS46" s="636"/>
      <c r="BJT46" s="636"/>
      <c r="BJU46" s="636"/>
      <c r="BJV46" s="636"/>
      <c r="BJW46" s="636"/>
      <c r="BJX46" s="636"/>
      <c r="BJY46" s="636"/>
      <c r="BJZ46" s="636"/>
      <c r="BKA46" s="636"/>
      <c r="BKB46" s="636"/>
      <c r="BKC46" s="636"/>
      <c r="BKD46" s="636"/>
      <c r="BKE46" s="636"/>
      <c r="BKF46" s="636"/>
      <c r="BKG46" s="636"/>
      <c r="BKH46" s="636"/>
      <c r="BKI46" s="636"/>
      <c r="BKJ46" s="636"/>
      <c r="BKK46" s="636"/>
      <c r="BKL46" s="636"/>
      <c r="BKM46" s="636"/>
      <c r="BKN46" s="636"/>
      <c r="BKO46" s="636"/>
      <c r="BKP46" s="636"/>
      <c r="BKQ46" s="636"/>
      <c r="BKR46" s="636"/>
      <c r="BKS46" s="636"/>
      <c r="BKT46" s="636"/>
      <c r="BKU46" s="636"/>
      <c r="BKV46" s="636"/>
      <c r="BKW46" s="636"/>
      <c r="BKX46" s="636"/>
      <c r="BKY46" s="636"/>
      <c r="BKZ46" s="636"/>
      <c r="BLA46" s="636"/>
      <c r="BLB46" s="636"/>
      <c r="BLC46" s="636"/>
      <c r="BLD46" s="636"/>
      <c r="BLE46" s="636"/>
      <c r="BLF46" s="636"/>
      <c r="BLG46" s="636"/>
      <c r="BLH46" s="636"/>
      <c r="BLI46" s="636"/>
      <c r="BLJ46" s="636"/>
      <c r="BLK46" s="636"/>
      <c r="BLL46" s="636"/>
      <c r="BLM46" s="636"/>
      <c r="BLN46" s="636"/>
      <c r="BLO46" s="636"/>
      <c r="BLP46" s="636"/>
      <c r="BLQ46" s="636"/>
      <c r="BLR46" s="636"/>
      <c r="BLS46" s="636"/>
      <c r="BLT46" s="636"/>
      <c r="BLU46" s="636"/>
      <c r="BLV46" s="636"/>
      <c r="BLW46" s="636"/>
      <c r="BLX46" s="636"/>
      <c r="BLY46" s="636"/>
      <c r="BLZ46" s="636"/>
      <c r="BMA46" s="636"/>
      <c r="BMB46" s="636"/>
      <c r="BMC46" s="636"/>
      <c r="BMD46" s="636"/>
      <c r="BME46" s="636"/>
      <c r="BMF46" s="636"/>
      <c r="BMG46" s="636"/>
      <c r="BMH46" s="636"/>
      <c r="BMI46" s="636"/>
      <c r="BMJ46" s="636"/>
      <c r="BMK46" s="636"/>
      <c r="BML46" s="636"/>
      <c r="BMM46" s="636"/>
      <c r="BMN46" s="636"/>
      <c r="BMO46" s="636"/>
      <c r="BMP46" s="636"/>
      <c r="BMQ46" s="636"/>
      <c r="BMR46" s="636"/>
      <c r="BMS46" s="636"/>
      <c r="BMT46" s="636"/>
      <c r="BMU46" s="636"/>
      <c r="BMV46" s="636"/>
      <c r="BMW46" s="636"/>
      <c r="BMX46" s="636"/>
      <c r="BMY46" s="636"/>
      <c r="BMZ46" s="636"/>
      <c r="BNA46" s="636"/>
      <c r="BNB46" s="636"/>
      <c r="BNC46" s="636"/>
      <c r="BND46" s="636"/>
      <c r="BNE46" s="636"/>
      <c r="BNF46" s="636"/>
      <c r="BNG46" s="636"/>
      <c r="BNH46" s="636"/>
      <c r="BNI46" s="636"/>
      <c r="BNJ46" s="636"/>
      <c r="BNK46" s="636"/>
      <c r="BNL46" s="636"/>
      <c r="BNM46" s="636"/>
      <c r="BNN46" s="636"/>
      <c r="BNO46" s="636"/>
      <c r="BNP46" s="636"/>
      <c r="BNQ46" s="636"/>
      <c r="BNR46" s="636"/>
      <c r="BNS46" s="636"/>
      <c r="BNT46" s="636"/>
      <c r="BNU46" s="636"/>
      <c r="BNV46" s="636"/>
      <c r="BNW46" s="636"/>
      <c r="BNX46" s="636"/>
      <c r="BNY46" s="636"/>
      <c r="BNZ46" s="636"/>
      <c r="BOA46" s="636"/>
      <c r="BOB46" s="636"/>
      <c r="BOC46" s="636"/>
      <c r="BOD46" s="636"/>
      <c r="BOE46" s="636"/>
      <c r="BOF46" s="636"/>
      <c r="BOG46" s="636"/>
      <c r="BOH46" s="636"/>
      <c r="BOI46" s="636"/>
      <c r="BOJ46" s="636"/>
      <c r="BOK46" s="636"/>
      <c r="BOL46" s="636"/>
      <c r="BOM46" s="636"/>
      <c r="BON46" s="636"/>
      <c r="BOO46" s="636"/>
      <c r="BOP46" s="636"/>
      <c r="BOQ46" s="636"/>
      <c r="BOR46" s="636"/>
      <c r="BOS46" s="636"/>
      <c r="BOT46" s="636"/>
      <c r="BOU46" s="636"/>
      <c r="BOV46" s="636"/>
      <c r="BOW46" s="636"/>
      <c r="BOX46" s="636"/>
      <c r="BOY46" s="636"/>
      <c r="BOZ46" s="636"/>
      <c r="BPA46" s="636"/>
      <c r="BPB46" s="636"/>
      <c r="BPC46" s="636"/>
      <c r="BPD46" s="636"/>
      <c r="BPE46" s="636"/>
      <c r="BPF46" s="636"/>
      <c r="BPG46" s="636"/>
      <c r="BPH46" s="636"/>
      <c r="BPI46" s="636"/>
      <c r="BPJ46" s="636"/>
      <c r="BPK46" s="636"/>
      <c r="BPL46" s="636"/>
      <c r="BPM46" s="636"/>
      <c r="BPN46" s="636"/>
      <c r="BPO46" s="636"/>
      <c r="BPP46" s="636"/>
      <c r="BPQ46" s="636"/>
      <c r="BPR46" s="636"/>
      <c r="BPS46" s="636"/>
      <c r="BPT46" s="636"/>
      <c r="BPU46" s="636"/>
      <c r="BPV46" s="636"/>
      <c r="BPW46" s="636"/>
      <c r="BPX46" s="636"/>
      <c r="BPY46" s="636"/>
      <c r="BPZ46" s="636"/>
      <c r="BQA46" s="636"/>
      <c r="BQB46" s="636"/>
      <c r="BQC46" s="636"/>
      <c r="BQD46" s="636"/>
      <c r="BQE46" s="636"/>
      <c r="BQF46" s="636"/>
      <c r="BQG46" s="636"/>
      <c r="BQH46" s="636"/>
      <c r="BQI46" s="636"/>
      <c r="BQJ46" s="636"/>
      <c r="BQK46" s="636"/>
      <c r="BQL46" s="636"/>
      <c r="BQM46" s="636"/>
      <c r="BQN46" s="636"/>
      <c r="BQO46" s="636"/>
      <c r="BQP46" s="636"/>
      <c r="BQQ46" s="636"/>
      <c r="BQR46" s="636"/>
      <c r="BQS46" s="636"/>
      <c r="BQT46" s="636"/>
      <c r="BQU46" s="636"/>
      <c r="BQV46" s="636"/>
      <c r="BQW46" s="636"/>
      <c r="BQX46" s="636"/>
      <c r="BQY46" s="636"/>
      <c r="BQZ46" s="636"/>
      <c r="BRA46" s="636"/>
      <c r="BRB46" s="636"/>
      <c r="BRC46" s="636"/>
      <c r="BRD46" s="636"/>
      <c r="BRE46" s="636"/>
      <c r="BRF46" s="636"/>
      <c r="BRG46" s="636"/>
      <c r="BRH46" s="636"/>
      <c r="BRI46" s="636"/>
      <c r="BRJ46" s="636"/>
      <c r="BRK46" s="636"/>
      <c r="BRL46" s="636"/>
      <c r="BRM46" s="636"/>
      <c r="BRN46" s="636"/>
      <c r="BRO46" s="636"/>
      <c r="BRP46" s="636"/>
      <c r="BRQ46" s="636"/>
      <c r="BRR46" s="636"/>
      <c r="BRS46" s="636"/>
      <c r="BRT46" s="636"/>
      <c r="BRU46" s="636"/>
      <c r="BRV46" s="636"/>
      <c r="BRW46" s="636"/>
      <c r="BRX46" s="636"/>
      <c r="BRY46" s="636"/>
      <c r="BRZ46" s="636"/>
      <c r="BSA46" s="636"/>
      <c r="BSB46" s="636"/>
      <c r="BSC46" s="636"/>
      <c r="BSD46" s="636"/>
      <c r="BSE46" s="636"/>
      <c r="BSF46" s="636"/>
      <c r="BSG46" s="636"/>
      <c r="BSH46" s="636"/>
      <c r="BSI46" s="636"/>
      <c r="BSJ46" s="636"/>
      <c r="BSK46" s="636"/>
      <c r="BSL46" s="636"/>
      <c r="BSM46" s="636"/>
      <c r="BSN46" s="636"/>
      <c r="BSO46" s="636"/>
      <c r="BSP46" s="636"/>
      <c r="BSQ46" s="636"/>
      <c r="BSR46" s="636"/>
      <c r="BSS46" s="636"/>
      <c r="BST46" s="636"/>
      <c r="BSU46" s="636"/>
      <c r="BSV46" s="636"/>
      <c r="BSW46" s="636"/>
      <c r="BSX46" s="636"/>
      <c r="BSY46" s="636"/>
      <c r="BSZ46" s="636"/>
      <c r="BTA46" s="636"/>
      <c r="BTB46" s="636"/>
      <c r="BTC46" s="636"/>
      <c r="BTD46" s="636"/>
      <c r="BTE46" s="636"/>
      <c r="BTF46" s="636"/>
      <c r="BTG46" s="636"/>
      <c r="BTH46" s="636"/>
      <c r="BTI46" s="636"/>
      <c r="BTJ46" s="636"/>
      <c r="BTK46" s="636"/>
      <c r="BTL46" s="636"/>
      <c r="BTM46" s="636"/>
      <c r="BTN46" s="636"/>
      <c r="BTO46" s="636"/>
      <c r="BTP46" s="636"/>
      <c r="BTQ46" s="636"/>
      <c r="BTR46" s="636"/>
      <c r="BTS46" s="636"/>
      <c r="BTT46" s="636"/>
      <c r="BTU46" s="636"/>
      <c r="BTV46" s="636"/>
      <c r="BTW46" s="636"/>
      <c r="BTX46" s="636"/>
      <c r="BTY46" s="636"/>
      <c r="BTZ46" s="636"/>
      <c r="BUA46" s="636"/>
      <c r="BUB46" s="636"/>
      <c r="BUC46" s="636"/>
      <c r="BUD46" s="636"/>
      <c r="BUE46" s="636"/>
      <c r="BUF46" s="636"/>
      <c r="BUG46" s="636"/>
      <c r="BUH46" s="636"/>
      <c r="BUI46" s="636"/>
      <c r="BUJ46" s="636"/>
      <c r="BUK46" s="636"/>
      <c r="BUL46" s="636"/>
      <c r="BUM46" s="636"/>
      <c r="BUN46" s="636"/>
      <c r="BUO46" s="636"/>
      <c r="BUP46" s="636"/>
      <c r="BUQ46" s="636"/>
      <c r="BUR46" s="636"/>
      <c r="BUS46" s="636"/>
      <c r="BUT46" s="636"/>
      <c r="BUU46" s="636"/>
      <c r="BUV46" s="636"/>
      <c r="BUW46" s="636"/>
      <c r="BUX46" s="636"/>
      <c r="BUY46" s="636"/>
      <c r="BUZ46" s="636"/>
      <c r="BVA46" s="636"/>
      <c r="BVB46" s="636"/>
      <c r="BVC46" s="636"/>
      <c r="BVD46" s="636"/>
      <c r="BVE46" s="636"/>
      <c r="BVF46" s="636"/>
      <c r="BVG46" s="636"/>
      <c r="BVH46" s="636"/>
      <c r="BVI46" s="636"/>
      <c r="BVJ46" s="636"/>
      <c r="BVK46" s="636"/>
      <c r="BVL46" s="636"/>
      <c r="BVM46" s="636"/>
      <c r="BVN46" s="636"/>
      <c r="BVO46" s="636"/>
      <c r="BVP46" s="636"/>
      <c r="BVQ46" s="636"/>
      <c r="BVR46" s="636"/>
      <c r="BVS46" s="636"/>
      <c r="BVT46" s="636"/>
      <c r="BVU46" s="636"/>
      <c r="BVV46" s="636"/>
      <c r="BVW46" s="636"/>
      <c r="BVX46" s="636"/>
      <c r="BVY46" s="636"/>
      <c r="BVZ46" s="636"/>
      <c r="BWA46" s="636"/>
      <c r="BWB46" s="636"/>
      <c r="BWC46" s="636"/>
      <c r="BWD46" s="636"/>
      <c r="BWE46" s="636"/>
      <c r="BWF46" s="636"/>
      <c r="BWG46" s="636"/>
      <c r="BWH46" s="636"/>
      <c r="BWI46" s="636"/>
      <c r="BWJ46" s="636"/>
      <c r="BWK46" s="636"/>
      <c r="BWL46" s="636"/>
      <c r="BWM46" s="636"/>
      <c r="BWN46" s="636"/>
      <c r="BWO46" s="636"/>
      <c r="BWP46" s="636"/>
      <c r="BWQ46" s="636"/>
      <c r="BWR46" s="636"/>
      <c r="BWS46" s="636"/>
      <c r="BWT46" s="636"/>
      <c r="BWU46" s="636"/>
      <c r="BWV46" s="636"/>
      <c r="BWW46" s="636"/>
      <c r="BWX46" s="636"/>
      <c r="BWY46" s="636"/>
      <c r="BWZ46" s="636"/>
      <c r="BXA46" s="636"/>
      <c r="BXB46" s="636"/>
      <c r="BXC46" s="636"/>
      <c r="BXD46" s="636"/>
      <c r="BXE46" s="636"/>
      <c r="BXF46" s="636"/>
      <c r="BXG46" s="636"/>
      <c r="BXH46" s="636"/>
      <c r="BXI46" s="636"/>
      <c r="BXJ46" s="636"/>
      <c r="BXK46" s="636"/>
      <c r="BXL46" s="636"/>
      <c r="BXM46" s="636"/>
      <c r="BXN46" s="636"/>
      <c r="BXO46" s="636"/>
      <c r="BXP46" s="636"/>
      <c r="BXQ46" s="636"/>
      <c r="BXR46" s="636"/>
      <c r="BXS46" s="636"/>
      <c r="BXT46" s="636"/>
      <c r="BXU46" s="636"/>
      <c r="BXV46" s="636"/>
      <c r="BXW46" s="636"/>
      <c r="BXX46" s="636"/>
      <c r="BXY46" s="636"/>
      <c r="BXZ46" s="636"/>
      <c r="BYA46" s="636"/>
      <c r="BYB46" s="636"/>
      <c r="BYC46" s="636"/>
      <c r="BYD46" s="636"/>
      <c r="BYE46" s="636"/>
      <c r="BYF46" s="636"/>
      <c r="BYG46" s="636"/>
      <c r="BYH46" s="636"/>
      <c r="BYI46" s="636"/>
      <c r="BYJ46" s="636"/>
      <c r="BYK46" s="636"/>
      <c r="BYL46" s="636"/>
      <c r="BYM46" s="636"/>
      <c r="BYN46" s="636"/>
      <c r="BYO46" s="636"/>
      <c r="BYP46" s="636"/>
      <c r="BYQ46" s="636"/>
      <c r="BYR46" s="636"/>
      <c r="BYS46" s="636"/>
      <c r="BYT46" s="636"/>
      <c r="BYU46" s="636"/>
      <c r="BYV46" s="636"/>
      <c r="BYW46" s="636"/>
      <c r="BYX46" s="636"/>
      <c r="BYY46" s="636"/>
      <c r="BYZ46" s="636"/>
      <c r="BZA46" s="636"/>
      <c r="BZB46" s="636"/>
      <c r="BZC46" s="636"/>
      <c r="BZD46" s="636"/>
      <c r="BZE46" s="636"/>
      <c r="BZF46" s="636"/>
      <c r="BZG46" s="636"/>
      <c r="BZH46" s="636"/>
      <c r="BZI46" s="636"/>
      <c r="BZJ46" s="636"/>
      <c r="BZK46" s="636"/>
      <c r="BZL46" s="636"/>
      <c r="BZM46" s="636"/>
      <c r="BZN46" s="636"/>
      <c r="BZO46" s="636"/>
      <c r="BZP46" s="636"/>
      <c r="BZQ46" s="636"/>
      <c r="BZR46" s="636"/>
      <c r="BZS46" s="636"/>
      <c r="BZT46" s="636"/>
      <c r="BZU46" s="636"/>
      <c r="BZV46" s="636"/>
      <c r="BZW46" s="636"/>
      <c r="BZX46" s="636"/>
      <c r="BZY46" s="636"/>
      <c r="BZZ46" s="636"/>
      <c r="CAA46" s="636"/>
      <c r="CAB46" s="636"/>
      <c r="CAC46" s="636"/>
      <c r="CAD46" s="636"/>
      <c r="CAE46" s="636"/>
      <c r="CAF46" s="636"/>
      <c r="CAG46" s="636"/>
      <c r="CAH46" s="636"/>
      <c r="CAI46" s="636"/>
      <c r="CAJ46" s="636"/>
      <c r="CAK46" s="636"/>
      <c r="CAL46" s="636"/>
      <c r="CAM46" s="636"/>
      <c r="CAN46" s="636"/>
      <c r="CAO46" s="636"/>
      <c r="CAP46" s="636"/>
      <c r="CAQ46" s="636"/>
      <c r="CAR46" s="636"/>
      <c r="CAS46" s="636"/>
      <c r="CAT46" s="636"/>
      <c r="CAU46" s="636"/>
      <c r="CAV46" s="636"/>
      <c r="CAW46" s="636"/>
      <c r="CAX46" s="636"/>
      <c r="CAY46" s="636"/>
      <c r="CAZ46" s="636"/>
      <c r="CBA46" s="636"/>
      <c r="CBB46" s="636"/>
      <c r="CBC46" s="636"/>
      <c r="CBD46" s="636"/>
      <c r="CBE46" s="636"/>
      <c r="CBF46" s="636"/>
      <c r="CBG46" s="636"/>
      <c r="CBH46" s="636"/>
      <c r="CBI46" s="636"/>
      <c r="CBJ46" s="636"/>
      <c r="CBK46" s="636"/>
      <c r="CBL46" s="636"/>
      <c r="CBM46" s="636"/>
      <c r="CBN46" s="636"/>
      <c r="CBO46" s="636"/>
      <c r="CBP46" s="636"/>
      <c r="CBQ46" s="636"/>
      <c r="CBR46" s="636"/>
      <c r="CBS46" s="636"/>
      <c r="CBT46" s="636"/>
      <c r="CBU46" s="636"/>
      <c r="CBV46" s="636"/>
      <c r="CBW46" s="636"/>
      <c r="CBX46" s="636"/>
      <c r="CBY46" s="636"/>
      <c r="CBZ46" s="636"/>
      <c r="CCA46" s="636"/>
      <c r="CCB46" s="636"/>
      <c r="CCC46" s="636"/>
      <c r="CCD46" s="636"/>
      <c r="CCE46" s="636"/>
      <c r="CCF46" s="636"/>
      <c r="CCG46" s="636"/>
      <c r="CCH46" s="636"/>
      <c r="CCI46" s="636"/>
      <c r="CCJ46" s="636"/>
      <c r="CCK46" s="636"/>
      <c r="CCL46" s="636"/>
      <c r="CCM46" s="636"/>
      <c r="CCN46" s="636"/>
      <c r="CCO46" s="636"/>
      <c r="CCP46" s="636"/>
      <c r="CCQ46" s="636"/>
      <c r="CCR46" s="636"/>
      <c r="CCS46" s="636"/>
      <c r="CCT46" s="636"/>
      <c r="CCU46" s="636"/>
      <c r="CCV46" s="636"/>
      <c r="CCW46" s="636"/>
      <c r="CCX46" s="636"/>
      <c r="CCY46" s="636"/>
      <c r="CCZ46" s="636"/>
      <c r="CDA46" s="636"/>
      <c r="CDB46" s="636"/>
      <c r="CDC46" s="636"/>
      <c r="CDD46" s="636"/>
      <c r="CDE46" s="636"/>
      <c r="CDF46" s="636"/>
      <c r="CDG46" s="636"/>
      <c r="CDH46" s="636"/>
      <c r="CDI46" s="636"/>
      <c r="CDJ46" s="636"/>
      <c r="CDK46" s="636"/>
      <c r="CDL46" s="636"/>
      <c r="CDM46" s="636"/>
      <c r="CDN46" s="636"/>
      <c r="CDO46" s="636"/>
      <c r="CDP46" s="636"/>
      <c r="CDQ46" s="636"/>
      <c r="CDR46" s="636"/>
      <c r="CDS46" s="636"/>
      <c r="CDT46" s="636"/>
      <c r="CDU46" s="636"/>
      <c r="CDV46" s="636"/>
      <c r="CDW46" s="636"/>
      <c r="CDX46" s="636"/>
      <c r="CDY46" s="636"/>
      <c r="CDZ46" s="636"/>
      <c r="CEA46" s="636"/>
      <c r="CEB46" s="636"/>
      <c r="CEC46" s="636"/>
      <c r="CED46" s="636"/>
      <c r="CEE46" s="636"/>
      <c r="CEF46" s="636"/>
      <c r="CEG46" s="636"/>
      <c r="CEH46" s="636"/>
      <c r="CEI46" s="636"/>
      <c r="CEJ46" s="636"/>
      <c r="CEK46" s="636"/>
      <c r="CEL46" s="636"/>
      <c r="CEM46" s="636"/>
      <c r="CEN46" s="636"/>
      <c r="CEO46" s="636"/>
      <c r="CEP46" s="636"/>
      <c r="CEQ46" s="636"/>
      <c r="CER46" s="636"/>
      <c r="CES46" s="636"/>
      <c r="CET46" s="636"/>
      <c r="CEU46" s="636"/>
      <c r="CEV46" s="636"/>
      <c r="CEW46" s="636"/>
      <c r="CEX46" s="636"/>
      <c r="CEY46" s="636"/>
      <c r="CEZ46" s="636"/>
      <c r="CFA46" s="636"/>
      <c r="CFB46" s="636"/>
      <c r="CFC46" s="636"/>
      <c r="CFD46" s="636"/>
      <c r="CFE46" s="636"/>
      <c r="CFF46" s="636"/>
      <c r="CFG46" s="636"/>
      <c r="CFH46" s="636"/>
      <c r="CFI46" s="636"/>
      <c r="CFJ46" s="636"/>
      <c r="CFK46" s="636"/>
      <c r="CFL46" s="636"/>
      <c r="CFM46" s="636"/>
      <c r="CFN46" s="636"/>
      <c r="CFO46" s="636"/>
      <c r="CFP46" s="636"/>
      <c r="CFQ46" s="636"/>
      <c r="CFR46" s="636"/>
      <c r="CFS46" s="636"/>
      <c r="CFT46" s="636"/>
      <c r="CFU46" s="636"/>
      <c r="CFV46" s="636"/>
      <c r="CFW46" s="636"/>
      <c r="CFX46" s="636"/>
      <c r="CFY46" s="636"/>
      <c r="CFZ46" s="636"/>
      <c r="CGA46" s="636"/>
      <c r="CGB46" s="636"/>
      <c r="CGC46" s="636"/>
      <c r="CGD46" s="636"/>
      <c r="CGE46" s="636"/>
      <c r="CGF46" s="636"/>
      <c r="CGG46" s="636"/>
      <c r="CGH46" s="636"/>
      <c r="CGI46" s="636"/>
      <c r="CGJ46" s="636"/>
      <c r="CGK46" s="636"/>
      <c r="CGL46" s="636"/>
      <c r="CGM46" s="636"/>
      <c r="CGN46" s="636"/>
      <c r="CGO46" s="636"/>
      <c r="CGP46" s="636"/>
      <c r="CGQ46" s="636"/>
      <c r="CGR46" s="636"/>
      <c r="CGS46" s="636"/>
      <c r="CGT46" s="636"/>
      <c r="CGU46" s="636"/>
      <c r="CGV46" s="636"/>
      <c r="CGW46" s="636"/>
      <c r="CGX46" s="636"/>
      <c r="CGY46" s="636"/>
      <c r="CGZ46" s="636"/>
      <c r="CHA46" s="636"/>
      <c r="CHB46" s="636"/>
      <c r="CHC46" s="636"/>
      <c r="CHD46" s="636"/>
      <c r="CHE46" s="636"/>
      <c r="CHF46" s="636"/>
      <c r="CHG46" s="636"/>
      <c r="CHH46" s="636"/>
      <c r="CHI46" s="636"/>
      <c r="CHJ46" s="636"/>
      <c r="CHK46" s="636"/>
      <c r="CHL46" s="636"/>
      <c r="CHM46" s="636"/>
      <c r="CHN46" s="636"/>
      <c r="CHO46" s="636"/>
      <c r="CHP46" s="636"/>
      <c r="CHQ46" s="636"/>
      <c r="CHR46" s="636"/>
      <c r="CHS46" s="636"/>
      <c r="CHT46" s="636"/>
      <c r="CHU46" s="636"/>
      <c r="CHV46" s="636"/>
      <c r="CHW46" s="636"/>
      <c r="CHX46" s="636"/>
      <c r="CHY46" s="636"/>
      <c r="CHZ46" s="636"/>
      <c r="CIA46" s="636"/>
      <c r="CIB46" s="636"/>
      <c r="CIC46" s="636"/>
      <c r="CID46" s="636"/>
      <c r="CIE46" s="636"/>
      <c r="CIF46" s="636"/>
      <c r="CIG46" s="636"/>
      <c r="CIH46" s="636"/>
      <c r="CII46" s="636"/>
      <c r="CIJ46" s="636"/>
      <c r="CIK46" s="636"/>
      <c r="CIL46" s="636"/>
      <c r="CIM46" s="636"/>
      <c r="CIN46" s="636"/>
      <c r="CIO46" s="636"/>
      <c r="CIP46" s="636"/>
      <c r="CIQ46" s="636"/>
      <c r="CIR46" s="636"/>
      <c r="CIS46" s="636"/>
      <c r="CIT46" s="636"/>
      <c r="CIU46" s="636"/>
      <c r="CIV46" s="636"/>
      <c r="CIW46" s="636"/>
      <c r="CIX46" s="636"/>
      <c r="CIY46" s="636"/>
      <c r="CIZ46" s="636"/>
      <c r="CJA46" s="636"/>
      <c r="CJB46" s="636"/>
      <c r="CJC46" s="636"/>
      <c r="CJD46" s="636"/>
      <c r="CJE46" s="636"/>
      <c r="CJF46" s="636"/>
      <c r="CJG46" s="636"/>
      <c r="CJH46" s="636"/>
      <c r="CJI46" s="636"/>
      <c r="CJJ46" s="636"/>
      <c r="CJK46" s="636"/>
      <c r="CJL46" s="636"/>
      <c r="CJM46" s="636"/>
      <c r="CJN46" s="636"/>
      <c r="CJO46" s="636"/>
      <c r="CJP46" s="636"/>
      <c r="CJQ46" s="636"/>
      <c r="CJR46" s="636"/>
      <c r="CJS46" s="636"/>
      <c r="CJT46" s="636"/>
      <c r="CJU46" s="636"/>
      <c r="CJV46" s="636"/>
      <c r="CJW46" s="636"/>
      <c r="CJX46" s="636"/>
      <c r="CJY46" s="636"/>
      <c r="CJZ46" s="636"/>
      <c r="CKA46" s="636"/>
      <c r="CKB46" s="636"/>
      <c r="CKC46" s="636"/>
      <c r="CKD46" s="636"/>
      <c r="CKE46" s="636"/>
      <c r="CKF46" s="636"/>
      <c r="CKG46" s="636"/>
      <c r="CKH46" s="636"/>
      <c r="CKI46" s="636"/>
      <c r="CKJ46" s="636"/>
      <c r="CKK46" s="636"/>
      <c r="CKL46" s="636"/>
      <c r="CKM46" s="636"/>
      <c r="CKN46" s="636"/>
      <c r="CKO46" s="636"/>
      <c r="CKP46" s="636"/>
      <c r="CKQ46" s="636"/>
      <c r="CKR46" s="636"/>
      <c r="CKS46" s="636"/>
      <c r="CKT46" s="636"/>
      <c r="CKU46" s="636"/>
      <c r="CKV46" s="636"/>
      <c r="CKW46" s="636"/>
      <c r="CKX46" s="636"/>
      <c r="CKY46" s="636"/>
      <c r="CKZ46" s="636"/>
      <c r="CLA46" s="636"/>
      <c r="CLB46" s="636"/>
      <c r="CLC46" s="636"/>
      <c r="CLD46" s="636"/>
      <c r="CLE46" s="636"/>
      <c r="CLF46" s="636"/>
      <c r="CLG46" s="636"/>
      <c r="CLH46" s="636"/>
      <c r="CLI46" s="636"/>
      <c r="CLJ46" s="636"/>
      <c r="CLK46" s="636"/>
      <c r="CLL46" s="636"/>
      <c r="CLM46" s="636"/>
      <c r="CLN46" s="636"/>
      <c r="CLO46" s="636"/>
      <c r="CLP46" s="636"/>
      <c r="CLQ46" s="636"/>
      <c r="CLR46" s="636"/>
      <c r="CLS46" s="636"/>
      <c r="CLT46" s="636"/>
      <c r="CLU46" s="636"/>
      <c r="CLV46" s="636"/>
      <c r="CLW46" s="636"/>
      <c r="CLX46" s="636"/>
      <c r="CLY46" s="636"/>
      <c r="CLZ46" s="636"/>
      <c r="CMA46" s="636"/>
      <c r="CMB46" s="636"/>
      <c r="CMC46" s="636"/>
      <c r="CMD46" s="636"/>
      <c r="CME46" s="636"/>
      <c r="CMF46" s="636"/>
      <c r="CMG46" s="636"/>
      <c r="CMH46" s="636"/>
      <c r="CMI46" s="636"/>
      <c r="CMJ46" s="636"/>
      <c r="CMK46" s="636"/>
      <c r="CML46" s="636"/>
      <c r="CMM46" s="636"/>
      <c r="CMN46" s="636"/>
      <c r="CMO46" s="636"/>
      <c r="CMP46" s="636"/>
      <c r="CMQ46" s="636"/>
      <c r="CMR46" s="636"/>
      <c r="CMS46" s="636"/>
      <c r="CMT46" s="636"/>
      <c r="CMU46" s="636"/>
      <c r="CMV46" s="636"/>
      <c r="CMW46" s="636"/>
      <c r="CMX46" s="636"/>
      <c r="CMY46" s="636"/>
      <c r="CMZ46" s="636"/>
      <c r="CNA46" s="636"/>
      <c r="CNB46" s="636"/>
      <c r="CNC46" s="636"/>
      <c r="CND46" s="636"/>
      <c r="CNE46" s="636"/>
      <c r="CNF46" s="636"/>
      <c r="CNG46" s="636"/>
      <c r="CNH46" s="636"/>
      <c r="CNI46" s="636"/>
      <c r="CNJ46" s="636"/>
      <c r="CNK46" s="636"/>
      <c r="CNL46" s="636"/>
      <c r="CNM46" s="636"/>
      <c r="CNN46" s="636"/>
      <c r="CNO46" s="636"/>
      <c r="CNP46" s="636"/>
      <c r="CNQ46" s="636"/>
      <c r="CNR46" s="636"/>
      <c r="CNS46" s="636"/>
      <c r="CNT46" s="636"/>
      <c r="CNU46" s="636"/>
      <c r="CNV46" s="636"/>
      <c r="CNW46" s="636"/>
      <c r="CNX46" s="636"/>
      <c r="CNY46" s="636"/>
      <c r="CNZ46" s="636"/>
      <c r="COA46" s="636"/>
      <c r="COB46" s="636"/>
      <c r="COC46" s="636"/>
      <c r="COD46" s="636"/>
      <c r="COE46" s="636"/>
      <c r="COF46" s="636"/>
      <c r="COG46" s="636"/>
      <c r="COH46" s="636"/>
      <c r="COI46" s="636"/>
      <c r="COJ46" s="636"/>
      <c r="COK46" s="636"/>
      <c r="COL46" s="636"/>
      <c r="COM46" s="636"/>
      <c r="CON46" s="636"/>
      <c r="COO46" s="636"/>
      <c r="COP46" s="636"/>
      <c r="COQ46" s="636"/>
      <c r="COR46" s="636"/>
      <c r="COS46" s="636"/>
      <c r="COT46" s="636"/>
      <c r="COU46" s="636"/>
      <c r="COV46" s="636"/>
      <c r="COW46" s="636"/>
      <c r="COX46" s="636"/>
      <c r="COY46" s="636"/>
      <c r="COZ46" s="636"/>
      <c r="CPA46" s="636"/>
      <c r="CPB46" s="636"/>
      <c r="CPC46" s="636"/>
      <c r="CPD46" s="636"/>
      <c r="CPE46" s="636"/>
      <c r="CPF46" s="636"/>
      <c r="CPG46" s="636"/>
      <c r="CPH46" s="636"/>
      <c r="CPI46" s="636"/>
      <c r="CPJ46" s="636"/>
      <c r="CPK46" s="636"/>
      <c r="CPL46" s="636"/>
      <c r="CPM46" s="636"/>
      <c r="CPN46" s="636"/>
      <c r="CPO46" s="636"/>
      <c r="CPP46" s="636"/>
      <c r="CPQ46" s="636"/>
      <c r="CPR46" s="636"/>
      <c r="CPS46" s="636"/>
      <c r="CPT46" s="636"/>
      <c r="CPU46" s="636"/>
      <c r="CPV46" s="636"/>
      <c r="CPW46" s="636"/>
      <c r="CPX46" s="636"/>
      <c r="CPY46" s="636"/>
      <c r="CPZ46" s="636"/>
      <c r="CQA46" s="636"/>
      <c r="CQB46" s="636"/>
      <c r="CQC46" s="636"/>
      <c r="CQD46" s="636"/>
      <c r="CQE46" s="636"/>
      <c r="CQF46" s="636"/>
      <c r="CQG46" s="636"/>
      <c r="CQH46" s="636"/>
      <c r="CQI46" s="636"/>
      <c r="CQJ46" s="636"/>
      <c r="CQK46" s="636"/>
      <c r="CQL46" s="636"/>
      <c r="CQM46" s="636"/>
      <c r="CQN46" s="636"/>
      <c r="CQO46" s="636"/>
      <c r="CQP46" s="636"/>
      <c r="CQQ46" s="636"/>
      <c r="CQR46" s="636"/>
      <c r="CQS46" s="636"/>
      <c r="CQT46" s="636"/>
      <c r="CQU46" s="636"/>
      <c r="CQV46" s="636"/>
      <c r="CQW46" s="636"/>
      <c r="CQX46" s="636"/>
      <c r="CQY46" s="636"/>
      <c r="CQZ46" s="636"/>
      <c r="CRA46" s="636"/>
      <c r="CRB46" s="636"/>
      <c r="CRC46" s="636"/>
      <c r="CRD46" s="636"/>
      <c r="CRE46" s="636"/>
      <c r="CRF46" s="636"/>
      <c r="CRG46" s="636"/>
      <c r="CRH46" s="636"/>
      <c r="CRI46" s="636"/>
      <c r="CRJ46" s="636"/>
      <c r="CRK46" s="636"/>
      <c r="CRL46" s="636"/>
      <c r="CRM46" s="636"/>
      <c r="CRN46" s="636"/>
      <c r="CRO46" s="636"/>
      <c r="CRP46" s="636"/>
      <c r="CRQ46" s="636"/>
      <c r="CRR46" s="636"/>
      <c r="CRS46" s="636"/>
      <c r="CRT46" s="636"/>
      <c r="CRU46" s="636"/>
      <c r="CRV46" s="636"/>
      <c r="CRW46" s="636"/>
      <c r="CRX46" s="636"/>
      <c r="CRY46" s="636"/>
      <c r="CRZ46" s="636"/>
      <c r="CSA46" s="636"/>
      <c r="CSB46" s="636"/>
      <c r="CSC46" s="636"/>
      <c r="CSD46" s="636"/>
      <c r="CSE46" s="636"/>
      <c r="CSF46" s="636"/>
      <c r="CSG46" s="636"/>
      <c r="CSH46" s="636"/>
      <c r="CSI46" s="636"/>
      <c r="CSJ46" s="636"/>
      <c r="CSK46" s="636"/>
      <c r="CSL46" s="636"/>
      <c r="CSM46" s="636"/>
      <c r="CSN46" s="636"/>
      <c r="CSO46" s="636"/>
      <c r="CSP46" s="636"/>
      <c r="CSQ46" s="636"/>
      <c r="CSR46" s="636"/>
      <c r="CSS46" s="636"/>
      <c r="CST46" s="636"/>
      <c r="CSU46" s="636"/>
      <c r="CSV46" s="636"/>
      <c r="CSW46" s="636"/>
      <c r="CSX46" s="636"/>
      <c r="CSY46" s="636"/>
      <c r="CSZ46" s="636"/>
      <c r="CTA46" s="636"/>
      <c r="CTB46" s="636"/>
      <c r="CTC46" s="636"/>
      <c r="CTD46" s="636"/>
      <c r="CTE46" s="636"/>
      <c r="CTF46" s="636"/>
      <c r="CTG46" s="636"/>
      <c r="CTH46" s="636"/>
      <c r="CTI46" s="636"/>
      <c r="CTJ46" s="636"/>
      <c r="CTK46" s="636"/>
      <c r="CTL46" s="636"/>
      <c r="CTM46" s="636"/>
      <c r="CTN46" s="636"/>
      <c r="CTO46" s="636"/>
      <c r="CTP46" s="636"/>
      <c r="CTQ46" s="636"/>
      <c r="CTR46" s="636"/>
      <c r="CTS46" s="636"/>
      <c r="CTT46" s="636"/>
      <c r="CTU46" s="636"/>
      <c r="CTV46" s="636"/>
      <c r="CTW46" s="636"/>
      <c r="CTX46" s="636"/>
      <c r="CTY46" s="636"/>
      <c r="CTZ46" s="636"/>
      <c r="CUA46" s="636"/>
      <c r="CUB46" s="636"/>
      <c r="CUC46" s="636"/>
      <c r="CUD46" s="636"/>
      <c r="CUE46" s="636"/>
      <c r="CUF46" s="636"/>
      <c r="CUG46" s="636"/>
      <c r="CUH46" s="636"/>
      <c r="CUI46" s="636"/>
      <c r="CUJ46" s="636"/>
      <c r="CUK46" s="636"/>
      <c r="CUL46" s="636"/>
      <c r="CUM46" s="636"/>
      <c r="CUN46" s="636"/>
      <c r="CUO46" s="636"/>
      <c r="CUP46" s="636"/>
      <c r="CUQ46" s="636"/>
      <c r="CUR46" s="636"/>
      <c r="CUS46" s="636"/>
      <c r="CUT46" s="636"/>
      <c r="CUU46" s="636"/>
      <c r="CUV46" s="636"/>
      <c r="CUW46" s="636"/>
      <c r="CUX46" s="636"/>
      <c r="CUY46" s="636"/>
      <c r="CUZ46" s="636"/>
      <c r="CVA46" s="636"/>
      <c r="CVB46" s="636"/>
      <c r="CVC46" s="636"/>
      <c r="CVD46" s="636"/>
      <c r="CVE46" s="636"/>
      <c r="CVF46" s="636"/>
      <c r="CVG46" s="636"/>
      <c r="CVH46" s="636"/>
      <c r="CVI46" s="636"/>
      <c r="CVJ46" s="636"/>
      <c r="CVK46" s="636"/>
      <c r="CVL46" s="636"/>
      <c r="CVM46" s="636"/>
      <c r="CVN46" s="636"/>
      <c r="CVO46" s="636"/>
      <c r="CVP46" s="636"/>
      <c r="CVQ46" s="636"/>
      <c r="CVR46" s="636"/>
      <c r="CVS46" s="636"/>
      <c r="CVT46" s="636"/>
      <c r="CVU46" s="636"/>
      <c r="CVV46" s="636"/>
      <c r="CVW46" s="636"/>
      <c r="CVX46" s="636"/>
      <c r="CVY46" s="636"/>
      <c r="CVZ46" s="636"/>
      <c r="CWA46" s="636"/>
      <c r="CWB46" s="636"/>
      <c r="CWC46" s="636"/>
      <c r="CWD46" s="636"/>
      <c r="CWE46" s="636"/>
      <c r="CWF46" s="636"/>
      <c r="CWG46" s="636"/>
      <c r="CWH46" s="636"/>
      <c r="CWI46" s="636"/>
      <c r="CWJ46" s="636"/>
      <c r="CWK46" s="636"/>
      <c r="CWL46" s="636"/>
      <c r="CWM46" s="636"/>
      <c r="CWN46" s="636"/>
      <c r="CWO46" s="636"/>
      <c r="CWP46" s="636"/>
      <c r="CWQ46" s="636"/>
      <c r="CWR46" s="636"/>
      <c r="CWS46" s="636"/>
      <c r="CWT46" s="636"/>
      <c r="CWU46" s="636"/>
      <c r="CWV46" s="636"/>
      <c r="CWW46" s="636"/>
      <c r="CWX46" s="636"/>
      <c r="CWY46" s="636"/>
      <c r="CWZ46" s="636"/>
      <c r="CXA46" s="636"/>
      <c r="CXB46" s="636"/>
      <c r="CXC46" s="636"/>
      <c r="CXD46" s="636"/>
      <c r="CXE46" s="636"/>
      <c r="CXF46" s="636"/>
      <c r="CXG46" s="636"/>
      <c r="CXH46" s="636"/>
      <c r="CXI46" s="636"/>
      <c r="CXJ46" s="636"/>
      <c r="CXK46" s="636"/>
      <c r="CXL46" s="636"/>
      <c r="CXM46" s="636"/>
      <c r="CXN46" s="636"/>
      <c r="CXO46" s="636"/>
      <c r="CXP46" s="636"/>
      <c r="CXQ46" s="636"/>
      <c r="CXR46" s="636"/>
      <c r="CXS46" s="636"/>
      <c r="CXT46" s="636"/>
      <c r="CXU46" s="636"/>
      <c r="CXV46" s="636"/>
      <c r="CXW46" s="636"/>
      <c r="CXX46" s="636"/>
      <c r="CXY46" s="636"/>
      <c r="CXZ46" s="636"/>
      <c r="CYA46" s="636"/>
      <c r="CYB46" s="636"/>
      <c r="CYC46" s="636"/>
      <c r="CYD46" s="636"/>
      <c r="CYE46" s="636"/>
      <c r="CYF46" s="636"/>
      <c r="CYG46" s="636"/>
      <c r="CYH46" s="636"/>
      <c r="CYI46" s="636"/>
      <c r="CYJ46" s="636"/>
      <c r="CYK46" s="636"/>
      <c r="CYL46" s="636"/>
      <c r="CYM46" s="636"/>
      <c r="CYN46" s="636"/>
      <c r="CYO46" s="636"/>
      <c r="CYP46" s="636"/>
      <c r="CYQ46" s="636"/>
      <c r="CYR46" s="636"/>
      <c r="CYS46" s="636"/>
      <c r="CYT46" s="636"/>
      <c r="CYU46" s="636"/>
      <c r="CYV46" s="636"/>
      <c r="CYW46" s="636"/>
      <c r="CYX46" s="636"/>
      <c r="CYY46" s="636"/>
      <c r="CYZ46" s="636"/>
      <c r="CZA46" s="636"/>
      <c r="CZB46" s="636"/>
      <c r="CZC46" s="636"/>
      <c r="CZD46" s="636"/>
      <c r="CZE46" s="636"/>
      <c r="CZF46" s="636"/>
      <c r="CZG46" s="636"/>
      <c r="CZH46" s="636"/>
      <c r="CZI46" s="636"/>
      <c r="CZJ46" s="636"/>
      <c r="CZK46" s="636"/>
      <c r="CZL46" s="636"/>
      <c r="CZM46" s="636"/>
      <c r="CZN46" s="636"/>
      <c r="CZO46" s="636"/>
      <c r="CZP46" s="636"/>
      <c r="CZQ46" s="636"/>
      <c r="CZR46" s="636"/>
      <c r="CZS46" s="636"/>
      <c r="CZT46" s="636"/>
      <c r="CZU46" s="636"/>
      <c r="CZV46" s="636"/>
      <c r="CZW46" s="636"/>
      <c r="CZX46" s="636"/>
      <c r="CZY46" s="636"/>
      <c r="CZZ46" s="636"/>
      <c r="DAA46" s="636"/>
      <c r="DAB46" s="636"/>
      <c r="DAC46" s="636"/>
      <c r="DAD46" s="636"/>
      <c r="DAE46" s="636"/>
      <c r="DAF46" s="636"/>
      <c r="DAG46" s="636"/>
      <c r="DAH46" s="636"/>
      <c r="DAI46" s="636"/>
      <c r="DAJ46" s="636"/>
      <c r="DAK46" s="636"/>
      <c r="DAL46" s="636"/>
      <c r="DAM46" s="636"/>
      <c r="DAN46" s="636"/>
      <c r="DAO46" s="636"/>
      <c r="DAP46" s="636"/>
      <c r="DAQ46" s="636"/>
      <c r="DAR46" s="636"/>
      <c r="DAS46" s="636"/>
      <c r="DAT46" s="636"/>
      <c r="DAU46" s="636"/>
      <c r="DAV46" s="636"/>
      <c r="DAW46" s="636"/>
      <c r="DAX46" s="636"/>
      <c r="DAY46" s="636"/>
      <c r="DAZ46" s="636"/>
      <c r="DBA46" s="636"/>
      <c r="DBB46" s="636"/>
      <c r="DBC46" s="636"/>
      <c r="DBD46" s="636"/>
      <c r="DBE46" s="636"/>
      <c r="DBF46" s="636"/>
      <c r="DBG46" s="636"/>
      <c r="DBH46" s="636"/>
      <c r="DBI46" s="636"/>
      <c r="DBJ46" s="636"/>
      <c r="DBK46" s="636"/>
      <c r="DBL46" s="636"/>
      <c r="DBM46" s="636"/>
      <c r="DBN46" s="636"/>
      <c r="DBO46" s="636"/>
      <c r="DBP46" s="636"/>
      <c r="DBQ46" s="636"/>
      <c r="DBR46" s="636"/>
      <c r="DBS46" s="636"/>
      <c r="DBT46" s="636"/>
      <c r="DBU46" s="636"/>
      <c r="DBV46" s="636"/>
      <c r="DBW46" s="636"/>
      <c r="DBX46" s="636"/>
      <c r="DBY46" s="636"/>
      <c r="DBZ46" s="636"/>
      <c r="DCA46" s="636"/>
      <c r="DCB46" s="636"/>
      <c r="DCC46" s="636"/>
      <c r="DCD46" s="636"/>
      <c r="DCE46" s="636"/>
      <c r="DCF46" s="636"/>
      <c r="DCG46" s="636"/>
      <c r="DCH46" s="636"/>
      <c r="DCI46" s="636"/>
      <c r="DCJ46" s="636"/>
      <c r="DCK46" s="636"/>
      <c r="DCL46" s="636"/>
      <c r="DCM46" s="636"/>
      <c r="DCN46" s="636"/>
      <c r="DCO46" s="636"/>
      <c r="DCP46" s="636"/>
      <c r="DCQ46" s="636"/>
      <c r="DCR46" s="636"/>
      <c r="DCS46" s="636"/>
      <c r="DCT46" s="636"/>
      <c r="DCU46" s="636"/>
      <c r="DCV46" s="636"/>
      <c r="DCW46" s="636"/>
      <c r="DCX46" s="636"/>
      <c r="DCY46" s="636"/>
      <c r="DCZ46" s="636"/>
      <c r="DDA46" s="636"/>
      <c r="DDB46" s="636"/>
      <c r="DDC46" s="636"/>
      <c r="DDD46" s="636"/>
      <c r="DDE46" s="636"/>
      <c r="DDF46" s="636"/>
      <c r="DDG46" s="636"/>
      <c r="DDH46" s="636"/>
      <c r="DDI46" s="636"/>
      <c r="DDJ46" s="636"/>
      <c r="DDK46" s="636"/>
      <c r="DDL46" s="636"/>
      <c r="DDM46" s="636"/>
      <c r="DDN46" s="636"/>
      <c r="DDO46" s="636"/>
      <c r="DDP46" s="636"/>
      <c r="DDQ46" s="636"/>
      <c r="DDR46" s="636"/>
      <c r="DDS46" s="636"/>
      <c r="DDT46" s="636"/>
      <c r="DDU46" s="636"/>
      <c r="DDV46" s="636"/>
      <c r="DDW46" s="636"/>
      <c r="DDX46" s="636"/>
      <c r="DDY46" s="636"/>
      <c r="DDZ46" s="636"/>
      <c r="DEA46" s="636"/>
      <c r="DEB46" s="636"/>
      <c r="DEC46" s="636"/>
      <c r="DED46" s="636"/>
      <c r="DEE46" s="636"/>
      <c r="DEF46" s="636"/>
      <c r="DEG46" s="636"/>
      <c r="DEH46" s="636"/>
      <c r="DEI46" s="636"/>
      <c r="DEJ46" s="636"/>
      <c r="DEK46" s="636"/>
      <c r="DEL46" s="636"/>
      <c r="DEM46" s="636"/>
      <c r="DEN46" s="636"/>
      <c r="DEO46" s="636"/>
      <c r="DEP46" s="636"/>
      <c r="DEQ46" s="636"/>
      <c r="DER46" s="636"/>
      <c r="DES46" s="636"/>
      <c r="DET46" s="636"/>
      <c r="DEU46" s="636"/>
      <c r="DEV46" s="636"/>
      <c r="DEW46" s="636"/>
      <c r="DEX46" s="636"/>
      <c r="DEY46" s="636"/>
      <c r="DEZ46" s="636"/>
      <c r="DFA46" s="636"/>
      <c r="DFB46" s="636"/>
      <c r="DFC46" s="636"/>
      <c r="DFD46" s="636"/>
      <c r="DFE46" s="636"/>
      <c r="DFF46" s="636"/>
      <c r="DFG46" s="636"/>
      <c r="DFH46" s="636"/>
      <c r="DFI46" s="636"/>
      <c r="DFJ46" s="636"/>
      <c r="DFK46" s="636"/>
      <c r="DFL46" s="636"/>
      <c r="DFM46" s="636"/>
      <c r="DFN46" s="636"/>
      <c r="DFO46" s="636"/>
      <c r="DFP46" s="636"/>
      <c r="DFQ46" s="636"/>
      <c r="DFR46" s="636"/>
      <c r="DFS46" s="636"/>
      <c r="DFT46" s="636"/>
      <c r="DFU46" s="636"/>
      <c r="DFV46" s="636"/>
      <c r="DFW46" s="636"/>
      <c r="DFX46" s="636"/>
      <c r="DFY46" s="636"/>
      <c r="DFZ46" s="636"/>
      <c r="DGA46" s="636"/>
      <c r="DGB46" s="636"/>
      <c r="DGC46" s="636"/>
      <c r="DGD46" s="636"/>
      <c r="DGE46" s="636"/>
      <c r="DGF46" s="636"/>
      <c r="DGG46" s="636"/>
      <c r="DGH46" s="636"/>
      <c r="DGI46" s="636"/>
      <c r="DGJ46" s="636"/>
      <c r="DGK46" s="636"/>
      <c r="DGL46" s="636"/>
      <c r="DGM46" s="636"/>
      <c r="DGN46" s="636"/>
      <c r="DGO46" s="636"/>
      <c r="DGP46" s="636"/>
      <c r="DGQ46" s="636"/>
      <c r="DGR46" s="636"/>
      <c r="DGS46" s="636"/>
      <c r="DGT46" s="636"/>
      <c r="DGU46" s="636"/>
      <c r="DGV46" s="636"/>
      <c r="DGW46" s="636"/>
      <c r="DGX46" s="636"/>
      <c r="DGY46" s="636"/>
      <c r="DGZ46" s="636"/>
      <c r="DHA46" s="636"/>
      <c r="DHB46" s="636"/>
      <c r="DHC46" s="636"/>
      <c r="DHD46" s="636"/>
      <c r="DHE46" s="636"/>
      <c r="DHF46" s="636"/>
      <c r="DHG46" s="636"/>
      <c r="DHH46" s="636"/>
      <c r="DHI46" s="636"/>
      <c r="DHJ46" s="636"/>
      <c r="DHK46" s="636"/>
      <c r="DHL46" s="636"/>
      <c r="DHM46" s="636"/>
      <c r="DHN46" s="636"/>
      <c r="DHO46" s="636"/>
      <c r="DHP46" s="636"/>
      <c r="DHQ46" s="636"/>
      <c r="DHR46" s="636"/>
      <c r="DHS46" s="636"/>
      <c r="DHT46" s="636"/>
      <c r="DHU46" s="636"/>
      <c r="DHV46" s="636"/>
      <c r="DHW46" s="636"/>
      <c r="DHX46" s="636"/>
      <c r="DHY46" s="636"/>
      <c r="DHZ46" s="636"/>
      <c r="DIA46" s="636"/>
      <c r="DIB46" s="636"/>
      <c r="DIC46" s="636"/>
      <c r="DID46" s="636"/>
      <c r="DIE46" s="636"/>
      <c r="DIF46" s="636"/>
      <c r="DIG46" s="636"/>
      <c r="DIH46" s="636"/>
      <c r="DII46" s="636"/>
      <c r="DIJ46" s="636"/>
      <c r="DIK46" s="636"/>
      <c r="DIL46" s="636"/>
      <c r="DIM46" s="636"/>
      <c r="DIN46" s="636"/>
      <c r="DIO46" s="636"/>
      <c r="DIP46" s="636"/>
      <c r="DIQ46" s="636"/>
      <c r="DIR46" s="636"/>
      <c r="DIS46" s="636"/>
      <c r="DIT46" s="636"/>
      <c r="DIU46" s="636"/>
      <c r="DIV46" s="636"/>
      <c r="DIW46" s="636"/>
      <c r="DIX46" s="636"/>
      <c r="DIY46" s="636"/>
      <c r="DIZ46" s="636"/>
      <c r="DJA46" s="636"/>
      <c r="DJB46" s="636"/>
      <c r="DJC46" s="636"/>
      <c r="DJD46" s="636"/>
      <c r="DJE46" s="636"/>
      <c r="DJF46" s="636"/>
      <c r="DJG46" s="636"/>
      <c r="DJH46" s="636"/>
      <c r="DJI46" s="636"/>
      <c r="DJJ46" s="636"/>
      <c r="DJK46" s="636"/>
      <c r="DJL46" s="636"/>
      <c r="DJM46" s="636"/>
      <c r="DJN46" s="636"/>
      <c r="DJO46" s="636"/>
      <c r="DJP46" s="636"/>
      <c r="DJQ46" s="636"/>
      <c r="DJR46" s="636"/>
      <c r="DJS46" s="636"/>
      <c r="DJT46" s="636"/>
      <c r="DJU46" s="636"/>
      <c r="DJV46" s="636"/>
      <c r="DJW46" s="636"/>
      <c r="DJX46" s="636"/>
      <c r="DJY46" s="636"/>
      <c r="DJZ46" s="636"/>
      <c r="DKA46" s="636"/>
      <c r="DKB46" s="636"/>
      <c r="DKC46" s="636"/>
      <c r="DKD46" s="636"/>
      <c r="DKE46" s="636"/>
      <c r="DKF46" s="636"/>
      <c r="DKG46" s="636"/>
      <c r="DKH46" s="636"/>
      <c r="DKI46" s="636"/>
      <c r="DKJ46" s="636"/>
      <c r="DKK46" s="636"/>
      <c r="DKL46" s="636"/>
      <c r="DKM46" s="636"/>
      <c r="DKN46" s="636"/>
      <c r="DKO46" s="636"/>
      <c r="DKP46" s="636"/>
      <c r="DKQ46" s="636"/>
      <c r="DKR46" s="636"/>
      <c r="DKS46" s="636"/>
      <c r="DKT46" s="636"/>
      <c r="DKU46" s="636"/>
      <c r="DKV46" s="636"/>
      <c r="DKW46" s="636"/>
      <c r="DKX46" s="636"/>
      <c r="DKY46" s="636"/>
      <c r="DKZ46" s="636"/>
      <c r="DLA46" s="636"/>
      <c r="DLB46" s="636"/>
      <c r="DLC46" s="636"/>
      <c r="DLD46" s="636"/>
      <c r="DLE46" s="636"/>
      <c r="DLF46" s="636"/>
      <c r="DLG46" s="636"/>
      <c r="DLH46" s="636"/>
      <c r="DLI46" s="636"/>
      <c r="DLJ46" s="636"/>
      <c r="DLK46" s="636"/>
      <c r="DLL46" s="636"/>
      <c r="DLM46" s="636"/>
      <c r="DLN46" s="636"/>
      <c r="DLO46" s="636"/>
      <c r="DLP46" s="636"/>
      <c r="DLQ46" s="636"/>
      <c r="DLR46" s="636"/>
      <c r="DLS46" s="636"/>
      <c r="DLT46" s="636"/>
      <c r="DLU46" s="636"/>
      <c r="DLV46" s="636"/>
      <c r="DLW46" s="636"/>
      <c r="DLX46" s="636"/>
      <c r="DLY46" s="636"/>
      <c r="DLZ46" s="636"/>
      <c r="DMA46" s="636"/>
      <c r="DMB46" s="636"/>
      <c r="DMC46" s="636"/>
      <c r="DMD46" s="636"/>
      <c r="DME46" s="636"/>
      <c r="DMF46" s="636"/>
      <c r="DMG46" s="636"/>
      <c r="DMH46" s="636"/>
      <c r="DMI46" s="636"/>
      <c r="DMJ46" s="636"/>
      <c r="DMK46" s="636"/>
      <c r="DML46" s="636"/>
      <c r="DMM46" s="636"/>
      <c r="DMN46" s="636"/>
      <c r="DMO46" s="636"/>
      <c r="DMP46" s="636"/>
      <c r="DMQ46" s="636"/>
      <c r="DMR46" s="636"/>
      <c r="DMS46" s="636"/>
      <c r="DMT46" s="636"/>
      <c r="DMU46" s="636"/>
      <c r="DMV46" s="636"/>
      <c r="DMW46" s="636"/>
      <c r="DMX46" s="636"/>
      <c r="DMY46" s="636"/>
      <c r="DMZ46" s="636"/>
      <c r="DNA46" s="636"/>
      <c r="DNB46" s="636"/>
      <c r="DNC46" s="636"/>
      <c r="DND46" s="636"/>
      <c r="DNE46" s="636"/>
      <c r="DNF46" s="636"/>
      <c r="DNG46" s="636"/>
      <c r="DNH46" s="636"/>
      <c r="DNI46" s="636"/>
      <c r="DNJ46" s="636"/>
      <c r="DNK46" s="636"/>
      <c r="DNL46" s="636"/>
      <c r="DNM46" s="636"/>
      <c r="DNN46" s="636"/>
      <c r="DNO46" s="636"/>
      <c r="DNP46" s="636"/>
      <c r="DNQ46" s="636"/>
      <c r="DNR46" s="636"/>
      <c r="DNS46" s="636"/>
      <c r="DNT46" s="636"/>
      <c r="DNU46" s="636"/>
      <c r="DNV46" s="636"/>
      <c r="DNW46" s="636"/>
      <c r="DNX46" s="636"/>
      <c r="DNY46" s="636"/>
      <c r="DNZ46" s="636"/>
      <c r="DOA46" s="636"/>
      <c r="DOB46" s="636"/>
      <c r="DOC46" s="636"/>
      <c r="DOD46" s="636"/>
      <c r="DOE46" s="636"/>
      <c r="DOF46" s="636"/>
      <c r="DOG46" s="636"/>
      <c r="DOH46" s="636"/>
      <c r="DOI46" s="636"/>
      <c r="DOJ46" s="636"/>
      <c r="DOK46" s="636"/>
      <c r="DOL46" s="636"/>
      <c r="DOM46" s="636"/>
      <c r="DON46" s="636"/>
      <c r="DOO46" s="636"/>
      <c r="DOP46" s="636"/>
      <c r="DOQ46" s="636"/>
      <c r="DOR46" s="636"/>
      <c r="DOS46" s="636"/>
      <c r="DOT46" s="636"/>
      <c r="DOU46" s="636"/>
      <c r="DOV46" s="636"/>
      <c r="DOW46" s="636"/>
      <c r="DOX46" s="636"/>
      <c r="DOY46" s="636"/>
      <c r="DOZ46" s="636"/>
      <c r="DPA46" s="636"/>
      <c r="DPB46" s="636"/>
      <c r="DPC46" s="636"/>
      <c r="DPD46" s="636"/>
      <c r="DPE46" s="636"/>
      <c r="DPF46" s="636"/>
      <c r="DPG46" s="636"/>
      <c r="DPH46" s="636"/>
      <c r="DPI46" s="636"/>
      <c r="DPJ46" s="636"/>
      <c r="DPK46" s="636"/>
      <c r="DPL46" s="636"/>
      <c r="DPM46" s="636"/>
      <c r="DPN46" s="636"/>
      <c r="DPO46" s="636"/>
      <c r="DPP46" s="636"/>
      <c r="DPQ46" s="636"/>
      <c r="DPR46" s="636"/>
      <c r="DPS46" s="636"/>
      <c r="DPT46" s="636"/>
      <c r="DPU46" s="636"/>
      <c r="DPV46" s="636"/>
      <c r="DPW46" s="636"/>
      <c r="DPX46" s="636"/>
      <c r="DPY46" s="636"/>
      <c r="DPZ46" s="636"/>
      <c r="DQA46" s="636"/>
      <c r="DQB46" s="636"/>
      <c r="DQC46" s="636"/>
      <c r="DQD46" s="636"/>
      <c r="DQE46" s="636"/>
      <c r="DQF46" s="636"/>
      <c r="DQG46" s="636"/>
      <c r="DQH46" s="636"/>
      <c r="DQI46" s="636"/>
      <c r="DQJ46" s="636"/>
      <c r="DQK46" s="636"/>
      <c r="DQL46" s="636"/>
      <c r="DQM46" s="636"/>
      <c r="DQN46" s="636"/>
      <c r="DQO46" s="636"/>
      <c r="DQP46" s="636"/>
      <c r="DQQ46" s="636"/>
      <c r="DQR46" s="636"/>
      <c r="DQS46" s="636"/>
      <c r="DQT46" s="636"/>
      <c r="DQU46" s="636"/>
      <c r="DQV46" s="636"/>
      <c r="DQW46" s="636"/>
      <c r="DQX46" s="636"/>
      <c r="DQY46" s="636"/>
      <c r="DQZ46" s="636"/>
      <c r="DRA46" s="636"/>
      <c r="DRB46" s="636"/>
      <c r="DRC46" s="636"/>
      <c r="DRD46" s="636"/>
      <c r="DRE46" s="636"/>
      <c r="DRF46" s="636"/>
      <c r="DRG46" s="636"/>
      <c r="DRH46" s="636"/>
      <c r="DRI46" s="636"/>
      <c r="DRJ46" s="636"/>
      <c r="DRK46" s="636"/>
      <c r="DRL46" s="636"/>
      <c r="DRM46" s="636"/>
      <c r="DRN46" s="636"/>
      <c r="DRO46" s="636"/>
      <c r="DRP46" s="636"/>
      <c r="DRQ46" s="636"/>
      <c r="DRR46" s="636"/>
      <c r="DRS46" s="636"/>
      <c r="DRT46" s="636"/>
      <c r="DRU46" s="636"/>
      <c r="DRV46" s="636"/>
      <c r="DRW46" s="636"/>
      <c r="DRX46" s="636"/>
      <c r="DRY46" s="636"/>
      <c r="DRZ46" s="636"/>
      <c r="DSA46" s="636"/>
      <c r="DSB46" s="636"/>
      <c r="DSC46" s="636"/>
      <c r="DSD46" s="636"/>
      <c r="DSE46" s="636"/>
      <c r="DSF46" s="636"/>
      <c r="DSG46" s="636"/>
      <c r="DSH46" s="636"/>
      <c r="DSI46" s="636"/>
      <c r="DSJ46" s="636"/>
      <c r="DSK46" s="636"/>
      <c r="DSL46" s="636"/>
      <c r="DSM46" s="636"/>
      <c r="DSN46" s="636"/>
      <c r="DSO46" s="636"/>
      <c r="DSP46" s="636"/>
      <c r="DSQ46" s="636"/>
      <c r="DSR46" s="636"/>
      <c r="DSS46" s="636"/>
      <c r="DST46" s="636"/>
      <c r="DSU46" s="636"/>
      <c r="DSV46" s="636"/>
      <c r="DSW46" s="636"/>
      <c r="DSX46" s="636"/>
      <c r="DSY46" s="636"/>
      <c r="DSZ46" s="636"/>
      <c r="DTA46" s="636"/>
      <c r="DTB46" s="636"/>
      <c r="DTC46" s="636"/>
      <c r="DTD46" s="636"/>
      <c r="DTE46" s="636"/>
      <c r="DTF46" s="636"/>
      <c r="DTG46" s="636"/>
      <c r="DTH46" s="636"/>
      <c r="DTI46" s="636"/>
      <c r="DTJ46" s="636"/>
      <c r="DTK46" s="636"/>
      <c r="DTL46" s="636"/>
      <c r="DTM46" s="636"/>
      <c r="DTN46" s="636"/>
      <c r="DTO46" s="636"/>
      <c r="DTP46" s="636"/>
      <c r="DTQ46" s="636"/>
      <c r="DTR46" s="636"/>
      <c r="DTS46" s="636"/>
      <c r="DTT46" s="636"/>
      <c r="DTU46" s="636"/>
      <c r="DTV46" s="636"/>
      <c r="DTW46" s="636"/>
      <c r="DTX46" s="636"/>
      <c r="DTY46" s="636"/>
      <c r="DTZ46" s="636"/>
      <c r="DUA46" s="636"/>
      <c r="DUB46" s="636"/>
      <c r="DUC46" s="636"/>
      <c r="DUD46" s="636"/>
      <c r="DUE46" s="636"/>
      <c r="DUF46" s="636"/>
      <c r="DUG46" s="636"/>
      <c r="DUH46" s="636"/>
      <c r="DUI46" s="636"/>
      <c r="DUJ46" s="636"/>
      <c r="DUK46" s="636"/>
      <c r="DUL46" s="636"/>
      <c r="DUM46" s="636"/>
      <c r="DUN46" s="636"/>
      <c r="DUO46" s="636"/>
      <c r="DUP46" s="636"/>
      <c r="DUQ46" s="636"/>
      <c r="DUR46" s="636"/>
      <c r="DUS46" s="636"/>
      <c r="DUT46" s="636"/>
      <c r="DUU46" s="636"/>
      <c r="DUV46" s="636"/>
      <c r="DUW46" s="636"/>
      <c r="DUX46" s="636"/>
      <c r="DUY46" s="636"/>
      <c r="DUZ46" s="636"/>
      <c r="DVA46" s="636"/>
      <c r="DVB46" s="636"/>
      <c r="DVC46" s="636"/>
      <c r="DVD46" s="636"/>
      <c r="DVE46" s="636"/>
      <c r="DVF46" s="636"/>
      <c r="DVG46" s="636"/>
      <c r="DVH46" s="636"/>
      <c r="DVI46" s="636"/>
      <c r="DVJ46" s="636"/>
      <c r="DVK46" s="636"/>
      <c r="DVL46" s="636"/>
      <c r="DVM46" s="636"/>
      <c r="DVN46" s="636"/>
      <c r="DVO46" s="636"/>
      <c r="DVP46" s="636"/>
      <c r="DVQ46" s="636"/>
      <c r="DVR46" s="636"/>
      <c r="DVS46" s="636"/>
      <c r="DVT46" s="636"/>
      <c r="DVU46" s="636"/>
      <c r="DVV46" s="636"/>
      <c r="DVW46" s="636"/>
      <c r="DVX46" s="636"/>
      <c r="DVY46" s="636"/>
      <c r="DVZ46" s="636"/>
      <c r="DWA46" s="636"/>
      <c r="DWB46" s="636"/>
      <c r="DWC46" s="636"/>
      <c r="DWD46" s="636"/>
      <c r="DWE46" s="636"/>
      <c r="DWF46" s="636"/>
      <c r="DWG46" s="636"/>
      <c r="DWH46" s="636"/>
      <c r="DWI46" s="636"/>
      <c r="DWJ46" s="636"/>
      <c r="DWK46" s="636"/>
      <c r="DWL46" s="636"/>
      <c r="DWM46" s="636"/>
      <c r="DWN46" s="636"/>
      <c r="DWO46" s="636"/>
      <c r="DWP46" s="636"/>
      <c r="DWQ46" s="636"/>
      <c r="DWR46" s="636"/>
      <c r="DWS46" s="636"/>
      <c r="DWT46" s="636"/>
      <c r="DWU46" s="636"/>
      <c r="DWV46" s="636"/>
      <c r="DWW46" s="636"/>
      <c r="DWX46" s="636"/>
      <c r="DWY46" s="636"/>
      <c r="DWZ46" s="636"/>
      <c r="DXA46" s="636"/>
      <c r="DXB46" s="636"/>
      <c r="DXC46" s="636"/>
      <c r="DXD46" s="636"/>
      <c r="DXE46" s="636"/>
      <c r="DXF46" s="636"/>
      <c r="DXG46" s="636"/>
      <c r="DXH46" s="636"/>
      <c r="DXI46" s="636"/>
      <c r="DXJ46" s="636"/>
      <c r="DXK46" s="636"/>
      <c r="DXL46" s="636"/>
      <c r="DXM46" s="636"/>
      <c r="DXN46" s="636"/>
      <c r="DXO46" s="636"/>
      <c r="DXP46" s="636"/>
      <c r="DXQ46" s="636"/>
      <c r="DXR46" s="636"/>
      <c r="DXS46" s="636"/>
      <c r="DXT46" s="636"/>
      <c r="DXU46" s="636"/>
      <c r="DXV46" s="636"/>
      <c r="DXW46" s="636"/>
      <c r="DXX46" s="636"/>
      <c r="DXY46" s="636"/>
      <c r="DXZ46" s="636"/>
      <c r="DYA46" s="636"/>
      <c r="DYB46" s="636"/>
      <c r="DYC46" s="636"/>
      <c r="DYD46" s="636"/>
      <c r="DYE46" s="636"/>
      <c r="DYF46" s="636"/>
      <c r="DYG46" s="636"/>
      <c r="DYH46" s="636"/>
      <c r="DYI46" s="636"/>
      <c r="DYJ46" s="636"/>
      <c r="DYK46" s="636"/>
      <c r="DYL46" s="636"/>
      <c r="DYM46" s="636"/>
      <c r="DYN46" s="636"/>
      <c r="DYO46" s="636"/>
      <c r="DYP46" s="636"/>
      <c r="DYQ46" s="636"/>
      <c r="DYR46" s="636"/>
      <c r="DYS46" s="636"/>
      <c r="DYT46" s="636"/>
      <c r="DYU46" s="636"/>
      <c r="DYV46" s="636"/>
      <c r="DYW46" s="636"/>
      <c r="DYX46" s="636"/>
      <c r="DYY46" s="636"/>
      <c r="DYZ46" s="636"/>
      <c r="DZA46" s="636"/>
      <c r="DZB46" s="636"/>
      <c r="DZC46" s="636"/>
      <c r="DZD46" s="636"/>
      <c r="DZE46" s="636"/>
      <c r="DZF46" s="636"/>
      <c r="DZG46" s="636"/>
      <c r="DZH46" s="636"/>
      <c r="DZI46" s="636"/>
      <c r="DZJ46" s="636"/>
      <c r="DZK46" s="636"/>
      <c r="DZL46" s="636"/>
      <c r="DZM46" s="636"/>
      <c r="DZN46" s="636"/>
      <c r="DZO46" s="636"/>
      <c r="DZP46" s="636"/>
      <c r="DZQ46" s="636"/>
      <c r="DZR46" s="636"/>
      <c r="DZS46" s="636"/>
      <c r="DZT46" s="636"/>
      <c r="DZU46" s="636"/>
      <c r="DZV46" s="636"/>
      <c r="DZW46" s="636"/>
      <c r="DZX46" s="636"/>
      <c r="DZY46" s="636"/>
      <c r="DZZ46" s="636"/>
      <c r="EAA46" s="636"/>
      <c r="EAB46" s="636"/>
      <c r="EAC46" s="636"/>
      <c r="EAD46" s="636"/>
      <c r="EAE46" s="636"/>
      <c r="EAF46" s="636"/>
      <c r="EAG46" s="636"/>
      <c r="EAH46" s="636"/>
      <c r="EAI46" s="636"/>
      <c r="EAJ46" s="636"/>
      <c r="EAK46" s="636"/>
      <c r="EAL46" s="636"/>
      <c r="EAM46" s="636"/>
      <c r="EAN46" s="636"/>
      <c r="EAO46" s="636"/>
      <c r="EAP46" s="636"/>
      <c r="EAQ46" s="636"/>
      <c r="EAR46" s="636"/>
      <c r="EAS46" s="636"/>
      <c r="EAT46" s="636"/>
      <c r="EAU46" s="636"/>
      <c r="EAV46" s="636"/>
      <c r="EAW46" s="636"/>
      <c r="EAX46" s="636"/>
      <c r="EAY46" s="636"/>
      <c r="EAZ46" s="636"/>
      <c r="EBA46" s="636"/>
      <c r="EBB46" s="636"/>
      <c r="EBC46" s="636"/>
      <c r="EBD46" s="636"/>
      <c r="EBE46" s="636"/>
      <c r="EBF46" s="636"/>
      <c r="EBG46" s="636"/>
      <c r="EBH46" s="636"/>
      <c r="EBI46" s="636"/>
      <c r="EBJ46" s="636"/>
      <c r="EBK46" s="636"/>
      <c r="EBL46" s="636"/>
      <c r="EBM46" s="636"/>
      <c r="EBN46" s="636"/>
      <c r="EBO46" s="636"/>
      <c r="EBP46" s="636"/>
      <c r="EBQ46" s="636"/>
      <c r="EBR46" s="636"/>
      <c r="EBS46" s="636"/>
      <c r="EBT46" s="636"/>
      <c r="EBU46" s="636"/>
      <c r="EBV46" s="636"/>
      <c r="EBW46" s="636"/>
      <c r="EBX46" s="636"/>
      <c r="EBY46" s="636"/>
      <c r="EBZ46" s="636"/>
      <c r="ECA46" s="636"/>
      <c r="ECB46" s="636"/>
      <c r="ECC46" s="636"/>
      <c r="ECD46" s="636"/>
      <c r="ECE46" s="636"/>
      <c r="ECF46" s="636"/>
      <c r="ECG46" s="636"/>
      <c r="ECH46" s="636"/>
      <c r="ECI46" s="636"/>
      <c r="ECJ46" s="636"/>
      <c r="ECK46" s="636"/>
      <c r="ECL46" s="636"/>
      <c r="ECM46" s="636"/>
      <c r="ECN46" s="636"/>
      <c r="ECO46" s="636"/>
      <c r="ECP46" s="636"/>
      <c r="ECQ46" s="636"/>
      <c r="ECR46" s="636"/>
      <c r="ECS46" s="636"/>
      <c r="ECT46" s="636"/>
      <c r="ECU46" s="636"/>
      <c r="ECV46" s="636"/>
      <c r="ECW46" s="636"/>
      <c r="ECX46" s="636"/>
      <c r="ECY46" s="636"/>
      <c r="ECZ46" s="636"/>
      <c r="EDA46" s="636"/>
      <c r="EDB46" s="636"/>
      <c r="EDC46" s="636"/>
      <c r="EDD46" s="636"/>
      <c r="EDE46" s="636"/>
      <c r="EDF46" s="636"/>
      <c r="EDG46" s="636"/>
      <c r="EDH46" s="636"/>
      <c r="EDI46" s="636"/>
      <c r="EDJ46" s="636"/>
      <c r="EDK46" s="636"/>
      <c r="EDL46" s="636"/>
      <c r="EDM46" s="636"/>
      <c r="EDN46" s="636"/>
      <c r="EDO46" s="636"/>
      <c r="EDP46" s="636"/>
      <c r="EDQ46" s="636"/>
      <c r="EDR46" s="636"/>
      <c r="EDS46" s="636"/>
      <c r="EDT46" s="636"/>
      <c r="EDU46" s="636"/>
      <c r="EDV46" s="636"/>
      <c r="EDW46" s="636"/>
      <c r="EDX46" s="636"/>
      <c r="EDY46" s="636"/>
      <c r="EDZ46" s="636"/>
      <c r="EEA46" s="636"/>
      <c r="EEB46" s="636"/>
      <c r="EEC46" s="636"/>
      <c r="EED46" s="636"/>
      <c r="EEE46" s="636"/>
      <c r="EEF46" s="636"/>
      <c r="EEG46" s="636"/>
      <c r="EEH46" s="636"/>
      <c r="EEI46" s="636"/>
      <c r="EEJ46" s="636"/>
      <c r="EEK46" s="636"/>
      <c r="EEL46" s="636"/>
      <c r="EEM46" s="636"/>
      <c r="EEN46" s="636"/>
      <c r="EEO46" s="636"/>
      <c r="EEP46" s="636"/>
      <c r="EEQ46" s="636"/>
      <c r="EER46" s="636"/>
      <c r="EES46" s="636"/>
      <c r="EET46" s="636"/>
      <c r="EEU46" s="636"/>
      <c r="EEV46" s="636"/>
      <c r="EEW46" s="636"/>
      <c r="EEX46" s="636"/>
      <c r="EEY46" s="636"/>
      <c r="EEZ46" s="636"/>
      <c r="EFA46" s="636"/>
      <c r="EFB46" s="636"/>
      <c r="EFC46" s="636"/>
      <c r="EFD46" s="636"/>
      <c r="EFE46" s="636"/>
      <c r="EFF46" s="636"/>
      <c r="EFG46" s="636"/>
      <c r="EFH46" s="636"/>
      <c r="EFI46" s="636"/>
      <c r="EFJ46" s="636"/>
      <c r="EFK46" s="636"/>
      <c r="EFL46" s="636"/>
      <c r="EFM46" s="636"/>
      <c r="EFN46" s="636"/>
      <c r="EFO46" s="636"/>
      <c r="EFP46" s="636"/>
      <c r="EFQ46" s="636"/>
      <c r="EFR46" s="636"/>
      <c r="EFS46" s="636"/>
      <c r="EFT46" s="636"/>
      <c r="EFU46" s="636"/>
      <c r="EFV46" s="636"/>
      <c r="EFW46" s="636"/>
      <c r="EFX46" s="636"/>
      <c r="EFY46" s="636"/>
      <c r="EFZ46" s="636"/>
      <c r="EGA46" s="636"/>
      <c r="EGB46" s="636"/>
      <c r="EGC46" s="636"/>
      <c r="EGD46" s="636"/>
      <c r="EGE46" s="636"/>
      <c r="EGF46" s="636"/>
      <c r="EGG46" s="636"/>
      <c r="EGH46" s="636"/>
      <c r="EGI46" s="636"/>
      <c r="EGJ46" s="636"/>
      <c r="EGK46" s="636"/>
      <c r="EGL46" s="636"/>
      <c r="EGM46" s="636"/>
      <c r="EGN46" s="636"/>
      <c r="EGO46" s="636"/>
      <c r="EGP46" s="636"/>
      <c r="EGQ46" s="636"/>
      <c r="EGR46" s="636"/>
      <c r="EGS46" s="636"/>
      <c r="EGT46" s="636"/>
      <c r="EGU46" s="636"/>
      <c r="EGV46" s="636"/>
      <c r="EGW46" s="636"/>
      <c r="EGX46" s="636"/>
      <c r="EGY46" s="636"/>
      <c r="EGZ46" s="636"/>
      <c r="EHA46" s="636"/>
      <c r="EHB46" s="636"/>
      <c r="EHC46" s="636"/>
      <c r="EHD46" s="636"/>
      <c r="EHE46" s="636"/>
      <c r="EHF46" s="636"/>
      <c r="EHG46" s="636"/>
      <c r="EHH46" s="636"/>
      <c r="EHI46" s="636"/>
      <c r="EHJ46" s="636"/>
      <c r="EHK46" s="636"/>
      <c r="EHL46" s="636"/>
      <c r="EHM46" s="636"/>
      <c r="EHN46" s="636"/>
      <c r="EHO46" s="636"/>
      <c r="EHP46" s="636"/>
      <c r="EHQ46" s="636"/>
      <c r="EHR46" s="636"/>
      <c r="EHS46" s="636"/>
      <c r="EHT46" s="636"/>
      <c r="EHU46" s="636"/>
      <c r="EHV46" s="636"/>
      <c r="EHW46" s="636"/>
      <c r="EHX46" s="636"/>
      <c r="EHY46" s="636"/>
      <c r="EHZ46" s="636"/>
      <c r="EIA46" s="636"/>
      <c r="EIB46" s="636"/>
      <c r="EIC46" s="636"/>
      <c r="EID46" s="636"/>
      <c r="EIE46" s="636"/>
      <c r="EIF46" s="636"/>
      <c r="EIG46" s="636"/>
      <c r="EIH46" s="636"/>
      <c r="EII46" s="636"/>
      <c r="EIJ46" s="636"/>
      <c r="EIK46" s="636"/>
      <c r="EIL46" s="636"/>
      <c r="EIM46" s="636"/>
      <c r="EIN46" s="636"/>
      <c r="EIO46" s="636"/>
      <c r="EIP46" s="636"/>
      <c r="EIQ46" s="636"/>
      <c r="EIR46" s="636"/>
      <c r="EIS46" s="636"/>
      <c r="EIT46" s="636"/>
      <c r="EIU46" s="636"/>
      <c r="EIV46" s="636"/>
      <c r="EIW46" s="636"/>
      <c r="EIX46" s="636"/>
      <c r="EIY46" s="636"/>
      <c r="EIZ46" s="636"/>
      <c r="EJA46" s="636"/>
      <c r="EJB46" s="636"/>
      <c r="EJC46" s="636"/>
      <c r="EJD46" s="636"/>
      <c r="EJE46" s="636"/>
      <c r="EJF46" s="636"/>
      <c r="EJG46" s="636"/>
      <c r="EJH46" s="636"/>
      <c r="EJI46" s="636"/>
      <c r="EJJ46" s="636"/>
      <c r="EJK46" s="636"/>
      <c r="EJL46" s="636"/>
      <c r="EJM46" s="636"/>
      <c r="EJN46" s="636"/>
      <c r="EJO46" s="636"/>
      <c r="EJP46" s="636"/>
      <c r="EJQ46" s="636"/>
      <c r="EJR46" s="636"/>
      <c r="EJS46" s="636"/>
      <c r="EJT46" s="636"/>
      <c r="EJU46" s="636"/>
      <c r="EJV46" s="636"/>
      <c r="EJW46" s="636"/>
      <c r="EJX46" s="636"/>
      <c r="EJY46" s="636"/>
      <c r="EJZ46" s="636"/>
      <c r="EKA46" s="636"/>
      <c r="EKB46" s="636"/>
      <c r="EKC46" s="636"/>
      <c r="EKD46" s="636"/>
      <c r="EKE46" s="636"/>
      <c r="EKF46" s="636"/>
      <c r="EKG46" s="636"/>
      <c r="EKH46" s="636"/>
      <c r="EKI46" s="636"/>
      <c r="EKJ46" s="636"/>
      <c r="EKK46" s="636"/>
      <c r="EKL46" s="636"/>
      <c r="EKM46" s="636"/>
      <c r="EKN46" s="636"/>
      <c r="EKO46" s="636"/>
      <c r="EKP46" s="636"/>
      <c r="EKQ46" s="636"/>
      <c r="EKR46" s="636"/>
      <c r="EKS46" s="636"/>
      <c r="EKT46" s="636"/>
      <c r="EKU46" s="636"/>
      <c r="EKV46" s="636"/>
      <c r="EKW46" s="636"/>
      <c r="EKX46" s="636"/>
      <c r="EKY46" s="636"/>
      <c r="EKZ46" s="636"/>
      <c r="ELA46" s="636"/>
      <c r="ELB46" s="636"/>
      <c r="ELC46" s="636"/>
      <c r="ELD46" s="636"/>
      <c r="ELE46" s="636"/>
      <c r="ELF46" s="636"/>
      <c r="ELG46" s="636"/>
      <c r="ELH46" s="636"/>
      <c r="ELI46" s="636"/>
      <c r="ELJ46" s="636"/>
      <c r="ELK46" s="636"/>
      <c r="ELL46" s="636"/>
      <c r="ELM46" s="636"/>
      <c r="ELN46" s="636"/>
      <c r="ELO46" s="636"/>
      <c r="ELP46" s="636"/>
      <c r="ELQ46" s="636"/>
      <c r="ELR46" s="636"/>
      <c r="ELS46" s="636"/>
      <c r="ELT46" s="636"/>
      <c r="ELU46" s="636"/>
      <c r="ELV46" s="636"/>
      <c r="ELW46" s="636"/>
      <c r="ELX46" s="636"/>
      <c r="ELY46" s="636"/>
      <c r="ELZ46" s="636"/>
      <c r="EMA46" s="636"/>
      <c r="EMB46" s="636"/>
      <c r="EMC46" s="636"/>
      <c r="EMD46" s="636"/>
      <c r="EME46" s="636"/>
      <c r="EMF46" s="636"/>
      <c r="EMG46" s="636"/>
      <c r="EMH46" s="636"/>
      <c r="EMI46" s="636"/>
      <c r="EMJ46" s="636"/>
      <c r="EMK46" s="636"/>
      <c r="EML46" s="636"/>
      <c r="EMM46" s="636"/>
      <c r="EMN46" s="636"/>
      <c r="EMO46" s="636"/>
      <c r="EMP46" s="636"/>
      <c r="EMQ46" s="636"/>
      <c r="EMR46" s="636"/>
      <c r="EMS46" s="636"/>
      <c r="EMT46" s="636"/>
      <c r="EMU46" s="636"/>
      <c r="EMV46" s="636"/>
      <c r="EMW46" s="636"/>
      <c r="EMX46" s="636"/>
      <c r="EMY46" s="636"/>
      <c r="EMZ46" s="636"/>
      <c r="ENA46" s="636"/>
      <c r="ENB46" s="636"/>
      <c r="ENC46" s="636"/>
      <c r="END46" s="636"/>
      <c r="ENE46" s="636"/>
      <c r="ENF46" s="636"/>
      <c r="ENG46" s="636"/>
      <c r="ENH46" s="636"/>
      <c r="ENI46" s="636"/>
      <c r="ENJ46" s="636"/>
      <c r="ENK46" s="636"/>
      <c r="ENL46" s="636"/>
      <c r="ENM46" s="636"/>
      <c r="ENN46" s="636"/>
      <c r="ENO46" s="636"/>
      <c r="ENP46" s="636"/>
      <c r="ENQ46" s="636"/>
      <c r="ENR46" s="636"/>
      <c r="ENS46" s="636"/>
      <c r="ENT46" s="636"/>
      <c r="ENU46" s="636"/>
      <c r="ENV46" s="636"/>
      <c r="ENW46" s="636"/>
      <c r="ENX46" s="636"/>
      <c r="ENY46" s="636"/>
      <c r="ENZ46" s="636"/>
      <c r="EOA46" s="636"/>
      <c r="EOB46" s="636"/>
      <c r="EOC46" s="636"/>
      <c r="EOD46" s="636"/>
      <c r="EOE46" s="636"/>
      <c r="EOF46" s="636"/>
      <c r="EOG46" s="636"/>
      <c r="EOH46" s="636"/>
      <c r="EOI46" s="636"/>
      <c r="EOJ46" s="636"/>
      <c r="EOK46" s="636"/>
      <c r="EOL46" s="636"/>
      <c r="EOM46" s="636"/>
      <c r="EON46" s="636"/>
      <c r="EOO46" s="636"/>
      <c r="EOP46" s="636"/>
      <c r="EOQ46" s="636"/>
      <c r="EOR46" s="636"/>
      <c r="EOS46" s="636"/>
      <c r="EOT46" s="636"/>
      <c r="EOU46" s="636"/>
      <c r="EOV46" s="636"/>
      <c r="EOW46" s="636"/>
      <c r="EOX46" s="636"/>
      <c r="EOY46" s="636"/>
      <c r="EOZ46" s="636"/>
      <c r="EPA46" s="636"/>
      <c r="EPB46" s="636"/>
      <c r="EPC46" s="636"/>
      <c r="EPD46" s="636"/>
      <c r="EPE46" s="636"/>
      <c r="EPF46" s="636"/>
      <c r="EPG46" s="636"/>
      <c r="EPH46" s="636"/>
      <c r="EPI46" s="636"/>
      <c r="EPJ46" s="636"/>
      <c r="EPK46" s="636"/>
      <c r="EPL46" s="636"/>
      <c r="EPM46" s="636"/>
      <c r="EPN46" s="636"/>
      <c r="EPO46" s="636"/>
      <c r="EPP46" s="636"/>
      <c r="EPQ46" s="636"/>
      <c r="EPR46" s="636"/>
      <c r="EPS46" s="636"/>
      <c r="EPT46" s="636"/>
      <c r="EPU46" s="636"/>
      <c r="EPV46" s="636"/>
      <c r="EPW46" s="636"/>
      <c r="EPX46" s="636"/>
      <c r="EPY46" s="636"/>
      <c r="EPZ46" s="636"/>
      <c r="EQA46" s="636"/>
      <c r="EQB46" s="636"/>
      <c r="EQC46" s="636"/>
      <c r="EQD46" s="636"/>
      <c r="EQE46" s="636"/>
      <c r="EQF46" s="636"/>
      <c r="EQG46" s="636"/>
      <c r="EQH46" s="636"/>
      <c r="EQI46" s="636"/>
      <c r="EQJ46" s="636"/>
      <c r="EQK46" s="636"/>
      <c r="EQL46" s="636"/>
      <c r="EQM46" s="636"/>
      <c r="EQN46" s="636"/>
      <c r="EQO46" s="636"/>
      <c r="EQP46" s="636"/>
      <c r="EQQ46" s="636"/>
      <c r="EQR46" s="636"/>
      <c r="EQS46" s="636"/>
      <c r="EQT46" s="636"/>
      <c r="EQU46" s="636"/>
      <c r="EQV46" s="636"/>
      <c r="EQW46" s="636"/>
      <c r="EQX46" s="636"/>
      <c r="EQY46" s="636"/>
      <c r="EQZ46" s="636"/>
      <c r="ERA46" s="636"/>
      <c r="ERB46" s="636"/>
      <c r="ERC46" s="636"/>
      <c r="ERD46" s="636"/>
      <c r="ERE46" s="636"/>
      <c r="ERF46" s="636"/>
      <c r="ERG46" s="636"/>
      <c r="ERH46" s="636"/>
      <c r="ERI46" s="636"/>
      <c r="ERJ46" s="636"/>
      <c r="ERK46" s="636"/>
      <c r="ERL46" s="636"/>
      <c r="ERM46" s="636"/>
      <c r="ERN46" s="636"/>
      <c r="ERO46" s="636"/>
      <c r="ERP46" s="636"/>
      <c r="ERQ46" s="636"/>
      <c r="ERR46" s="636"/>
      <c r="ERS46" s="636"/>
      <c r="ERT46" s="636"/>
      <c r="ERU46" s="636"/>
      <c r="ERV46" s="636"/>
      <c r="ERW46" s="636"/>
      <c r="ERX46" s="636"/>
      <c r="ERY46" s="636"/>
      <c r="ERZ46" s="636"/>
      <c r="ESA46" s="636"/>
      <c r="ESB46" s="636"/>
      <c r="ESC46" s="636"/>
      <c r="ESD46" s="636"/>
      <c r="ESE46" s="636"/>
      <c r="ESF46" s="636"/>
      <c r="ESG46" s="636"/>
      <c r="ESH46" s="636"/>
      <c r="ESI46" s="636"/>
      <c r="ESJ46" s="636"/>
      <c r="ESK46" s="636"/>
      <c r="ESL46" s="636"/>
      <c r="ESM46" s="636"/>
      <c r="ESN46" s="636"/>
      <c r="ESO46" s="636"/>
      <c r="ESP46" s="636"/>
      <c r="ESQ46" s="636"/>
      <c r="ESR46" s="636"/>
      <c r="ESS46" s="636"/>
      <c r="EST46" s="636"/>
      <c r="ESU46" s="636"/>
      <c r="ESV46" s="636"/>
      <c r="ESW46" s="636"/>
      <c r="ESX46" s="636"/>
      <c r="ESY46" s="636"/>
      <c r="ESZ46" s="636"/>
      <c r="ETA46" s="636"/>
      <c r="ETB46" s="636"/>
      <c r="ETC46" s="636"/>
      <c r="ETD46" s="636"/>
      <c r="ETE46" s="636"/>
      <c r="ETF46" s="636"/>
      <c r="ETG46" s="636"/>
      <c r="ETH46" s="636"/>
      <c r="ETI46" s="636"/>
      <c r="ETJ46" s="636"/>
      <c r="ETK46" s="636"/>
      <c r="ETL46" s="636"/>
      <c r="ETM46" s="636"/>
      <c r="ETN46" s="636"/>
      <c r="ETO46" s="636"/>
      <c r="ETP46" s="636"/>
      <c r="ETQ46" s="636"/>
      <c r="ETR46" s="636"/>
      <c r="ETS46" s="636"/>
      <c r="ETT46" s="636"/>
      <c r="ETU46" s="636"/>
      <c r="ETV46" s="636"/>
      <c r="ETW46" s="636"/>
      <c r="ETX46" s="636"/>
      <c r="ETY46" s="636"/>
      <c r="ETZ46" s="636"/>
      <c r="EUA46" s="636"/>
      <c r="EUB46" s="636"/>
      <c r="EUC46" s="636"/>
      <c r="EUD46" s="636"/>
      <c r="EUE46" s="636"/>
      <c r="EUF46" s="636"/>
      <c r="EUG46" s="636"/>
      <c r="EUH46" s="636"/>
      <c r="EUI46" s="636"/>
      <c r="EUJ46" s="636"/>
      <c r="EUK46" s="636"/>
      <c r="EUL46" s="636"/>
      <c r="EUM46" s="636"/>
      <c r="EUN46" s="636"/>
      <c r="EUO46" s="636"/>
      <c r="EUP46" s="636"/>
      <c r="EUQ46" s="636"/>
      <c r="EUR46" s="636"/>
      <c r="EUS46" s="636"/>
      <c r="EUT46" s="636"/>
      <c r="EUU46" s="636"/>
      <c r="EUV46" s="636"/>
      <c r="EUW46" s="636"/>
      <c r="EUX46" s="636"/>
      <c r="EUY46" s="636"/>
      <c r="EUZ46" s="636"/>
      <c r="EVA46" s="636"/>
      <c r="EVB46" s="636"/>
      <c r="EVC46" s="636"/>
      <c r="EVD46" s="636"/>
      <c r="EVE46" s="636"/>
      <c r="EVF46" s="636"/>
      <c r="EVG46" s="636"/>
      <c r="EVH46" s="636"/>
      <c r="EVI46" s="636"/>
      <c r="EVJ46" s="636"/>
      <c r="EVK46" s="636"/>
      <c r="EVL46" s="636"/>
      <c r="EVM46" s="636"/>
      <c r="EVN46" s="636"/>
      <c r="EVO46" s="636"/>
      <c r="EVP46" s="636"/>
      <c r="EVQ46" s="636"/>
      <c r="EVR46" s="636"/>
      <c r="EVS46" s="636"/>
      <c r="EVT46" s="636"/>
      <c r="EVU46" s="636"/>
      <c r="EVV46" s="636"/>
      <c r="EVW46" s="636"/>
      <c r="EVX46" s="636"/>
      <c r="EVY46" s="636"/>
      <c r="EVZ46" s="636"/>
      <c r="EWA46" s="636"/>
      <c r="EWB46" s="636"/>
      <c r="EWC46" s="636"/>
      <c r="EWD46" s="636"/>
      <c r="EWE46" s="636"/>
      <c r="EWF46" s="636"/>
      <c r="EWG46" s="636"/>
      <c r="EWH46" s="636"/>
      <c r="EWI46" s="636"/>
      <c r="EWJ46" s="636"/>
      <c r="EWK46" s="636"/>
      <c r="EWL46" s="636"/>
      <c r="EWM46" s="636"/>
      <c r="EWN46" s="636"/>
      <c r="EWO46" s="636"/>
      <c r="EWP46" s="636"/>
      <c r="EWQ46" s="636"/>
      <c r="EWR46" s="636"/>
      <c r="EWS46" s="636"/>
      <c r="EWT46" s="636"/>
      <c r="EWU46" s="636"/>
      <c r="EWV46" s="636"/>
      <c r="EWW46" s="636"/>
      <c r="EWX46" s="636"/>
      <c r="EWY46" s="636"/>
      <c r="EWZ46" s="636"/>
      <c r="EXA46" s="636"/>
      <c r="EXB46" s="636"/>
      <c r="EXC46" s="636"/>
      <c r="EXD46" s="636"/>
      <c r="EXE46" s="636"/>
      <c r="EXF46" s="636"/>
      <c r="EXG46" s="636"/>
      <c r="EXH46" s="636"/>
      <c r="EXI46" s="636"/>
      <c r="EXJ46" s="636"/>
      <c r="EXK46" s="636"/>
      <c r="EXL46" s="636"/>
      <c r="EXM46" s="636"/>
      <c r="EXN46" s="636"/>
      <c r="EXO46" s="636"/>
      <c r="EXP46" s="636"/>
      <c r="EXQ46" s="636"/>
      <c r="EXR46" s="636"/>
      <c r="EXS46" s="636"/>
      <c r="EXT46" s="636"/>
      <c r="EXU46" s="636"/>
      <c r="EXV46" s="636"/>
      <c r="EXW46" s="636"/>
      <c r="EXX46" s="636"/>
      <c r="EXY46" s="636"/>
      <c r="EXZ46" s="636"/>
      <c r="EYA46" s="636"/>
      <c r="EYB46" s="636"/>
      <c r="EYC46" s="636"/>
      <c r="EYD46" s="636"/>
      <c r="EYE46" s="636"/>
      <c r="EYF46" s="636"/>
      <c r="EYG46" s="636"/>
      <c r="EYH46" s="636"/>
      <c r="EYI46" s="636"/>
      <c r="EYJ46" s="636"/>
      <c r="EYK46" s="636"/>
      <c r="EYL46" s="636"/>
      <c r="EYM46" s="636"/>
      <c r="EYN46" s="636"/>
      <c r="EYO46" s="636"/>
      <c r="EYP46" s="636"/>
      <c r="EYQ46" s="636"/>
      <c r="EYR46" s="636"/>
      <c r="EYS46" s="636"/>
      <c r="EYT46" s="636"/>
      <c r="EYU46" s="636"/>
      <c r="EYV46" s="636"/>
      <c r="EYW46" s="636"/>
      <c r="EYX46" s="636"/>
      <c r="EYY46" s="636"/>
      <c r="EYZ46" s="636"/>
      <c r="EZA46" s="636"/>
      <c r="EZB46" s="636"/>
      <c r="EZC46" s="636"/>
      <c r="EZD46" s="636"/>
      <c r="EZE46" s="636"/>
      <c r="EZF46" s="636"/>
      <c r="EZG46" s="636"/>
      <c r="EZH46" s="636"/>
      <c r="EZI46" s="636"/>
      <c r="EZJ46" s="636"/>
      <c r="EZK46" s="636"/>
      <c r="EZL46" s="636"/>
      <c r="EZM46" s="636"/>
      <c r="EZN46" s="636"/>
      <c r="EZO46" s="636"/>
      <c r="EZP46" s="636"/>
      <c r="EZQ46" s="636"/>
      <c r="EZR46" s="636"/>
      <c r="EZS46" s="636"/>
      <c r="EZT46" s="636"/>
      <c r="EZU46" s="636"/>
      <c r="EZV46" s="636"/>
      <c r="EZW46" s="636"/>
      <c r="EZX46" s="636"/>
      <c r="EZY46" s="636"/>
      <c r="EZZ46" s="636"/>
      <c r="FAA46" s="636"/>
      <c r="FAB46" s="636"/>
      <c r="FAC46" s="636"/>
      <c r="FAD46" s="636"/>
      <c r="FAE46" s="636"/>
      <c r="FAF46" s="636"/>
      <c r="FAG46" s="636"/>
      <c r="FAH46" s="636"/>
      <c r="FAI46" s="636"/>
      <c r="FAJ46" s="636"/>
      <c r="FAK46" s="636"/>
      <c r="FAL46" s="636"/>
      <c r="FAM46" s="636"/>
      <c r="FAN46" s="636"/>
      <c r="FAO46" s="636"/>
      <c r="FAP46" s="636"/>
      <c r="FAQ46" s="636"/>
      <c r="FAR46" s="636"/>
      <c r="FAS46" s="636"/>
      <c r="FAT46" s="636"/>
      <c r="FAU46" s="636"/>
      <c r="FAV46" s="636"/>
      <c r="FAW46" s="636"/>
      <c r="FAX46" s="636"/>
      <c r="FAY46" s="636"/>
      <c r="FAZ46" s="636"/>
      <c r="FBA46" s="636"/>
      <c r="FBB46" s="636"/>
      <c r="FBC46" s="636"/>
      <c r="FBD46" s="636"/>
      <c r="FBE46" s="636"/>
      <c r="FBF46" s="636"/>
      <c r="FBG46" s="636"/>
      <c r="FBH46" s="636"/>
      <c r="FBI46" s="636"/>
      <c r="FBJ46" s="636"/>
      <c r="FBK46" s="636"/>
      <c r="FBL46" s="636"/>
      <c r="FBM46" s="636"/>
      <c r="FBN46" s="636"/>
      <c r="FBO46" s="636"/>
      <c r="FBP46" s="636"/>
      <c r="FBQ46" s="636"/>
      <c r="FBR46" s="636"/>
      <c r="FBS46" s="636"/>
      <c r="FBT46" s="636"/>
      <c r="FBU46" s="636"/>
      <c r="FBV46" s="636"/>
      <c r="FBW46" s="636"/>
      <c r="FBX46" s="636"/>
      <c r="FBY46" s="636"/>
      <c r="FBZ46" s="636"/>
      <c r="FCA46" s="636"/>
      <c r="FCB46" s="636"/>
      <c r="FCC46" s="636"/>
      <c r="FCD46" s="636"/>
      <c r="FCE46" s="636"/>
      <c r="FCF46" s="636"/>
      <c r="FCG46" s="636"/>
      <c r="FCH46" s="636"/>
      <c r="FCI46" s="636"/>
      <c r="FCJ46" s="636"/>
      <c r="FCK46" s="636"/>
      <c r="FCL46" s="636"/>
      <c r="FCM46" s="636"/>
      <c r="FCN46" s="636"/>
      <c r="FCO46" s="636"/>
      <c r="FCP46" s="636"/>
      <c r="FCQ46" s="636"/>
      <c r="FCR46" s="636"/>
      <c r="FCS46" s="636"/>
      <c r="FCT46" s="636"/>
      <c r="FCU46" s="636"/>
      <c r="FCV46" s="636"/>
      <c r="FCW46" s="636"/>
      <c r="FCX46" s="636"/>
      <c r="FCY46" s="636"/>
      <c r="FCZ46" s="636"/>
      <c r="FDA46" s="636"/>
      <c r="FDB46" s="636"/>
      <c r="FDC46" s="636"/>
      <c r="FDD46" s="636"/>
      <c r="FDE46" s="636"/>
      <c r="FDF46" s="636"/>
      <c r="FDG46" s="636"/>
      <c r="FDH46" s="636"/>
      <c r="FDI46" s="636"/>
      <c r="FDJ46" s="636"/>
      <c r="FDK46" s="636"/>
      <c r="FDL46" s="636"/>
      <c r="FDM46" s="636"/>
      <c r="FDN46" s="636"/>
      <c r="FDO46" s="636"/>
      <c r="FDP46" s="636"/>
      <c r="FDQ46" s="636"/>
      <c r="FDR46" s="636"/>
      <c r="FDS46" s="636"/>
      <c r="FDT46" s="636"/>
      <c r="FDU46" s="636"/>
      <c r="FDV46" s="636"/>
      <c r="FDW46" s="636"/>
      <c r="FDX46" s="636"/>
      <c r="FDY46" s="636"/>
      <c r="FDZ46" s="636"/>
      <c r="FEA46" s="636"/>
      <c r="FEB46" s="636"/>
      <c r="FEC46" s="636"/>
      <c r="FED46" s="636"/>
      <c r="FEE46" s="636"/>
      <c r="FEF46" s="636"/>
      <c r="FEG46" s="636"/>
      <c r="FEH46" s="636"/>
      <c r="FEI46" s="636"/>
      <c r="FEJ46" s="636"/>
      <c r="FEK46" s="636"/>
      <c r="FEL46" s="636"/>
      <c r="FEM46" s="636"/>
      <c r="FEN46" s="636"/>
      <c r="FEO46" s="636"/>
      <c r="FEP46" s="636"/>
      <c r="FEQ46" s="636"/>
      <c r="FER46" s="636"/>
      <c r="FES46" s="636"/>
      <c r="FET46" s="636"/>
      <c r="FEU46" s="636"/>
      <c r="FEV46" s="636"/>
      <c r="FEW46" s="636"/>
      <c r="FEX46" s="636"/>
      <c r="FEY46" s="636"/>
      <c r="FEZ46" s="636"/>
      <c r="FFA46" s="636"/>
      <c r="FFB46" s="636"/>
      <c r="FFC46" s="636"/>
      <c r="FFD46" s="636"/>
      <c r="FFE46" s="636"/>
      <c r="FFF46" s="636"/>
      <c r="FFG46" s="636"/>
      <c r="FFH46" s="636"/>
      <c r="FFI46" s="636"/>
      <c r="FFJ46" s="636"/>
      <c r="FFK46" s="636"/>
      <c r="FFL46" s="636"/>
      <c r="FFM46" s="636"/>
      <c r="FFN46" s="636"/>
      <c r="FFO46" s="636"/>
      <c r="FFP46" s="636"/>
      <c r="FFQ46" s="636"/>
      <c r="FFR46" s="636"/>
      <c r="FFS46" s="636"/>
      <c r="FFT46" s="636"/>
      <c r="FFU46" s="636"/>
      <c r="FFV46" s="636"/>
      <c r="FFW46" s="636"/>
      <c r="FFX46" s="636"/>
      <c r="FFY46" s="636"/>
      <c r="FFZ46" s="636"/>
      <c r="FGA46" s="636"/>
      <c r="FGB46" s="636"/>
      <c r="FGC46" s="636"/>
      <c r="FGD46" s="636"/>
      <c r="FGE46" s="636"/>
      <c r="FGF46" s="636"/>
      <c r="FGG46" s="636"/>
      <c r="FGH46" s="636"/>
      <c r="FGI46" s="636"/>
      <c r="FGJ46" s="636"/>
      <c r="FGK46" s="636"/>
      <c r="FGL46" s="636"/>
      <c r="FGM46" s="636"/>
      <c r="FGN46" s="636"/>
      <c r="FGO46" s="636"/>
      <c r="FGP46" s="636"/>
      <c r="FGQ46" s="636"/>
      <c r="FGR46" s="636"/>
      <c r="FGS46" s="636"/>
      <c r="FGT46" s="636"/>
      <c r="FGU46" s="636"/>
      <c r="FGV46" s="636"/>
      <c r="FGW46" s="636"/>
      <c r="FGX46" s="636"/>
      <c r="FGY46" s="636"/>
      <c r="FGZ46" s="636"/>
      <c r="FHA46" s="636"/>
      <c r="FHB46" s="636"/>
      <c r="FHC46" s="636"/>
      <c r="FHD46" s="636"/>
      <c r="FHE46" s="636"/>
      <c r="FHF46" s="636"/>
      <c r="FHG46" s="636"/>
      <c r="FHH46" s="636"/>
      <c r="FHI46" s="636"/>
      <c r="FHJ46" s="636"/>
      <c r="FHK46" s="636"/>
      <c r="FHL46" s="636"/>
      <c r="FHM46" s="636"/>
      <c r="FHN46" s="636"/>
      <c r="FHO46" s="636"/>
      <c r="FHP46" s="636"/>
      <c r="FHQ46" s="636"/>
      <c r="FHR46" s="636"/>
      <c r="FHS46" s="636"/>
      <c r="FHT46" s="636"/>
      <c r="FHU46" s="636"/>
      <c r="FHV46" s="636"/>
      <c r="FHW46" s="636"/>
      <c r="FHX46" s="636"/>
      <c r="FHY46" s="636"/>
      <c r="FHZ46" s="636"/>
      <c r="FIA46" s="636"/>
      <c r="FIB46" s="636"/>
      <c r="FIC46" s="636"/>
      <c r="FID46" s="636"/>
      <c r="FIE46" s="636"/>
      <c r="FIF46" s="636"/>
      <c r="FIG46" s="636"/>
      <c r="FIH46" s="636"/>
      <c r="FII46" s="636"/>
      <c r="FIJ46" s="636"/>
      <c r="FIK46" s="636"/>
      <c r="FIL46" s="636"/>
      <c r="FIM46" s="636"/>
      <c r="FIN46" s="636"/>
      <c r="FIO46" s="636"/>
      <c r="FIP46" s="636"/>
      <c r="FIQ46" s="636"/>
      <c r="FIR46" s="636"/>
      <c r="FIS46" s="636"/>
      <c r="FIT46" s="636"/>
      <c r="FIU46" s="636"/>
      <c r="FIV46" s="636"/>
      <c r="FIW46" s="636"/>
      <c r="FIX46" s="636"/>
      <c r="FIY46" s="636"/>
      <c r="FIZ46" s="636"/>
      <c r="FJA46" s="636"/>
      <c r="FJB46" s="636"/>
      <c r="FJC46" s="636"/>
      <c r="FJD46" s="636"/>
      <c r="FJE46" s="636"/>
      <c r="FJF46" s="636"/>
      <c r="FJG46" s="636"/>
      <c r="FJH46" s="636"/>
      <c r="FJI46" s="636"/>
      <c r="FJJ46" s="636"/>
      <c r="FJK46" s="636"/>
      <c r="FJL46" s="636"/>
      <c r="FJM46" s="636"/>
      <c r="FJN46" s="636"/>
      <c r="FJO46" s="636"/>
      <c r="FJP46" s="636"/>
      <c r="FJQ46" s="636"/>
      <c r="FJR46" s="636"/>
      <c r="FJS46" s="636"/>
      <c r="FJT46" s="636"/>
      <c r="FJU46" s="636"/>
      <c r="FJV46" s="636"/>
      <c r="FJW46" s="636"/>
      <c r="FJX46" s="636"/>
      <c r="FJY46" s="636"/>
      <c r="FJZ46" s="636"/>
      <c r="FKA46" s="636"/>
      <c r="FKB46" s="636"/>
      <c r="FKC46" s="636"/>
      <c r="FKD46" s="636"/>
      <c r="FKE46" s="636"/>
      <c r="FKF46" s="636"/>
      <c r="FKG46" s="636"/>
      <c r="FKH46" s="636"/>
      <c r="FKI46" s="636"/>
      <c r="FKJ46" s="636"/>
      <c r="FKK46" s="636"/>
      <c r="FKL46" s="636"/>
      <c r="FKM46" s="636"/>
      <c r="FKN46" s="636"/>
      <c r="FKO46" s="636"/>
      <c r="FKP46" s="636"/>
      <c r="FKQ46" s="636"/>
      <c r="FKR46" s="636"/>
      <c r="FKS46" s="636"/>
      <c r="FKT46" s="636"/>
      <c r="FKU46" s="636"/>
      <c r="FKV46" s="636"/>
      <c r="FKW46" s="636"/>
      <c r="FKX46" s="636"/>
      <c r="FKY46" s="636"/>
      <c r="FKZ46" s="636"/>
      <c r="FLA46" s="636"/>
      <c r="FLB46" s="636"/>
      <c r="FLC46" s="636"/>
      <c r="FLD46" s="636"/>
      <c r="FLE46" s="636"/>
      <c r="FLF46" s="636"/>
      <c r="FLG46" s="636"/>
      <c r="FLH46" s="636"/>
      <c r="FLI46" s="636"/>
      <c r="FLJ46" s="636"/>
      <c r="FLK46" s="636"/>
      <c r="FLL46" s="636"/>
      <c r="FLM46" s="636"/>
      <c r="FLN46" s="636"/>
      <c r="FLO46" s="636"/>
      <c r="FLP46" s="636"/>
      <c r="FLQ46" s="636"/>
      <c r="FLR46" s="636"/>
      <c r="FLS46" s="636"/>
      <c r="FLT46" s="636"/>
      <c r="FLU46" s="636"/>
      <c r="FLV46" s="636"/>
      <c r="FLW46" s="636"/>
      <c r="FLX46" s="636"/>
      <c r="FLY46" s="636"/>
      <c r="FLZ46" s="636"/>
      <c r="FMA46" s="636"/>
      <c r="FMB46" s="636"/>
      <c r="FMC46" s="636"/>
      <c r="FMD46" s="636"/>
      <c r="FME46" s="636"/>
      <c r="FMF46" s="636"/>
      <c r="FMG46" s="636"/>
      <c r="FMH46" s="636"/>
      <c r="FMI46" s="636"/>
      <c r="FMJ46" s="636"/>
      <c r="FMK46" s="636"/>
      <c r="FML46" s="636"/>
      <c r="FMM46" s="636"/>
      <c r="FMN46" s="636"/>
      <c r="FMO46" s="636"/>
      <c r="FMP46" s="636"/>
      <c r="FMQ46" s="636"/>
      <c r="FMR46" s="636"/>
      <c r="FMS46" s="636"/>
      <c r="FMT46" s="636"/>
      <c r="FMU46" s="636"/>
      <c r="FMV46" s="636"/>
      <c r="FMW46" s="636"/>
      <c r="FMX46" s="636"/>
      <c r="FMY46" s="636"/>
      <c r="FMZ46" s="636"/>
      <c r="FNA46" s="636"/>
      <c r="FNB46" s="636"/>
      <c r="FNC46" s="636"/>
      <c r="FND46" s="636"/>
      <c r="FNE46" s="636"/>
      <c r="FNF46" s="636"/>
      <c r="FNG46" s="636"/>
      <c r="FNH46" s="636"/>
      <c r="FNI46" s="636"/>
      <c r="FNJ46" s="636"/>
      <c r="FNK46" s="636"/>
      <c r="FNL46" s="636"/>
      <c r="FNM46" s="636"/>
      <c r="FNN46" s="636"/>
      <c r="FNO46" s="636"/>
      <c r="FNP46" s="636"/>
      <c r="FNQ46" s="636"/>
      <c r="FNR46" s="636"/>
      <c r="FNS46" s="636"/>
      <c r="FNT46" s="636"/>
      <c r="FNU46" s="636"/>
      <c r="FNV46" s="636"/>
      <c r="FNW46" s="636"/>
      <c r="FNX46" s="636"/>
      <c r="FNY46" s="636"/>
      <c r="FNZ46" s="636"/>
      <c r="FOA46" s="636"/>
      <c r="FOB46" s="636"/>
      <c r="FOC46" s="636"/>
      <c r="FOD46" s="636"/>
      <c r="FOE46" s="636"/>
      <c r="FOF46" s="636"/>
      <c r="FOG46" s="636"/>
      <c r="FOH46" s="636"/>
      <c r="FOI46" s="636"/>
      <c r="FOJ46" s="636"/>
      <c r="FOK46" s="636"/>
      <c r="FOL46" s="636"/>
      <c r="FOM46" s="636"/>
      <c r="FON46" s="636"/>
      <c r="FOO46" s="636"/>
      <c r="FOP46" s="636"/>
      <c r="FOQ46" s="636"/>
      <c r="FOR46" s="636"/>
      <c r="FOS46" s="636"/>
      <c r="FOT46" s="636"/>
      <c r="FOU46" s="636"/>
      <c r="FOV46" s="636"/>
      <c r="FOW46" s="636"/>
      <c r="FOX46" s="636"/>
      <c r="FOY46" s="636"/>
      <c r="FOZ46" s="636"/>
      <c r="FPA46" s="636"/>
      <c r="FPB46" s="636"/>
      <c r="FPC46" s="636"/>
      <c r="FPD46" s="636"/>
      <c r="FPE46" s="636"/>
      <c r="FPF46" s="636"/>
      <c r="FPG46" s="636"/>
      <c r="FPH46" s="636"/>
      <c r="FPI46" s="636"/>
      <c r="FPJ46" s="636"/>
      <c r="FPK46" s="636"/>
      <c r="FPL46" s="636"/>
      <c r="FPM46" s="636"/>
      <c r="FPN46" s="636"/>
      <c r="FPO46" s="636"/>
      <c r="FPP46" s="636"/>
      <c r="FPQ46" s="636"/>
      <c r="FPR46" s="636"/>
      <c r="FPS46" s="636"/>
      <c r="FPT46" s="636"/>
      <c r="FPU46" s="636"/>
      <c r="FPV46" s="636"/>
      <c r="FPW46" s="636"/>
      <c r="FPX46" s="636"/>
      <c r="FPY46" s="636"/>
      <c r="FPZ46" s="636"/>
      <c r="FQA46" s="636"/>
      <c r="FQB46" s="636"/>
      <c r="FQC46" s="636"/>
      <c r="FQD46" s="636"/>
      <c r="FQE46" s="636"/>
      <c r="FQF46" s="636"/>
      <c r="FQG46" s="636"/>
      <c r="FQH46" s="636"/>
      <c r="FQI46" s="636"/>
      <c r="FQJ46" s="636"/>
      <c r="FQK46" s="636"/>
      <c r="FQL46" s="636"/>
      <c r="FQM46" s="636"/>
      <c r="FQN46" s="636"/>
      <c r="FQO46" s="636"/>
      <c r="FQP46" s="636"/>
      <c r="FQQ46" s="636"/>
      <c r="FQR46" s="636"/>
      <c r="FQS46" s="636"/>
      <c r="FQT46" s="636"/>
      <c r="FQU46" s="636"/>
      <c r="FQV46" s="636"/>
      <c r="FQW46" s="636"/>
      <c r="FQX46" s="636"/>
      <c r="FQY46" s="636"/>
      <c r="FQZ46" s="636"/>
      <c r="FRA46" s="636"/>
      <c r="FRB46" s="636"/>
      <c r="FRC46" s="636"/>
      <c r="FRD46" s="636"/>
      <c r="FRE46" s="636"/>
      <c r="FRF46" s="636"/>
      <c r="FRG46" s="636"/>
      <c r="FRH46" s="636"/>
      <c r="FRI46" s="636"/>
      <c r="FRJ46" s="636"/>
      <c r="FRK46" s="636"/>
      <c r="FRL46" s="636"/>
      <c r="FRM46" s="636"/>
      <c r="FRN46" s="636"/>
      <c r="FRO46" s="636"/>
      <c r="FRP46" s="636"/>
      <c r="FRQ46" s="636"/>
      <c r="FRR46" s="636"/>
      <c r="FRS46" s="636"/>
      <c r="FRT46" s="636"/>
      <c r="FRU46" s="636"/>
      <c r="FRV46" s="636"/>
      <c r="FRW46" s="636"/>
      <c r="FRX46" s="636"/>
      <c r="FRY46" s="636"/>
      <c r="FRZ46" s="636"/>
      <c r="FSA46" s="636"/>
      <c r="FSB46" s="636"/>
      <c r="FSC46" s="636"/>
      <c r="FSD46" s="636"/>
      <c r="FSE46" s="636"/>
      <c r="FSF46" s="636"/>
      <c r="FSG46" s="636"/>
      <c r="FSH46" s="636"/>
      <c r="FSI46" s="636"/>
      <c r="FSJ46" s="636"/>
      <c r="FSK46" s="636"/>
      <c r="FSL46" s="636"/>
      <c r="FSM46" s="636"/>
      <c r="FSN46" s="636"/>
      <c r="FSO46" s="636"/>
      <c r="FSP46" s="636"/>
      <c r="FSQ46" s="636"/>
      <c r="FSR46" s="636"/>
      <c r="FSS46" s="636"/>
      <c r="FST46" s="636"/>
      <c r="FSU46" s="636"/>
      <c r="FSV46" s="636"/>
      <c r="FSW46" s="636"/>
      <c r="FSX46" s="636"/>
      <c r="FSY46" s="636"/>
      <c r="FSZ46" s="636"/>
      <c r="FTA46" s="636"/>
      <c r="FTB46" s="636"/>
      <c r="FTC46" s="636"/>
      <c r="FTD46" s="636"/>
      <c r="FTE46" s="636"/>
      <c r="FTF46" s="636"/>
      <c r="FTG46" s="636"/>
      <c r="FTH46" s="636"/>
      <c r="FTI46" s="636"/>
      <c r="FTJ46" s="636"/>
      <c r="FTK46" s="636"/>
      <c r="FTL46" s="636"/>
      <c r="FTM46" s="636"/>
      <c r="FTN46" s="636"/>
      <c r="FTO46" s="636"/>
      <c r="FTP46" s="636"/>
      <c r="FTQ46" s="636"/>
      <c r="FTR46" s="636"/>
      <c r="FTS46" s="636"/>
      <c r="FTT46" s="636"/>
      <c r="FTU46" s="636"/>
      <c r="FTV46" s="636"/>
      <c r="FTW46" s="636"/>
      <c r="FTX46" s="636"/>
      <c r="FTY46" s="636"/>
      <c r="FTZ46" s="636"/>
      <c r="FUA46" s="636"/>
      <c r="FUB46" s="636"/>
      <c r="FUC46" s="636"/>
      <c r="FUD46" s="636"/>
      <c r="FUE46" s="636"/>
      <c r="FUF46" s="636"/>
      <c r="FUG46" s="636"/>
      <c r="FUH46" s="636"/>
      <c r="FUI46" s="636"/>
      <c r="FUJ46" s="636"/>
      <c r="FUK46" s="636"/>
      <c r="FUL46" s="636"/>
      <c r="FUM46" s="636"/>
      <c r="FUN46" s="636"/>
      <c r="FUO46" s="636"/>
      <c r="FUP46" s="636"/>
      <c r="FUQ46" s="636"/>
      <c r="FUR46" s="636"/>
      <c r="FUS46" s="636"/>
      <c r="FUT46" s="636"/>
      <c r="FUU46" s="636"/>
      <c r="FUV46" s="636"/>
      <c r="FUW46" s="636"/>
      <c r="FUX46" s="636"/>
      <c r="FUY46" s="636"/>
      <c r="FUZ46" s="636"/>
      <c r="FVA46" s="636"/>
      <c r="FVB46" s="636"/>
      <c r="FVC46" s="636"/>
      <c r="FVD46" s="636"/>
      <c r="FVE46" s="636"/>
      <c r="FVF46" s="636"/>
      <c r="FVG46" s="636"/>
      <c r="FVH46" s="636"/>
      <c r="FVI46" s="636"/>
      <c r="FVJ46" s="636"/>
      <c r="FVK46" s="636"/>
      <c r="FVL46" s="636"/>
      <c r="FVM46" s="636"/>
      <c r="FVN46" s="636"/>
      <c r="FVO46" s="636"/>
      <c r="FVP46" s="636"/>
      <c r="FVQ46" s="636"/>
      <c r="FVR46" s="636"/>
      <c r="FVS46" s="636"/>
      <c r="FVT46" s="636"/>
      <c r="FVU46" s="636"/>
      <c r="FVV46" s="636"/>
      <c r="FVW46" s="636"/>
      <c r="FVX46" s="636"/>
      <c r="FVY46" s="636"/>
      <c r="FVZ46" s="636"/>
      <c r="FWA46" s="636"/>
      <c r="FWB46" s="636"/>
      <c r="FWC46" s="636"/>
      <c r="FWD46" s="636"/>
      <c r="FWE46" s="636"/>
      <c r="FWF46" s="636"/>
      <c r="FWG46" s="636"/>
      <c r="FWH46" s="636"/>
      <c r="FWI46" s="636"/>
      <c r="FWJ46" s="636"/>
      <c r="FWK46" s="636"/>
      <c r="FWL46" s="636"/>
      <c r="FWM46" s="636"/>
      <c r="FWN46" s="636"/>
      <c r="FWO46" s="636"/>
      <c r="FWP46" s="636"/>
      <c r="FWQ46" s="636"/>
      <c r="FWR46" s="636"/>
      <c r="FWS46" s="636"/>
      <c r="FWT46" s="636"/>
      <c r="FWU46" s="636"/>
      <c r="FWV46" s="636"/>
      <c r="FWW46" s="636"/>
      <c r="FWX46" s="636"/>
      <c r="FWY46" s="636"/>
      <c r="FWZ46" s="636"/>
      <c r="FXA46" s="636"/>
      <c r="FXB46" s="636"/>
      <c r="FXC46" s="636"/>
      <c r="FXD46" s="636"/>
      <c r="FXE46" s="636"/>
      <c r="FXF46" s="636"/>
      <c r="FXG46" s="636"/>
      <c r="FXH46" s="636"/>
      <c r="FXI46" s="636"/>
      <c r="FXJ46" s="636"/>
      <c r="FXK46" s="636"/>
      <c r="FXL46" s="636"/>
      <c r="FXM46" s="636"/>
      <c r="FXN46" s="636"/>
      <c r="FXO46" s="636"/>
      <c r="FXP46" s="636"/>
      <c r="FXQ46" s="636"/>
      <c r="FXR46" s="636"/>
      <c r="FXS46" s="636"/>
      <c r="FXT46" s="636"/>
      <c r="FXU46" s="636"/>
      <c r="FXV46" s="636"/>
      <c r="FXW46" s="636"/>
      <c r="FXX46" s="636"/>
      <c r="FXY46" s="636"/>
      <c r="FXZ46" s="636"/>
      <c r="FYA46" s="636"/>
      <c r="FYB46" s="636"/>
      <c r="FYC46" s="636"/>
      <c r="FYD46" s="636"/>
      <c r="FYE46" s="636"/>
      <c r="FYF46" s="636"/>
      <c r="FYG46" s="636"/>
      <c r="FYH46" s="636"/>
      <c r="FYI46" s="636"/>
      <c r="FYJ46" s="636"/>
      <c r="FYK46" s="636"/>
      <c r="FYL46" s="636"/>
      <c r="FYM46" s="636"/>
      <c r="FYN46" s="636"/>
      <c r="FYO46" s="636"/>
      <c r="FYP46" s="636"/>
      <c r="FYQ46" s="636"/>
      <c r="FYR46" s="636"/>
      <c r="FYS46" s="636"/>
      <c r="FYT46" s="636"/>
      <c r="FYU46" s="636"/>
      <c r="FYV46" s="636"/>
      <c r="FYW46" s="636"/>
      <c r="FYX46" s="636"/>
      <c r="FYY46" s="636"/>
      <c r="FYZ46" s="636"/>
      <c r="FZA46" s="636"/>
      <c r="FZB46" s="636"/>
      <c r="FZC46" s="636"/>
      <c r="FZD46" s="636"/>
      <c r="FZE46" s="636"/>
      <c r="FZF46" s="636"/>
      <c r="FZG46" s="636"/>
      <c r="FZH46" s="636"/>
      <c r="FZI46" s="636"/>
      <c r="FZJ46" s="636"/>
      <c r="FZK46" s="636"/>
      <c r="FZL46" s="636"/>
      <c r="FZM46" s="636"/>
      <c r="FZN46" s="636"/>
      <c r="FZO46" s="636"/>
      <c r="FZP46" s="636"/>
      <c r="FZQ46" s="636"/>
      <c r="FZR46" s="636"/>
      <c r="FZS46" s="636"/>
      <c r="FZT46" s="636"/>
      <c r="FZU46" s="636"/>
      <c r="FZV46" s="636"/>
      <c r="FZW46" s="636"/>
      <c r="FZX46" s="636"/>
      <c r="FZY46" s="636"/>
      <c r="FZZ46" s="636"/>
      <c r="GAA46" s="636"/>
      <c r="GAB46" s="636"/>
      <c r="GAC46" s="636"/>
      <c r="GAD46" s="636"/>
      <c r="GAE46" s="636"/>
      <c r="GAF46" s="636"/>
      <c r="GAG46" s="636"/>
      <c r="GAH46" s="636"/>
      <c r="GAI46" s="636"/>
      <c r="GAJ46" s="636"/>
      <c r="GAK46" s="636"/>
      <c r="GAL46" s="636"/>
      <c r="GAM46" s="636"/>
      <c r="GAN46" s="636"/>
      <c r="GAO46" s="636"/>
      <c r="GAP46" s="636"/>
      <c r="GAQ46" s="636"/>
      <c r="GAR46" s="636"/>
      <c r="GAS46" s="636"/>
      <c r="GAT46" s="636"/>
      <c r="GAU46" s="636"/>
      <c r="GAV46" s="636"/>
      <c r="GAW46" s="636"/>
      <c r="GAX46" s="636"/>
      <c r="GAY46" s="636"/>
      <c r="GAZ46" s="636"/>
      <c r="GBA46" s="636"/>
      <c r="GBB46" s="636"/>
      <c r="GBC46" s="636"/>
      <c r="GBD46" s="636"/>
      <c r="GBE46" s="636"/>
      <c r="GBF46" s="636"/>
      <c r="GBG46" s="636"/>
      <c r="GBH46" s="636"/>
      <c r="GBI46" s="636"/>
      <c r="GBJ46" s="636"/>
      <c r="GBK46" s="636"/>
      <c r="GBL46" s="636"/>
      <c r="GBM46" s="636"/>
      <c r="GBN46" s="636"/>
      <c r="GBO46" s="636"/>
      <c r="GBP46" s="636"/>
      <c r="GBQ46" s="636"/>
      <c r="GBR46" s="636"/>
      <c r="GBS46" s="636"/>
      <c r="GBT46" s="636"/>
      <c r="GBU46" s="636"/>
      <c r="GBV46" s="636"/>
      <c r="GBW46" s="636"/>
      <c r="GBX46" s="636"/>
      <c r="GBY46" s="636"/>
      <c r="GBZ46" s="636"/>
      <c r="GCA46" s="636"/>
      <c r="GCB46" s="636"/>
      <c r="GCC46" s="636"/>
      <c r="GCD46" s="636"/>
      <c r="GCE46" s="636"/>
      <c r="GCF46" s="636"/>
      <c r="GCG46" s="636"/>
      <c r="GCH46" s="636"/>
      <c r="GCI46" s="636"/>
      <c r="GCJ46" s="636"/>
      <c r="GCK46" s="636"/>
      <c r="GCL46" s="636"/>
      <c r="GCM46" s="636"/>
      <c r="GCN46" s="636"/>
      <c r="GCO46" s="636"/>
      <c r="GCP46" s="636"/>
      <c r="GCQ46" s="636"/>
      <c r="GCR46" s="636"/>
      <c r="GCS46" s="636"/>
      <c r="GCT46" s="636"/>
      <c r="GCU46" s="636"/>
      <c r="GCV46" s="636"/>
      <c r="GCW46" s="636"/>
      <c r="GCX46" s="636"/>
      <c r="GCY46" s="636"/>
      <c r="GCZ46" s="636"/>
      <c r="GDA46" s="636"/>
      <c r="GDB46" s="636"/>
      <c r="GDC46" s="636"/>
      <c r="GDD46" s="636"/>
      <c r="GDE46" s="636"/>
      <c r="GDF46" s="636"/>
      <c r="GDG46" s="636"/>
      <c r="GDH46" s="636"/>
      <c r="GDI46" s="636"/>
      <c r="GDJ46" s="636"/>
      <c r="GDK46" s="636"/>
      <c r="GDL46" s="636"/>
      <c r="GDM46" s="636"/>
      <c r="GDN46" s="636"/>
      <c r="GDO46" s="636"/>
      <c r="GDP46" s="636"/>
      <c r="GDQ46" s="636"/>
      <c r="GDR46" s="636"/>
      <c r="GDS46" s="636"/>
      <c r="GDT46" s="636"/>
      <c r="GDU46" s="636"/>
      <c r="GDV46" s="636"/>
      <c r="GDW46" s="636"/>
      <c r="GDX46" s="636"/>
      <c r="GDY46" s="636"/>
      <c r="GDZ46" s="636"/>
      <c r="GEA46" s="636"/>
      <c r="GEB46" s="636"/>
      <c r="GEC46" s="636"/>
      <c r="GED46" s="636"/>
      <c r="GEE46" s="636"/>
      <c r="GEF46" s="636"/>
      <c r="GEG46" s="636"/>
      <c r="GEH46" s="636"/>
      <c r="GEI46" s="636"/>
      <c r="GEJ46" s="636"/>
      <c r="GEK46" s="636"/>
      <c r="GEL46" s="636"/>
      <c r="GEM46" s="636"/>
      <c r="GEN46" s="636"/>
      <c r="GEO46" s="636"/>
      <c r="GEP46" s="636"/>
      <c r="GEQ46" s="636"/>
      <c r="GER46" s="636"/>
      <c r="GES46" s="636"/>
      <c r="GET46" s="636"/>
      <c r="GEU46" s="636"/>
      <c r="GEV46" s="636"/>
      <c r="GEW46" s="636"/>
      <c r="GEX46" s="636"/>
      <c r="GEY46" s="636"/>
      <c r="GEZ46" s="636"/>
      <c r="GFA46" s="636"/>
      <c r="GFB46" s="636"/>
      <c r="GFC46" s="636"/>
      <c r="GFD46" s="636"/>
      <c r="GFE46" s="636"/>
      <c r="GFF46" s="636"/>
      <c r="GFG46" s="636"/>
      <c r="GFH46" s="636"/>
      <c r="GFI46" s="636"/>
      <c r="GFJ46" s="636"/>
      <c r="GFK46" s="636"/>
      <c r="GFL46" s="636"/>
      <c r="GFM46" s="636"/>
      <c r="GFN46" s="636"/>
      <c r="GFO46" s="636"/>
      <c r="GFP46" s="636"/>
      <c r="GFQ46" s="636"/>
      <c r="GFR46" s="636"/>
      <c r="GFS46" s="636"/>
      <c r="GFT46" s="636"/>
      <c r="GFU46" s="636"/>
      <c r="GFV46" s="636"/>
      <c r="GFW46" s="636"/>
      <c r="GFX46" s="636"/>
      <c r="GFY46" s="636"/>
      <c r="GFZ46" s="636"/>
      <c r="GGA46" s="636"/>
      <c r="GGB46" s="636"/>
      <c r="GGC46" s="636"/>
      <c r="GGD46" s="636"/>
      <c r="GGE46" s="636"/>
      <c r="GGF46" s="636"/>
      <c r="GGG46" s="636"/>
      <c r="GGH46" s="636"/>
      <c r="GGI46" s="636"/>
      <c r="GGJ46" s="636"/>
      <c r="GGK46" s="636"/>
      <c r="GGL46" s="636"/>
      <c r="GGM46" s="636"/>
      <c r="GGN46" s="636"/>
      <c r="GGO46" s="636"/>
      <c r="GGP46" s="636"/>
      <c r="GGQ46" s="636"/>
      <c r="GGR46" s="636"/>
      <c r="GGS46" s="636"/>
      <c r="GGT46" s="636"/>
      <c r="GGU46" s="636"/>
      <c r="GGV46" s="636"/>
      <c r="GGW46" s="636"/>
      <c r="GGX46" s="636"/>
      <c r="GGY46" s="636"/>
      <c r="GGZ46" s="636"/>
      <c r="GHA46" s="636"/>
      <c r="GHB46" s="636"/>
      <c r="GHC46" s="636"/>
      <c r="GHD46" s="636"/>
      <c r="GHE46" s="636"/>
      <c r="GHF46" s="636"/>
      <c r="GHG46" s="636"/>
      <c r="GHH46" s="636"/>
      <c r="GHI46" s="636"/>
      <c r="GHJ46" s="636"/>
      <c r="GHK46" s="636"/>
      <c r="GHL46" s="636"/>
      <c r="GHM46" s="636"/>
      <c r="GHN46" s="636"/>
      <c r="GHO46" s="636"/>
      <c r="GHP46" s="636"/>
      <c r="GHQ46" s="636"/>
      <c r="GHR46" s="636"/>
      <c r="GHS46" s="636"/>
      <c r="GHT46" s="636"/>
      <c r="GHU46" s="636"/>
      <c r="GHV46" s="636"/>
      <c r="GHW46" s="636"/>
      <c r="GHX46" s="636"/>
      <c r="GHY46" s="636"/>
      <c r="GHZ46" s="636"/>
      <c r="GIA46" s="636"/>
      <c r="GIB46" s="636"/>
      <c r="GIC46" s="636"/>
      <c r="GID46" s="636"/>
      <c r="GIE46" s="636"/>
      <c r="GIF46" s="636"/>
      <c r="GIG46" s="636"/>
      <c r="GIH46" s="636"/>
      <c r="GII46" s="636"/>
      <c r="GIJ46" s="636"/>
      <c r="GIK46" s="636"/>
      <c r="GIL46" s="636"/>
      <c r="GIM46" s="636"/>
      <c r="GIN46" s="636"/>
      <c r="GIO46" s="636"/>
      <c r="GIP46" s="636"/>
      <c r="GIQ46" s="636"/>
      <c r="GIR46" s="636"/>
      <c r="GIS46" s="636"/>
      <c r="GIT46" s="636"/>
      <c r="GIU46" s="636"/>
      <c r="GIV46" s="636"/>
      <c r="GIW46" s="636"/>
      <c r="GIX46" s="636"/>
      <c r="GIY46" s="636"/>
      <c r="GIZ46" s="636"/>
      <c r="GJA46" s="636"/>
      <c r="GJB46" s="636"/>
      <c r="GJC46" s="636"/>
      <c r="GJD46" s="636"/>
      <c r="GJE46" s="636"/>
      <c r="GJF46" s="636"/>
      <c r="GJG46" s="636"/>
      <c r="GJH46" s="636"/>
      <c r="GJI46" s="636"/>
      <c r="GJJ46" s="636"/>
      <c r="GJK46" s="636"/>
      <c r="GJL46" s="636"/>
      <c r="GJM46" s="636"/>
      <c r="GJN46" s="636"/>
      <c r="GJO46" s="636"/>
      <c r="GJP46" s="636"/>
      <c r="GJQ46" s="636"/>
      <c r="GJR46" s="636"/>
      <c r="GJS46" s="636"/>
      <c r="GJT46" s="636"/>
      <c r="GJU46" s="636"/>
      <c r="GJV46" s="636"/>
      <c r="GJW46" s="636"/>
      <c r="GJX46" s="636"/>
      <c r="GJY46" s="636"/>
      <c r="GJZ46" s="636"/>
      <c r="GKA46" s="636"/>
      <c r="GKB46" s="636"/>
      <c r="GKC46" s="636"/>
      <c r="GKD46" s="636"/>
      <c r="GKE46" s="636"/>
      <c r="GKF46" s="636"/>
      <c r="GKG46" s="636"/>
      <c r="GKH46" s="636"/>
      <c r="GKI46" s="636"/>
      <c r="GKJ46" s="636"/>
      <c r="GKK46" s="636"/>
      <c r="GKL46" s="636"/>
      <c r="GKM46" s="636"/>
      <c r="GKN46" s="636"/>
      <c r="GKO46" s="636"/>
      <c r="GKP46" s="636"/>
      <c r="GKQ46" s="636"/>
      <c r="GKR46" s="636"/>
      <c r="GKS46" s="636"/>
      <c r="GKT46" s="636"/>
      <c r="GKU46" s="636"/>
      <c r="GKV46" s="636"/>
      <c r="GKW46" s="636"/>
      <c r="GKX46" s="636"/>
      <c r="GKY46" s="636"/>
      <c r="GKZ46" s="636"/>
      <c r="GLA46" s="636"/>
      <c r="GLB46" s="636"/>
      <c r="GLC46" s="636"/>
      <c r="GLD46" s="636"/>
      <c r="GLE46" s="636"/>
      <c r="GLF46" s="636"/>
      <c r="GLG46" s="636"/>
      <c r="GLH46" s="636"/>
      <c r="GLI46" s="636"/>
      <c r="GLJ46" s="636"/>
      <c r="GLK46" s="636"/>
      <c r="GLL46" s="636"/>
      <c r="GLM46" s="636"/>
      <c r="GLN46" s="636"/>
      <c r="GLO46" s="636"/>
      <c r="GLP46" s="636"/>
      <c r="GLQ46" s="636"/>
      <c r="GLR46" s="636"/>
      <c r="GLS46" s="636"/>
      <c r="GLT46" s="636"/>
      <c r="GLU46" s="636"/>
      <c r="GLV46" s="636"/>
      <c r="GLW46" s="636"/>
      <c r="GLX46" s="636"/>
      <c r="GLY46" s="636"/>
      <c r="GLZ46" s="636"/>
      <c r="GMA46" s="636"/>
      <c r="GMB46" s="636"/>
      <c r="GMC46" s="636"/>
      <c r="GMD46" s="636"/>
      <c r="GME46" s="636"/>
      <c r="GMF46" s="636"/>
      <c r="GMG46" s="636"/>
      <c r="GMH46" s="636"/>
      <c r="GMI46" s="636"/>
      <c r="GMJ46" s="636"/>
      <c r="GMK46" s="636"/>
      <c r="GML46" s="636"/>
      <c r="GMM46" s="636"/>
      <c r="GMN46" s="636"/>
      <c r="GMO46" s="636"/>
      <c r="GMP46" s="636"/>
      <c r="GMQ46" s="636"/>
      <c r="GMR46" s="636"/>
      <c r="GMS46" s="636"/>
      <c r="GMT46" s="636"/>
      <c r="GMU46" s="636"/>
      <c r="GMV46" s="636"/>
      <c r="GMW46" s="636"/>
      <c r="GMX46" s="636"/>
      <c r="GMY46" s="636"/>
      <c r="GMZ46" s="636"/>
      <c r="GNA46" s="636"/>
      <c r="GNB46" s="636"/>
      <c r="GNC46" s="636"/>
      <c r="GND46" s="636"/>
      <c r="GNE46" s="636"/>
      <c r="GNF46" s="636"/>
      <c r="GNG46" s="636"/>
      <c r="GNH46" s="636"/>
      <c r="GNI46" s="636"/>
      <c r="GNJ46" s="636"/>
      <c r="GNK46" s="636"/>
      <c r="GNL46" s="636"/>
      <c r="GNM46" s="636"/>
      <c r="GNN46" s="636"/>
      <c r="GNO46" s="636"/>
      <c r="GNP46" s="636"/>
      <c r="GNQ46" s="636"/>
      <c r="GNR46" s="636"/>
      <c r="GNS46" s="636"/>
      <c r="GNT46" s="636"/>
      <c r="GNU46" s="636"/>
      <c r="GNV46" s="636"/>
      <c r="GNW46" s="636"/>
      <c r="GNX46" s="636"/>
      <c r="GNY46" s="636"/>
      <c r="GNZ46" s="636"/>
      <c r="GOA46" s="636"/>
      <c r="GOB46" s="636"/>
      <c r="GOC46" s="636"/>
      <c r="GOD46" s="636"/>
      <c r="GOE46" s="636"/>
      <c r="GOF46" s="636"/>
      <c r="GOG46" s="636"/>
      <c r="GOH46" s="636"/>
      <c r="GOI46" s="636"/>
      <c r="GOJ46" s="636"/>
      <c r="GOK46" s="636"/>
      <c r="GOL46" s="636"/>
      <c r="GOM46" s="636"/>
      <c r="GON46" s="636"/>
      <c r="GOO46" s="636"/>
      <c r="GOP46" s="636"/>
      <c r="GOQ46" s="636"/>
      <c r="GOR46" s="636"/>
      <c r="GOS46" s="636"/>
      <c r="GOT46" s="636"/>
      <c r="GOU46" s="636"/>
      <c r="GOV46" s="636"/>
      <c r="GOW46" s="636"/>
      <c r="GOX46" s="636"/>
      <c r="GOY46" s="636"/>
      <c r="GOZ46" s="636"/>
      <c r="GPA46" s="636"/>
      <c r="GPB46" s="636"/>
      <c r="GPC46" s="636"/>
      <c r="GPD46" s="636"/>
      <c r="GPE46" s="636"/>
      <c r="GPF46" s="636"/>
      <c r="GPG46" s="636"/>
      <c r="GPH46" s="636"/>
      <c r="GPI46" s="636"/>
      <c r="GPJ46" s="636"/>
      <c r="GPK46" s="636"/>
      <c r="GPL46" s="636"/>
      <c r="GPM46" s="636"/>
      <c r="GPN46" s="636"/>
      <c r="GPO46" s="636"/>
      <c r="GPP46" s="636"/>
      <c r="GPQ46" s="636"/>
      <c r="GPR46" s="636"/>
      <c r="GPS46" s="636"/>
      <c r="GPT46" s="636"/>
      <c r="GPU46" s="636"/>
      <c r="GPV46" s="636"/>
      <c r="GPW46" s="636"/>
      <c r="GPX46" s="636"/>
      <c r="GPY46" s="636"/>
      <c r="GPZ46" s="636"/>
      <c r="GQA46" s="636"/>
      <c r="GQB46" s="636"/>
      <c r="GQC46" s="636"/>
      <c r="GQD46" s="636"/>
      <c r="GQE46" s="636"/>
      <c r="GQF46" s="636"/>
      <c r="GQG46" s="636"/>
      <c r="GQH46" s="636"/>
      <c r="GQI46" s="636"/>
      <c r="GQJ46" s="636"/>
      <c r="GQK46" s="636"/>
      <c r="GQL46" s="636"/>
      <c r="GQM46" s="636"/>
      <c r="GQN46" s="636"/>
      <c r="GQO46" s="636"/>
      <c r="GQP46" s="636"/>
      <c r="GQQ46" s="636"/>
      <c r="GQR46" s="636"/>
      <c r="GQS46" s="636"/>
      <c r="GQT46" s="636"/>
      <c r="GQU46" s="636"/>
      <c r="GQV46" s="636"/>
      <c r="GQW46" s="636"/>
      <c r="GQX46" s="636"/>
      <c r="GQY46" s="636"/>
      <c r="GQZ46" s="636"/>
      <c r="GRA46" s="636"/>
      <c r="GRB46" s="636"/>
      <c r="GRC46" s="636"/>
      <c r="GRD46" s="636"/>
      <c r="GRE46" s="636"/>
      <c r="GRF46" s="636"/>
      <c r="GRG46" s="636"/>
      <c r="GRH46" s="636"/>
      <c r="GRI46" s="636"/>
      <c r="GRJ46" s="636"/>
      <c r="GRK46" s="636"/>
      <c r="GRL46" s="636"/>
      <c r="GRM46" s="636"/>
      <c r="GRN46" s="636"/>
      <c r="GRO46" s="636"/>
      <c r="GRP46" s="636"/>
      <c r="GRQ46" s="636"/>
      <c r="GRR46" s="636"/>
      <c r="GRS46" s="636"/>
      <c r="GRT46" s="636"/>
      <c r="GRU46" s="636"/>
      <c r="GRV46" s="636"/>
      <c r="GRW46" s="636"/>
      <c r="GRX46" s="636"/>
      <c r="GRY46" s="636"/>
      <c r="GRZ46" s="636"/>
      <c r="GSA46" s="636"/>
      <c r="GSB46" s="636"/>
      <c r="GSC46" s="636"/>
      <c r="GSD46" s="636"/>
      <c r="GSE46" s="636"/>
      <c r="GSF46" s="636"/>
      <c r="GSG46" s="636"/>
      <c r="GSH46" s="636"/>
      <c r="GSI46" s="636"/>
      <c r="GSJ46" s="636"/>
      <c r="GSK46" s="636"/>
      <c r="GSL46" s="636"/>
      <c r="GSM46" s="636"/>
      <c r="GSN46" s="636"/>
      <c r="GSO46" s="636"/>
      <c r="GSP46" s="636"/>
      <c r="GSQ46" s="636"/>
      <c r="GSR46" s="636"/>
      <c r="GSS46" s="636"/>
      <c r="GST46" s="636"/>
      <c r="GSU46" s="636"/>
      <c r="GSV46" s="636"/>
      <c r="GSW46" s="636"/>
      <c r="GSX46" s="636"/>
      <c r="GSY46" s="636"/>
      <c r="GSZ46" s="636"/>
      <c r="GTA46" s="636"/>
      <c r="GTB46" s="636"/>
      <c r="GTC46" s="636"/>
      <c r="GTD46" s="636"/>
      <c r="GTE46" s="636"/>
      <c r="GTF46" s="636"/>
      <c r="GTG46" s="636"/>
      <c r="GTH46" s="636"/>
      <c r="GTI46" s="636"/>
      <c r="GTJ46" s="636"/>
      <c r="GTK46" s="636"/>
      <c r="GTL46" s="636"/>
      <c r="GTM46" s="636"/>
      <c r="GTN46" s="636"/>
      <c r="GTO46" s="636"/>
      <c r="GTP46" s="636"/>
      <c r="GTQ46" s="636"/>
      <c r="GTR46" s="636"/>
      <c r="GTS46" s="636"/>
      <c r="GTT46" s="636"/>
      <c r="GTU46" s="636"/>
      <c r="GTV46" s="636"/>
      <c r="GTW46" s="636"/>
      <c r="GTX46" s="636"/>
      <c r="GTY46" s="636"/>
      <c r="GTZ46" s="636"/>
      <c r="GUA46" s="636"/>
      <c r="GUB46" s="636"/>
      <c r="GUC46" s="636"/>
      <c r="GUD46" s="636"/>
      <c r="GUE46" s="636"/>
      <c r="GUF46" s="636"/>
      <c r="GUG46" s="636"/>
      <c r="GUH46" s="636"/>
      <c r="GUI46" s="636"/>
      <c r="GUJ46" s="636"/>
      <c r="GUK46" s="636"/>
      <c r="GUL46" s="636"/>
      <c r="GUM46" s="636"/>
      <c r="GUN46" s="636"/>
      <c r="GUO46" s="636"/>
      <c r="GUP46" s="636"/>
      <c r="GUQ46" s="636"/>
      <c r="GUR46" s="636"/>
      <c r="GUS46" s="636"/>
      <c r="GUT46" s="636"/>
      <c r="GUU46" s="636"/>
      <c r="GUV46" s="636"/>
      <c r="GUW46" s="636"/>
      <c r="GUX46" s="636"/>
      <c r="GUY46" s="636"/>
      <c r="GUZ46" s="636"/>
      <c r="GVA46" s="636"/>
      <c r="GVB46" s="636"/>
      <c r="GVC46" s="636"/>
      <c r="GVD46" s="636"/>
      <c r="GVE46" s="636"/>
      <c r="GVF46" s="636"/>
      <c r="GVG46" s="636"/>
      <c r="GVH46" s="636"/>
      <c r="GVI46" s="636"/>
      <c r="GVJ46" s="636"/>
      <c r="GVK46" s="636"/>
      <c r="GVL46" s="636"/>
      <c r="GVM46" s="636"/>
      <c r="GVN46" s="636"/>
      <c r="GVO46" s="636"/>
      <c r="GVP46" s="636"/>
      <c r="GVQ46" s="636"/>
      <c r="GVR46" s="636"/>
      <c r="GVS46" s="636"/>
      <c r="GVT46" s="636"/>
      <c r="GVU46" s="636"/>
      <c r="GVV46" s="636"/>
      <c r="GVW46" s="636"/>
      <c r="GVX46" s="636"/>
      <c r="GVY46" s="636"/>
      <c r="GVZ46" s="636"/>
      <c r="GWA46" s="636"/>
      <c r="GWB46" s="636"/>
      <c r="GWC46" s="636"/>
      <c r="GWD46" s="636"/>
      <c r="GWE46" s="636"/>
      <c r="GWF46" s="636"/>
      <c r="GWG46" s="636"/>
      <c r="GWH46" s="636"/>
      <c r="GWI46" s="636"/>
      <c r="GWJ46" s="636"/>
      <c r="GWK46" s="636"/>
      <c r="GWL46" s="636"/>
      <c r="GWM46" s="636"/>
      <c r="GWN46" s="636"/>
      <c r="GWO46" s="636"/>
      <c r="GWP46" s="636"/>
      <c r="GWQ46" s="636"/>
      <c r="GWR46" s="636"/>
      <c r="GWS46" s="636"/>
      <c r="GWT46" s="636"/>
      <c r="GWU46" s="636"/>
      <c r="GWV46" s="636"/>
      <c r="GWW46" s="636"/>
      <c r="GWX46" s="636"/>
      <c r="GWY46" s="636"/>
      <c r="GWZ46" s="636"/>
      <c r="GXA46" s="636"/>
      <c r="GXB46" s="636"/>
      <c r="GXC46" s="636"/>
      <c r="GXD46" s="636"/>
      <c r="GXE46" s="636"/>
      <c r="GXF46" s="636"/>
      <c r="GXG46" s="636"/>
      <c r="GXH46" s="636"/>
      <c r="GXI46" s="636"/>
      <c r="GXJ46" s="636"/>
      <c r="GXK46" s="636"/>
      <c r="GXL46" s="636"/>
      <c r="GXM46" s="636"/>
      <c r="GXN46" s="636"/>
      <c r="GXO46" s="636"/>
      <c r="GXP46" s="636"/>
      <c r="GXQ46" s="636"/>
      <c r="GXR46" s="636"/>
      <c r="GXS46" s="636"/>
      <c r="GXT46" s="636"/>
      <c r="GXU46" s="636"/>
      <c r="GXV46" s="636"/>
      <c r="GXW46" s="636"/>
      <c r="GXX46" s="636"/>
      <c r="GXY46" s="636"/>
      <c r="GXZ46" s="636"/>
      <c r="GYA46" s="636"/>
      <c r="GYB46" s="636"/>
      <c r="GYC46" s="636"/>
      <c r="GYD46" s="636"/>
      <c r="GYE46" s="636"/>
      <c r="GYF46" s="636"/>
      <c r="GYG46" s="636"/>
      <c r="GYH46" s="636"/>
      <c r="GYI46" s="636"/>
      <c r="GYJ46" s="636"/>
      <c r="GYK46" s="636"/>
      <c r="GYL46" s="636"/>
      <c r="GYM46" s="636"/>
      <c r="GYN46" s="636"/>
      <c r="GYO46" s="636"/>
      <c r="GYP46" s="636"/>
      <c r="GYQ46" s="636"/>
      <c r="GYR46" s="636"/>
      <c r="GYS46" s="636"/>
      <c r="GYT46" s="636"/>
      <c r="GYU46" s="636"/>
      <c r="GYV46" s="636"/>
      <c r="GYW46" s="636"/>
      <c r="GYX46" s="636"/>
      <c r="GYY46" s="636"/>
      <c r="GYZ46" s="636"/>
      <c r="GZA46" s="636"/>
      <c r="GZB46" s="636"/>
      <c r="GZC46" s="636"/>
      <c r="GZD46" s="636"/>
      <c r="GZE46" s="636"/>
      <c r="GZF46" s="636"/>
      <c r="GZG46" s="636"/>
      <c r="GZH46" s="636"/>
      <c r="GZI46" s="636"/>
      <c r="GZJ46" s="636"/>
      <c r="GZK46" s="636"/>
      <c r="GZL46" s="636"/>
      <c r="GZM46" s="636"/>
      <c r="GZN46" s="636"/>
      <c r="GZO46" s="636"/>
      <c r="GZP46" s="636"/>
      <c r="GZQ46" s="636"/>
      <c r="GZR46" s="636"/>
      <c r="GZS46" s="636"/>
      <c r="GZT46" s="636"/>
      <c r="GZU46" s="636"/>
      <c r="GZV46" s="636"/>
      <c r="GZW46" s="636"/>
      <c r="GZX46" s="636"/>
      <c r="GZY46" s="636"/>
      <c r="GZZ46" s="636"/>
      <c r="HAA46" s="636"/>
      <c r="HAB46" s="636"/>
      <c r="HAC46" s="636"/>
      <c r="HAD46" s="636"/>
      <c r="HAE46" s="636"/>
      <c r="HAF46" s="636"/>
      <c r="HAG46" s="636"/>
      <c r="HAH46" s="636"/>
      <c r="HAI46" s="636"/>
      <c r="HAJ46" s="636"/>
      <c r="HAK46" s="636"/>
      <c r="HAL46" s="636"/>
      <c r="HAM46" s="636"/>
      <c r="HAN46" s="636"/>
      <c r="HAO46" s="636"/>
      <c r="HAP46" s="636"/>
      <c r="HAQ46" s="636"/>
      <c r="HAR46" s="636"/>
      <c r="HAS46" s="636"/>
      <c r="HAT46" s="636"/>
      <c r="HAU46" s="636"/>
      <c r="HAV46" s="636"/>
      <c r="HAW46" s="636"/>
      <c r="HAX46" s="636"/>
      <c r="HAY46" s="636"/>
      <c r="HAZ46" s="636"/>
      <c r="HBA46" s="636"/>
      <c r="HBB46" s="636"/>
      <c r="HBC46" s="636"/>
      <c r="HBD46" s="636"/>
      <c r="HBE46" s="636"/>
      <c r="HBF46" s="636"/>
      <c r="HBG46" s="636"/>
      <c r="HBH46" s="636"/>
      <c r="HBI46" s="636"/>
      <c r="HBJ46" s="636"/>
      <c r="HBK46" s="636"/>
      <c r="HBL46" s="636"/>
      <c r="HBM46" s="636"/>
      <c r="HBN46" s="636"/>
      <c r="HBO46" s="636"/>
      <c r="HBP46" s="636"/>
      <c r="HBQ46" s="636"/>
      <c r="HBR46" s="636"/>
      <c r="HBS46" s="636"/>
      <c r="HBT46" s="636"/>
      <c r="HBU46" s="636"/>
      <c r="HBV46" s="636"/>
      <c r="HBW46" s="636"/>
      <c r="HBX46" s="636"/>
      <c r="HBY46" s="636"/>
      <c r="HBZ46" s="636"/>
      <c r="HCA46" s="636"/>
      <c r="HCB46" s="636"/>
      <c r="HCC46" s="636"/>
      <c r="HCD46" s="636"/>
      <c r="HCE46" s="636"/>
      <c r="HCF46" s="636"/>
      <c r="HCG46" s="636"/>
      <c r="HCH46" s="636"/>
      <c r="HCI46" s="636"/>
      <c r="HCJ46" s="636"/>
      <c r="HCK46" s="636"/>
      <c r="HCL46" s="636"/>
      <c r="HCM46" s="636"/>
      <c r="HCN46" s="636"/>
      <c r="HCO46" s="636"/>
      <c r="HCP46" s="636"/>
      <c r="HCQ46" s="636"/>
      <c r="HCR46" s="636"/>
      <c r="HCS46" s="636"/>
      <c r="HCT46" s="636"/>
      <c r="HCU46" s="636"/>
      <c r="HCV46" s="636"/>
      <c r="HCW46" s="636"/>
      <c r="HCX46" s="636"/>
      <c r="HCY46" s="636"/>
      <c r="HCZ46" s="636"/>
      <c r="HDA46" s="636"/>
      <c r="HDB46" s="636"/>
      <c r="HDC46" s="636"/>
      <c r="HDD46" s="636"/>
      <c r="HDE46" s="636"/>
      <c r="HDF46" s="636"/>
      <c r="HDG46" s="636"/>
      <c r="HDH46" s="636"/>
      <c r="HDI46" s="636"/>
      <c r="HDJ46" s="636"/>
      <c r="HDK46" s="636"/>
      <c r="HDL46" s="636"/>
      <c r="HDM46" s="636"/>
      <c r="HDN46" s="636"/>
      <c r="HDO46" s="636"/>
      <c r="HDP46" s="636"/>
      <c r="HDQ46" s="636"/>
      <c r="HDR46" s="636"/>
      <c r="HDS46" s="636"/>
      <c r="HDT46" s="636"/>
      <c r="HDU46" s="636"/>
      <c r="HDV46" s="636"/>
      <c r="HDW46" s="636"/>
      <c r="HDX46" s="636"/>
      <c r="HDY46" s="636"/>
      <c r="HDZ46" s="636"/>
      <c r="HEA46" s="636"/>
      <c r="HEB46" s="636"/>
      <c r="HEC46" s="636"/>
      <c r="HED46" s="636"/>
      <c r="HEE46" s="636"/>
      <c r="HEF46" s="636"/>
      <c r="HEG46" s="636"/>
      <c r="HEH46" s="636"/>
      <c r="HEI46" s="636"/>
      <c r="HEJ46" s="636"/>
      <c r="HEK46" s="636"/>
      <c r="HEL46" s="636"/>
      <c r="HEM46" s="636"/>
      <c r="HEN46" s="636"/>
      <c r="HEO46" s="636"/>
      <c r="HEP46" s="636"/>
      <c r="HEQ46" s="636"/>
      <c r="HER46" s="636"/>
      <c r="HES46" s="636"/>
      <c r="HET46" s="636"/>
      <c r="HEU46" s="636"/>
      <c r="HEV46" s="636"/>
      <c r="HEW46" s="636"/>
      <c r="HEX46" s="636"/>
      <c r="HEY46" s="636"/>
      <c r="HEZ46" s="636"/>
      <c r="HFA46" s="636"/>
      <c r="HFB46" s="636"/>
      <c r="HFC46" s="636"/>
      <c r="HFD46" s="636"/>
      <c r="HFE46" s="636"/>
      <c r="HFF46" s="636"/>
      <c r="HFG46" s="636"/>
      <c r="HFH46" s="636"/>
      <c r="HFI46" s="636"/>
      <c r="HFJ46" s="636"/>
      <c r="HFK46" s="636"/>
      <c r="HFL46" s="636"/>
      <c r="HFM46" s="636"/>
      <c r="HFN46" s="636"/>
      <c r="HFO46" s="636"/>
      <c r="HFP46" s="636"/>
      <c r="HFQ46" s="636"/>
      <c r="HFR46" s="636"/>
      <c r="HFS46" s="636"/>
      <c r="HFT46" s="636"/>
      <c r="HFU46" s="636"/>
      <c r="HFV46" s="636"/>
      <c r="HFW46" s="636"/>
      <c r="HFX46" s="636"/>
      <c r="HFY46" s="636"/>
      <c r="HFZ46" s="636"/>
      <c r="HGA46" s="636"/>
      <c r="HGB46" s="636"/>
      <c r="HGC46" s="636"/>
      <c r="HGD46" s="636"/>
      <c r="HGE46" s="636"/>
      <c r="HGF46" s="636"/>
      <c r="HGG46" s="636"/>
      <c r="HGH46" s="636"/>
      <c r="HGI46" s="636"/>
      <c r="HGJ46" s="636"/>
      <c r="HGK46" s="636"/>
      <c r="HGL46" s="636"/>
      <c r="HGM46" s="636"/>
      <c r="HGN46" s="636"/>
      <c r="HGO46" s="636"/>
      <c r="HGP46" s="636"/>
      <c r="HGQ46" s="636"/>
      <c r="HGR46" s="636"/>
      <c r="HGS46" s="636"/>
      <c r="HGT46" s="636"/>
      <c r="HGU46" s="636"/>
      <c r="HGV46" s="636"/>
      <c r="HGW46" s="636"/>
      <c r="HGX46" s="636"/>
      <c r="HGY46" s="636"/>
      <c r="HGZ46" s="636"/>
      <c r="HHA46" s="636"/>
      <c r="HHB46" s="636"/>
      <c r="HHC46" s="636"/>
      <c r="HHD46" s="636"/>
      <c r="HHE46" s="636"/>
      <c r="HHF46" s="636"/>
      <c r="HHG46" s="636"/>
      <c r="HHH46" s="636"/>
      <c r="HHI46" s="636"/>
      <c r="HHJ46" s="636"/>
      <c r="HHK46" s="636"/>
      <c r="HHL46" s="636"/>
      <c r="HHM46" s="636"/>
      <c r="HHN46" s="636"/>
      <c r="HHO46" s="636"/>
      <c r="HHP46" s="636"/>
      <c r="HHQ46" s="636"/>
      <c r="HHR46" s="636"/>
      <c r="HHS46" s="636"/>
      <c r="HHT46" s="636"/>
      <c r="HHU46" s="636"/>
      <c r="HHV46" s="636"/>
      <c r="HHW46" s="636"/>
      <c r="HHX46" s="636"/>
      <c r="HHY46" s="636"/>
      <c r="HHZ46" s="636"/>
      <c r="HIA46" s="636"/>
      <c r="HIB46" s="636"/>
      <c r="HIC46" s="636"/>
      <c r="HID46" s="636"/>
      <c r="HIE46" s="636"/>
      <c r="HIF46" s="636"/>
      <c r="HIG46" s="636"/>
      <c r="HIH46" s="636"/>
      <c r="HII46" s="636"/>
      <c r="HIJ46" s="636"/>
      <c r="HIK46" s="636"/>
      <c r="HIL46" s="636"/>
      <c r="HIM46" s="636"/>
      <c r="HIN46" s="636"/>
      <c r="HIO46" s="636"/>
      <c r="HIP46" s="636"/>
      <c r="HIQ46" s="636"/>
      <c r="HIR46" s="636"/>
      <c r="HIS46" s="636"/>
      <c r="HIT46" s="636"/>
      <c r="HIU46" s="636"/>
      <c r="HIV46" s="636"/>
      <c r="HIW46" s="636"/>
      <c r="HIX46" s="636"/>
      <c r="HIY46" s="636"/>
      <c r="HIZ46" s="636"/>
      <c r="HJA46" s="636"/>
      <c r="HJB46" s="636"/>
      <c r="HJC46" s="636"/>
      <c r="HJD46" s="636"/>
      <c r="HJE46" s="636"/>
      <c r="HJF46" s="636"/>
      <c r="HJG46" s="636"/>
      <c r="HJH46" s="636"/>
      <c r="HJI46" s="636"/>
      <c r="HJJ46" s="636"/>
      <c r="HJK46" s="636"/>
      <c r="HJL46" s="636"/>
      <c r="HJM46" s="636"/>
      <c r="HJN46" s="636"/>
      <c r="HJO46" s="636"/>
      <c r="HJP46" s="636"/>
      <c r="HJQ46" s="636"/>
      <c r="HJR46" s="636"/>
      <c r="HJS46" s="636"/>
      <c r="HJT46" s="636"/>
      <c r="HJU46" s="636"/>
      <c r="HJV46" s="636"/>
      <c r="HJW46" s="636"/>
      <c r="HJX46" s="636"/>
      <c r="HJY46" s="636"/>
      <c r="HJZ46" s="636"/>
      <c r="HKA46" s="636"/>
      <c r="HKB46" s="636"/>
      <c r="HKC46" s="636"/>
      <c r="HKD46" s="636"/>
      <c r="HKE46" s="636"/>
      <c r="HKF46" s="636"/>
      <c r="HKG46" s="636"/>
      <c r="HKH46" s="636"/>
      <c r="HKI46" s="636"/>
      <c r="HKJ46" s="636"/>
      <c r="HKK46" s="636"/>
      <c r="HKL46" s="636"/>
      <c r="HKM46" s="636"/>
      <c r="HKN46" s="636"/>
      <c r="HKO46" s="636"/>
      <c r="HKP46" s="636"/>
      <c r="HKQ46" s="636"/>
      <c r="HKR46" s="636"/>
      <c r="HKS46" s="636"/>
      <c r="HKT46" s="636"/>
      <c r="HKU46" s="636"/>
      <c r="HKV46" s="636"/>
      <c r="HKW46" s="636"/>
      <c r="HKX46" s="636"/>
      <c r="HKY46" s="636"/>
      <c r="HKZ46" s="636"/>
      <c r="HLA46" s="636"/>
      <c r="HLB46" s="636"/>
      <c r="HLC46" s="636"/>
      <c r="HLD46" s="636"/>
      <c r="HLE46" s="636"/>
      <c r="HLF46" s="636"/>
      <c r="HLG46" s="636"/>
      <c r="HLH46" s="636"/>
      <c r="HLI46" s="636"/>
      <c r="HLJ46" s="636"/>
      <c r="HLK46" s="636"/>
      <c r="HLL46" s="636"/>
      <c r="HLM46" s="636"/>
      <c r="HLN46" s="636"/>
      <c r="HLO46" s="636"/>
      <c r="HLP46" s="636"/>
      <c r="HLQ46" s="636"/>
      <c r="HLR46" s="636"/>
      <c r="HLS46" s="636"/>
      <c r="HLT46" s="636"/>
      <c r="HLU46" s="636"/>
      <c r="HLV46" s="636"/>
      <c r="HLW46" s="636"/>
      <c r="HLX46" s="636"/>
      <c r="HLY46" s="636"/>
      <c r="HLZ46" s="636"/>
      <c r="HMA46" s="636"/>
      <c r="HMB46" s="636"/>
      <c r="HMC46" s="636"/>
      <c r="HMD46" s="636"/>
      <c r="HME46" s="636"/>
      <c r="HMF46" s="636"/>
      <c r="HMG46" s="636"/>
      <c r="HMH46" s="636"/>
      <c r="HMI46" s="636"/>
      <c r="HMJ46" s="636"/>
      <c r="HMK46" s="636"/>
      <c r="HML46" s="636"/>
      <c r="HMM46" s="636"/>
      <c r="HMN46" s="636"/>
      <c r="HMO46" s="636"/>
      <c r="HMP46" s="636"/>
      <c r="HMQ46" s="636"/>
      <c r="HMR46" s="636"/>
      <c r="HMS46" s="636"/>
      <c r="HMT46" s="636"/>
      <c r="HMU46" s="636"/>
      <c r="HMV46" s="636"/>
      <c r="HMW46" s="636"/>
      <c r="HMX46" s="636"/>
      <c r="HMY46" s="636"/>
      <c r="HMZ46" s="636"/>
      <c r="HNA46" s="636"/>
      <c r="HNB46" s="636"/>
      <c r="HNC46" s="636"/>
      <c r="HND46" s="636"/>
      <c r="HNE46" s="636"/>
      <c r="HNF46" s="636"/>
      <c r="HNG46" s="636"/>
      <c r="HNH46" s="636"/>
      <c r="HNI46" s="636"/>
      <c r="HNJ46" s="636"/>
      <c r="HNK46" s="636"/>
      <c r="HNL46" s="636"/>
      <c r="HNM46" s="636"/>
      <c r="HNN46" s="636"/>
      <c r="HNO46" s="636"/>
      <c r="HNP46" s="636"/>
      <c r="HNQ46" s="636"/>
      <c r="HNR46" s="636"/>
      <c r="HNS46" s="636"/>
      <c r="HNT46" s="636"/>
      <c r="HNU46" s="636"/>
      <c r="HNV46" s="636"/>
      <c r="HNW46" s="636"/>
      <c r="HNX46" s="636"/>
      <c r="HNY46" s="636"/>
      <c r="HNZ46" s="636"/>
      <c r="HOA46" s="636"/>
      <c r="HOB46" s="636"/>
      <c r="HOC46" s="636"/>
      <c r="HOD46" s="636"/>
      <c r="HOE46" s="636"/>
      <c r="HOF46" s="636"/>
      <c r="HOG46" s="636"/>
      <c r="HOH46" s="636"/>
      <c r="HOI46" s="636"/>
      <c r="HOJ46" s="636"/>
      <c r="HOK46" s="636"/>
      <c r="HOL46" s="636"/>
      <c r="HOM46" s="636"/>
      <c r="HON46" s="636"/>
      <c r="HOO46" s="636"/>
      <c r="HOP46" s="636"/>
      <c r="HOQ46" s="636"/>
      <c r="HOR46" s="636"/>
      <c r="HOS46" s="636"/>
      <c r="HOT46" s="636"/>
      <c r="HOU46" s="636"/>
      <c r="HOV46" s="636"/>
      <c r="HOW46" s="636"/>
      <c r="HOX46" s="636"/>
      <c r="HOY46" s="636"/>
      <c r="HOZ46" s="636"/>
      <c r="HPA46" s="636"/>
      <c r="HPB46" s="636"/>
      <c r="HPC46" s="636"/>
      <c r="HPD46" s="636"/>
      <c r="HPE46" s="636"/>
      <c r="HPF46" s="636"/>
      <c r="HPG46" s="636"/>
      <c r="HPH46" s="636"/>
      <c r="HPI46" s="636"/>
      <c r="HPJ46" s="636"/>
      <c r="HPK46" s="636"/>
      <c r="HPL46" s="636"/>
      <c r="HPM46" s="636"/>
      <c r="HPN46" s="636"/>
      <c r="HPO46" s="636"/>
      <c r="HPP46" s="636"/>
      <c r="HPQ46" s="636"/>
      <c r="HPR46" s="636"/>
      <c r="HPS46" s="636"/>
      <c r="HPT46" s="636"/>
      <c r="HPU46" s="636"/>
      <c r="HPV46" s="636"/>
      <c r="HPW46" s="636"/>
      <c r="HPX46" s="636"/>
      <c r="HPY46" s="636"/>
      <c r="HPZ46" s="636"/>
      <c r="HQA46" s="636"/>
      <c r="HQB46" s="636"/>
      <c r="HQC46" s="636"/>
      <c r="HQD46" s="636"/>
      <c r="HQE46" s="636"/>
      <c r="HQF46" s="636"/>
      <c r="HQG46" s="636"/>
      <c r="HQH46" s="636"/>
      <c r="HQI46" s="636"/>
      <c r="HQJ46" s="636"/>
      <c r="HQK46" s="636"/>
      <c r="HQL46" s="636"/>
      <c r="HQM46" s="636"/>
      <c r="HQN46" s="636"/>
      <c r="HQO46" s="636"/>
      <c r="HQP46" s="636"/>
      <c r="HQQ46" s="636"/>
      <c r="HQR46" s="636"/>
      <c r="HQS46" s="636"/>
      <c r="HQT46" s="636"/>
      <c r="HQU46" s="636"/>
      <c r="HQV46" s="636"/>
      <c r="HQW46" s="636"/>
      <c r="HQX46" s="636"/>
      <c r="HQY46" s="636"/>
      <c r="HQZ46" s="636"/>
      <c r="HRA46" s="636"/>
      <c r="HRB46" s="636"/>
      <c r="HRC46" s="636"/>
      <c r="HRD46" s="636"/>
      <c r="HRE46" s="636"/>
      <c r="HRF46" s="636"/>
      <c r="HRG46" s="636"/>
      <c r="HRH46" s="636"/>
      <c r="HRI46" s="636"/>
      <c r="HRJ46" s="636"/>
      <c r="HRK46" s="636"/>
      <c r="HRL46" s="636"/>
      <c r="HRM46" s="636"/>
      <c r="HRN46" s="636"/>
      <c r="HRO46" s="636"/>
      <c r="HRP46" s="636"/>
      <c r="HRQ46" s="636"/>
      <c r="HRR46" s="636"/>
      <c r="HRS46" s="636"/>
      <c r="HRT46" s="636"/>
      <c r="HRU46" s="636"/>
      <c r="HRV46" s="636"/>
      <c r="HRW46" s="636"/>
      <c r="HRX46" s="636"/>
      <c r="HRY46" s="636"/>
      <c r="HRZ46" s="636"/>
      <c r="HSA46" s="636"/>
      <c r="HSB46" s="636"/>
      <c r="HSC46" s="636"/>
      <c r="HSD46" s="636"/>
      <c r="HSE46" s="636"/>
      <c r="HSF46" s="636"/>
      <c r="HSG46" s="636"/>
      <c r="HSH46" s="636"/>
      <c r="HSI46" s="636"/>
      <c r="HSJ46" s="636"/>
      <c r="HSK46" s="636"/>
      <c r="HSL46" s="636"/>
      <c r="HSM46" s="636"/>
      <c r="HSN46" s="636"/>
      <c r="HSO46" s="636"/>
      <c r="HSP46" s="636"/>
      <c r="HSQ46" s="636"/>
      <c r="HSR46" s="636"/>
      <c r="HSS46" s="636"/>
      <c r="HST46" s="636"/>
      <c r="HSU46" s="636"/>
      <c r="HSV46" s="636"/>
      <c r="HSW46" s="636"/>
      <c r="HSX46" s="636"/>
      <c r="HSY46" s="636"/>
      <c r="HSZ46" s="636"/>
      <c r="HTA46" s="636"/>
      <c r="HTB46" s="636"/>
      <c r="HTC46" s="636"/>
      <c r="HTD46" s="636"/>
      <c r="HTE46" s="636"/>
      <c r="HTF46" s="636"/>
      <c r="HTG46" s="636"/>
      <c r="HTH46" s="636"/>
      <c r="HTI46" s="636"/>
      <c r="HTJ46" s="636"/>
      <c r="HTK46" s="636"/>
      <c r="HTL46" s="636"/>
      <c r="HTM46" s="636"/>
      <c r="HTN46" s="636"/>
      <c r="HTO46" s="636"/>
      <c r="HTP46" s="636"/>
      <c r="HTQ46" s="636"/>
      <c r="HTR46" s="636"/>
      <c r="HTS46" s="636"/>
      <c r="HTT46" s="636"/>
      <c r="HTU46" s="636"/>
      <c r="HTV46" s="636"/>
      <c r="HTW46" s="636"/>
      <c r="HTX46" s="636"/>
      <c r="HTY46" s="636"/>
      <c r="HTZ46" s="636"/>
      <c r="HUA46" s="636"/>
      <c r="HUB46" s="636"/>
      <c r="HUC46" s="636"/>
      <c r="HUD46" s="636"/>
      <c r="HUE46" s="636"/>
      <c r="HUF46" s="636"/>
      <c r="HUG46" s="636"/>
      <c r="HUH46" s="636"/>
      <c r="HUI46" s="636"/>
      <c r="HUJ46" s="636"/>
      <c r="HUK46" s="636"/>
      <c r="HUL46" s="636"/>
      <c r="HUM46" s="636"/>
      <c r="HUN46" s="636"/>
      <c r="HUO46" s="636"/>
      <c r="HUP46" s="636"/>
      <c r="HUQ46" s="636"/>
      <c r="HUR46" s="636"/>
      <c r="HUS46" s="636"/>
      <c r="HUT46" s="636"/>
      <c r="HUU46" s="636"/>
      <c r="HUV46" s="636"/>
      <c r="HUW46" s="636"/>
      <c r="HUX46" s="636"/>
      <c r="HUY46" s="636"/>
      <c r="HUZ46" s="636"/>
      <c r="HVA46" s="636"/>
      <c r="HVB46" s="636"/>
      <c r="HVC46" s="636"/>
      <c r="HVD46" s="636"/>
      <c r="HVE46" s="636"/>
      <c r="HVF46" s="636"/>
      <c r="HVG46" s="636"/>
      <c r="HVH46" s="636"/>
      <c r="HVI46" s="636"/>
      <c r="HVJ46" s="636"/>
      <c r="HVK46" s="636"/>
      <c r="HVL46" s="636"/>
      <c r="HVM46" s="636"/>
      <c r="HVN46" s="636"/>
      <c r="HVO46" s="636"/>
      <c r="HVP46" s="636"/>
      <c r="HVQ46" s="636"/>
      <c r="HVR46" s="636"/>
      <c r="HVS46" s="636"/>
      <c r="HVT46" s="636"/>
      <c r="HVU46" s="636"/>
      <c r="HVV46" s="636"/>
      <c r="HVW46" s="636"/>
      <c r="HVX46" s="636"/>
      <c r="HVY46" s="636"/>
      <c r="HVZ46" s="636"/>
      <c r="HWA46" s="636"/>
      <c r="HWB46" s="636"/>
      <c r="HWC46" s="636"/>
      <c r="HWD46" s="636"/>
      <c r="HWE46" s="636"/>
      <c r="HWF46" s="636"/>
      <c r="HWG46" s="636"/>
      <c r="HWH46" s="636"/>
      <c r="HWI46" s="636"/>
      <c r="HWJ46" s="636"/>
      <c r="HWK46" s="636"/>
      <c r="HWL46" s="636"/>
      <c r="HWM46" s="636"/>
      <c r="HWN46" s="636"/>
      <c r="HWO46" s="636"/>
      <c r="HWP46" s="636"/>
      <c r="HWQ46" s="636"/>
      <c r="HWR46" s="636"/>
      <c r="HWS46" s="636"/>
      <c r="HWT46" s="636"/>
      <c r="HWU46" s="636"/>
      <c r="HWV46" s="636"/>
      <c r="HWW46" s="636"/>
      <c r="HWX46" s="636"/>
      <c r="HWY46" s="636"/>
      <c r="HWZ46" s="636"/>
      <c r="HXA46" s="636"/>
      <c r="HXB46" s="636"/>
      <c r="HXC46" s="636"/>
      <c r="HXD46" s="636"/>
      <c r="HXE46" s="636"/>
      <c r="HXF46" s="636"/>
      <c r="HXG46" s="636"/>
      <c r="HXH46" s="636"/>
      <c r="HXI46" s="636"/>
      <c r="HXJ46" s="636"/>
      <c r="HXK46" s="636"/>
      <c r="HXL46" s="636"/>
      <c r="HXM46" s="636"/>
      <c r="HXN46" s="636"/>
      <c r="HXO46" s="636"/>
      <c r="HXP46" s="636"/>
      <c r="HXQ46" s="636"/>
      <c r="HXR46" s="636"/>
      <c r="HXS46" s="636"/>
      <c r="HXT46" s="636"/>
      <c r="HXU46" s="636"/>
      <c r="HXV46" s="636"/>
      <c r="HXW46" s="636"/>
      <c r="HXX46" s="636"/>
      <c r="HXY46" s="636"/>
      <c r="HXZ46" s="636"/>
      <c r="HYA46" s="636"/>
      <c r="HYB46" s="636"/>
      <c r="HYC46" s="636"/>
      <c r="HYD46" s="636"/>
      <c r="HYE46" s="636"/>
      <c r="HYF46" s="636"/>
      <c r="HYG46" s="636"/>
      <c r="HYH46" s="636"/>
      <c r="HYI46" s="636"/>
      <c r="HYJ46" s="636"/>
      <c r="HYK46" s="636"/>
      <c r="HYL46" s="636"/>
      <c r="HYM46" s="636"/>
      <c r="HYN46" s="636"/>
      <c r="HYO46" s="636"/>
      <c r="HYP46" s="636"/>
      <c r="HYQ46" s="636"/>
      <c r="HYR46" s="636"/>
      <c r="HYS46" s="636"/>
      <c r="HYT46" s="636"/>
      <c r="HYU46" s="636"/>
      <c r="HYV46" s="636"/>
      <c r="HYW46" s="636"/>
      <c r="HYX46" s="636"/>
      <c r="HYY46" s="636"/>
      <c r="HYZ46" s="636"/>
      <c r="HZA46" s="636"/>
      <c r="HZB46" s="636"/>
      <c r="HZC46" s="636"/>
      <c r="HZD46" s="636"/>
      <c r="HZE46" s="636"/>
      <c r="HZF46" s="636"/>
      <c r="HZG46" s="636"/>
      <c r="HZH46" s="636"/>
      <c r="HZI46" s="636"/>
      <c r="HZJ46" s="636"/>
      <c r="HZK46" s="636"/>
      <c r="HZL46" s="636"/>
      <c r="HZM46" s="636"/>
      <c r="HZN46" s="636"/>
      <c r="HZO46" s="636"/>
      <c r="HZP46" s="636"/>
      <c r="HZQ46" s="636"/>
      <c r="HZR46" s="636"/>
      <c r="HZS46" s="636"/>
      <c r="HZT46" s="636"/>
      <c r="HZU46" s="636"/>
      <c r="HZV46" s="636"/>
      <c r="HZW46" s="636"/>
      <c r="HZX46" s="636"/>
      <c r="HZY46" s="636"/>
      <c r="HZZ46" s="636"/>
      <c r="IAA46" s="636"/>
      <c r="IAB46" s="636"/>
      <c r="IAC46" s="636"/>
      <c r="IAD46" s="636"/>
      <c r="IAE46" s="636"/>
      <c r="IAF46" s="636"/>
      <c r="IAG46" s="636"/>
      <c r="IAH46" s="636"/>
      <c r="IAI46" s="636"/>
      <c r="IAJ46" s="636"/>
      <c r="IAK46" s="636"/>
      <c r="IAL46" s="636"/>
      <c r="IAM46" s="636"/>
      <c r="IAN46" s="636"/>
      <c r="IAO46" s="636"/>
      <c r="IAP46" s="636"/>
      <c r="IAQ46" s="636"/>
      <c r="IAR46" s="636"/>
      <c r="IAS46" s="636"/>
      <c r="IAT46" s="636"/>
      <c r="IAU46" s="636"/>
      <c r="IAV46" s="636"/>
      <c r="IAW46" s="636"/>
      <c r="IAX46" s="636"/>
      <c r="IAY46" s="636"/>
      <c r="IAZ46" s="636"/>
      <c r="IBA46" s="636"/>
      <c r="IBB46" s="636"/>
      <c r="IBC46" s="636"/>
      <c r="IBD46" s="636"/>
      <c r="IBE46" s="636"/>
      <c r="IBF46" s="636"/>
      <c r="IBG46" s="636"/>
      <c r="IBH46" s="636"/>
      <c r="IBI46" s="636"/>
      <c r="IBJ46" s="636"/>
      <c r="IBK46" s="636"/>
      <c r="IBL46" s="636"/>
      <c r="IBM46" s="636"/>
      <c r="IBN46" s="636"/>
      <c r="IBO46" s="636"/>
      <c r="IBP46" s="636"/>
      <c r="IBQ46" s="636"/>
      <c r="IBR46" s="636"/>
      <c r="IBS46" s="636"/>
      <c r="IBT46" s="636"/>
      <c r="IBU46" s="636"/>
      <c r="IBV46" s="636"/>
      <c r="IBW46" s="636"/>
      <c r="IBX46" s="636"/>
      <c r="IBY46" s="636"/>
      <c r="IBZ46" s="636"/>
      <c r="ICA46" s="636"/>
      <c r="ICB46" s="636"/>
      <c r="ICC46" s="636"/>
      <c r="ICD46" s="636"/>
      <c r="ICE46" s="636"/>
      <c r="ICF46" s="636"/>
      <c r="ICG46" s="636"/>
      <c r="ICH46" s="636"/>
      <c r="ICI46" s="636"/>
      <c r="ICJ46" s="636"/>
      <c r="ICK46" s="636"/>
      <c r="ICL46" s="636"/>
      <c r="ICM46" s="636"/>
      <c r="ICN46" s="636"/>
      <c r="ICO46" s="636"/>
      <c r="ICP46" s="636"/>
      <c r="ICQ46" s="636"/>
      <c r="ICR46" s="636"/>
      <c r="ICS46" s="636"/>
      <c r="ICT46" s="636"/>
      <c r="ICU46" s="636"/>
      <c r="ICV46" s="636"/>
      <c r="ICW46" s="636"/>
      <c r="ICX46" s="636"/>
      <c r="ICY46" s="636"/>
      <c r="ICZ46" s="636"/>
      <c r="IDA46" s="636"/>
      <c r="IDB46" s="636"/>
      <c r="IDC46" s="636"/>
      <c r="IDD46" s="636"/>
      <c r="IDE46" s="636"/>
      <c r="IDF46" s="636"/>
      <c r="IDG46" s="636"/>
      <c r="IDH46" s="636"/>
      <c r="IDI46" s="636"/>
      <c r="IDJ46" s="636"/>
      <c r="IDK46" s="636"/>
      <c r="IDL46" s="636"/>
      <c r="IDM46" s="636"/>
      <c r="IDN46" s="636"/>
      <c r="IDO46" s="636"/>
      <c r="IDP46" s="636"/>
      <c r="IDQ46" s="636"/>
      <c r="IDR46" s="636"/>
      <c r="IDS46" s="636"/>
      <c r="IDT46" s="636"/>
      <c r="IDU46" s="636"/>
      <c r="IDV46" s="636"/>
      <c r="IDW46" s="636"/>
      <c r="IDX46" s="636"/>
      <c r="IDY46" s="636"/>
      <c r="IDZ46" s="636"/>
      <c r="IEA46" s="636"/>
      <c r="IEB46" s="636"/>
      <c r="IEC46" s="636"/>
      <c r="IED46" s="636"/>
      <c r="IEE46" s="636"/>
      <c r="IEF46" s="636"/>
      <c r="IEG46" s="636"/>
      <c r="IEH46" s="636"/>
      <c r="IEI46" s="636"/>
      <c r="IEJ46" s="636"/>
      <c r="IEK46" s="636"/>
      <c r="IEL46" s="636"/>
      <c r="IEM46" s="636"/>
      <c r="IEN46" s="636"/>
      <c r="IEO46" s="636"/>
      <c r="IEP46" s="636"/>
      <c r="IEQ46" s="636"/>
      <c r="IER46" s="636"/>
      <c r="IES46" s="636"/>
      <c r="IET46" s="636"/>
      <c r="IEU46" s="636"/>
      <c r="IEV46" s="636"/>
      <c r="IEW46" s="636"/>
      <c r="IEX46" s="636"/>
      <c r="IEY46" s="636"/>
      <c r="IEZ46" s="636"/>
      <c r="IFA46" s="636"/>
      <c r="IFB46" s="636"/>
      <c r="IFC46" s="636"/>
      <c r="IFD46" s="636"/>
      <c r="IFE46" s="636"/>
      <c r="IFF46" s="636"/>
      <c r="IFG46" s="636"/>
      <c r="IFH46" s="636"/>
      <c r="IFI46" s="636"/>
      <c r="IFJ46" s="636"/>
      <c r="IFK46" s="636"/>
      <c r="IFL46" s="636"/>
      <c r="IFM46" s="636"/>
      <c r="IFN46" s="636"/>
      <c r="IFO46" s="636"/>
      <c r="IFP46" s="636"/>
      <c r="IFQ46" s="636"/>
      <c r="IFR46" s="636"/>
      <c r="IFS46" s="636"/>
      <c r="IFT46" s="636"/>
      <c r="IFU46" s="636"/>
      <c r="IFV46" s="636"/>
      <c r="IFW46" s="636"/>
      <c r="IFX46" s="636"/>
      <c r="IFY46" s="636"/>
      <c r="IFZ46" s="636"/>
      <c r="IGA46" s="636"/>
      <c r="IGB46" s="636"/>
      <c r="IGC46" s="636"/>
      <c r="IGD46" s="636"/>
      <c r="IGE46" s="636"/>
      <c r="IGF46" s="636"/>
      <c r="IGG46" s="636"/>
      <c r="IGH46" s="636"/>
      <c r="IGI46" s="636"/>
      <c r="IGJ46" s="636"/>
      <c r="IGK46" s="636"/>
      <c r="IGL46" s="636"/>
      <c r="IGM46" s="636"/>
      <c r="IGN46" s="636"/>
      <c r="IGO46" s="636"/>
      <c r="IGP46" s="636"/>
      <c r="IGQ46" s="636"/>
      <c r="IGR46" s="636"/>
      <c r="IGS46" s="636"/>
      <c r="IGT46" s="636"/>
      <c r="IGU46" s="636"/>
      <c r="IGV46" s="636"/>
      <c r="IGW46" s="636"/>
      <c r="IGX46" s="636"/>
      <c r="IGY46" s="636"/>
      <c r="IGZ46" s="636"/>
      <c r="IHA46" s="636"/>
      <c r="IHB46" s="636"/>
      <c r="IHC46" s="636"/>
      <c r="IHD46" s="636"/>
      <c r="IHE46" s="636"/>
      <c r="IHF46" s="636"/>
      <c r="IHG46" s="636"/>
      <c r="IHH46" s="636"/>
      <c r="IHI46" s="636"/>
      <c r="IHJ46" s="636"/>
      <c r="IHK46" s="636"/>
      <c r="IHL46" s="636"/>
      <c r="IHM46" s="636"/>
      <c r="IHN46" s="636"/>
      <c r="IHO46" s="636"/>
      <c r="IHP46" s="636"/>
      <c r="IHQ46" s="636"/>
      <c r="IHR46" s="636"/>
      <c r="IHS46" s="636"/>
      <c r="IHT46" s="636"/>
      <c r="IHU46" s="636"/>
      <c r="IHV46" s="636"/>
      <c r="IHW46" s="636"/>
      <c r="IHX46" s="636"/>
      <c r="IHY46" s="636"/>
      <c r="IHZ46" s="636"/>
      <c r="IIA46" s="636"/>
      <c r="IIB46" s="636"/>
      <c r="IIC46" s="636"/>
      <c r="IID46" s="636"/>
      <c r="IIE46" s="636"/>
      <c r="IIF46" s="636"/>
      <c r="IIG46" s="636"/>
      <c r="IIH46" s="636"/>
      <c r="III46" s="636"/>
      <c r="IIJ46" s="636"/>
      <c r="IIK46" s="636"/>
      <c r="IIL46" s="636"/>
      <c r="IIM46" s="636"/>
      <c r="IIN46" s="636"/>
      <c r="IIO46" s="636"/>
      <c r="IIP46" s="636"/>
      <c r="IIQ46" s="636"/>
      <c r="IIR46" s="636"/>
      <c r="IIS46" s="636"/>
      <c r="IIT46" s="636"/>
      <c r="IIU46" s="636"/>
      <c r="IIV46" s="636"/>
      <c r="IIW46" s="636"/>
      <c r="IIX46" s="636"/>
      <c r="IIY46" s="636"/>
      <c r="IIZ46" s="636"/>
      <c r="IJA46" s="636"/>
      <c r="IJB46" s="636"/>
      <c r="IJC46" s="636"/>
      <c r="IJD46" s="636"/>
      <c r="IJE46" s="636"/>
      <c r="IJF46" s="636"/>
      <c r="IJG46" s="636"/>
      <c r="IJH46" s="636"/>
      <c r="IJI46" s="636"/>
      <c r="IJJ46" s="636"/>
      <c r="IJK46" s="636"/>
      <c r="IJL46" s="636"/>
      <c r="IJM46" s="636"/>
      <c r="IJN46" s="636"/>
      <c r="IJO46" s="636"/>
      <c r="IJP46" s="636"/>
      <c r="IJQ46" s="636"/>
      <c r="IJR46" s="636"/>
      <c r="IJS46" s="636"/>
      <c r="IJT46" s="636"/>
      <c r="IJU46" s="636"/>
      <c r="IJV46" s="636"/>
      <c r="IJW46" s="636"/>
      <c r="IJX46" s="636"/>
      <c r="IJY46" s="636"/>
      <c r="IJZ46" s="636"/>
      <c r="IKA46" s="636"/>
      <c r="IKB46" s="636"/>
      <c r="IKC46" s="636"/>
      <c r="IKD46" s="636"/>
      <c r="IKE46" s="636"/>
      <c r="IKF46" s="636"/>
      <c r="IKG46" s="636"/>
      <c r="IKH46" s="636"/>
      <c r="IKI46" s="636"/>
      <c r="IKJ46" s="636"/>
      <c r="IKK46" s="636"/>
      <c r="IKL46" s="636"/>
      <c r="IKM46" s="636"/>
      <c r="IKN46" s="636"/>
      <c r="IKO46" s="636"/>
      <c r="IKP46" s="636"/>
      <c r="IKQ46" s="636"/>
      <c r="IKR46" s="636"/>
      <c r="IKS46" s="636"/>
      <c r="IKT46" s="636"/>
      <c r="IKU46" s="636"/>
      <c r="IKV46" s="636"/>
      <c r="IKW46" s="636"/>
      <c r="IKX46" s="636"/>
      <c r="IKY46" s="636"/>
      <c r="IKZ46" s="636"/>
      <c r="ILA46" s="636"/>
      <c r="ILB46" s="636"/>
      <c r="ILC46" s="636"/>
      <c r="ILD46" s="636"/>
      <c r="ILE46" s="636"/>
      <c r="ILF46" s="636"/>
      <c r="ILG46" s="636"/>
      <c r="ILH46" s="636"/>
      <c r="ILI46" s="636"/>
      <c r="ILJ46" s="636"/>
      <c r="ILK46" s="636"/>
      <c r="ILL46" s="636"/>
      <c r="ILM46" s="636"/>
      <c r="ILN46" s="636"/>
      <c r="ILO46" s="636"/>
      <c r="ILP46" s="636"/>
      <c r="ILQ46" s="636"/>
      <c r="ILR46" s="636"/>
      <c r="ILS46" s="636"/>
      <c r="ILT46" s="636"/>
      <c r="ILU46" s="636"/>
      <c r="ILV46" s="636"/>
      <c r="ILW46" s="636"/>
      <c r="ILX46" s="636"/>
      <c r="ILY46" s="636"/>
      <c r="ILZ46" s="636"/>
      <c r="IMA46" s="636"/>
      <c r="IMB46" s="636"/>
      <c r="IMC46" s="636"/>
      <c r="IMD46" s="636"/>
      <c r="IME46" s="636"/>
      <c r="IMF46" s="636"/>
      <c r="IMG46" s="636"/>
      <c r="IMH46" s="636"/>
      <c r="IMI46" s="636"/>
      <c r="IMJ46" s="636"/>
      <c r="IMK46" s="636"/>
      <c r="IML46" s="636"/>
      <c r="IMM46" s="636"/>
      <c r="IMN46" s="636"/>
      <c r="IMO46" s="636"/>
      <c r="IMP46" s="636"/>
      <c r="IMQ46" s="636"/>
      <c r="IMR46" s="636"/>
      <c r="IMS46" s="636"/>
      <c r="IMT46" s="636"/>
      <c r="IMU46" s="636"/>
      <c r="IMV46" s="636"/>
      <c r="IMW46" s="636"/>
      <c r="IMX46" s="636"/>
      <c r="IMY46" s="636"/>
      <c r="IMZ46" s="636"/>
      <c r="INA46" s="636"/>
      <c r="INB46" s="636"/>
      <c r="INC46" s="636"/>
      <c r="IND46" s="636"/>
      <c r="INE46" s="636"/>
      <c r="INF46" s="636"/>
      <c r="ING46" s="636"/>
      <c r="INH46" s="636"/>
      <c r="INI46" s="636"/>
      <c r="INJ46" s="636"/>
      <c r="INK46" s="636"/>
      <c r="INL46" s="636"/>
      <c r="INM46" s="636"/>
      <c r="INN46" s="636"/>
      <c r="INO46" s="636"/>
      <c r="INP46" s="636"/>
      <c r="INQ46" s="636"/>
      <c r="INR46" s="636"/>
      <c r="INS46" s="636"/>
      <c r="INT46" s="636"/>
      <c r="INU46" s="636"/>
      <c r="INV46" s="636"/>
      <c r="INW46" s="636"/>
      <c r="INX46" s="636"/>
      <c r="INY46" s="636"/>
      <c r="INZ46" s="636"/>
      <c r="IOA46" s="636"/>
      <c r="IOB46" s="636"/>
      <c r="IOC46" s="636"/>
      <c r="IOD46" s="636"/>
      <c r="IOE46" s="636"/>
      <c r="IOF46" s="636"/>
      <c r="IOG46" s="636"/>
      <c r="IOH46" s="636"/>
      <c r="IOI46" s="636"/>
      <c r="IOJ46" s="636"/>
      <c r="IOK46" s="636"/>
      <c r="IOL46" s="636"/>
      <c r="IOM46" s="636"/>
      <c r="ION46" s="636"/>
      <c r="IOO46" s="636"/>
      <c r="IOP46" s="636"/>
      <c r="IOQ46" s="636"/>
      <c r="IOR46" s="636"/>
      <c r="IOS46" s="636"/>
      <c r="IOT46" s="636"/>
      <c r="IOU46" s="636"/>
      <c r="IOV46" s="636"/>
      <c r="IOW46" s="636"/>
      <c r="IOX46" s="636"/>
      <c r="IOY46" s="636"/>
      <c r="IOZ46" s="636"/>
      <c r="IPA46" s="636"/>
      <c r="IPB46" s="636"/>
      <c r="IPC46" s="636"/>
      <c r="IPD46" s="636"/>
      <c r="IPE46" s="636"/>
      <c r="IPF46" s="636"/>
      <c r="IPG46" s="636"/>
      <c r="IPH46" s="636"/>
      <c r="IPI46" s="636"/>
      <c r="IPJ46" s="636"/>
      <c r="IPK46" s="636"/>
      <c r="IPL46" s="636"/>
      <c r="IPM46" s="636"/>
      <c r="IPN46" s="636"/>
      <c r="IPO46" s="636"/>
      <c r="IPP46" s="636"/>
      <c r="IPQ46" s="636"/>
      <c r="IPR46" s="636"/>
      <c r="IPS46" s="636"/>
      <c r="IPT46" s="636"/>
      <c r="IPU46" s="636"/>
      <c r="IPV46" s="636"/>
      <c r="IPW46" s="636"/>
      <c r="IPX46" s="636"/>
      <c r="IPY46" s="636"/>
      <c r="IPZ46" s="636"/>
      <c r="IQA46" s="636"/>
      <c r="IQB46" s="636"/>
      <c r="IQC46" s="636"/>
      <c r="IQD46" s="636"/>
      <c r="IQE46" s="636"/>
      <c r="IQF46" s="636"/>
      <c r="IQG46" s="636"/>
      <c r="IQH46" s="636"/>
      <c r="IQI46" s="636"/>
      <c r="IQJ46" s="636"/>
      <c r="IQK46" s="636"/>
      <c r="IQL46" s="636"/>
      <c r="IQM46" s="636"/>
      <c r="IQN46" s="636"/>
      <c r="IQO46" s="636"/>
      <c r="IQP46" s="636"/>
      <c r="IQQ46" s="636"/>
      <c r="IQR46" s="636"/>
      <c r="IQS46" s="636"/>
      <c r="IQT46" s="636"/>
      <c r="IQU46" s="636"/>
      <c r="IQV46" s="636"/>
      <c r="IQW46" s="636"/>
      <c r="IQX46" s="636"/>
      <c r="IQY46" s="636"/>
      <c r="IQZ46" s="636"/>
      <c r="IRA46" s="636"/>
      <c r="IRB46" s="636"/>
      <c r="IRC46" s="636"/>
      <c r="IRD46" s="636"/>
      <c r="IRE46" s="636"/>
      <c r="IRF46" s="636"/>
      <c r="IRG46" s="636"/>
      <c r="IRH46" s="636"/>
      <c r="IRI46" s="636"/>
      <c r="IRJ46" s="636"/>
      <c r="IRK46" s="636"/>
      <c r="IRL46" s="636"/>
      <c r="IRM46" s="636"/>
      <c r="IRN46" s="636"/>
      <c r="IRO46" s="636"/>
      <c r="IRP46" s="636"/>
      <c r="IRQ46" s="636"/>
      <c r="IRR46" s="636"/>
      <c r="IRS46" s="636"/>
      <c r="IRT46" s="636"/>
      <c r="IRU46" s="636"/>
      <c r="IRV46" s="636"/>
      <c r="IRW46" s="636"/>
      <c r="IRX46" s="636"/>
      <c r="IRY46" s="636"/>
      <c r="IRZ46" s="636"/>
      <c r="ISA46" s="636"/>
      <c r="ISB46" s="636"/>
      <c r="ISC46" s="636"/>
      <c r="ISD46" s="636"/>
      <c r="ISE46" s="636"/>
      <c r="ISF46" s="636"/>
      <c r="ISG46" s="636"/>
      <c r="ISH46" s="636"/>
      <c r="ISI46" s="636"/>
      <c r="ISJ46" s="636"/>
      <c r="ISK46" s="636"/>
      <c r="ISL46" s="636"/>
      <c r="ISM46" s="636"/>
      <c r="ISN46" s="636"/>
      <c r="ISO46" s="636"/>
      <c r="ISP46" s="636"/>
      <c r="ISQ46" s="636"/>
      <c r="ISR46" s="636"/>
      <c r="ISS46" s="636"/>
      <c r="IST46" s="636"/>
      <c r="ISU46" s="636"/>
      <c r="ISV46" s="636"/>
      <c r="ISW46" s="636"/>
      <c r="ISX46" s="636"/>
      <c r="ISY46" s="636"/>
      <c r="ISZ46" s="636"/>
      <c r="ITA46" s="636"/>
      <c r="ITB46" s="636"/>
      <c r="ITC46" s="636"/>
      <c r="ITD46" s="636"/>
      <c r="ITE46" s="636"/>
      <c r="ITF46" s="636"/>
      <c r="ITG46" s="636"/>
      <c r="ITH46" s="636"/>
      <c r="ITI46" s="636"/>
      <c r="ITJ46" s="636"/>
      <c r="ITK46" s="636"/>
      <c r="ITL46" s="636"/>
      <c r="ITM46" s="636"/>
      <c r="ITN46" s="636"/>
      <c r="ITO46" s="636"/>
      <c r="ITP46" s="636"/>
      <c r="ITQ46" s="636"/>
      <c r="ITR46" s="636"/>
      <c r="ITS46" s="636"/>
      <c r="ITT46" s="636"/>
      <c r="ITU46" s="636"/>
      <c r="ITV46" s="636"/>
      <c r="ITW46" s="636"/>
      <c r="ITX46" s="636"/>
      <c r="ITY46" s="636"/>
      <c r="ITZ46" s="636"/>
      <c r="IUA46" s="636"/>
      <c r="IUB46" s="636"/>
      <c r="IUC46" s="636"/>
      <c r="IUD46" s="636"/>
      <c r="IUE46" s="636"/>
      <c r="IUF46" s="636"/>
      <c r="IUG46" s="636"/>
      <c r="IUH46" s="636"/>
      <c r="IUI46" s="636"/>
      <c r="IUJ46" s="636"/>
      <c r="IUK46" s="636"/>
      <c r="IUL46" s="636"/>
      <c r="IUM46" s="636"/>
      <c r="IUN46" s="636"/>
      <c r="IUO46" s="636"/>
      <c r="IUP46" s="636"/>
      <c r="IUQ46" s="636"/>
      <c r="IUR46" s="636"/>
      <c r="IUS46" s="636"/>
      <c r="IUT46" s="636"/>
      <c r="IUU46" s="636"/>
      <c r="IUV46" s="636"/>
      <c r="IUW46" s="636"/>
      <c r="IUX46" s="636"/>
      <c r="IUY46" s="636"/>
      <c r="IUZ46" s="636"/>
      <c r="IVA46" s="636"/>
      <c r="IVB46" s="636"/>
      <c r="IVC46" s="636"/>
      <c r="IVD46" s="636"/>
      <c r="IVE46" s="636"/>
      <c r="IVF46" s="636"/>
      <c r="IVG46" s="636"/>
      <c r="IVH46" s="636"/>
      <c r="IVI46" s="636"/>
      <c r="IVJ46" s="636"/>
      <c r="IVK46" s="636"/>
      <c r="IVL46" s="636"/>
      <c r="IVM46" s="636"/>
      <c r="IVN46" s="636"/>
      <c r="IVO46" s="636"/>
      <c r="IVP46" s="636"/>
      <c r="IVQ46" s="636"/>
      <c r="IVR46" s="636"/>
      <c r="IVS46" s="636"/>
      <c r="IVT46" s="636"/>
      <c r="IVU46" s="636"/>
      <c r="IVV46" s="636"/>
      <c r="IVW46" s="636"/>
      <c r="IVX46" s="636"/>
      <c r="IVY46" s="636"/>
      <c r="IVZ46" s="636"/>
      <c r="IWA46" s="636"/>
      <c r="IWB46" s="636"/>
      <c r="IWC46" s="636"/>
      <c r="IWD46" s="636"/>
      <c r="IWE46" s="636"/>
      <c r="IWF46" s="636"/>
      <c r="IWG46" s="636"/>
      <c r="IWH46" s="636"/>
      <c r="IWI46" s="636"/>
      <c r="IWJ46" s="636"/>
      <c r="IWK46" s="636"/>
      <c r="IWL46" s="636"/>
      <c r="IWM46" s="636"/>
      <c r="IWN46" s="636"/>
      <c r="IWO46" s="636"/>
      <c r="IWP46" s="636"/>
      <c r="IWQ46" s="636"/>
      <c r="IWR46" s="636"/>
      <c r="IWS46" s="636"/>
      <c r="IWT46" s="636"/>
      <c r="IWU46" s="636"/>
      <c r="IWV46" s="636"/>
      <c r="IWW46" s="636"/>
      <c r="IWX46" s="636"/>
      <c r="IWY46" s="636"/>
      <c r="IWZ46" s="636"/>
      <c r="IXA46" s="636"/>
      <c r="IXB46" s="636"/>
      <c r="IXC46" s="636"/>
      <c r="IXD46" s="636"/>
      <c r="IXE46" s="636"/>
      <c r="IXF46" s="636"/>
      <c r="IXG46" s="636"/>
      <c r="IXH46" s="636"/>
      <c r="IXI46" s="636"/>
      <c r="IXJ46" s="636"/>
      <c r="IXK46" s="636"/>
      <c r="IXL46" s="636"/>
      <c r="IXM46" s="636"/>
      <c r="IXN46" s="636"/>
      <c r="IXO46" s="636"/>
      <c r="IXP46" s="636"/>
      <c r="IXQ46" s="636"/>
      <c r="IXR46" s="636"/>
      <c r="IXS46" s="636"/>
      <c r="IXT46" s="636"/>
      <c r="IXU46" s="636"/>
      <c r="IXV46" s="636"/>
      <c r="IXW46" s="636"/>
      <c r="IXX46" s="636"/>
      <c r="IXY46" s="636"/>
      <c r="IXZ46" s="636"/>
      <c r="IYA46" s="636"/>
      <c r="IYB46" s="636"/>
      <c r="IYC46" s="636"/>
      <c r="IYD46" s="636"/>
      <c r="IYE46" s="636"/>
      <c r="IYF46" s="636"/>
      <c r="IYG46" s="636"/>
      <c r="IYH46" s="636"/>
      <c r="IYI46" s="636"/>
      <c r="IYJ46" s="636"/>
      <c r="IYK46" s="636"/>
      <c r="IYL46" s="636"/>
      <c r="IYM46" s="636"/>
      <c r="IYN46" s="636"/>
      <c r="IYO46" s="636"/>
      <c r="IYP46" s="636"/>
      <c r="IYQ46" s="636"/>
      <c r="IYR46" s="636"/>
      <c r="IYS46" s="636"/>
      <c r="IYT46" s="636"/>
      <c r="IYU46" s="636"/>
      <c r="IYV46" s="636"/>
      <c r="IYW46" s="636"/>
      <c r="IYX46" s="636"/>
      <c r="IYY46" s="636"/>
      <c r="IYZ46" s="636"/>
      <c r="IZA46" s="636"/>
      <c r="IZB46" s="636"/>
      <c r="IZC46" s="636"/>
      <c r="IZD46" s="636"/>
      <c r="IZE46" s="636"/>
      <c r="IZF46" s="636"/>
      <c r="IZG46" s="636"/>
      <c r="IZH46" s="636"/>
      <c r="IZI46" s="636"/>
      <c r="IZJ46" s="636"/>
      <c r="IZK46" s="636"/>
      <c r="IZL46" s="636"/>
      <c r="IZM46" s="636"/>
      <c r="IZN46" s="636"/>
      <c r="IZO46" s="636"/>
      <c r="IZP46" s="636"/>
      <c r="IZQ46" s="636"/>
      <c r="IZR46" s="636"/>
      <c r="IZS46" s="636"/>
      <c r="IZT46" s="636"/>
      <c r="IZU46" s="636"/>
      <c r="IZV46" s="636"/>
      <c r="IZW46" s="636"/>
      <c r="IZX46" s="636"/>
      <c r="IZY46" s="636"/>
      <c r="IZZ46" s="636"/>
      <c r="JAA46" s="636"/>
      <c r="JAB46" s="636"/>
      <c r="JAC46" s="636"/>
      <c r="JAD46" s="636"/>
      <c r="JAE46" s="636"/>
      <c r="JAF46" s="636"/>
      <c r="JAG46" s="636"/>
      <c r="JAH46" s="636"/>
      <c r="JAI46" s="636"/>
      <c r="JAJ46" s="636"/>
      <c r="JAK46" s="636"/>
      <c r="JAL46" s="636"/>
      <c r="JAM46" s="636"/>
      <c r="JAN46" s="636"/>
      <c r="JAO46" s="636"/>
      <c r="JAP46" s="636"/>
      <c r="JAQ46" s="636"/>
      <c r="JAR46" s="636"/>
      <c r="JAS46" s="636"/>
      <c r="JAT46" s="636"/>
      <c r="JAU46" s="636"/>
      <c r="JAV46" s="636"/>
      <c r="JAW46" s="636"/>
      <c r="JAX46" s="636"/>
      <c r="JAY46" s="636"/>
      <c r="JAZ46" s="636"/>
      <c r="JBA46" s="636"/>
      <c r="JBB46" s="636"/>
      <c r="JBC46" s="636"/>
      <c r="JBD46" s="636"/>
      <c r="JBE46" s="636"/>
      <c r="JBF46" s="636"/>
      <c r="JBG46" s="636"/>
      <c r="JBH46" s="636"/>
      <c r="JBI46" s="636"/>
      <c r="JBJ46" s="636"/>
      <c r="JBK46" s="636"/>
      <c r="JBL46" s="636"/>
      <c r="JBM46" s="636"/>
      <c r="JBN46" s="636"/>
      <c r="JBO46" s="636"/>
      <c r="JBP46" s="636"/>
      <c r="JBQ46" s="636"/>
      <c r="JBR46" s="636"/>
      <c r="JBS46" s="636"/>
      <c r="JBT46" s="636"/>
      <c r="JBU46" s="636"/>
      <c r="JBV46" s="636"/>
      <c r="JBW46" s="636"/>
      <c r="JBX46" s="636"/>
      <c r="JBY46" s="636"/>
      <c r="JBZ46" s="636"/>
      <c r="JCA46" s="636"/>
      <c r="JCB46" s="636"/>
      <c r="JCC46" s="636"/>
      <c r="JCD46" s="636"/>
      <c r="JCE46" s="636"/>
      <c r="JCF46" s="636"/>
      <c r="JCG46" s="636"/>
      <c r="JCH46" s="636"/>
      <c r="JCI46" s="636"/>
      <c r="JCJ46" s="636"/>
      <c r="JCK46" s="636"/>
      <c r="JCL46" s="636"/>
      <c r="JCM46" s="636"/>
      <c r="JCN46" s="636"/>
      <c r="JCO46" s="636"/>
      <c r="JCP46" s="636"/>
      <c r="JCQ46" s="636"/>
      <c r="JCR46" s="636"/>
      <c r="JCS46" s="636"/>
      <c r="JCT46" s="636"/>
      <c r="JCU46" s="636"/>
      <c r="JCV46" s="636"/>
      <c r="JCW46" s="636"/>
      <c r="JCX46" s="636"/>
      <c r="JCY46" s="636"/>
      <c r="JCZ46" s="636"/>
      <c r="JDA46" s="636"/>
      <c r="JDB46" s="636"/>
      <c r="JDC46" s="636"/>
      <c r="JDD46" s="636"/>
      <c r="JDE46" s="636"/>
      <c r="JDF46" s="636"/>
      <c r="JDG46" s="636"/>
      <c r="JDH46" s="636"/>
      <c r="JDI46" s="636"/>
      <c r="JDJ46" s="636"/>
      <c r="JDK46" s="636"/>
      <c r="JDL46" s="636"/>
      <c r="JDM46" s="636"/>
      <c r="JDN46" s="636"/>
      <c r="JDO46" s="636"/>
      <c r="JDP46" s="636"/>
      <c r="JDQ46" s="636"/>
      <c r="JDR46" s="636"/>
      <c r="JDS46" s="636"/>
      <c r="JDT46" s="636"/>
      <c r="JDU46" s="636"/>
      <c r="JDV46" s="636"/>
      <c r="JDW46" s="636"/>
      <c r="JDX46" s="636"/>
      <c r="JDY46" s="636"/>
      <c r="JDZ46" s="636"/>
      <c r="JEA46" s="636"/>
      <c r="JEB46" s="636"/>
      <c r="JEC46" s="636"/>
      <c r="JED46" s="636"/>
      <c r="JEE46" s="636"/>
      <c r="JEF46" s="636"/>
      <c r="JEG46" s="636"/>
      <c r="JEH46" s="636"/>
      <c r="JEI46" s="636"/>
      <c r="JEJ46" s="636"/>
      <c r="JEK46" s="636"/>
      <c r="JEL46" s="636"/>
      <c r="JEM46" s="636"/>
      <c r="JEN46" s="636"/>
      <c r="JEO46" s="636"/>
      <c r="JEP46" s="636"/>
      <c r="JEQ46" s="636"/>
      <c r="JER46" s="636"/>
      <c r="JES46" s="636"/>
      <c r="JET46" s="636"/>
      <c r="JEU46" s="636"/>
      <c r="JEV46" s="636"/>
      <c r="JEW46" s="636"/>
      <c r="JEX46" s="636"/>
      <c r="JEY46" s="636"/>
      <c r="JEZ46" s="636"/>
      <c r="JFA46" s="636"/>
      <c r="JFB46" s="636"/>
      <c r="JFC46" s="636"/>
      <c r="JFD46" s="636"/>
      <c r="JFE46" s="636"/>
      <c r="JFF46" s="636"/>
      <c r="JFG46" s="636"/>
      <c r="JFH46" s="636"/>
      <c r="JFI46" s="636"/>
      <c r="JFJ46" s="636"/>
      <c r="JFK46" s="636"/>
      <c r="JFL46" s="636"/>
      <c r="JFM46" s="636"/>
      <c r="JFN46" s="636"/>
      <c r="JFO46" s="636"/>
      <c r="JFP46" s="636"/>
      <c r="JFQ46" s="636"/>
      <c r="JFR46" s="636"/>
      <c r="JFS46" s="636"/>
      <c r="JFT46" s="636"/>
      <c r="JFU46" s="636"/>
      <c r="JFV46" s="636"/>
      <c r="JFW46" s="636"/>
      <c r="JFX46" s="636"/>
      <c r="JFY46" s="636"/>
      <c r="JFZ46" s="636"/>
      <c r="JGA46" s="636"/>
      <c r="JGB46" s="636"/>
      <c r="JGC46" s="636"/>
      <c r="JGD46" s="636"/>
      <c r="JGE46" s="636"/>
      <c r="JGF46" s="636"/>
      <c r="JGG46" s="636"/>
      <c r="JGH46" s="636"/>
      <c r="JGI46" s="636"/>
      <c r="JGJ46" s="636"/>
      <c r="JGK46" s="636"/>
      <c r="JGL46" s="636"/>
      <c r="JGM46" s="636"/>
      <c r="JGN46" s="636"/>
      <c r="JGO46" s="636"/>
      <c r="JGP46" s="636"/>
      <c r="JGQ46" s="636"/>
      <c r="JGR46" s="636"/>
      <c r="JGS46" s="636"/>
      <c r="JGT46" s="636"/>
      <c r="JGU46" s="636"/>
      <c r="JGV46" s="636"/>
      <c r="JGW46" s="636"/>
      <c r="JGX46" s="636"/>
      <c r="JGY46" s="636"/>
      <c r="JGZ46" s="636"/>
      <c r="JHA46" s="636"/>
      <c r="JHB46" s="636"/>
      <c r="JHC46" s="636"/>
      <c r="JHD46" s="636"/>
      <c r="JHE46" s="636"/>
      <c r="JHF46" s="636"/>
      <c r="JHG46" s="636"/>
      <c r="JHH46" s="636"/>
      <c r="JHI46" s="636"/>
      <c r="JHJ46" s="636"/>
      <c r="JHK46" s="636"/>
      <c r="JHL46" s="636"/>
      <c r="JHM46" s="636"/>
      <c r="JHN46" s="636"/>
      <c r="JHO46" s="636"/>
      <c r="JHP46" s="636"/>
      <c r="JHQ46" s="636"/>
      <c r="JHR46" s="636"/>
      <c r="JHS46" s="636"/>
      <c r="JHT46" s="636"/>
      <c r="JHU46" s="636"/>
      <c r="JHV46" s="636"/>
      <c r="JHW46" s="636"/>
      <c r="JHX46" s="636"/>
      <c r="JHY46" s="636"/>
      <c r="JHZ46" s="636"/>
      <c r="JIA46" s="636"/>
      <c r="JIB46" s="636"/>
      <c r="JIC46" s="636"/>
      <c r="JID46" s="636"/>
      <c r="JIE46" s="636"/>
      <c r="JIF46" s="636"/>
      <c r="JIG46" s="636"/>
      <c r="JIH46" s="636"/>
      <c r="JII46" s="636"/>
      <c r="JIJ46" s="636"/>
      <c r="JIK46" s="636"/>
      <c r="JIL46" s="636"/>
      <c r="JIM46" s="636"/>
      <c r="JIN46" s="636"/>
      <c r="JIO46" s="636"/>
      <c r="JIP46" s="636"/>
      <c r="JIQ46" s="636"/>
      <c r="JIR46" s="636"/>
      <c r="JIS46" s="636"/>
      <c r="JIT46" s="636"/>
      <c r="JIU46" s="636"/>
      <c r="JIV46" s="636"/>
      <c r="JIW46" s="636"/>
      <c r="JIX46" s="636"/>
      <c r="JIY46" s="636"/>
      <c r="JIZ46" s="636"/>
      <c r="JJA46" s="636"/>
      <c r="JJB46" s="636"/>
      <c r="JJC46" s="636"/>
      <c r="JJD46" s="636"/>
      <c r="JJE46" s="636"/>
      <c r="JJF46" s="636"/>
      <c r="JJG46" s="636"/>
      <c r="JJH46" s="636"/>
      <c r="JJI46" s="636"/>
      <c r="JJJ46" s="636"/>
      <c r="JJK46" s="636"/>
      <c r="JJL46" s="636"/>
      <c r="JJM46" s="636"/>
      <c r="JJN46" s="636"/>
      <c r="JJO46" s="636"/>
      <c r="JJP46" s="636"/>
      <c r="JJQ46" s="636"/>
      <c r="JJR46" s="636"/>
      <c r="JJS46" s="636"/>
      <c r="JJT46" s="636"/>
      <c r="JJU46" s="636"/>
      <c r="JJV46" s="636"/>
      <c r="JJW46" s="636"/>
      <c r="JJX46" s="636"/>
      <c r="JJY46" s="636"/>
      <c r="JJZ46" s="636"/>
      <c r="JKA46" s="636"/>
      <c r="JKB46" s="636"/>
      <c r="JKC46" s="636"/>
      <c r="JKD46" s="636"/>
      <c r="JKE46" s="636"/>
      <c r="JKF46" s="636"/>
      <c r="JKG46" s="636"/>
      <c r="JKH46" s="636"/>
      <c r="JKI46" s="636"/>
      <c r="JKJ46" s="636"/>
      <c r="JKK46" s="636"/>
      <c r="JKL46" s="636"/>
      <c r="JKM46" s="636"/>
      <c r="JKN46" s="636"/>
      <c r="JKO46" s="636"/>
      <c r="JKP46" s="636"/>
      <c r="JKQ46" s="636"/>
      <c r="JKR46" s="636"/>
      <c r="JKS46" s="636"/>
      <c r="JKT46" s="636"/>
      <c r="JKU46" s="636"/>
      <c r="JKV46" s="636"/>
      <c r="JKW46" s="636"/>
      <c r="JKX46" s="636"/>
      <c r="JKY46" s="636"/>
      <c r="JKZ46" s="636"/>
      <c r="JLA46" s="636"/>
      <c r="JLB46" s="636"/>
      <c r="JLC46" s="636"/>
      <c r="JLD46" s="636"/>
      <c r="JLE46" s="636"/>
      <c r="JLF46" s="636"/>
      <c r="JLG46" s="636"/>
      <c r="JLH46" s="636"/>
      <c r="JLI46" s="636"/>
      <c r="JLJ46" s="636"/>
      <c r="JLK46" s="636"/>
      <c r="JLL46" s="636"/>
      <c r="JLM46" s="636"/>
      <c r="JLN46" s="636"/>
      <c r="JLO46" s="636"/>
      <c r="JLP46" s="636"/>
      <c r="JLQ46" s="636"/>
      <c r="JLR46" s="636"/>
      <c r="JLS46" s="636"/>
      <c r="JLT46" s="636"/>
      <c r="JLU46" s="636"/>
      <c r="JLV46" s="636"/>
      <c r="JLW46" s="636"/>
      <c r="JLX46" s="636"/>
      <c r="JLY46" s="636"/>
      <c r="JLZ46" s="636"/>
      <c r="JMA46" s="636"/>
      <c r="JMB46" s="636"/>
      <c r="JMC46" s="636"/>
      <c r="JMD46" s="636"/>
      <c r="JME46" s="636"/>
      <c r="JMF46" s="636"/>
      <c r="JMG46" s="636"/>
      <c r="JMH46" s="636"/>
      <c r="JMI46" s="636"/>
      <c r="JMJ46" s="636"/>
      <c r="JMK46" s="636"/>
      <c r="JML46" s="636"/>
      <c r="JMM46" s="636"/>
      <c r="JMN46" s="636"/>
      <c r="JMO46" s="636"/>
      <c r="JMP46" s="636"/>
      <c r="JMQ46" s="636"/>
      <c r="JMR46" s="636"/>
      <c r="JMS46" s="636"/>
      <c r="JMT46" s="636"/>
      <c r="JMU46" s="636"/>
      <c r="JMV46" s="636"/>
      <c r="JMW46" s="636"/>
      <c r="JMX46" s="636"/>
      <c r="JMY46" s="636"/>
      <c r="JMZ46" s="636"/>
      <c r="JNA46" s="636"/>
      <c r="JNB46" s="636"/>
      <c r="JNC46" s="636"/>
      <c r="JND46" s="636"/>
      <c r="JNE46" s="636"/>
      <c r="JNF46" s="636"/>
      <c r="JNG46" s="636"/>
      <c r="JNH46" s="636"/>
      <c r="JNI46" s="636"/>
      <c r="JNJ46" s="636"/>
      <c r="JNK46" s="636"/>
      <c r="JNL46" s="636"/>
      <c r="JNM46" s="636"/>
      <c r="JNN46" s="636"/>
      <c r="JNO46" s="636"/>
      <c r="JNP46" s="636"/>
      <c r="JNQ46" s="636"/>
      <c r="JNR46" s="636"/>
      <c r="JNS46" s="636"/>
      <c r="JNT46" s="636"/>
      <c r="JNU46" s="636"/>
      <c r="JNV46" s="636"/>
      <c r="JNW46" s="636"/>
      <c r="JNX46" s="636"/>
      <c r="JNY46" s="636"/>
      <c r="JNZ46" s="636"/>
      <c r="JOA46" s="636"/>
      <c r="JOB46" s="636"/>
      <c r="JOC46" s="636"/>
      <c r="JOD46" s="636"/>
      <c r="JOE46" s="636"/>
      <c r="JOF46" s="636"/>
      <c r="JOG46" s="636"/>
      <c r="JOH46" s="636"/>
      <c r="JOI46" s="636"/>
      <c r="JOJ46" s="636"/>
      <c r="JOK46" s="636"/>
      <c r="JOL46" s="636"/>
      <c r="JOM46" s="636"/>
      <c r="JON46" s="636"/>
      <c r="JOO46" s="636"/>
      <c r="JOP46" s="636"/>
      <c r="JOQ46" s="636"/>
      <c r="JOR46" s="636"/>
      <c r="JOS46" s="636"/>
      <c r="JOT46" s="636"/>
      <c r="JOU46" s="636"/>
      <c r="JOV46" s="636"/>
      <c r="JOW46" s="636"/>
      <c r="JOX46" s="636"/>
      <c r="JOY46" s="636"/>
      <c r="JOZ46" s="636"/>
      <c r="JPA46" s="636"/>
      <c r="JPB46" s="636"/>
      <c r="JPC46" s="636"/>
      <c r="JPD46" s="636"/>
      <c r="JPE46" s="636"/>
      <c r="JPF46" s="636"/>
      <c r="JPG46" s="636"/>
      <c r="JPH46" s="636"/>
      <c r="JPI46" s="636"/>
      <c r="JPJ46" s="636"/>
      <c r="JPK46" s="636"/>
      <c r="JPL46" s="636"/>
      <c r="JPM46" s="636"/>
      <c r="JPN46" s="636"/>
      <c r="JPO46" s="636"/>
      <c r="JPP46" s="636"/>
      <c r="JPQ46" s="636"/>
      <c r="JPR46" s="636"/>
      <c r="JPS46" s="636"/>
      <c r="JPT46" s="636"/>
      <c r="JPU46" s="636"/>
      <c r="JPV46" s="636"/>
      <c r="JPW46" s="636"/>
      <c r="JPX46" s="636"/>
      <c r="JPY46" s="636"/>
      <c r="JPZ46" s="636"/>
      <c r="JQA46" s="636"/>
      <c r="JQB46" s="636"/>
      <c r="JQC46" s="636"/>
      <c r="JQD46" s="636"/>
      <c r="JQE46" s="636"/>
      <c r="JQF46" s="636"/>
      <c r="JQG46" s="636"/>
      <c r="JQH46" s="636"/>
      <c r="JQI46" s="636"/>
      <c r="JQJ46" s="636"/>
      <c r="JQK46" s="636"/>
      <c r="JQL46" s="636"/>
      <c r="JQM46" s="636"/>
      <c r="JQN46" s="636"/>
      <c r="JQO46" s="636"/>
      <c r="JQP46" s="636"/>
      <c r="JQQ46" s="636"/>
      <c r="JQR46" s="636"/>
      <c r="JQS46" s="636"/>
      <c r="JQT46" s="636"/>
      <c r="JQU46" s="636"/>
      <c r="JQV46" s="636"/>
      <c r="JQW46" s="636"/>
      <c r="JQX46" s="636"/>
      <c r="JQY46" s="636"/>
      <c r="JQZ46" s="636"/>
      <c r="JRA46" s="636"/>
      <c r="JRB46" s="636"/>
      <c r="JRC46" s="636"/>
      <c r="JRD46" s="636"/>
      <c r="JRE46" s="636"/>
      <c r="JRF46" s="636"/>
      <c r="JRG46" s="636"/>
      <c r="JRH46" s="636"/>
      <c r="JRI46" s="636"/>
      <c r="JRJ46" s="636"/>
      <c r="JRK46" s="636"/>
      <c r="JRL46" s="636"/>
      <c r="JRM46" s="636"/>
      <c r="JRN46" s="636"/>
      <c r="JRO46" s="636"/>
      <c r="JRP46" s="636"/>
      <c r="JRQ46" s="636"/>
      <c r="JRR46" s="636"/>
      <c r="JRS46" s="636"/>
      <c r="JRT46" s="636"/>
      <c r="JRU46" s="636"/>
      <c r="JRV46" s="636"/>
      <c r="JRW46" s="636"/>
      <c r="JRX46" s="636"/>
      <c r="JRY46" s="636"/>
      <c r="JRZ46" s="636"/>
      <c r="JSA46" s="636"/>
      <c r="JSB46" s="636"/>
      <c r="JSC46" s="636"/>
      <c r="JSD46" s="636"/>
      <c r="JSE46" s="636"/>
      <c r="JSF46" s="636"/>
      <c r="JSG46" s="636"/>
      <c r="JSH46" s="636"/>
      <c r="JSI46" s="636"/>
      <c r="JSJ46" s="636"/>
      <c r="JSK46" s="636"/>
      <c r="JSL46" s="636"/>
      <c r="JSM46" s="636"/>
      <c r="JSN46" s="636"/>
      <c r="JSO46" s="636"/>
      <c r="JSP46" s="636"/>
      <c r="JSQ46" s="636"/>
      <c r="JSR46" s="636"/>
      <c r="JSS46" s="636"/>
      <c r="JST46" s="636"/>
      <c r="JSU46" s="636"/>
      <c r="JSV46" s="636"/>
      <c r="JSW46" s="636"/>
      <c r="JSX46" s="636"/>
      <c r="JSY46" s="636"/>
      <c r="JSZ46" s="636"/>
      <c r="JTA46" s="636"/>
      <c r="JTB46" s="636"/>
      <c r="JTC46" s="636"/>
      <c r="JTD46" s="636"/>
      <c r="JTE46" s="636"/>
      <c r="JTF46" s="636"/>
      <c r="JTG46" s="636"/>
      <c r="JTH46" s="636"/>
      <c r="JTI46" s="636"/>
      <c r="JTJ46" s="636"/>
      <c r="JTK46" s="636"/>
      <c r="JTL46" s="636"/>
      <c r="JTM46" s="636"/>
      <c r="JTN46" s="636"/>
      <c r="JTO46" s="636"/>
      <c r="JTP46" s="636"/>
      <c r="JTQ46" s="636"/>
      <c r="JTR46" s="636"/>
      <c r="JTS46" s="636"/>
      <c r="JTT46" s="636"/>
      <c r="JTU46" s="636"/>
      <c r="JTV46" s="636"/>
      <c r="JTW46" s="636"/>
      <c r="JTX46" s="636"/>
      <c r="JTY46" s="636"/>
      <c r="JTZ46" s="636"/>
      <c r="JUA46" s="636"/>
      <c r="JUB46" s="636"/>
      <c r="JUC46" s="636"/>
      <c r="JUD46" s="636"/>
      <c r="JUE46" s="636"/>
      <c r="JUF46" s="636"/>
      <c r="JUG46" s="636"/>
      <c r="JUH46" s="636"/>
      <c r="JUI46" s="636"/>
      <c r="JUJ46" s="636"/>
      <c r="JUK46" s="636"/>
      <c r="JUL46" s="636"/>
      <c r="JUM46" s="636"/>
      <c r="JUN46" s="636"/>
      <c r="JUO46" s="636"/>
      <c r="JUP46" s="636"/>
      <c r="JUQ46" s="636"/>
      <c r="JUR46" s="636"/>
      <c r="JUS46" s="636"/>
      <c r="JUT46" s="636"/>
      <c r="JUU46" s="636"/>
      <c r="JUV46" s="636"/>
      <c r="JUW46" s="636"/>
      <c r="JUX46" s="636"/>
      <c r="JUY46" s="636"/>
      <c r="JUZ46" s="636"/>
      <c r="JVA46" s="636"/>
      <c r="JVB46" s="636"/>
      <c r="JVC46" s="636"/>
      <c r="JVD46" s="636"/>
      <c r="JVE46" s="636"/>
      <c r="JVF46" s="636"/>
      <c r="JVG46" s="636"/>
      <c r="JVH46" s="636"/>
      <c r="JVI46" s="636"/>
      <c r="JVJ46" s="636"/>
      <c r="JVK46" s="636"/>
      <c r="JVL46" s="636"/>
      <c r="JVM46" s="636"/>
      <c r="JVN46" s="636"/>
      <c r="JVO46" s="636"/>
      <c r="JVP46" s="636"/>
      <c r="JVQ46" s="636"/>
      <c r="JVR46" s="636"/>
      <c r="JVS46" s="636"/>
      <c r="JVT46" s="636"/>
      <c r="JVU46" s="636"/>
      <c r="JVV46" s="636"/>
      <c r="JVW46" s="636"/>
      <c r="JVX46" s="636"/>
      <c r="JVY46" s="636"/>
      <c r="JVZ46" s="636"/>
      <c r="JWA46" s="636"/>
      <c r="JWB46" s="636"/>
      <c r="JWC46" s="636"/>
      <c r="JWD46" s="636"/>
      <c r="JWE46" s="636"/>
      <c r="JWF46" s="636"/>
      <c r="JWG46" s="636"/>
      <c r="JWH46" s="636"/>
      <c r="JWI46" s="636"/>
      <c r="JWJ46" s="636"/>
      <c r="JWK46" s="636"/>
      <c r="JWL46" s="636"/>
      <c r="JWM46" s="636"/>
      <c r="JWN46" s="636"/>
      <c r="JWO46" s="636"/>
      <c r="JWP46" s="636"/>
      <c r="JWQ46" s="636"/>
      <c r="JWR46" s="636"/>
      <c r="JWS46" s="636"/>
      <c r="JWT46" s="636"/>
      <c r="JWU46" s="636"/>
      <c r="JWV46" s="636"/>
      <c r="JWW46" s="636"/>
      <c r="JWX46" s="636"/>
      <c r="JWY46" s="636"/>
      <c r="JWZ46" s="636"/>
      <c r="JXA46" s="636"/>
      <c r="JXB46" s="636"/>
      <c r="JXC46" s="636"/>
      <c r="JXD46" s="636"/>
      <c r="JXE46" s="636"/>
      <c r="JXF46" s="636"/>
      <c r="JXG46" s="636"/>
      <c r="JXH46" s="636"/>
      <c r="JXI46" s="636"/>
      <c r="JXJ46" s="636"/>
      <c r="JXK46" s="636"/>
      <c r="JXL46" s="636"/>
      <c r="JXM46" s="636"/>
      <c r="JXN46" s="636"/>
      <c r="JXO46" s="636"/>
      <c r="JXP46" s="636"/>
      <c r="JXQ46" s="636"/>
      <c r="JXR46" s="636"/>
      <c r="JXS46" s="636"/>
      <c r="JXT46" s="636"/>
      <c r="JXU46" s="636"/>
      <c r="JXV46" s="636"/>
      <c r="JXW46" s="636"/>
      <c r="JXX46" s="636"/>
      <c r="JXY46" s="636"/>
      <c r="JXZ46" s="636"/>
      <c r="JYA46" s="636"/>
      <c r="JYB46" s="636"/>
      <c r="JYC46" s="636"/>
      <c r="JYD46" s="636"/>
      <c r="JYE46" s="636"/>
      <c r="JYF46" s="636"/>
      <c r="JYG46" s="636"/>
      <c r="JYH46" s="636"/>
      <c r="JYI46" s="636"/>
      <c r="JYJ46" s="636"/>
      <c r="JYK46" s="636"/>
      <c r="JYL46" s="636"/>
      <c r="JYM46" s="636"/>
      <c r="JYN46" s="636"/>
      <c r="JYO46" s="636"/>
      <c r="JYP46" s="636"/>
      <c r="JYQ46" s="636"/>
      <c r="JYR46" s="636"/>
      <c r="JYS46" s="636"/>
      <c r="JYT46" s="636"/>
      <c r="JYU46" s="636"/>
      <c r="JYV46" s="636"/>
      <c r="JYW46" s="636"/>
      <c r="JYX46" s="636"/>
      <c r="JYY46" s="636"/>
      <c r="JYZ46" s="636"/>
      <c r="JZA46" s="636"/>
      <c r="JZB46" s="636"/>
      <c r="JZC46" s="636"/>
      <c r="JZD46" s="636"/>
      <c r="JZE46" s="636"/>
      <c r="JZF46" s="636"/>
      <c r="JZG46" s="636"/>
      <c r="JZH46" s="636"/>
      <c r="JZI46" s="636"/>
      <c r="JZJ46" s="636"/>
      <c r="JZK46" s="636"/>
      <c r="JZL46" s="636"/>
      <c r="JZM46" s="636"/>
      <c r="JZN46" s="636"/>
      <c r="JZO46" s="636"/>
      <c r="JZP46" s="636"/>
      <c r="JZQ46" s="636"/>
      <c r="JZR46" s="636"/>
      <c r="JZS46" s="636"/>
      <c r="JZT46" s="636"/>
      <c r="JZU46" s="636"/>
      <c r="JZV46" s="636"/>
      <c r="JZW46" s="636"/>
      <c r="JZX46" s="636"/>
      <c r="JZY46" s="636"/>
      <c r="JZZ46" s="636"/>
      <c r="KAA46" s="636"/>
      <c r="KAB46" s="636"/>
      <c r="KAC46" s="636"/>
      <c r="KAD46" s="636"/>
      <c r="KAE46" s="636"/>
      <c r="KAF46" s="636"/>
      <c r="KAG46" s="636"/>
      <c r="KAH46" s="636"/>
      <c r="KAI46" s="636"/>
      <c r="KAJ46" s="636"/>
      <c r="KAK46" s="636"/>
      <c r="KAL46" s="636"/>
      <c r="KAM46" s="636"/>
      <c r="KAN46" s="636"/>
      <c r="KAO46" s="636"/>
      <c r="KAP46" s="636"/>
      <c r="KAQ46" s="636"/>
      <c r="KAR46" s="636"/>
      <c r="KAS46" s="636"/>
      <c r="KAT46" s="636"/>
      <c r="KAU46" s="636"/>
      <c r="KAV46" s="636"/>
      <c r="KAW46" s="636"/>
      <c r="KAX46" s="636"/>
      <c r="KAY46" s="636"/>
      <c r="KAZ46" s="636"/>
      <c r="KBA46" s="636"/>
      <c r="KBB46" s="636"/>
      <c r="KBC46" s="636"/>
      <c r="KBD46" s="636"/>
      <c r="KBE46" s="636"/>
      <c r="KBF46" s="636"/>
      <c r="KBG46" s="636"/>
      <c r="KBH46" s="636"/>
      <c r="KBI46" s="636"/>
      <c r="KBJ46" s="636"/>
      <c r="KBK46" s="636"/>
      <c r="KBL46" s="636"/>
      <c r="KBM46" s="636"/>
      <c r="KBN46" s="636"/>
      <c r="KBO46" s="636"/>
      <c r="KBP46" s="636"/>
      <c r="KBQ46" s="636"/>
      <c r="KBR46" s="636"/>
      <c r="KBS46" s="636"/>
      <c r="KBT46" s="636"/>
      <c r="KBU46" s="636"/>
      <c r="KBV46" s="636"/>
      <c r="KBW46" s="636"/>
      <c r="KBX46" s="636"/>
      <c r="KBY46" s="636"/>
      <c r="KBZ46" s="636"/>
      <c r="KCA46" s="636"/>
      <c r="KCB46" s="636"/>
      <c r="KCC46" s="636"/>
      <c r="KCD46" s="636"/>
      <c r="KCE46" s="636"/>
      <c r="KCF46" s="636"/>
      <c r="KCG46" s="636"/>
      <c r="KCH46" s="636"/>
      <c r="KCI46" s="636"/>
      <c r="KCJ46" s="636"/>
      <c r="KCK46" s="636"/>
      <c r="KCL46" s="636"/>
      <c r="KCM46" s="636"/>
      <c r="KCN46" s="636"/>
      <c r="KCO46" s="636"/>
      <c r="KCP46" s="636"/>
      <c r="KCQ46" s="636"/>
      <c r="KCR46" s="636"/>
      <c r="KCS46" s="636"/>
      <c r="KCT46" s="636"/>
      <c r="KCU46" s="636"/>
      <c r="KCV46" s="636"/>
      <c r="KCW46" s="636"/>
      <c r="KCX46" s="636"/>
      <c r="KCY46" s="636"/>
      <c r="KCZ46" s="636"/>
      <c r="KDA46" s="636"/>
      <c r="KDB46" s="636"/>
      <c r="KDC46" s="636"/>
      <c r="KDD46" s="636"/>
      <c r="KDE46" s="636"/>
      <c r="KDF46" s="636"/>
      <c r="KDG46" s="636"/>
      <c r="KDH46" s="636"/>
      <c r="KDI46" s="636"/>
      <c r="KDJ46" s="636"/>
      <c r="KDK46" s="636"/>
      <c r="KDL46" s="636"/>
      <c r="KDM46" s="636"/>
      <c r="KDN46" s="636"/>
      <c r="KDO46" s="636"/>
      <c r="KDP46" s="636"/>
      <c r="KDQ46" s="636"/>
      <c r="KDR46" s="636"/>
      <c r="KDS46" s="636"/>
      <c r="KDT46" s="636"/>
      <c r="KDU46" s="636"/>
      <c r="KDV46" s="636"/>
      <c r="KDW46" s="636"/>
      <c r="KDX46" s="636"/>
      <c r="KDY46" s="636"/>
      <c r="KDZ46" s="636"/>
      <c r="KEA46" s="636"/>
      <c r="KEB46" s="636"/>
      <c r="KEC46" s="636"/>
      <c r="KED46" s="636"/>
      <c r="KEE46" s="636"/>
      <c r="KEF46" s="636"/>
      <c r="KEG46" s="636"/>
      <c r="KEH46" s="636"/>
      <c r="KEI46" s="636"/>
      <c r="KEJ46" s="636"/>
      <c r="KEK46" s="636"/>
      <c r="KEL46" s="636"/>
      <c r="KEM46" s="636"/>
      <c r="KEN46" s="636"/>
      <c r="KEO46" s="636"/>
      <c r="KEP46" s="636"/>
      <c r="KEQ46" s="636"/>
      <c r="KER46" s="636"/>
      <c r="KES46" s="636"/>
      <c r="KET46" s="636"/>
      <c r="KEU46" s="636"/>
      <c r="KEV46" s="636"/>
      <c r="KEW46" s="636"/>
      <c r="KEX46" s="636"/>
      <c r="KEY46" s="636"/>
      <c r="KEZ46" s="636"/>
      <c r="KFA46" s="636"/>
      <c r="KFB46" s="636"/>
      <c r="KFC46" s="636"/>
      <c r="KFD46" s="636"/>
      <c r="KFE46" s="636"/>
      <c r="KFF46" s="636"/>
      <c r="KFG46" s="636"/>
      <c r="KFH46" s="636"/>
      <c r="KFI46" s="636"/>
      <c r="KFJ46" s="636"/>
      <c r="KFK46" s="636"/>
      <c r="KFL46" s="636"/>
      <c r="KFM46" s="636"/>
      <c r="KFN46" s="636"/>
      <c r="KFO46" s="636"/>
      <c r="KFP46" s="636"/>
      <c r="KFQ46" s="636"/>
      <c r="KFR46" s="636"/>
      <c r="KFS46" s="636"/>
      <c r="KFT46" s="636"/>
      <c r="KFU46" s="636"/>
      <c r="KFV46" s="636"/>
      <c r="KFW46" s="636"/>
      <c r="KFX46" s="636"/>
      <c r="KFY46" s="636"/>
      <c r="KFZ46" s="636"/>
      <c r="KGA46" s="636"/>
      <c r="KGB46" s="636"/>
      <c r="KGC46" s="636"/>
      <c r="KGD46" s="636"/>
      <c r="KGE46" s="636"/>
      <c r="KGF46" s="636"/>
      <c r="KGG46" s="636"/>
      <c r="KGH46" s="636"/>
      <c r="KGI46" s="636"/>
      <c r="KGJ46" s="636"/>
      <c r="KGK46" s="636"/>
      <c r="KGL46" s="636"/>
      <c r="KGM46" s="636"/>
      <c r="KGN46" s="636"/>
      <c r="KGO46" s="636"/>
      <c r="KGP46" s="636"/>
      <c r="KGQ46" s="636"/>
      <c r="KGR46" s="636"/>
      <c r="KGS46" s="636"/>
      <c r="KGT46" s="636"/>
      <c r="KGU46" s="636"/>
      <c r="KGV46" s="636"/>
      <c r="KGW46" s="636"/>
      <c r="KGX46" s="636"/>
      <c r="KGY46" s="636"/>
      <c r="KGZ46" s="636"/>
      <c r="KHA46" s="636"/>
      <c r="KHB46" s="636"/>
      <c r="KHC46" s="636"/>
      <c r="KHD46" s="636"/>
      <c r="KHE46" s="636"/>
      <c r="KHF46" s="636"/>
      <c r="KHG46" s="636"/>
      <c r="KHH46" s="636"/>
      <c r="KHI46" s="636"/>
      <c r="KHJ46" s="636"/>
      <c r="KHK46" s="636"/>
      <c r="KHL46" s="636"/>
      <c r="KHM46" s="636"/>
      <c r="KHN46" s="636"/>
      <c r="KHO46" s="636"/>
      <c r="KHP46" s="636"/>
      <c r="KHQ46" s="636"/>
      <c r="KHR46" s="636"/>
      <c r="KHS46" s="636"/>
      <c r="KHT46" s="636"/>
      <c r="KHU46" s="636"/>
      <c r="KHV46" s="636"/>
      <c r="KHW46" s="636"/>
      <c r="KHX46" s="636"/>
      <c r="KHY46" s="636"/>
      <c r="KHZ46" s="636"/>
      <c r="KIA46" s="636"/>
      <c r="KIB46" s="636"/>
      <c r="KIC46" s="636"/>
      <c r="KID46" s="636"/>
      <c r="KIE46" s="636"/>
      <c r="KIF46" s="636"/>
      <c r="KIG46" s="636"/>
      <c r="KIH46" s="636"/>
      <c r="KII46" s="636"/>
      <c r="KIJ46" s="636"/>
      <c r="KIK46" s="636"/>
      <c r="KIL46" s="636"/>
      <c r="KIM46" s="636"/>
      <c r="KIN46" s="636"/>
      <c r="KIO46" s="636"/>
      <c r="KIP46" s="636"/>
      <c r="KIQ46" s="636"/>
      <c r="KIR46" s="636"/>
      <c r="KIS46" s="636"/>
      <c r="KIT46" s="636"/>
      <c r="KIU46" s="636"/>
      <c r="KIV46" s="636"/>
      <c r="KIW46" s="636"/>
      <c r="KIX46" s="636"/>
      <c r="KIY46" s="636"/>
      <c r="KIZ46" s="636"/>
      <c r="KJA46" s="636"/>
      <c r="KJB46" s="636"/>
      <c r="KJC46" s="636"/>
      <c r="KJD46" s="636"/>
      <c r="KJE46" s="636"/>
      <c r="KJF46" s="636"/>
      <c r="KJG46" s="636"/>
      <c r="KJH46" s="636"/>
      <c r="KJI46" s="636"/>
      <c r="KJJ46" s="636"/>
      <c r="KJK46" s="636"/>
      <c r="KJL46" s="636"/>
      <c r="KJM46" s="636"/>
      <c r="KJN46" s="636"/>
      <c r="KJO46" s="636"/>
      <c r="KJP46" s="636"/>
      <c r="KJQ46" s="636"/>
      <c r="KJR46" s="636"/>
      <c r="KJS46" s="636"/>
      <c r="KJT46" s="636"/>
      <c r="KJU46" s="636"/>
      <c r="KJV46" s="636"/>
      <c r="KJW46" s="636"/>
      <c r="KJX46" s="636"/>
      <c r="KJY46" s="636"/>
      <c r="KJZ46" s="636"/>
      <c r="KKA46" s="636"/>
      <c r="KKB46" s="636"/>
      <c r="KKC46" s="636"/>
      <c r="KKD46" s="636"/>
      <c r="KKE46" s="636"/>
      <c r="KKF46" s="636"/>
      <c r="KKG46" s="636"/>
      <c r="KKH46" s="636"/>
      <c r="KKI46" s="636"/>
      <c r="KKJ46" s="636"/>
      <c r="KKK46" s="636"/>
      <c r="KKL46" s="636"/>
      <c r="KKM46" s="636"/>
      <c r="KKN46" s="636"/>
      <c r="KKO46" s="636"/>
      <c r="KKP46" s="636"/>
      <c r="KKQ46" s="636"/>
      <c r="KKR46" s="636"/>
      <c r="KKS46" s="636"/>
      <c r="KKT46" s="636"/>
      <c r="KKU46" s="636"/>
      <c r="KKV46" s="636"/>
      <c r="KKW46" s="636"/>
      <c r="KKX46" s="636"/>
      <c r="KKY46" s="636"/>
      <c r="KKZ46" s="636"/>
      <c r="KLA46" s="636"/>
      <c r="KLB46" s="636"/>
      <c r="KLC46" s="636"/>
      <c r="KLD46" s="636"/>
      <c r="KLE46" s="636"/>
      <c r="KLF46" s="636"/>
      <c r="KLG46" s="636"/>
      <c r="KLH46" s="636"/>
      <c r="KLI46" s="636"/>
      <c r="KLJ46" s="636"/>
      <c r="KLK46" s="636"/>
      <c r="KLL46" s="636"/>
      <c r="KLM46" s="636"/>
      <c r="KLN46" s="636"/>
      <c r="KLO46" s="636"/>
      <c r="KLP46" s="636"/>
      <c r="KLQ46" s="636"/>
      <c r="KLR46" s="636"/>
      <c r="KLS46" s="636"/>
      <c r="KLT46" s="636"/>
      <c r="KLU46" s="636"/>
      <c r="KLV46" s="636"/>
      <c r="KLW46" s="636"/>
      <c r="KLX46" s="636"/>
      <c r="KLY46" s="636"/>
      <c r="KLZ46" s="636"/>
      <c r="KMA46" s="636"/>
      <c r="KMB46" s="636"/>
      <c r="KMC46" s="636"/>
      <c r="KMD46" s="636"/>
      <c r="KME46" s="636"/>
      <c r="KMF46" s="636"/>
      <c r="KMG46" s="636"/>
      <c r="KMH46" s="636"/>
      <c r="KMI46" s="636"/>
      <c r="KMJ46" s="636"/>
      <c r="KMK46" s="636"/>
      <c r="KML46" s="636"/>
      <c r="KMM46" s="636"/>
      <c r="KMN46" s="636"/>
      <c r="KMO46" s="636"/>
      <c r="KMP46" s="636"/>
      <c r="KMQ46" s="636"/>
      <c r="KMR46" s="636"/>
      <c r="KMS46" s="636"/>
      <c r="KMT46" s="636"/>
      <c r="KMU46" s="636"/>
      <c r="KMV46" s="636"/>
      <c r="KMW46" s="636"/>
      <c r="KMX46" s="636"/>
      <c r="KMY46" s="636"/>
      <c r="KMZ46" s="636"/>
      <c r="KNA46" s="636"/>
      <c r="KNB46" s="636"/>
      <c r="KNC46" s="636"/>
      <c r="KND46" s="636"/>
      <c r="KNE46" s="636"/>
      <c r="KNF46" s="636"/>
      <c r="KNG46" s="636"/>
      <c r="KNH46" s="636"/>
      <c r="KNI46" s="636"/>
      <c r="KNJ46" s="636"/>
      <c r="KNK46" s="636"/>
      <c r="KNL46" s="636"/>
      <c r="KNM46" s="636"/>
      <c r="KNN46" s="636"/>
      <c r="KNO46" s="636"/>
      <c r="KNP46" s="636"/>
      <c r="KNQ46" s="636"/>
      <c r="KNR46" s="636"/>
      <c r="KNS46" s="636"/>
      <c r="KNT46" s="636"/>
      <c r="KNU46" s="636"/>
      <c r="KNV46" s="636"/>
      <c r="KNW46" s="636"/>
      <c r="KNX46" s="636"/>
      <c r="KNY46" s="636"/>
      <c r="KNZ46" s="636"/>
      <c r="KOA46" s="636"/>
      <c r="KOB46" s="636"/>
      <c r="KOC46" s="636"/>
      <c r="KOD46" s="636"/>
      <c r="KOE46" s="636"/>
      <c r="KOF46" s="636"/>
      <c r="KOG46" s="636"/>
      <c r="KOH46" s="636"/>
      <c r="KOI46" s="636"/>
      <c r="KOJ46" s="636"/>
      <c r="KOK46" s="636"/>
      <c r="KOL46" s="636"/>
      <c r="KOM46" s="636"/>
      <c r="KON46" s="636"/>
      <c r="KOO46" s="636"/>
      <c r="KOP46" s="636"/>
      <c r="KOQ46" s="636"/>
      <c r="KOR46" s="636"/>
      <c r="KOS46" s="636"/>
      <c r="KOT46" s="636"/>
      <c r="KOU46" s="636"/>
      <c r="KOV46" s="636"/>
      <c r="KOW46" s="636"/>
      <c r="KOX46" s="636"/>
      <c r="KOY46" s="636"/>
      <c r="KOZ46" s="636"/>
      <c r="KPA46" s="636"/>
      <c r="KPB46" s="636"/>
      <c r="KPC46" s="636"/>
      <c r="KPD46" s="636"/>
      <c r="KPE46" s="636"/>
      <c r="KPF46" s="636"/>
      <c r="KPG46" s="636"/>
      <c r="KPH46" s="636"/>
      <c r="KPI46" s="636"/>
      <c r="KPJ46" s="636"/>
      <c r="KPK46" s="636"/>
      <c r="KPL46" s="636"/>
      <c r="KPM46" s="636"/>
      <c r="KPN46" s="636"/>
      <c r="KPO46" s="636"/>
      <c r="KPP46" s="636"/>
      <c r="KPQ46" s="636"/>
      <c r="KPR46" s="636"/>
      <c r="KPS46" s="636"/>
      <c r="KPT46" s="636"/>
      <c r="KPU46" s="636"/>
      <c r="KPV46" s="636"/>
      <c r="KPW46" s="636"/>
      <c r="KPX46" s="636"/>
      <c r="KPY46" s="636"/>
      <c r="KPZ46" s="636"/>
      <c r="KQA46" s="636"/>
      <c r="KQB46" s="636"/>
      <c r="KQC46" s="636"/>
      <c r="KQD46" s="636"/>
      <c r="KQE46" s="636"/>
      <c r="KQF46" s="636"/>
      <c r="KQG46" s="636"/>
      <c r="KQH46" s="636"/>
      <c r="KQI46" s="636"/>
      <c r="KQJ46" s="636"/>
      <c r="KQK46" s="636"/>
      <c r="KQL46" s="636"/>
      <c r="KQM46" s="636"/>
      <c r="KQN46" s="636"/>
      <c r="KQO46" s="636"/>
      <c r="KQP46" s="636"/>
      <c r="KQQ46" s="636"/>
      <c r="KQR46" s="636"/>
      <c r="KQS46" s="636"/>
      <c r="KQT46" s="636"/>
      <c r="KQU46" s="636"/>
      <c r="KQV46" s="636"/>
      <c r="KQW46" s="636"/>
      <c r="KQX46" s="636"/>
      <c r="KQY46" s="636"/>
      <c r="KQZ46" s="636"/>
      <c r="KRA46" s="636"/>
      <c r="KRB46" s="636"/>
      <c r="KRC46" s="636"/>
      <c r="KRD46" s="636"/>
      <c r="KRE46" s="636"/>
      <c r="KRF46" s="636"/>
      <c r="KRG46" s="636"/>
      <c r="KRH46" s="636"/>
      <c r="KRI46" s="636"/>
      <c r="KRJ46" s="636"/>
      <c r="KRK46" s="636"/>
      <c r="KRL46" s="636"/>
      <c r="KRM46" s="636"/>
      <c r="KRN46" s="636"/>
      <c r="KRO46" s="636"/>
      <c r="KRP46" s="636"/>
      <c r="KRQ46" s="636"/>
      <c r="KRR46" s="636"/>
      <c r="KRS46" s="636"/>
      <c r="KRT46" s="636"/>
      <c r="KRU46" s="636"/>
      <c r="KRV46" s="636"/>
      <c r="KRW46" s="636"/>
      <c r="KRX46" s="636"/>
      <c r="KRY46" s="636"/>
      <c r="KRZ46" s="636"/>
      <c r="KSA46" s="636"/>
      <c r="KSB46" s="636"/>
      <c r="KSC46" s="636"/>
      <c r="KSD46" s="636"/>
      <c r="KSE46" s="636"/>
      <c r="KSF46" s="636"/>
      <c r="KSG46" s="636"/>
      <c r="KSH46" s="636"/>
      <c r="KSI46" s="636"/>
      <c r="KSJ46" s="636"/>
      <c r="KSK46" s="636"/>
      <c r="KSL46" s="636"/>
      <c r="KSM46" s="636"/>
      <c r="KSN46" s="636"/>
      <c r="KSO46" s="636"/>
      <c r="KSP46" s="636"/>
      <c r="KSQ46" s="636"/>
      <c r="KSR46" s="636"/>
      <c r="KSS46" s="636"/>
      <c r="KST46" s="636"/>
      <c r="KSU46" s="636"/>
      <c r="KSV46" s="636"/>
      <c r="KSW46" s="636"/>
      <c r="KSX46" s="636"/>
      <c r="KSY46" s="636"/>
      <c r="KSZ46" s="636"/>
      <c r="KTA46" s="636"/>
      <c r="KTB46" s="636"/>
      <c r="KTC46" s="636"/>
      <c r="KTD46" s="636"/>
      <c r="KTE46" s="636"/>
      <c r="KTF46" s="636"/>
      <c r="KTG46" s="636"/>
      <c r="KTH46" s="636"/>
      <c r="KTI46" s="636"/>
      <c r="KTJ46" s="636"/>
      <c r="KTK46" s="636"/>
      <c r="KTL46" s="636"/>
      <c r="KTM46" s="636"/>
      <c r="KTN46" s="636"/>
      <c r="KTO46" s="636"/>
      <c r="KTP46" s="636"/>
      <c r="KTQ46" s="636"/>
      <c r="KTR46" s="636"/>
      <c r="KTS46" s="636"/>
      <c r="KTT46" s="636"/>
      <c r="KTU46" s="636"/>
      <c r="KTV46" s="636"/>
      <c r="KTW46" s="636"/>
      <c r="KTX46" s="636"/>
      <c r="KTY46" s="636"/>
      <c r="KTZ46" s="636"/>
      <c r="KUA46" s="636"/>
      <c r="KUB46" s="636"/>
      <c r="KUC46" s="636"/>
      <c r="KUD46" s="636"/>
      <c r="KUE46" s="636"/>
      <c r="KUF46" s="636"/>
      <c r="KUG46" s="636"/>
      <c r="KUH46" s="636"/>
      <c r="KUI46" s="636"/>
      <c r="KUJ46" s="636"/>
      <c r="KUK46" s="636"/>
      <c r="KUL46" s="636"/>
      <c r="KUM46" s="636"/>
      <c r="KUN46" s="636"/>
      <c r="KUO46" s="636"/>
      <c r="KUP46" s="636"/>
      <c r="KUQ46" s="636"/>
      <c r="KUR46" s="636"/>
      <c r="KUS46" s="636"/>
      <c r="KUT46" s="636"/>
      <c r="KUU46" s="636"/>
      <c r="KUV46" s="636"/>
      <c r="KUW46" s="636"/>
      <c r="KUX46" s="636"/>
      <c r="KUY46" s="636"/>
      <c r="KUZ46" s="636"/>
      <c r="KVA46" s="636"/>
      <c r="KVB46" s="636"/>
      <c r="KVC46" s="636"/>
      <c r="KVD46" s="636"/>
      <c r="KVE46" s="636"/>
      <c r="KVF46" s="636"/>
      <c r="KVG46" s="636"/>
      <c r="KVH46" s="636"/>
      <c r="KVI46" s="636"/>
      <c r="KVJ46" s="636"/>
      <c r="KVK46" s="636"/>
      <c r="KVL46" s="636"/>
      <c r="KVM46" s="636"/>
      <c r="KVN46" s="636"/>
      <c r="KVO46" s="636"/>
      <c r="KVP46" s="636"/>
      <c r="KVQ46" s="636"/>
      <c r="KVR46" s="636"/>
      <c r="KVS46" s="636"/>
      <c r="KVT46" s="636"/>
      <c r="KVU46" s="636"/>
      <c r="KVV46" s="636"/>
      <c r="KVW46" s="636"/>
      <c r="KVX46" s="636"/>
      <c r="KVY46" s="636"/>
      <c r="KVZ46" s="636"/>
      <c r="KWA46" s="636"/>
      <c r="KWB46" s="636"/>
      <c r="KWC46" s="636"/>
      <c r="KWD46" s="636"/>
      <c r="KWE46" s="636"/>
      <c r="KWF46" s="636"/>
      <c r="KWG46" s="636"/>
      <c r="KWH46" s="636"/>
      <c r="KWI46" s="636"/>
      <c r="KWJ46" s="636"/>
      <c r="KWK46" s="636"/>
      <c r="KWL46" s="636"/>
      <c r="KWM46" s="636"/>
      <c r="KWN46" s="636"/>
      <c r="KWO46" s="636"/>
      <c r="KWP46" s="636"/>
      <c r="KWQ46" s="636"/>
      <c r="KWR46" s="636"/>
      <c r="KWS46" s="636"/>
      <c r="KWT46" s="636"/>
      <c r="KWU46" s="636"/>
      <c r="KWV46" s="636"/>
      <c r="KWW46" s="636"/>
      <c r="KWX46" s="636"/>
      <c r="KWY46" s="636"/>
      <c r="KWZ46" s="636"/>
      <c r="KXA46" s="636"/>
      <c r="KXB46" s="636"/>
      <c r="KXC46" s="636"/>
      <c r="KXD46" s="636"/>
      <c r="KXE46" s="636"/>
      <c r="KXF46" s="636"/>
      <c r="KXG46" s="636"/>
      <c r="KXH46" s="636"/>
      <c r="KXI46" s="636"/>
      <c r="KXJ46" s="636"/>
      <c r="KXK46" s="636"/>
      <c r="KXL46" s="636"/>
      <c r="KXM46" s="636"/>
      <c r="KXN46" s="636"/>
      <c r="KXO46" s="636"/>
      <c r="KXP46" s="636"/>
      <c r="KXQ46" s="636"/>
      <c r="KXR46" s="636"/>
      <c r="KXS46" s="636"/>
      <c r="KXT46" s="636"/>
      <c r="KXU46" s="636"/>
      <c r="KXV46" s="636"/>
      <c r="KXW46" s="636"/>
      <c r="KXX46" s="636"/>
      <c r="KXY46" s="636"/>
      <c r="KXZ46" s="636"/>
      <c r="KYA46" s="636"/>
      <c r="KYB46" s="636"/>
      <c r="KYC46" s="636"/>
      <c r="KYD46" s="636"/>
      <c r="KYE46" s="636"/>
      <c r="KYF46" s="636"/>
      <c r="KYG46" s="636"/>
      <c r="KYH46" s="636"/>
      <c r="KYI46" s="636"/>
      <c r="KYJ46" s="636"/>
      <c r="KYK46" s="636"/>
      <c r="KYL46" s="636"/>
      <c r="KYM46" s="636"/>
      <c r="KYN46" s="636"/>
      <c r="KYO46" s="636"/>
      <c r="KYP46" s="636"/>
      <c r="KYQ46" s="636"/>
      <c r="KYR46" s="636"/>
      <c r="KYS46" s="636"/>
      <c r="KYT46" s="636"/>
      <c r="KYU46" s="636"/>
      <c r="KYV46" s="636"/>
      <c r="KYW46" s="636"/>
      <c r="KYX46" s="636"/>
      <c r="KYY46" s="636"/>
      <c r="KYZ46" s="636"/>
      <c r="KZA46" s="636"/>
      <c r="KZB46" s="636"/>
      <c r="KZC46" s="636"/>
      <c r="KZD46" s="636"/>
      <c r="KZE46" s="636"/>
      <c r="KZF46" s="636"/>
      <c r="KZG46" s="636"/>
      <c r="KZH46" s="636"/>
      <c r="KZI46" s="636"/>
      <c r="KZJ46" s="636"/>
      <c r="KZK46" s="636"/>
      <c r="KZL46" s="636"/>
      <c r="KZM46" s="636"/>
      <c r="KZN46" s="636"/>
      <c r="KZO46" s="636"/>
      <c r="KZP46" s="636"/>
      <c r="KZQ46" s="636"/>
      <c r="KZR46" s="636"/>
      <c r="KZS46" s="636"/>
      <c r="KZT46" s="636"/>
      <c r="KZU46" s="636"/>
      <c r="KZV46" s="636"/>
      <c r="KZW46" s="636"/>
      <c r="KZX46" s="636"/>
      <c r="KZY46" s="636"/>
      <c r="KZZ46" s="636"/>
      <c r="LAA46" s="636"/>
      <c r="LAB46" s="636"/>
      <c r="LAC46" s="636"/>
      <c r="LAD46" s="636"/>
      <c r="LAE46" s="636"/>
      <c r="LAF46" s="636"/>
      <c r="LAG46" s="636"/>
      <c r="LAH46" s="636"/>
      <c r="LAI46" s="636"/>
      <c r="LAJ46" s="636"/>
      <c r="LAK46" s="636"/>
      <c r="LAL46" s="636"/>
      <c r="LAM46" s="636"/>
      <c r="LAN46" s="636"/>
      <c r="LAO46" s="636"/>
      <c r="LAP46" s="636"/>
      <c r="LAQ46" s="636"/>
      <c r="LAR46" s="636"/>
      <c r="LAS46" s="636"/>
      <c r="LAT46" s="636"/>
      <c r="LAU46" s="636"/>
      <c r="LAV46" s="636"/>
      <c r="LAW46" s="636"/>
      <c r="LAX46" s="636"/>
      <c r="LAY46" s="636"/>
      <c r="LAZ46" s="636"/>
      <c r="LBA46" s="636"/>
      <c r="LBB46" s="636"/>
      <c r="LBC46" s="636"/>
      <c r="LBD46" s="636"/>
      <c r="LBE46" s="636"/>
      <c r="LBF46" s="636"/>
      <c r="LBG46" s="636"/>
      <c r="LBH46" s="636"/>
      <c r="LBI46" s="636"/>
      <c r="LBJ46" s="636"/>
      <c r="LBK46" s="636"/>
      <c r="LBL46" s="636"/>
      <c r="LBM46" s="636"/>
      <c r="LBN46" s="636"/>
      <c r="LBO46" s="636"/>
      <c r="LBP46" s="636"/>
      <c r="LBQ46" s="636"/>
      <c r="LBR46" s="636"/>
      <c r="LBS46" s="636"/>
      <c r="LBT46" s="636"/>
      <c r="LBU46" s="636"/>
      <c r="LBV46" s="636"/>
      <c r="LBW46" s="636"/>
      <c r="LBX46" s="636"/>
      <c r="LBY46" s="636"/>
      <c r="LBZ46" s="636"/>
      <c r="LCA46" s="636"/>
      <c r="LCB46" s="636"/>
      <c r="LCC46" s="636"/>
      <c r="LCD46" s="636"/>
      <c r="LCE46" s="636"/>
      <c r="LCF46" s="636"/>
      <c r="LCG46" s="636"/>
      <c r="LCH46" s="636"/>
      <c r="LCI46" s="636"/>
      <c r="LCJ46" s="636"/>
      <c r="LCK46" s="636"/>
      <c r="LCL46" s="636"/>
      <c r="LCM46" s="636"/>
      <c r="LCN46" s="636"/>
      <c r="LCO46" s="636"/>
      <c r="LCP46" s="636"/>
      <c r="LCQ46" s="636"/>
      <c r="LCR46" s="636"/>
      <c r="LCS46" s="636"/>
      <c r="LCT46" s="636"/>
      <c r="LCU46" s="636"/>
      <c r="LCV46" s="636"/>
      <c r="LCW46" s="636"/>
      <c r="LCX46" s="636"/>
      <c r="LCY46" s="636"/>
      <c r="LCZ46" s="636"/>
      <c r="LDA46" s="636"/>
      <c r="LDB46" s="636"/>
      <c r="LDC46" s="636"/>
      <c r="LDD46" s="636"/>
      <c r="LDE46" s="636"/>
      <c r="LDF46" s="636"/>
      <c r="LDG46" s="636"/>
      <c r="LDH46" s="636"/>
      <c r="LDI46" s="636"/>
      <c r="LDJ46" s="636"/>
      <c r="LDK46" s="636"/>
      <c r="LDL46" s="636"/>
      <c r="LDM46" s="636"/>
      <c r="LDN46" s="636"/>
      <c r="LDO46" s="636"/>
      <c r="LDP46" s="636"/>
      <c r="LDQ46" s="636"/>
      <c r="LDR46" s="636"/>
      <c r="LDS46" s="636"/>
      <c r="LDT46" s="636"/>
      <c r="LDU46" s="636"/>
      <c r="LDV46" s="636"/>
      <c r="LDW46" s="636"/>
      <c r="LDX46" s="636"/>
      <c r="LDY46" s="636"/>
      <c r="LDZ46" s="636"/>
      <c r="LEA46" s="636"/>
      <c r="LEB46" s="636"/>
      <c r="LEC46" s="636"/>
      <c r="LED46" s="636"/>
      <c r="LEE46" s="636"/>
      <c r="LEF46" s="636"/>
      <c r="LEG46" s="636"/>
      <c r="LEH46" s="636"/>
      <c r="LEI46" s="636"/>
      <c r="LEJ46" s="636"/>
      <c r="LEK46" s="636"/>
      <c r="LEL46" s="636"/>
      <c r="LEM46" s="636"/>
      <c r="LEN46" s="636"/>
      <c r="LEO46" s="636"/>
      <c r="LEP46" s="636"/>
      <c r="LEQ46" s="636"/>
      <c r="LER46" s="636"/>
      <c r="LES46" s="636"/>
      <c r="LET46" s="636"/>
      <c r="LEU46" s="636"/>
      <c r="LEV46" s="636"/>
      <c r="LEW46" s="636"/>
      <c r="LEX46" s="636"/>
      <c r="LEY46" s="636"/>
      <c r="LEZ46" s="636"/>
      <c r="LFA46" s="636"/>
      <c r="LFB46" s="636"/>
      <c r="LFC46" s="636"/>
      <c r="LFD46" s="636"/>
      <c r="LFE46" s="636"/>
      <c r="LFF46" s="636"/>
      <c r="LFG46" s="636"/>
      <c r="LFH46" s="636"/>
      <c r="LFI46" s="636"/>
      <c r="LFJ46" s="636"/>
      <c r="LFK46" s="636"/>
      <c r="LFL46" s="636"/>
      <c r="LFM46" s="636"/>
      <c r="LFN46" s="636"/>
      <c r="LFO46" s="636"/>
      <c r="LFP46" s="636"/>
      <c r="LFQ46" s="636"/>
      <c r="LFR46" s="636"/>
      <c r="LFS46" s="636"/>
      <c r="LFT46" s="636"/>
      <c r="LFU46" s="636"/>
      <c r="LFV46" s="636"/>
      <c r="LFW46" s="636"/>
      <c r="LFX46" s="636"/>
      <c r="LFY46" s="636"/>
      <c r="LFZ46" s="636"/>
      <c r="LGA46" s="636"/>
      <c r="LGB46" s="636"/>
      <c r="LGC46" s="636"/>
      <c r="LGD46" s="636"/>
      <c r="LGE46" s="636"/>
      <c r="LGF46" s="636"/>
      <c r="LGG46" s="636"/>
      <c r="LGH46" s="636"/>
      <c r="LGI46" s="636"/>
      <c r="LGJ46" s="636"/>
      <c r="LGK46" s="636"/>
      <c r="LGL46" s="636"/>
      <c r="LGM46" s="636"/>
      <c r="LGN46" s="636"/>
      <c r="LGO46" s="636"/>
      <c r="LGP46" s="636"/>
      <c r="LGQ46" s="636"/>
      <c r="LGR46" s="636"/>
      <c r="LGS46" s="636"/>
      <c r="LGT46" s="636"/>
      <c r="LGU46" s="636"/>
      <c r="LGV46" s="636"/>
      <c r="LGW46" s="636"/>
      <c r="LGX46" s="636"/>
      <c r="LGY46" s="636"/>
      <c r="LGZ46" s="636"/>
      <c r="LHA46" s="636"/>
      <c r="LHB46" s="636"/>
      <c r="LHC46" s="636"/>
      <c r="LHD46" s="636"/>
      <c r="LHE46" s="636"/>
      <c r="LHF46" s="636"/>
      <c r="LHG46" s="636"/>
      <c r="LHH46" s="636"/>
      <c r="LHI46" s="636"/>
      <c r="LHJ46" s="636"/>
      <c r="LHK46" s="636"/>
      <c r="LHL46" s="636"/>
      <c r="LHM46" s="636"/>
      <c r="LHN46" s="636"/>
      <c r="LHO46" s="636"/>
      <c r="LHP46" s="636"/>
      <c r="LHQ46" s="636"/>
      <c r="LHR46" s="636"/>
      <c r="LHS46" s="636"/>
      <c r="LHT46" s="636"/>
      <c r="LHU46" s="636"/>
      <c r="LHV46" s="636"/>
      <c r="LHW46" s="636"/>
      <c r="LHX46" s="636"/>
      <c r="LHY46" s="636"/>
      <c r="LHZ46" s="636"/>
      <c r="LIA46" s="636"/>
      <c r="LIB46" s="636"/>
      <c r="LIC46" s="636"/>
      <c r="LID46" s="636"/>
      <c r="LIE46" s="636"/>
      <c r="LIF46" s="636"/>
      <c r="LIG46" s="636"/>
      <c r="LIH46" s="636"/>
      <c r="LII46" s="636"/>
      <c r="LIJ46" s="636"/>
      <c r="LIK46" s="636"/>
      <c r="LIL46" s="636"/>
      <c r="LIM46" s="636"/>
      <c r="LIN46" s="636"/>
      <c r="LIO46" s="636"/>
      <c r="LIP46" s="636"/>
      <c r="LIQ46" s="636"/>
      <c r="LIR46" s="636"/>
      <c r="LIS46" s="636"/>
      <c r="LIT46" s="636"/>
      <c r="LIU46" s="636"/>
      <c r="LIV46" s="636"/>
      <c r="LIW46" s="636"/>
      <c r="LIX46" s="636"/>
      <c r="LIY46" s="636"/>
      <c r="LIZ46" s="636"/>
      <c r="LJA46" s="636"/>
      <c r="LJB46" s="636"/>
      <c r="LJC46" s="636"/>
      <c r="LJD46" s="636"/>
      <c r="LJE46" s="636"/>
      <c r="LJF46" s="636"/>
      <c r="LJG46" s="636"/>
      <c r="LJH46" s="636"/>
      <c r="LJI46" s="636"/>
      <c r="LJJ46" s="636"/>
      <c r="LJK46" s="636"/>
      <c r="LJL46" s="636"/>
      <c r="LJM46" s="636"/>
      <c r="LJN46" s="636"/>
      <c r="LJO46" s="636"/>
      <c r="LJP46" s="636"/>
      <c r="LJQ46" s="636"/>
      <c r="LJR46" s="636"/>
      <c r="LJS46" s="636"/>
      <c r="LJT46" s="636"/>
      <c r="LJU46" s="636"/>
      <c r="LJV46" s="636"/>
      <c r="LJW46" s="636"/>
      <c r="LJX46" s="636"/>
      <c r="LJY46" s="636"/>
      <c r="LJZ46" s="636"/>
      <c r="LKA46" s="636"/>
      <c r="LKB46" s="636"/>
      <c r="LKC46" s="636"/>
      <c r="LKD46" s="636"/>
      <c r="LKE46" s="636"/>
      <c r="LKF46" s="636"/>
      <c r="LKG46" s="636"/>
      <c r="LKH46" s="636"/>
      <c r="LKI46" s="636"/>
      <c r="LKJ46" s="636"/>
      <c r="LKK46" s="636"/>
      <c r="LKL46" s="636"/>
      <c r="LKM46" s="636"/>
      <c r="LKN46" s="636"/>
      <c r="LKO46" s="636"/>
      <c r="LKP46" s="636"/>
      <c r="LKQ46" s="636"/>
      <c r="LKR46" s="636"/>
      <c r="LKS46" s="636"/>
      <c r="LKT46" s="636"/>
      <c r="LKU46" s="636"/>
      <c r="LKV46" s="636"/>
      <c r="LKW46" s="636"/>
      <c r="LKX46" s="636"/>
      <c r="LKY46" s="636"/>
      <c r="LKZ46" s="636"/>
      <c r="LLA46" s="636"/>
      <c r="LLB46" s="636"/>
      <c r="LLC46" s="636"/>
      <c r="LLD46" s="636"/>
      <c r="LLE46" s="636"/>
      <c r="LLF46" s="636"/>
      <c r="LLG46" s="636"/>
      <c r="LLH46" s="636"/>
      <c r="LLI46" s="636"/>
      <c r="LLJ46" s="636"/>
      <c r="LLK46" s="636"/>
      <c r="LLL46" s="636"/>
      <c r="LLM46" s="636"/>
      <c r="LLN46" s="636"/>
      <c r="LLO46" s="636"/>
      <c r="LLP46" s="636"/>
      <c r="LLQ46" s="636"/>
      <c r="LLR46" s="636"/>
      <c r="LLS46" s="636"/>
      <c r="LLT46" s="636"/>
      <c r="LLU46" s="636"/>
      <c r="LLV46" s="636"/>
      <c r="LLW46" s="636"/>
      <c r="LLX46" s="636"/>
      <c r="LLY46" s="636"/>
      <c r="LLZ46" s="636"/>
      <c r="LMA46" s="636"/>
      <c r="LMB46" s="636"/>
      <c r="LMC46" s="636"/>
      <c r="LMD46" s="636"/>
      <c r="LME46" s="636"/>
      <c r="LMF46" s="636"/>
      <c r="LMG46" s="636"/>
      <c r="LMH46" s="636"/>
      <c r="LMI46" s="636"/>
      <c r="LMJ46" s="636"/>
      <c r="LMK46" s="636"/>
      <c r="LML46" s="636"/>
      <c r="LMM46" s="636"/>
      <c r="LMN46" s="636"/>
      <c r="LMO46" s="636"/>
      <c r="LMP46" s="636"/>
      <c r="LMQ46" s="636"/>
      <c r="LMR46" s="636"/>
      <c r="LMS46" s="636"/>
      <c r="LMT46" s="636"/>
      <c r="LMU46" s="636"/>
      <c r="LMV46" s="636"/>
      <c r="LMW46" s="636"/>
      <c r="LMX46" s="636"/>
      <c r="LMY46" s="636"/>
      <c r="LMZ46" s="636"/>
      <c r="LNA46" s="636"/>
      <c r="LNB46" s="636"/>
      <c r="LNC46" s="636"/>
      <c r="LND46" s="636"/>
      <c r="LNE46" s="636"/>
      <c r="LNF46" s="636"/>
      <c r="LNG46" s="636"/>
      <c r="LNH46" s="636"/>
      <c r="LNI46" s="636"/>
      <c r="LNJ46" s="636"/>
      <c r="LNK46" s="636"/>
      <c r="LNL46" s="636"/>
      <c r="LNM46" s="636"/>
      <c r="LNN46" s="636"/>
      <c r="LNO46" s="636"/>
      <c r="LNP46" s="636"/>
      <c r="LNQ46" s="636"/>
      <c r="LNR46" s="636"/>
      <c r="LNS46" s="636"/>
      <c r="LNT46" s="636"/>
      <c r="LNU46" s="636"/>
      <c r="LNV46" s="636"/>
      <c r="LNW46" s="636"/>
      <c r="LNX46" s="636"/>
      <c r="LNY46" s="636"/>
      <c r="LNZ46" s="636"/>
      <c r="LOA46" s="636"/>
      <c r="LOB46" s="636"/>
      <c r="LOC46" s="636"/>
      <c r="LOD46" s="636"/>
      <c r="LOE46" s="636"/>
      <c r="LOF46" s="636"/>
      <c r="LOG46" s="636"/>
      <c r="LOH46" s="636"/>
      <c r="LOI46" s="636"/>
      <c r="LOJ46" s="636"/>
      <c r="LOK46" s="636"/>
      <c r="LOL46" s="636"/>
      <c r="LOM46" s="636"/>
      <c r="LON46" s="636"/>
      <c r="LOO46" s="636"/>
      <c r="LOP46" s="636"/>
      <c r="LOQ46" s="636"/>
      <c r="LOR46" s="636"/>
      <c r="LOS46" s="636"/>
      <c r="LOT46" s="636"/>
      <c r="LOU46" s="636"/>
      <c r="LOV46" s="636"/>
      <c r="LOW46" s="636"/>
      <c r="LOX46" s="636"/>
      <c r="LOY46" s="636"/>
      <c r="LOZ46" s="636"/>
      <c r="LPA46" s="636"/>
      <c r="LPB46" s="636"/>
      <c r="LPC46" s="636"/>
      <c r="LPD46" s="636"/>
      <c r="LPE46" s="636"/>
      <c r="LPF46" s="636"/>
      <c r="LPG46" s="636"/>
      <c r="LPH46" s="636"/>
      <c r="LPI46" s="636"/>
      <c r="LPJ46" s="636"/>
      <c r="LPK46" s="636"/>
      <c r="LPL46" s="636"/>
      <c r="LPM46" s="636"/>
      <c r="LPN46" s="636"/>
      <c r="LPO46" s="636"/>
      <c r="LPP46" s="636"/>
      <c r="LPQ46" s="636"/>
      <c r="LPR46" s="636"/>
      <c r="LPS46" s="636"/>
      <c r="LPT46" s="636"/>
      <c r="LPU46" s="636"/>
      <c r="LPV46" s="636"/>
      <c r="LPW46" s="636"/>
      <c r="LPX46" s="636"/>
      <c r="LPY46" s="636"/>
      <c r="LPZ46" s="636"/>
      <c r="LQA46" s="636"/>
      <c r="LQB46" s="636"/>
      <c r="LQC46" s="636"/>
      <c r="LQD46" s="636"/>
      <c r="LQE46" s="636"/>
      <c r="LQF46" s="636"/>
      <c r="LQG46" s="636"/>
      <c r="LQH46" s="636"/>
      <c r="LQI46" s="636"/>
      <c r="LQJ46" s="636"/>
      <c r="LQK46" s="636"/>
      <c r="LQL46" s="636"/>
      <c r="LQM46" s="636"/>
      <c r="LQN46" s="636"/>
      <c r="LQO46" s="636"/>
      <c r="LQP46" s="636"/>
      <c r="LQQ46" s="636"/>
      <c r="LQR46" s="636"/>
      <c r="LQS46" s="636"/>
      <c r="LQT46" s="636"/>
      <c r="LQU46" s="636"/>
      <c r="LQV46" s="636"/>
      <c r="LQW46" s="636"/>
      <c r="LQX46" s="636"/>
      <c r="LQY46" s="636"/>
      <c r="LQZ46" s="636"/>
      <c r="LRA46" s="636"/>
      <c r="LRB46" s="636"/>
      <c r="LRC46" s="636"/>
      <c r="LRD46" s="636"/>
      <c r="LRE46" s="636"/>
      <c r="LRF46" s="636"/>
      <c r="LRG46" s="636"/>
      <c r="LRH46" s="636"/>
      <c r="LRI46" s="636"/>
      <c r="LRJ46" s="636"/>
      <c r="LRK46" s="636"/>
      <c r="LRL46" s="636"/>
      <c r="LRM46" s="636"/>
      <c r="LRN46" s="636"/>
      <c r="LRO46" s="636"/>
      <c r="LRP46" s="636"/>
      <c r="LRQ46" s="636"/>
      <c r="LRR46" s="636"/>
      <c r="LRS46" s="636"/>
      <c r="LRT46" s="636"/>
      <c r="LRU46" s="636"/>
      <c r="LRV46" s="636"/>
      <c r="LRW46" s="636"/>
      <c r="LRX46" s="636"/>
      <c r="LRY46" s="636"/>
      <c r="LRZ46" s="636"/>
      <c r="LSA46" s="636"/>
      <c r="LSB46" s="636"/>
      <c r="LSC46" s="636"/>
      <c r="LSD46" s="636"/>
      <c r="LSE46" s="636"/>
      <c r="LSF46" s="636"/>
      <c r="LSG46" s="636"/>
      <c r="LSH46" s="636"/>
      <c r="LSI46" s="636"/>
      <c r="LSJ46" s="636"/>
      <c r="LSK46" s="636"/>
      <c r="LSL46" s="636"/>
      <c r="LSM46" s="636"/>
      <c r="LSN46" s="636"/>
      <c r="LSO46" s="636"/>
      <c r="LSP46" s="636"/>
      <c r="LSQ46" s="636"/>
      <c r="LSR46" s="636"/>
      <c r="LSS46" s="636"/>
      <c r="LST46" s="636"/>
      <c r="LSU46" s="636"/>
      <c r="LSV46" s="636"/>
      <c r="LSW46" s="636"/>
      <c r="LSX46" s="636"/>
      <c r="LSY46" s="636"/>
      <c r="LSZ46" s="636"/>
      <c r="LTA46" s="636"/>
      <c r="LTB46" s="636"/>
      <c r="LTC46" s="636"/>
      <c r="LTD46" s="636"/>
      <c r="LTE46" s="636"/>
      <c r="LTF46" s="636"/>
      <c r="LTG46" s="636"/>
      <c r="LTH46" s="636"/>
      <c r="LTI46" s="636"/>
      <c r="LTJ46" s="636"/>
      <c r="LTK46" s="636"/>
      <c r="LTL46" s="636"/>
      <c r="LTM46" s="636"/>
      <c r="LTN46" s="636"/>
      <c r="LTO46" s="636"/>
      <c r="LTP46" s="636"/>
      <c r="LTQ46" s="636"/>
      <c r="LTR46" s="636"/>
      <c r="LTS46" s="636"/>
      <c r="LTT46" s="636"/>
      <c r="LTU46" s="636"/>
      <c r="LTV46" s="636"/>
      <c r="LTW46" s="636"/>
      <c r="LTX46" s="636"/>
      <c r="LTY46" s="636"/>
      <c r="LTZ46" s="636"/>
      <c r="LUA46" s="636"/>
      <c r="LUB46" s="636"/>
      <c r="LUC46" s="636"/>
      <c r="LUD46" s="636"/>
      <c r="LUE46" s="636"/>
      <c r="LUF46" s="636"/>
      <c r="LUG46" s="636"/>
      <c r="LUH46" s="636"/>
      <c r="LUI46" s="636"/>
      <c r="LUJ46" s="636"/>
      <c r="LUK46" s="636"/>
      <c r="LUL46" s="636"/>
      <c r="LUM46" s="636"/>
      <c r="LUN46" s="636"/>
      <c r="LUO46" s="636"/>
      <c r="LUP46" s="636"/>
      <c r="LUQ46" s="636"/>
      <c r="LUR46" s="636"/>
      <c r="LUS46" s="636"/>
      <c r="LUT46" s="636"/>
      <c r="LUU46" s="636"/>
      <c r="LUV46" s="636"/>
      <c r="LUW46" s="636"/>
      <c r="LUX46" s="636"/>
      <c r="LUY46" s="636"/>
      <c r="LUZ46" s="636"/>
      <c r="LVA46" s="636"/>
      <c r="LVB46" s="636"/>
      <c r="LVC46" s="636"/>
      <c r="LVD46" s="636"/>
      <c r="LVE46" s="636"/>
      <c r="LVF46" s="636"/>
      <c r="LVG46" s="636"/>
      <c r="LVH46" s="636"/>
      <c r="LVI46" s="636"/>
      <c r="LVJ46" s="636"/>
      <c r="LVK46" s="636"/>
      <c r="LVL46" s="636"/>
      <c r="LVM46" s="636"/>
      <c r="LVN46" s="636"/>
      <c r="LVO46" s="636"/>
      <c r="LVP46" s="636"/>
      <c r="LVQ46" s="636"/>
      <c r="LVR46" s="636"/>
      <c r="LVS46" s="636"/>
      <c r="LVT46" s="636"/>
      <c r="LVU46" s="636"/>
      <c r="LVV46" s="636"/>
      <c r="LVW46" s="636"/>
      <c r="LVX46" s="636"/>
      <c r="LVY46" s="636"/>
      <c r="LVZ46" s="636"/>
      <c r="LWA46" s="636"/>
      <c r="LWB46" s="636"/>
      <c r="LWC46" s="636"/>
      <c r="LWD46" s="636"/>
      <c r="LWE46" s="636"/>
      <c r="LWF46" s="636"/>
      <c r="LWG46" s="636"/>
      <c r="LWH46" s="636"/>
      <c r="LWI46" s="636"/>
      <c r="LWJ46" s="636"/>
      <c r="LWK46" s="636"/>
      <c r="LWL46" s="636"/>
      <c r="LWM46" s="636"/>
      <c r="LWN46" s="636"/>
      <c r="LWO46" s="636"/>
      <c r="LWP46" s="636"/>
      <c r="LWQ46" s="636"/>
      <c r="LWR46" s="636"/>
      <c r="LWS46" s="636"/>
      <c r="LWT46" s="636"/>
      <c r="LWU46" s="636"/>
      <c r="LWV46" s="636"/>
      <c r="LWW46" s="636"/>
      <c r="LWX46" s="636"/>
      <c r="LWY46" s="636"/>
      <c r="LWZ46" s="636"/>
      <c r="LXA46" s="636"/>
      <c r="LXB46" s="636"/>
      <c r="LXC46" s="636"/>
      <c r="LXD46" s="636"/>
      <c r="LXE46" s="636"/>
      <c r="LXF46" s="636"/>
      <c r="LXG46" s="636"/>
      <c r="LXH46" s="636"/>
      <c r="LXI46" s="636"/>
      <c r="LXJ46" s="636"/>
      <c r="LXK46" s="636"/>
      <c r="LXL46" s="636"/>
      <c r="LXM46" s="636"/>
      <c r="LXN46" s="636"/>
      <c r="LXO46" s="636"/>
      <c r="LXP46" s="636"/>
      <c r="LXQ46" s="636"/>
      <c r="LXR46" s="636"/>
      <c r="LXS46" s="636"/>
      <c r="LXT46" s="636"/>
      <c r="LXU46" s="636"/>
      <c r="LXV46" s="636"/>
      <c r="LXW46" s="636"/>
      <c r="LXX46" s="636"/>
      <c r="LXY46" s="636"/>
      <c r="LXZ46" s="636"/>
      <c r="LYA46" s="636"/>
      <c r="LYB46" s="636"/>
      <c r="LYC46" s="636"/>
      <c r="LYD46" s="636"/>
      <c r="LYE46" s="636"/>
      <c r="LYF46" s="636"/>
      <c r="LYG46" s="636"/>
      <c r="LYH46" s="636"/>
      <c r="LYI46" s="636"/>
      <c r="LYJ46" s="636"/>
      <c r="LYK46" s="636"/>
      <c r="LYL46" s="636"/>
      <c r="LYM46" s="636"/>
      <c r="LYN46" s="636"/>
      <c r="LYO46" s="636"/>
      <c r="LYP46" s="636"/>
      <c r="LYQ46" s="636"/>
      <c r="LYR46" s="636"/>
      <c r="LYS46" s="636"/>
      <c r="LYT46" s="636"/>
      <c r="LYU46" s="636"/>
      <c r="LYV46" s="636"/>
      <c r="LYW46" s="636"/>
      <c r="LYX46" s="636"/>
      <c r="LYY46" s="636"/>
      <c r="LYZ46" s="636"/>
      <c r="LZA46" s="636"/>
      <c r="LZB46" s="636"/>
      <c r="LZC46" s="636"/>
      <c r="LZD46" s="636"/>
      <c r="LZE46" s="636"/>
      <c r="LZF46" s="636"/>
      <c r="LZG46" s="636"/>
      <c r="LZH46" s="636"/>
      <c r="LZI46" s="636"/>
      <c r="LZJ46" s="636"/>
      <c r="LZK46" s="636"/>
      <c r="LZL46" s="636"/>
      <c r="LZM46" s="636"/>
      <c r="LZN46" s="636"/>
      <c r="LZO46" s="636"/>
      <c r="LZP46" s="636"/>
      <c r="LZQ46" s="636"/>
      <c r="LZR46" s="636"/>
      <c r="LZS46" s="636"/>
      <c r="LZT46" s="636"/>
      <c r="LZU46" s="636"/>
      <c r="LZV46" s="636"/>
      <c r="LZW46" s="636"/>
      <c r="LZX46" s="636"/>
      <c r="LZY46" s="636"/>
      <c r="LZZ46" s="636"/>
      <c r="MAA46" s="636"/>
      <c r="MAB46" s="636"/>
      <c r="MAC46" s="636"/>
      <c r="MAD46" s="636"/>
      <c r="MAE46" s="636"/>
      <c r="MAF46" s="636"/>
      <c r="MAG46" s="636"/>
      <c r="MAH46" s="636"/>
      <c r="MAI46" s="636"/>
      <c r="MAJ46" s="636"/>
      <c r="MAK46" s="636"/>
      <c r="MAL46" s="636"/>
      <c r="MAM46" s="636"/>
      <c r="MAN46" s="636"/>
      <c r="MAO46" s="636"/>
      <c r="MAP46" s="636"/>
      <c r="MAQ46" s="636"/>
      <c r="MAR46" s="636"/>
      <c r="MAS46" s="636"/>
      <c r="MAT46" s="636"/>
      <c r="MAU46" s="636"/>
      <c r="MAV46" s="636"/>
      <c r="MAW46" s="636"/>
      <c r="MAX46" s="636"/>
      <c r="MAY46" s="636"/>
      <c r="MAZ46" s="636"/>
      <c r="MBA46" s="636"/>
      <c r="MBB46" s="636"/>
      <c r="MBC46" s="636"/>
      <c r="MBD46" s="636"/>
      <c r="MBE46" s="636"/>
      <c r="MBF46" s="636"/>
      <c r="MBG46" s="636"/>
      <c r="MBH46" s="636"/>
      <c r="MBI46" s="636"/>
      <c r="MBJ46" s="636"/>
      <c r="MBK46" s="636"/>
      <c r="MBL46" s="636"/>
      <c r="MBM46" s="636"/>
      <c r="MBN46" s="636"/>
      <c r="MBO46" s="636"/>
      <c r="MBP46" s="636"/>
      <c r="MBQ46" s="636"/>
      <c r="MBR46" s="636"/>
      <c r="MBS46" s="636"/>
      <c r="MBT46" s="636"/>
      <c r="MBU46" s="636"/>
      <c r="MBV46" s="636"/>
      <c r="MBW46" s="636"/>
      <c r="MBX46" s="636"/>
      <c r="MBY46" s="636"/>
      <c r="MBZ46" s="636"/>
      <c r="MCA46" s="636"/>
      <c r="MCB46" s="636"/>
      <c r="MCC46" s="636"/>
      <c r="MCD46" s="636"/>
      <c r="MCE46" s="636"/>
      <c r="MCF46" s="636"/>
      <c r="MCG46" s="636"/>
      <c r="MCH46" s="636"/>
      <c r="MCI46" s="636"/>
      <c r="MCJ46" s="636"/>
      <c r="MCK46" s="636"/>
      <c r="MCL46" s="636"/>
      <c r="MCM46" s="636"/>
      <c r="MCN46" s="636"/>
      <c r="MCO46" s="636"/>
      <c r="MCP46" s="636"/>
      <c r="MCQ46" s="636"/>
      <c r="MCR46" s="636"/>
      <c r="MCS46" s="636"/>
      <c r="MCT46" s="636"/>
      <c r="MCU46" s="636"/>
      <c r="MCV46" s="636"/>
      <c r="MCW46" s="636"/>
      <c r="MCX46" s="636"/>
      <c r="MCY46" s="636"/>
      <c r="MCZ46" s="636"/>
      <c r="MDA46" s="636"/>
      <c r="MDB46" s="636"/>
      <c r="MDC46" s="636"/>
      <c r="MDD46" s="636"/>
      <c r="MDE46" s="636"/>
      <c r="MDF46" s="636"/>
      <c r="MDG46" s="636"/>
      <c r="MDH46" s="636"/>
      <c r="MDI46" s="636"/>
      <c r="MDJ46" s="636"/>
      <c r="MDK46" s="636"/>
      <c r="MDL46" s="636"/>
      <c r="MDM46" s="636"/>
      <c r="MDN46" s="636"/>
      <c r="MDO46" s="636"/>
      <c r="MDP46" s="636"/>
      <c r="MDQ46" s="636"/>
      <c r="MDR46" s="636"/>
      <c r="MDS46" s="636"/>
      <c r="MDT46" s="636"/>
      <c r="MDU46" s="636"/>
      <c r="MDV46" s="636"/>
      <c r="MDW46" s="636"/>
      <c r="MDX46" s="636"/>
      <c r="MDY46" s="636"/>
      <c r="MDZ46" s="636"/>
      <c r="MEA46" s="636"/>
      <c r="MEB46" s="636"/>
      <c r="MEC46" s="636"/>
      <c r="MED46" s="636"/>
      <c r="MEE46" s="636"/>
      <c r="MEF46" s="636"/>
      <c r="MEG46" s="636"/>
      <c r="MEH46" s="636"/>
      <c r="MEI46" s="636"/>
      <c r="MEJ46" s="636"/>
      <c r="MEK46" s="636"/>
      <c r="MEL46" s="636"/>
      <c r="MEM46" s="636"/>
      <c r="MEN46" s="636"/>
      <c r="MEO46" s="636"/>
      <c r="MEP46" s="636"/>
      <c r="MEQ46" s="636"/>
      <c r="MER46" s="636"/>
      <c r="MES46" s="636"/>
      <c r="MET46" s="636"/>
      <c r="MEU46" s="636"/>
      <c r="MEV46" s="636"/>
      <c r="MEW46" s="636"/>
      <c r="MEX46" s="636"/>
      <c r="MEY46" s="636"/>
      <c r="MEZ46" s="636"/>
      <c r="MFA46" s="636"/>
      <c r="MFB46" s="636"/>
      <c r="MFC46" s="636"/>
      <c r="MFD46" s="636"/>
      <c r="MFE46" s="636"/>
      <c r="MFF46" s="636"/>
      <c r="MFG46" s="636"/>
      <c r="MFH46" s="636"/>
      <c r="MFI46" s="636"/>
      <c r="MFJ46" s="636"/>
      <c r="MFK46" s="636"/>
      <c r="MFL46" s="636"/>
      <c r="MFM46" s="636"/>
      <c r="MFN46" s="636"/>
      <c r="MFO46" s="636"/>
      <c r="MFP46" s="636"/>
      <c r="MFQ46" s="636"/>
      <c r="MFR46" s="636"/>
      <c r="MFS46" s="636"/>
      <c r="MFT46" s="636"/>
      <c r="MFU46" s="636"/>
      <c r="MFV46" s="636"/>
      <c r="MFW46" s="636"/>
      <c r="MFX46" s="636"/>
      <c r="MFY46" s="636"/>
      <c r="MFZ46" s="636"/>
      <c r="MGA46" s="636"/>
      <c r="MGB46" s="636"/>
      <c r="MGC46" s="636"/>
      <c r="MGD46" s="636"/>
      <c r="MGE46" s="636"/>
      <c r="MGF46" s="636"/>
      <c r="MGG46" s="636"/>
      <c r="MGH46" s="636"/>
      <c r="MGI46" s="636"/>
      <c r="MGJ46" s="636"/>
      <c r="MGK46" s="636"/>
      <c r="MGL46" s="636"/>
      <c r="MGM46" s="636"/>
      <c r="MGN46" s="636"/>
      <c r="MGO46" s="636"/>
      <c r="MGP46" s="636"/>
      <c r="MGQ46" s="636"/>
      <c r="MGR46" s="636"/>
      <c r="MGS46" s="636"/>
      <c r="MGT46" s="636"/>
      <c r="MGU46" s="636"/>
      <c r="MGV46" s="636"/>
      <c r="MGW46" s="636"/>
      <c r="MGX46" s="636"/>
      <c r="MGY46" s="636"/>
      <c r="MGZ46" s="636"/>
      <c r="MHA46" s="636"/>
      <c r="MHB46" s="636"/>
      <c r="MHC46" s="636"/>
      <c r="MHD46" s="636"/>
      <c r="MHE46" s="636"/>
      <c r="MHF46" s="636"/>
      <c r="MHG46" s="636"/>
      <c r="MHH46" s="636"/>
      <c r="MHI46" s="636"/>
      <c r="MHJ46" s="636"/>
      <c r="MHK46" s="636"/>
      <c r="MHL46" s="636"/>
      <c r="MHM46" s="636"/>
      <c r="MHN46" s="636"/>
      <c r="MHO46" s="636"/>
      <c r="MHP46" s="636"/>
      <c r="MHQ46" s="636"/>
      <c r="MHR46" s="636"/>
      <c r="MHS46" s="636"/>
      <c r="MHT46" s="636"/>
      <c r="MHU46" s="636"/>
      <c r="MHV46" s="636"/>
      <c r="MHW46" s="636"/>
      <c r="MHX46" s="636"/>
      <c r="MHY46" s="636"/>
      <c r="MHZ46" s="636"/>
      <c r="MIA46" s="636"/>
      <c r="MIB46" s="636"/>
      <c r="MIC46" s="636"/>
      <c r="MID46" s="636"/>
      <c r="MIE46" s="636"/>
      <c r="MIF46" s="636"/>
      <c r="MIG46" s="636"/>
      <c r="MIH46" s="636"/>
      <c r="MII46" s="636"/>
      <c r="MIJ46" s="636"/>
      <c r="MIK46" s="636"/>
      <c r="MIL46" s="636"/>
      <c r="MIM46" s="636"/>
      <c r="MIN46" s="636"/>
      <c r="MIO46" s="636"/>
      <c r="MIP46" s="636"/>
      <c r="MIQ46" s="636"/>
      <c r="MIR46" s="636"/>
      <c r="MIS46" s="636"/>
      <c r="MIT46" s="636"/>
      <c r="MIU46" s="636"/>
      <c r="MIV46" s="636"/>
      <c r="MIW46" s="636"/>
      <c r="MIX46" s="636"/>
      <c r="MIY46" s="636"/>
      <c r="MIZ46" s="636"/>
      <c r="MJA46" s="636"/>
      <c r="MJB46" s="636"/>
      <c r="MJC46" s="636"/>
      <c r="MJD46" s="636"/>
      <c r="MJE46" s="636"/>
      <c r="MJF46" s="636"/>
      <c r="MJG46" s="636"/>
      <c r="MJH46" s="636"/>
      <c r="MJI46" s="636"/>
      <c r="MJJ46" s="636"/>
      <c r="MJK46" s="636"/>
      <c r="MJL46" s="636"/>
      <c r="MJM46" s="636"/>
      <c r="MJN46" s="636"/>
      <c r="MJO46" s="636"/>
      <c r="MJP46" s="636"/>
      <c r="MJQ46" s="636"/>
      <c r="MJR46" s="636"/>
      <c r="MJS46" s="636"/>
      <c r="MJT46" s="636"/>
      <c r="MJU46" s="636"/>
      <c r="MJV46" s="636"/>
      <c r="MJW46" s="636"/>
      <c r="MJX46" s="636"/>
      <c r="MJY46" s="636"/>
      <c r="MJZ46" s="636"/>
      <c r="MKA46" s="636"/>
      <c r="MKB46" s="636"/>
      <c r="MKC46" s="636"/>
      <c r="MKD46" s="636"/>
      <c r="MKE46" s="636"/>
      <c r="MKF46" s="636"/>
      <c r="MKG46" s="636"/>
      <c r="MKH46" s="636"/>
      <c r="MKI46" s="636"/>
      <c r="MKJ46" s="636"/>
      <c r="MKK46" s="636"/>
      <c r="MKL46" s="636"/>
      <c r="MKM46" s="636"/>
      <c r="MKN46" s="636"/>
      <c r="MKO46" s="636"/>
      <c r="MKP46" s="636"/>
      <c r="MKQ46" s="636"/>
      <c r="MKR46" s="636"/>
      <c r="MKS46" s="636"/>
      <c r="MKT46" s="636"/>
      <c r="MKU46" s="636"/>
      <c r="MKV46" s="636"/>
      <c r="MKW46" s="636"/>
      <c r="MKX46" s="636"/>
      <c r="MKY46" s="636"/>
      <c r="MKZ46" s="636"/>
      <c r="MLA46" s="636"/>
      <c r="MLB46" s="636"/>
      <c r="MLC46" s="636"/>
      <c r="MLD46" s="636"/>
      <c r="MLE46" s="636"/>
      <c r="MLF46" s="636"/>
      <c r="MLG46" s="636"/>
      <c r="MLH46" s="636"/>
      <c r="MLI46" s="636"/>
      <c r="MLJ46" s="636"/>
      <c r="MLK46" s="636"/>
      <c r="MLL46" s="636"/>
      <c r="MLM46" s="636"/>
      <c r="MLN46" s="636"/>
      <c r="MLO46" s="636"/>
      <c r="MLP46" s="636"/>
      <c r="MLQ46" s="636"/>
      <c r="MLR46" s="636"/>
      <c r="MLS46" s="636"/>
      <c r="MLT46" s="636"/>
      <c r="MLU46" s="636"/>
      <c r="MLV46" s="636"/>
      <c r="MLW46" s="636"/>
      <c r="MLX46" s="636"/>
      <c r="MLY46" s="636"/>
      <c r="MLZ46" s="636"/>
      <c r="MMA46" s="636"/>
      <c r="MMB46" s="636"/>
      <c r="MMC46" s="636"/>
      <c r="MMD46" s="636"/>
      <c r="MME46" s="636"/>
      <c r="MMF46" s="636"/>
      <c r="MMG46" s="636"/>
      <c r="MMH46" s="636"/>
      <c r="MMI46" s="636"/>
      <c r="MMJ46" s="636"/>
      <c r="MMK46" s="636"/>
      <c r="MML46" s="636"/>
      <c r="MMM46" s="636"/>
      <c r="MMN46" s="636"/>
      <c r="MMO46" s="636"/>
      <c r="MMP46" s="636"/>
      <c r="MMQ46" s="636"/>
      <c r="MMR46" s="636"/>
      <c r="MMS46" s="636"/>
      <c r="MMT46" s="636"/>
      <c r="MMU46" s="636"/>
      <c r="MMV46" s="636"/>
      <c r="MMW46" s="636"/>
      <c r="MMX46" s="636"/>
      <c r="MMY46" s="636"/>
      <c r="MMZ46" s="636"/>
      <c r="MNA46" s="636"/>
      <c r="MNB46" s="636"/>
      <c r="MNC46" s="636"/>
      <c r="MND46" s="636"/>
      <c r="MNE46" s="636"/>
      <c r="MNF46" s="636"/>
      <c r="MNG46" s="636"/>
      <c r="MNH46" s="636"/>
      <c r="MNI46" s="636"/>
      <c r="MNJ46" s="636"/>
      <c r="MNK46" s="636"/>
      <c r="MNL46" s="636"/>
      <c r="MNM46" s="636"/>
      <c r="MNN46" s="636"/>
      <c r="MNO46" s="636"/>
      <c r="MNP46" s="636"/>
      <c r="MNQ46" s="636"/>
      <c r="MNR46" s="636"/>
      <c r="MNS46" s="636"/>
      <c r="MNT46" s="636"/>
      <c r="MNU46" s="636"/>
      <c r="MNV46" s="636"/>
      <c r="MNW46" s="636"/>
      <c r="MNX46" s="636"/>
      <c r="MNY46" s="636"/>
      <c r="MNZ46" s="636"/>
      <c r="MOA46" s="636"/>
      <c r="MOB46" s="636"/>
      <c r="MOC46" s="636"/>
      <c r="MOD46" s="636"/>
      <c r="MOE46" s="636"/>
      <c r="MOF46" s="636"/>
      <c r="MOG46" s="636"/>
      <c r="MOH46" s="636"/>
      <c r="MOI46" s="636"/>
      <c r="MOJ46" s="636"/>
      <c r="MOK46" s="636"/>
      <c r="MOL46" s="636"/>
      <c r="MOM46" s="636"/>
      <c r="MON46" s="636"/>
      <c r="MOO46" s="636"/>
      <c r="MOP46" s="636"/>
      <c r="MOQ46" s="636"/>
      <c r="MOR46" s="636"/>
      <c r="MOS46" s="636"/>
      <c r="MOT46" s="636"/>
      <c r="MOU46" s="636"/>
      <c r="MOV46" s="636"/>
      <c r="MOW46" s="636"/>
      <c r="MOX46" s="636"/>
      <c r="MOY46" s="636"/>
      <c r="MOZ46" s="636"/>
      <c r="MPA46" s="636"/>
      <c r="MPB46" s="636"/>
      <c r="MPC46" s="636"/>
      <c r="MPD46" s="636"/>
      <c r="MPE46" s="636"/>
      <c r="MPF46" s="636"/>
      <c r="MPG46" s="636"/>
      <c r="MPH46" s="636"/>
      <c r="MPI46" s="636"/>
      <c r="MPJ46" s="636"/>
      <c r="MPK46" s="636"/>
      <c r="MPL46" s="636"/>
      <c r="MPM46" s="636"/>
      <c r="MPN46" s="636"/>
      <c r="MPO46" s="636"/>
      <c r="MPP46" s="636"/>
      <c r="MPQ46" s="636"/>
      <c r="MPR46" s="636"/>
      <c r="MPS46" s="636"/>
      <c r="MPT46" s="636"/>
      <c r="MPU46" s="636"/>
      <c r="MPV46" s="636"/>
      <c r="MPW46" s="636"/>
      <c r="MPX46" s="636"/>
      <c r="MPY46" s="636"/>
      <c r="MPZ46" s="636"/>
      <c r="MQA46" s="636"/>
      <c r="MQB46" s="636"/>
      <c r="MQC46" s="636"/>
      <c r="MQD46" s="636"/>
      <c r="MQE46" s="636"/>
      <c r="MQF46" s="636"/>
      <c r="MQG46" s="636"/>
      <c r="MQH46" s="636"/>
      <c r="MQI46" s="636"/>
      <c r="MQJ46" s="636"/>
      <c r="MQK46" s="636"/>
      <c r="MQL46" s="636"/>
      <c r="MQM46" s="636"/>
      <c r="MQN46" s="636"/>
      <c r="MQO46" s="636"/>
      <c r="MQP46" s="636"/>
      <c r="MQQ46" s="636"/>
      <c r="MQR46" s="636"/>
      <c r="MQS46" s="636"/>
      <c r="MQT46" s="636"/>
      <c r="MQU46" s="636"/>
      <c r="MQV46" s="636"/>
      <c r="MQW46" s="636"/>
      <c r="MQX46" s="636"/>
      <c r="MQY46" s="636"/>
      <c r="MQZ46" s="636"/>
      <c r="MRA46" s="636"/>
      <c r="MRB46" s="636"/>
      <c r="MRC46" s="636"/>
      <c r="MRD46" s="636"/>
      <c r="MRE46" s="636"/>
      <c r="MRF46" s="636"/>
      <c r="MRG46" s="636"/>
      <c r="MRH46" s="636"/>
      <c r="MRI46" s="636"/>
      <c r="MRJ46" s="636"/>
      <c r="MRK46" s="636"/>
      <c r="MRL46" s="636"/>
      <c r="MRM46" s="636"/>
      <c r="MRN46" s="636"/>
      <c r="MRO46" s="636"/>
      <c r="MRP46" s="636"/>
      <c r="MRQ46" s="636"/>
      <c r="MRR46" s="636"/>
      <c r="MRS46" s="636"/>
      <c r="MRT46" s="636"/>
      <c r="MRU46" s="636"/>
      <c r="MRV46" s="636"/>
      <c r="MRW46" s="636"/>
      <c r="MRX46" s="636"/>
      <c r="MRY46" s="636"/>
      <c r="MRZ46" s="636"/>
      <c r="MSA46" s="636"/>
      <c r="MSB46" s="636"/>
      <c r="MSC46" s="636"/>
      <c r="MSD46" s="636"/>
      <c r="MSE46" s="636"/>
      <c r="MSF46" s="636"/>
      <c r="MSG46" s="636"/>
      <c r="MSH46" s="636"/>
      <c r="MSI46" s="636"/>
      <c r="MSJ46" s="636"/>
      <c r="MSK46" s="636"/>
      <c r="MSL46" s="636"/>
      <c r="MSM46" s="636"/>
      <c r="MSN46" s="636"/>
      <c r="MSO46" s="636"/>
      <c r="MSP46" s="636"/>
      <c r="MSQ46" s="636"/>
      <c r="MSR46" s="636"/>
      <c r="MSS46" s="636"/>
      <c r="MST46" s="636"/>
      <c r="MSU46" s="636"/>
      <c r="MSV46" s="636"/>
      <c r="MSW46" s="636"/>
      <c r="MSX46" s="636"/>
      <c r="MSY46" s="636"/>
      <c r="MSZ46" s="636"/>
      <c r="MTA46" s="636"/>
      <c r="MTB46" s="636"/>
      <c r="MTC46" s="636"/>
      <c r="MTD46" s="636"/>
      <c r="MTE46" s="636"/>
      <c r="MTF46" s="636"/>
      <c r="MTG46" s="636"/>
      <c r="MTH46" s="636"/>
      <c r="MTI46" s="636"/>
      <c r="MTJ46" s="636"/>
      <c r="MTK46" s="636"/>
      <c r="MTL46" s="636"/>
      <c r="MTM46" s="636"/>
      <c r="MTN46" s="636"/>
      <c r="MTO46" s="636"/>
      <c r="MTP46" s="636"/>
      <c r="MTQ46" s="636"/>
      <c r="MTR46" s="636"/>
      <c r="MTS46" s="636"/>
      <c r="MTT46" s="636"/>
      <c r="MTU46" s="636"/>
      <c r="MTV46" s="636"/>
      <c r="MTW46" s="636"/>
      <c r="MTX46" s="636"/>
      <c r="MTY46" s="636"/>
      <c r="MTZ46" s="636"/>
      <c r="MUA46" s="636"/>
      <c r="MUB46" s="636"/>
      <c r="MUC46" s="636"/>
      <c r="MUD46" s="636"/>
      <c r="MUE46" s="636"/>
      <c r="MUF46" s="636"/>
      <c r="MUG46" s="636"/>
      <c r="MUH46" s="636"/>
      <c r="MUI46" s="636"/>
      <c r="MUJ46" s="636"/>
      <c r="MUK46" s="636"/>
      <c r="MUL46" s="636"/>
      <c r="MUM46" s="636"/>
      <c r="MUN46" s="636"/>
      <c r="MUO46" s="636"/>
      <c r="MUP46" s="636"/>
      <c r="MUQ46" s="636"/>
      <c r="MUR46" s="636"/>
      <c r="MUS46" s="636"/>
      <c r="MUT46" s="636"/>
      <c r="MUU46" s="636"/>
      <c r="MUV46" s="636"/>
      <c r="MUW46" s="636"/>
      <c r="MUX46" s="636"/>
      <c r="MUY46" s="636"/>
      <c r="MUZ46" s="636"/>
      <c r="MVA46" s="636"/>
      <c r="MVB46" s="636"/>
      <c r="MVC46" s="636"/>
      <c r="MVD46" s="636"/>
      <c r="MVE46" s="636"/>
      <c r="MVF46" s="636"/>
      <c r="MVG46" s="636"/>
      <c r="MVH46" s="636"/>
      <c r="MVI46" s="636"/>
      <c r="MVJ46" s="636"/>
      <c r="MVK46" s="636"/>
      <c r="MVL46" s="636"/>
      <c r="MVM46" s="636"/>
      <c r="MVN46" s="636"/>
      <c r="MVO46" s="636"/>
      <c r="MVP46" s="636"/>
      <c r="MVQ46" s="636"/>
      <c r="MVR46" s="636"/>
      <c r="MVS46" s="636"/>
      <c r="MVT46" s="636"/>
      <c r="MVU46" s="636"/>
      <c r="MVV46" s="636"/>
      <c r="MVW46" s="636"/>
      <c r="MVX46" s="636"/>
      <c r="MVY46" s="636"/>
      <c r="MVZ46" s="636"/>
      <c r="MWA46" s="636"/>
      <c r="MWB46" s="636"/>
      <c r="MWC46" s="636"/>
      <c r="MWD46" s="636"/>
      <c r="MWE46" s="636"/>
      <c r="MWF46" s="636"/>
      <c r="MWG46" s="636"/>
      <c r="MWH46" s="636"/>
      <c r="MWI46" s="636"/>
      <c r="MWJ46" s="636"/>
      <c r="MWK46" s="636"/>
      <c r="MWL46" s="636"/>
      <c r="MWM46" s="636"/>
      <c r="MWN46" s="636"/>
      <c r="MWO46" s="636"/>
      <c r="MWP46" s="636"/>
      <c r="MWQ46" s="636"/>
      <c r="MWR46" s="636"/>
      <c r="MWS46" s="636"/>
      <c r="MWT46" s="636"/>
      <c r="MWU46" s="636"/>
      <c r="MWV46" s="636"/>
      <c r="MWW46" s="636"/>
      <c r="MWX46" s="636"/>
      <c r="MWY46" s="636"/>
      <c r="MWZ46" s="636"/>
      <c r="MXA46" s="636"/>
      <c r="MXB46" s="636"/>
      <c r="MXC46" s="636"/>
      <c r="MXD46" s="636"/>
      <c r="MXE46" s="636"/>
      <c r="MXF46" s="636"/>
      <c r="MXG46" s="636"/>
      <c r="MXH46" s="636"/>
      <c r="MXI46" s="636"/>
      <c r="MXJ46" s="636"/>
      <c r="MXK46" s="636"/>
      <c r="MXL46" s="636"/>
      <c r="MXM46" s="636"/>
      <c r="MXN46" s="636"/>
      <c r="MXO46" s="636"/>
      <c r="MXP46" s="636"/>
      <c r="MXQ46" s="636"/>
      <c r="MXR46" s="636"/>
      <c r="MXS46" s="636"/>
      <c r="MXT46" s="636"/>
      <c r="MXU46" s="636"/>
      <c r="MXV46" s="636"/>
      <c r="MXW46" s="636"/>
      <c r="MXX46" s="636"/>
      <c r="MXY46" s="636"/>
      <c r="MXZ46" s="636"/>
      <c r="MYA46" s="636"/>
      <c r="MYB46" s="636"/>
      <c r="MYC46" s="636"/>
      <c r="MYD46" s="636"/>
      <c r="MYE46" s="636"/>
      <c r="MYF46" s="636"/>
      <c r="MYG46" s="636"/>
      <c r="MYH46" s="636"/>
      <c r="MYI46" s="636"/>
      <c r="MYJ46" s="636"/>
      <c r="MYK46" s="636"/>
      <c r="MYL46" s="636"/>
      <c r="MYM46" s="636"/>
      <c r="MYN46" s="636"/>
      <c r="MYO46" s="636"/>
      <c r="MYP46" s="636"/>
      <c r="MYQ46" s="636"/>
      <c r="MYR46" s="636"/>
      <c r="MYS46" s="636"/>
      <c r="MYT46" s="636"/>
      <c r="MYU46" s="636"/>
      <c r="MYV46" s="636"/>
      <c r="MYW46" s="636"/>
      <c r="MYX46" s="636"/>
      <c r="MYY46" s="636"/>
      <c r="MYZ46" s="636"/>
      <c r="MZA46" s="636"/>
      <c r="MZB46" s="636"/>
      <c r="MZC46" s="636"/>
      <c r="MZD46" s="636"/>
      <c r="MZE46" s="636"/>
      <c r="MZF46" s="636"/>
      <c r="MZG46" s="636"/>
      <c r="MZH46" s="636"/>
      <c r="MZI46" s="636"/>
      <c r="MZJ46" s="636"/>
      <c r="MZK46" s="636"/>
      <c r="MZL46" s="636"/>
      <c r="MZM46" s="636"/>
      <c r="MZN46" s="636"/>
      <c r="MZO46" s="636"/>
      <c r="MZP46" s="636"/>
      <c r="MZQ46" s="636"/>
      <c r="MZR46" s="636"/>
      <c r="MZS46" s="636"/>
      <c r="MZT46" s="636"/>
      <c r="MZU46" s="636"/>
      <c r="MZV46" s="636"/>
      <c r="MZW46" s="636"/>
      <c r="MZX46" s="636"/>
      <c r="MZY46" s="636"/>
      <c r="MZZ46" s="636"/>
      <c r="NAA46" s="636"/>
      <c r="NAB46" s="636"/>
      <c r="NAC46" s="636"/>
      <c r="NAD46" s="636"/>
      <c r="NAE46" s="636"/>
      <c r="NAF46" s="636"/>
      <c r="NAG46" s="636"/>
      <c r="NAH46" s="636"/>
      <c r="NAI46" s="636"/>
      <c r="NAJ46" s="636"/>
      <c r="NAK46" s="636"/>
      <c r="NAL46" s="636"/>
      <c r="NAM46" s="636"/>
      <c r="NAN46" s="636"/>
      <c r="NAO46" s="636"/>
      <c r="NAP46" s="636"/>
      <c r="NAQ46" s="636"/>
      <c r="NAR46" s="636"/>
      <c r="NAS46" s="636"/>
      <c r="NAT46" s="636"/>
      <c r="NAU46" s="636"/>
      <c r="NAV46" s="636"/>
      <c r="NAW46" s="636"/>
      <c r="NAX46" s="636"/>
      <c r="NAY46" s="636"/>
      <c r="NAZ46" s="636"/>
      <c r="NBA46" s="636"/>
      <c r="NBB46" s="636"/>
      <c r="NBC46" s="636"/>
      <c r="NBD46" s="636"/>
      <c r="NBE46" s="636"/>
      <c r="NBF46" s="636"/>
      <c r="NBG46" s="636"/>
      <c r="NBH46" s="636"/>
      <c r="NBI46" s="636"/>
      <c r="NBJ46" s="636"/>
      <c r="NBK46" s="636"/>
      <c r="NBL46" s="636"/>
      <c r="NBM46" s="636"/>
      <c r="NBN46" s="636"/>
      <c r="NBO46" s="636"/>
      <c r="NBP46" s="636"/>
      <c r="NBQ46" s="636"/>
      <c r="NBR46" s="636"/>
      <c r="NBS46" s="636"/>
      <c r="NBT46" s="636"/>
      <c r="NBU46" s="636"/>
      <c r="NBV46" s="636"/>
      <c r="NBW46" s="636"/>
      <c r="NBX46" s="636"/>
      <c r="NBY46" s="636"/>
      <c r="NBZ46" s="636"/>
      <c r="NCA46" s="636"/>
      <c r="NCB46" s="636"/>
      <c r="NCC46" s="636"/>
      <c r="NCD46" s="636"/>
      <c r="NCE46" s="636"/>
      <c r="NCF46" s="636"/>
      <c r="NCG46" s="636"/>
      <c r="NCH46" s="636"/>
      <c r="NCI46" s="636"/>
      <c r="NCJ46" s="636"/>
      <c r="NCK46" s="636"/>
      <c r="NCL46" s="636"/>
      <c r="NCM46" s="636"/>
      <c r="NCN46" s="636"/>
      <c r="NCO46" s="636"/>
      <c r="NCP46" s="636"/>
      <c r="NCQ46" s="636"/>
      <c r="NCR46" s="636"/>
      <c r="NCS46" s="636"/>
      <c r="NCT46" s="636"/>
      <c r="NCU46" s="636"/>
      <c r="NCV46" s="636"/>
      <c r="NCW46" s="636"/>
      <c r="NCX46" s="636"/>
      <c r="NCY46" s="636"/>
      <c r="NCZ46" s="636"/>
      <c r="NDA46" s="636"/>
      <c r="NDB46" s="636"/>
      <c r="NDC46" s="636"/>
      <c r="NDD46" s="636"/>
      <c r="NDE46" s="636"/>
      <c r="NDF46" s="636"/>
      <c r="NDG46" s="636"/>
      <c r="NDH46" s="636"/>
      <c r="NDI46" s="636"/>
      <c r="NDJ46" s="636"/>
      <c r="NDK46" s="636"/>
      <c r="NDL46" s="636"/>
      <c r="NDM46" s="636"/>
      <c r="NDN46" s="636"/>
      <c r="NDO46" s="636"/>
      <c r="NDP46" s="636"/>
      <c r="NDQ46" s="636"/>
      <c r="NDR46" s="636"/>
      <c r="NDS46" s="636"/>
      <c r="NDT46" s="636"/>
      <c r="NDU46" s="636"/>
      <c r="NDV46" s="636"/>
      <c r="NDW46" s="636"/>
      <c r="NDX46" s="636"/>
      <c r="NDY46" s="636"/>
      <c r="NDZ46" s="636"/>
      <c r="NEA46" s="636"/>
      <c r="NEB46" s="636"/>
      <c r="NEC46" s="636"/>
      <c r="NED46" s="636"/>
      <c r="NEE46" s="636"/>
      <c r="NEF46" s="636"/>
      <c r="NEG46" s="636"/>
      <c r="NEH46" s="636"/>
      <c r="NEI46" s="636"/>
      <c r="NEJ46" s="636"/>
      <c r="NEK46" s="636"/>
      <c r="NEL46" s="636"/>
      <c r="NEM46" s="636"/>
      <c r="NEN46" s="636"/>
      <c r="NEO46" s="636"/>
      <c r="NEP46" s="636"/>
      <c r="NEQ46" s="636"/>
      <c r="NER46" s="636"/>
      <c r="NES46" s="636"/>
      <c r="NET46" s="636"/>
      <c r="NEU46" s="636"/>
      <c r="NEV46" s="636"/>
      <c r="NEW46" s="636"/>
      <c r="NEX46" s="636"/>
      <c r="NEY46" s="636"/>
      <c r="NEZ46" s="636"/>
      <c r="NFA46" s="636"/>
      <c r="NFB46" s="636"/>
      <c r="NFC46" s="636"/>
      <c r="NFD46" s="636"/>
      <c r="NFE46" s="636"/>
      <c r="NFF46" s="636"/>
      <c r="NFG46" s="636"/>
      <c r="NFH46" s="636"/>
      <c r="NFI46" s="636"/>
      <c r="NFJ46" s="636"/>
      <c r="NFK46" s="636"/>
      <c r="NFL46" s="636"/>
      <c r="NFM46" s="636"/>
      <c r="NFN46" s="636"/>
      <c r="NFO46" s="636"/>
      <c r="NFP46" s="636"/>
      <c r="NFQ46" s="636"/>
      <c r="NFR46" s="636"/>
      <c r="NFS46" s="636"/>
      <c r="NFT46" s="636"/>
      <c r="NFU46" s="636"/>
      <c r="NFV46" s="636"/>
      <c r="NFW46" s="636"/>
      <c r="NFX46" s="636"/>
      <c r="NFY46" s="636"/>
      <c r="NFZ46" s="636"/>
      <c r="NGA46" s="636"/>
      <c r="NGB46" s="636"/>
      <c r="NGC46" s="636"/>
      <c r="NGD46" s="636"/>
      <c r="NGE46" s="636"/>
      <c r="NGF46" s="636"/>
      <c r="NGG46" s="636"/>
      <c r="NGH46" s="636"/>
      <c r="NGI46" s="636"/>
      <c r="NGJ46" s="636"/>
      <c r="NGK46" s="636"/>
      <c r="NGL46" s="636"/>
      <c r="NGM46" s="636"/>
      <c r="NGN46" s="636"/>
      <c r="NGO46" s="636"/>
      <c r="NGP46" s="636"/>
      <c r="NGQ46" s="636"/>
      <c r="NGR46" s="636"/>
      <c r="NGS46" s="636"/>
      <c r="NGT46" s="636"/>
      <c r="NGU46" s="636"/>
      <c r="NGV46" s="636"/>
      <c r="NGW46" s="636"/>
      <c r="NGX46" s="636"/>
      <c r="NGY46" s="636"/>
      <c r="NGZ46" s="636"/>
      <c r="NHA46" s="636"/>
      <c r="NHB46" s="636"/>
      <c r="NHC46" s="636"/>
      <c r="NHD46" s="636"/>
      <c r="NHE46" s="636"/>
      <c r="NHF46" s="636"/>
      <c r="NHG46" s="636"/>
      <c r="NHH46" s="636"/>
      <c r="NHI46" s="636"/>
      <c r="NHJ46" s="636"/>
      <c r="NHK46" s="636"/>
      <c r="NHL46" s="636"/>
      <c r="NHM46" s="636"/>
      <c r="NHN46" s="636"/>
      <c r="NHO46" s="636"/>
      <c r="NHP46" s="636"/>
      <c r="NHQ46" s="636"/>
      <c r="NHR46" s="636"/>
      <c r="NHS46" s="636"/>
      <c r="NHT46" s="636"/>
      <c r="NHU46" s="636"/>
      <c r="NHV46" s="636"/>
      <c r="NHW46" s="636"/>
      <c r="NHX46" s="636"/>
      <c r="NHY46" s="636"/>
      <c r="NHZ46" s="636"/>
      <c r="NIA46" s="636"/>
      <c r="NIB46" s="636"/>
      <c r="NIC46" s="636"/>
      <c r="NID46" s="636"/>
      <c r="NIE46" s="636"/>
      <c r="NIF46" s="636"/>
      <c r="NIG46" s="636"/>
      <c r="NIH46" s="636"/>
      <c r="NII46" s="636"/>
      <c r="NIJ46" s="636"/>
      <c r="NIK46" s="636"/>
      <c r="NIL46" s="636"/>
      <c r="NIM46" s="636"/>
      <c r="NIN46" s="636"/>
      <c r="NIO46" s="636"/>
      <c r="NIP46" s="636"/>
      <c r="NIQ46" s="636"/>
      <c r="NIR46" s="636"/>
      <c r="NIS46" s="636"/>
      <c r="NIT46" s="636"/>
      <c r="NIU46" s="636"/>
      <c r="NIV46" s="636"/>
      <c r="NIW46" s="636"/>
      <c r="NIX46" s="636"/>
      <c r="NIY46" s="636"/>
      <c r="NIZ46" s="636"/>
      <c r="NJA46" s="636"/>
      <c r="NJB46" s="636"/>
      <c r="NJC46" s="636"/>
      <c r="NJD46" s="636"/>
      <c r="NJE46" s="636"/>
      <c r="NJF46" s="636"/>
      <c r="NJG46" s="636"/>
      <c r="NJH46" s="636"/>
      <c r="NJI46" s="636"/>
      <c r="NJJ46" s="636"/>
      <c r="NJK46" s="636"/>
      <c r="NJL46" s="636"/>
      <c r="NJM46" s="636"/>
      <c r="NJN46" s="636"/>
      <c r="NJO46" s="636"/>
      <c r="NJP46" s="636"/>
      <c r="NJQ46" s="636"/>
      <c r="NJR46" s="636"/>
      <c r="NJS46" s="636"/>
      <c r="NJT46" s="636"/>
      <c r="NJU46" s="636"/>
      <c r="NJV46" s="636"/>
      <c r="NJW46" s="636"/>
      <c r="NJX46" s="636"/>
      <c r="NJY46" s="636"/>
      <c r="NJZ46" s="636"/>
      <c r="NKA46" s="636"/>
      <c r="NKB46" s="636"/>
      <c r="NKC46" s="636"/>
      <c r="NKD46" s="636"/>
      <c r="NKE46" s="636"/>
      <c r="NKF46" s="636"/>
      <c r="NKG46" s="636"/>
      <c r="NKH46" s="636"/>
      <c r="NKI46" s="636"/>
      <c r="NKJ46" s="636"/>
      <c r="NKK46" s="636"/>
      <c r="NKL46" s="636"/>
      <c r="NKM46" s="636"/>
      <c r="NKN46" s="636"/>
      <c r="NKO46" s="636"/>
      <c r="NKP46" s="636"/>
      <c r="NKQ46" s="636"/>
      <c r="NKR46" s="636"/>
      <c r="NKS46" s="636"/>
      <c r="NKT46" s="636"/>
      <c r="NKU46" s="636"/>
      <c r="NKV46" s="636"/>
      <c r="NKW46" s="636"/>
      <c r="NKX46" s="636"/>
      <c r="NKY46" s="636"/>
      <c r="NKZ46" s="636"/>
      <c r="NLA46" s="636"/>
      <c r="NLB46" s="636"/>
      <c r="NLC46" s="636"/>
      <c r="NLD46" s="636"/>
      <c r="NLE46" s="636"/>
      <c r="NLF46" s="636"/>
      <c r="NLG46" s="636"/>
      <c r="NLH46" s="636"/>
      <c r="NLI46" s="636"/>
      <c r="NLJ46" s="636"/>
      <c r="NLK46" s="636"/>
      <c r="NLL46" s="636"/>
      <c r="NLM46" s="636"/>
      <c r="NLN46" s="636"/>
      <c r="NLO46" s="636"/>
      <c r="NLP46" s="636"/>
      <c r="NLQ46" s="636"/>
      <c r="NLR46" s="636"/>
      <c r="NLS46" s="636"/>
      <c r="NLT46" s="636"/>
      <c r="NLU46" s="636"/>
      <c r="NLV46" s="636"/>
      <c r="NLW46" s="636"/>
      <c r="NLX46" s="636"/>
      <c r="NLY46" s="636"/>
      <c r="NLZ46" s="636"/>
      <c r="NMA46" s="636"/>
      <c r="NMB46" s="636"/>
      <c r="NMC46" s="636"/>
      <c r="NMD46" s="636"/>
      <c r="NME46" s="636"/>
      <c r="NMF46" s="636"/>
      <c r="NMG46" s="636"/>
      <c r="NMH46" s="636"/>
      <c r="NMI46" s="636"/>
      <c r="NMJ46" s="636"/>
      <c r="NMK46" s="636"/>
      <c r="NML46" s="636"/>
      <c r="NMM46" s="636"/>
      <c r="NMN46" s="636"/>
      <c r="NMO46" s="636"/>
      <c r="NMP46" s="636"/>
      <c r="NMQ46" s="636"/>
      <c r="NMR46" s="636"/>
      <c r="NMS46" s="636"/>
      <c r="NMT46" s="636"/>
      <c r="NMU46" s="636"/>
      <c r="NMV46" s="636"/>
      <c r="NMW46" s="636"/>
      <c r="NMX46" s="636"/>
      <c r="NMY46" s="636"/>
      <c r="NMZ46" s="636"/>
      <c r="NNA46" s="636"/>
      <c r="NNB46" s="636"/>
      <c r="NNC46" s="636"/>
      <c r="NND46" s="636"/>
      <c r="NNE46" s="636"/>
      <c r="NNF46" s="636"/>
      <c r="NNG46" s="636"/>
      <c r="NNH46" s="636"/>
      <c r="NNI46" s="636"/>
      <c r="NNJ46" s="636"/>
      <c r="NNK46" s="636"/>
      <c r="NNL46" s="636"/>
      <c r="NNM46" s="636"/>
      <c r="NNN46" s="636"/>
      <c r="NNO46" s="636"/>
      <c r="NNP46" s="636"/>
      <c r="NNQ46" s="636"/>
      <c r="NNR46" s="636"/>
      <c r="NNS46" s="636"/>
      <c r="NNT46" s="636"/>
      <c r="NNU46" s="636"/>
      <c r="NNV46" s="636"/>
      <c r="NNW46" s="636"/>
      <c r="NNX46" s="636"/>
      <c r="NNY46" s="636"/>
      <c r="NNZ46" s="636"/>
      <c r="NOA46" s="636"/>
      <c r="NOB46" s="636"/>
      <c r="NOC46" s="636"/>
      <c r="NOD46" s="636"/>
      <c r="NOE46" s="636"/>
      <c r="NOF46" s="636"/>
      <c r="NOG46" s="636"/>
      <c r="NOH46" s="636"/>
      <c r="NOI46" s="636"/>
      <c r="NOJ46" s="636"/>
      <c r="NOK46" s="636"/>
      <c r="NOL46" s="636"/>
      <c r="NOM46" s="636"/>
      <c r="NON46" s="636"/>
      <c r="NOO46" s="636"/>
      <c r="NOP46" s="636"/>
      <c r="NOQ46" s="636"/>
      <c r="NOR46" s="636"/>
      <c r="NOS46" s="636"/>
      <c r="NOT46" s="636"/>
      <c r="NOU46" s="636"/>
      <c r="NOV46" s="636"/>
      <c r="NOW46" s="636"/>
      <c r="NOX46" s="636"/>
      <c r="NOY46" s="636"/>
      <c r="NOZ46" s="636"/>
      <c r="NPA46" s="636"/>
      <c r="NPB46" s="636"/>
      <c r="NPC46" s="636"/>
      <c r="NPD46" s="636"/>
      <c r="NPE46" s="636"/>
      <c r="NPF46" s="636"/>
      <c r="NPG46" s="636"/>
      <c r="NPH46" s="636"/>
      <c r="NPI46" s="636"/>
      <c r="NPJ46" s="636"/>
      <c r="NPK46" s="636"/>
      <c r="NPL46" s="636"/>
      <c r="NPM46" s="636"/>
      <c r="NPN46" s="636"/>
      <c r="NPO46" s="636"/>
      <c r="NPP46" s="636"/>
      <c r="NPQ46" s="636"/>
      <c r="NPR46" s="636"/>
      <c r="NPS46" s="636"/>
      <c r="NPT46" s="636"/>
      <c r="NPU46" s="636"/>
      <c r="NPV46" s="636"/>
      <c r="NPW46" s="636"/>
      <c r="NPX46" s="636"/>
      <c r="NPY46" s="636"/>
      <c r="NPZ46" s="636"/>
      <c r="NQA46" s="636"/>
      <c r="NQB46" s="636"/>
      <c r="NQC46" s="636"/>
      <c r="NQD46" s="636"/>
      <c r="NQE46" s="636"/>
      <c r="NQF46" s="636"/>
      <c r="NQG46" s="636"/>
      <c r="NQH46" s="636"/>
      <c r="NQI46" s="636"/>
      <c r="NQJ46" s="636"/>
      <c r="NQK46" s="636"/>
      <c r="NQL46" s="636"/>
      <c r="NQM46" s="636"/>
      <c r="NQN46" s="636"/>
      <c r="NQO46" s="636"/>
      <c r="NQP46" s="636"/>
      <c r="NQQ46" s="636"/>
      <c r="NQR46" s="636"/>
      <c r="NQS46" s="636"/>
      <c r="NQT46" s="636"/>
      <c r="NQU46" s="636"/>
      <c r="NQV46" s="636"/>
      <c r="NQW46" s="636"/>
      <c r="NQX46" s="636"/>
      <c r="NQY46" s="636"/>
      <c r="NQZ46" s="636"/>
      <c r="NRA46" s="636"/>
      <c r="NRB46" s="636"/>
      <c r="NRC46" s="636"/>
      <c r="NRD46" s="636"/>
      <c r="NRE46" s="636"/>
      <c r="NRF46" s="636"/>
      <c r="NRG46" s="636"/>
      <c r="NRH46" s="636"/>
      <c r="NRI46" s="636"/>
      <c r="NRJ46" s="636"/>
      <c r="NRK46" s="636"/>
      <c r="NRL46" s="636"/>
      <c r="NRM46" s="636"/>
      <c r="NRN46" s="636"/>
      <c r="NRO46" s="636"/>
      <c r="NRP46" s="636"/>
      <c r="NRQ46" s="636"/>
      <c r="NRR46" s="636"/>
      <c r="NRS46" s="636"/>
      <c r="NRT46" s="636"/>
      <c r="NRU46" s="636"/>
      <c r="NRV46" s="636"/>
      <c r="NRW46" s="636"/>
      <c r="NRX46" s="636"/>
      <c r="NRY46" s="636"/>
      <c r="NRZ46" s="636"/>
      <c r="NSA46" s="636"/>
      <c r="NSB46" s="636"/>
      <c r="NSC46" s="636"/>
      <c r="NSD46" s="636"/>
      <c r="NSE46" s="636"/>
      <c r="NSF46" s="636"/>
      <c r="NSG46" s="636"/>
      <c r="NSH46" s="636"/>
      <c r="NSI46" s="636"/>
      <c r="NSJ46" s="636"/>
      <c r="NSK46" s="636"/>
      <c r="NSL46" s="636"/>
      <c r="NSM46" s="636"/>
      <c r="NSN46" s="636"/>
      <c r="NSO46" s="636"/>
      <c r="NSP46" s="636"/>
      <c r="NSQ46" s="636"/>
      <c r="NSR46" s="636"/>
      <c r="NSS46" s="636"/>
      <c r="NST46" s="636"/>
      <c r="NSU46" s="636"/>
      <c r="NSV46" s="636"/>
      <c r="NSW46" s="636"/>
      <c r="NSX46" s="636"/>
      <c r="NSY46" s="636"/>
      <c r="NSZ46" s="636"/>
      <c r="NTA46" s="636"/>
      <c r="NTB46" s="636"/>
      <c r="NTC46" s="636"/>
      <c r="NTD46" s="636"/>
      <c r="NTE46" s="636"/>
      <c r="NTF46" s="636"/>
      <c r="NTG46" s="636"/>
      <c r="NTH46" s="636"/>
      <c r="NTI46" s="636"/>
      <c r="NTJ46" s="636"/>
      <c r="NTK46" s="636"/>
      <c r="NTL46" s="636"/>
      <c r="NTM46" s="636"/>
      <c r="NTN46" s="636"/>
      <c r="NTO46" s="636"/>
      <c r="NTP46" s="636"/>
      <c r="NTQ46" s="636"/>
      <c r="NTR46" s="636"/>
      <c r="NTS46" s="636"/>
      <c r="NTT46" s="636"/>
      <c r="NTU46" s="636"/>
      <c r="NTV46" s="636"/>
      <c r="NTW46" s="636"/>
      <c r="NTX46" s="636"/>
      <c r="NTY46" s="636"/>
      <c r="NTZ46" s="636"/>
      <c r="NUA46" s="636"/>
      <c r="NUB46" s="636"/>
      <c r="NUC46" s="636"/>
      <c r="NUD46" s="636"/>
      <c r="NUE46" s="636"/>
      <c r="NUF46" s="636"/>
      <c r="NUG46" s="636"/>
      <c r="NUH46" s="636"/>
      <c r="NUI46" s="636"/>
      <c r="NUJ46" s="636"/>
      <c r="NUK46" s="636"/>
      <c r="NUL46" s="636"/>
      <c r="NUM46" s="636"/>
      <c r="NUN46" s="636"/>
      <c r="NUO46" s="636"/>
      <c r="NUP46" s="636"/>
      <c r="NUQ46" s="636"/>
      <c r="NUR46" s="636"/>
      <c r="NUS46" s="636"/>
      <c r="NUT46" s="636"/>
      <c r="NUU46" s="636"/>
      <c r="NUV46" s="636"/>
      <c r="NUW46" s="636"/>
      <c r="NUX46" s="636"/>
      <c r="NUY46" s="636"/>
      <c r="NUZ46" s="636"/>
      <c r="NVA46" s="636"/>
      <c r="NVB46" s="636"/>
      <c r="NVC46" s="636"/>
      <c r="NVD46" s="636"/>
      <c r="NVE46" s="636"/>
      <c r="NVF46" s="636"/>
      <c r="NVG46" s="636"/>
      <c r="NVH46" s="636"/>
      <c r="NVI46" s="636"/>
      <c r="NVJ46" s="636"/>
      <c r="NVK46" s="636"/>
      <c r="NVL46" s="636"/>
      <c r="NVM46" s="636"/>
      <c r="NVN46" s="636"/>
      <c r="NVO46" s="636"/>
      <c r="NVP46" s="636"/>
      <c r="NVQ46" s="636"/>
      <c r="NVR46" s="636"/>
      <c r="NVS46" s="636"/>
      <c r="NVT46" s="636"/>
      <c r="NVU46" s="636"/>
      <c r="NVV46" s="636"/>
      <c r="NVW46" s="636"/>
      <c r="NVX46" s="636"/>
      <c r="NVY46" s="636"/>
      <c r="NVZ46" s="636"/>
      <c r="NWA46" s="636"/>
      <c r="NWB46" s="636"/>
      <c r="NWC46" s="636"/>
      <c r="NWD46" s="636"/>
      <c r="NWE46" s="636"/>
      <c r="NWF46" s="636"/>
      <c r="NWG46" s="636"/>
      <c r="NWH46" s="636"/>
      <c r="NWI46" s="636"/>
      <c r="NWJ46" s="636"/>
      <c r="NWK46" s="636"/>
      <c r="NWL46" s="636"/>
      <c r="NWM46" s="636"/>
      <c r="NWN46" s="636"/>
      <c r="NWO46" s="636"/>
      <c r="NWP46" s="636"/>
      <c r="NWQ46" s="636"/>
      <c r="NWR46" s="636"/>
      <c r="NWS46" s="636"/>
      <c r="NWT46" s="636"/>
      <c r="NWU46" s="636"/>
      <c r="NWV46" s="636"/>
      <c r="NWW46" s="636"/>
      <c r="NWX46" s="636"/>
      <c r="NWY46" s="636"/>
      <c r="NWZ46" s="636"/>
      <c r="NXA46" s="636"/>
      <c r="NXB46" s="636"/>
      <c r="NXC46" s="636"/>
      <c r="NXD46" s="636"/>
      <c r="NXE46" s="636"/>
      <c r="NXF46" s="636"/>
      <c r="NXG46" s="636"/>
      <c r="NXH46" s="636"/>
      <c r="NXI46" s="636"/>
      <c r="NXJ46" s="636"/>
      <c r="NXK46" s="636"/>
      <c r="NXL46" s="636"/>
      <c r="NXM46" s="636"/>
      <c r="NXN46" s="636"/>
      <c r="NXO46" s="636"/>
      <c r="NXP46" s="636"/>
      <c r="NXQ46" s="636"/>
      <c r="NXR46" s="636"/>
      <c r="NXS46" s="636"/>
      <c r="NXT46" s="636"/>
      <c r="NXU46" s="636"/>
      <c r="NXV46" s="636"/>
      <c r="NXW46" s="636"/>
      <c r="NXX46" s="636"/>
      <c r="NXY46" s="636"/>
      <c r="NXZ46" s="636"/>
      <c r="NYA46" s="636"/>
      <c r="NYB46" s="636"/>
      <c r="NYC46" s="636"/>
      <c r="NYD46" s="636"/>
      <c r="NYE46" s="636"/>
      <c r="NYF46" s="636"/>
      <c r="NYG46" s="636"/>
      <c r="NYH46" s="636"/>
      <c r="NYI46" s="636"/>
      <c r="NYJ46" s="636"/>
      <c r="NYK46" s="636"/>
      <c r="NYL46" s="636"/>
      <c r="NYM46" s="636"/>
      <c r="NYN46" s="636"/>
      <c r="NYO46" s="636"/>
      <c r="NYP46" s="636"/>
      <c r="NYQ46" s="636"/>
      <c r="NYR46" s="636"/>
      <c r="NYS46" s="636"/>
      <c r="NYT46" s="636"/>
      <c r="NYU46" s="636"/>
      <c r="NYV46" s="636"/>
      <c r="NYW46" s="636"/>
      <c r="NYX46" s="636"/>
      <c r="NYY46" s="636"/>
      <c r="NYZ46" s="636"/>
      <c r="NZA46" s="636"/>
      <c r="NZB46" s="636"/>
      <c r="NZC46" s="636"/>
      <c r="NZD46" s="636"/>
      <c r="NZE46" s="636"/>
      <c r="NZF46" s="636"/>
      <c r="NZG46" s="636"/>
      <c r="NZH46" s="636"/>
      <c r="NZI46" s="636"/>
      <c r="NZJ46" s="636"/>
      <c r="NZK46" s="636"/>
      <c r="NZL46" s="636"/>
      <c r="NZM46" s="636"/>
      <c r="NZN46" s="636"/>
      <c r="NZO46" s="636"/>
      <c r="NZP46" s="636"/>
      <c r="NZQ46" s="636"/>
      <c r="NZR46" s="636"/>
      <c r="NZS46" s="636"/>
      <c r="NZT46" s="636"/>
      <c r="NZU46" s="636"/>
      <c r="NZV46" s="636"/>
      <c r="NZW46" s="636"/>
      <c r="NZX46" s="636"/>
      <c r="NZY46" s="636"/>
      <c r="NZZ46" s="636"/>
      <c r="OAA46" s="636"/>
      <c r="OAB46" s="636"/>
      <c r="OAC46" s="636"/>
      <c r="OAD46" s="636"/>
      <c r="OAE46" s="636"/>
      <c r="OAF46" s="636"/>
      <c r="OAG46" s="636"/>
      <c r="OAH46" s="636"/>
      <c r="OAI46" s="636"/>
      <c r="OAJ46" s="636"/>
      <c r="OAK46" s="636"/>
      <c r="OAL46" s="636"/>
      <c r="OAM46" s="636"/>
      <c r="OAN46" s="636"/>
      <c r="OAO46" s="636"/>
      <c r="OAP46" s="636"/>
      <c r="OAQ46" s="636"/>
      <c r="OAR46" s="636"/>
      <c r="OAS46" s="636"/>
      <c r="OAT46" s="636"/>
      <c r="OAU46" s="636"/>
      <c r="OAV46" s="636"/>
      <c r="OAW46" s="636"/>
      <c r="OAX46" s="636"/>
      <c r="OAY46" s="636"/>
      <c r="OAZ46" s="636"/>
      <c r="OBA46" s="636"/>
      <c r="OBB46" s="636"/>
      <c r="OBC46" s="636"/>
      <c r="OBD46" s="636"/>
      <c r="OBE46" s="636"/>
      <c r="OBF46" s="636"/>
      <c r="OBG46" s="636"/>
      <c r="OBH46" s="636"/>
      <c r="OBI46" s="636"/>
      <c r="OBJ46" s="636"/>
      <c r="OBK46" s="636"/>
      <c r="OBL46" s="636"/>
      <c r="OBM46" s="636"/>
      <c r="OBN46" s="636"/>
      <c r="OBO46" s="636"/>
      <c r="OBP46" s="636"/>
      <c r="OBQ46" s="636"/>
      <c r="OBR46" s="636"/>
      <c r="OBS46" s="636"/>
      <c r="OBT46" s="636"/>
      <c r="OBU46" s="636"/>
      <c r="OBV46" s="636"/>
      <c r="OBW46" s="636"/>
      <c r="OBX46" s="636"/>
      <c r="OBY46" s="636"/>
      <c r="OBZ46" s="636"/>
      <c r="OCA46" s="636"/>
      <c r="OCB46" s="636"/>
      <c r="OCC46" s="636"/>
      <c r="OCD46" s="636"/>
      <c r="OCE46" s="636"/>
      <c r="OCF46" s="636"/>
      <c r="OCG46" s="636"/>
      <c r="OCH46" s="636"/>
      <c r="OCI46" s="636"/>
      <c r="OCJ46" s="636"/>
      <c r="OCK46" s="636"/>
      <c r="OCL46" s="636"/>
      <c r="OCM46" s="636"/>
      <c r="OCN46" s="636"/>
      <c r="OCO46" s="636"/>
      <c r="OCP46" s="636"/>
      <c r="OCQ46" s="636"/>
      <c r="OCR46" s="636"/>
      <c r="OCS46" s="636"/>
      <c r="OCT46" s="636"/>
      <c r="OCU46" s="636"/>
      <c r="OCV46" s="636"/>
      <c r="OCW46" s="636"/>
      <c r="OCX46" s="636"/>
      <c r="OCY46" s="636"/>
      <c r="OCZ46" s="636"/>
      <c r="ODA46" s="636"/>
      <c r="ODB46" s="636"/>
      <c r="ODC46" s="636"/>
      <c r="ODD46" s="636"/>
      <c r="ODE46" s="636"/>
      <c r="ODF46" s="636"/>
      <c r="ODG46" s="636"/>
      <c r="ODH46" s="636"/>
      <c r="ODI46" s="636"/>
      <c r="ODJ46" s="636"/>
      <c r="ODK46" s="636"/>
      <c r="ODL46" s="636"/>
      <c r="ODM46" s="636"/>
      <c r="ODN46" s="636"/>
      <c r="ODO46" s="636"/>
      <c r="ODP46" s="636"/>
      <c r="ODQ46" s="636"/>
      <c r="ODR46" s="636"/>
      <c r="ODS46" s="636"/>
      <c r="ODT46" s="636"/>
      <c r="ODU46" s="636"/>
      <c r="ODV46" s="636"/>
      <c r="ODW46" s="636"/>
      <c r="ODX46" s="636"/>
      <c r="ODY46" s="636"/>
      <c r="ODZ46" s="636"/>
      <c r="OEA46" s="636"/>
      <c r="OEB46" s="636"/>
      <c r="OEC46" s="636"/>
      <c r="OED46" s="636"/>
      <c r="OEE46" s="636"/>
      <c r="OEF46" s="636"/>
      <c r="OEG46" s="636"/>
      <c r="OEH46" s="636"/>
      <c r="OEI46" s="636"/>
      <c r="OEJ46" s="636"/>
      <c r="OEK46" s="636"/>
      <c r="OEL46" s="636"/>
      <c r="OEM46" s="636"/>
      <c r="OEN46" s="636"/>
      <c r="OEO46" s="636"/>
      <c r="OEP46" s="636"/>
      <c r="OEQ46" s="636"/>
      <c r="OER46" s="636"/>
      <c r="OES46" s="636"/>
      <c r="OET46" s="636"/>
      <c r="OEU46" s="636"/>
      <c r="OEV46" s="636"/>
      <c r="OEW46" s="636"/>
      <c r="OEX46" s="636"/>
      <c r="OEY46" s="636"/>
      <c r="OEZ46" s="636"/>
      <c r="OFA46" s="636"/>
      <c r="OFB46" s="636"/>
      <c r="OFC46" s="636"/>
      <c r="OFD46" s="636"/>
      <c r="OFE46" s="636"/>
      <c r="OFF46" s="636"/>
      <c r="OFG46" s="636"/>
      <c r="OFH46" s="636"/>
      <c r="OFI46" s="636"/>
      <c r="OFJ46" s="636"/>
      <c r="OFK46" s="636"/>
      <c r="OFL46" s="636"/>
      <c r="OFM46" s="636"/>
      <c r="OFN46" s="636"/>
      <c r="OFO46" s="636"/>
      <c r="OFP46" s="636"/>
      <c r="OFQ46" s="636"/>
      <c r="OFR46" s="636"/>
      <c r="OFS46" s="636"/>
      <c r="OFT46" s="636"/>
      <c r="OFU46" s="636"/>
      <c r="OFV46" s="636"/>
      <c r="OFW46" s="636"/>
      <c r="OFX46" s="636"/>
      <c r="OFY46" s="636"/>
      <c r="OFZ46" s="636"/>
      <c r="OGA46" s="636"/>
      <c r="OGB46" s="636"/>
      <c r="OGC46" s="636"/>
      <c r="OGD46" s="636"/>
      <c r="OGE46" s="636"/>
      <c r="OGF46" s="636"/>
      <c r="OGG46" s="636"/>
      <c r="OGH46" s="636"/>
      <c r="OGI46" s="636"/>
      <c r="OGJ46" s="636"/>
      <c r="OGK46" s="636"/>
      <c r="OGL46" s="636"/>
      <c r="OGM46" s="636"/>
      <c r="OGN46" s="636"/>
      <c r="OGO46" s="636"/>
      <c r="OGP46" s="636"/>
      <c r="OGQ46" s="636"/>
      <c r="OGR46" s="636"/>
      <c r="OGS46" s="636"/>
      <c r="OGT46" s="636"/>
      <c r="OGU46" s="636"/>
      <c r="OGV46" s="636"/>
      <c r="OGW46" s="636"/>
      <c r="OGX46" s="636"/>
      <c r="OGY46" s="636"/>
      <c r="OGZ46" s="636"/>
      <c r="OHA46" s="636"/>
      <c r="OHB46" s="636"/>
      <c r="OHC46" s="636"/>
      <c r="OHD46" s="636"/>
      <c r="OHE46" s="636"/>
      <c r="OHF46" s="636"/>
      <c r="OHG46" s="636"/>
      <c r="OHH46" s="636"/>
      <c r="OHI46" s="636"/>
      <c r="OHJ46" s="636"/>
      <c r="OHK46" s="636"/>
      <c r="OHL46" s="636"/>
      <c r="OHM46" s="636"/>
      <c r="OHN46" s="636"/>
      <c r="OHO46" s="636"/>
      <c r="OHP46" s="636"/>
      <c r="OHQ46" s="636"/>
      <c r="OHR46" s="636"/>
      <c r="OHS46" s="636"/>
      <c r="OHT46" s="636"/>
      <c r="OHU46" s="636"/>
      <c r="OHV46" s="636"/>
      <c r="OHW46" s="636"/>
      <c r="OHX46" s="636"/>
      <c r="OHY46" s="636"/>
      <c r="OHZ46" s="636"/>
      <c r="OIA46" s="636"/>
      <c r="OIB46" s="636"/>
      <c r="OIC46" s="636"/>
      <c r="OID46" s="636"/>
      <c r="OIE46" s="636"/>
      <c r="OIF46" s="636"/>
      <c r="OIG46" s="636"/>
      <c r="OIH46" s="636"/>
      <c r="OII46" s="636"/>
      <c r="OIJ46" s="636"/>
      <c r="OIK46" s="636"/>
      <c r="OIL46" s="636"/>
      <c r="OIM46" s="636"/>
      <c r="OIN46" s="636"/>
      <c r="OIO46" s="636"/>
      <c r="OIP46" s="636"/>
      <c r="OIQ46" s="636"/>
      <c r="OIR46" s="636"/>
      <c r="OIS46" s="636"/>
      <c r="OIT46" s="636"/>
      <c r="OIU46" s="636"/>
      <c r="OIV46" s="636"/>
      <c r="OIW46" s="636"/>
      <c r="OIX46" s="636"/>
      <c r="OIY46" s="636"/>
      <c r="OIZ46" s="636"/>
      <c r="OJA46" s="636"/>
      <c r="OJB46" s="636"/>
      <c r="OJC46" s="636"/>
      <c r="OJD46" s="636"/>
      <c r="OJE46" s="636"/>
      <c r="OJF46" s="636"/>
      <c r="OJG46" s="636"/>
      <c r="OJH46" s="636"/>
      <c r="OJI46" s="636"/>
      <c r="OJJ46" s="636"/>
      <c r="OJK46" s="636"/>
      <c r="OJL46" s="636"/>
      <c r="OJM46" s="636"/>
      <c r="OJN46" s="636"/>
      <c r="OJO46" s="636"/>
      <c r="OJP46" s="636"/>
      <c r="OJQ46" s="636"/>
      <c r="OJR46" s="636"/>
      <c r="OJS46" s="636"/>
      <c r="OJT46" s="636"/>
      <c r="OJU46" s="636"/>
      <c r="OJV46" s="636"/>
      <c r="OJW46" s="636"/>
      <c r="OJX46" s="636"/>
      <c r="OJY46" s="636"/>
      <c r="OJZ46" s="636"/>
      <c r="OKA46" s="636"/>
      <c r="OKB46" s="636"/>
      <c r="OKC46" s="636"/>
      <c r="OKD46" s="636"/>
      <c r="OKE46" s="636"/>
      <c r="OKF46" s="636"/>
      <c r="OKG46" s="636"/>
      <c r="OKH46" s="636"/>
      <c r="OKI46" s="636"/>
      <c r="OKJ46" s="636"/>
      <c r="OKK46" s="636"/>
      <c r="OKL46" s="636"/>
      <c r="OKM46" s="636"/>
      <c r="OKN46" s="636"/>
      <c r="OKO46" s="636"/>
      <c r="OKP46" s="636"/>
      <c r="OKQ46" s="636"/>
      <c r="OKR46" s="636"/>
      <c r="OKS46" s="636"/>
      <c r="OKT46" s="636"/>
      <c r="OKU46" s="636"/>
      <c r="OKV46" s="636"/>
      <c r="OKW46" s="636"/>
      <c r="OKX46" s="636"/>
      <c r="OKY46" s="636"/>
      <c r="OKZ46" s="636"/>
      <c r="OLA46" s="636"/>
      <c r="OLB46" s="636"/>
      <c r="OLC46" s="636"/>
      <c r="OLD46" s="636"/>
      <c r="OLE46" s="636"/>
      <c r="OLF46" s="636"/>
      <c r="OLG46" s="636"/>
      <c r="OLH46" s="636"/>
      <c r="OLI46" s="636"/>
      <c r="OLJ46" s="636"/>
      <c r="OLK46" s="636"/>
      <c r="OLL46" s="636"/>
      <c r="OLM46" s="636"/>
      <c r="OLN46" s="636"/>
      <c r="OLO46" s="636"/>
      <c r="OLP46" s="636"/>
      <c r="OLQ46" s="636"/>
      <c r="OLR46" s="636"/>
      <c r="OLS46" s="636"/>
      <c r="OLT46" s="636"/>
      <c r="OLU46" s="636"/>
      <c r="OLV46" s="636"/>
      <c r="OLW46" s="636"/>
      <c r="OLX46" s="636"/>
      <c r="OLY46" s="636"/>
      <c r="OLZ46" s="636"/>
      <c r="OMA46" s="636"/>
      <c r="OMB46" s="636"/>
      <c r="OMC46" s="636"/>
      <c r="OMD46" s="636"/>
      <c r="OME46" s="636"/>
      <c r="OMF46" s="636"/>
      <c r="OMG46" s="636"/>
      <c r="OMH46" s="636"/>
      <c r="OMI46" s="636"/>
      <c r="OMJ46" s="636"/>
      <c r="OMK46" s="636"/>
      <c r="OML46" s="636"/>
      <c r="OMM46" s="636"/>
      <c r="OMN46" s="636"/>
      <c r="OMO46" s="636"/>
      <c r="OMP46" s="636"/>
      <c r="OMQ46" s="636"/>
      <c r="OMR46" s="636"/>
      <c r="OMS46" s="636"/>
      <c r="OMT46" s="636"/>
      <c r="OMU46" s="636"/>
      <c r="OMV46" s="636"/>
      <c r="OMW46" s="636"/>
      <c r="OMX46" s="636"/>
      <c r="OMY46" s="636"/>
      <c r="OMZ46" s="636"/>
      <c r="ONA46" s="636"/>
      <c r="ONB46" s="636"/>
      <c r="ONC46" s="636"/>
      <c r="OND46" s="636"/>
      <c r="ONE46" s="636"/>
      <c r="ONF46" s="636"/>
      <c r="ONG46" s="636"/>
      <c r="ONH46" s="636"/>
      <c r="ONI46" s="636"/>
      <c r="ONJ46" s="636"/>
      <c r="ONK46" s="636"/>
      <c r="ONL46" s="636"/>
      <c r="ONM46" s="636"/>
      <c r="ONN46" s="636"/>
      <c r="ONO46" s="636"/>
      <c r="ONP46" s="636"/>
      <c r="ONQ46" s="636"/>
      <c r="ONR46" s="636"/>
      <c r="ONS46" s="636"/>
      <c r="ONT46" s="636"/>
      <c r="ONU46" s="636"/>
      <c r="ONV46" s="636"/>
      <c r="ONW46" s="636"/>
      <c r="ONX46" s="636"/>
      <c r="ONY46" s="636"/>
      <c r="ONZ46" s="636"/>
      <c r="OOA46" s="636"/>
      <c r="OOB46" s="636"/>
      <c r="OOC46" s="636"/>
      <c r="OOD46" s="636"/>
      <c r="OOE46" s="636"/>
      <c r="OOF46" s="636"/>
      <c r="OOG46" s="636"/>
      <c r="OOH46" s="636"/>
      <c r="OOI46" s="636"/>
      <c r="OOJ46" s="636"/>
      <c r="OOK46" s="636"/>
      <c r="OOL46" s="636"/>
      <c r="OOM46" s="636"/>
      <c r="OON46" s="636"/>
      <c r="OOO46" s="636"/>
      <c r="OOP46" s="636"/>
      <c r="OOQ46" s="636"/>
      <c r="OOR46" s="636"/>
      <c r="OOS46" s="636"/>
      <c r="OOT46" s="636"/>
      <c r="OOU46" s="636"/>
      <c r="OOV46" s="636"/>
      <c r="OOW46" s="636"/>
      <c r="OOX46" s="636"/>
      <c r="OOY46" s="636"/>
      <c r="OOZ46" s="636"/>
      <c r="OPA46" s="636"/>
      <c r="OPB46" s="636"/>
      <c r="OPC46" s="636"/>
      <c r="OPD46" s="636"/>
      <c r="OPE46" s="636"/>
      <c r="OPF46" s="636"/>
      <c r="OPG46" s="636"/>
      <c r="OPH46" s="636"/>
      <c r="OPI46" s="636"/>
      <c r="OPJ46" s="636"/>
      <c r="OPK46" s="636"/>
      <c r="OPL46" s="636"/>
      <c r="OPM46" s="636"/>
      <c r="OPN46" s="636"/>
      <c r="OPO46" s="636"/>
      <c r="OPP46" s="636"/>
      <c r="OPQ46" s="636"/>
      <c r="OPR46" s="636"/>
      <c r="OPS46" s="636"/>
      <c r="OPT46" s="636"/>
      <c r="OPU46" s="636"/>
      <c r="OPV46" s="636"/>
      <c r="OPW46" s="636"/>
      <c r="OPX46" s="636"/>
      <c r="OPY46" s="636"/>
      <c r="OPZ46" s="636"/>
      <c r="OQA46" s="636"/>
      <c r="OQB46" s="636"/>
      <c r="OQC46" s="636"/>
      <c r="OQD46" s="636"/>
      <c r="OQE46" s="636"/>
      <c r="OQF46" s="636"/>
      <c r="OQG46" s="636"/>
      <c r="OQH46" s="636"/>
      <c r="OQI46" s="636"/>
      <c r="OQJ46" s="636"/>
      <c r="OQK46" s="636"/>
      <c r="OQL46" s="636"/>
      <c r="OQM46" s="636"/>
      <c r="OQN46" s="636"/>
      <c r="OQO46" s="636"/>
      <c r="OQP46" s="636"/>
      <c r="OQQ46" s="636"/>
      <c r="OQR46" s="636"/>
      <c r="OQS46" s="636"/>
      <c r="OQT46" s="636"/>
      <c r="OQU46" s="636"/>
      <c r="OQV46" s="636"/>
      <c r="OQW46" s="636"/>
      <c r="OQX46" s="636"/>
      <c r="OQY46" s="636"/>
      <c r="OQZ46" s="636"/>
      <c r="ORA46" s="636"/>
      <c r="ORB46" s="636"/>
      <c r="ORC46" s="636"/>
      <c r="ORD46" s="636"/>
      <c r="ORE46" s="636"/>
      <c r="ORF46" s="636"/>
      <c r="ORG46" s="636"/>
      <c r="ORH46" s="636"/>
      <c r="ORI46" s="636"/>
      <c r="ORJ46" s="636"/>
      <c r="ORK46" s="636"/>
      <c r="ORL46" s="636"/>
      <c r="ORM46" s="636"/>
      <c r="ORN46" s="636"/>
      <c r="ORO46" s="636"/>
      <c r="ORP46" s="636"/>
      <c r="ORQ46" s="636"/>
      <c r="ORR46" s="636"/>
      <c r="ORS46" s="636"/>
      <c r="ORT46" s="636"/>
      <c r="ORU46" s="636"/>
      <c r="ORV46" s="636"/>
      <c r="ORW46" s="636"/>
      <c r="ORX46" s="636"/>
      <c r="ORY46" s="636"/>
      <c r="ORZ46" s="636"/>
      <c r="OSA46" s="636"/>
      <c r="OSB46" s="636"/>
      <c r="OSC46" s="636"/>
      <c r="OSD46" s="636"/>
      <c r="OSE46" s="636"/>
      <c r="OSF46" s="636"/>
      <c r="OSG46" s="636"/>
      <c r="OSH46" s="636"/>
      <c r="OSI46" s="636"/>
      <c r="OSJ46" s="636"/>
      <c r="OSK46" s="636"/>
      <c r="OSL46" s="636"/>
      <c r="OSM46" s="636"/>
      <c r="OSN46" s="636"/>
      <c r="OSO46" s="636"/>
      <c r="OSP46" s="636"/>
      <c r="OSQ46" s="636"/>
      <c r="OSR46" s="636"/>
      <c r="OSS46" s="636"/>
      <c r="OST46" s="636"/>
      <c r="OSU46" s="636"/>
      <c r="OSV46" s="636"/>
      <c r="OSW46" s="636"/>
      <c r="OSX46" s="636"/>
      <c r="OSY46" s="636"/>
      <c r="OSZ46" s="636"/>
      <c r="OTA46" s="636"/>
      <c r="OTB46" s="636"/>
      <c r="OTC46" s="636"/>
      <c r="OTD46" s="636"/>
      <c r="OTE46" s="636"/>
      <c r="OTF46" s="636"/>
      <c r="OTG46" s="636"/>
      <c r="OTH46" s="636"/>
      <c r="OTI46" s="636"/>
      <c r="OTJ46" s="636"/>
      <c r="OTK46" s="636"/>
      <c r="OTL46" s="636"/>
      <c r="OTM46" s="636"/>
      <c r="OTN46" s="636"/>
      <c r="OTO46" s="636"/>
      <c r="OTP46" s="636"/>
      <c r="OTQ46" s="636"/>
      <c r="OTR46" s="636"/>
      <c r="OTS46" s="636"/>
      <c r="OTT46" s="636"/>
      <c r="OTU46" s="636"/>
      <c r="OTV46" s="636"/>
      <c r="OTW46" s="636"/>
      <c r="OTX46" s="636"/>
      <c r="OTY46" s="636"/>
      <c r="OTZ46" s="636"/>
      <c r="OUA46" s="636"/>
      <c r="OUB46" s="636"/>
      <c r="OUC46" s="636"/>
      <c r="OUD46" s="636"/>
      <c r="OUE46" s="636"/>
      <c r="OUF46" s="636"/>
      <c r="OUG46" s="636"/>
      <c r="OUH46" s="636"/>
      <c r="OUI46" s="636"/>
      <c r="OUJ46" s="636"/>
      <c r="OUK46" s="636"/>
      <c r="OUL46" s="636"/>
      <c r="OUM46" s="636"/>
      <c r="OUN46" s="636"/>
      <c r="OUO46" s="636"/>
      <c r="OUP46" s="636"/>
      <c r="OUQ46" s="636"/>
      <c r="OUR46" s="636"/>
      <c r="OUS46" s="636"/>
      <c r="OUT46" s="636"/>
      <c r="OUU46" s="636"/>
      <c r="OUV46" s="636"/>
      <c r="OUW46" s="636"/>
      <c r="OUX46" s="636"/>
      <c r="OUY46" s="636"/>
      <c r="OUZ46" s="636"/>
      <c r="OVA46" s="636"/>
      <c r="OVB46" s="636"/>
      <c r="OVC46" s="636"/>
      <c r="OVD46" s="636"/>
      <c r="OVE46" s="636"/>
      <c r="OVF46" s="636"/>
      <c r="OVG46" s="636"/>
      <c r="OVH46" s="636"/>
      <c r="OVI46" s="636"/>
      <c r="OVJ46" s="636"/>
      <c r="OVK46" s="636"/>
      <c r="OVL46" s="636"/>
      <c r="OVM46" s="636"/>
      <c r="OVN46" s="636"/>
      <c r="OVO46" s="636"/>
      <c r="OVP46" s="636"/>
      <c r="OVQ46" s="636"/>
      <c r="OVR46" s="636"/>
      <c r="OVS46" s="636"/>
      <c r="OVT46" s="636"/>
      <c r="OVU46" s="636"/>
      <c r="OVV46" s="636"/>
      <c r="OVW46" s="636"/>
      <c r="OVX46" s="636"/>
      <c r="OVY46" s="636"/>
      <c r="OVZ46" s="636"/>
      <c r="OWA46" s="636"/>
      <c r="OWB46" s="636"/>
      <c r="OWC46" s="636"/>
      <c r="OWD46" s="636"/>
      <c r="OWE46" s="636"/>
      <c r="OWF46" s="636"/>
      <c r="OWG46" s="636"/>
      <c r="OWH46" s="636"/>
      <c r="OWI46" s="636"/>
      <c r="OWJ46" s="636"/>
      <c r="OWK46" s="636"/>
      <c r="OWL46" s="636"/>
      <c r="OWM46" s="636"/>
      <c r="OWN46" s="636"/>
      <c r="OWO46" s="636"/>
      <c r="OWP46" s="636"/>
      <c r="OWQ46" s="636"/>
      <c r="OWR46" s="636"/>
      <c r="OWS46" s="636"/>
      <c r="OWT46" s="636"/>
      <c r="OWU46" s="636"/>
      <c r="OWV46" s="636"/>
      <c r="OWW46" s="636"/>
      <c r="OWX46" s="636"/>
      <c r="OWY46" s="636"/>
      <c r="OWZ46" s="636"/>
      <c r="OXA46" s="636"/>
      <c r="OXB46" s="636"/>
      <c r="OXC46" s="636"/>
      <c r="OXD46" s="636"/>
      <c r="OXE46" s="636"/>
      <c r="OXF46" s="636"/>
      <c r="OXG46" s="636"/>
      <c r="OXH46" s="636"/>
      <c r="OXI46" s="636"/>
      <c r="OXJ46" s="636"/>
      <c r="OXK46" s="636"/>
      <c r="OXL46" s="636"/>
      <c r="OXM46" s="636"/>
      <c r="OXN46" s="636"/>
      <c r="OXO46" s="636"/>
      <c r="OXP46" s="636"/>
      <c r="OXQ46" s="636"/>
      <c r="OXR46" s="636"/>
      <c r="OXS46" s="636"/>
      <c r="OXT46" s="636"/>
      <c r="OXU46" s="636"/>
      <c r="OXV46" s="636"/>
      <c r="OXW46" s="636"/>
      <c r="OXX46" s="636"/>
      <c r="OXY46" s="636"/>
      <c r="OXZ46" s="636"/>
      <c r="OYA46" s="636"/>
      <c r="OYB46" s="636"/>
      <c r="OYC46" s="636"/>
      <c r="OYD46" s="636"/>
      <c r="OYE46" s="636"/>
      <c r="OYF46" s="636"/>
      <c r="OYG46" s="636"/>
      <c r="OYH46" s="636"/>
      <c r="OYI46" s="636"/>
      <c r="OYJ46" s="636"/>
      <c r="OYK46" s="636"/>
      <c r="OYL46" s="636"/>
      <c r="OYM46" s="636"/>
      <c r="OYN46" s="636"/>
      <c r="OYO46" s="636"/>
      <c r="OYP46" s="636"/>
      <c r="OYQ46" s="636"/>
      <c r="OYR46" s="636"/>
      <c r="OYS46" s="636"/>
      <c r="OYT46" s="636"/>
      <c r="OYU46" s="636"/>
      <c r="OYV46" s="636"/>
      <c r="OYW46" s="636"/>
      <c r="OYX46" s="636"/>
      <c r="OYY46" s="636"/>
      <c r="OYZ46" s="636"/>
      <c r="OZA46" s="636"/>
      <c r="OZB46" s="636"/>
      <c r="OZC46" s="636"/>
      <c r="OZD46" s="636"/>
      <c r="OZE46" s="636"/>
      <c r="OZF46" s="636"/>
      <c r="OZG46" s="636"/>
      <c r="OZH46" s="636"/>
      <c r="OZI46" s="636"/>
      <c r="OZJ46" s="636"/>
      <c r="OZK46" s="636"/>
      <c r="OZL46" s="636"/>
      <c r="OZM46" s="636"/>
      <c r="OZN46" s="636"/>
      <c r="OZO46" s="636"/>
      <c r="OZP46" s="636"/>
      <c r="OZQ46" s="636"/>
      <c r="OZR46" s="636"/>
      <c r="OZS46" s="636"/>
      <c r="OZT46" s="636"/>
      <c r="OZU46" s="636"/>
      <c r="OZV46" s="636"/>
      <c r="OZW46" s="636"/>
      <c r="OZX46" s="636"/>
      <c r="OZY46" s="636"/>
      <c r="OZZ46" s="636"/>
      <c r="PAA46" s="636"/>
      <c r="PAB46" s="636"/>
      <c r="PAC46" s="636"/>
      <c r="PAD46" s="636"/>
      <c r="PAE46" s="636"/>
      <c r="PAF46" s="636"/>
      <c r="PAG46" s="636"/>
      <c r="PAH46" s="636"/>
      <c r="PAI46" s="636"/>
      <c r="PAJ46" s="636"/>
      <c r="PAK46" s="636"/>
      <c r="PAL46" s="636"/>
      <c r="PAM46" s="636"/>
      <c r="PAN46" s="636"/>
      <c r="PAO46" s="636"/>
      <c r="PAP46" s="636"/>
      <c r="PAQ46" s="636"/>
      <c r="PAR46" s="636"/>
      <c r="PAS46" s="636"/>
      <c r="PAT46" s="636"/>
      <c r="PAU46" s="636"/>
      <c r="PAV46" s="636"/>
      <c r="PAW46" s="636"/>
      <c r="PAX46" s="636"/>
      <c r="PAY46" s="636"/>
      <c r="PAZ46" s="636"/>
      <c r="PBA46" s="636"/>
      <c r="PBB46" s="636"/>
      <c r="PBC46" s="636"/>
      <c r="PBD46" s="636"/>
      <c r="PBE46" s="636"/>
      <c r="PBF46" s="636"/>
      <c r="PBG46" s="636"/>
      <c r="PBH46" s="636"/>
      <c r="PBI46" s="636"/>
      <c r="PBJ46" s="636"/>
      <c r="PBK46" s="636"/>
      <c r="PBL46" s="636"/>
      <c r="PBM46" s="636"/>
      <c r="PBN46" s="636"/>
      <c r="PBO46" s="636"/>
      <c r="PBP46" s="636"/>
      <c r="PBQ46" s="636"/>
      <c r="PBR46" s="636"/>
      <c r="PBS46" s="636"/>
      <c r="PBT46" s="636"/>
      <c r="PBU46" s="636"/>
      <c r="PBV46" s="636"/>
      <c r="PBW46" s="636"/>
      <c r="PBX46" s="636"/>
      <c r="PBY46" s="636"/>
      <c r="PBZ46" s="636"/>
      <c r="PCA46" s="636"/>
      <c r="PCB46" s="636"/>
      <c r="PCC46" s="636"/>
      <c r="PCD46" s="636"/>
      <c r="PCE46" s="636"/>
      <c r="PCF46" s="636"/>
      <c r="PCG46" s="636"/>
      <c r="PCH46" s="636"/>
      <c r="PCI46" s="636"/>
      <c r="PCJ46" s="636"/>
      <c r="PCK46" s="636"/>
      <c r="PCL46" s="636"/>
      <c r="PCM46" s="636"/>
      <c r="PCN46" s="636"/>
      <c r="PCO46" s="636"/>
      <c r="PCP46" s="636"/>
      <c r="PCQ46" s="636"/>
      <c r="PCR46" s="636"/>
      <c r="PCS46" s="636"/>
      <c r="PCT46" s="636"/>
      <c r="PCU46" s="636"/>
      <c r="PCV46" s="636"/>
      <c r="PCW46" s="636"/>
      <c r="PCX46" s="636"/>
      <c r="PCY46" s="636"/>
      <c r="PCZ46" s="636"/>
      <c r="PDA46" s="636"/>
      <c r="PDB46" s="636"/>
      <c r="PDC46" s="636"/>
      <c r="PDD46" s="636"/>
      <c r="PDE46" s="636"/>
      <c r="PDF46" s="636"/>
      <c r="PDG46" s="636"/>
      <c r="PDH46" s="636"/>
      <c r="PDI46" s="636"/>
      <c r="PDJ46" s="636"/>
      <c r="PDK46" s="636"/>
      <c r="PDL46" s="636"/>
      <c r="PDM46" s="636"/>
      <c r="PDN46" s="636"/>
      <c r="PDO46" s="636"/>
      <c r="PDP46" s="636"/>
      <c r="PDQ46" s="636"/>
      <c r="PDR46" s="636"/>
      <c r="PDS46" s="636"/>
      <c r="PDT46" s="636"/>
      <c r="PDU46" s="636"/>
      <c r="PDV46" s="636"/>
      <c r="PDW46" s="636"/>
      <c r="PDX46" s="636"/>
      <c r="PDY46" s="636"/>
      <c r="PDZ46" s="636"/>
      <c r="PEA46" s="636"/>
      <c r="PEB46" s="636"/>
      <c r="PEC46" s="636"/>
      <c r="PED46" s="636"/>
      <c r="PEE46" s="636"/>
      <c r="PEF46" s="636"/>
      <c r="PEG46" s="636"/>
      <c r="PEH46" s="636"/>
      <c r="PEI46" s="636"/>
      <c r="PEJ46" s="636"/>
      <c r="PEK46" s="636"/>
      <c r="PEL46" s="636"/>
      <c r="PEM46" s="636"/>
      <c r="PEN46" s="636"/>
      <c r="PEO46" s="636"/>
      <c r="PEP46" s="636"/>
      <c r="PEQ46" s="636"/>
      <c r="PER46" s="636"/>
      <c r="PES46" s="636"/>
      <c r="PET46" s="636"/>
      <c r="PEU46" s="636"/>
      <c r="PEV46" s="636"/>
      <c r="PEW46" s="636"/>
      <c r="PEX46" s="636"/>
      <c r="PEY46" s="636"/>
      <c r="PEZ46" s="636"/>
      <c r="PFA46" s="636"/>
      <c r="PFB46" s="636"/>
      <c r="PFC46" s="636"/>
      <c r="PFD46" s="636"/>
      <c r="PFE46" s="636"/>
      <c r="PFF46" s="636"/>
      <c r="PFG46" s="636"/>
      <c r="PFH46" s="636"/>
      <c r="PFI46" s="636"/>
      <c r="PFJ46" s="636"/>
      <c r="PFK46" s="636"/>
      <c r="PFL46" s="636"/>
      <c r="PFM46" s="636"/>
      <c r="PFN46" s="636"/>
      <c r="PFO46" s="636"/>
      <c r="PFP46" s="636"/>
      <c r="PFQ46" s="636"/>
      <c r="PFR46" s="636"/>
      <c r="PFS46" s="636"/>
      <c r="PFT46" s="636"/>
      <c r="PFU46" s="636"/>
      <c r="PFV46" s="636"/>
      <c r="PFW46" s="636"/>
      <c r="PFX46" s="636"/>
      <c r="PFY46" s="636"/>
      <c r="PFZ46" s="636"/>
      <c r="PGA46" s="636"/>
      <c r="PGB46" s="636"/>
      <c r="PGC46" s="636"/>
      <c r="PGD46" s="636"/>
      <c r="PGE46" s="636"/>
      <c r="PGF46" s="636"/>
      <c r="PGG46" s="636"/>
      <c r="PGH46" s="636"/>
      <c r="PGI46" s="636"/>
      <c r="PGJ46" s="636"/>
      <c r="PGK46" s="636"/>
      <c r="PGL46" s="636"/>
      <c r="PGM46" s="636"/>
      <c r="PGN46" s="636"/>
      <c r="PGO46" s="636"/>
      <c r="PGP46" s="636"/>
      <c r="PGQ46" s="636"/>
      <c r="PGR46" s="636"/>
      <c r="PGS46" s="636"/>
      <c r="PGT46" s="636"/>
      <c r="PGU46" s="636"/>
      <c r="PGV46" s="636"/>
      <c r="PGW46" s="636"/>
      <c r="PGX46" s="636"/>
      <c r="PGY46" s="636"/>
      <c r="PGZ46" s="636"/>
      <c r="PHA46" s="636"/>
      <c r="PHB46" s="636"/>
      <c r="PHC46" s="636"/>
      <c r="PHD46" s="636"/>
      <c r="PHE46" s="636"/>
      <c r="PHF46" s="636"/>
      <c r="PHG46" s="636"/>
      <c r="PHH46" s="636"/>
      <c r="PHI46" s="636"/>
      <c r="PHJ46" s="636"/>
      <c r="PHK46" s="636"/>
      <c r="PHL46" s="636"/>
      <c r="PHM46" s="636"/>
      <c r="PHN46" s="636"/>
      <c r="PHO46" s="636"/>
      <c r="PHP46" s="636"/>
      <c r="PHQ46" s="636"/>
      <c r="PHR46" s="636"/>
      <c r="PHS46" s="636"/>
      <c r="PHT46" s="636"/>
      <c r="PHU46" s="636"/>
      <c r="PHV46" s="636"/>
      <c r="PHW46" s="636"/>
      <c r="PHX46" s="636"/>
      <c r="PHY46" s="636"/>
      <c r="PHZ46" s="636"/>
      <c r="PIA46" s="636"/>
      <c r="PIB46" s="636"/>
      <c r="PIC46" s="636"/>
      <c r="PID46" s="636"/>
      <c r="PIE46" s="636"/>
      <c r="PIF46" s="636"/>
      <c r="PIG46" s="636"/>
      <c r="PIH46" s="636"/>
      <c r="PII46" s="636"/>
      <c r="PIJ46" s="636"/>
      <c r="PIK46" s="636"/>
      <c r="PIL46" s="636"/>
      <c r="PIM46" s="636"/>
      <c r="PIN46" s="636"/>
      <c r="PIO46" s="636"/>
      <c r="PIP46" s="636"/>
      <c r="PIQ46" s="636"/>
      <c r="PIR46" s="636"/>
      <c r="PIS46" s="636"/>
      <c r="PIT46" s="636"/>
      <c r="PIU46" s="636"/>
      <c r="PIV46" s="636"/>
      <c r="PIW46" s="636"/>
      <c r="PIX46" s="636"/>
      <c r="PIY46" s="636"/>
      <c r="PIZ46" s="636"/>
      <c r="PJA46" s="636"/>
      <c r="PJB46" s="636"/>
      <c r="PJC46" s="636"/>
      <c r="PJD46" s="636"/>
      <c r="PJE46" s="636"/>
      <c r="PJF46" s="636"/>
      <c r="PJG46" s="636"/>
      <c r="PJH46" s="636"/>
      <c r="PJI46" s="636"/>
      <c r="PJJ46" s="636"/>
      <c r="PJK46" s="636"/>
      <c r="PJL46" s="636"/>
      <c r="PJM46" s="636"/>
      <c r="PJN46" s="636"/>
      <c r="PJO46" s="636"/>
      <c r="PJP46" s="636"/>
      <c r="PJQ46" s="636"/>
      <c r="PJR46" s="636"/>
      <c r="PJS46" s="636"/>
      <c r="PJT46" s="636"/>
      <c r="PJU46" s="636"/>
      <c r="PJV46" s="636"/>
      <c r="PJW46" s="636"/>
      <c r="PJX46" s="636"/>
      <c r="PJY46" s="636"/>
      <c r="PJZ46" s="636"/>
      <c r="PKA46" s="636"/>
      <c r="PKB46" s="636"/>
      <c r="PKC46" s="636"/>
      <c r="PKD46" s="636"/>
      <c r="PKE46" s="636"/>
      <c r="PKF46" s="636"/>
      <c r="PKG46" s="636"/>
      <c r="PKH46" s="636"/>
      <c r="PKI46" s="636"/>
      <c r="PKJ46" s="636"/>
      <c r="PKK46" s="636"/>
      <c r="PKL46" s="636"/>
      <c r="PKM46" s="636"/>
      <c r="PKN46" s="636"/>
      <c r="PKO46" s="636"/>
      <c r="PKP46" s="636"/>
      <c r="PKQ46" s="636"/>
      <c r="PKR46" s="636"/>
      <c r="PKS46" s="636"/>
      <c r="PKT46" s="636"/>
      <c r="PKU46" s="636"/>
      <c r="PKV46" s="636"/>
      <c r="PKW46" s="636"/>
      <c r="PKX46" s="636"/>
      <c r="PKY46" s="636"/>
      <c r="PKZ46" s="636"/>
      <c r="PLA46" s="636"/>
      <c r="PLB46" s="636"/>
      <c r="PLC46" s="636"/>
      <c r="PLD46" s="636"/>
      <c r="PLE46" s="636"/>
      <c r="PLF46" s="636"/>
      <c r="PLG46" s="636"/>
      <c r="PLH46" s="636"/>
      <c r="PLI46" s="636"/>
      <c r="PLJ46" s="636"/>
      <c r="PLK46" s="636"/>
      <c r="PLL46" s="636"/>
      <c r="PLM46" s="636"/>
      <c r="PLN46" s="636"/>
      <c r="PLO46" s="636"/>
      <c r="PLP46" s="636"/>
      <c r="PLQ46" s="636"/>
      <c r="PLR46" s="636"/>
      <c r="PLS46" s="636"/>
      <c r="PLT46" s="636"/>
      <c r="PLU46" s="636"/>
      <c r="PLV46" s="636"/>
      <c r="PLW46" s="636"/>
      <c r="PLX46" s="636"/>
      <c r="PLY46" s="636"/>
      <c r="PLZ46" s="636"/>
      <c r="PMA46" s="636"/>
      <c r="PMB46" s="636"/>
      <c r="PMC46" s="636"/>
      <c r="PMD46" s="636"/>
      <c r="PME46" s="636"/>
      <c r="PMF46" s="636"/>
      <c r="PMG46" s="636"/>
      <c r="PMH46" s="636"/>
      <c r="PMI46" s="636"/>
      <c r="PMJ46" s="636"/>
      <c r="PMK46" s="636"/>
      <c r="PML46" s="636"/>
      <c r="PMM46" s="636"/>
      <c r="PMN46" s="636"/>
      <c r="PMO46" s="636"/>
      <c r="PMP46" s="636"/>
      <c r="PMQ46" s="636"/>
      <c r="PMR46" s="636"/>
      <c r="PMS46" s="636"/>
      <c r="PMT46" s="636"/>
      <c r="PMU46" s="636"/>
      <c r="PMV46" s="636"/>
      <c r="PMW46" s="636"/>
      <c r="PMX46" s="636"/>
      <c r="PMY46" s="636"/>
      <c r="PMZ46" s="636"/>
      <c r="PNA46" s="636"/>
      <c r="PNB46" s="636"/>
      <c r="PNC46" s="636"/>
      <c r="PND46" s="636"/>
      <c r="PNE46" s="636"/>
      <c r="PNF46" s="636"/>
      <c r="PNG46" s="636"/>
      <c r="PNH46" s="636"/>
      <c r="PNI46" s="636"/>
      <c r="PNJ46" s="636"/>
      <c r="PNK46" s="636"/>
      <c r="PNL46" s="636"/>
      <c r="PNM46" s="636"/>
      <c r="PNN46" s="636"/>
      <c r="PNO46" s="636"/>
      <c r="PNP46" s="636"/>
      <c r="PNQ46" s="636"/>
      <c r="PNR46" s="636"/>
      <c r="PNS46" s="636"/>
      <c r="PNT46" s="636"/>
      <c r="PNU46" s="636"/>
      <c r="PNV46" s="636"/>
      <c r="PNW46" s="636"/>
      <c r="PNX46" s="636"/>
      <c r="PNY46" s="636"/>
      <c r="PNZ46" s="636"/>
      <c r="POA46" s="636"/>
      <c r="POB46" s="636"/>
      <c r="POC46" s="636"/>
      <c r="POD46" s="636"/>
      <c r="POE46" s="636"/>
      <c r="POF46" s="636"/>
      <c r="POG46" s="636"/>
      <c r="POH46" s="636"/>
      <c r="POI46" s="636"/>
      <c r="POJ46" s="636"/>
      <c r="POK46" s="636"/>
      <c r="POL46" s="636"/>
      <c r="POM46" s="636"/>
      <c r="PON46" s="636"/>
      <c r="POO46" s="636"/>
      <c r="POP46" s="636"/>
      <c r="POQ46" s="636"/>
      <c r="POR46" s="636"/>
      <c r="POS46" s="636"/>
      <c r="POT46" s="636"/>
      <c r="POU46" s="636"/>
      <c r="POV46" s="636"/>
      <c r="POW46" s="636"/>
      <c r="POX46" s="636"/>
      <c r="POY46" s="636"/>
      <c r="POZ46" s="636"/>
      <c r="PPA46" s="636"/>
      <c r="PPB46" s="636"/>
      <c r="PPC46" s="636"/>
      <c r="PPD46" s="636"/>
      <c r="PPE46" s="636"/>
      <c r="PPF46" s="636"/>
      <c r="PPG46" s="636"/>
      <c r="PPH46" s="636"/>
      <c r="PPI46" s="636"/>
      <c r="PPJ46" s="636"/>
      <c r="PPK46" s="636"/>
      <c r="PPL46" s="636"/>
      <c r="PPM46" s="636"/>
      <c r="PPN46" s="636"/>
      <c r="PPO46" s="636"/>
      <c r="PPP46" s="636"/>
      <c r="PPQ46" s="636"/>
      <c r="PPR46" s="636"/>
      <c r="PPS46" s="636"/>
      <c r="PPT46" s="636"/>
      <c r="PPU46" s="636"/>
      <c r="PPV46" s="636"/>
      <c r="PPW46" s="636"/>
      <c r="PPX46" s="636"/>
      <c r="PPY46" s="636"/>
      <c r="PPZ46" s="636"/>
      <c r="PQA46" s="636"/>
      <c r="PQB46" s="636"/>
      <c r="PQC46" s="636"/>
      <c r="PQD46" s="636"/>
      <c r="PQE46" s="636"/>
      <c r="PQF46" s="636"/>
      <c r="PQG46" s="636"/>
      <c r="PQH46" s="636"/>
      <c r="PQI46" s="636"/>
      <c r="PQJ46" s="636"/>
      <c r="PQK46" s="636"/>
      <c r="PQL46" s="636"/>
      <c r="PQM46" s="636"/>
      <c r="PQN46" s="636"/>
      <c r="PQO46" s="636"/>
      <c r="PQP46" s="636"/>
      <c r="PQQ46" s="636"/>
      <c r="PQR46" s="636"/>
      <c r="PQS46" s="636"/>
      <c r="PQT46" s="636"/>
      <c r="PQU46" s="636"/>
      <c r="PQV46" s="636"/>
      <c r="PQW46" s="636"/>
      <c r="PQX46" s="636"/>
      <c r="PQY46" s="636"/>
      <c r="PQZ46" s="636"/>
      <c r="PRA46" s="636"/>
      <c r="PRB46" s="636"/>
      <c r="PRC46" s="636"/>
      <c r="PRD46" s="636"/>
      <c r="PRE46" s="636"/>
      <c r="PRF46" s="636"/>
      <c r="PRG46" s="636"/>
      <c r="PRH46" s="636"/>
      <c r="PRI46" s="636"/>
      <c r="PRJ46" s="636"/>
      <c r="PRK46" s="636"/>
      <c r="PRL46" s="636"/>
      <c r="PRM46" s="636"/>
      <c r="PRN46" s="636"/>
      <c r="PRO46" s="636"/>
      <c r="PRP46" s="636"/>
      <c r="PRQ46" s="636"/>
      <c r="PRR46" s="636"/>
      <c r="PRS46" s="636"/>
      <c r="PRT46" s="636"/>
      <c r="PRU46" s="636"/>
      <c r="PRV46" s="636"/>
      <c r="PRW46" s="636"/>
      <c r="PRX46" s="636"/>
      <c r="PRY46" s="636"/>
      <c r="PRZ46" s="636"/>
      <c r="PSA46" s="636"/>
      <c r="PSB46" s="636"/>
      <c r="PSC46" s="636"/>
      <c r="PSD46" s="636"/>
      <c r="PSE46" s="636"/>
      <c r="PSF46" s="636"/>
      <c r="PSG46" s="636"/>
      <c r="PSH46" s="636"/>
      <c r="PSI46" s="636"/>
      <c r="PSJ46" s="636"/>
      <c r="PSK46" s="636"/>
      <c r="PSL46" s="636"/>
      <c r="PSM46" s="636"/>
      <c r="PSN46" s="636"/>
      <c r="PSO46" s="636"/>
      <c r="PSP46" s="636"/>
      <c r="PSQ46" s="636"/>
      <c r="PSR46" s="636"/>
      <c r="PSS46" s="636"/>
      <c r="PST46" s="636"/>
      <c r="PSU46" s="636"/>
      <c r="PSV46" s="636"/>
      <c r="PSW46" s="636"/>
      <c r="PSX46" s="636"/>
      <c r="PSY46" s="636"/>
      <c r="PSZ46" s="636"/>
      <c r="PTA46" s="636"/>
      <c r="PTB46" s="636"/>
      <c r="PTC46" s="636"/>
      <c r="PTD46" s="636"/>
      <c r="PTE46" s="636"/>
      <c r="PTF46" s="636"/>
      <c r="PTG46" s="636"/>
      <c r="PTH46" s="636"/>
      <c r="PTI46" s="636"/>
      <c r="PTJ46" s="636"/>
      <c r="PTK46" s="636"/>
      <c r="PTL46" s="636"/>
      <c r="PTM46" s="636"/>
      <c r="PTN46" s="636"/>
      <c r="PTO46" s="636"/>
      <c r="PTP46" s="636"/>
      <c r="PTQ46" s="636"/>
      <c r="PTR46" s="636"/>
      <c r="PTS46" s="636"/>
      <c r="PTT46" s="636"/>
      <c r="PTU46" s="636"/>
      <c r="PTV46" s="636"/>
      <c r="PTW46" s="636"/>
      <c r="PTX46" s="636"/>
      <c r="PTY46" s="636"/>
      <c r="PTZ46" s="636"/>
      <c r="PUA46" s="636"/>
      <c r="PUB46" s="636"/>
      <c r="PUC46" s="636"/>
      <c r="PUD46" s="636"/>
      <c r="PUE46" s="636"/>
      <c r="PUF46" s="636"/>
      <c r="PUG46" s="636"/>
      <c r="PUH46" s="636"/>
      <c r="PUI46" s="636"/>
      <c r="PUJ46" s="636"/>
      <c r="PUK46" s="636"/>
      <c r="PUL46" s="636"/>
      <c r="PUM46" s="636"/>
      <c r="PUN46" s="636"/>
      <c r="PUO46" s="636"/>
      <c r="PUP46" s="636"/>
      <c r="PUQ46" s="636"/>
      <c r="PUR46" s="636"/>
      <c r="PUS46" s="636"/>
      <c r="PUT46" s="636"/>
      <c r="PUU46" s="636"/>
      <c r="PUV46" s="636"/>
      <c r="PUW46" s="636"/>
      <c r="PUX46" s="636"/>
      <c r="PUY46" s="636"/>
      <c r="PUZ46" s="636"/>
      <c r="PVA46" s="636"/>
      <c r="PVB46" s="636"/>
      <c r="PVC46" s="636"/>
      <c r="PVD46" s="636"/>
      <c r="PVE46" s="636"/>
      <c r="PVF46" s="636"/>
      <c r="PVG46" s="636"/>
      <c r="PVH46" s="636"/>
      <c r="PVI46" s="636"/>
      <c r="PVJ46" s="636"/>
      <c r="PVK46" s="636"/>
      <c r="PVL46" s="636"/>
      <c r="PVM46" s="636"/>
      <c r="PVN46" s="636"/>
      <c r="PVO46" s="636"/>
      <c r="PVP46" s="636"/>
      <c r="PVQ46" s="636"/>
      <c r="PVR46" s="636"/>
      <c r="PVS46" s="636"/>
      <c r="PVT46" s="636"/>
      <c r="PVU46" s="636"/>
      <c r="PVV46" s="636"/>
      <c r="PVW46" s="636"/>
      <c r="PVX46" s="636"/>
      <c r="PVY46" s="636"/>
      <c r="PVZ46" s="636"/>
      <c r="PWA46" s="636"/>
      <c r="PWB46" s="636"/>
      <c r="PWC46" s="636"/>
      <c r="PWD46" s="636"/>
      <c r="PWE46" s="636"/>
      <c r="PWF46" s="636"/>
      <c r="PWG46" s="636"/>
      <c r="PWH46" s="636"/>
      <c r="PWI46" s="636"/>
      <c r="PWJ46" s="636"/>
      <c r="PWK46" s="636"/>
      <c r="PWL46" s="636"/>
      <c r="PWM46" s="636"/>
      <c r="PWN46" s="636"/>
      <c r="PWO46" s="636"/>
      <c r="PWP46" s="636"/>
      <c r="PWQ46" s="636"/>
      <c r="PWR46" s="636"/>
      <c r="PWS46" s="636"/>
      <c r="PWT46" s="636"/>
      <c r="PWU46" s="636"/>
      <c r="PWV46" s="636"/>
      <c r="PWW46" s="636"/>
      <c r="PWX46" s="636"/>
      <c r="PWY46" s="636"/>
      <c r="PWZ46" s="636"/>
      <c r="PXA46" s="636"/>
      <c r="PXB46" s="636"/>
      <c r="PXC46" s="636"/>
      <c r="PXD46" s="636"/>
      <c r="PXE46" s="636"/>
      <c r="PXF46" s="636"/>
      <c r="PXG46" s="636"/>
      <c r="PXH46" s="636"/>
      <c r="PXI46" s="636"/>
      <c r="PXJ46" s="636"/>
      <c r="PXK46" s="636"/>
      <c r="PXL46" s="636"/>
      <c r="PXM46" s="636"/>
      <c r="PXN46" s="636"/>
      <c r="PXO46" s="636"/>
      <c r="PXP46" s="636"/>
      <c r="PXQ46" s="636"/>
      <c r="PXR46" s="636"/>
      <c r="PXS46" s="636"/>
      <c r="PXT46" s="636"/>
      <c r="PXU46" s="636"/>
      <c r="PXV46" s="636"/>
      <c r="PXW46" s="636"/>
      <c r="PXX46" s="636"/>
      <c r="PXY46" s="636"/>
      <c r="PXZ46" s="636"/>
      <c r="PYA46" s="636"/>
      <c r="PYB46" s="636"/>
      <c r="PYC46" s="636"/>
      <c r="PYD46" s="636"/>
      <c r="PYE46" s="636"/>
      <c r="PYF46" s="636"/>
      <c r="PYG46" s="636"/>
      <c r="PYH46" s="636"/>
      <c r="PYI46" s="636"/>
      <c r="PYJ46" s="636"/>
      <c r="PYK46" s="636"/>
      <c r="PYL46" s="636"/>
      <c r="PYM46" s="636"/>
      <c r="PYN46" s="636"/>
      <c r="PYO46" s="636"/>
      <c r="PYP46" s="636"/>
      <c r="PYQ46" s="636"/>
      <c r="PYR46" s="636"/>
      <c r="PYS46" s="636"/>
      <c r="PYT46" s="636"/>
      <c r="PYU46" s="636"/>
      <c r="PYV46" s="636"/>
      <c r="PYW46" s="636"/>
      <c r="PYX46" s="636"/>
      <c r="PYY46" s="636"/>
      <c r="PYZ46" s="636"/>
      <c r="PZA46" s="636"/>
      <c r="PZB46" s="636"/>
      <c r="PZC46" s="636"/>
      <c r="PZD46" s="636"/>
      <c r="PZE46" s="636"/>
      <c r="PZF46" s="636"/>
      <c r="PZG46" s="636"/>
      <c r="PZH46" s="636"/>
      <c r="PZI46" s="636"/>
      <c r="PZJ46" s="636"/>
      <c r="PZK46" s="636"/>
      <c r="PZL46" s="636"/>
      <c r="PZM46" s="636"/>
      <c r="PZN46" s="636"/>
      <c r="PZO46" s="636"/>
      <c r="PZP46" s="636"/>
      <c r="PZQ46" s="636"/>
      <c r="PZR46" s="636"/>
      <c r="PZS46" s="636"/>
      <c r="PZT46" s="636"/>
      <c r="PZU46" s="636"/>
      <c r="PZV46" s="636"/>
      <c r="PZW46" s="636"/>
      <c r="PZX46" s="636"/>
      <c r="PZY46" s="636"/>
      <c r="PZZ46" s="636"/>
      <c r="QAA46" s="636"/>
      <c r="QAB46" s="636"/>
      <c r="QAC46" s="636"/>
      <c r="QAD46" s="636"/>
      <c r="QAE46" s="636"/>
      <c r="QAF46" s="636"/>
      <c r="QAG46" s="636"/>
      <c r="QAH46" s="636"/>
      <c r="QAI46" s="636"/>
      <c r="QAJ46" s="636"/>
      <c r="QAK46" s="636"/>
      <c r="QAL46" s="636"/>
      <c r="QAM46" s="636"/>
      <c r="QAN46" s="636"/>
      <c r="QAO46" s="636"/>
      <c r="QAP46" s="636"/>
      <c r="QAQ46" s="636"/>
      <c r="QAR46" s="636"/>
      <c r="QAS46" s="636"/>
      <c r="QAT46" s="636"/>
      <c r="QAU46" s="636"/>
      <c r="QAV46" s="636"/>
      <c r="QAW46" s="636"/>
      <c r="QAX46" s="636"/>
      <c r="QAY46" s="636"/>
      <c r="QAZ46" s="636"/>
      <c r="QBA46" s="636"/>
      <c r="QBB46" s="636"/>
      <c r="QBC46" s="636"/>
      <c r="QBD46" s="636"/>
      <c r="QBE46" s="636"/>
      <c r="QBF46" s="636"/>
      <c r="QBG46" s="636"/>
      <c r="QBH46" s="636"/>
      <c r="QBI46" s="636"/>
      <c r="QBJ46" s="636"/>
      <c r="QBK46" s="636"/>
      <c r="QBL46" s="636"/>
      <c r="QBM46" s="636"/>
      <c r="QBN46" s="636"/>
      <c r="QBO46" s="636"/>
      <c r="QBP46" s="636"/>
      <c r="QBQ46" s="636"/>
      <c r="QBR46" s="636"/>
      <c r="QBS46" s="636"/>
      <c r="QBT46" s="636"/>
      <c r="QBU46" s="636"/>
      <c r="QBV46" s="636"/>
      <c r="QBW46" s="636"/>
      <c r="QBX46" s="636"/>
      <c r="QBY46" s="636"/>
      <c r="QBZ46" s="636"/>
      <c r="QCA46" s="636"/>
      <c r="QCB46" s="636"/>
      <c r="QCC46" s="636"/>
      <c r="QCD46" s="636"/>
      <c r="QCE46" s="636"/>
      <c r="QCF46" s="636"/>
      <c r="QCG46" s="636"/>
      <c r="QCH46" s="636"/>
      <c r="QCI46" s="636"/>
      <c r="QCJ46" s="636"/>
      <c r="QCK46" s="636"/>
      <c r="QCL46" s="636"/>
      <c r="QCM46" s="636"/>
      <c r="QCN46" s="636"/>
      <c r="QCO46" s="636"/>
      <c r="QCP46" s="636"/>
      <c r="QCQ46" s="636"/>
      <c r="QCR46" s="636"/>
      <c r="QCS46" s="636"/>
      <c r="QCT46" s="636"/>
      <c r="QCU46" s="636"/>
      <c r="QCV46" s="636"/>
      <c r="QCW46" s="636"/>
      <c r="QCX46" s="636"/>
      <c r="QCY46" s="636"/>
      <c r="QCZ46" s="636"/>
      <c r="QDA46" s="636"/>
      <c r="QDB46" s="636"/>
      <c r="QDC46" s="636"/>
      <c r="QDD46" s="636"/>
      <c r="QDE46" s="636"/>
      <c r="QDF46" s="636"/>
      <c r="QDG46" s="636"/>
      <c r="QDH46" s="636"/>
      <c r="QDI46" s="636"/>
      <c r="QDJ46" s="636"/>
      <c r="QDK46" s="636"/>
      <c r="QDL46" s="636"/>
      <c r="QDM46" s="636"/>
      <c r="QDN46" s="636"/>
      <c r="QDO46" s="636"/>
      <c r="QDP46" s="636"/>
      <c r="QDQ46" s="636"/>
      <c r="QDR46" s="636"/>
      <c r="QDS46" s="636"/>
      <c r="QDT46" s="636"/>
      <c r="QDU46" s="636"/>
      <c r="QDV46" s="636"/>
      <c r="QDW46" s="636"/>
      <c r="QDX46" s="636"/>
      <c r="QDY46" s="636"/>
      <c r="QDZ46" s="636"/>
      <c r="QEA46" s="636"/>
      <c r="QEB46" s="636"/>
      <c r="QEC46" s="636"/>
      <c r="QED46" s="636"/>
      <c r="QEE46" s="636"/>
      <c r="QEF46" s="636"/>
      <c r="QEG46" s="636"/>
      <c r="QEH46" s="636"/>
      <c r="QEI46" s="636"/>
      <c r="QEJ46" s="636"/>
      <c r="QEK46" s="636"/>
      <c r="QEL46" s="636"/>
      <c r="QEM46" s="636"/>
      <c r="QEN46" s="636"/>
      <c r="QEO46" s="636"/>
      <c r="QEP46" s="636"/>
      <c r="QEQ46" s="636"/>
      <c r="QER46" s="636"/>
      <c r="QES46" s="636"/>
      <c r="QET46" s="636"/>
      <c r="QEU46" s="636"/>
      <c r="QEV46" s="636"/>
      <c r="QEW46" s="636"/>
      <c r="QEX46" s="636"/>
      <c r="QEY46" s="636"/>
      <c r="QEZ46" s="636"/>
      <c r="QFA46" s="636"/>
      <c r="QFB46" s="636"/>
      <c r="QFC46" s="636"/>
      <c r="QFD46" s="636"/>
      <c r="QFE46" s="636"/>
      <c r="QFF46" s="636"/>
      <c r="QFG46" s="636"/>
      <c r="QFH46" s="636"/>
      <c r="QFI46" s="636"/>
      <c r="QFJ46" s="636"/>
      <c r="QFK46" s="636"/>
      <c r="QFL46" s="636"/>
      <c r="QFM46" s="636"/>
      <c r="QFN46" s="636"/>
      <c r="QFO46" s="636"/>
      <c r="QFP46" s="636"/>
      <c r="QFQ46" s="636"/>
      <c r="QFR46" s="636"/>
      <c r="QFS46" s="636"/>
      <c r="QFT46" s="636"/>
      <c r="QFU46" s="636"/>
      <c r="QFV46" s="636"/>
      <c r="QFW46" s="636"/>
      <c r="QFX46" s="636"/>
      <c r="QFY46" s="636"/>
      <c r="QFZ46" s="636"/>
      <c r="QGA46" s="636"/>
      <c r="QGB46" s="636"/>
      <c r="QGC46" s="636"/>
      <c r="QGD46" s="636"/>
      <c r="QGE46" s="636"/>
      <c r="QGF46" s="636"/>
      <c r="QGG46" s="636"/>
      <c r="QGH46" s="636"/>
      <c r="QGI46" s="636"/>
      <c r="QGJ46" s="636"/>
      <c r="QGK46" s="636"/>
      <c r="QGL46" s="636"/>
      <c r="QGM46" s="636"/>
      <c r="QGN46" s="636"/>
      <c r="QGO46" s="636"/>
      <c r="QGP46" s="636"/>
      <c r="QGQ46" s="636"/>
      <c r="QGR46" s="636"/>
      <c r="QGS46" s="636"/>
      <c r="QGT46" s="636"/>
      <c r="QGU46" s="636"/>
      <c r="QGV46" s="636"/>
      <c r="QGW46" s="636"/>
      <c r="QGX46" s="636"/>
      <c r="QGY46" s="636"/>
      <c r="QGZ46" s="636"/>
      <c r="QHA46" s="636"/>
      <c r="QHB46" s="636"/>
      <c r="QHC46" s="636"/>
      <c r="QHD46" s="636"/>
      <c r="QHE46" s="636"/>
      <c r="QHF46" s="636"/>
      <c r="QHG46" s="636"/>
      <c r="QHH46" s="636"/>
      <c r="QHI46" s="636"/>
      <c r="QHJ46" s="636"/>
      <c r="QHK46" s="636"/>
      <c r="QHL46" s="636"/>
      <c r="QHM46" s="636"/>
      <c r="QHN46" s="636"/>
      <c r="QHO46" s="636"/>
      <c r="QHP46" s="636"/>
      <c r="QHQ46" s="636"/>
      <c r="QHR46" s="636"/>
      <c r="QHS46" s="636"/>
      <c r="QHT46" s="636"/>
      <c r="QHU46" s="636"/>
      <c r="QHV46" s="636"/>
      <c r="QHW46" s="636"/>
      <c r="QHX46" s="636"/>
      <c r="QHY46" s="636"/>
      <c r="QHZ46" s="636"/>
      <c r="QIA46" s="636"/>
      <c r="QIB46" s="636"/>
      <c r="QIC46" s="636"/>
      <c r="QID46" s="636"/>
      <c r="QIE46" s="636"/>
      <c r="QIF46" s="636"/>
      <c r="QIG46" s="636"/>
      <c r="QIH46" s="636"/>
      <c r="QII46" s="636"/>
      <c r="QIJ46" s="636"/>
      <c r="QIK46" s="636"/>
      <c r="QIL46" s="636"/>
      <c r="QIM46" s="636"/>
      <c r="QIN46" s="636"/>
      <c r="QIO46" s="636"/>
      <c r="QIP46" s="636"/>
      <c r="QIQ46" s="636"/>
      <c r="QIR46" s="636"/>
      <c r="QIS46" s="636"/>
      <c r="QIT46" s="636"/>
      <c r="QIU46" s="636"/>
      <c r="QIV46" s="636"/>
      <c r="QIW46" s="636"/>
      <c r="QIX46" s="636"/>
      <c r="QIY46" s="636"/>
      <c r="QIZ46" s="636"/>
      <c r="QJA46" s="636"/>
      <c r="QJB46" s="636"/>
      <c r="QJC46" s="636"/>
      <c r="QJD46" s="636"/>
      <c r="QJE46" s="636"/>
      <c r="QJF46" s="636"/>
      <c r="QJG46" s="636"/>
      <c r="QJH46" s="636"/>
      <c r="QJI46" s="636"/>
      <c r="QJJ46" s="636"/>
      <c r="QJK46" s="636"/>
      <c r="QJL46" s="636"/>
      <c r="QJM46" s="636"/>
      <c r="QJN46" s="636"/>
      <c r="QJO46" s="636"/>
      <c r="QJP46" s="636"/>
      <c r="QJQ46" s="636"/>
      <c r="QJR46" s="636"/>
      <c r="QJS46" s="636"/>
      <c r="QJT46" s="636"/>
      <c r="QJU46" s="636"/>
      <c r="QJV46" s="636"/>
      <c r="QJW46" s="636"/>
      <c r="QJX46" s="636"/>
      <c r="QJY46" s="636"/>
      <c r="QJZ46" s="636"/>
      <c r="QKA46" s="636"/>
      <c r="QKB46" s="636"/>
      <c r="QKC46" s="636"/>
      <c r="QKD46" s="636"/>
      <c r="QKE46" s="636"/>
      <c r="QKF46" s="636"/>
      <c r="QKG46" s="636"/>
      <c r="QKH46" s="636"/>
      <c r="QKI46" s="636"/>
      <c r="QKJ46" s="636"/>
      <c r="QKK46" s="636"/>
      <c r="QKL46" s="636"/>
      <c r="QKM46" s="636"/>
      <c r="QKN46" s="636"/>
      <c r="QKO46" s="636"/>
      <c r="QKP46" s="636"/>
      <c r="QKQ46" s="636"/>
      <c r="QKR46" s="636"/>
      <c r="QKS46" s="636"/>
      <c r="QKT46" s="636"/>
      <c r="QKU46" s="636"/>
      <c r="QKV46" s="636"/>
      <c r="QKW46" s="636"/>
      <c r="QKX46" s="636"/>
      <c r="QKY46" s="636"/>
      <c r="QKZ46" s="636"/>
      <c r="QLA46" s="636"/>
      <c r="QLB46" s="636"/>
      <c r="QLC46" s="636"/>
      <c r="QLD46" s="636"/>
      <c r="QLE46" s="636"/>
      <c r="QLF46" s="636"/>
      <c r="QLG46" s="636"/>
      <c r="QLH46" s="636"/>
      <c r="QLI46" s="636"/>
      <c r="QLJ46" s="636"/>
      <c r="QLK46" s="636"/>
      <c r="QLL46" s="636"/>
      <c r="QLM46" s="636"/>
      <c r="QLN46" s="636"/>
      <c r="QLO46" s="636"/>
      <c r="QLP46" s="636"/>
      <c r="QLQ46" s="636"/>
      <c r="QLR46" s="636"/>
      <c r="QLS46" s="636"/>
      <c r="QLT46" s="636"/>
      <c r="QLU46" s="636"/>
      <c r="QLV46" s="636"/>
      <c r="QLW46" s="636"/>
      <c r="QLX46" s="636"/>
      <c r="QLY46" s="636"/>
      <c r="QLZ46" s="636"/>
      <c r="QMA46" s="636"/>
      <c r="QMB46" s="636"/>
      <c r="QMC46" s="636"/>
      <c r="QMD46" s="636"/>
      <c r="QME46" s="636"/>
      <c r="QMF46" s="636"/>
      <c r="QMG46" s="636"/>
      <c r="QMH46" s="636"/>
      <c r="QMI46" s="636"/>
      <c r="QMJ46" s="636"/>
      <c r="QMK46" s="636"/>
      <c r="QML46" s="636"/>
      <c r="QMM46" s="636"/>
      <c r="QMN46" s="636"/>
      <c r="QMO46" s="636"/>
      <c r="QMP46" s="636"/>
      <c r="QMQ46" s="636"/>
      <c r="QMR46" s="636"/>
      <c r="QMS46" s="636"/>
      <c r="QMT46" s="636"/>
      <c r="QMU46" s="636"/>
      <c r="QMV46" s="636"/>
      <c r="QMW46" s="636"/>
      <c r="QMX46" s="636"/>
      <c r="QMY46" s="636"/>
      <c r="QMZ46" s="636"/>
      <c r="QNA46" s="636"/>
      <c r="QNB46" s="636"/>
      <c r="QNC46" s="636"/>
      <c r="QND46" s="636"/>
      <c r="QNE46" s="636"/>
      <c r="QNF46" s="636"/>
      <c r="QNG46" s="636"/>
      <c r="QNH46" s="636"/>
      <c r="QNI46" s="636"/>
      <c r="QNJ46" s="636"/>
      <c r="QNK46" s="636"/>
      <c r="QNL46" s="636"/>
      <c r="QNM46" s="636"/>
      <c r="QNN46" s="636"/>
      <c r="QNO46" s="636"/>
      <c r="QNP46" s="636"/>
      <c r="QNQ46" s="636"/>
      <c r="QNR46" s="636"/>
      <c r="QNS46" s="636"/>
      <c r="QNT46" s="636"/>
      <c r="QNU46" s="636"/>
      <c r="QNV46" s="636"/>
      <c r="QNW46" s="636"/>
      <c r="QNX46" s="636"/>
      <c r="QNY46" s="636"/>
      <c r="QNZ46" s="636"/>
      <c r="QOA46" s="636"/>
      <c r="QOB46" s="636"/>
      <c r="QOC46" s="636"/>
      <c r="QOD46" s="636"/>
      <c r="QOE46" s="636"/>
      <c r="QOF46" s="636"/>
      <c r="QOG46" s="636"/>
      <c r="QOH46" s="636"/>
      <c r="QOI46" s="636"/>
      <c r="QOJ46" s="636"/>
      <c r="QOK46" s="636"/>
      <c r="QOL46" s="636"/>
      <c r="QOM46" s="636"/>
      <c r="QON46" s="636"/>
      <c r="QOO46" s="636"/>
      <c r="QOP46" s="636"/>
      <c r="QOQ46" s="636"/>
      <c r="QOR46" s="636"/>
      <c r="QOS46" s="636"/>
      <c r="QOT46" s="636"/>
      <c r="QOU46" s="636"/>
      <c r="QOV46" s="636"/>
      <c r="QOW46" s="636"/>
      <c r="QOX46" s="636"/>
      <c r="QOY46" s="636"/>
      <c r="QOZ46" s="636"/>
      <c r="QPA46" s="636"/>
      <c r="QPB46" s="636"/>
      <c r="QPC46" s="636"/>
      <c r="QPD46" s="636"/>
      <c r="QPE46" s="636"/>
      <c r="QPF46" s="636"/>
      <c r="QPG46" s="636"/>
      <c r="QPH46" s="636"/>
      <c r="QPI46" s="636"/>
      <c r="QPJ46" s="636"/>
      <c r="QPK46" s="636"/>
      <c r="QPL46" s="636"/>
      <c r="QPM46" s="636"/>
      <c r="QPN46" s="636"/>
      <c r="QPO46" s="636"/>
      <c r="QPP46" s="636"/>
      <c r="QPQ46" s="636"/>
      <c r="QPR46" s="636"/>
      <c r="QPS46" s="636"/>
      <c r="QPT46" s="636"/>
      <c r="QPU46" s="636"/>
      <c r="QPV46" s="636"/>
      <c r="QPW46" s="636"/>
      <c r="QPX46" s="636"/>
      <c r="QPY46" s="636"/>
      <c r="QPZ46" s="636"/>
      <c r="QQA46" s="636"/>
      <c r="QQB46" s="636"/>
      <c r="QQC46" s="636"/>
      <c r="QQD46" s="636"/>
      <c r="QQE46" s="636"/>
      <c r="QQF46" s="636"/>
      <c r="QQG46" s="636"/>
      <c r="QQH46" s="636"/>
      <c r="QQI46" s="636"/>
      <c r="QQJ46" s="636"/>
      <c r="QQK46" s="636"/>
      <c r="QQL46" s="636"/>
      <c r="QQM46" s="636"/>
      <c r="QQN46" s="636"/>
      <c r="QQO46" s="636"/>
      <c r="QQP46" s="636"/>
      <c r="QQQ46" s="636"/>
      <c r="QQR46" s="636"/>
      <c r="QQS46" s="636"/>
      <c r="QQT46" s="636"/>
      <c r="QQU46" s="636"/>
      <c r="QQV46" s="636"/>
      <c r="QQW46" s="636"/>
      <c r="QQX46" s="636"/>
      <c r="QQY46" s="636"/>
      <c r="QQZ46" s="636"/>
      <c r="QRA46" s="636"/>
      <c r="QRB46" s="636"/>
      <c r="QRC46" s="636"/>
      <c r="QRD46" s="636"/>
      <c r="QRE46" s="636"/>
      <c r="QRF46" s="636"/>
      <c r="QRG46" s="636"/>
      <c r="QRH46" s="636"/>
      <c r="QRI46" s="636"/>
      <c r="QRJ46" s="636"/>
      <c r="QRK46" s="636"/>
      <c r="QRL46" s="636"/>
      <c r="QRM46" s="636"/>
      <c r="QRN46" s="636"/>
      <c r="QRO46" s="636"/>
      <c r="QRP46" s="636"/>
      <c r="QRQ46" s="636"/>
      <c r="QRR46" s="636"/>
      <c r="QRS46" s="636"/>
      <c r="QRT46" s="636"/>
      <c r="QRU46" s="636"/>
      <c r="QRV46" s="636"/>
      <c r="QRW46" s="636"/>
      <c r="QRX46" s="636"/>
      <c r="QRY46" s="636"/>
      <c r="QRZ46" s="636"/>
      <c r="QSA46" s="636"/>
      <c r="QSB46" s="636"/>
      <c r="QSC46" s="636"/>
      <c r="QSD46" s="636"/>
      <c r="QSE46" s="636"/>
      <c r="QSF46" s="636"/>
      <c r="QSG46" s="636"/>
      <c r="QSH46" s="636"/>
      <c r="QSI46" s="636"/>
      <c r="QSJ46" s="636"/>
      <c r="QSK46" s="636"/>
      <c r="QSL46" s="636"/>
      <c r="QSM46" s="636"/>
      <c r="QSN46" s="636"/>
      <c r="QSO46" s="636"/>
      <c r="QSP46" s="636"/>
      <c r="QSQ46" s="636"/>
      <c r="QSR46" s="636"/>
      <c r="QSS46" s="636"/>
      <c r="QST46" s="636"/>
      <c r="QSU46" s="636"/>
      <c r="QSV46" s="636"/>
      <c r="QSW46" s="636"/>
      <c r="QSX46" s="636"/>
      <c r="QSY46" s="636"/>
      <c r="QSZ46" s="636"/>
      <c r="QTA46" s="636"/>
      <c r="QTB46" s="636"/>
      <c r="QTC46" s="636"/>
      <c r="QTD46" s="636"/>
      <c r="QTE46" s="636"/>
      <c r="QTF46" s="636"/>
      <c r="QTG46" s="636"/>
      <c r="QTH46" s="636"/>
      <c r="QTI46" s="636"/>
      <c r="QTJ46" s="636"/>
      <c r="QTK46" s="636"/>
      <c r="QTL46" s="636"/>
      <c r="QTM46" s="636"/>
      <c r="QTN46" s="636"/>
      <c r="QTO46" s="636"/>
      <c r="QTP46" s="636"/>
      <c r="QTQ46" s="636"/>
      <c r="QTR46" s="636"/>
      <c r="QTS46" s="636"/>
      <c r="QTT46" s="636"/>
      <c r="QTU46" s="636"/>
      <c r="QTV46" s="636"/>
      <c r="QTW46" s="636"/>
      <c r="QTX46" s="636"/>
      <c r="QTY46" s="636"/>
      <c r="QTZ46" s="636"/>
      <c r="QUA46" s="636"/>
      <c r="QUB46" s="636"/>
      <c r="QUC46" s="636"/>
      <c r="QUD46" s="636"/>
      <c r="QUE46" s="636"/>
      <c r="QUF46" s="636"/>
      <c r="QUG46" s="636"/>
      <c r="QUH46" s="636"/>
      <c r="QUI46" s="636"/>
      <c r="QUJ46" s="636"/>
      <c r="QUK46" s="636"/>
      <c r="QUL46" s="636"/>
      <c r="QUM46" s="636"/>
      <c r="QUN46" s="636"/>
      <c r="QUO46" s="636"/>
      <c r="QUP46" s="636"/>
      <c r="QUQ46" s="636"/>
      <c r="QUR46" s="636"/>
      <c r="QUS46" s="636"/>
      <c r="QUT46" s="636"/>
      <c r="QUU46" s="636"/>
      <c r="QUV46" s="636"/>
      <c r="QUW46" s="636"/>
      <c r="QUX46" s="636"/>
      <c r="QUY46" s="636"/>
      <c r="QUZ46" s="636"/>
      <c r="QVA46" s="636"/>
      <c r="QVB46" s="636"/>
      <c r="QVC46" s="636"/>
      <c r="QVD46" s="636"/>
      <c r="QVE46" s="636"/>
      <c r="QVF46" s="636"/>
      <c r="QVG46" s="636"/>
      <c r="QVH46" s="636"/>
      <c r="QVI46" s="636"/>
      <c r="QVJ46" s="636"/>
      <c r="QVK46" s="636"/>
      <c r="QVL46" s="636"/>
      <c r="QVM46" s="636"/>
      <c r="QVN46" s="636"/>
      <c r="QVO46" s="636"/>
      <c r="QVP46" s="636"/>
      <c r="QVQ46" s="636"/>
      <c r="QVR46" s="636"/>
      <c r="QVS46" s="636"/>
      <c r="QVT46" s="636"/>
      <c r="QVU46" s="636"/>
      <c r="QVV46" s="636"/>
      <c r="QVW46" s="636"/>
      <c r="QVX46" s="636"/>
      <c r="QVY46" s="636"/>
      <c r="QVZ46" s="636"/>
      <c r="QWA46" s="636"/>
      <c r="QWB46" s="636"/>
      <c r="QWC46" s="636"/>
      <c r="QWD46" s="636"/>
      <c r="QWE46" s="636"/>
      <c r="QWF46" s="636"/>
      <c r="QWG46" s="636"/>
      <c r="QWH46" s="636"/>
      <c r="QWI46" s="636"/>
      <c r="QWJ46" s="636"/>
      <c r="QWK46" s="636"/>
      <c r="QWL46" s="636"/>
      <c r="QWM46" s="636"/>
      <c r="QWN46" s="636"/>
      <c r="QWO46" s="636"/>
      <c r="QWP46" s="636"/>
      <c r="QWQ46" s="636"/>
      <c r="QWR46" s="636"/>
      <c r="QWS46" s="636"/>
      <c r="QWT46" s="636"/>
      <c r="QWU46" s="636"/>
      <c r="QWV46" s="636"/>
      <c r="QWW46" s="636"/>
      <c r="QWX46" s="636"/>
      <c r="QWY46" s="636"/>
      <c r="QWZ46" s="636"/>
      <c r="QXA46" s="636"/>
      <c r="QXB46" s="636"/>
      <c r="QXC46" s="636"/>
      <c r="QXD46" s="636"/>
      <c r="QXE46" s="636"/>
      <c r="QXF46" s="636"/>
      <c r="QXG46" s="636"/>
      <c r="QXH46" s="636"/>
      <c r="QXI46" s="636"/>
      <c r="QXJ46" s="636"/>
      <c r="QXK46" s="636"/>
      <c r="QXL46" s="636"/>
      <c r="QXM46" s="636"/>
      <c r="QXN46" s="636"/>
      <c r="QXO46" s="636"/>
      <c r="QXP46" s="636"/>
      <c r="QXQ46" s="636"/>
      <c r="QXR46" s="636"/>
      <c r="QXS46" s="636"/>
      <c r="QXT46" s="636"/>
      <c r="QXU46" s="636"/>
      <c r="QXV46" s="636"/>
      <c r="QXW46" s="636"/>
      <c r="QXX46" s="636"/>
      <c r="QXY46" s="636"/>
      <c r="QXZ46" s="636"/>
      <c r="QYA46" s="636"/>
      <c r="QYB46" s="636"/>
      <c r="QYC46" s="636"/>
      <c r="QYD46" s="636"/>
      <c r="QYE46" s="636"/>
      <c r="QYF46" s="636"/>
      <c r="QYG46" s="636"/>
      <c r="QYH46" s="636"/>
      <c r="QYI46" s="636"/>
      <c r="QYJ46" s="636"/>
      <c r="QYK46" s="636"/>
      <c r="QYL46" s="636"/>
      <c r="QYM46" s="636"/>
      <c r="QYN46" s="636"/>
      <c r="QYO46" s="636"/>
      <c r="QYP46" s="636"/>
      <c r="QYQ46" s="636"/>
      <c r="QYR46" s="636"/>
      <c r="QYS46" s="636"/>
      <c r="QYT46" s="636"/>
      <c r="QYU46" s="636"/>
      <c r="QYV46" s="636"/>
      <c r="QYW46" s="636"/>
      <c r="QYX46" s="636"/>
      <c r="QYY46" s="636"/>
      <c r="QYZ46" s="636"/>
      <c r="QZA46" s="636"/>
      <c r="QZB46" s="636"/>
      <c r="QZC46" s="636"/>
      <c r="QZD46" s="636"/>
      <c r="QZE46" s="636"/>
      <c r="QZF46" s="636"/>
      <c r="QZG46" s="636"/>
      <c r="QZH46" s="636"/>
      <c r="QZI46" s="636"/>
      <c r="QZJ46" s="636"/>
      <c r="QZK46" s="636"/>
      <c r="QZL46" s="636"/>
      <c r="QZM46" s="636"/>
      <c r="QZN46" s="636"/>
      <c r="QZO46" s="636"/>
      <c r="QZP46" s="636"/>
      <c r="QZQ46" s="636"/>
      <c r="QZR46" s="636"/>
      <c r="QZS46" s="636"/>
      <c r="QZT46" s="636"/>
      <c r="QZU46" s="636"/>
      <c r="QZV46" s="636"/>
      <c r="QZW46" s="636"/>
      <c r="QZX46" s="636"/>
      <c r="QZY46" s="636"/>
      <c r="QZZ46" s="636"/>
      <c r="RAA46" s="636"/>
      <c r="RAB46" s="636"/>
      <c r="RAC46" s="636"/>
      <c r="RAD46" s="636"/>
      <c r="RAE46" s="636"/>
      <c r="RAF46" s="636"/>
      <c r="RAG46" s="636"/>
      <c r="RAH46" s="636"/>
      <c r="RAI46" s="636"/>
      <c r="RAJ46" s="636"/>
      <c r="RAK46" s="636"/>
      <c r="RAL46" s="636"/>
      <c r="RAM46" s="636"/>
      <c r="RAN46" s="636"/>
      <c r="RAO46" s="636"/>
      <c r="RAP46" s="636"/>
      <c r="RAQ46" s="636"/>
      <c r="RAR46" s="636"/>
      <c r="RAS46" s="636"/>
      <c r="RAT46" s="636"/>
      <c r="RAU46" s="636"/>
      <c r="RAV46" s="636"/>
      <c r="RAW46" s="636"/>
      <c r="RAX46" s="636"/>
      <c r="RAY46" s="636"/>
      <c r="RAZ46" s="636"/>
      <c r="RBA46" s="636"/>
      <c r="RBB46" s="636"/>
      <c r="RBC46" s="636"/>
      <c r="RBD46" s="636"/>
      <c r="RBE46" s="636"/>
      <c r="RBF46" s="636"/>
      <c r="RBG46" s="636"/>
      <c r="RBH46" s="636"/>
      <c r="RBI46" s="636"/>
      <c r="RBJ46" s="636"/>
      <c r="RBK46" s="636"/>
      <c r="RBL46" s="636"/>
      <c r="RBM46" s="636"/>
      <c r="RBN46" s="636"/>
      <c r="RBO46" s="636"/>
      <c r="RBP46" s="636"/>
      <c r="RBQ46" s="636"/>
      <c r="RBR46" s="636"/>
      <c r="RBS46" s="636"/>
      <c r="RBT46" s="636"/>
      <c r="RBU46" s="636"/>
      <c r="RBV46" s="636"/>
      <c r="RBW46" s="636"/>
      <c r="RBX46" s="636"/>
      <c r="RBY46" s="636"/>
      <c r="RBZ46" s="636"/>
      <c r="RCA46" s="636"/>
      <c r="RCB46" s="636"/>
      <c r="RCC46" s="636"/>
      <c r="RCD46" s="636"/>
      <c r="RCE46" s="636"/>
      <c r="RCF46" s="636"/>
      <c r="RCG46" s="636"/>
      <c r="RCH46" s="636"/>
      <c r="RCI46" s="636"/>
      <c r="RCJ46" s="636"/>
      <c r="RCK46" s="636"/>
      <c r="RCL46" s="636"/>
      <c r="RCM46" s="636"/>
      <c r="RCN46" s="636"/>
      <c r="RCO46" s="636"/>
      <c r="RCP46" s="636"/>
      <c r="RCQ46" s="636"/>
      <c r="RCR46" s="636"/>
      <c r="RCS46" s="636"/>
      <c r="RCT46" s="636"/>
      <c r="RCU46" s="636"/>
      <c r="RCV46" s="636"/>
      <c r="RCW46" s="636"/>
      <c r="RCX46" s="636"/>
      <c r="RCY46" s="636"/>
      <c r="RCZ46" s="636"/>
      <c r="RDA46" s="636"/>
      <c r="RDB46" s="636"/>
      <c r="RDC46" s="636"/>
      <c r="RDD46" s="636"/>
      <c r="RDE46" s="636"/>
      <c r="RDF46" s="636"/>
      <c r="RDG46" s="636"/>
      <c r="RDH46" s="636"/>
      <c r="RDI46" s="636"/>
      <c r="RDJ46" s="636"/>
      <c r="RDK46" s="636"/>
      <c r="RDL46" s="636"/>
      <c r="RDM46" s="636"/>
      <c r="RDN46" s="636"/>
      <c r="RDO46" s="636"/>
      <c r="RDP46" s="636"/>
      <c r="RDQ46" s="636"/>
      <c r="RDR46" s="636"/>
      <c r="RDS46" s="636"/>
      <c r="RDT46" s="636"/>
      <c r="RDU46" s="636"/>
      <c r="RDV46" s="636"/>
      <c r="RDW46" s="636"/>
      <c r="RDX46" s="636"/>
      <c r="RDY46" s="636"/>
      <c r="RDZ46" s="636"/>
      <c r="REA46" s="636"/>
      <c r="REB46" s="636"/>
      <c r="REC46" s="636"/>
      <c r="RED46" s="636"/>
      <c r="REE46" s="636"/>
      <c r="REF46" s="636"/>
      <c r="REG46" s="636"/>
      <c r="REH46" s="636"/>
      <c r="REI46" s="636"/>
      <c r="REJ46" s="636"/>
      <c r="REK46" s="636"/>
      <c r="REL46" s="636"/>
      <c r="REM46" s="636"/>
      <c r="REN46" s="636"/>
      <c r="REO46" s="636"/>
      <c r="REP46" s="636"/>
      <c r="REQ46" s="636"/>
      <c r="RER46" s="636"/>
      <c r="RES46" s="636"/>
      <c r="RET46" s="636"/>
      <c r="REU46" s="636"/>
      <c r="REV46" s="636"/>
      <c r="REW46" s="636"/>
      <c r="REX46" s="636"/>
      <c r="REY46" s="636"/>
      <c r="REZ46" s="636"/>
      <c r="RFA46" s="636"/>
      <c r="RFB46" s="636"/>
      <c r="RFC46" s="636"/>
      <c r="RFD46" s="636"/>
      <c r="RFE46" s="636"/>
      <c r="RFF46" s="636"/>
      <c r="RFG46" s="636"/>
      <c r="RFH46" s="636"/>
      <c r="RFI46" s="636"/>
      <c r="RFJ46" s="636"/>
      <c r="RFK46" s="636"/>
      <c r="RFL46" s="636"/>
      <c r="RFM46" s="636"/>
      <c r="RFN46" s="636"/>
      <c r="RFO46" s="636"/>
      <c r="RFP46" s="636"/>
      <c r="RFQ46" s="636"/>
      <c r="RFR46" s="636"/>
      <c r="RFS46" s="636"/>
      <c r="RFT46" s="636"/>
      <c r="RFU46" s="636"/>
      <c r="RFV46" s="636"/>
      <c r="RFW46" s="636"/>
      <c r="RFX46" s="636"/>
      <c r="RFY46" s="636"/>
      <c r="RFZ46" s="636"/>
      <c r="RGA46" s="636"/>
      <c r="RGB46" s="636"/>
      <c r="RGC46" s="636"/>
      <c r="RGD46" s="636"/>
      <c r="RGE46" s="636"/>
      <c r="RGF46" s="636"/>
      <c r="RGG46" s="636"/>
      <c r="RGH46" s="636"/>
      <c r="RGI46" s="636"/>
      <c r="RGJ46" s="636"/>
      <c r="RGK46" s="636"/>
      <c r="RGL46" s="636"/>
      <c r="RGM46" s="636"/>
      <c r="RGN46" s="636"/>
      <c r="RGO46" s="636"/>
      <c r="RGP46" s="636"/>
      <c r="RGQ46" s="636"/>
      <c r="RGR46" s="636"/>
      <c r="RGS46" s="636"/>
      <c r="RGT46" s="636"/>
      <c r="RGU46" s="636"/>
      <c r="RGV46" s="636"/>
      <c r="RGW46" s="636"/>
      <c r="RGX46" s="636"/>
      <c r="RGY46" s="636"/>
      <c r="RGZ46" s="636"/>
      <c r="RHA46" s="636"/>
      <c r="RHB46" s="636"/>
      <c r="RHC46" s="636"/>
      <c r="RHD46" s="636"/>
      <c r="RHE46" s="636"/>
      <c r="RHF46" s="636"/>
      <c r="RHG46" s="636"/>
      <c r="RHH46" s="636"/>
      <c r="RHI46" s="636"/>
      <c r="RHJ46" s="636"/>
      <c r="RHK46" s="636"/>
      <c r="RHL46" s="636"/>
      <c r="RHM46" s="636"/>
      <c r="RHN46" s="636"/>
      <c r="RHO46" s="636"/>
      <c r="RHP46" s="636"/>
      <c r="RHQ46" s="636"/>
      <c r="RHR46" s="636"/>
      <c r="RHS46" s="636"/>
      <c r="RHT46" s="636"/>
      <c r="RHU46" s="636"/>
      <c r="RHV46" s="636"/>
      <c r="RHW46" s="636"/>
      <c r="RHX46" s="636"/>
      <c r="RHY46" s="636"/>
      <c r="RHZ46" s="636"/>
      <c r="RIA46" s="636"/>
      <c r="RIB46" s="636"/>
      <c r="RIC46" s="636"/>
      <c r="RID46" s="636"/>
      <c r="RIE46" s="636"/>
      <c r="RIF46" s="636"/>
      <c r="RIG46" s="636"/>
      <c r="RIH46" s="636"/>
      <c r="RII46" s="636"/>
      <c r="RIJ46" s="636"/>
      <c r="RIK46" s="636"/>
      <c r="RIL46" s="636"/>
      <c r="RIM46" s="636"/>
      <c r="RIN46" s="636"/>
      <c r="RIO46" s="636"/>
      <c r="RIP46" s="636"/>
      <c r="RIQ46" s="636"/>
      <c r="RIR46" s="636"/>
      <c r="RIS46" s="636"/>
      <c r="RIT46" s="636"/>
      <c r="RIU46" s="636"/>
      <c r="RIV46" s="636"/>
      <c r="RIW46" s="636"/>
      <c r="RIX46" s="636"/>
      <c r="RIY46" s="636"/>
      <c r="RIZ46" s="636"/>
      <c r="RJA46" s="636"/>
      <c r="RJB46" s="636"/>
      <c r="RJC46" s="636"/>
      <c r="RJD46" s="636"/>
      <c r="RJE46" s="636"/>
      <c r="RJF46" s="636"/>
      <c r="RJG46" s="636"/>
      <c r="RJH46" s="636"/>
      <c r="RJI46" s="636"/>
      <c r="RJJ46" s="636"/>
      <c r="RJK46" s="636"/>
      <c r="RJL46" s="636"/>
      <c r="RJM46" s="636"/>
      <c r="RJN46" s="636"/>
      <c r="RJO46" s="636"/>
      <c r="RJP46" s="636"/>
      <c r="RJQ46" s="636"/>
      <c r="RJR46" s="636"/>
      <c r="RJS46" s="636"/>
      <c r="RJT46" s="636"/>
      <c r="RJU46" s="636"/>
      <c r="RJV46" s="636"/>
      <c r="RJW46" s="636"/>
      <c r="RJX46" s="636"/>
      <c r="RJY46" s="636"/>
      <c r="RJZ46" s="636"/>
      <c r="RKA46" s="636"/>
      <c r="RKB46" s="636"/>
      <c r="RKC46" s="636"/>
      <c r="RKD46" s="636"/>
      <c r="RKE46" s="636"/>
      <c r="RKF46" s="636"/>
      <c r="RKG46" s="636"/>
      <c r="RKH46" s="636"/>
      <c r="RKI46" s="636"/>
      <c r="RKJ46" s="636"/>
      <c r="RKK46" s="636"/>
      <c r="RKL46" s="636"/>
      <c r="RKM46" s="636"/>
      <c r="RKN46" s="636"/>
      <c r="RKO46" s="636"/>
      <c r="RKP46" s="636"/>
      <c r="RKQ46" s="636"/>
      <c r="RKR46" s="636"/>
      <c r="RKS46" s="636"/>
      <c r="RKT46" s="636"/>
      <c r="RKU46" s="636"/>
      <c r="RKV46" s="636"/>
      <c r="RKW46" s="636"/>
      <c r="RKX46" s="636"/>
      <c r="RKY46" s="636"/>
      <c r="RKZ46" s="636"/>
      <c r="RLA46" s="636"/>
      <c r="RLB46" s="636"/>
      <c r="RLC46" s="636"/>
      <c r="RLD46" s="636"/>
      <c r="RLE46" s="636"/>
      <c r="RLF46" s="636"/>
      <c r="RLG46" s="636"/>
      <c r="RLH46" s="636"/>
      <c r="RLI46" s="636"/>
      <c r="RLJ46" s="636"/>
      <c r="RLK46" s="636"/>
      <c r="RLL46" s="636"/>
      <c r="RLM46" s="636"/>
      <c r="RLN46" s="636"/>
      <c r="RLO46" s="636"/>
      <c r="RLP46" s="636"/>
      <c r="RLQ46" s="636"/>
      <c r="RLR46" s="636"/>
      <c r="RLS46" s="636"/>
      <c r="RLT46" s="636"/>
      <c r="RLU46" s="636"/>
      <c r="RLV46" s="636"/>
      <c r="RLW46" s="636"/>
      <c r="RLX46" s="636"/>
      <c r="RLY46" s="636"/>
      <c r="RLZ46" s="636"/>
      <c r="RMA46" s="636"/>
      <c r="RMB46" s="636"/>
      <c r="RMC46" s="636"/>
      <c r="RMD46" s="636"/>
      <c r="RME46" s="636"/>
      <c r="RMF46" s="636"/>
      <c r="RMG46" s="636"/>
      <c r="RMH46" s="636"/>
      <c r="RMI46" s="636"/>
      <c r="RMJ46" s="636"/>
      <c r="RMK46" s="636"/>
      <c r="RML46" s="636"/>
      <c r="RMM46" s="636"/>
      <c r="RMN46" s="636"/>
      <c r="RMO46" s="636"/>
      <c r="RMP46" s="636"/>
      <c r="RMQ46" s="636"/>
      <c r="RMR46" s="636"/>
      <c r="RMS46" s="636"/>
      <c r="RMT46" s="636"/>
      <c r="RMU46" s="636"/>
      <c r="RMV46" s="636"/>
      <c r="RMW46" s="636"/>
      <c r="RMX46" s="636"/>
      <c r="RMY46" s="636"/>
      <c r="RMZ46" s="636"/>
      <c r="RNA46" s="636"/>
      <c r="RNB46" s="636"/>
      <c r="RNC46" s="636"/>
      <c r="RND46" s="636"/>
      <c r="RNE46" s="636"/>
      <c r="RNF46" s="636"/>
      <c r="RNG46" s="636"/>
      <c r="RNH46" s="636"/>
      <c r="RNI46" s="636"/>
      <c r="RNJ46" s="636"/>
      <c r="RNK46" s="636"/>
      <c r="RNL46" s="636"/>
      <c r="RNM46" s="636"/>
      <c r="RNN46" s="636"/>
      <c r="RNO46" s="636"/>
      <c r="RNP46" s="636"/>
      <c r="RNQ46" s="636"/>
      <c r="RNR46" s="636"/>
      <c r="RNS46" s="636"/>
      <c r="RNT46" s="636"/>
      <c r="RNU46" s="636"/>
      <c r="RNV46" s="636"/>
      <c r="RNW46" s="636"/>
      <c r="RNX46" s="636"/>
      <c r="RNY46" s="636"/>
      <c r="RNZ46" s="636"/>
      <c r="ROA46" s="636"/>
      <c r="ROB46" s="636"/>
      <c r="ROC46" s="636"/>
      <c r="ROD46" s="636"/>
      <c r="ROE46" s="636"/>
      <c r="ROF46" s="636"/>
      <c r="ROG46" s="636"/>
      <c r="ROH46" s="636"/>
      <c r="ROI46" s="636"/>
      <c r="ROJ46" s="636"/>
      <c r="ROK46" s="636"/>
      <c r="ROL46" s="636"/>
      <c r="ROM46" s="636"/>
      <c r="RON46" s="636"/>
      <c r="ROO46" s="636"/>
      <c r="ROP46" s="636"/>
      <c r="ROQ46" s="636"/>
      <c r="ROR46" s="636"/>
      <c r="ROS46" s="636"/>
      <c r="ROT46" s="636"/>
      <c r="ROU46" s="636"/>
      <c r="ROV46" s="636"/>
      <c r="ROW46" s="636"/>
      <c r="ROX46" s="636"/>
      <c r="ROY46" s="636"/>
      <c r="ROZ46" s="636"/>
      <c r="RPA46" s="636"/>
      <c r="RPB46" s="636"/>
      <c r="RPC46" s="636"/>
      <c r="RPD46" s="636"/>
      <c r="RPE46" s="636"/>
      <c r="RPF46" s="636"/>
      <c r="RPG46" s="636"/>
      <c r="RPH46" s="636"/>
      <c r="RPI46" s="636"/>
      <c r="RPJ46" s="636"/>
      <c r="RPK46" s="636"/>
      <c r="RPL46" s="636"/>
      <c r="RPM46" s="636"/>
      <c r="RPN46" s="636"/>
      <c r="RPO46" s="636"/>
      <c r="RPP46" s="636"/>
      <c r="RPQ46" s="636"/>
      <c r="RPR46" s="636"/>
      <c r="RPS46" s="636"/>
      <c r="RPT46" s="636"/>
      <c r="RPU46" s="636"/>
      <c r="RPV46" s="636"/>
      <c r="RPW46" s="636"/>
      <c r="RPX46" s="636"/>
      <c r="RPY46" s="636"/>
      <c r="RPZ46" s="636"/>
      <c r="RQA46" s="636"/>
      <c r="RQB46" s="636"/>
      <c r="RQC46" s="636"/>
      <c r="RQD46" s="636"/>
      <c r="RQE46" s="636"/>
      <c r="RQF46" s="636"/>
      <c r="RQG46" s="636"/>
      <c r="RQH46" s="636"/>
      <c r="RQI46" s="636"/>
      <c r="RQJ46" s="636"/>
      <c r="RQK46" s="636"/>
      <c r="RQL46" s="636"/>
      <c r="RQM46" s="636"/>
      <c r="RQN46" s="636"/>
      <c r="RQO46" s="636"/>
      <c r="RQP46" s="636"/>
      <c r="RQQ46" s="636"/>
      <c r="RQR46" s="636"/>
      <c r="RQS46" s="636"/>
      <c r="RQT46" s="636"/>
      <c r="RQU46" s="636"/>
      <c r="RQV46" s="636"/>
      <c r="RQW46" s="636"/>
      <c r="RQX46" s="636"/>
      <c r="RQY46" s="636"/>
      <c r="RQZ46" s="636"/>
      <c r="RRA46" s="636"/>
      <c r="RRB46" s="636"/>
      <c r="RRC46" s="636"/>
      <c r="RRD46" s="636"/>
      <c r="RRE46" s="636"/>
      <c r="RRF46" s="636"/>
      <c r="RRG46" s="636"/>
      <c r="RRH46" s="636"/>
      <c r="RRI46" s="636"/>
      <c r="RRJ46" s="636"/>
      <c r="RRK46" s="636"/>
      <c r="RRL46" s="636"/>
      <c r="RRM46" s="636"/>
      <c r="RRN46" s="636"/>
      <c r="RRO46" s="636"/>
      <c r="RRP46" s="636"/>
      <c r="RRQ46" s="636"/>
      <c r="RRR46" s="636"/>
      <c r="RRS46" s="636"/>
      <c r="RRT46" s="636"/>
      <c r="RRU46" s="636"/>
      <c r="RRV46" s="636"/>
      <c r="RRW46" s="636"/>
      <c r="RRX46" s="636"/>
      <c r="RRY46" s="636"/>
      <c r="RRZ46" s="636"/>
      <c r="RSA46" s="636"/>
      <c r="RSB46" s="636"/>
      <c r="RSC46" s="636"/>
      <c r="RSD46" s="636"/>
      <c r="RSE46" s="636"/>
      <c r="RSF46" s="636"/>
      <c r="RSG46" s="636"/>
      <c r="RSH46" s="636"/>
      <c r="RSI46" s="636"/>
      <c r="RSJ46" s="636"/>
      <c r="RSK46" s="636"/>
      <c r="RSL46" s="636"/>
      <c r="RSM46" s="636"/>
      <c r="RSN46" s="636"/>
      <c r="RSO46" s="636"/>
      <c r="RSP46" s="636"/>
      <c r="RSQ46" s="636"/>
      <c r="RSR46" s="636"/>
      <c r="RSS46" s="636"/>
      <c r="RST46" s="636"/>
      <c r="RSU46" s="636"/>
      <c r="RSV46" s="636"/>
      <c r="RSW46" s="636"/>
      <c r="RSX46" s="636"/>
      <c r="RSY46" s="636"/>
      <c r="RSZ46" s="636"/>
      <c r="RTA46" s="636"/>
      <c r="RTB46" s="636"/>
      <c r="RTC46" s="636"/>
      <c r="RTD46" s="636"/>
      <c r="RTE46" s="636"/>
      <c r="RTF46" s="636"/>
      <c r="RTG46" s="636"/>
      <c r="RTH46" s="636"/>
      <c r="RTI46" s="636"/>
      <c r="RTJ46" s="636"/>
      <c r="RTK46" s="636"/>
      <c r="RTL46" s="636"/>
      <c r="RTM46" s="636"/>
      <c r="RTN46" s="636"/>
      <c r="RTO46" s="636"/>
      <c r="RTP46" s="636"/>
      <c r="RTQ46" s="636"/>
      <c r="RTR46" s="636"/>
      <c r="RTS46" s="636"/>
      <c r="RTT46" s="636"/>
      <c r="RTU46" s="636"/>
      <c r="RTV46" s="636"/>
      <c r="RTW46" s="636"/>
      <c r="RTX46" s="636"/>
      <c r="RTY46" s="636"/>
      <c r="RTZ46" s="636"/>
      <c r="RUA46" s="636"/>
      <c r="RUB46" s="636"/>
      <c r="RUC46" s="636"/>
      <c r="RUD46" s="636"/>
      <c r="RUE46" s="636"/>
      <c r="RUF46" s="636"/>
      <c r="RUG46" s="636"/>
      <c r="RUH46" s="636"/>
      <c r="RUI46" s="636"/>
      <c r="RUJ46" s="636"/>
      <c r="RUK46" s="636"/>
      <c r="RUL46" s="636"/>
      <c r="RUM46" s="636"/>
      <c r="RUN46" s="636"/>
      <c r="RUO46" s="636"/>
      <c r="RUP46" s="636"/>
      <c r="RUQ46" s="636"/>
      <c r="RUR46" s="636"/>
      <c r="RUS46" s="636"/>
      <c r="RUT46" s="636"/>
      <c r="RUU46" s="636"/>
      <c r="RUV46" s="636"/>
      <c r="RUW46" s="636"/>
      <c r="RUX46" s="636"/>
      <c r="RUY46" s="636"/>
      <c r="RUZ46" s="636"/>
      <c r="RVA46" s="636"/>
      <c r="RVB46" s="636"/>
      <c r="RVC46" s="636"/>
      <c r="RVD46" s="636"/>
      <c r="RVE46" s="636"/>
      <c r="RVF46" s="636"/>
      <c r="RVG46" s="636"/>
      <c r="RVH46" s="636"/>
      <c r="RVI46" s="636"/>
      <c r="RVJ46" s="636"/>
      <c r="RVK46" s="636"/>
      <c r="RVL46" s="636"/>
      <c r="RVM46" s="636"/>
      <c r="RVN46" s="636"/>
      <c r="RVO46" s="636"/>
      <c r="RVP46" s="636"/>
      <c r="RVQ46" s="636"/>
      <c r="RVR46" s="636"/>
      <c r="RVS46" s="636"/>
      <c r="RVT46" s="636"/>
      <c r="RVU46" s="636"/>
      <c r="RVV46" s="636"/>
      <c r="RVW46" s="636"/>
      <c r="RVX46" s="636"/>
      <c r="RVY46" s="636"/>
      <c r="RVZ46" s="636"/>
      <c r="RWA46" s="636"/>
      <c r="RWB46" s="636"/>
      <c r="RWC46" s="636"/>
      <c r="RWD46" s="636"/>
      <c r="RWE46" s="636"/>
      <c r="RWF46" s="636"/>
      <c r="RWG46" s="636"/>
      <c r="RWH46" s="636"/>
      <c r="RWI46" s="636"/>
      <c r="RWJ46" s="636"/>
      <c r="RWK46" s="636"/>
      <c r="RWL46" s="636"/>
      <c r="RWM46" s="636"/>
      <c r="RWN46" s="636"/>
      <c r="RWO46" s="636"/>
      <c r="RWP46" s="636"/>
      <c r="RWQ46" s="636"/>
      <c r="RWR46" s="636"/>
      <c r="RWS46" s="636"/>
      <c r="RWT46" s="636"/>
      <c r="RWU46" s="636"/>
      <c r="RWV46" s="636"/>
      <c r="RWW46" s="636"/>
      <c r="RWX46" s="636"/>
      <c r="RWY46" s="636"/>
      <c r="RWZ46" s="636"/>
      <c r="RXA46" s="636"/>
      <c r="RXB46" s="636"/>
      <c r="RXC46" s="636"/>
      <c r="RXD46" s="636"/>
      <c r="RXE46" s="636"/>
      <c r="RXF46" s="636"/>
      <c r="RXG46" s="636"/>
      <c r="RXH46" s="636"/>
      <c r="RXI46" s="636"/>
      <c r="RXJ46" s="636"/>
      <c r="RXK46" s="636"/>
      <c r="RXL46" s="636"/>
      <c r="RXM46" s="636"/>
      <c r="RXN46" s="636"/>
      <c r="RXO46" s="636"/>
      <c r="RXP46" s="636"/>
      <c r="RXQ46" s="636"/>
      <c r="RXR46" s="636"/>
      <c r="RXS46" s="636"/>
      <c r="RXT46" s="636"/>
      <c r="RXU46" s="636"/>
      <c r="RXV46" s="636"/>
      <c r="RXW46" s="636"/>
      <c r="RXX46" s="636"/>
      <c r="RXY46" s="636"/>
      <c r="RXZ46" s="636"/>
      <c r="RYA46" s="636"/>
      <c r="RYB46" s="636"/>
      <c r="RYC46" s="636"/>
      <c r="RYD46" s="636"/>
      <c r="RYE46" s="636"/>
      <c r="RYF46" s="636"/>
      <c r="RYG46" s="636"/>
      <c r="RYH46" s="636"/>
      <c r="RYI46" s="636"/>
      <c r="RYJ46" s="636"/>
      <c r="RYK46" s="636"/>
      <c r="RYL46" s="636"/>
      <c r="RYM46" s="636"/>
      <c r="RYN46" s="636"/>
      <c r="RYO46" s="636"/>
      <c r="RYP46" s="636"/>
      <c r="RYQ46" s="636"/>
      <c r="RYR46" s="636"/>
      <c r="RYS46" s="636"/>
      <c r="RYT46" s="636"/>
      <c r="RYU46" s="636"/>
      <c r="RYV46" s="636"/>
      <c r="RYW46" s="636"/>
      <c r="RYX46" s="636"/>
      <c r="RYY46" s="636"/>
      <c r="RYZ46" s="636"/>
      <c r="RZA46" s="636"/>
      <c r="RZB46" s="636"/>
      <c r="RZC46" s="636"/>
      <c r="RZD46" s="636"/>
      <c r="RZE46" s="636"/>
      <c r="RZF46" s="636"/>
      <c r="RZG46" s="636"/>
      <c r="RZH46" s="636"/>
      <c r="RZI46" s="636"/>
      <c r="RZJ46" s="636"/>
      <c r="RZK46" s="636"/>
      <c r="RZL46" s="636"/>
      <c r="RZM46" s="636"/>
      <c r="RZN46" s="636"/>
      <c r="RZO46" s="636"/>
      <c r="RZP46" s="636"/>
      <c r="RZQ46" s="636"/>
      <c r="RZR46" s="636"/>
      <c r="RZS46" s="636"/>
      <c r="RZT46" s="636"/>
      <c r="RZU46" s="636"/>
      <c r="RZV46" s="636"/>
      <c r="RZW46" s="636"/>
      <c r="RZX46" s="636"/>
      <c r="RZY46" s="636"/>
      <c r="RZZ46" s="636"/>
      <c r="SAA46" s="636"/>
      <c r="SAB46" s="636"/>
      <c r="SAC46" s="636"/>
      <c r="SAD46" s="636"/>
      <c r="SAE46" s="636"/>
      <c r="SAF46" s="636"/>
      <c r="SAG46" s="636"/>
      <c r="SAH46" s="636"/>
      <c r="SAI46" s="636"/>
      <c r="SAJ46" s="636"/>
      <c r="SAK46" s="636"/>
      <c r="SAL46" s="636"/>
      <c r="SAM46" s="636"/>
      <c r="SAN46" s="636"/>
      <c r="SAO46" s="636"/>
      <c r="SAP46" s="636"/>
      <c r="SAQ46" s="636"/>
      <c r="SAR46" s="636"/>
      <c r="SAS46" s="636"/>
      <c r="SAT46" s="636"/>
      <c r="SAU46" s="636"/>
      <c r="SAV46" s="636"/>
      <c r="SAW46" s="636"/>
      <c r="SAX46" s="636"/>
      <c r="SAY46" s="636"/>
      <c r="SAZ46" s="636"/>
      <c r="SBA46" s="636"/>
      <c r="SBB46" s="636"/>
      <c r="SBC46" s="636"/>
      <c r="SBD46" s="636"/>
      <c r="SBE46" s="636"/>
      <c r="SBF46" s="636"/>
      <c r="SBG46" s="636"/>
      <c r="SBH46" s="636"/>
      <c r="SBI46" s="636"/>
      <c r="SBJ46" s="636"/>
      <c r="SBK46" s="636"/>
      <c r="SBL46" s="636"/>
      <c r="SBM46" s="636"/>
      <c r="SBN46" s="636"/>
      <c r="SBO46" s="636"/>
      <c r="SBP46" s="636"/>
      <c r="SBQ46" s="636"/>
      <c r="SBR46" s="636"/>
      <c r="SBS46" s="636"/>
      <c r="SBT46" s="636"/>
      <c r="SBU46" s="636"/>
      <c r="SBV46" s="636"/>
      <c r="SBW46" s="636"/>
      <c r="SBX46" s="636"/>
      <c r="SBY46" s="636"/>
      <c r="SBZ46" s="636"/>
      <c r="SCA46" s="636"/>
      <c r="SCB46" s="636"/>
      <c r="SCC46" s="636"/>
      <c r="SCD46" s="636"/>
      <c r="SCE46" s="636"/>
      <c r="SCF46" s="636"/>
      <c r="SCG46" s="636"/>
      <c r="SCH46" s="636"/>
      <c r="SCI46" s="636"/>
      <c r="SCJ46" s="636"/>
      <c r="SCK46" s="636"/>
      <c r="SCL46" s="636"/>
      <c r="SCM46" s="636"/>
      <c r="SCN46" s="636"/>
      <c r="SCO46" s="636"/>
      <c r="SCP46" s="636"/>
      <c r="SCQ46" s="636"/>
      <c r="SCR46" s="636"/>
      <c r="SCS46" s="636"/>
      <c r="SCT46" s="636"/>
      <c r="SCU46" s="636"/>
      <c r="SCV46" s="636"/>
      <c r="SCW46" s="636"/>
      <c r="SCX46" s="636"/>
      <c r="SCY46" s="636"/>
      <c r="SCZ46" s="636"/>
      <c r="SDA46" s="636"/>
      <c r="SDB46" s="636"/>
      <c r="SDC46" s="636"/>
      <c r="SDD46" s="636"/>
      <c r="SDE46" s="636"/>
      <c r="SDF46" s="636"/>
      <c r="SDG46" s="636"/>
      <c r="SDH46" s="636"/>
      <c r="SDI46" s="636"/>
      <c r="SDJ46" s="636"/>
      <c r="SDK46" s="636"/>
      <c r="SDL46" s="636"/>
      <c r="SDM46" s="636"/>
      <c r="SDN46" s="636"/>
      <c r="SDO46" s="636"/>
      <c r="SDP46" s="636"/>
      <c r="SDQ46" s="636"/>
      <c r="SDR46" s="636"/>
      <c r="SDS46" s="636"/>
      <c r="SDT46" s="636"/>
      <c r="SDU46" s="636"/>
      <c r="SDV46" s="636"/>
      <c r="SDW46" s="636"/>
      <c r="SDX46" s="636"/>
      <c r="SDY46" s="636"/>
      <c r="SDZ46" s="636"/>
      <c r="SEA46" s="636"/>
      <c r="SEB46" s="636"/>
      <c r="SEC46" s="636"/>
      <c r="SED46" s="636"/>
      <c r="SEE46" s="636"/>
      <c r="SEF46" s="636"/>
      <c r="SEG46" s="636"/>
      <c r="SEH46" s="636"/>
      <c r="SEI46" s="636"/>
      <c r="SEJ46" s="636"/>
      <c r="SEK46" s="636"/>
      <c r="SEL46" s="636"/>
      <c r="SEM46" s="636"/>
      <c r="SEN46" s="636"/>
      <c r="SEO46" s="636"/>
      <c r="SEP46" s="636"/>
      <c r="SEQ46" s="636"/>
      <c r="SER46" s="636"/>
      <c r="SES46" s="636"/>
      <c r="SET46" s="636"/>
      <c r="SEU46" s="636"/>
      <c r="SEV46" s="636"/>
      <c r="SEW46" s="636"/>
      <c r="SEX46" s="636"/>
      <c r="SEY46" s="636"/>
      <c r="SEZ46" s="636"/>
      <c r="SFA46" s="636"/>
      <c r="SFB46" s="636"/>
      <c r="SFC46" s="636"/>
      <c r="SFD46" s="636"/>
      <c r="SFE46" s="636"/>
      <c r="SFF46" s="636"/>
      <c r="SFG46" s="636"/>
      <c r="SFH46" s="636"/>
      <c r="SFI46" s="636"/>
      <c r="SFJ46" s="636"/>
      <c r="SFK46" s="636"/>
      <c r="SFL46" s="636"/>
      <c r="SFM46" s="636"/>
      <c r="SFN46" s="636"/>
      <c r="SFO46" s="636"/>
      <c r="SFP46" s="636"/>
      <c r="SFQ46" s="636"/>
      <c r="SFR46" s="636"/>
      <c r="SFS46" s="636"/>
      <c r="SFT46" s="636"/>
      <c r="SFU46" s="636"/>
      <c r="SFV46" s="636"/>
      <c r="SFW46" s="636"/>
      <c r="SFX46" s="636"/>
      <c r="SFY46" s="636"/>
      <c r="SFZ46" s="636"/>
      <c r="SGA46" s="636"/>
      <c r="SGB46" s="636"/>
      <c r="SGC46" s="636"/>
      <c r="SGD46" s="636"/>
      <c r="SGE46" s="636"/>
      <c r="SGF46" s="636"/>
      <c r="SGG46" s="636"/>
      <c r="SGH46" s="636"/>
      <c r="SGI46" s="636"/>
      <c r="SGJ46" s="636"/>
      <c r="SGK46" s="636"/>
      <c r="SGL46" s="636"/>
      <c r="SGM46" s="636"/>
      <c r="SGN46" s="636"/>
      <c r="SGO46" s="636"/>
      <c r="SGP46" s="636"/>
      <c r="SGQ46" s="636"/>
      <c r="SGR46" s="636"/>
      <c r="SGS46" s="636"/>
      <c r="SGT46" s="636"/>
      <c r="SGU46" s="636"/>
      <c r="SGV46" s="636"/>
      <c r="SGW46" s="636"/>
      <c r="SGX46" s="636"/>
      <c r="SGY46" s="636"/>
      <c r="SGZ46" s="636"/>
      <c r="SHA46" s="636"/>
      <c r="SHB46" s="636"/>
      <c r="SHC46" s="636"/>
      <c r="SHD46" s="636"/>
      <c r="SHE46" s="636"/>
      <c r="SHF46" s="636"/>
      <c r="SHG46" s="636"/>
      <c r="SHH46" s="636"/>
      <c r="SHI46" s="636"/>
      <c r="SHJ46" s="636"/>
      <c r="SHK46" s="636"/>
      <c r="SHL46" s="636"/>
      <c r="SHM46" s="636"/>
      <c r="SHN46" s="636"/>
      <c r="SHO46" s="636"/>
      <c r="SHP46" s="636"/>
      <c r="SHQ46" s="636"/>
      <c r="SHR46" s="636"/>
      <c r="SHS46" s="636"/>
      <c r="SHT46" s="636"/>
      <c r="SHU46" s="636"/>
      <c r="SHV46" s="636"/>
      <c r="SHW46" s="636"/>
      <c r="SHX46" s="636"/>
      <c r="SHY46" s="636"/>
      <c r="SHZ46" s="636"/>
      <c r="SIA46" s="636"/>
      <c r="SIB46" s="636"/>
      <c r="SIC46" s="636"/>
      <c r="SID46" s="636"/>
      <c r="SIE46" s="636"/>
      <c r="SIF46" s="636"/>
      <c r="SIG46" s="636"/>
      <c r="SIH46" s="636"/>
      <c r="SII46" s="636"/>
      <c r="SIJ46" s="636"/>
      <c r="SIK46" s="636"/>
      <c r="SIL46" s="636"/>
      <c r="SIM46" s="636"/>
      <c r="SIN46" s="636"/>
      <c r="SIO46" s="636"/>
      <c r="SIP46" s="636"/>
      <c r="SIQ46" s="636"/>
      <c r="SIR46" s="636"/>
      <c r="SIS46" s="636"/>
      <c r="SIT46" s="636"/>
      <c r="SIU46" s="636"/>
      <c r="SIV46" s="636"/>
      <c r="SIW46" s="636"/>
      <c r="SIX46" s="636"/>
      <c r="SIY46" s="636"/>
      <c r="SIZ46" s="636"/>
      <c r="SJA46" s="636"/>
      <c r="SJB46" s="636"/>
      <c r="SJC46" s="636"/>
      <c r="SJD46" s="636"/>
      <c r="SJE46" s="636"/>
      <c r="SJF46" s="636"/>
      <c r="SJG46" s="636"/>
      <c r="SJH46" s="636"/>
      <c r="SJI46" s="636"/>
      <c r="SJJ46" s="636"/>
      <c r="SJK46" s="636"/>
      <c r="SJL46" s="636"/>
      <c r="SJM46" s="636"/>
      <c r="SJN46" s="636"/>
      <c r="SJO46" s="636"/>
      <c r="SJP46" s="636"/>
      <c r="SJQ46" s="636"/>
      <c r="SJR46" s="636"/>
      <c r="SJS46" s="636"/>
      <c r="SJT46" s="636"/>
      <c r="SJU46" s="636"/>
      <c r="SJV46" s="636"/>
      <c r="SJW46" s="636"/>
      <c r="SJX46" s="636"/>
      <c r="SJY46" s="636"/>
      <c r="SJZ46" s="636"/>
      <c r="SKA46" s="636"/>
      <c r="SKB46" s="636"/>
      <c r="SKC46" s="636"/>
      <c r="SKD46" s="636"/>
      <c r="SKE46" s="636"/>
      <c r="SKF46" s="636"/>
      <c r="SKG46" s="636"/>
      <c r="SKH46" s="636"/>
      <c r="SKI46" s="636"/>
      <c r="SKJ46" s="636"/>
      <c r="SKK46" s="636"/>
      <c r="SKL46" s="636"/>
      <c r="SKM46" s="636"/>
      <c r="SKN46" s="636"/>
      <c r="SKO46" s="636"/>
      <c r="SKP46" s="636"/>
      <c r="SKQ46" s="636"/>
      <c r="SKR46" s="636"/>
      <c r="SKS46" s="636"/>
      <c r="SKT46" s="636"/>
      <c r="SKU46" s="636"/>
      <c r="SKV46" s="636"/>
      <c r="SKW46" s="636"/>
      <c r="SKX46" s="636"/>
      <c r="SKY46" s="636"/>
      <c r="SKZ46" s="636"/>
      <c r="SLA46" s="636"/>
      <c r="SLB46" s="636"/>
      <c r="SLC46" s="636"/>
      <c r="SLD46" s="636"/>
      <c r="SLE46" s="636"/>
      <c r="SLF46" s="636"/>
      <c r="SLG46" s="636"/>
      <c r="SLH46" s="636"/>
      <c r="SLI46" s="636"/>
      <c r="SLJ46" s="636"/>
      <c r="SLK46" s="636"/>
      <c r="SLL46" s="636"/>
      <c r="SLM46" s="636"/>
      <c r="SLN46" s="636"/>
      <c r="SLO46" s="636"/>
      <c r="SLP46" s="636"/>
      <c r="SLQ46" s="636"/>
      <c r="SLR46" s="636"/>
      <c r="SLS46" s="636"/>
      <c r="SLT46" s="636"/>
      <c r="SLU46" s="636"/>
      <c r="SLV46" s="636"/>
      <c r="SLW46" s="636"/>
      <c r="SLX46" s="636"/>
      <c r="SLY46" s="636"/>
      <c r="SLZ46" s="636"/>
      <c r="SMA46" s="636"/>
      <c r="SMB46" s="636"/>
      <c r="SMC46" s="636"/>
      <c r="SMD46" s="636"/>
      <c r="SME46" s="636"/>
      <c r="SMF46" s="636"/>
      <c r="SMG46" s="636"/>
      <c r="SMH46" s="636"/>
      <c r="SMI46" s="636"/>
      <c r="SMJ46" s="636"/>
      <c r="SMK46" s="636"/>
      <c r="SML46" s="636"/>
      <c r="SMM46" s="636"/>
      <c r="SMN46" s="636"/>
      <c r="SMO46" s="636"/>
      <c r="SMP46" s="636"/>
      <c r="SMQ46" s="636"/>
      <c r="SMR46" s="636"/>
      <c r="SMS46" s="636"/>
      <c r="SMT46" s="636"/>
      <c r="SMU46" s="636"/>
      <c r="SMV46" s="636"/>
      <c r="SMW46" s="636"/>
      <c r="SMX46" s="636"/>
      <c r="SMY46" s="636"/>
      <c r="SMZ46" s="636"/>
      <c r="SNA46" s="636"/>
      <c r="SNB46" s="636"/>
      <c r="SNC46" s="636"/>
      <c r="SND46" s="636"/>
      <c r="SNE46" s="636"/>
      <c r="SNF46" s="636"/>
      <c r="SNG46" s="636"/>
      <c r="SNH46" s="636"/>
      <c r="SNI46" s="636"/>
      <c r="SNJ46" s="636"/>
      <c r="SNK46" s="636"/>
      <c r="SNL46" s="636"/>
      <c r="SNM46" s="636"/>
      <c r="SNN46" s="636"/>
      <c r="SNO46" s="636"/>
      <c r="SNP46" s="636"/>
      <c r="SNQ46" s="636"/>
      <c r="SNR46" s="636"/>
      <c r="SNS46" s="636"/>
      <c r="SNT46" s="636"/>
      <c r="SNU46" s="636"/>
      <c r="SNV46" s="636"/>
      <c r="SNW46" s="636"/>
      <c r="SNX46" s="636"/>
      <c r="SNY46" s="636"/>
      <c r="SNZ46" s="636"/>
      <c r="SOA46" s="636"/>
      <c r="SOB46" s="636"/>
      <c r="SOC46" s="636"/>
      <c r="SOD46" s="636"/>
      <c r="SOE46" s="636"/>
      <c r="SOF46" s="636"/>
      <c r="SOG46" s="636"/>
      <c r="SOH46" s="636"/>
      <c r="SOI46" s="636"/>
      <c r="SOJ46" s="636"/>
      <c r="SOK46" s="636"/>
      <c r="SOL46" s="636"/>
      <c r="SOM46" s="636"/>
      <c r="SON46" s="636"/>
      <c r="SOO46" s="636"/>
      <c r="SOP46" s="636"/>
      <c r="SOQ46" s="636"/>
      <c r="SOR46" s="636"/>
      <c r="SOS46" s="636"/>
      <c r="SOT46" s="636"/>
      <c r="SOU46" s="636"/>
      <c r="SOV46" s="636"/>
      <c r="SOW46" s="636"/>
      <c r="SOX46" s="636"/>
      <c r="SOY46" s="636"/>
      <c r="SOZ46" s="636"/>
      <c r="SPA46" s="636"/>
      <c r="SPB46" s="636"/>
      <c r="SPC46" s="636"/>
      <c r="SPD46" s="636"/>
      <c r="SPE46" s="636"/>
      <c r="SPF46" s="636"/>
      <c r="SPG46" s="636"/>
      <c r="SPH46" s="636"/>
      <c r="SPI46" s="636"/>
      <c r="SPJ46" s="636"/>
      <c r="SPK46" s="636"/>
      <c r="SPL46" s="636"/>
      <c r="SPM46" s="636"/>
      <c r="SPN46" s="636"/>
      <c r="SPO46" s="636"/>
      <c r="SPP46" s="636"/>
      <c r="SPQ46" s="636"/>
      <c r="SPR46" s="636"/>
      <c r="SPS46" s="636"/>
      <c r="SPT46" s="636"/>
      <c r="SPU46" s="636"/>
      <c r="SPV46" s="636"/>
      <c r="SPW46" s="636"/>
      <c r="SPX46" s="636"/>
      <c r="SPY46" s="636"/>
      <c r="SPZ46" s="636"/>
      <c r="SQA46" s="636"/>
      <c r="SQB46" s="636"/>
      <c r="SQC46" s="636"/>
      <c r="SQD46" s="636"/>
      <c r="SQE46" s="636"/>
      <c r="SQF46" s="636"/>
      <c r="SQG46" s="636"/>
      <c r="SQH46" s="636"/>
      <c r="SQI46" s="636"/>
      <c r="SQJ46" s="636"/>
      <c r="SQK46" s="636"/>
      <c r="SQL46" s="636"/>
      <c r="SQM46" s="636"/>
      <c r="SQN46" s="636"/>
      <c r="SQO46" s="636"/>
      <c r="SQP46" s="636"/>
      <c r="SQQ46" s="636"/>
      <c r="SQR46" s="636"/>
      <c r="SQS46" s="636"/>
      <c r="SQT46" s="636"/>
      <c r="SQU46" s="636"/>
      <c r="SQV46" s="636"/>
      <c r="SQW46" s="636"/>
      <c r="SQX46" s="636"/>
      <c r="SQY46" s="636"/>
      <c r="SQZ46" s="636"/>
      <c r="SRA46" s="636"/>
      <c r="SRB46" s="636"/>
      <c r="SRC46" s="636"/>
      <c r="SRD46" s="636"/>
      <c r="SRE46" s="636"/>
      <c r="SRF46" s="636"/>
      <c r="SRG46" s="636"/>
      <c r="SRH46" s="636"/>
      <c r="SRI46" s="636"/>
      <c r="SRJ46" s="636"/>
      <c r="SRK46" s="636"/>
      <c r="SRL46" s="636"/>
      <c r="SRM46" s="636"/>
      <c r="SRN46" s="636"/>
      <c r="SRO46" s="636"/>
      <c r="SRP46" s="636"/>
      <c r="SRQ46" s="636"/>
      <c r="SRR46" s="636"/>
      <c r="SRS46" s="636"/>
      <c r="SRT46" s="636"/>
      <c r="SRU46" s="636"/>
      <c r="SRV46" s="636"/>
      <c r="SRW46" s="636"/>
      <c r="SRX46" s="636"/>
      <c r="SRY46" s="636"/>
      <c r="SRZ46" s="636"/>
      <c r="SSA46" s="636"/>
      <c r="SSB46" s="636"/>
      <c r="SSC46" s="636"/>
      <c r="SSD46" s="636"/>
      <c r="SSE46" s="636"/>
      <c r="SSF46" s="636"/>
      <c r="SSG46" s="636"/>
      <c r="SSH46" s="636"/>
      <c r="SSI46" s="636"/>
      <c r="SSJ46" s="636"/>
      <c r="SSK46" s="636"/>
      <c r="SSL46" s="636"/>
      <c r="SSM46" s="636"/>
      <c r="SSN46" s="636"/>
      <c r="SSO46" s="636"/>
      <c r="SSP46" s="636"/>
      <c r="SSQ46" s="636"/>
      <c r="SSR46" s="636"/>
      <c r="SSS46" s="636"/>
      <c r="SST46" s="636"/>
      <c r="SSU46" s="636"/>
      <c r="SSV46" s="636"/>
      <c r="SSW46" s="636"/>
      <c r="SSX46" s="636"/>
      <c r="SSY46" s="636"/>
      <c r="SSZ46" s="636"/>
      <c r="STA46" s="636"/>
      <c r="STB46" s="636"/>
      <c r="STC46" s="636"/>
      <c r="STD46" s="636"/>
      <c r="STE46" s="636"/>
      <c r="STF46" s="636"/>
      <c r="STG46" s="636"/>
      <c r="STH46" s="636"/>
      <c r="STI46" s="636"/>
      <c r="STJ46" s="636"/>
      <c r="STK46" s="636"/>
      <c r="STL46" s="636"/>
      <c r="STM46" s="636"/>
      <c r="STN46" s="636"/>
      <c r="STO46" s="636"/>
      <c r="STP46" s="636"/>
      <c r="STQ46" s="636"/>
      <c r="STR46" s="636"/>
      <c r="STS46" s="636"/>
      <c r="STT46" s="636"/>
      <c r="STU46" s="636"/>
      <c r="STV46" s="636"/>
      <c r="STW46" s="636"/>
      <c r="STX46" s="636"/>
      <c r="STY46" s="636"/>
      <c r="STZ46" s="636"/>
      <c r="SUA46" s="636"/>
      <c r="SUB46" s="636"/>
      <c r="SUC46" s="636"/>
      <c r="SUD46" s="636"/>
      <c r="SUE46" s="636"/>
      <c r="SUF46" s="636"/>
      <c r="SUG46" s="636"/>
      <c r="SUH46" s="636"/>
      <c r="SUI46" s="636"/>
      <c r="SUJ46" s="636"/>
      <c r="SUK46" s="636"/>
      <c r="SUL46" s="636"/>
      <c r="SUM46" s="636"/>
      <c r="SUN46" s="636"/>
      <c r="SUO46" s="636"/>
      <c r="SUP46" s="636"/>
      <c r="SUQ46" s="636"/>
      <c r="SUR46" s="636"/>
      <c r="SUS46" s="636"/>
      <c r="SUT46" s="636"/>
      <c r="SUU46" s="636"/>
      <c r="SUV46" s="636"/>
      <c r="SUW46" s="636"/>
      <c r="SUX46" s="636"/>
      <c r="SUY46" s="636"/>
      <c r="SUZ46" s="636"/>
      <c r="SVA46" s="636"/>
      <c r="SVB46" s="636"/>
      <c r="SVC46" s="636"/>
      <c r="SVD46" s="636"/>
      <c r="SVE46" s="636"/>
      <c r="SVF46" s="636"/>
      <c r="SVG46" s="636"/>
      <c r="SVH46" s="636"/>
      <c r="SVI46" s="636"/>
      <c r="SVJ46" s="636"/>
      <c r="SVK46" s="636"/>
      <c r="SVL46" s="636"/>
      <c r="SVM46" s="636"/>
      <c r="SVN46" s="636"/>
      <c r="SVO46" s="636"/>
      <c r="SVP46" s="636"/>
      <c r="SVQ46" s="636"/>
      <c r="SVR46" s="636"/>
      <c r="SVS46" s="636"/>
      <c r="SVT46" s="636"/>
      <c r="SVU46" s="636"/>
      <c r="SVV46" s="636"/>
      <c r="SVW46" s="636"/>
      <c r="SVX46" s="636"/>
      <c r="SVY46" s="636"/>
      <c r="SVZ46" s="636"/>
      <c r="SWA46" s="636"/>
      <c r="SWB46" s="636"/>
      <c r="SWC46" s="636"/>
      <c r="SWD46" s="636"/>
      <c r="SWE46" s="636"/>
      <c r="SWF46" s="636"/>
      <c r="SWG46" s="636"/>
      <c r="SWH46" s="636"/>
      <c r="SWI46" s="636"/>
      <c r="SWJ46" s="636"/>
      <c r="SWK46" s="636"/>
      <c r="SWL46" s="636"/>
      <c r="SWM46" s="636"/>
      <c r="SWN46" s="636"/>
      <c r="SWO46" s="636"/>
      <c r="SWP46" s="636"/>
      <c r="SWQ46" s="636"/>
      <c r="SWR46" s="636"/>
      <c r="SWS46" s="636"/>
      <c r="SWT46" s="636"/>
      <c r="SWU46" s="636"/>
      <c r="SWV46" s="636"/>
      <c r="SWW46" s="636"/>
      <c r="SWX46" s="636"/>
      <c r="SWY46" s="636"/>
      <c r="SWZ46" s="636"/>
      <c r="SXA46" s="636"/>
      <c r="SXB46" s="636"/>
      <c r="SXC46" s="636"/>
      <c r="SXD46" s="636"/>
      <c r="SXE46" s="636"/>
      <c r="SXF46" s="636"/>
      <c r="SXG46" s="636"/>
      <c r="SXH46" s="636"/>
      <c r="SXI46" s="636"/>
      <c r="SXJ46" s="636"/>
      <c r="SXK46" s="636"/>
      <c r="SXL46" s="636"/>
      <c r="SXM46" s="636"/>
      <c r="SXN46" s="636"/>
      <c r="SXO46" s="636"/>
      <c r="SXP46" s="636"/>
      <c r="SXQ46" s="636"/>
      <c r="SXR46" s="636"/>
      <c r="SXS46" s="636"/>
      <c r="SXT46" s="636"/>
      <c r="SXU46" s="636"/>
      <c r="SXV46" s="636"/>
      <c r="SXW46" s="636"/>
      <c r="SXX46" s="636"/>
      <c r="SXY46" s="636"/>
      <c r="SXZ46" s="636"/>
      <c r="SYA46" s="636"/>
      <c r="SYB46" s="636"/>
      <c r="SYC46" s="636"/>
      <c r="SYD46" s="636"/>
      <c r="SYE46" s="636"/>
      <c r="SYF46" s="636"/>
      <c r="SYG46" s="636"/>
      <c r="SYH46" s="636"/>
      <c r="SYI46" s="636"/>
      <c r="SYJ46" s="636"/>
      <c r="SYK46" s="636"/>
      <c r="SYL46" s="636"/>
      <c r="SYM46" s="636"/>
      <c r="SYN46" s="636"/>
      <c r="SYO46" s="636"/>
      <c r="SYP46" s="636"/>
      <c r="SYQ46" s="636"/>
      <c r="SYR46" s="636"/>
      <c r="SYS46" s="636"/>
      <c r="SYT46" s="636"/>
      <c r="SYU46" s="636"/>
      <c r="SYV46" s="636"/>
      <c r="SYW46" s="636"/>
      <c r="SYX46" s="636"/>
      <c r="SYY46" s="636"/>
      <c r="SYZ46" s="636"/>
      <c r="SZA46" s="636"/>
      <c r="SZB46" s="636"/>
      <c r="SZC46" s="636"/>
      <c r="SZD46" s="636"/>
      <c r="SZE46" s="636"/>
      <c r="SZF46" s="636"/>
      <c r="SZG46" s="636"/>
      <c r="SZH46" s="636"/>
      <c r="SZI46" s="636"/>
      <c r="SZJ46" s="636"/>
      <c r="SZK46" s="636"/>
      <c r="SZL46" s="636"/>
      <c r="SZM46" s="636"/>
      <c r="SZN46" s="636"/>
      <c r="SZO46" s="636"/>
      <c r="SZP46" s="636"/>
      <c r="SZQ46" s="636"/>
      <c r="SZR46" s="636"/>
      <c r="SZS46" s="636"/>
      <c r="SZT46" s="636"/>
      <c r="SZU46" s="636"/>
      <c r="SZV46" s="636"/>
      <c r="SZW46" s="636"/>
      <c r="SZX46" s="636"/>
      <c r="SZY46" s="636"/>
      <c r="SZZ46" s="636"/>
      <c r="TAA46" s="636"/>
      <c r="TAB46" s="636"/>
      <c r="TAC46" s="636"/>
      <c r="TAD46" s="636"/>
      <c r="TAE46" s="636"/>
      <c r="TAF46" s="636"/>
      <c r="TAG46" s="636"/>
      <c r="TAH46" s="636"/>
      <c r="TAI46" s="636"/>
      <c r="TAJ46" s="636"/>
      <c r="TAK46" s="636"/>
      <c r="TAL46" s="636"/>
      <c r="TAM46" s="636"/>
      <c r="TAN46" s="636"/>
      <c r="TAO46" s="636"/>
      <c r="TAP46" s="636"/>
      <c r="TAQ46" s="636"/>
      <c r="TAR46" s="636"/>
      <c r="TAS46" s="636"/>
      <c r="TAT46" s="636"/>
      <c r="TAU46" s="636"/>
      <c r="TAV46" s="636"/>
      <c r="TAW46" s="636"/>
      <c r="TAX46" s="636"/>
      <c r="TAY46" s="636"/>
      <c r="TAZ46" s="636"/>
      <c r="TBA46" s="636"/>
      <c r="TBB46" s="636"/>
      <c r="TBC46" s="636"/>
      <c r="TBD46" s="636"/>
      <c r="TBE46" s="636"/>
      <c r="TBF46" s="636"/>
      <c r="TBG46" s="636"/>
      <c r="TBH46" s="636"/>
      <c r="TBI46" s="636"/>
      <c r="TBJ46" s="636"/>
      <c r="TBK46" s="636"/>
      <c r="TBL46" s="636"/>
      <c r="TBM46" s="636"/>
      <c r="TBN46" s="636"/>
      <c r="TBO46" s="636"/>
      <c r="TBP46" s="636"/>
      <c r="TBQ46" s="636"/>
      <c r="TBR46" s="636"/>
      <c r="TBS46" s="636"/>
      <c r="TBT46" s="636"/>
      <c r="TBU46" s="636"/>
      <c r="TBV46" s="636"/>
      <c r="TBW46" s="636"/>
      <c r="TBX46" s="636"/>
      <c r="TBY46" s="636"/>
      <c r="TBZ46" s="636"/>
      <c r="TCA46" s="636"/>
      <c r="TCB46" s="636"/>
      <c r="TCC46" s="636"/>
      <c r="TCD46" s="636"/>
      <c r="TCE46" s="636"/>
      <c r="TCF46" s="636"/>
      <c r="TCG46" s="636"/>
      <c r="TCH46" s="636"/>
      <c r="TCI46" s="636"/>
      <c r="TCJ46" s="636"/>
      <c r="TCK46" s="636"/>
      <c r="TCL46" s="636"/>
      <c r="TCM46" s="636"/>
      <c r="TCN46" s="636"/>
      <c r="TCO46" s="636"/>
      <c r="TCP46" s="636"/>
      <c r="TCQ46" s="636"/>
      <c r="TCR46" s="636"/>
      <c r="TCS46" s="636"/>
      <c r="TCT46" s="636"/>
      <c r="TCU46" s="636"/>
      <c r="TCV46" s="636"/>
      <c r="TCW46" s="636"/>
      <c r="TCX46" s="636"/>
      <c r="TCY46" s="636"/>
      <c r="TCZ46" s="636"/>
      <c r="TDA46" s="636"/>
      <c r="TDB46" s="636"/>
      <c r="TDC46" s="636"/>
      <c r="TDD46" s="636"/>
      <c r="TDE46" s="636"/>
      <c r="TDF46" s="636"/>
      <c r="TDG46" s="636"/>
      <c r="TDH46" s="636"/>
      <c r="TDI46" s="636"/>
      <c r="TDJ46" s="636"/>
      <c r="TDK46" s="636"/>
      <c r="TDL46" s="636"/>
      <c r="TDM46" s="636"/>
      <c r="TDN46" s="636"/>
      <c r="TDO46" s="636"/>
      <c r="TDP46" s="636"/>
      <c r="TDQ46" s="636"/>
      <c r="TDR46" s="636"/>
      <c r="TDS46" s="636"/>
      <c r="TDT46" s="636"/>
      <c r="TDU46" s="636"/>
      <c r="TDV46" s="636"/>
      <c r="TDW46" s="636"/>
      <c r="TDX46" s="636"/>
      <c r="TDY46" s="636"/>
      <c r="TDZ46" s="636"/>
      <c r="TEA46" s="636"/>
      <c r="TEB46" s="636"/>
      <c r="TEC46" s="636"/>
      <c r="TED46" s="636"/>
      <c r="TEE46" s="636"/>
      <c r="TEF46" s="636"/>
      <c r="TEG46" s="636"/>
      <c r="TEH46" s="636"/>
      <c r="TEI46" s="636"/>
      <c r="TEJ46" s="636"/>
      <c r="TEK46" s="636"/>
      <c r="TEL46" s="636"/>
      <c r="TEM46" s="636"/>
      <c r="TEN46" s="636"/>
      <c r="TEO46" s="636"/>
      <c r="TEP46" s="636"/>
      <c r="TEQ46" s="636"/>
      <c r="TER46" s="636"/>
      <c r="TES46" s="636"/>
      <c r="TET46" s="636"/>
      <c r="TEU46" s="636"/>
      <c r="TEV46" s="636"/>
      <c r="TEW46" s="636"/>
      <c r="TEX46" s="636"/>
      <c r="TEY46" s="636"/>
      <c r="TEZ46" s="636"/>
      <c r="TFA46" s="636"/>
      <c r="TFB46" s="636"/>
      <c r="TFC46" s="636"/>
      <c r="TFD46" s="636"/>
      <c r="TFE46" s="636"/>
      <c r="TFF46" s="636"/>
      <c r="TFG46" s="636"/>
      <c r="TFH46" s="636"/>
      <c r="TFI46" s="636"/>
      <c r="TFJ46" s="636"/>
      <c r="TFK46" s="636"/>
      <c r="TFL46" s="636"/>
      <c r="TFM46" s="636"/>
      <c r="TFN46" s="636"/>
      <c r="TFO46" s="636"/>
      <c r="TFP46" s="636"/>
      <c r="TFQ46" s="636"/>
      <c r="TFR46" s="636"/>
      <c r="TFS46" s="636"/>
      <c r="TFT46" s="636"/>
      <c r="TFU46" s="636"/>
      <c r="TFV46" s="636"/>
      <c r="TFW46" s="636"/>
      <c r="TFX46" s="636"/>
      <c r="TFY46" s="636"/>
      <c r="TFZ46" s="636"/>
      <c r="TGA46" s="636"/>
      <c r="TGB46" s="636"/>
      <c r="TGC46" s="636"/>
      <c r="TGD46" s="636"/>
      <c r="TGE46" s="636"/>
      <c r="TGF46" s="636"/>
      <c r="TGG46" s="636"/>
      <c r="TGH46" s="636"/>
      <c r="TGI46" s="636"/>
      <c r="TGJ46" s="636"/>
      <c r="TGK46" s="636"/>
      <c r="TGL46" s="636"/>
      <c r="TGM46" s="636"/>
      <c r="TGN46" s="636"/>
      <c r="TGO46" s="636"/>
      <c r="TGP46" s="636"/>
      <c r="TGQ46" s="636"/>
      <c r="TGR46" s="636"/>
      <c r="TGS46" s="636"/>
      <c r="TGT46" s="636"/>
      <c r="TGU46" s="636"/>
      <c r="TGV46" s="636"/>
      <c r="TGW46" s="636"/>
      <c r="TGX46" s="636"/>
      <c r="TGY46" s="636"/>
      <c r="TGZ46" s="636"/>
      <c r="THA46" s="636"/>
      <c r="THB46" s="636"/>
      <c r="THC46" s="636"/>
      <c r="THD46" s="636"/>
      <c r="THE46" s="636"/>
      <c r="THF46" s="636"/>
      <c r="THG46" s="636"/>
      <c r="THH46" s="636"/>
      <c r="THI46" s="636"/>
      <c r="THJ46" s="636"/>
      <c r="THK46" s="636"/>
      <c r="THL46" s="636"/>
      <c r="THM46" s="636"/>
      <c r="THN46" s="636"/>
      <c r="THO46" s="636"/>
      <c r="THP46" s="636"/>
      <c r="THQ46" s="636"/>
      <c r="THR46" s="636"/>
      <c r="THS46" s="636"/>
      <c r="THT46" s="636"/>
      <c r="THU46" s="636"/>
      <c r="THV46" s="636"/>
      <c r="THW46" s="636"/>
      <c r="THX46" s="636"/>
      <c r="THY46" s="636"/>
      <c r="THZ46" s="636"/>
      <c r="TIA46" s="636"/>
      <c r="TIB46" s="636"/>
      <c r="TIC46" s="636"/>
      <c r="TID46" s="636"/>
      <c r="TIE46" s="636"/>
      <c r="TIF46" s="636"/>
      <c r="TIG46" s="636"/>
      <c r="TIH46" s="636"/>
      <c r="TII46" s="636"/>
      <c r="TIJ46" s="636"/>
      <c r="TIK46" s="636"/>
      <c r="TIL46" s="636"/>
      <c r="TIM46" s="636"/>
      <c r="TIN46" s="636"/>
      <c r="TIO46" s="636"/>
      <c r="TIP46" s="636"/>
      <c r="TIQ46" s="636"/>
      <c r="TIR46" s="636"/>
      <c r="TIS46" s="636"/>
      <c r="TIT46" s="636"/>
      <c r="TIU46" s="636"/>
      <c r="TIV46" s="636"/>
      <c r="TIW46" s="636"/>
      <c r="TIX46" s="636"/>
      <c r="TIY46" s="636"/>
      <c r="TIZ46" s="636"/>
      <c r="TJA46" s="636"/>
      <c r="TJB46" s="636"/>
      <c r="TJC46" s="636"/>
      <c r="TJD46" s="636"/>
      <c r="TJE46" s="636"/>
      <c r="TJF46" s="636"/>
      <c r="TJG46" s="636"/>
      <c r="TJH46" s="636"/>
      <c r="TJI46" s="636"/>
      <c r="TJJ46" s="636"/>
      <c r="TJK46" s="636"/>
      <c r="TJL46" s="636"/>
      <c r="TJM46" s="636"/>
      <c r="TJN46" s="636"/>
      <c r="TJO46" s="636"/>
      <c r="TJP46" s="636"/>
      <c r="TJQ46" s="636"/>
      <c r="TJR46" s="636"/>
      <c r="TJS46" s="636"/>
      <c r="TJT46" s="636"/>
      <c r="TJU46" s="636"/>
      <c r="TJV46" s="636"/>
      <c r="TJW46" s="636"/>
      <c r="TJX46" s="636"/>
      <c r="TJY46" s="636"/>
      <c r="TJZ46" s="636"/>
      <c r="TKA46" s="636"/>
      <c r="TKB46" s="636"/>
      <c r="TKC46" s="636"/>
      <c r="TKD46" s="636"/>
      <c r="TKE46" s="636"/>
      <c r="TKF46" s="636"/>
      <c r="TKG46" s="636"/>
      <c r="TKH46" s="636"/>
      <c r="TKI46" s="636"/>
      <c r="TKJ46" s="636"/>
      <c r="TKK46" s="636"/>
      <c r="TKL46" s="636"/>
      <c r="TKM46" s="636"/>
      <c r="TKN46" s="636"/>
      <c r="TKO46" s="636"/>
      <c r="TKP46" s="636"/>
      <c r="TKQ46" s="636"/>
      <c r="TKR46" s="636"/>
      <c r="TKS46" s="636"/>
      <c r="TKT46" s="636"/>
      <c r="TKU46" s="636"/>
      <c r="TKV46" s="636"/>
      <c r="TKW46" s="636"/>
      <c r="TKX46" s="636"/>
      <c r="TKY46" s="636"/>
      <c r="TKZ46" s="636"/>
      <c r="TLA46" s="636"/>
      <c r="TLB46" s="636"/>
      <c r="TLC46" s="636"/>
      <c r="TLD46" s="636"/>
      <c r="TLE46" s="636"/>
      <c r="TLF46" s="636"/>
      <c r="TLG46" s="636"/>
      <c r="TLH46" s="636"/>
      <c r="TLI46" s="636"/>
      <c r="TLJ46" s="636"/>
      <c r="TLK46" s="636"/>
      <c r="TLL46" s="636"/>
      <c r="TLM46" s="636"/>
      <c r="TLN46" s="636"/>
      <c r="TLO46" s="636"/>
      <c r="TLP46" s="636"/>
      <c r="TLQ46" s="636"/>
      <c r="TLR46" s="636"/>
      <c r="TLS46" s="636"/>
      <c r="TLT46" s="636"/>
      <c r="TLU46" s="636"/>
      <c r="TLV46" s="636"/>
      <c r="TLW46" s="636"/>
      <c r="TLX46" s="636"/>
      <c r="TLY46" s="636"/>
      <c r="TLZ46" s="636"/>
      <c r="TMA46" s="636"/>
      <c r="TMB46" s="636"/>
      <c r="TMC46" s="636"/>
      <c r="TMD46" s="636"/>
      <c r="TME46" s="636"/>
      <c r="TMF46" s="636"/>
      <c r="TMG46" s="636"/>
      <c r="TMH46" s="636"/>
      <c r="TMI46" s="636"/>
      <c r="TMJ46" s="636"/>
      <c r="TMK46" s="636"/>
      <c r="TML46" s="636"/>
      <c r="TMM46" s="636"/>
      <c r="TMN46" s="636"/>
      <c r="TMO46" s="636"/>
      <c r="TMP46" s="636"/>
      <c r="TMQ46" s="636"/>
      <c r="TMR46" s="636"/>
      <c r="TMS46" s="636"/>
      <c r="TMT46" s="636"/>
      <c r="TMU46" s="636"/>
      <c r="TMV46" s="636"/>
      <c r="TMW46" s="636"/>
      <c r="TMX46" s="636"/>
      <c r="TMY46" s="636"/>
      <c r="TMZ46" s="636"/>
      <c r="TNA46" s="636"/>
      <c r="TNB46" s="636"/>
      <c r="TNC46" s="636"/>
      <c r="TND46" s="636"/>
      <c r="TNE46" s="636"/>
      <c r="TNF46" s="636"/>
      <c r="TNG46" s="636"/>
      <c r="TNH46" s="636"/>
      <c r="TNI46" s="636"/>
      <c r="TNJ46" s="636"/>
      <c r="TNK46" s="636"/>
      <c r="TNL46" s="636"/>
      <c r="TNM46" s="636"/>
      <c r="TNN46" s="636"/>
      <c r="TNO46" s="636"/>
      <c r="TNP46" s="636"/>
      <c r="TNQ46" s="636"/>
      <c r="TNR46" s="636"/>
      <c r="TNS46" s="636"/>
      <c r="TNT46" s="636"/>
      <c r="TNU46" s="636"/>
      <c r="TNV46" s="636"/>
      <c r="TNW46" s="636"/>
      <c r="TNX46" s="636"/>
      <c r="TNY46" s="636"/>
      <c r="TNZ46" s="636"/>
      <c r="TOA46" s="636"/>
      <c r="TOB46" s="636"/>
      <c r="TOC46" s="636"/>
      <c r="TOD46" s="636"/>
      <c r="TOE46" s="636"/>
      <c r="TOF46" s="636"/>
      <c r="TOG46" s="636"/>
      <c r="TOH46" s="636"/>
      <c r="TOI46" s="636"/>
      <c r="TOJ46" s="636"/>
      <c r="TOK46" s="636"/>
      <c r="TOL46" s="636"/>
      <c r="TOM46" s="636"/>
      <c r="TON46" s="636"/>
      <c r="TOO46" s="636"/>
      <c r="TOP46" s="636"/>
      <c r="TOQ46" s="636"/>
      <c r="TOR46" s="636"/>
      <c r="TOS46" s="636"/>
      <c r="TOT46" s="636"/>
      <c r="TOU46" s="636"/>
      <c r="TOV46" s="636"/>
      <c r="TOW46" s="636"/>
      <c r="TOX46" s="636"/>
      <c r="TOY46" s="636"/>
      <c r="TOZ46" s="636"/>
      <c r="TPA46" s="636"/>
      <c r="TPB46" s="636"/>
      <c r="TPC46" s="636"/>
      <c r="TPD46" s="636"/>
      <c r="TPE46" s="636"/>
      <c r="TPF46" s="636"/>
      <c r="TPG46" s="636"/>
      <c r="TPH46" s="636"/>
      <c r="TPI46" s="636"/>
      <c r="TPJ46" s="636"/>
      <c r="TPK46" s="636"/>
      <c r="TPL46" s="636"/>
      <c r="TPM46" s="636"/>
      <c r="TPN46" s="636"/>
      <c r="TPO46" s="636"/>
      <c r="TPP46" s="636"/>
      <c r="TPQ46" s="636"/>
      <c r="TPR46" s="636"/>
      <c r="TPS46" s="636"/>
      <c r="TPT46" s="636"/>
      <c r="TPU46" s="636"/>
      <c r="TPV46" s="636"/>
      <c r="TPW46" s="636"/>
      <c r="TPX46" s="636"/>
      <c r="TPY46" s="636"/>
      <c r="TPZ46" s="636"/>
      <c r="TQA46" s="636"/>
      <c r="TQB46" s="636"/>
      <c r="TQC46" s="636"/>
      <c r="TQD46" s="636"/>
      <c r="TQE46" s="636"/>
      <c r="TQF46" s="636"/>
      <c r="TQG46" s="636"/>
      <c r="TQH46" s="636"/>
      <c r="TQI46" s="636"/>
      <c r="TQJ46" s="636"/>
      <c r="TQK46" s="636"/>
      <c r="TQL46" s="636"/>
      <c r="TQM46" s="636"/>
      <c r="TQN46" s="636"/>
      <c r="TQO46" s="636"/>
      <c r="TQP46" s="636"/>
      <c r="TQQ46" s="636"/>
      <c r="TQR46" s="636"/>
      <c r="TQS46" s="636"/>
      <c r="TQT46" s="636"/>
      <c r="TQU46" s="636"/>
      <c r="TQV46" s="636"/>
      <c r="TQW46" s="636"/>
      <c r="TQX46" s="636"/>
      <c r="TQY46" s="636"/>
      <c r="TQZ46" s="636"/>
      <c r="TRA46" s="636"/>
      <c r="TRB46" s="636"/>
      <c r="TRC46" s="636"/>
      <c r="TRD46" s="636"/>
      <c r="TRE46" s="636"/>
      <c r="TRF46" s="636"/>
      <c r="TRG46" s="636"/>
      <c r="TRH46" s="636"/>
      <c r="TRI46" s="636"/>
      <c r="TRJ46" s="636"/>
      <c r="TRK46" s="636"/>
      <c r="TRL46" s="636"/>
      <c r="TRM46" s="636"/>
      <c r="TRN46" s="636"/>
      <c r="TRO46" s="636"/>
      <c r="TRP46" s="636"/>
      <c r="TRQ46" s="636"/>
      <c r="TRR46" s="636"/>
      <c r="TRS46" s="636"/>
      <c r="TRT46" s="636"/>
      <c r="TRU46" s="636"/>
      <c r="TRV46" s="636"/>
      <c r="TRW46" s="636"/>
      <c r="TRX46" s="636"/>
      <c r="TRY46" s="636"/>
      <c r="TRZ46" s="636"/>
      <c r="TSA46" s="636"/>
      <c r="TSB46" s="636"/>
      <c r="TSC46" s="636"/>
      <c r="TSD46" s="636"/>
      <c r="TSE46" s="636"/>
      <c r="TSF46" s="636"/>
      <c r="TSG46" s="636"/>
      <c r="TSH46" s="636"/>
      <c r="TSI46" s="636"/>
      <c r="TSJ46" s="636"/>
      <c r="TSK46" s="636"/>
      <c r="TSL46" s="636"/>
      <c r="TSM46" s="636"/>
      <c r="TSN46" s="636"/>
      <c r="TSO46" s="636"/>
      <c r="TSP46" s="636"/>
      <c r="TSQ46" s="636"/>
      <c r="TSR46" s="636"/>
      <c r="TSS46" s="636"/>
      <c r="TST46" s="636"/>
      <c r="TSU46" s="636"/>
      <c r="TSV46" s="636"/>
      <c r="TSW46" s="636"/>
      <c r="TSX46" s="636"/>
      <c r="TSY46" s="636"/>
      <c r="TSZ46" s="636"/>
      <c r="TTA46" s="636"/>
      <c r="TTB46" s="636"/>
      <c r="TTC46" s="636"/>
      <c r="TTD46" s="636"/>
      <c r="TTE46" s="636"/>
      <c r="TTF46" s="636"/>
      <c r="TTG46" s="636"/>
      <c r="TTH46" s="636"/>
      <c r="TTI46" s="636"/>
      <c r="TTJ46" s="636"/>
      <c r="TTK46" s="636"/>
      <c r="TTL46" s="636"/>
      <c r="TTM46" s="636"/>
      <c r="TTN46" s="636"/>
      <c r="TTO46" s="636"/>
      <c r="TTP46" s="636"/>
      <c r="TTQ46" s="636"/>
      <c r="TTR46" s="636"/>
      <c r="TTS46" s="636"/>
      <c r="TTT46" s="636"/>
      <c r="TTU46" s="636"/>
      <c r="TTV46" s="636"/>
      <c r="TTW46" s="636"/>
      <c r="TTX46" s="636"/>
      <c r="TTY46" s="636"/>
      <c r="TTZ46" s="636"/>
      <c r="TUA46" s="636"/>
      <c r="TUB46" s="636"/>
      <c r="TUC46" s="636"/>
      <c r="TUD46" s="636"/>
      <c r="TUE46" s="636"/>
      <c r="TUF46" s="636"/>
      <c r="TUG46" s="636"/>
      <c r="TUH46" s="636"/>
      <c r="TUI46" s="636"/>
      <c r="TUJ46" s="636"/>
      <c r="TUK46" s="636"/>
      <c r="TUL46" s="636"/>
      <c r="TUM46" s="636"/>
      <c r="TUN46" s="636"/>
      <c r="TUO46" s="636"/>
      <c r="TUP46" s="636"/>
      <c r="TUQ46" s="636"/>
      <c r="TUR46" s="636"/>
      <c r="TUS46" s="636"/>
      <c r="TUT46" s="636"/>
      <c r="TUU46" s="636"/>
      <c r="TUV46" s="636"/>
      <c r="TUW46" s="636"/>
      <c r="TUX46" s="636"/>
      <c r="TUY46" s="636"/>
      <c r="TUZ46" s="636"/>
      <c r="TVA46" s="636"/>
      <c r="TVB46" s="636"/>
      <c r="TVC46" s="636"/>
      <c r="TVD46" s="636"/>
      <c r="TVE46" s="636"/>
      <c r="TVF46" s="636"/>
      <c r="TVG46" s="636"/>
      <c r="TVH46" s="636"/>
      <c r="TVI46" s="636"/>
      <c r="TVJ46" s="636"/>
      <c r="TVK46" s="636"/>
      <c r="TVL46" s="636"/>
      <c r="TVM46" s="636"/>
      <c r="TVN46" s="636"/>
      <c r="TVO46" s="636"/>
      <c r="TVP46" s="636"/>
      <c r="TVQ46" s="636"/>
      <c r="TVR46" s="636"/>
      <c r="TVS46" s="636"/>
      <c r="TVT46" s="636"/>
      <c r="TVU46" s="636"/>
      <c r="TVV46" s="636"/>
      <c r="TVW46" s="636"/>
      <c r="TVX46" s="636"/>
      <c r="TVY46" s="636"/>
      <c r="TVZ46" s="636"/>
      <c r="TWA46" s="636"/>
      <c r="TWB46" s="636"/>
      <c r="TWC46" s="636"/>
      <c r="TWD46" s="636"/>
      <c r="TWE46" s="636"/>
      <c r="TWF46" s="636"/>
      <c r="TWG46" s="636"/>
      <c r="TWH46" s="636"/>
      <c r="TWI46" s="636"/>
      <c r="TWJ46" s="636"/>
      <c r="TWK46" s="636"/>
      <c r="TWL46" s="636"/>
      <c r="TWM46" s="636"/>
      <c r="TWN46" s="636"/>
      <c r="TWO46" s="636"/>
      <c r="TWP46" s="636"/>
      <c r="TWQ46" s="636"/>
      <c r="TWR46" s="636"/>
      <c r="TWS46" s="636"/>
      <c r="TWT46" s="636"/>
      <c r="TWU46" s="636"/>
      <c r="TWV46" s="636"/>
      <c r="TWW46" s="636"/>
      <c r="TWX46" s="636"/>
      <c r="TWY46" s="636"/>
      <c r="TWZ46" s="636"/>
      <c r="TXA46" s="636"/>
      <c r="TXB46" s="636"/>
      <c r="TXC46" s="636"/>
      <c r="TXD46" s="636"/>
      <c r="TXE46" s="636"/>
      <c r="TXF46" s="636"/>
      <c r="TXG46" s="636"/>
      <c r="TXH46" s="636"/>
      <c r="TXI46" s="636"/>
      <c r="TXJ46" s="636"/>
      <c r="TXK46" s="636"/>
      <c r="TXL46" s="636"/>
      <c r="TXM46" s="636"/>
      <c r="TXN46" s="636"/>
      <c r="TXO46" s="636"/>
      <c r="TXP46" s="636"/>
      <c r="TXQ46" s="636"/>
      <c r="TXR46" s="636"/>
      <c r="TXS46" s="636"/>
      <c r="TXT46" s="636"/>
      <c r="TXU46" s="636"/>
      <c r="TXV46" s="636"/>
      <c r="TXW46" s="636"/>
      <c r="TXX46" s="636"/>
      <c r="TXY46" s="636"/>
      <c r="TXZ46" s="636"/>
      <c r="TYA46" s="636"/>
      <c r="TYB46" s="636"/>
      <c r="TYC46" s="636"/>
      <c r="TYD46" s="636"/>
      <c r="TYE46" s="636"/>
      <c r="TYF46" s="636"/>
      <c r="TYG46" s="636"/>
      <c r="TYH46" s="636"/>
      <c r="TYI46" s="636"/>
      <c r="TYJ46" s="636"/>
      <c r="TYK46" s="636"/>
      <c r="TYL46" s="636"/>
      <c r="TYM46" s="636"/>
      <c r="TYN46" s="636"/>
      <c r="TYO46" s="636"/>
      <c r="TYP46" s="636"/>
      <c r="TYQ46" s="636"/>
      <c r="TYR46" s="636"/>
      <c r="TYS46" s="636"/>
      <c r="TYT46" s="636"/>
      <c r="TYU46" s="636"/>
      <c r="TYV46" s="636"/>
      <c r="TYW46" s="636"/>
      <c r="TYX46" s="636"/>
      <c r="TYY46" s="636"/>
      <c r="TYZ46" s="636"/>
      <c r="TZA46" s="636"/>
      <c r="TZB46" s="636"/>
      <c r="TZC46" s="636"/>
      <c r="TZD46" s="636"/>
      <c r="TZE46" s="636"/>
      <c r="TZF46" s="636"/>
      <c r="TZG46" s="636"/>
      <c r="TZH46" s="636"/>
      <c r="TZI46" s="636"/>
      <c r="TZJ46" s="636"/>
      <c r="TZK46" s="636"/>
      <c r="TZL46" s="636"/>
      <c r="TZM46" s="636"/>
      <c r="TZN46" s="636"/>
      <c r="TZO46" s="636"/>
      <c r="TZP46" s="636"/>
      <c r="TZQ46" s="636"/>
      <c r="TZR46" s="636"/>
      <c r="TZS46" s="636"/>
      <c r="TZT46" s="636"/>
      <c r="TZU46" s="636"/>
      <c r="TZV46" s="636"/>
      <c r="TZW46" s="636"/>
      <c r="TZX46" s="636"/>
      <c r="TZY46" s="636"/>
      <c r="TZZ46" s="636"/>
      <c r="UAA46" s="636"/>
      <c r="UAB46" s="636"/>
      <c r="UAC46" s="636"/>
      <c r="UAD46" s="636"/>
      <c r="UAE46" s="636"/>
      <c r="UAF46" s="636"/>
      <c r="UAG46" s="636"/>
      <c r="UAH46" s="636"/>
      <c r="UAI46" s="636"/>
      <c r="UAJ46" s="636"/>
      <c r="UAK46" s="636"/>
      <c r="UAL46" s="636"/>
      <c r="UAM46" s="636"/>
      <c r="UAN46" s="636"/>
      <c r="UAO46" s="636"/>
      <c r="UAP46" s="636"/>
      <c r="UAQ46" s="636"/>
      <c r="UAR46" s="636"/>
      <c r="UAS46" s="636"/>
      <c r="UAT46" s="636"/>
      <c r="UAU46" s="636"/>
      <c r="UAV46" s="636"/>
      <c r="UAW46" s="636"/>
      <c r="UAX46" s="636"/>
      <c r="UAY46" s="636"/>
      <c r="UAZ46" s="636"/>
      <c r="UBA46" s="636"/>
      <c r="UBB46" s="636"/>
      <c r="UBC46" s="636"/>
      <c r="UBD46" s="636"/>
      <c r="UBE46" s="636"/>
      <c r="UBF46" s="636"/>
      <c r="UBG46" s="636"/>
      <c r="UBH46" s="636"/>
      <c r="UBI46" s="636"/>
      <c r="UBJ46" s="636"/>
      <c r="UBK46" s="636"/>
      <c r="UBL46" s="636"/>
      <c r="UBM46" s="636"/>
      <c r="UBN46" s="636"/>
      <c r="UBO46" s="636"/>
      <c r="UBP46" s="636"/>
      <c r="UBQ46" s="636"/>
      <c r="UBR46" s="636"/>
      <c r="UBS46" s="636"/>
      <c r="UBT46" s="636"/>
      <c r="UBU46" s="636"/>
      <c r="UBV46" s="636"/>
      <c r="UBW46" s="636"/>
      <c r="UBX46" s="636"/>
      <c r="UBY46" s="636"/>
      <c r="UBZ46" s="636"/>
      <c r="UCA46" s="636"/>
      <c r="UCB46" s="636"/>
      <c r="UCC46" s="636"/>
      <c r="UCD46" s="636"/>
      <c r="UCE46" s="636"/>
      <c r="UCF46" s="636"/>
      <c r="UCG46" s="636"/>
      <c r="UCH46" s="636"/>
      <c r="UCI46" s="636"/>
      <c r="UCJ46" s="636"/>
      <c r="UCK46" s="636"/>
      <c r="UCL46" s="636"/>
      <c r="UCM46" s="636"/>
      <c r="UCN46" s="636"/>
      <c r="UCO46" s="636"/>
      <c r="UCP46" s="636"/>
      <c r="UCQ46" s="636"/>
      <c r="UCR46" s="636"/>
      <c r="UCS46" s="636"/>
      <c r="UCT46" s="636"/>
      <c r="UCU46" s="636"/>
      <c r="UCV46" s="636"/>
      <c r="UCW46" s="636"/>
      <c r="UCX46" s="636"/>
      <c r="UCY46" s="636"/>
      <c r="UCZ46" s="636"/>
      <c r="UDA46" s="636"/>
      <c r="UDB46" s="636"/>
      <c r="UDC46" s="636"/>
      <c r="UDD46" s="636"/>
      <c r="UDE46" s="636"/>
      <c r="UDF46" s="636"/>
      <c r="UDG46" s="636"/>
      <c r="UDH46" s="636"/>
      <c r="UDI46" s="636"/>
      <c r="UDJ46" s="636"/>
      <c r="UDK46" s="636"/>
      <c r="UDL46" s="636"/>
      <c r="UDM46" s="636"/>
      <c r="UDN46" s="636"/>
      <c r="UDO46" s="636"/>
      <c r="UDP46" s="636"/>
      <c r="UDQ46" s="636"/>
      <c r="UDR46" s="636"/>
      <c r="UDS46" s="636"/>
      <c r="UDT46" s="636"/>
      <c r="UDU46" s="636"/>
      <c r="UDV46" s="636"/>
      <c r="UDW46" s="636"/>
      <c r="UDX46" s="636"/>
      <c r="UDY46" s="636"/>
      <c r="UDZ46" s="636"/>
      <c r="UEA46" s="636"/>
      <c r="UEB46" s="636"/>
      <c r="UEC46" s="636"/>
      <c r="UED46" s="636"/>
      <c r="UEE46" s="636"/>
      <c r="UEF46" s="636"/>
      <c r="UEG46" s="636"/>
      <c r="UEH46" s="636"/>
      <c r="UEI46" s="636"/>
      <c r="UEJ46" s="636"/>
      <c r="UEK46" s="636"/>
      <c r="UEL46" s="636"/>
      <c r="UEM46" s="636"/>
      <c r="UEN46" s="636"/>
      <c r="UEO46" s="636"/>
      <c r="UEP46" s="636"/>
      <c r="UEQ46" s="636"/>
      <c r="UER46" s="636"/>
      <c r="UES46" s="636"/>
      <c r="UET46" s="636"/>
      <c r="UEU46" s="636"/>
      <c r="UEV46" s="636"/>
      <c r="UEW46" s="636"/>
      <c r="UEX46" s="636"/>
      <c r="UEY46" s="636"/>
      <c r="UEZ46" s="636"/>
      <c r="UFA46" s="636"/>
      <c r="UFB46" s="636"/>
      <c r="UFC46" s="636"/>
      <c r="UFD46" s="636"/>
      <c r="UFE46" s="636"/>
      <c r="UFF46" s="636"/>
      <c r="UFG46" s="636"/>
      <c r="UFH46" s="636"/>
      <c r="UFI46" s="636"/>
      <c r="UFJ46" s="636"/>
      <c r="UFK46" s="636"/>
      <c r="UFL46" s="636"/>
      <c r="UFM46" s="636"/>
      <c r="UFN46" s="636"/>
      <c r="UFO46" s="636"/>
      <c r="UFP46" s="636"/>
      <c r="UFQ46" s="636"/>
      <c r="UFR46" s="636"/>
      <c r="UFS46" s="636"/>
      <c r="UFT46" s="636"/>
      <c r="UFU46" s="636"/>
      <c r="UFV46" s="636"/>
      <c r="UFW46" s="636"/>
      <c r="UFX46" s="636"/>
      <c r="UFY46" s="636"/>
      <c r="UFZ46" s="636"/>
      <c r="UGA46" s="636"/>
      <c r="UGB46" s="636"/>
      <c r="UGC46" s="636"/>
      <c r="UGD46" s="636"/>
      <c r="UGE46" s="636"/>
      <c r="UGF46" s="636"/>
      <c r="UGG46" s="636"/>
      <c r="UGH46" s="636"/>
      <c r="UGI46" s="636"/>
      <c r="UGJ46" s="636"/>
      <c r="UGK46" s="636"/>
      <c r="UGL46" s="636"/>
      <c r="UGM46" s="636"/>
      <c r="UGN46" s="636"/>
      <c r="UGO46" s="636"/>
      <c r="UGP46" s="636"/>
      <c r="UGQ46" s="636"/>
      <c r="UGR46" s="636"/>
      <c r="UGS46" s="636"/>
      <c r="UGT46" s="636"/>
      <c r="UGU46" s="636"/>
      <c r="UGV46" s="636"/>
      <c r="UGW46" s="636"/>
      <c r="UGX46" s="636"/>
      <c r="UGY46" s="636"/>
      <c r="UGZ46" s="636"/>
      <c r="UHA46" s="636"/>
      <c r="UHB46" s="636"/>
      <c r="UHC46" s="636"/>
      <c r="UHD46" s="636"/>
      <c r="UHE46" s="636"/>
      <c r="UHF46" s="636"/>
      <c r="UHG46" s="636"/>
      <c r="UHH46" s="636"/>
      <c r="UHI46" s="636"/>
      <c r="UHJ46" s="636"/>
      <c r="UHK46" s="636"/>
      <c r="UHL46" s="636"/>
      <c r="UHM46" s="636"/>
      <c r="UHN46" s="636"/>
      <c r="UHO46" s="636"/>
      <c r="UHP46" s="636"/>
      <c r="UHQ46" s="636"/>
      <c r="UHR46" s="636"/>
      <c r="UHS46" s="636"/>
      <c r="UHT46" s="636"/>
      <c r="UHU46" s="636"/>
      <c r="UHV46" s="636"/>
      <c r="UHW46" s="636"/>
      <c r="UHX46" s="636"/>
      <c r="UHY46" s="636"/>
      <c r="UHZ46" s="636"/>
      <c r="UIA46" s="636"/>
      <c r="UIB46" s="636"/>
      <c r="UIC46" s="636"/>
      <c r="UID46" s="636"/>
      <c r="UIE46" s="636"/>
      <c r="UIF46" s="636"/>
      <c r="UIG46" s="636"/>
      <c r="UIH46" s="636"/>
      <c r="UII46" s="636"/>
      <c r="UIJ46" s="636"/>
      <c r="UIK46" s="636"/>
      <c r="UIL46" s="636"/>
      <c r="UIM46" s="636"/>
      <c r="UIN46" s="636"/>
      <c r="UIO46" s="636"/>
      <c r="UIP46" s="636"/>
      <c r="UIQ46" s="636"/>
      <c r="UIR46" s="636"/>
      <c r="UIS46" s="636"/>
      <c r="UIT46" s="636"/>
      <c r="UIU46" s="636"/>
      <c r="UIV46" s="636"/>
      <c r="UIW46" s="636"/>
      <c r="UIX46" s="636"/>
      <c r="UIY46" s="636"/>
      <c r="UIZ46" s="636"/>
      <c r="UJA46" s="636"/>
      <c r="UJB46" s="636"/>
      <c r="UJC46" s="636"/>
      <c r="UJD46" s="636"/>
      <c r="UJE46" s="636"/>
      <c r="UJF46" s="636"/>
      <c r="UJG46" s="636"/>
      <c r="UJH46" s="636"/>
      <c r="UJI46" s="636"/>
      <c r="UJJ46" s="636"/>
      <c r="UJK46" s="636"/>
      <c r="UJL46" s="636"/>
      <c r="UJM46" s="636"/>
      <c r="UJN46" s="636"/>
      <c r="UJO46" s="636"/>
      <c r="UJP46" s="636"/>
      <c r="UJQ46" s="636"/>
      <c r="UJR46" s="636"/>
      <c r="UJS46" s="636"/>
      <c r="UJT46" s="636"/>
      <c r="UJU46" s="636"/>
      <c r="UJV46" s="636"/>
      <c r="UJW46" s="636"/>
      <c r="UJX46" s="636"/>
      <c r="UJY46" s="636"/>
      <c r="UJZ46" s="636"/>
      <c r="UKA46" s="636"/>
      <c r="UKB46" s="636"/>
      <c r="UKC46" s="636"/>
      <c r="UKD46" s="636"/>
      <c r="UKE46" s="636"/>
      <c r="UKF46" s="636"/>
      <c r="UKG46" s="636"/>
      <c r="UKH46" s="636"/>
      <c r="UKI46" s="636"/>
      <c r="UKJ46" s="636"/>
      <c r="UKK46" s="636"/>
      <c r="UKL46" s="636"/>
      <c r="UKM46" s="636"/>
      <c r="UKN46" s="636"/>
      <c r="UKO46" s="636"/>
      <c r="UKP46" s="636"/>
      <c r="UKQ46" s="636"/>
      <c r="UKR46" s="636"/>
      <c r="UKS46" s="636"/>
      <c r="UKT46" s="636"/>
      <c r="UKU46" s="636"/>
      <c r="UKV46" s="636"/>
      <c r="UKW46" s="636"/>
      <c r="UKX46" s="636"/>
      <c r="UKY46" s="636"/>
      <c r="UKZ46" s="636"/>
      <c r="ULA46" s="636"/>
      <c r="ULB46" s="636"/>
      <c r="ULC46" s="636"/>
      <c r="ULD46" s="636"/>
      <c r="ULE46" s="636"/>
      <c r="ULF46" s="636"/>
      <c r="ULG46" s="636"/>
      <c r="ULH46" s="636"/>
      <c r="ULI46" s="636"/>
      <c r="ULJ46" s="636"/>
      <c r="ULK46" s="636"/>
      <c r="ULL46" s="636"/>
      <c r="ULM46" s="636"/>
      <c r="ULN46" s="636"/>
      <c r="ULO46" s="636"/>
      <c r="ULP46" s="636"/>
      <c r="ULQ46" s="636"/>
      <c r="ULR46" s="636"/>
      <c r="ULS46" s="636"/>
      <c r="ULT46" s="636"/>
      <c r="ULU46" s="636"/>
      <c r="ULV46" s="636"/>
      <c r="ULW46" s="636"/>
      <c r="ULX46" s="636"/>
      <c r="ULY46" s="636"/>
      <c r="ULZ46" s="636"/>
      <c r="UMA46" s="636"/>
      <c r="UMB46" s="636"/>
      <c r="UMC46" s="636"/>
      <c r="UMD46" s="636"/>
      <c r="UME46" s="636"/>
      <c r="UMF46" s="636"/>
      <c r="UMG46" s="636"/>
      <c r="UMH46" s="636"/>
      <c r="UMI46" s="636"/>
      <c r="UMJ46" s="636"/>
      <c r="UMK46" s="636"/>
      <c r="UML46" s="636"/>
      <c r="UMM46" s="636"/>
      <c r="UMN46" s="636"/>
      <c r="UMO46" s="636"/>
      <c r="UMP46" s="636"/>
      <c r="UMQ46" s="636"/>
      <c r="UMR46" s="636"/>
      <c r="UMS46" s="636"/>
      <c r="UMT46" s="636"/>
      <c r="UMU46" s="636"/>
      <c r="UMV46" s="636"/>
      <c r="UMW46" s="636"/>
      <c r="UMX46" s="636"/>
      <c r="UMY46" s="636"/>
      <c r="UMZ46" s="636"/>
      <c r="UNA46" s="636"/>
      <c r="UNB46" s="636"/>
      <c r="UNC46" s="636"/>
      <c r="UND46" s="636"/>
      <c r="UNE46" s="636"/>
      <c r="UNF46" s="636"/>
      <c r="UNG46" s="636"/>
      <c r="UNH46" s="636"/>
      <c r="UNI46" s="636"/>
      <c r="UNJ46" s="636"/>
      <c r="UNK46" s="636"/>
      <c r="UNL46" s="636"/>
      <c r="UNM46" s="636"/>
      <c r="UNN46" s="636"/>
      <c r="UNO46" s="636"/>
      <c r="UNP46" s="636"/>
      <c r="UNQ46" s="636"/>
      <c r="UNR46" s="636"/>
      <c r="UNS46" s="636"/>
      <c r="UNT46" s="636"/>
      <c r="UNU46" s="636"/>
      <c r="UNV46" s="636"/>
      <c r="UNW46" s="636"/>
      <c r="UNX46" s="636"/>
      <c r="UNY46" s="636"/>
      <c r="UNZ46" s="636"/>
      <c r="UOA46" s="636"/>
      <c r="UOB46" s="636"/>
      <c r="UOC46" s="636"/>
      <c r="UOD46" s="636"/>
      <c r="UOE46" s="636"/>
      <c r="UOF46" s="636"/>
      <c r="UOG46" s="636"/>
      <c r="UOH46" s="636"/>
      <c r="UOI46" s="636"/>
      <c r="UOJ46" s="636"/>
      <c r="UOK46" s="636"/>
      <c r="UOL46" s="636"/>
      <c r="UOM46" s="636"/>
      <c r="UON46" s="636"/>
      <c r="UOO46" s="636"/>
      <c r="UOP46" s="636"/>
      <c r="UOQ46" s="636"/>
      <c r="UOR46" s="636"/>
      <c r="UOS46" s="636"/>
      <c r="UOT46" s="636"/>
      <c r="UOU46" s="636"/>
      <c r="UOV46" s="636"/>
      <c r="UOW46" s="636"/>
      <c r="UOX46" s="636"/>
      <c r="UOY46" s="636"/>
      <c r="UOZ46" s="636"/>
      <c r="UPA46" s="636"/>
      <c r="UPB46" s="636"/>
      <c r="UPC46" s="636"/>
      <c r="UPD46" s="636"/>
      <c r="UPE46" s="636"/>
      <c r="UPF46" s="636"/>
      <c r="UPG46" s="636"/>
      <c r="UPH46" s="636"/>
      <c r="UPI46" s="636"/>
      <c r="UPJ46" s="636"/>
      <c r="UPK46" s="636"/>
      <c r="UPL46" s="636"/>
      <c r="UPM46" s="636"/>
      <c r="UPN46" s="636"/>
      <c r="UPO46" s="636"/>
      <c r="UPP46" s="636"/>
      <c r="UPQ46" s="636"/>
      <c r="UPR46" s="636"/>
      <c r="UPS46" s="636"/>
      <c r="UPT46" s="636"/>
      <c r="UPU46" s="636"/>
      <c r="UPV46" s="636"/>
      <c r="UPW46" s="636"/>
      <c r="UPX46" s="636"/>
      <c r="UPY46" s="636"/>
      <c r="UPZ46" s="636"/>
      <c r="UQA46" s="636"/>
      <c r="UQB46" s="636"/>
      <c r="UQC46" s="636"/>
      <c r="UQD46" s="636"/>
      <c r="UQE46" s="636"/>
      <c r="UQF46" s="636"/>
      <c r="UQG46" s="636"/>
      <c r="UQH46" s="636"/>
      <c r="UQI46" s="636"/>
      <c r="UQJ46" s="636"/>
      <c r="UQK46" s="636"/>
      <c r="UQL46" s="636"/>
      <c r="UQM46" s="636"/>
      <c r="UQN46" s="636"/>
      <c r="UQO46" s="636"/>
      <c r="UQP46" s="636"/>
      <c r="UQQ46" s="636"/>
      <c r="UQR46" s="636"/>
      <c r="UQS46" s="636"/>
      <c r="UQT46" s="636"/>
      <c r="UQU46" s="636"/>
      <c r="UQV46" s="636"/>
      <c r="UQW46" s="636"/>
      <c r="UQX46" s="636"/>
      <c r="UQY46" s="636"/>
      <c r="UQZ46" s="636"/>
      <c r="URA46" s="636"/>
      <c r="URB46" s="636"/>
      <c r="URC46" s="636"/>
      <c r="URD46" s="636"/>
      <c r="URE46" s="636"/>
      <c r="URF46" s="636"/>
      <c r="URG46" s="636"/>
      <c r="URH46" s="636"/>
      <c r="URI46" s="636"/>
      <c r="URJ46" s="636"/>
      <c r="URK46" s="636"/>
      <c r="URL46" s="636"/>
      <c r="URM46" s="636"/>
      <c r="URN46" s="636"/>
      <c r="URO46" s="636"/>
      <c r="URP46" s="636"/>
      <c r="URQ46" s="636"/>
      <c r="URR46" s="636"/>
      <c r="URS46" s="636"/>
      <c r="URT46" s="636"/>
      <c r="URU46" s="636"/>
      <c r="URV46" s="636"/>
      <c r="URW46" s="636"/>
      <c r="URX46" s="636"/>
      <c r="URY46" s="636"/>
      <c r="URZ46" s="636"/>
      <c r="USA46" s="636"/>
      <c r="USB46" s="636"/>
      <c r="USC46" s="636"/>
      <c r="USD46" s="636"/>
      <c r="USE46" s="636"/>
      <c r="USF46" s="636"/>
      <c r="USG46" s="636"/>
      <c r="USH46" s="636"/>
      <c r="USI46" s="636"/>
      <c r="USJ46" s="636"/>
      <c r="USK46" s="636"/>
      <c r="USL46" s="636"/>
      <c r="USM46" s="636"/>
      <c r="USN46" s="636"/>
      <c r="USO46" s="636"/>
      <c r="USP46" s="636"/>
      <c r="USQ46" s="636"/>
      <c r="USR46" s="636"/>
      <c r="USS46" s="636"/>
      <c r="UST46" s="636"/>
      <c r="USU46" s="636"/>
      <c r="USV46" s="636"/>
      <c r="USW46" s="636"/>
      <c r="USX46" s="636"/>
      <c r="USY46" s="636"/>
      <c r="USZ46" s="636"/>
      <c r="UTA46" s="636"/>
      <c r="UTB46" s="636"/>
      <c r="UTC46" s="636"/>
      <c r="UTD46" s="636"/>
      <c r="UTE46" s="636"/>
      <c r="UTF46" s="636"/>
      <c r="UTG46" s="636"/>
      <c r="UTH46" s="636"/>
      <c r="UTI46" s="636"/>
      <c r="UTJ46" s="636"/>
      <c r="UTK46" s="636"/>
      <c r="UTL46" s="636"/>
      <c r="UTM46" s="636"/>
      <c r="UTN46" s="636"/>
      <c r="UTO46" s="636"/>
      <c r="UTP46" s="636"/>
      <c r="UTQ46" s="636"/>
      <c r="UTR46" s="636"/>
      <c r="UTS46" s="636"/>
      <c r="UTT46" s="636"/>
      <c r="UTU46" s="636"/>
      <c r="UTV46" s="636"/>
      <c r="UTW46" s="636"/>
      <c r="UTX46" s="636"/>
      <c r="UTY46" s="636"/>
      <c r="UTZ46" s="636"/>
      <c r="UUA46" s="636"/>
      <c r="UUB46" s="636"/>
      <c r="UUC46" s="636"/>
      <c r="UUD46" s="636"/>
      <c r="UUE46" s="636"/>
      <c r="UUF46" s="636"/>
      <c r="UUG46" s="636"/>
      <c r="UUH46" s="636"/>
      <c r="UUI46" s="636"/>
      <c r="UUJ46" s="636"/>
      <c r="UUK46" s="636"/>
      <c r="UUL46" s="636"/>
      <c r="UUM46" s="636"/>
      <c r="UUN46" s="636"/>
      <c r="UUO46" s="636"/>
      <c r="UUP46" s="636"/>
      <c r="UUQ46" s="636"/>
      <c r="UUR46" s="636"/>
      <c r="UUS46" s="636"/>
      <c r="UUT46" s="636"/>
      <c r="UUU46" s="636"/>
      <c r="UUV46" s="636"/>
      <c r="UUW46" s="636"/>
      <c r="UUX46" s="636"/>
      <c r="UUY46" s="636"/>
      <c r="UUZ46" s="636"/>
      <c r="UVA46" s="636"/>
      <c r="UVB46" s="636"/>
      <c r="UVC46" s="636"/>
      <c r="UVD46" s="636"/>
      <c r="UVE46" s="636"/>
      <c r="UVF46" s="636"/>
      <c r="UVG46" s="636"/>
      <c r="UVH46" s="636"/>
      <c r="UVI46" s="636"/>
      <c r="UVJ46" s="636"/>
      <c r="UVK46" s="636"/>
      <c r="UVL46" s="636"/>
      <c r="UVM46" s="636"/>
      <c r="UVN46" s="636"/>
      <c r="UVO46" s="636"/>
      <c r="UVP46" s="636"/>
      <c r="UVQ46" s="636"/>
      <c r="UVR46" s="636"/>
      <c r="UVS46" s="636"/>
      <c r="UVT46" s="636"/>
      <c r="UVU46" s="636"/>
      <c r="UVV46" s="636"/>
      <c r="UVW46" s="636"/>
      <c r="UVX46" s="636"/>
      <c r="UVY46" s="636"/>
      <c r="UVZ46" s="636"/>
      <c r="UWA46" s="636"/>
      <c r="UWB46" s="636"/>
      <c r="UWC46" s="636"/>
      <c r="UWD46" s="636"/>
      <c r="UWE46" s="636"/>
      <c r="UWF46" s="636"/>
      <c r="UWG46" s="636"/>
      <c r="UWH46" s="636"/>
      <c r="UWI46" s="636"/>
      <c r="UWJ46" s="636"/>
      <c r="UWK46" s="636"/>
      <c r="UWL46" s="636"/>
      <c r="UWM46" s="636"/>
      <c r="UWN46" s="636"/>
      <c r="UWO46" s="636"/>
      <c r="UWP46" s="636"/>
      <c r="UWQ46" s="636"/>
      <c r="UWR46" s="636"/>
      <c r="UWS46" s="636"/>
      <c r="UWT46" s="636"/>
      <c r="UWU46" s="636"/>
      <c r="UWV46" s="636"/>
      <c r="UWW46" s="636"/>
      <c r="UWX46" s="636"/>
      <c r="UWY46" s="636"/>
      <c r="UWZ46" s="636"/>
      <c r="UXA46" s="636"/>
      <c r="UXB46" s="636"/>
      <c r="UXC46" s="636"/>
      <c r="UXD46" s="636"/>
      <c r="UXE46" s="636"/>
      <c r="UXF46" s="636"/>
      <c r="UXG46" s="636"/>
      <c r="UXH46" s="636"/>
      <c r="UXI46" s="636"/>
      <c r="UXJ46" s="636"/>
      <c r="UXK46" s="636"/>
      <c r="UXL46" s="636"/>
      <c r="UXM46" s="636"/>
      <c r="UXN46" s="636"/>
      <c r="UXO46" s="636"/>
      <c r="UXP46" s="636"/>
      <c r="UXQ46" s="636"/>
      <c r="UXR46" s="636"/>
      <c r="UXS46" s="636"/>
      <c r="UXT46" s="636"/>
      <c r="UXU46" s="636"/>
      <c r="UXV46" s="636"/>
      <c r="UXW46" s="636"/>
      <c r="UXX46" s="636"/>
      <c r="UXY46" s="636"/>
      <c r="UXZ46" s="636"/>
      <c r="UYA46" s="636"/>
      <c r="UYB46" s="636"/>
      <c r="UYC46" s="636"/>
      <c r="UYD46" s="636"/>
      <c r="UYE46" s="636"/>
      <c r="UYF46" s="636"/>
      <c r="UYG46" s="636"/>
      <c r="UYH46" s="636"/>
      <c r="UYI46" s="636"/>
      <c r="UYJ46" s="636"/>
      <c r="UYK46" s="636"/>
      <c r="UYL46" s="636"/>
      <c r="UYM46" s="636"/>
      <c r="UYN46" s="636"/>
      <c r="UYO46" s="636"/>
      <c r="UYP46" s="636"/>
      <c r="UYQ46" s="636"/>
      <c r="UYR46" s="636"/>
      <c r="UYS46" s="636"/>
      <c r="UYT46" s="636"/>
      <c r="UYU46" s="636"/>
      <c r="UYV46" s="636"/>
      <c r="UYW46" s="636"/>
      <c r="UYX46" s="636"/>
      <c r="UYY46" s="636"/>
      <c r="UYZ46" s="636"/>
      <c r="UZA46" s="636"/>
      <c r="UZB46" s="636"/>
      <c r="UZC46" s="636"/>
      <c r="UZD46" s="636"/>
      <c r="UZE46" s="636"/>
      <c r="UZF46" s="636"/>
      <c r="UZG46" s="636"/>
      <c r="UZH46" s="636"/>
      <c r="UZI46" s="636"/>
      <c r="UZJ46" s="636"/>
      <c r="UZK46" s="636"/>
      <c r="UZL46" s="636"/>
      <c r="UZM46" s="636"/>
      <c r="UZN46" s="636"/>
      <c r="UZO46" s="636"/>
      <c r="UZP46" s="636"/>
      <c r="UZQ46" s="636"/>
      <c r="UZR46" s="636"/>
      <c r="UZS46" s="636"/>
      <c r="UZT46" s="636"/>
      <c r="UZU46" s="636"/>
      <c r="UZV46" s="636"/>
      <c r="UZW46" s="636"/>
      <c r="UZX46" s="636"/>
      <c r="UZY46" s="636"/>
      <c r="UZZ46" s="636"/>
      <c r="VAA46" s="636"/>
      <c r="VAB46" s="636"/>
      <c r="VAC46" s="636"/>
      <c r="VAD46" s="636"/>
      <c r="VAE46" s="636"/>
      <c r="VAF46" s="636"/>
      <c r="VAG46" s="636"/>
      <c r="VAH46" s="636"/>
      <c r="VAI46" s="636"/>
      <c r="VAJ46" s="636"/>
      <c r="VAK46" s="636"/>
      <c r="VAL46" s="636"/>
      <c r="VAM46" s="636"/>
      <c r="VAN46" s="636"/>
      <c r="VAO46" s="636"/>
      <c r="VAP46" s="636"/>
      <c r="VAQ46" s="636"/>
      <c r="VAR46" s="636"/>
      <c r="VAS46" s="636"/>
      <c r="VAT46" s="636"/>
      <c r="VAU46" s="636"/>
      <c r="VAV46" s="636"/>
      <c r="VAW46" s="636"/>
      <c r="VAX46" s="636"/>
      <c r="VAY46" s="636"/>
      <c r="VAZ46" s="636"/>
      <c r="VBA46" s="636"/>
      <c r="VBB46" s="636"/>
      <c r="VBC46" s="636"/>
      <c r="VBD46" s="636"/>
      <c r="VBE46" s="636"/>
      <c r="VBF46" s="636"/>
      <c r="VBG46" s="636"/>
      <c r="VBH46" s="636"/>
      <c r="VBI46" s="636"/>
      <c r="VBJ46" s="636"/>
      <c r="VBK46" s="636"/>
      <c r="VBL46" s="636"/>
      <c r="VBM46" s="636"/>
      <c r="VBN46" s="636"/>
      <c r="VBO46" s="636"/>
      <c r="VBP46" s="636"/>
      <c r="VBQ46" s="636"/>
      <c r="VBR46" s="636"/>
      <c r="VBS46" s="636"/>
      <c r="VBT46" s="636"/>
      <c r="VBU46" s="636"/>
      <c r="VBV46" s="636"/>
      <c r="VBW46" s="636"/>
      <c r="VBX46" s="636"/>
      <c r="VBY46" s="636"/>
      <c r="VBZ46" s="636"/>
      <c r="VCA46" s="636"/>
      <c r="VCB46" s="636"/>
      <c r="VCC46" s="636"/>
      <c r="VCD46" s="636"/>
      <c r="VCE46" s="636"/>
      <c r="VCF46" s="636"/>
      <c r="VCG46" s="636"/>
      <c r="VCH46" s="636"/>
      <c r="VCI46" s="636"/>
      <c r="VCJ46" s="636"/>
      <c r="VCK46" s="636"/>
      <c r="VCL46" s="636"/>
      <c r="VCM46" s="636"/>
      <c r="VCN46" s="636"/>
      <c r="VCO46" s="636"/>
      <c r="VCP46" s="636"/>
      <c r="VCQ46" s="636"/>
      <c r="VCR46" s="636"/>
      <c r="VCS46" s="636"/>
      <c r="VCT46" s="636"/>
      <c r="VCU46" s="636"/>
      <c r="VCV46" s="636"/>
      <c r="VCW46" s="636"/>
      <c r="VCX46" s="636"/>
      <c r="VCY46" s="636"/>
      <c r="VCZ46" s="636"/>
      <c r="VDA46" s="636"/>
      <c r="VDB46" s="636"/>
      <c r="VDC46" s="636"/>
      <c r="VDD46" s="636"/>
      <c r="VDE46" s="636"/>
      <c r="VDF46" s="636"/>
      <c r="VDG46" s="636"/>
      <c r="VDH46" s="636"/>
      <c r="VDI46" s="636"/>
      <c r="VDJ46" s="636"/>
      <c r="VDK46" s="636"/>
      <c r="VDL46" s="636"/>
      <c r="VDM46" s="636"/>
      <c r="VDN46" s="636"/>
      <c r="VDO46" s="636"/>
      <c r="VDP46" s="636"/>
      <c r="VDQ46" s="636"/>
      <c r="VDR46" s="636"/>
      <c r="VDS46" s="636"/>
      <c r="VDT46" s="636"/>
      <c r="VDU46" s="636"/>
      <c r="VDV46" s="636"/>
      <c r="VDW46" s="636"/>
      <c r="VDX46" s="636"/>
      <c r="VDY46" s="636"/>
      <c r="VDZ46" s="636"/>
      <c r="VEA46" s="636"/>
      <c r="VEB46" s="636"/>
      <c r="VEC46" s="636"/>
      <c r="VED46" s="636"/>
      <c r="VEE46" s="636"/>
      <c r="VEF46" s="636"/>
      <c r="VEG46" s="636"/>
      <c r="VEH46" s="636"/>
      <c r="VEI46" s="636"/>
      <c r="VEJ46" s="636"/>
      <c r="VEK46" s="636"/>
      <c r="VEL46" s="636"/>
      <c r="VEM46" s="636"/>
      <c r="VEN46" s="636"/>
      <c r="VEO46" s="636"/>
      <c r="VEP46" s="636"/>
      <c r="VEQ46" s="636"/>
      <c r="VER46" s="636"/>
      <c r="VES46" s="636"/>
      <c r="VET46" s="636"/>
      <c r="VEU46" s="636"/>
      <c r="VEV46" s="636"/>
      <c r="VEW46" s="636"/>
      <c r="VEX46" s="636"/>
      <c r="VEY46" s="636"/>
      <c r="VEZ46" s="636"/>
      <c r="VFA46" s="636"/>
      <c r="VFB46" s="636"/>
      <c r="VFC46" s="636"/>
      <c r="VFD46" s="636"/>
      <c r="VFE46" s="636"/>
      <c r="VFF46" s="636"/>
      <c r="VFG46" s="636"/>
      <c r="VFH46" s="636"/>
      <c r="VFI46" s="636"/>
      <c r="VFJ46" s="636"/>
      <c r="VFK46" s="636"/>
      <c r="VFL46" s="636"/>
      <c r="VFM46" s="636"/>
      <c r="VFN46" s="636"/>
      <c r="VFO46" s="636"/>
      <c r="VFP46" s="636"/>
      <c r="VFQ46" s="636"/>
      <c r="VFR46" s="636"/>
      <c r="VFS46" s="636"/>
      <c r="VFT46" s="636"/>
      <c r="VFU46" s="636"/>
      <c r="VFV46" s="636"/>
      <c r="VFW46" s="636"/>
      <c r="VFX46" s="636"/>
      <c r="VFY46" s="636"/>
      <c r="VFZ46" s="636"/>
      <c r="VGA46" s="636"/>
      <c r="VGB46" s="636"/>
      <c r="VGC46" s="636"/>
      <c r="VGD46" s="636"/>
      <c r="VGE46" s="636"/>
      <c r="VGF46" s="636"/>
      <c r="VGG46" s="636"/>
      <c r="VGH46" s="636"/>
      <c r="VGI46" s="636"/>
      <c r="VGJ46" s="636"/>
      <c r="VGK46" s="636"/>
      <c r="VGL46" s="636"/>
      <c r="VGM46" s="636"/>
      <c r="VGN46" s="636"/>
      <c r="VGO46" s="636"/>
      <c r="VGP46" s="636"/>
      <c r="VGQ46" s="636"/>
      <c r="VGR46" s="636"/>
      <c r="VGS46" s="636"/>
      <c r="VGT46" s="636"/>
      <c r="VGU46" s="636"/>
      <c r="VGV46" s="636"/>
      <c r="VGW46" s="636"/>
      <c r="VGX46" s="636"/>
      <c r="VGY46" s="636"/>
      <c r="VGZ46" s="636"/>
      <c r="VHA46" s="636"/>
      <c r="VHB46" s="636"/>
      <c r="VHC46" s="636"/>
      <c r="VHD46" s="636"/>
      <c r="VHE46" s="636"/>
      <c r="VHF46" s="636"/>
      <c r="VHG46" s="636"/>
      <c r="VHH46" s="636"/>
      <c r="VHI46" s="636"/>
      <c r="VHJ46" s="636"/>
      <c r="VHK46" s="636"/>
      <c r="VHL46" s="636"/>
      <c r="VHM46" s="636"/>
      <c r="VHN46" s="636"/>
      <c r="VHO46" s="636"/>
      <c r="VHP46" s="636"/>
      <c r="VHQ46" s="636"/>
      <c r="VHR46" s="636"/>
      <c r="VHS46" s="636"/>
      <c r="VHT46" s="636"/>
      <c r="VHU46" s="636"/>
      <c r="VHV46" s="636"/>
      <c r="VHW46" s="636"/>
      <c r="VHX46" s="636"/>
      <c r="VHY46" s="636"/>
      <c r="VHZ46" s="636"/>
      <c r="VIA46" s="636"/>
      <c r="VIB46" s="636"/>
      <c r="VIC46" s="636"/>
      <c r="VID46" s="636"/>
      <c r="VIE46" s="636"/>
      <c r="VIF46" s="636"/>
      <c r="VIG46" s="636"/>
      <c r="VIH46" s="636"/>
      <c r="VII46" s="636"/>
      <c r="VIJ46" s="636"/>
      <c r="VIK46" s="636"/>
      <c r="VIL46" s="636"/>
      <c r="VIM46" s="636"/>
      <c r="VIN46" s="636"/>
      <c r="VIO46" s="636"/>
      <c r="VIP46" s="636"/>
      <c r="VIQ46" s="636"/>
      <c r="VIR46" s="636"/>
      <c r="VIS46" s="636"/>
      <c r="VIT46" s="636"/>
      <c r="VIU46" s="636"/>
      <c r="VIV46" s="636"/>
      <c r="VIW46" s="636"/>
      <c r="VIX46" s="636"/>
      <c r="VIY46" s="636"/>
      <c r="VIZ46" s="636"/>
      <c r="VJA46" s="636"/>
      <c r="VJB46" s="636"/>
      <c r="VJC46" s="636"/>
      <c r="VJD46" s="636"/>
      <c r="VJE46" s="636"/>
      <c r="VJF46" s="636"/>
      <c r="VJG46" s="636"/>
      <c r="VJH46" s="636"/>
      <c r="VJI46" s="636"/>
      <c r="VJJ46" s="636"/>
      <c r="VJK46" s="636"/>
      <c r="VJL46" s="636"/>
      <c r="VJM46" s="636"/>
      <c r="VJN46" s="636"/>
      <c r="VJO46" s="636"/>
      <c r="VJP46" s="636"/>
      <c r="VJQ46" s="636"/>
      <c r="VJR46" s="636"/>
      <c r="VJS46" s="636"/>
      <c r="VJT46" s="636"/>
      <c r="VJU46" s="636"/>
      <c r="VJV46" s="636"/>
      <c r="VJW46" s="636"/>
      <c r="VJX46" s="636"/>
      <c r="VJY46" s="636"/>
      <c r="VJZ46" s="636"/>
      <c r="VKA46" s="636"/>
      <c r="VKB46" s="636"/>
      <c r="VKC46" s="636"/>
      <c r="VKD46" s="636"/>
      <c r="VKE46" s="636"/>
      <c r="VKF46" s="636"/>
      <c r="VKG46" s="636"/>
      <c r="VKH46" s="636"/>
      <c r="VKI46" s="636"/>
      <c r="VKJ46" s="636"/>
      <c r="VKK46" s="636"/>
      <c r="VKL46" s="636"/>
      <c r="VKM46" s="636"/>
      <c r="VKN46" s="636"/>
      <c r="VKO46" s="636"/>
      <c r="VKP46" s="636"/>
      <c r="VKQ46" s="636"/>
      <c r="VKR46" s="636"/>
      <c r="VKS46" s="636"/>
      <c r="VKT46" s="636"/>
      <c r="VKU46" s="636"/>
      <c r="VKV46" s="636"/>
      <c r="VKW46" s="636"/>
      <c r="VKX46" s="636"/>
      <c r="VKY46" s="636"/>
      <c r="VKZ46" s="636"/>
      <c r="VLA46" s="636"/>
      <c r="VLB46" s="636"/>
      <c r="VLC46" s="636"/>
      <c r="VLD46" s="636"/>
      <c r="VLE46" s="636"/>
      <c r="VLF46" s="636"/>
      <c r="VLG46" s="636"/>
      <c r="VLH46" s="636"/>
      <c r="VLI46" s="636"/>
      <c r="VLJ46" s="636"/>
      <c r="VLK46" s="636"/>
      <c r="VLL46" s="636"/>
      <c r="VLM46" s="636"/>
      <c r="VLN46" s="636"/>
      <c r="VLO46" s="636"/>
      <c r="VLP46" s="636"/>
      <c r="VLQ46" s="636"/>
      <c r="VLR46" s="636"/>
      <c r="VLS46" s="636"/>
      <c r="VLT46" s="636"/>
      <c r="VLU46" s="636"/>
      <c r="VLV46" s="636"/>
      <c r="VLW46" s="636"/>
      <c r="VLX46" s="636"/>
      <c r="VLY46" s="636"/>
      <c r="VLZ46" s="636"/>
      <c r="VMA46" s="636"/>
      <c r="VMB46" s="636"/>
      <c r="VMC46" s="636"/>
      <c r="VMD46" s="636"/>
      <c r="VME46" s="636"/>
      <c r="VMF46" s="636"/>
      <c r="VMG46" s="636"/>
      <c r="VMH46" s="636"/>
      <c r="VMI46" s="636"/>
      <c r="VMJ46" s="636"/>
      <c r="VMK46" s="636"/>
      <c r="VML46" s="636"/>
      <c r="VMM46" s="636"/>
      <c r="VMN46" s="636"/>
      <c r="VMO46" s="636"/>
      <c r="VMP46" s="636"/>
      <c r="VMQ46" s="636"/>
      <c r="VMR46" s="636"/>
      <c r="VMS46" s="636"/>
      <c r="VMT46" s="636"/>
      <c r="VMU46" s="636"/>
      <c r="VMV46" s="636"/>
      <c r="VMW46" s="636"/>
      <c r="VMX46" s="636"/>
      <c r="VMY46" s="636"/>
      <c r="VMZ46" s="636"/>
      <c r="VNA46" s="636"/>
      <c r="VNB46" s="636"/>
      <c r="VNC46" s="636"/>
      <c r="VND46" s="636"/>
      <c r="VNE46" s="636"/>
      <c r="VNF46" s="636"/>
      <c r="VNG46" s="636"/>
      <c r="VNH46" s="636"/>
      <c r="VNI46" s="636"/>
      <c r="VNJ46" s="636"/>
      <c r="VNK46" s="636"/>
      <c r="VNL46" s="636"/>
      <c r="VNM46" s="636"/>
      <c r="VNN46" s="636"/>
      <c r="VNO46" s="636"/>
      <c r="VNP46" s="636"/>
      <c r="VNQ46" s="636"/>
      <c r="VNR46" s="636"/>
      <c r="VNS46" s="636"/>
      <c r="VNT46" s="636"/>
      <c r="VNU46" s="636"/>
      <c r="VNV46" s="636"/>
      <c r="VNW46" s="636"/>
      <c r="VNX46" s="636"/>
      <c r="VNY46" s="636"/>
      <c r="VNZ46" s="636"/>
      <c r="VOA46" s="636"/>
      <c r="VOB46" s="636"/>
      <c r="VOC46" s="636"/>
      <c r="VOD46" s="636"/>
      <c r="VOE46" s="636"/>
      <c r="VOF46" s="636"/>
      <c r="VOG46" s="636"/>
      <c r="VOH46" s="636"/>
      <c r="VOI46" s="636"/>
      <c r="VOJ46" s="636"/>
      <c r="VOK46" s="636"/>
      <c r="VOL46" s="636"/>
      <c r="VOM46" s="636"/>
      <c r="VON46" s="636"/>
      <c r="VOO46" s="636"/>
      <c r="VOP46" s="636"/>
      <c r="VOQ46" s="636"/>
      <c r="VOR46" s="636"/>
      <c r="VOS46" s="636"/>
      <c r="VOT46" s="636"/>
      <c r="VOU46" s="636"/>
      <c r="VOV46" s="636"/>
      <c r="VOW46" s="636"/>
      <c r="VOX46" s="636"/>
      <c r="VOY46" s="636"/>
      <c r="VOZ46" s="636"/>
      <c r="VPA46" s="636"/>
      <c r="VPB46" s="636"/>
      <c r="VPC46" s="636"/>
      <c r="VPD46" s="636"/>
      <c r="VPE46" s="636"/>
      <c r="VPF46" s="636"/>
      <c r="VPG46" s="636"/>
      <c r="VPH46" s="636"/>
      <c r="VPI46" s="636"/>
      <c r="VPJ46" s="636"/>
      <c r="VPK46" s="636"/>
      <c r="VPL46" s="636"/>
      <c r="VPM46" s="636"/>
      <c r="VPN46" s="636"/>
      <c r="VPO46" s="636"/>
      <c r="VPP46" s="636"/>
      <c r="VPQ46" s="636"/>
      <c r="VPR46" s="636"/>
      <c r="VPS46" s="636"/>
      <c r="VPT46" s="636"/>
      <c r="VPU46" s="636"/>
      <c r="VPV46" s="636"/>
      <c r="VPW46" s="636"/>
      <c r="VPX46" s="636"/>
      <c r="VPY46" s="636"/>
      <c r="VPZ46" s="636"/>
      <c r="VQA46" s="636"/>
      <c r="VQB46" s="636"/>
      <c r="VQC46" s="636"/>
      <c r="VQD46" s="636"/>
      <c r="VQE46" s="636"/>
      <c r="VQF46" s="636"/>
      <c r="VQG46" s="636"/>
      <c r="VQH46" s="636"/>
      <c r="VQI46" s="636"/>
      <c r="VQJ46" s="636"/>
      <c r="VQK46" s="636"/>
      <c r="VQL46" s="636"/>
      <c r="VQM46" s="636"/>
      <c r="VQN46" s="636"/>
      <c r="VQO46" s="636"/>
      <c r="VQP46" s="636"/>
      <c r="VQQ46" s="636"/>
      <c r="VQR46" s="636"/>
      <c r="VQS46" s="636"/>
      <c r="VQT46" s="636"/>
      <c r="VQU46" s="636"/>
      <c r="VQV46" s="636"/>
      <c r="VQW46" s="636"/>
      <c r="VQX46" s="636"/>
      <c r="VQY46" s="636"/>
      <c r="VQZ46" s="636"/>
      <c r="VRA46" s="636"/>
      <c r="VRB46" s="636"/>
      <c r="VRC46" s="636"/>
      <c r="VRD46" s="636"/>
      <c r="VRE46" s="636"/>
      <c r="VRF46" s="636"/>
      <c r="VRG46" s="636"/>
      <c r="VRH46" s="636"/>
      <c r="VRI46" s="636"/>
      <c r="VRJ46" s="636"/>
      <c r="VRK46" s="636"/>
      <c r="VRL46" s="636"/>
      <c r="VRM46" s="636"/>
      <c r="VRN46" s="636"/>
      <c r="VRO46" s="636"/>
      <c r="VRP46" s="636"/>
      <c r="VRQ46" s="636"/>
      <c r="VRR46" s="636"/>
      <c r="VRS46" s="636"/>
      <c r="VRT46" s="636"/>
      <c r="VRU46" s="636"/>
      <c r="VRV46" s="636"/>
      <c r="VRW46" s="636"/>
      <c r="VRX46" s="636"/>
      <c r="VRY46" s="636"/>
      <c r="VRZ46" s="636"/>
      <c r="VSA46" s="636"/>
      <c r="VSB46" s="636"/>
      <c r="VSC46" s="636"/>
      <c r="VSD46" s="636"/>
      <c r="VSE46" s="636"/>
      <c r="VSF46" s="636"/>
      <c r="VSG46" s="636"/>
      <c r="VSH46" s="636"/>
      <c r="VSI46" s="636"/>
      <c r="VSJ46" s="636"/>
      <c r="VSK46" s="636"/>
      <c r="VSL46" s="636"/>
      <c r="VSM46" s="636"/>
      <c r="VSN46" s="636"/>
      <c r="VSO46" s="636"/>
      <c r="VSP46" s="636"/>
      <c r="VSQ46" s="636"/>
      <c r="VSR46" s="636"/>
      <c r="VSS46" s="636"/>
      <c r="VST46" s="636"/>
      <c r="VSU46" s="636"/>
      <c r="VSV46" s="636"/>
      <c r="VSW46" s="636"/>
      <c r="VSX46" s="636"/>
      <c r="VSY46" s="636"/>
      <c r="VSZ46" s="636"/>
      <c r="VTA46" s="636"/>
      <c r="VTB46" s="636"/>
      <c r="VTC46" s="636"/>
      <c r="VTD46" s="636"/>
      <c r="VTE46" s="636"/>
      <c r="VTF46" s="636"/>
      <c r="VTG46" s="636"/>
      <c r="VTH46" s="636"/>
      <c r="VTI46" s="636"/>
      <c r="VTJ46" s="636"/>
      <c r="VTK46" s="636"/>
      <c r="VTL46" s="636"/>
      <c r="VTM46" s="636"/>
      <c r="VTN46" s="636"/>
      <c r="VTO46" s="636"/>
      <c r="VTP46" s="636"/>
      <c r="VTQ46" s="636"/>
      <c r="VTR46" s="636"/>
      <c r="VTS46" s="636"/>
      <c r="VTT46" s="636"/>
      <c r="VTU46" s="636"/>
      <c r="VTV46" s="636"/>
      <c r="VTW46" s="636"/>
      <c r="VTX46" s="636"/>
      <c r="VTY46" s="636"/>
      <c r="VTZ46" s="636"/>
      <c r="VUA46" s="636"/>
      <c r="VUB46" s="636"/>
      <c r="VUC46" s="636"/>
      <c r="VUD46" s="636"/>
      <c r="VUE46" s="636"/>
      <c r="VUF46" s="636"/>
      <c r="VUG46" s="636"/>
      <c r="VUH46" s="636"/>
      <c r="VUI46" s="636"/>
      <c r="VUJ46" s="636"/>
      <c r="VUK46" s="636"/>
      <c r="VUL46" s="636"/>
      <c r="VUM46" s="636"/>
      <c r="VUN46" s="636"/>
      <c r="VUO46" s="636"/>
      <c r="VUP46" s="636"/>
      <c r="VUQ46" s="636"/>
      <c r="VUR46" s="636"/>
      <c r="VUS46" s="636"/>
      <c r="VUT46" s="636"/>
      <c r="VUU46" s="636"/>
      <c r="VUV46" s="636"/>
      <c r="VUW46" s="636"/>
      <c r="VUX46" s="636"/>
      <c r="VUY46" s="636"/>
      <c r="VUZ46" s="636"/>
      <c r="VVA46" s="636"/>
      <c r="VVB46" s="636"/>
      <c r="VVC46" s="636"/>
      <c r="VVD46" s="636"/>
      <c r="VVE46" s="636"/>
      <c r="VVF46" s="636"/>
      <c r="VVG46" s="636"/>
      <c r="VVH46" s="636"/>
      <c r="VVI46" s="636"/>
      <c r="VVJ46" s="636"/>
      <c r="VVK46" s="636"/>
      <c r="VVL46" s="636"/>
      <c r="VVM46" s="636"/>
      <c r="VVN46" s="636"/>
      <c r="VVO46" s="636"/>
      <c r="VVP46" s="636"/>
      <c r="VVQ46" s="636"/>
      <c r="VVR46" s="636"/>
      <c r="VVS46" s="636"/>
      <c r="VVT46" s="636"/>
      <c r="VVU46" s="636"/>
      <c r="VVV46" s="636"/>
      <c r="VVW46" s="636"/>
      <c r="VVX46" s="636"/>
      <c r="VVY46" s="636"/>
      <c r="VVZ46" s="636"/>
      <c r="VWA46" s="636"/>
      <c r="VWB46" s="636"/>
      <c r="VWC46" s="636"/>
      <c r="VWD46" s="636"/>
      <c r="VWE46" s="636"/>
      <c r="VWF46" s="636"/>
      <c r="VWG46" s="636"/>
      <c r="VWH46" s="636"/>
      <c r="VWI46" s="636"/>
      <c r="VWJ46" s="636"/>
      <c r="VWK46" s="636"/>
      <c r="VWL46" s="636"/>
      <c r="VWM46" s="636"/>
      <c r="VWN46" s="636"/>
      <c r="VWO46" s="636"/>
      <c r="VWP46" s="636"/>
      <c r="VWQ46" s="636"/>
      <c r="VWR46" s="636"/>
      <c r="VWS46" s="636"/>
      <c r="VWT46" s="636"/>
      <c r="VWU46" s="636"/>
      <c r="VWV46" s="636"/>
      <c r="VWW46" s="636"/>
      <c r="VWX46" s="636"/>
      <c r="VWY46" s="636"/>
      <c r="VWZ46" s="636"/>
      <c r="VXA46" s="636"/>
      <c r="VXB46" s="636"/>
      <c r="VXC46" s="636"/>
      <c r="VXD46" s="636"/>
      <c r="VXE46" s="636"/>
      <c r="VXF46" s="636"/>
      <c r="VXG46" s="636"/>
      <c r="VXH46" s="636"/>
      <c r="VXI46" s="636"/>
      <c r="VXJ46" s="636"/>
      <c r="VXK46" s="636"/>
      <c r="VXL46" s="636"/>
      <c r="VXM46" s="636"/>
      <c r="VXN46" s="636"/>
      <c r="VXO46" s="636"/>
      <c r="VXP46" s="636"/>
      <c r="VXQ46" s="636"/>
      <c r="VXR46" s="636"/>
      <c r="VXS46" s="636"/>
      <c r="VXT46" s="636"/>
      <c r="VXU46" s="636"/>
      <c r="VXV46" s="636"/>
      <c r="VXW46" s="636"/>
      <c r="VXX46" s="636"/>
      <c r="VXY46" s="636"/>
      <c r="VXZ46" s="636"/>
      <c r="VYA46" s="636"/>
      <c r="VYB46" s="636"/>
      <c r="VYC46" s="636"/>
      <c r="VYD46" s="636"/>
      <c r="VYE46" s="636"/>
      <c r="VYF46" s="636"/>
      <c r="VYG46" s="636"/>
      <c r="VYH46" s="636"/>
      <c r="VYI46" s="636"/>
      <c r="VYJ46" s="636"/>
      <c r="VYK46" s="636"/>
      <c r="VYL46" s="636"/>
      <c r="VYM46" s="636"/>
      <c r="VYN46" s="636"/>
      <c r="VYO46" s="636"/>
      <c r="VYP46" s="636"/>
      <c r="VYQ46" s="636"/>
      <c r="VYR46" s="636"/>
      <c r="VYS46" s="636"/>
      <c r="VYT46" s="636"/>
      <c r="VYU46" s="636"/>
      <c r="VYV46" s="636"/>
      <c r="VYW46" s="636"/>
      <c r="VYX46" s="636"/>
      <c r="VYY46" s="636"/>
      <c r="VYZ46" s="636"/>
      <c r="VZA46" s="636"/>
      <c r="VZB46" s="636"/>
      <c r="VZC46" s="636"/>
      <c r="VZD46" s="636"/>
      <c r="VZE46" s="636"/>
      <c r="VZF46" s="636"/>
      <c r="VZG46" s="636"/>
      <c r="VZH46" s="636"/>
      <c r="VZI46" s="636"/>
      <c r="VZJ46" s="636"/>
      <c r="VZK46" s="636"/>
      <c r="VZL46" s="636"/>
      <c r="VZM46" s="636"/>
      <c r="VZN46" s="636"/>
      <c r="VZO46" s="636"/>
      <c r="VZP46" s="636"/>
      <c r="VZQ46" s="636"/>
      <c r="VZR46" s="636"/>
      <c r="VZS46" s="636"/>
      <c r="VZT46" s="636"/>
      <c r="VZU46" s="636"/>
      <c r="VZV46" s="636"/>
      <c r="VZW46" s="636"/>
      <c r="VZX46" s="636"/>
      <c r="VZY46" s="636"/>
      <c r="VZZ46" s="636"/>
      <c r="WAA46" s="636"/>
      <c r="WAB46" s="636"/>
      <c r="WAC46" s="636"/>
      <c r="WAD46" s="636"/>
      <c r="WAE46" s="636"/>
      <c r="WAF46" s="636"/>
      <c r="WAG46" s="636"/>
      <c r="WAH46" s="636"/>
      <c r="WAI46" s="636"/>
      <c r="WAJ46" s="636"/>
      <c r="WAK46" s="636"/>
      <c r="WAL46" s="636"/>
      <c r="WAM46" s="636"/>
      <c r="WAN46" s="636"/>
      <c r="WAO46" s="636"/>
      <c r="WAP46" s="636"/>
      <c r="WAQ46" s="636"/>
      <c r="WAR46" s="636"/>
      <c r="WAS46" s="636"/>
      <c r="WAT46" s="636"/>
      <c r="WAU46" s="636"/>
      <c r="WAV46" s="636"/>
      <c r="WAW46" s="636"/>
      <c r="WAX46" s="636"/>
      <c r="WAY46" s="636"/>
      <c r="WAZ46" s="636"/>
      <c r="WBA46" s="636"/>
      <c r="WBB46" s="636"/>
      <c r="WBC46" s="636"/>
      <c r="WBD46" s="636"/>
      <c r="WBE46" s="636"/>
      <c r="WBF46" s="636"/>
      <c r="WBG46" s="636"/>
      <c r="WBH46" s="636"/>
      <c r="WBI46" s="636"/>
      <c r="WBJ46" s="636"/>
      <c r="WBK46" s="636"/>
      <c r="WBL46" s="636"/>
      <c r="WBM46" s="636"/>
      <c r="WBN46" s="636"/>
      <c r="WBO46" s="636"/>
      <c r="WBP46" s="636"/>
      <c r="WBQ46" s="636"/>
      <c r="WBR46" s="636"/>
      <c r="WBS46" s="636"/>
      <c r="WBT46" s="636"/>
      <c r="WBU46" s="636"/>
      <c r="WBV46" s="636"/>
      <c r="WBW46" s="636"/>
      <c r="WBX46" s="636"/>
      <c r="WBY46" s="636"/>
      <c r="WBZ46" s="636"/>
      <c r="WCA46" s="636"/>
      <c r="WCB46" s="636"/>
      <c r="WCC46" s="636"/>
      <c r="WCD46" s="636"/>
      <c r="WCE46" s="636"/>
      <c r="WCF46" s="636"/>
      <c r="WCG46" s="636"/>
      <c r="WCH46" s="636"/>
      <c r="WCI46" s="636"/>
      <c r="WCJ46" s="636"/>
      <c r="WCK46" s="636"/>
      <c r="WCL46" s="636"/>
      <c r="WCM46" s="636"/>
      <c r="WCN46" s="636"/>
      <c r="WCO46" s="636"/>
      <c r="WCP46" s="636"/>
      <c r="WCQ46" s="636"/>
      <c r="WCR46" s="636"/>
      <c r="WCS46" s="636"/>
      <c r="WCT46" s="636"/>
      <c r="WCU46" s="636"/>
      <c r="WCV46" s="636"/>
      <c r="WCW46" s="636"/>
      <c r="WCX46" s="636"/>
      <c r="WCY46" s="636"/>
      <c r="WCZ46" s="636"/>
      <c r="WDA46" s="636"/>
      <c r="WDB46" s="636"/>
      <c r="WDC46" s="636"/>
      <c r="WDD46" s="636"/>
      <c r="WDE46" s="636"/>
      <c r="WDF46" s="636"/>
      <c r="WDG46" s="636"/>
      <c r="WDH46" s="636"/>
      <c r="WDI46" s="636"/>
      <c r="WDJ46" s="636"/>
      <c r="WDK46" s="636"/>
      <c r="WDL46" s="636"/>
      <c r="WDM46" s="636"/>
      <c r="WDN46" s="636"/>
      <c r="WDO46" s="636"/>
      <c r="WDP46" s="636"/>
      <c r="WDQ46" s="636"/>
      <c r="WDR46" s="636"/>
      <c r="WDS46" s="636"/>
      <c r="WDT46" s="636"/>
      <c r="WDU46" s="636"/>
      <c r="WDV46" s="636"/>
      <c r="WDW46" s="636"/>
      <c r="WDX46" s="636"/>
      <c r="WDY46" s="636"/>
      <c r="WDZ46" s="636"/>
      <c r="WEA46" s="636"/>
      <c r="WEB46" s="636"/>
      <c r="WEC46" s="636"/>
      <c r="WED46" s="636"/>
      <c r="WEE46" s="636"/>
      <c r="WEF46" s="636"/>
      <c r="WEG46" s="636"/>
      <c r="WEH46" s="636"/>
      <c r="WEI46" s="636"/>
      <c r="WEJ46" s="636"/>
      <c r="WEK46" s="636"/>
      <c r="WEL46" s="636"/>
      <c r="WEM46" s="636"/>
      <c r="WEN46" s="636"/>
      <c r="WEO46" s="636"/>
      <c r="WEP46" s="636"/>
      <c r="WEQ46" s="636"/>
      <c r="WER46" s="636"/>
      <c r="WES46" s="636"/>
      <c r="WET46" s="636"/>
      <c r="WEU46" s="636"/>
      <c r="WEV46" s="636"/>
      <c r="WEW46" s="636"/>
      <c r="WEX46" s="636"/>
      <c r="WEY46" s="636"/>
      <c r="WEZ46" s="636"/>
      <c r="WFA46" s="636"/>
      <c r="WFB46" s="636"/>
      <c r="WFC46" s="636"/>
      <c r="WFD46" s="636"/>
      <c r="WFE46" s="636"/>
      <c r="WFF46" s="636"/>
      <c r="WFG46" s="636"/>
      <c r="WFH46" s="636"/>
      <c r="WFI46" s="636"/>
      <c r="WFJ46" s="636"/>
      <c r="WFK46" s="636"/>
      <c r="WFL46" s="636"/>
      <c r="WFM46" s="636"/>
      <c r="WFN46" s="636"/>
      <c r="WFO46" s="636"/>
      <c r="WFP46" s="636"/>
      <c r="WFQ46" s="636"/>
      <c r="WFR46" s="636"/>
      <c r="WFS46" s="636"/>
      <c r="WFT46" s="636"/>
      <c r="WFU46" s="636"/>
      <c r="WFV46" s="636"/>
      <c r="WFW46" s="636"/>
      <c r="WFX46" s="636"/>
      <c r="WFY46" s="636"/>
      <c r="WFZ46" s="636"/>
      <c r="WGA46" s="636"/>
      <c r="WGB46" s="636"/>
      <c r="WGC46" s="636"/>
      <c r="WGD46" s="636"/>
      <c r="WGE46" s="636"/>
      <c r="WGF46" s="636"/>
      <c r="WGG46" s="636"/>
      <c r="WGH46" s="636"/>
      <c r="WGI46" s="636"/>
      <c r="WGJ46" s="636"/>
      <c r="WGK46" s="636"/>
      <c r="WGL46" s="636"/>
      <c r="WGM46" s="636"/>
      <c r="WGN46" s="636"/>
      <c r="WGO46" s="636"/>
      <c r="WGP46" s="636"/>
      <c r="WGQ46" s="636"/>
      <c r="WGR46" s="636"/>
      <c r="WGS46" s="636"/>
      <c r="WGT46" s="636"/>
      <c r="WGU46" s="636"/>
      <c r="WGV46" s="636"/>
      <c r="WGW46" s="636"/>
      <c r="WGX46" s="636"/>
      <c r="WGY46" s="636"/>
      <c r="WGZ46" s="636"/>
      <c r="WHA46" s="636"/>
      <c r="WHB46" s="636"/>
      <c r="WHC46" s="636"/>
      <c r="WHD46" s="636"/>
      <c r="WHE46" s="636"/>
      <c r="WHF46" s="636"/>
      <c r="WHG46" s="636"/>
      <c r="WHH46" s="636"/>
      <c r="WHI46" s="636"/>
      <c r="WHJ46" s="636"/>
      <c r="WHK46" s="636"/>
      <c r="WHL46" s="636"/>
      <c r="WHM46" s="636"/>
      <c r="WHN46" s="636"/>
      <c r="WHO46" s="636"/>
      <c r="WHP46" s="636"/>
      <c r="WHQ46" s="636"/>
      <c r="WHR46" s="636"/>
      <c r="WHS46" s="636"/>
      <c r="WHT46" s="636"/>
      <c r="WHU46" s="636"/>
      <c r="WHV46" s="636"/>
      <c r="WHW46" s="636"/>
      <c r="WHX46" s="636"/>
      <c r="WHY46" s="636"/>
      <c r="WHZ46" s="636"/>
      <c r="WIA46" s="636"/>
      <c r="WIB46" s="636"/>
      <c r="WIC46" s="636"/>
      <c r="WID46" s="636"/>
      <c r="WIE46" s="636"/>
      <c r="WIF46" s="636"/>
      <c r="WIG46" s="636"/>
      <c r="WIH46" s="636"/>
      <c r="WII46" s="636"/>
      <c r="WIJ46" s="636"/>
      <c r="WIK46" s="636"/>
      <c r="WIL46" s="636"/>
      <c r="WIM46" s="636"/>
      <c r="WIN46" s="636"/>
      <c r="WIO46" s="636"/>
      <c r="WIP46" s="636"/>
      <c r="WIQ46" s="636"/>
      <c r="WIR46" s="636"/>
      <c r="WIS46" s="636"/>
      <c r="WIT46" s="636"/>
      <c r="WIU46" s="636"/>
      <c r="WIV46" s="636"/>
      <c r="WIW46" s="636"/>
      <c r="WIX46" s="636"/>
      <c r="WIY46" s="636"/>
      <c r="WIZ46" s="636"/>
      <c r="WJA46" s="636"/>
      <c r="WJB46" s="636"/>
      <c r="WJC46" s="636"/>
      <c r="WJD46" s="636"/>
      <c r="WJE46" s="636"/>
      <c r="WJF46" s="636"/>
      <c r="WJG46" s="636"/>
      <c r="WJH46" s="636"/>
      <c r="WJI46" s="636"/>
      <c r="WJJ46" s="636"/>
      <c r="WJK46" s="636"/>
      <c r="WJL46" s="636"/>
      <c r="WJM46" s="636"/>
      <c r="WJN46" s="636"/>
      <c r="WJO46" s="636"/>
      <c r="WJP46" s="636"/>
      <c r="WJQ46" s="636"/>
      <c r="WJR46" s="636"/>
      <c r="WJS46" s="636"/>
      <c r="WJT46" s="636"/>
      <c r="WJU46" s="636"/>
      <c r="WJV46" s="636"/>
      <c r="WJW46" s="636"/>
      <c r="WJX46" s="636"/>
      <c r="WJY46" s="636"/>
      <c r="WJZ46" s="636"/>
      <c r="WKA46" s="636"/>
      <c r="WKB46" s="636"/>
      <c r="WKC46" s="636"/>
      <c r="WKD46" s="636"/>
      <c r="WKE46" s="636"/>
      <c r="WKF46" s="636"/>
      <c r="WKG46" s="636"/>
      <c r="WKH46" s="636"/>
      <c r="WKI46" s="636"/>
      <c r="WKJ46" s="636"/>
      <c r="WKK46" s="636"/>
      <c r="WKL46" s="636"/>
      <c r="WKM46" s="636"/>
      <c r="WKN46" s="636"/>
      <c r="WKO46" s="636"/>
      <c r="WKP46" s="636"/>
      <c r="WKQ46" s="636"/>
      <c r="WKR46" s="636"/>
      <c r="WKS46" s="636"/>
      <c r="WKT46" s="636"/>
      <c r="WKU46" s="636"/>
      <c r="WKV46" s="636"/>
      <c r="WKW46" s="636"/>
      <c r="WKX46" s="636"/>
      <c r="WKY46" s="636"/>
      <c r="WKZ46" s="636"/>
      <c r="WLA46" s="636"/>
      <c r="WLB46" s="636"/>
      <c r="WLC46" s="636"/>
      <c r="WLD46" s="636"/>
      <c r="WLE46" s="636"/>
      <c r="WLF46" s="636"/>
      <c r="WLG46" s="636"/>
      <c r="WLH46" s="636"/>
      <c r="WLI46" s="636"/>
      <c r="WLJ46" s="636"/>
      <c r="WLK46" s="636"/>
      <c r="WLL46" s="636"/>
      <c r="WLM46" s="636"/>
      <c r="WLN46" s="636"/>
      <c r="WLO46" s="636"/>
      <c r="WLP46" s="636"/>
      <c r="WLQ46" s="636"/>
      <c r="WLR46" s="636"/>
      <c r="WLS46" s="636"/>
      <c r="WLT46" s="636"/>
      <c r="WLU46" s="636"/>
      <c r="WLV46" s="636"/>
      <c r="WLW46" s="636"/>
      <c r="WLX46" s="636"/>
      <c r="WLY46" s="636"/>
      <c r="WLZ46" s="636"/>
      <c r="WMA46" s="636"/>
      <c r="WMB46" s="636"/>
      <c r="WMC46" s="636"/>
      <c r="WMD46" s="636"/>
      <c r="WME46" s="636"/>
      <c r="WMF46" s="636"/>
      <c r="WMG46" s="636"/>
      <c r="WMH46" s="636"/>
      <c r="WMI46" s="636"/>
      <c r="WMJ46" s="636"/>
      <c r="WMK46" s="636"/>
      <c r="WML46" s="636"/>
      <c r="WMM46" s="636"/>
      <c r="WMN46" s="636"/>
      <c r="WMO46" s="636"/>
      <c r="WMP46" s="636"/>
      <c r="WMQ46" s="636"/>
      <c r="WMR46" s="636"/>
      <c r="WMS46" s="636"/>
      <c r="WMT46" s="636"/>
      <c r="WMU46" s="636"/>
      <c r="WMV46" s="636"/>
      <c r="WMW46" s="636"/>
      <c r="WMX46" s="636"/>
      <c r="WMY46" s="636"/>
      <c r="WMZ46" s="636"/>
      <c r="WNA46" s="636"/>
      <c r="WNB46" s="636"/>
      <c r="WNC46" s="636"/>
      <c r="WND46" s="636"/>
      <c r="WNE46" s="636"/>
      <c r="WNF46" s="636"/>
      <c r="WNG46" s="636"/>
      <c r="WNH46" s="636"/>
      <c r="WNI46" s="636"/>
      <c r="WNJ46" s="636"/>
      <c r="WNK46" s="636"/>
      <c r="WNL46" s="636"/>
      <c r="WNM46" s="636"/>
      <c r="WNN46" s="636"/>
      <c r="WNO46" s="636"/>
      <c r="WNP46" s="636"/>
      <c r="WNQ46" s="636"/>
      <c r="WNR46" s="636"/>
      <c r="WNS46" s="636"/>
      <c r="WNT46" s="636"/>
      <c r="WNU46" s="636"/>
      <c r="WNV46" s="636"/>
      <c r="WNW46" s="636"/>
      <c r="WNX46" s="636"/>
      <c r="WNY46" s="636"/>
      <c r="WNZ46" s="636"/>
      <c r="WOA46" s="636"/>
      <c r="WOB46" s="636"/>
      <c r="WOC46" s="636"/>
      <c r="WOD46" s="636"/>
      <c r="WOE46" s="636"/>
      <c r="WOF46" s="636"/>
      <c r="WOG46" s="636"/>
      <c r="WOH46" s="636"/>
      <c r="WOI46" s="636"/>
      <c r="WOJ46" s="636"/>
      <c r="WOK46" s="636"/>
      <c r="WOL46" s="636"/>
      <c r="WOM46" s="636"/>
      <c r="WON46" s="636"/>
      <c r="WOO46" s="636"/>
      <c r="WOP46" s="636"/>
      <c r="WOQ46" s="636"/>
      <c r="WOR46" s="636"/>
      <c r="WOS46" s="636"/>
      <c r="WOT46" s="636"/>
      <c r="WOU46" s="636"/>
      <c r="WOV46" s="636"/>
      <c r="WOW46" s="636"/>
      <c r="WOX46" s="636"/>
      <c r="WOY46" s="636"/>
      <c r="WOZ46" s="636"/>
      <c r="WPA46" s="636"/>
      <c r="WPB46" s="636"/>
      <c r="WPC46" s="636"/>
      <c r="WPD46" s="636"/>
      <c r="WPE46" s="636"/>
      <c r="WPF46" s="636"/>
      <c r="WPG46" s="636"/>
      <c r="WPH46" s="636"/>
      <c r="WPI46" s="636"/>
      <c r="WPJ46" s="636"/>
      <c r="WPK46" s="636"/>
      <c r="WPL46" s="636"/>
      <c r="WPM46" s="636"/>
      <c r="WPN46" s="636"/>
      <c r="WPO46" s="636"/>
      <c r="WPP46" s="636"/>
      <c r="WPQ46" s="636"/>
      <c r="WPR46" s="636"/>
      <c r="WPS46" s="636"/>
      <c r="WPT46" s="636"/>
      <c r="WPU46" s="636"/>
      <c r="WPV46" s="636"/>
      <c r="WPW46" s="636"/>
      <c r="WPX46" s="636"/>
      <c r="WPY46" s="636"/>
      <c r="WPZ46" s="636"/>
      <c r="WQA46" s="636"/>
      <c r="WQB46" s="636"/>
      <c r="WQC46" s="636"/>
      <c r="WQD46" s="636"/>
      <c r="WQE46" s="636"/>
      <c r="WQF46" s="636"/>
      <c r="WQG46" s="636"/>
      <c r="WQH46" s="636"/>
      <c r="WQI46" s="636"/>
      <c r="WQJ46" s="636"/>
      <c r="WQK46" s="636"/>
      <c r="WQL46" s="636"/>
      <c r="WQM46" s="636"/>
      <c r="WQN46" s="636"/>
      <c r="WQO46" s="636"/>
      <c r="WQP46" s="636"/>
      <c r="WQQ46" s="636"/>
      <c r="WQR46" s="636"/>
      <c r="WQS46" s="636"/>
      <c r="WQT46" s="636"/>
      <c r="WQU46" s="636"/>
      <c r="WQV46" s="636"/>
      <c r="WQW46" s="636"/>
      <c r="WQX46" s="636"/>
      <c r="WQY46" s="636"/>
      <c r="WQZ46" s="636"/>
      <c r="WRA46" s="636"/>
      <c r="WRB46" s="636"/>
      <c r="WRC46" s="636"/>
      <c r="WRD46" s="636"/>
      <c r="WRE46" s="636"/>
      <c r="WRF46" s="636"/>
      <c r="WRG46" s="636"/>
      <c r="WRH46" s="636"/>
      <c r="WRI46" s="636"/>
      <c r="WRJ46" s="636"/>
      <c r="WRK46" s="636"/>
      <c r="WRL46" s="636"/>
      <c r="WRM46" s="636"/>
      <c r="WRN46" s="636"/>
      <c r="WRO46" s="636"/>
      <c r="WRP46" s="636"/>
      <c r="WRQ46" s="636"/>
      <c r="WRR46" s="636"/>
      <c r="WRS46" s="636"/>
      <c r="WRT46" s="636"/>
      <c r="WRU46" s="636"/>
      <c r="WRV46" s="636"/>
      <c r="WRW46" s="636"/>
      <c r="WRX46" s="636"/>
      <c r="WRY46" s="636"/>
      <c r="WRZ46" s="636"/>
      <c r="WSA46" s="636"/>
      <c r="WSB46" s="636"/>
      <c r="WSC46" s="636"/>
      <c r="WSD46" s="636"/>
      <c r="WSE46" s="636"/>
      <c r="WSF46" s="636"/>
      <c r="WSG46" s="636"/>
      <c r="WSH46" s="636"/>
      <c r="WSI46" s="636"/>
      <c r="WSJ46" s="636"/>
      <c r="WSK46" s="636"/>
      <c r="WSL46" s="636"/>
      <c r="WSM46" s="636"/>
      <c r="WSN46" s="636"/>
      <c r="WSO46" s="636"/>
      <c r="WSP46" s="636"/>
      <c r="WSQ46" s="636"/>
      <c r="WSR46" s="636"/>
      <c r="WSS46" s="636"/>
      <c r="WST46" s="636"/>
      <c r="WSU46" s="636"/>
      <c r="WSV46" s="636"/>
      <c r="WSW46" s="636"/>
      <c r="WSX46" s="636"/>
      <c r="WSY46" s="636"/>
      <c r="WSZ46" s="636"/>
      <c r="WTA46" s="636"/>
      <c r="WTB46" s="636"/>
      <c r="WTC46" s="636"/>
      <c r="WTD46" s="636"/>
      <c r="WTE46" s="636"/>
      <c r="WTF46" s="636"/>
      <c r="WTG46" s="636"/>
      <c r="WTH46" s="636"/>
      <c r="WTI46" s="636"/>
      <c r="WTJ46" s="636"/>
      <c r="WTK46" s="636"/>
      <c r="WTL46" s="636"/>
      <c r="WTM46" s="636"/>
      <c r="WTN46" s="636"/>
      <c r="WTO46" s="636"/>
      <c r="WTP46" s="636"/>
      <c r="WTQ46" s="636"/>
      <c r="WTR46" s="636"/>
      <c r="WTS46" s="636"/>
      <c r="WTT46" s="636"/>
      <c r="WTU46" s="636"/>
      <c r="WTV46" s="636"/>
      <c r="WTW46" s="636"/>
      <c r="WTX46" s="636"/>
      <c r="WTY46" s="636"/>
      <c r="WTZ46" s="636"/>
      <c r="WUA46" s="636"/>
      <c r="WUB46" s="636"/>
      <c r="WUC46" s="636"/>
      <c r="WUD46" s="636"/>
      <c r="WUE46" s="636"/>
      <c r="WUF46" s="636"/>
      <c r="WUG46" s="636"/>
      <c r="WUH46" s="636"/>
      <c r="WUI46" s="636"/>
      <c r="WUJ46" s="636"/>
      <c r="WUK46" s="636"/>
      <c r="WUL46" s="636"/>
      <c r="WUM46" s="636"/>
      <c r="WUN46" s="636"/>
      <c r="WUO46" s="636"/>
      <c r="WUP46" s="636"/>
      <c r="WUQ46" s="636"/>
      <c r="WUR46" s="636"/>
      <c r="WUS46" s="636"/>
      <c r="WUT46" s="636"/>
      <c r="WUU46" s="636"/>
      <c r="WUV46" s="636"/>
      <c r="WUW46" s="636"/>
      <c r="WUX46" s="636"/>
      <c r="WUY46" s="636"/>
      <c r="WUZ46" s="636"/>
      <c r="WVA46" s="636"/>
      <c r="WVB46" s="636"/>
      <c r="WVC46" s="636"/>
      <c r="WVD46" s="636"/>
      <c r="WVE46" s="636"/>
      <c r="WVF46" s="636"/>
      <c r="WVG46" s="636"/>
      <c r="WVH46" s="636"/>
      <c r="WVI46" s="636"/>
      <c r="WVJ46" s="636"/>
      <c r="WVK46" s="636"/>
      <c r="WVL46" s="636"/>
      <c r="WVM46" s="636"/>
      <c r="WVN46" s="636"/>
      <c r="WVO46" s="636"/>
      <c r="WVP46" s="636"/>
      <c r="WVQ46" s="636"/>
      <c r="WVR46" s="636"/>
      <c r="WVS46" s="636"/>
      <c r="WVT46" s="636"/>
      <c r="WVU46" s="636"/>
      <c r="WVV46" s="636"/>
      <c r="WVW46" s="636"/>
      <c r="WVX46" s="636"/>
      <c r="WVY46" s="636"/>
      <c r="WVZ46" s="636"/>
      <c r="WWA46" s="636"/>
      <c r="WWB46" s="636"/>
      <c r="WWC46" s="636"/>
      <c r="WWD46" s="636"/>
      <c r="WWE46" s="636"/>
      <c r="WWF46" s="636"/>
      <c r="WWG46" s="636"/>
      <c r="WWH46" s="636"/>
      <c r="WWI46" s="636"/>
      <c r="WWJ46" s="636"/>
      <c r="WWK46" s="636"/>
      <c r="WWL46" s="636"/>
      <c r="WWM46" s="636"/>
      <c r="WWN46" s="636"/>
      <c r="WWO46" s="636"/>
      <c r="WWP46" s="636"/>
      <c r="WWQ46" s="636"/>
      <c r="WWR46" s="636"/>
      <c r="WWS46" s="636"/>
      <c r="WWT46" s="636"/>
      <c r="WWU46" s="636"/>
      <c r="WWV46" s="636"/>
      <c r="WWW46" s="636"/>
      <c r="WWX46" s="636"/>
      <c r="WWY46" s="636"/>
      <c r="WWZ46" s="636"/>
      <c r="WXA46" s="636"/>
      <c r="WXB46" s="636"/>
      <c r="WXC46" s="636"/>
      <c r="WXD46" s="636"/>
      <c r="WXE46" s="636"/>
      <c r="WXF46" s="636"/>
      <c r="WXG46" s="636"/>
      <c r="WXH46" s="636"/>
      <c r="WXI46" s="636"/>
      <c r="WXJ46" s="636"/>
      <c r="WXK46" s="636"/>
      <c r="WXL46" s="636"/>
      <c r="WXM46" s="636"/>
      <c r="WXN46" s="636"/>
      <c r="WXO46" s="636"/>
      <c r="WXP46" s="636"/>
      <c r="WXQ46" s="636"/>
      <c r="WXR46" s="636"/>
      <c r="WXS46" s="636"/>
      <c r="WXT46" s="636"/>
      <c r="WXU46" s="636"/>
      <c r="WXV46" s="636"/>
      <c r="WXW46" s="636"/>
      <c r="WXX46" s="636"/>
      <c r="WXY46" s="636"/>
      <c r="WXZ46" s="636"/>
      <c r="WYA46" s="636"/>
      <c r="WYB46" s="636"/>
      <c r="WYC46" s="636"/>
      <c r="WYD46" s="636"/>
      <c r="WYE46" s="636"/>
      <c r="WYF46" s="636"/>
      <c r="WYG46" s="636"/>
      <c r="WYH46" s="636"/>
      <c r="WYI46" s="636"/>
      <c r="WYJ46" s="636"/>
      <c r="WYK46" s="636"/>
      <c r="WYL46" s="636"/>
      <c r="WYM46" s="636"/>
      <c r="WYN46" s="636"/>
      <c r="WYO46" s="636"/>
      <c r="WYP46" s="636"/>
      <c r="WYQ46" s="636"/>
      <c r="WYR46" s="636"/>
      <c r="WYS46" s="636"/>
      <c r="WYT46" s="636"/>
      <c r="WYU46" s="636"/>
      <c r="WYV46" s="636"/>
      <c r="WYW46" s="636"/>
      <c r="WYX46" s="636"/>
      <c r="WYY46" s="636"/>
      <c r="WYZ46" s="636"/>
      <c r="WZA46" s="636"/>
      <c r="WZB46" s="636"/>
      <c r="WZC46" s="636"/>
      <c r="WZD46" s="636"/>
      <c r="WZE46" s="636"/>
      <c r="WZF46" s="636"/>
      <c r="WZG46" s="636"/>
      <c r="WZH46" s="636"/>
      <c r="WZI46" s="636"/>
      <c r="WZJ46" s="636"/>
      <c r="WZK46" s="636"/>
      <c r="WZL46" s="636"/>
      <c r="WZM46" s="636"/>
      <c r="WZN46" s="636"/>
      <c r="WZO46" s="636"/>
      <c r="WZP46" s="636"/>
      <c r="WZQ46" s="636"/>
      <c r="WZR46" s="636"/>
    </row>
    <row r="47" spans="1:16242" s="638" customFormat="1">
      <c r="A47" s="590"/>
      <c r="B47" s="591"/>
      <c r="C47" s="591"/>
      <c r="D47" s="627" t="s">
        <v>757</v>
      </c>
      <c r="E47" s="628"/>
      <c r="F47" s="594"/>
      <c r="G47" s="611" t="str">
        <f>IF(Metrics!G$11="Fri",
IF(SUM(Metrics!K$37:CV$37)&gt;0,INDEX(Metrics!K$30:CV$30,1,MATCH(1,Metrics!K$37:CV$37,0)),"N/A"),
IF(Metrics!G$11="Sat",
IF(SUM(Metrics!J$37:CV$37)&gt;0,INDEX(Metrics!J$30:CV$30,1,MATCH(1,Metrics!J$37:CV$37,0)),"N/A"),
IF(SUM(Metrics!I$37:CV$37)&gt;0,INDEX(Metrics!I$30:CV$30,1,MATCH(1,Metrics!I$37:CV$37,0)),"N/A")))</f>
        <v>N/A</v>
      </c>
      <c r="H47" s="610"/>
      <c r="I47" s="610"/>
      <c r="J47" s="610"/>
      <c r="K47" s="610"/>
      <c r="L47" s="610"/>
      <c r="M47" s="610"/>
      <c r="N47" s="610"/>
      <c r="O47" s="610"/>
      <c r="P47" s="610"/>
      <c r="Q47" s="610"/>
      <c r="R47" s="610"/>
      <c r="S47" s="610"/>
      <c r="T47" s="610"/>
      <c r="U47" s="610"/>
      <c r="V47" s="610"/>
      <c r="W47" s="610"/>
      <c r="X47" s="610"/>
      <c r="Y47" s="610"/>
      <c r="Z47" s="610"/>
      <c r="AA47" s="610"/>
      <c r="AB47" s="610"/>
      <c r="AC47" s="610"/>
      <c r="AD47" s="610"/>
      <c r="AE47" s="610"/>
      <c r="AF47" s="610"/>
      <c r="AG47" s="610"/>
      <c r="AH47" s="610"/>
      <c r="AI47" s="610"/>
      <c r="AJ47" s="610"/>
      <c r="AK47" s="610"/>
      <c r="AL47" s="610"/>
      <c r="AM47" s="610"/>
      <c r="AN47" s="610"/>
      <c r="AO47" s="610"/>
      <c r="AP47" s="610"/>
      <c r="AQ47" s="610"/>
      <c r="AR47" s="610"/>
      <c r="AS47" s="610"/>
      <c r="AT47" s="610"/>
      <c r="AU47" s="610"/>
      <c r="AV47" s="610"/>
      <c r="AW47" s="610"/>
      <c r="AX47" s="610"/>
      <c r="AY47" s="610"/>
      <c r="AZ47" s="610"/>
      <c r="BA47" s="610"/>
      <c r="BB47" s="610"/>
      <c r="BC47" s="610"/>
      <c r="BD47" s="610"/>
      <c r="BE47" s="610"/>
      <c r="BF47" s="610"/>
      <c r="BG47" s="610"/>
      <c r="BH47" s="610"/>
      <c r="BI47" s="610"/>
      <c r="BJ47" s="610"/>
      <c r="BK47" s="610"/>
      <c r="BL47" s="610"/>
      <c r="BM47" s="610"/>
      <c r="BN47" s="610"/>
      <c r="BO47" s="610"/>
      <c r="BP47" s="610"/>
      <c r="BQ47" s="610"/>
      <c r="BR47" s="610"/>
      <c r="BS47" s="610"/>
      <c r="BT47" s="610"/>
      <c r="BU47" s="610"/>
      <c r="BV47" s="610"/>
      <c r="BW47" s="610"/>
      <c r="BX47" s="610"/>
      <c r="BY47" s="610"/>
      <c r="BZ47" s="610"/>
      <c r="CA47" s="610"/>
      <c r="CB47" s="610"/>
      <c r="CC47" s="610"/>
      <c r="CD47" s="610"/>
      <c r="CE47" s="610"/>
      <c r="CF47" s="610"/>
      <c r="CG47" s="610"/>
      <c r="CH47" s="610"/>
      <c r="CI47" s="610"/>
      <c r="CJ47" s="610"/>
      <c r="CK47" s="610"/>
      <c r="CL47" s="610"/>
      <c r="CM47" s="610"/>
      <c r="CN47" s="610"/>
      <c r="CO47" s="610"/>
      <c r="CP47" s="610"/>
      <c r="CQ47" s="610"/>
      <c r="CR47" s="610"/>
      <c r="CS47" s="610"/>
      <c r="CT47" s="610"/>
      <c r="CU47" s="610"/>
      <c r="CV47" s="610"/>
      <c r="CW47" s="610"/>
      <c r="CX47" s="610"/>
      <c r="CY47" s="610"/>
      <c r="CZ47" s="610"/>
      <c r="DA47" s="610"/>
      <c r="DB47" s="610"/>
      <c r="DC47" s="610"/>
      <c r="DD47" s="610"/>
      <c r="DE47" s="610"/>
      <c r="DF47" s="610"/>
      <c r="DG47" s="610"/>
      <c r="DH47" s="610"/>
      <c r="DI47" s="610"/>
      <c r="DJ47" s="610"/>
      <c r="DK47" s="636"/>
      <c r="DL47" s="636"/>
      <c r="DM47" s="636"/>
      <c r="DN47" s="636"/>
      <c r="DO47" s="636"/>
      <c r="DP47" s="636"/>
      <c r="DQ47" s="636"/>
      <c r="DR47" s="636"/>
      <c r="DS47" s="636"/>
      <c r="DT47" s="636"/>
      <c r="DU47" s="636"/>
      <c r="DV47" s="636"/>
      <c r="DW47" s="636"/>
      <c r="DX47" s="636"/>
      <c r="DY47" s="636"/>
      <c r="DZ47" s="636"/>
      <c r="EA47" s="636"/>
      <c r="EB47" s="636"/>
      <c r="EC47" s="636"/>
      <c r="ED47" s="636"/>
      <c r="EE47" s="636"/>
      <c r="EF47" s="636"/>
      <c r="EG47" s="636"/>
      <c r="EH47" s="636"/>
      <c r="EI47" s="636"/>
      <c r="EJ47" s="636"/>
      <c r="EK47" s="636"/>
      <c r="EL47" s="636"/>
      <c r="EM47" s="636"/>
      <c r="EN47" s="636"/>
      <c r="EO47" s="636"/>
      <c r="EP47" s="636"/>
      <c r="EQ47" s="636"/>
      <c r="ER47" s="636"/>
      <c r="ES47" s="636"/>
      <c r="ET47" s="636"/>
      <c r="EU47" s="636"/>
      <c r="EV47" s="636"/>
      <c r="EW47" s="636"/>
      <c r="EX47" s="636"/>
      <c r="EY47" s="636"/>
      <c r="EZ47" s="636"/>
      <c r="FA47" s="636"/>
      <c r="FB47" s="636"/>
      <c r="FC47" s="636"/>
      <c r="FD47" s="636"/>
      <c r="FE47" s="636"/>
      <c r="FF47" s="636"/>
      <c r="FG47" s="636"/>
      <c r="FH47" s="636"/>
      <c r="FI47" s="636"/>
      <c r="FJ47" s="636"/>
      <c r="FK47" s="636"/>
      <c r="FL47" s="636"/>
      <c r="FM47" s="636"/>
      <c r="FN47" s="636"/>
      <c r="FO47" s="636"/>
      <c r="FP47" s="636"/>
      <c r="FQ47" s="636"/>
      <c r="FR47" s="636"/>
      <c r="FS47" s="636"/>
      <c r="FT47" s="636"/>
      <c r="FU47" s="636"/>
      <c r="FV47" s="636"/>
      <c r="FW47" s="636"/>
      <c r="FX47" s="636"/>
      <c r="FY47" s="636"/>
      <c r="FZ47" s="636"/>
      <c r="GA47" s="636"/>
      <c r="GB47" s="636"/>
      <c r="GC47" s="636"/>
      <c r="GD47" s="636"/>
      <c r="GE47" s="636"/>
      <c r="GF47" s="636"/>
      <c r="GG47" s="636"/>
      <c r="GH47" s="636"/>
      <c r="GI47" s="636"/>
      <c r="GJ47" s="636"/>
      <c r="GK47" s="636"/>
      <c r="GL47" s="636"/>
      <c r="GM47" s="636"/>
      <c r="GN47" s="636"/>
      <c r="GO47" s="636"/>
      <c r="GP47" s="636"/>
      <c r="GQ47" s="636"/>
      <c r="GR47" s="636"/>
      <c r="GS47" s="636"/>
      <c r="GT47" s="636"/>
      <c r="GU47" s="636"/>
      <c r="GV47" s="636"/>
      <c r="GW47" s="636"/>
      <c r="GX47" s="636"/>
      <c r="GY47" s="636"/>
      <c r="GZ47" s="636"/>
      <c r="HA47" s="636"/>
      <c r="HB47" s="636"/>
      <c r="HC47" s="636"/>
      <c r="HD47" s="636"/>
      <c r="HE47" s="636"/>
      <c r="HF47" s="636"/>
      <c r="HG47" s="636"/>
      <c r="HH47" s="636"/>
      <c r="HI47" s="636"/>
      <c r="HJ47" s="636"/>
      <c r="HK47" s="636"/>
      <c r="HL47" s="636"/>
      <c r="HM47" s="636"/>
      <c r="HN47" s="636"/>
      <c r="HO47" s="636"/>
      <c r="HP47" s="636"/>
      <c r="HQ47" s="636"/>
      <c r="HR47" s="636"/>
      <c r="HS47" s="636"/>
      <c r="HT47" s="636"/>
      <c r="HU47" s="636"/>
      <c r="HV47" s="636"/>
      <c r="HW47" s="636"/>
      <c r="HX47" s="636"/>
      <c r="HY47" s="636"/>
      <c r="HZ47" s="636"/>
      <c r="IA47" s="636"/>
      <c r="IB47" s="636"/>
      <c r="IC47" s="636"/>
      <c r="ID47" s="636"/>
      <c r="IE47" s="636"/>
      <c r="IF47" s="636"/>
      <c r="IG47" s="636"/>
      <c r="IH47" s="636"/>
      <c r="II47" s="636"/>
      <c r="IJ47" s="636"/>
      <c r="IK47" s="636"/>
      <c r="IL47" s="636"/>
      <c r="IM47" s="636"/>
      <c r="IN47" s="636"/>
      <c r="IO47" s="636"/>
      <c r="IP47" s="636"/>
      <c r="IQ47" s="636"/>
      <c r="IR47" s="636"/>
      <c r="IS47" s="636"/>
      <c r="IT47" s="636"/>
      <c r="IU47" s="636"/>
      <c r="IV47" s="636"/>
      <c r="IW47" s="636"/>
      <c r="IX47" s="636"/>
      <c r="IY47" s="636"/>
      <c r="IZ47" s="636"/>
      <c r="JA47" s="636"/>
      <c r="JB47" s="636"/>
      <c r="JC47" s="636"/>
      <c r="JD47" s="636"/>
      <c r="JE47" s="636"/>
      <c r="JF47" s="636"/>
      <c r="JG47" s="636"/>
      <c r="JH47" s="636"/>
      <c r="JI47" s="636"/>
      <c r="JJ47" s="636"/>
      <c r="JK47" s="636"/>
      <c r="JL47" s="636"/>
      <c r="JM47" s="636"/>
      <c r="JN47" s="636"/>
      <c r="JO47" s="636"/>
      <c r="JP47" s="636"/>
      <c r="JQ47" s="636"/>
      <c r="JR47" s="636"/>
      <c r="JS47" s="636"/>
      <c r="JT47" s="636"/>
      <c r="JU47" s="636"/>
      <c r="JV47" s="636"/>
      <c r="JW47" s="636"/>
      <c r="JX47" s="636"/>
      <c r="JY47" s="636"/>
      <c r="JZ47" s="636"/>
      <c r="KA47" s="636"/>
      <c r="KB47" s="636"/>
      <c r="KC47" s="636"/>
      <c r="KD47" s="636"/>
      <c r="KE47" s="636"/>
      <c r="KF47" s="636"/>
      <c r="KG47" s="636"/>
      <c r="KH47" s="636"/>
      <c r="KI47" s="636"/>
      <c r="KJ47" s="636"/>
      <c r="KK47" s="636"/>
      <c r="KL47" s="636"/>
      <c r="KM47" s="636"/>
      <c r="KN47" s="636"/>
      <c r="KO47" s="636"/>
      <c r="KP47" s="636"/>
      <c r="KQ47" s="636"/>
      <c r="KR47" s="636"/>
      <c r="KS47" s="636"/>
      <c r="KT47" s="636"/>
      <c r="KU47" s="636"/>
      <c r="KV47" s="636"/>
      <c r="KW47" s="636"/>
      <c r="KX47" s="636"/>
      <c r="KY47" s="636"/>
      <c r="KZ47" s="636"/>
      <c r="LA47" s="636"/>
      <c r="LB47" s="636"/>
      <c r="LC47" s="636"/>
      <c r="LD47" s="636"/>
      <c r="LE47" s="636"/>
      <c r="LF47" s="636"/>
      <c r="LG47" s="636"/>
      <c r="LH47" s="636"/>
      <c r="LI47" s="636"/>
      <c r="LJ47" s="636"/>
      <c r="LK47" s="636"/>
      <c r="LL47" s="636"/>
      <c r="LM47" s="636"/>
      <c r="LN47" s="636"/>
      <c r="LO47" s="636"/>
      <c r="LP47" s="636"/>
      <c r="LQ47" s="636"/>
      <c r="LR47" s="636"/>
      <c r="LS47" s="636"/>
      <c r="LT47" s="636"/>
      <c r="LU47" s="636"/>
      <c r="LV47" s="636"/>
      <c r="LW47" s="636"/>
      <c r="LX47" s="636"/>
      <c r="LY47" s="636"/>
      <c r="LZ47" s="636"/>
      <c r="MA47" s="636"/>
      <c r="MB47" s="636"/>
      <c r="MC47" s="636"/>
      <c r="MD47" s="636"/>
      <c r="ME47" s="636"/>
      <c r="MF47" s="636"/>
      <c r="MG47" s="636"/>
      <c r="MH47" s="636"/>
      <c r="MI47" s="636"/>
      <c r="MJ47" s="636"/>
      <c r="MK47" s="636"/>
      <c r="ML47" s="636"/>
      <c r="MM47" s="636"/>
      <c r="MN47" s="636"/>
      <c r="MO47" s="636"/>
      <c r="MP47" s="636"/>
      <c r="MQ47" s="636"/>
      <c r="MR47" s="636"/>
      <c r="MS47" s="636"/>
      <c r="MT47" s="636"/>
      <c r="MU47" s="636"/>
      <c r="MV47" s="636"/>
      <c r="MW47" s="636"/>
      <c r="MX47" s="636"/>
      <c r="MY47" s="636"/>
      <c r="MZ47" s="636"/>
      <c r="NA47" s="636"/>
      <c r="NB47" s="636"/>
      <c r="NC47" s="636"/>
      <c r="ND47" s="636"/>
      <c r="NE47" s="636"/>
      <c r="NF47" s="636"/>
      <c r="NG47" s="636"/>
      <c r="NH47" s="636"/>
      <c r="NI47" s="636"/>
      <c r="NJ47" s="636"/>
      <c r="NK47" s="636"/>
      <c r="NL47" s="636"/>
      <c r="NM47" s="636"/>
      <c r="NN47" s="636"/>
      <c r="NO47" s="636"/>
      <c r="NP47" s="636"/>
      <c r="NQ47" s="636"/>
      <c r="NR47" s="636"/>
      <c r="NS47" s="636"/>
      <c r="NT47" s="636"/>
      <c r="NU47" s="636"/>
      <c r="NV47" s="636"/>
      <c r="NW47" s="636"/>
      <c r="NX47" s="636"/>
      <c r="NY47" s="636"/>
      <c r="NZ47" s="636"/>
      <c r="OA47" s="636"/>
      <c r="OB47" s="636"/>
      <c r="OC47" s="636"/>
      <c r="OD47" s="636"/>
      <c r="OE47" s="636"/>
      <c r="OF47" s="636"/>
      <c r="OG47" s="636"/>
      <c r="OH47" s="636"/>
      <c r="OI47" s="636"/>
      <c r="OJ47" s="636"/>
      <c r="OK47" s="636"/>
      <c r="OL47" s="636"/>
      <c r="OM47" s="636"/>
      <c r="ON47" s="636"/>
      <c r="OO47" s="636"/>
      <c r="OP47" s="636"/>
      <c r="OQ47" s="636"/>
      <c r="OR47" s="636"/>
      <c r="OS47" s="636"/>
      <c r="OT47" s="636"/>
      <c r="OU47" s="636"/>
      <c r="OV47" s="636"/>
      <c r="OW47" s="636"/>
      <c r="OX47" s="636"/>
      <c r="OY47" s="636"/>
      <c r="OZ47" s="636"/>
      <c r="PA47" s="636"/>
      <c r="PB47" s="636"/>
      <c r="PC47" s="636"/>
      <c r="PD47" s="636"/>
      <c r="PE47" s="636"/>
      <c r="PF47" s="636"/>
      <c r="PG47" s="636"/>
      <c r="PH47" s="636"/>
      <c r="PI47" s="636"/>
      <c r="PJ47" s="636"/>
      <c r="PK47" s="636"/>
      <c r="PL47" s="636"/>
      <c r="PM47" s="636"/>
      <c r="PN47" s="636"/>
      <c r="PO47" s="636"/>
      <c r="PP47" s="636"/>
      <c r="PQ47" s="636"/>
      <c r="PR47" s="636"/>
      <c r="PS47" s="636"/>
      <c r="PT47" s="636"/>
      <c r="PU47" s="636"/>
      <c r="PV47" s="636"/>
      <c r="PW47" s="636"/>
      <c r="PX47" s="636"/>
      <c r="PY47" s="636"/>
      <c r="PZ47" s="636"/>
      <c r="QA47" s="636"/>
      <c r="QB47" s="636"/>
      <c r="QC47" s="636"/>
      <c r="QD47" s="636"/>
      <c r="QE47" s="636"/>
      <c r="QF47" s="636"/>
      <c r="QG47" s="636"/>
      <c r="QH47" s="636"/>
      <c r="QI47" s="636"/>
      <c r="QJ47" s="636"/>
      <c r="QK47" s="636"/>
      <c r="QL47" s="636"/>
      <c r="QM47" s="636"/>
      <c r="QN47" s="636"/>
      <c r="QO47" s="636"/>
      <c r="QP47" s="636"/>
      <c r="QQ47" s="636"/>
      <c r="QR47" s="636"/>
      <c r="QS47" s="636"/>
      <c r="QT47" s="636"/>
      <c r="QU47" s="636"/>
      <c r="QV47" s="636"/>
      <c r="QW47" s="636"/>
      <c r="QX47" s="636"/>
      <c r="QY47" s="636"/>
      <c r="QZ47" s="636"/>
      <c r="RA47" s="636"/>
      <c r="RB47" s="636"/>
      <c r="RC47" s="636"/>
      <c r="RD47" s="636"/>
      <c r="RE47" s="636"/>
      <c r="RF47" s="636"/>
      <c r="RG47" s="636"/>
      <c r="RH47" s="636"/>
      <c r="RI47" s="636"/>
      <c r="RJ47" s="636"/>
      <c r="RK47" s="636"/>
      <c r="RL47" s="636"/>
      <c r="RM47" s="636"/>
      <c r="RN47" s="636"/>
      <c r="RO47" s="636"/>
      <c r="RP47" s="636"/>
      <c r="RQ47" s="636"/>
      <c r="RR47" s="636"/>
      <c r="RS47" s="636"/>
      <c r="RT47" s="636"/>
      <c r="RU47" s="636"/>
      <c r="RV47" s="636"/>
      <c r="RW47" s="636"/>
      <c r="RX47" s="636"/>
      <c r="RY47" s="636"/>
      <c r="RZ47" s="636"/>
      <c r="SA47" s="636"/>
      <c r="SB47" s="636"/>
      <c r="SC47" s="636"/>
      <c r="SD47" s="636"/>
      <c r="SE47" s="636"/>
      <c r="SF47" s="636"/>
      <c r="SG47" s="636"/>
      <c r="SH47" s="636"/>
      <c r="SI47" s="636"/>
      <c r="SJ47" s="636"/>
      <c r="SK47" s="636"/>
      <c r="SL47" s="636"/>
      <c r="SM47" s="636"/>
      <c r="SN47" s="636"/>
      <c r="SO47" s="636"/>
      <c r="SP47" s="636"/>
      <c r="SQ47" s="636"/>
      <c r="SR47" s="636"/>
      <c r="SS47" s="636"/>
      <c r="ST47" s="636"/>
      <c r="SU47" s="636"/>
      <c r="SV47" s="636"/>
      <c r="SW47" s="636"/>
      <c r="SX47" s="636"/>
      <c r="SY47" s="636"/>
      <c r="SZ47" s="636"/>
      <c r="TA47" s="636"/>
      <c r="TB47" s="636"/>
      <c r="TC47" s="636"/>
      <c r="TD47" s="636"/>
      <c r="TE47" s="636"/>
      <c r="TF47" s="636"/>
      <c r="TG47" s="636"/>
      <c r="TH47" s="636"/>
      <c r="TI47" s="636"/>
      <c r="TJ47" s="636"/>
      <c r="TK47" s="636"/>
      <c r="TL47" s="636"/>
      <c r="TM47" s="636"/>
      <c r="TN47" s="636"/>
      <c r="TO47" s="636"/>
      <c r="TP47" s="636"/>
      <c r="TQ47" s="636"/>
      <c r="TR47" s="636"/>
      <c r="TS47" s="636"/>
      <c r="TT47" s="636"/>
      <c r="TU47" s="636"/>
      <c r="TV47" s="636"/>
      <c r="TW47" s="636"/>
      <c r="TX47" s="636"/>
      <c r="TY47" s="636"/>
      <c r="TZ47" s="636"/>
      <c r="UA47" s="636"/>
      <c r="UB47" s="636"/>
      <c r="UC47" s="636"/>
      <c r="UD47" s="636"/>
      <c r="UE47" s="636"/>
      <c r="UF47" s="636"/>
      <c r="UG47" s="636"/>
      <c r="UH47" s="636"/>
      <c r="UI47" s="636"/>
      <c r="UJ47" s="636"/>
      <c r="UK47" s="636"/>
      <c r="UL47" s="636"/>
      <c r="UM47" s="636"/>
      <c r="UN47" s="636"/>
      <c r="UO47" s="636"/>
      <c r="UP47" s="636"/>
      <c r="UQ47" s="636"/>
      <c r="UR47" s="636"/>
      <c r="US47" s="636"/>
      <c r="UT47" s="636"/>
      <c r="UU47" s="636"/>
      <c r="UV47" s="636"/>
      <c r="UW47" s="636"/>
      <c r="UX47" s="636"/>
      <c r="UY47" s="636"/>
      <c r="UZ47" s="636"/>
      <c r="VA47" s="636"/>
      <c r="VB47" s="636"/>
      <c r="VC47" s="636"/>
      <c r="VD47" s="636"/>
      <c r="VE47" s="636"/>
      <c r="VF47" s="636"/>
      <c r="VG47" s="636"/>
      <c r="VH47" s="636"/>
      <c r="VI47" s="636"/>
      <c r="VJ47" s="636"/>
      <c r="VK47" s="636"/>
      <c r="VL47" s="636"/>
      <c r="VM47" s="636"/>
      <c r="VN47" s="636"/>
      <c r="VO47" s="636"/>
      <c r="VP47" s="636"/>
      <c r="VQ47" s="636"/>
      <c r="VR47" s="636"/>
      <c r="VS47" s="636"/>
      <c r="VT47" s="636"/>
      <c r="VU47" s="636"/>
      <c r="VV47" s="636"/>
      <c r="VW47" s="636"/>
      <c r="VX47" s="636"/>
      <c r="VY47" s="636"/>
      <c r="VZ47" s="636"/>
      <c r="WA47" s="636"/>
      <c r="WB47" s="636"/>
      <c r="WC47" s="636"/>
      <c r="WD47" s="636"/>
      <c r="WE47" s="636"/>
      <c r="WF47" s="636"/>
      <c r="WG47" s="636"/>
      <c r="WH47" s="636"/>
      <c r="WI47" s="636"/>
      <c r="WJ47" s="636"/>
      <c r="WK47" s="636"/>
      <c r="WL47" s="636"/>
      <c r="WM47" s="636"/>
      <c r="WN47" s="636"/>
      <c r="WO47" s="636"/>
      <c r="WP47" s="636"/>
      <c r="WQ47" s="636"/>
      <c r="WR47" s="636"/>
      <c r="WS47" s="636"/>
      <c r="WT47" s="636"/>
      <c r="WU47" s="636"/>
      <c r="WV47" s="636"/>
      <c r="WW47" s="636"/>
      <c r="WX47" s="636"/>
      <c r="WY47" s="636"/>
      <c r="WZ47" s="636"/>
      <c r="XA47" s="636"/>
      <c r="XB47" s="636"/>
      <c r="XC47" s="636"/>
      <c r="XD47" s="636"/>
      <c r="XE47" s="636"/>
      <c r="XF47" s="636"/>
      <c r="XG47" s="636"/>
      <c r="XH47" s="636"/>
      <c r="XI47" s="636"/>
      <c r="XJ47" s="636"/>
      <c r="XK47" s="636"/>
      <c r="XL47" s="636"/>
      <c r="XM47" s="636"/>
      <c r="XN47" s="636"/>
      <c r="XO47" s="636"/>
      <c r="XP47" s="636"/>
      <c r="XQ47" s="636"/>
      <c r="XR47" s="636"/>
      <c r="XS47" s="636"/>
      <c r="XT47" s="636"/>
      <c r="XU47" s="636"/>
      <c r="XV47" s="636"/>
      <c r="XW47" s="636"/>
      <c r="XX47" s="636"/>
      <c r="XY47" s="636"/>
      <c r="XZ47" s="636"/>
      <c r="YA47" s="636"/>
      <c r="YB47" s="636"/>
      <c r="YC47" s="636"/>
      <c r="YD47" s="636"/>
      <c r="YE47" s="636"/>
      <c r="YF47" s="636"/>
      <c r="YG47" s="636"/>
      <c r="YH47" s="636"/>
      <c r="YI47" s="636"/>
      <c r="YJ47" s="636"/>
      <c r="YK47" s="636"/>
      <c r="YL47" s="636"/>
      <c r="YM47" s="636"/>
      <c r="YN47" s="636"/>
      <c r="YO47" s="636"/>
      <c r="YP47" s="636"/>
      <c r="YQ47" s="636"/>
      <c r="YR47" s="636"/>
      <c r="YS47" s="636"/>
      <c r="YT47" s="636"/>
      <c r="YU47" s="636"/>
      <c r="YV47" s="636"/>
      <c r="YW47" s="636"/>
      <c r="YX47" s="636"/>
      <c r="YY47" s="636"/>
      <c r="YZ47" s="636"/>
      <c r="ZA47" s="636"/>
      <c r="ZB47" s="636"/>
      <c r="ZC47" s="636"/>
      <c r="ZD47" s="636"/>
      <c r="ZE47" s="636"/>
      <c r="ZF47" s="636"/>
      <c r="ZG47" s="636"/>
      <c r="ZH47" s="636"/>
      <c r="ZI47" s="636"/>
      <c r="ZJ47" s="636"/>
      <c r="ZK47" s="636"/>
      <c r="ZL47" s="636"/>
      <c r="ZM47" s="636"/>
      <c r="ZN47" s="636"/>
      <c r="ZO47" s="636"/>
      <c r="ZP47" s="636"/>
      <c r="ZQ47" s="636"/>
      <c r="ZR47" s="636"/>
      <c r="ZS47" s="636"/>
      <c r="ZT47" s="636"/>
      <c r="ZU47" s="636"/>
      <c r="ZV47" s="636"/>
      <c r="ZW47" s="636"/>
      <c r="ZX47" s="636"/>
      <c r="ZY47" s="636"/>
      <c r="ZZ47" s="636"/>
      <c r="AAA47" s="636"/>
      <c r="AAB47" s="636"/>
      <c r="AAC47" s="636"/>
      <c r="AAD47" s="636"/>
      <c r="AAE47" s="636"/>
      <c r="AAF47" s="636"/>
      <c r="AAG47" s="636"/>
      <c r="AAH47" s="636"/>
      <c r="AAI47" s="636"/>
      <c r="AAJ47" s="636"/>
      <c r="AAK47" s="636"/>
      <c r="AAL47" s="636"/>
      <c r="AAM47" s="636"/>
      <c r="AAN47" s="636"/>
      <c r="AAO47" s="636"/>
      <c r="AAP47" s="636"/>
      <c r="AAQ47" s="636"/>
      <c r="AAR47" s="636"/>
      <c r="AAS47" s="636"/>
      <c r="AAT47" s="636"/>
      <c r="AAU47" s="636"/>
      <c r="AAV47" s="636"/>
      <c r="AAW47" s="636"/>
      <c r="AAX47" s="636"/>
      <c r="AAY47" s="636"/>
      <c r="AAZ47" s="636"/>
      <c r="ABA47" s="636"/>
      <c r="ABB47" s="636"/>
      <c r="ABC47" s="636"/>
      <c r="ABD47" s="636"/>
      <c r="ABE47" s="636"/>
      <c r="ABF47" s="636"/>
      <c r="ABG47" s="636"/>
      <c r="ABH47" s="636"/>
      <c r="ABI47" s="636"/>
      <c r="ABJ47" s="636"/>
      <c r="ABK47" s="636"/>
      <c r="ABL47" s="636"/>
      <c r="ABM47" s="636"/>
      <c r="ABN47" s="636"/>
      <c r="ABO47" s="636"/>
      <c r="ABP47" s="636"/>
      <c r="ABQ47" s="636"/>
      <c r="ABR47" s="636"/>
      <c r="ABS47" s="636"/>
      <c r="ABT47" s="636"/>
      <c r="ABU47" s="636"/>
      <c r="ABV47" s="636"/>
      <c r="ABW47" s="636"/>
      <c r="ABX47" s="636"/>
      <c r="ABY47" s="636"/>
      <c r="ABZ47" s="636"/>
      <c r="ACA47" s="636"/>
      <c r="ACB47" s="636"/>
      <c r="ACC47" s="636"/>
      <c r="ACD47" s="636"/>
      <c r="ACE47" s="636"/>
      <c r="ACF47" s="636"/>
      <c r="ACG47" s="636"/>
      <c r="ACH47" s="636"/>
      <c r="ACI47" s="636"/>
      <c r="ACJ47" s="636"/>
      <c r="ACK47" s="636"/>
      <c r="ACL47" s="636"/>
      <c r="ACM47" s="636"/>
      <c r="ACN47" s="636"/>
      <c r="ACO47" s="636"/>
      <c r="ACP47" s="636"/>
      <c r="ACQ47" s="636"/>
      <c r="ACR47" s="636"/>
      <c r="ACS47" s="636"/>
      <c r="ACT47" s="636"/>
      <c r="ACU47" s="636"/>
      <c r="ACV47" s="636"/>
      <c r="ACW47" s="636"/>
      <c r="ACX47" s="636"/>
      <c r="ACY47" s="636"/>
      <c r="ACZ47" s="636"/>
      <c r="ADA47" s="636"/>
      <c r="ADB47" s="636"/>
      <c r="ADC47" s="636"/>
      <c r="ADD47" s="636"/>
      <c r="ADE47" s="636"/>
      <c r="ADF47" s="636"/>
      <c r="ADG47" s="636"/>
      <c r="ADH47" s="636"/>
      <c r="ADI47" s="636"/>
      <c r="ADJ47" s="636"/>
      <c r="ADK47" s="636"/>
      <c r="ADL47" s="636"/>
      <c r="ADM47" s="636"/>
      <c r="ADN47" s="636"/>
      <c r="ADO47" s="636"/>
      <c r="ADP47" s="636"/>
      <c r="ADQ47" s="636"/>
      <c r="ADR47" s="636"/>
      <c r="ADS47" s="636"/>
      <c r="ADT47" s="636"/>
      <c r="ADU47" s="636"/>
      <c r="ADV47" s="636"/>
      <c r="ADW47" s="636"/>
      <c r="ADX47" s="636"/>
      <c r="ADY47" s="636"/>
      <c r="ADZ47" s="636"/>
      <c r="AEA47" s="636"/>
      <c r="AEB47" s="636"/>
      <c r="AEC47" s="636"/>
      <c r="AED47" s="636"/>
      <c r="AEE47" s="636"/>
      <c r="AEF47" s="636"/>
      <c r="AEG47" s="636"/>
      <c r="AEH47" s="636"/>
      <c r="AEI47" s="636"/>
      <c r="AEJ47" s="636"/>
      <c r="AEK47" s="636"/>
      <c r="AEL47" s="636"/>
      <c r="AEM47" s="636"/>
      <c r="AEN47" s="636"/>
      <c r="AEO47" s="636"/>
      <c r="AEP47" s="636"/>
      <c r="AEQ47" s="636"/>
      <c r="AER47" s="636"/>
      <c r="AES47" s="636"/>
      <c r="AET47" s="636"/>
      <c r="AEU47" s="636"/>
      <c r="AEV47" s="636"/>
      <c r="AEW47" s="636"/>
      <c r="AEX47" s="636"/>
      <c r="AEY47" s="636"/>
      <c r="AEZ47" s="636"/>
      <c r="AFA47" s="636"/>
      <c r="AFB47" s="636"/>
      <c r="AFC47" s="636"/>
      <c r="AFD47" s="636"/>
      <c r="AFE47" s="636"/>
      <c r="AFF47" s="636"/>
      <c r="AFG47" s="636"/>
      <c r="AFH47" s="636"/>
      <c r="AFI47" s="636"/>
      <c r="AFJ47" s="636"/>
      <c r="AFK47" s="636"/>
      <c r="AFL47" s="636"/>
      <c r="AFM47" s="636"/>
      <c r="AFN47" s="636"/>
      <c r="AFO47" s="636"/>
      <c r="AFP47" s="636"/>
      <c r="AFQ47" s="636"/>
      <c r="AFR47" s="636"/>
      <c r="AFS47" s="636"/>
      <c r="AFT47" s="636"/>
      <c r="AFU47" s="636"/>
      <c r="AFV47" s="636"/>
      <c r="AFW47" s="636"/>
      <c r="AFX47" s="636"/>
      <c r="AFY47" s="636"/>
      <c r="AFZ47" s="636"/>
      <c r="AGA47" s="636"/>
      <c r="AGB47" s="636"/>
      <c r="AGC47" s="636"/>
      <c r="AGD47" s="636"/>
      <c r="AGE47" s="636"/>
      <c r="AGF47" s="636"/>
      <c r="AGG47" s="636"/>
      <c r="AGH47" s="636"/>
      <c r="AGI47" s="636"/>
      <c r="AGJ47" s="636"/>
      <c r="AGK47" s="636"/>
      <c r="AGL47" s="636"/>
      <c r="AGM47" s="636"/>
      <c r="AGN47" s="636"/>
      <c r="AGO47" s="636"/>
      <c r="AGP47" s="636"/>
      <c r="AGQ47" s="636"/>
      <c r="AGR47" s="636"/>
      <c r="AGS47" s="636"/>
      <c r="AGT47" s="636"/>
      <c r="AGU47" s="636"/>
      <c r="AGV47" s="636"/>
      <c r="AGW47" s="636"/>
      <c r="AGX47" s="636"/>
      <c r="AGY47" s="636"/>
      <c r="AGZ47" s="636"/>
      <c r="AHA47" s="636"/>
      <c r="AHB47" s="636"/>
      <c r="AHC47" s="636"/>
      <c r="AHD47" s="636"/>
      <c r="AHE47" s="636"/>
      <c r="AHF47" s="636"/>
      <c r="AHG47" s="636"/>
      <c r="AHH47" s="636"/>
      <c r="AHI47" s="636"/>
      <c r="AHJ47" s="636"/>
      <c r="AHK47" s="636"/>
      <c r="AHL47" s="636"/>
      <c r="AHM47" s="636"/>
      <c r="AHN47" s="636"/>
      <c r="AHO47" s="636"/>
      <c r="AHP47" s="636"/>
      <c r="AHQ47" s="636"/>
      <c r="AHR47" s="636"/>
      <c r="AHS47" s="636"/>
      <c r="AHT47" s="636"/>
      <c r="AHU47" s="636"/>
      <c r="AHV47" s="636"/>
      <c r="AHW47" s="636"/>
      <c r="AHX47" s="636"/>
      <c r="AHY47" s="636"/>
      <c r="AHZ47" s="636"/>
      <c r="AIA47" s="636"/>
      <c r="AIB47" s="636"/>
      <c r="AIC47" s="636"/>
      <c r="AID47" s="636"/>
      <c r="AIE47" s="636"/>
      <c r="AIF47" s="636"/>
      <c r="AIG47" s="636"/>
      <c r="AIH47" s="636"/>
      <c r="AII47" s="636"/>
      <c r="AIJ47" s="636"/>
      <c r="AIK47" s="636"/>
      <c r="AIL47" s="636"/>
      <c r="AIM47" s="636"/>
      <c r="AIN47" s="636"/>
      <c r="AIO47" s="636"/>
      <c r="AIP47" s="636"/>
      <c r="AIQ47" s="636"/>
      <c r="AIR47" s="636"/>
      <c r="AIS47" s="636"/>
      <c r="AIT47" s="636"/>
      <c r="AIU47" s="636"/>
      <c r="AIV47" s="636"/>
      <c r="AIW47" s="636"/>
      <c r="AIX47" s="636"/>
      <c r="AIY47" s="636"/>
      <c r="AIZ47" s="636"/>
      <c r="AJA47" s="636"/>
      <c r="AJB47" s="636"/>
      <c r="AJC47" s="636"/>
      <c r="AJD47" s="636"/>
      <c r="AJE47" s="636"/>
      <c r="AJF47" s="636"/>
      <c r="AJG47" s="636"/>
      <c r="AJH47" s="636"/>
      <c r="AJI47" s="636"/>
      <c r="AJJ47" s="636"/>
      <c r="AJK47" s="636"/>
      <c r="AJL47" s="636"/>
      <c r="AJM47" s="636"/>
      <c r="AJN47" s="636"/>
      <c r="AJO47" s="636"/>
      <c r="AJP47" s="636"/>
      <c r="AJQ47" s="636"/>
      <c r="AJR47" s="636"/>
      <c r="AJS47" s="636"/>
      <c r="AJT47" s="636"/>
      <c r="AJU47" s="636"/>
      <c r="AJV47" s="636"/>
      <c r="AJW47" s="636"/>
      <c r="AJX47" s="636"/>
      <c r="AJY47" s="636"/>
      <c r="AJZ47" s="636"/>
      <c r="AKA47" s="636"/>
      <c r="AKB47" s="636"/>
      <c r="AKC47" s="636"/>
      <c r="AKD47" s="636"/>
      <c r="AKE47" s="636"/>
      <c r="AKF47" s="636"/>
      <c r="AKG47" s="636"/>
      <c r="AKH47" s="636"/>
      <c r="AKI47" s="636"/>
      <c r="AKJ47" s="636"/>
      <c r="AKK47" s="636"/>
      <c r="AKL47" s="636"/>
      <c r="AKM47" s="636"/>
      <c r="AKN47" s="636"/>
      <c r="AKO47" s="636"/>
      <c r="AKP47" s="636"/>
      <c r="AKQ47" s="636"/>
      <c r="AKR47" s="636"/>
      <c r="AKS47" s="636"/>
      <c r="AKT47" s="636"/>
      <c r="AKU47" s="636"/>
      <c r="AKV47" s="636"/>
      <c r="AKW47" s="636"/>
      <c r="AKX47" s="636"/>
      <c r="AKY47" s="636"/>
      <c r="AKZ47" s="636"/>
      <c r="ALA47" s="636"/>
      <c r="ALB47" s="636"/>
      <c r="ALC47" s="636"/>
      <c r="ALD47" s="636"/>
      <c r="ALE47" s="636"/>
      <c r="ALF47" s="636"/>
      <c r="ALG47" s="636"/>
      <c r="ALH47" s="636"/>
      <c r="ALI47" s="636"/>
      <c r="ALJ47" s="636"/>
      <c r="ALK47" s="636"/>
      <c r="ALL47" s="636"/>
      <c r="ALM47" s="636"/>
      <c r="ALN47" s="636"/>
      <c r="ALO47" s="636"/>
      <c r="ALP47" s="636"/>
      <c r="ALQ47" s="636"/>
      <c r="ALR47" s="636"/>
      <c r="ALS47" s="636"/>
      <c r="ALT47" s="636"/>
      <c r="ALU47" s="636"/>
      <c r="ALV47" s="636"/>
      <c r="ALW47" s="636"/>
      <c r="ALX47" s="636"/>
      <c r="ALY47" s="636"/>
      <c r="ALZ47" s="636"/>
      <c r="AMA47" s="636"/>
      <c r="AMB47" s="636"/>
      <c r="AMC47" s="636"/>
      <c r="AMD47" s="636"/>
      <c r="AME47" s="636"/>
      <c r="AMF47" s="636"/>
      <c r="AMG47" s="636"/>
      <c r="AMH47" s="636"/>
      <c r="AMI47" s="636"/>
      <c r="AMJ47" s="636"/>
      <c r="AMK47" s="636"/>
      <c r="AML47" s="636"/>
      <c r="AMM47" s="636"/>
      <c r="AMN47" s="636"/>
      <c r="AMO47" s="636"/>
      <c r="AMP47" s="636"/>
      <c r="AMQ47" s="636"/>
      <c r="AMR47" s="636"/>
      <c r="AMS47" s="636"/>
      <c r="AMT47" s="636"/>
      <c r="AMU47" s="636"/>
      <c r="AMV47" s="636"/>
      <c r="AMW47" s="636"/>
      <c r="AMX47" s="636"/>
      <c r="AMY47" s="636"/>
      <c r="AMZ47" s="636"/>
      <c r="ANA47" s="636"/>
      <c r="ANB47" s="636"/>
      <c r="ANC47" s="636"/>
      <c r="AND47" s="636"/>
      <c r="ANE47" s="636"/>
      <c r="ANF47" s="636"/>
      <c r="ANG47" s="636"/>
      <c r="ANH47" s="636"/>
      <c r="ANI47" s="636"/>
      <c r="ANJ47" s="636"/>
      <c r="ANK47" s="636"/>
      <c r="ANL47" s="636"/>
      <c r="ANM47" s="636"/>
      <c r="ANN47" s="636"/>
      <c r="ANO47" s="636"/>
      <c r="ANP47" s="636"/>
      <c r="ANQ47" s="636"/>
      <c r="ANR47" s="636"/>
      <c r="ANS47" s="636"/>
      <c r="ANT47" s="636"/>
      <c r="ANU47" s="636"/>
      <c r="ANV47" s="636"/>
      <c r="ANW47" s="636"/>
      <c r="ANX47" s="636"/>
      <c r="ANY47" s="636"/>
      <c r="ANZ47" s="636"/>
      <c r="AOA47" s="636"/>
      <c r="AOB47" s="636"/>
      <c r="AOC47" s="636"/>
      <c r="AOD47" s="636"/>
      <c r="AOE47" s="636"/>
      <c r="AOF47" s="636"/>
      <c r="AOG47" s="636"/>
      <c r="AOH47" s="636"/>
      <c r="AOI47" s="636"/>
      <c r="AOJ47" s="636"/>
      <c r="AOK47" s="636"/>
      <c r="AOL47" s="636"/>
      <c r="AOM47" s="636"/>
      <c r="AON47" s="636"/>
      <c r="AOO47" s="636"/>
      <c r="AOP47" s="636"/>
      <c r="AOQ47" s="636"/>
      <c r="AOR47" s="636"/>
      <c r="AOS47" s="636"/>
      <c r="AOT47" s="636"/>
      <c r="AOU47" s="636"/>
      <c r="AOV47" s="636"/>
      <c r="AOW47" s="636"/>
      <c r="AOX47" s="636"/>
      <c r="AOY47" s="636"/>
      <c r="AOZ47" s="636"/>
      <c r="APA47" s="636"/>
      <c r="APB47" s="636"/>
      <c r="APC47" s="636"/>
      <c r="APD47" s="636"/>
      <c r="APE47" s="636"/>
      <c r="APF47" s="636"/>
      <c r="APG47" s="636"/>
      <c r="APH47" s="636"/>
      <c r="API47" s="636"/>
      <c r="APJ47" s="636"/>
      <c r="APK47" s="636"/>
      <c r="APL47" s="636"/>
      <c r="APM47" s="636"/>
      <c r="APN47" s="636"/>
      <c r="APO47" s="636"/>
      <c r="APP47" s="636"/>
      <c r="APQ47" s="636"/>
      <c r="APR47" s="636"/>
      <c r="APS47" s="636"/>
      <c r="APT47" s="636"/>
      <c r="APU47" s="636"/>
      <c r="APV47" s="636"/>
      <c r="APW47" s="636"/>
      <c r="APX47" s="636"/>
      <c r="APY47" s="636"/>
      <c r="APZ47" s="636"/>
      <c r="AQA47" s="636"/>
      <c r="AQB47" s="636"/>
      <c r="AQC47" s="636"/>
      <c r="AQD47" s="636"/>
      <c r="AQE47" s="636"/>
      <c r="AQF47" s="636"/>
      <c r="AQG47" s="636"/>
      <c r="AQH47" s="636"/>
      <c r="AQI47" s="636"/>
      <c r="AQJ47" s="636"/>
      <c r="AQK47" s="636"/>
      <c r="AQL47" s="636"/>
      <c r="AQM47" s="636"/>
      <c r="AQN47" s="636"/>
      <c r="AQO47" s="636"/>
      <c r="AQP47" s="636"/>
      <c r="AQQ47" s="636"/>
      <c r="AQR47" s="636"/>
      <c r="AQS47" s="636"/>
      <c r="AQT47" s="636"/>
      <c r="AQU47" s="636"/>
      <c r="AQV47" s="636"/>
      <c r="AQW47" s="636"/>
      <c r="AQX47" s="636"/>
      <c r="AQY47" s="636"/>
      <c r="AQZ47" s="636"/>
      <c r="ARA47" s="636"/>
      <c r="ARB47" s="636"/>
      <c r="ARC47" s="636"/>
      <c r="ARD47" s="636"/>
      <c r="ARE47" s="636"/>
      <c r="ARF47" s="636"/>
      <c r="ARG47" s="636"/>
      <c r="ARH47" s="636"/>
      <c r="ARI47" s="636"/>
      <c r="ARJ47" s="636"/>
      <c r="ARK47" s="636"/>
      <c r="ARL47" s="636"/>
      <c r="ARM47" s="636"/>
      <c r="ARN47" s="636"/>
      <c r="ARO47" s="636"/>
      <c r="ARP47" s="636"/>
      <c r="ARQ47" s="636"/>
      <c r="ARR47" s="636"/>
      <c r="ARS47" s="636"/>
      <c r="ART47" s="636"/>
      <c r="ARU47" s="636"/>
      <c r="ARV47" s="636"/>
      <c r="ARW47" s="636"/>
      <c r="ARX47" s="636"/>
      <c r="ARY47" s="636"/>
      <c r="ARZ47" s="636"/>
      <c r="ASA47" s="636"/>
      <c r="ASB47" s="636"/>
      <c r="ASC47" s="636"/>
      <c r="ASD47" s="636"/>
      <c r="ASE47" s="636"/>
      <c r="ASF47" s="636"/>
      <c r="ASG47" s="636"/>
      <c r="ASH47" s="636"/>
      <c r="ASI47" s="636"/>
      <c r="ASJ47" s="636"/>
      <c r="ASK47" s="636"/>
      <c r="ASL47" s="636"/>
      <c r="ASM47" s="636"/>
      <c r="ASN47" s="636"/>
      <c r="ASO47" s="636"/>
      <c r="ASP47" s="636"/>
      <c r="ASQ47" s="636"/>
      <c r="ASR47" s="636"/>
      <c r="ASS47" s="636"/>
      <c r="AST47" s="636"/>
      <c r="ASU47" s="636"/>
      <c r="ASV47" s="636"/>
      <c r="ASW47" s="636"/>
      <c r="ASX47" s="636"/>
      <c r="ASY47" s="636"/>
      <c r="ASZ47" s="636"/>
      <c r="ATA47" s="636"/>
      <c r="ATB47" s="636"/>
      <c r="ATC47" s="636"/>
      <c r="ATD47" s="636"/>
      <c r="ATE47" s="636"/>
      <c r="ATF47" s="636"/>
      <c r="ATG47" s="636"/>
      <c r="ATH47" s="636"/>
      <c r="ATI47" s="636"/>
      <c r="ATJ47" s="636"/>
      <c r="ATK47" s="636"/>
      <c r="ATL47" s="636"/>
      <c r="ATM47" s="636"/>
      <c r="ATN47" s="636"/>
      <c r="ATO47" s="636"/>
      <c r="ATP47" s="636"/>
      <c r="ATQ47" s="636"/>
      <c r="ATR47" s="636"/>
      <c r="ATS47" s="636"/>
      <c r="ATT47" s="636"/>
      <c r="ATU47" s="636"/>
      <c r="ATV47" s="636"/>
      <c r="ATW47" s="636"/>
      <c r="ATX47" s="636"/>
      <c r="ATY47" s="636"/>
      <c r="ATZ47" s="636"/>
      <c r="AUA47" s="636"/>
      <c r="AUB47" s="636"/>
      <c r="AUC47" s="636"/>
      <c r="AUD47" s="636"/>
      <c r="AUE47" s="636"/>
      <c r="AUF47" s="636"/>
      <c r="AUG47" s="636"/>
      <c r="AUH47" s="636"/>
      <c r="AUI47" s="636"/>
      <c r="AUJ47" s="636"/>
      <c r="AUK47" s="636"/>
      <c r="AUL47" s="636"/>
      <c r="AUM47" s="636"/>
      <c r="AUN47" s="636"/>
      <c r="AUO47" s="636"/>
      <c r="AUP47" s="636"/>
      <c r="AUQ47" s="636"/>
      <c r="AUR47" s="636"/>
      <c r="AUS47" s="636"/>
      <c r="AUT47" s="636"/>
      <c r="AUU47" s="636"/>
      <c r="AUV47" s="636"/>
      <c r="AUW47" s="636"/>
      <c r="AUX47" s="636"/>
      <c r="AUY47" s="636"/>
      <c r="AUZ47" s="636"/>
      <c r="AVA47" s="636"/>
      <c r="AVB47" s="636"/>
      <c r="AVC47" s="636"/>
      <c r="AVD47" s="636"/>
      <c r="AVE47" s="636"/>
      <c r="AVF47" s="636"/>
      <c r="AVG47" s="636"/>
      <c r="AVH47" s="636"/>
      <c r="AVI47" s="636"/>
      <c r="AVJ47" s="636"/>
      <c r="AVK47" s="636"/>
      <c r="AVL47" s="636"/>
      <c r="AVM47" s="636"/>
      <c r="AVN47" s="636"/>
      <c r="AVO47" s="636"/>
      <c r="AVP47" s="636"/>
      <c r="AVQ47" s="636"/>
      <c r="AVR47" s="636"/>
      <c r="AVS47" s="636"/>
      <c r="AVT47" s="636"/>
      <c r="AVU47" s="636"/>
      <c r="AVV47" s="636"/>
      <c r="AVW47" s="636"/>
      <c r="AVX47" s="636"/>
      <c r="AVY47" s="636"/>
      <c r="AVZ47" s="636"/>
      <c r="AWA47" s="636"/>
      <c r="AWB47" s="636"/>
      <c r="AWC47" s="636"/>
      <c r="AWD47" s="636"/>
      <c r="AWE47" s="636"/>
      <c r="AWF47" s="636"/>
      <c r="AWG47" s="636"/>
      <c r="AWH47" s="636"/>
      <c r="AWI47" s="636"/>
      <c r="AWJ47" s="636"/>
      <c r="AWK47" s="636"/>
      <c r="AWL47" s="636"/>
      <c r="AWM47" s="636"/>
      <c r="AWN47" s="636"/>
      <c r="AWO47" s="636"/>
      <c r="AWP47" s="636"/>
      <c r="AWQ47" s="636"/>
      <c r="AWR47" s="636"/>
      <c r="AWS47" s="636"/>
      <c r="AWT47" s="636"/>
      <c r="AWU47" s="636"/>
      <c r="AWV47" s="636"/>
      <c r="AWW47" s="636"/>
      <c r="AWX47" s="636"/>
      <c r="AWY47" s="636"/>
      <c r="AWZ47" s="636"/>
      <c r="AXA47" s="636"/>
      <c r="AXB47" s="636"/>
      <c r="AXC47" s="636"/>
      <c r="AXD47" s="636"/>
      <c r="AXE47" s="636"/>
      <c r="AXF47" s="636"/>
      <c r="AXG47" s="636"/>
      <c r="AXH47" s="636"/>
      <c r="AXI47" s="636"/>
      <c r="AXJ47" s="636"/>
      <c r="AXK47" s="636"/>
      <c r="AXL47" s="636"/>
      <c r="AXM47" s="636"/>
      <c r="AXN47" s="636"/>
      <c r="AXO47" s="636"/>
      <c r="AXP47" s="636"/>
      <c r="AXQ47" s="636"/>
      <c r="AXR47" s="636"/>
      <c r="AXS47" s="636"/>
      <c r="AXT47" s="636"/>
      <c r="AXU47" s="636"/>
      <c r="AXV47" s="636"/>
      <c r="AXW47" s="636"/>
      <c r="AXX47" s="636"/>
      <c r="AXY47" s="636"/>
      <c r="AXZ47" s="636"/>
      <c r="AYA47" s="636"/>
      <c r="AYB47" s="636"/>
      <c r="AYC47" s="636"/>
      <c r="AYD47" s="636"/>
      <c r="AYE47" s="636"/>
      <c r="AYF47" s="636"/>
      <c r="AYG47" s="636"/>
      <c r="AYH47" s="636"/>
      <c r="AYI47" s="636"/>
      <c r="AYJ47" s="636"/>
      <c r="AYK47" s="636"/>
      <c r="AYL47" s="636"/>
      <c r="AYM47" s="636"/>
      <c r="AYN47" s="636"/>
      <c r="AYO47" s="636"/>
      <c r="AYP47" s="636"/>
      <c r="AYQ47" s="636"/>
      <c r="AYR47" s="636"/>
      <c r="AYS47" s="636"/>
      <c r="AYT47" s="636"/>
      <c r="AYU47" s="636"/>
      <c r="AYV47" s="636"/>
      <c r="AYW47" s="636"/>
      <c r="AYX47" s="636"/>
      <c r="AYY47" s="636"/>
      <c r="AYZ47" s="636"/>
      <c r="AZA47" s="636"/>
      <c r="AZB47" s="636"/>
      <c r="AZC47" s="636"/>
      <c r="AZD47" s="636"/>
      <c r="AZE47" s="636"/>
      <c r="AZF47" s="636"/>
      <c r="AZG47" s="636"/>
      <c r="AZH47" s="636"/>
      <c r="AZI47" s="636"/>
      <c r="AZJ47" s="636"/>
      <c r="AZK47" s="636"/>
      <c r="AZL47" s="636"/>
      <c r="AZM47" s="636"/>
      <c r="AZN47" s="636"/>
      <c r="AZO47" s="636"/>
      <c r="AZP47" s="636"/>
      <c r="AZQ47" s="636"/>
      <c r="AZR47" s="636"/>
      <c r="AZS47" s="636"/>
      <c r="AZT47" s="636"/>
      <c r="AZU47" s="636"/>
      <c r="AZV47" s="636"/>
      <c r="AZW47" s="636"/>
      <c r="AZX47" s="636"/>
      <c r="AZY47" s="636"/>
      <c r="AZZ47" s="636"/>
      <c r="BAA47" s="636"/>
      <c r="BAB47" s="636"/>
      <c r="BAC47" s="636"/>
      <c r="BAD47" s="636"/>
      <c r="BAE47" s="636"/>
      <c r="BAF47" s="636"/>
      <c r="BAG47" s="636"/>
      <c r="BAH47" s="636"/>
      <c r="BAI47" s="636"/>
      <c r="BAJ47" s="636"/>
      <c r="BAK47" s="636"/>
      <c r="BAL47" s="636"/>
      <c r="BAM47" s="636"/>
      <c r="BAN47" s="636"/>
      <c r="BAO47" s="636"/>
      <c r="BAP47" s="636"/>
      <c r="BAQ47" s="636"/>
      <c r="BAR47" s="636"/>
      <c r="BAS47" s="636"/>
      <c r="BAT47" s="636"/>
      <c r="BAU47" s="636"/>
      <c r="BAV47" s="636"/>
      <c r="BAW47" s="636"/>
      <c r="BAX47" s="636"/>
      <c r="BAY47" s="636"/>
      <c r="BAZ47" s="636"/>
      <c r="BBA47" s="636"/>
      <c r="BBB47" s="636"/>
      <c r="BBC47" s="636"/>
      <c r="BBD47" s="636"/>
      <c r="BBE47" s="636"/>
      <c r="BBF47" s="636"/>
      <c r="BBG47" s="636"/>
      <c r="BBH47" s="636"/>
      <c r="BBI47" s="636"/>
      <c r="BBJ47" s="636"/>
      <c r="BBK47" s="636"/>
      <c r="BBL47" s="636"/>
      <c r="BBM47" s="636"/>
      <c r="BBN47" s="636"/>
      <c r="BBO47" s="636"/>
      <c r="BBP47" s="636"/>
      <c r="BBQ47" s="636"/>
      <c r="BBR47" s="636"/>
      <c r="BBS47" s="636"/>
      <c r="BBT47" s="636"/>
      <c r="BBU47" s="636"/>
      <c r="BBV47" s="636"/>
      <c r="BBW47" s="636"/>
      <c r="BBX47" s="636"/>
      <c r="BBY47" s="636"/>
      <c r="BBZ47" s="636"/>
      <c r="BCA47" s="636"/>
      <c r="BCB47" s="636"/>
      <c r="BCC47" s="636"/>
      <c r="BCD47" s="636"/>
      <c r="BCE47" s="636"/>
      <c r="BCF47" s="636"/>
      <c r="BCG47" s="636"/>
      <c r="BCH47" s="636"/>
      <c r="BCI47" s="636"/>
      <c r="BCJ47" s="636"/>
      <c r="BCK47" s="636"/>
      <c r="BCL47" s="636"/>
      <c r="BCM47" s="636"/>
      <c r="BCN47" s="636"/>
      <c r="BCO47" s="636"/>
      <c r="BCP47" s="636"/>
      <c r="BCQ47" s="636"/>
      <c r="BCR47" s="636"/>
      <c r="BCS47" s="636"/>
      <c r="BCT47" s="636"/>
      <c r="BCU47" s="636"/>
      <c r="BCV47" s="636"/>
      <c r="BCW47" s="636"/>
      <c r="BCX47" s="636"/>
      <c r="BCY47" s="636"/>
      <c r="BCZ47" s="636"/>
      <c r="BDA47" s="636"/>
      <c r="BDB47" s="636"/>
      <c r="BDC47" s="636"/>
      <c r="BDD47" s="636"/>
      <c r="BDE47" s="636"/>
      <c r="BDF47" s="636"/>
      <c r="BDG47" s="636"/>
      <c r="BDH47" s="636"/>
      <c r="BDI47" s="636"/>
      <c r="BDJ47" s="636"/>
      <c r="BDK47" s="636"/>
      <c r="BDL47" s="636"/>
      <c r="BDM47" s="636"/>
      <c r="BDN47" s="636"/>
      <c r="BDO47" s="636"/>
      <c r="BDP47" s="636"/>
      <c r="BDQ47" s="636"/>
      <c r="BDR47" s="636"/>
      <c r="BDS47" s="636"/>
      <c r="BDT47" s="636"/>
      <c r="BDU47" s="636"/>
      <c r="BDV47" s="636"/>
      <c r="BDW47" s="636"/>
      <c r="BDX47" s="636"/>
      <c r="BDY47" s="636"/>
      <c r="BDZ47" s="636"/>
      <c r="BEA47" s="636"/>
      <c r="BEB47" s="636"/>
      <c r="BEC47" s="636"/>
      <c r="BED47" s="636"/>
      <c r="BEE47" s="636"/>
      <c r="BEF47" s="636"/>
      <c r="BEG47" s="636"/>
      <c r="BEH47" s="636"/>
      <c r="BEI47" s="636"/>
      <c r="BEJ47" s="636"/>
      <c r="BEK47" s="636"/>
      <c r="BEL47" s="636"/>
      <c r="BEM47" s="636"/>
      <c r="BEN47" s="636"/>
      <c r="BEO47" s="636"/>
      <c r="BEP47" s="636"/>
      <c r="BEQ47" s="636"/>
      <c r="BER47" s="636"/>
      <c r="BES47" s="636"/>
      <c r="BET47" s="636"/>
      <c r="BEU47" s="636"/>
      <c r="BEV47" s="636"/>
      <c r="BEW47" s="636"/>
      <c r="BEX47" s="636"/>
      <c r="BEY47" s="636"/>
      <c r="BEZ47" s="636"/>
      <c r="BFA47" s="636"/>
      <c r="BFB47" s="636"/>
      <c r="BFC47" s="636"/>
      <c r="BFD47" s="636"/>
      <c r="BFE47" s="636"/>
      <c r="BFF47" s="636"/>
      <c r="BFG47" s="636"/>
      <c r="BFH47" s="636"/>
      <c r="BFI47" s="636"/>
      <c r="BFJ47" s="636"/>
      <c r="BFK47" s="636"/>
      <c r="BFL47" s="636"/>
      <c r="BFM47" s="636"/>
      <c r="BFN47" s="636"/>
      <c r="BFO47" s="636"/>
      <c r="BFP47" s="636"/>
      <c r="BFQ47" s="636"/>
      <c r="BFR47" s="636"/>
      <c r="BFS47" s="636"/>
      <c r="BFT47" s="636"/>
      <c r="BFU47" s="636"/>
      <c r="BFV47" s="636"/>
      <c r="BFW47" s="636"/>
      <c r="BFX47" s="636"/>
      <c r="BFY47" s="636"/>
      <c r="BFZ47" s="636"/>
      <c r="BGA47" s="636"/>
      <c r="BGB47" s="636"/>
      <c r="BGC47" s="636"/>
      <c r="BGD47" s="636"/>
      <c r="BGE47" s="636"/>
      <c r="BGF47" s="636"/>
      <c r="BGG47" s="636"/>
      <c r="BGH47" s="636"/>
      <c r="BGI47" s="636"/>
      <c r="BGJ47" s="636"/>
      <c r="BGK47" s="636"/>
      <c r="BGL47" s="636"/>
      <c r="BGM47" s="636"/>
      <c r="BGN47" s="636"/>
      <c r="BGO47" s="636"/>
      <c r="BGP47" s="636"/>
      <c r="BGQ47" s="636"/>
      <c r="BGR47" s="636"/>
      <c r="BGS47" s="636"/>
      <c r="BGT47" s="636"/>
      <c r="BGU47" s="636"/>
      <c r="BGV47" s="636"/>
      <c r="BGW47" s="636"/>
      <c r="BGX47" s="636"/>
      <c r="BGY47" s="636"/>
      <c r="BGZ47" s="636"/>
      <c r="BHA47" s="636"/>
      <c r="BHB47" s="636"/>
      <c r="BHC47" s="636"/>
      <c r="BHD47" s="636"/>
      <c r="BHE47" s="636"/>
      <c r="BHF47" s="636"/>
      <c r="BHG47" s="636"/>
      <c r="BHH47" s="636"/>
      <c r="BHI47" s="636"/>
      <c r="BHJ47" s="636"/>
      <c r="BHK47" s="636"/>
      <c r="BHL47" s="636"/>
      <c r="BHM47" s="636"/>
      <c r="BHN47" s="636"/>
      <c r="BHO47" s="636"/>
      <c r="BHP47" s="636"/>
      <c r="BHQ47" s="636"/>
      <c r="BHR47" s="636"/>
      <c r="BHS47" s="636"/>
      <c r="BHT47" s="636"/>
      <c r="BHU47" s="636"/>
      <c r="BHV47" s="636"/>
      <c r="BHW47" s="636"/>
      <c r="BHX47" s="636"/>
      <c r="BHY47" s="636"/>
      <c r="BHZ47" s="636"/>
      <c r="BIA47" s="636"/>
      <c r="BIB47" s="636"/>
      <c r="BIC47" s="636"/>
      <c r="BID47" s="636"/>
      <c r="BIE47" s="636"/>
      <c r="BIF47" s="636"/>
      <c r="BIG47" s="636"/>
      <c r="BIH47" s="636"/>
      <c r="BII47" s="636"/>
      <c r="BIJ47" s="636"/>
      <c r="BIK47" s="636"/>
      <c r="BIL47" s="636"/>
      <c r="BIM47" s="636"/>
      <c r="BIN47" s="636"/>
      <c r="BIO47" s="636"/>
      <c r="BIP47" s="636"/>
      <c r="BIQ47" s="636"/>
      <c r="BIR47" s="636"/>
      <c r="BIS47" s="636"/>
      <c r="BIT47" s="636"/>
      <c r="BIU47" s="636"/>
      <c r="BIV47" s="636"/>
      <c r="BIW47" s="636"/>
      <c r="BIX47" s="636"/>
      <c r="BIY47" s="636"/>
      <c r="BIZ47" s="636"/>
      <c r="BJA47" s="636"/>
      <c r="BJB47" s="636"/>
      <c r="BJC47" s="636"/>
      <c r="BJD47" s="636"/>
      <c r="BJE47" s="636"/>
      <c r="BJF47" s="636"/>
      <c r="BJG47" s="636"/>
      <c r="BJH47" s="636"/>
      <c r="BJI47" s="636"/>
      <c r="BJJ47" s="636"/>
      <c r="BJK47" s="636"/>
      <c r="BJL47" s="636"/>
      <c r="BJM47" s="636"/>
      <c r="BJN47" s="636"/>
      <c r="BJO47" s="636"/>
      <c r="BJP47" s="636"/>
      <c r="BJQ47" s="636"/>
      <c r="BJR47" s="636"/>
      <c r="BJS47" s="636"/>
      <c r="BJT47" s="636"/>
      <c r="BJU47" s="636"/>
      <c r="BJV47" s="636"/>
      <c r="BJW47" s="636"/>
      <c r="BJX47" s="636"/>
      <c r="BJY47" s="636"/>
      <c r="BJZ47" s="636"/>
      <c r="BKA47" s="636"/>
      <c r="BKB47" s="636"/>
      <c r="BKC47" s="636"/>
      <c r="BKD47" s="636"/>
      <c r="BKE47" s="636"/>
      <c r="BKF47" s="636"/>
      <c r="BKG47" s="636"/>
      <c r="BKH47" s="636"/>
      <c r="BKI47" s="636"/>
      <c r="BKJ47" s="636"/>
      <c r="BKK47" s="636"/>
      <c r="BKL47" s="636"/>
      <c r="BKM47" s="636"/>
      <c r="BKN47" s="636"/>
      <c r="BKO47" s="636"/>
      <c r="BKP47" s="636"/>
      <c r="BKQ47" s="636"/>
      <c r="BKR47" s="636"/>
      <c r="BKS47" s="636"/>
      <c r="BKT47" s="636"/>
      <c r="BKU47" s="636"/>
      <c r="BKV47" s="636"/>
      <c r="BKW47" s="636"/>
      <c r="BKX47" s="636"/>
      <c r="BKY47" s="636"/>
      <c r="BKZ47" s="636"/>
      <c r="BLA47" s="636"/>
      <c r="BLB47" s="636"/>
      <c r="BLC47" s="636"/>
      <c r="BLD47" s="636"/>
      <c r="BLE47" s="636"/>
      <c r="BLF47" s="636"/>
      <c r="BLG47" s="636"/>
      <c r="BLH47" s="636"/>
      <c r="BLI47" s="636"/>
      <c r="BLJ47" s="636"/>
      <c r="BLK47" s="636"/>
      <c r="BLL47" s="636"/>
      <c r="BLM47" s="636"/>
      <c r="BLN47" s="636"/>
      <c r="BLO47" s="636"/>
      <c r="BLP47" s="636"/>
      <c r="BLQ47" s="636"/>
      <c r="BLR47" s="636"/>
      <c r="BLS47" s="636"/>
      <c r="BLT47" s="636"/>
      <c r="BLU47" s="636"/>
      <c r="BLV47" s="636"/>
      <c r="BLW47" s="636"/>
      <c r="BLX47" s="636"/>
      <c r="BLY47" s="636"/>
      <c r="BLZ47" s="636"/>
      <c r="BMA47" s="636"/>
      <c r="BMB47" s="636"/>
      <c r="BMC47" s="636"/>
      <c r="BMD47" s="636"/>
      <c r="BME47" s="636"/>
      <c r="BMF47" s="636"/>
      <c r="BMG47" s="636"/>
      <c r="BMH47" s="636"/>
      <c r="BMI47" s="636"/>
      <c r="BMJ47" s="636"/>
      <c r="BMK47" s="636"/>
      <c r="BML47" s="636"/>
      <c r="BMM47" s="636"/>
      <c r="BMN47" s="636"/>
      <c r="BMO47" s="636"/>
      <c r="BMP47" s="636"/>
      <c r="BMQ47" s="636"/>
      <c r="BMR47" s="636"/>
      <c r="BMS47" s="636"/>
      <c r="BMT47" s="636"/>
      <c r="BMU47" s="636"/>
      <c r="BMV47" s="636"/>
      <c r="BMW47" s="636"/>
      <c r="BMX47" s="636"/>
      <c r="BMY47" s="636"/>
      <c r="BMZ47" s="636"/>
      <c r="BNA47" s="636"/>
      <c r="BNB47" s="636"/>
      <c r="BNC47" s="636"/>
      <c r="BND47" s="636"/>
      <c r="BNE47" s="636"/>
      <c r="BNF47" s="636"/>
      <c r="BNG47" s="636"/>
      <c r="BNH47" s="636"/>
      <c r="BNI47" s="636"/>
      <c r="BNJ47" s="636"/>
      <c r="BNK47" s="636"/>
      <c r="BNL47" s="636"/>
      <c r="BNM47" s="636"/>
      <c r="BNN47" s="636"/>
      <c r="BNO47" s="636"/>
      <c r="BNP47" s="636"/>
      <c r="BNQ47" s="636"/>
      <c r="BNR47" s="636"/>
      <c r="BNS47" s="636"/>
      <c r="BNT47" s="636"/>
      <c r="BNU47" s="636"/>
      <c r="BNV47" s="636"/>
      <c r="BNW47" s="636"/>
      <c r="BNX47" s="636"/>
      <c r="BNY47" s="636"/>
      <c r="BNZ47" s="636"/>
      <c r="BOA47" s="636"/>
      <c r="BOB47" s="636"/>
      <c r="BOC47" s="636"/>
      <c r="BOD47" s="636"/>
      <c r="BOE47" s="636"/>
      <c r="BOF47" s="636"/>
      <c r="BOG47" s="636"/>
      <c r="BOH47" s="636"/>
      <c r="BOI47" s="636"/>
      <c r="BOJ47" s="636"/>
      <c r="BOK47" s="636"/>
      <c r="BOL47" s="636"/>
      <c r="BOM47" s="636"/>
      <c r="BON47" s="636"/>
      <c r="BOO47" s="636"/>
      <c r="BOP47" s="636"/>
      <c r="BOQ47" s="636"/>
      <c r="BOR47" s="636"/>
      <c r="BOS47" s="636"/>
      <c r="BOT47" s="636"/>
      <c r="BOU47" s="636"/>
      <c r="BOV47" s="636"/>
      <c r="BOW47" s="636"/>
      <c r="BOX47" s="636"/>
      <c r="BOY47" s="636"/>
      <c r="BOZ47" s="636"/>
      <c r="BPA47" s="636"/>
      <c r="BPB47" s="636"/>
      <c r="BPC47" s="636"/>
      <c r="BPD47" s="636"/>
      <c r="BPE47" s="636"/>
      <c r="BPF47" s="636"/>
      <c r="BPG47" s="636"/>
      <c r="BPH47" s="636"/>
      <c r="BPI47" s="636"/>
      <c r="BPJ47" s="636"/>
      <c r="BPK47" s="636"/>
      <c r="BPL47" s="636"/>
      <c r="BPM47" s="636"/>
      <c r="BPN47" s="636"/>
      <c r="BPO47" s="636"/>
      <c r="BPP47" s="636"/>
      <c r="BPQ47" s="636"/>
      <c r="BPR47" s="636"/>
      <c r="BPS47" s="636"/>
      <c r="BPT47" s="636"/>
      <c r="BPU47" s="636"/>
      <c r="BPV47" s="636"/>
      <c r="BPW47" s="636"/>
      <c r="BPX47" s="636"/>
      <c r="BPY47" s="636"/>
      <c r="BPZ47" s="636"/>
      <c r="BQA47" s="636"/>
      <c r="BQB47" s="636"/>
      <c r="BQC47" s="636"/>
      <c r="BQD47" s="636"/>
      <c r="BQE47" s="636"/>
      <c r="BQF47" s="636"/>
      <c r="BQG47" s="636"/>
      <c r="BQH47" s="636"/>
      <c r="BQI47" s="636"/>
      <c r="BQJ47" s="636"/>
      <c r="BQK47" s="636"/>
      <c r="BQL47" s="636"/>
      <c r="BQM47" s="636"/>
      <c r="BQN47" s="636"/>
      <c r="BQO47" s="636"/>
      <c r="BQP47" s="636"/>
      <c r="BQQ47" s="636"/>
      <c r="BQR47" s="636"/>
      <c r="BQS47" s="636"/>
      <c r="BQT47" s="636"/>
      <c r="BQU47" s="636"/>
      <c r="BQV47" s="636"/>
      <c r="BQW47" s="636"/>
      <c r="BQX47" s="636"/>
      <c r="BQY47" s="636"/>
      <c r="BQZ47" s="636"/>
      <c r="BRA47" s="636"/>
      <c r="BRB47" s="636"/>
      <c r="BRC47" s="636"/>
      <c r="BRD47" s="636"/>
      <c r="BRE47" s="636"/>
      <c r="BRF47" s="636"/>
      <c r="BRG47" s="636"/>
      <c r="BRH47" s="636"/>
      <c r="BRI47" s="636"/>
      <c r="BRJ47" s="636"/>
      <c r="BRK47" s="636"/>
      <c r="BRL47" s="636"/>
      <c r="BRM47" s="636"/>
      <c r="BRN47" s="636"/>
      <c r="BRO47" s="636"/>
      <c r="BRP47" s="636"/>
      <c r="BRQ47" s="636"/>
      <c r="BRR47" s="636"/>
      <c r="BRS47" s="636"/>
      <c r="BRT47" s="636"/>
      <c r="BRU47" s="636"/>
      <c r="BRV47" s="636"/>
      <c r="BRW47" s="636"/>
      <c r="BRX47" s="636"/>
      <c r="BRY47" s="636"/>
      <c r="BRZ47" s="636"/>
      <c r="BSA47" s="636"/>
      <c r="BSB47" s="636"/>
      <c r="BSC47" s="636"/>
      <c r="BSD47" s="636"/>
      <c r="BSE47" s="636"/>
      <c r="BSF47" s="636"/>
      <c r="BSG47" s="636"/>
      <c r="BSH47" s="636"/>
      <c r="BSI47" s="636"/>
      <c r="BSJ47" s="636"/>
      <c r="BSK47" s="636"/>
      <c r="BSL47" s="636"/>
      <c r="BSM47" s="636"/>
      <c r="BSN47" s="636"/>
      <c r="BSO47" s="636"/>
      <c r="BSP47" s="636"/>
      <c r="BSQ47" s="636"/>
      <c r="BSR47" s="636"/>
      <c r="BSS47" s="636"/>
      <c r="BST47" s="636"/>
      <c r="BSU47" s="636"/>
      <c r="BSV47" s="636"/>
      <c r="BSW47" s="636"/>
      <c r="BSX47" s="636"/>
      <c r="BSY47" s="636"/>
      <c r="BSZ47" s="636"/>
      <c r="BTA47" s="636"/>
      <c r="BTB47" s="636"/>
      <c r="BTC47" s="636"/>
      <c r="BTD47" s="636"/>
      <c r="BTE47" s="636"/>
      <c r="BTF47" s="636"/>
      <c r="BTG47" s="636"/>
      <c r="BTH47" s="636"/>
      <c r="BTI47" s="636"/>
      <c r="BTJ47" s="636"/>
      <c r="BTK47" s="636"/>
      <c r="BTL47" s="636"/>
      <c r="BTM47" s="636"/>
      <c r="BTN47" s="636"/>
      <c r="BTO47" s="636"/>
      <c r="BTP47" s="636"/>
      <c r="BTQ47" s="636"/>
      <c r="BTR47" s="636"/>
      <c r="BTS47" s="636"/>
      <c r="BTT47" s="636"/>
      <c r="BTU47" s="636"/>
      <c r="BTV47" s="636"/>
      <c r="BTW47" s="636"/>
      <c r="BTX47" s="636"/>
      <c r="BTY47" s="636"/>
      <c r="BTZ47" s="636"/>
      <c r="BUA47" s="636"/>
      <c r="BUB47" s="636"/>
      <c r="BUC47" s="636"/>
      <c r="BUD47" s="636"/>
      <c r="BUE47" s="636"/>
      <c r="BUF47" s="636"/>
      <c r="BUG47" s="636"/>
      <c r="BUH47" s="636"/>
      <c r="BUI47" s="636"/>
      <c r="BUJ47" s="636"/>
      <c r="BUK47" s="636"/>
      <c r="BUL47" s="636"/>
      <c r="BUM47" s="636"/>
      <c r="BUN47" s="636"/>
      <c r="BUO47" s="636"/>
      <c r="BUP47" s="636"/>
      <c r="BUQ47" s="636"/>
      <c r="BUR47" s="636"/>
      <c r="BUS47" s="636"/>
      <c r="BUT47" s="636"/>
      <c r="BUU47" s="636"/>
      <c r="BUV47" s="636"/>
      <c r="BUW47" s="636"/>
      <c r="BUX47" s="636"/>
      <c r="BUY47" s="636"/>
      <c r="BUZ47" s="636"/>
      <c r="BVA47" s="636"/>
      <c r="BVB47" s="636"/>
      <c r="BVC47" s="636"/>
      <c r="BVD47" s="636"/>
      <c r="BVE47" s="636"/>
      <c r="BVF47" s="636"/>
      <c r="BVG47" s="636"/>
      <c r="BVH47" s="636"/>
      <c r="BVI47" s="636"/>
      <c r="BVJ47" s="636"/>
      <c r="BVK47" s="636"/>
      <c r="BVL47" s="636"/>
      <c r="BVM47" s="636"/>
      <c r="BVN47" s="636"/>
      <c r="BVO47" s="636"/>
      <c r="BVP47" s="636"/>
      <c r="BVQ47" s="636"/>
      <c r="BVR47" s="636"/>
      <c r="BVS47" s="636"/>
      <c r="BVT47" s="636"/>
      <c r="BVU47" s="636"/>
      <c r="BVV47" s="636"/>
      <c r="BVW47" s="636"/>
      <c r="BVX47" s="636"/>
      <c r="BVY47" s="636"/>
      <c r="BVZ47" s="636"/>
      <c r="BWA47" s="636"/>
      <c r="BWB47" s="636"/>
      <c r="BWC47" s="636"/>
      <c r="BWD47" s="636"/>
      <c r="BWE47" s="636"/>
      <c r="BWF47" s="636"/>
      <c r="BWG47" s="636"/>
      <c r="BWH47" s="636"/>
      <c r="BWI47" s="636"/>
      <c r="BWJ47" s="636"/>
      <c r="BWK47" s="636"/>
      <c r="BWL47" s="636"/>
      <c r="BWM47" s="636"/>
      <c r="BWN47" s="636"/>
      <c r="BWO47" s="636"/>
      <c r="BWP47" s="636"/>
      <c r="BWQ47" s="636"/>
      <c r="BWR47" s="636"/>
      <c r="BWS47" s="636"/>
      <c r="BWT47" s="636"/>
      <c r="BWU47" s="636"/>
      <c r="BWV47" s="636"/>
      <c r="BWW47" s="636"/>
      <c r="BWX47" s="636"/>
      <c r="BWY47" s="636"/>
      <c r="BWZ47" s="636"/>
      <c r="BXA47" s="636"/>
      <c r="BXB47" s="636"/>
      <c r="BXC47" s="636"/>
      <c r="BXD47" s="636"/>
      <c r="BXE47" s="636"/>
      <c r="BXF47" s="636"/>
      <c r="BXG47" s="636"/>
      <c r="BXH47" s="636"/>
      <c r="BXI47" s="636"/>
      <c r="BXJ47" s="636"/>
      <c r="BXK47" s="636"/>
      <c r="BXL47" s="636"/>
      <c r="BXM47" s="636"/>
      <c r="BXN47" s="636"/>
      <c r="BXO47" s="636"/>
      <c r="BXP47" s="636"/>
      <c r="BXQ47" s="636"/>
      <c r="BXR47" s="636"/>
      <c r="BXS47" s="636"/>
      <c r="BXT47" s="636"/>
      <c r="BXU47" s="636"/>
      <c r="BXV47" s="636"/>
      <c r="BXW47" s="636"/>
      <c r="BXX47" s="636"/>
      <c r="BXY47" s="636"/>
      <c r="BXZ47" s="636"/>
      <c r="BYA47" s="636"/>
      <c r="BYB47" s="636"/>
      <c r="BYC47" s="636"/>
      <c r="BYD47" s="636"/>
      <c r="BYE47" s="636"/>
      <c r="BYF47" s="636"/>
      <c r="BYG47" s="636"/>
      <c r="BYH47" s="636"/>
      <c r="BYI47" s="636"/>
      <c r="BYJ47" s="636"/>
      <c r="BYK47" s="636"/>
      <c r="BYL47" s="636"/>
      <c r="BYM47" s="636"/>
      <c r="BYN47" s="636"/>
      <c r="BYO47" s="636"/>
      <c r="BYP47" s="636"/>
      <c r="BYQ47" s="636"/>
      <c r="BYR47" s="636"/>
      <c r="BYS47" s="636"/>
      <c r="BYT47" s="636"/>
      <c r="BYU47" s="636"/>
      <c r="BYV47" s="636"/>
      <c r="BYW47" s="636"/>
      <c r="BYX47" s="636"/>
      <c r="BYY47" s="636"/>
      <c r="BYZ47" s="636"/>
      <c r="BZA47" s="636"/>
      <c r="BZB47" s="636"/>
      <c r="BZC47" s="636"/>
      <c r="BZD47" s="636"/>
      <c r="BZE47" s="636"/>
      <c r="BZF47" s="636"/>
      <c r="BZG47" s="636"/>
      <c r="BZH47" s="636"/>
      <c r="BZI47" s="636"/>
      <c r="BZJ47" s="636"/>
      <c r="BZK47" s="636"/>
      <c r="BZL47" s="636"/>
      <c r="BZM47" s="636"/>
      <c r="BZN47" s="636"/>
      <c r="BZO47" s="636"/>
      <c r="BZP47" s="636"/>
      <c r="BZQ47" s="636"/>
      <c r="BZR47" s="636"/>
      <c r="BZS47" s="636"/>
      <c r="BZT47" s="636"/>
      <c r="BZU47" s="636"/>
      <c r="BZV47" s="636"/>
      <c r="BZW47" s="636"/>
      <c r="BZX47" s="636"/>
      <c r="BZY47" s="636"/>
      <c r="BZZ47" s="636"/>
      <c r="CAA47" s="636"/>
      <c r="CAB47" s="636"/>
      <c r="CAC47" s="636"/>
      <c r="CAD47" s="636"/>
      <c r="CAE47" s="636"/>
      <c r="CAF47" s="636"/>
      <c r="CAG47" s="636"/>
      <c r="CAH47" s="636"/>
      <c r="CAI47" s="636"/>
      <c r="CAJ47" s="636"/>
      <c r="CAK47" s="636"/>
      <c r="CAL47" s="636"/>
      <c r="CAM47" s="636"/>
      <c r="CAN47" s="636"/>
      <c r="CAO47" s="636"/>
      <c r="CAP47" s="636"/>
      <c r="CAQ47" s="636"/>
      <c r="CAR47" s="636"/>
      <c r="CAS47" s="636"/>
      <c r="CAT47" s="636"/>
      <c r="CAU47" s="636"/>
      <c r="CAV47" s="636"/>
      <c r="CAW47" s="636"/>
      <c r="CAX47" s="636"/>
      <c r="CAY47" s="636"/>
      <c r="CAZ47" s="636"/>
      <c r="CBA47" s="636"/>
      <c r="CBB47" s="636"/>
      <c r="CBC47" s="636"/>
      <c r="CBD47" s="636"/>
      <c r="CBE47" s="636"/>
      <c r="CBF47" s="636"/>
      <c r="CBG47" s="636"/>
      <c r="CBH47" s="636"/>
      <c r="CBI47" s="636"/>
      <c r="CBJ47" s="636"/>
      <c r="CBK47" s="636"/>
      <c r="CBL47" s="636"/>
      <c r="CBM47" s="636"/>
      <c r="CBN47" s="636"/>
      <c r="CBO47" s="636"/>
      <c r="CBP47" s="636"/>
      <c r="CBQ47" s="636"/>
      <c r="CBR47" s="636"/>
      <c r="CBS47" s="636"/>
      <c r="CBT47" s="636"/>
      <c r="CBU47" s="636"/>
      <c r="CBV47" s="636"/>
      <c r="CBW47" s="636"/>
      <c r="CBX47" s="636"/>
      <c r="CBY47" s="636"/>
      <c r="CBZ47" s="636"/>
      <c r="CCA47" s="636"/>
      <c r="CCB47" s="636"/>
      <c r="CCC47" s="636"/>
      <c r="CCD47" s="636"/>
      <c r="CCE47" s="636"/>
      <c r="CCF47" s="636"/>
      <c r="CCG47" s="636"/>
      <c r="CCH47" s="636"/>
      <c r="CCI47" s="636"/>
      <c r="CCJ47" s="636"/>
      <c r="CCK47" s="636"/>
      <c r="CCL47" s="636"/>
      <c r="CCM47" s="636"/>
      <c r="CCN47" s="636"/>
      <c r="CCO47" s="636"/>
      <c r="CCP47" s="636"/>
      <c r="CCQ47" s="636"/>
      <c r="CCR47" s="636"/>
      <c r="CCS47" s="636"/>
      <c r="CCT47" s="636"/>
      <c r="CCU47" s="636"/>
      <c r="CCV47" s="636"/>
      <c r="CCW47" s="636"/>
      <c r="CCX47" s="636"/>
      <c r="CCY47" s="636"/>
      <c r="CCZ47" s="636"/>
      <c r="CDA47" s="636"/>
      <c r="CDB47" s="636"/>
      <c r="CDC47" s="636"/>
      <c r="CDD47" s="636"/>
      <c r="CDE47" s="636"/>
      <c r="CDF47" s="636"/>
      <c r="CDG47" s="636"/>
      <c r="CDH47" s="636"/>
      <c r="CDI47" s="636"/>
      <c r="CDJ47" s="636"/>
      <c r="CDK47" s="636"/>
      <c r="CDL47" s="636"/>
      <c r="CDM47" s="636"/>
      <c r="CDN47" s="636"/>
      <c r="CDO47" s="636"/>
      <c r="CDP47" s="636"/>
      <c r="CDQ47" s="636"/>
      <c r="CDR47" s="636"/>
      <c r="CDS47" s="636"/>
      <c r="CDT47" s="636"/>
      <c r="CDU47" s="636"/>
      <c r="CDV47" s="636"/>
      <c r="CDW47" s="636"/>
      <c r="CDX47" s="636"/>
      <c r="CDY47" s="636"/>
      <c r="CDZ47" s="636"/>
      <c r="CEA47" s="636"/>
      <c r="CEB47" s="636"/>
      <c r="CEC47" s="636"/>
      <c r="CED47" s="636"/>
      <c r="CEE47" s="636"/>
      <c r="CEF47" s="636"/>
      <c r="CEG47" s="636"/>
      <c r="CEH47" s="636"/>
      <c r="CEI47" s="636"/>
      <c r="CEJ47" s="636"/>
      <c r="CEK47" s="636"/>
      <c r="CEL47" s="636"/>
      <c r="CEM47" s="636"/>
      <c r="CEN47" s="636"/>
      <c r="CEO47" s="636"/>
      <c r="CEP47" s="636"/>
      <c r="CEQ47" s="636"/>
      <c r="CER47" s="636"/>
      <c r="CES47" s="636"/>
      <c r="CET47" s="636"/>
      <c r="CEU47" s="636"/>
      <c r="CEV47" s="636"/>
      <c r="CEW47" s="636"/>
      <c r="CEX47" s="636"/>
      <c r="CEY47" s="636"/>
      <c r="CEZ47" s="636"/>
      <c r="CFA47" s="636"/>
      <c r="CFB47" s="636"/>
      <c r="CFC47" s="636"/>
      <c r="CFD47" s="636"/>
      <c r="CFE47" s="636"/>
      <c r="CFF47" s="636"/>
      <c r="CFG47" s="636"/>
      <c r="CFH47" s="636"/>
      <c r="CFI47" s="636"/>
      <c r="CFJ47" s="636"/>
      <c r="CFK47" s="636"/>
      <c r="CFL47" s="636"/>
      <c r="CFM47" s="636"/>
      <c r="CFN47" s="636"/>
      <c r="CFO47" s="636"/>
      <c r="CFP47" s="636"/>
      <c r="CFQ47" s="636"/>
      <c r="CFR47" s="636"/>
      <c r="CFS47" s="636"/>
      <c r="CFT47" s="636"/>
      <c r="CFU47" s="636"/>
      <c r="CFV47" s="636"/>
      <c r="CFW47" s="636"/>
      <c r="CFX47" s="636"/>
      <c r="CFY47" s="636"/>
      <c r="CFZ47" s="636"/>
      <c r="CGA47" s="636"/>
      <c r="CGB47" s="636"/>
      <c r="CGC47" s="636"/>
      <c r="CGD47" s="636"/>
      <c r="CGE47" s="636"/>
      <c r="CGF47" s="636"/>
      <c r="CGG47" s="636"/>
      <c r="CGH47" s="636"/>
      <c r="CGI47" s="636"/>
      <c r="CGJ47" s="636"/>
      <c r="CGK47" s="636"/>
      <c r="CGL47" s="636"/>
      <c r="CGM47" s="636"/>
      <c r="CGN47" s="636"/>
      <c r="CGO47" s="636"/>
      <c r="CGP47" s="636"/>
      <c r="CGQ47" s="636"/>
      <c r="CGR47" s="636"/>
      <c r="CGS47" s="636"/>
      <c r="CGT47" s="636"/>
      <c r="CGU47" s="636"/>
      <c r="CGV47" s="636"/>
      <c r="CGW47" s="636"/>
      <c r="CGX47" s="636"/>
      <c r="CGY47" s="636"/>
      <c r="CGZ47" s="636"/>
      <c r="CHA47" s="636"/>
      <c r="CHB47" s="636"/>
      <c r="CHC47" s="636"/>
      <c r="CHD47" s="636"/>
      <c r="CHE47" s="636"/>
      <c r="CHF47" s="636"/>
      <c r="CHG47" s="636"/>
      <c r="CHH47" s="636"/>
      <c r="CHI47" s="636"/>
      <c r="CHJ47" s="636"/>
      <c r="CHK47" s="636"/>
      <c r="CHL47" s="636"/>
      <c r="CHM47" s="636"/>
      <c r="CHN47" s="636"/>
      <c r="CHO47" s="636"/>
      <c r="CHP47" s="636"/>
      <c r="CHQ47" s="636"/>
      <c r="CHR47" s="636"/>
      <c r="CHS47" s="636"/>
      <c r="CHT47" s="636"/>
      <c r="CHU47" s="636"/>
      <c r="CHV47" s="636"/>
      <c r="CHW47" s="636"/>
      <c r="CHX47" s="636"/>
      <c r="CHY47" s="636"/>
      <c r="CHZ47" s="636"/>
      <c r="CIA47" s="636"/>
      <c r="CIB47" s="636"/>
      <c r="CIC47" s="636"/>
      <c r="CID47" s="636"/>
      <c r="CIE47" s="636"/>
      <c r="CIF47" s="636"/>
      <c r="CIG47" s="636"/>
      <c r="CIH47" s="636"/>
      <c r="CII47" s="636"/>
      <c r="CIJ47" s="636"/>
      <c r="CIK47" s="636"/>
      <c r="CIL47" s="636"/>
      <c r="CIM47" s="636"/>
      <c r="CIN47" s="636"/>
      <c r="CIO47" s="636"/>
      <c r="CIP47" s="636"/>
      <c r="CIQ47" s="636"/>
      <c r="CIR47" s="636"/>
      <c r="CIS47" s="636"/>
      <c r="CIT47" s="636"/>
      <c r="CIU47" s="636"/>
      <c r="CIV47" s="636"/>
      <c r="CIW47" s="636"/>
      <c r="CIX47" s="636"/>
      <c r="CIY47" s="636"/>
      <c r="CIZ47" s="636"/>
      <c r="CJA47" s="636"/>
      <c r="CJB47" s="636"/>
      <c r="CJC47" s="636"/>
      <c r="CJD47" s="636"/>
      <c r="CJE47" s="636"/>
      <c r="CJF47" s="636"/>
      <c r="CJG47" s="636"/>
      <c r="CJH47" s="636"/>
      <c r="CJI47" s="636"/>
      <c r="CJJ47" s="636"/>
      <c r="CJK47" s="636"/>
      <c r="CJL47" s="636"/>
      <c r="CJM47" s="636"/>
      <c r="CJN47" s="636"/>
      <c r="CJO47" s="636"/>
      <c r="CJP47" s="636"/>
      <c r="CJQ47" s="636"/>
      <c r="CJR47" s="636"/>
      <c r="CJS47" s="636"/>
      <c r="CJT47" s="636"/>
      <c r="CJU47" s="636"/>
      <c r="CJV47" s="636"/>
      <c r="CJW47" s="636"/>
      <c r="CJX47" s="636"/>
      <c r="CJY47" s="636"/>
      <c r="CJZ47" s="636"/>
      <c r="CKA47" s="636"/>
      <c r="CKB47" s="636"/>
      <c r="CKC47" s="636"/>
      <c r="CKD47" s="636"/>
      <c r="CKE47" s="636"/>
      <c r="CKF47" s="636"/>
      <c r="CKG47" s="636"/>
      <c r="CKH47" s="636"/>
      <c r="CKI47" s="636"/>
      <c r="CKJ47" s="636"/>
      <c r="CKK47" s="636"/>
      <c r="CKL47" s="636"/>
      <c r="CKM47" s="636"/>
      <c r="CKN47" s="636"/>
      <c r="CKO47" s="636"/>
      <c r="CKP47" s="636"/>
      <c r="CKQ47" s="636"/>
      <c r="CKR47" s="636"/>
      <c r="CKS47" s="636"/>
      <c r="CKT47" s="636"/>
      <c r="CKU47" s="636"/>
      <c r="CKV47" s="636"/>
      <c r="CKW47" s="636"/>
      <c r="CKX47" s="636"/>
      <c r="CKY47" s="636"/>
      <c r="CKZ47" s="636"/>
      <c r="CLA47" s="636"/>
      <c r="CLB47" s="636"/>
      <c r="CLC47" s="636"/>
      <c r="CLD47" s="636"/>
      <c r="CLE47" s="636"/>
      <c r="CLF47" s="636"/>
      <c r="CLG47" s="636"/>
      <c r="CLH47" s="636"/>
      <c r="CLI47" s="636"/>
      <c r="CLJ47" s="636"/>
      <c r="CLK47" s="636"/>
      <c r="CLL47" s="636"/>
      <c r="CLM47" s="636"/>
      <c r="CLN47" s="636"/>
      <c r="CLO47" s="636"/>
      <c r="CLP47" s="636"/>
      <c r="CLQ47" s="636"/>
      <c r="CLR47" s="636"/>
      <c r="CLS47" s="636"/>
      <c r="CLT47" s="636"/>
      <c r="CLU47" s="636"/>
      <c r="CLV47" s="636"/>
      <c r="CLW47" s="636"/>
      <c r="CLX47" s="636"/>
      <c r="CLY47" s="636"/>
      <c r="CLZ47" s="636"/>
      <c r="CMA47" s="636"/>
      <c r="CMB47" s="636"/>
      <c r="CMC47" s="636"/>
      <c r="CMD47" s="636"/>
      <c r="CME47" s="636"/>
      <c r="CMF47" s="636"/>
      <c r="CMG47" s="636"/>
      <c r="CMH47" s="636"/>
      <c r="CMI47" s="636"/>
      <c r="CMJ47" s="636"/>
      <c r="CMK47" s="636"/>
      <c r="CML47" s="636"/>
      <c r="CMM47" s="636"/>
      <c r="CMN47" s="636"/>
      <c r="CMO47" s="636"/>
      <c r="CMP47" s="636"/>
      <c r="CMQ47" s="636"/>
      <c r="CMR47" s="636"/>
      <c r="CMS47" s="636"/>
      <c r="CMT47" s="636"/>
      <c r="CMU47" s="636"/>
      <c r="CMV47" s="636"/>
      <c r="CMW47" s="636"/>
      <c r="CMX47" s="636"/>
      <c r="CMY47" s="636"/>
      <c r="CMZ47" s="636"/>
      <c r="CNA47" s="636"/>
      <c r="CNB47" s="636"/>
      <c r="CNC47" s="636"/>
      <c r="CND47" s="636"/>
      <c r="CNE47" s="636"/>
      <c r="CNF47" s="636"/>
      <c r="CNG47" s="636"/>
      <c r="CNH47" s="636"/>
      <c r="CNI47" s="636"/>
      <c r="CNJ47" s="636"/>
      <c r="CNK47" s="636"/>
      <c r="CNL47" s="636"/>
      <c r="CNM47" s="636"/>
      <c r="CNN47" s="636"/>
      <c r="CNO47" s="636"/>
      <c r="CNP47" s="636"/>
      <c r="CNQ47" s="636"/>
      <c r="CNR47" s="636"/>
      <c r="CNS47" s="636"/>
      <c r="CNT47" s="636"/>
      <c r="CNU47" s="636"/>
      <c r="CNV47" s="636"/>
      <c r="CNW47" s="636"/>
      <c r="CNX47" s="636"/>
      <c r="CNY47" s="636"/>
      <c r="CNZ47" s="636"/>
      <c r="COA47" s="636"/>
      <c r="COB47" s="636"/>
      <c r="COC47" s="636"/>
      <c r="COD47" s="636"/>
      <c r="COE47" s="636"/>
      <c r="COF47" s="636"/>
      <c r="COG47" s="636"/>
      <c r="COH47" s="636"/>
      <c r="COI47" s="636"/>
      <c r="COJ47" s="636"/>
      <c r="COK47" s="636"/>
      <c r="COL47" s="636"/>
      <c r="COM47" s="636"/>
      <c r="CON47" s="636"/>
      <c r="COO47" s="636"/>
      <c r="COP47" s="636"/>
      <c r="COQ47" s="636"/>
      <c r="COR47" s="636"/>
      <c r="COS47" s="636"/>
      <c r="COT47" s="636"/>
      <c r="COU47" s="636"/>
      <c r="COV47" s="636"/>
      <c r="COW47" s="636"/>
      <c r="COX47" s="636"/>
      <c r="COY47" s="636"/>
      <c r="COZ47" s="636"/>
      <c r="CPA47" s="636"/>
      <c r="CPB47" s="636"/>
      <c r="CPC47" s="636"/>
      <c r="CPD47" s="636"/>
      <c r="CPE47" s="636"/>
      <c r="CPF47" s="636"/>
      <c r="CPG47" s="636"/>
      <c r="CPH47" s="636"/>
      <c r="CPI47" s="636"/>
      <c r="CPJ47" s="636"/>
      <c r="CPK47" s="636"/>
      <c r="CPL47" s="636"/>
      <c r="CPM47" s="636"/>
      <c r="CPN47" s="636"/>
      <c r="CPO47" s="636"/>
      <c r="CPP47" s="636"/>
      <c r="CPQ47" s="636"/>
      <c r="CPR47" s="636"/>
      <c r="CPS47" s="636"/>
      <c r="CPT47" s="636"/>
      <c r="CPU47" s="636"/>
      <c r="CPV47" s="636"/>
      <c r="CPW47" s="636"/>
      <c r="CPX47" s="636"/>
      <c r="CPY47" s="636"/>
      <c r="CPZ47" s="636"/>
      <c r="CQA47" s="636"/>
      <c r="CQB47" s="636"/>
      <c r="CQC47" s="636"/>
      <c r="CQD47" s="636"/>
      <c r="CQE47" s="636"/>
      <c r="CQF47" s="636"/>
      <c r="CQG47" s="636"/>
      <c r="CQH47" s="636"/>
      <c r="CQI47" s="636"/>
      <c r="CQJ47" s="636"/>
      <c r="CQK47" s="636"/>
      <c r="CQL47" s="636"/>
      <c r="CQM47" s="636"/>
      <c r="CQN47" s="636"/>
      <c r="CQO47" s="636"/>
      <c r="CQP47" s="636"/>
      <c r="CQQ47" s="636"/>
      <c r="CQR47" s="636"/>
      <c r="CQS47" s="636"/>
      <c r="CQT47" s="636"/>
      <c r="CQU47" s="636"/>
      <c r="CQV47" s="636"/>
      <c r="CQW47" s="636"/>
      <c r="CQX47" s="636"/>
      <c r="CQY47" s="636"/>
      <c r="CQZ47" s="636"/>
      <c r="CRA47" s="636"/>
      <c r="CRB47" s="636"/>
      <c r="CRC47" s="636"/>
      <c r="CRD47" s="636"/>
      <c r="CRE47" s="636"/>
      <c r="CRF47" s="636"/>
      <c r="CRG47" s="636"/>
      <c r="CRH47" s="636"/>
      <c r="CRI47" s="636"/>
      <c r="CRJ47" s="636"/>
      <c r="CRK47" s="636"/>
      <c r="CRL47" s="636"/>
      <c r="CRM47" s="636"/>
      <c r="CRN47" s="636"/>
      <c r="CRO47" s="636"/>
      <c r="CRP47" s="636"/>
      <c r="CRQ47" s="636"/>
      <c r="CRR47" s="636"/>
      <c r="CRS47" s="636"/>
      <c r="CRT47" s="636"/>
      <c r="CRU47" s="636"/>
      <c r="CRV47" s="636"/>
      <c r="CRW47" s="636"/>
      <c r="CRX47" s="636"/>
      <c r="CRY47" s="636"/>
      <c r="CRZ47" s="636"/>
      <c r="CSA47" s="636"/>
      <c r="CSB47" s="636"/>
      <c r="CSC47" s="636"/>
      <c r="CSD47" s="636"/>
      <c r="CSE47" s="636"/>
      <c r="CSF47" s="636"/>
      <c r="CSG47" s="636"/>
      <c r="CSH47" s="636"/>
      <c r="CSI47" s="636"/>
      <c r="CSJ47" s="636"/>
      <c r="CSK47" s="636"/>
      <c r="CSL47" s="636"/>
      <c r="CSM47" s="636"/>
      <c r="CSN47" s="636"/>
      <c r="CSO47" s="636"/>
      <c r="CSP47" s="636"/>
      <c r="CSQ47" s="636"/>
      <c r="CSR47" s="636"/>
      <c r="CSS47" s="636"/>
      <c r="CST47" s="636"/>
      <c r="CSU47" s="636"/>
      <c r="CSV47" s="636"/>
      <c r="CSW47" s="636"/>
      <c r="CSX47" s="636"/>
      <c r="CSY47" s="636"/>
      <c r="CSZ47" s="636"/>
      <c r="CTA47" s="636"/>
      <c r="CTB47" s="636"/>
      <c r="CTC47" s="636"/>
      <c r="CTD47" s="636"/>
      <c r="CTE47" s="636"/>
      <c r="CTF47" s="636"/>
      <c r="CTG47" s="636"/>
      <c r="CTH47" s="636"/>
      <c r="CTI47" s="636"/>
      <c r="CTJ47" s="636"/>
      <c r="CTK47" s="636"/>
      <c r="CTL47" s="636"/>
      <c r="CTM47" s="636"/>
      <c r="CTN47" s="636"/>
      <c r="CTO47" s="636"/>
      <c r="CTP47" s="636"/>
      <c r="CTQ47" s="636"/>
      <c r="CTR47" s="636"/>
      <c r="CTS47" s="636"/>
      <c r="CTT47" s="636"/>
      <c r="CTU47" s="636"/>
      <c r="CTV47" s="636"/>
      <c r="CTW47" s="636"/>
      <c r="CTX47" s="636"/>
      <c r="CTY47" s="636"/>
      <c r="CTZ47" s="636"/>
      <c r="CUA47" s="636"/>
      <c r="CUB47" s="636"/>
      <c r="CUC47" s="636"/>
      <c r="CUD47" s="636"/>
      <c r="CUE47" s="636"/>
      <c r="CUF47" s="636"/>
      <c r="CUG47" s="636"/>
      <c r="CUH47" s="636"/>
      <c r="CUI47" s="636"/>
      <c r="CUJ47" s="636"/>
      <c r="CUK47" s="636"/>
      <c r="CUL47" s="636"/>
      <c r="CUM47" s="636"/>
      <c r="CUN47" s="636"/>
      <c r="CUO47" s="636"/>
      <c r="CUP47" s="636"/>
      <c r="CUQ47" s="636"/>
      <c r="CUR47" s="636"/>
      <c r="CUS47" s="636"/>
      <c r="CUT47" s="636"/>
      <c r="CUU47" s="636"/>
      <c r="CUV47" s="636"/>
      <c r="CUW47" s="636"/>
      <c r="CUX47" s="636"/>
      <c r="CUY47" s="636"/>
      <c r="CUZ47" s="636"/>
      <c r="CVA47" s="636"/>
      <c r="CVB47" s="636"/>
      <c r="CVC47" s="636"/>
      <c r="CVD47" s="636"/>
      <c r="CVE47" s="636"/>
      <c r="CVF47" s="636"/>
      <c r="CVG47" s="636"/>
      <c r="CVH47" s="636"/>
      <c r="CVI47" s="636"/>
      <c r="CVJ47" s="636"/>
      <c r="CVK47" s="636"/>
      <c r="CVL47" s="636"/>
      <c r="CVM47" s="636"/>
      <c r="CVN47" s="636"/>
      <c r="CVO47" s="636"/>
      <c r="CVP47" s="636"/>
      <c r="CVQ47" s="636"/>
      <c r="CVR47" s="636"/>
      <c r="CVS47" s="636"/>
      <c r="CVT47" s="636"/>
      <c r="CVU47" s="636"/>
      <c r="CVV47" s="636"/>
      <c r="CVW47" s="636"/>
      <c r="CVX47" s="636"/>
      <c r="CVY47" s="636"/>
      <c r="CVZ47" s="636"/>
      <c r="CWA47" s="636"/>
      <c r="CWB47" s="636"/>
      <c r="CWC47" s="636"/>
      <c r="CWD47" s="636"/>
      <c r="CWE47" s="636"/>
      <c r="CWF47" s="636"/>
      <c r="CWG47" s="636"/>
      <c r="CWH47" s="636"/>
      <c r="CWI47" s="636"/>
      <c r="CWJ47" s="636"/>
      <c r="CWK47" s="636"/>
      <c r="CWL47" s="636"/>
      <c r="CWM47" s="636"/>
      <c r="CWN47" s="636"/>
      <c r="CWO47" s="636"/>
      <c r="CWP47" s="636"/>
      <c r="CWQ47" s="636"/>
      <c r="CWR47" s="636"/>
      <c r="CWS47" s="636"/>
      <c r="CWT47" s="636"/>
      <c r="CWU47" s="636"/>
      <c r="CWV47" s="636"/>
      <c r="CWW47" s="636"/>
      <c r="CWX47" s="636"/>
      <c r="CWY47" s="636"/>
      <c r="CWZ47" s="636"/>
      <c r="CXA47" s="636"/>
      <c r="CXB47" s="636"/>
      <c r="CXC47" s="636"/>
      <c r="CXD47" s="636"/>
      <c r="CXE47" s="636"/>
      <c r="CXF47" s="636"/>
      <c r="CXG47" s="636"/>
      <c r="CXH47" s="636"/>
      <c r="CXI47" s="636"/>
      <c r="CXJ47" s="636"/>
      <c r="CXK47" s="636"/>
      <c r="CXL47" s="636"/>
      <c r="CXM47" s="636"/>
      <c r="CXN47" s="636"/>
      <c r="CXO47" s="636"/>
      <c r="CXP47" s="636"/>
      <c r="CXQ47" s="636"/>
      <c r="CXR47" s="636"/>
      <c r="CXS47" s="636"/>
      <c r="CXT47" s="636"/>
      <c r="CXU47" s="636"/>
      <c r="CXV47" s="636"/>
      <c r="CXW47" s="636"/>
      <c r="CXX47" s="636"/>
      <c r="CXY47" s="636"/>
      <c r="CXZ47" s="636"/>
      <c r="CYA47" s="636"/>
      <c r="CYB47" s="636"/>
      <c r="CYC47" s="636"/>
      <c r="CYD47" s="636"/>
      <c r="CYE47" s="636"/>
      <c r="CYF47" s="636"/>
      <c r="CYG47" s="636"/>
      <c r="CYH47" s="636"/>
      <c r="CYI47" s="636"/>
      <c r="CYJ47" s="636"/>
      <c r="CYK47" s="636"/>
      <c r="CYL47" s="636"/>
      <c r="CYM47" s="636"/>
      <c r="CYN47" s="636"/>
      <c r="CYO47" s="636"/>
      <c r="CYP47" s="636"/>
      <c r="CYQ47" s="636"/>
      <c r="CYR47" s="636"/>
      <c r="CYS47" s="636"/>
      <c r="CYT47" s="636"/>
      <c r="CYU47" s="636"/>
      <c r="CYV47" s="636"/>
      <c r="CYW47" s="636"/>
      <c r="CYX47" s="636"/>
      <c r="CYY47" s="636"/>
      <c r="CYZ47" s="636"/>
      <c r="CZA47" s="636"/>
      <c r="CZB47" s="636"/>
      <c r="CZC47" s="636"/>
      <c r="CZD47" s="636"/>
      <c r="CZE47" s="636"/>
      <c r="CZF47" s="636"/>
      <c r="CZG47" s="636"/>
      <c r="CZH47" s="636"/>
      <c r="CZI47" s="636"/>
      <c r="CZJ47" s="636"/>
      <c r="CZK47" s="636"/>
      <c r="CZL47" s="636"/>
      <c r="CZM47" s="636"/>
      <c r="CZN47" s="636"/>
      <c r="CZO47" s="636"/>
      <c r="CZP47" s="636"/>
      <c r="CZQ47" s="636"/>
      <c r="CZR47" s="636"/>
      <c r="CZS47" s="636"/>
      <c r="CZT47" s="636"/>
      <c r="CZU47" s="636"/>
      <c r="CZV47" s="636"/>
      <c r="CZW47" s="636"/>
      <c r="CZX47" s="636"/>
      <c r="CZY47" s="636"/>
      <c r="CZZ47" s="636"/>
      <c r="DAA47" s="636"/>
      <c r="DAB47" s="636"/>
      <c r="DAC47" s="636"/>
      <c r="DAD47" s="636"/>
      <c r="DAE47" s="636"/>
      <c r="DAF47" s="636"/>
      <c r="DAG47" s="636"/>
      <c r="DAH47" s="636"/>
      <c r="DAI47" s="636"/>
      <c r="DAJ47" s="636"/>
      <c r="DAK47" s="636"/>
      <c r="DAL47" s="636"/>
      <c r="DAM47" s="636"/>
      <c r="DAN47" s="636"/>
      <c r="DAO47" s="636"/>
      <c r="DAP47" s="636"/>
      <c r="DAQ47" s="636"/>
      <c r="DAR47" s="636"/>
      <c r="DAS47" s="636"/>
      <c r="DAT47" s="636"/>
      <c r="DAU47" s="636"/>
      <c r="DAV47" s="636"/>
      <c r="DAW47" s="636"/>
      <c r="DAX47" s="636"/>
      <c r="DAY47" s="636"/>
      <c r="DAZ47" s="636"/>
      <c r="DBA47" s="636"/>
      <c r="DBB47" s="636"/>
      <c r="DBC47" s="636"/>
      <c r="DBD47" s="636"/>
      <c r="DBE47" s="636"/>
      <c r="DBF47" s="636"/>
      <c r="DBG47" s="636"/>
      <c r="DBH47" s="636"/>
      <c r="DBI47" s="636"/>
      <c r="DBJ47" s="636"/>
      <c r="DBK47" s="636"/>
      <c r="DBL47" s="636"/>
      <c r="DBM47" s="636"/>
      <c r="DBN47" s="636"/>
      <c r="DBO47" s="636"/>
      <c r="DBP47" s="636"/>
      <c r="DBQ47" s="636"/>
      <c r="DBR47" s="636"/>
      <c r="DBS47" s="636"/>
      <c r="DBT47" s="636"/>
      <c r="DBU47" s="636"/>
      <c r="DBV47" s="636"/>
      <c r="DBW47" s="636"/>
      <c r="DBX47" s="636"/>
      <c r="DBY47" s="636"/>
      <c r="DBZ47" s="636"/>
      <c r="DCA47" s="636"/>
      <c r="DCB47" s="636"/>
      <c r="DCC47" s="636"/>
      <c r="DCD47" s="636"/>
      <c r="DCE47" s="636"/>
      <c r="DCF47" s="636"/>
      <c r="DCG47" s="636"/>
      <c r="DCH47" s="636"/>
      <c r="DCI47" s="636"/>
      <c r="DCJ47" s="636"/>
      <c r="DCK47" s="636"/>
      <c r="DCL47" s="636"/>
      <c r="DCM47" s="636"/>
      <c r="DCN47" s="636"/>
      <c r="DCO47" s="636"/>
      <c r="DCP47" s="636"/>
      <c r="DCQ47" s="636"/>
      <c r="DCR47" s="636"/>
      <c r="DCS47" s="636"/>
      <c r="DCT47" s="636"/>
      <c r="DCU47" s="636"/>
      <c r="DCV47" s="636"/>
      <c r="DCW47" s="636"/>
      <c r="DCX47" s="636"/>
      <c r="DCY47" s="636"/>
      <c r="DCZ47" s="636"/>
      <c r="DDA47" s="636"/>
      <c r="DDB47" s="636"/>
      <c r="DDC47" s="636"/>
      <c r="DDD47" s="636"/>
      <c r="DDE47" s="636"/>
      <c r="DDF47" s="636"/>
      <c r="DDG47" s="636"/>
      <c r="DDH47" s="636"/>
      <c r="DDI47" s="636"/>
      <c r="DDJ47" s="636"/>
      <c r="DDK47" s="636"/>
      <c r="DDL47" s="636"/>
      <c r="DDM47" s="636"/>
      <c r="DDN47" s="636"/>
      <c r="DDO47" s="636"/>
      <c r="DDP47" s="636"/>
      <c r="DDQ47" s="636"/>
      <c r="DDR47" s="636"/>
      <c r="DDS47" s="636"/>
      <c r="DDT47" s="636"/>
      <c r="DDU47" s="636"/>
      <c r="DDV47" s="636"/>
      <c r="DDW47" s="636"/>
      <c r="DDX47" s="636"/>
      <c r="DDY47" s="636"/>
      <c r="DDZ47" s="636"/>
      <c r="DEA47" s="636"/>
      <c r="DEB47" s="636"/>
      <c r="DEC47" s="636"/>
      <c r="DED47" s="636"/>
      <c r="DEE47" s="636"/>
      <c r="DEF47" s="636"/>
      <c r="DEG47" s="636"/>
      <c r="DEH47" s="636"/>
      <c r="DEI47" s="636"/>
      <c r="DEJ47" s="636"/>
      <c r="DEK47" s="636"/>
      <c r="DEL47" s="636"/>
      <c r="DEM47" s="636"/>
      <c r="DEN47" s="636"/>
      <c r="DEO47" s="636"/>
      <c r="DEP47" s="636"/>
      <c r="DEQ47" s="636"/>
      <c r="DER47" s="636"/>
      <c r="DES47" s="636"/>
      <c r="DET47" s="636"/>
      <c r="DEU47" s="636"/>
      <c r="DEV47" s="636"/>
      <c r="DEW47" s="636"/>
      <c r="DEX47" s="636"/>
      <c r="DEY47" s="636"/>
      <c r="DEZ47" s="636"/>
      <c r="DFA47" s="636"/>
      <c r="DFB47" s="636"/>
      <c r="DFC47" s="636"/>
      <c r="DFD47" s="636"/>
      <c r="DFE47" s="636"/>
      <c r="DFF47" s="636"/>
      <c r="DFG47" s="636"/>
      <c r="DFH47" s="636"/>
      <c r="DFI47" s="636"/>
      <c r="DFJ47" s="636"/>
      <c r="DFK47" s="636"/>
      <c r="DFL47" s="636"/>
      <c r="DFM47" s="636"/>
      <c r="DFN47" s="636"/>
      <c r="DFO47" s="636"/>
      <c r="DFP47" s="636"/>
      <c r="DFQ47" s="636"/>
      <c r="DFR47" s="636"/>
      <c r="DFS47" s="636"/>
      <c r="DFT47" s="636"/>
      <c r="DFU47" s="636"/>
      <c r="DFV47" s="636"/>
      <c r="DFW47" s="636"/>
      <c r="DFX47" s="636"/>
      <c r="DFY47" s="636"/>
      <c r="DFZ47" s="636"/>
      <c r="DGA47" s="636"/>
      <c r="DGB47" s="636"/>
      <c r="DGC47" s="636"/>
      <c r="DGD47" s="636"/>
      <c r="DGE47" s="636"/>
      <c r="DGF47" s="636"/>
      <c r="DGG47" s="636"/>
      <c r="DGH47" s="636"/>
      <c r="DGI47" s="636"/>
      <c r="DGJ47" s="636"/>
      <c r="DGK47" s="636"/>
      <c r="DGL47" s="636"/>
      <c r="DGM47" s="636"/>
      <c r="DGN47" s="636"/>
      <c r="DGO47" s="636"/>
      <c r="DGP47" s="636"/>
      <c r="DGQ47" s="636"/>
      <c r="DGR47" s="636"/>
      <c r="DGS47" s="636"/>
      <c r="DGT47" s="636"/>
      <c r="DGU47" s="636"/>
      <c r="DGV47" s="636"/>
      <c r="DGW47" s="636"/>
      <c r="DGX47" s="636"/>
      <c r="DGY47" s="636"/>
      <c r="DGZ47" s="636"/>
      <c r="DHA47" s="636"/>
      <c r="DHB47" s="636"/>
      <c r="DHC47" s="636"/>
      <c r="DHD47" s="636"/>
      <c r="DHE47" s="636"/>
      <c r="DHF47" s="636"/>
      <c r="DHG47" s="636"/>
      <c r="DHH47" s="636"/>
      <c r="DHI47" s="636"/>
      <c r="DHJ47" s="636"/>
      <c r="DHK47" s="636"/>
      <c r="DHL47" s="636"/>
      <c r="DHM47" s="636"/>
      <c r="DHN47" s="636"/>
      <c r="DHO47" s="636"/>
      <c r="DHP47" s="636"/>
      <c r="DHQ47" s="636"/>
      <c r="DHR47" s="636"/>
      <c r="DHS47" s="636"/>
      <c r="DHT47" s="636"/>
      <c r="DHU47" s="636"/>
      <c r="DHV47" s="636"/>
      <c r="DHW47" s="636"/>
      <c r="DHX47" s="636"/>
      <c r="DHY47" s="636"/>
      <c r="DHZ47" s="636"/>
      <c r="DIA47" s="636"/>
      <c r="DIB47" s="636"/>
      <c r="DIC47" s="636"/>
      <c r="DID47" s="636"/>
      <c r="DIE47" s="636"/>
      <c r="DIF47" s="636"/>
      <c r="DIG47" s="636"/>
      <c r="DIH47" s="636"/>
      <c r="DII47" s="636"/>
      <c r="DIJ47" s="636"/>
      <c r="DIK47" s="636"/>
      <c r="DIL47" s="636"/>
      <c r="DIM47" s="636"/>
      <c r="DIN47" s="636"/>
      <c r="DIO47" s="636"/>
      <c r="DIP47" s="636"/>
      <c r="DIQ47" s="636"/>
      <c r="DIR47" s="636"/>
      <c r="DIS47" s="636"/>
      <c r="DIT47" s="636"/>
      <c r="DIU47" s="636"/>
      <c r="DIV47" s="636"/>
      <c r="DIW47" s="636"/>
      <c r="DIX47" s="636"/>
      <c r="DIY47" s="636"/>
      <c r="DIZ47" s="636"/>
      <c r="DJA47" s="636"/>
      <c r="DJB47" s="636"/>
      <c r="DJC47" s="636"/>
      <c r="DJD47" s="636"/>
      <c r="DJE47" s="636"/>
      <c r="DJF47" s="636"/>
      <c r="DJG47" s="636"/>
      <c r="DJH47" s="636"/>
      <c r="DJI47" s="636"/>
      <c r="DJJ47" s="636"/>
      <c r="DJK47" s="636"/>
      <c r="DJL47" s="636"/>
      <c r="DJM47" s="636"/>
      <c r="DJN47" s="636"/>
      <c r="DJO47" s="636"/>
      <c r="DJP47" s="636"/>
      <c r="DJQ47" s="636"/>
      <c r="DJR47" s="636"/>
      <c r="DJS47" s="636"/>
      <c r="DJT47" s="636"/>
      <c r="DJU47" s="636"/>
      <c r="DJV47" s="636"/>
      <c r="DJW47" s="636"/>
      <c r="DJX47" s="636"/>
      <c r="DJY47" s="636"/>
      <c r="DJZ47" s="636"/>
      <c r="DKA47" s="636"/>
      <c r="DKB47" s="636"/>
      <c r="DKC47" s="636"/>
      <c r="DKD47" s="636"/>
      <c r="DKE47" s="636"/>
      <c r="DKF47" s="636"/>
      <c r="DKG47" s="636"/>
      <c r="DKH47" s="636"/>
      <c r="DKI47" s="636"/>
      <c r="DKJ47" s="636"/>
      <c r="DKK47" s="636"/>
      <c r="DKL47" s="636"/>
      <c r="DKM47" s="636"/>
      <c r="DKN47" s="636"/>
      <c r="DKO47" s="636"/>
      <c r="DKP47" s="636"/>
      <c r="DKQ47" s="636"/>
      <c r="DKR47" s="636"/>
      <c r="DKS47" s="636"/>
      <c r="DKT47" s="636"/>
      <c r="DKU47" s="636"/>
      <c r="DKV47" s="636"/>
      <c r="DKW47" s="636"/>
      <c r="DKX47" s="636"/>
      <c r="DKY47" s="636"/>
      <c r="DKZ47" s="636"/>
      <c r="DLA47" s="636"/>
      <c r="DLB47" s="636"/>
      <c r="DLC47" s="636"/>
      <c r="DLD47" s="636"/>
      <c r="DLE47" s="636"/>
      <c r="DLF47" s="636"/>
      <c r="DLG47" s="636"/>
      <c r="DLH47" s="636"/>
      <c r="DLI47" s="636"/>
      <c r="DLJ47" s="636"/>
      <c r="DLK47" s="636"/>
      <c r="DLL47" s="636"/>
      <c r="DLM47" s="636"/>
      <c r="DLN47" s="636"/>
      <c r="DLO47" s="636"/>
      <c r="DLP47" s="636"/>
      <c r="DLQ47" s="636"/>
      <c r="DLR47" s="636"/>
      <c r="DLS47" s="636"/>
      <c r="DLT47" s="636"/>
      <c r="DLU47" s="636"/>
      <c r="DLV47" s="636"/>
      <c r="DLW47" s="636"/>
      <c r="DLX47" s="636"/>
      <c r="DLY47" s="636"/>
      <c r="DLZ47" s="636"/>
      <c r="DMA47" s="636"/>
      <c r="DMB47" s="636"/>
      <c r="DMC47" s="636"/>
      <c r="DMD47" s="636"/>
      <c r="DME47" s="636"/>
      <c r="DMF47" s="636"/>
      <c r="DMG47" s="636"/>
      <c r="DMH47" s="636"/>
      <c r="DMI47" s="636"/>
      <c r="DMJ47" s="636"/>
      <c r="DMK47" s="636"/>
      <c r="DML47" s="636"/>
      <c r="DMM47" s="636"/>
      <c r="DMN47" s="636"/>
      <c r="DMO47" s="636"/>
      <c r="DMP47" s="636"/>
      <c r="DMQ47" s="636"/>
      <c r="DMR47" s="636"/>
      <c r="DMS47" s="636"/>
      <c r="DMT47" s="636"/>
      <c r="DMU47" s="636"/>
      <c r="DMV47" s="636"/>
      <c r="DMW47" s="636"/>
      <c r="DMX47" s="636"/>
      <c r="DMY47" s="636"/>
      <c r="DMZ47" s="636"/>
      <c r="DNA47" s="636"/>
      <c r="DNB47" s="636"/>
      <c r="DNC47" s="636"/>
      <c r="DND47" s="636"/>
      <c r="DNE47" s="636"/>
      <c r="DNF47" s="636"/>
      <c r="DNG47" s="636"/>
      <c r="DNH47" s="636"/>
      <c r="DNI47" s="636"/>
      <c r="DNJ47" s="636"/>
      <c r="DNK47" s="636"/>
      <c r="DNL47" s="636"/>
      <c r="DNM47" s="636"/>
      <c r="DNN47" s="636"/>
      <c r="DNO47" s="636"/>
      <c r="DNP47" s="636"/>
      <c r="DNQ47" s="636"/>
      <c r="DNR47" s="636"/>
      <c r="DNS47" s="636"/>
      <c r="DNT47" s="636"/>
      <c r="DNU47" s="636"/>
      <c r="DNV47" s="636"/>
      <c r="DNW47" s="636"/>
      <c r="DNX47" s="636"/>
      <c r="DNY47" s="636"/>
      <c r="DNZ47" s="636"/>
      <c r="DOA47" s="636"/>
      <c r="DOB47" s="636"/>
      <c r="DOC47" s="636"/>
      <c r="DOD47" s="636"/>
      <c r="DOE47" s="636"/>
      <c r="DOF47" s="636"/>
      <c r="DOG47" s="636"/>
      <c r="DOH47" s="636"/>
      <c r="DOI47" s="636"/>
      <c r="DOJ47" s="636"/>
      <c r="DOK47" s="636"/>
      <c r="DOL47" s="636"/>
      <c r="DOM47" s="636"/>
      <c r="DON47" s="636"/>
      <c r="DOO47" s="636"/>
      <c r="DOP47" s="636"/>
      <c r="DOQ47" s="636"/>
      <c r="DOR47" s="636"/>
      <c r="DOS47" s="636"/>
      <c r="DOT47" s="636"/>
      <c r="DOU47" s="636"/>
      <c r="DOV47" s="636"/>
      <c r="DOW47" s="636"/>
      <c r="DOX47" s="636"/>
      <c r="DOY47" s="636"/>
      <c r="DOZ47" s="636"/>
      <c r="DPA47" s="636"/>
      <c r="DPB47" s="636"/>
      <c r="DPC47" s="636"/>
      <c r="DPD47" s="636"/>
      <c r="DPE47" s="636"/>
      <c r="DPF47" s="636"/>
      <c r="DPG47" s="636"/>
      <c r="DPH47" s="636"/>
      <c r="DPI47" s="636"/>
      <c r="DPJ47" s="636"/>
      <c r="DPK47" s="636"/>
      <c r="DPL47" s="636"/>
      <c r="DPM47" s="636"/>
      <c r="DPN47" s="636"/>
      <c r="DPO47" s="636"/>
      <c r="DPP47" s="636"/>
      <c r="DPQ47" s="636"/>
      <c r="DPR47" s="636"/>
      <c r="DPS47" s="636"/>
      <c r="DPT47" s="636"/>
      <c r="DPU47" s="636"/>
      <c r="DPV47" s="636"/>
      <c r="DPW47" s="636"/>
      <c r="DPX47" s="636"/>
      <c r="DPY47" s="636"/>
      <c r="DPZ47" s="636"/>
      <c r="DQA47" s="636"/>
      <c r="DQB47" s="636"/>
      <c r="DQC47" s="636"/>
      <c r="DQD47" s="636"/>
      <c r="DQE47" s="636"/>
      <c r="DQF47" s="636"/>
      <c r="DQG47" s="636"/>
      <c r="DQH47" s="636"/>
      <c r="DQI47" s="636"/>
      <c r="DQJ47" s="636"/>
      <c r="DQK47" s="636"/>
      <c r="DQL47" s="636"/>
      <c r="DQM47" s="636"/>
      <c r="DQN47" s="636"/>
      <c r="DQO47" s="636"/>
      <c r="DQP47" s="636"/>
      <c r="DQQ47" s="636"/>
      <c r="DQR47" s="636"/>
      <c r="DQS47" s="636"/>
      <c r="DQT47" s="636"/>
      <c r="DQU47" s="636"/>
      <c r="DQV47" s="636"/>
      <c r="DQW47" s="636"/>
      <c r="DQX47" s="636"/>
      <c r="DQY47" s="636"/>
      <c r="DQZ47" s="636"/>
      <c r="DRA47" s="636"/>
      <c r="DRB47" s="636"/>
      <c r="DRC47" s="636"/>
      <c r="DRD47" s="636"/>
      <c r="DRE47" s="636"/>
      <c r="DRF47" s="636"/>
      <c r="DRG47" s="636"/>
      <c r="DRH47" s="636"/>
      <c r="DRI47" s="636"/>
      <c r="DRJ47" s="636"/>
      <c r="DRK47" s="636"/>
      <c r="DRL47" s="636"/>
      <c r="DRM47" s="636"/>
      <c r="DRN47" s="636"/>
      <c r="DRO47" s="636"/>
      <c r="DRP47" s="636"/>
      <c r="DRQ47" s="636"/>
      <c r="DRR47" s="636"/>
      <c r="DRS47" s="636"/>
      <c r="DRT47" s="636"/>
      <c r="DRU47" s="636"/>
      <c r="DRV47" s="636"/>
      <c r="DRW47" s="636"/>
      <c r="DRX47" s="636"/>
      <c r="DRY47" s="636"/>
      <c r="DRZ47" s="636"/>
      <c r="DSA47" s="636"/>
      <c r="DSB47" s="636"/>
      <c r="DSC47" s="636"/>
      <c r="DSD47" s="636"/>
      <c r="DSE47" s="636"/>
      <c r="DSF47" s="636"/>
      <c r="DSG47" s="636"/>
      <c r="DSH47" s="636"/>
      <c r="DSI47" s="636"/>
      <c r="DSJ47" s="636"/>
      <c r="DSK47" s="636"/>
      <c r="DSL47" s="636"/>
      <c r="DSM47" s="636"/>
      <c r="DSN47" s="636"/>
      <c r="DSO47" s="636"/>
      <c r="DSP47" s="636"/>
      <c r="DSQ47" s="636"/>
      <c r="DSR47" s="636"/>
      <c r="DSS47" s="636"/>
      <c r="DST47" s="636"/>
      <c r="DSU47" s="636"/>
      <c r="DSV47" s="636"/>
      <c r="DSW47" s="636"/>
      <c r="DSX47" s="636"/>
      <c r="DSY47" s="636"/>
      <c r="DSZ47" s="636"/>
      <c r="DTA47" s="636"/>
      <c r="DTB47" s="636"/>
      <c r="DTC47" s="636"/>
      <c r="DTD47" s="636"/>
      <c r="DTE47" s="636"/>
      <c r="DTF47" s="636"/>
      <c r="DTG47" s="636"/>
      <c r="DTH47" s="636"/>
      <c r="DTI47" s="636"/>
      <c r="DTJ47" s="636"/>
      <c r="DTK47" s="636"/>
      <c r="DTL47" s="636"/>
      <c r="DTM47" s="636"/>
      <c r="DTN47" s="636"/>
      <c r="DTO47" s="636"/>
      <c r="DTP47" s="636"/>
      <c r="DTQ47" s="636"/>
      <c r="DTR47" s="636"/>
      <c r="DTS47" s="636"/>
      <c r="DTT47" s="636"/>
      <c r="DTU47" s="636"/>
      <c r="DTV47" s="636"/>
      <c r="DTW47" s="636"/>
      <c r="DTX47" s="636"/>
      <c r="DTY47" s="636"/>
      <c r="DTZ47" s="636"/>
      <c r="DUA47" s="636"/>
      <c r="DUB47" s="636"/>
      <c r="DUC47" s="636"/>
      <c r="DUD47" s="636"/>
      <c r="DUE47" s="636"/>
      <c r="DUF47" s="636"/>
      <c r="DUG47" s="636"/>
      <c r="DUH47" s="636"/>
      <c r="DUI47" s="636"/>
      <c r="DUJ47" s="636"/>
      <c r="DUK47" s="636"/>
      <c r="DUL47" s="636"/>
      <c r="DUM47" s="636"/>
      <c r="DUN47" s="636"/>
      <c r="DUO47" s="636"/>
      <c r="DUP47" s="636"/>
      <c r="DUQ47" s="636"/>
      <c r="DUR47" s="636"/>
      <c r="DUS47" s="636"/>
      <c r="DUT47" s="636"/>
      <c r="DUU47" s="636"/>
      <c r="DUV47" s="636"/>
      <c r="DUW47" s="636"/>
      <c r="DUX47" s="636"/>
      <c r="DUY47" s="636"/>
      <c r="DUZ47" s="636"/>
      <c r="DVA47" s="636"/>
      <c r="DVB47" s="636"/>
      <c r="DVC47" s="636"/>
      <c r="DVD47" s="636"/>
      <c r="DVE47" s="636"/>
      <c r="DVF47" s="636"/>
      <c r="DVG47" s="636"/>
      <c r="DVH47" s="636"/>
      <c r="DVI47" s="636"/>
      <c r="DVJ47" s="636"/>
      <c r="DVK47" s="636"/>
      <c r="DVL47" s="636"/>
      <c r="DVM47" s="636"/>
      <c r="DVN47" s="636"/>
      <c r="DVO47" s="636"/>
      <c r="DVP47" s="636"/>
      <c r="DVQ47" s="636"/>
      <c r="DVR47" s="636"/>
      <c r="DVS47" s="636"/>
      <c r="DVT47" s="636"/>
      <c r="DVU47" s="636"/>
      <c r="DVV47" s="636"/>
      <c r="DVW47" s="636"/>
      <c r="DVX47" s="636"/>
      <c r="DVY47" s="636"/>
      <c r="DVZ47" s="636"/>
      <c r="DWA47" s="636"/>
      <c r="DWB47" s="636"/>
      <c r="DWC47" s="636"/>
      <c r="DWD47" s="636"/>
      <c r="DWE47" s="636"/>
      <c r="DWF47" s="636"/>
      <c r="DWG47" s="636"/>
      <c r="DWH47" s="636"/>
      <c r="DWI47" s="636"/>
      <c r="DWJ47" s="636"/>
      <c r="DWK47" s="636"/>
      <c r="DWL47" s="636"/>
      <c r="DWM47" s="636"/>
      <c r="DWN47" s="636"/>
      <c r="DWO47" s="636"/>
      <c r="DWP47" s="636"/>
      <c r="DWQ47" s="636"/>
      <c r="DWR47" s="636"/>
      <c r="DWS47" s="636"/>
      <c r="DWT47" s="636"/>
      <c r="DWU47" s="636"/>
      <c r="DWV47" s="636"/>
      <c r="DWW47" s="636"/>
      <c r="DWX47" s="636"/>
      <c r="DWY47" s="636"/>
      <c r="DWZ47" s="636"/>
      <c r="DXA47" s="636"/>
      <c r="DXB47" s="636"/>
      <c r="DXC47" s="636"/>
      <c r="DXD47" s="636"/>
      <c r="DXE47" s="636"/>
      <c r="DXF47" s="636"/>
      <c r="DXG47" s="636"/>
      <c r="DXH47" s="636"/>
      <c r="DXI47" s="636"/>
      <c r="DXJ47" s="636"/>
      <c r="DXK47" s="636"/>
      <c r="DXL47" s="636"/>
      <c r="DXM47" s="636"/>
      <c r="DXN47" s="636"/>
      <c r="DXO47" s="636"/>
      <c r="DXP47" s="636"/>
      <c r="DXQ47" s="636"/>
      <c r="DXR47" s="636"/>
      <c r="DXS47" s="636"/>
      <c r="DXT47" s="636"/>
      <c r="DXU47" s="636"/>
      <c r="DXV47" s="636"/>
      <c r="DXW47" s="636"/>
      <c r="DXX47" s="636"/>
      <c r="DXY47" s="636"/>
      <c r="DXZ47" s="636"/>
      <c r="DYA47" s="636"/>
      <c r="DYB47" s="636"/>
      <c r="DYC47" s="636"/>
      <c r="DYD47" s="636"/>
      <c r="DYE47" s="636"/>
      <c r="DYF47" s="636"/>
      <c r="DYG47" s="636"/>
      <c r="DYH47" s="636"/>
      <c r="DYI47" s="636"/>
      <c r="DYJ47" s="636"/>
      <c r="DYK47" s="636"/>
      <c r="DYL47" s="636"/>
      <c r="DYM47" s="636"/>
      <c r="DYN47" s="636"/>
      <c r="DYO47" s="636"/>
      <c r="DYP47" s="636"/>
      <c r="DYQ47" s="636"/>
      <c r="DYR47" s="636"/>
      <c r="DYS47" s="636"/>
      <c r="DYT47" s="636"/>
      <c r="DYU47" s="636"/>
      <c r="DYV47" s="636"/>
      <c r="DYW47" s="636"/>
      <c r="DYX47" s="636"/>
      <c r="DYY47" s="636"/>
      <c r="DYZ47" s="636"/>
      <c r="DZA47" s="636"/>
      <c r="DZB47" s="636"/>
      <c r="DZC47" s="636"/>
      <c r="DZD47" s="636"/>
      <c r="DZE47" s="636"/>
      <c r="DZF47" s="636"/>
      <c r="DZG47" s="636"/>
      <c r="DZH47" s="636"/>
      <c r="DZI47" s="636"/>
      <c r="DZJ47" s="636"/>
      <c r="DZK47" s="636"/>
      <c r="DZL47" s="636"/>
      <c r="DZM47" s="636"/>
      <c r="DZN47" s="636"/>
      <c r="DZO47" s="636"/>
      <c r="DZP47" s="636"/>
      <c r="DZQ47" s="636"/>
      <c r="DZR47" s="636"/>
      <c r="DZS47" s="636"/>
      <c r="DZT47" s="636"/>
      <c r="DZU47" s="636"/>
      <c r="DZV47" s="636"/>
      <c r="DZW47" s="636"/>
      <c r="DZX47" s="636"/>
      <c r="DZY47" s="636"/>
      <c r="DZZ47" s="636"/>
      <c r="EAA47" s="636"/>
      <c r="EAB47" s="636"/>
      <c r="EAC47" s="636"/>
      <c r="EAD47" s="636"/>
      <c r="EAE47" s="636"/>
      <c r="EAF47" s="636"/>
      <c r="EAG47" s="636"/>
      <c r="EAH47" s="636"/>
      <c r="EAI47" s="636"/>
      <c r="EAJ47" s="636"/>
      <c r="EAK47" s="636"/>
      <c r="EAL47" s="636"/>
      <c r="EAM47" s="636"/>
      <c r="EAN47" s="636"/>
      <c r="EAO47" s="636"/>
      <c r="EAP47" s="636"/>
      <c r="EAQ47" s="636"/>
      <c r="EAR47" s="636"/>
      <c r="EAS47" s="636"/>
      <c r="EAT47" s="636"/>
      <c r="EAU47" s="636"/>
      <c r="EAV47" s="636"/>
      <c r="EAW47" s="636"/>
      <c r="EAX47" s="636"/>
      <c r="EAY47" s="636"/>
      <c r="EAZ47" s="636"/>
      <c r="EBA47" s="636"/>
      <c r="EBB47" s="636"/>
      <c r="EBC47" s="636"/>
      <c r="EBD47" s="636"/>
      <c r="EBE47" s="636"/>
      <c r="EBF47" s="636"/>
      <c r="EBG47" s="636"/>
      <c r="EBH47" s="636"/>
      <c r="EBI47" s="636"/>
      <c r="EBJ47" s="636"/>
      <c r="EBK47" s="636"/>
      <c r="EBL47" s="636"/>
      <c r="EBM47" s="636"/>
      <c r="EBN47" s="636"/>
      <c r="EBO47" s="636"/>
      <c r="EBP47" s="636"/>
      <c r="EBQ47" s="636"/>
      <c r="EBR47" s="636"/>
      <c r="EBS47" s="636"/>
      <c r="EBT47" s="636"/>
      <c r="EBU47" s="636"/>
      <c r="EBV47" s="636"/>
      <c r="EBW47" s="636"/>
      <c r="EBX47" s="636"/>
      <c r="EBY47" s="636"/>
      <c r="EBZ47" s="636"/>
      <c r="ECA47" s="636"/>
      <c r="ECB47" s="636"/>
      <c r="ECC47" s="636"/>
      <c r="ECD47" s="636"/>
      <c r="ECE47" s="636"/>
      <c r="ECF47" s="636"/>
      <c r="ECG47" s="636"/>
      <c r="ECH47" s="636"/>
      <c r="ECI47" s="636"/>
      <c r="ECJ47" s="636"/>
      <c r="ECK47" s="636"/>
      <c r="ECL47" s="636"/>
      <c r="ECM47" s="636"/>
      <c r="ECN47" s="636"/>
      <c r="ECO47" s="636"/>
      <c r="ECP47" s="636"/>
      <c r="ECQ47" s="636"/>
      <c r="ECR47" s="636"/>
      <c r="ECS47" s="636"/>
      <c r="ECT47" s="636"/>
      <c r="ECU47" s="636"/>
      <c r="ECV47" s="636"/>
      <c r="ECW47" s="636"/>
      <c r="ECX47" s="636"/>
      <c r="ECY47" s="636"/>
      <c r="ECZ47" s="636"/>
      <c r="EDA47" s="636"/>
      <c r="EDB47" s="636"/>
      <c r="EDC47" s="636"/>
      <c r="EDD47" s="636"/>
      <c r="EDE47" s="636"/>
      <c r="EDF47" s="636"/>
      <c r="EDG47" s="636"/>
      <c r="EDH47" s="636"/>
      <c r="EDI47" s="636"/>
      <c r="EDJ47" s="636"/>
      <c r="EDK47" s="636"/>
      <c r="EDL47" s="636"/>
      <c r="EDM47" s="636"/>
      <c r="EDN47" s="636"/>
      <c r="EDO47" s="636"/>
      <c r="EDP47" s="636"/>
      <c r="EDQ47" s="636"/>
      <c r="EDR47" s="636"/>
      <c r="EDS47" s="636"/>
      <c r="EDT47" s="636"/>
      <c r="EDU47" s="636"/>
      <c r="EDV47" s="636"/>
      <c r="EDW47" s="636"/>
      <c r="EDX47" s="636"/>
      <c r="EDY47" s="636"/>
      <c r="EDZ47" s="636"/>
      <c r="EEA47" s="636"/>
      <c r="EEB47" s="636"/>
      <c r="EEC47" s="636"/>
      <c r="EED47" s="636"/>
      <c r="EEE47" s="636"/>
      <c r="EEF47" s="636"/>
      <c r="EEG47" s="636"/>
      <c r="EEH47" s="636"/>
      <c r="EEI47" s="636"/>
      <c r="EEJ47" s="636"/>
      <c r="EEK47" s="636"/>
      <c r="EEL47" s="636"/>
      <c r="EEM47" s="636"/>
      <c r="EEN47" s="636"/>
      <c r="EEO47" s="636"/>
      <c r="EEP47" s="636"/>
      <c r="EEQ47" s="636"/>
      <c r="EER47" s="636"/>
      <c r="EES47" s="636"/>
      <c r="EET47" s="636"/>
      <c r="EEU47" s="636"/>
      <c r="EEV47" s="636"/>
      <c r="EEW47" s="636"/>
      <c r="EEX47" s="636"/>
      <c r="EEY47" s="636"/>
      <c r="EEZ47" s="636"/>
      <c r="EFA47" s="636"/>
      <c r="EFB47" s="636"/>
      <c r="EFC47" s="636"/>
      <c r="EFD47" s="636"/>
      <c r="EFE47" s="636"/>
      <c r="EFF47" s="636"/>
      <c r="EFG47" s="636"/>
      <c r="EFH47" s="636"/>
      <c r="EFI47" s="636"/>
      <c r="EFJ47" s="636"/>
      <c r="EFK47" s="636"/>
      <c r="EFL47" s="636"/>
      <c r="EFM47" s="636"/>
      <c r="EFN47" s="636"/>
      <c r="EFO47" s="636"/>
      <c r="EFP47" s="636"/>
      <c r="EFQ47" s="636"/>
      <c r="EFR47" s="636"/>
      <c r="EFS47" s="636"/>
      <c r="EFT47" s="636"/>
      <c r="EFU47" s="636"/>
      <c r="EFV47" s="636"/>
      <c r="EFW47" s="636"/>
      <c r="EFX47" s="636"/>
      <c r="EFY47" s="636"/>
      <c r="EFZ47" s="636"/>
      <c r="EGA47" s="636"/>
      <c r="EGB47" s="636"/>
      <c r="EGC47" s="636"/>
      <c r="EGD47" s="636"/>
      <c r="EGE47" s="636"/>
      <c r="EGF47" s="636"/>
      <c r="EGG47" s="636"/>
      <c r="EGH47" s="636"/>
      <c r="EGI47" s="636"/>
      <c r="EGJ47" s="636"/>
      <c r="EGK47" s="636"/>
      <c r="EGL47" s="636"/>
      <c r="EGM47" s="636"/>
      <c r="EGN47" s="636"/>
      <c r="EGO47" s="636"/>
      <c r="EGP47" s="636"/>
      <c r="EGQ47" s="636"/>
      <c r="EGR47" s="636"/>
      <c r="EGS47" s="636"/>
      <c r="EGT47" s="636"/>
      <c r="EGU47" s="636"/>
      <c r="EGV47" s="636"/>
      <c r="EGW47" s="636"/>
      <c r="EGX47" s="636"/>
      <c r="EGY47" s="636"/>
      <c r="EGZ47" s="636"/>
      <c r="EHA47" s="636"/>
      <c r="EHB47" s="636"/>
      <c r="EHC47" s="636"/>
      <c r="EHD47" s="636"/>
      <c r="EHE47" s="636"/>
      <c r="EHF47" s="636"/>
      <c r="EHG47" s="636"/>
      <c r="EHH47" s="636"/>
      <c r="EHI47" s="636"/>
      <c r="EHJ47" s="636"/>
      <c r="EHK47" s="636"/>
      <c r="EHL47" s="636"/>
      <c r="EHM47" s="636"/>
      <c r="EHN47" s="636"/>
      <c r="EHO47" s="636"/>
      <c r="EHP47" s="636"/>
      <c r="EHQ47" s="636"/>
      <c r="EHR47" s="636"/>
      <c r="EHS47" s="636"/>
      <c r="EHT47" s="636"/>
      <c r="EHU47" s="636"/>
      <c r="EHV47" s="636"/>
      <c r="EHW47" s="636"/>
      <c r="EHX47" s="636"/>
      <c r="EHY47" s="636"/>
      <c r="EHZ47" s="636"/>
      <c r="EIA47" s="636"/>
      <c r="EIB47" s="636"/>
      <c r="EIC47" s="636"/>
      <c r="EID47" s="636"/>
      <c r="EIE47" s="636"/>
      <c r="EIF47" s="636"/>
      <c r="EIG47" s="636"/>
      <c r="EIH47" s="636"/>
      <c r="EII47" s="636"/>
      <c r="EIJ47" s="636"/>
      <c r="EIK47" s="636"/>
      <c r="EIL47" s="636"/>
      <c r="EIM47" s="636"/>
      <c r="EIN47" s="636"/>
      <c r="EIO47" s="636"/>
      <c r="EIP47" s="636"/>
      <c r="EIQ47" s="636"/>
      <c r="EIR47" s="636"/>
      <c r="EIS47" s="636"/>
      <c r="EIT47" s="636"/>
      <c r="EIU47" s="636"/>
      <c r="EIV47" s="636"/>
      <c r="EIW47" s="636"/>
      <c r="EIX47" s="636"/>
      <c r="EIY47" s="636"/>
      <c r="EIZ47" s="636"/>
      <c r="EJA47" s="636"/>
      <c r="EJB47" s="636"/>
      <c r="EJC47" s="636"/>
      <c r="EJD47" s="636"/>
      <c r="EJE47" s="636"/>
      <c r="EJF47" s="636"/>
      <c r="EJG47" s="636"/>
      <c r="EJH47" s="636"/>
      <c r="EJI47" s="636"/>
      <c r="EJJ47" s="636"/>
      <c r="EJK47" s="636"/>
      <c r="EJL47" s="636"/>
      <c r="EJM47" s="636"/>
      <c r="EJN47" s="636"/>
      <c r="EJO47" s="636"/>
      <c r="EJP47" s="636"/>
      <c r="EJQ47" s="636"/>
      <c r="EJR47" s="636"/>
      <c r="EJS47" s="636"/>
      <c r="EJT47" s="636"/>
      <c r="EJU47" s="636"/>
      <c r="EJV47" s="636"/>
      <c r="EJW47" s="636"/>
      <c r="EJX47" s="636"/>
      <c r="EJY47" s="636"/>
      <c r="EJZ47" s="636"/>
      <c r="EKA47" s="636"/>
      <c r="EKB47" s="636"/>
      <c r="EKC47" s="636"/>
      <c r="EKD47" s="636"/>
      <c r="EKE47" s="636"/>
      <c r="EKF47" s="636"/>
      <c r="EKG47" s="636"/>
      <c r="EKH47" s="636"/>
      <c r="EKI47" s="636"/>
      <c r="EKJ47" s="636"/>
      <c r="EKK47" s="636"/>
      <c r="EKL47" s="636"/>
      <c r="EKM47" s="636"/>
      <c r="EKN47" s="636"/>
      <c r="EKO47" s="636"/>
      <c r="EKP47" s="636"/>
      <c r="EKQ47" s="636"/>
      <c r="EKR47" s="636"/>
      <c r="EKS47" s="636"/>
      <c r="EKT47" s="636"/>
      <c r="EKU47" s="636"/>
      <c r="EKV47" s="636"/>
      <c r="EKW47" s="636"/>
      <c r="EKX47" s="636"/>
      <c r="EKY47" s="636"/>
      <c r="EKZ47" s="636"/>
      <c r="ELA47" s="636"/>
      <c r="ELB47" s="636"/>
      <c r="ELC47" s="636"/>
      <c r="ELD47" s="636"/>
      <c r="ELE47" s="636"/>
      <c r="ELF47" s="636"/>
      <c r="ELG47" s="636"/>
      <c r="ELH47" s="636"/>
      <c r="ELI47" s="636"/>
      <c r="ELJ47" s="636"/>
      <c r="ELK47" s="636"/>
      <c r="ELL47" s="636"/>
      <c r="ELM47" s="636"/>
      <c r="ELN47" s="636"/>
      <c r="ELO47" s="636"/>
      <c r="ELP47" s="636"/>
      <c r="ELQ47" s="636"/>
      <c r="ELR47" s="636"/>
      <c r="ELS47" s="636"/>
      <c r="ELT47" s="636"/>
      <c r="ELU47" s="636"/>
      <c r="ELV47" s="636"/>
      <c r="ELW47" s="636"/>
      <c r="ELX47" s="636"/>
      <c r="ELY47" s="636"/>
      <c r="ELZ47" s="636"/>
      <c r="EMA47" s="636"/>
      <c r="EMB47" s="636"/>
      <c r="EMC47" s="636"/>
      <c r="EMD47" s="636"/>
      <c r="EME47" s="636"/>
      <c r="EMF47" s="636"/>
      <c r="EMG47" s="636"/>
      <c r="EMH47" s="636"/>
      <c r="EMI47" s="636"/>
      <c r="EMJ47" s="636"/>
      <c r="EMK47" s="636"/>
      <c r="EML47" s="636"/>
      <c r="EMM47" s="636"/>
      <c r="EMN47" s="636"/>
      <c r="EMO47" s="636"/>
      <c r="EMP47" s="636"/>
      <c r="EMQ47" s="636"/>
      <c r="EMR47" s="636"/>
      <c r="EMS47" s="636"/>
      <c r="EMT47" s="636"/>
      <c r="EMU47" s="636"/>
      <c r="EMV47" s="636"/>
      <c r="EMW47" s="636"/>
      <c r="EMX47" s="636"/>
      <c r="EMY47" s="636"/>
      <c r="EMZ47" s="636"/>
      <c r="ENA47" s="636"/>
      <c r="ENB47" s="636"/>
      <c r="ENC47" s="636"/>
      <c r="END47" s="636"/>
      <c r="ENE47" s="636"/>
      <c r="ENF47" s="636"/>
      <c r="ENG47" s="636"/>
      <c r="ENH47" s="636"/>
      <c r="ENI47" s="636"/>
      <c r="ENJ47" s="636"/>
      <c r="ENK47" s="636"/>
      <c r="ENL47" s="636"/>
      <c r="ENM47" s="636"/>
      <c r="ENN47" s="636"/>
      <c r="ENO47" s="636"/>
      <c r="ENP47" s="636"/>
      <c r="ENQ47" s="636"/>
      <c r="ENR47" s="636"/>
      <c r="ENS47" s="636"/>
      <c r="ENT47" s="636"/>
      <c r="ENU47" s="636"/>
      <c r="ENV47" s="636"/>
      <c r="ENW47" s="636"/>
      <c r="ENX47" s="636"/>
      <c r="ENY47" s="636"/>
      <c r="ENZ47" s="636"/>
      <c r="EOA47" s="636"/>
      <c r="EOB47" s="636"/>
      <c r="EOC47" s="636"/>
      <c r="EOD47" s="636"/>
      <c r="EOE47" s="636"/>
      <c r="EOF47" s="636"/>
      <c r="EOG47" s="636"/>
      <c r="EOH47" s="636"/>
      <c r="EOI47" s="636"/>
      <c r="EOJ47" s="636"/>
      <c r="EOK47" s="636"/>
      <c r="EOL47" s="636"/>
      <c r="EOM47" s="636"/>
      <c r="EON47" s="636"/>
      <c r="EOO47" s="636"/>
      <c r="EOP47" s="636"/>
      <c r="EOQ47" s="636"/>
      <c r="EOR47" s="636"/>
      <c r="EOS47" s="636"/>
      <c r="EOT47" s="636"/>
      <c r="EOU47" s="636"/>
      <c r="EOV47" s="636"/>
      <c r="EOW47" s="636"/>
      <c r="EOX47" s="636"/>
      <c r="EOY47" s="636"/>
      <c r="EOZ47" s="636"/>
      <c r="EPA47" s="636"/>
      <c r="EPB47" s="636"/>
      <c r="EPC47" s="636"/>
      <c r="EPD47" s="636"/>
      <c r="EPE47" s="636"/>
      <c r="EPF47" s="636"/>
      <c r="EPG47" s="636"/>
      <c r="EPH47" s="636"/>
      <c r="EPI47" s="636"/>
      <c r="EPJ47" s="636"/>
      <c r="EPK47" s="636"/>
      <c r="EPL47" s="636"/>
      <c r="EPM47" s="636"/>
      <c r="EPN47" s="636"/>
      <c r="EPO47" s="636"/>
      <c r="EPP47" s="636"/>
      <c r="EPQ47" s="636"/>
      <c r="EPR47" s="636"/>
      <c r="EPS47" s="636"/>
      <c r="EPT47" s="636"/>
      <c r="EPU47" s="636"/>
      <c r="EPV47" s="636"/>
      <c r="EPW47" s="636"/>
      <c r="EPX47" s="636"/>
      <c r="EPY47" s="636"/>
      <c r="EPZ47" s="636"/>
      <c r="EQA47" s="636"/>
      <c r="EQB47" s="636"/>
      <c r="EQC47" s="636"/>
      <c r="EQD47" s="636"/>
      <c r="EQE47" s="636"/>
      <c r="EQF47" s="636"/>
      <c r="EQG47" s="636"/>
      <c r="EQH47" s="636"/>
      <c r="EQI47" s="636"/>
      <c r="EQJ47" s="636"/>
      <c r="EQK47" s="636"/>
      <c r="EQL47" s="636"/>
      <c r="EQM47" s="636"/>
      <c r="EQN47" s="636"/>
      <c r="EQO47" s="636"/>
      <c r="EQP47" s="636"/>
      <c r="EQQ47" s="636"/>
      <c r="EQR47" s="636"/>
      <c r="EQS47" s="636"/>
      <c r="EQT47" s="636"/>
      <c r="EQU47" s="636"/>
      <c r="EQV47" s="636"/>
      <c r="EQW47" s="636"/>
      <c r="EQX47" s="636"/>
      <c r="EQY47" s="636"/>
      <c r="EQZ47" s="636"/>
      <c r="ERA47" s="636"/>
      <c r="ERB47" s="636"/>
      <c r="ERC47" s="636"/>
      <c r="ERD47" s="636"/>
      <c r="ERE47" s="636"/>
      <c r="ERF47" s="636"/>
      <c r="ERG47" s="636"/>
      <c r="ERH47" s="636"/>
      <c r="ERI47" s="636"/>
      <c r="ERJ47" s="636"/>
      <c r="ERK47" s="636"/>
      <c r="ERL47" s="636"/>
      <c r="ERM47" s="636"/>
      <c r="ERN47" s="636"/>
      <c r="ERO47" s="636"/>
      <c r="ERP47" s="636"/>
      <c r="ERQ47" s="636"/>
      <c r="ERR47" s="636"/>
      <c r="ERS47" s="636"/>
      <c r="ERT47" s="636"/>
      <c r="ERU47" s="636"/>
      <c r="ERV47" s="636"/>
      <c r="ERW47" s="636"/>
      <c r="ERX47" s="636"/>
      <c r="ERY47" s="636"/>
      <c r="ERZ47" s="636"/>
      <c r="ESA47" s="636"/>
      <c r="ESB47" s="636"/>
      <c r="ESC47" s="636"/>
      <c r="ESD47" s="636"/>
      <c r="ESE47" s="636"/>
      <c r="ESF47" s="636"/>
      <c r="ESG47" s="636"/>
      <c r="ESH47" s="636"/>
      <c r="ESI47" s="636"/>
      <c r="ESJ47" s="636"/>
      <c r="ESK47" s="636"/>
      <c r="ESL47" s="636"/>
      <c r="ESM47" s="636"/>
      <c r="ESN47" s="636"/>
      <c r="ESO47" s="636"/>
      <c r="ESP47" s="636"/>
      <c r="ESQ47" s="636"/>
      <c r="ESR47" s="636"/>
      <c r="ESS47" s="636"/>
      <c r="EST47" s="636"/>
      <c r="ESU47" s="636"/>
      <c r="ESV47" s="636"/>
      <c r="ESW47" s="636"/>
      <c r="ESX47" s="636"/>
      <c r="ESY47" s="636"/>
      <c r="ESZ47" s="636"/>
      <c r="ETA47" s="636"/>
      <c r="ETB47" s="636"/>
      <c r="ETC47" s="636"/>
      <c r="ETD47" s="636"/>
      <c r="ETE47" s="636"/>
      <c r="ETF47" s="636"/>
      <c r="ETG47" s="636"/>
      <c r="ETH47" s="636"/>
      <c r="ETI47" s="636"/>
      <c r="ETJ47" s="636"/>
      <c r="ETK47" s="636"/>
      <c r="ETL47" s="636"/>
      <c r="ETM47" s="636"/>
      <c r="ETN47" s="636"/>
      <c r="ETO47" s="636"/>
      <c r="ETP47" s="636"/>
      <c r="ETQ47" s="636"/>
      <c r="ETR47" s="636"/>
      <c r="ETS47" s="636"/>
      <c r="ETT47" s="636"/>
      <c r="ETU47" s="636"/>
      <c r="ETV47" s="636"/>
      <c r="ETW47" s="636"/>
      <c r="ETX47" s="636"/>
      <c r="ETY47" s="636"/>
      <c r="ETZ47" s="636"/>
      <c r="EUA47" s="636"/>
      <c r="EUB47" s="636"/>
      <c r="EUC47" s="636"/>
      <c r="EUD47" s="636"/>
      <c r="EUE47" s="636"/>
      <c r="EUF47" s="636"/>
      <c r="EUG47" s="636"/>
      <c r="EUH47" s="636"/>
      <c r="EUI47" s="636"/>
      <c r="EUJ47" s="636"/>
      <c r="EUK47" s="636"/>
      <c r="EUL47" s="636"/>
      <c r="EUM47" s="636"/>
      <c r="EUN47" s="636"/>
      <c r="EUO47" s="636"/>
      <c r="EUP47" s="636"/>
      <c r="EUQ47" s="636"/>
      <c r="EUR47" s="636"/>
      <c r="EUS47" s="636"/>
      <c r="EUT47" s="636"/>
      <c r="EUU47" s="636"/>
      <c r="EUV47" s="636"/>
      <c r="EUW47" s="636"/>
      <c r="EUX47" s="636"/>
      <c r="EUY47" s="636"/>
      <c r="EUZ47" s="636"/>
      <c r="EVA47" s="636"/>
      <c r="EVB47" s="636"/>
      <c r="EVC47" s="636"/>
      <c r="EVD47" s="636"/>
      <c r="EVE47" s="636"/>
      <c r="EVF47" s="636"/>
      <c r="EVG47" s="636"/>
      <c r="EVH47" s="636"/>
      <c r="EVI47" s="636"/>
      <c r="EVJ47" s="636"/>
      <c r="EVK47" s="636"/>
      <c r="EVL47" s="636"/>
      <c r="EVM47" s="636"/>
      <c r="EVN47" s="636"/>
      <c r="EVO47" s="636"/>
      <c r="EVP47" s="636"/>
      <c r="EVQ47" s="636"/>
      <c r="EVR47" s="636"/>
      <c r="EVS47" s="636"/>
      <c r="EVT47" s="636"/>
      <c r="EVU47" s="636"/>
      <c r="EVV47" s="636"/>
      <c r="EVW47" s="636"/>
      <c r="EVX47" s="636"/>
      <c r="EVY47" s="636"/>
      <c r="EVZ47" s="636"/>
      <c r="EWA47" s="636"/>
      <c r="EWB47" s="636"/>
      <c r="EWC47" s="636"/>
      <c r="EWD47" s="636"/>
      <c r="EWE47" s="636"/>
      <c r="EWF47" s="636"/>
      <c r="EWG47" s="636"/>
      <c r="EWH47" s="636"/>
      <c r="EWI47" s="636"/>
      <c r="EWJ47" s="636"/>
      <c r="EWK47" s="636"/>
      <c r="EWL47" s="636"/>
      <c r="EWM47" s="636"/>
      <c r="EWN47" s="636"/>
      <c r="EWO47" s="636"/>
      <c r="EWP47" s="636"/>
      <c r="EWQ47" s="636"/>
      <c r="EWR47" s="636"/>
      <c r="EWS47" s="636"/>
      <c r="EWT47" s="636"/>
      <c r="EWU47" s="636"/>
      <c r="EWV47" s="636"/>
      <c r="EWW47" s="636"/>
      <c r="EWX47" s="636"/>
      <c r="EWY47" s="636"/>
      <c r="EWZ47" s="636"/>
      <c r="EXA47" s="636"/>
      <c r="EXB47" s="636"/>
      <c r="EXC47" s="636"/>
      <c r="EXD47" s="636"/>
      <c r="EXE47" s="636"/>
      <c r="EXF47" s="636"/>
      <c r="EXG47" s="636"/>
      <c r="EXH47" s="636"/>
      <c r="EXI47" s="636"/>
      <c r="EXJ47" s="636"/>
      <c r="EXK47" s="636"/>
      <c r="EXL47" s="636"/>
      <c r="EXM47" s="636"/>
      <c r="EXN47" s="636"/>
      <c r="EXO47" s="636"/>
      <c r="EXP47" s="636"/>
      <c r="EXQ47" s="636"/>
      <c r="EXR47" s="636"/>
      <c r="EXS47" s="636"/>
      <c r="EXT47" s="636"/>
      <c r="EXU47" s="636"/>
      <c r="EXV47" s="636"/>
      <c r="EXW47" s="636"/>
      <c r="EXX47" s="636"/>
      <c r="EXY47" s="636"/>
      <c r="EXZ47" s="636"/>
      <c r="EYA47" s="636"/>
      <c r="EYB47" s="636"/>
      <c r="EYC47" s="636"/>
      <c r="EYD47" s="636"/>
      <c r="EYE47" s="636"/>
      <c r="EYF47" s="636"/>
      <c r="EYG47" s="636"/>
      <c r="EYH47" s="636"/>
      <c r="EYI47" s="636"/>
      <c r="EYJ47" s="636"/>
      <c r="EYK47" s="636"/>
      <c r="EYL47" s="636"/>
      <c r="EYM47" s="636"/>
      <c r="EYN47" s="636"/>
      <c r="EYO47" s="636"/>
      <c r="EYP47" s="636"/>
      <c r="EYQ47" s="636"/>
      <c r="EYR47" s="636"/>
      <c r="EYS47" s="636"/>
      <c r="EYT47" s="636"/>
      <c r="EYU47" s="636"/>
      <c r="EYV47" s="636"/>
      <c r="EYW47" s="636"/>
      <c r="EYX47" s="636"/>
      <c r="EYY47" s="636"/>
      <c r="EYZ47" s="636"/>
      <c r="EZA47" s="636"/>
      <c r="EZB47" s="636"/>
      <c r="EZC47" s="636"/>
      <c r="EZD47" s="636"/>
      <c r="EZE47" s="636"/>
      <c r="EZF47" s="636"/>
      <c r="EZG47" s="636"/>
      <c r="EZH47" s="636"/>
      <c r="EZI47" s="636"/>
      <c r="EZJ47" s="636"/>
      <c r="EZK47" s="636"/>
      <c r="EZL47" s="636"/>
      <c r="EZM47" s="636"/>
      <c r="EZN47" s="636"/>
      <c r="EZO47" s="636"/>
      <c r="EZP47" s="636"/>
      <c r="EZQ47" s="636"/>
      <c r="EZR47" s="636"/>
      <c r="EZS47" s="636"/>
      <c r="EZT47" s="636"/>
      <c r="EZU47" s="636"/>
      <c r="EZV47" s="636"/>
      <c r="EZW47" s="636"/>
      <c r="EZX47" s="636"/>
      <c r="EZY47" s="636"/>
      <c r="EZZ47" s="636"/>
      <c r="FAA47" s="636"/>
      <c r="FAB47" s="636"/>
      <c r="FAC47" s="636"/>
      <c r="FAD47" s="636"/>
      <c r="FAE47" s="636"/>
      <c r="FAF47" s="636"/>
      <c r="FAG47" s="636"/>
      <c r="FAH47" s="636"/>
      <c r="FAI47" s="636"/>
      <c r="FAJ47" s="636"/>
      <c r="FAK47" s="636"/>
      <c r="FAL47" s="636"/>
      <c r="FAM47" s="636"/>
      <c r="FAN47" s="636"/>
      <c r="FAO47" s="636"/>
      <c r="FAP47" s="636"/>
      <c r="FAQ47" s="636"/>
      <c r="FAR47" s="636"/>
      <c r="FAS47" s="636"/>
      <c r="FAT47" s="636"/>
      <c r="FAU47" s="636"/>
      <c r="FAV47" s="636"/>
      <c r="FAW47" s="636"/>
      <c r="FAX47" s="636"/>
      <c r="FAY47" s="636"/>
      <c r="FAZ47" s="636"/>
      <c r="FBA47" s="636"/>
      <c r="FBB47" s="636"/>
      <c r="FBC47" s="636"/>
      <c r="FBD47" s="636"/>
      <c r="FBE47" s="636"/>
      <c r="FBF47" s="636"/>
      <c r="FBG47" s="636"/>
      <c r="FBH47" s="636"/>
      <c r="FBI47" s="636"/>
      <c r="FBJ47" s="636"/>
      <c r="FBK47" s="636"/>
      <c r="FBL47" s="636"/>
      <c r="FBM47" s="636"/>
      <c r="FBN47" s="636"/>
      <c r="FBO47" s="636"/>
      <c r="FBP47" s="636"/>
      <c r="FBQ47" s="636"/>
      <c r="FBR47" s="636"/>
      <c r="FBS47" s="636"/>
      <c r="FBT47" s="636"/>
      <c r="FBU47" s="636"/>
      <c r="FBV47" s="636"/>
      <c r="FBW47" s="636"/>
      <c r="FBX47" s="636"/>
      <c r="FBY47" s="636"/>
      <c r="FBZ47" s="636"/>
      <c r="FCA47" s="636"/>
      <c r="FCB47" s="636"/>
      <c r="FCC47" s="636"/>
      <c r="FCD47" s="636"/>
      <c r="FCE47" s="636"/>
      <c r="FCF47" s="636"/>
      <c r="FCG47" s="636"/>
      <c r="FCH47" s="636"/>
      <c r="FCI47" s="636"/>
      <c r="FCJ47" s="636"/>
      <c r="FCK47" s="636"/>
      <c r="FCL47" s="636"/>
      <c r="FCM47" s="636"/>
      <c r="FCN47" s="636"/>
      <c r="FCO47" s="636"/>
      <c r="FCP47" s="636"/>
      <c r="FCQ47" s="636"/>
      <c r="FCR47" s="636"/>
      <c r="FCS47" s="636"/>
      <c r="FCT47" s="636"/>
      <c r="FCU47" s="636"/>
      <c r="FCV47" s="636"/>
      <c r="FCW47" s="636"/>
      <c r="FCX47" s="636"/>
      <c r="FCY47" s="636"/>
      <c r="FCZ47" s="636"/>
      <c r="FDA47" s="636"/>
      <c r="FDB47" s="636"/>
      <c r="FDC47" s="636"/>
      <c r="FDD47" s="636"/>
      <c r="FDE47" s="636"/>
      <c r="FDF47" s="636"/>
      <c r="FDG47" s="636"/>
      <c r="FDH47" s="636"/>
      <c r="FDI47" s="636"/>
      <c r="FDJ47" s="636"/>
      <c r="FDK47" s="636"/>
      <c r="FDL47" s="636"/>
      <c r="FDM47" s="636"/>
      <c r="FDN47" s="636"/>
      <c r="FDO47" s="636"/>
      <c r="FDP47" s="636"/>
      <c r="FDQ47" s="636"/>
      <c r="FDR47" s="636"/>
      <c r="FDS47" s="636"/>
      <c r="FDT47" s="636"/>
      <c r="FDU47" s="636"/>
      <c r="FDV47" s="636"/>
      <c r="FDW47" s="636"/>
      <c r="FDX47" s="636"/>
      <c r="FDY47" s="636"/>
      <c r="FDZ47" s="636"/>
      <c r="FEA47" s="636"/>
      <c r="FEB47" s="636"/>
      <c r="FEC47" s="636"/>
      <c r="FED47" s="636"/>
      <c r="FEE47" s="636"/>
      <c r="FEF47" s="636"/>
      <c r="FEG47" s="636"/>
      <c r="FEH47" s="636"/>
      <c r="FEI47" s="636"/>
      <c r="FEJ47" s="636"/>
      <c r="FEK47" s="636"/>
      <c r="FEL47" s="636"/>
      <c r="FEM47" s="636"/>
      <c r="FEN47" s="636"/>
      <c r="FEO47" s="636"/>
      <c r="FEP47" s="636"/>
      <c r="FEQ47" s="636"/>
      <c r="FER47" s="636"/>
      <c r="FES47" s="636"/>
      <c r="FET47" s="636"/>
      <c r="FEU47" s="636"/>
      <c r="FEV47" s="636"/>
      <c r="FEW47" s="636"/>
      <c r="FEX47" s="636"/>
      <c r="FEY47" s="636"/>
      <c r="FEZ47" s="636"/>
      <c r="FFA47" s="636"/>
      <c r="FFB47" s="636"/>
      <c r="FFC47" s="636"/>
      <c r="FFD47" s="636"/>
      <c r="FFE47" s="636"/>
      <c r="FFF47" s="636"/>
      <c r="FFG47" s="636"/>
      <c r="FFH47" s="636"/>
      <c r="FFI47" s="636"/>
      <c r="FFJ47" s="636"/>
      <c r="FFK47" s="636"/>
      <c r="FFL47" s="636"/>
      <c r="FFM47" s="636"/>
      <c r="FFN47" s="636"/>
      <c r="FFO47" s="636"/>
      <c r="FFP47" s="636"/>
      <c r="FFQ47" s="636"/>
      <c r="FFR47" s="636"/>
      <c r="FFS47" s="636"/>
      <c r="FFT47" s="636"/>
      <c r="FFU47" s="636"/>
      <c r="FFV47" s="636"/>
      <c r="FFW47" s="636"/>
      <c r="FFX47" s="636"/>
      <c r="FFY47" s="636"/>
      <c r="FFZ47" s="636"/>
      <c r="FGA47" s="636"/>
      <c r="FGB47" s="636"/>
      <c r="FGC47" s="636"/>
      <c r="FGD47" s="636"/>
      <c r="FGE47" s="636"/>
      <c r="FGF47" s="636"/>
      <c r="FGG47" s="636"/>
      <c r="FGH47" s="636"/>
      <c r="FGI47" s="636"/>
      <c r="FGJ47" s="636"/>
      <c r="FGK47" s="636"/>
      <c r="FGL47" s="636"/>
      <c r="FGM47" s="636"/>
      <c r="FGN47" s="636"/>
      <c r="FGO47" s="636"/>
      <c r="FGP47" s="636"/>
      <c r="FGQ47" s="636"/>
      <c r="FGR47" s="636"/>
      <c r="FGS47" s="636"/>
      <c r="FGT47" s="636"/>
      <c r="FGU47" s="636"/>
      <c r="FGV47" s="636"/>
      <c r="FGW47" s="636"/>
      <c r="FGX47" s="636"/>
      <c r="FGY47" s="636"/>
      <c r="FGZ47" s="636"/>
      <c r="FHA47" s="636"/>
      <c r="FHB47" s="636"/>
      <c r="FHC47" s="636"/>
      <c r="FHD47" s="636"/>
      <c r="FHE47" s="636"/>
      <c r="FHF47" s="636"/>
      <c r="FHG47" s="636"/>
      <c r="FHH47" s="636"/>
      <c r="FHI47" s="636"/>
      <c r="FHJ47" s="636"/>
      <c r="FHK47" s="636"/>
      <c r="FHL47" s="636"/>
      <c r="FHM47" s="636"/>
      <c r="FHN47" s="636"/>
      <c r="FHO47" s="636"/>
      <c r="FHP47" s="636"/>
      <c r="FHQ47" s="636"/>
      <c r="FHR47" s="636"/>
      <c r="FHS47" s="636"/>
      <c r="FHT47" s="636"/>
      <c r="FHU47" s="636"/>
      <c r="FHV47" s="636"/>
      <c r="FHW47" s="636"/>
      <c r="FHX47" s="636"/>
      <c r="FHY47" s="636"/>
      <c r="FHZ47" s="636"/>
      <c r="FIA47" s="636"/>
      <c r="FIB47" s="636"/>
      <c r="FIC47" s="636"/>
      <c r="FID47" s="636"/>
      <c r="FIE47" s="636"/>
      <c r="FIF47" s="636"/>
      <c r="FIG47" s="636"/>
      <c r="FIH47" s="636"/>
      <c r="FII47" s="636"/>
      <c r="FIJ47" s="636"/>
      <c r="FIK47" s="636"/>
      <c r="FIL47" s="636"/>
      <c r="FIM47" s="636"/>
      <c r="FIN47" s="636"/>
      <c r="FIO47" s="636"/>
      <c r="FIP47" s="636"/>
      <c r="FIQ47" s="636"/>
      <c r="FIR47" s="636"/>
      <c r="FIS47" s="636"/>
      <c r="FIT47" s="636"/>
      <c r="FIU47" s="636"/>
      <c r="FIV47" s="636"/>
      <c r="FIW47" s="636"/>
      <c r="FIX47" s="636"/>
      <c r="FIY47" s="636"/>
      <c r="FIZ47" s="636"/>
      <c r="FJA47" s="636"/>
      <c r="FJB47" s="636"/>
      <c r="FJC47" s="636"/>
      <c r="FJD47" s="636"/>
      <c r="FJE47" s="636"/>
      <c r="FJF47" s="636"/>
      <c r="FJG47" s="636"/>
      <c r="FJH47" s="636"/>
      <c r="FJI47" s="636"/>
      <c r="FJJ47" s="636"/>
      <c r="FJK47" s="636"/>
      <c r="FJL47" s="636"/>
      <c r="FJM47" s="636"/>
      <c r="FJN47" s="636"/>
      <c r="FJO47" s="636"/>
      <c r="FJP47" s="636"/>
      <c r="FJQ47" s="636"/>
      <c r="FJR47" s="636"/>
      <c r="FJS47" s="636"/>
      <c r="FJT47" s="636"/>
      <c r="FJU47" s="636"/>
      <c r="FJV47" s="636"/>
      <c r="FJW47" s="636"/>
      <c r="FJX47" s="636"/>
      <c r="FJY47" s="636"/>
      <c r="FJZ47" s="636"/>
      <c r="FKA47" s="636"/>
      <c r="FKB47" s="636"/>
      <c r="FKC47" s="636"/>
      <c r="FKD47" s="636"/>
      <c r="FKE47" s="636"/>
      <c r="FKF47" s="636"/>
      <c r="FKG47" s="636"/>
      <c r="FKH47" s="636"/>
      <c r="FKI47" s="636"/>
      <c r="FKJ47" s="636"/>
      <c r="FKK47" s="636"/>
      <c r="FKL47" s="636"/>
      <c r="FKM47" s="636"/>
      <c r="FKN47" s="636"/>
      <c r="FKO47" s="636"/>
      <c r="FKP47" s="636"/>
      <c r="FKQ47" s="636"/>
      <c r="FKR47" s="636"/>
      <c r="FKS47" s="636"/>
      <c r="FKT47" s="636"/>
      <c r="FKU47" s="636"/>
      <c r="FKV47" s="636"/>
      <c r="FKW47" s="636"/>
      <c r="FKX47" s="636"/>
      <c r="FKY47" s="636"/>
      <c r="FKZ47" s="636"/>
      <c r="FLA47" s="636"/>
      <c r="FLB47" s="636"/>
      <c r="FLC47" s="636"/>
      <c r="FLD47" s="636"/>
      <c r="FLE47" s="636"/>
      <c r="FLF47" s="636"/>
      <c r="FLG47" s="636"/>
      <c r="FLH47" s="636"/>
      <c r="FLI47" s="636"/>
      <c r="FLJ47" s="636"/>
      <c r="FLK47" s="636"/>
      <c r="FLL47" s="636"/>
      <c r="FLM47" s="636"/>
      <c r="FLN47" s="636"/>
      <c r="FLO47" s="636"/>
      <c r="FLP47" s="636"/>
      <c r="FLQ47" s="636"/>
      <c r="FLR47" s="636"/>
      <c r="FLS47" s="636"/>
      <c r="FLT47" s="636"/>
      <c r="FLU47" s="636"/>
      <c r="FLV47" s="636"/>
      <c r="FLW47" s="636"/>
      <c r="FLX47" s="636"/>
      <c r="FLY47" s="636"/>
      <c r="FLZ47" s="636"/>
      <c r="FMA47" s="636"/>
      <c r="FMB47" s="636"/>
      <c r="FMC47" s="636"/>
      <c r="FMD47" s="636"/>
      <c r="FME47" s="636"/>
      <c r="FMF47" s="636"/>
      <c r="FMG47" s="636"/>
      <c r="FMH47" s="636"/>
      <c r="FMI47" s="636"/>
      <c r="FMJ47" s="636"/>
      <c r="FMK47" s="636"/>
      <c r="FML47" s="636"/>
      <c r="FMM47" s="636"/>
      <c r="FMN47" s="636"/>
      <c r="FMO47" s="636"/>
      <c r="FMP47" s="636"/>
      <c r="FMQ47" s="636"/>
      <c r="FMR47" s="636"/>
      <c r="FMS47" s="636"/>
      <c r="FMT47" s="636"/>
      <c r="FMU47" s="636"/>
      <c r="FMV47" s="636"/>
      <c r="FMW47" s="636"/>
      <c r="FMX47" s="636"/>
      <c r="FMY47" s="636"/>
      <c r="FMZ47" s="636"/>
      <c r="FNA47" s="636"/>
      <c r="FNB47" s="636"/>
      <c r="FNC47" s="636"/>
      <c r="FND47" s="636"/>
      <c r="FNE47" s="636"/>
      <c r="FNF47" s="636"/>
      <c r="FNG47" s="636"/>
      <c r="FNH47" s="636"/>
      <c r="FNI47" s="636"/>
      <c r="FNJ47" s="636"/>
      <c r="FNK47" s="636"/>
      <c r="FNL47" s="636"/>
      <c r="FNM47" s="636"/>
      <c r="FNN47" s="636"/>
      <c r="FNO47" s="636"/>
      <c r="FNP47" s="636"/>
      <c r="FNQ47" s="636"/>
      <c r="FNR47" s="636"/>
      <c r="FNS47" s="636"/>
      <c r="FNT47" s="636"/>
      <c r="FNU47" s="636"/>
      <c r="FNV47" s="636"/>
      <c r="FNW47" s="636"/>
      <c r="FNX47" s="636"/>
      <c r="FNY47" s="636"/>
      <c r="FNZ47" s="636"/>
      <c r="FOA47" s="636"/>
      <c r="FOB47" s="636"/>
      <c r="FOC47" s="636"/>
      <c r="FOD47" s="636"/>
      <c r="FOE47" s="636"/>
      <c r="FOF47" s="636"/>
      <c r="FOG47" s="636"/>
      <c r="FOH47" s="636"/>
      <c r="FOI47" s="636"/>
      <c r="FOJ47" s="636"/>
      <c r="FOK47" s="636"/>
      <c r="FOL47" s="636"/>
      <c r="FOM47" s="636"/>
      <c r="FON47" s="636"/>
      <c r="FOO47" s="636"/>
      <c r="FOP47" s="636"/>
      <c r="FOQ47" s="636"/>
      <c r="FOR47" s="636"/>
      <c r="FOS47" s="636"/>
      <c r="FOT47" s="636"/>
      <c r="FOU47" s="636"/>
      <c r="FOV47" s="636"/>
      <c r="FOW47" s="636"/>
      <c r="FOX47" s="636"/>
      <c r="FOY47" s="636"/>
      <c r="FOZ47" s="636"/>
      <c r="FPA47" s="636"/>
      <c r="FPB47" s="636"/>
      <c r="FPC47" s="636"/>
      <c r="FPD47" s="636"/>
      <c r="FPE47" s="636"/>
      <c r="FPF47" s="636"/>
      <c r="FPG47" s="636"/>
      <c r="FPH47" s="636"/>
      <c r="FPI47" s="636"/>
      <c r="FPJ47" s="636"/>
      <c r="FPK47" s="636"/>
      <c r="FPL47" s="636"/>
      <c r="FPM47" s="636"/>
      <c r="FPN47" s="636"/>
      <c r="FPO47" s="636"/>
      <c r="FPP47" s="636"/>
      <c r="FPQ47" s="636"/>
      <c r="FPR47" s="636"/>
      <c r="FPS47" s="636"/>
      <c r="FPT47" s="636"/>
      <c r="FPU47" s="636"/>
      <c r="FPV47" s="636"/>
      <c r="FPW47" s="636"/>
      <c r="FPX47" s="636"/>
      <c r="FPY47" s="636"/>
      <c r="FPZ47" s="636"/>
      <c r="FQA47" s="636"/>
      <c r="FQB47" s="636"/>
      <c r="FQC47" s="636"/>
      <c r="FQD47" s="636"/>
      <c r="FQE47" s="636"/>
      <c r="FQF47" s="636"/>
      <c r="FQG47" s="636"/>
      <c r="FQH47" s="636"/>
      <c r="FQI47" s="636"/>
      <c r="FQJ47" s="636"/>
      <c r="FQK47" s="636"/>
      <c r="FQL47" s="636"/>
      <c r="FQM47" s="636"/>
      <c r="FQN47" s="636"/>
      <c r="FQO47" s="636"/>
      <c r="FQP47" s="636"/>
      <c r="FQQ47" s="636"/>
      <c r="FQR47" s="636"/>
      <c r="FQS47" s="636"/>
      <c r="FQT47" s="636"/>
      <c r="FQU47" s="636"/>
      <c r="FQV47" s="636"/>
      <c r="FQW47" s="636"/>
      <c r="FQX47" s="636"/>
      <c r="FQY47" s="636"/>
      <c r="FQZ47" s="636"/>
      <c r="FRA47" s="636"/>
      <c r="FRB47" s="636"/>
      <c r="FRC47" s="636"/>
      <c r="FRD47" s="636"/>
      <c r="FRE47" s="636"/>
      <c r="FRF47" s="636"/>
      <c r="FRG47" s="636"/>
      <c r="FRH47" s="636"/>
      <c r="FRI47" s="636"/>
      <c r="FRJ47" s="636"/>
      <c r="FRK47" s="636"/>
      <c r="FRL47" s="636"/>
      <c r="FRM47" s="636"/>
      <c r="FRN47" s="636"/>
      <c r="FRO47" s="636"/>
      <c r="FRP47" s="636"/>
      <c r="FRQ47" s="636"/>
      <c r="FRR47" s="636"/>
      <c r="FRS47" s="636"/>
      <c r="FRT47" s="636"/>
      <c r="FRU47" s="636"/>
      <c r="FRV47" s="636"/>
      <c r="FRW47" s="636"/>
      <c r="FRX47" s="636"/>
      <c r="FRY47" s="636"/>
      <c r="FRZ47" s="636"/>
      <c r="FSA47" s="636"/>
      <c r="FSB47" s="636"/>
      <c r="FSC47" s="636"/>
      <c r="FSD47" s="636"/>
      <c r="FSE47" s="636"/>
      <c r="FSF47" s="636"/>
      <c r="FSG47" s="636"/>
      <c r="FSH47" s="636"/>
      <c r="FSI47" s="636"/>
      <c r="FSJ47" s="636"/>
      <c r="FSK47" s="636"/>
      <c r="FSL47" s="636"/>
      <c r="FSM47" s="636"/>
      <c r="FSN47" s="636"/>
      <c r="FSO47" s="636"/>
      <c r="FSP47" s="636"/>
      <c r="FSQ47" s="636"/>
      <c r="FSR47" s="636"/>
      <c r="FSS47" s="636"/>
      <c r="FST47" s="636"/>
      <c r="FSU47" s="636"/>
      <c r="FSV47" s="636"/>
      <c r="FSW47" s="636"/>
      <c r="FSX47" s="636"/>
      <c r="FSY47" s="636"/>
      <c r="FSZ47" s="636"/>
      <c r="FTA47" s="636"/>
      <c r="FTB47" s="636"/>
      <c r="FTC47" s="636"/>
      <c r="FTD47" s="636"/>
      <c r="FTE47" s="636"/>
      <c r="FTF47" s="636"/>
      <c r="FTG47" s="636"/>
      <c r="FTH47" s="636"/>
      <c r="FTI47" s="636"/>
      <c r="FTJ47" s="636"/>
      <c r="FTK47" s="636"/>
      <c r="FTL47" s="636"/>
      <c r="FTM47" s="636"/>
      <c r="FTN47" s="636"/>
      <c r="FTO47" s="636"/>
      <c r="FTP47" s="636"/>
      <c r="FTQ47" s="636"/>
      <c r="FTR47" s="636"/>
      <c r="FTS47" s="636"/>
      <c r="FTT47" s="636"/>
      <c r="FTU47" s="636"/>
      <c r="FTV47" s="636"/>
      <c r="FTW47" s="636"/>
      <c r="FTX47" s="636"/>
      <c r="FTY47" s="636"/>
      <c r="FTZ47" s="636"/>
      <c r="FUA47" s="636"/>
      <c r="FUB47" s="636"/>
      <c r="FUC47" s="636"/>
      <c r="FUD47" s="636"/>
      <c r="FUE47" s="636"/>
      <c r="FUF47" s="636"/>
      <c r="FUG47" s="636"/>
      <c r="FUH47" s="636"/>
      <c r="FUI47" s="636"/>
      <c r="FUJ47" s="636"/>
      <c r="FUK47" s="636"/>
      <c r="FUL47" s="636"/>
      <c r="FUM47" s="636"/>
      <c r="FUN47" s="636"/>
      <c r="FUO47" s="636"/>
      <c r="FUP47" s="636"/>
      <c r="FUQ47" s="636"/>
      <c r="FUR47" s="636"/>
      <c r="FUS47" s="636"/>
      <c r="FUT47" s="636"/>
      <c r="FUU47" s="636"/>
      <c r="FUV47" s="636"/>
      <c r="FUW47" s="636"/>
      <c r="FUX47" s="636"/>
      <c r="FUY47" s="636"/>
      <c r="FUZ47" s="636"/>
      <c r="FVA47" s="636"/>
      <c r="FVB47" s="636"/>
      <c r="FVC47" s="636"/>
      <c r="FVD47" s="636"/>
      <c r="FVE47" s="636"/>
      <c r="FVF47" s="636"/>
      <c r="FVG47" s="636"/>
      <c r="FVH47" s="636"/>
      <c r="FVI47" s="636"/>
      <c r="FVJ47" s="636"/>
      <c r="FVK47" s="636"/>
      <c r="FVL47" s="636"/>
      <c r="FVM47" s="636"/>
      <c r="FVN47" s="636"/>
      <c r="FVO47" s="636"/>
      <c r="FVP47" s="636"/>
      <c r="FVQ47" s="636"/>
      <c r="FVR47" s="636"/>
      <c r="FVS47" s="636"/>
      <c r="FVT47" s="636"/>
      <c r="FVU47" s="636"/>
      <c r="FVV47" s="636"/>
      <c r="FVW47" s="636"/>
      <c r="FVX47" s="636"/>
      <c r="FVY47" s="636"/>
      <c r="FVZ47" s="636"/>
      <c r="FWA47" s="636"/>
      <c r="FWB47" s="636"/>
      <c r="FWC47" s="636"/>
      <c r="FWD47" s="636"/>
      <c r="FWE47" s="636"/>
      <c r="FWF47" s="636"/>
      <c r="FWG47" s="636"/>
      <c r="FWH47" s="636"/>
      <c r="FWI47" s="636"/>
      <c r="FWJ47" s="636"/>
      <c r="FWK47" s="636"/>
      <c r="FWL47" s="636"/>
      <c r="FWM47" s="636"/>
      <c r="FWN47" s="636"/>
      <c r="FWO47" s="636"/>
      <c r="FWP47" s="636"/>
      <c r="FWQ47" s="636"/>
      <c r="FWR47" s="636"/>
      <c r="FWS47" s="636"/>
      <c r="FWT47" s="636"/>
      <c r="FWU47" s="636"/>
      <c r="FWV47" s="636"/>
      <c r="FWW47" s="636"/>
      <c r="FWX47" s="636"/>
      <c r="FWY47" s="636"/>
      <c r="FWZ47" s="636"/>
      <c r="FXA47" s="636"/>
      <c r="FXB47" s="636"/>
      <c r="FXC47" s="636"/>
      <c r="FXD47" s="636"/>
      <c r="FXE47" s="636"/>
      <c r="FXF47" s="636"/>
      <c r="FXG47" s="636"/>
      <c r="FXH47" s="636"/>
      <c r="FXI47" s="636"/>
      <c r="FXJ47" s="636"/>
      <c r="FXK47" s="636"/>
      <c r="FXL47" s="636"/>
      <c r="FXM47" s="636"/>
      <c r="FXN47" s="636"/>
      <c r="FXO47" s="636"/>
      <c r="FXP47" s="636"/>
      <c r="FXQ47" s="636"/>
      <c r="FXR47" s="636"/>
      <c r="FXS47" s="636"/>
      <c r="FXT47" s="636"/>
      <c r="FXU47" s="636"/>
      <c r="FXV47" s="636"/>
      <c r="FXW47" s="636"/>
      <c r="FXX47" s="636"/>
      <c r="FXY47" s="636"/>
      <c r="FXZ47" s="636"/>
      <c r="FYA47" s="636"/>
      <c r="FYB47" s="636"/>
      <c r="FYC47" s="636"/>
      <c r="FYD47" s="636"/>
      <c r="FYE47" s="636"/>
      <c r="FYF47" s="636"/>
      <c r="FYG47" s="636"/>
      <c r="FYH47" s="636"/>
      <c r="FYI47" s="636"/>
      <c r="FYJ47" s="636"/>
      <c r="FYK47" s="636"/>
      <c r="FYL47" s="636"/>
      <c r="FYM47" s="636"/>
      <c r="FYN47" s="636"/>
      <c r="FYO47" s="636"/>
      <c r="FYP47" s="636"/>
      <c r="FYQ47" s="636"/>
      <c r="FYR47" s="636"/>
      <c r="FYS47" s="636"/>
      <c r="FYT47" s="636"/>
      <c r="FYU47" s="636"/>
      <c r="FYV47" s="636"/>
      <c r="FYW47" s="636"/>
      <c r="FYX47" s="636"/>
      <c r="FYY47" s="636"/>
      <c r="FYZ47" s="636"/>
      <c r="FZA47" s="636"/>
      <c r="FZB47" s="636"/>
      <c r="FZC47" s="636"/>
      <c r="FZD47" s="636"/>
      <c r="FZE47" s="636"/>
      <c r="FZF47" s="636"/>
      <c r="FZG47" s="636"/>
      <c r="FZH47" s="636"/>
      <c r="FZI47" s="636"/>
      <c r="FZJ47" s="636"/>
      <c r="FZK47" s="636"/>
      <c r="FZL47" s="636"/>
      <c r="FZM47" s="636"/>
      <c r="FZN47" s="636"/>
      <c r="FZO47" s="636"/>
      <c r="FZP47" s="636"/>
      <c r="FZQ47" s="636"/>
      <c r="FZR47" s="636"/>
      <c r="FZS47" s="636"/>
      <c r="FZT47" s="636"/>
      <c r="FZU47" s="636"/>
      <c r="FZV47" s="636"/>
      <c r="FZW47" s="636"/>
      <c r="FZX47" s="636"/>
      <c r="FZY47" s="636"/>
      <c r="FZZ47" s="636"/>
      <c r="GAA47" s="636"/>
      <c r="GAB47" s="636"/>
      <c r="GAC47" s="636"/>
      <c r="GAD47" s="636"/>
      <c r="GAE47" s="636"/>
      <c r="GAF47" s="636"/>
      <c r="GAG47" s="636"/>
      <c r="GAH47" s="636"/>
      <c r="GAI47" s="636"/>
      <c r="GAJ47" s="636"/>
      <c r="GAK47" s="636"/>
      <c r="GAL47" s="636"/>
      <c r="GAM47" s="636"/>
      <c r="GAN47" s="636"/>
      <c r="GAO47" s="636"/>
      <c r="GAP47" s="636"/>
      <c r="GAQ47" s="636"/>
      <c r="GAR47" s="636"/>
      <c r="GAS47" s="636"/>
      <c r="GAT47" s="636"/>
      <c r="GAU47" s="636"/>
      <c r="GAV47" s="636"/>
      <c r="GAW47" s="636"/>
      <c r="GAX47" s="636"/>
      <c r="GAY47" s="636"/>
      <c r="GAZ47" s="636"/>
      <c r="GBA47" s="636"/>
      <c r="GBB47" s="636"/>
      <c r="GBC47" s="636"/>
      <c r="GBD47" s="636"/>
      <c r="GBE47" s="636"/>
      <c r="GBF47" s="636"/>
      <c r="GBG47" s="636"/>
      <c r="GBH47" s="636"/>
      <c r="GBI47" s="636"/>
      <c r="GBJ47" s="636"/>
      <c r="GBK47" s="636"/>
      <c r="GBL47" s="636"/>
      <c r="GBM47" s="636"/>
      <c r="GBN47" s="636"/>
      <c r="GBO47" s="636"/>
      <c r="GBP47" s="636"/>
      <c r="GBQ47" s="636"/>
      <c r="GBR47" s="636"/>
      <c r="GBS47" s="636"/>
      <c r="GBT47" s="636"/>
      <c r="GBU47" s="636"/>
      <c r="GBV47" s="636"/>
      <c r="GBW47" s="636"/>
      <c r="GBX47" s="636"/>
      <c r="GBY47" s="636"/>
      <c r="GBZ47" s="636"/>
      <c r="GCA47" s="636"/>
      <c r="GCB47" s="636"/>
      <c r="GCC47" s="636"/>
      <c r="GCD47" s="636"/>
      <c r="GCE47" s="636"/>
      <c r="GCF47" s="636"/>
      <c r="GCG47" s="636"/>
      <c r="GCH47" s="636"/>
      <c r="GCI47" s="636"/>
      <c r="GCJ47" s="636"/>
      <c r="GCK47" s="636"/>
      <c r="GCL47" s="636"/>
      <c r="GCM47" s="636"/>
      <c r="GCN47" s="636"/>
      <c r="GCO47" s="636"/>
      <c r="GCP47" s="636"/>
      <c r="GCQ47" s="636"/>
      <c r="GCR47" s="636"/>
      <c r="GCS47" s="636"/>
      <c r="GCT47" s="636"/>
      <c r="GCU47" s="636"/>
      <c r="GCV47" s="636"/>
      <c r="GCW47" s="636"/>
      <c r="GCX47" s="636"/>
      <c r="GCY47" s="636"/>
      <c r="GCZ47" s="636"/>
      <c r="GDA47" s="636"/>
      <c r="GDB47" s="636"/>
      <c r="GDC47" s="636"/>
      <c r="GDD47" s="636"/>
      <c r="GDE47" s="636"/>
      <c r="GDF47" s="636"/>
      <c r="GDG47" s="636"/>
      <c r="GDH47" s="636"/>
      <c r="GDI47" s="636"/>
      <c r="GDJ47" s="636"/>
      <c r="GDK47" s="636"/>
      <c r="GDL47" s="636"/>
      <c r="GDM47" s="636"/>
      <c r="GDN47" s="636"/>
      <c r="GDO47" s="636"/>
      <c r="GDP47" s="636"/>
      <c r="GDQ47" s="636"/>
      <c r="GDR47" s="636"/>
      <c r="GDS47" s="636"/>
      <c r="GDT47" s="636"/>
      <c r="GDU47" s="636"/>
      <c r="GDV47" s="636"/>
      <c r="GDW47" s="636"/>
      <c r="GDX47" s="636"/>
      <c r="GDY47" s="636"/>
      <c r="GDZ47" s="636"/>
      <c r="GEA47" s="636"/>
      <c r="GEB47" s="636"/>
      <c r="GEC47" s="636"/>
      <c r="GED47" s="636"/>
      <c r="GEE47" s="636"/>
      <c r="GEF47" s="636"/>
      <c r="GEG47" s="636"/>
      <c r="GEH47" s="636"/>
      <c r="GEI47" s="636"/>
      <c r="GEJ47" s="636"/>
      <c r="GEK47" s="636"/>
      <c r="GEL47" s="636"/>
      <c r="GEM47" s="636"/>
      <c r="GEN47" s="636"/>
      <c r="GEO47" s="636"/>
      <c r="GEP47" s="636"/>
      <c r="GEQ47" s="636"/>
      <c r="GER47" s="636"/>
      <c r="GES47" s="636"/>
      <c r="GET47" s="636"/>
      <c r="GEU47" s="636"/>
      <c r="GEV47" s="636"/>
      <c r="GEW47" s="636"/>
      <c r="GEX47" s="636"/>
      <c r="GEY47" s="636"/>
      <c r="GEZ47" s="636"/>
      <c r="GFA47" s="636"/>
      <c r="GFB47" s="636"/>
      <c r="GFC47" s="636"/>
      <c r="GFD47" s="636"/>
      <c r="GFE47" s="636"/>
      <c r="GFF47" s="636"/>
      <c r="GFG47" s="636"/>
      <c r="GFH47" s="636"/>
      <c r="GFI47" s="636"/>
      <c r="GFJ47" s="636"/>
      <c r="GFK47" s="636"/>
      <c r="GFL47" s="636"/>
      <c r="GFM47" s="636"/>
      <c r="GFN47" s="636"/>
      <c r="GFO47" s="636"/>
      <c r="GFP47" s="636"/>
      <c r="GFQ47" s="636"/>
      <c r="GFR47" s="636"/>
      <c r="GFS47" s="636"/>
      <c r="GFT47" s="636"/>
      <c r="GFU47" s="636"/>
      <c r="GFV47" s="636"/>
      <c r="GFW47" s="636"/>
      <c r="GFX47" s="636"/>
      <c r="GFY47" s="636"/>
      <c r="GFZ47" s="636"/>
      <c r="GGA47" s="636"/>
      <c r="GGB47" s="636"/>
      <c r="GGC47" s="636"/>
      <c r="GGD47" s="636"/>
      <c r="GGE47" s="636"/>
      <c r="GGF47" s="636"/>
      <c r="GGG47" s="636"/>
      <c r="GGH47" s="636"/>
      <c r="GGI47" s="636"/>
      <c r="GGJ47" s="636"/>
      <c r="GGK47" s="636"/>
      <c r="GGL47" s="636"/>
      <c r="GGM47" s="636"/>
      <c r="GGN47" s="636"/>
      <c r="GGO47" s="636"/>
      <c r="GGP47" s="636"/>
      <c r="GGQ47" s="636"/>
      <c r="GGR47" s="636"/>
      <c r="GGS47" s="636"/>
      <c r="GGT47" s="636"/>
      <c r="GGU47" s="636"/>
      <c r="GGV47" s="636"/>
      <c r="GGW47" s="636"/>
      <c r="GGX47" s="636"/>
      <c r="GGY47" s="636"/>
      <c r="GGZ47" s="636"/>
      <c r="GHA47" s="636"/>
      <c r="GHB47" s="636"/>
      <c r="GHC47" s="636"/>
      <c r="GHD47" s="636"/>
      <c r="GHE47" s="636"/>
      <c r="GHF47" s="636"/>
      <c r="GHG47" s="636"/>
      <c r="GHH47" s="636"/>
      <c r="GHI47" s="636"/>
      <c r="GHJ47" s="636"/>
      <c r="GHK47" s="636"/>
      <c r="GHL47" s="636"/>
      <c r="GHM47" s="636"/>
      <c r="GHN47" s="636"/>
      <c r="GHO47" s="636"/>
      <c r="GHP47" s="636"/>
      <c r="GHQ47" s="636"/>
      <c r="GHR47" s="636"/>
      <c r="GHS47" s="636"/>
      <c r="GHT47" s="636"/>
      <c r="GHU47" s="636"/>
      <c r="GHV47" s="636"/>
      <c r="GHW47" s="636"/>
      <c r="GHX47" s="636"/>
      <c r="GHY47" s="636"/>
      <c r="GHZ47" s="636"/>
      <c r="GIA47" s="636"/>
      <c r="GIB47" s="636"/>
      <c r="GIC47" s="636"/>
      <c r="GID47" s="636"/>
      <c r="GIE47" s="636"/>
      <c r="GIF47" s="636"/>
      <c r="GIG47" s="636"/>
      <c r="GIH47" s="636"/>
      <c r="GII47" s="636"/>
      <c r="GIJ47" s="636"/>
      <c r="GIK47" s="636"/>
      <c r="GIL47" s="636"/>
      <c r="GIM47" s="636"/>
      <c r="GIN47" s="636"/>
      <c r="GIO47" s="636"/>
      <c r="GIP47" s="636"/>
      <c r="GIQ47" s="636"/>
      <c r="GIR47" s="636"/>
      <c r="GIS47" s="636"/>
      <c r="GIT47" s="636"/>
      <c r="GIU47" s="636"/>
      <c r="GIV47" s="636"/>
      <c r="GIW47" s="636"/>
      <c r="GIX47" s="636"/>
      <c r="GIY47" s="636"/>
      <c r="GIZ47" s="636"/>
      <c r="GJA47" s="636"/>
      <c r="GJB47" s="636"/>
      <c r="GJC47" s="636"/>
      <c r="GJD47" s="636"/>
      <c r="GJE47" s="636"/>
      <c r="GJF47" s="636"/>
      <c r="GJG47" s="636"/>
      <c r="GJH47" s="636"/>
      <c r="GJI47" s="636"/>
      <c r="GJJ47" s="636"/>
      <c r="GJK47" s="636"/>
      <c r="GJL47" s="636"/>
      <c r="GJM47" s="636"/>
      <c r="GJN47" s="636"/>
      <c r="GJO47" s="636"/>
      <c r="GJP47" s="636"/>
      <c r="GJQ47" s="636"/>
      <c r="GJR47" s="636"/>
      <c r="GJS47" s="636"/>
      <c r="GJT47" s="636"/>
      <c r="GJU47" s="636"/>
      <c r="GJV47" s="636"/>
      <c r="GJW47" s="636"/>
      <c r="GJX47" s="636"/>
      <c r="GJY47" s="636"/>
      <c r="GJZ47" s="636"/>
      <c r="GKA47" s="636"/>
      <c r="GKB47" s="636"/>
      <c r="GKC47" s="636"/>
      <c r="GKD47" s="636"/>
      <c r="GKE47" s="636"/>
      <c r="GKF47" s="636"/>
      <c r="GKG47" s="636"/>
      <c r="GKH47" s="636"/>
      <c r="GKI47" s="636"/>
      <c r="GKJ47" s="636"/>
      <c r="GKK47" s="636"/>
      <c r="GKL47" s="636"/>
      <c r="GKM47" s="636"/>
      <c r="GKN47" s="636"/>
      <c r="GKO47" s="636"/>
      <c r="GKP47" s="636"/>
      <c r="GKQ47" s="636"/>
      <c r="GKR47" s="636"/>
      <c r="GKS47" s="636"/>
      <c r="GKT47" s="636"/>
      <c r="GKU47" s="636"/>
      <c r="GKV47" s="636"/>
      <c r="GKW47" s="636"/>
      <c r="GKX47" s="636"/>
      <c r="GKY47" s="636"/>
      <c r="GKZ47" s="636"/>
      <c r="GLA47" s="636"/>
      <c r="GLB47" s="636"/>
      <c r="GLC47" s="636"/>
      <c r="GLD47" s="636"/>
      <c r="GLE47" s="636"/>
      <c r="GLF47" s="636"/>
      <c r="GLG47" s="636"/>
      <c r="GLH47" s="636"/>
      <c r="GLI47" s="636"/>
      <c r="GLJ47" s="636"/>
      <c r="GLK47" s="636"/>
      <c r="GLL47" s="636"/>
      <c r="GLM47" s="636"/>
      <c r="GLN47" s="636"/>
      <c r="GLO47" s="636"/>
      <c r="GLP47" s="636"/>
      <c r="GLQ47" s="636"/>
      <c r="GLR47" s="636"/>
      <c r="GLS47" s="636"/>
      <c r="GLT47" s="636"/>
      <c r="GLU47" s="636"/>
      <c r="GLV47" s="636"/>
      <c r="GLW47" s="636"/>
      <c r="GLX47" s="636"/>
      <c r="GLY47" s="636"/>
      <c r="GLZ47" s="636"/>
      <c r="GMA47" s="636"/>
      <c r="GMB47" s="636"/>
      <c r="GMC47" s="636"/>
      <c r="GMD47" s="636"/>
      <c r="GME47" s="636"/>
      <c r="GMF47" s="636"/>
      <c r="GMG47" s="636"/>
      <c r="GMH47" s="636"/>
      <c r="GMI47" s="636"/>
      <c r="GMJ47" s="636"/>
      <c r="GMK47" s="636"/>
      <c r="GML47" s="636"/>
      <c r="GMM47" s="636"/>
      <c r="GMN47" s="636"/>
      <c r="GMO47" s="636"/>
      <c r="GMP47" s="636"/>
      <c r="GMQ47" s="636"/>
      <c r="GMR47" s="636"/>
      <c r="GMS47" s="636"/>
      <c r="GMT47" s="636"/>
      <c r="GMU47" s="636"/>
      <c r="GMV47" s="636"/>
      <c r="GMW47" s="636"/>
      <c r="GMX47" s="636"/>
      <c r="GMY47" s="636"/>
      <c r="GMZ47" s="636"/>
      <c r="GNA47" s="636"/>
      <c r="GNB47" s="636"/>
      <c r="GNC47" s="636"/>
      <c r="GND47" s="636"/>
      <c r="GNE47" s="636"/>
      <c r="GNF47" s="636"/>
      <c r="GNG47" s="636"/>
      <c r="GNH47" s="636"/>
      <c r="GNI47" s="636"/>
      <c r="GNJ47" s="636"/>
      <c r="GNK47" s="636"/>
      <c r="GNL47" s="636"/>
      <c r="GNM47" s="636"/>
      <c r="GNN47" s="636"/>
      <c r="GNO47" s="636"/>
      <c r="GNP47" s="636"/>
      <c r="GNQ47" s="636"/>
      <c r="GNR47" s="636"/>
      <c r="GNS47" s="636"/>
      <c r="GNT47" s="636"/>
      <c r="GNU47" s="636"/>
      <c r="GNV47" s="636"/>
      <c r="GNW47" s="636"/>
      <c r="GNX47" s="636"/>
      <c r="GNY47" s="636"/>
      <c r="GNZ47" s="636"/>
      <c r="GOA47" s="636"/>
      <c r="GOB47" s="636"/>
      <c r="GOC47" s="636"/>
      <c r="GOD47" s="636"/>
      <c r="GOE47" s="636"/>
      <c r="GOF47" s="636"/>
      <c r="GOG47" s="636"/>
      <c r="GOH47" s="636"/>
      <c r="GOI47" s="636"/>
      <c r="GOJ47" s="636"/>
      <c r="GOK47" s="636"/>
      <c r="GOL47" s="636"/>
      <c r="GOM47" s="636"/>
      <c r="GON47" s="636"/>
      <c r="GOO47" s="636"/>
      <c r="GOP47" s="636"/>
      <c r="GOQ47" s="636"/>
      <c r="GOR47" s="636"/>
      <c r="GOS47" s="636"/>
      <c r="GOT47" s="636"/>
      <c r="GOU47" s="636"/>
      <c r="GOV47" s="636"/>
      <c r="GOW47" s="636"/>
      <c r="GOX47" s="636"/>
      <c r="GOY47" s="636"/>
      <c r="GOZ47" s="636"/>
      <c r="GPA47" s="636"/>
      <c r="GPB47" s="636"/>
      <c r="GPC47" s="636"/>
      <c r="GPD47" s="636"/>
      <c r="GPE47" s="636"/>
      <c r="GPF47" s="636"/>
      <c r="GPG47" s="636"/>
      <c r="GPH47" s="636"/>
      <c r="GPI47" s="636"/>
      <c r="GPJ47" s="636"/>
      <c r="GPK47" s="636"/>
      <c r="GPL47" s="636"/>
      <c r="GPM47" s="636"/>
      <c r="GPN47" s="636"/>
      <c r="GPO47" s="636"/>
      <c r="GPP47" s="636"/>
      <c r="GPQ47" s="636"/>
      <c r="GPR47" s="636"/>
      <c r="GPS47" s="636"/>
      <c r="GPT47" s="636"/>
      <c r="GPU47" s="636"/>
      <c r="GPV47" s="636"/>
      <c r="GPW47" s="636"/>
      <c r="GPX47" s="636"/>
      <c r="GPY47" s="636"/>
      <c r="GPZ47" s="636"/>
      <c r="GQA47" s="636"/>
      <c r="GQB47" s="636"/>
      <c r="GQC47" s="636"/>
      <c r="GQD47" s="636"/>
      <c r="GQE47" s="636"/>
      <c r="GQF47" s="636"/>
      <c r="GQG47" s="636"/>
      <c r="GQH47" s="636"/>
      <c r="GQI47" s="636"/>
      <c r="GQJ47" s="636"/>
      <c r="GQK47" s="636"/>
      <c r="GQL47" s="636"/>
      <c r="GQM47" s="636"/>
      <c r="GQN47" s="636"/>
      <c r="GQO47" s="636"/>
      <c r="GQP47" s="636"/>
      <c r="GQQ47" s="636"/>
      <c r="GQR47" s="636"/>
      <c r="GQS47" s="636"/>
      <c r="GQT47" s="636"/>
      <c r="GQU47" s="636"/>
      <c r="GQV47" s="636"/>
      <c r="GQW47" s="636"/>
      <c r="GQX47" s="636"/>
      <c r="GQY47" s="636"/>
      <c r="GQZ47" s="636"/>
      <c r="GRA47" s="636"/>
      <c r="GRB47" s="636"/>
      <c r="GRC47" s="636"/>
      <c r="GRD47" s="636"/>
      <c r="GRE47" s="636"/>
      <c r="GRF47" s="636"/>
      <c r="GRG47" s="636"/>
      <c r="GRH47" s="636"/>
      <c r="GRI47" s="636"/>
      <c r="GRJ47" s="636"/>
      <c r="GRK47" s="636"/>
      <c r="GRL47" s="636"/>
      <c r="GRM47" s="636"/>
      <c r="GRN47" s="636"/>
      <c r="GRO47" s="636"/>
      <c r="GRP47" s="636"/>
      <c r="GRQ47" s="636"/>
      <c r="GRR47" s="636"/>
      <c r="GRS47" s="636"/>
      <c r="GRT47" s="636"/>
      <c r="GRU47" s="636"/>
      <c r="GRV47" s="636"/>
      <c r="GRW47" s="636"/>
      <c r="GRX47" s="636"/>
      <c r="GRY47" s="636"/>
      <c r="GRZ47" s="636"/>
      <c r="GSA47" s="636"/>
      <c r="GSB47" s="636"/>
      <c r="GSC47" s="636"/>
      <c r="GSD47" s="636"/>
      <c r="GSE47" s="636"/>
      <c r="GSF47" s="636"/>
      <c r="GSG47" s="636"/>
      <c r="GSH47" s="636"/>
      <c r="GSI47" s="636"/>
      <c r="GSJ47" s="636"/>
      <c r="GSK47" s="636"/>
      <c r="GSL47" s="636"/>
      <c r="GSM47" s="636"/>
      <c r="GSN47" s="636"/>
      <c r="GSO47" s="636"/>
      <c r="GSP47" s="636"/>
      <c r="GSQ47" s="636"/>
      <c r="GSR47" s="636"/>
      <c r="GSS47" s="636"/>
      <c r="GST47" s="636"/>
      <c r="GSU47" s="636"/>
      <c r="GSV47" s="636"/>
      <c r="GSW47" s="636"/>
      <c r="GSX47" s="636"/>
      <c r="GSY47" s="636"/>
      <c r="GSZ47" s="636"/>
      <c r="GTA47" s="636"/>
      <c r="GTB47" s="636"/>
      <c r="GTC47" s="636"/>
      <c r="GTD47" s="636"/>
      <c r="GTE47" s="636"/>
      <c r="GTF47" s="636"/>
      <c r="GTG47" s="636"/>
      <c r="GTH47" s="636"/>
      <c r="GTI47" s="636"/>
      <c r="GTJ47" s="636"/>
      <c r="GTK47" s="636"/>
      <c r="GTL47" s="636"/>
      <c r="GTM47" s="636"/>
      <c r="GTN47" s="636"/>
      <c r="GTO47" s="636"/>
      <c r="GTP47" s="636"/>
      <c r="GTQ47" s="636"/>
      <c r="GTR47" s="636"/>
      <c r="GTS47" s="636"/>
      <c r="GTT47" s="636"/>
      <c r="GTU47" s="636"/>
      <c r="GTV47" s="636"/>
      <c r="GTW47" s="636"/>
      <c r="GTX47" s="636"/>
      <c r="GTY47" s="636"/>
      <c r="GTZ47" s="636"/>
      <c r="GUA47" s="636"/>
      <c r="GUB47" s="636"/>
      <c r="GUC47" s="636"/>
      <c r="GUD47" s="636"/>
      <c r="GUE47" s="636"/>
      <c r="GUF47" s="636"/>
      <c r="GUG47" s="636"/>
      <c r="GUH47" s="636"/>
      <c r="GUI47" s="636"/>
      <c r="GUJ47" s="636"/>
      <c r="GUK47" s="636"/>
      <c r="GUL47" s="636"/>
      <c r="GUM47" s="636"/>
      <c r="GUN47" s="636"/>
      <c r="GUO47" s="636"/>
      <c r="GUP47" s="636"/>
      <c r="GUQ47" s="636"/>
      <c r="GUR47" s="636"/>
      <c r="GUS47" s="636"/>
      <c r="GUT47" s="636"/>
      <c r="GUU47" s="636"/>
      <c r="GUV47" s="636"/>
      <c r="GUW47" s="636"/>
      <c r="GUX47" s="636"/>
      <c r="GUY47" s="636"/>
      <c r="GUZ47" s="636"/>
      <c r="GVA47" s="636"/>
      <c r="GVB47" s="636"/>
      <c r="GVC47" s="636"/>
      <c r="GVD47" s="636"/>
      <c r="GVE47" s="636"/>
      <c r="GVF47" s="636"/>
      <c r="GVG47" s="636"/>
      <c r="GVH47" s="636"/>
      <c r="GVI47" s="636"/>
      <c r="GVJ47" s="636"/>
      <c r="GVK47" s="636"/>
      <c r="GVL47" s="636"/>
      <c r="GVM47" s="636"/>
      <c r="GVN47" s="636"/>
      <c r="GVO47" s="636"/>
      <c r="GVP47" s="636"/>
      <c r="GVQ47" s="636"/>
      <c r="GVR47" s="636"/>
      <c r="GVS47" s="636"/>
      <c r="GVT47" s="636"/>
      <c r="GVU47" s="636"/>
      <c r="GVV47" s="636"/>
      <c r="GVW47" s="636"/>
      <c r="GVX47" s="636"/>
      <c r="GVY47" s="636"/>
      <c r="GVZ47" s="636"/>
      <c r="GWA47" s="636"/>
      <c r="GWB47" s="636"/>
      <c r="GWC47" s="636"/>
      <c r="GWD47" s="636"/>
      <c r="GWE47" s="636"/>
      <c r="GWF47" s="636"/>
      <c r="GWG47" s="636"/>
      <c r="GWH47" s="636"/>
      <c r="GWI47" s="636"/>
      <c r="GWJ47" s="636"/>
      <c r="GWK47" s="636"/>
      <c r="GWL47" s="636"/>
      <c r="GWM47" s="636"/>
      <c r="GWN47" s="636"/>
      <c r="GWO47" s="636"/>
      <c r="GWP47" s="636"/>
      <c r="GWQ47" s="636"/>
      <c r="GWR47" s="636"/>
      <c r="GWS47" s="636"/>
      <c r="GWT47" s="636"/>
      <c r="GWU47" s="636"/>
      <c r="GWV47" s="636"/>
      <c r="GWW47" s="636"/>
      <c r="GWX47" s="636"/>
      <c r="GWY47" s="636"/>
      <c r="GWZ47" s="636"/>
      <c r="GXA47" s="636"/>
      <c r="GXB47" s="636"/>
      <c r="GXC47" s="636"/>
      <c r="GXD47" s="636"/>
      <c r="GXE47" s="636"/>
      <c r="GXF47" s="636"/>
      <c r="GXG47" s="636"/>
      <c r="GXH47" s="636"/>
      <c r="GXI47" s="636"/>
      <c r="GXJ47" s="636"/>
      <c r="GXK47" s="636"/>
      <c r="GXL47" s="636"/>
      <c r="GXM47" s="636"/>
      <c r="GXN47" s="636"/>
      <c r="GXO47" s="636"/>
      <c r="GXP47" s="636"/>
      <c r="GXQ47" s="636"/>
      <c r="GXR47" s="636"/>
      <c r="GXS47" s="636"/>
      <c r="GXT47" s="636"/>
      <c r="GXU47" s="636"/>
      <c r="GXV47" s="636"/>
      <c r="GXW47" s="636"/>
      <c r="GXX47" s="636"/>
      <c r="GXY47" s="636"/>
      <c r="GXZ47" s="636"/>
      <c r="GYA47" s="636"/>
      <c r="GYB47" s="636"/>
      <c r="GYC47" s="636"/>
      <c r="GYD47" s="636"/>
      <c r="GYE47" s="636"/>
      <c r="GYF47" s="636"/>
      <c r="GYG47" s="636"/>
      <c r="GYH47" s="636"/>
      <c r="GYI47" s="636"/>
      <c r="GYJ47" s="636"/>
      <c r="GYK47" s="636"/>
      <c r="GYL47" s="636"/>
      <c r="GYM47" s="636"/>
      <c r="GYN47" s="636"/>
      <c r="GYO47" s="636"/>
      <c r="GYP47" s="636"/>
      <c r="GYQ47" s="636"/>
      <c r="GYR47" s="636"/>
      <c r="GYS47" s="636"/>
      <c r="GYT47" s="636"/>
      <c r="GYU47" s="636"/>
      <c r="GYV47" s="636"/>
      <c r="GYW47" s="636"/>
      <c r="GYX47" s="636"/>
      <c r="GYY47" s="636"/>
      <c r="GYZ47" s="636"/>
      <c r="GZA47" s="636"/>
      <c r="GZB47" s="636"/>
      <c r="GZC47" s="636"/>
      <c r="GZD47" s="636"/>
      <c r="GZE47" s="636"/>
      <c r="GZF47" s="636"/>
      <c r="GZG47" s="636"/>
      <c r="GZH47" s="636"/>
      <c r="GZI47" s="636"/>
      <c r="GZJ47" s="636"/>
      <c r="GZK47" s="636"/>
      <c r="GZL47" s="636"/>
      <c r="GZM47" s="636"/>
      <c r="GZN47" s="636"/>
      <c r="GZO47" s="636"/>
      <c r="GZP47" s="636"/>
      <c r="GZQ47" s="636"/>
      <c r="GZR47" s="636"/>
      <c r="GZS47" s="636"/>
      <c r="GZT47" s="636"/>
      <c r="GZU47" s="636"/>
      <c r="GZV47" s="636"/>
      <c r="GZW47" s="636"/>
      <c r="GZX47" s="636"/>
      <c r="GZY47" s="636"/>
      <c r="GZZ47" s="636"/>
      <c r="HAA47" s="636"/>
      <c r="HAB47" s="636"/>
      <c r="HAC47" s="636"/>
      <c r="HAD47" s="636"/>
      <c r="HAE47" s="636"/>
      <c r="HAF47" s="636"/>
      <c r="HAG47" s="636"/>
      <c r="HAH47" s="636"/>
      <c r="HAI47" s="636"/>
      <c r="HAJ47" s="636"/>
      <c r="HAK47" s="636"/>
      <c r="HAL47" s="636"/>
      <c r="HAM47" s="636"/>
      <c r="HAN47" s="636"/>
      <c r="HAO47" s="636"/>
      <c r="HAP47" s="636"/>
      <c r="HAQ47" s="636"/>
      <c r="HAR47" s="636"/>
      <c r="HAS47" s="636"/>
      <c r="HAT47" s="636"/>
      <c r="HAU47" s="636"/>
      <c r="HAV47" s="636"/>
      <c r="HAW47" s="636"/>
      <c r="HAX47" s="636"/>
      <c r="HAY47" s="636"/>
      <c r="HAZ47" s="636"/>
      <c r="HBA47" s="636"/>
      <c r="HBB47" s="636"/>
      <c r="HBC47" s="636"/>
      <c r="HBD47" s="636"/>
      <c r="HBE47" s="636"/>
      <c r="HBF47" s="636"/>
      <c r="HBG47" s="636"/>
      <c r="HBH47" s="636"/>
      <c r="HBI47" s="636"/>
      <c r="HBJ47" s="636"/>
      <c r="HBK47" s="636"/>
      <c r="HBL47" s="636"/>
      <c r="HBM47" s="636"/>
      <c r="HBN47" s="636"/>
      <c r="HBO47" s="636"/>
      <c r="HBP47" s="636"/>
      <c r="HBQ47" s="636"/>
      <c r="HBR47" s="636"/>
      <c r="HBS47" s="636"/>
      <c r="HBT47" s="636"/>
      <c r="HBU47" s="636"/>
      <c r="HBV47" s="636"/>
      <c r="HBW47" s="636"/>
      <c r="HBX47" s="636"/>
      <c r="HBY47" s="636"/>
      <c r="HBZ47" s="636"/>
      <c r="HCA47" s="636"/>
      <c r="HCB47" s="636"/>
      <c r="HCC47" s="636"/>
      <c r="HCD47" s="636"/>
      <c r="HCE47" s="636"/>
      <c r="HCF47" s="636"/>
      <c r="HCG47" s="636"/>
      <c r="HCH47" s="636"/>
      <c r="HCI47" s="636"/>
      <c r="HCJ47" s="636"/>
      <c r="HCK47" s="636"/>
      <c r="HCL47" s="636"/>
      <c r="HCM47" s="636"/>
      <c r="HCN47" s="636"/>
      <c r="HCO47" s="636"/>
      <c r="HCP47" s="636"/>
      <c r="HCQ47" s="636"/>
      <c r="HCR47" s="636"/>
      <c r="HCS47" s="636"/>
      <c r="HCT47" s="636"/>
      <c r="HCU47" s="636"/>
      <c r="HCV47" s="636"/>
      <c r="HCW47" s="636"/>
      <c r="HCX47" s="636"/>
      <c r="HCY47" s="636"/>
      <c r="HCZ47" s="636"/>
      <c r="HDA47" s="636"/>
      <c r="HDB47" s="636"/>
      <c r="HDC47" s="636"/>
      <c r="HDD47" s="636"/>
      <c r="HDE47" s="636"/>
      <c r="HDF47" s="636"/>
      <c r="HDG47" s="636"/>
      <c r="HDH47" s="636"/>
      <c r="HDI47" s="636"/>
      <c r="HDJ47" s="636"/>
      <c r="HDK47" s="636"/>
      <c r="HDL47" s="636"/>
      <c r="HDM47" s="636"/>
      <c r="HDN47" s="636"/>
      <c r="HDO47" s="636"/>
      <c r="HDP47" s="636"/>
      <c r="HDQ47" s="636"/>
      <c r="HDR47" s="636"/>
      <c r="HDS47" s="636"/>
      <c r="HDT47" s="636"/>
      <c r="HDU47" s="636"/>
      <c r="HDV47" s="636"/>
      <c r="HDW47" s="636"/>
      <c r="HDX47" s="636"/>
      <c r="HDY47" s="636"/>
      <c r="HDZ47" s="636"/>
      <c r="HEA47" s="636"/>
      <c r="HEB47" s="636"/>
      <c r="HEC47" s="636"/>
      <c r="HED47" s="636"/>
      <c r="HEE47" s="636"/>
      <c r="HEF47" s="636"/>
      <c r="HEG47" s="636"/>
      <c r="HEH47" s="636"/>
      <c r="HEI47" s="636"/>
      <c r="HEJ47" s="636"/>
      <c r="HEK47" s="636"/>
      <c r="HEL47" s="636"/>
      <c r="HEM47" s="636"/>
      <c r="HEN47" s="636"/>
      <c r="HEO47" s="636"/>
      <c r="HEP47" s="636"/>
      <c r="HEQ47" s="636"/>
      <c r="HER47" s="636"/>
      <c r="HES47" s="636"/>
      <c r="HET47" s="636"/>
      <c r="HEU47" s="636"/>
      <c r="HEV47" s="636"/>
      <c r="HEW47" s="636"/>
      <c r="HEX47" s="636"/>
      <c r="HEY47" s="636"/>
      <c r="HEZ47" s="636"/>
      <c r="HFA47" s="636"/>
      <c r="HFB47" s="636"/>
      <c r="HFC47" s="636"/>
      <c r="HFD47" s="636"/>
      <c r="HFE47" s="636"/>
      <c r="HFF47" s="636"/>
      <c r="HFG47" s="636"/>
      <c r="HFH47" s="636"/>
      <c r="HFI47" s="636"/>
      <c r="HFJ47" s="636"/>
      <c r="HFK47" s="636"/>
      <c r="HFL47" s="636"/>
      <c r="HFM47" s="636"/>
      <c r="HFN47" s="636"/>
      <c r="HFO47" s="636"/>
      <c r="HFP47" s="636"/>
      <c r="HFQ47" s="636"/>
      <c r="HFR47" s="636"/>
      <c r="HFS47" s="636"/>
      <c r="HFT47" s="636"/>
      <c r="HFU47" s="636"/>
      <c r="HFV47" s="636"/>
      <c r="HFW47" s="636"/>
      <c r="HFX47" s="636"/>
      <c r="HFY47" s="636"/>
      <c r="HFZ47" s="636"/>
      <c r="HGA47" s="636"/>
      <c r="HGB47" s="636"/>
      <c r="HGC47" s="636"/>
      <c r="HGD47" s="636"/>
      <c r="HGE47" s="636"/>
      <c r="HGF47" s="636"/>
      <c r="HGG47" s="636"/>
      <c r="HGH47" s="636"/>
      <c r="HGI47" s="636"/>
      <c r="HGJ47" s="636"/>
      <c r="HGK47" s="636"/>
      <c r="HGL47" s="636"/>
      <c r="HGM47" s="636"/>
      <c r="HGN47" s="636"/>
      <c r="HGO47" s="636"/>
      <c r="HGP47" s="636"/>
      <c r="HGQ47" s="636"/>
      <c r="HGR47" s="636"/>
      <c r="HGS47" s="636"/>
      <c r="HGT47" s="636"/>
      <c r="HGU47" s="636"/>
      <c r="HGV47" s="636"/>
      <c r="HGW47" s="636"/>
      <c r="HGX47" s="636"/>
      <c r="HGY47" s="636"/>
      <c r="HGZ47" s="636"/>
      <c r="HHA47" s="636"/>
      <c r="HHB47" s="636"/>
      <c r="HHC47" s="636"/>
      <c r="HHD47" s="636"/>
      <c r="HHE47" s="636"/>
      <c r="HHF47" s="636"/>
      <c r="HHG47" s="636"/>
      <c r="HHH47" s="636"/>
      <c r="HHI47" s="636"/>
      <c r="HHJ47" s="636"/>
      <c r="HHK47" s="636"/>
      <c r="HHL47" s="636"/>
      <c r="HHM47" s="636"/>
      <c r="HHN47" s="636"/>
      <c r="HHO47" s="636"/>
      <c r="HHP47" s="636"/>
      <c r="HHQ47" s="636"/>
      <c r="HHR47" s="636"/>
      <c r="HHS47" s="636"/>
      <c r="HHT47" s="636"/>
      <c r="HHU47" s="636"/>
      <c r="HHV47" s="636"/>
      <c r="HHW47" s="636"/>
      <c r="HHX47" s="636"/>
      <c r="HHY47" s="636"/>
      <c r="HHZ47" s="636"/>
      <c r="HIA47" s="636"/>
      <c r="HIB47" s="636"/>
      <c r="HIC47" s="636"/>
      <c r="HID47" s="636"/>
      <c r="HIE47" s="636"/>
      <c r="HIF47" s="636"/>
      <c r="HIG47" s="636"/>
      <c r="HIH47" s="636"/>
      <c r="HII47" s="636"/>
      <c r="HIJ47" s="636"/>
      <c r="HIK47" s="636"/>
      <c r="HIL47" s="636"/>
      <c r="HIM47" s="636"/>
      <c r="HIN47" s="636"/>
      <c r="HIO47" s="636"/>
      <c r="HIP47" s="636"/>
      <c r="HIQ47" s="636"/>
      <c r="HIR47" s="636"/>
      <c r="HIS47" s="636"/>
      <c r="HIT47" s="636"/>
      <c r="HIU47" s="636"/>
      <c r="HIV47" s="636"/>
      <c r="HIW47" s="636"/>
      <c r="HIX47" s="636"/>
      <c r="HIY47" s="636"/>
      <c r="HIZ47" s="636"/>
      <c r="HJA47" s="636"/>
      <c r="HJB47" s="636"/>
      <c r="HJC47" s="636"/>
      <c r="HJD47" s="636"/>
      <c r="HJE47" s="636"/>
      <c r="HJF47" s="636"/>
      <c r="HJG47" s="636"/>
      <c r="HJH47" s="636"/>
      <c r="HJI47" s="636"/>
      <c r="HJJ47" s="636"/>
      <c r="HJK47" s="636"/>
      <c r="HJL47" s="636"/>
      <c r="HJM47" s="636"/>
      <c r="HJN47" s="636"/>
      <c r="HJO47" s="636"/>
      <c r="HJP47" s="636"/>
      <c r="HJQ47" s="636"/>
      <c r="HJR47" s="636"/>
      <c r="HJS47" s="636"/>
      <c r="HJT47" s="636"/>
      <c r="HJU47" s="636"/>
      <c r="HJV47" s="636"/>
      <c r="HJW47" s="636"/>
      <c r="HJX47" s="636"/>
      <c r="HJY47" s="636"/>
      <c r="HJZ47" s="636"/>
      <c r="HKA47" s="636"/>
      <c r="HKB47" s="636"/>
      <c r="HKC47" s="636"/>
      <c r="HKD47" s="636"/>
      <c r="HKE47" s="636"/>
      <c r="HKF47" s="636"/>
      <c r="HKG47" s="636"/>
      <c r="HKH47" s="636"/>
      <c r="HKI47" s="636"/>
      <c r="HKJ47" s="636"/>
      <c r="HKK47" s="636"/>
      <c r="HKL47" s="636"/>
      <c r="HKM47" s="636"/>
      <c r="HKN47" s="636"/>
      <c r="HKO47" s="636"/>
      <c r="HKP47" s="636"/>
      <c r="HKQ47" s="636"/>
      <c r="HKR47" s="636"/>
      <c r="HKS47" s="636"/>
      <c r="HKT47" s="636"/>
      <c r="HKU47" s="636"/>
      <c r="HKV47" s="636"/>
      <c r="HKW47" s="636"/>
      <c r="HKX47" s="636"/>
      <c r="HKY47" s="636"/>
      <c r="HKZ47" s="636"/>
      <c r="HLA47" s="636"/>
      <c r="HLB47" s="636"/>
      <c r="HLC47" s="636"/>
      <c r="HLD47" s="636"/>
      <c r="HLE47" s="636"/>
      <c r="HLF47" s="636"/>
      <c r="HLG47" s="636"/>
      <c r="HLH47" s="636"/>
      <c r="HLI47" s="636"/>
      <c r="HLJ47" s="636"/>
      <c r="HLK47" s="636"/>
      <c r="HLL47" s="636"/>
      <c r="HLM47" s="636"/>
      <c r="HLN47" s="636"/>
      <c r="HLO47" s="636"/>
      <c r="HLP47" s="636"/>
      <c r="HLQ47" s="636"/>
      <c r="HLR47" s="636"/>
      <c r="HLS47" s="636"/>
      <c r="HLT47" s="636"/>
      <c r="HLU47" s="636"/>
      <c r="HLV47" s="636"/>
      <c r="HLW47" s="636"/>
      <c r="HLX47" s="636"/>
      <c r="HLY47" s="636"/>
      <c r="HLZ47" s="636"/>
      <c r="HMA47" s="636"/>
      <c r="HMB47" s="636"/>
      <c r="HMC47" s="636"/>
      <c r="HMD47" s="636"/>
      <c r="HME47" s="636"/>
      <c r="HMF47" s="636"/>
      <c r="HMG47" s="636"/>
      <c r="HMH47" s="636"/>
      <c r="HMI47" s="636"/>
      <c r="HMJ47" s="636"/>
      <c r="HMK47" s="636"/>
      <c r="HML47" s="636"/>
      <c r="HMM47" s="636"/>
      <c r="HMN47" s="636"/>
      <c r="HMO47" s="636"/>
      <c r="HMP47" s="636"/>
      <c r="HMQ47" s="636"/>
      <c r="HMR47" s="636"/>
      <c r="HMS47" s="636"/>
      <c r="HMT47" s="636"/>
      <c r="HMU47" s="636"/>
      <c r="HMV47" s="636"/>
      <c r="HMW47" s="636"/>
      <c r="HMX47" s="636"/>
      <c r="HMY47" s="636"/>
      <c r="HMZ47" s="636"/>
      <c r="HNA47" s="636"/>
      <c r="HNB47" s="636"/>
      <c r="HNC47" s="636"/>
      <c r="HND47" s="636"/>
      <c r="HNE47" s="636"/>
      <c r="HNF47" s="636"/>
      <c r="HNG47" s="636"/>
      <c r="HNH47" s="636"/>
      <c r="HNI47" s="636"/>
      <c r="HNJ47" s="636"/>
      <c r="HNK47" s="636"/>
      <c r="HNL47" s="636"/>
      <c r="HNM47" s="636"/>
      <c r="HNN47" s="636"/>
      <c r="HNO47" s="636"/>
      <c r="HNP47" s="636"/>
      <c r="HNQ47" s="636"/>
      <c r="HNR47" s="636"/>
      <c r="HNS47" s="636"/>
      <c r="HNT47" s="636"/>
      <c r="HNU47" s="636"/>
      <c r="HNV47" s="636"/>
      <c r="HNW47" s="636"/>
      <c r="HNX47" s="636"/>
      <c r="HNY47" s="636"/>
      <c r="HNZ47" s="636"/>
      <c r="HOA47" s="636"/>
      <c r="HOB47" s="636"/>
      <c r="HOC47" s="636"/>
      <c r="HOD47" s="636"/>
      <c r="HOE47" s="636"/>
      <c r="HOF47" s="636"/>
      <c r="HOG47" s="636"/>
      <c r="HOH47" s="636"/>
      <c r="HOI47" s="636"/>
      <c r="HOJ47" s="636"/>
      <c r="HOK47" s="636"/>
      <c r="HOL47" s="636"/>
      <c r="HOM47" s="636"/>
      <c r="HON47" s="636"/>
      <c r="HOO47" s="636"/>
      <c r="HOP47" s="636"/>
      <c r="HOQ47" s="636"/>
      <c r="HOR47" s="636"/>
      <c r="HOS47" s="636"/>
      <c r="HOT47" s="636"/>
      <c r="HOU47" s="636"/>
      <c r="HOV47" s="636"/>
      <c r="HOW47" s="636"/>
      <c r="HOX47" s="636"/>
      <c r="HOY47" s="636"/>
      <c r="HOZ47" s="636"/>
      <c r="HPA47" s="636"/>
      <c r="HPB47" s="636"/>
      <c r="HPC47" s="636"/>
      <c r="HPD47" s="636"/>
      <c r="HPE47" s="636"/>
      <c r="HPF47" s="636"/>
      <c r="HPG47" s="636"/>
      <c r="HPH47" s="636"/>
      <c r="HPI47" s="636"/>
      <c r="HPJ47" s="636"/>
      <c r="HPK47" s="636"/>
      <c r="HPL47" s="636"/>
      <c r="HPM47" s="636"/>
      <c r="HPN47" s="636"/>
      <c r="HPO47" s="636"/>
      <c r="HPP47" s="636"/>
      <c r="HPQ47" s="636"/>
      <c r="HPR47" s="636"/>
      <c r="HPS47" s="636"/>
      <c r="HPT47" s="636"/>
      <c r="HPU47" s="636"/>
      <c r="HPV47" s="636"/>
      <c r="HPW47" s="636"/>
      <c r="HPX47" s="636"/>
      <c r="HPY47" s="636"/>
      <c r="HPZ47" s="636"/>
      <c r="HQA47" s="636"/>
      <c r="HQB47" s="636"/>
      <c r="HQC47" s="636"/>
      <c r="HQD47" s="636"/>
      <c r="HQE47" s="636"/>
      <c r="HQF47" s="636"/>
      <c r="HQG47" s="636"/>
      <c r="HQH47" s="636"/>
      <c r="HQI47" s="636"/>
      <c r="HQJ47" s="636"/>
      <c r="HQK47" s="636"/>
      <c r="HQL47" s="636"/>
      <c r="HQM47" s="636"/>
      <c r="HQN47" s="636"/>
      <c r="HQO47" s="636"/>
      <c r="HQP47" s="636"/>
      <c r="HQQ47" s="636"/>
      <c r="HQR47" s="636"/>
      <c r="HQS47" s="636"/>
      <c r="HQT47" s="636"/>
      <c r="HQU47" s="636"/>
      <c r="HQV47" s="636"/>
      <c r="HQW47" s="636"/>
      <c r="HQX47" s="636"/>
      <c r="HQY47" s="636"/>
      <c r="HQZ47" s="636"/>
      <c r="HRA47" s="636"/>
      <c r="HRB47" s="636"/>
      <c r="HRC47" s="636"/>
      <c r="HRD47" s="636"/>
      <c r="HRE47" s="636"/>
      <c r="HRF47" s="636"/>
      <c r="HRG47" s="636"/>
      <c r="HRH47" s="636"/>
      <c r="HRI47" s="636"/>
      <c r="HRJ47" s="636"/>
      <c r="HRK47" s="636"/>
      <c r="HRL47" s="636"/>
      <c r="HRM47" s="636"/>
      <c r="HRN47" s="636"/>
      <c r="HRO47" s="636"/>
      <c r="HRP47" s="636"/>
      <c r="HRQ47" s="636"/>
      <c r="HRR47" s="636"/>
      <c r="HRS47" s="636"/>
      <c r="HRT47" s="636"/>
      <c r="HRU47" s="636"/>
      <c r="HRV47" s="636"/>
      <c r="HRW47" s="636"/>
      <c r="HRX47" s="636"/>
      <c r="HRY47" s="636"/>
      <c r="HRZ47" s="636"/>
      <c r="HSA47" s="636"/>
      <c r="HSB47" s="636"/>
      <c r="HSC47" s="636"/>
      <c r="HSD47" s="636"/>
      <c r="HSE47" s="636"/>
      <c r="HSF47" s="636"/>
      <c r="HSG47" s="636"/>
      <c r="HSH47" s="636"/>
      <c r="HSI47" s="636"/>
      <c r="HSJ47" s="636"/>
      <c r="HSK47" s="636"/>
      <c r="HSL47" s="636"/>
      <c r="HSM47" s="636"/>
      <c r="HSN47" s="636"/>
      <c r="HSO47" s="636"/>
      <c r="HSP47" s="636"/>
      <c r="HSQ47" s="636"/>
      <c r="HSR47" s="636"/>
      <c r="HSS47" s="636"/>
      <c r="HST47" s="636"/>
      <c r="HSU47" s="636"/>
      <c r="HSV47" s="636"/>
      <c r="HSW47" s="636"/>
      <c r="HSX47" s="636"/>
      <c r="HSY47" s="636"/>
      <c r="HSZ47" s="636"/>
      <c r="HTA47" s="636"/>
      <c r="HTB47" s="636"/>
      <c r="HTC47" s="636"/>
      <c r="HTD47" s="636"/>
      <c r="HTE47" s="636"/>
      <c r="HTF47" s="636"/>
      <c r="HTG47" s="636"/>
      <c r="HTH47" s="636"/>
      <c r="HTI47" s="636"/>
      <c r="HTJ47" s="636"/>
      <c r="HTK47" s="636"/>
      <c r="HTL47" s="636"/>
      <c r="HTM47" s="636"/>
      <c r="HTN47" s="636"/>
      <c r="HTO47" s="636"/>
      <c r="HTP47" s="636"/>
      <c r="HTQ47" s="636"/>
      <c r="HTR47" s="636"/>
      <c r="HTS47" s="636"/>
      <c r="HTT47" s="636"/>
      <c r="HTU47" s="636"/>
      <c r="HTV47" s="636"/>
      <c r="HTW47" s="636"/>
      <c r="HTX47" s="636"/>
      <c r="HTY47" s="636"/>
      <c r="HTZ47" s="636"/>
      <c r="HUA47" s="636"/>
      <c r="HUB47" s="636"/>
      <c r="HUC47" s="636"/>
      <c r="HUD47" s="636"/>
      <c r="HUE47" s="636"/>
      <c r="HUF47" s="636"/>
      <c r="HUG47" s="636"/>
      <c r="HUH47" s="636"/>
      <c r="HUI47" s="636"/>
      <c r="HUJ47" s="636"/>
      <c r="HUK47" s="636"/>
      <c r="HUL47" s="636"/>
      <c r="HUM47" s="636"/>
      <c r="HUN47" s="636"/>
      <c r="HUO47" s="636"/>
      <c r="HUP47" s="636"/>
      <c r="HUQ47" s="636"/>
      <c r="HUR47" s="636"/>
      <c r="HUS47" s="636"/>
      <c r="HUT47" s="636"/>
      <c r="HUU47" s="636"/>
      <c r="HUV47" s="636"/>
      <c r="HUW47" s="636"/>
      <c r="HUX47" s="636"/>
      <c r="HUY47" s="636"/>
      <c r="HUZ47" s="636"/>
      <c r="HVA47" s="636"/>
      <c r="HVB47" s="636"/>
      <c r="HVC47" s="636"/>
      <c r="HVD47" s="636"/>
      <c r="HVE47" s="636"/>
      <c r="HVF47" s="636"/>
      <c r="HVG47" s="636"/>
      <c r="HVH47" s="636"/>
      <c r="HVI47" s="636"/>
      <c r="HVJ47" s="636"/>
      <c r="HVK47" s="636"/>
      <c r="HVL47" s="636"/>
      <c r="HVM47" s="636"/>
      <c r="HVN47" s="636"/>
      <c r="HVO47" s="636"/>
      <c r="HVP47" s="636"/>
      <c r="HVQ47" s="636"/>
      <c r="HVR47" s="636"/>
      <c r="HVS47" s="636"/>
      <c r="HVT47" s="636"/>
      <c r="HVU47" s="636"/>
      <c r="HVV47" s="636"/>
      <c r="HVW47" s="636"/>
      <c r="HVX47" s="636"/>
      <c r="HVY47" s="636"/>
      <c r="HVZ47" s="636"/>
      <c r="HWA47" s="636"/>
      <c r="HWB47" s="636"/>
      <c r="HWC47" s="636"/>
      <c r="HWD47" s="636"/>
      <c r="HWE47" s="636"/>
      <c r="HWF47" s="636"/>
      <c r="HWG47" s="636"/>
      <c r="HWH47" s="636"/>
      <c r="HWI47" s="636"/>
      <c r="HWJ47" s="636"/>
      <c r="HWK47" s="636"/>
      <c r="HWL47" s="636"/>
      <c r="HWM47" s="636"/>
      <c r="HWN47" s="636"/>
      <c r="HWO47" s="636"/>
      <c r="HWP47" s="636"/>
      <c r="HWQ47" s="636"/>
      <c r="HWR47" s="636"/>
      <c r="HWS47" s="636"/>
      <c r="HWT47" s="636"/>
      <c r="HWU47" s="636"/>
      <c r="HWV47" s="636"/>
      <c r="HWW47" s="636"/>
      <c r="HWX47" s="636"/>
      <c r="HWY47" s="636"/>
      <c r="HWZ47" s="636"/>
      <c r="HXA47" s="636"/>
      <c r="HXB47" s="636"/>
      <c r="HXC47" s="636"/>
      <c r="HXD47" s="636"/>
      <c r="HXE47" s="636"/>
      <c r="HXF47" s="636"/>
      <c r="HXG47" s="636"/>
      <c r="HXH47" s="636"/>
      <c r="HXI47" s="636"/>
      <c r="HXJ47" s="636"/>
      <c r="HXK47" s="636"/>
      <c r="HXL47" s="636"/>
      <c r="HXM47" s="636"/>
      <c r="HXN47" s="636"/>
      <c r="HXO47" s="636"/>
      <c r="HXP47" s="636"/>
      <c r="HXQ47" s="636"/>
      <c r="HXR47" s="636"/>
      <c r="HXS47" s="636"/>
      <c r="HXT47" s="636"/>
      <c r="HXU47" s="636"/>
      <c r="HXV47" s="636"/>
      <c r="HXW47" s="636"/>
      <c r="HXX47" s="636"/>
      <c r="HXY47" s="636"/>
      <c r="HXZ47" s="636"/>
      <c r="HYA47" s="636"/>
      <c r="HYB47" s="636"/>
      <c r="HYC47" s="636"/>
      <c r="HYD47" s="636"/>
      <c r="HYE47" s="636"/>
      <c r="HYF47" s="636"/>
      <c r="HYG47" s="636"/>
      <c r="HYH47" s="636"/>
      <c r="HYI47" s="636"/>
      <c r="HYJ47" s="636"/>
      <c r="HYK47" s="636"/>
      <c r="HYL47" s="636"/>
      <c r="HYM47" s="636"/>
      <c r="HYN47" s="636"/>
      <c r="HYO47" s="636"/>
      <c r="HYP47" s="636"/>
      <c r="HYQ47" s="636"/>
      <c r="HYR47" s="636"/>
      <c r="HYS47" s="636"/>
      <c r="HYT47" s="636"/>
      <c r="HYU47" s="636"/>
      <c r="HYV47" s="636"/>
      <c r="HYW47" s="636"/>
      <c r="HYX47" s="636"/>
      <c r="HYY47" s="636"/>
      <c r="HYZ47" s="636"/>
      <c r="HZA47" s="636"/>
      <c r="HZB47" s="636"/>
      <c r="HZC47" s="636"/>
      <c r="HZD47" s="636"/>
      <c r="HZE47" s="636"/>
      <c r="HZF47" s="636"/>
      <c r="HZG47" s="636"/>
      <c r="HZH47" s="636"/>
      <c r="HZI47" s="636"/>
      <c r="HZJ47" s="636"/>
      <c r="HZK47" s="636"/>
      <c r="HZL47" s="636"/>
      <c r="HZM47" s="636"/>
      <c r="HZN47" s="636"/>
      <c r="HZO47" s="636"/>
      <c r="HZP47" s="636"/>
      <c r="HZQ47" s="636"/>
      <c r="HZR47" s="636"/>
      <c r="HZS47" s="636"/>
      <c r="HZT47" s="636"/>
      <c r="HZU47" s="636"/>
      <c r="HZV47" s="636"/>
      <c r="HZW47" s="636"/>
      <c r="HZX47" s="636"/>
      <c r="HZY47" s="636"/>
      <c r="HZZ47" s="636"/>
      <c r="IAA47" s="636"/>
      <c r="IAB47" s="636"/>
      <c r="IAC47" s="636"/>
      <c r="IAD47" s="636"/>
      <c r="IAE47" s="636"/>
      <c r="IAF47" s="636"/>
      <c r="IAG47" s="636"/>
      <c r="IAH47" s="636"/>
      <c r="IAI47" s="636"/>
      <c r="IAJ47" s="636"/>
      <c r="IAK47" s="636"/>
      <c r="IAL47" s="636"/>
      <c r="IAM47" s="636"/>
      <c r="IAN47" s="636"/>
      <c r="IAO47" s="636"/>
      <c r="IAP47" s="636"/>
      <c r="IAQ47" s="636"/>
      <c r="IAR47" s="636"/>
      <c r="IAS47" s="636"/>
      <c r="IAT47" s="636"/>
      <c r="IAU47" s="636"/>
      <c r="IAV47" s="636"/>
      <c r="IAW47" s="636"/>
      <c r="IAX47" s="636"/>
      <c r="IAY47" s="636"/>
      <c r="IAZ47" s="636"/>
      <c r="IBA47" s="636"/>
      <c r="IBB47" s="636"/>
      <c r="IBC47" s="636"/>
      <c r="IBD47" s="636"/>
      <c r="IBE47" s="636"/>
      <c r="IBF47" s="636"/>
      <c r="IBG47" s="636"/>
      <c r="IBH47" s="636"/>
      <c r="IBI47" s="636"/>
      <c r="IBJ47" s="636"/>
      <c r="IBK47" s="636"/>
      <c r="IBL47" s="636"/>
      <c r="IBM47" s="636"/>
      <c r="IBN47" s="636"/>
      <c r="IBO47" s="636"/>
      <c r="IBP47" s="636"/>
      <c r="IBQ47" s="636"/>
      <c r="IBR47" s="636"/>
      <c r="IBS47" s="636"/>
      <c r="IBT47" s="636"/>
      <c r="IBU47" s="636"/>
      <c r="IBV47" s="636"/>
      <c r="IBW47" s="636"/>
      <c r="IBX47" s="636"/>
      <c r="IBY47" s="636"/>
      <c r="IBZ47" s="636"/>
      <c r="ICA47" s="636"/>
      <c r="ICB47" s="636"/>
      <c r="ICC47" s="636"/>
      <c r="ICD47" s="636"/>
      <c r="ICE47" s="636"/>
      <c r="ICF47" s="636"/>
      <c r="ICG47" s="636"/>
      <c r="ICH47" s="636"/>
      <c r="ICI47" s="636"/>
      <c r="ICJ47" s="636"/>
      <c r="ICK47" s="636"/>
      <c r="ICL47" s="636"/>
      <c r="ICM47" s="636"/>
      <c r="ICN47" s="636"/>
      <c r="ICO47" s="636"/>
      <c r="ICP47" s="636"/>
      <c r="ICQ47" s="636"/>
      <c r="ICR47" s="636"/>
      <c r="ICS47" s="636"/>
      <c r="ICT47" s="636"/>
      <c r="ICU47" s="636"/>
      <c r="ICV47" s="636"/>
      <c r="ICW47" s="636"/>
      <c r="ICX47" s="636"/>
      <c r="ICY47" s="636"/>
      <c r="ICZ47" s="636"/>
      <c r="IDA47" s="636"/>
      <c r="IDB47" s="636"/>
      <c r="IDC47" s="636"/>
      <c r="IDD47" s="636"/>
      <c r="IDE47" s="636"/>
      <c r="IDF47" s="636"/>
      <c r="IDG47" s="636"/>
      <c r="IDH47" s="636"/>
      <c r="IDI47" s="636"/>
      <c r="IDJ47" s="636"/>
      <c r="IDK47" s="636"/>
      <c r="IDL47" s="636"/>
      <c r="IDM47" s="636"/>
      <c r="IDN47" s="636"/>
      <c r="IDO47" s="636"/>
      <c r="IDP47" s="636"/>
      <c r="IDQ47" s="636"/>
      <c r="IDR47" s="636"/>
      <c r="IDS47" s="636"/>
      <c r="IDT47" s="636"/>
      <c r="IDU47" s="636"/>
      <c r="IDV47" s="636"/>
      <c r="IDW47" s="636"/>
      <c r="IDX47" s="636"/>
      <c r="IDY47" s="636"/>
      <c r="IDZ47" s="636"/>
      <c r="IEA47" s="636"/>
      <c r="IEB47" s="636"/>
      <c r="IEC47" s="636"/>
      <c r="IED47" s="636"/>
      <c r="IEE47" s="636"/>
      <c r="IEF47" s="636"/>
      <c r="IEG47" s="636"/>
      <c r="IEH47" s="636"/>
      <c r="IEI47" s="636"/>
      <c r="IEJ47" s="636"/>
      <c r="IEK47" s="636"/>
      <c r="IEL47" s="636"/>
      <c r="IEM47" s="636"/>
      <c r="IEN47" s="636"/>
      <c r="IEO47" s="636"/>
      <c r="IEP47" s="636"/>
      <c r="IEQ47" s="636"/>
      <c r="IER47" s="636"/>
      <c r="IES47" s="636"/>
      <c r="IET47" s="636"/>
      <c r="IEU47" s="636"/>
      <c r="IEV47" s="636"/>
      <c r="IEW47" s="636"/>
      <c r="IEX47" s="636"/>
      <c r="IEY47" s="636"/>
      <c r="IEZ47" s="636"/>
      <c r="IFA47" s="636"/>
      <c r="IFB47" s="636"/>
      <c r="IFC47" s="636"/>
      <c r="IFD47" s="636"/>
      <c r="IFE47" s="636"/>
      <c r="IFF47" s="636"/>
      <c r="IFG47" s="636"/>
      <c r="IFH47" s="636"/>
      <c r="IFI47" s="636"/>
      <c r="IFJ47" s="636"/>
      <c r="IFK47" s="636"/>
      <c r="IFL47" s="636"/>
      <c r="IFM47" s="636"/>
      <c r="IFN47" s="636"/>
      <c r="IFO47" s="636"/>
      <c r="IFP47" s="636"/>
      <c r="IFQ47" s="636"/>
      <c r="IFR47" s="636"/>
      <c r="IFS47" s="636"/>
      <c r="IFT47" s="636"/>
      <c r="IFU47" s="636"/>
      <c r="IFV47" s="636"/>
      <c r="IFW47" s="636"/>
      <c r="IFX47" s="636"/>
      <c r="IFY47" s="636"/>
      <c r="IFZ47" s="636"/>
      <c r="IGA47" s="636"/>
      <c r="IGB47" s="636"/>
      <c r="IGC47" s="636"/>
      <c r="IGD47" s="636"/>
      <c r="IGE47" s="636"/>
      <c r="IGF47" s="636"/>
      <c r="IGG47" s="636"/>
      <c r="IGH47" s="636"/>
      <c r="IGI47" s="636"/>
      <c r="IGJ47" s="636"/>
      <c r="IGK47" s="636"/>
      <c r="IGL47" s="636"/>
      <c r="IGM47" s="636"/>
      <c r="IGN47" s="636"/>
      <c r="IGO47" s="636"/>
      <c r="IGP47" s="636"/>
      <c r="IGQ47" s="636"/>
      <c r="IGR47" s="636"/>
      <c r="IGS47" s="636"/>
      <c r="IGT47" s="636"/>
      <c r="IGU47" s="636"/>
      <c r="IGV47" s="636"/>
      <c r="IGW47" s="636"/>
      <c r="IGX47" s="636"/>
      <c r="IGY47" s="636"/>
      <c r="IGZ47" s="636"/>
      <c r="IHA47" s="636"/>
      <c r="IHB47" s="636"/>
      <c r="IHC47" s="636"/>
      <c r="IHD47" s="636"/>
      <c r="IHE47" s="636"/>
      <c r="IHF47" s="636"/>
      <c r="IHG47" s="636"/>
      <c r="IHH47" s="636"/>
      <c r="IHI47" s="636"/>
      <c r="IHJ47" s="636"/>
      <c r="IHK47" s="636"/>
      <c r="IHL47" s="636"/>
      <c r="IHM47" s="636"/>
      <c r="IHN47" s="636"/>
      <c r="IHO47" s="636"/>
      <c r="IHP47" s="636"/>
      <c r="IHQ47" s="636"/>
      <c r="IHR47" s="636"/>
      <c r="IHS47" s="636"/>
      <c r="IHT47" s="636"/>
      <c r="IHU47" s="636"/>
      <c r="IHV47" s="636"/>
      <c r="IHW47" s="636"/>
      <c r="IHX47" s="636"/>
      <c r="IHY47" s="636"/>
      <c r="IHZ47" s="636"/>
      <c r="IIA47" s="636"/>
      <c r="IIB47" s="636"/>
      <c r="IIC47" s="636"/>
      <c r="IID47" s="636"/>
      <c r="IIE47" s="636"/>
      <c r="IIF47" s="636"/>
      <c r="IIG47" s="636"/>
      <c r="IIH47" s="636"/>
      <c r="III47" s="636"/>
      <c r="IIJ47" s="636"/>
      <c r="IIK47" s="636"/>
      <c r="IIL47" s="636"/>
      <c r="IIM47" s="636"/>
      <c r="IIN47" s="636"/>
      <c r="IIO47" s="636"/>
      <c r="IIP47" s="636"/>
      <c r="IIQ47" s="636"/>
      <c r="IIR47" s="636"/>
      <c r="IIS47" s="636"/>
      <c r="IIT47" s="636"/>
      <c r="IIU47" s="636"/>
      <c r="IIV47" s="636"/>
      <c r="IIW47" s="636"/>
      <c r="IIX47" s="636"/>
      <c r="IIY47" s="636"/>
      <c r="IIZ47" s="636"/>
      <c r="IJA47" s="636"/>
      <c r="IJB47" s="636"/>
      <c r="IJC47" s="636"/>
      <c r="IJD47" s="636"/>
      <c r="IJE47" s="636"/>
      <c r="IJF47" s="636"/>
      <c r="IJG47" s="636"/>
      <c r="IJH47" s="636"/>
      <c r="IJI47" s="636"/>
      <c r="IJJ47" s="636"/>
      <c r="IJK47" s="636"/>
      <c r="IJL47" s="636"/>
      <c r="IJM47" s="636"/>
      <c r="IJN47" s="636"/>
      <c r="IJO47" s="636"/>
      <c r="IJP47" s="636"/>
      <c r="IJQ47" s="636"/>
      <c r="IJR47" s="636"/>
      <c r="IJS47" s="636"/>
      <c r="IJT47" s="636"/>
      <c r="IJU47" s="636"/>
      <c r="IJV47" s="636"/>
      <c r="IJW47" s="636"/>
      <c r="IJX47" s="636"/>
      <c r="IJY47" s="636"/>
      <c r="IJZ47" s="636"/>
      <c r="IKA47" s="636"/>
      <c r="IKB47" s="636"/>
      <c r="IKC47" s="636"/>
      <c r="IKD47" s="636"/>
      <c r="IKE47" s="636"/>
      <c r="IKF47" s="636"/>
      <c r="IKG47" s="636"/>
      <c r="IKH47" s="636"/>
      <c r="IKI47" s="636"/>
      <c r="IKJ47" s="636"/>
      <c r="IKK47" s="636"/>
      <c r="IKL47" s="636"/>
      <c r="IKM47" s="636"/>
      <c r="IKN47" s="636"/>
      <c r="IKO47" s="636"/>
      <c r="IKP47" s="636"/>
      <c r="IKQ47" s="636"/>
      <c r="IKR47" s="636"/>
      <c r="IKS47" s="636"/>
      <c r="IKT47" s="636"/>
      <c r="IKU47" s="636"/>
      <c r="IKV47" s="636"/>
      <c r="IKW47" s="636"/>
      <c r="IKX47" s="636"/>
      <c r="IKY47" s="636"/>
      <c r="IKZ47" s="636"/>
      <c r="ILA47" s="636"/>
      <c r="ILB47" s="636"/>
      <c r="ILC47" s="636"/>
      <c r="ILD47" s="636"/>
      <c r="ILE47" s="636"/>
      <c r="ILF47" s="636"/>
      <c r="ILG47" s="636"/>
      <c r="ILH47" s="636"/>
      <c r="ILI47" s="636"/>
      <c r="ILJ47" s="636"/>
      <c r="ILK47" s="636"/>
      <c r="ILL47" s="636"/>
      <c r="ILM47" s="636"/>
      <c r="ILN47" s="636"/>
      <c r="ILO47" s="636"/>
      <c r="ILP47" s="636"/>
      <c r="ILQ47" s="636"/>
      <c r="ILR47" s="636"/>
      <c r="ILS47" s="636"/>
      <c r="ILT47" s="636"/>
      <c r="ILU47" s="636"/>
      <c r="ILV47" s="636"/>
      <c r="ILW47" s="636"/>
      <c r="ILX47" s="636"/>
      <c r="ILY47" s="636"/>
      <c r="ILZ47" s="636"/>
      <c r="IMA47" s="636"/>
      <c r="IMB47" s="636"/>
      <c r="IMC47" s="636"/>
      <c r="IMD47" s="636"/>
      <c r="IME47" s="636"/>
      <c r="IMF47" s="636"/>
      <c r="IMG47" s="636"/>
      <c r="IMH47" s="636"/>
      <c r="IMI47" s="636"/>
      <c r="IMJ47" s="636"/>
      <c r="IMK47" s="636"/>
      <c r="IML47" s="636"/>
      <c r="IMM47" s="636"/>
      <c r="IMN47" s="636"/>
      <c r="IMO47" s="636"/>
      <c r="IMP47" s="636"/>
      <c r="IMQ47" s="636"/>
      <c r="IMR47" s="636"/>
      <c r="IMS47" s="636"/>
      <c r="IMT47" s="636"/>
      <c r="IMU47" s="636"/>
      <c r="IMV47" s="636"/>
      <c r="IMW47" s="636"/>
      <c r="IMX47" s="636"/>
      <c r="IMY47" s="636"/>
      <c r="IMZ47" s="636"/>
      <c r="INA47" s="636"/>
      <c r="INB47" s="636"/>
      <c r="INC47" s="636"/>
      <c r="IND47" s="636"/>
      <c r="INE47" s="636"/>
      <c r="INF47" s="636"/>
      <c r="ING47" s="636"/>
      <c r="INH47" s="636"/>
      <c r="INI47" s="636"/>
      <c r="INJ47" s="636"/>
      <c r="INK47" s="636"/>
      <c r="INL47" s="636"/>
      <c r="INM47" s="636"/>
      <c r="INN47" s="636"/>
      <c r="INO47" s="636"/>
      <c r="INP47" s="636"/>
      <c r="INQ47" s="636"/>
      <c r="INR47" s="636"/>
      <c r="INS47" s="636"/>
      <c r="INT47" s="636"/>
      <c r="INU47" s="636"/>
      <c r="INV47" s="636"/>
      <c r="INW47" s="636"/>
      <c r="INX47" s="636"/>
      <c r="INY47" s="636"/>
      <c r="INZ47" s="636"/>
      <c r="IOA47" s="636"/>
      <c r="IOB47" s="636"/>
      <c r="IOC47" s="636"/>
      <c r="IOD47" s="636"/>
      <c r="IOE47" s="636"/>
      <c r="IOF47" s="636"/>
      <c r="IOG47" s="636"/>
      <c r="IOH47" s="636"/>
      <c r="IOI47" s="636"/>
      <c r="IOJ47" s="636"/>
      <c r="IOK47" s="636"/>
      <c r="IOL47" s="636"/>
      <c r="IOM47" s="636"/>
      <c r="ION47" s="636"/>
      <c r="IOO47" s="636"/>
      <c r="IOP47" s="636"/>
      <c r="IOQ47" s="636"/>
      <c r="IOR47" s="636"/>
      <c r="IOS47" s="636"/>
      <c r="IOT47" s="636"/>
      <c r="IOU47" s="636"/>
      <c r="IOV47" s="636"/>
      <c r="IOW47" s="636"/>
      <c r="IOX47" s="636"/>
      <c r="IOY47" s="636"/>
      <c r="IOZ47" s="636"/>
      <c r="IPA47" s="636"/>
      <c r="IPB47" s="636"/>
      <c r="IPC47" s="636"/>
      <c r="IPD47" s="636"/>
      <c r="IPE47" s="636"/>
      <c r="IPF47" s="636"/>
      <c r="IPG47" s="636"/>
      <c r="IPH47" s="636"/>
      <c r="IPI47" s="636"/>
      <c r="IPJ47" s="636"/>
      <c r="IPK47" s="636"/>
      <c r="IPL47" s="636"/>
      <c r="IPM47" s="636"/>
      <c r="IPN47" s="636"/>
      <c r="IPO47" s="636"/>
      <c r="IPP47" s="636"/>
      <c r="IPQ47" s="636"/>
      <c r="IPR47" s="636"/>
      <c r="IPS47" s="636"/>
      <c r="IPT47" s="636"/>
      <c r="IPU47" s="636"/>
      <c r="IPV47" s="636"/>
      <c r="IPW47" s="636"/>
      <c r="IPX47" s="636"/>
      <c r="IPY47" s="636"/>
      <c r="IPZ47" s="636"/>
      <c r="IQA47" s="636"/>
      <c r="IQB47" s="636"/>
      <c r="IQC47" s="636"/>
      <c r="IQD47" s="636"/>
      <c r="IQE47" s="636"/>
      <c r="IQF47" s="636"/>
      <c r="IQG47" s="636"/>
      <c r="IQH47" s="636"/>
      <c r="IQI47" s="636"/>
      <c r="IQJ47" s="636"/>
      <c r="IQK47" s="636"/>
      <c r="IQL47" s="636"/>
      <c r="IQM47" s="636"/>
      <c r="IQN47" s="636"/>
      <c r="IQO47" s="636"/>
      <c r="IQP47" s="636"/>
      <c r="IQQ47" s="636"/>
      <c r="IQR47" s="636"/>
      <c r="IQS47" s="636"/>
      <c r="IQT47" s="636"/>
      <c r="IQU47" s="636"/>
      <c r="IQV47" s="636"/>
      <c r="IQW47" s="636"/>
      <c r="IQX47" s="636"/>
      <c r="IQY47" s="636"/>
      <c r="IQZ47" s="636"/>
      <c r="IRA47" s="636"/>
      <c r="IRB47" s="636"/>
      <c r="IRC47" s="636"/>
      <c r="IRD47" s="636"/>
      <c r="IRE47" s="636"/>
      <c r="IRF47" s="636"/>
      <c r="IRG47" s="636"/>
      <c r="IRH47" s="636"/>
      <c r="IRI47" s="636"/>
      <c r="IRJ47" s="636"/>
      <c r="IRK47" s="636"/>
      <c r="IRL47" s="636"/>
      <c r="IRM47" s="636"/>
      <c r="IRN47" s="636"/>
      <c r="IRO47" s="636"/>
      <c r="IRP47" s="636"/>
      <c r="IRQ47" s="636"/>
      <c r="IRR47" s="636"/>
      <c r="IRS47" s="636"/>
      <c r="IRT47" s="636"/>
      <c r="IRU47" s="636"/>
      <c r="IRV47" s="636"/>
      <c r="IRW47" s="636"/>
      <c r="IRX47" s="636"/>
      <c r="IRY47" s="636"/>
      <c r="IRZ47" s="636"/>
      <c r="ISA47" s="636"/>
      <c r="ISB47" s="636"/>
      <c r="ISC47" s="636"/>
      <c r="ISD47" s="636"/>
      <c r="ISE47" s="636"/>
      <c r="ISF47" s="636"/>
      <c r="ISG47" s="636"/>
      <c r="ISH47" s="636"/>
      <c r="ISI47" s="636"/>
      <c r="ISJ47" s="636"/>
      <c r="ISK47" s="636"/>
      <c r="ISL47" s="636"/>
      <c r="ISM47" s="636"/>
      <c r="ISN47" s="636"/>
      <c r="ISO47" s="636"/>
      <c r="ISP47" s="636"/>
      <c r="ISQ47" s="636"/>
      <c r="ISR47" s="636"/>
      <c r="ISS47" s="636"/>
      <c r="IST47" s="636"/>
      <c r="ISU47" s="636"/>
      <c r="ISV47" s="636"/>
      <c r="ISW47" s="636"/>
      <c r="ISX47" s="636"/>
      <c r="ISY47" s="636"/>
      <c r="ISZ47" s="636"/>
      <c r="ITA47" s="636"/>
      <c r="ITB47" s="636"/>
      <c r="ITC47" s="636"/>
      <c r="ITD47" s="636"/>
      <c r="ITE47" s="636"/>
      <c r="ITF47" s="636"/>
      <c r="ITG47" s="636"/>
      <c r="ITH47" s="636"/>
      <c r="ITI47" s="636"/>
      <c r="ITJ47" s="636"/>
      <c r="ITK47" s="636"/>
      <c r="ITL47" s="636"/>
      <c r="ITM47" s="636"/>
      <c r="ITN47" s="636"/>
      <c r="ITO47" s="636"/>
      <c r="ITP47" s="636"/>
      <c r="ITQ47" s="636"/>
      <c r="ITR47" s="636"/>
      <c r="ITS47" s="636"/>
      <c r="ITT47" s="636"/>
      <c r="ITU47" s="636"/>
      <c r="ITV47" s="636"/>
      <c r="ITW47" s="636"/>
      <c r="ITX47" s="636"/>
      <c r="ITY47" s="636"/>
      <c r="ITZ47" s="636"/>
      <c r="IUA47" s="636"/>
      <c r="IUB47" s="636"/>
      <c r="IUC47" s="636"/>
      <c r="IUD47" s="636"/>
      <c r="IUE47" s="636"/>
      <c r="IUF47" s="636"/>
      <c r="IUG47" s="636"/>
      <c r="IUH47" s="636"/>
      <c r="IUI47" s="636"/>
      <c r="IUJ47" s="636"/>
      <c r="IUK47" s="636"/>
      <c r="IUL47" s="636"/>
      <c r="IUM47" s="636"/>
      <c r="IUN47" s="636"/>
      <c r="IUO47" s="636"/>
      <c r="IUP47" s="636"/>
      <c r="IUQ47" s="636"/>
      <c r="IUR47" s="636"/>
      <c r="IUS47" s="636"/>
      <c r="IUT47" s="636"/>
      <c r="IUU47" s="636"/>
      <c r="IUV47" s="636"/>
      <c r="IUW47" s="636"/>
      <c r="IUX47" s="636"/>
      <c r="IUY47" s="636"/>
      <c r="IUZ47" s="636"/>
      <c r="IVA47" s="636"/>
      <c r="IVB47" s="636"/>
      <c r="IVC47" s="636"/>
      <c r="IVD47" s="636"/>
      <c r="IVE47" s="636"/>
      <c r="IVF47" s="636"/>
      <c r="IVG47" s="636"/>
      <c r="IVH47" s="636"/>
      <c r="IVI47" s="636"/>
      <c r="IVJ47" s="636"/>
      <c r="IVK47" s="636"/>
      <c r="IVL47" s="636"/>
      <c r="IVM47" s="636"/>
      <c r="IVN47" s="636"/>
      <c r="IVO47" s="636"/>
      <c r="IVP47" s="636"/>
      <c r="IVQ47" s="636"/>
      <c r="IVR47" s="636"/>
      <c r="IVS47" s="636"/>
      <c r="IVT47" s="636"/>
      <c r="IVU47" s="636"/>
      <c r="IVV47" s="636"/>
      <c r="IVW47" s="636"/>
      <c r="IVX47" s="636"/>
      <c r="IVY47" s="636"/>
      <c r="IVZ47" s="636"/>
      <c r="IWA47" s="636"/>
      <c r="IWB47" s="636"/>
      <c r="IWC47" s="636"/>
      <c r="IWD47" s="636"/>
      <c r="IWE47" s="636"/>
      <c r="IWF47" s="636"/>
      <c r="IWG47" s="636"/>
      <c r="IWH47" s="636"/>
      <c r="IWI47" s="636"/>
      <c r="IWJ47" s="636"/>
      <c r="IWK47" s="636"/>
      <c r="IWL47" s="636"/>
      <c r="IWM47" s="636"/>
      <c r="IWN47" s="636"/>
      <c r="IWO47" s="636"/>
      <c r="IWP47" s="636"/>
      <c r="IWQ47" s="636"/>
      <c r="IWR47" s="636"/>
      <c r="IWS47" s="636"/>
      <c r="IWT47" s="636"/>
      <c r="IWU47" s="636"/>
      <c r="IWV47" s="636"/>
      <c r="IWW47" s="636"/>
      <c r="IWX47" s="636"/>
      <c r="IWY47" s="636"/>
      <c r="IWZ47" s="636"/>
      <c r="IXA47" s="636"/>
      <c r="IXB47" s="636"/>
      <c r="IXC47" s="636"/>
      <c r="IXD47" s="636"/>
      <c r="IXE47" s="636"/>
      <c r="IXF47" s="636"/>
      <c r="IXG47" s="636"/>
      <c r="IXH47" s="636"/>
      <c r="IXI47" s="636"/>
      <c r="IXJ47" s="636"/>
      <c r="IXK47" s="636"/>
      <c r="IXL47" s="636"/>
      <c r="IXM47" s="636"/>
      <c r="IXN47" s="636"/>
      <c r="IXO47" s="636"/>
      <c r="IXP47" s="636"/>
      <c r="IXQ47" s="636"/>
      <c r="IXR47" s="636"/>
      <c r="IXS47" s="636"/>
      <c r="IXT47" s="636"/>
      <c r="IXU47" s="636"/>
      <c r="IXV47" s="636"/>
      <c r="IXW47" s="636"/>
      <c r="IXX47" s="636"/>
      <c r="IXY47" s="636"/>
      <c r="IXZ47" s="636"/>
      <c r="IYA47" s="636"/>
      <c r="IYB47" s="636"/>
      <c r="IYC47" s="636"/>
      <c r="IYD47" s="636"/>
      <c r="IYE47" s="636"/>
      <c r="IYF47" s="636"/>
      <c r="IYG47" s="636"/>
      <c r="IYH47" s="636"/>
      <c r="IYI47" s="636"/>
      <c r="IYJ47" s="636"/>
      <c r="IYK47" s="636"/>
      <c r="IYL47" s="636"/>
      <c r="IYM47" s="636"/>
      <c r="IYN47" s="636"/>
      <c r="IYO47" s="636"/>
      <c r="IYP47" s="636"/>
      <c r="IYQ47" s="636"/>
      <c r="IYR47" s="636"/>
      <c r="IYS47" s="636"/>
      <c r="IYT47" s="636"/>
      <c r="IYU47" s="636"/>
      <c r="IYV47" s="636"/>
      <c r="IYW47" s="636"/>
      <c r="IYX47" s="636"/>
      <c r="IYY47" s="636"/>
      <c r="IYZ47" s="636"/>
      <c r="IZA47" s="636"/>
      <c r="IZB47" s="636"/>
      <c r="IZC47" s="636"/>
      <c r="IZD47" s="636"/>
      <c r="IZE47" s="636"/>
      <c r="IZF47" s="636"/>
      <c r="IZG47" s="636"/>
      <c r="IZH47" s="636"/>
      <c r="IZI47" s="636"/>
      <c r="IZJ47" s="636"/>
      <c r="IZK47" s="636"/>
      <c r="IZL47" s="636"/>
      <c r="IZM47" s="636"/>
      <c r="IZN47" s="636"/>
      <c r="IZO47" s="636"/>
      <c r="IZP47" s="636"/>
      <c r="IZQ47" s="636"/>
      <c r="IZR47" s="636"/>
      <c r="IZS47" s="636"/>
      <c r="IZT47" s="636"/>
      <c r="IZU47" s="636"/>
      <c r="IZV47" s="636"/>
      <c r="IZW47" s="636"/>
      <c r="IZX47" s="636"/>
      <c r="IZY47" s="636"/>
      <c r="IZZ47" s="636"/>
      <c r="JAA47" s="636"/>
      <c r="JAB47" s="636"/>
      <c r="JAC47" s="636"/>
      <c r="JAD47" s="636"/>
      <c r="JAE47" s="636"/>
      <c r="JAF47" s="636"/>
      <c r="JAG47" s="636"/>
      <c r="JAH47" s="636"/>
      <c r="JAI47" s="636"/>
      <c r="JAJ47" s="636"/>
      <c r="JAK47" s="636"/>
      <c r="JAL47" s="636"/>
      <c r="JAM47" s="636"/>
      <c r="JAN47" s="636"/>
      <c r="JAO47" s="636"/>
      <c r="JAP47" s="636"/>
      <c r="JAQ47" s="636"/>
      <c r="JAR47" s="636"/>
      <c r="JAS47" s="636"/>
      <c r="JAT47" s="636"/>
      <c r="JAU47" s="636"/>
      <c r="JAV47" s="636"/>
      <c r="JAW47" s="636"/>
      <c r="JAX47" s="636"/>
      <c r="JAY47" s="636"/>
      <c r="JAZ47" s="636"/>
      <c r="JBA47" s="636"/>
      <c r="JBB47" s="636"/>
      <c r="JBC47" s="636"/>
      <c r="JBD47" s="636"/>
      <c r="JBE47" s="636"/>
      <c r="JBF47" s="636"/>
      <c r="JBG47" s="636"/>
      <c r="JBH47" s="636"/>
      <c r="JBI47" s="636"/>
      <c r="JBJ47" s="636"/>
      <c r="JBK47" s="636"/>
      <c r="JBL47" s="636"/>
      <c r="JBM47" s="636"/>
      <c r="JBN47" s="636"/>
      <c r="JBO47" s="636"/>
      <c r="JBP47" s="636"/>
      <c r="JBQ47" s="636"/>
      <c r="JBR47" s="636"/>
      <c r="JBS47" s="636"/>
      <c r="JBT47" s="636"/>
      <c r="JBU47" s="636"/>
      <c r="JBV47" s="636"/>
      <c r="JBW47" s="636"/>
      <c r="JBX47" s="636"/>
      <c r="JBY47" s="636"/>
      <c r="JBZ47" s="636"/>
      <c r="JCA47" s="636"/>
      <c r="JCB47" s="636"/>
      <c r="JCC47" s="636"/>
      <c r="JCD47" s="636"/>
      <c r="JCE47" s="636"/>
      <c r="JCF47" s="636"/>
      <c r="JCG47" s="636"/>
      <c r="JCH47" s="636"/>
      <c r="JCI47" s="636"/>
      <c r="JCJ47" s="636"/>
      <c r="JCK47" s="636"/>
      <c r="JCL47" s="636"/>
      <c r="JCM47" s="636"/>
      <c r="JCN47" s="636"/>
      <c r="JCO47" s="636"/>
      <c r="JCP47" s="636"/>
      <c r="JCQ47" s="636"/>
      <c r="JCR47" s="636"/>
      <c r="JCS47" s="636"/>
      <c r="JCT47" s="636"/>
      <c r="JCU47" s="636"/>
      <c r="JCV47" s="636"/>
      <c r="JCW47" s="636"/>
      <c r="JCX47" s="636"/>
      <c r="JCY47" s="636"/>
      <c r="JCZ47" s="636"/>
      <c r="JDA47" s="636"/>
      <c r="JDB47" s="636"/>
      <c r="JDC47" s="636"/>
      <c r="JDD47" s="636"/>
      <c r="JDE47" s="636"/>
      <c r="JDF47" s="636"/>
      <c r="JDG47" s="636"/>
      <c r="JDH47" s="636"/>
      <c r="JDI47" s="636"/>
      <c r="JDJ47" s="636"/>
      <c r="JDK47" s="636"/>
      <c r="JDL47" s="636"/>
      <c r="JDM47" s="636"/>
      <c r="JDN47" s="636"/>
      <c r="JDO47" s="636"/>
      <c r="JDP47" s="636"/>
      <c r="JDQ47" s="636"/>
      <c r="JDR47" s="636"/>
      <c r="JDS47" s="636"/>
      <c r="JDT47" s="636"/>
      <c r="JDU47" s="636"/>
      <c r="JDV47" s="636"/>
      <c r="JDW47" s="636"/>
      <c r="JDX47" s="636"/>
      <c r="JDY47" s="636"/>
      <c r="JDZ47" s="636"/>
      <c r="JEA47" s="636"/>
      <c r="JEB47" s="636"/>
      <c r="JEC47" s="636"/>
      <c r="JED47" s="636"/>
      <c r="JEE47" s="636"/>
      <c r="JEF47" s="636"/>
      <c r="JEG47" s="636"/>
      <c r="JEH47" s="636"/>
      <c r="JEI47" s="636"/>
      <c r="JEJ47" s="636"/>
      <c r="JEK47" s="636"/>
      <c r="JEL47" s="636"/>
      <c r="JEM47" s="636"/>
      <c r="JEN47" s="636"/>
      <c r="JEO47" s="636"/>
      <c r="JEP47" s="636"/>
      <c r="JEQ47" s="636"/>
      <c r="JER47" s="636"/>
      <c r="JES47" s="636"/>
      <c r="JET47" s="636"/>
      <c r="JEU47" s="636"/>
      <c r="JEV47" s="636"/>
      <c r="JEW47" s="636"/>
      <c r="JEX47" s="636"/>
      <c r="JEY47" s="636"/>
      <c r="JEZ47" s="636"/>
      <c r="JFA47" s="636"/>
      <c r="JFB47" s="636"/>
      <c r="JFC47" s="636"/>
      <c r="JFD47" s="636"/>
      <c r="JFE47" s="636"/>
      <c r="JFF47" s="636"/>
      <c r="JFG47" s="636"/>
      <c r="JFH47" s="636"/>
      <c r="JFI47" s="636"/>
      <c r="JFJ47" s="636"/>
      <c r="JFK47" s="636"/>
      <c r="JFL47" s="636"/>
      <c r="JFM47" s="636"/>
      <c r="JFN47" s="636"/>
      <c r="JFO47" s="636"/>
      <c r="JFP47" s="636"/>
      <c r="JFQ47" s="636"/>
      <c r="JFR47" s="636"/>
      <c r="JFS47" s="636"/>
      <c r="JFT47" s="636"/>
      <c r="JFU47" s="636"/>
      <c r="JFV47" s="636"/>
      <c r="JFW47" s="636"/>
      <c r="JFX47" s="636"/>
      <c r="JFY47" s="636"/>
      <c r="JFZ47" s="636"/>
      <c r="JGA47" s="636"/>
      <c r="JGB47" s="636"/>
      <c r="JGC47" s="636"/>
      <c r="JGD47" s="636"/>
      <c r="JGE47" s="636"/>
      <c r="JGF47" s="636"/>
      <c r="JGG47" s="636"/>
      <c r="JGH47" s="636"/>
      <c r="JGI47" s="636"/>
      <c r="JGJ47" s="636"/>
      <c r="JGK47" s="636"/>
      <c r="JGL47" s="636"/>
      <c r="JGM47" s="636"/>
      <c r="JGN47" s="636"/>
      <c r="JGO47" s="636"/>
      <c r="JGP47" s="636"/>
      <c r="JGQ47" s="636"/>
      <c r="JGR47" s="636"/>
      <c r="JGS47" s="636"/>
      <c r="JGT47" s="636"/>
      <c r="JGU47" s="636"/>
      <c r="JGV47" s="636"/>
      <c r="JGW47" s="636"/>
      <c r="JGX47" s="636"/>
      <c r="JGY47" s="636"/>
      <c r="JGZ47" s="636"/>
      <c r="JHA47" s="636"/>
      <c r="JHB47" s="636"/>
      <c r="JHC47" s="636"/>
      <c r="JHD47" s="636"/>
      <c r="JHE47" s="636"/>
      <c r="JHF47" s="636"/>
      <c r="JHG47" s="636"/>
      <c r="JHH47" s="636"/>
      <c r="JHI47" s="636"/>
      <c r="JHJ47" s="636"/>
      <c r="JHK47" s="636"/>
      <c r="JHL47" s="636"/>
      <c r="JHM47" s="636"/>
      <c r="JHN47" s="636"/>
      <c r="JHO47" s="636"/>
      <c r="JHP47" s="636"/>
      <c r="JHQ47" s="636"/>
      <c r="JHR47" s="636"/>
      <c r="JHS47" s="636"/>
      <c r="JHT47" s="636"/>
      <c r="JHU47" s="636"/>
      <c r="JHV47" s="636"/>
      <c r="JHW47" s="636"/>
      <c r="JHX47" s="636"/>
      <c r="JHY47" s="636"/>
      <c r="JHZ47" s="636"/>
      <c r="JIA47" s="636"/>
      <c r="JIB47" s="636"/>
      <c r="JIC47" s="636"/>
      <c r="JID47" s="636"/>
      <c r="JIE47" s="636"/>
      <c r="JIF47" s="636"/>
      <c r="JIG47" s="636"/>
      <c r="JIH47" s="636"/>
      <c r="JII47" s="636"/>
      <c r="JIJ47" s="636"/>
      <c r="JIK47" s="636"/>
      <c r="JIL47" s="636"/>
      <c r="JIM47" s="636"/>
      <c r="JIN47" s="636"/>
      <c r="JIO47" s="636"/>
      <c r="JIP47" s="636"/>
      <c r="JIQ47" s="636"/>
      <c r="JIR47" s="636"/>
      <c r="JIS47" s="636"/>
      <c r="JIT47" s="636"/>
      <c r="JIU47" s="636"/>
      <c r="JIV47" s="636"/>
      <c r="JIW47" s="636"/>
      <c r="JIX47" s="636"/>
      <c r="JIY47" s="636"/>
      <c r="JIZ47" s="636"/>
      <c r="JJA47" s="636"/>
      <c r="JJB47" s="636"/>
      <c r="JJC47" s="636"/>
      <c r="JJD47" s="636"/>
      <c r="JJE47" s="636"/>
      <c r="JJF47" s="636"/>
      <c r="JJG47" s="636"/>
      <c r="JJH47" s="636"/>
      <c r="JJI47" s="636"/>
      <c r="JJJ47" s="636"/>
      <c r="JJK47" s="636"/>
      <c r="JJL47" s="636"/>
      <c r="JJM47" s="636"/>
      <c r="JJN47" s="636"/>
      <c r="JJO47" s="636"/>
      <c r="JJP47" s="636"/>
      <c r="JJQ47" s="636"/>
      <c r="JJR47" s="636"/>
      <c r="JJS47" s="636"/>
      <c r="JJT47" s="636"/>
      <c r="JJU47" s="636"/>
      <c r="JJV47" s="636"/>
      <c r="JJW47" s="636"/>
      <c r="JJX47" s="636"/>
      <c r="JJY47" s="636"/>
      <c r="JJZ47" s="636"/>
      <c r="JKA47" s="636"/>
      <c r="JKB47" s="636"/>
      <c r="JKC47" s="636"/>
      <c r="JKD47" s="636"/>
      <c r="JKE47" s="636"/>
      <c r="JKF47" s="636"/>
      <c r="JKG47" s="636"/>
      <c r="JKH47" s="636"/>
      <c r="JKI47" s="636"/>
      <c r="JKJ47" s="636"/>
      <c r="JKK47" s="636"/>
      <c r="JKL47" s="636"/>
      <c r="JKM47" s="636"/>
      <c r="JKN47" s="636"/>
      <c r="JKO47" s="636"/>
      <c r="JKP47" s="636"/>
      <c r="JKQ47" s="636"/>
      <c r="JKR47" s="636"/>
      <c r="JKS47" s="636"/>
      <c r="JKT47" s="636"/>
      <c r="JKU47" s="636"/>
      <c r="JKV47" s="636"/>
      <c r="JKW47" s="636"/>
      <c r="JKX47" s="636"/>
      <c r="JKY47" s="636"/>
      <c r="JKZ47" s="636"/>
      <c r="JLA47" s="636"/>
      <c r="JLB47" s="636"/>
      <c r="JLC47" s="636"/>
      <c r="JLD47" s="636"/>
      <c r="JLE47" s="636"/>
      <c r="JLF47" s="636"/>
      <c r="JLG47" s="636"/>
      <c r="JLH47" s="636"/>
      <c r="JLI47" s="636"/>
      <c r="JLJ47" s="636"/>
      <c r="JLK47" s="636"/>
      <c r="JLL47" s="636"/>
      <c r="JLM47" s="636"/>
      <c r="JLN47" s="636"/>
      <c r="JLO47" s="636"/>
      <c r="JLP47" s="636"/>
      <c r="JLQ47" s="636"/>
      <c r="JLR47" s="636"/>
      <c r="JLS47" s="636"/>
      <c r="JLT47" s="636"/>
      <c r="JLU47" s="636"/>
      <c r="JLV47" s="636"/>
      <c r="JLW47" s="636"/>
      <c r="JLX47" s="636"/>
      <c r="JLY47" s="636"/>
      <c r="JLZ47" s="636"/>
      <c r="JMA47" s="636"/>
      <c r="JMB47" s="636"/>
      <c r="JMC47" s="636"/>
      <c r="JMD47" s="636"/>
      <c r="JME47" s="636"/>
      <c r="JMF47" s="636"/>
      <c r="JMG47" s="636"/>
      <c r="JMH47" s="636"/>
      <c r="JMI47" s="636"/>
      <c r="JMJ47" s="636"/>
      <c r="JMK47" s="636"/>
      <c r="JML47" s="636"/>
      <c r="JMM47" s="636"/>
      <c r="JMN47" s="636"/>
      <c r="JMO47" s="636"/>
      <c r="JMP47" s="636"/>
      <c r="JMQ47" s="636"/>
      <c r="JMR47" s="636"/>
      <c r="JMS47" s="636"/>
      <c r="JMT47" s="636"/>
      <c r="JMU47" s="636"/>
      <c r="JMV47" s="636"/>
      <c r="JMW47" s="636"/>
      <c r="JMX47" s="636"/>
      <c r="JMY47" s="636"/>
      <c r="JMZ47" s="636"/>
      <c r="JNA47" s="636"/>
      <c r="JNB47" s="636"/>
      <c r="JNC47" s="636"/>
      <c r="JND47" s="636"/>
      <c r="JNE47" s="636"/>
      <c r="JNF47" s="636"/>
      <c r="JNG47" s="636"/>
      <c r="JNH47" s="636"/>
      <c r="JNI47" s="636"/>
      <c r="JNJ47" s="636"/>
      <c r="JNK47" s="636"/>
      <c r="JNL47" s="636"/>
      <c r="JNM47" s="636"/>
      <c r="JNN47" s="636"/>
      <c r="JNO47" s="636"/>
      <c r="JNP47" s="636"/>
      <c r="JNQ47" s="636"/>
      <c r="JNR47" s="636"/>
      <c r="JNS47" s="636"/>
      <c r="JNT47" s="636"/>
      <c r="JNU47" s="636"/>
      <c r="JNV47" s="636"/>
      <c r="JNW47" s="636"/>
      <c r="JNX47" s="636"/>
      <c r="JNY47" s="636"/>
      <c r="JNZ47" s="636"/>
      <c r="JOA47" s="636"/>
      <c r="JOB47" s="636"/>
      <c r="JOC47" s="636"/>
      <c r="JOD47" s="636"/>
      <c r="JOE47" s="636"/>
      <c r="JOF47" s="636"/>
      <c r="JOG47" s="636"/>
      <c r="JOH47" s="636"/>
      <c r="JOI47" s="636"/>
      <c r="JOJ47" s="636"/>
      <c r="JOK47" s="636"/>
      <c r="JOL47" s="636"/>
      <c r="JOM47" s="636"/>
      <c r="JON47" s="636"/>
      <c r="JOO47" s="636"/>
      <c r="JOP47" s="636"/>
      <c r="JOQ47" s="636"/>
      <c r="JOR47" s="636"/>
      <c r="JOS47" s="636"/>
      <c r="JOT47" s="636"/>
      <c r="JOU47" s="636"/>
      <c r="JOV47" s="636"/>
      <c r="JOW47" s="636"/>
      <c r="JOX47" s="636"/>
      <c r="JOY47" s="636"/>
      <c r="JOZ47" s="636"/>
      <c r="JPA47" s="636"/>
      <c r="JPB47" s="636"/>
      <c r="JPC47" s="636"/>
      <c r="JPD47" s="636"/>
      <c r="JPE47" s="636"/>
      <c r="JPF47" s="636"/>
      <c r="JPG47" s="636"/>
      <c r="JPH47" s="636"/>
      <c r="JPI47" s="636"/>
      <c r="JPJ47" s="636"/>
      <c r="JPK47" s="636"/>
      <c r="JPL47" s="636"/>
      <c r="JPM47" s="636"/>
      <c r="JPN47" s="636"/>
      <c r="JPO47" s="636"/>
      <c r="JPP47" s="636"/>
      <c r="JPQ47" s="636"/>
      <c r="JPR47" s="636"/>
      <c r="JPS47" s="636"/>
      <c r="JPT47" s="636"/>
      <c r="JPU47" s="636"/>
      <c r="JPV47" s="636"/>
      <c r="JPW47" s="636"/>
      <c r="JPX47" s="636"/>
      <c r="JPY47" s="636"/>
      <c r="JPZ47" s="636"/>
      <c r="JQA47" s="636"/>
      <c r="JQB47" s="636"/>
      <c r="JQC47" s="636"/>
      <c r="JQD47" s="636"/>
      <c r="JQE47" s="636"/>
      <c r="JQF47" s="636"/>
      <c r="JQG47" s="636"/>
      <c r="JQH47" s="636"/>
      <c r="JQI47" s="636"/>
      <c r="JQJ47" s="636"/>
      <c r="JQK47" s="636"/>
      <c r="JQL47" s="636"/>
      <c r="JQM47" s="636"/>
      <c r="JQN47" s="636"/>
      <c r="JQO47" s="636"/>
      <c r="JQP47" s="636"/>
      <c r="JQQ47" s="636"/>
      <c r="JQR47" s="636"/>
      <c r="JQS47" s="636"/>
      <c r="JQT47" s="636"/>
      <c r="JQU47" s="636"/>
      <c r="JQV47" s="636"/>
      <c r="JQW47" s="636"/>
      <c r="JQX47" s="636"/>
      <c r="JQY47" s="636"/>
      <c r="JQZ47" s="636"/>
      <c r="JRA47" s="636"/>
      <c r="JRB47" s="636"/>
      <c r="JRC47" s="636"/>
      <c r="JRD47" s="636"/>
      <c r="JRE47" s="636"/>
      <c r="JRF47" s="636"/>
      <c r="JRG47" s="636"/>
      <c r="JRH47" s="636"/>
      <c r="JRI47" s="636"/>
      <c r="JRJ47" s="636"/>
      <c r="JRK47" s="636"/>
      <c r="JRL47" s="636"/>
      <c r="JRM47" s="636"/>
      <c r="JRN47" s="636"/>
      <c r="JRO47" s="636"/>
      <c r="JRP47" s="636"/>
      <c r="JRQ47" s="636"/>
      <c r="JRR47" s="636"/>
      <c r="JRS47" s="636"/>
      <c r="JRT47" s="636"/>
      <c r="JRU47" s="636"/>
      <c r="JRV47" s="636"/>
      <c r="JRW47" s="636"/>
      <c r="JRX47" s="636"/>
      <c r="JRY47" s="636"/>
      <c r="JRZ47" s="636"/>
      <c r="JSA47" s="636"/>
      <c r="JSB47" s="636"/>
      <c r="JSC47" s="636"/>
      <c r="JSD47" s="636"/>
      <c r="JSE47" s="636"/>
      <c r="JSF47" s="636"/>
      <c r="JSG47" s="636"/>
      <c r="JSH47" s="636"/>
      <c r="JSI47" s="636"/>
      <c r="JSJ47" s="636"/>
      <c r="JSK47" s="636"/>
      <c r="JSL47" s="636"/>
      <c r="JSM47" s="636"/>
      <c r="JSN47" s="636"/>
      <c r="JSO47" s="636"/>
      <c r="JSP47" s="636"/>
      <c r="JSQ47" s="636"/>
      <c r="JSR47" s="636"/>
      <c r="JSS47" s="636"/>
      <c r="JST47" s="636"/>
      <c r="JSU47" s="636"/>
      <c r="JSV47" s="636"/>
      <c r="JSW47" s="636"/>
      <c r="JSX47" s="636"/>
      <c r="JSY47" s="636"/>
      <c r="JSZ47" s="636"/>
      <c r="JTA47" s="636"/>
      <c r="JTB47" s="636"/>
      <c r="JTC47" s="636"/>
      <c r="JTD47" s="636"/>
      <c r="JTE47" s="636"/>
      <c r="JTF47" s="636"/>
      <c r="JTG47" s="636"/>
      <c r="JTH47" s="636"/>
      <c r="JTI47" s="636"/>
      <c r="JTJ47" s="636"/>
      <c r="JTK47" s="636"/>
      <c r="JTL47" s="636"/>
      <c r="JTM47" s="636"/>
      <c r="JTN47" s="636"/>
      <c r="JTO47" s="636"/>
      <c r="JTP47" s="636"/>
      <c r="JTQ47" s="636"/>
      <c r="JTR47" s="636"/>
      <c r="JTS47" s="636"/>
      <c r="JTT47" s="636"/>
      <c r="JTU47" s="636"/>
      <c r="JTV47" s="636"/>
      <c r="JTW47" s="636"/>
      <c r="JTX47" s="636"/>
      <c r="JTY47" s="636"/>
      <c r="JTZ47" s="636"/>
      <c r="JUA47" s="636"/>
      <c r="JUB47" s="636"/>
      <c r="JUC47" s="636"/>
      <c r="JUD47" s="636"/>
      <c r="JUE47" s="636"/>
      <c r="JUF47" s="636"/>
      <c r="JUG47" s="636"/>
      <c r="JUH47" s="636"/>
      <c r="JUI47" s="636"/>
      <c r="JUJ47" s="636"/>
      <c r="JUK47" s="636"/>
      <c r="JUL47" s="636"/>
      <c r="JUM47" s="636"/>
      <c r="JUN47" s="636"/>
      <c r="JUO47" s="636"/>
      <c r="JUP47" s="636"/>
      <c r="JUQ47" s="636"/>
      <c r="JUR47" s="636"/>
      <c r="JUS47" s="636"/>
      <c r="JUT47" s="636"/>
      <c r="JUU47" s="636"/>
      <c r="JUV47" s="636"/>
      <c r="JUW47" s="636"/>
      <c r="JUX47" s="636"/>
      <c r="JUY47" s="636"/>
      <c r="JUZ47" s="636"/>
      <c r="JVA47" s="636"/>
      <c r="JVB47" s="636"/>
      <c r="JVC47" s="636"/>
      <c r="JVD47" s="636"/>
      <c r="JVE47" s="636"/>
      <c r="JVF47" s="636"/>
      <c r="JVG47" s="636"/>
      <c r="JVH47" s="636"/>
      <c r="JVI47" s="636"/>
      <c r="JVJ47" s="636"/>
      <c r="JVK47" s="636"/>
      <c r="JVL47" s="636"/>
      <c r="JVM47" s="636"/>
      <c r="JVN47" s="636"/>
      <c r="JVO47" s="636"/>
      <c r="JVP47" s="636"/>
      <c r="JVQ47" s="636"/>
      <c r="JVR47" s="636"/>
      <c r="JVS47" s="636"/>
      <c r="JVT47" s="636"/>
      <c r="JVU47" s="636"/>
      <c r="JVV47" s="636"/>
      <c r="JVW47" s="636"/>
      <c r="JVX47" s="636"/>
      <c r="JVY47" s="636"/>
      <c r="JVZ47" s="636"/>
      <c r="JWA47" s="636"/>
      <c r="JWB47" s="636"/>
      <c r="JWC47" s="636"/>
      <c r="JWD47" s="636"/>
      <c r="JWE47" s="636"/>
      <c r="JWF47" s="636"/>
      <c r="JWG47" s="636"/>
      <c r="JWH47" s="636"/>
      <c r="JWI47" s="636"/>
      <c r="JWJ47" s="636"/>
      <c r="JWK47" s="636"/>
      <c r="JWL47" s="636"/>
      <c r="JWM47" s="636"/>
      <c r="JWN47" s="636"/>
      <c r="JWO47" s="636"/>
      <c r="JWP47" s="636"/>
      <c r="JWQ47" s="636"/>
      <c r="JWR47" s="636"/>
      <c r="JWS47" s="636"/>
      <c r="JWT47" s="636"/>
      <c r="JWU47" s="636"/>
      <c r="JWV47" s="636"/>
      <c r="JWW47" s="636"/>
      <c r="JWX47" s="636"/>
      <c r="JWY47" s="636"/>
      <c r="JWZ47" s="636"/>
      <c r="JXA47" s="636"/>
      <c r="JXB47" s="636"/>
      <c r="JXC47" s="636"/>
      <c r="JXD47" s="636"/>
      <c r="JXE47" s="636"/>
      <c r="JXF47" s="636"/>
      <c r="JXG47" s="636"/>
      <c r="JXH47" s="636"/>
      <c r="JXI47" s="636"/>
      <c r="JXJ47" s="636"/>
      <c r="JXK47" s="636"/>
      <c r="JXL47" s="636"/>
      <c r="JXM47" s="636"/>
      <c r="JXN47" s="636"/>
      <c r="JXO47" s="636"/>
      <c r="JXP47" s="636"/>
      <c r="JXQ47" s="636"/>
      <c r="JXR47" s="636"/>
      <c r="JXS47" s="636"/>
      <c r="JXT47" s="636"/>
      <c r="JXU47" s="636"/>
      <c r="JXV47" s="636"/>
      <c r="JXW47" s="636"/>
      <c r="JXX47" s="636"/>
      <c r="JXY47" s="636"/>
      <c r="JXZ47" s="636"/>
      <c r="JYA47" s="636"/>
      <c r="JYB47" s="636"/>
      <c r="JYC47" s="636"/>
      <c r="JYD47" s="636"/>
      <c r="JYE47" s="636"/>
      <c r="JYF47" s="636"/>
      <c r="JYG47" s="636"/>
      <c r="JYH47" s="636"/>
      <c r="JYI47" s="636"/>
      <c r="JYJ47" s="636"/>
      <c r="JYK47" s="636"/>
      <c r="JYL47" s="636"/>
      <c r="JYM47" s="636"/>
      <c r="JYN47" s="636"/>
      <c r="JYO47" s="636"/>
      <c r="JYP47" s="636"/>
      <c r="JYQ47" s="636"/>
      <c r="JYR47" s="636"/>
      <c r="JYS47" s="636"/>
      <c r="JYT47" s="636"/>
      <c r="JYU47" s="636"/>
      <c r="JYV47" s="636"/>
      <c r="JYW47" s="636"/>
      <c r="JYX47" s="636"/>
      <c r="JYY47" s="636"/>
      <c r="JYZ47" s="636"/>
      <c r="JZA47" s="636"/>
      <c r="JZB47" s="636"/>
      <c r="JZC47" s="636"/>
      <c r="JZD47" s="636"/>
      <c r="JZE47" s="636"/>
      <c r="JZF47" s="636"/>
      <c r="JZG47" s="636"/>
      <c r="JZH47" s="636"/>
      <c r="JZI47" s="636"/>
      <c r="JZJ47" s="636"/>
      <c r="JZK47" s="636"/>
      <c r="JZL47" s="636"/>
      <c r="JZM47" s="636"/>
      <c r="JZN47" s="636"/>
      <c r="JZO47" s="636"/>
      <c r="JZP47" s="636"/>
      <c r="JZQ47" s="636"/>
      <c r="JZR47" s="636"/>
      <c r="JZS47" s="636"/>
      <c r="JZT47" s="636"/>
      <c r="JZU47" s="636"/>
      <c r="JZV47" s="636"/>
      <c r="JZW47" s="636"/>
      <c r="JZX47" s="636"/>
      <c r="JZY47" s="636"/>
      <c r="JZZ47" s="636"/>
      <c r="KAA47" s="636"/>
      <c r="KAB47" s="636"/>
      <c r="KAC47" s="636"/>
      <c r="KAD47" s="636"/>
      <c r="KAE47" s="636"/>
      <c r="KAF47" s="636"/>
      <c r="KAG47" s="636"/>
      <c r="KAH47" s="636"/>
      <c r="KAI47" s="636"/>
      <c r="KAJ47" s="636"/>
      <c r="KAK47" s="636"/>
      <c r="KAL47" s="636"/>
      <c r="KAM47" s="636"/>
      <c r="KAN47" s="636"/>
      <c r="KAO47" s="636"/>
      <c r="KAP47" s="636"/>
      <c r="KAQ47" s="636"/>
      <c r="KAR47" s="636"/>
      <c r="KAS47" s="636"/>
      <c r="KAT47" s="636"/>
      <c r="KAU47" s="636"/>
      <c r="KAV47" s="636"/>
      <c r="KAW47" s="636"/>
      <c r="KAX47" s="636"/>
      <c r="KAY47" s="636"/>
      <c r="KAZ47" s="636"/>
      <c r="KBA47" s="636"/>
      <c r="KBB47" s="636"/>
      <c r="KBC47" s="636"/>
      <c r="KBD47" s="636"/>
      <c r="KBE47" s="636"/>
      <c r="KBF47" s="636"/>
      <c r="KBG47" s="636"/>
      <c r="KBH47" s="636"/>
      <c r="KBI47" s="636"/>
      <c r="KBJ47" s="636"/>
      <c r="KBK47" s="636"/>
      <c r="KBL47" s="636"/>
      <c r="KBM47" s="636"/>
      <c r="KBN47" s="636"/>
      <c r="KBO47" s="636"/>
      <c r="KBP47" s="636"/>
      <c r="KBQ47" s="636"/>
      <c r="KBR47" s="636"/>
      <c r="KBS47" s="636"/>
      <c r="KBT47" s="636"/>
      <c r="KBU47" s="636"/>
      <c r="KBV47" s="636"/>
      <c r="KBW47" s="636"/>
      <c r="KBX47" s="636"/>
      <c r="KBY47" s="636"/>
      <c r="KBZ47" s="636"/>
      <c r="KCA47" s="636"/>
      <c r="KCB47" s="636"/>
      <c r="KCC47" s="636"/>
      <c r="KCD47" s="636"/>
      <c r="KCE47" s="636"/>
      <c r="KCF47" s="636"/>
      <c r="KCG47" s="636"/>
      <c r="KCH47" s="636"/>
      <c r="KCI47" s="636"/>
      <c r="KCJ47" s="636"/>
      <c r="KCK47" s="636"/>
      <c r="KCL47" s="636"/>
      <c r="KCM47" s="636"/>
      <c r="KCN47" s="636"/>
      <c r="KCO47" s="636"/>
      <c r="KCP47" s="636"/>
      <c r="KCQ47" s="636"/>
      <c r="KCR47" s="636"/>
      <c r="KCS47" s="636"/>
      <c r="KCT47" s="636"/>
      <c r="KCU47" s="636"/>
      <c r="KCV47" s="636"/>
      <c r="KCW47" s="636"/>
      <c r="KCX47" s="636"/>
      <c r="KCY47" s="636"/>
      <c r="KCZ47" s="636"/>
      <c r="KDA47" s="636"/>
      <c r="KDB47" s="636"/>
      <c r="KDC47" s="636"/>
      <c r="KDD47" s="636"/>
      <c r="KDE47" s="636"/>
      <c r="KDF47" s="636"/>
      <c r="KDG47" s="636"/>
      <c r="KDH47" s="636"/>
      <c r="KDI47" s="636"/>
      <c r="KDJ47" s="636"/>
      <c r="KDK47" s="636"/>
      <c r="KDL47" s="636"/>
      <c r="KDM47" s="636"/>
      <c r="KDN47" s="636"/>
      <c r="KDO47" s="636"/>
      <c r="KDP47" s="636"/>
      <c r="KDQ47" s="636"/>
      <c r="KDR47" s="636"/>
      <c r="KDS47" s="636"/>
      <c r="KDT47" s="636"/>
      <c r="KDU47" s="636"/>
      <c r="KDV47" s="636"/>
      <c r="KDW47" s="636"/>
      <c r="KDX47" s="636"/>
      <c r="KDY47" s="636"/>
      <c r="KDZ47" s="636"/>
      <c r="KEA47" s="636"/>
      <c r="KEB47" s="636"/>
      <c r="KEC47" s="636"/>
      <c r="KED47" s="636"/>
      <c r="KEE47" s="636"/>
      <c r="KEF47" s="636"/>
      <c r="KEG47" s="636"/>
      <c r="KEH47" s="636"/>
      <c r="KEI47" s="636"/>
      <c r="KEJ47" s="636"/>
      <c r="KEK47" s="636"/>
      <c r="KEL47" s="636"/>
      <c r="KEM47" s="636"/>
      <c r="KEN47" s="636"/>
      <c r="KEO47" s="636"/>
      <c r="KEP47" s="636"/>
      <c r="KEQ47" s="636"/>
      <c r="KER47" s="636"/>
      <c r="KES47" s="636"/>
      <c r="KET47" s="636"/>
      <c r="KEU47" s="636"/>
      <c r="KEV47" s="636"/>
      <c r="KEW47" s="636"/>
      <c r="KEX47" s="636"/>
      <c r="KEY47" s="636"/>
      <c r="KEZ47" s="636"/>
      <c r="KFA47" s="636"/>
      <c r="KFB47" s="636"/>
      <c r="KFC47" s="636"/>
      <c r="KFD47" s="636"/>
      <c r="KFE47" s="636"/>
      <c r="KFF47" s="636"/>
      <c r="KFG47" s="636"/>
      <c r="KFH47" s="636"/>
      <c r="KFI47" s="636"/>
      <c r="KFJ47" s="636"/>
      <c r="KFK47" s="636"/>
      <c r="KFL47" s="636"/>
      <c r="KFM47" s="636"/>
      <c r="KFN47" s="636"/>
      <c r="KFO47" s="636"/>
      <c r="KFP47" s="636"/>
      <c r="KFQ47" s="636"/>
      <c r="KFR47" s="636"/>
      <c r="KFS47" s="636"/>
      <c r="KFT47" s="636"/>
      <c r="KFU47" s="636"/>
      <c r="KFV47" s="636"/>
      <c r="KFW47" s="636"/>
      <c r="KFX47" s="636"/>
      <c r="KFY47" s="636"/>
      <c r="KFZ47" s="636"/>
      <c r="KGA47" s="636"/>
      <c r="KGB47" s="636"/>
      <c r="KGC47" s="636"/>
      <c r="KGD47" s="636"/>
      <c r="KGE47" s="636"/>
      <c r="KGF47" s="636"/>
      <c r="KGG47" s="636"/>
      <c r="KGH47" s="636"/>
      <c r="KGI47" s="636"/>
      <c r="KGJ47" s="636"/>
      <c r="KGK47" s="636"/>
      <c r="KGL47" s="636"/>
      <c r="KGM47" s="636"/>
      <c r="KGN47" s="636"/>
      <c r="KGO47" s="636"/>
      <c r="KGP47" s="636"/>
      <c r="KGQ47" s="636"/>
      <c r="KGR47" s="636"/>
      <c r="KGS47" s="636"/>
      <c r="KGT47" s="636"/>
      <c r="KGU47" s="636"/>
      <c r="KGV47" s="636"/>
      <c r="KGW47" s="636"/>
      <c r="KGX47" s="636"/>
      <c r="KGY47" s="636"/>
      <c r="KGZ47" s="636"/>
      <c r="KHA47" s="636"/>
      <c r="KHB47" s="636"/>
      <c r="KHC47" s="636"/>
      <c r="KHD47" s="636"/>
      <c r="KHE47" s="636"/>
      <c r="KHF47" s="636"/>
      <c r="KHG47" s="636"/>
      <c r="KHH47" s="636"/>
      <c r="KHI47" s="636"/>
      <c r="KHJ47" s="636"/>
      <c r="KHK47" s="636"/>
      <c r="KHL47" s="636"/>
      <c r="KHM47" s="636"/>
      <c r="KHN47" s="636"/>
      <c r="KHO47" s="636"/>
      <c r="KHP47" s="636"/>
      <c r="KHQ47" s="636"/>
      <c r="KHR47" s="636"/>
      <c r="KHS47" s="636"/>
      <c r="KHT47" s="636"/>
      <c r="KHU47" s="636"/>
      <c r="KHV47" s="636"/>
      <c r="KHW47" s="636"/>
      <c r="KHX47" s="636"/>
      <c r="KHY47" s="636"/>
      <c r="KHZ47" s="636"/>
      <c r="KIA47" s="636"/>
      <c r="KIB47" s="636"/>
      <c r="KIC47" s="636"/>
      <c r="KID47" s="636"/>
      <c r="KIE47" s="636"/>
      <c r="KIF47" s="636"/>
      <c r="KIG47" s="636"/>
      <c r="KIH47" s="636"/>
      <c r="KII47" s="636"/>
      <c r="KIJ47" s="636"/>
      <c r="KIK47" s="636"/>
      <c r="KIL47" s="636"/>
      <c r="KIM47" s="636"/>
      <c r="KIN47" s="636"/>
      <c r="KIO47" s="636"/>
      <c r="KIP47" s="636"/>
      <c r="KIQ47" s="636"/>
      <c r="KIR47" s="636"/>
      <c r="KIS47" s="636"/>
      <c r="KIT47" s="636"/>
      <c r="KIU47" s="636"/>
      <c r="KIV47" s="636"/>
      <c r="KIW47" s="636"/>
      <c r="KIX47" s="636"/>
      <c r="KIY47" s="636"/>
      <c r="KIZ47" s="636"/>
      <c r="KJA47" s="636"/>
      <c r="KJB47" s="636"/>
      <c r="KJC47" s="636"/>
      <c r="KJD47" s="636"/>
      <c r="KJE47" s="636"/>
      <c r="KJF47" s="636"/>
      <c r="KJG47" s="636"/>
      <c r="KJH47" s="636"/>
      <c r="KJI47" s="636"/>
      <c r="KJJ47" s="636"/>
      <c r="KJK47" s="636"/>
      <c r="KJL47" s="636"/>
      <c r="KJM47" s="636"/>
      <c r="KJN47" s="636"/>
      <c r="KJO47" s="636"/>
      <c r="KJP47" s="636"/>
      <c r="KJQ47" s="636"/>
      <c r="KJR47" s="636"/>
      <c r="KJS47" s="636"/>
      <c r="KJT47" s="636"/>
      <c r="KJU47" s="636"/>
      <c r="KJV47" s="636"/>
      <c r="KJW47" s="636"/>
      <c r="KJX47" s="636"/>
      <c r="KJY47" s="636"/>
      <c r="KJZ47" s="636"/>
      <c r="KKA47" s="636"/>
      <c r="KKB47" s="636"/>
      <c r="KKC47" s="636"/>
      <c r="KKD47" s="636"/>
      <c r="KKE47" s="636"/>
      <c r="KKF47" s="636"/>
      <c r="KKG47" s="636"/>
      <c r="KKH47" s="636"/>
      <c r="KKI47" s="636"/>
      <c r="KKJ47" s="636"/>
      <c r="KKK47" s="636"/>
      <c r="KKL47" s="636"/>
      <c r="KKM47" s="636"/>
      <c r="KKN47" s="636"/>
      <c r="KKO47" s="636"/>
      <c r="KKP47" s="636"/>
      <c r="KKQ47" s="636"/>
      <c r="KKR47" s="636"/>
      <c r="KKS47" s="636"/>
      <c r="KKT47" s="636"/>
      <c r="KKU47" s="636"/>
      <c r="KKV47" s="636"/>
      <c r="KKW47" s="636"/>
      <c r="KKX47" s="636"/>
      <c r="KKY47" s="636"/>
      <c r="KKZ47" s="636"/>
      <c r="KLA47" s="636"/>
      <c r="KLB47" s="636"/>
      <c r="KLC47" s="636"/>
      <c r="KLD47" s="636"/>
      <c r="KLE47" s="636"/>
      <c r="KLF47" s="636"/>
      <c r="KLG47" s="636"/>
      <c r="KLH47" s="636"/>
      <c r="KLI47" s="636"/>
      <c r="KLJ47" s="636"/>
      <c r="KLK47" s="636"/>
      <c r="KLL47" s="636"/>
      <c r="KLM47" s="636"/>
      <c r="KLN47" s="636"/>
      <c r="KLO47" s="636"/>
      <c r="KLP47" s="636"/>
      <c r="KLQ47" s="636"/>
      <c r="KLR47" s="636"/>
      <c r="KLS47" s="636"/>
      <c r="KLT47" s="636"/>
      <c r="KLU47" s="636"/>
      <c r="KLV47" s="636"/>
      <c r="KLW47" s="636"/>
      <c r="KLX47" s="636"/>
      <c r="KLY47" s="636"/>
      <c r="KLZ47" s="636"/>
      <c r="KMA47" s="636"/>
      <c r="KMB47" s="636"/>
      <c r="KMC47" s="636"/>
      <c r="KMD47" s="636"/>
      <c r="KME47" s="636"/>
      <c r="KMF47" s="636"/>
      <c r="KMG47" s="636"/>
      <c r="KMH47" s="636"/>
      <c r="KMI47" s="636"/>
      <c r="KMJ47" s="636"/>
      <c r="KMK47" s="636"/>
      <c r="KML47" s="636"/>
      <c r="KMM47" s="636"/>
      <c r="KMN47" s="636"/>
      <c r="KMO47" s="636"/>
      <c r="KMP47" s="636"/>
      <c r="KMQ47" s="636"/>
      <c r="KMR47" s="636"/>
      <c r="KMS47" s="636"/>
      <c r="KMT47" s="636"/>
      <c r="KMU47" s="636"/>
      <c r="KMV47" s="636"/>
      <c r="KMW47" s="636"/>
      <c r="KMX47" s="636"/>
      <c r="KMY47" s="636"/>
      <c r="KMZ47" s="636"/>
      <c r="KNA47" s="636"/>
      <c r="KNB47" s="636"/>
      <c r="KNC47" s="636"/>
      <c r="KND47" s="636"/>
      <c r="KNE47" s="636"/>
      <c r="KNF47" s="636"/>
      <c r="KNG47" s="636"/>
      <c r="KNH47" s="636"/>
      <c r="KNI47" s="636"/>
      <c r="KNJ47" s="636"/>
      <c r="KNK47" s="636"/>
      <c r="KNL47" s="636"/>
      <c r="KNM47" s="636"/>
      <c r="KNN47" s="636"/>
      <c r="KNO47" s="636"/>
      <c r="KNP47" s="636"/>
      <c r="KNQ47" s="636"/>
      <c r="KNR47" s="636"/>
      <c r="KNS47" s="636"/>
      <c r="KNT47" s="636"/>
      <c r="KNU47" s="636"/>
      <c r="KNV47" s="636"/>
      <c r="KNW47" s="636"/>
      <c r="KNX47" s="636"/>
      <c r="KNY47" s="636"/>
      <c r="KNZ47" s="636"/>
      <c r="KOA47" s="636"/>
      <c r="KOB47" s="636"/>
      <c r="KOC47" s="636"/>
      <c r="KOD47" s="636"/>
      <c r="KOE47" s="636"/>
      <c r="KOF47" s="636"/>
      <c r="KOG47" s="636"/>
      <c r="KOH47" s="636"/>
      <c r="KOI47" s="636"/>
      <c r="KOJ47" s="636"/>
      <c r="KOK47" s="636"/>
      <c r="KOL47" s="636"/>
      <c r="KOM47" s="636"/>
      <c r="KON47" s="636"/>
      <c r="KOO47" s="636"/>
      <c r="KOP47" s="636"/>
      <c r="KOQ47" s="636"/>
      <c r="KOR47" s="636"/>
      <c r="KOS47" s="636"/>
      <c r="KOT47" s="636"/>
      <c r="KOU47" s="636"/>
      <c r="KOV47" s="636"/>
      <c r="KOW47" s="636"/>
      <c r="KOX47" s="636"/>
      <c r="KOY47" s="636"/>
      <c r="KOZ47" s="636"/>
      <c r="KPA47" s="636"/>
      <c r="KPB47" s="636"/>
      <c r="KPC47" s="636"/>
      <c r="KPD47" s="636"/>
      <c r="KPE47" s="636"/>
      <c r="KPF47" s="636"/>
      <c r="KPG47" s="636"/>
      <c r="KPH47" s="636"/>
      <c r="KPI47" s="636"/>
      <c r="KPJ47" s="636"/>
      <c r="KPK47" s="636"/>
      <c r="KPL47" s="636"/>
      <c r="KPM47" s="636"/>
      <c r="KPN47" s="636"/>
      <c r="KPO47" s="636"/>
      <c r="KPP47" s="636"/>
      <c r="KPQ47" s="636"/>
      <c r="KPR47" s="636"/>
      <c r="KPS47" s="636"/>
      <c r="KPT47" s="636"/>
      <c r="KPU47" s="636"/>
      <c r="KPV47" s="636"/>
      <c r="KPW47" s="636"/>
      <c r="KPX47" s="636"/>
      <c r="KPY47" s="636"/>
      <c r="KPZ47" s="636"/>
      <c r="KQA47" s="636"/>
      <c r="KQB47" s="636"/>
      <c r="KQC47" s="636"/>
      <c r="KQD47" s="636"/>
      <c r="KQE47" s="636"/>
      <c r="KQF47" s="636"/>
      <c r="KQG47" s="636"/>
      <c r="KQH47" s="636"/>
      <c r="KQI47" s="636"/>
      <c r="KQJ47" s="636"/>
      <c r="KQK47" s="636"/>
      <c r="KQL47" s="636"/>
      <c r="KQM47" s="636"/>
      <c r="KQN47" s="636"/>
      <c r="KQO47" s="636"/>
      <c r="KQP47" s="636"/>
      <c r="KQQ47" s="636"/>
      <c r="KQR47" s="636"/>
      <c r="KQS47" s="636"/>
      <c r="KQT47" s="636"/>
      <c r="KQU47" s="636"/>
      <c r="KQV47" s="636"/>
      <c r="KQW47" s="636"/>
      <c r="KQX47" s="636"/>
      <c r="KQY47" s="636"/>
      <c r="KQZ47" s="636"/>
      <c r="KRA47" s="636"/>
      <c r="KRB47" s="636"/>
      <c r="KRC47" s="636"/>
      <c r="KRD47" s="636"/>
      <c r="KRE47" s="636"/>
      <c r="KRF47" s="636"/>
      <c r="KRG47" s="636"/>
      <c r="KRH47" s="636"/>
      <c r="KRI47" s="636"/>
      <c r="KRJ47" s="636"/>
      <c r="KRK47" s="636"/>
      <c r="KRL47" s="636"/>
      <c r="KRM47" s="636"/>
      <c r="KRN47" s="636"/>
      <c r="KRO47" s="636"/>
      <c r="KRP47" s="636"/>
      <c r="KRQ47" s="636"/>
      <c r="KRR47" s="636"/>
      <c r="KRS47" s="636"/>
      <c r="KRT47" s="636"/>
      <c r="KRU47" s="636"/>
      <c r="KRV47" s="636"/>
      <c r="KRW47" s="636"/>
      <c r="KRX47" s="636"/>
      <c r="KRY47" s="636"/>
      <c r="KRZ47" s="636"/>
      <c r="KSA47" s="636"/>
      <c r="KSB47" s="636"/>
      <c r="KSC47" s="636"/>
      <c r="KSD47" s="636"/>
      <c r="KSE47" s="636"/>
      <c r="KSF47" s="636"/>
      <c r="KSG47" s="636"/>
      <c r="KSH47" s="636"/>
      <c r="KSI47" s="636"/>
      <c r="KSJ47" s="636"/>
      <c r="KSK47" s="636"/>
      <c r="KSL47" s="636"/>
      <c r="KSM47" s="636"/>
      <c r="KSN47" s="636"/>
      <c r="KSO47" s="636"/>
      <c r="KSP47" s="636"/>
      <c r="KSQ47" s="636"/>
      <c r="KSR47" s="636"/>
      <c r="KSS47" s="636"/>
      <c r="KST47" s="636"/>
      <c r="KSU47" s="636"/>
      <c r="KSV47" s="636"/>
      <c r="KSW47" s="636"/>
      <c r="KSX47" s="636"/>
      <c r="KSY47" s="636"/>
      <c r="KSZ47" s="636"/>
      <c r="KTA47" s="636"/>
      <c r="KTB47" s="636"/>
      <c r="KTC47" s="636"/>
      <c r="KTD47" s="636"/>
      <c r="KTE47" s="636"/>
      <c r="KTF47" s="636"/>
      <c r="KTG47" s="636"/>
      <c r="KTH47" s="636"/>
      <c r="KTI47" s="636"/>
      <c r="KTJ47" s="636"/>
      <c r="KTK47" s="636"/>
      <c r="KTL47" s="636"/>
      <c r="KTM47" s="636"/>
      <c r="KTN47" s="636"/>
      <c r="KTO47" s="636"/>
      <c r="KTP47" s="636"/>
      <c r="KTQ47" s="636"/>
      <c r="KTR47" s="636"/>
      <c r="KTS47" s="636"/>
      <c r="KTT47" s="636"/>
      <c r="KTU47" s="636"/>
      <c r="KTV47" s="636"/>
      <c r="KTW47" s="636"/>
      <c r="KTX47" s="636"/>
      <c r="KTY47" s="636"/>
      <c r="KTZ47" s="636"/>
      <c r="KUA47" s="636"/>
      <c r="KUB47" s="636"/>
      <c r="KUC47" s="636"/>
      <c r="KUD47" s="636"/>
      <c r="KUE47" s="636"/>
      <c r="KUF47" s="636"/>
      <c r="KUG47" s="636"/>
      <c r="KUH47" s="636"/>
      <c r="KUI47" s="636"/>
      <c r="KUJ47" s="636"/>
      <c r="KUK47" s="636"/>
      <c r="KUL47" s="636"/>
      <c r="KUM47" s="636"/>
      <c r="KUN47" s="636"/>
      <c r="KUO47" s="636"/>
      <c r="KUP47" s="636"/>
      <c r="KUQ47" s="636"/>
      <c r="KUR47" s="636"/>
      <c r="KUS47" s="636"/>
      <c r="KUT47" s="636"/>
      <c r="KUU47" s="636"/>
      <c r="KUV47" s="636"/>
      <c r="KUW47" s="636"/>
      <c r="KUX47" s="636"/>
      <c r="KUY47" s="636"/>
      <c r="KUZ47" s="636"/>
      <c r="KVA47" s="636"/>
      <c r="KVB47" s="636"/>
      <c r="KVC47" s="636"/>
      <c r="KVD47" s="636"/>
      <c r="KVE47" s="636"/>
      <c r="KVF47" s="636"/>
      <c r="KVG47" s="636"/>
      <c r="KVH47" s="636"/>
      <c r="KVI47" s="636"/>
      <c r="KVJ47" s="636"/>
      <c r="KVK47" s="636"/>
      <c r="KVL47" s="636"/>
      <c r="KVM47" s="636"/>
      <c r="KVN47" s="636"/>
      <c r="KVO47" s="636"/>
      <c r="KVP47" s="636"/>
      <c r="KVQ47" s="636"/>
      <c r="KVR47" s="636"/>
      <c r="KVS47" s="636"/>
      <c r="KVT47" s="636"/>
      <c r="KVU47" s="636"/>
      <c r="KVV47" s="636"/>
      <c r="KVW47" s="636"/>
      <c r="KVX47" s="636"/>
      <c r="KVY47" s="636"/>
      <c r="KVZ47" s="636"/>
      <c r="KWA47" s="636"/>
      <c r="KWB47" s="636"/>
      <c r="KWC47" s="636"/>
      <c r="KWD47" s="636"/>
      <c r="KWE47" s="636"/>
      <c r="KWF47" s="636"/>
      <c r="KWG47" s="636"/>
      <c r="KWH47" s="636"/>
      <c r="KWI47" s="636"/>
      <c r="KWJ47" s="636"/>
      <c r="KWK47" s="636"/>
      <c r="KWL47" s="636"/>
      <c r="KWM47" s="636"/>
      <c r="KWN47" s="636"/>
      <c r="KWO47" s="636"/>
      <c r="KWP47" s="636"/>
      <c r="KWQ47" s="636"/>
      <c r="KWR47" s="636"/>
      <c r="KWS47" s="636"/>
      <c r="KWT47" s="636"/>
      <c r="KWU47" s="636"/>
      <c r="KWV47" s="636"/>
      <c r="KWW47" s="636"/>
      <c r="KWX47" s="636"/>
      <c r="KWY47" s="636"/>
      <c r="KWZ47" s="636"/>
      <c r="KXA47" s="636"/>
      <c r="KXB47" s="636"/>
      <c r="KXC47" s="636"/>
      <c r="KXD47" s="636"/>
      <c r="KXE47" s="636"/>
      <c r="KXF47" s="636"/>
      <c r="KXG47" s="636"/>
      <c r="KXH47" s="636"/>
      <c r="KXI47" s="636"/>
      <c r="KXJ47" s="636"/>
      <c r="KXK47" s="636"/>
      <c r="KXL47" s="636"/>
      <c r="KXM47" s="636"/>
      <c r="KXN47" s="636"/>
      <c r="KXO47" s="636"/>
      <c r="KXP47" s="636"/>
      <c r="KXQ47" s="636"/>
      <c r="KXR47" s="636"/>
      <c r="KXS47" s="636"/>
      <c r="KXT47" s="636"/>
      <c r="KXU47" s="636"/>
      <c r="KXV47" s="636"/>
      <c r="KXW47" s="636"/>
      <c r="KXX47" s="636"/>
      <c r="KXY47" s="636"/>
      <c r="KXZ47" s="636"/>
      <c r="KYA47" s="636"/>
      <c r="KYB47" s="636"/>
      <c r="KYC47" s="636"/>
      <c r="KYD47" s="636"/>
      <c r="KYE47" s="636"/>
      <c r="KYF47" s="636"/>
      <c r="KYG47" s="636"/>
      <c r="KYH47" s="636"/>
      <c r="KYI47" s="636"/>
      <c r="KYJ47" s="636"/>
      <c r="KYK47" s="636"/>
      <c r="KYL47" s="636"/>
      <c r="KYM47" s="636"/>
      <c r="KYN47" s="636"/>
      <c r="KYO47" s="636"/>
      <c r="KYP47" s="636"/>
      <c r="KYQ47" s="636"/>
      <c r="KYR47" s="636"/>
      <c r="KYS47" s="636"/>
      <c r="KYT47" s="636"/>
      <c r="KYU47" s="636"/>
      <c r="KYV47" s="636"/>
      <c r="KYW47" s="636"/>
      <c r="KYX47" s="636"/>
      <c r="KYY47" s="636"/>
      <c r="KYZ47" s="636"/>
      <c r="KZA47" s="636"/>
      <c r="KZB47" s="636"/>
      <c r="KZC47" s="636"/>
      <c r="KZD47" s="636"/>
      <c r="KZE47" s="636"/>
      <c r="KZF47" s="636"/>
      <c r="KZG47" s="636"/>
      <c r="KZH47" s="636"/>
      <c r="KZI47" s="636"/>
      <c r="KZJ47" s="636"/>
      <c r="KZK47" s="636"/>
      <c r="KZL47" s="636"/>
      <c r="KZM47" s="636"/>
      <c r="KZN47" s="636"/>
      <c r="KZO47" s="636"/>
      <c r="KZP47" s="636"/>
      <c r="KZQ47" s="636"/>
      <c r="KZR47" s="636"/>
      <c r="KZS47" s="636"/>
      <c r="KZT47" s="636"/>
      <c r="KZU47" s="636"/>
      <c r="KZV47" s="636"/>
      <c r="KZW47" s="636"/>
      <c r="KZX47" s="636"/>
      <c r="KZY47" s="636"/>
      <c r="KZZ47" s="636"/>
      <c r="LAA47" s="636"/>
      <c r="LAB47" s="636"/>
      <c r="LAC47" s="636"/>
      <c r="LAD47" s="636"/>
      <c r="LAE47" s="636"/>
      <c r="LAF47" s="636"/>
      <c r="LAG47" s="636"/>
      <c r="LAH47" s="636"/>
      <c r="LAI47" s="636"/>
      <c r="LAJ47" s="636"/>
      <c r="LAK47" s="636"/>
      <c r="LAL47" s="636"/>
      <c r="LAM47" s="636"/>
      <c r="LAN47" s="636"/>
      <c r="LAO47" s="636"/>
      <c r="LAP47" s="636"/>
      <c r="LAQ47" s="636"/>
      <c r="LAR47" s="636"/>
      <c r="LAS47" s="636"/>
      <c r="LAT47" s="636"/>
      <c r="LAU47" s="636"/>
      <c r="LAV47" s="636"/>
      <c r="LAW47" s="636"/>
      <c r="LAX47" s="636"/>
      <c r="LAY47" s="636"/>
      <c r="LAZ47" s="636"/>
      <c r="LBA47" s="636"/>
      <c r="LBB47" s="636"/>
      <c r="LBC47" s="636"/>
      <c r="LBD47" s="636"/>
      <c r="LBE47" s="636"/>
      <c r="LBF47" s="636"/>
      <c r="LBG47" s="636"/>
      <c r="LBH47" s="636"/>
      <c r="LBI47" s="636"/>
      <c r="LBJ47" s="636"/>
      <c r="LBK47" s="636"/>
      <c r="LBL47" s="636"/>
      <c r="LBM47" s="636"/>
      <c r="LBN47" s="636"/>
      <c r="LBO47" s="636"/>
      <c r="LBP47" s="636"/>
      <c r="LBQ47" s="636"/>
      <c r="LBR47" s="636"/>
      <c r="LBS47" s="636"/>
      <c r="LBT47" s="636"/>
      <c r="LBU47" s="636"/>
      <c r="LBV47" s="636"/>
      <c r="LBW47" s="636"/>
      <c r="LBX47" s="636"/>
      <c r="LBY47" s="636"/>
      <c r="LBZ47" s="636"/>
      <c r="LCA47" s="636"/>
      <c r="LCB47" s="636"/>
      <c r="LCC47" s="636"/>
      <c r="LCD47" s="636"/>
      <c r="LCE47" s="636"/>
      <c r="LCF47" s="636"/>
      <c r="LCG47" s="636"/>
      <c r="LCH47" s="636"/>
      <c r="LCI47" s="636"/>
      <c r="LCJ47" s="636"/>
      <c r="LCK47" s="636"/>
      <c r="LCL47" s="636"/>
      <c r="LCM47" s="636"/>
      <c r="LCN47" s="636"/>
      <c r="LCO47" s="636"/>
      <c r="LCP47" s="636"/>
      <c r="LCQ47" s="636"/>
      <c r="LCR47" s="636"/>
      <c r="LCS47" s="636"/>
      <c r="LCT47" s="636"/>
      <c r="LCU47" s="636"/>
      <c r="LCV47" s="636"/>
      <c r="LCW47" s="636"/>
      <c r="LCX47" s="636"/>
      <c r="LCY47" s="636"/>
      <c r="LCZ47" s="636"/>
      <c r="LDA47" s="636"/>
      <c r="LDB47" s="636"/>
      <c r="LDC47" s="636"/>
      <c r="LDD47" s="636"/>
      <c r="LDE47" s="636"/>
      <c r="LDF47" s="636"/>
      <c r="LDG47" s="636"/>
      <c r="LDH47" s="636"/>
      <c r="LDI47" s="636"/>
      <c r="LDJ47" s="636"/>
      <c r="LDK47" s="636"/>
      <c r="LDL47" s="636"/>
      <c r="LDM47" s="636"/>
      <c r="LDN47" s="636"/>
      <c r="LDO47" s="636"/>
      <c r="LDP47" s="636"/>
      <c r="LDQ47" s="636"/>
      <c r="LDR47" s="636"/>
      <c r="LDS47" s="636"/>
      <c r="LDT47" s="636"/>
      <c r="LDU47" s="636"/>
      <c r="LDV47" s="636"/>
      <c r="LDW47" s="636"/>
      <c r="LDX47" s="636"/>
      <c r="LDY47" s="636"/>
      <c r="LDZ47" s="636"/>
      <c r="LEA47" s="636"/>
      <c r="LEB47" s="636"/>
      <c r="LEC47" s="636"/>
      <c r="LED47" s="636"/>
      <c r="LEE47" s="636"/>
      <c r="LEF47" s="636"/>
      <c r="LEG47" s="636"/>
      <c r="LEH47" s="636"/>
      <c r="LEI47" s="636"/>
      <c r="LEJ47" s="636"/>
      <c r="LEK47" s="636"/>
      <c r="LEL47" s="636"/>
      <c r="LEM47" s="636"/>
      <c r="LEN47" s="636"/>
      <c r="LEO47" s="636"/>
      <c r="LEP47" s="636"/>
      <c r="LEQ47" s="636"/>
      <c r="LER47" s="636"/>
      <c r="LES47" s="636"/>
      <c r="LET47" s="636"/>
      <c r="LEU47" s="636"/>
      <c r="LEV47" s="636"/>
      <c r="LEW47" s="636"/>
      <c r="LEX47" s="636"/>
      <c r="LEY47" s="636"/>
      <c r="LEZ47" s="636"/>
      <c r="LFA47" s="636"/>
      <c r="LFB47" s="636"/>
      <c r="LFC47" s="636"/>
      <c r="LFD47" s="636"/>
      <c r="LFE47" s="636"/>
      <c r="LFF47" s="636"/>
      <c r="LFG47" s="636"/>
      <c r="LFH47" s="636"/>
      <c r="LFI47" s="636"/>
      <c r="LFJ47" s="636"/>
      <c r="LFK47" s="636"/>
      <c r="LFL47" s="636"/>
      <c r="LFM47" s="636"/>
      <c r="LFN47" s="636"/>
      <c r="LFO47" s="636"/>
      <c r="LFP47" s="636"/>
      <c r="LFQ47" s="636"/>
      <c r="LFR47" s="636"/>
      <c r="LFS47" s="636"/>
      <c r="LFT47" s="636"/>
      <c r="LFU47" s="636"/>
      <c r="LFV47" s="636"/>
      <c r="LFW47" s="636"/>
      <c r="LFX47" s="636"/>
      <c r="LFY47" s="636"/>
      <c r="LFZ47" s="636"/>
      <c r="LGA47" s="636"/>
      <c r="LGB47" s="636"/>
      <c r="LGC47" s="636"/>
      <c r="LGD47" s="636"/>
      <c r="LGE47" s="636"/>
      <c r="LGF47" s="636"/>
      <c r="LGG47" s="636"/>
      <c r="LGH47" s="636"/>
      <c r="LGI47" s="636"/>
      <c r="LGJ47" s="636"/>
      <c r="LGK47" s="636"/>
      <c r="LGL47" s="636"/>
      <c r="LGM47" s="636"/>
      <c r="LGN47" s="636"/>
      <c r="LGO47" s="636"/>
      <c r="LGP47" s="636"/>
      <c r="LGQ47" s="636"/>
      <c r="LGR47" s="636"/>
      <c r="LGS47" s="636"/>
      <c r="LGT47" s="636"/>
      <c r="LGU47" s="636"/>
      <c r="LGV47" s="636"/>
      <c r="LGW47" s="636"/>
      <c r="LGX47" s="636"/>
      <c r="LGY47" s="636"/>
      <c r="LGZ47" s="636"/>
      <c r="LHA47" s="636"/>
      <c r="LHB47" s="636"/>
      <c r="LHC47" s="636"/>
      <c r="LHD47" s="636"/>
      <c r="LHE47" s="636"/>
      <c r="LHF47" s="636"/>
      <c r="LHG47" s="636"/>
      <c r="LHH47" s="636"/>
      <c r="LHI47" s="636"/>
      <c r="LHJ47" s="636"/>
      <c r="LHK47" s="636"/>
      <c r="LHL47" s="636"/>
      <c r="LHM47" s="636"/>
      <c r="LHN47" s="636"/>
      <c r="LHO47" s="636"/>
      <c r="LHP47" s="636"/>
      <c r="LHQ47" s="636"/>
      <c r="LHR47" s="636"/>
      <c r="LHS47" s="636"/>
      <c r="LHT47" s="636"/>
      <c r="LHU47" s="636"/>
      <c r="LHV47" s="636"/>
      <c r="LHW47" s="636"/>
      <c r="LHX47" s="636"/>
      <c r="LHY47" s="636"/>
      <c r="LHZ47" s="636"/>
      <c r="LIA47" s="636"/>
      <c r="LIB47" s="636"/>
      <c r="LIC47" s="636"/>
      <c r="LID47" s="636"/>
      <c r="LIE47" s="636"/>
      <c r="LIF47" s="636"/>
      <c r="LIG47" s="636"/>
      <c r="LIH47" s="636"/>
      <c r="LII47" s="636"/>
      <c r="LIJ47" s="636"/>
      <c r="LIK47" s="636"/>
      <c r="LIL47" s="636"/>
      <c r="LIM47" s="636"/>
      <c r="LIN47" s="636"/>
      <c r="LIO47" s="636"/>
      <c r="LIP47" s="636"/>
      <c r="LIQ47" s="636"/>
      <c r="LIR47" s="636"/>
      <c r="LIS47" s="636"/>
      <c r="LIT47" s="636"/>
      <c r="LIU47" s="636"/>
      <c r="LIV47" s="636"/>
      <c r="LIW47" s="636"/>
      <c r="LIX47" s="636"/>
      <c r="LIY47" s="636"/>
      <c r="LIZ47" s="636"/>
      <c r="LJA47" s="636"/>
      <c r="LJB47" s="636"/>
      <c r="LJC47" s="636"/>
      <c r="LJD47" s="636"/>
      <c r="LJE47" s="636"/>
      <c r="LJF47" s="636"/>
      <c r="LJG47" s="636"/>
      <c r="LJH47" s="636"/>
      <c r="LJI47" s="636"/>
      <c r="LJJ47" s="636"/>
      <c r="LJK47" s="636"/>
      <c r="LJL47" s="636"/>
      <c r="LJM47" s="636"/>
      <c r="LJN47" s="636"/>
      <c r="LJO47" s="636"/>
      <c r="LJP47" s="636"/>
      <c r="LJQ47" s="636"/>
      <c r="LJR47" s="636"/>
      <c r="LJS47" s="636"/>
      <c r="LJT47" s="636"/>
      <c r="LJU47" s="636"/>
      <c r="LJV47" s="636"/>
      <c r="LJW47" s="636"/>
      <c r="LJX47" s="636"/>
      <c r="LJY47" s="636"/>
      <c r="LJZ47" s="636"/>
      <c r="LKA47" s="636"/>
      <c r="LKB47" s="636"/>
      <c r="LKC47" s="636"/>
      <c r="LKD47" s="636"/>
      <c r="LKE47" s="636"/>
      <c r="LKF47" s="636"/>
      <c r="LKG47" s="636"/>
      <c r="LKH47" s="636"/>
      <c r="LKI47" s="636"/>
      <c r="LKJ47" s="636"/>
      <c r="LKK47" s="636"/>
      <c r="LKL47" s="636"/>
      <c r="LKM47" s="636"/>
      <c r="LKN47" s="636"/>
      <c r="LKO47" s="636"/>
      <c r="LKP47" s="636"/>
      <c r="LKQ47" s="636"/>
      <c r="LKR47" s="636"/>
      <c r="LKS47" s="636"/>
      <c r="LKT47" s="636"/>
      <c r="LKU47" s="636"/>
      <c r="LKV47" s="636"/>
      <c r="LKW47" s="636"/>
      <c r="LKX47" s="636"/>
      <c r="LKY47" s="636"/>
      <c r="LKZ47" s="636"/>
      <c r="LLA47" s="636"/>
      <c r="LLB47" s="636"/>
      <c r="LLC47" s="636"/>
      <c r="LLD47" s="636"/>
      <c r="LLE47" s="636"/>
      <c r="LLF47" s="636"/>
      <c r="LLG47" s="636"/>
      <c r="LLH47" s="636"/>
      <c r="LLI47" s="636"/>
      <c r="LLJ47" s="636"/>
      <c r="LLK47" s="636"/>
      <c r="LLL47" s="636"/>
      <c r="LLM47" s="636"/>
      <c r="LLN47" s="636"/>
      <c r="LLO47" s="636"/>
      <c r="LLP47" s="636"/>
      <c r="LLQ47" s="636"/>
      <c r="LLR47" s="636"/>
      <c r="LLS47" s="636"/>
      <c r="LLT47" s="636"/>
      <c r="LLU47" s="636"/>
      <c r="LLV47" s="636"/>
      <c r="LLW47" s="636"/>
      <c r="LLX47" s="636"/>
      <c r="LLY47" s="636"/>
      <c r="LLZ47" s="636"/>
      <c r="LMA47" s="636"/>
      <c r="LMB47" s="636"/>
      <c r="LMC47" s="636"/>
      <c r="LMD47" s="636"/>
      <c r="LME47" s="636"/>
      <c r="LMF47" s="636"/>
      <c r="LMG47" s="636"/>
      <c r="LMH47" s="636"/>
      <c r="LMI47" s="636"/>
      <c r="LMJ47" s="636"/>
      <c r="LMK47" s="636"/>
      <c r="LML47" s="636"/>
      <c r="LMM47" s="636"/>
      <c r="LMN47" s="636"/>
      <c r="LMO47" s="636"/>
      <c r="LMP47" s="636"/>
      <c r="LMQ47" s="636"/>
      <c r="LMR47" s="636"/>
      <c r="LMS47" s="636"/>
      <c r="LMT47" s="636"/>
      <c r="LMU47" s="636"/>
      <c r="LMV47" s="636"/>
      <c r="LMW47" s="636"/>
      <c r="LMX47" s="636"/>
      <c r="LMY47" s="636"/>
      <c r="LMZ47" s="636"/>
      <c r="LNA47" s="636"/>
      <c r="LNB47" s="636"/>
      <c r="LNC47" s="636"/>
      <c r="LND47" s="636"/>
      <c r="LNE47" s="636"/>
      <c r="LNF47" s="636"/>
      <c r="LNG47" s="636"/>
      <c r="LNH47" s="636"/>
      <c r="LNI47" s="636"/>
      <c r="LNJ47" s="636"/>
      <c r="LNK47" s="636"/>
      <c r="LNL47" s="636"/>
      <c r="LNM47" s="636"/>
      <c r="LNN47" s="636"/>
      <c r="LNO47" s="636"/>
      <c r="LNP47" s="636"/>
      <c r="LNQ47" s="636"/>
      <c r="LNR47" s="636"/>
      <c r="LNS47" s="636"/>
      <c r="LNT47" s="636"/>
      <c r="LNU47" s="636"/>
      <c r="LNV47" s="636"/>
      <c r="LNW47" s="636"/>
      <c r="LNX47" s="636"/>
      <c r="LNY47" s="636"/>
      <c r="LNZ47" s="636"/>
      <c r="LOA47" s="636"/>
      <c r="LOB47" s="636"/>
      <c r="LOC47" s="636"/>
      <c r="LOD47" s="636"/>
      <c r="LOE47" s="636"/>
      <c r="LOF47" s="636"/>
      <c r="LOG47" s="636"/>
      <c r="LOH47" s="636"/>
      <c r="LOI47" s="636"/>
      <c r="LOJ47" s="636"/>
      <c r="LOK47" s="636"/>
      <c r="LOL47" s="636"/>
      <c r="LOM47" s="636"/>
      <c r="LON47" s="636"/>
      <c r="LOO47" s="636"/>
      <c r="LOP47" s="636"/>
      <c r="LOQ47" s="636"/>
      <c r="LOR47" s="636"/>
      <c r="LOS47" s="636"/>
      <c r="LOT47" s="636"/>
      <c r="LOU47" s="636"/>
      <c r="LOV47" s="636"/>
      <c r="LOW47" s="636"/>
      <c r="LOX47" s="636"/>
      <c r="LOY47" s="636"/>
      <c r="LOZ47" s="636"/>
      <c r="LPA47" s="636"/>
      <c r="LPB47" s="636"/>
      <c r="LPC47" s="636"/>
      <c r="LPD47" s="636"/>
      <c r="LPE47" s="636"/>
      <c r="LPF47" s="636"/>
      <c r="LPG47" s="636"/>
      <c r="LPH47" s="636"/>
      <c r="LPI47" s="636"/>
      <c r="LPJ47" s="636"/>
      <c r="LPK47" s="636"/>
      <c r="LPL47" s="636"/>
      <c r="LPM47" s="636"/>
      <c r="LPN47" s="636"/>
      <c r="LPO47" s="636"/>
      <c r="LPP47" s="636"/>
      <c r="LPQ47" s="636"/>
      <c r="LPR47" s="636"/>
      <c r="LPS47" s="636"/>
      <c r="LPT47" s="636"/>
      <c r="LPU47" s="636"/>
      <c r="LPV47" s="636"/>
      <c r="LPW47" s="636"/>
      <c r="LPX47" s="636"/>
      <c r="LPY47" s="636"/>
      <c r="LPZ47" s="636"/>
      <c r="LQA47" s="636"/>
      <c r="LQB47" s="636"/>
      <c r="LQC47" s="636"/>
      <c r="LQD47" s="636"/>
      <c r="LQE47" s="636"/>
      <c r="LQF47" s="636"/>
      <c r="LQG47" s="636"/>
      <c r="LQH47" s="636"/>
      <c r="LQI47" s="636"/>
      <c r="LQJ47" s="636"/>
      <c r="LQK47" s="636"/>
      <c r="LQL47" s="636"/>
      <c r="LQM47" s="636"/>
      <c r="LQN47" s="636"/>
      <c r="LQO47" s="636"/>
      <c r="LQP47" s="636"/>
      <c r="LQQ47" s="636"/>
      <c r="LQR47" s="636"/>
      <c r="LQS47" s="636"/>
      <c r="LQT47" s="636"/>
      <c r="LQU47" s="636"/>
      <c r="LQV47" s="636"/>
      <c r="LQW47" s="636"/>
      <c r="LQX47" s="636"/>
      <c r="LQY47" s="636"/>
      <c r="LQZ47" s="636"/>
      <c r="LRA47" s="636"/>
      <c r="LRB47" s="636"/>
      <c r="LRC47" s="636"/>
      <c r="LRD47" s="636"/>
      <c r="LRE47" s="636"/>
      <c r="LRF47" s="636"/>
      <c r="LRG47" s="636"/>
      <c r="LRH47" s="636"/>
      <c r="LRI47" s="636"/>
      <c r="LRJ47" s="636"/>
      <c r="LRK47" s="636"/>
      <c r="LRL47" s="636"/>
      <c r="LRM47" s="636"/>
      <c r="LRN47" s="636"/>
      <c r="LRO47" s="636"/>
      <c r="LRP47" s="636"/>
      <c r="LRQ47" s="636"/>
      <c r="LRR47" s="636"/>
      <c r="LRS47" s="636"/>
      <c r="LRT47" s="636"/>
      <c r="LRU47" s="636"/>
      <c r="LRV47" s="636"/>
      <c r="LRW47" s="636"/>
      <c r="LRX47" s="636"/>
      <c r="LRY47" s="636"/>
      <c r="LRZ47" s="636"/>
      <c r="LSA47" s="636"/>
      <c r="LSB47" s="636"/>
      <c r="LSC47" s="636"/>
      <c r="LSD47" s="636"/>
      <c r="LSE47" s="636"/>
      <c r="LSF47" s="636"/>
      <c r="LSG47" s="636"/>
      <c r="LSH47" s="636"/>
      <c r="LSI47" s="636"/>
      <c r="LSJ47" s="636"/>
      <c r="LSK47" s="636"/>
      <c r="LSL47" s="636"/>
      <c r="LSM47" s="636"/>
      <c r="LSN47" s="636"/>
      <c r="LSO47" s="636"/>
      <c r="LSP47" s="636"/>
      <c r="LSQ47" s="636"/>
      <c r="LSR47" s="636"/>
      <c r="LSS47" s="636"/>
      <c r="LST47" s="636"/>
      <c r="LSU47" s="636"/>
      <c r="LSV47" s="636"/>
      <c r="LSW47" s="636"/>
      <c r="LSX47" s="636"/>
      <c r="LSY47" s="636"/>
      <c r="LSZ47" s="636"/>
      <c r="LTA47" s="636"/>
      <c r="LTB47" s="636"/>
      <c r="LTC47" s="636"/>
      <c r="LTD47" s="636"/>
      <c r="LTE47" s="636"/>
      <c r="LTF47" s="636"/>
      <c r="LTG47" s="636"/>
      <c r="LTH47" s="636"/>
      <c r="LTI47" s="636"/>
      <c r="LTJ47" s="636"/>
      <c r="LTK47" s="636"/>
      <c r="LTL47" s="636"/>
      <c r="LTM47" s="636"/>
      <c r="LTN47" s="636"/>
      <c r="LTO47" s="636"/>
      <c r="LTP47" s="636"/>
      <c r="LTQ47" s="636"/>
      <c r="LTR47" s="636"/>
      <c r="LTS47" s="636"/>
      <c r="LTT47" s="636"/>
      <c r="LTU47" s="636"/>
      <c r="LTV47" s="636"/>
      <c r="LTW47" s="636"/>
      <c r="LTX47" s="636"/>
      <c r="LTY47" s="636"/>
      <c r="LTZ47" s="636"/>
      <c r="LUA47" s="636"/>
      <c r="LUB47" s="636"/>
      <c r="LUC47" s="636"/>
      <c r="LUD47" s="636"/>
      <c r="LUE47" s="636"/>
      <c r="LUF47" s="636"/>
      <c r="LUG47" s="636"/>
      <c r="LUH47" s="636"/>
      <c r="LUI47" s="636"/>
      <c r="LUJ47" s="636"/>
      <c r="LUK47" s="636"/>
      <c r="LUL47" s="636"/>
      <c r="LUM47" s="636"/>
      <c r="LUN47" s="636"/>
      <c r="LUO47" s="636"/>
      <c r="LUP47" s="636"/>
      <c r="LUQ47" s="636"/>
      <c r="LUR47" s="636"/>
      <c r="LUS47" s="636"/>
      <c r="LUT47" s="636"/>
      <c r="LUU47" s="636"/>
      <c r="LUV47" s="636"/>
      <c r="LUW47" s="636"/>
      <c r="LUX47" s="636"/>
      <c r="LUY47" s="636"/>
      <c r="LUZ47" s="636"/>
      <c r="LVA47" s="636"/>
      <c r="LVB47" s="636"/>
      <c r="LVC47" s="636"/>
      <c r="LVD47" s="636"/>
      <c r="LVE47" s="636"/>
      <c r="LVF47" s="636"/>
      <c r="LVG47" s="636"/>
      <c r="LVH47" s="636"/>
      <c r="LVI47" s="636"/>
      <c r="LVJ47" s="636"/>
      <c r="LVK47" s="636"/>
      <c r="LVL47" s="636"/>
      <c r="LVM47" s="636"/>
      <c r="LVN47" s="636"/>
      <c r="LVO47" s="636"/>
      <c r="LVP47" s="636"/>
      <c r="LVQ47" s="636"/>
      <c r="LVR47" s="636"/>
      <c r="LVS47" s="636"/>
      <c r="LVT47" s="636"/>
      <c r="LVU47" s="636"/>
      <c r="LVV47" s="636"/>
      <c r="LVW47" s="636"/>
      <c r="LVX47" s="636"/>
      <c r="LVY47" s="636"/>
      <c r="LVZ47" s="636"/>
      <c r="LWA47" s="636"/>
      <c r="LWB47" s="636"/>
      <c r="LWC47" s="636"/>
      <c r="LWD47" s="636"/>
      <c r="LWE47" s="636"/>
      <c r="LWF47" s="636"/>
      <c r="LWG47" s="636"/>
      <c r="LWH47" s="636"/>
      <c r="LWI47" s="636"/>
      <c r="LWJ47" s="636"/>
      <c r="LWK47" s="636"/>
      <c r="LWL47" s="636"/>
      <c r="LWM47" s="636"/>
      <c r="LWN47" s="636"/>
      <c r="LWO47" s="636"/>
      <c r="LWP47" s="636"/>
      <c r="LWQ47" s="636"/>
      <c r="LWR47" s="636"/>
      <c r="LWS47" s="636"/>
      <c r="LWT47" s="636"/>
      <c r="LWU47" s="636"/>
      <c r="LWV47" s="636"/>
      <c r="LWW47" s="636"/>
      <c r="LWX47" s="636"/>
      <c r="LWY47" s="636"/>
      <c r="LWZ47" s="636"/>
      <c r="LXA47" s="636"/>
      <c r="LXB47" s="636"/>
      <c r="LXC47" s="636"/>
      <c r="LXD47" s="636"/>
      <c r="LXE47" s="636"/>
      <c r="LXF47" s="636"/>
      <c r="LXG47" s="636"/>
      <c r="LXH47" s="636"/>
      <c r="LXI47" s="636"/>
      <c r="LXJ47" s="636"/>
      <c r="LXK47" s="636"/>
      <c r="LXL47" s="636"/>
      <c r="LXM47" s="636"/>
      <c r="LXN47" s="636"/>
      <c r="LXO47" s="636"/>
      <c r="LXP47" s="636"/>
      <c r="LXQ47" s="636"/>
      <c r="LXR47" s="636"/>
      <c r="LXS47" s="636"/>
      <c r="LXT47" s="636"/>
      <c r="LXU47" s="636"/>
      <c r="LXV47" s="636"/>
      <c r="LXW47" s="636"/>
      <c r="LXX47" s="636"/>
      <c r="LXY47" s="636"/>
      <c r="LXZ47" s="636"/>
      <c r="LYA47" s="636"/>
      <c r="LYB47" s="636"/>
      <c r="LYC47" s="636"/>
      <c r="LYD47" s="636"/>
      <c r="LYE47" s="636"/>
      <c r="LYF47" s="636"/>
      <c r="LYG47" s="636"/>
      <c r="LYH47" s="636"/>
      <c r="LYI47" s="636"/>
      <c r="LYJ47" s="636"/>
      <c r="LYK47" s="636"/>
      <c r="LYL47" s="636"/>
      <c r="LYM47" s="636"/>
      <c r="LYN47" s="636"/>
      <c r="LYO47" s="636"/>
      <c r="LYP47" s="636"/>
      <c r="LYQ47" s="636"/>
      <c r="LYR47" s="636"/>
      <c r="LYS47" s="636"/>
      <c r="LYT47" s="636"/>
      <c r="LYU47" s="636"/>
      <c r="LYV47" s="636"/>
      <c r="LYW47" s="636"/>
      <c r="LYX47" s="636"/>
      <c r="LYY47" s="636"/>
      <c r="LYZ47" s="636"/>
      <c r="LZA47" s="636"/>
      <c r="LZB47" s="636"/>
      <c r="LZC47" s="636"/>
      <c r="LZD47" s="636"/>
      <c r="LZE47" s="636"/>
      <c r="LZF47" s="636"/>
      <c r="LZG47" s="636"/>
      <c r="LZH47" s="636"/>
      <c r="LZI47" s="636"/>
      <c r="LZJ47" s="636"/>
      <c r="LZK47" s="636"/>
      <c r="LZL47" s="636"/>
      <c r="LZM47" s="636"/>
      <c r="LZN47" s="636"/>
      <c r="LZO47" s="636"/>
      <c r="LZP47" s="636"/>
      <c r="LZQ47" s="636"/>
      <c r="LZR47" s="636"/>
      <c r="LZS47" s="636"/>
      <c r="LZT47" s="636"/>
      <c r="LZU47" s="636"/>
      <c r="LZV47" s="636"/>
      <c r="LZW47" s="636"/>
      <c r="LZX47" s="636"/>
      <c r="LZY47" s="636"/>
      <c r="LZZ47" s="636"/>
      <c r="MAA47" s="636"/>
      <c r="MAB47" s="636"/>
      <c r="MAC47" s="636"/>
      <c r="MAD47" s="636"/>
      <c r="MAE47" s="636"/>
      <c r="MAF47" s="636"/>
      <c r="MAG47" s="636"/>
      <c r="MAH47" s="636"/>
      <c r="MAI47" s="636"/>
      <c r="MAJ47" s="636"/>
      <c r="MAK47" s="636"/>
      <c r="MAL47" s="636"/>
      <c r="MAM47" s="636"/>
      <c r="MAN47" s="636"/>
      <c r="MAO47" s="636"/>
      <c r="MAP47" s="636"/>
      <c r="MAQ47" s="636"/>
      <c r="MAR47" s="636"/>
      <c r="MAS47" s="636"/>
      <c r="MAT47" s="636"/>
      <c r="MAU47" s="636"/>
      <c r="MAV47" s="636"/>
      <c r="MAW47" s="636"/>
      <c r="MAX47" s="636"/>
      <c r="MAY47" s="636"/>
      <c r="MAZ47" s="636"/>
      <c r="MBA47" s="636"/>
      <c r="MBB47" s="636"/>
      <c r="MBC47" s="636"/>
      <c r="MBD47" s="636"/>
      <c r="MBE47" s="636"/>
      <c r="MBF47" s="636"/>
      <c r="MBG47" s="636"/>
      <c r="MBH47" s="636"/>
      <c r="MBI47" s="636"/>
      <c r="MBJ47" s="636"/>
      <c r="MBK47" s="636"/>
      <c r="MBL47" s="636"/>
      <c r="MBM47" s="636"/>
      <c r="MBN47" s="636"/>
      <c r="MBO47" s="636"/>
      <c r="MBP47" s="636"/>
      <c r="MBQ47" s="636"/>
      <c r="MBR47" s="636"/>
      <c r="MBS47" s="636"/>
      <c r="MBT47" s="636"/>
      <c r="MBU47" s="636"/>
      <c r="MBV47" s="636"/>
      <c r="MBW47" s="636"/>
      <c r="MBX47" s="636"/>
      <c r="MBY47" s="636"/>
      <c r="MBZ47" s="636"/>
      <c r="MCA47" s="636"/>
      <c r="MCB47" s="636"/>
      <c r="MCC47" s="636"/>
      <c r="MCD47" s="636"/>
      <c r="MCE47" s="636"/>
      <c r="MCF47" s="636"/>
      <c r="MCG47" s="636"/>
      <c r="MCH47" s="636"/>
      <c r="MCI47" s="636"/>
      <c r="MCJ47" s="636"/>
      <c r="MCK47" s="636"/>
      <c r="MCL47" s="636"/>
      <c r="MCM47" s="636"/>
      <c r="MCN47" s="636"/>
      <c r="MCO47" s="636"/>
      <c r="MCP47" s="636"/>
      <c r="MCQ47" s="636"/>
      <c r="MCR47" s="636"/>
      <c r="MCS47" s="636"/>
      <c r="MCT47" s="636"/>
      <c r="MCU47" s="636"/>
      <c r="MCV47" s="636"/>
      <c r="MCW47" s="636"/>
      <c r="MCX47" s="636"/>
      <c r="MCY47" s="636"/>
      <c r="MCZ47" s="636"/>
      <c r="MDA47" s="636"/>
      <c r="MDB47" s="636"/>
      <c r="MDC47" s="636"/>
      <c r="MDD47" s="636"/>
      <c r="MDE47" s="636"/>
      <c r="MDF47" s="636"/>
      <c r="MDG47" s="636"/>
      <c r="MDH47" s="636"/>
      <c r="MDI47" s="636"/>
      <c r="MDJ47" s="636"/>
      <c r="MDK47" s="636"/>
      <c r="MDL47" s="636"/>
      <c r="MDM47" s="636"/>
      <c r="MDN47" s="636"/>
      <c r="MDO47" s="636"/>
      <c r="MDP47" s="636"/>
      <c r="MDQ47" s="636"/>
      <c r="MDR47" s="636"/>
      <c r="MDS47" s="636"/>
      <c r="MDT47" s="636"/>
      <c r="MDU47" s="636"/>
      <c r="MDV47" s="636"/>
      <c r="MDW47" s="636"/>
      <c r="MDX47" s="636"/>
      <c r="MDY47" s="636"/>
      <c r="MDZ47" s="636"/>
      <c r="MEA47" s="636"/>
      <c r="MEB47" s="636"/>
      <c r="MEC47" s="636"/>
      <c r="MED47" s="636"/>
      <c r="MEE47" s="636"/>
      <c r="MEF47" s="636"/>
      <c r="MEG47" s="636"/>
      <c r="MEH47" s="636"/>
      <c r="MEI47" s="636"/>
      <c r="MEJ47" s="636"/>
      <c r="MEK47" s="636"/>
      <c r="MEL47" s="636"/>
      <c r="MEM47" s="636"/>
      <c r="MEN47" s="636"/>
      <c r="MEO47" s="636"/>
      <c r="MEP47" s="636"/>
      <c r="MEQ47" s="636"/>
      <c r="MER47" s="636"/>
      <c r="MES47" s="636"/>
      <c r="MET47" s="636"/>
      <c r="MEU47" s="636"/>
      <c r="MEV47" s="636"/>
      <c r="MEW47" s="636"/>
      <c r="MEX47" s="636"/>
      <c r="MEY47" s="636"/>
      <c r="MEZ47" s="636"/>
      <c r="MFA47" s="636"/>
      <c r="MFB47" s="636"/>
      <c r="MFC47" s="636"/>
      <c r="MFD47" s="636"/>
      <c r="MFE47" s="636"/>
      <c r="MFF47" s="636"/>
      <c r="MFG47" s="636"/>
      <c r="MFH47" s="636"/>
      <c r="MFI47" s="636"/>
      <c r="MFJ47" s="636"/>
      <c r="MFK47" s="636"/>
      <c r="MFL47" s="636"/>
      <c r="MFM47" s="636"/>
      <c r="MFN47" s="636"/>
      <c r="MFO47" s="636"/>
      <c r="MFP47" s="636"/>
      <c r="MFQ47" s="636"/>
      <c r="MFR47" s="636"/>
      <c r="MFS47" s="636"/>
      <c r="MFT47" s="636"/>
      <c r="MFU47" s="636"/>
      <c r="MFV47" s="636"/>
      <c r="MFW47" s="636"/>
      <c r="MFX47" s="636"/>
      <c r="MFY47" s="636"/>
      <c r="MFZ47" s="636"/>
      <c r="MGA47" s="636"/>
      <c r="MGB47" s="636"/>
      <c r="MGC47" s="636"/>
      <c r="MGD47" s="636"/>
      <c r="MGE47" s="636"/>
      <c r="MGF47" s="636"/>
      <c r="MGG47" s="636"/>
      <c r="MGH47" s="636"/>
      <c r="MGI47" s="636"/>
      <c r="MGJ47" s="636"/>
      <c r="MGK47" s="636"/>
      <c r="MGL47" s="636"/>
      <c r="MGM47" s="636"/>
      <c r="MGN47" s="636"/>
      <c r="MGO47" s="636"/>
      <c r="MGP47" s="636"/>
      <c r="MGQ47" s="636"/>
      <c r="MGR47" s="636"/>
      <c r="MGS47" s="636"/>
      <c r="MGT47" s="636"/>
      <c r="MGU47" s="636"/>
      <c r="MGV47" s="636"/>
      <c r="MGW47" s="636"/>
      <c r="MGX47" s="636"/>
      <c r="MGY47" s="636"/>
      <c r="MGZ47" s="636"/>
      <c r="MHA47" s="636"/>
      <c r="MHB47" s="636"/>
      <c r="MHC47" s="636"/>
      <c r="MHD47" s="636"/>
      <c r="MHE47" s="636"/>
      <c r="MHF47" s="636"/>
      <c r="MHG47" s="636"/>
      <c r="MHH47" s="636"/>
      <c r="MHI47" s="636"/>
      <c r="MHJ47" s="636"/>
      <c r="MHK47" s="636"/>
      <c r="MHL47" s="636"/>
      <c r="MHM47" s="636"/>
      <c r="MHN47" s="636"/>
      <c r="MHO47" s="636"/>
      <c r="MHP47" s="636"/>
      <c r="MHQ47" s="636"/>
      <c r="MHR47" s="636"/>
      <c r="MHS47" s="636"/>
      <c r="MHT47" s="636"/>
      <c r="MHU47" s="636"/>
      <c r="MHV47" s="636"/>
      <c r="MHW47" s="636"/>
      <c r="MHX47" s="636"/>
      <c r="MHY47" s="636"/>
      <c r="MHZ47" s="636"/>
      <c r="MIA47" s="636"/>
      <c r="MIB47" s="636"/>
      <c r="MIC47" s="636"/>
      <c r="MID47" s="636"/>
      <c r="MIE47" s="636"/>
      <c r="MIF47" s="636"/>
      <c r="MIG47" s="636"/>
      <c r="MIH47" s="636"/>
      <c r="MII47" s="636"/>
      <c r="MIJ47" s="636"/>
      <c r="MIK47" s="636"/>
      <c r="MIL47" s="636"/>
      <c r="MIM47" s="636"/>
      <c r="MIN47" s="636"/>
      <c r="MIO47" s="636"/>
      <c r="MIP47" s="636"/>
      <c r="MIQ47" s="636"/>
      <c r="MIR47" s="636"/>
      <c r="MIS47" s="636"/>
      <c r="MIT47" s="636"/>
      <c r="MIU47" s="636"/>
      <c r="MIV47" s="636"/>
      <c r="MIW47" s="636"/>
      <c r="MIX47" s="636"/>
      <c r="MIY47" s="636"/>
      <c r="MIZ47" s="636"/>
      <c r="MJA47" s="636"/>
      <c r="MJB47" s="636"/>
      <c r="MJC47" s="636"/>
      <c r="MJD47" s="636"/>
      <c r="MJE47" s="636"/>
      <c r="MJF47" s="636"/>
      <c r="MJG47" s="636"/>
      <c r="MJH47" s="636"/>
      <c r="MJI47" s="636"/>
      <c r="MJJ47" s="636"/>
      <c r="MJK47" s="636"/>
      <c r="MJL47" s="636"/>
      <c r="MJM47" s="636"/>
      <c r="MJN47" s="636"/>
      <c r="MJO47" s="636"/>
      <c r="MJP47" s="636"/>
      <c r="MJQ47" s="636"/>
      <c r="MJR47" s="636"/>
      <c r="MJS47" s="636"/>
      <c r="MJT47" s="636"/>
      <c r="MJU47" s="636"/>
      <c r="MJV47" s="636"/>
      <c r="MJW47" s="636"/>
      <c r="MJX47" s="636"/>
      <c r="MJY47" s="636"/>
      <c r="MJZ47" s="636"/>
      <c r="MKA47" s="636"/>
      <c r="MKB47" s="636"/>
      <c r="MKC47" s="636"/>
      <c r="MKD47" s="636"/>
      <c r="MKE47" s="636"/>
      <c r="MKF47" s="636"/>
      <c r="MKG47" s="636"/>
      <c r="MKH47" s="636"/>
      <c r="MKI47" s="636"/>
      <c r="MKJ47" s="636"/>
      <c r="MKK47" s="636"/>
      <c r="MKL47" s="636"/>
      <c r="MKM47" s="636"/>
      <c r="MKN47" s="636"/>
      <c r="MKO47" s="636"/>
      <c r="MKP47" s="636"/>
      <c r="MKQ47" s="636"/>
      <c r="MKR47" s="636"/>
      <c r="MKS47" s="636"/>
      <c r="MKT47" s="636"/>
      <c r="MKU47" s="636"/>
      <c r="MKV47" s="636"/>
      <c r="MKW47" s="636"/>
      <c r="MKX47" s="636"/>
      <c r="MKY47" s="636"/>
      <c r="MKZ47" s="636"/>
      <c r="MLA47" s="636"/>
      <c r="MLB47" s="636"/>
      <c r="MLC47" s="636"/>
      <c r="MLD47" s="636"/>
      <c r="MLE47" s="636"/>
      <c r="MLF47" s="636"/>
      <c r="MLG47" s="636"/>
      <c r="MLH47" s="636"/>
      <c r="MLI47" s="636"/>
      <c r="MLJ47" s="636"/>
      <c r="MLK47" s="636"/>
      <c r="MLL47" s="636"/>
      <c r="MLM47" s="636"/>
      <c r="MLN47" s="636"/>
      <c r="MLO47" s="636"/>
      <c r="MLP47" s="636"/>
      <c r="MLQ47" s="636"/>
      <c r="MLR47" s="636"/>
      <c r="MLS47" s="636"/>
      <c r="MLT47" s="636"/>
      <c r="MLU47" s="636"/>
      <c r="MLV47" s="636"/>
      <c r="MLW47" s="636"/>
      <c r="MLX47" s="636"/>
      <c r="MLY47" s="636"/>
      <c r="MLZ47" s="636"/>
      <c r="MMA47" s="636"/>
      <c r="MMB47" s="636"/>
      <c r="MMC47" s="636"/>
      <c r="MMD47" s="636"/>
      <c r="MME47" s="636"/>
      <c r="MMF47" s="636"/>
      <c r="MMG47" s="636"/>
      <c r="MMH47" s="636"/>
      <c r="MMI47" s="636"/>
      <c r="MMJ47" s="636"/>
      <c r="MMK47" s="636"/>
      <c r="MML47" s="636"/>
      <c r="MMM47" s="636"/>
      <c r="MMN47" s="636"/>
      <c r="MMO47" s="636"/>
      <c r="MMP47" s="636"/>
      <c r="MMQ47" s="636"/>
      <c r="MMR47" s="636"/>
      <c r="MMS47" s="636"/>
      <c r="MMT47" s="636"/>
      <c r="MMU47" s="636"/>
      <c r="MMV47" s="636"/>
      <c r="MMW47" s="636"/>
      <c r="MMX47" s="636"/>
      <c r="MMY47" s="636"/>
      <c r="MMZ47" s="636"/>
      <c r="MNA47" s="636"/>
      <c r="MNB47" s="636"/>
      <c r="MNC47" s="636"/>
      <c r="MND47" s="636"/>
      <c r="MNE47" s="636"/>
      <c r="MNF47" s="636"/>
      <c r="MNG47" s="636"/>
      <c r="MNH47" s="636"/>
      <c r="MNI47" s="636"/>
      <c r="MNJ47" s="636"/>
      <c r="MNK47" s="636"/>
      <c r="MNL47" s="636"/>
      <c r="MNM47" s="636"/>
      <c r="MNN47" s="636"/>
      <c r="MNO47" s="636"/>
      <c r="MNP47" s="636"/>
      <c r="MNQ47" s="636"/>
      <c r="MNR47" s="636"/>
      <c r="MNS47" s="636"/>
      <c r="MNT47" s="636"/>
      <c r="MNU47" s="636"/>
      <c r="MNV47" s="636"/>
      <c r="MNW47" s="636"/>
      <c r="MNX47" s="636"/>
      <c r="MNY47" s="636"/>
      <c r="MNZ47" s="636"/>
      <c r="MOA47" s="636"/>
      <c r="MOB47" s="636"/>
      <c r="MOC47" s="636"/>
      <c r="MOD47" s="636"/>
      <c r="MOE47" s="636"/>
      <c r="MOF47" s="636"/>
      <c r="MOG47" s="636"/>
      <c r="MOH47" s="636"/>
      <c r="MOI47" s="636"/>
      <c r="MOJ47" s="636"/>
      <c r="MOK47" s="636"/>
      <c r="MOL47" s="636"/>
      <c r="MOM47" s="636"/>
      <c r="MON47" s="636"/>
      <c r="MOO47" s="636"/>
      <c r="MOP47" s="636"/>
      <c r="MOQ47" s="636"/>
      <c r="MOR47" s="636"/>
      <c r="MOS47" s="636"/>
      <c r="MOT47" s="636"/>
      <c r="MOU47" s="636"/>
      <c r="MOV47" s="636"/>
      <c r="MOW47" s="636"/>
      <c r="MOX47" s="636"/>
      <c r="MOY47" s="636"/>
      <c r="MOZ47" s="636"/>
      <c r="MPA47" s="636"/>
      <c r="MPB47" s="636"/>
      <c r="MPC47" s="636"/>
      <c r="MPD47" s="636"/>
      <c r="MPE47" s="636"/>
      <c r="MPF47" s="636"/>
      <c r="MPG47" s="636"/>
      <c r="MPH47" s="636"/>
      <c r="MPI47" s="636"/>
      <c r="MPJ47" s="636"/>
      <c r="MPK47" s="636"/>
      <c r="MPL47" s="636"/>
      <c r="MPM47" s="636"/>
      <c r="MPN47" s="636"/>
      <c r="MPO47" s="636"/>
      <c r="MPP47" s="636"/>
      <c r="MPQ47" s="636"/>
      <c r="MPR47" s="636"/>
      <c r="MPS47" s="636"/>
      <c r="MPT47" s="636"/>
      <c r="MPU47" s="636"/>
      <c r="MPV47" s="636"/>
      <c r="MPW47" s="636"/>
      <c r="MPX47" s="636"/>
      <c r="MPY47" s="636"/>
      <c r="MPZ47" s="636"/>
      <c r="MQA47" s="636"/>
      <c r="MQB47" s="636"/>
      <c r="MQC47" s="636"/>
      <c r="MQD47" s="636"/>
      <c r="MQE47" s="636"/>
      <c r="MQF47" s="636"/>
      <c r="MQG47" s="636"/>
      <c r="MQH47" s="636"/>
      <c r="MQI47" s="636"/>
      <c r="MQJ47" s="636"/>
      <c r="MQK47" s="636"/>
      <c r="MQL47" s="636"/>
      <c r="MQM47" s="636"/>
      <c r="MQN47" s="636"/>
      <c r="MQO47" s="636"/>
      <c r="MQP47" s="636"/>
      <c r="MQQ47" s="636"/>
      <c r="MQR47" s="636"/>
      <c r="MQS47" s="636"/>
      <c r="MQT47" s="636"/>
      <c r="MQU47" s="636"/>
      <c r="MQV47" s="636"/>
      <c r="MQW47" s="636"/>
      <c r="MQX47" s="636"/>
      <c r="MQY47" s="636"/>
      <c r="MQZ47" s="636"/>
      <c r="MRA47" s="636"/>
      <c r="MRB47" s="636"/>
      <c r="MRC47" s="636"/>
      <c r="MRD47" s="636"/>
      <c r="MRE47" s="636"/>
      <c r="MRF47" s="636"/>
      <c r="MRG47" s="636"/>
      <c r="MRH47" s="636"/>
      <c r="MRI47" s="636"/>
      <c r="MRJ47" s="636"/>
      <c r="MRK47" s="636"/>
      <c r="MRL47" s="636"/>
      <c r="MRM47" s="636"/>
      <c r="MRN47" s="636"/>
      <c r="MRO47" s="636"/>
      <c r="MRP47" s="636"/>
      <c r="MRQ47" s="636"/>
      <c r="MRR47" s="636"/>
      <c r="MRS47" s="636"/>
      <c r="MRT47" s="636"/>
      <c r="MRU47" s="636"/>
      <c r="MRV47" s="636"/>
      <c r="MRW47" s="636"/>
      <c r="MRX47" s="636"/>
      <c r="MRY47" s="636"/>
      <c r="MRZ47" s="636"/>
      <c r="MSA47" s="636"/>
      <c r="MSB47" s="636"/>
      <c r="MSC47" s="636"/>
      <c r="MSD47" s="636"/>
      <c r="MSE47" s="636"/>
      <c r="MSF47" s="636"/>
      <c r="MSG47" s="636"/>
      <c r="MSH47" s="636"/>
      <c r="MSI47" s="636"/>
      <c r="MSJ47" s="636"/>
      <c r="MSK47" s="636"/>
      <c r="MSL47" s="636"/>
      <c r="MSM47" s="636"/>
      <c r="MSN47" s="636"/>
      <c r="MSO47" s="636"/>
      <c r="MSP47" s="636"/>
      <c r="MSQ47" s="636"/>
      <c r="MSR47" s="636"/>
      <c r="MSS47" s="636"/>
      <c r="MST47" s="636"/>
      <c r="MSU47" s="636"/>
      <c r="MSV47" s="636"/>
      <c r="MSW47" s="636"/>
      <c r="MSX47" s="636"/>
      <c r="MSY47" s="636"/>
      <c r="MSZ47" s="636"/>
      <c r="MTA47" s="636"/>
      <c r="MTB47" s="636"/>
      <c r="MTC47" s="636"/>
      <c r="MTD47" s="636"/>
      <c r="MTE47" s="636"/>
      <c r="MTF47" s="636"/>
      <c r="MTG47" s="636"/>
      <c r="MTH47" s="636"/>
      <c r="MTI47" s="636"/>
      <c r="MTJ47" s="636"/>
      <c r="MTK47" s="636"/>
      <c r="MTL47" s="636"/>
      <c r="MTM47" s="636"/>
      <c r="MTN47" s="636"/>
      <c r="MTO47" s="636"/>
      <c r="MTP47" s="636"/>
      <c r="MTQ47" s="636"/>
      <c r="MTR47" s="636"/>
      <c r="MTS47" s="636"/>
      <c r="MTT47" s="636"/>
      <c r="MTU47" s="636"/>
      <c r="MTV47" s="636"/>
      <c r="MTW47" s="636"/>
      <c r="MTX47" s="636"/>
      <c r="MTY47" s="636"/>
      <c r="MTZ47" s="636"/>
      <c r="MUA47" s="636"/>
      <c r="MUB47" s="636"/>
      <c r="MUC47" s="636"/>
      <c r="MUD47" s="636"/>
      <c r="MUE47" s="636"/>
      <c r="MUF47" s="636"/>
      <c r="MUG47" s="636"/>
      <c r="MUH47" s="636"/>
      <c r="MUI47" s="636"/>
      <c r="MUJ47" s="636"/>
      <c r="MUK47" s="636"/>
      <c r="MUL47" s="636"/>
      <c r="MUM47" s="636"/>
      <c r="MUN47" s="636"/>
      <c r="MUO47" s="636"/>
      <c r="MUP47" s="636"/>
      <c r="MUQ47" s="636"/>
      <c r="MUR47" s="636"/>
      <c r="MUS47" s="636"/>
      <c r="MUT47" s="636"/>
      <c r="MUU47" s="636"/>
      <c r="MUV47" s="636"/>
      <c r="MUW47" s="636"/>
      <c r="MUX47" s="636"/>
      <c r="MUY47" s="636"/>
      <c r="MUZ47" s="636"/>
      <c r="MVA47" s="636"/>
      <c r="MVB47" s="636"/>
      <c r="MVC47" s="636"/>
      <c r="MVD47" s="636"/>
      <c r="MVE47" s="636"/>
      <c r="MVF47" s="636"/>
      <c r="MVG47" s="636"/>
      <c r="MVH47" s="636"/>
      <c r="MVI47" s="636"/>
      <c r="MVJ47" s="636"/>
      <c r="MVK47" s="636"/>
      <c r="MVL47" s="636"/>
      <c r="MVM47" s="636"/>
      <c r="MVN47" s="636"/>
      <c r="MVO47" s="636"/>
      <c r="MVP47" s="636"/>
      <c r="MVQ47" s="636"/>
      <c r="MVR47" s="636"/>
      <c r="MVS47" s="636"/>
      <c r="MVT47" s="636"/>
      <c r="MVU47" s="636"/>
      <c r="MVV47" s="636"/>
      <c r="MVW47" s="636"/>
      <c r="MVX47" s="636"/>
      <c r="MVY47" s="636"/>
      <c r="MVZ47" s="636"/>
      <c r="MWA47" s="636"/>
      <c r="MWB47" s="636"/>
      <c r="MWC47" s="636"/>
      <c r="MWD47" s="636"/>
      <c r="MWE47" s="636"/>
      <c r="MWF47" s="636"/>
      <c r="MWG47" s="636"/>
      <c r="MWH47" s="636"/>
      <c r="MWI47" s="636"/>
      <c r="MWJ47" s="636"/>
      <c r="MWK47" s="636"/>
      <c r="MWL47" s="636"/>
      <c r="MWM47" s="636"/>
      <c r="MWN47" s="636"/>
      <c r="MWO47" s="636"/>
      <c r="MWP47" s="636"/>
      <c r="MWQ47" s="636"/>
      <c r="MWR47" s="636"/>
      <c r="MWS47" s="636"/>
      <c r="MWT47" s="636"/>
      <c r="MWU47" s="636"/>
      <c r="MWV47" s="636"/>
      <c r="MWW47" s="636"/>
      <c r="MWX47" s="636"/>
      <c r="MWY47" s="636"/>
      <c r="MWZ47" s="636"/>
      <c r="MXA47" s="636"/>
      <c r="MXB47" s="636"/>
      <c r="MXC47" s="636"/>
      <c r="MXD47" s="636"/>
      <c r="MXE47" s="636"/>
      <c r="MXF47" s="636"/>
      <c r="MXG47" s="636"/>
      <c r="MXH47" s="636"/>
      <c r="MXI47" s="636"/>
      <c r="MXJ47" s="636"/>
      <c r="MXK47" s="636"/>
      <c r="MXL47" s="636"/>
      <c r="MXM47" s="636"/>
      <c r="MXN47" s="636"/>
      <c r="MXO47" s="636"/>
      <c r="MXP47" s="636"/>
      <c r="MXQ47" s="636"/>
      <c r="MXR47" s="636"/>
      <c r="MXS47" s="636"/>
      <c r="MXT47" s="636"/>
      <c r="MXU47" s="636"/>
      <c r="MXV47" s="636"/>
      <c r="MXW47" s="636"/>
      <c r="MXX47" s="636"/>
      <c r="MXY47" s="636"/>
      <c r="MXZ47" s="636"/>
      <c r="MYA47" s="636"/>
      <c r="MYB47" s="636"/>
      <c r="MYC47" s="636"/>
      <c r="MYD47" s="636"/>
      <c r="MYE47" s="636"/>
      <c r="MYF47" s="636"/>
      <c r="MYG47" s="636"/>
      <c r="MYH47" s="636"/>
      <c r="MYI47" s="636"/>
      <c r="MYJ47" s="636"/>
      <c r="MYK47" s="636"/>
      <c r="MYL47" s="636"/>
      <c r="MYM47" s="636"/>
      <c r="MYN47" s="636"/>
      <c r="MYO47" s="636"/>
      <c r="MYP47" s="636"/>
      <c r="MYQ47" s="636"/>
      <c r="MYR47" s="636"/>
      <c r="MYS47" s="636"/>
      <c r="MYT47" s="636"/>
      <c r="MYU47" s="636"/>
      <c r="MYV47" s="636"/>
      <c r="MYW47" s="636"/>
      <c r="MYX47" s="636"/>
      <c r="MYY47" s="636"/>
      <c r="MYZ47" s="636"/>
      <c r="MZA47" s="636"/>
      <c r="MZB47" s="636"/>
      <c r="MZC47" s="636"/>
      <c r="MZD47" s="636"/>
      <c r="MZE47" s="636"/>
      <c r="MZF47" s="636"/>
      <c r="MZG47" s="636"/>
      <c r="MZH47" s="636"/>
      <c r="MZI47" s="636"/>
      <c r="MZJ47" s="636"/>
      <c r="MZK47" s="636"/>
      <c r="MZL47" s="636"/>
      <c r="MZM47" s="636"/>
      <c r="MZN47" s="636"/>
      <c r="MZO47" s="636"/>
      <c r="MZP47" s="636"/>
      <c r="MZQ47" s="636"/>
      <c r="MZR47" s="636"/>
      <c r="MZS47" s="636"/>
      <c r="MZT47" s="636"/>
      <c r="MZU47" s="636"/>
      <c r="MZV47" s="636"/>
      <c r="MZW47" s="636"/>
      <c r="MZX47" s="636"/>
      <c r="MZY47" s="636"/>
      <c r="MZZ47" s="636"/>
      <c r="NAA47" s="636"/>
      <c r="NAB47" s="636"/>
      <c r="NAC47" s="636"/>
      <c r="NAD47" s="636"/>
      <c r="NAE47" s="636"/>
      <c r="NAF47" s="636"/>
      <c r="NAG47" s="636"/>
      <c r="NAH47" s="636"/>
      <c r="NAI47" s="636"/>
      <c r="NAJ47" s="636"/>
      <c r="NAK47" s="636"/>
      <c r="NAL47" s="636"/>
      <c r="NAM47" s="636"/>
      <c r="NAN47" s="636"/>
      <c r="NAO47" s="636"/>
      <c r="NAP47" s="636"/>
      <c r="NAQ47" s="636"/>
      <c r="NAR47" s="636"/>
      <c r="NAS47" s="636"/>
      <c r="NAT47" s="636"/>
      <c r="NAU47" s="636"/>
      <c r="NAV47" s="636"/>
      <c r="NAW47" s="636"/>
      <c r="NAX47" s="636"/>
      <c r="NAY47" s="636"/>
      <c r="NAZ47" s="636"/>
      <c r="NBA47" s="636"/>
      <c r="NBB47" s="636"/>
      <c r="NBC47" s="636"/>
      <c r="NBD47" s="636"/>
      <c r="NBE47" s="636"/>
      <c r="NBF47" s="636"/>
      <c r="NBG47" s="636"/>
      <c r="NBH47" s="636"/>
      <c r="NBI47" s="636"/>
      <c r="NBJ47" s="636"/>
      <c r="NBK47" s="636"/>
      <c r="NBL47" s="636"/>
      <c r="NBM47" s="636"/>
      <c r="NBN47" s="636"/>
      <c r="NBO47" s="636"/>
      <c r="NBP47" s="636"/>
      <c r="NBQ47" s="636"/>
      <c r="NBR47" s="636"/>
      <c r="NBS47" s="636"/>
      <c r="NBT47" s="636"/>
      <c r="NBU47" s="636"/>
      <c r="NBV47" s="636"/>
      <c r="NBW47" s="636"/>
      <c r="NBX47" s="636"/>
      <c r="NBY47" s="636"/>
      <c r="NBZ47" s="636"/>
      <c r="NCA47" s="636"/>
      <c r="NCB47" s="636"/>
      <c r="NCC47" s="636"/>
      <c r="NCD47" s="636"/>
      <c r="NCE47" s="636"/>
      <c r="NCF47" s="636"/>
      <c r="NCG47" s="636"/>
      <c r="NCH47" s="636"/>
      <c r="NCI47" s="636"/>
      <c r="NCJ47" s="636"/>
      <c r="NCK47" s="636"/>
      <c r="NCL47" s="636"/>
      <c r="NCM47" s="636"/>
      <c r="NCN47" s="636"/>
      <c r="NCO47" s="636"/>
      <c r="NCP47" s="636"/>
      <c r="NCQ47" s="636"/>
      <c r="NCR47" s="636"/>
      <c r="NCS47" s="636"/>
      <c r="NCT47" s="636"/>
      <c r="NCU47" s="636"/>
      <c r="NCV47" s="636"/>
      <c r="NCW47" s="636"/>
      <c r="NCX47" s="636"/>
      <c r="NCY47" s="636"/>
      <c r="NCZ47" s="636"/>
      <c r="NDA47" s="636"/>
      <c r="NDB47" s="636"/>
      <c r="NDC47" s="636"/>
      <c r="NDD47" s="636"/>
      <c r="NDE47" s="636"/>
      <c r="NDF47" s="636"/>
      <c r="NDG47" s="636"/>
      <c r="NDH47" s="636"/>
      <c r="NDI47" s="636"/>
      <c r="NDJ47" s="636"/>
      <c r="NDK47" s="636"/>
      <c r="NDL47" s="636"/>
      <c r="NDM47" s="636"/>
      <c r="NDN47" s="636"/>
      <c r="NDO47" s="636"/>
      <c r="NDP47" s="636"/>
      <c r="NDQ47" s="636"/>
      <c r="NDR47" s="636"/>
      <c r="NDS47" s="636"/>
      <c r="NDT47" s="636"/>
      <c r="NDU47" s="636"/>
      <c r="NDV47" s="636"/>
      <c r="NDW47" s="636"/>
      <c r="NDX47" s="636"/>
      <c r="NDY47" s="636"/>
      <c r="NDZ47" s="636"/>
      <c r="NEA47" s="636"/>
      <c r="NEB47" s="636"/>
      <c r="NEC47" s="636"/>
      <c r="NED47" s="636"/>
      <c r="NEE47" s="636"/>
      <c r="NEF47" s="636"/>
      <c r="NEG47" s="636"/>
      <c r="NEH47" s="636"/>
      <c r="NEI47" s="636"/>
      <c r="NEJ47" s="636"/>
      <c r="NEK47" s="636"/>
      <c r="NEL47" s="636"/>
      <c r="NEM47" s="636"/>
      <c r="NEN47" s="636"/>
      <c r="NEO47" s="636"/>
      <c r="NEP47" s="636"/>
      <c r="NEQ47" s="636"/>
      <c r="NER47" s="636"/>
      <c r="NES47" s="636"/>
      <c r="NET47" s="636"/>
      <c r="NEU47" s="636"/>
      <c r="NEV47" s="636"/>
      <c r="NEW47" s="636"/>
      <c r="NEX47" s="636"/>
      <c r="NEY47" s="636"/>
      <c r="NEZ47" s="636"/>
      <c r="NFA47" s="636"/>
      <c r="NFB47" s="636"/>
      <c r="NFC47" s="636"/>
      <c r="NFD47" s="636"/>
      <c r="NFE47" s="636"/>
      <c r="NFF47" s="636"/>
      <c r="NFG47" s="636"/>
      <c r="NFH47" s="636"/>
      <c r="NFI47" s="636"/>
      <c r="NFJ47" s="636"/>
      <c r="NFK47" s="636"/>
      <c r="NFL47" s="636"/>
      <c r="NFM47" s="636"/>
      <c r="NFN47" s="636"/>
      <c r="NFO47" s="636"/>
      <c r="NFP47" s="636"/>
      <c r="NFQ47" s="636"/>
      <c r="NFR47" s="636"/>
      <c r="NFS47" s="636"/>
      <c r="NFT47" s="636"/>
      <c r="NFU47" s="636"/>
      <c r="NFV47" s="636"/>
      <c r="NFW47" s="636"/>
      <c r="NFX47" s="636"/>
      <c r="NFY47" s="636"/>
      <c r="NFZ47" s="636"/>
      <c r="NGA47" s="636"/>
      <c r="NGB47" s="636"/>
      <c r="NGC47" s="636"/>
      <c r="NGD47" s="636"/>
      <c r="NGE47" s="636"/>
      <c r="NGF47" s="636"/>
      <c r="NGG47" s="636"/>
      <c r="NGH47" s="636"/>
      <c r="NGI47" s="636"/>
      <c r="NGJ47" s="636"/>
      <c r="NGK47" s="636"/>
      <c r="NGL47" s="636"/>
      <c r="NGM47" s="636"/>
      <c r="NGN47" s="636"/>
      <c r="NGO47" s="636"/>
      <c r="NGP47" s="636"/>
      <c r="NGQ47" s="636"/>
      <c r="NGR47" s="636"/>
      <c r="NGS47" s="636"/>
      <c r="NGT47" s="636"/>
      <c r="NGU47" s="636"/>
      <c r="NGV47" s="636"/>
      <c r="NGW47" s="636"/>
      <c r="NGX47" s="636"/>
      <c r="NGY47" s="636"/>
      <c r="NGZ47" s="636"/>
      <c r="NHA47" s="636"/>
      <c r="NHB47" s="636"/>
      <c r="NHC47" s="636"/>
      <c r="NHD47" s="636"/>
      <c r="NHE47" s="636"/>
      <c r="NHF47" s="636"/>
      <c r="NHG47" s="636"/>
      <c r="NHH47" s="636"/>
      <c r="NHI47" s="636"/>
      <c r="NHJ47" s="636"/>
      <c r="NHK47" s="636"/>
      <c r="NHL47" s="636"/>
      <c r="NHM47" s="636"/>
      <c r="NHN47" s="636"/>
      <c r="NHO47" s="636"/>
      <c r="NHP47" s="636"/>
      <c r="NHQ47" s="636"/>
      <c r="NHR47" s="636"/>
      <c r="NHS47" s="636"/>
      <c r="NHT47" s="636"/>
      <c r="NHU47" s="636"/>
      <c r="NHV47" s="636"/>
      <c r="NHW47" s="636"/>
      <c r="NHX47" s="636"/>
      <c r="NHY47" s="636"/>
      <c r="NHZ47" s="636"/>
      <c r="NIA47" s="636"/>
      <c r="NIB47" s="636"/>
      <c r="NIC47" s="636"/>
      <c r="NID47" s="636"/>
      <c r="NIE47" s="636"/>
      <c r="NIF47" s="636"/>
      <c r="NIG47" s="636"/>
      <c r="NIH47" s="636"/>
      <c r="NII47" s="636"/>
      <c r="NIJ47" s="636"/>
      <c r="NIK47" s="636"/>
      <c r="NIL47" s="636"/>
      <c r="NIM47" s="636"/>
      <c r="NIN47" s="636"/>
      <c r="NIO47" s="636"/>
      <c r="NIP47" s="636"/>
      <c r="NIQ47" s="636"/>
      <c r="NIR47" s="636"/>
      <c r="NIS47" s="636"/>
      <c r="NIT47" s="636"/>
      <c r="NIU47" s="636"/>
      <c r="NIV47" s="636"/>
      <c r="NIW47" s="636"/>
      <c r="NIX47" s="636"/>
      <c r="NIY47" s="636"/>
      <c r="NIZ47" s="636"/>
      <c r="NJA47" s="636"/>
      <c r="NJB47" s="636"/>
      <c r="NJC47" s="636"/>
      <c r="NJD47" s="636"/>
      <c r="NJE47" s="636"/>
      <c r="NJF47" s="636"/>
      <c r="NJG47" s="636"/>
      <c r="NJH47" s="636"/>
      <c r="NJI47" s="636"/>
      <c r="NJJ47" s="636"/>
      <c r="NJK47" s="636"/>
      <c r="NJL47" s="636"/>
      <c r="NJM47" s="636"/>
      <c r="NJN47" s="636"/>
      <c r="NJO47" s="636"/>
      <c r="NJP47" s="636"/>
      <c r="NJQ47" s="636"/>
      <c r="NJR47" s="636"/>
      <c r="NJS47" s="636"/>
      <c r="NJT47" s="636"/>
      <c r="NJU47" s="636"/>
      <c r="NJV47" s="636"/>
      <c r="NJW47" s="636"/>
      <c r="NJX47" s="636"/>
      <c r="NJY47" s="636"/>
      <c r="NJZ47" s="636"/>
      <c r="NKA47" s="636"/>
      <c r="NKB47" s="636"/>
      <c r="NKC47" s="636"/>
      <c r="NKD47" s="636"/>
      <c r="NKE47" s="636"/>
      <c r="NKF47" s="636"/>
      <c r="NKG47" s="636"/>
      <c r="NKH47" s="636"/>
      <c r="NKI47" s="636"/>
      <c r="NKJ47" s="636"/>
      <c r="NKK47" s="636"/>
      <c r="NKL47" s="636"/>
      <c r="NKM47" s="636"/>
      <c r="NKN47" s="636"/>
      <c r="NKO47" s="636"/>
      <c r="NKP47" s="636"/>
      <c r="NKQ47" s="636"/>
      <c r="NKR47" s="636"/>
      <c r="NKS47" s="636"/>
      <c r="NKT47" s="636"/>
      <c r="NKU47" s="636"/>
      <c r="NKV47" s="636"/>
      <c r="NKW47" s="636"/>
      <c r="NKX47" s="636"/>
      <c r="NKY47" s="636"/>
      <c r="NKZ47" s="636"/>
      <c r="NLA47" s="636"/>
      <c r="NLB47" s="636"/>
      <c r="NLC47" s="636"/>
      <c r="NLD47" s="636"/>
      <c r="NLE47" s="636"/>
      <c r="NLF47" s="636"/>
      <c r="NLG47" s="636"/>
      <c r="NLH47" s="636"/>
      <c r="NLI47" s="636"/>
      <c r="NLJ47" s="636"/>
      <c r="NLK47" s="636"/>
      <c r="NLL47" s="636"/>
      <c r="NLM47" s="636"/>
      <c r="NLN47" s="636"/>
      <c r="NLO47" s="636"/>
      <c r="NLP47" s="636"/>
      <c r="NLQ47" s="636"/>
      <c r="NLR47" s="636"/>
      <c r="NLS47" s="636"/>
      <c r="NLT47" s="636"/>
      <c r="NLU47" s="636"/>
      <c r="NLV47" s="636"/>
      <c r="NLW47" s="636"/>
      <c r="NLX47" s="636"/>
      <c r="NLY47" s="636"/>
      <c r="NLZ47" s="636"/>
      <c r="NMA47" s="636"/>
      <c r="NMB47" s="636"/>
      <c r="NMC47" s="636"/>
      <c r="NMD47" s="636"/>
      <c r="NME47" s="636"/>
      <c r="NMF47" s="636"/>
      <c r="NMG47" s="636"/>
      <c r="NMH47" s="636"/>
      <c r="NMI47" s="636"/>
      <c r="NMJ47" s="636"/>
      <c r="NMK47" s="636"/>
      <c r="NML47" s="636"/>
      <c r="NMM47" s="636"/>
      <c r="NMN47" s="636"/>
      <c r="NMO47" s="636"/>
      <c r="NMP47" s="636"/>
      <c r="NMQ47" s="636"/>
      <c r="NMR47" s="636"/>
      <c r="NMS47" s="636"/>
      <c r="NMT47" s="636"/>
      <c r="NMU47" s="636"/>
      <c r="NMV47" s="636"/>
      <c r="NMW47" s="636"/>
      <c r="NMX47" s="636"/>
      <c r="NMY47" s="636"/>
      <c r="NMZ47" s="636"/>
      <c r="NNA47" s="636"/>
      <c r="NNB47" s="636"/>
      <c r="NNC47" s="636"/>
      <c r="NND47" s="636"/>
      <c r="NNE47" s="636"/>
      <c r="NNF47" s="636"/>
      <c r="NNG47" s="636"/>
      <c r="NNH47" s="636"/>
      <c r="NNI47" s="636"/>
      <c r="NNJ47" s="636"/>
      <c r="NNK47" s="636"/>
      <c r="NNL47" s="636"/>
      <c r="NNM47" s="636"/>
      <c r="NNN47" s="636"/>
      <c r="NNO47" s="636"/>
      <c r="NNP47" s="636"/>
      <c r="NNQ47" s="636"/>
      <c r="NNR47" s="636"/>
      <c r="NNS47" s="636"/>
      <c r="NNT47" s="636"/>
      <c r="NNU47" s="636"/>
      <c r="NNV47" s="636"/>
      <c r="NNW47" s="636"/>
      <c r="NNX47" s="636"/>
      <c r="NNY47" s="636"/>
      <c r="NNZ47" s="636"/>
      <c r="NOA47" s="636"/>
      <c r="NOB47" s="636"/>
      <c r="NOC47" s="636"/>
      <c r="NOD47" s="636"/>
      <c r="NOE47" s="636"/>
      <c r="NOF47" s="636"/>
      <c r="NOG47" s="636"/>
      <c r="NOH47" s="636"/>
      <c r="NOI47" s="636"/>
      <c r="NOJ47" s="636"/>
      <c r="NOK47" s="636"/>
      <c r="NOL47" s="636"/>
      <c r="NOM47" s="636"/>
      <c r="NON47" s="636"/>
      <c r="NOO47" s="636"/>
      <c r="NOP47" s="636"/>
      <c r="NOQ47" s="636"/>
      <c r="NOR47" s="636"/>
      <c r="NOS47" s="636"/>
      <c r="NOT47" s="636"/>
      <c r="NOU47" s="636"/>
      <c r="NOV47" s="636"/>
      <c r="NOW47" s="636"/>
      <c r="NOX47" s="636"/>
      <c r="NOY47" s="636"/>
      <c r="NOZ47" s="636"/>
      <c r="NPA47" s="636"/>
      <c r="NPB47" s="636"/>
      <c r="NPC47" s="636"/>
      <c r="NPD47" s="636"/>
      <c r="NPE47" s="636"/>
      <c r="NPF47" s="636"/>
      <c r="NPG47" s="636"/>
      <c r="NPH47" s="636"/>
      <c r="NPI47" s="636"/>
      <c r="NPJ47" s="636"/>
      <c r="NPK47" s="636"/>
      <c r="NPL47" s="636"/>
      <c r="NPM47" s="636"/>
      <c r="NPN47" s="636"/>
      <c r="NPO47" s="636"/>
      <c r="NPP47" s="636"/>
      <c r="NPQ47" s="636"/>
      <c r="NPR47" s="636"/>
      <c r="NPS47" s="636"/>
      <c r="NPT47" s="636"/>
      <c r="NPU47" s="636"/>
      <c r="NPV47" s="636"/>
      <c r="NPW47" s="636"/>
      <c r="NPX47" s="636"/>
      <c r="NPY47" s="636"/>
      <c r="NPZ47" s="636"/>
      <c r="NQA47" s="636"/>
      <c r="NQB47" s="636"/>
      <c r="NQC47" s="636"/>
      <c r="NQD47" s="636"/>
      <c r="NQE47" s="636"/>
      <c r="NQF47" s="636"/>
      <c r="NQG47" s="636"/>
      <c r="NQH47" s="636"/>
      <c r="NQI47" s="636"/>
      <c r="NQJ47" s="636"/>
      <c r="NQK47" s="636"/>
      <c r="NQL47" s="636"/>
      <c r="NQM47" s="636"/>
      <c r="NQN47" s="636"/>
      <c r="NQO47" s="636"/>
      <c r="NQP47" s="636"/>
      <c r="NQQ47" s="636"/>
      <c r="NQR47" s="636"/>
      <c r="NQS47" s="636"/>
      <c r="NQT47" s="636"/>
      <c r="NQU47" s="636"/>
      <c r="NQV47" s="636"/>
      <c r="NQW47" s="636"/>
      <c r="NQX47" s="636"/>
      <c r="NQY47" s="636"/>
      <c r="NQZ47" s="636"/>
      <c r="NRA47" s="636"/>
      <c r="NRB47" s="636"/>
      <c r="NRC47" s="636"/>
      <c r="NRD47" s="636"/>
      <c r="NRE47" s="636"/>
      <c r="NRF47" s="636"/>
      <c r="NRG47" s="636"/>
      <c r="NRH47" s="636"/>
      <c r="NRI47" s="636"/>
      <c r="NRJ47" s="636"/>
      <c r="NRK47" s="636"/>
      <c r="NRL47" s="636"/>
      <c r="NRM47" s="636"/>
      <c r="NRN47" s="636"/>
      <c r="NRO47" s="636"/>
      <c r="NRP47" s="636"/>
      <c r="NRQ47" s="636"/>
      <c r="NRR47" s="636"/>
      <c r="NRS47" s="636"/>
      <c r="NRT47" s="636"/>
      <c r="NRU47" s="636"/>
      <c r="NRV47" s="636"/>
      <c r="NRW47" s="636"/>
      <c r="NRX47" s="636"/>
      <c r="NRY47" s="636"/>
      <c r="NRZ47" s="636"/>
      <c r="NSA47" s="636"/>
      <c r="NSB47" s="636"/>
      <c r="NSC47" s="636"/>
      <c r="NSD47" s="636"/>
      <c r="NSE47" s="636"/>
      <c r="NSF47" s="636"/>
      <c r="NSG47" s="636"/>
      <c r="NSH47" s="636"/>
      <c r="NSI47" s="636"/>
      <c r="NSJ47" s="636"/>
      <c r="NSK47" s="636"/>
      <c r="NSL47" s="636"/>
      <c r="NSM47" s="636"/>
      <c r="NSN47" s="636"/>
      <c r="NSO47" s="636"/>
      <c r="NSP47" s="636"/>
      <c r="NSQ47" s="636"/>
      <c r="NSR47" s="636"/>
      <c r="NSS47" s="636"/>
      <c r="NST47" s="636"/>
      <c r="NSU47" s="636"/>
      <c r="NSV47" s="636"/>
      <c r="NSW47" s="636"/>
      <c r="NSX47" s="636"/>
      <c r="NSY47" s="636"/>
      <c r="NSZ47" s="636"/>
      <c r="NTA47" s="636"/>
      <c r="NTB47" s="636"/>
      <c r="NTC47" s="636"/>
      <c r="NTD47" s="636"/>
      <c r="NTE47" s="636"/>
      <c r="NTF47" s="636"/>
      <c r="NTG47" s="636"/>
      <c r="NTH47" s="636"/>
      <c r="NTI47" s="636"/>
      <c r="NTJ47" s="636"/>
      <c r="NTK47" s="636"/>
      <c r="NTL47" s="636"/>
      <c r="NTM47" s="636"/>
      <c r="NTN47" s="636"/>
      <c r="NTO47" s="636"/>
      <c r="NTP47" s="636"/>
      <c r="NTQ47" s="636"/>
      <c r="NTR47" s="636"/>
      <c r="NTS47" s="636"/>
      <c r="NTT47" s="636"/>
      <c r="NTU47" s="636"/>
      <c r="NTV47" s="636"/>
      <c r="NTW47" s="636"/>
      <c r="NTX47" s="636"/>
      <c r="NTY47" s="636"/>
      <c r="NTZ47" s="636"/>
      <c r="NUA47" s="636"/>
      <c r="NUB47" s="636"/>
      <c r="NUC47" s="636"/>
      <c r="NUD47" s="636"/>
      <c r="NUE47" s="636"/>
      <c r="NUF47" s="636"/>
      <c r="NUG47" s="636"/>
      <c r="NUH47" s="636"/>
      <c r="NUI47" s="636"/>
      <c r="NUJ47" s="636"/>
      <c r="NUK47" s="636"/>
      <c r="NUL47" s="636"/>
      <c r="NUM47" s="636"/>
      <c r="NUN47" s="636"/>
      <c r="NUO47" s="636"/>
      <c r="NUP47" s="636"/>
      <c r="NUQ47" s="636"/>
      <c r="NUR47" s="636"/>
      <c r="NUS47" s="636"/>
      <c r="NUT47" s="636"/>
      <c r="NUU47" s="636"/>
      <c r="NUV47" s="636"/>
      <c r="NUW47" s="636"/>
      <c r="NUX47" s="636"/>
      <c r="NUY47" s="636"/>
      <c r="NUZ47" s="636"/>
      <c r="NVA47" s="636"/>
      <c r="NVB47" s="636"/>
      <c r="NVC47" s="636"/>
      <c r="NVD47" s="636"/>
      <c r="NVE47" s="636"/>
      <c r="NVF47" s="636"/>
      <c r="NVG47" s="636"/>
      <c r="NVH47" s="636"/>
      <c r="NVI47" s="636"/>
      <c r="NVJ47" s="636"/>
      <c r="NVK47" s="636"/>
      <c r="NVL47" s="636"/>
      <c r="NVM47" s="636"/>
      <c r="NVN47" s="636"/>
      <c r="NVO47" s="636"/>
      <c r="NVP47" s="636"/>
      <c r="NVQ47" s="636"/>
      <c r="NVR47" s="636"/>
      <c r="NVS47" s="636"/>
      <c r="NVT47" s="636"/>
      <c r="NVU47" s="636"/>
      <c r="NVV47" s="636"/>
      <c r="NVW47" s="636"/>
      <c r="NVX47" s="636"/>
      <c r="NVY47" s="636"/>
      <c r="NVZ47" s="636"/>
      <c r="NWA47" s="636"/>
      <c r="NWB47" s="636"/>
      <c r="NWC47" s="636"/>
      <c r="NWD47" s="636"/>
      <c r="NWE47" s="636"/>
      <c r="NWF47" s="636"/>
      <c r="NWG47" s="636"/>
      <c r="NWH47" s="636"/>
      <c r="NWI47" s="636"/>
      <c r="NWJ47" s="636"/>
      <c r="NWK47" s="636"/>
      <c r="NWL47" s="636"/>
      <c r="NWM47" s="636"/>
      <c r="NWN47" s="636"/>
      <c r="NWO47" s="636"/>
      <c r="NWP47" s="636"/>
      <c r="NWQ47" s="636"/>
      <c r="NWR47" s="636"/>
      <c r="NWS47" s="636"/>
      <c r="NWT47" s="636"/>
      <c r="NWU47" s="636"/>
      <c r="NWV47" s="636"/>
      <c r="NWW47" s="636"/>
      <c r="NWX47" s="636"/>
      <c r="NWY47" s="636"/>
      <c r="NWZ47" s="636"/>
      <c r="NXA47" s="636"/>
      <c r="NXB47" s="636"/>
      <c r="NXC47" s="636"/>
      <c r="NXD47" s="636"/>
      <c r="NXE47" s="636"/>
      <c r="NXF47" s="636"/>
      <c r="NXG47" s="636"/>
      <c r="NXH47" s="636"/>
      <c r="NXI47" s="636"/>
      <c r="NXJ47" s="636"/>
      <c r="NXK47" s="636"/>
      <c r="NXL47" s="636"/>
      <c r="NXM47" s="636"/>
      <c r="NXN47" s="636"/>
      <c r="NXO47" s="636"/>
      <c r="NXP47" s="636"/>
      <c r="NXQ47" s="636"/>
      <c r="NXR47" s="636"/>
      <c r="NXS47" s="636"/>
      <c r="NXT47" s="636"/>
      <c r="NXU47" s="636"/>
      <c r="NXV47" s="636"/>
      <c r="NXW47" s="636"/>
      <c r="NXX47" s="636"/>
      <c r="NXY47" s="636"/>
      <c r="NXZ47" s="636"/>
      <c r="NYA47" s="636"/>
      <c r="NYB47" s="636"/>
      <c r="NYC47" s="636"/>
      <c r="NYD47" s="636"/>
      <c r="NYE47" s="636"/>
      <c r="NYF47" s="636"/>
      <c r="NYG47" s="636"/>
      <c r="NYH47" s="636"/>
      <c r="NYI47" s="636"/>
      <c r="NYJ47" s="636"/>
      <c r="NYK47" s="636"/>
      <c r="NYL47" s="636"/>
      <c r="NYM47" s="636"/>
      <c r="NYN47" s="636"/>
      <c r="NYO47" s="636"/>
      <c r="NYP47" s="636"/>
      <c r="NYQ47" s="636"/>
      <c r="NYR47" s="636"/>
      <c r="NYS47" s="636"/>
      <c r="NYT47" s="636"/>
      <c r="NYU47" s="636"/>
      <c r="NYV47" s="636"/>
      <c r="NYW47" s="636"/>
      <c r="NYX47" s="636"/>
      <c r="NYY47" s="636"/>
      <c r="NYZ47" s="636"/>
      <c r="NZA47" s="636"/>
      <c r="NZB47" s="636"/>
      <c r="NZC47" s="636"/>
      <c r="NZD47" s="636"/>
      <c r="NZE47" s="636"/>
      <c r="NZF47" s="636"/>
      <c r="NZG47" s="636"/>
      <c r="NZH47" s="636"/>
      <c r="NZI47" s="636"/>
      <c r="NZJ47" s="636"/>
      <c r="NZK47" s="636"/>
      <c r="NZL47" s="636"/>
      <c r="NZM47" s="636"/>
      <c r="NZN47" s="636"/>
      <c r="NZO47" s="636"/>
      <c r="NZP47" s="636"/>
      <c r="NZQ47" s="636"/>
      <c r="NZR47" s="636"/>
      <c r="NZS47" s="636"/>
      <c r="NZT47" s="636"/>
      <c r="NZU47" s="636"/>
      <c r="NZV47" s="636"/>
      <c r="NZW47" s="636"/>
      <c r="NZX47" s="636"/>
      <c r="NZY47" s="636"/>
      <c r="NZZ47" s="636"/>
      <c r="OAA47" s="636"/>
      <c r="OAB47" s="636"/>
      <c r="OAC47" s="636"/>
      <c r="OAD47" s="636"/>
      <c r="OAE47" s="636"/>
      <c r="OAF47" s="636"/>
      <c r="OAG47" s="636"/>
      <c r="OAH47" s="636"/>
      <c r="OAI47" s="636"/>
      <c r="OAJ47" s="636"/>
      <c r="OAK47" s="636"/>
      <c r="OAL47" s="636"/>
      <c r="OAM47" s="636"/>
      <c r="OAN47" s="636"/>
      <c r="OAO47" s="636"/>
      <c r="OAP47" s="636"/>
      <c r="OAQ47" s="636"/>
      <c r="OAR47" s="636"/>
      <c r="OAS47" s="636"/>
      <c r="OAT47" s="636"/>
      <c r="OAU47" s="636"/>
      <c r="OAV47" s="636"/>
      <c r="OAW47" s="636"/>
      <c r="OAX47" s="636"/>
      <c r="OAY47" s="636"/>
      <c r="OAZ47" s="636"/>
      <c r="OBA47" s="636"/>
      <c r="OBB47" s="636"/>
      <c r="OBC47" s="636"/>
      <c r="OBD47" s="636"/>
      <c r="OBE47" s="636"/>
      <c r="OBF47" s="636"/>
      <c r="OBG47" s="636"/>
      <c r="OBH47" s="636"/>
      <c r="OBI47" s="636"/>
      <c r="OBJ47" s="636"/>
      <c r="OBK47" s="636"/>
      <c r="OBL47" s="636"/>
      <c r="OBM47" s="636"/>
      <c r="OBN47" s="636"/>
      <c r="OBO47" s="636"/>
      <c r="OBP47" s="636"/>
      <c r="OBQ47" s="636"/>
      <c r="OBR47" s="636"/>
      <c r="OBS47" s="636"/>
      <c r="OBT47" s="636"/>
      <c r="OBU47" s="636"/>
      <c r="OBV47" s="636"/>
      <c r="OBW47" s="636"/>
      <c r="OBX47" s="636"/>
      <c r="OBY47" s="636"/>
      <c r="OBZ47" s="636"/>
      <c r="OCA47" s="636"/>
      <c r="OCB47" s="636"/>
      <c r="OCC47" s="636"/>
      <c r="OCD47" s="636"/>
      <c r="OCE47" s="636"/>
      <c r="OCF47" s="636"/>
      <c r="OCG47" s="636"/>
      <c r="OCH47" s="636"/>
      <c r="OCI47" s="636"/>
      <c r="OCJ47" s="636"/>
      <c r="OCK47" s="636"/>
      <c r="OCL47" s="636"/>
      <c r="OCM47" s="636"/>
      <c r="OCN47" s="636"/>
      <c r="OCO47" s="636"/>
      <c r="OCP47" s="636"/>
      <c r="OCQ47" s="636"/>
      <c r="OCR47" s="636"/>
      <c r="OCS47" s="636"/>
      <c r="OCT47" s="636"/>
      <c r="OCU47" s="636"/>
      <c r="OCV47" s="636"/>
      <c r="OCW47" s="636"/>
      <c r="OCX47" s="636"/>
      <c r="OCY47" s="636"/>
      <c r="OCZ47" s="636"/>
      <c r="ODA47" s="636"/>
      <c r="ODB47" s="636"/>
      <c r="ODC47" s="636"/>
      <c r="ODD47" s="636"/>
      <c r="ODE47" s="636"/>
      <c r="ODF47" s="636"/>
      <c r="ODG47" s="636"/>
      <c r="ODH47" s="636"/>
      <c r="ODI47" s="636"/>
      <c r="ODJ47" s="636"/>
      <c r="ODK47" s="636"/>
      <c r="ODL47" s="636"/>
      <c r="ODM47" s="636"/>
      <c r="ODN47" s="636"/>
      <c r="ODO47" s="636"/>
      <c r="ODP47" s="636"/>
      <c r="ODQ47" s="636"/>
      <c r="ODR47" s="636"/>
      <c r="ODS47" s="636"/>
      <c r="ODT47" s="636"/>
      <c r="ODU47" s="636"/>
      <c r="ODV47" s="636"/>
      <c r="ODW47" s="636"/>
      <c r="ODX47" s="636"/>
      <c r="ODY47" s="636"/>
      <c r="ODZ47" s="636"/>
      <c r="OEA47" s="636"/>
      <c r="OEB47" s="636"/>
      <c r="OEC47" s="636"/>
      <c r="OED47" s="636"/>
      <c r="OEE47" s="636"/>
      <c r="OEF47" s="636"/>
      <c r="OEG47" s="636"/>
      <c r="OEH47" s="636"/>
      <c r="OEI47" s="636"/>
      <c r="OEJ47" s="636"/>
      <c r="OEK47" s="636"/>
      <c r="OEL47" s="636"/>
      <c r="OEM47" s="636"/>
      <c r="OEN47" s="636"/>
      <c r="OEO47" s="636"/>
      <c r="OEP47" s="636"/>
      <c r="OEQ47" s="636"/>
      <c r="OER47" s="636"/>
      <c r="OES47" s="636"/>
      <c r="OET47" s="636"/>
      <c r="OEU47" s="636"/>
      <c r="OEV47" s="636"/>
      <c r="OEW47" s="636"/>
      <c r="OEX47" s="636"/>
      <c r="OEY47" s="636"/>
      <c r="OEZ47" s="636"/>
      <c r="OFA47" s="636"/>
      <c r="OFB47" s="636"/>
      <c r="OFC47" s="636"/>
      <c r="OFD47" s="636"/>
      <c r="OFE47" s="636"/>
      <c r="OFF47" s="636"/>
      <c r="OFG47" s="636"/>
      <c r="OFH47" s="636"/>
      <c r="OFI47" s="636"/>
      <c r="OFJ47" s="636"/>
      <c r="OFK47" s="636"/>
      <c r="OFL47" s="636"/>
      <c r="OFM47" s="636"/>
      <c r="OFN47" s="636"/>
      <c r="OFO47" s="636"/>
      <c r="OFP47" s="636"/>
      <c r="OFQ47" s="636"/>
      <c r="OFR47" s="636"/>
      <c r="OFS47" s="636"/>
      <c r="OFT47" s="636"/>
      <c r="OFU47" s="636"/>
      <c r="OFV47" s="636"/>
      <c r="OFW47" s="636"/>
      <c r="OFX47" s="636"/>
      <c r="OFY47" s="636"/>
      <c r="OFZ47" s="636"/>
      <c r="OGA47" s="636"/>
      <c r="OGB47" s="636"/>
      <c r="OGC47" s="636"/>
      <c r="OGD47" s="636"/>
      <c r="OGE47" s="636"/>
      <c r="OGF47" s="636"/>
      <c r="OGG47" s="636"/>
      <c r="OGH47" s="636"/>
      <c r="OGI47" s="636"/>
      <c r="OGJ47" s="636"/>
      <c r="OGK47" s="636"/>
      <c r="OGL47" s="636"/>
      <c r="OGM47" s="636"/>
      <c r="OGN47" s="636"/>
      <c r="OGO47" s="636"/>
      <c r="OGP47" s="636"/>
      <c r="OGQ47" s="636"/>
      <c r="OGR47" s="636"/>
      <c r="OGS47" s="636"/>
      <c r="OGT47" s="636"/>
      <c r="OGU47" s="636"/>
      <c r="OGV47" s="636"/>
      <c r="OGW47" s="636"/>
      <c r="OGX47" s="636"/>
      <c r="OGY47" s="636"/>
      <c r="OGZ47" s="636"/>
      <c r="OHA47" s="636"/>
      <c r="OHB47" s="636"/>
      <c r="OHC47" s="636"/>
      <c r="OHD47" s="636"/>
      <c r="OHE47" s="636"/>
      <c r="OHF47" s="636"/>
      <c r="OHG47" s="636"/>
      <c r="OHH47" s="636"/>
      <c r="OHI47" s="636"/>
      <c r="OHJ47" s="636"/>
      <c r="OHK47" s="636"/>
      <c r="OHL47" s="636"/>
      <c r="OHM47" s="636"/>
      <c r="OHN47" s="636"/>
      <c r="OHO47" s="636"/>
      <c r="OHP47" s="636"/>
      <c r="OHQ47" s="636"/>
      <c r="OHR47" s="636"/>
      <c r="OHS47" s="636"/>
      <c r="OHT47" s="636"/>
      <c r="OHU47" s="636"/>
      <c r="OHV47" s="636"/>
      <c r="OHW47" s="636"/>
      <c r="OHX47" s="636"/>
      <c r="OHY47" s="636"/>
      <c r="OHZ47" s="636"/>
      <c r="OIA47" s="636"/>
      <c r="OIB47" s="636"/>
      <c r="OIC47" s="636"/>
      <c r="OID47" s="636"/>
      <c r="OIE47" s="636"/>
      <c r="OIF47" s="636"/>
      <c r="OIG47" s="636"/>
      <c r="OIH47" s="636"/>
      <c r="OII47" s="636"/>
      <c r="OIJ47" s="636"/>
      <c r="OIK47" s="636"/>
      <c r="OIL47" s="636"/>
      <c r="OIM47" s="636"/>
      <c r="OIN47" s="636"/>
      <c r="OIO47" s="636"/>
      <c r="OIP47" s="636"/>
      <c r="OIQ47" s="636"/>
      <c r="OIR47" s="636"/>
      <c r="OIS47" s="636"/>
      <c r="OIT47" s="636"/>
      <c r="OIU47" s="636"/>
      <c r="OIV47" s="636"/>
      <c r="OIW47" s="636"/>
      <c r="OIX47" s="636"/>
      <c r="OIY47" s="636"/>
      <c r="OIZ47" s="636"/>
      <c r="OJA47" s="636"/>
      <c r="OJB47" s="636"/>
      <c r="OJC47" s="636"/>
      <c r="OJD47" s="636"/>
      <c r="OJE47" s="636"/>
      <c r="OJF47" s="636"/>
      <c r="OJG47" s="636"/>
      <c r="OJH47" s="636"/>
      <c r="OJI47" s="636"/>
      <c r="OJJ47" s="636"/>
      <c r="OJK47" s="636"/>
      <c r="OJL47" s="636"/>
      <c r="OJM47" s="636"/>
      <c r="OJN47" s="636"/>
      <c r="OJO47" s="636"/>
      <c r="OJP47" s="636"/>
      <c r="OJQ47" s="636"/>
      <c r="OJR47" s="636"/>
      <c r="OJS47" s="636"/>
      <c r="OJT47" s="636"/>
      <c r="OJU47" s="636"/>
      <c r="OJV47" s="636"/>
      <c r="OJW47" s="636"/>
      <c r="OJX47" s="636"/>
      <c r="OJY47" s="636"/>
      <c r="OJZ47" s="636"/>
      <c r="OKA47" s="636"/>
      <c r="OKB47" s="636"/>
      <c r="OKC47" s="636"/>
      <c r="OKD47" s="636"/>
      <c r="OKE47" s="636"/>
      <c r="OKF47" s="636"/>
      <c r="OKG47" s="636"/>
      <c r="OKH47" s="636"/>
      <c r="OKI47" s="636"/>
      <c r="OKJ47" s="636"/>
      <c r="OKK47" s="636"/>
      <c r="OKL47" s="636"/>
      <c r="OKM47" s="636"/>
      <c r="OKN47" s="636"/>
      <c r="OKO47" s="636"/>
      <c r="OKP47" s="636"/>
      <c r="OKQ47" s="636"/>
      <c r="OKR47" s="636"/>
      <c r="OKS47" s="636"/>
      <c r="OKT47" s="636"/>
      <c r="OKU47" s="636"/>
      <c r="OKV47" s="636"/>
      <c r="OKW47" s="636"/>
      <c r="OKX47" s="636"/>
      <c r="OKY47" s="636"/>
      <c r="OKZ47" s="636"/>
      <c r="OLA47" s="636"/>
      <c r="OLB47" s="636"/>
      <c r="OLC47" s="636"/>
      <c r="OLD47" s="636"/>
      <c r="OLE47" s="636"/>
      <c r="OLF47" s="636"/>
      <c r="OLG47" s="636"/>
      <c r="OLH47" s="636"/>
      <c r="OLI47" s="636"/>
      <c r="OLJ47" s="636"/>
      <c r="OLK47" s="636"/>
      <c r="OLL47" s="636"/>
      <c r="OLM47" s="636"/>
      <c r="OLN47" s="636"/>
      <c r="OLO47" s="636"/>
      <c r="OLP47" s="636"/>
      <c r="OLQ47" s="636"/>
      <c r="OLR47" s="636"/>
      <c r="OLS47" s="636"/>
      <c r="OLT47" s="636"/>
      <c r="OLU47" s="636"/>
      <c r="OLV47" s="636"/>
      <c r="OLW47" s="636"/>
      <c r="OLX47" s="636"/>
      <c r="OLY47" s="636"/>
      <c r="OLZ47" s="636"/>
      <c r="OMA47" s="636"/>
      <c r="OMB47" s="636"/>
      <c r="OMC47" s="636"/>
      <c r="OMD47" s="636"/>
      <c r="OME47" s="636"/>
      <c r="OMF47" s="636"/>
      <c r="OMG47" s="636"/>
      <c r="OMH47" s="636"/>
      <c r="OMI47" s="636"/>
      <c r="OMJ47" s="636"/>
      <c r="OMK47" s="636"/>
      <c r="OML47" s="636"/>
      <c r="OMM47" s="636"/>
      <c r="OMN47" s="636"/>
      <c r="OMO47" s="636"/>
      <c r="OMP47" s="636"/>
      <c r="OMQ47" s="636"/>
      <c r="OMR47" s="636"/>
      <c r="OMS47" s="636"/>
      <c r="OMT47" s="636"/>
      <c r="OMU47" s="636"/>
      <c r="OMV47" s="636"/>
      <c r="OMW47" s="636"/>
      <c r="OMX47" s="636"/>
      <c r="OMY47" s="636"/>
      <c r="OMZ47" s="636"/>
      <c r="ONA47" s="636"/>
      <c r="ONB47" s="636"/>
      <c r="ONC47" s="636"/>
      <c r="OND47" s="636"/>
      <c r="ONE47" s="636"/>
      <c r="ONF47" s="636"/>
      <c r="ONG47" s="636"/>
      <c r="ONH47" s="636"/>
      <c r="ONI47" s="636"/>
      <c r="ONJ47" s="636"/>
      <c r="ONK47" s="636"/>
      <c r="ONL47" s="636"/>
      <c r="ONM47" s="636"/>
      <c r="ONN47" s="636"/>
      <c r="ONO47" s="636"/>
      <c r="ONP47" s="636"/>
      <c r="ONQ47" s="636"/>
      <c r="ONR47" s="636"/>
      <c r="ONS47" s="636"/>
      <c r="ONT47" s="636"/>
      <c r="ONU47" s="636"/>
      <c r="ONV47" s="636"/>
      <c r="ONW47" s="636"/>
      <c r="ONX47" s="636"/>
      <c r="ONY47" s="636"/>
      <c r="ONZ47" s="636"/>
      <c r="OOA47" s="636"/>
      <c r="OOB47" s="636"/>
      <c r="OOC47" s="636"/>
      <c r="OOD47" s="636"/>
      <c r="OOE47" s="636"/>
      <c r="OOF47" s="636"/>
      <c r="OOG47" s="636"/>
      <c r="OOH47" s="636"/>
      <c r="OOI47" s="636"/>
      <c r="OOJ47" s="636"/>
      <c r="OOK47" s="636"/>
      <c r="OOL47" s="636"/>
      <c r="OOM47" s="636"/>
      <c r="OON47" s="636"/>
      <c r="OOO47" s="636"/>
      <c r="OOP47" s="636"/>
      <c r="OOQ47" s="636"/>
      <c r="OOR47" s="636"/>
      <c r="OOS47" s="636"/>
      <c r="OOT47" s="636"/>
      <c r="OOU47" s="636"/>
      <c r="OOV47" s="636"/>
      <c r="OOW47" s="636"/>
      <c r="OOX47" s="636"/>
      <c r="OOY47" s="636"/>
      <c r="OOZ47" s="636"/>
      <c r="OPA47" s="636"/>
      <c r="OPB47" s="636"/>
      <c r="OPC47" s="636"/>
      <c r="OPD47" s="636"/>
      <c r="OPE47" s="636"/>
      <c r="OPF47" s="636"/>
      <c r="OPG47" s="636"/>
      <c r="OPH47" s="636"/>
      <c r="OPI47" s="636"/>
      <c r="OPJ47" s="636"/>
      <c r="OPK47" s="636"/>
      <c r="OPL47" s="636"/>
      <c r="OPM47" s="636"/>
      <c r="OPN47" s="636"/>
      <c r="OPO47" s="636"/>
      <c r="OPP47" s="636"/>
      <c r="OPQ47" s="636"/>
      <c r="OPR47" s="636"/>
      <c r="OPS47" s="636"/>
      <c r="OPT47" s="636"/>
      <c r="OPU47" s="636"/>
      <c r="OPV47" s="636"/>
      <c r="OPW47" s="636"/>
      <c r="OPX47" s="636"/>
      <c r="OPY47" s="636"/>
      <c r="OPZ47" s="636"/>
      <c r="OQA47" s="636"/>
      <c r="OQB47" s="636"/>
      <c r="OQC47" s="636"/>
      <c r="OQD47" s="636"/>
      <c r="OQE47" s="636"/>
      <c r="OQF47" s="636"/>
      <c r="OQG47" s="636"/>
      <c r="OQH47" s="636"/>
      <c r="OQI47" s="636"/>
      <c r="OQJ47" s="636"/>
      <c r="OQK47" s="636"/>
      <c r="OQL47" s="636"/>
      <c r="OQM47" s="636"/>
      <c r="OQN47" s="636"/>
      <c r="OQO47" s="636"/>
      <c r="OQP47" s="636"/>
      <c r="OQQ47" s="636"/>
      <c r="OQR47" s="636"/>
      <c r="OQS47" s="636"/>
      <c r="OQT47" s="636"/>
      <c r="OQU47" s="636"/>
      <c r="OQV47" s="636"/>
      <c r="OQW47" s="636"/>
      <c r="OQX47" s="636"/>
      <c r="OQY47" s="636"/>
      <c r="OQZ47" s="636"/>
      <c r="ORA47" s="636"/>
      <c r="ORB47" s="636"/>
      <c r="ORC47" s="636"/>
      <c r="ORD47" s="636"/>
      <c r="ORE47" s="636"/>
      <c r="ORF47" s="636"/>
      <c r="ORG47" s="636"/>
      <c r="ORH47" s="636"/>
      <c r="ORI47" s="636"/>
      <c r="ORJ47" s="636"/>
      <c r="ORK47" s="636"/>
      <c r="ORL47" s="636"/>
      <c r="ORM47" s="636"/>
      <c r="ORN47" s="636"/>
      <c r="ORO47" s="636"/>
      <c r="ORP47" s="636"/>
      <c r="ORQ47" s="636"/>
      <c r="ORR47" s="636"/>
      <c r="ORS47" s="636"/>
      <c r="ORT47" s="636"/>
      <c r="ORU47" s="636"/>
      <c r="ORV47" s="636"/>
      <c r="ORW47" s="636"/>
      <c r="ORX47" s="636"/>
      <c r="ORY47" s="636"/>
      <c r="ORZ47" s="636"/>
      <c r="OSA47" s="636"/>
      <c r="OSB47" s="636"/>
      <c r="OSC47" s="636"/>
      <c r="OSD47" s="636"/>
      <c r="OSE47" s="636"/>
      <c r="OSF47" s="636"/>
      <c r="OSG47" s="636"/>
      <c r="OSH47" s="636"/>
      <c r="OSI47" s="636"/>
      <c r="OSJ47" s="636"/>
      <c r="OSK47" s="636"/>
      <c r="OSL47" s="636"/>
      <c r="OSM47" s="636"/>
      <c r="OSN47" s="636"/>
      <c r="OSO47" s="636"/>
      <c r="OSP47" s="636"/>
      <c r="OSQ47" s="636"/>
      <c r="OSR47" s="636"/>
      <c r="OSS47" s="636"/>
      <c r="OST47" s="636"/>
      <c r="OSU47" s="636"/>
      <c r="OSV47" s="636"/>
      <c r="OSW47" s="636"/>
      <c r="OSX47" s="636"/>
      <c r="OSY47" s="636"/>
      <c r="OSZ47" s="636"/>
      <c r="OTA47" s="636"/>
      <c r="OTB47" s="636"/>
      <c r="OTC47" s="636"/>
      <c r="OTD47" s="636"/>
      <c r="OTE47" s="636"/>
      <c r="OTF47" s="636"/>
      <c r="OTG47" s="636"/>
      <c r="OTH47" s="636"/>
      <c r="OTI47" s="636"/>
      <c r="OTJ47" s="636"/>
      <c r="OTK47" s="636"/>
      <c r="OTL47" s="636"/>
      <c r="OTM47" s="636"/>
      <c r="OTN47" s="636"/>
      <c r="OTO47" s="636"/>
      <c r="OTP47" s="636"/>
      <c r="OTQ47" s="636"/>
      <c r="OTR47" s="636"/>
      <c r="OTS47" s="636"/>
      <c r="OTT47" s="636"/>
      <c r="OTU47" s="636"/>
      <c r="OTV47" s="636"/>
      <c r="OTW47" s="636"/>
      <c r="OTX47" s="636"/>
      <c r="OTY47" s="636"/>
      <c r="OTZ47" s="636"/>
      <c r="OUA47" s="636"/>
      <c r="OUB47" s="636"/>
      <c r="OUC47" s="636"/>
      <c r="OUD47" s="636"/>
      <c r="OUE47" s="636"/>
      <c r="OUF47" s="636"/>
      <c r="OUG47" s="636"/>
      <c r="OUH47" s="636"/>
      <c r="OUI47" s="636"/>
      <c r="OUJ47" s="636"/>
      <c r="OUK47" s="636"/>
      <c r="OUL47" s="636"/>
      <c r="OUM47" s="636"/>
      <c r="OUN47" s="636"/>
      <c r="OUO47" s="636"/>
      <c r="OUP47" s="636"/>
      <c r="OUQ47" s="636"/>
      <c r="OUR47" s="636"/>
      <c r="OUS47" s="636"/>
      <c r="OUT47" s="636"/>
      <c r="OUU47" s="636"/>
      <c r="OUV47" s="636"/>
      <c r="OUW47" s="636"/>
      <c r="OUX47" s="636"/>
      <c r="OUY47" s="636"/>
      <c r="OUZ47" s="636"/>
      <c r="OVA47" s="636"/>
      <c r="OVB47" s="636"/>
      <c r="OVC47" s="636"/>
      <c r="OVD47" s="636"/>
      <c r="OVE47" s="636"/>
      <c r="OVF47" s="636"/>
      <c r="OVG47" s="636"/>
      <c r="OVH47" s="636"/>
      <c r="OVI47" s="636"/>
      <c r="OVJ47" s="636"/>
      <c r="OVK47" s="636"/>
      <c r="OVL47" s="636"/>
      <c r="OVM47" s="636"/>
      <c r="OVN47" s="636"/>
      <c r="OVO47" s="636"/>
      <c r="OVP47" s="636"/>
      <c r="OVQ47" s="636"/>
      <c r="OVR47" s="636"/>
      <c r="OVS47" s="636"/>
      <c r="OVT47" s="636"/>
      <c r="OVU47" s="636"/>
      <c r="OVV47" s="636"/>
      <c r="OVW47" s="636"/>
      <c r="OVX47" s="636"/>
      <c r="OVY47" s="636"/>
      <c r="OVZ47" s="636"/>
      <c r="OWA47" s="636"/>
      <c r="OWB47" s="636"/>
      <c r="OWC47" s="636"/>
      <c r="OWD47" s="636"/>
      <c r="OWE47" s="636"/>
      <c r="OWF47" s="636"/>
      <c r="OWG47" s="636"/>
      <c r="OWH47" s="636"/>
      <c r="OWI47" s="636"/>
      <c r="OWJ47" s="636"/>
      <c r="OWK47" s="636"/>
      <c r="OWL47" s="636"/>
      <c r="OWM47" s="636"/>
      <c r="OWN47" s="636"/>
      <c r="OWO47" s="636"/>
      <c r="OWP47" s="636"/>
      <c r="OWQ47" s="636"/>
      <c r="OWR47" s="636"/>
      <c r="OWS47" s="636"/>
      <c r="OWT47" s="636"/>
      <c r="OWU47" s="636"/>
      <c r="OWV47" s="636"/>
      <c r="OWW47" s="636"/>
      <c r="OWX47" s="636"/>
      <c r="OWY47" s="636"/>
      <c r="OWZ47" s="636"/>
      <c r="OXA47" s="636"/>
      <c r="OXB47" s="636"/>
      <c r="OXC47" s="636"/>
      <c r="OXD47" s="636"/>
      <c r="OXE47" s="636"/>
      <c r="OXF47" s="636"/>
      <c r="OXG47" s="636"/>
      <c r="OXH47" s="636"/>
      <c r="OXI47" s="636"/>
      <c r="OXJ47" s="636"/>
      <c r="OXK47" s="636"/>
      <c r="OXL47" s="636"/>
      <c r="OXM47" s="636"/>
      <c r="OXN47" s="636"/>
      <c r="OXO47" s="636"/>
      <c r="OXP47" s="636"/>
      <c r="OXQ47" s="636"/>
      <c r="OXR47" s="636"/>
      <c r="OXS47" s="636"/>
      <c r="OXT47" s="636"/>
      <c r="OXU47" s="636"/>
      <c r="OXV47" s="636"/>
      <c r="OXW47" s="636"/>
      <c r="OXX47" s="636"/>
      <c r="OXY47" s="636"/>
      <c r="OXZ47" s="636"/>
      <c r="OYA47" s="636"/>
      <c r="OYB47" s="636"/>
      <c r="OYC47" s="636"/>
      <c r="OYD47" s="636"/>
      <c r="OYE47" s="636"/>
      <c r="OYF47" s="636"/>
      <c r="OYG47" s="636"/>
      <c r="OYH47" s="636"/>
      <c r="OYI47" s="636"/>
      <c r="OYJ47" s="636"/>
      <c r="OYK47" s="636"/>
      <c r="OYL47" s="636"/>
      <c r="OYM47" s="636"/>
      <c r="OYN47" s="636"/>
      <c r="OYO47" s="636"/>
      <c r="OYP47" s="636"/>
      <c r="OYQ47" s="636"/>
      <c r="OYR47" s="636"/>
      <c r="OYS47" s="636"/>
      <c r="OYT47" s="636"/>
      <c r="OYU47" s="636"/>
      <c r="OYV47" s="636"/>
      <c r="OYW47" s="636"/>
      <c r="OYX47" s="636"/>
      <c r="OYY47" s="636"/>
      <c r="OYZ47" s="636"/>
      <c r="OZA47" s="636"/>
      <c r="OZB47" s="636"/>
      <c r="OZC47" s="636"/>
      <c r="OZD47" s="636"/>
      <c r="OZE47" s="636"/>
      <c r="OZF47" s="636"/>
      <c r="OZG47" s="636"/>
      <c r="OZH47" s="636"/>
      <c r="OZI47" s="636"/>
      <c r="OZJ47" s="636"/>
      <c r="OZK47" s="636"/>
      <c r="OZL47" s="636"/>
      <c r="OZM47" s="636"/>
      <c r="OZN47" s="636"/>
      <c r="OZO47" s="636"/>
      <c r="OZP47" s="636"/>
      <c r="OZQ47" s="636"/>
      <c r="OZR47" s="636"/>
      <c r="OZS47" s="636"/>
      <c r="OZT47" s="636"/>
      <c r="OZU47" s="636"/>
      <c r="OZV47" s="636"/>
      <c r="OZW47" s="636"/>
      <c r="OZX47" s="636"/>
      <c r="OZY47" s="636"/>
      <c r="OZZ47" s="636"/>
      <c r="PAA47" s="636"/>
      <c r="PAB47" s="636"/>
      <c r="PAC47" s="636"/>
      <c r="PAD47" s="636"/>
      <c r="PAE47" s="636"/>
      <c r="PAF47" s="636"/>
      <c r="PAG47" s="636"/>
      <c r="PAH47" s="636"/>
      <c r="PAI47" s="636"/>
      <c r="PAJ47" s="636"/>
      <c r="PAK47" s="636"/>
      <c r="PAL47" s="636"/>
      <c r="PAM47" s="636"/>
      <c r="PAN47" s="636"/>
      <c r="PAO47" s="636"/>
      <c r="PAP47" s="636"/>
      <c r="PAQ47" s="636"/>
      <c r="PAR47" s="636"/>
      <c r="PAS47" s="636"/>
      <c r="PAT47" s="636"/>
      <c r="PAU47" s="636"/>
      <c r="PAV47" s="636"/>
      <c r="PAW47" s="636"/>
      <c r="PAX47" s="636"/>
      <c r="PAY47" s="636"/>
      <c r="PAZ47" s="636"/>
      <c r="PBA47" s="636"/>
      <c r="PBB47" s="636"/>
      <c r="PBC47" s="636"/>
      <c r="PBD47" s="636"/>
      <c r="PBE47" s="636"/>
      <c r="PBF47" s="636"/>
      <c r="PBG47" s="636"/>
      <c r="PBH47" s="636"/>
      <c r="PBI47" s="636"/>
      <c r="PBJ47" s="636"/>
      <c r="PBK47" s="636"/>
      <c r="PBL47" s="636"/>
      <c r="PBM47" s="636"/>
      <c r="PBN47" s="636"/>
      <c r="PBO47" s="636"/>
      <c r="PBP47" s="636"/>
      <c r="PBQ47" s="636"/>
      <c r="PBR47" s="636"/>
      <c r="PBS47" s="636"/>
      <c r="PBT47" s="636"/>
      <c r="PBU47" s="636"/>
      <c r="PBV47" s="636"/>
      <c r="PBW47" s="636"/>
      <c r="PBX47" s="636"/>
      <c r="PBY47" s="636"/>
      <c r="PBZ47" s="636"/>
      <c r="PCA47" s="636"/>
      <c r="PCB47" s="636"/>
      <c r="PCC47" s="636"/>
      <c r="PCD47" s="636"/>
      <c r="PCE47" s="636"/>
      <c r="PCF47" s="636"/>
      <c r="PCG47" s="636"/>
      <c r="PCH47" s="636"/>
      <c r="PCI47" s="636"/>
      <c r="PCJ47" s="636"/>
      <c r="PCK47" s="636"/>
      <c r="PCL47" s="636"/>
      <c r="PCM47" s="636"/>
      <c r="PCN47" s="636"/>
      <c r="PCO47" s="636"/>
      <c r="PCP47" s="636"/>
      <c r="PCQ47" s="636"/>
      <c r="PCR47" s="636"/>
      <c r="PCS47" s="636"/>
      <c r="PCT47" s="636"/>
      <c r="PCU47" s="636"/>
      <c r="PCV47" s="636"/>
      <c r="PCW47" s="636"/>
      <c r="PCX47" s="636"/>
      <c r="PCY47" s="636"/>
      <c r="PCZ47" s="636"/>
      <c r="PDA47" s="636"/>
      <c r="PDB47" s="636"/>
      <c r="PDC47" s="636"/>
      <c r="PDD47" s="636"/>
      <c r="PDE47" s="636"/>
      <c r="PDF47" s="636"/>
      <c r="PDG47" s="636"/>
      <c r="PDH47" s="636"/>
      <c r="PDI47" s="636"/>
      <c r="PDJ47" s="636"/>
      <c r="PDK47" s="636"/>
      <c r="PDL47" s="636"/>
      <c r="PDM47" s="636"/>
      <c r="PDN47" s="636"/>
      <c r="PDO47" s="636"/>
      <c r="PDP47" s="636"/>
      <c r="PDQ47" s="636"/>
      <c r="PDR47" s="636"/>
      <c r="PDS47" s="636"/>
      <c r="PDT47" s="636"/>
      <c r="PDU47" s="636"/>
      <c r="PDV47" s="636"/>
      <c r="PDW47" s="636"/>
      <c r="PDX47" s="636"/>
      <c r="PDY47" s="636"/>
      <c r="PDZ47" s="636"/>
      <c r="PEA47" s="636"/>
      <c r="PEB47" s="636"/>
      <c r="PEC47" s="636"/>
      <c r="PED47" s="636"/>
      <c r="PEE47" s="636"/>
      <c r="PEF47" s="636"/>
      <c r="PEG47" s="636"/>
      <c r="PEH47" s="636"/>
      <c r="PEI47" s="636"/>
      <c r="PEJ47" s="636"/>
      <c r="PEK47" s="636"/>
      <c r="PEL47" s="636"/>
      <c r="PEM47" s="636"/>
      <c r="PEN47" s="636"/>
      <c r="PEO47" s="636"/>
      <c r="PEP47" s="636"/>
      <c r="PEQ47" s="636"/>
      <c r="PER47" s="636"/>
      <c r="PES47" s="636"/>
      <c r="PET47" s="636"/>
      <c r="PEU47" s="636"/>
      <c r="PEV47" s="636"/>
      <c r="PEW47" s="636"/>
      <c r="PEX47" s="636"/>
      <c r="PEY47" s="636"/>
      <c r="PEZ47" s="636"/>
      <c r="PFA47" s="636"/>
      <c r="PFB47" s="636"/>
      <c r="PFC47" s="636"/>
      <c r="PFD47" s="636"/>
      <c r="PFE47" s="636"/>
      <c r="PFF47" s="636"/>
      <c r="PFG47" s="636"/>
      <c r="PFH47" s="636"/>
      <c r="PFI47" s="636"/>
      <c r="PFJ47" s="636"/>
      <c r="PFK47" s="636"/>
      <c r="PFL47" s="636"/>
      <c r="PFM47" s="636"/>
      <c r="PFN47" s="636"/>
      <c r="PFO47" s="636"/>
      <c r="PFP47" s="636"/>
      <c r="PFQ47" s="636"/>
      <c r="PFR47" s="636"/>
      <c r="PFS47" s="636"/>
      <c r="PFT47" s="636"/>
      <c r="PFU47" s="636"/>
      <c r="PFV47" s="636"/>
      <c r="PFW47" s="636"/>
      <c r="PFX47" s="636"/>
      <c r="PFY47" s="636"/>
      <c r="PFZ47" s="636"/>
      <c r="PGA47" s="636"/>
      <c r="PGB47" s="636"/>
      <c r="PGC47" s="636"/>
      <c r="PGD47" s="636"/>
      <c r="PGE47" s="636"/>
      <c r="PGF47" s="636"/>
      <c r="PGG47" s="636"/>
      <c r="PGH47" s="636"/>
      <c r="PGI47" s="636"/>
      <c r="PGJ47" s="636"/>
      <c r="PGK47" s="636"/>
      <c r="PGL47" s="636"/>
      <c r="PGM47" s="636"/>
      <c r="PGN47" s="636"/>
      <c r="PGO47" s="636"/>
      <c r="PGP47" s="636"/>
      <c r="PGQ47" s="636"/>
      <c r="PGR47" s="636"/>
      <c r="PGS47" s="636"/>
      <c r="PGT47" s="636"/>
      <c r="PGU47" s="636"/>
      <c r="PGV47" s="636"/>
      <c r="PGW47" s="636"/>
      <c r="PGX47" s="636"/>
      <c r="PGY47" s="636"/>
      <c r="PGZ47" s="636"/>
      <c r="PHA47" s="636"/>
      <c r="PHB47" s="636"/>
      <c r="PHC47" s="636"/>
      <c r="PHD47" s="636"/>
      <c r="PHE47" s="636"/>
      <c r="PHF47" s="636"/>
      <c r="PHG47" s="636"/>
      <c r="PHH47" s="636"/>
      <c r="PHI47" s="636"/>
      <c r="PHJ47" s="636"/>
      <c r="PHK47" s="636"/>
      <c r="PHL47" s="636"/>
      <c r="PHM47" s="636"/>
      <c r="PHN47" s="636"/>
      <c r="PHO47" s="636"/>
      <c r="PHP47" s="636"/>
      <c r="PHQ47" s="636"/>
      <c r="PHR47" s="636"/>
      <c r="PHS47" s="636"/>
      <c r="PHT47" s="636"/>
      <c r="PHU47" s="636"/>
      <c r="PHV47" s="636"/>
      <c r="PHW47" s="636"/>
      <c r="PHX47" s="636"/>
      <c r="PHY47" s="636"/>
      <c r="PHZ47" s="636"/>
      <c r="PIA47" s="636"/>
      <c r="PIB47" s="636"/>
      <c r="PIC47" s="636"/>
      <c r="PID47" s="636"/>
      <c r="PIE47" s="636"/>
      <c r="PIF47" s="636"/>
      <c r="PIG47" s="636"/>
      <c r="PIH47" s="636"/>
      <c r="PII47" s="636"/>
      <c r="PIJ47" s="636"/>
      <c r="PIK47" s="636"/>
      <c r="PIL47" s="636"/>
      <c r="PIM47" s="636"/>
      <c r="PIN47" s="636"/>
      <c r="PIO47" s="636"/>
      <c r="PIP47" s="636"/>
      <c r="PIQ47" s="636"/>
      <c r="PIR47" s="636"/>
      <c r="PIS47" s="636"/>
      <c r="PIT47" s="636"/>
      <c r="PIU47" s="636"/>
      <c r="PIV47" s="636"/>
      <c r="PIW47" s="636"/>
      <c r="PIX47" s="636"/>
      <c r="PIY47" s="636"/>
      <c r="PIZ47" s="636"/>
      <c r="PJA47" s="636"/>
      <c r="PJB47" s="636"/>
      <c r="PJC47" s="636"/>
      <c r="PJD47" s="636"/>
      <c r="PJE47" s="636"/>
      <c r="PJF47" s="636"/>
      <c r="PJG47" s="636"/>
      <c r="PJH47" s="636"/>
      <c r="PJI47" s="636"/>
      <c r="PJJ47" s="636"/>
      <c r="PJK47" s="636"/>
      <c r="PJL47" s="636"/>
      <c r="PJM47" s="636"/>
      <c r="PJN47" s="636"/>
      <c r="PJO47" s="636"/>
      <c r="PJP47" s="636"/>
      <c r="PJQ47" s="636"/>
      <c r="PJR47" s="636"/>
      <c r="PJS47" s="636"/>
      <c r="PJT47" s="636"/>
      <c r="PJU47" s="636"/>
      <c r="PJV47" s="636"/>
      <c r="PJW47" s="636"/>
      <c r="PJX47" s="636"/>
      <c r="PJY47" s="636"/>
      <c r="PJZ47" s="636"/>
      <c r="PKA47" s="636"/>
      <c r="PKB47" s="636"/>
      <c r="PKC47" s="636"/>
      <c r="PKD47" s="636"/>
      <c r="PKE47" s="636"/>
      <c r="PKF47" s="636"/>
      <c r="PKG47" s="636"/>
      <c r="PKH47" s="636"/>
      <c r="PKI47" s="636"/>
      <c r="PKJ47" s="636"/>
      <c r="PKK47" s="636"/>
      <c r="PKL47" s="636"/>
      <c r="PKM47" s="636"/>
      <c r="PKN47" s="636"/>
      <c r="PKO47" s="636"/>
      <c r="PKP47" s="636"/>
      <c r="PKQ47" s="636"/>
      <c r="PKR47" s="636"/>
      <c r="PKS47" s="636"/>
      <c r="PKT47" s="636"/>
      <c r="PKU47" s="636"/>
      <c r="PKV47" s="636"/>
      <c r="PKW47" s="636"/>
      <c r="PKX47" s="636"/>
      <c r="PKY47" s="636"/>
      <c r="PKZ47" s="636"/>
      <c r="PLA47" s="636"/>
      <c r="PLB47" s="636"/>
      <c r="PLC47" s="636"/>
      <c r="PLD47" s="636"/>
      <c r="PLE47" s="636"/>
      <c r="PLF47" s="636"/>
      <c r="PLG47" s="636"/>
      <c r="PLH47" s="636"/>
      <c r="PLI47" s="636"/>
      <c r="PLJ47" s="636"/>
      <c r="PLK47" s="636"/>
      <c r="PLL47" s="636"/>
      <c r="PLM47" s="636"/>
      <c r="PLN47" s="636"/>
      <c r="PLO47" s="636"/>
      <c r="PLP47" s="636"/>
      <c r="PLQ47" s="636"/>
      <c r="PLR47" s="636"/>
      <c r="PLS47" s="636"/>
      <c r="PLT47" s="636"/>
      <c r="PLU47" s="636"/>
      <c r="PLV47" s="636"/>
      <c r="PLW47" s="636"/>
      <c r="PLX47" s="636"/>
      <c r="PLY47" s="636"/>
      <c r="PLZ47" s="636"/>
      <c r="PMA47" s="636"/>
      <c r="PMB47" s="636"/>
      <c r="PMC47" s="636"/>
      <c r="PMD47" s="636"/>
      <c r="PME47" s="636"/>
      <c r="PMF47" s="636"/>
      <c r="PMG47" s="636"/>
      <c r="PMH47" s="636"/>
      <c r="PMI47" s="636"/>
      <c r="PMJ47" s="636"/>
      <c r="PMK47" s="636"/>
      <c r="PML47" s="636"/>
      <c r="PMM47" s="636"/>
      <c r="PMN47" s="636"/>
      <c r="PMO47" s="636"/>
      <c r="PMP47" s="636"/>
      <c r="PMQ47" s="636"/>
      <c r="PMR47" s="636"/>
      <c r="PMS47" s="636"/>
      <c r="PMT47" s="636"/>
      <c r="PMU47" s="636"/>
      <c r="PMV47" s="636"/>
      <c r="PMW47" s="636"/>
      <c r="PMX47" s="636"/>
      <c r="PMY47" s="636"/>
      <c r="PMZ47" s="636"/>
      <c r="PNA47" s="636"/>
      <c r="PNB47" s="636"/>
      <c r="PNC47" s="636"/>
      <c r="PND47" s="636"/>
      <c r="PNE47" s="636"/>
      <c r="PNF47" s="636"/>
      <c r="PNG47" s="636"/>
      <c r="PNH47" s="636"/>
      <c r="PNI47" s="636"/>
      <c r="PNJ47" s="636"/>
      <c r="PNK47" s="636"/>
      <c r="PNL47" s="636"/>
      <c r="PNM47" s="636"/>
      <c r="PNN47" s="636"/>
      <c r="PNO47" s="636"/>
      <c r="PNP47" s="636"/>
      <c r="PNQ47" s="636"/>
      <c r="PNR47" s="636"/>
      <c r="PNS47" s="636"/>
      <c r="PNT47" s="636"/>
      <c r="PNU47" s="636"/>
      <c r="PNV47" s="636"/>
      <c r="PNW47" s="636"/>
      <c r="PNX47" s="636"/>
      <c r="PNY47" s="636"/>
      <c r="PNZ47" s="636"/>
      <c r="POA47" s="636"/>
      <c r="POB47" s="636"/>
      <c r="POC47" s="636"/>
      <c r="POD47" s="636"/>
      <c r="POE47" s="636"/>
      <c r="POF47" s="636"/>
      <c r="POG47" s="636"/>
      <c r="POH47" s="636"/>
      <c r="POI47" s="636"/>
      <c r="POJ47" s="636"/>
      <c r="POK47" s="636"/>
      <c r="POL47" s="636"/>
      <c r="POM47" s="636"/>
      <c r="PON47" s="636"/>
      <c r="POO47" s="636"/>
      <c r="POP47" s="636"/>
      <c r="POQ47" s="636"/>
      <c r="POR47" s="636"/>
      <c r="POS47" s="636"/>
      <c r="POT47" s="636"/>
      <c r="POU47" s="636"/>
      <c r="POV47" s="636"/>
      <c r="POW47" s="636"/>
      <c r="POX47" s="636"/>
      <c r="POY47" s="636"/>
      <c r="POZ47" s="636"/>
      <c r="PPA47" s="636"/>
      <c r="PPB47" s="636"/>
      <c r="PPC47" s="636"/>
      <c r="PPD47" s="636"/>
      <c r="PPE47" s="636"/>
      <c r="PPF47" s="636"/>
      <c r="PPG47" s="636"/>
      <c r="PPH47" s="636"/>
      <c r="PPI47" s="636"/>
      <c r="PPJ47" s="636"/>
      <c r="PPK47" s="636"/>
      <c r="PPL47" s="636"/>
      <c r="PPM47" s="636"/>
      <c r="PPN47" s="636"/>
      <c r="PPO47" s="636"/>
      <c r="PPP47" s="636"/>
      <c r="PPQ47" s="636"/>
      <c r="PPR47" s="636"/>
      <c r="PPS47" s="636"/>
      <c r="PPT47" s="636"/>
      <c r="PPU47" s="636"/>
      <c r="PPV47" s="636"/>
      <c r="PPW47" s="636"/>
      <c r="PPX47" s="636"/>
      <c r="PPY47" s="636"/>
      <c r="PPZ47" s="636"/>
      <c r="PQA47" s="636"/>
      <c r="PQB47" s="636"/>
      <c r="PQC47" s="636"/>
      <c r="PQD47" s="636"/>
      <c r="PQE47" s="636"/>
      <c r="PQF47" s="636"/>
      <c r="PQG47" s="636"/>
      <c r="PQH47" s="636"/>
      <c r="PQI47" s="636"/>
      <c r="PQJ47" s="636"/>
      <c r="PQK47" s="636"/>
      <c r="PQL47" s="636"/>
      <c r="PQM47" s="636"/>
      <c r="PQN47" s="636"/>
      <c r="PQO47" s="636"/>
      <c r="PQP47" s="636"/>
      <c r="PQQ47" s="636"/>
      <c r="PQR47" s="636"/>
      <c r="PQS47" s="636"/>
      <c r="PQT47" s="636"/>
      <c r="PQU47" s="636"/>
      <c r="PQV47" s="636"/>
      <c r="PQW47" s="636"/>
      <c r="PQX47" s="636"/>
      <c r="PQY47" s="636"/>
      <c r="PQZ47" s="636"/>
      <c r="PRA47" s="636"/>
      <c r="PRB47" s="636"/>
      <c r="PRC47" s="636"/>
      <c r="PRD47" s="636"/>
      <c r="PRE47" s="636"/>
      <c r="PRF47" s="636"/>
      <c r="PRG47" s="636"/>
      <c r="PRH47" s="636"/>
      <c r="PRI47" s="636"/>
      <c r="PRJ47" s="636"/>
      <c r="PRK47" s="636"/>
      <c r="PRL47" s="636"/>
      <c r="PRM47" s="636"/>
      <c r="PRN47" s="636"/>
      <c r="PRO47" s="636"/>
      <c r="PRP47" s="636"/>
      <c r="PRQ47" s="636"/>
      <c r="PRR47" s="636"/>
      <c r="PRS47" s="636"/>
      <c r="PRT47" s="636"/>
      <c r="PRU47" s="636"/>
      <c r="PRV47" s="636"/>
      <c r="PRW47" s="636"/>
      <c r="PRX47" s="636"/>
      <c r="PRY47" s="636"/>
      <c r="PRZ47" s="636"/>
      <c r="PSA47" s="636"/>
      <c r="PSB47" s="636"/>
      <c r="PSC47" s="636"/>
      <c r="PSD47" s="636"/>
      <c r="PSE47" s="636"/>
      <c r="PSF47" s="636"/>
      <c r="PSG47" s="636"/>
      <c r="PSH47" s="636"/>
      <c r="PSI47" s="636"/>
      <c r="PSJ47" s="636"/>
      <c r="PSK47" s="636"/>
      <c r="PSL47" s="636"/>
      <c r="PSM47" s="636"/>
      <c r="PSN47" s="636"/>
      <c r="PSO47" s="636"/>
      <c r="PSP47" s="636"/>
      <c r="PSQ47" s="636"/>
      <c r="PSR47" s="636"/>
      <c r="PSS47" s="636"/>
      <c r="PST47" s="636"/>
      <c r="PSU47" s="636"/>
      <c r="PSV47" s="636"/>
      <c r="PSW47" s="636"/>
      <c r="PSX47" s="636"/>
      <c r="PSY47" s="636"/>
      <c r="PSZ47" s="636"/>
      <c r="PTA47" s="636"/>
      <c r="PTB47" s="636"/>
      <c r="PTC47" s="636"/>
      <c r="PTD47" s="636"/>
      <c r="PTE47" s="636"/>
      <c r="PTF47" s="636"/>
      <c r="PTG47" s="636"/>
      <c r="PTH47" s="636"/>
      <c r="PTI47" s="636"/>
      <c r="PTJ47" s="636"/>
      <c r="PTK47" s="636"/>
      <c r="PTL47" s="636"/>
      <c r="PTM47" s="636"/>
      <c r="PTN47" s="636"/>
      <c r="PTO47" s="636"/>
      <c r="PTP47" s="636"/>
      <c r="PTQ47" s="636"/>
      <c r="PTR47" s="636"/>
      <c r="PTS47" s="636"/>
      <c r="PTT47" s="636"/>
      <c r="PTU47" s="636"/>
      <c r="PTV47" s="636"/>
      <c r="PTW47" s="636"/>
      <c r="PTX47" s="636"/>
      <c r="PTY47" s="636"/>
      <c r="PTZ47" s="636"/>
      <c r="PUA47" s="636"/>
      <c r="PUB47" s="636"/>
      <c r="PUC47" s="636"/>
      <c r="PUD47" s="636"/>
      <c r="PUE47" s="636"/>
      <c r="PUF47" s="636"/>
      <c r="PUG47" s="636"/>
      <c r="PUH47" s="636"/>
      <c r="PUI47" s="636"/>
      <c r="PUJ47" s="636"/>
      <c r="PUK47" s="636"/>
      <c r="PUL47" s="636"/>
      <c r="PUM47" s="636"/>
      <c r="PUN47" s="636"/>
      <c r="PUO47" s="636"/>
      <c r="PUP47" s="636"/>
      <c r="PUQ47" s="636"/>
      <c r="PUR47" s="636"/>
      <c r="PUS47" s="636"/>
      <c r="PUT47" s="636"/>
      <c r="PUU47" s="636"/>
      <c r="PUV47" s="636"/>
      <c r="PUW47" s="636"/>
      <c r="PUX47" s="636"/>
      <c r="PUY47" s="636"/>
      <c r="PUZ47" s="636"/>
      <c r="PVA47" s="636"/>
      <c r="PVB47" s="636"/>
      <c r="PVC47" s="636"/>
      <c r="PVD47" s="636"/>
      <c r="PVE47" s="636"/>
      <c r="PVF47" s="636"/>
      <c r="PVG47" s="636"/>
      <c r="PVH47" s="636"/>
      <c r="PVI47" s="636"/>
      <c r="PVJ47" s="636"/>
      <c r="PVK47" s="636"/>
      <c r="PVL47" s="636"/>
      <c r="PVM47" s="636"/>
      <c r="PVN47" s="636"/>
      <c r="PVO47" s="636"/>
      <c r="PVP47" s="636"/>
      <c r="PVQ47" s="636"/>
      <c r="PVR47" s="636"/>
      <c r="PVS47" s="636"/>
      <c r="PVT47" s="636"/>
      <c r="PVU47" s="636"/>
      <c r="PVV47" s="636"/>
      <c r="PVW47" s="636"/>
      <c r="PVX47" s="636"/>
      <c r="PVY47" s="636"/>
      <c r="PVZ47" s="636"/>
      <c r="PWA47" s="636"/>
      <c r="PWB47" s="636"/>
      <c r="PWC47" s="636"/>
      <c r="PWD47" s="636"/>
      <c r="PWE47" s="636"/>
      <c r="PWF47" s="636"/>
      <c r="PWG47" s="636"/>
      <c r="PWH47" s="636"/>
      <c r="PWI47" s="636"/>
      <c r="PWJ47" s="636"/>
      <c r="PWK47" s="636"/>
      <c r="PWL47" s="636"/>
      <c r="PWM47" s="636"/>
      <c r="PWN47" s="636"/>
      <c r="PWO47" s="636"/>
      <c r="PWP47" s="636"/>
      <c r="PWQ47" s="636"/>
      <c r="PWR47" s="636"/>
      <c r="PWS47" s="636"/>
      <c r="PWT47" s="636"/>
      <c r="PWU47" s="636"/>
      <c r="PWV47" s="636"/>
      <c r="PWW47" s="636"/>
      <c r="PWX47" s="636"/>
      <c r="PWY47" s="636"/>
      <c r="PWZ47" s="636"/>
      <c r="PXA47" s="636"/>
      <c r="PXB47" s="636"/>
      <c r="PXC47" s="636"/>
      <c r="PXD47" s="636"/>
      <c r="PXE47" s="636"/>
      <c r="PXF47" s="636"/>
      <c r="PXG47" s="636"/>
      <c r="PXH47" s="636"/>
      <c r="PXI47" s="636"/>
      <c r="PXJ47" s="636"/>
      <c r="PXK47" s="636"/>
      <c r="PXL47" s="636"/>
      <c r="PXM47" s="636"/>
      <c r="PXN47" s="636"/>
      <c r="PXO47" s="636"/>
      <c r="PXP47" s="636"/>
      <c r="PXQ47" s="636"/>
      <c r="PXR47" s="636"/>
      <c r="PXS47" s="636"/>
      <c r="PXT47" s="636"/>
      <c r="PXU47" s="636"/>
      <c r="PXV47" s="636"/>
      <c r="PXW47" s="636"/>
      <c r="PXX47" s="636"/>
      <c r="PXY47" s="636"/>
      <c r="PXZ47" s="636"/>
      <c r="PYA47" s="636"/>
      <c r="PYB47" s="636"/>
      <c r="PYC47" s="636"/>
      <c r="PYD47" s="636"/>
      <c r="PYE47" s="636"/>
      <c r="PYF47" s="636"/>
      <c r="PYG47" s="636"/>
      <c r="PYH47" s="636"/>
      <c r="PYI47" s="636"/>
      <c r="PYJ47" s="636"/>
      <c r="PYK47" s="636"/>
      <c r="PYL47" s="636"/>
      <c r="PYM47" s="636"/>
      <c r="PYN47" s="636"/>
      <c r="PYO47" s="636"/>
      <c r="PYP47" s="636"/>
      <c r="PYQ47" s="636"/>
      <c r="PYR47" s="636"/>
      <c r="PYS47" s="636"/>
      <c r="PYT47" s="636"/>
      <c r="PYU47" s="636"/>
      <c r="PYV47" s="636"/>
      <c r="PYW47" s="636"/>
      <c r="PYX47" s="636"/>
      <c r="PYY47" s="636"/>
      <c r="PYZ47" s="636"/>
      <c r="PZA47" s="636"/>
      <c r="PZB47" s="636"/>
      <c r="PZC47" s="636"/>
      <c r="PZD47" s="636"/>
      <c r="PZE47" s="636"/>
      <c r="PZF47" s="636"/>
      <c r="PZG47" s="636"/>
      <c r="PZH47" s="636"/>
      <c r="PZI47" s="636"/>
      <c r="PZJ47" s="636"/>
      <c r="PZK47" s="636"/>
      <c r="PZL47" s="636"/>
      <c r="PZM47" s="636"/>
      <c r="PZN47" s="636"/>
      <c r="PZO47" s="636"/>
      <c r="PZP47" s="636"/>
      <c r="PZQ47" s="636"/>
      <c r="PZR47" s="636"/>
      <c r="PZS47" s="636"/>
      <c r="PZT47" s="636"/>
      <c r="PZU47" s="636"/>
      <c r="PZV47" s="636"/>
      <c r="PZW47" s="636"/>
      <c r="PZX47" s="636"/>
      <c r="PZY47" s="636"/>
      <c r="PZZ47" s="636"/>
      <c r="QAA47" s="636"/>
      <c r="QAB47" s="636"/>
      <c r="QAC47" s="636"/>
      <c r="QAD47" s="636"/>
      <c r="QAE47" s="636"/>
      <c r="QAF47" s="636"/>
      <c r="QAG47" s="636"/>
      <c r="QAH47" s="636"/>
      <c r="QAI47" s="636"/>
      <c r="QAJ47" s="636"/>
      <c r="QAK47" s="636"/>
      <c r="QAL47" s="636"/>
      <c r="QAM47" s="636"/>
      <c r="QAN47" s="636"/>
      <c r="QAO47" s="636"/>
      <c r="QAP47" s="636"/>
      <c r="QAQ47" s="636"/>
      <c r="QAR47" s="636"/>
      <c r="QAS47" s="636"/>
      <c r="QAT47" s="636"/>
      <c r="QAU47" s="636"/>
      <c r="QAV47" s="636"/>
      <c r="QAW47" s="636"/>
      <c r="QAX47" s="636"/>
      <c r="QAY47" s="636"/>
      <c r="QAZ47" s="636"/>
      <c r="QBA47" s="636"/>
      <c r="QBB47" s="636"/>
      <c r="QBC47" s="636"/>
      <c r="QBD47" s="636"/>
      <c r="QBE47" s="636"/>
      <c r="QBF47" s="636"/>
      <c r="QBG47" s="636"/>
      <c r="QBH47" s="636"/>
      <c r="QBI47" s="636"/>
      <c r="QBJ47" s="636"/>
      <c r="QBK47" s="636"/>
      <c r="QBL47" s="636"/>
      <c r="QBM47" s="636"/>
      <c r="QBN47" s="636"/>
      <c r="QBO47" s="636"/>
      <c r="QBP47" s="636"/>
      <c r="QBQ47" s="636"/>
      <c r="QBR47" s="636"/>
      <c r="QBS47" s="636"/>
      <c r="QBT47" s="636"/>
      <c r="QBU47" s="636"/>
      <c r="QBV47" s="636"/>
      <c r="QBW47" s="636"/>
      <c r="QBX47" s="636"/>
      <c r="QBY47" s="636"/>
      <c r="QBZ47" s="636"/>
      <c r="QCA47" s="636"/>
      <c r="QCB47" s="636"/>
      <c r="QCC47" s="636"/>
      <c r="QCD47" s="636"/>
      <c r="QCE47" s="636"/>
      <c r="QCF47" s="636"/>
      <c r="QCG47" s="636"/>
      <c r="QCH47" s="636"/>
      <c r="QCI47" s="636"/>
      <c r="QCJ47" s="636"/>
      <c r="QCK47" s="636"/>
      <c r="QCL47" s="636"/>
      <c r="QCM47" s="636"/>
      <c r="QCN47" s="636"/>
      <c r="QCO47" s="636"/>
      <c r="QCP47" s="636"/>
      <c r="QCQ47" s="636"/>
      <c r="QCR47" s="636"/>
      <c r="QCS47" s="636"/>
      <c r="QCT47" s="636"/>
      <c r="QCU47" s="636"/>
      <c r="QCV47" s="636"/>
      <c r="QCW47" s="636"/>
      <c r="QCX47" s="636"/>
      <c r="QCY47" s="636"/>
      <c r="QCZ47" s="636"/>
      <c r="QDA47" s="636"/>
      <c r="QDB47" s="636"/>
      <c r="QDC47" s="636"/>
      <c r="QDD47" s="636"/>
      <c r="QDE47" s="636"/>
      <c r="QDF47" s="636"/>
      <c r="QDG47" s="636"/>
      <c r="QDH47" s="636"/>
      <c r="QDI47" s="636"/>
      <c r="QDJ47" s="636"/>
      <c r="QDK47" s="636"/>
      <c r="QDL47" s="636"/>
      <c r="QDM47" s="636"/>
      <c r="QDN47" s="636"/>
      <c r="QDO47" s="636"/>
      <c r="QDP47" s="636"/>
      <c r="QDQ47" s="636"/>
      <c r="QDR47" s="636"/>
      <c r="QDS47" s="636"/>
      <c r="QDT47" s="636"/>
      <c r="QDU47" s="636"/>
      <c r="QDV47" s="636"/>
      <c r="QDW47" s="636"/>
      <c r="QDX47" s="636"/>
      <c r="QDY47" s="636"/>
      <c r="QDZ47" s="636"/>
      <c r="QEA47" s="636"/>
      <c r="QEB47" s="636"/>
      <c r="QEC47" s="636"/>
      <c r="QED47" s="636"/>
      <c r="QEE47" s="636"/>
      <c r="QEF47" s="636"/>
      <c r="QEG47" s="636"/>
      <c r="QEH47" s="636"/>
      <c r="QEI47" s="636"/>
      <c r="QEJ47" s="636"/>
      <c r="QEK47" s="636"/>
      <c r="QEL47" s="636"/>
      <c r="QEM47" s="636"/>
      <c r="QEN47" s="636"/>
      <c r="QEO47" s="636"/>
      <c r="QEP47" s="636"/>
      <c r="QEQ47" s="636"/>
      <c r="QER47" s="636"/>
      <c r="QES47" s="636"/>
      <c r="QET47" s="636"/>
      <c r="QEU47" s="636"/>
      <c r="QEV47" s="636"/>
      <c r="QEW47" s="636"/>
      <c r="QEX47" s="636"/>
      <c r="QEY47" s="636"/>
      <c r="QEZ47" s="636"/>
      <c r="QFA47" s="636"/>
      <c r="QFB47" s="636"/>
      <c r="QFC47" s="636"/>
      <c r="QFD47" s="636"/>
      <c r="QFE47" s="636"/>
      <c r="QFF47" s="636"/>
      <c r="QFG47" s="636"/>
      <c r="QFH47" s="636"/>
      <c r="QFI47" s="636"/>
      <c r="QFJ47" s="636"/>
      <c r="QFK47" s="636"/>
      <c r="QFL47" s="636"/>
      <c r="QFM47" s="636"/>
      <c r="QFN47" s="636"/>
      <c r="QFO47" s="636"/>
      <c r="QFP47" s="636"/>
      <c r="QFQ47" s="636"/>
      <c r="QFR47" s="636"/>
      <c r="QFS47" s="636"/>
      <c r="QFT47" s="636"/>
      <c r="QFU47" s="636"/>
      <c r="QFV47" s="636"/>
      <c r="QFW47" s="636"/>
      <c r="QFX47" s="636"/>
      <c r="QFY47" s="636"/>
      <c r="QFZ47" s="636"/>
      <c r="QGA47" s="636"/>
      <c r="QGB47" s="636"/>
      <c r="QGC47" s="636"/>
      <c r="QGD47" s="636"/>
      <c r="QGE47" s="636"/>
      <c r="QGF47" s="636"/>
      <c r="QGG47" s="636"/>
      <c r="QGH47" s="636"/>
      <c r="QGI47" s="636"/>
      <c r="QGJ47" s="636"/>
      <c r="QGK47" s="636"/>
      <c r="QGL47" s="636"/>
      <c r="QGM47" s="636"/>
      <c r="QGN47" s="636"/>
      <c r="QGO47" s="636"/>
      <c r="QGP47" s="636"/>
      <c r="QGQ47" s="636"/>
      <c r="QGR47" s="636"/>
      <c r="QGS47" s="636"/>
      <c r="QGT47" s="636"/>
      <c r="QGU47" s="636"/>
      <c r="QGV47" s="636"/>
      <c r="QGW47" s="636"/>
      <c r="QGX47" s="636"/>
      <c r="QGY47" s="636"/>
      <c r="QGZ47" s="636"/>
      <c r="QHA47" s="636"/>
      <c r="QHB47" s="636"/>
      <c r="QHC47" s="636"/>
      <c r="QHD47" s="636"/>
      <c r="QHE47" s="636"/>
      <c r="QHF47" s="636"/>
      <c r="QHG47" s="636"/>
      <c r="QHH47" s="636"/>
      <c r="QHI47" s="636"/>
      <c r="QHJ47" s="636"/>
      <c r="QHK47" s="636"/>
      <c r="QHL47" s="636"/>
      <c r="QHM47" s="636"/>
      <c r="QHN47" s="636"/>
      <c r="QHO47" s="636"/>
      <c r="QHP47" s="636"/>
      <c r="QHQ47" s="636"/>
      <c r="QHR47" s="636"/>
      <c r="QHS47" s="636"/>
      <c r="QHT47" s="636"/>
      <c r="QHU47" s="636"/>
      <c r="QHV47" s="636"/>
      <c r="QHW47" s="636"/>
      <c r="QHX47" s="636"/>
      <c r="QHY47" s="636"/>
      <c r="QHZ47" s="636"/>
      <c r="QIA47" s="636"/>
      <c r="QIB47" s="636"/>
      <c r="QIC47" s="636"/>
      <c r="QID47" s="636"/>
      <c r="QIE47" s="636"/>
      <c r="QIF47" s="636"/>
      <c r="QIG47" s="636"/>
      <c r="QIH47" s="636"/>
      <c r="QII47" s="636"/>
      <c r="QIJ47" s="636"/>
      <c r="QIK47" s="636"/>
      <c r="QIL47" s="636"/>
      <c r="QIM47" s="636"/>
      <c r="QIN47" s="636"/>
      <c r="QIO47" s="636"/>
      <c r="QIP47" s="636"/>
      <c r="QIQ47" s="636"/>
      <c r="QIR47" s="636"/>
      <c r="QIS47" s="636"/>
      <c r="QIT47" s="636"/>
      <c r="QIU47" s="636"/>
      <c r="QIV47" s="636"/>
      <c r="QIW47" s="636"/>
      <c r="QIX47" s="636"/>
      <c r="QIY47" s="636"/>
      <c r="QIZ47" s="636"/>
      <c r="QJA47" s="636"/>
      <c r="QJB47" s="636"/>
      <c r="QJC47" s="636"/>
      <c r="QJD47" s="636"/>
      <c r="QJE47" s="636"/>
      <c r="QJF47" s="636"/>
      <c r="QJG47" s="636"/>
      <c r="QJH47" s="636"/>
      <c r="QJI47" s="636"/>
      <c r="QJJ47" s="636"/>
      <c r="QJK47" s="636"/>
      <c r="QJL47" s="636"/>
      <c r="QJM47" s="636"/>
      <c r="QJN47" s="636"/>
      <c r="QJO47" s="636"/>
      <c r="QJP47" s="636"/>
      <c r="QJQ47" s="636"/>
      <c r="QJR47" s="636"/>
      <c r="QJS47" s="636"/>
      <c r="QJT47" s="636"/>
      <c r="QJU47" s="636"/>
      <c r="QJV47" s="636"/>
      <c r="QJW47" s="636"/>
      <c r="QJX47" s="636"/>
      <c r="QJY47" s="636"/>
      <c r="QJZ47" s="636"/>
      <c r="QKA47" s="636"/>
      <c r="QKB47" s="636"/>
      <c r="QKC47" s="636"/>
      <c r="QKD47" s="636"/>
      <c r="QKE47" s="636"/>
      <c r="QKF47" s="636"/>
      <c r="QKG47" s="636"/>
      <c r="QKH47" s="636"/>
      <c r="QKI47" s="636"/>
      <c r="QKJ47" s="636"/>
      <c r="QKK47" s="636"/>
      <c r="QKL47" s="636"/>
      <c r="QKM47" s="636"/>
      <c r="QKN47" s="636"/>
      <c r="QKO47" s="636"/>
      <c r="QKP47" s="636"/>
      <c r="QKQ47" s="636"/>
      <c r="QKR47" s="636"/>
      <c r="QKS47" s="636"/>
      <c r="QKT47" s="636"/>
      <c r="QKU47" s="636"/>
      <c r="QKV47" s="636"/>
      <c r="QKW47" s="636"/>
      <c r="QKX47" s="636"/>
      <c r="QKY47" s="636"/>
      <c r="QKZ47" s="636"/>
      <c r="QLA47" s="636"/>
      <c r="QLB47" s="636"/>
      <c r="QLC47" s="636"/>
      <c r="QLD47" s="636"/>
      <c r="QLE47" s="636"/>
      <c r="QLF47" s="636"/>
      <c r="QLG47" s="636"/>
      <c r="QLH47" s="636"/>
      <c r="QLI47" s="636"/>
      <c r="QLJ47" s="636"/>
      <c r="QLK47" s="636"/>
      <c r="QLL47" s="636"/>
      <c r="QLM47" s="636"/>
      <c r="QLN47" s="636"/>
      <c r="QLO47" s="636"/>
      <c r="QLP47" s="636"/>
      <c r="QLQ47" s="636"/>
      <c r="QLR47" s="636"/>
      <c r="QLS47" s="636"/>
      <c r="QLT47" s="636"/>
      <c r="QLU47" s="636"/>
      <c r="QLV47" s="636"/>
      <c r="QLW47" s="636"/>
      <c r="QLX47" s="636"/>
      <c r="QLY47" s="636"/>
      <c r="QLZ47" s="636"/>
      <c r="QMA47" s="636"/>
      <c r="QMB47" s="636"/>
      <c r="QMC47" s="636"/>
      <c r="QMD47" s="636"/>
      <c r="QME47" s="636"/>
      <c r="QMF47" s="636"/>
      <c r="QMG47" s="636"/>
      <c r="QMH47" s="636"/>
      <c r="QMI47" s="636"/>
      <c r="QMJ47" s="636"/>
      <c r="QMK47" s="636"/>
      <c r="QML47" s="636"/>
      <c r="QMM47" s="636"/>
      <c r="QMN47" s="636"/>
      <c r="QMO47" s="636"/>
      <c r="QMP47" s="636"/>
      <c r="QMQ47" s="636"/>
      <c r="QMR47" s="636"/>
      <c r="QMS47" s="636"/>
      <c r="QMT47" s="636"/>
      <c r="QMU47" s="636"/>
      <c r="QMV47" s="636"/>
      <c r="QMW47" s="636"/>
      <c r="QMX47" s="636"/>
      <c r="QMY47" s="636"/>
      <c r="QMZ47" s="636"/>
      <c r="QNA47" s="636"/>
      <c r="QNB47" s="636"/>
      <c r="QNC47" s="636"/>
      <c r="QND47" s="636"/>
      <c r="QNE47" s="636"/>
      <c r="QNF47" s="636"/>
      <c r="QNG47" s="636"/>
      <c r="QNH47" s="636"/>
      <c r="QNI47" s="636"/>
      <c r="QNJ47" s="636"/>
      <c r="QNK47" s="636"/>
      <c r="QNL47" s="636"/>
      <c r="QNM47" s="636"/>
      <c r="QNN47" s="636"/>
      <c r="QNO47" s="636"/>
      <c r="QNP47" s="636"/>
      <c r="QNQ47" s="636"/>
      <c r="QNR47" s="636"/>
      <c r="QNS47" s="636"/>
      <c r="QNT47" s="636"/>
      <c r="QNU47" s="636"/>
      <c r="QNV47" s="636"/>
      <c r="QNW47" s="636"/>
      <c r="QNX47" s="636"/>
      <c r="QNY47" s="636"/>
      <c r="QNZ47" s="636"/>
      <c r="QOA47" s="636"/>
      <c r="QOB47" s="636"/>
      <c r="QOC47" s="636"/>
      <c r="QOD47" s="636"/>
      <c r="QOE47" s="636"/>
      <c r="QOF47" s="636"/>
      <c r="QOG47" s="636"/>
      <c r="QOH47" s="636"/>
      <c r="QOI47" s="636"/>
      <c r="QOJ47" s="636"/>
      <c r="QOK47" s="636"/>
      <c r="QOL47" s="636"/>
      <c r="QOM47" s="636"/>
      <c r="QON47" s="636"/>
      <c r="QOO47" s="636"/>
      <c r="QOP47" s="636"/>
      <c r="QOQ47" s="636"/>
      <c r="QOR47" s="636"/>
      <c r="QOS47" s="636"/>
      <c r="QOT47" s="636"/>
      <c r="QOU47" s="636"/>
      <c r="QOV47" s="636"/>
      <c r="QOW47" s="636"/>
      <c r="QOX47" s="636"/>
      <c r="QOY47" s="636"/>
      <c r="QOZ47" s="636"/>
      <c r="QPA47" s="636"/>
      <c r="QPB47" s="636"/>
      <c r="QPC47" s="636"/>
      <c r="QPD47" s="636"/>
      <c r="QPE47" s="636"/>
      <c r="QPF47" s="636"/>
      <c r="QPG47" s="636"/>
      <c r="QPH47" s="636"/>
      <c r="QPI47" s="636"/>
      <c r="QPJ47" s="636"/>
      <c r="QPK47" s="636"/>
      <c r="QPL47" s="636"/>
      <c r="QPM47" s="636"/>
      <c r="QPN47" s="636"/>
      <c r="QPO47" s="636"/>
      <c r="QPP47" s="636"/>
      <c r="QPQ47" s="636"/>
      <c r="QPR47" s="636"/>
      <c r="QPS47" s="636"/>
      <c r="QPT47" s="636"/>
      <c r="QPU47" s="636"/>
      <c r="QPV47" s="636"/>
      <c r="QPW47" s="636"/>
      <c r="QPX47" s="636"/>
      <c r="QPY47" s="636"/>
      <c r="QPZ47" s="636"/>
      <c r="QQA47" s="636"/>
      <c r="QQB47" s="636"/>
      <c r="QQC47" s="636"/>
      <c r="QQD47" s="636"/>
      <c r="QQE47" s="636"/>
      <c r="QQF47" s="636"/>
      <c r="QQG47" s="636"/>
      <c r="QQH47" s="636"/>
      <c r="QQI47" s="636"/>
      <c r="QQJ47" s="636"/>
      <c r="QQK47" s="636"/>
      <c r="QQL47" s="636"/>
      <c r="QQM47" s="636"/>
      <c r="QQN47" s="636"/>
      <c r="QQO47" s="636"/>
      <c r="QQP47" s="636"/>
      <c r="QQQ47" s="636"/>
      <c r="QQR47" s="636"/>
      <c r="QQS47" s="636"/>
      <c r="QQT47" s="636"/>
      <c r="QQU47" s="636"/>
      <c r="QQV47" s="636"/>
      <c r="QQW47" s="636"/>
      <c r="QQX47" s="636"/>
      <c r="QQY47" s="636"/>
      <c r="QQZ47" s="636"/>
      <c r="QRA47" s="636"/>
      <c r="QRB47" s="636"/>
      <c r="QRC47" s="636"/>
      <c r="QRD47" s="636"/>
      <c r="QRE47" s="636"/>
      <c r="QRF47" s="636"/>
      <c r="QRG47" s="636"/>
      <c r="QRH47" s="636"/>
      <c r="QRI47" s="636"/>
      <c r="QRJ47" s="636"/>
      <c r="QRK47" s="636"/>
      <c r="QRL47" s="636"/>
      <c r="QRM47" s="636"/>
      <c r="QRN47" s="636"/>
      <c r="QRO47" s="636"/>
      <c r="QRP47" s="636"/>
      <c r="QRQ47" s="636"/>
      <c r="QRR47" s="636"/>
      <c r="QRS47" s="636"/>
      <c r="QRT47" s="636"/>
      <c r="QRU47" s="636"/>
      <c r="QRV47" s="636"/>
      <c r="QRW47" s="636"/>
      <c r="QRX47" s="636"/>
      <c r="QRY47" s="636"/>
      <c r="QRZ47" s="636"/>
      <c r="QSA47" s="636"/>
      <c r="QSB47" s="636"/>
      <c r="QSC47" s="636"/>
      <c r="QSD47" s="636"/>
      <c r="QSE47" s="636"/>
      <c r="QSF47" s="636"/>
      <c r="QSG47" s="636"/>
      <c r="QSH47" s="636"/>
      <c r="QSI47" s="636"/>
      <c r="QSJ47" s="636"/>
      <c r="QSK47" s="636"/>
      <c r="QSL47" s="636"/>
      <c r="QSM47" s="636"/>
      <c r="QSN47" s="636"/>
      <c r="QSO47" s="636"/>
      <c r="QSP47" s="636"/>
      <c r="QSQ47" s="636"/>
      <c r="QSR47" s="636"/>
      <c r="QSS47" s="636"/>
      <c r="QST47" s="636"/>
      <c r="QSU47" s="636"/>
      <c r="QSV47" s="636"/>
      <c r="QSW47" s="636"/>
      <c r="QSX47" s="636"/>
      <c r="QSY47" s="636"/>
      <c r="QSZ47" s="636"/>
      <c r="QTA47" s="636"/>
      <c r="QTB47" s="636"/>
      <c r="QTC47" s="636"/>
      <c r="QTD47" s="636"/>
      <c r="QTE47" s="636"/>
      <c r="QTF47" s="636"/>
      <c r="QTG47" s="636"/>
      <c r="QTH47" s="636"/>
      <c r="QTI47" s="636"/>
      <c r="QTJ47" s="636"/>
      <c r="QTK47" s="636"/>
      <c r="QTL47" s="636"/>
      <c r="QTM47" s="636"/>
      <c r="QTN47" s="636"/>
      <c r="QTO47" s="636"/>
      <c r="QTP47" s="636"/>
      <c r="QTQ47" s="636"/>
      <c r="QTR47" s="636"/>
      <c r="QTS47" s="636"/>
      <c r="QTT47" s="636"/>
      <c r="QTU47" s="636"/>
      <c r="QTV47" s="636"/>
      <c r="QTW47" s="636"/>
      <c r="QTX47" s="636"/>
      <c r="QTY47" s="636"/>
      <c r="QTZ47" s="636"/>
      <c r="QUA47" s="636"/>
      <c r="QUB47" s="636"/>
      <c r="QUC47" s="636"/>
      <c r="QUD47" s="636"/>
      <c r="QUE47" s="636"/>
      <c r="QUF47" s="636"/>
      <c r="QUG47" s="636"/>
      <c r="QUH47" s="636"/>
      <c r="QUI47" s="636"/>
      <c r="QUJ47" s="636"/>
      <c r="QUK47" s="636"/>
      <c r="QUL47" s="636"/>
      <c r="QUM47" s="636"/>
      <c r="QUN47" s="636"/>
      <c r="QUO47" s="636"/>
      <c r="QUP47" s="636"/>
      <c r="QUQ47" s="636"/>
      <c r="QUR47" s="636"/>
      <c r="QUS47" s="636"/>
      <c r="QUT47" s="636"/>
      <c r="QUU47" s="636"/>
      <c r="QUV47" s="636"/>
      <c r="QUW47" s="636"/>
      <c r="QUX47" s="636"/>
      <c r="QUY47" s="636"/>
      <c r="QUZ47" s="636"/>
      <c r="QVA47" s="636"/>
      <c r="QVB47" s="636"/>
      <c r="QVC47" s="636"/>
      <c r="QVD47" s="636"/>
      <c r="QVE47" s="636"/>
      <c r="QVF47" s="636"/>
      <c r="QVG47" s="636"/>
      <c r="QVH47" s="636"/>
      <c r="QVI47" s="636"/>
      <c r="QVJ47" s="636"/>
      <c r="QVK47" s="636"/>
      <c r="QVL47" s="636"/>
      <c r="QVM47" s="636"/>
      <c r="QVN47" s="636"/>
      <c r="QVO47" s="636"/>
      <c r="QVP47" s="636"/>
      <c r="QVQ47" s="636"/>
      <c r="QVR47" s="636"/>
      <c r="QVS47" s="636"/>
      <c r="QVT47" s="636"/>
      <c r="QVU47" s="636"/>
      <c r="QVV47" s="636"/>
      <c r="QVW47" s="636"/>
      <c r="QVX47" s="636"/>
      <c r="QVY47" s="636"/>
      <c r="QVZ47" s="636"/>
      <c r="QWA47" s="636"/>
      <c r="QWB47" s="636"/>
      <c r="QWC47" s="636"/>
      <c r="QWD47" s="636"/>
      <c r="QWE47" s="636"/>
      <c r="QWF47" s="636"/>
      <c r="QWG47" s="636"/>
      <c r="QWH47" s="636"/>
      <c r="QWI47" s="636"/>
      <c r="QWJ47" s="636"/>
      <c r="QWK47" s="636"/>
      <c r="QWL47" s="636"/>
      <c r="QWM47" s="636"/>
      <c r="QWN47" s="636"/>
      <c r="QWO47" s="636"/>
      <c r="QWP47" s="636"/>
      <c r="QWQ47" s="636"/>
      <c r="QWR47" s="636"/>
      <c r="QWS47" s="636"/>
      <c r="QWT47" s="636"/>
      <c r="QWU47" s="636"/>
      <c r="QWV47" s="636"/>
      <c r="QWW47" s="636"/>
      <c r="QWX47" s="636"/>
      <c r="QWY47" s="636"/>
      <c r="QWZ47" s="636"/>
      <c r="QXA47" s="636"/>
      <c r="QXB47" s="636"/>
      <c r="QXC47" s="636"/>
      <c r="QXD47" s="636"/>
      <c r="QXE47" s="636"/>
      <c r="QXF47" s="636"/>
      <c r="QXG47" s="636"/>
      <c r="QXH47" s="636"/>
      <c r="QXI47" s="636"/>
      <c r="QXJ47" s="636"/>
      <c r="QXK47" s="636"/>
      <c r="QXL47" s="636"/>
      <c r="QXM47" s="636"/>
      <c r="QXN47" s="636"/>
      <c r="QXO47" s="636"/>
      <c r="QXP47" s="636"/>
      <c r="QXQ47" s="636"/>
      <c r="QXR47" s="636"/>
      <c r="QXS47" s="636"/>
      <c r="QXT47" s="636"/>
      <c r="QXU47" s="636"/>
      <c r="QXV47" s="636"/>
      <c r="QXW47" s="636"/>
      <c r="QXX47" s="636"/>
      <c r="QXY47" s="636"/>
      <c r="QXZ47" s="636"/>
      <c r="QYA47" s="636"/>
      <c r="QYB47" s="636"/>
      <c r="QYC47" s="636"/>
      <c r="QYD47" s="636"/>
      <c r="QYE47" s="636"/>
      <c r="QYF47" s="636"/>
      <c r="QYG47" s="636"/>
      <c r="QYH47" s="636"/>
      <c r="QYI47" s="636"/>
      <c r="QYJ47" s="636"/>
      <c r="QYK47" s="636"/>
      <c r="QYL47" s="636"/>
      <c r="QYM47" s="636"/>
      <c r="QYN47" s="636"/>
      <c r="QYO47" s="636"/>
      <c r="QYP47" s="636"/>
      <c r="QYQ47" s="636"/>
      <c r="QYR47" s="636"/>
      <c r="QYS47" s="636"/>
      <c r="QYT47" s="636"/>
      <c r="QYU47" s="636"/>
      <c r="QYV47" s="636"/>
      <c r="QYW47" s="636"/>
      <c r="QYX47" s="636"/>
      <c r="QYY47" s="636"/>
      <c r="QYZ47" s="636"/>
      <c r="QZA47" s="636"/>
      <c r="QZB47" s="636"/>
      <c r="QZC47" s="636"/>
      <c r="QZD47" s="636"/>
      <c r="QZE47" s="636"/>
      <c r="QZF47" s="636"/>
      <c r="QZG47" s="636"/>
      <c r="QZH47" s="636"/>
      <c r="QZI47" s="636"/>
      <c r="QZJ47" s="636"/>
      <c r="QZK47" s="636"/>
      <c r="QZL47" s="636"/>
      <c r="QZM47" s="636"/>
      <c r="QZN47" s="636"/>
      <c r="QZO47" s="636"/>
      <c r="QZP47" s="636"/>
      <c r="QZQ47" s="636"/>
      <c r="QZR47" s="636"/>
      <c r="QZS47" s="636"/>
      <c r="QZT47" s="636"/>
      <c r="QZU47" s="636"/>
      <c r="QZV47" s="636"/>
      <c r="QZW47" s="636"/>
      <c r="QZX47" s="636"/>
      <c r="QZY47" s="636"/>
      <c r="QZZ47" s="636"/>
      <c r="RAA47" s="636"/>
      <c r="RAB47" s="636"/>
      <c r="RAC47" s="636"/>
      <c r="RAD47" s="636"/>
      <c r="RAE47" s="636"/>
      <c r="RAF47" s="636"/>
      <c r="RAG47" s="636"/>
      <c r="RAH47" s="636"/>
      <c r="RAI47" s="636"/>
      <c r="RAJ47" s="636"/>
      <c r="RAK47" s="636"/>
      <c r="RAL47" s="636"/>
      <c r="RAM47" s="636"/>
      <c r="RAN47" s="636"/>
      <c r="RAO47" s="636"/>
      <c r="RAP47" s="636"/>
      <c r="RAQ47" s="636"/>
      <c r="RAR47" s="636"/>
      <c r="RAS47" s="636"/>
      <c r="RAT47" s="636"/>
      <c r="RAU47" s="636"/>
      <c r="RAV47" s="636"/>
      <c r="RAW47" s="636"/>
      <c r="RAX47" s="636"/>
      <c r="RAY47" s="636"/>
      <c r="RAZ47" s="636"/>
      <c r="RBA47" s="636"/>
      <c r="RBB47" s="636"/>
      <c r="RBC47" s="636"/>
      <c r="RBD47" s="636"/>
      <c r="RBE47" s="636"/>
      <c r="RBF47" s="636"/>
      <c r="RBG47" s="636"/>
      <c r="RBH47" s="636"/>
      <c r="RBI47" s="636"/>
      <c r="RBJ47" s="636"/>
      <c r="RBK47" s="636"/>
      <c r="RBL47" s="636"/>
      <c r="RBM47" s="636"/>
      <c r="RBN47" s="636"/>
      <c r="RBO47" s="636"/>
      <c r="RBP47" s="636"/>
      <c r="RBQ47" s="636"/>
      <c r="RBR47" s="636"/>
      <c r="RBS47" s="636"/>
      <c r="RBT47" s="636"/>
      <c r="RBU47" s="636"/>
      <c r="RBV47" s="636"/>
      <c r="RBW47" s="636"/>
      <c r="RBX47" s="636"/>
      <c r="RBY47" s="636"/>
      <c r="RBZ47" s="636"/>
      <c r="RCA47" s="636"/>
      <c r="RCB47" s="636"/>
      <c r="RCC47" s="636"/>
      <c r="RCD47" s="636"/>
      <c r="RCE47" s="636"/>
      <c r="RCF47" s="636"/>
      <c r="RCG47" s="636"/>
      <c r="RCH47" s="636"/>
      <c r="RCI47" s="636"/>
      <c r="RCJ47" s="636"/>
      <c r="RCK47" s="636"/>
      <c r="RCL47" s="636"/>
      <c r="RCM47" s="636"/>
      <c r="RCN47" s="636"/>
      <c r="RCO47" s="636"/>
      <c r="RCP47" s="636"/>
      <c r="RCQ47" s="636"/>
      <c r="RCR47" s="636"/>
      <c r="RCS47" s="636"/>
      <c r="RCT47" s="636"/>
      <c r="RCU47" s="636"/>
      <c r="RCV47" s="636"/>
      <c r="RCW47" s="636"/>
      <c r="RCX47" s="636"/>
      <c r="RCY47" s="636"/>
      <c r="RCZ47" s="636"/>
      <c r="RDA47" s="636"/>
      <c r="RDB47" s="636"/>
      <c r="RDC47" s="636"/>
      <c r="RDD47" s="636"/>
      <c r="RDE47" s="636"/>
      <c r="RDF47" s="636"/>
      <c r="RDG47" s="636"/>
      <c r="RDH47" s="636"/>
      <c r="RDI47" s="636"/>
      <c r="RDJ47" s="636"/>
      <c r="RDK47" s="636"/>
      <c r="RDL47" s="636"/>
      <c r="RDM47" s="636"/>
      <c r="RDN47" s="636"/>
      <c r="RDO47" s="636"/>
      <c r="RDP47" s="636"/>
      <c r="RDQ47" s="636"/>
      <c r="RDR47" s="636"/>
      <c r="RDS47" s="636"/>
      <c r="RDT47" s="636"/>
      <c r="RDU47" s="636"/>
      <c r="RDV47" s="636"/>
      <c r="RDW47" s="636"/>
      <c r="RDX47" s="636"/>
      <c r="RDY47" s="636"/>
      <c r="RDZ47" s="636"/>
      <c r="REA47" s="636"/>
      <c r="REB47" s="636"/>
      <c r="REC47" s="636"/>
      <c r="RED47" s="636"/>
      <c r="REE47" s="636"/>
      <c r="REF47" s="636"/>
      <c r="REG47" s="636"/>
      <c r="REH47" s="636"/>
      <c r="REI47" s="636"/>
      <c r="REJ47" s="636"/>
      <c r="REK47" s="636"/>
      <c r="REL47" s="636"/>
      <c r="REM47" s="636"/>
      <c r="REN47" s="636"/>
      <c r="REO47" s="636"/>
      <c r="REP47" s="636"/>
      <c r="REQ47" s="636"/>
      <c r="RER47" s="636"/>
      <c r="RES47" s="636"/>
      <c r="RET47" s="636"/>
      <c r="REU47" s="636"/>
      <c r="REV47" s="636"/>
      <c r="REW47" s="636"/>
      <c r="REX47" s="636"/>
      <c r="REY47" s="636"/>
      <c r="REZ47" s="636"/>
      <c r="RFA47" s="636"/>
      <c r="RFB47" s="636"/>
      <c r="RFC47" s="636"/>
      <c r="RFD47" s="636"/>
      <c r="RFE47" s="636"/>
      <c r="RFF47" s="636"/>
      <c r="RFG47" s="636"/>
      <c r="RFH47" s="636"/>
      <c r="RFI47" s="636"/>
      <c r="RFJ47" s="636"/>
      <c r="RFK47" s="636"/>
      <c r="RFL47" s="636"/>
      <c r="RFM47" s="636"/>
      <c r="RFN47" s="636"/>
      <c r="RFO47" s="636"/>
      <c r="RFP47" s="636"/>
      <c r="RFQ47" s="636"/>
      <c r="RFR47" s="636"/>
      <c r="RFS47" s="636"/>
      <c r="RFT47" s="636"/>
      <c r="RFU47" s="636"/>
      <c r="RFV47" s="636"/>
      <c r="RFW47" s="636"/>
      <c r="RFX47" s="636"/>
      <c r="RFY47" s="636"/>
      <c r="RFZ47" s="636"/>
      <c r="RGA47" s="636"/>
      <c r="RGB47" s="636"/>
      <c r="RGC47" s="636"/>
      <c r="RGD47" s="636"/>
      <c r="RGE47" s="636"/>
      <c r="RGF47" s="636"/>
      <c r="RGG47" s="636"/>
      <c r="RGH47" s="636"/>
      <c r="RGI47" s="636"/>
      <c r="RGJ47" s="636"/>
      <c r="RGK47" s="636"/>
      <c r="RGL47" s="636"/>
      <c r="RGM47" s="636"/>
      <c r="RGN47" s="636"/>
      <c r="RGO47" s="636"/>
      <c r="RGP47" s="636"/>
      <c r="RGQ47" s="636"/>
      <c r="RGR47" s="636"/>
      <c r="RGS47" s="636"/>
      <c r="RGT47" s="636"/>
      <c r="RGU47" s="636"/>
      <c r="RGV47" s="636"/>
      <c r="RGW47" s="636"/>
      <c r="RGX47" s="636"/>
      <c r="RGY47" s="636"/>
      <c r="RGZ47" s="636"/>
      <c r="RHA47" s="636"/>
      <c r="RHB47" s="636"/>
      <c r="RHC47" s="636"/>
      <c r="RHD47" s="636"/>
      <c r="RHE47" s="636"/>
      <c r="RHF47" s="636"/>
      <c r="RHG47" s="636"/>
      <c r="RHH47" s="636"/>
      <c r="RHI47" s="636"/>
      <c r="RHJ47" s="636"/>
      <c r="RHK47" s="636"/>
      <c r="RHL47" s="636"/>
      <c r="RHM47" s="636"/>
      <c r="RHN47" s="636"/>
      <c r="RHO47" s="636"/>
      <c r="RHP47" s="636"/>
      <c r="RHQ47" s="636"/>
      <c r="RHR47" s="636"/>
      <c r="RHS47" s="636"/>
      <c r="RHT47" s="636"/>
      <c r="RHU47" s="636"/>
      <c r="RHV47" s="636"/>
      <c r="RHW47" s="636"/>
      <c r="RHX47" s="636"/>
      <c r="RHY47" s="636"/>
      <c r="RHZ47" s="636"/>
      <c r="RIA47" s="636"/>
      <c r="RIB47" s="636"/>
      <c r="RIC47" s="636"/>
      <c r="RID47" s="636"/>
      <c r="RIE47" s="636"/>
      <c r="RIF47" s="636"/>
      <c r="RIG47" s="636"/>
      <c r="RIH47" s="636"/>
      <c r="RII47" s="636"/>
      <c r="RIJ47" s="636"/>
      <c r="RIK47" s="636"/>
      <c r="RIL47" s="636"/>
      <c r="RIM47" s="636"/>
      <c r="RIN47" s="636"/>
      <c r="RIO47" s="636"/>
      <c r="RIP47" s="636"/>
      <c r="RIQ47" s="636"/>
      <c r="RIR47" s="636"/>
      <c r="RIS47" s="636"/>
      <c r="RIT47" s="636"/>
      <c r="RIU47" s="636"/>
      <c r="RIV47" s="636"/>
      <c r="RIW47" s="636"/>
      <c r="RIX47" s="636"/>
      <c r="RIY47" s="636"/>
      <c r="RIZ47" s="636"/>
      <c r="RJA47" s="636"/>
      <c r="RJB47" s="636"/>
      <c r="RJC47" s="636"/>
      <c r="RJD47" s="636"/>
      <c r="RJE47" s="636"/>
      <c r="RJF47" s="636"/>
      <c r="RJG47" s="636"/>
      <c r="RJH47" s="636"/>
      <c r="RJI47" s="636"/>
      <c r="RJJ47" s="636"/>
      <c r="RJK47" s="636"/>
      <c r="RJL47" s="636"/>
      <c r="RJM47" s="636"/>
      <c r="RJN47" s="636"/>
      <c r="RJO47" s="636"/>
      <c r="RJP47" s="636"/>
      <c r="RJQ47" s="636"/>
      <c r="RJR47" s="636"/>
      <c r="RJS47" s="636"/>
      <c r="RJT47" s="636"/>
      <c r="RJU47" s="636"/>
      <c r="RJV47" s="636"/>
      <c r="RJW47" s="636"/>
      <c r="RJX47" s="636"/>
      <c r="RJY47" s="636"/>
      <c r="RJZ47" s="636"/>
      <c r="RKA47" s="636"/>
      <c r="RKB47" s="636"/>
      <c r="RKC47" s="636"/>
      <c r="RKD47" s="636"/>
      <c r="RKE47" s="636"/>
      <c r="RKF47" s="636"/>
      <c r="RKG47" s="636"/>
      <c r="RKH47" s="636"/>
      <c r="RKI47" s="636"/>
      <c r="RKJ47" s="636"/>
      <c r="RKK47" s="636"/>
      <c r="RKL47" s="636"/>
      <c r="RKM47" s="636"/>
      <c r="RKN47" s="636"/>
      <c r="RKO47" s="636"/>
      <c r="RKP47" s="636"/>
      <c r="RKQ47" s="636"/>
      <c r="RKR47" s="636"/>
      <c r="RKS47" s="636"/>
      <c r="RKT47" s="636"/>
      <c r="RKU47" s="636"/>
      <c r="RKV47" s="636"/>
      <c r="RKW47" s="636"/>
      <c r="RKX47" s="636"/>
      <c r="RKY47" s="636"/>
      <c r="RKZ47" s="636"/>
      <c r="RLA47" s="636"/>
      <c r="RLB47" s="636"/>
      <c r="RLC47" s="636"/>
      <c r="RLD47" s="636"/>
      <c r="RLE47" s="636"/>
      <c r="RLF47" s="636"/>
      <c r="RLG47" s="636"/>
      <c r="RLH47" s="636"/>
      <c r="RLI47" s="636"/>
      <c r="RLJ47" s="636"/>
      <c r="RLK47" s="636"/>
      <c r="RLL47" s="636"/>
      <c r="RLM47" s="636"/>
      <c r="RLN47" s="636"/>
      <c r="RLO47" s="636"/>
      <c r="RLP47" s="636"/>
      <c r="RLQ47" s="636"/>
      <c r="RLR47" s="636"/>
      <c r="RLS47" s="636"/>
      <c r="RLT47" s="636"/>
      <c r="RLU47" s="636"/>
      <c r="RLV47" s="636"/>
      <c r="RLW47" s="636"/>
      <c r="RLX47" s="636"/>
      <c r="RLY47" s="636"/>
      <c r="RLZ47" s="636"/>
      <c r="RMA47" s="636"/>
      <c r="RMB47" s="636"/>
      <c r="RMC47" s="636"/>
      <c r="RMD47" s="636"/>
      <c r="RME47" s="636"/>
      <c r="RMF47" s="636"/>
      <c r="RMG47" s="636"/>
      <c r="RMH47" s="636"/>
      <c r="RMI47" s="636"/>
      <c r="RMJ47" s="636"/>
      <c r="RMK47" s="636"/>
      <c r="RML47" s="636"/>
      <c r="RMM47" s="636"/>
      <c r="RMN47" s="636"/>
      <c r="RMO47" s="636"/>
      <c r="RMP47" s="636"/>
      <c r="RMQ47" s="636"/>
      <c r="RMR47" s="636"/>
      <c r="RMS47" s="636"/>
      <c r="RMT47" s="636"/>
      <c r="RMU47" s="636"/>
      <c r="RMV47" s="636"/>
      <c r="RMW47" s="636"/>
      <c r="RMX47" s="636"/>
      <c r="RMY47" s="636"/>
      <c r="RMZ47" s="636"/>
      <c r="RNA47" s="636"/>
      <c r="RNB47" s="636"/>
      <c r="RNC47" s="636"/>
      <c r="RND47" s="636"/>
      <c r="RNE47" s="636"/>
      <c r="RNF47" s="636"/>
      <c r="RNG47" s="636"/>
      <c r="RNH47" s="636"/>
      <c r="RNI47" s="636"/>
      <c r="RNJ47" s="636"/>
      <c r="RNK47" s="636"/>
      <c r="RNL47" s="636"/>
      <c r="RNM47" s="636"/>
      <c r="RNN47" s="636"/>
      <c r="RNO47" s="636"/>
      <c r="RNP47" s="636"/>
      <c r="RNQ47" s="636"/>
      <c r="RNR47" s="636"/>
      <c r="RNS47" s="636"/>
      <c r="RNT47" s="636"/>
      <c r="RNU47" s="636"/>
      <c r="RNV47" s="636"/>
      <c r="RNW47" s="636"/>
      <c r="RNX47" s="636"/>
      <c r="RNY47" s="636"/>
      <c r="RNZ47" s="636"/>
      <c r="ROA47" s="636"/>
      <c r="ROB47" s="636"/>
      <c r="ROC47" s="636"/>
      <c r="ROD47" s="636"/>
      <c r="ROE47" s="636"/>
      <c r="ROF47" s="636"/>
      <c r="ROG47" s="636"/>
      <c r="ROH47" s="636"/>
      <c r="ROI47" s="636"/>
      <c r="ROJ47" s="636"/>
      <c r="ROK47" s="636"/>
      <c r="ROL47" s="636"/>
      <c r="ROM47" s="636"/>
      <c r="RON47" s="636"/>
      <c r="ROO47" s="636"/>
      <c r="ROP47" s="636"/>
      <c r="ROQ47" s="636"/>
      <c r="ROR47" s="636"/>
      <c r="ROS47" s="636"/>
      <c r="ROT47" s="636"/>
      <c r="ROU47" s="636"/>
      <c r="ROV47" s="636"/>
      <c r="ROW47" s="636"/>
      <c r="ROX47" s="636"/>
      <c r="ROY47" s="636"/>
      <c r="ROZ47" s="636"/>
      <c r="RPA47" s="636"/>
      <c r="RPB47" s="636"/>
      <c r="RPC47" s="636"/>
      <c r="RPD47" s="636"/>
      <c r="RPE47" s="636"/>
      <c r="RPF47" s="636"/>
      <c r="RPG47" s="636"/>
      <c r="RPH47" s="636"/>
      <c r="RPI47" s="636"/>
      <c r="RPJ47" s="636"/>
      <c r="RPK47" s="636"/>
      <c r="RPL47" s="636"/>
      <c r="RPM47" s="636"/>
      <c r="RPN47" s="636"/>
      <c r="RPO47" s="636"/>
      <c r="RPP47" s="636"/>
      <c r="RPQ47" s="636"/>
      <c r="RPR47" s="636"/>
      <c r="RPS47" s="636"/>
      <c r="RPT47" s="636"/>
      <c r="RPU47" s="636"/>
      <c r="RPV47" s="636"/>
      <c r="RPW47" s="636"/>
      <c r="RPX47" s="636"/>
      <c r="RPY47" s="636"/>
      <c r="RPZ47" s="636"/>
      <c r="RQA47" s="636"/>
      <c r="RQB47" s="636"/>
      <c r="RQC47" s="636"/>
      <c r="RQD47" s="636"/>
      <c r="RQE47" s="636"/>
      <c r="RQF47" s="636"/>
      <c r="RQG47" s="636"/>
      <c r="RQH47" s="636"/>
      <c r="RQI47" s="636"/>
      <c r="RQJ47" s="636"/>
      <c r="RQK47" s="636"/>
      <c r="RQL47" s="636"/>
      <c r="RQM47" s="636"/>
      <c r="RQN47" s="636"/>
      <c r="RQO47" s="636"/>
      <c r="RQP47" s="636"/>
      <c r="RQQ47" s="636"/>
      <c r="RQR47" s="636"/>
      <c r="RQS47" s="636"/>
      <c r="RQT47" s="636"/>
      <c r="RQU47" s="636"/>
      <c r="RQV47" s="636"/>
      <c r="RQW47" s="636"/>
      <c r="RQX47" s="636"/>
      <c r="RQY47" s="636"/>
      <c r="RQZ47" s="636"/>
      <c r="RRA47" s="636"/>
      <c r="RRB47" s="636"/>
      <c r="RRC47" s="636"/>
      <c r="RRD47" s="636"/>
      <c r="RRE47" s="636"/>
      <c r="RRF47" s="636"/>
      <c r="RRG47" s="636"/>
      <c r="RRH47" s="636"/>
      <c r="RRI47" s="636"/>
      <c r="RRJ47" s="636"/>
      <c r="RRK47" s="636"/>
      <c r="RRL47" s="636"/>
      <c r="RRM47" s="636"/>
      <c r="RRN47" s="636"/>
      <c r="RRO47" s="636"/>
      <c r="RRP47" s="636"/>
      <c r="RRQ47" s="636"/>
      <c r="RRR47" s="636"/>
      <c r="RRS47" s="636"/>
      <c r="RRT47" s="636"/>
      <c r="RRU47" s="636"/>
      <c r="RRV47" s="636"/>
      <c r="RRW47" s="636"/>
      <c r="RRX47" s="636"/>
      <c r="RRY47" s="636"/>
      <c r="RRZ47" s="636"/>
      <c r="RSA47" s="636"/>
      <c r="RSB47" s="636"/>
      <c r="RSC47" s="636"/>
      <c r="RSD47" s="636"/>
      <c r="RSE47" s="636"/>
      <c r="RSF47" s="636"/>
      <c r="RSG47" s="636"/>
      <c r="RSH47" s="636"/>
      <c r="RSI47" s="636"/>
      <c r="RSJ47" s="636"/>
      <c r="RSK47" s="636"/>
      <c r="RSL47" s="636"/>
      <c r="RSM47" s="636"/>
      <c r="RSN47" s="636"/>
      <c r="RSO47" s="636"/>
      <c r="RSP47" s="636"/>
      <c r="RSQ47" s="636"/>
      <c r="RSR47" s="636"/>
      <c r="RSS47" s="636"/>
      <c r="RST47" s="636"/>
      <c r="RSU47" s="636"/>
      <c r="RSV47" s="636"/>
      <c r="RSW47" s="636"/>
      <c r="RSX47" s="636"/>
      <c r="RSY47" s="636"/>
      <c r="RSZ47" s="636"/>
      <c r="RTA47" s="636"/>
      <c r="RTB47" s="636"/>
      <c r="RTC47" s="636"/>
      <c r="RTD47" s="636"/>
      <c r="RTE47" s="636"/>
      <c r="RTF47" s="636"/>
      <c r="RTG47" s="636"/>
      <c r="RTH47" s="636"/>
      <c r="RTI47" s="636"/>
      <c r="RTJ47" s="636"/>
      <c r="RTK47" s="636"/>
      <c r="RTL47" s="636"/>
      <c r="RTM47" s="636"/>
      <c r="RTN47" s="636"/>
      <c r="RTO47" s="636"/>
      <c r="RTP47" s="636"/>
      <c r="RTQ47" s="636"/>
      <c r="RTR47" s="636"/>
      <c r="RTS47" s="636"/>
      <c r="RTT47" s="636"/>
      <c r="RTU47" s="636"/>
      <c r="RTV47" s="636"/>
      <c r="RTW47" s="636"/>
      <c r="RTX47" s="636"/>
      <c r="RTY47" s="636"/>
      <c r="RTZ47" s="636"/>
      <c r="RUA47" s="636"/>
      <c r="RUB47" s="636"/>
      <c r="RUC47" s="636"/>
      <c r="RUD47" s="636"/>
      <c r="RUE47" s="636"/>
      <c r="RUF47" s="636"/>
      <c r="RUG47" s="636"/>
      <c r="RUH47" s="636"/>
      <c r="RUI47" s="636"/>
      <c r="RUJ47" s="636"/>
      <c r="RUK47" s="636"/>
      <c r="RUL47" s="636"/>
      <c r="RUM47" s="636"/>
      <c r="RUN47" s="636"/>
      <c r="RUO47" s="636"/>
      <c r="RUP47" s="636"/>
      <c r="RUQ47" s="636"/>
      <c r="RUR47" s="636"/>
      <c r="RUS47" s="636"/>
      <c r="RUT47" s="636"/>
      <c r="RUU47" s="636"/>
      <c r="RUV47" s="636"/>
      <c r="RUW47" s="636"/>
      <c r="RUX47" s="636"/>
      <c r="RUY47" s="636"/>
      <c r="RUZ47" s="636"/>
      <c r="RVA47" s="636"/>
      <c r="RVB47" s="636"/>
      <c r="RVC47" s="636"/>
      <c r="RVD47" s="636"/>
      <c r="RVE47" s="636"/>
      <c r="RVF47" s="636"/>
      <c r="RVG47" s="636"/>
      <c r="RVH47" s="636"/>
      <c r="RVI47" s="636"/>
      <c r="RVJ47" s="636"/>
      <c r="RVK47" s="636"/>
      <c r="RVL47" s="636"/>
      <c r="RVM47" s="636"/>
      <c r="RVN47" s="636"/>
      <c r="RVO47" s="636"/>
      <c r="RVP47" s="636"/>
      <c r="RVQ47" s="636"/>
      <c r="RVR47" s="636"/>
      <c r="RVS47" s="636"/>
      <c r="RVT47" s="636"/>
      <c r="RVU47" s="636"/>
      <c r="RVV47" s="636"/>
      <c r="RVW47" s="636"/>
      <c r="RVX47" s="636"/>
      <c r="RVY47" s="636"/>
      <c r="RVZ47" s="636"/>
      <c r="RWA47" s="636"/>
      <c r="RWB47" s="636"/>
      <c r="RWC47" s="636"/>
      <c r="RWD47" s="636"/>
      <c r="RWE47" s="636"/>
      <c r="RWF47" s="636"/>
      <c r="RWG47" s="636"/>
      <c r="RWH47" s="636"/>
      <c r="RWI47" s="636"/>
      <c r="RWJ47" s="636"/>
      <c r="RWK47" s="636"/>
      <c r="RWL47" s="636"/>
      <c r="RWM47" s="636"/>
      <c r="RWN47" s="636"/>
      <c r="RWO47" s="636"/>
      <c r="RWP47" s="636"/>
      <c r="RWQ47" s="636"/>
      <c r="RWR47" s="636"/>
      <c r="RWS47" s="636"/>
      <c r="RWT47" s="636"/>
      <c r="RWU47" s="636"/>
      <c r="RWV47" s="636"/>
      <c r="RWW47" s="636"/>
      <c r="RWX47" s="636"/>
      <c r="RWY47" s="636"/>
      <c r="RWZ47" s="636"/>
      <c r="RXA47" s="636"/>
      <c r="RXB47" s="636"/>
      <c r="RXC47" s="636"/>
      <c r="RXD47" s="636"/>
      <c r="RXE47" s="636"/>
      <c r="RXF47" s="636"/>
      <c r="RXG47" s="636"/>
      <c r="RXH47" s="636"/>
      <c r="RXI47" s="636"/>
      <c r="RXJ47" s="636"/>
      <c r="RXK47" s="636"/>
      <c r="RXL47" s="636"/>
      <c r="RXM47" s="636"/>
      <c r="RXN47" s="636"/>
      <c r="RXO47" s="636"/>
      <c r="RXP47" s="636"/>
      <c r="RXQ47" s="636"/>
      <c r="RXR47" s="636"/>
      <c r="RXS47" s="636"/>
      <c r="RXT47" s="636"/>
      <c r="RXU47" s="636"/>
      <c r="RXV47" s="636"/>
      <c r="RXW47" s="636"/>
      <c r="RXX47" s="636"/>
      <c r="RXY47" s="636"/>
      <c r="RXZ47" s="636"/>
      <c r="RYA47" s="636"/>
      <c r="RYB47" s="636"/>
      <c r="RYC47" s="636"/>
      <c r="RYD47" s="636"/>
      <c r="RYE47" s="636"/>
      <c r="RYF47" s="636"/>
      <c r="RYG47" s="636"/>
      <c r="RYH47" s="636"/>
      <c r="RYI47" s="636"/>
      <c r="RYJ47" s="636"/>
      <c r="RYK47" s="636"/>
      <c r="RYL47" s="636"/>
      <c r="RYM47" s="636"/>
      <c r="RYN47" s="636"/>
      <c r="RYO47" s="636"/>
      <c r="RYP47" s="636"/>
      <c r="RYQ47" s="636"/>
      <c r="RYR47" s="636"/>
      <c r="RYS47" s="636"/>
      <c r="RYT47" s="636"/>
      <c r="RYU47" s="636"/>
      <c r="RYV47" s="636"/>
      <c r="RYW47" s="636"/>
      <c r="RYX47" s="636"/>
      <c r="RYY47" s="636"/>
      <c r="RYZ47" s="636"/>
      <c r="RZA47" s="636"/>
      <c r="RZB47" s="636"/>
      <c r="RZC47" s="636"/>
      <c r="RZD47" s="636"/>
      <c r="RZE47" s="636"/>
      <c r="RZF47" s="636"/>
      <c r="RZG47" s="636"/>
      <c r="RZH47" s="636"/>
      <c r="RZI47" s="636"/>
      <c r="RZJ47" s="636"/>
      <c r="RZK47" s="636"/>
      <c r="RZL47" s="636"/>
      <c r="RZM47" s="636"/>
      <c r="RZN47" s="636"/>
      <c r="RZO47" s="636"/>
      <c r="RZP47" s="636"/>
      <c r="RZQ47" s="636"/>
      <c r="RZR47" s="636"/>
      <c r="RZS47" s="636"/>
      <c r="RZT47" s="636"/>
      <c r="RZU47" s="636"/>
      <c r="RZV47" s="636"/>
      <c r="RZW47" s="636"/>
      <c r="RZX47" s="636"/>
      <c r="RZY47" s="636"/>
      <c r="RZZ47" s="636"/>
      <c r="SAA47" s="636"/>
      <c r="SAB47" s="636"/>
      <c r="SAC47" s="636"/>
      <c r="SAD47" s="636"/>
      <c r="SAE47" s="636"/>
      <c r="SAF47" s="636"/>
      <c r="SAG47" s="636"/>
      <c r="SAH47" s="636"/>
      <c r="SAI47" s="636"/>
      <c r="SAJ47" s="636"/>
      <c r="SAK47" s="636"/>
      <c r="SAL47" s="636"/>
      <c r="SAM47" s="636"/>
      <c r="SAN47" s="636"/>
      <c r="SAO47" s="636"/>
      <c r="SAP47" s="636"/>
      <c r="SAQ47" s="636"/>
      <c r="SAR47" s="636"/>
      <c r="SAS47" s="636"/>
      <c r="SAT47" s="636"/>
      <c r="SAU47" s="636"/>
      <c r="SAV47" s="636"/>
      <c r="SAW47" s="636"/>
      <c r="SAX47" s="636"/>
      <c r="SAY47" s="636"/>
      <c r="SAZ47" s="636"/>
      <c r="SBA47" s="636"/>
      <c r="SBB47" s="636"/>
      <c r="SBC47" s="636"/>
      <c r="SBD47" s="636"/>
      <c r="SBE47" s="636"/>
      <c r="SBF47" s="636"/>
      <c r="SBG47" s="636"/>
      <c r="SBH47" s="636"/>
      <c r="SBI47" s="636"/>
      <c r="SBJ47" s="636"/>
      <c r="SBK47" s="636"/>
      <c r="SBL47" s="636"/>
      <c r="SBM47" s="636"/>
      <c r="SBN47" s="636"/>
      <c r="SBO47" s="636"/>
      <c r="SBP47" s="636"/>
      <c r="SBQ47" s="636"/>
      <c r="SBR47" s="636"/>
      <c r="SBS47" s="636"/>
      <c r="SBT47" s="636"/>
      <c r="SBU47" s="636"/>
      <c r="SBV47" s="636"/>
      <c r="SBW47" s="636"/>
      <c r="SBX47" s="636"/>
      <c r="SBY47" s="636"/>
      <c r="SBZ47" s="636"/>
      <c r="SCA47" s="636"/>
      <c r="SCB47" s="636"/>
      <c r="SCC47" s="636"/>
      <c r="SCD47" s="636"/>
      <c r="SCE47" s="636"/>
      <c r="SCF47" s="636"/>
      <c r="SCG47" s="636"/>
      <c r="SCH47" s="636"/>
      <c r="SCI47" s="636"/>
      <c r="SCJ47" s="636"/>
      <c r="SCK47" s="636"/>
      <c r="SCL47" s="636"/>
      <c r="SCM47" s="636"/>
      <c r="SCN47" s="636"/>
      <c r="SCO47" s="636"/>
      <c r="SCP47" s="636"/>
      <c r="SCQ47" s="636"/>
      <c r="SCR47" s="636"/>
      <c r="SCS47" s="636"/>
      <c r="SCT47" s="636"/>
      <c r="SCU47" s="636"/>
      <c r="SCV47" s="636"/>
      <c r="SCW47" s="636"/>
      <c r="SCX47" s="636"/>
      <c r="SCY47" s="636"/>
      <c r="SCZ47" s="636"/>
      <c r="SDA47" s="636"/>
      <c r="SDB47" s="636"/>
      <c r="SDC47" s="636"/>
      <c r="SDD47" s="636"/>
      <c r="SDE47" s="636"/>
      <c r="SDF47" s="636"/>
      <c r="SDG47" s="636"/>
      <c r="SDH47" s="636"/>
      <c r="SDI47" s="636"/>
      <c r="SDJ47" s="636"/>
      <c r="SDK47" s="636"/>
      <c r="SDL47" s="636"/>
      <c r="SDM47" s="636"/>
      <c r="SDN47" s="636"/>
      <c r="SDO47" s="636"/>
      <c r="SDP47" s="636"/>
      <c r="SDQ47" s="636"/>
      <c r="SDR47" s="636"/>
      <c r="SDS47" s="636"/>
      <c r="SDT47" s="636"/>
      <c r="SDU47" s="636"/>
      <c r="SDV47" s="636"/>
      <c r="SDW47" s="636"/>
      <c r="SDX47" s="636"/>
      <c r="SDY47" s="636"/>
      <c r="SDZ47" s="636"/>
      <c r="SEA47" s="636"/>
      <c r="SEB47" s="636"/>
      <c r="SEC47" s="636"/>
      <c r="SED47" s="636"/>
      <c r="SEE47" s="636"/>
      <c r="SEF47" s="636"/>
      <c r="SEG47" s="636"/>
      <c r="SEH47" s="636"/>
      <c r="SEI47" s="636"/>
      <c r="SEJ47" s="636"/>
      <c r="SEK47" s="636"/>
      <c r="SEL47" s="636"/>
      <c r="SEM47" s="636"/>
      <c r="SEN47" s="636"/>
      <c r="SEO47" s="636"/>
      <c r="SEP47" s="636"/>
      <c r="SEQ47" s="636"/>
      <c r="SER47" s="636"/>
      <c r="SES47" s="636"/>
      <c r="SET47" s="636"/>
      <c r="SEU47" s="636"/>
      <c r="SEV47" s="636"/>
      <c r="SEW47" s="636"/>
      <c r="SEX47" s="636"/>
      <c r="SEY47" s="636"/>
      <c r="SEZ47" s="636"/>
      <c r="SFA47" s="636"/>
      <c r="SFB47" s="636"/>
      <c r="SFC47" s="636"/>
      <c r="SFD47" s="636"/>
      <c r="SFE47" s="636"/>
      <c r="SFF47" s="636"/>
      <c r="SFG47" s="636"/>
      <c r="SFH47" s="636"/>
      <c r="SFI47" s="636"/>
      <c r="SFJ47" s="636"/>
      <c r="SFK47" s="636"/>
      <c r="SFL47" s="636"/>
      <c r="SFM47" s="636"/>
      <c r="SFN47" s="636"/>
      <c r="SFO47" s="636"/>
      <c r="SFP47" s="636"/>
      <c r="SFQ47" s="636"/>
      <c r="SFR47" s="636"/>
      <c r="SFS47" s="636"/>
      <c r="SFT47" s="636"/>
      <c r="SFU47" s="636"/>
      <c r="SFV47" s="636"/>
      <c r="SFW47" s="636"/>
      <c r="SFX47" s="636"/>
      <c r="SFY47" s="636"/>
      <c r="SFZ47" s="636"/>
      <c r="SGA47" s="636"/>
      <c r="SGB47" s="636"/>
      <c r="SGC47" s="636"/>
      <c r="SGD47" s="636"/>
      <c r="SGE47" s="636"/>
      <c r="SGF47" s="636"/>
      <c r="SGG47" s="636"/>
      <c r="SGH47" s="636"/>
      <c r="SGI47" s="636"/>
      <c r="SGJ47" s="636"/>
      <c r="SGK47" s="636"/>
      <c r="SGL47" s="636"/>
      <c r="SGM47" s="636"/>
      <c r="SGN47" s="636"/>
      <c r="SGO47" s="636"/>
      <c r="SGP47" s="636"/>
      <c r="SGQ47" s="636"/>
      <c r="SGR47" s="636"/>
      <c r="SGS47" s="636"/>
      <c r="SGT47" s="636"/>
      <c r="SGU47" s="636"/>
      <c r="SGV47" s="636"/>
      <c r="SGW47" s="636"/>
      <c r="SGX47" s="636"/>
      <c r="SGY47" s="636"/>
      <c r="SGZ47" s="636"/>
      <c r="SHA47" s="636"/>
      <c r="SHB47" s="636"/>
      <c r="SHC47" s="636"/>
      <c r="SHD47" s="636"/>
      <c r="SHE47" s="636"/>
      <c r="SHF47" s="636"/>
      <c r="SHG47" s="636"/>
      <c r="SHH47" s="636"/>
      <c r="SHI47" s="636"/>
      <c r="SHJ47" s="636"/>
      <c r="SHK47" s="636"/>
      <c r="SHL47" s="636"/>
      <c r="SHM47" s="636"/>
      <c r="SHN47" s="636"/>
      <c r="SHO47" s="636"/>
      <c r="SHP47" s="636"/>
      <c r="SHQ47" s="636"/>
      <c r="SHR47" s="636"/>
      <c r="SHS47" s="636"/>
      <c r="SHT47" s="636"/>
      <c r="SHU47" s="636"/>
      <c r="SHV47" s="636"/>
      <c r="SHW47" s="636"/>
      <c r="SHX47" s="636"/>
      <c r="SHY47" s="636"/>
      <c r="SHZ47" s="636"/>
      <c r="SIA47" s="636"/>
      <c r="SIB47" s="636"/>
      <c r="SIC47" s="636"/>
      <c r="SID47" s="636"/>
      <c r="SIE47" s="636"/>
      <c r="SIF47" s="636"/>
      <c r="SIG47" s="636"/>
      <c r="SIH47" s="636"/>
      <c r="SII47" s="636"/>
      <c r="SIJ47" s="636"/>
      <c r="SIK47" s="636"/>
      <c r="SIL47" s="636"/>
      <c r="SIM47" s="636"/>
      <c r="SIN47" s="636"/>
      <c r="SIO47" s="636"/>
      <c r="SIP47" s="636"/>
      <c r="SIQ47" s="636"/>
      <c r="SIR47" s="636"/>
      <c r="SIS47" s="636"/>
      <c r="SIT47" s="636"/>
      <c r="SIU47" s="636"/>
      <c r="SIV47" s="636"/>
      <c r="SIW47" s="636"/>
      <c r="SIX47" s="636"/>
      <c r="SIY47" s="636"/>
      <c r="SIZ47" s="636"/>
      <c r="SJA47" s="636"/>
      <c r="SJB47" s="636"/>
      <c r="SJC47" s="636"/>
      <c r="SJD47" s="636"/>
      <c r="SJE47" s="636"/>
      <c r="SJF47" s="636"/>
      <c r="SJG47" s="636"/>
      <c r="SJH47" s="636"/>
      <c r="SJI47" s="636"/>
      <c r="SJJ47" s="636"/>
      <c r="SJK47" s="636"/>
      <c r="SJL47" s="636"/>
      <c r="SJM47" s="636"/>
      <c r="SJN47" s="636"/>
      <c r="SJO47" s="636"/>
      <c r="SJP47" s="636"/>
      <c r="SJQ47" s="636"/>
      <c r="SJR47" s="636"/>
      <c r="SJS47" s="636"/>
      <c r="SJT47" s="636"/>
      <c r="SJU47" s="636"/>
      <c r="SJV47" s="636"/>
      <c r="SJW47" s="636"/>
      <c r="SJX47" s="636"/>
      <c r="SJY47" s="636"/>
      <c r="SJZ47" s="636"/>
      <c r="SKA47" s="636"/>
      <c r="SKB47" s="636"/>
      <c r="SKC47" s="636"/>
      <c r="SKD47" s="636"/>
      <c r="SKE47" s="636"/>
      <c r="SKF47" s="636"/>
      <c r="SKG47" s="636"/>
      <c r="SKH47" s="636"/>
      <c r="SKI47" s="636"/>
      <c r="SKJ47" s="636"/>
      <c r="SKK47" s="636"/>
      <c r="SKL47" s="636"/>
      <c r="SKM47" s="636"/>
      <c r="SKN47" s="636"/>
      <c r="SKO47" s="636"/>
      <c r="SKP47" s="636"/>
      <c r="SKQ47" s="636"/>
      <c r="SKR47" s="636"/>
      <c r="SKS47" s="636"/>
      <c r="SKT47" s="636"/>
      <c r="SKU47" s="636"/>
      <c r="SKV47" s="636"/>
      <c r="SKW47" s="636"/>
      <c r="SKX47" s="636"/>
      <c r="SKY47" s="636"/>
      <c r="SKZ47" s="636"/>
      <c r="SLA47" s="636"/>
      <c r="SLB47" s="636"/>
      <c r="SLC47" s="636"/>
      <c r="SLD47" s="636"/>
      <c r="SLE47" s="636"/>
      <c r="SLF47" s="636"/>
      <c r="SLG47" s="636"/>
      <c r="SLH47" s="636"/>
      <c r="SLI47" s="636"/>
      <c r="SLJ47" s="636"/>
      <c r="SLK47" s="636"/>
      <c r="SLL47" s="636"/>
      <c r="SLM47" s="636"/>
      <c r="SLN47" s="636"/>
      <c r="SLO47" s="636"/>
      <c r="SLP47" s="636"/>
      <c r="SLQ47" s="636"/>
      <c r="SLR47" s="636"/>
      <c r="SLS47" s="636"/>
      <c r="SLT47" s="636"/>
      <c r="SLU47" s="636"/>
      <c r="SLV47" s="636"/>
      <c r="SLW47" s="636"/>
      <c r="SLX47" s="636"/>
      <c r="SLY47" s="636"/>
      <c r="SLZ47" s="636"/>
      <c r="SMA47" s="636"/>
      <c r="SMB47" s="636"/>
      <c r="SMC47" s="636"/>
      <c r="SMD47" s="636"/>
      <c r="SME47" s="636"/>
      <c r="SMF47" s="636"/>
      <c r="SMG47" s="636"/>
      <c r="SMH47" s="636"/>
      <c r="SMI47" s="636"/>
      <c r="SMJ47" s="636"/>
      <c r="SMK47" s="636"/>
      <c r="SML47" s="636"/>
      <c r="SMM47" s="636"/>
      <c r="SMN47" s="636"/>
      <c r="SMO47" s="636"/>
      <c r="SMP47" s="636"/>
      <c r="SMQ47" s="636"/>
      <c r="SMR47" s="636"/>
      <c r="SMS47" s="636"/>
      <c r="SMT47" s="636"/>
      <c r="SMU47" s="636"/>
      <c r="SMV47" s="636"/>
      <c r="SMW47" s="636"/>
      <c r="SMX47" s="636"/>
      <c r="SMY47" s="636"/>
      <c r="SMZ47" s="636"/>
      <c r="SNA47" s="636"/>
      <c r="SNB47" s="636"/>
      <c r="SNC47" s="636"/>
      <c r="SND47" s="636"/>
      <c r="SNE47" s="636"/>
      <c r="SNF47" s="636"/>
      <c r="SNG47" s="636"/>
      <c r="SNH47" s="636"/>
      <c r="SNI47" s="636"/>
      <c r="SNJ47" s="636"/>
      <c r="SNK47" s="636"/>
      <c r="SNL47" s="636"/>
      <c r="SNM47" s="636"/>
      <c r="SNN47" s="636"/>
      <c r="SNO47" s="636"/>
      <c r="SNP47" s="636"/>
      <c r="SNQ47" s="636"/>
      <c r="SNR47" s="636"/>
      <c r="SNS47" s="636"/>
      <c r="SNT47" s="636"/>
      <c r="SNU47" s="636"/>
      <c r="SNV47" s="636"/>
      <c r="SNW47" s="636"/>
      <c r="SNX47" s="636"/>
      <c r="SNY47" s="636"/>
      <c r="SNZ47" s="636"/>
      <c r="SOA47" s="636"/>
      <c r="SOB47" s="636"/>
      <c r="SOC47" s="636"/>
      <c r="SOD47" s="636"/>
      <c r="SOE47" s="636"/>
      <c r="SOF47" s="636"/>
      <c r="SOG47" s="636"/>
      <c r="SOH47" s="636"/>
      <c r="SOI47" s="636"/>
      <c r="SOJ47" s="636"/>
      <c r="SOK47" s="636"/>
      <c r="SOL47" s="636"/>
      <c r="SOM47" s="636"/>
      <c r="SON47" s="636"/>
      <c r="SOO47" s="636"/>
      <c r="SOP47" s="636"/>
      <c r="SOQ47" s="636"/>
      <c r="SOR47" s="636"/>
      <c r="SOS47" s="636"/>
      <c r="SOT47" s="636"/>
      <c r="SOU47" s="636"/>
      <c r="SOV47" s="636"/>
      <c r="SOW47" s="636"/>
      <c r="SOX47" s="636"/>
      <c r="SOY47" s="636"/>
      <c r="SOZ47" s="636"/>
      <c r="SPA47" s="636"/>
      <c r="SPB47" s="636"/>
      <c r="SPC47" s="636"/>
      <c r="SPD47" s="636"/>
      <c r="SPE47" s="636"/>
      <c r="SPF47" s="636"/>
      <c r="SPG47" s="636"/>
      <c r="SPH47" s="636"/>
      <c r="SPI47" s="636"/>
      <c r="SPJ47" s="636"/>
      <c r="SPK47" s="636"/>
      <c r="SPL47" s="636"/>
      <c r="SPM47" s="636"/>
      <c r="SPN47" s="636"/>
      <c r="SPO47" s="636"/>
      <c r="SPP47" s="636"/>
      <c r="SPQ47" s="636"/>
      <c r="SPR47" s="636"/>
      <c r="SPS47" s="636"/>
      <c r="SPT47" s="636"/>
      <c r="SPU47" s="636"/>
      <c r="SPV47" s="636"/>
      <c r="SPW47" s="636"/>
      <c r="SPX47" s="636"/>
      <c r="SPY47" s="636"/>
      <c r="SPZ47" s="636"/>
      <c r="SQA47" s="636"/>
      <c r="SQB47" s="636"/>
      <c r="SQC47" s="636"/>
      <c r="SQD47" s="636"/>
      <c r="SQE47" s="636"/>
      <c r="SQF47" s="636"/>
      <c r="SQG47" s="636"/>
      <c r="SQH47" s="636"/>
      <c r="SQI47" s="636"/>
      <c r="SQJ47" s="636"/>
      <c r="SQK47" s="636"/>
      <c r="SQL47" s="636"/>
      <c r="SQM47" s="636"/>
      <c r="SQN47" s="636"/>
      <c r="SQO47" s="636"/>
      <c r="SQP47" s="636"/>
      <c r="SQQ47" s="636"/>
      <c r="SQR47" s="636"/>
      <c r="SQS47" s="636"/>
      <c r="SQT47" s="636"/>
      <c r="SQU47" s="636"/>
      <c r="SQV47" s="636"/>
      <c r="SQW47" s="636"/>
      <c r="SQX47" s="636"/>
      <c r="SQY47" s="636"/>
      <c r="SQZ47" s="636"/>
      <c r="SRA47" s="636"/>
      <c r="SRB47" s="636"/>
      <c r="SRC47" s="636"/>
      <c r="SRD47" s="636"/>
      <c r="SRE47" s="636"/>
      <c r="SRF47" s="636"/>
      <c r="SRG47" s="636"/>
      <c r="SRH47" s="636"/>
      <c r="SRI47" s="636"/>
      <c r="SRJ47" s="636"/>
      <c r="SRK47" s="636"/>
      <c r="SRL47" s="636"/>
      <c r="SRM47" s="636"/>
      <c r="SRN47" s="636"/>
      <c r="SRO47" s="636"/>
      <c r="SRP47" s="636"/>
      <c r="SRQ47" s="636"/>
      <c r="SRR47" s="636"/>
      <c r="SRS47" s="636"/>
      <c r="SRT47" s="636"/>
      <c r="SRU47" s="636"/>
      <c r="SRV47" s="636"/>
      <c r="SRW47" s="636"/>
      <c r="SRX47" s="636"/>
      <c r="SRY47" s="636"/>
      <c r="SRZ47" s="636"/>
      <c r="SSA47" s="636"/>
      <c r="SSB47" s="636"/>
      <c r="SSC47" s="636"/>
      <c r="SSD47" s="636"/>
      <c r="SSE47" s="636"/>
      <c r="SSF47" s="636"/>
      <c r="SSG47" s="636"/>
      <c r="SSH47" s="636"/>
      <c r="SSI47" s="636"/>
      <c r="SSJ47" s="636"/>
      <c r="SSK47" s="636"/>
      <c r="SSL47" s="636"/>
      <c r="SSM47" s="636"/>
      <c r="SSN47" s="636"/>
      <c r="SSO47" s="636"/>
      <c r="SSP47" s="636"/>
      <c r="SSQ47" s="636"/>
      <c r="SSR47" s="636"/>
      <c r="SSS47" s="636"/>
      <c r="SST47" s="636"/>
      <c r="SSU47" s="636"/>
      <c r="SSV47" s="636"/>
      <c r="SSW47" s="636"/>
      <c r="SSX47" s="636"/>
      <c r="SSY47" s="636"/>
      <c r="SSZ47" s="636"/>
      <c r="STA47" s="636"/>
      <c r="STB47" s="636"/>
      <c r="STC47" s="636"/>
      <c r="STD47" s="636"/>
      <c r="STE47" s="636"/>
      <c r="STF47" s="636"/>
      <c r="STG47" s="636"/>
      <c r="STH47" s="636"/>
      <c r="STI47" s="636"/>
      <c r="STJ47" s="636"/>
      <c r="STK47" s="636"/>
      <c r="STL47" s="636"/>
      <c r="STM47" s="636"/>
      <c r="STN47" s="636"/>
      <c r="STO47" s="636"/>
      <c r="STP47" s="636"/>
      <c r="STQ47" s="636"/>
      <c r="STR47" s="636"/>
      <c r="STS47" s="636"/>
      <c r="STT47" s="636"/>
      <c r="STU47" s="636"/>
      <c r="STV47" s="636"/>
      <c r="STW47" s="636"/>
      <c r="STX47" s="636"/>
      <c r="STY47" s="636"/>
      <c r="STZ47" s="636"/>
      <c r="SUA47" s="636"/>
      <c r="SUB47" s="636"/>
      <c r="SUC47" s="636"/>
      <c r="SUD47" s="636"/>
      <c r="SUE47" s="636"/>
      <c r="SUF47" s="636"/>
      <c r="SUG47" s="636"/>
      <c r="SUH47" s="636"/>
      <c r="SUI47" s="636"/>
      <c r="SUJ47" s="636"/>
      <c r="SUK47" s="636"/>
      <c r="SUL47" s="636"/>
      <c r="SUM47" s="636"/>
      <c r="SUN47" s="636"/>
      <c r="SUO47" s="636"/>
      <c r="SUP47" s="636"/>
      <c r="SUQ47" s="636"/>
      <c r="SUR47" s="636"/>
      <c r="SUS47" s="636"/>
      <c r="SUT47" s="636"/>
      <c r="SUU47" s="636"/>
      <c r="SUV47" s="636"/>
      <c r="SUW47" s="636"/>
      <c r="SUX47" s="636"/>
      <c r="SUY47" s="636"/>
      <c r="SUZ47" s="636"/>
      <c r="SVA47" s="636"/>
      <c r="SVB47" s="636"/>
      <c r="SVC47" s="636"/>
      <c r="SVD47" s="636"/>
      <c r="SVE47" s="636"/>
      <c r="SVF47" s="636"/>
      <c r="SVG47" s="636"/>
      <c r="SVH47" s="636"/>
      <c r="SVI47" s="636"/>
      <c r="SVJ47" s="636"/>
      <c r="SVK47" s="636"/>
      <c r="SVL47" s="636"/>
      <c r="SVM47" s="636"/>
      <c r="SVN47" s="636"/>
      <c r="SVO47" s="636"/>
      <c r="SVP47" s="636"/>
      <c r="SVQ47" s="636"/>
      <c r="SVR47" s="636"/>
      <c r="SVS47" s="636"/>
      <c r="SVT47" s="636"/>
      <c r="SVU47" s="636"/>
      <c r="SVV47" s="636"/>
      <c r="SVW47" s="636"/>
      <c r="SVX47" s="636"/>
      <c r="SVY47" s="636"/>
      <c r="SVZ47" s="636"/>
      <c r="SWA47" s="636"/>
      <c r="SWB47" s="636"/>
      <c r="SWC47" s="636"/>
      <c r="SWD47" s="636"/>
      <c r="SWE47" s="636"/>
      <c r="SWF47" s="636"/>
      <c r="SWG47" s="636"/>
      <c r="SWH47" s="636"/>
      <c r="SWI47" s="636"/>
      <c r="SWJ47" s="636"/>
      <c r="SWK47" s="636"/>
      <c r="SWL47" s="636"/>
      <c r="SWM47" s="636"/>
      <c r="SWN47" s="636"/>
      <c r="SWO47" s="636"/>
      <c r="SWP47" s="636"/>
      <c r="SWQ47" s="636"/>
      <c r="SWR47" s="636"/>
      <c r="SWS47" s="636"/>
      <c r="SWT47" s="636"/>
      <c r="SWU47" s="636"/>
      <c r="SWV47" s="636"/>
      <c r="SWW47" s="636"/>
      <c r="SWX47" s="636"/>
      <c r="SWY47" s="636"/>
      <c r="SWZ47" s="636"/>
      <c r="SXA47" s="636"/>
      <c r="SXB47" s="636"/>
      <c r="SXC47" s="636"/>
      <c r="SXD47" s="636"/>
      <c r="SXE47" s="636"/>
      <c r="SXF47" s="636"/>
      <c r="SXG47" s="636"/>
      <c r="SXH47" s="636"/>
      <c r="SXI47" s="636"/>
      <c r="SXJ47" s="636"/>
      <c r="SXK47" s="636"/>
      <c r="SXL47" s="636"/>
      <c r="SXM47" s="636"/>
      <c r="SXN47" s="636"/>
      <c r="SXO47" s="636"/>
      <c r="SXP47" s="636"/>
      <c r="SXQ47" s="636"/>
      <c r="SXR47" s="636"/>
      <c r="SXS47" s="636"/>
      <c r="SXT47" s="636"/>
      <c r="SXU47" s="636"/>
      <c r="SXV47" s="636"/>
      <c r="SXW47" s="636"/>
      <c r="SXX47" s="636"/>
      <c r="SXY47" s="636"/>
      <c r="SXZ47" s="636"/>
      <c r="SYA47" s="636"/>
      <c r="SYB47" s="636"/>
      <c r="SYC47" s="636"/>
      <c r="SYD47" s="636"/>
      <c r="SYE47" s="636"/>
      <c r="SYF47" s="636"/>
      <c r="SYG47" s="636"/>
      <c r="SYH47" s="636"/>
      <c r="SYI47" s="636"/>
      <c r="SYJ47" s="636"/>
      <c r="SYK47" s="636"/>
      <c r="SYL47" s="636"/>
      <c r="SYM47" s="636"/>
      <c r="SYN47" s="636"/>
      <c r="SYO47" s="636"/>
      <c r="SYP47" s="636"/>
      <c r="SYQ47" s="636"/>
      <c r="SYR47" s="636"/>
      <c r="SYS47" s="636"/>
      <c r="SYT47" s="636"/>
      <c r="SYU47" s="636"/>
      <c r="SYV47" s="636"/>
      <c r="SYW47" s="636"/>
      <c r="SYX47" s="636"/>
      <c r="SYY47" s="636"/>
      <c r="SYZ47" s="636"/>
      <c r="SZA47" s="636"/>
      <c r="SZB47" s="636"/>
      <c r="SZC47" s="636"/>
      <c r="SZD47" s="636"/>
      <c r="SZE47" s="636"/>
      <c r="SZF47" s="636"/>
      <c r="SZG47" s="636"/>
      <c r="SZH47" s="636"/>
      <c r="SZI47" s="636"/>
      <c r="SZJ47" s="636"/>
      <c r="SZK47" s="636"/>
      <c r="SZL47" s="636"/>
      <c r="SZM47" s="636"/>
      <c r="SZN47" s="636"/>
      <c r="SZO47" s="636"/>
      <c r="SZP47" s="636"/>
      <c r="SZQ47" s="636"/>
      <c r="SZR47" s="636"/>
      <c r="SZS47" s="636"/>
      <c r="SZT47" s="636"/>
      <c r="SZU47" s="636"/>
      <c r="SZV47" s="636"/>
      <c r="SZW47" s="636"/>
      <c r="SZX47" s="636"/>
      <c r="SZY47" s="636"/>
      <c r="SZZ47" s="636"/>
      <c r="TAA47" s="636"/>
      <c r="TAB47" s="636"/>
      <c r="TAC47" s="636"/>
      <c r="TAD47" s="636"/>
      <c r="TAE47" s="636"/>
      <c r="TAF47" s="636"/>
      <c r="TAG47" s="636"/>
      <c r="TAH47" s="636"/>
      <c r="TAI47" s="636"/>
      <c r="TAJ47" s="636"/>
      <c r="TAK47" s="636"/>
      <c r="TAL47" s="636"/>
      <c r="TAM47" s="636"/>
      <c r="TAN47" s="636"/>
      <c r="TAO47" s="636"/>
      <c r="TAP47" s="636"/>
      <c r="TAQ47" s="636"/>
      <c r="TAR47" s="636"/>
      <c r="TAS47" s="636"/>
      <c r="TAT47" s="636"/>
      <c r="TAU47" s="636"/>
      <c r="TAV47" s="636"/>
      <c r="TAW47" s="636"/>
      <c r="TAX47" s="636"/>
      <c r="TAY47" s="636"/>
      <c r="TAZ47" s="636"/>
      <c r="TBA47" s="636"/>
      <c r="TBB47" s="636"/>
      <c r="TBC47" s="636"/>
      <c r="TBD47" s="636"/>
      <c r="TBE47" s="636"/>
      <c r="TBF47" s="636"/>
      <c r="TBG47" s="636"/>
      <c r="TBH47" s="636"/>
      <c r="TBI47" s="636"/>
      <c r="TBJ47" s="636"/>
      <c r="TBK47" s="636"/>
      <c r="TBL47" s="636"/>
      <c r="TBM47" s="636"/>
      <c r="TBN47" s="636"/>
      <c r="TBO47" s="636"/>
      <c r="TBP47" s="636"/>
      <c r="TBQ47" s="636"/>
      <c r="TBR47" s="636"/>
      <c r="TBS47" s="636"/>
      <c r="TBT47" s="636"/>
      <c r="TBU47" s="636"/>
      <c r="TBV47" s="636"/>
      <c r="TBW47" s="636"/>
      <c r="TBX47" s="636"/>
      <c r="TBY47" s="636"/>
      <c r="TBZ47" s="636"/>
      <c r="TCA47" s="636"/>
      <c r="TCB47" s="636"/>
      <c r="TCC47" s="636"/>
      <c r="TCD47" s="636"/>
      <c r="TCE47" s="636"/>
      <c r="TCF47" s="636"/>
      <c r="TCG47" s="636"/>
      <c r="TCH47" s="636"/>
      <c r="TCI47" s="636"/>
      <c r="TCJ47" s="636"/>
      <c r="TCK47" s="636"/>
      <c r="TCL47" s="636"/>
      <c r="TCM47" s="636"/>
      <c r="TCN47" s="636"/>
      <c r="TCO47" s="636"/>
      <c r="TCP47" s="636"/>
      <c r="TCQ47" s="636"/>
      <c r="TCR47" s="636"/>
      <c r="TCS47" s="636"/>
      <c r="TCT47" s="636"/>
      <c r="TCU47" s="636"/>
      <c r="TCV47" s="636"/>
      <c r="TCW47" s="636"/>
      <c r="TCX47" s="636"/>
      <c r="TCY47" s="636"/>
      <c r="TCZ47" s="636"/>
      <c r="TDA47" s="636"/>
      <c r="TDB47" s="636"/>
      <c r="TDC47" s="636"/>
      <c r="TDD47" s="636"/>
      <c r="TDE47" s="636"/>
      <c r="TDF47" s="636"/>
      <c r="TDG47" s="636"/>
      <c r="TDH47" s="636"/>
      <c r="TDI47" s="636"/>
      <c r="TDJ47" s="636"/>
      <c r="TDK47" s="636"/>
      <c r="TDL47" s="636"/>
      <c r="TDM47" s="636"/>
      <c r="TDN47" s="636"/>
      <c r="TDO47" s="636"/>
      <c r="TDP47" s="636"/>
      <c r="TDQ47" s="636"/>
      <c r="TDR47" s="636"/>
      <c r="TDS47" s="636"/>
      <c r="TDT47" s="636"/>
      <c r="TDU47" s="636"/>
      <c r="TDV47" s="636"/>
      <c r="TDW47" s="636"/>
      <c r="TDX47" s="636"/>
      <c r="TDY47" s="636"/>
      <c r="TDZ47" s="636"/>
      <c r="TEA47" s="636"/>
      <c r="TEB47" s="636"/>
      <c r="TEC47" s="636"/>
      <c r="TED47" s="636"/>
      <c r="TEE47" s="636"/>
      <c r="TEF47" s="636"/>
      <c r="TEG47" s="636"/>
      <c r="TEH47" s="636"/>
      <c r="TEI47" s="636"/>
      <c r="TEJ47" s="636"/>
      <c r="TEK47" s="636"/>
      <c r="TEL47" s="636"/>
      <c r="TEM47" s="636"/>
      <c r="TEN47" s="636"/>
      <c r="TEO47" s="636"/>
      <c r="TEP47" s="636"/>
      <c r="TEQ47" s="636"/>
      <c r="TER47" s="636"/>
      <c r="TES47" s="636"/>
      <c r="TET47" s="636"/>
      <c r="TEU47" s="636"/>
      <c r="TEV47" s="636"/>
      <c r="TEW47" s="636"/>
      <c r="TEX47" s="636"/>
      <c r="TEY47" s="636"/>
      <c r="TEZ47" s="636"/>
      <c r="TFA47" s="636"/>
      <c r="TFB47" s="636"/>
      <c r="TFC47" s="636"/>
      <c r="TFD47" s="636"/>
      <c r="TFE47" s="636"/>
      <c r="TFF47" s="636"/>
      <c r="TFG47" s="636"/>
      <c r="TFH47" s="636"/>
      <c r="TFI47" s="636"/>
      <c r="TFJ47" s="636"/>
      <c r="TFK47" s="636"/>
      <c r="TFL47" s="636"/>
      <c r="TFM47" s="636"/>
      <c r="TFN47" s="636"/>
      <c r="TFO47" s="636"/>
      <c r="TFP47" s="636"/>
      <c r="TFQ47" s="636"/>
      <c r="TFR47" s="636"/>
      <c r="TFS47" s="636"/>
      <c r="TFT47" s="636"/>
      <c r="TFU47" s="636"/>
      <c r="TFV47" s="636"/>
      <c r="TFW47" s="636"/>
      <c r="TFX47" s="636"/>
      <c r="TFY47" s="636"/>
      <c r="TFZ47" s="636"/>
      <c r="TGA47" s="636"/>
      <c r="TGB47" s="636"/>
      <c r="TGC47" s="636"/>
      <c r="TGD47" s="636"/>
      <c r="TGE47" s="636"/>
      <c r="TGF47" s="636"/>
      <c r="TGG47" s="636"/>
      <c r="TGH47" s="636"/>
      <c r="TGI47" s="636"/>
      <c r="TGJ47" s="636"/>
      <c r="TGK47" s="636"/>
      <c r="TGL47" s="636"/>
      <c r="TGM47" s="636"/>
      <c r="TGN47" s="636"/>
      <c r="TGO47" s="636"/>
      <c r="TGP47" s="636"/>
      <c r="TGQ47" s="636"/>
      <c r="TGR47" s="636"/>
      <c r="TGS47" s="636"/>
      <c r="TGT47" s="636"/>
      <c r="TGU47" s="636"/>
      <c r="TGV47" s="636"/>
      <c r="TGW47" s="636"/>
      <c r="TGX47" s="636"/>
      <c r="TGY47" s="636"/>
      <c r="TGZ47" s="636"/>
      <c r="THA47" s="636"/>
      <c r="THB47" s="636"/>
      <c r="THC47" s="636"/>
      <c r="THD47" s="636"/>
      <c r="THE47" s="636"/>
      <c r="THF47" s="636"/>
      <c r="THG47" s="636"/>
      <c r="THH47" s="636"/>
      <c r="THI47" s="636"/>
      <c r="THJ47" s="636"/>
      <c r="THK47" s="636"/>
      <c r="THL47" s="636"/>
      <c r="THM47" s="636"/>
      <c r="THN47" s="636"/>
      <c r="THO47" s="636"/>
      <c r="THP47" s="636"/>
      <c r="THQ47" s="636"/>
      <c r="THR47" s="636"/>
      <c r="THS47" s="636"/>
      <c r="THT47" s="636"/>
      <c r="THU47" s="636"/>
      <c r="THV47" s="636"/>
      <c r="THW47" s="636"/>
      <c r="THX47" s="636"/>
      <c r="THY47" s="636"/>
      <c r="THZ47" s="636"/>
      <c r="TIA47" s="636"/>
      <c r="TIB47" s="636"/>
      <c r="TIC47" s="636"/>
      <c r="TID47" s="636"/>
      <c r="TIE47" s="636"/>
      <c r="TIF47" s="636"/>
      <c r="TIG47" s="636"/>
      <c r="TIH47" s="636"/>
      <c r="TII47" s="636"/>
      <c r="TIJ47" s="636"/>
      <c r="TIK47" s="636"/>
      <c r="TIL47" s="636"/>
      <c r="TIM47" s="636"/>
      <c r="TIN47" s="636"/>
      <c r="TIO47" s="636"/>
      <c r="TIP47" s="636"/>
      <c r="TIQ47" s="636"/>
      <c r="TIR47" s="636"/>
      <c r="TIS47" s="636"/>
      <c r="TIT47" s="636"/>
      <c r="TIU47" s="636"/>
      <c r="TIV47" s="636"/>
      <c r="TIW47" s="636"/>
      <c r="TIX47" s="636"/>
      <c r="TIY47" s="636"/>
      <c r="TIZ47" s="636"/>
      <c r="TJA47" s="636"/>
      <c r="TJB47" s="636"/>
      <c r="TJC47" s="636"/>
      <c r="TJD47" s="636"/>
      <c r="TJE47" s="636"/>
      <c r="TJF47" s="636"/>
      <c r="TJG47" s="636"/>
      <c r="TJH47" s="636"/>
      <c r="TJI47" s="636"/>
      <c r="TJJ47" s="636"/>
      <c r="TJK47" s="636"/>
      <c r="TJL47" s="636"/>
      <c r="TJM47" s="636"/>
      <c r="TJN47" s="636"/>
      <c r="TJO47" s="636"/>
      <c r="TJP47" s="636"/>
      <c r="TJQ47" s="636"/>
      <c r="TJR47" s="636"/>
      <c r="TJS47" s="636"/>
      <c r="TJT47" s="636"/>
      <c r="TJU47" s="636"/>
      <c r="TJV47" s="636"/>
      <c r="TJW47" s="636"/>
      <c r="TJX47" s="636"/>
      <c r="TJY47" s="636"/>
      <c r="TJZ47" s="636"/>
      <c r="TKA47" s="636"/>
      <c r="TKB47" s="636"/>
      <c r="TKC47" s="636"/>
      <c r="TKD47" s="636"/>
      <c r="TKE47" s="636"/>
      <c r="TKF47" s="636"/>
      <c r="TKG47" s="636"/>
      <c r="TKH47" s="636"/>
      <c r="TKI47" s="636"/>
      <c r="TKJ47" s="636"/>
      <c r="TKK47" s="636"/>
      <c r="TKL47" s="636"/>
      <c r="TKM47" s="636"/>
      <c r="TKN47" s="636"/>
      <c r="TKO47" s="636"/>
      <c r="TKP47" s="636"/>
      <c r="TKQ47" s="636"/>
      <c r="TKR47" s="636"/>
      <c r="TKS47" s="636"/>
      <c r="TKT47" s="636"/>
      <c r="TKU47" s="636"/>
      <c r="TKV47" s="636"/>
      <c r="TKW47" s="636"/>
      <c r="TKX47" s="636"/>
      <c r="TKY47" s="636"/>
      <c r="TKZ47" s="636"/>
      <c r="TLA47" s="636"/>
      <c r="TLB47" s="636"/>
      <c r="TLC47" s="636"/>
      <c r="TLD47" s="636"/>
      <c r="TLE47" s="636"/>
      <c r="TLF47" s="636"/>
      <c r="TLG47" s="636"/>
      <c r="TLH47" s="636"/>
      <c r="TLI47" s="636"/>
      <c r="TLJ47" s="636"/>
      <c r="TLK47" s="636"/>
      <c r="TLL47" s="636"/>
      <c r="TLM47" s="636"/>
      <c r="TLN47" s="636"/>
      <c r="TLO47" s="636"/>
      <c r="TLP47" s="636"/>
      <c r="TLQ47" s="636"/>
      <c r="TLR47" s="636"/>
      <c r="TLS47" s="636"/>
      <c r="TLT47" s="636"/>
      <c r="TLU47" s="636"/>
      <c r="TLV47" s="636"/>
      <c r="TLW47" s="636"/>
      <c r="TLX47" s="636"/>
      <c r="TLY47" s="636"/>
      <c r="TLZ47" s="636"/>
      <c r="TMA47" s="636"/>
      <c r="TMB47" s="636"/>
      <c r="TMC47" s="636"/>
      <c r="TMD47" s="636"/>
      <c r="TME47" s="636"/>
      <c r="TMF47" s="636"/>
      <c r="TMG47" s="636"/>
      <c r="TMH47" s="636"/>
      <c r="TMI47" s="636"/>
      <c r="TMJ47" s="636"/>
      <c r="TMK47" s="636"/>
      <c r="TML47" s="636"/>
      <c r="TMM47" s="636"/>
      <c r="TMN47" s="636"/>
      <c r="TMO47" s="636"/>
      <c r="TMP47" s="636"/>
      <c r="TMQ47" s="636"/>
      <c r="TMR47" s="636"/>
      <c r="TMS47" s="636"/>
      <c r="TMT47" s="636"/>
      <c r="TMU47" s="636"/>
      <c r="TMV47" s="636"/>
      <c r="TMW47" s="636"/>
      <c r="TMX47" s="636"/>
      <c r="TMY47" s="636"/>
      <c r="TMZ47" s="636"/>
      <c r="TNA47" s="636"/>
      <c r="TNB47" s="636"/>
      <c r="TNC47" s="636"/>
      <c r="TND47" s="636"/>
      <c r="TNE47" s="636"/>
      <c r="TNF47" s="636"/>
      <c r="TNG47" s="636"/>
      <c r="TNH47" s="636"/>
      <c r="TNI47" s="636"/>
      <c r="TNJ47" s="636"/>
      <c r="TNK47" s="636"/>
      <c r="TNL47" s="636"/>
      <c r="TNM47" s="636"/>
      <c r="TNN47" s="636"/>
      <c r="TNO47" s="636"/>
      <c r="TNP47" s="636"/>
      <c r="TNQ47" s="636"/>
      <c r="TNR47" s="636"/>
      <c r="TNS47" s="636"/>
      <c r="TNT47" s="636"/>
      <c r="TNU47" s="636"/>
      <c r="TNV47" s="636"/>
      <c r="TNW47" s="636"/>
      <c r="TNX47" s="636"/>
      <c r="TNY47" s="636"/>
      <c r="TNZ47" s="636"/>
      <c r="TOA47" s="636"/>
      <c r="TOB47" s="636"/>
      <c r="TOC47" s="636"/>
      <c r="TOD47" s="636"/>
      <c r="TOE47" s="636"/>
      <c r="TOF47" s="636"/>
      <c r="TOG47" s="636"/>
      <c r="TOH47" s="636"/>
      <c r="TOI47" s="636"/>
      <c r="TOJ47" s="636"/>
      <c r="TOK47" s="636"/>
      <c r="TOL47" s="636"/>
      <c r="TOM47" s="636"/>
      <c r="TON47" s="636"/>
      <c r="TOO47" s="636"/>
      <c r="TOP47" s="636"/>
      <c r="TOQ47" s="636"/>
      <c r="TOR47" s="636"/>
      <c r="TOS47" s="636"/>
      <c r="TOT47" s="636"/>
      <c r="TOU47" s="636"/>
      <c r="TOV47" s="636"/>
      <c r="TOW47" s="636"/>
      <c r="TOX47" s="636"/>
      <c r="TOY47" s="636"/>
      <c r="TOZ47" s="636"/>
      <c r="TPA47" s="636"/>
      <c r="TPB47" s="636"/>
      <c r="TPC47" s="636"/>
      <c r="TPD47" s="636"/>
      <c r="TPE47" s="636"/>
      <c r="TPF47" s="636"/>
      <c r="TPG47" s="636"/>
      <c r="TPH47" s="636"/>
      <c r="TPI47" s="636"/>
      <c r="TPJ47" s="636"/>
      <c r="TPK47" s="636"/>
      <c r="TPL47" s="636"/>
      <c r="TPM47" s="636"/>
      <c r="TPN47" s="636"/>
      <c r="TPO47" s="636"/>
      <c r="TPP47" s="636"/>
      <c r="TPQ47" s="636"/>
      <c r="TPR47" s="636"/>
      <c r="TPS47" s="636"/>
      <c r="TPT47" s="636"/>
      <c r="TPU47" s="636"/>
      <c r="TPV47" s="636"/>
      <c r="TPW47" s="636"/>
      <c r="TPX47" s="636"/>
      <c r="TPY47" s="636"/>
      <c r="TPZ47" s="636"/>
      <c r="TQA47" s="636"/>
      <c r="TQB47" s="636"/>
      <c r="TQC47" s="636"/>
      <c r="TQD47" s="636"/>
      <c r="TQE47" s="636"/>
      <c r="TQF47" s="636"/>
      <c r="TQG47" s="636"/>
      <c r="TQH47" s="636"/>
      <c r="TQI47" s="636"/>
      <c r="TQJ47" s="636"/>
      <c r="TQK47" s="636"/>
      <c r="TQL47" s="636"/>
      <c r="TQM47" s="636"/>
      <c r="TQN47" s="636"/>
      <c r="TQO47" s="636"/>
      <c r="TQP47" s="636"/>
      <c r="TQQ47" s="636"/>
      <c r="TQR47" s="636"/>
      <c r="TQS47" s="636"/>
      <c r="TQT47" s="636"/>
      <c r="TQU47" s="636"/>
      <c r="TQV47" s="636"/>
      <c r="TQW47" s="636"/>
      <c r="TQX47" s="636"/>
      <c r="TQY47" s="636"/>
      <c r="TQZ47" s="636"/>
      <c r="TRA47" s="636"/>
      <c r="TRB47" s="636"/>
      <c r="TRC47" s="636"/>
      <c r="TRD47" s="636"/>
      <c r="TRE47" s="636"/>
      <c r="TRF47" s="636"/>
      <c r="TRG47" s="636"/>
      <c r="TRH47" s="636"/>
      <c r="TRI47" s="636"/>
      <c r="TRJ47" s="636"/>
      <c r="TRK47" s="636"/>
      <c r="TRL47" s="636"/>
      <c r="TRM47" s="636"/>
      <c r="TRN47" s="636"/>
      <c r="TRO47" s="636"/>
      <c r="TRP47" s="636"/>
      <c r="TRQ47" s="636"/>
      <c r="TRR47" s="636"/>
      <c r="TRS47" s="636"/>
      <c r="TRT47" s="636"/>
      <c r="TRU47" s="636"/>
      <c r="TRV47" s="636"/>
      <c r="TRW47" s="636"/>
      <c r="TRX47" s="636"/>
      <c r="TRY47" s="636"/>
      <c r="TRZ47" s="636"/>
      <c r="TSA47" s="636"/>
      <c r="TSB47" s="636"/>
      <c r="TSC47" s="636"/>
      <c r="TSD47" s="636"/>
      <c r="TSE47" s="636"/>
      <c r="TSF47" s="636"/>
      <c r="TSG47" s="636"/>
      <c r="TSH47" s="636"/>
      <c r="TSI47" s="636"/>
      <c r="TSJ47" s="636"/>
      <c r="TSK47" s="636"/>
      <c r="TSL47" s="636"/>
      <c r="TSM47" s="636"/>
      <c r="TSN47" s="636"/>
      <c r="TSO47" s="636"/>
      <c r="TSP47" s="636"/>
      <c r="TSQ47" s="636"/>
      <c r="TSR47" s="636"/>
      <c r="TSS47" s="636"/>
      <c r="TST47" s="636"/>
      <c r="TSU47" s="636"/>
      <c r="TSV47" s="636"/>
      <c r="TSW47" s="636"/>
      <c r="TSX47" s="636"/>
      <c r="TSY47" s="636"/>
      <c r="TSZ47" s="636"/>
      <c r="TTA47" s="636"/>
      <c r="TTB47" s="636"/>
      <c r="TTC47" s="636"/>
      <c r="TTD47" s="636"/>
      <c r="TTE47" s="636"/>
      <c r="TTF47" s="636"/>
      <c r="TTG47" s="636"/>
      <c r="TTH47" s="636"/>
      <c r="TTI47" s="636"/>
      <c r="TTJ47" s="636"/>
      <c r="TTK47" s="636"/>
      <c r="TTL47" s="636"/>
      <c r="TTM47" s="636"/>
      <c r="TTN47" s="636"/>
      <c r="TTO47" s="636"/>
      <c r="TTP47" s="636"/>
      <c r="TTQ47" s="636"/>
      <c r="TTR47" s="636"/>
      <c r="TTS47" s="636"/>
      <c r="TTT47" s="636"/>
      <c r="TTU47" s="636"/>
      <c r="TTV47" s="636"/>
      <c r="TTW47" s="636"/>
      <c r="TTX47" s="636"/>
      <c r="TTY47" s="636"/>
      <c r="TTZ47" s="636"/>
      <c r="TUA47" s="636"/>
      <c r="TUB47" s="636"/>
      <c r="TUC47" s="636"/>
      <c r="TUD47" s="636"/>
      <c r="TUE47" s="636"/>
      <c r="TUF47" s="636"/>
      <c r="TUG47" s="636"/>
      <c r="TUH47" s="636"/>
      <c r="TUI47" s="636"/>
      <c r="TUJ47" s="636"/>
      <c r="TUK47" s="636"/>
      <c r="TUL47" s="636"/>
      <c r="TUM47" s="636"/>
      <c r="TUN47" s="636"/>
      <c r="TUO47" s="636"/>
      <c r="TUP47" s="636"/>
      <c r="TUQ47" s="636"/>
      <c r="TUR47" s="636"/>
      <c r="TUS47" s="636"/>
      <c r="TUT47" s="636"/>
      <c r="TUU47" s="636"/>
      <c r="TUV47" s="636"/>
      <c r="TUW47" s="636"/>
      <c r="TUX47" s="636"/>
      <c r="TUY47" s="636"/>
      <c r="TUZ47" s="636"/>
      <c r="TVA47" s="636"/>
      <c r="TVB47" s="636"/>
      <c r="TVC47" s="636"/>
      <c r="TVD47" s="636"/>
      <c r="TVE47" s="636"/>
      <c r="TVF47" s="636"/>
      <c r="TVG47" s="636"/>
      <c r="TVH47" s="636"/>
      <c r="TVI47" s="636"/>
      <c r="TVJ47" s="636"/>
      <c r="TVK47" s="636"/>
      <c r="TVL47" s="636"/>
      <c r="TVM47" s="636"/>
      <c r="TVN47" s="636"/>
      <c r="TVO47" s="636"/>
      <c r="TVP47" s="636"/>
      <c r="TVQ47" s="636"/>
      <c r="TVR47" s="636"/>
      <c r="TVS47" s="636"/>
      <c r="TVT47" s="636"/>
      <c r="TVU47" s="636"/>
      <c r="TVV47" s="636"/>
      <c r="TVW47" s="636"/>
      <c r="TVX47" s="636"/>
      <c r="TVY47" s="636"/>
      <c r="TVZ47" s="636"/>
      <c r="TWA47" s="636"/>
      <c r="TWB47" s="636"/>
      <c r="TWC47" s="636"/>
      <c r="TWD47" s="636"/>
      <c r="TWE47" s="636"/>
      <c r="TWF47" s="636"/>
      <c r="TWG47" s="636"/>
      <c r="TWH47" s="636"/>
      <c r="TWI47" s="636"/>
      <c r="TWJ47" s="636"/>
      <c r="TWK47" s="636"/>
      <c r="TWL47" s="636"/>
      <c r="TWM47" s="636"/>
      <c r="TWN47" s="636"/>
      <c r="TWO47" s="636"/>
      <c r="TWP47" s="636"/>
      <c r="TWQ47" s="636"/>
      <c r="TWR47" s="636"/>
      <c r="TWS47" s="636"/>
      <c r="TWT47" s="636"/>
      <c r="TWU47" s="636"/>
      <c r="TWV47" s="636"/>
      <c r="TWW47" s="636"/>
      <c r="TWX47" s="636"/>
      <c r="TWY47" s="636"/>
      <c r="TWZ47" s="636"/>
      <c r="TXA47" s="636"/>
      <c r="TXB47" s="636"/>
      <c r="TXC47" s="636"/>
      <c r="TXD47" s="636"/>
      <c r="TXE47" s="636"/>
      <c r="TXF47" s="636"/>
      <c r="TXG47" s="636"/>
      <c r="TXH47" s="636"/>
      <c r="TXI47" s="636"/>
      <c r="TXJ47" s="636"/>
      <c r="TXK47" s="636"/>
      <c r="TXL47" s="636"/>
      <c r="TXM47" s="636"/>
      <c r="TXN47" s="636"/>
      <c r="TXO47" s="636"/>
      <c r="TXP47" s="636"/>
      <c r="TXQ47" s="636"/>
      <c r="TXR47" s="636"/>
      <c r="TXS47" s="636"/>
      <c r="TXT47" s="636"/>
      <c r="TXU47" s="636"/>
      <c r="TXV47" s="636"/>
      <c r="TXW47" s="636"/>
      <c r="TXX47" s="636"/>
      <c r="TXY47" s="636"/>
      <c r="TXZ47" s="636"/>
      <c r="TYA47" s="636"/>
      <c r="TYB47" s="636"/>
      <c r="TYC47" s="636"/>
      <c r="TYD47" s="636"/>
      <c r="TYE47" s="636"/>
      <c r="TYF47" s="636"/>
      <c r="TYG47" s="636"/>
      <c r="TYH47" s="636"/>
      <c r="TYI47" s="636"/>
      <c r="TYJ47" s="636"/>
      <c r="TYK47" s="636"/>
      <c r="TYL47" s="636"/>
      <c r="TYM47" s="636"/>
      <c r="TYN47" s="636"/>
      <c r="TYO47" s="636"/>
      <c r="TYP47" s="636"/>
      <c r="TYQ47" s="636"/>
      <c r="TYR47" s="636"/>
      <c r="TYS47" s="636"/>
      <c r="TYT47" s="636"/>
      <c r="TYU47" s="636"/>
      <c r="TYV47" s="636"/>
      <c r="TYW47" s="636"/>
      <c r="TYX47" s="636"/>
      <c r="TYY47" s="636"/>
      <c r="TYZ47" s="636"/>
      <c r="TZA47" s="636"/>
      <c r="TZB47" s="636"/>
      <c r="TZC47" s="636"/>
      <c r="TZD47" s="636"/>
      <c r="TZE47" s="636"/>
      <c r="TZF47" s="636"/>
      <c r="TZG47" s="636"/>
      <c r="TZH47" s="636"/>
      <c r="TZI47" s="636"/>
      <c r="TZJ47" s="636"/>
      <c r="TZK47" s="636"/>
      <c r="TZL47" s="636"/>
      <c r="TZM47" s="636"/>
      <c r="TZN47" s="636"/>
      <c r="TZO47" s="636"/>
      <c r="TZP47" s="636"/>
      <c r="TZQ47" s="636"/>
      <c r="TZR47" s="636"/>
      <c r="TZS47" s="636"/>
      <c r="TZT47" s="636"/>
      <c r="TZU47" s="636"/>
      <c r="TZV47" s="636"/>
      <c r="TZW47" s="636"/>
      <c r="TZX47" s="636"/>
      <c r="TZY47" s="636"/>
      <c r="TZZ47" s="636"/>
      <c r="UAA47" s="636"/>
      <c r="UAB47" s="636"/>
      <c r="UAC47" s="636"/>
      <c r="UAD47" s="636"/>
      <c r="UAE47" s="636"/>
      <c r="UAF47" s="636"/>
      <c r="UAG47" s="636"/>
      <c r="UAH47" s="636"/>
      <c r="UAI47" s="636"/>
      <c r="UAJ47" s="636"/>
      <c r="UAK47" s="636"/>
      <c r="UAL47" s="636"/>
      <c r="UAM47" s="636"/>
      <c r="UAN47" s="636"/>
      <c r="UAO47" s="636"/>
      <c r="UAP47" s="636"/>
      <c r="UAQ47" s="636"/>
      <c r="UAR47" s="636"/>
      <c r="UAS47" s="636"/>
      <c r="UAT47" s="636"/>
      <c r="UAU47" s="636"/>
      <c r="UAV47" s="636"/>
      <c r="UAW47" s="636"/>
      <c r="UAX47" s="636"/>
      <c r="UAY47" s="636"/>
      <c r="UAZ47" s="636"/>
      <c r="UBA47" s="636"/>
      <c r="UBB47" s="636"/>
      <c r="UBC47" s="636"/>
      <c r="UBD47" s="636"/>
      <c r="UBE47" s="636"/>
      <c r="UBF47" s="636"/>
      <c r="UBG47" s="636"/>
      <c r="UBH47" s="636"/>
      <c r="UBI47" s="636"/>
      <c r="UBJ47" s="636"/>
      <c r="UBK47" s="636"/>
      <c r="UBL47" s="636"/>
      <c r="UBM47" s="636"/>
      <c r="UBN47" s="636"/>
      <c r="UBO47" s="636"/>
      <c r="UBP47" s="636"/>
      <c r="UBQ47" s="636"/>
      <c r="UBR47" s="636"/>
      <c r="UBS47" s="636"/>
      <c r="UBT47" s="636"/>
      <c r="UBU47" s="636"/>
      <c r="UBV47" s="636"/>
      <c r="UBW47" s="636"/>
      <c r="UBX47" s="636"/>
      <c r="UBY47" s="636"/>
      <c r="UBZ47" s="636"/>
      <c r="UCA47" s="636"/>
      <c r="UCB47" s="636"/>
      <c r="UCC47" s="636"/>
      <c r="UCD47" s="636"/>
      <c r="UCE47" s="636"/>
      <c r="UCF47" s="636"/>
      <c r="UCG47" s="636"/>
      <c r="UCH47" s="636"/>
      <c r="UCI47" s="636"/>
      <c r="UCJ47" s="636"/>
      <c r="UCK47" s="636"/>
      <c r="UCL47" s="636"/>
      <c r="UCM47" s="636"/>
      <c r="UCN47" s="636"/>
      <c r="UCO47" s="636"/>
      <c r="UCP47" s="636"/>
      <c r="UCQ47" s="636"/>
      <c r="UCR47" s="636"/>
      <c r="UCS47" s="636"/>
      <c r="UCT47" s="636"/>
      <c r="UCU47" s="636"/>
      <c r="UCV47" s="636"/>
      <c r="UCW47" s="636"/>
      <c r="UCX47" s="636"/>
      <c r="UCY47" s="636"/>
      <c r="UCZ47" s="636"/>
      <c r="UDA47" s="636"/>
      <c r="UDB47" s="636"/>
      <c r="UDC47" s="636"/>
      <c r="UDD47" s="636"/>
      <c r="UDE47" s="636"/>
      <c r="UDF47" s="636"/>
      <c r="UDG47" s="636"/>
      <c r="UDH47" s="636"/>
      <c r="UDI47" s="636"/>
      <c r="UDJ47" s="636"/>
      <c r="UDK47" s="636"/>
      <c r="UDL47" s="636"/>
      <c r="UDM47" s="636"/>
      <c r="UDN47" s="636"/>
      <c r="UDO47" s="636"/>
      <c r="UDP47" s="636"/>
      <c r="UDQ47" s="636"/>
      <c r="UDR47" s="636"/>
      <c r="UDS47" s="636"/>
      <c r="UDT47" s="636"/>
      <c r="UDU47" s="636"/>
      <c r="UDV47" s="636"/>
      <c r="UDW47" s="636"/>
      <c r="UDX47" s="636"/>
      <c r="UDY47" s="636"/>
      <c r="UDZ47" s="636"/>
      <c r="UEA47" s="636"/>
      <c r="UEB47" s="636"/>
      <c r="UEC47" s="636"/>
      <c r="UED47" s="636"/>
      <c r="UEE47" s="636"/>
      <c r="UEF47" s="636"/>
      <c r="UEG47" s="636"/>
      <c r="UEH47" s="636"/>
      <c r="UEI47" s="636"/>
      <c r="UEJ47" s="636"/>
      <c r="UEK47" s="636"/>
      <c r="UEL47" s="636"/>
      <c r="UEM47" s="636"/>
      <c r="UEN47" s="636"/>
      <c r="UEO47" s="636"/>
      <c r="UEP47" s="636"/>
      <c r="UEQ47" s="636"/>
      <c r="UER47" s="636"/>
      <c r="UES47" s="636"/>
      <c r="UET47" s="636"/>
      <c r="UEU47" s="636"/>
      <c r="UEV47" s="636"/>
      <c r="UEW47" s="636"/>
      <c r="UEX47" s="636"/>
      <c r="UEY47" s="636"/>
      <c r="UEZ47" s="636"/>
      <c r="UFA47" s="636"/>
      <c r="UFB47" s="636"/>
      <c r="UFC47" s="636"/>
      <c r="UFD47" s="636"/>
      <c r="UFE47" s="636"/>
      <c r="UFF47" s="636"/>
      <c r="UFG47" s="636"/>
      <c r="UFH47" s="636"/>
      <c r="UFI47" s="636"/>
      <c r="UFJ47" s="636"/>
      <c r="UFK47" s="636"/>
      <c r="UFL47" s="636"/>
      <c r="UFM47" s="636"/>
      <c r="UFN47" s="636"/>
      <c r="UFO47" s="636"/>
      <c r="UFP47" s="636"/>
      <c r="UFQ47" s="636"/>
      <c r="UFR47" s="636"/>
      <c r="UFS47" s="636"/>
      <c r="UFT47" s="636"/>
      <c r="UFU47" s="636"/>
      <c r="UFV47" s="636"/>
      <c r="UFW47" s="636"/>
      <c r="UFX47" s="636"/>
      <c r="UFY47" s="636"/>
      <c r="UFZ47" s="636"/>
      <c r="UGA47" s="636"/>
      <c r="UGB47" s="636"/>
      <c r="UGC47" s="636"/>
      <c r="UGD47" s="636"/>
      <c r="UGE47" s="636"/>
      <c r="UGF47" s="636"/>
      <c r="UGG47" s="636"/>
      <c r="UGH47" s="636"/>
      <c r="UGI47" s="636"/>
      <c r="UGJ47" s="636"/>
      <c r="UGK47" s="636"/>
      <c r="UGL47" s="636"/>
      <c r="UGM47" s="636"/>
      <c r="UGN47" s="636"/>
      <c r="UGO47" s="636"/>
      <c r="UGP47" s="636"/>
      <c r="UGQ47" s="636"/>
      <c r="UGR47" s="636"/>
      <c r="UGS47" s="636"/>
      <c r="UGT47" s="636"/>
      <c r="UGU47" s="636"/>
      <c r="UGV47" s="636"/>
      <c r="UGW47" s="636"/>
      <c r="UGX47" s="636"/>
      <c r="UGY47" s="636"/>
      <c r="UGZ47" s="636"/>
      <c r="UHA47" s="636"/>
      <c r="UHB47" s="636"/>
      <c r="UHC47" s="636"/>
      <c r="UHD47" s="636"/>
      <c r="UHE47" s="636"/>
      <c r="UHF47" s="636"/>
      <c r="UHG47" s="636"/>
      <c r="UHH47" s="636"/>
      <c r="UHI47" s="636"/>
      <c r="UHJ47" s="636"/>
      <c r="UHK47" s="636"/>
      <c r="UHL47" s="636"/>
      <c r="UHM47" s="636"/>
      <c r="UHN47" s="636"/>
      <c r="UHO47" s="636"/>
      <c r="UHP47" s="636"/>
      <c r="UHQ47" s="636"/>
      <c r="UHR47" s="636"/>
      <c r="UHS47" s="636"/>
      <c r="UHT47" s="636"/>
      <c r="UHU47" s="636"/>
      <c r="UHV47" s="636"/>
      <c r="UHW47" s="636"/>
      <c r="UHX47" s="636"/>
      <c r="UHY47" s="636"/>
      <c r="UHZ47" s="636"/>
      <c r="UIA47" s="636"/>
      <c r="UIB47" s="636"/>
      <c r="UIC47" s="636"/>
      <c r="UID47" s="636"/>
      <c r="UIE47" s="636"/>
      <c r="UIF47" s="636"/>
      <c r="UIG47" s="636"/>
      <c r="UIH47" s="636"/>
      <c r="UII47" s="636"/>
      <c r="UIJ47" s="636"/>
      <c r="UIK47" s="636"/>
      <c r="UIL47" s="636"/>
      <c r="UIM47" s="636"/>
      <c r="UIN47" s="636"/>
      <c r="UIO47" s="636"/>
      <c r="UIP47" s="636"/>
      <c r="UIQ47" s="636"/>
      <c r="UIR47" s="636"/>
      <c r="UIS47" s="636"/>
      <c r="UIT47" s="636"/>
      <c r="UIU47" s="636"/>
      <c r="UIV47" s="636"/>
      <c r="UIW47" s="636"/>
      <c r="UIX47" s="636"/>
      <c r="UIY47" s="636"/>
      <c r="UIZ47" s="636"/>
      <c r="UJA47" s="636"/>
      <c r="UJB47" s="636"/>
      <c r="UJC47" s="636"/>
      <c r="UJD47" s="636"/>
      <c r="UJE47" s="636"/>
      <c r="UJF47" s="636"/>
      <c r="UJG47" s="636"/>
      <c r="UJH47" s="636"/>
      <c r="UJI47" s="636"/>
      <c r="UJJ47" s="636"/>
      <c r="UJK47" s="636"/>
      <c r="UJL47" s="636"/>
      <c r="UJM47" s="636"/>
      <c r="UJN47" s="636"/>
      <c r="UJO47" s="636"/>
      <c r="UJP47" s="636"/>
      <c r="UJQ47" s="636"/>
      <c r="UJR47" s="636"/>
      <c r="UJS47" s="636"/>
      <c r="UJT47" s="636"/>
      <c r="UJU47" s="636"/>
      <c r="UJV47" s="636"/>
      <c r="UJW47" s="636"/>
      <c r="UJX47" s="636"/>
      <c r="UJY47" s="636"/>
      <c r="UJZ47" s="636"/>
      <c r="UKA47" s="636"/>
      <c r="UKB47" s="636"/>
      <c r="UKC47" s="636"/>
      <c r="UKD47" s="636"/>
      <c r="UKE47" s="636"/>
      <c r="UKF47" s="636"/>
      <c r="UKG47" s="636"/>
      <c r="UKH47" s="636"/>
      <c r="UKI47" s="636"/>
      <c r="UKJ47" s="636"/>
      <c r="UKK47" s="636"/>
      <c r="UKL47" s="636"/>
      <c r="UKM47" s="636"/>
      <c r="UKN47" s="636"/>
      <c r="UKO47" s="636"/>
      <c r="UKP47" s="636"/>
      <c r="UKQ47" s="636"/>
      <c r="UKR47" s="636"/>
      <c r="UKS47" s="636"/>
      <c r="UKT47" s="636"/>
      <c r="UKU47" s="636"/>
      <c r="UKV47" s="636"/>
      <c r="UKW47" s="636"/>
      <c r="UKX47" s="636"/>
      <c r="UKY47" s="636"/>
      <c r="UKZ47" s="636"/>
      <c r="ULA47" s="636"/>
      <c r="ULB47" s="636"/>
      <c r="ULC47" s="636"/>
      <c r="ULD47" s="636"/>
      <c r="ULE47" s="636"/>
      <c r="ULF47" s="636"/>
      <c r="ULG47" s="636"/>
      <c r="ULH47" s="636"/>
      <c r="ULI47" s="636"/>
      <c r="ULJ47" s="636"/>
      <c r="ULK47" s="636"/>
      <c r="ULL47" s="636"/>
      <c r="ULM47" s="636"/>
      <c r="ULN47" s="636"/>
      <c r="ULO47" s="636"/>
      <c r="ULP47" s="636"/>
      <c r="ULQ47" s="636"/>
      <c r="ULR47" s="636"/>
      <c r="ULS47" s="636"/>
      <c r="ULT47" s="636"/>
      <c r="ULU47" s="636"/>
      <c r="ULV47" s="636"/>
      <c r="ULW47" s="636"/>
      <c r="ULX47" s="636"/>
      <c r="ULY47" s="636"/>
      <c r="ULZ47" s="636"/>
      <c r="UMA47" s="636"/>
      <c r="UMB47" s="636"/>
      <c r="UMC47" s="636"/>
      <c r="UMD47" s="636"/>
      <c r="UME47" s="636"/>
      <c r="UMF47" s="636"/>
      <c r="UMG47" s="636"/>
      <c r="UMH47" s="636"/>
      <c r="UMI47" s="636"/>
      <c r="UMJ47" s="636"/>
      <c r="UMK47" s="636"/>
      <c r="UML47" s="636"/>
      <c r="UMM47" s="636"/>
      <c r="UMN47" s="636"/>
      <c r="UMO47" s="636"/>
      <c r="UMP47" s="636"/>
      <c r="UMQ47" s="636"/>
      <c r="UMR47" s="636"/>
      <c r="UMS47" s="636"/>
      <c r="UMT47" s="636"/>
      <c r="UMU47" s="636"/>
      <c r="UMV47" s="636"/>
      <c r="UMW47" s="636"/>
      <c r="UMX47" s="636"/>
      <c r="UMY47" s="636"/>
      <c r="UMZ47" s="636"/>
      <c r="UNA47" s="636"/>
      <c r="UNB47" s="636"/>
      <c r="UNC47" s="636"/>
      <c r="UND47" s="636"/>
      <c r="UNE47" s="636"/>
      <c r="UNF47" s="636"/>
      <c r="UNG47" s="636"/>
      <c r="UNH47" s="636"/>
      <c r="UNI47" s="636"/>
      <c r="UNJ47" s="636"/>
      <c r="UNK47" s="636"/>
      <c r="UNL47" s="636"/>
      <c r="UNM47" s="636"/>
      <c r="UNN47" s="636"/>
      <c r="UNO47" s="636"/>
      <c r="UNP47" s="636"/>
      <c r="UNQ47" s="636"/>
      <c r="UNR47" s="636"/>
      <c r="UNS47" s="636"/>
      <c r="UNT47" s="636"/>
      <c r="UNU47" s="636"/>
      <c r="UNV47" s="636"/>
      <c r="UNW47" s="636"/>
      <c r="UNX47" s="636"/>
      <c r="UNY47" s="636"/>
      <c r="UNZ47" s="636"/>
      <c r="UOA47" s="636"/>
      <c r="UOB47" s="636"/>
      <c r="UOC47" s="636"/>
      <c r="UOD47" s="636"/>
      <c r="UOE47" s="636"/>
      <c r="UOF47" s="636"/>
      <c r="UOG47" s="636"/>
      <c r="UOH47" s="636"/>
      <c r="UOI47" s="636"/>
      <c r="UOJ47" s="636"/>
      <c r="UOK47" s="636"/>
      <c r="UOL47" s="636"/>
      <c r="UOM47" s="636"/>
      <c r="UON47" s="636"/>
      <c r="UOO47" s="636"/>
      <c r="UOP47" s="636"/>
      <c r="UOQ47" s="636"/>
      <c r="UOR47" s="636"/>
      <c r="UOS47" s="636"/>
      <c r="UOT47" s="636"/>
      <c r="UOU47" s="636"/>
      <c r="UOV47" s="636"/>
      <c r="UOW47" s="636"/>
      <c r="UOX47" s="636"/>
      <c r="UOY47" s="636"/>
      <c r="UOZ47" s="636"/>
      <c r="UPA47" s="636"/>
      <c r="UPB47" s="636"/>
      <c r="UPC47" s="636"/>
      <c r="UPD47" s="636"/>
      <c r="UPE47" s="636"/>
      <c r="UPF47" s="636"/>
      <c r="UPG47" s="636"/>
      <c r="UPH47" s="636"/>
      <c r="UPI47" s="636"/>
      <c r="UPJ47" s="636"/>
      <c r="UPK47" s="636"/>
      <c r="UPL47" s="636"/>
      <c r="UPM47" s="636"/>
      <c r="UPN47" s="636"/>
      <c r="UPO47" s="636"/>
      <c r="UPP47" s="636"/>
      <c r="UPQ47" s="636"/>
      <c r="UPR47" s="636"/>
      <c r="UPS47" s="636"/>
      <c r="UPT47" s="636"/>
      <c r="UPU47" s="636"/>
      <c r="UPV47" s="636"/>
      <c r="UPW47" s="636"/>
      <c r="UPX47" s="636"/>
      <c r="UPY47" s="636"/>
      <c r="UPZ47" s="636"/>
      <c r="UQA47" s="636"/>
      <c r="UQB47" s="636"/>
      <c r="UQC47" s="636"/>
      <c r="UQD47" s="636"/>
      <c r="UQE47" s="636"/>
      <c r="UQF47" s="636"/>
      <c r="UQG47" s="636"/>
      <c r="UQH47" s="636"/>
      <c r="UQI47" s="636"/>
      <c r="UQJ47" s="636"/>
      <c r="UQK47" s="636"/>
      <c r="UQL47" s="636"/>
      <c r="UQM47" s="636"/>
      <c r="UQN47" s="636"/>
      <c r="UQO47" s="636"/>
      <c r="UQP47" s="636"/>
      <c r="UQQ47" s="636"/>
      <c r="UQR47" s="636"/>
      <c r="UQS47" s="636"/>
      <c r="UQT47" s="636"/>
      <c r="UQU47" s="636"/>
      <c r="UQV47" s="636"/>
      <c r="UQW47" s="636"/>
      <c r="UQX47" s="636"/>
      <c r="UQY47" s="636"/>
      <c r="UQZ47" s="636"/>
      <c r="URA47" s="636"/>
      <c r="URB47" s="636"/>
      <c r="URC47" s="636"/>
      <c r="URD47" s="636"/>
      <c r="URE47" s="636"/>
      <c r="URF47" s="636"/>
      <c r="URG47" s="636"/>
      <c r="URH47" s="636"/>
      <c r="URI47" s="636"/>
      <c r="URJ47" s="636"/>
      <c r="URK47" s="636"/>
      <c r="URL47" s="636"/>
      <c r="URM47" s="636"/>
      <c r="URN47" s="636"/>
      <c r="URO47" s="636"/>
      <c r="URP47" s="636"/>
      <c r="URQ47" s="636"/>
      <c r="URR47" s="636"/>
      <c r="URS47" s="636"/>
      <c r="URT47" s="636"/>
      <c r="URU47" s="636"/>
      <c r="URV47" s="636"/>
      <c r="URW47" s="636"/>
      <c r="URX47" s="636"/>
      <c r="URY47" s="636"/>
      <c r="URZ47" s="636"/>
      <c r="USA47" s="636"/>
      <c r="USB47" s="636"/>
      <c r="USC47" s="636"/>
      <c r="USD47" s="636"/>
      <c r="USE47" s="636"/>
      <c r="USF47" s="636"/>
      <c r="USG47" s="636"/>
      <c r="USH47" s="636"/>
      <c r="USI47" s="636"/>
      <c r="USJ47" s="636"/>
      <c r="USK47" s="636"/>
      <c r="USL47" s="636"/>
      <c r="USM47" s="636"/>
      <c r="USN47" s="636"/>
      <c r="USO47" s="636"/>
      <c r="USP47" s="636"/>
      <c r="USQ47" s="636"/>
      <c r="USR47" s="636"/>
      <c r="USS47" s="636"/>
      <c r="UST47" s="636"/>
      <c r="USU47" s="636"/>
      <c r="USV47" s="636"/>
      <c r="USW47" s="636"/>
      <c r="USX47" s="636"/>
      <c r="USY47" s="636"/>
      <c r="USZ47" s="636"/>
      <c r="UTA47" s="636"/>
      <c r="UTB47" s="636"/>
      <c r="UTC47" s="636"/>
      <c r="UTD47" s="636"/>
      <c r="UTE47" s="636"/>
      <c r="UTF47" s="636"/>
      <c r="UTG47" s="636"/>
      <c r="UTH47" s="636"/>
      <c r="UTI47" s="636"/>
      <c r="UTJ47" s="636"/>
      <c r="UTK47" s="636"/>
      <c r="UTL47" s="636"/>
      <c r="UTM47" s="636"/>
      <c r="UTN47" s="636"/>
      <c r="UTO47" s="636"/>
      <c r="UTP47" s="636"/>
      <c r="UTQ47" s="636"/>
      <c r="UTR47" s="636"/>
      <c r="UTS47" s="636"/>
      <c r="UTT47" s="636"/>
      <c r="UTU47" s="636"/>
      <c r="UTV47" s="636"/>
      <c r="UTW47" s="636"/>
      <c r="UTX47" s="636"/>
      <c r="UTY47" s="636"/>
      <c r="UTZ47" s="636"/>
      <c r="UUA47" s="636"/>
      <c r="UUB47" s="636"/>
      <c r="UUC47" s="636"/>
      <c r="UUD47" s="636"/>
      <c r="UUE47" s="636"/>
      <c r="UUF47" s="636"/>
      <c r="UUG47" s="636"/>
      <c r="UUH47" s="636"/>
      <c r="UUI47" s="636"/>
      <c r="UUJ47" s="636"/>
      <c r="UUK47" s="636"/>
      <c r="UUL47" s="636"/>
      <c r="UUM47" s="636"/>
      <c r="UUN47" s="636"/>
      <c r="UUO47" s="636"/>
      <c r="UUP47" s="636"/>
      <c r="UUQ47" s="636"/>
      <c r="UUR47" s="636"/>
      <c r="UUS47" s="636"/>
      <c r="UUT47" s="636"/>
      <c r="UUU47" s="636"/>
      <c r="UUV47" s="636"/>
      <c r="UUW47" s="636"/>
      <c r="UUX47" s="636"/>
      <c r="UUY47" s="636"/>
      <c r="UUZ47" s="636"/>
      <c r="UVA47" s="636"/>
      <c r="UVB47" s="636"/>
      <c r="UVC47" s="636"/>
      <c r="UVD47" s="636"/>
      <c r="UVE47" s="636"/>
      <c r="UVF47" s="636"/>
      <c r="UVG47" s="636"/>
      <c r="UVH47" s="636"/>
      <c r="UVI47" s="636"/>
      <c r="UVJ47" s="636"/>
      <c r="UVK47" s="636"/>
      <c r="UVL47" s="636"/>
      <c r="UVM47" s="636"/>
      <c r="UVN47" s="636"/>
      <c r="UVO47" s="636"/>
      <c r="UVP47" s="636"/>
      <c r="UVQ47" s="636"/>
      <c r="UVR47" s="636"/>
      <c r="UVS47" s="636"/>
      <c r="UVT47" s="636"/>
      <c r="UVU47" s="636"/>
      <c r="UVV47" s="636"/>
      <c r="UVW47" s="636"/>
      <c r="UVX47" s="636"/>
      <c r="UVY47" s="636"/>
      <c r="UVZ47" s="636"/>
      <c r="UWA47" s="636"/>
      <c r="UWB47" s="636"/>
      <c r="UWC47" s="636"/>
      <c r="UWD47" s="636"/>
      <c r="UWE47" s="636"/>
      <c r="UWF47" s="636"/>
      <c r="UWG47" s="636"/>
      <c r="UWH47" s="636"/>
      <c r="UWI47" s="636"/>
      <c r="UWJ47" s="636"/>
      <c r="UWK47" s="636"/>
      <c r="UWL47" s="636"/>
      <c r="UWM47" s="636"/>
      <c r="UWN47" s="636"/>
      <c r="UWO47" s="636"/>
      <c r="UWP47" s="636"/>
      <c r="UWQ47" s="636"/>
      <c r="UWR47" s="636"/>
      <c r="UWS47" s="636"/>
      <c r="UWT47" s="636"/>
      <c r="UWU47" s="636"/>
      <c r="UWV47" s="636"/>
      <c r="UWW47" s="636"/>
      <c r="UWX47" s="636"/>
      <c r="UWY47" s="636"/>
      <c r="UWZ47" s="636"/>
      <c r="UXA47" s="636"/>
      <c r="UXB47" s="636"/>
      <c r="UXC47" s="636"/>
      <c r="UXD47" s="636"/>
      <c r="UXE47" s="636"/>
      <c r="UXF47" s="636"/>
      <c r="UXG47" s="636"/>
      <c r="UXH47" s="636"/>
      <c r="UXI47" s="636"/>
      <c r="UXJ47" s="636"/>
      <c r="UXK47" s="636"/>
      <c r="UXL47" s="636"/>
      <c r="UXM47" s="636"/>
      <c r="UXN47" s="636"/>
      <c r="UXO47" s="636"/>
      <c r="UXP47" s="636"/>
      <c r="UXQ47" s="636"/>
      <c r="UXR47" s="636"/>
      <c r="UXS47" s="636"/>
      <c r="UXT47" s="636"/>
      <c r="UXU47" s="636"/>
      <c r="UXV47" s="636"/>
      <c r="UXW47" s="636"/>
      <c r="UXX47" s="636"/>
      <c r="UXY47" s="636"/>
      <c r="UXZ47" s="636"/>
      <c r="UYA47" s="636"/>
      <c r="UYB47" s="636"/>
      <c r="UYC47" s="636"/>
      <c r="UYD47" s="636"/>
      <c r="UYE47" s="636"/>
      <c r="UYF47" s="636"/>
      <c r="UYG47" s="636"/>
      <c r="UYH47" s="636"/>
      <c r="UYI47" s="636"/>
      <c r="UYJ47" s="636"/>
      <c r="UYK47" s="636"/>
      <c r="UYL47" s="636"/>
      <c r="UYM47" s="636"/>
      <c r="UYN47" s="636"/>
      <c r="UYO47" s="636"/>
      <c r="UYP47" s="636"/>
      <c r="UYQ47" s="636"/>
      <c r="UYR47" s="636"/>
      <c r="UYS47" s="636"/>
      <c r="UYT47" s="636"/>
      <c r="UYU47" s="636"/>
      <c r="UYV47" s="636"/>
      <c r="UYW47" s="636"/>
      <c r="UYX47" s="636"/>
      <c r="UYY47" s="636"/>
      <c r="UYZ47" s="636"/>
      <c r="UZA47" s="636"/>
      <c r="UZB47" s="636"/>
      <c r="UZC47" s="636"/>
      <c r="UZD47" s="636"/>
      <c r="UZE47" s="636"/>
      <c r="UZF47" s="636"/>
      <c r="UZG47" s="636"/>
      <c r="UZH47" s="636"/>
      <c r="UZI47" s="636"/>
      <c r="UZJ47" s="636"/>
      <c r="UZK47" s="636"/>
      <c r="UZL47" s="636"/>
      <c r="UZM47" s="636"/>
      <c r="UZN47" s="636"/>
      <c r="UZO47" s="636"/>
      <c r="UZP47" s="636"/>
      <c r="UZQ47" s="636"/>
      <c r="UZR47" s="636"/>
      <c r="UZS47" s="636"/>
      <c r="UZT47" s="636"/>
      <c r="UZU47" s="636"/>
      <c r="UZV47" s="636"/>
      <c r="UZW47" s="636"/>
      <c r="UZX47" s="636"/>
      <c r="UZY47" s="636"/>
      <c r="UZZ47" s="636"/>
      <c r="VAA47" s="636"/>
      <c r="VAB47" s="636"/>
      <c r="VAC47" s="636"/>
      <c r="VAD47" s="636"/>
      <c r="VAE47" s="636"/>
      <c r="VAF47" s="636"/>
      <c r="VAG47" s="636"/>
      <c r="VAH47" s="636"/>
      <c r="VAI47" s="636"/>
      <c r="VAJ47" s="636"/>
      <c r="VAK47" s="636"/>
      <c r="VAL47" s="636"/>
      <c r="VAM47" s="636"/>
      <c r="VAN47" s="636"/>
      <c r="VAO47" s="636"/>
      <c r="VAP47" s="636"/>
      <c r="VAQ47" s="636"/>
      <c r="VAR47" s="636"/>
      <c r="VAS47" s="636"/>
      <c r="VAT47" s="636"/>
      <c r="VAU47" s="636"/>
      <c r="VAV47" s="636"/>
      <c r="VAW47" s="636"/>
      <c r="VAX47" s="636"/>
      <c r="VAY47" s="636"/>
      <c r="VAZ47" s="636"/>
      <c r="VBA47" s="636"/>
      <c r="VBB47" s="636"/>
      <c r="VBC47" s="636"/>
      <c r="VBD47" s="636"/>
      <c r="VBE47" s="636"/>
      <c r="VBF47" s="636"/>
      <c r="VBG47" s="636"/>
      <c r="VBH47" s="636"/>
      <c r="VBI47" s="636"/>
      <c r="VBJ47" s="636"/>
      <c r="VBK47" s="636"/>
      <c r="VBL47" s="636"/>
      <c r="VBM47" s="636"/>
      <c r="VBN47" s="636"/>
      <c r="VBO47" s="636"/>
      <c r="VBP47" s="636"/>
      <c r="VBQ47" s="636"/>
      <c r="VBR47" s="636"/>
      <c r="VBS47" s="636"/>
      <c r="VBT47" s="636"/>
      <c r="VBU47" s="636"/>
      <c r="VBV47" s="636"/>
      <c r="VBW47" s="636"/>
      <c r="VBX47" s="636"/>
      <c r="VBY47" s="636"/>
      <c r="VBZ47" s="636"/>
      <c r="VCA47" s="636"/>
      <c r="VCB47" s="636"/>
      <c r="VCC47" s="636"/>
      <c r="VCD47" s="636"/>
      <c r="VCE47" s="636"/>
      <c r="VCF47" s="636"/>
      <c r="VCG47" s="636"/>
      <c r="VCH47" s="636"/>
      <c r="VCI47" s="636"/>
      <c r="VCJ47" s="636"/>
      <c r="VCK47" s="636"/>
      <c r="VCL47" s="636"/>
      <c r="VCM47" s="636"/>
      <c r="VCN47" s="636"/>
      <c r="VCO47" s="636"/>
      <c r="VCP47" s="636"/>
      <c r="VCQ47" s="636"/>
      <c r="VCR47" s="636"/>
      <c r="VCS47" s="636"/>
      <c r="VCT47" s="636"/>
      <c r="VCU47" s="636"/>
      <c r="VCV47" s="636"/>
      <c r="VCW47" s="636"/>
      <c r="VCX47" s="636"/>
      <c r="VCY47" s="636"/>
      <c r="VCZ47" s="636"/>
      <c r="VDA47" s="636"/>
      <c r="VDB47" s="636"/>
      <c r="VDC47" s="636"/>
      <c r="VDD47" s="636"/>
      <c r="VDE47" s="636"/>
      <c r="VDF47" s="636"/>
      <c r="VDG47" s="636"/>
      <c r="VDH47" s="636"/>
      <c r="VDI47" s="636"/>
      <c r="VDJ47" s="636"/>
      <c r="VDK47" s="636"/>
      <c r="VDL47" s="636"/>
      <c r="VDM47" s="636"/>
      <c r="VDN47" s="636"/>
      <c r="VDO47" s="636"/>
      <c r="VDP47" s="636"/>
      <c r="VDQ47" s="636"/>
      <c r="VDR47" s="636"/>
      <c r="VDS47" s="636"/>
      <c r="VDT47" s="636"/>
      <c r="VDU47" s="636"/>
      <c r="VDV47" s="636"/>
      <c r="VDW47" s="636"/>
      <c r="VDX47" s="636"/>
      <c r="VDY47" s="636"/>
      <c r="VDZ47" s="636"/>
      <c r="VEA47" s="636"/>
      <c r="VEB47" s="636"/>
      <c r="VEC47" s="636"/>
      <c r="VED47" s="636"/>
      <c r="VEE47" s="636"/>
      <c r="VEF47" s="636"/>
      <c r="VEG47" s="636"/>
      <c r="VEH47" s="636"/>
      <c r="VEI47" s="636"/>
      <c r="VEJ47" s="636"/>
      <c r="VEK47" s="636"/>
      <c r="VEL47" s="636"/>
      <c r="VEM47" s="636"/>
      <c r="VEN47" s="636"/>
      <c r="VEO47" s="636"/>
      <c r="VEP47" s="636"/>
      <c r="VEQ47" s="636"/>
      <c r="VER47" s="636"/>
      <c r="VES47" s="636"/>
      <c r="VET47" s="636"/>
      <c r="VEU47" s="636"/>
      <c r="VEV47" s="636"/>
      <c r="VEW47" s="636"/>
      <c r="VEX47" s="636"/>
      <c r="VEY47" s="636"/>
      <c r="VEZ47" s="636"/>
      <c r="VFA47" s="636"/>
      <c r="VFB47" s="636"/>
      <c r="VFC47" s="636"/>
      <c r="VFD47" s="636"/>
      <c r="VFE47" s="636"/>
      <c r="VFF47" s="636"/>
      <c r="VFG47" s="636"/>
      <c r="VFH47" s="636"/>
      <c r="VFI47" s="636"/>
      <c r="VFJ47" s="636"/>
      <c r="VFK47" s="636"/>
      <c r="VFL47" s="636"/>
      <c r="VFM47" s="636"/>
      <c r="VFN47" s="636"/>
      <c r="VFO47" s="636"/>
      <c r="VFP47" s="636"/>
      <c r="VFQ47" s="636"/>
      <c r="VFR47" s="636"/>
      <c r="VFS47" s="636"/>
      <c r="VFT47" s="636"/>
      <c r="VFU47" s="636"/>
      <c r="VFV47" s="636"/>
      <c r="VFW47" s="636"/>
      <c r="VFX47" s="636"/>
      <c r="VFY47" s="636"/>
      <c r="VFZ47" s="636"/>
      <c r="VGA47" s="636"/>
      <c r="VGB47" s="636"/>
      <c r="VGC47" s="636"/>
      <c r="VGD47" s="636"/>
      <c r="VGE47" s="636"/>
      <c r="VGF47" s="636"/>
      <c r="VGG47" s="636"/>
      <c r="VGH47" s="636"/>
      <c r="VGI47" s="636"/>
      <c r="VGJ47" s="636"/>
      <c r="VGK47" s="636"/>
      <c r="VGL47" s="636"/>
      <c r="VGM47" s="636"/>
      <c r="VGN47" s="636"/>
      <c r="VGO47" s="636"/>
      <c r="VGP47" s="636"/>
      <c r="VGQ47" s="636"/>
      <c r="VGR47" s="636"/>
      <c r="VGS47" s="636"/>
      <c r="VGT47" s="636"/>
      <c r="VGU47" s="636"/>
      <c r="VGV47" s="636"/>
      <c r="VGW47" s="636"/>
      <c r="VGX47" s="636"/>
      <c r="VGY47" s="636"/>
      <c r="VGZ47" s="636"/>
      <c r="VHA47" s="636"/>
      <c r="VHB47" s="636"/>
      <c r="VHC47" s="636"/>
      <c r="VHD47" s="636"/>
      <c r="VHE47" s="636"/>
      <c r="VHF47" s="636"/>
      <c r="VHG47" s="636"/>
      <c r="VHH47" s="636"/>
      <c r="VHI47" s="636"/>
      <c r="VHJ47" s="636"/>
      <c r="VHK47" s="636"/>
      <c r="VHL47" s="636"/>
      <c r="VHM47" s="636"/>
      <c r="VHN47" s="636"/>
      <c r="VHO47" s="636"/>
      <c r="VHP47" s="636"/>
      <c r="VHQ47" s="636"/>
      <c r="VHR47" s="636"/>
      <c r="VHS47" s="636"/>
      <c r="VHT47" s="636"/>
      <c r="VHU47" s="636"/>
      <c r="VHV47" s="636"/>
      <c r="VHW47" s="636"/>
      <c r="VHX47" s="636"/>
      <c r="VHY47" s="636"/>
      <c r="VHZ47" s="636"/>
      <c r="VIA47" s="636"/>
      <c r="VIB47" s="636"/>
      <c r="VIC47" s="636"/>
      <c r="VID47" s="636"/>
      <c r="VIE47" s="636"/>
      <c r="VIF47" s="636"/>
      <c r="VIG47" s="636"/>
      <c r="VIH47" s="636"/>
      <c r="VII47" s="636"/>
      <c r="VIJ47" s="636"/>
      <c r="VIK47" s="636"/>
      <c r="VIL47" s="636"/>
      <c r="VIM47" s="636"/>
      <c r="VIN47" s="636"/>
      <c r="VIO47" s="636"/>
      <c r="VIP47" s="636"/>
      <c r="VIQ47" s="636"/>
      <c r="VIR47" s="636"/>
      <c r="VIS47" s="636"/>
      <c r="VIT47" s="636"/>
      <c r="VIU47" s="636"/>
      <c r="VIV47" s="636"/>
      <c r="VIW47" s="636"/>
      <c r="VIX47" s="636"/>
      <c r="VIY47" s="636"/>
      <c r="VIZ47" s="636"/>
      <c r="VJA47" s="636"/>
      <c r="VJB47" s="636"/>
      <c r="VJC47" s="636"/>
      <c r="VJD47" s="636"/>
      <c r="VJE47" s="636"/>
      <c r="VJF47" s="636"/>
      <c r="VJG47" s="636"/>
      <c r="VJH47" s="636"/>
      <c r="VJI47" s="636"/>
      <c r="VJJ47" s="636"/>
      <c r="VJK47" s="636"/>
      <c r="VJL47" s="636"/>
      <c r="VJM47" s="636"/>
      <c r="VJN47" s="636"/>
      <c r="VJO47" s="636"/>
      <c r="VJP47" s="636"/>
      <c r="VJQ47" s="636"/>
      <c r="VJR47" s="636"/>
      <c r="VJS47" s="636"/>
      <c r="VJT47" s="636"/>
      <c r="VJU47" s="636"/>
      <c r="VJV47" s="636"/>
      <c r="VJW47" s="636"/>
      <c r="VJX47" s="636"/>
      <c r="VJY47" s="636"/>
      <c r="VJZ47" s="636"/>
      <c r="VKA47" s="636"/>
      <c r="VKB47" s="636"/>
      <c r="VKC47" s="636"/>
      <c r="VKD47" s="636"/>
      <c r="VKE47" s="636"/>
      <c r="VKF47" s="636"/>
      <c r="VKG47" s="636"/>
      <c r="VKH47" s="636"/>
      <c r="VKI47" s="636"/>
      <c r="VKJ47" s="636"/>
      <c r="VKK47" s="636"/>
      <c r="VKL47" s="636"/>
      <c r="VKM47" s="636"/>
      <c r="VKN47" s="636"/>
      <c r="VKO47" s="636"/>
      <c r="VKP47" s="636"/>
      <c r="VKQ47" s="636"/>
      <c r="VKR47" s="636"/>
      <c r="VKS47" s="636"/>
      <c r="VKT47" s="636"/>
      <c r="VKU47" s="636"/>
      <c r="VKV47" s="636"/>
      <c r="VKW47" s="636"/>
      <c r="VKX47" s="636"/>
      <c r="VKY47" s="636"/>
      <c r="VKZ47" s="636"/>
      <c r="VLA47" s="636"/>
      <c r="VLB47" s="636"/>
      <c r="VLC47" s="636"/>
      <c r="VLD47" s="636"/>
      <c r="VLE47" s="636"/>
      <c r="VLF47" s="636"/>
      <c r="VLG47" s="636"/>
      <c r="VLH47" s="636"/>
      <c r="VLI47" s="636"/>
      <c r="VLJ47" s="636"/>
      <c r="VLK47" s="636"/>
      <c r="VLL47" s="636"/>
      <c r="VLM47" s="636"/>
      <c r="VLN47" s="636"/>
      <c r="VLO47" s="636"/>
      <c r="VLP47" s="636"/>
      <c r="VLQ47" s="636"/>
      <c r="VLR47" s="636"/>
      <c r="VLS47" s="636"/>
      <c r="VLT47" s="636"/>
      <c r="VLU47" s="636"/>
      <c r="VLV47" s="636"/>
      <c r="VLW47" s="636"/>
      <c r="VLX47" s="636"/>
      <c r="VLY47" s="636"/>
      <c r="VLZ47" s="636"/>
      <c r="VMA47" s="636"/>
      <c r="VMB47" s="636"/>
      <c r="VMC47" s="636"/>
      <c r="VMD47" s="636"/>
      <c r="VME47" s="636"/>
      <c r="VMF47" s="636"/>
      <c r="VMG47" s="636"/>
      <c r="VMH47" s="636"/>
      <c r="VMI47" s="636"/>
      <c r="VMJ47" s="636"/>
      <c r="VMK47" s="636"/>
      <c r="VML47" s="636"/>
      <c r="VMM47" s="636"/>
      <c r="VMN47" s="636"/>
      <c r="VMO47" s="636"/>
      <c r="VMP47" s="636"/>
      <c r="VMQ47" s="636"/>
      <c r="VMR47" s="636"/>
      <c r="VMS47" s="636"/>
      <c r="VMT47" s="636"/>
      <c r="VMU47" s="636"/>
      <c r="VMV47" s="636"/>
      <c r="VMW47" s="636"/>
      <c r="VMX47" s="636"/>
      <c r="VMY47" s="636"/>
      <c r="VMZ47" s="636"/>
      <c r="VNA47" s="636"/>
      <c r="VNB47" s="636"/>
      <c r="VNC47" s="636"/>
      <c r="VND47" s="636"/>
      <c r="VNE47" s="636"/>
      <c r="VNF47" s="636"/>
      <c r="VNG47" s="636"/>
      <c r="VNH47" s="636"/>
      <c r="VNI47" s="636"/>
      <c r="VNJ47" s="636"/>
      <c r="VNK47" s="636"/>
      <c r="VNL47" s="636"/>
      <c r="VNM47" s="636"/>
      <c r="VNN47" s="636"/>
      <c r="VNO47" s="636"/>
      <c r="VNP47" s="636"/>
      <c r="VNQ47" s="636"/>
      <c r="VNR47" s="636"/>
      <c r="VNS47" s="636"/>
      <c r="VNT47" s="636"/>
      <c r="VNU47" s="636"/>
      <c r="VNV47" s="636"/>
      <c r="VNW47" s="636"/>
      <c r="VNX47" s="636"/>
      <c r="VNY47" s="636"/>
      <c r="VNZ47" s="636"/>
      <c r="VOA47" s="636"/>
      <c r="VOB47" s="636"/>
      <c r="VOC47" s="636"/>
      <c r="VOD47" s="636"/>
      <c r="VOE47" s="636"/>
      <c r="VOF47" s="636"/>
      <c r="VOG47" s="636"/>
      <c r="VOH47" s="636"/>
      <c r="VOI47" s="636"/>
      <c r="VOJ47" s="636"/>
      <c r="VOK47" s="636"/>
      <c r="VOL47" s="636"/>
      <c r="VOM47" s="636"/>
      <c r="VON47" s="636"/>
      <c r="VOO47" s="636"/>
      <c r="VOP47" s="636"/>
      <c r="VOQ47" s="636"/>
      <c r="VOR47" s="636"/>
      <c r="VOS47" s="636"/>
      <c r="VOT47" s="636"/>
      <c r="VOU47" s="636"/>
      <c r="VOV47" s="636"/>
      <c r="VOW47" s="636"/>
      <c r="VOX47" s="636"/>
      <c r="VOY47" s="636"/>
      <c r="VOZ47" s="636"/>
      <c r="VPA47" s="636"/>
      <c r="VPB47" s="636"/>
      <c r="VPC47" s="636"/>
      <c r="VPD47" s="636"/>
      <c r="VPE47" s="636"/>
      <c r="VPF47" s="636"/>
      <c r="VPG47" s="636"/>
      <c r="VPH47" s="636"/>
      <c r="VPI47" s="636"/>
      <c r="VPJ47" s="636"/>
      <c r="VPK47" s="636"/>
      <c r="VPL47" s="636"/>
      <c r="VPM47" s="636"/>
      <c r="VPN47" s="636"/>
      <c r="VPO47" s="636"/>
      <c r="VPP47" s="636"/>
      <c r="VPQ47" s="636"/>
      <c r="VPR47" s="636"/>
      <c r="VPS47" s="636"/>
      <c r="VPT47" s="636"/>
      <c r="VPU47" s="636"/>
      <c r="VPV47" s="636"/>
      <c r="VPW47" s="636"/>
      <c r="VPX47" s="636"/>
      <c r="VPY47" s="636"/>
      <c r="VPZ47" s="636"/>
      <c r="VQA47" s="636"/>
      <c r="VQB47" s="636"/>
      <c r="VQC47" s="636"/>
      <c r="VQD47" s="636"/>
      <c r="VQE47" s="636"/>
      <c r="VQF47" s="636"/>
      <c r="VQG47" s="636"/>
      <c r="VQH47" s="636"/>
      <c r="VQI47" s="636"/>
      <c r="VQJ47" s="636"/>
      <c r="VQK47" s="636"/>
      <c r="VQL47" s="636"/>
      <c r="VQM47" s="636"/>
      <c r="VQN47" s="636"/>
      <c r="VQO47" s="636"/>
      <c r="VQP47" s="636"/>
      <c r="VQQ47" s="636"/>
      <c r="VQR47" s="636"/>
      <c r="VQS47" s="636"/>
      <c r="VQT47" s="636"/>
      <c r="VQU47" s="636"/>
      <c r="VQV47" s="636"/>
      <c r="VQW47" s="636"/>
      <c r="VQX47" s="636"/>
      <c r="VQY47" s="636"/>
      <c r="VQZ47" s="636"/>
      <c r="VRA47" s="636"/>
      <c r="VRB47" s="636"/>
      <c r="VRC47" s="636"/>
      <c r="VRD47" s="636"/>
      <c r="VRE47" s="636"/>
      <c r="VRF47" s="636"/>
      <c r="VRG47" s="636"/>
      <c r="VRH47" s="636"/>
      <c r="VRI47" s="636"/>
      <c r="VRJ47" s="636"/>
      <c r="VRK47" s="636"/>
      <c r="VRL47" s="636"/>
      <c r="VRM47" s="636"/>
      <c r="VRN47" s="636"/>
      <c r="VRO47" s="636"/>
      <c r="VRP47" s="636"/>
      <c r="VRQ47" s="636"/>
      <c r="VRR47" s="636"/>
      <c r="VRS47" s="636"/>
      <c r="VRT47" s="636"/>
      <c r="VRU47" s="636"/>
      <c r="VRV47" s="636"/>
      <c r="VRW47" s="636"/>
      <c r="VRX47" s="636"/>
      <c r="VRY47" s="636"/>
      <c r="VRZ47" s="636"/>
      <c r="VSA47" s="636"/>
      <c r="VSB47" s="636"/>
      <c r="VSC47" s="636"/>
      <c r="VSD47" s="636"/>
      <c r="VSE47" s="636"/>
      <c r="VSF47" s="636"/>
      <c r="VSG47" s="636"/>
      <c r="VSH47" s="636"/>
      <c r="VSI47" s="636"/>
      <c r="VSJ47" s="636"/>
      <c r="VSK47" s="636"/>
      <c r="VSL47" s="636"/>
      <c r="VSM47" s="636"/>
      <c r="VSN47" s="636"/>
      <c r="VSO47" s="636"/>
      <c r="VSP47" s="636"/>
      <c r="VSQ47" s="636"/>
      <c r="VSR47" s="636"/>
      <c r="VSS47" s="636"/>
      <c r="VST47" s="636"/>
      <c r="VSU47" s="636"/>
      <c r="VSV47" s="636"/>
      <c r="VSW47" s="636"/>
      <c r="VSX47" s="636"/>
      <c r="VSY47" s="636"/>
      <c r="VSZ47" s="636"/>
      <c r="VTA47" s="636"/>
      <c r="VTB47" s="636"/>
      <c r="VTC47" s="636"/>
      <c r="VTD47" s="636"/>
      <c r="VTE47" s="636"/>
      <c r="VTF47" s="636"/>
      <c r="VTG47" s="636"/>
      <c r="VTH47" s="636"/>
      <c r="VTI47" s="636"/>
      <c r="VTJ47" s="636"/>
      <c r="VTK47" s="636"/>
      <c r="VTL47" s="636"/>
      <c r="VTM47" s="636"/>
      <c r="VTN47" s="636"/>
      <c r="VTO47" s="636"/>
      <c r="VTP47" s="636"/>
      <c r="VTQ47" s="636"/>
      <c r="VTR47" s="636"/>
      <c r="VTS47" s="636"/>
      <c r="VTT47" s="636"/>
      <c r="VTU47" s="636"/>
      <c r="VTV47" s="636"/>
      <c r="VTW47" s="636"/>
      <c r="VTX47" s="636"/>
      <c r="VTY47" s="636"/>
      <c r="VTZ47" s="636"/>
      <c r="VUA47" s="636"/>
      <c r="VUB47" s="636"/>
      <c r="VUC47" s="636"/>
      <c r="VUD47" s="636"/>
      <c r="VUE47" s="636"/>
      <c r="VUF47" s="636"/>
      <c r="VUG47" s="636"/>
      <c r="VUH47" s="636"/>
      <c r="VUI47" s="636"/>
      <c r="VUJ47" s="636"/>
      <c r="VUK47" s="636"/>
      <c r="VUL47" s="636"/>
      <c r="VUM47" s="636"/>
      <c r="VUN47" s="636"/>
      <c r="VUO47" s="636"/>
      <c r="VUP47" s="636"/>
      <c r="VUQ47" s="636"/>
      <c r="VUR47" s="636"/>
      <c r="VUS47" s="636"/>
      <c r="VUT47" s="636"/>
      <c r="VUU47" s="636"/>
      <c r="VUV47" s="636"/>
      <c r="VUW47" s="636"/>
      <c r="VUX47" s="636"/>
      <c r="VUY47" s="636"/>
      <c r="VUZ47" s="636"/>
      <c r="VVA47" s="636"/>
      <c r="VVB47" s="636"/>
      <c r="VVC47" s="636"/>
      <c r="VVD47" s="636"/>
      <c r="VVE47" s="636"/>
      <c r="VVF47" s="636"/>
      <c r="VVG47" s="636"/>
      <c r="VVH47" s="636"/>
      <c r="VVI47" s="636"/>
      <c r="VVJ47" s="636"/>
      <c r="VVK47" s="636"/>
      <c r="VVL47" s="636"/>
      <c r="VVM47" s="636"/>
      <c r="VVN47" s="636"/>
      <c r="VVO47" s="636"/>
      <c r="VVP47" s="636"/>
      <c r="VVQ47" s="636"/>
      <c r="VVR47" s="636"/>
      <c r="VVS47" s="636"/>
      <c r="VVT47" s="636"/>
      <c r="VVU47" s="636"/>
      <c r="VVV47" s="636"/>
      <c r="VVW47" s="636"/>
      <c r="VVX47" s="636"/>
      <c r="VVY47" s="636"/>
      <c r="VVZ47" s="636"/>
      <c r="VWA47" s="636"/>
      <c r="VWB47" s="636"/>
      <c r="VWC47" s="636"/>
      <c r="VWD47" s="636"/>
      <c r="VWE47" s="636"/>
      <c r="VWF47" s="636"/>
      <c r="VWG47" s="636"/>
      <c r="VWH47" s="636"/>
      <c r="VWI47" s="636"/>
      <c r="VWJ47" s="636"/>
      <c r="VWK47" s="636"/>
      <c r="VWL47" s="636"/>
      <c r="VWM47" s="636"/>
      <c r="VWN47" s="636"/>
      <c r="VWO47" s="636"/>
      <c r="VWP47" s="636"/>
      <c r="VWQ47" s="636"/>
      <c r="VWR47" s="636"/>
      <c r="VWS47" s="636"/>
      <c r="VWT47" s="636"/>
      <c r="VWU47" s="636"/>
      <c r="VWV47" s="636"/>
      <c r="VWW47" s="636"/>
      <c r="VWX47" s="636"/>
      <c r="VWY47" s="636"/>
      <c r="VWZ47" s="636"/>
      <c r="VXA47" s="636"/>
      <c r="VXB47" s="636"/>
      <c r="VXC47" s="636"/>
      <c r="VXD47" s="636"/>
      <c r="VXE47" s="636"/>
      <c r="VXF47" s="636"/>
      <c r="VXG47" s="636"/>
      <c r="VXH47" s="636"/>
      <c r="VXI47" s="636"/>
      <c r="VXJ47" s="636"/>
      <c r="VXK47" s="636"/>
      <c r="VXL47" s="636"/>
      <c r="VXM47" s="636"/>
      <c r="VXN47" s="636"/>
      <c r="VXO47" s="636"/>
      <c r="VXP47" s="636"/>
      <c r="VXQ47" s="636"/>
      <c r="VXR47" s="636"/>
      <c r="VXS47" s="636"/>
      <c r="VXT47" s="636"/>
      <c r="VXU47" s="636"/>
      <c r="VXV47" s="636"/>
      <c r="VXW47" s="636"/>
      <c r="VXX47" s="636"/>
      <c r="VXY47" s="636"/>
      <c r="VXZ47" s="636"/>
      <c r="VYA47" s="636"/>
      <c r="VYB47" s="636"/>
      <c r="VYC47" s="636"/>
      <c r="VYD47" s="636"/>
      <c r="VYE47" s="636"/>
      <c r="VYF47" s="636"/>
      <c r="VYG47" s="636"/>
      <c r="VYH47" s="636"/>
      <c r="VYI47" s="636"/>
      <c r="VYJ47" s="636"/>
      <c r="VYK47" s="636"/>
      <c r="VYL47" s="636"/>
      <c r="VYM47" s="636"/>
      <c r="VYN47" s="636"/>
      <c r="VYO47" s="636"/>
      <c r="VYP47" s="636"/>
      <c r="VYQ47" s="636"/>
      <c r="VYR47" s="636"/>
      <c r="VYS47" s="636"/>
      <c r="VYT47" s="636"/>
      <c r="VYU47" s="636"/>
      <c r="VYV47" s="636"/>
      <c r="VYW47" s="636"/>
      <c r="VYX47" s="636"/>
      <c r="VYY47" s="636"/>
      <c r="VYZ47" s="636"/>
      <c r="VZA47" s="636"/>
      <c r="VZB47" s="636"/>
      <c r="VZC47" s="636"/>
      <c r="VZD47" s="636"/>
      <c r="VZE47" s="636"/>
      <c r="VZF47" s="636"/>
      <c r="VZG47" s="636"/>
      <c r="VZH47" s="636"/>
      <c r="VZI47" s="636"/>
      <c r="VZJ47" s="636"/>
      <c r="VZK47" s="636"/>
      <c r="VZL47" s="636"/>
      <c r="VZM47" s="636"/>
      <c r="VZN47" s="636"/>
      <c r="VZO47" s="636"/>
      <c r="VZP47" s="636"/>
      <c r="VZQ47" s="636"/>
      <c r="VZR47" s="636"/>
      <c r="VZS47" s="636"/>
      <c r="VZT47" s="636"/>
      <c r="VZU47" s="636"/>
      <c r="VZV47" s="636"/>
      <c r="VZW47" s="636"/>
      <c r="VZX47" s="636"/>
      <c r="VZY47" s="636"/>
      <c r="VZZ47" s="636"/>
      <c r="WAA47" s="636"/>
      <c r="WAB47" s="636"/>
      <c r="WAC47" s="636"/>
      <c r="WAD47" s="636"/>
      <c r="WAE47" s="636"/>
      <c r="WAF47" s="636"/>
      <c r="WAG47" s="636"/>
      <c r="WAH47" s="636"/>
      <c r="WAI47" s="636"/>
      <c r="WAJ47" s="636"/>
      <c r="WAK47" s="636"/>
      <c r="WAL47" s="636"/>
      <c r="WAM47" s="636"/>
      <c r="WAN47" s="636"/>
      <c r="WAO47" s="636"/>
      <c r="WAP47" s="636"/>
      <c r="WAQ47" s="636"/>
      <c r="WAR47" s="636"/>
      <c r="WAS47" s="636"/>
      <c r="WAT47" s="636"/>
      <c r="WAU47" s="636"/>
      <c r="WAV47" s="636"/>
      <c r="WAW47" s="636"/>
      <c r="WAX47" s="636"/>
      <c r="WAY47" s="636"/>
      <c r="WAZ47" s="636"/>
      <c r="WBA47" s="636"/>
      <c r="WBB47" s="636"/>
      <c r="WBC47" s="636"/>
      <c r="WBD47" s="636"/>
      <c r="WBE47" s="636"/>
      <c r="WBF47" s="636"/>
      <c r="WBG47" s="636"/>
      <c r="WBH47" s="636"/>
      <c r="WBI47" s="636"/>
      <c r="WBJ47" s="636"/>
      <c r="WBK47" s="636"/>
      <c r="WBL47" s="636"/>
      <c r="WBM47" s="636"/>
      <c r="WBN47" s="636"/>
      <c r="WBO47" s="636"/>
      <c r="WBP47" s="636"/>
      <c r="WBQ47" s="636"/>
      <c r="WBR47" s="636"/>
      <c r="WBS47" s="636"/>
      <c r="WBT47" s="636"/>
      <c r="WBU47" s="636"/>
      <c r="WBV47" s="636"/>
      <c r="WBW47" s="636"/>
      <c r="WBX47" s="636"/>
      <c r="WBY47" s="636"/>
      <c r="WBZ47" s="636"/>
      <c r="WCA47" s="636"/>
      <c r="WCB47" s="636"/>
      <c r="WCC47" s="636"/>
      <c r="WCD47" s="636"/>
      <c r="WCE47" s="636"/>
      <c r="WCF47" s="636"/>
      <c r="WCG47" s="636"/>
      <c r="WCH47" s="636"/>
      <c r="WCI47" s="636"/>
      <c r="WCJ47" s="636"/>
      <c r="WCK47" s="636"/>
      <c r="WCL47" s="636"/>
      <c r="WCM47" s="636"/>
      <c r="WCN47" s="636"/>
      <c r="WCO47" s="636"/>
      <c r="WCP47" s="636"/>
      <c r="WCQ47" s="636"/>
      <c r="WCR47" s="636"/>
      <c r="WCS47" s="636"/>
      <c r="WCT47" s="636"/>
      <c r="WCU47" s="636"/>
      <c r="WCV47" s="636"/>
      <c r="WCW47" s="636"/>
      <c r="WCX47" s="636"/>
      <c r="WCY47" s="636"/>
      <c r="WCZ47" s="636"/>
      <c r="WDA47" s="636"/>
      <c r="WDB47" s="636"/>
      <c r="WDC47" s="636"/>
      <c r="WDD47" s="636"/>
      <c r="WDE47" s="636"/>
      <c r="WDF47" s="636"/>
      <c r="WDG47" s="636"/>
      <c r="WDH47" s="636"/>
      <c r="WDI47" s="636"/>
      <c r="WDJ47" s="636"/>
      <c r="WDK47" s="636"/>
      <c r="WDL47" s="636"/>
      <c r="WDM47" s="636"/>
      <c r="WDN47" s="636"/>
      <c r="WDO47" s="636"/>
      <c r="WDP47" s="636"/>
      <c r="WDQ47" s="636"/>
      <c r="WDR47" s="636"/>
      <c r="WDS47" s="636"/>
      <c r="WDT47" s="636"/>
      <c r="WDU47" s="636"/>
      <c r="WDV47" s="636"/>
      <c r="WDW47" s="636"/>
      <c r="WDX47" s="636"/>
      <c r="WDY47" s="636"/>
      <c r="WDZ47" s="636"/>
      <c r="WEA47" s="636"/>
      <c r="WEB47" s="636"/>
      <c r="WEC47" s="636"/>
      <c r="WED47" s="636"/>
      <c r="WEE47" s="636"/>
      <c r="WEF47" s="636"/>
      <c r="WEG47" s="636"/>
      <c r="WEH47" s="636"/>
      <c r="WEI47" s="636"/>
      <c r="WEJ47" s="636"/>
      <c r="WEK47" s="636"/>
      <c r="WEL47" s="636"/>
      <c r="WEM47" s="636"/>
      <c r="WEN47" s="636"/>
      <c r="WEO47" s="636"/>
      <c r="WEP47" s="636"/>
      <c r="WEQ47" s="636"/>
      <c r="WER47" s="636"/>
      <c r="WES47" s="636"/>
      <c r="WET47" s="636"/>
      <c r="WEU47" s="636"/>
      <c r="WEV47" s="636"/>
      <c r="WEW47" s="636"/>
      <c r="WEX47" s="636"/>
      <c r="WEY47" s="636"/>
      <c r="WEZ47" s="636"/>
      <c r="WFA47" s="636"/>
      <c r="WFB47" s="636"/>
      <c r="WFC47" s="636"/>
      <c r="WFD47" s="636"/>
      <c r="WFE47" s="636"/>
      <c r="WFF47" s="636"/>
      <c r="WFG47" s="636"/>
      <c r="WFH47" s="636"/>
      <c r="WFI47" s="636"/>
      <c r="WFJ47" s="636"/>
      <c r="WFK47" s="636"/>
      <c r="WFL47" s="636"/>
      <c r="WFM47" s="636"/>
      <c r="WFN47" s="636"/>
      <c r="WFO47" s="636"/>
      <c r="WFP47" s="636"/>
      <c r="WFQ47" s="636"/>
      <c r="WFR47" s="636"/>
      <c r="WFS47" s="636"/>
      <c r="WFT47" s="636"/>
      <c r="WFU47" s="636"/>
      <c r="WFV47" s="636"/>
      <c r="WFW47" s="636"/>
      <c r="WFX47" s="636"/>
      <c r="WFY47" s="636"/>
      <c r="WFZ47" s="636"/>
      <c r="WGA47" s="636"/>
      <c r="WGB47" s="636"/>
      <c r="WGC47" s="636"/>
      <c r="WGD47" s="636"/>
      <c r="WGE47" s="636"/>
      <c r="WGF47" s="636"/>
      <c r="WGG47" s="636"/>
      <c r="WGH47" s="636"/>
      <c r="WGI47" s="636"/>
      <c r="WGJ47" s="636"/>
      <c r="WGK47" s="636"/>
      <c r="WGL47" s="636"/>
      <c r="WGM47" s="636"/>
      <c r="WGN47" s="636"/>
      <c r="WGO47" s="636"/>
      <c r="WGP47" s="636"/>
      <c r="WGQ47" s="636"/>
      <c r="WGR47" s="636"/>
      <c r="WGS47" s="636"/>
      <c r="WGT47" s="636"/>
      <c r="WGU47" s="636"/>
      <c r="WGV47" s="636"/>
      <c r="WGW47" s="636"/>
      <c r="WGX47" s="636"/>
      <c r="WGY47" s="636"/>
      <c r="WGZ47" s="636"/>
      <c r="WHA47" s="636"/>
      <c r="WHB47" s="636"/>
      <c r="WHC47" s="636"/>
      <c r="WHD47" s="636"/>
      <c r="WHE47" s="636"/>
      <c r="WHF47" s="636"/>
      <c r="WHG47" s="636"/>
      <c r="WHH47" s="636"/>
      <c r="WHI47" s="636"/>
      <c r="WHJ47" s="636"/>
      <c r="WHK47" s="636"/>
      <c r="WHL47" s="636"/>
      <c r="WHM47" s="636"/>
      <c r="WHN47" s="636"/>
      <c r="WHO47" s="636"/>
      <c r="WHP47" s="636"/>
      <c r="WHQ47" s="636"/>
      <c r="WHR47" s="636"/>
      <c r="WHS47" s="636"/>
      <c r="WHT47" s="636"/>
      <c r="WHU47" s="636"/>
      <c r="WHV47" s="636"/>
      <c r="WHW47" s="636"/>
      <c r="WHX47" s="636"/>
      <c r="WHY47" s="636"/>
      <c r="WHZ47" s="636"/>
      <c r="WIA47" s="636"/>
      <c r="WIB47" s="636"/>
      <c r="WIC47" s="636"/>
      <c r="WID47" s="636"/>
      <c r="WIE47" s="636"/>
      <c r="WIF47" s="636"/>
      <c r="WIG47" s="636"/>
      <c r="WIH47" s="636"/>
      <c r="WII47" s="636"/>
      <c r="WIJ47" s="636"/>
      <c r="WIK47" s="636"/>
      <c r="WIL47" s="636"/>
      <c r="WIM47" s="636"/>
      <c r="WIN47" s="636"/>
      <c r="WIO47" s="636"/>
      <c r="WIP47" s="636"/>
      <c r="WIQ47" s="636"/>
      <c r="WIR47" s="636"/>
      <c r="WIS47" s="636"/>
      <c r="WIT47" s="636"/>
      <c r="WIU47" s="636"/>
      <c r="WIV47" s="636"/>
      <c r="WIW47" s="636"/>
      <c r="WIX47" s="636"/>
      <c r="WIY47" s="636"/>
      <c r="WIZ47" s="636"/>
      <c r="WJA47" s="636"/>
      <c r="WJB47" s="636"/>
      <c r="WJC47" s="636"/>
      <c r="WJD47" s="636"/>
      <c r="WJE47" s="636"/>
      <c r="WJF47" s="636"/>
      <c r="WJG47" s="636"/>
      <c r="WJH47" s="636"/>
      <c r="WJI47" s="636"/>
      <c r="WJJ47" s="636"/>
      <c r="WJK47" s="636"/>
      <c r="WJL47" s="636"/>
      <c r="WJM47" s="636"/>
      <c r="WJN47" s="636"/>
      <c r="WJO47" s="636"/>
      <c r="WJP47" s="636"/>
      <c r="WJQ47" s="636"/>
      <c r="WJR47" s="636"/>
      <c r="WJS47" s="636"/>
      <c r="WJT47" s="636"/>
      <c r="WJU47" s="636"/>
      <c r="WJV47" s="636"/>
      <c r="WJW47" s="636"/>
      <c r="WJX47" s="636"/>
      <c r="WJY47" s="636"/>
      <c r="WJZ47" s="636"/>
      <c r="WKA47" s="636"/>
      <c r="WKB47" s="636"/>
      <c r="WKC47" s="636"/>
      <c r="WKD47" s="636"/>
      <c r="WKE47" s="636"/>
      <c r="WKF47" s="636"/>
      <c r="WKG47" s="636"/>
      <c r="WKH47" s="636"/>
      <c r="WKI47" s="636"/>
      <c r="WKJ47" s="636"/>
      <c r="WKK47" s="636"/>
      <c r="WKL47" s="636"/>
      <c r="WKM47" s="636"/>
      <c r="WKN47" s="636"/>
      <c r="WKO47" s="636"/>
      <c r="WKP47" s="636"/>
      <c r="WKQ47" s="636"/>
      <c r="WKR47" s="636"/>
      <c r="WKS47" s="636"/>
      <c r="WKT47" s="636"/>
      <c r="WKU47" s="636"/>
      <c r="WKV47" s="636"/>
      <c r="WKW47" s="636"/>
      <c r="WKX47" s="636"/>
      <c r="WKY47" s="636"/>
      <c r="WKZ47" s="636"/>
      <c r="WLA47" s="636"/>
      <c r="WLB47" s="636"/>
      <c r="WLC47" s="636"/>
      <c r="WLD47" s="636"/>
      <c r="WLE47" s="636"/>
      <c r="WLF47" s="636"/>
      <c r="WLG47" s="636"/>
      <c r="WLH47" s="636"/>
      <c r="WLI47" s="636"/>
      <c r="WLJ47" s="636"/>
      <c r="WLK47" s="636"/>
      <c r="WLL47" s="636"/>
      <c r="WLM47" s="636"/>
      <c r="WLN47" s="636"/>
      <c r="WLO47" s="636"/>
      <c r="WLP47" s="636"/>
      <c r="WLQ47" s="636"/>
      <c r="WLR47" s="636"/>
      <c r="WLS47" s="636"/>
      <c r="WLT47" s="636"/>
      <c r="WLU47" s="636"/>
      <c r="WLV47" s="636"/>
      <c r="WLW47" s="636"/>
      <c r="WLX47" s="636"/>
      <c r="WLY47" s="636"/>
      <c r="WLZ47" s="636"/>
      <c r="WMA47" s="636"/>
      <c r="WMB47" s="636"/>
      <c r="WMC47" s="636"/>
      <c r="WMD47" s="636"/>
      <c r="WME47" s="636"/>
      <c r="WMF47" s="636"/>
      <c r="WMG47" s="636"/>
      <c r="WMH47" s="636"/>
      <c r="WMI47" s="636"/>
      <c r="WMJ47" s="636"/>
      <c r="WMK47" s="636"/>
      <c r="WML47" s="636"/>
      <c r="WMM47" s="636"/>
      <c r="WMN47" s="636"/>
      <c r="WMO47" s="636"/>
      <c r="WMP47" s="636"/>
      <c r="WMQ47" s="636"/>
      <c r="WMR47" s="636"/>
      <c r="WMS47" s="636"/>
      <c r="WMT47" s="636"/>
      <c r="WMU47" s="636"/>
      <c r="WMV47" s="636"/>
      <c r="WMW47" s="636"/>
      <c r="WMX47" s="636"/>
      <c r="WMY47" s="636"/>
      <c r="WMZ47" s="636"/>
      <c r="WNA47" s="636"/>
      <c r="WNB47" s="636"/>
      <c r="WNC47" s="636"/>
      <c r="WND47" s="636"/>
      <c r="WNE47" s="636"/>
      <c r="WNF47" s="636"/>
      <c r="WNG47" s="636"/>
      <c r="WNH47" s="636"/>
      <c r="WNI47" s="636"/>
      <c r="WNJ47" s="636"/>
      <c r="WNK47" s="636"/>
      <c r="WNL47" s="636"/>
      <c r="WNM47" s="636"/>
      <c r="WNN47" s="636"/>
      <c r="WNO47" s="636"/>
      <c r="WNP47" s="636"/>
      <c r="WNQ47" s="636"/>
      <c r="WNR47" s="636"/>
      <c r="WNS47" s="636"/>
      <c r="WNT47" s="636"/>
      <c r="WNU47" s="636"/>
      <c r="WNV47" s="636"/>
      <c r="WNW47" s="636"/>
      <c r="WNX47" s="636"/>
      <c r="WNY47" s="636"/>
      <c r="WNZ47" s="636"/>
      <c r="WOA47" s="636"/>
      <c r="WOB47" s="636"/>
      <c r="WOC47" s="636"/>
      <c r="WOD47" s="636"/>
      <c r="WOE47" s="636"/>
      <c r="WOF47" s="636"/>
      <c r="WOG47" s="636"/>
      <c r="WOH47" s="636"/>
      <c r="WOI47" s="636"/>
      <c r="WOJ47" s="636"/>
      <c r="WOK47" s="636"/>
      <c r="WOL47" s="636"/>
      <c r="WOM47" s="636"/>
      <c r="WON47" s="636"/>
      <c r="WOO47" s="636"/>
      <c r="WOP47" s="636"/>
      <c r="WOQ47" s="636"/>
      <c r="WOR47" s="636"/>
      <c r="WOS47" s="636"/>
      <c r="WOT47" s="636"/>
      <c r="WOU47" s="636"/>
      <c r="WOV47" s="636"/>
      <c r="WOW47" s="636"/>
      <c r="WOX47" s="636"/>
      <c r="WOY47" s="636"/>
      <c r="WOZ47" s="636"/>
      <c r="WPA47" s="636"/>
      <c r="WPB47" s="636"/>
      <c r="WPC47" s="636"/>
      <c r="WPD47" s="636"/>
      <c r="WPE47" s="636"/>
      <c r="WPF47" s="636"/>
      <c r="WPG47" s="636"/>
      <c r="WPH47" s="636"/>
      <c r="WPI47" s="636"/>
      <c r="WPJ47" s="636"/>
      <c r="WPK47" s="636"/>
      <c r="WPL47" s="636"/>
      <c r="WPM47" s="636"/>
      <c r="WPN47" s="636"/>
      <c r="WPO47" s="636"/>
      <c r="WPP47" s="636"/>
      <c r="WPQ47" s="636"/>
      <c r="WPR47" s="636"/>
      <c r="WPS47" s="636"/>
      <c r="WPT47" s="636"/>
      <c r="WPU47" s="636"/>
      <c r="WPV47" s="636"/>
      <c r="WPW47" s="636"/>
      <c r="WPX47" s="636"/>
      <c r="WPY47" s="636"/>
      <c r="WPZ47" s="636"/>
      <c r="WQA47" s="636"/>
      <c r="WQB47" s="636"/>
      <c r="WQC47" s="636"/>
      <c r="WQD47" s="636"/>
      <c r="WQE47" s="636"/>
      <c r="WQF47" s="636"/>
      <c r="WQG47" s="636"/>
      <c r="WQH47" s="636"/>
      <c r="WQI47" s="636"/>
      <c r="WQJ47" s="636"/>
      <c r="WQK47" s="636"/>
      <c r="WQL47" s="636"/>
      <c r="WQM47" s="636"/>
      <c r="WQN47" s="636"/>
      <c r="WQO47" s="636"/>
      <c r="WQP47" s="636"/>
      <c r="WQQ47" s="636"/>
      <c r="WQR47" s="636"/>
      <c r="WQS47" s="636"/>
      <c r="WQT47" s="636"/>
      <c r="WQU47" s="636"/>
      <c r="WQV47" s="636"/>
      <c r="WQW47" s="636"/>
      <c r="WQX47" s="636"/>
      <c r="WQY47" s="636"/>
      <c r="WQZ47" s="636"/>
      <c r="WRA47" s="636"/>
      <c r="WRB47" s="636"/>
      <c r="WRC47" s="636"/>
      <c r="WRD47" s="636"/>
      <c r="WRE47" s="636"/>
      <c r="WRF47" s="636"/>
      <c r="WRG47" s="636"/>
      <c r="WRH47" s="636"/>
      <c r="WRI47" s="636"/>
      <c r="WRJ47" s="636"/>
      <c r="WRK47" s="636"/>
      <c r="WRL47" s="636"/>
      <c r="WRM47" s="636"/>
      <c r="WRN47" s="636"/>
      <c r="WRO47" s="636"/>
      <c r="WRP47" s="636"/>
      <c r="WRQ47" s="636"/>
      <c r="WRR47" s="636"/>
      <c r="WRS47" s="636"/>
      <c r="WRT47" s="636"/>
      <c r="WRU47" s="636"/>
      <c r="WRV47" s="636"/>
      <c r="WRW47" s="636"/>
      <c r="WRX47" s="636"/>
      <c r="WRY47" s="636"/>
      <c r="WRZ47" s="636"/>
      <c r="WSA47" s="636"/>
      <c r="WSB47" s="636"/>
      <c r="WSC47" s="636"/>
      <c r="WSD47" s="636"/>
      <c r="WSE47" s="636"/>
      <c r="WSF47" s="636"/>
      <c r="WSG47" s="636"/>
      <c r="WSH47" s="636"/>
      <c r="WSI47" s="636"/>
      <c r="WSJ47" s="636"/>
      <c r="WSK47" s="636"/>
      <c r="WSL47" s="636"/>
      <c r="WSM47" s="636"/>
      <c r="WSN47" s="636"/>
      <c r="WSO47" s="636"/>
      <c r="WSP47" s="636"/>
      <c r="WSQ47" s="636"/>
      <c r="WSR47" s="636"/>
      <c r="WSS47" s="636"/>
      <c r="WST47" s="636"/>
      <c r="WSU47" s="636"/>
      <c r="WSV47" s="636"/>
      <c r="WSW47" s="636"/>
      <c r="WSX47" s="636"/>
      <c r="WSY47" s="636"/>
      <c r="WSZ47" s="636"/>
      <c r="WTA47" s="636"/>
      <c r="WTB47" s="636"/>
      <c r="WTC47" s="636"/>
      <c r="WTD47" s="636"/>
      <c r="WTE47" s="636"/>
      <c r="WTF47" s="636"/>
      <c r="WTG47" s="636"/>
      <c r="WTH47" s="636"/>
      <c r="WTI47" s="636"/>
      <c r="WTJ47" s="636"/>
      <c r="WTK47" s="636"/>
      <c r="WTL47" s="636"/>
      <c r="WTM47" s="636"/>
      <c r="WTN47" s="636"/>
      <c r="WTO47" s="636"/>
      <c r="WTP47" s="636"/>
      <c r="WTQ47" s="636"/>
      <c r="WTR47" s="636"/>
      <c r="WTS47" s="636"/>
      <c r="WTT47" s="636"/>
      <c r="WTU47" s="636"/>
      <c r="WTV47" s="636"/>
      <c r="WTW47" s="636"/>
      <c r="WTX47" s="636"/>
      <c r="WTY47" s="636"/>
      <c r="WTZ47" s="636"/>
      <c r="WUA47" s="636"/>
      <c r="WUB47" s="636"/>
      <c r="WUC47" s="636"/>
      <c r="WUD47" s="636"/>
      <c r="WUE47" s="636"/>
      <c r="WUF47" s="636"/>
      <c r="WUG47" s="636"/>
      <c r="WUH47" s="636"/>
      <c r="WUI47" s="636"/>
      <c r="WUJ47" s="636"/>
      <c r="WUK47" s="636"/>
      <c r="WUL47" s="636"/>
      <c r="WUM47" s="636"/>
      <c r="WUN47" s="636"/>
      <c r="WUO47" s="636"/>
      <c r="WUP47" s="636"/>
      <c r="WUQ47" s="636"/>
      <c r="WUR47" s="636"/>
      <c r="WUS47" s="636"/>
      <c r="WUT47" s="636"/>
      <c r="WUU47" s="636"/>
      <c r="WUV47" s="636"/>
      <c r="WUW47" s="636"/>
      <c r="WUX47" s="636"/>
      <c r="WUY47" s="636"/>
      <c r="WUZ47" s="636"/>
      <c r="WVA47" s="636"/>
      <c r="WVB47" s="636"/>
      <c r="WVC47" s="636"/>
      <c r="WVD47" s="636"/>
      <c r="WVE47" s="636"/>
      <c r="WVF47" s="636"/>
      <c r="WVG47" s="636"/>
      <c r="WVH47" s="636"/>
      <c r="WVI47" s="636"/>
      <c r="WVJ47" s="636"/>
      <c r="WVK47" s="636"/>
      <c r="WVL47" s="636"/>
      <c r="WVM47" s="636"/>
      <c r="WVN47" s="636"/>
      <c r="WVO47" s="636"/>
      <c r="WVP47" s="636"/>
      <c r="WVQ47" s="636"/>
      <c r="WVR47" s="636"/>
      <c r="WVS47" s="636"/>
      <c r="WVT47" s="636"/>
      <c r="WVU47" s="636"/>
      <c r="WVV47" s="636"/>
      <c r="WVW47" s="636"/>
      <c r="WVX47" s="636"/>
      <c r="WVY47" s="636"/>
      <c r="WVZ47" s="636"/>
      <c r="WWA47" s="636"/>
      <c r="WWB47" s="636"/>
      <c r="WWC47" s="636"/>
      <c r="WWD47" s="636"/>
      <c r="WWE47" s="636"/>
      <c r="WWF47" s="636"/>
      <c r="WWG47" s="636"/>
      <c r="WWH47" s="636"/>
      <c r="WWI47" s="636"/>
      <c r="WWJ47" s="636"/>
      <c r="WWK47" s="636"/>
      <c r="WWL47" s="636"/>
      <c r="WWM47" s="636"/>
      <c r="WWN47" s="636"/>
      <c r="WWO47" s="636"/>
      <c r="WWP47" s="636"/>
      <c r="WWQ47" s="636"/>
      <c r="WWR47" s="636"/>
      <c r="WWS47" s="636"/>
      <c r="WWT47" s="636"/>
      <c r="WWU47" s="636"/>
      <c r="WWV47" s="636"/>
      <c r="WWW47" s="636"/>
      <c r="WWX47" s="636"/>
      <c r="WWY47" s="636"/>
      <c r="WWZ47" s="636"/>
      <c r="WXA47" s="636"/>
      <c r="WXB47" s="636"/>
      <c r="WXC47" s="636"/>
      <c r="WXD47" s="636"/>
      <c r="WXE47" s="636"/>
      <c r="WXF47" s="636"/>
      <c r="WXG47" s="636"/>
      <c r="WXH47" s="636"/>
      <c r="WXI47" s="636"/>
      <c r="WXJ47" s="636"/>
      <c r="WXK47" s="636"/>
      <c r="WXL47" s="636"/>
      <c r="WXM47" s="636"/>
      <c r="WXN47" s="636"/>
      <c r="WXO47" s="636"/>
      <c r="WXP47" s="636"/>
      <c r="WXQ47" s="636"/>
      <c r="WXR47" s="636"/>
      <c r="WXS47" s="636"/>
      <c r="WXT47" s="636"/>
      <c r="WXU47" s="636"/>
      <c r="WXV47" s="636"/>
      <c r="WXW47" s="636"/>
      <c r="WXX47" s="636"/>
      <c r="WXY47" s="636"/>
      <c r="WXZ47" s="636"/>
      <c r="WYA47" s="636"/>
      <c r="WYB47" s="636"/>
      <c r="WYC47" s="636"/>
      <c r="WYD47" s="636"/>
      <c r="WYE47" s="636"/>
      <c r="WYF47" s="636"/>
      <c r="WYG47" s="636"/>
      <c r="WYH47" s="636"/>
      <c r="WYI47" s="636"/>
      <c r="WYJ47" s="636"/>
      <c r="WYK47" s="636"/>
      <c r="WYL47" s="636"/>
      <c r="WYM47" s="636"/>
      <c r="WYN47" s="636"/>
      <c r="WYO47" s="636"/>
      <c r="WYP47" s="636"/>
      <c r="WYQ47" s="636"/>
      <c r="WYR47" s="636"/>
      <c r="WYS47" s="636"/>
      <c r="WYT47" s="636"/>
      <c r="WYU47" s="636"/>
      <c r="WYV47" s="636"/>
      <c r="WYW47" s="636"/>
      <c r="WYX47" s="636"/>
      <c r="WYY47" s="636"/>
      <c r="WYZ47" s="636"/>
      <c r="WZA47" s="636"/>
      <c r="WZB47" s="636"/>
      <c r="WZC47" s="636"/>
      <c r="WZD47" s="636"/>
      <c r="WZE47" s="636"/>
      <c r="WZF47" s="636"/>
      <c r="WZG47" s="636"/>
      <c r="WZH47" s="636"/>
      <c r="WZI47" s="636"/>
      <c r="WZJ47" s="636"/>
      <c r="WZK47" s="636"/>
      <c r="WZL47" s="636"/>
      <c r="WZM47" s="636"/>
      <c r="WZN47" s="636"/>
      <c r="WZO47" s="636"/>
      <c r="WZP47" s="636"/>
      <c r="WZQ47" s="636"/>
      <c r="WZR47" s="636"/>
    </row>
    <row r="48" spans="1:16242" s="636" customFormat="1">
      <c r="A48" s="633"/>
      <c r="B48" s="634"/>
      <c r="C48" s="634"/>
      <c r="D48" s="634"/>
      <c r="E48" s="635"/>
      <c r="F48" s="635"/>
      <c r="G48" s="635"/>
      <c r="H48" s="635"/>
      <c r="I48" s="635"/>
      <c r="J48" s="635"/>
      <c r="K48" s="635"/>
      <c r="L48" s="635"/>
      <c r="M48" s="635"/>
      <c r="N48" s="635"/>
      <c r="O48" s="635"/>
      <c r="P48" s="635"/>
      <c r="Q48" s="635"/>
      <c r="R48" s="635"/>
      <c r="S48" s="635"/>
      <c r="T48" s="635"/>
      <c r="U48" s="635"/>
      <c r="V48" s="635"/>
      <c r="W48" s="635"/>
      <c r="X48" s="635"/>
      <c r="Y48" s="635"/>
      <c r="Z48" s="635"/>
      <c r="AA48" s="635"/>
      <c r="AB48" s="635"/>
      <c r="AC48" s="635"/>
      <c r="AD48" s="635"/>
      <c r="AE48" s="635"/>
      <c r="AF48" s="635"/>
      <c r="AG48" s="635"/>
      <c r="AH48" s="635"/>
      <c r="AI48" s="635"/>
      <c r="AJ48" s="635"/>
      <c r="AK48" s="635"/>
      <c r="AL48" s="635"/>
      <c r="AM48" s="635"/>
      <c r="AN48" s="635"/>
      <c r="AO48" s="635"/>
      <c r="AP48" s="635"/>
      <c r="AQ48" s="635"/>
      <c r="AR48" s="635"/>
      <c r="AS48" s="635"/>
      <c r="AT48" s="635"/>
      <c r="AU48" s="635"/>
      <c r="AV48" s="635"/>
      <c r="AW48" s="635"/>
      <c r="AX48" s="635"/>
      <c r="AY48" s="635"/>
      <c r="AZ48" s="635"/>
      <c r="BA48" s="635"/>
      <c r="BB48" s="635"/>
      <c r="BC48" s="635"/>
      <c r="BD48" s="635"/>
      <c r="BE48" s="635"/>
      <c r="BF48" s="635"/>
      <c r="BG48" s="635"/>
      <c r="BH48" s="635"/>
      <c r="BI48" s="635"/>
      <c r="BJ48" s="635"/>
      <c r="BK48" s="635"/>
      <c r="BL48" s="635"/>
      <c r="BM48" s="635"/>
      <c r="BN48" s="635"/>
      <c r="BO48" s="635"/>
      <c r="BP48" s="635"/>
      <c r="BQ48" s="635"/>
      <c r="BR48" s="635"/>
      <c r="BS48" s="635"/>
      <c r="BT48" s="635"/>
      <c r="BU48" s="635"/>
      <c r="BV48" s="635"/>
      <c r="BW48" s="635"/>
      <c r="BX48" s="635"/>
      <c r="BY48" s="635"/>
      <c r="BZ48" s="635"/>
      <c r="CA48" s="635"/>
      <c r="CB48" s="635"/>
      <c r="CC48" s="635"/>
      <c r="CD48" s="635"/>
      <c r="CE48" s="635"/>
      <c r="CF48" s="635"/>
      <c r="CG48" s="635"/>
      <c r="CH48" s="635"/>
      <c r="CI48" s="635"/>
      <c r="CJ48" s="635"/>
      <c r="CK48" s="635"/>
      <c r="CL48" s="635"/>
      <c r="CM48" s="635"/>
      <c r="CN48" s="635"/>
      <c r="CO48" s="635"/>
      <c r="CP48" s="635"/>
      <c r="CQ48" s="635"/>
      <c r="CR48" s="635"/>
      <c r="CS48" s="635"/>
      <c r="CT48" s="635"/>
      <c r="CU48" s="635"/>
      <c r="CV48" s="635"/>
      <c r="CW48" s="635"/>
      <c r="CX48" s="635"/>
      <c r="CY48" s="635"/>
      <c r="CZ48" s="635"/>
      <c r="DA48" s="635"/>
      <c r="DB48" s="635"/>
      <c r="DC48" s="635"/>
      <c r="DD48" s="635"/>
      <c r="DE48" s="635"/>
      <c r="DF48" s="635"/>
      <c r="DG48" s="635"/>
      <c r="DH48" s="635"/>
      <c r="DI48" s="635"/>
      <c r="DJ48" s="635"/>
    </row>
  </sheetData>
  <mergeCells count="22">
    <mergeCell ref="CZ13:CZ14"/>
    <mergeCell ref="E13:F14"/>
    <mergeCell ref="G13:G14"/>
    <mergeCell ref="P13:V13"/>
    <mergeCell ref="W13:AC13"/>
    <mergeCell ref="AD13:AJ13"/>
    <mergeCell ref="AK13:AQ13"/>
    <mergeCell ref="AR13:BR13"/>
    <mergeCell ref="BS13:CV13"/>
    <mergeCell ref="CW13:CW14"/>
    <mergeCell ref="CX13:CX14"/>
    <mergeCell ref="CY13:CY14"/>
    <mergeCell ref="DG13:DG14"/>
    <mergeCell ref="DH13:DH14"/>
    <mergeCell ref="DI13:DI14"/>
    <mergeCell ref="DJ13:DJ14"/>
    <mergeCell ref="DA13:DA14"/>
    <mergeCell ref="DB13:DB14"/>
    <mergeCell ref="DC13:DC14"/>
    <mergeCell ref="DD13:DD14"/>
    <mergeCell ref="DE13:DE14"/>
    <mergeCell ref="DF13:DF14"/>
  </mergeCells>
  <conditionalFormatting sqref="G11:CV11">
    <cfRule type="expression" dxfId="40" priority="1">
      <formula>G11="Sat"</formula>
    </cfRule>
    <cfRule type="expression" dxfId="39" priority="2">
      <formula>G11="Sun"</formula>
    </cfRule>
  </conditionalFormatting>
  <dataValidations count="1">
    <dataValidation type="list" allowBlank="1" showInputMessage="1" showErrorMessage="1" sqref="I7">
      <formula1>Validation</formula1>
    </dataValidation>
  </dataValidations>
  <pageMargins left="0.7" right="0.7" top="0.75" bottom="0.75" header="0.3" footer="0.3"/>
  <pageSetup paperSize="9" scale="28" orientation="portrait" r:id="rId1"/>
  <colBreaks count="4" manualBreakCount="4">
    <brk id="15" max="1048575" man="1"/>
    <brk id="38" max="1048575" man="1"/>
    <brk id="68" max="1048575" man="1"/>
    <brk id="10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XFD362"/>
  <sheetViews>
    <sheetView showGridLines="0" zoomScale="50" zoomScaleNormal="50" workbookViewId="0"/>
  </sheetViews>
  <sheetFormatPr defaultColWidth="11.3984375" defaultRowHeight="14.25"/>
  <cols>
    <col min="1" max="1" width="1" style="2" customWidth="1"/>
    <col min="2" max="2" width="6.73046875" style="2" bestFit="1" customWidth="1"/>
    <col min="3" max="3" width="1" style="2" customWidth="1"/>
    <col min="4" max="4" width="7.86328125" style="169" customWidth="1"/>
    <col min="5" max="5" width="16.265625" style="169" customWidth="1"/>
    <col min="6" max="6" width="80.86328125" style="169" customWidth="1"/>
    <col min="7" max="7" width="9.86328125" style="2" customWidth="1"/>
    <col min="8" max="10" width="17.73046875" style="2" customWidth="1"/>
    <col min="11" max="11" width="16.73046875" style="2" customWidth="1"/>
    <col min="12" max="12" width="17.86328125" style="2" customWidth="1"/>
    <col min="13" max="115" width="16.73046875" style="2" customWidth="1"/>
    <col min="116" max="256" width="11.3984375" style="2"/>
    <col min="257" max="257" width="2.73046875" style="2" customWidth="1"/>
    <col min="258" max="258" width="7" style="2" customWidth="1"/>
    <col min="259" max="259" width="9.73046875" style="2" bestFit="1" customWidth="1"/>
    <col min="260" max="260" width="76" style="2" customWidth="1"/>
    <col min="261" max="261" width="14.265625" style="2" customWidth="1"/>
    <col min="262" max="270" width="11.265625" style="2" customWidth="1"/>
    <col min="271" max="277" width="9.73046875" style="2" customWidth="1"/>
    <col min="278" max="278" width="11.265625" style="2" customWidth="1"/>
    <col min="279" max="285" width="9.73046875" style="2" customWidth="1"/>
    <col min="286" max="286" width="11.265625" style="2" customWidth="1"/>
    <col min="287" max="293" width="9.73046875" style="2" customWidth="1"/>
    <col min="294" max="294" width="11.265625" style="2" customWidth="1"/>
    <col min="295" max="301" width="9.73046875" style="2" customWidth="1"/>
    <col min="302" max="302" width="11.265625" style="2" customWidth="1"/>
    <col min="303" max="329" width="9.73046875" style="2" customWidth="1"/>
    <col min="330" max="330" width="11.265625" style="2" customWidth="1"/>
    <col min="331" max="363" width="9.73046875" style="2" customWidth="1"/>
    <col min="364" max="371" width="11.265625" style="2" customWidth="1"/>
    <col min="372" max="512" width="11.3984375" style="2"/>
    <col min="513" max="513" width="2.73046875" style="2" customWidth="1"/>
    <col min="514" max="514" width="7" style="2" customWidth="1"/>
    <col min="515" max="515" width="9.73046875" style="2" bestFit="1" customWidth="1"/>
    <col min="516" max="516" width="76" style="2" customWidth="1"/>
    <col min="517" max="517" width="14.265625" style="2" customWidth="1"/>
    <col min="518" max="526" width="11.265625" style="2" customWidth="1"/>
    <col min="527" max="533" width="9.73046875" style="2" customWidth="1"/>
    <col min="534" max="534" width="11.265625" style="2" customWidth="1"/>
    <col min="535" max="541" width="9.73046875" style="2" customWidth="1"/>
    <col min="542" max="542" width="11.265625" style="2" customWidth="1"/>
    <col min="543" max="549" width="9.73046875" style="2" customWidth="1"/>
    <col min="550" max="550" width="11.265625" style="2" customWidth="1"/>
    <col min="551" max="557" width="9.73046875" style="2" customWidth="1"/>
    <col min="558" max="558" width="11.265625" style="2" customWidth="1"/>
    <col min="559" max="585" width="9.73046875" style="2" customWidth="1"/>
    <col min="586" max="586" width="11.265625" style="2" customWidth="1"/>
    <col min="587" max="619" width="9.73046875" style="2" customWidth="1"/>
    <col min="620" max="627" width="11.265625" style="2" customWidth="1"/>
    <col min="628" max="768" width="11.3984375" style="2"/>
    <col min="769" max="769" width="2.73046875" style="2" customWidth="1"/>
    <col min="770" max="770" width="7" style="2" customWidth="1"/>
    <col min="771" max="771" width="9.73046875" style="2" bestFit="1" customWidth="1"/>
    <col min="772" max="772" width="76" style="2" customWidth="1"/>
    <col min="773" max="773" width="14.265625" style="2" customWidth="1"/>
    <col min="774" max="782" width="11.265625" style="2" customWidth="1"/>
    <col min="783" max="789" width="9.73046875" style="2" customWidth="1"/>
    <col min="790" max="790" width="11.265625" style="2" customWidth="1"/>
    <col min="791" max="797" width="9.73046875" style="2" customWidth="1"/>
    <col min="798" max="798" width="11.265625" style="2" customWidth="1"/>
    <col min="799" max="805" width="9.73046875" style="2" customWidth="1"/>
    <col min="806" max="806" width="11.265625" style="2" customWidth="1"/>
    <col min="807" max="813" width="9.73046875" style="2" customWidth="1"/>
    <col min="814" max="814" width="11.265625" style="2" customWidth="1"/>
    <col min="815" max="841" width="9.73046875" style="2" customWidth="1"/>
    <col min="842" max="842" width="11.265625" style="2" customWidth="1"/>
    <col min="843" max="875" width="9.73046875" style="2" customWidth="1"/>
    <col min="876" max="883" width="11.265625" style="2" customWidth="1"/>
    <col min="884" max="1024" width="11.3984375" style="2"/>
    <col min="1025" max="1025" width="2.73046875" style="2" customWidth="1"/>
    <col min="1026" max="1026" width="7" style="2" customWidth="1"/>
    <col min="1027" max="1027" width="9.73046875" style="2" bestFit="1" customWidth="1"/>
    <col min="1028" max="1028" width="76" style="2" customWidth="1"/>
    <col min="1029" max="1029" width="14.265625" style="2" customWidth="1"/>
    <col min="1030" max="1038" width="11.265625" style="2" customWidth="1"/>
    <col min="1039" max="1045" width="9.73046875" style="2" customWidth="1"/>
    <col min="1046" max="1046" width="11.265625" style="2" customWidth="1"/>
    <col min="1047" max="1053" width="9.73046875" style="2" customWidth="1"/>
    <col min="1054" max="1054" width="11.265625" style="2" customWidth="1"/>
    <col min="1055" max="1061" width="9.73046875" style="2" customWidth="1"/>
    <col min="1062" max="1062" width="11.265625" style="2" customWidth="1"/>
    <col min="1063" max="1069" width="9.73046875" style="2" customWidth="1"/>
    <col min="1070" max="1070" width="11.265625" style="2" customWidth="1"/>
    <col min="1071" max="1097" width="9.73046875" style="2" customWidth="1"/>
    <col min="1098" max="1098" width="11.265625" style="2" customWidth="1"/>
    <col min="1099" max="1131" width="9.73046875" style="2" customWidth="1"/>
    <col min="1132" max="1139" width="11.265625" style="2" customWidth="1"/>
    <col min="1140" max="1280" width="11.3984375" style="2"/>
    <col min="1281" max="1281" width="2.73046875" style="2" customWidth="1"/>
    <col min="1282" max="1282" width="7" style="2" customWidth="1"/>
    <col min="1283" max="1283" width="9.73046875" style="2" bestFit="1" customWidth="1"/>
    <col min="1284" max="1284" width="76" style="2" customWidth="1"/>
    <col min="1285" max="1285" width="14.265625" style="2" customWidth="1"/>
    <col min="1286" max="1294" width="11.265625" style="2" customWidth="1"/>
    <col min="1295" max="1301" width="9.73046875" style="2" customWidth="1"/>
    <col min="1302" max="1302" width="11.265625" style="2" customWidth="1"/>
    <col min="1303" max="1309" width="9.73046875" style="2" customWidth="1"/>
    <col min="1310" max="1310" width="11.265625" style="2" customWidth="1"/>
    <col min="1311" max="1317" width="9.73046875" style="2" customWidth="1"/>
    <col min="1318" max="1318" width="11.265625" style="2" customWidth="1"/>
    <col min="1319" max="1325" width="9.73046875" style="2" customWidth="1"/>
    <col min="1326" max="1326" width="11.265625" style="2" customWidth="1"/>
    <col min="1327" max="1353" width="9.73046875" style="2" customWidth="1"/>
    <col min="1354" max="1354" width="11.265625" style="2" customWidth="1"/>
    <col min="1355" max="1387" width="9.73046875" style="2" customWidth="1"/>
    <col min="1388" max="1395" width="11.265625" style="2" customWidth="1"/>
    <col min="1396" max="1536" width="11.3984375" style="2"/>
    <col min="1537" max="1537" width="2.73046875" style="2" customWidth="1"/>
    <col min="1538" max="1538" width="7" style="2" customWidth="1"/>
    <col min="1539" max="1539" width="9.73046875" style="2" bestFit="1" customWidth="1"/>
    <col min="1540" max="1540" width="76" style="2" customWidth="1"/>
    <col min="1541" max="1541" width="14.265625" style="2" customWidth="1"/>
    <col min="1542" max="1550" width="11.265625" style="2" customWidth="1"/>
    <col min="1551" max="1557" width="9.73046875" style="2" customWidth="1"/>
    <col min="1558" max="1558" width="11.265625" style="2" customWidth="1"/>
    <col min="1559" max="1565" width="9.73046875" style="2" customWidth="1"/>
    <col min="1566" max="1566" width="11.265625" style="2" customWidth="1"/>
    <col min="1567" max="1573" width="9.73046875" style="2" customWidth="1"/>
    <col min="1574" max="1574" width="11.265625" style="2" customWidth="1"/>
    <col min="1575" max="1581" width="9.73046875" style="2" customWidth="1"/>
    <col min="1582" max="1582" width="11.265625" style="2" customWidth="1"/>
    <col min="1583" max="1609" width="9.73046875" style="2" customWidth="1"/>
    <col min="1610" max="1610" width="11.265625" style="2" customWidth="1"/>
    <col min="1611" max="1643" width="9.73046875" style="2" customWidth="1"/>
    <col min="1644" max="1651" width="11.265625" style="2" customWidth="1"/>
    <col min="1652" max="1792" width="11.3984375" style="2"/>
    <col min="1793" max="1793" width="2.73046875" style="2" customWidth="1"/>
    <col min="1794" max="1794" width="7" style="2" customWidth="1"/>
    <col min="1795" max="1795" width="9.73046875" style="2" bestFit="1" customWidth="1"/>
    <col min="1796" max="1796" width="76" style="2" customWidth="1"/>
    <col min="1797" max="1797" width="14.265625" style="2" customWidth="1"/>
    <col min="1798" max="1806" width="11.265625" style="2" customWidth="1"/>
    <col min="1807" max="1813" width="9.73046875" style="2" customWidth="1"/>
    <col min="1814" max="1814" width="11.265625" style="2" customWidth="1"/>
    <col min="1815" max="1821" width="9.73046875" style="2" customWidth="1"/>
    <col min="1822" max="1822" width="11.265625" style="2" customWidth="1"/>
    <col min="1823" max="1829" width="9.73046875" style="2" customWidth="1"/>
    <col min="1830" max="1830" width="11.265625" style="2" customWidth="1"/>
    <col min="1831" max="1837" width="9.73046875" style="2" customWidth="1"/>
    <col min="1838" max="1838" width="11.265625" style="2" customWidth="1"/>
    <col min="1839" max="1865" width="9.73046875" style="2" customWidth="1"/>
    <col min="1866" max="1866" width="11.265625" style="2" customWidth="1"/>
    <col min="1867" max="1899" width="9.73046875" style="2" customWidth="1"/>
    <col min="1900" max="1907" width="11.265625" style="2" customWidth="1"/>
    <col min="1908" max="2048" width="11.3984375" style="2"/>
    <col min="2049" max="2049" width="2.73046875" style="2" customWidth="1"/>
    <col min="2050" max="2050" width="7" style="2" customWidth="1"/>
    <col min="2051" max="2051" width="9.73046875" style="2" bestFit="1" customWidth="1"/>
    <col min="2052" max="2052" width="76" style="2" customWidth="1"/>
    <col min="2053" max="2053" width="14.265625" style="2" customWidth="1"/>
    <col min="2054" max="2062" width="11.265625" style="2" customWidth="1"/>
    <col min="2063" max="2069" width="9.73046875" style="2" customWidth="1"/>
    <col min="2070" max="2070" width="11.265625" style="2" customWidth="1"/>
    <col min="2071" max="2077" width="9.73046875" style="2" customWidth="1"/>
    <col min="2078" max="2078" width="11.265625" style="2" customWidth="1"/>
    <col min="2079" max="2085" width="9.73046875" style="2" customWidth="1"/>
    <col min="2086" max="2086" width="11.265625" style="2" customWidth="1"/>
    <col min="2087" max="2093" width="9.73046875" style="2" customWidth="1"/>
    <col min="2094" max="2094" width="11.265625" style="2" customWidth="1"/>
    <col min="2095" max="2121" width="9.73046875" style="2" customWidth="1"/>
    <col min="2122" max="2122" width="11.265625" style="2" customWidth="1"/>
    <col min="2123" max="2155" width="9.73046875" style="2" customWidth="1"/>
    <col min="2156" max="2163" width="11.265625" style="2" customWidth="1"/>
    <col min="2164" max="2304" width="11.3984375" style="2"/>
    <col min="2305" max="2305" width="2.73046875" style="2" customWidth="1"/>
    <col min="2306" max="2306" width="7" style="2" customWidth="1"/>
    <col min="2307" max="2307" width="9.73046875" style="2" bestFit="1" customWidth="1"/>
    <col min="2308" max="2308" width="76" style="2" customWidth="1"/>
    <col min="2309" max="2309" width="14.265625" style="2" customWidth="1"/>
    <col min="2310" max="2318" width="11.265625" style="2" customWidth="1"/>
    <col min="2319" max="2325" width="9.73046875" style="2" customWidth="1"/>
    <col min="2326" max="2326" width="11.265625" style="2" customWidth="1"/>
    <col min="2327" max="2333" width="9.73046875" style="2" customWidth="1"/>
    <col min="2334" max="2334" width="11.265625" style="2" customWidth="1"/>
    <col min="2335" max="2341" width="9.73046875" style="2" customWidth="1"/>
    <col min="2342" max="2342" width="11.265625" style="2" customWidth="1"/>
    <col min="2343" max="2349" width="9.73046875" style="2" customWidth="1"/>
    <col min="2350" max="2350" width="11.265625" style="2" customWidth="1"/>
    <col min="2351" max="2377" width="9.73046875" style="2" customWidth="1"/>
    <col min="2378" max="2378" width="11.265625" style="2" customWidth="1"/>
    <col min="2379" max="2411" width="9.73046875" style="2" customWidth="1"/>
    <col min="2412" max="2419" width="11.265625" style="2" customWidth="1"/>
    <col min="2420" max="2560" width="11.3984375" style="2"/>
    <col min="2561" max="2561" width="2.73046875" style="2" customWidth="1"/>
    <col min="2562" max="2562" width="7" style="2" customWidth="1"/>
    <col min="2563" max="2563" width="9.73046875" style="2" bestFit="1" customWidth="1"/>
    <col min="2564" max="2564" width="76" style="2" customWidth="1"/>
    <col min="2565" max="2565" width="14.265625" style="2" customWidth="1"/>
    <col min="2566" max="2574" width="11.265625" style="2" customWidth="1"/>
    <col min="2575" max="2581" width="9.73046875" style="2" customWidth="1"/>
    <col min="2582" max="2582" width="11.265625" style="2" customWidth="1"/>
    <col min="2583" max="2589" width="9.73046875" style="2" customWidth="1"/>
    <col min="2590" max="2590" width="11.265625" style="2" customWidth="1"/>
    <col min="2591" max="2597" width="9.73046875" style="2" customWidth="1"/>
    <col min="2598" max="2598" width="11.265625" style="2" customWidth="1"/>
    <col min="2599" max="2605" width="9.73046875" style="2" customWidth="1"/>
    <col min="2606" max="2606" width="11.265625" style="2" customWidth="1"/>
    <col min="2607" max="2633" width="9.73046875" style="2" customWidth="1"/>
    <col min="2634" max="2634" width="11.265625" style="2" customWidth="1"/>
    <col min="2635" max="2667" width="9.73046875" style="2" customWidth="1"/>
    <col min="2668" max="2675" width="11.265625" style="2" customWidth="1"/>
    <col min="2676" max="2816" width="11.3984375" style="2"/>
    <col min="2817" max="2817" width="2.73046875" style="2" customWidth="1"/>
    <col min="2818" max="2818" width="7" style="2" customWidth="1"/>
    <col min="2819" max="2819" width="9.73046875" style="2" bestFit="1" customWidth="1"/>
    <col min="2820" max="2820" width="76" style="2" customWidth="1"/>
    <col min="2821" max="2821" width="14.265625" style="2" customWidth="1"/>
    <col min="2822" max="2830" width="11.265625" style="2" customWidth="1"/>
    <col min="2831" max="2837" width="9.73046875" style="2" customWidth="1"/>
    <col min="2838" max="2838" width="11.265625" style="2" customWidth="1"/>
    <col min="2839" max="2845" width="9.73046875" style="2" customWidth="1"/>
    <col min="2846" max="2846" width="11.265625" style="2" customWidth="1"/>
    <col min="2847" max="2853" width="9.73046875" style="2" customWidth="1"/>
    <col min="2854" max="2854" width="11.265625" style="2" customWidth="1"/>
    <col min="2855" max="2861" width="9.73046875" style="2" customWidth="1"/>
    <col min="2862" max="2862" width="11.265625" style="2" customWidth="1"/>
    <col min="2863" max="2889" width="9.73046875" style="2" customWidth="1"/>
    <col min="2890" max="2890" width="11.265625" style="2" customWidth="1"/>
    <col min="2891" max="2923" width="9.73046875" style="2" customWidth="1"/>
    <col min="2924" max="2931" width="11.265625" style="2" customWidth="1"/>
    <col min="2932" max="3072" width="11.3984375" style="2"/>
    <col min="3073" max="3073" width="2.73046875" style="2" customWidth="1"/>
    <col min="3074" max="3074" width="7" style="2" customWidth="1"/>
    <col min="3075" max="3075" width="9.73046875" style="2" bestFit="1" customWidth="1"/>
    <col min="3076" max="3076" width="76" style="2" customWidth="1"/>
    <col min="3077" max="3077" width="14.265625" style="2" customWidth="1"/>
    <col min="3078" max="3086" width="11.265625" style="2" customWidth="1"/>
    <col min="3087" max="3093" width="9.73046875" style="2" customWidth="1"/>
    <col min="3094" max="3094" width="11.265625" style="2" customWidth="1"/>
    <col min="3095" max="3101" width="9.73046875" style="2" customWidth="1"/>
    <col min="3102" max="3102" width="11.265625" style="2" customWidth="1"/>
    <col min="3103" max="3109" width="9.73046875" style="2" customWidth="1"/>
    <col min="3110" max="3110" width="11.265625" style="2" customWidth="1"/>
    <col min="3111" max="3117" width="9.73046875" style="2" customWidth="1"/>
    <col min="3118" max="3118" width="11.265625" style="2" customWidth="1"/>
    <col min="3119" max="3145" width="9.73046875" style="2" customWidth="1"/>
    <col min="3146" max="3146" width="11.265625" style="2" customWidth="1"/>
    <col min="3147" max="3179" width="9.73046875" style="2" customWidth="1"/>
    <col min="3180" max="3187" width="11.265625" style="2" customWidth="1"/>
    <col min="3188" max="3328" width="11.3984375" style="2"/>
    <col min="3329" max="3329" width="2.73046875" style="2" customWidth="1"/>
    <col min="3330" max="3330" width="7" style="2" customWidth="1"/>
    <col min="3331" max="3331" width="9.73046875" style="2" bestFit="1" customWidth="1"/>
    <col min="3332" max="3332" width="76" style="2" customWidth="1"/>
    <col min="3333" max="3333" width="14.265625" style="2" customWidth="1"/>
    <col min="3334" max="3342" width="11.265625" style="2" customWidth="1"/>
    <col min="3343" max="3349" width="9.73046875" style="2" customWidth="1"/>
    <col min="3350" max="3350" width="11.265625" style="2" customWidth="1"/>
    <col min="3351" max="3357" width="9.73046875" style="2" customWidth="1"/>
    <col min="3358" max="3358" width="11.265625" style="2" customWidth="1"/>
    <col min="3359" max="3365" width="9.73046875" style="2" customWidth="1"/>
    <col min="3366" max="3366" width="11.265625" style="2" customWidth="1"/>
    <col min="3367" max="3373" width="9.73046875" style="2" customWidth="1"/>
    <col min="3374" max="3374" width="11.265625" style="2" customWidth="1"/>
    <col min="3375" max="3401" width="9.73046875" style="2" customWidth="1"/>
    <col min="3402" max="3402" width="11.265625" style="2" customWidth="1"/>
    <col min="3403" max="3435" width="9.73046875" style="2" customWidth="1"/>
    <col min="3436" max="3443" width="11.265625" style="2" customWidth="1"/>
    <col min="3444" max="3584" width="11.3984375" style="2"/>
    <col min="3585" max="3585" width="2.73046875" style="2" customWidth="1"/>
    <col min="3586" max="3586" width="7" style="2" customWidth="1"/>
    <col min="3587" max="3587" width="9.73046875" style="2" bestFit="1" customWidth="1"/>
    <col min="3588" max="3588" width="76" style="2" customWidth="1"/>
    <col min="3589" max="3589" width="14.265625" style="2" customWidth="1"/>
    <col min="3590" max="3598" width="11.265625" style="2" customWidth="1"/>
    <col min="3599" max="3605" width="9.73046875" style="2" customWidth="1"/>
    <col min="3606" max="3606" width="11.265625" style="2" customWidth="1"/>
    <col min="3607" max="3613" width="9.73046875" style="2" customWidth="1"/>
    <col min="3614" max="3614" width="11.265625" style="2" customWidth="1"/>
    <col min="3615" max="3621" width="9.73046875" style="2" customWidth="1"/>
    <col min="3622" max="3622" width="11.265625" style="2" customWidth="1"/>
    <col min="3623" max="3629" width="9.73046875" style="2" customWidth="1"/>
    <col min="3630" max="3630" width="11.265625" style="2" customWidth="1"/>
    <col min="3631" max="3657" width="9.73046875" style="2" customWidth="1"/>
    <col min="3658" max="3658" width="11.265625" style="2" customWidth="1"/>
    <col min="3659" max="3691" width="9.73046875" style="2" customWidth="1"/>
    <col min="3692" max="3699" width="11.265625" style="2" customWidth="1"/>
    <col min="3700" max="3840" width="11.3984375" style="2"/>
    <col min="3841" max="3841" width="2.73046875" style="2" customWidth="1"/>
    <col min="3842" max="3842" width="7" style="2" customWidth="1"/>
    <col min="3843" max="3843" width="9.73046875" style="2" bestFit="1" customWidth="1"/>
    <col min="3844" max="3844" width="76" style="2" customWidth="1"/>
    <col min="3845" max="3845" width="14.265625" style="2" customWidth="1"/>
    <col min="3846" max="3854" width="11.265625" style="2" customWidth="1"/>
    <col min="3855" max="3861" width="9.73046875" style="2" customWidth="1"/>
    <col min="3862" max="3862" width="11.265625" style="2" customWidth="1"/>
    <col min="3863" max="3869" width="9.73046875" style="2" customWidth="1"/>
    <col min="3870" max="3870" width="11.265625" style="2" customWidth="1"/>
    <col min="3871" max="3877" width="9.73046875" style="2" customWidth="1"/>
    <col min="3878" max="3878" width="11.265625" style="2" customWidth="1"/>
    <col min="3879" max="3885" width="9.73046875" style="2" customWidth="1"/>
    <col min="3886" max="3886" width="11.265625" style="2" customWidth="1"/>
    <col min="3887" max="3913" width="9.73046875" style="2" customWidth="1"/>
    <col min="3914" max="3914" width="11.265625" style="2" customWidth="1"/>
    <col min="3915" max="3947" width="9.73046875" style="2" customWidth="1"/>
    <col min="3948" max="3955" width="11.265625" style="2" customWidth="1"/>
    <col min="3956" max="4096" width="11.3984375" style="2"/>
    <col min="4097" max="4097" width="2.73046875" style="2" customWidth="1"/>
    <col min="4098" max="4098" width="7" style="2" customWidth="1"/>
    <col min="4099" max="4099" width="9.73046875" style="2" bestFit="1" customWidth="1"/>
    <col min="4100" max="4100" width="76" style="2" customWidth="1"/>
    <col min="4101" max="4101" width="14.265625" style="2" customWidth="1"/>
    <col min="4102" max="4110" width="11.265625" style="2" customWidth="1"/>
    <col min="4111" max="4117" width="9.73046875" style="2" customWidth="1"/>
    <col min="4118" max="4118" width="11.265625" style="2" customWidth="1"/>
    <col min="4119" max="4125" width="9.73046875" style="2" customWidth="1"/>
    <col min="4126" max="4126" width="11.265625" style="2" customWidth="1"/>
    <col min="4127" max="4133" width="9.73046875" style="2" customWidth="1"/>
    <col min="4134" max="4134" width="11.265625" style="2" customWidth="1"/>
    <col min="4135" max="4141" width="9.73046875" style="2" customWidth="1"/>
    <col min="4142" max="4142" width="11.265625" style="2" customWidth="1"/>
    <col min="4143" max="4169" width="9.73046875" style="2" customWidth="1"/>
    <col min="4170" max="4170" width="11.265625" style="2" customWidth="1"/>
    <col min="4171" max="4203" width="9.73046875" style="2" customWidth="1"/>
    <col min="4204" max="4211" width="11.265625" style="2" customWidth="1"/>
    <col min="4212" max="4352" width="11.3984375" style="2"/>
    <col min="4353" max="4353" width="2.73046875" style="2" customWidth="1"/>
    <col min="4354" max="4354" width="7" style="2" customWidth="1"/>
    <col min="4355" max="4355" width="9.73046875" style="2" bestFit="1" customWidth="1"/>
    <col min="4356" max="4356" width="76" style="2" customWidth="1"/>
    <col min="4357" max="4357" width="14.265625" style="2" customWidth="1"/>
    <col min="4358" max="4366" width="11.265625" style="2" customWidth="1"/>
    <col min="4367" max="4373" width="9.73046875" style="2" customWidth="1"/>
    <col min="4374" max="4374" width="11.265625" style="2" customWidth="1"/>
    <col min="4375" max="4381" width="9.73046875" style="2" customWidth="1"/>
    <col min="4382" max="4382" width="11.265625" style="2" customWidth="1"/>
    <col min="4383" max="4389" width="9.73046875" style="2" customWidth="1"/>
    <col min="4390" max="4390" width="11.265625" style="2" customWidth="1"/>
    <col min="4391" max="4397" width="9.73046875" style="2" customWidth="1"/>
    <col min="4398" max="4398" width="11.265625" style="2" customWidth="1"/>
    <col min="4399" max="4425" width="9.73046875" style="2" customWidth="1"/>
    <col min="4426" max="4426" width="11.265625" style="2" customWidth="1"/>
    <col min="4427" max="4459" width="9.73046875" style="2" customWidth="1"/>
    <col min="4460" max="4467" width="11.265625" style="2" customWidth="1"/>
    <col min="4468" max="4608" width="11.3984375" style="2"/>
    <col min="4609" max="4609" width="2.73046875" style="2" customWidth="1"/>
    <col min="4610" max="4610" width="7" style="2" customWidth="1"/>
    <col min="4611" max="4611" width="9.73046875" style="2" bestFit="1" customWidth="1"/>
    <col min="4612" max="4612" width="76" style="2" customWidth="1"/>
    <col min="4613" max="4613" width="14.265625" style="2" customWidth="1"/>
    <col min="4614" max="4622" width="11.265625" style="2" customWidth="1"/>
    <col min="4623" max="4629" width="9.73046875" style="2" customWidth="1"/>
    <col min="4630" max="4630" width="11.265625" style="2" customWidth="1"/>
    <col min="4631" max="4637" width="9.73046875" style="2" customWidth="1"/>
    <col min="4638" max="4638" width="11.265625" style="2" customWidth="1"/>
    <col min="4639" max="4645" width="9.73046875" style="2" customWidth="1"/>
    <col min="4646" max="4646" width="11.265625" style="2" customWidth="1"/>
    <col min="4647" max="4653" width="9.73046875" style="2" customWidth="1"/>
    <col min="4654" max="4654" width="11.265625" style="2" customWidth="1"/>
    <col min="4655" max="4681" width="9.73046875" style="2" customWidth="1"/>
    <col min="4682" max="4682" width="11.265625" style="2" customWidth="1"/>
    <col min="4683" max="4715" width="9.73046875" style="2" customWidth="1"/>
    <col min="4716" max="4723" width="11.265625" style="2" customWidth="1"/>
    <col min="4724" max="4864" width="11.3984375" style="2"/>
    <col min="4865" max="4865" width="2.73046875" style="2" customWidth="1"/>
    <col min="4866" max="4866" width="7" style="2" customWidth="1"/>
    <col min="4867" max="4867" width="9.73046875" style="2" bestFit="1" customWidth="1"/>
    <col min="4868" max="4868" width="76" style="2" customWidth="1"/>
    <col min="4869" max="4869" width="14.265625" style="2" customWidth="1"/>
    <col min="4870" max="4878" width="11.265625" style="2" customWidth="1"/>
    <col min="4879" max="4885" width="9.73046875" style="2" customWidth="1"/>
    <col min="4886" max="4886" width="11.265625" style="2" customWidth="1"/>
    <col min="4887" max="4893" width="9.73046875" style="2" customWidth="1"/>
    <col min="4894" max="4894" width="11.265625" style="2" customWidth="1"/>
    <col min="4895" max="4901" width="9.73046875" style="2" customWidth="1"/>
    <col min="4902" max="4902" width="11.265625" style="2" customWidth="1"/>
    <col min="4903" max="4909" width="9.73046875" style="2" customWidth="1"/>
    <col min="4910" max="4910" width="11.265625" style="2" customWidth="1"/>
    <col min="4911" max="4937" width="9.73046875" style="2" customWidth="1"/>
    <col min="4938" max="4938" width="11.265625" style="2" customWidth="1"/>
    <col min="4939" max="4971" width="9.73046875" style="2" customWidth="1"/>
    <col min="4972" max="4979" width="11.265625" style="2" customWidth="1"/>
    <col min="4980" max="5120" width="11.3984375" style="2"/>
    <col min="5121" max="5121" width="2.73046875" style="2" customWidth="1"/>
    <col min="5122" max="5122" width="7" style="2" customWidth="1"/>
    <col min="5123" max="5123" width="9.73046875" style="2" bestFit="1" customWidth="1"/>
    <col min="5124" max="5124" width="76" style="2" customWidth="1"/>
    <col min="5125" max="5125" width="14.265625" style="2" customWidth="1"/>
    <col min="5126" max="5134" width="11.265625" style="2" customWidth="1"/>
    <col min="5135" max="5141" width="9.73046875" style="2" customWidth="1"/>
    <col min="5142" max="5142" width="11.265625" style="2" customWidth="1"/>
    <col min="5143" max="5149" width="9.73046875" style="2" customWidth="1"/>
    <col min="5150" max="5150" width="11.265625" style="2" customWidth="1"/>
    <col min="5151" max="5157" width="9.73046875" style="2" customWidth="1"/>
    <col min="5158" max="5158" width="11.265625" style="2" customWidth="1"/>
    <col min="5159" max="5165" width="9.73046875" style="2" customWidth="1"/>
    <col min="5166" max="5166" width="11.265625" style="2" customWidth="1"/>
    <col min="5167" max="5193" width="9.73046875" style="2" customWidth="1"/>
    <col min="5194" max="5194" width="11.265625" style="2" customWidth="1"/>
    <col min="5195" max="5227" width="9.73046875" style="2" customWidth="1"/>
    <col min="5228" max="5235" width="11.265625" style="2" customWidth="1"/>
    <col min="5236" max="5376" width="11.3984375" style="2"/>
    <col min="5377" max="5377" width="2.73046875" style="2" customWidth="1"/>
    <col min="5378" max="5378" width="7" style="2" customWidth="1"/>
    <col min="5379" max="5379" width="9.73046875" style="2" bestFit="1" customWidth="1"/>
    <col min="5380" max="5380" width="76" style="2" customWidth="1"/>
    <col min="5381" max="5381" width="14.265625" style="2" customWidth="1"/>
    <col min="5382" max="5390" width="11.265625" style="2" customWidth="1"/>
    <col min="5391" max="5397" width="9.73046875" style="2" customWidth="1"/>
    <col min="5398" max="5398" width="11.265625" style="2" customWidth="1"/>
    <col min="5399" max="5405" width="9.73046875" style="2" customWidth="1"/>
    <col min="5406" max="5406" width="11.265625" style="2" customWidth="1"/>
    <col min="5407" max="5413" width="9.73046875" style="2" customWidth="1"/>
    <col min="5414" max="5414" width="11.265625" style="2" customWidth="1"/>
    <col min="5415" max="5421" width="9.73046875" style="2" customWidth="1"/>
    <col min="5422" max="5422" width="11.265625" style="2" customWidth="1"/>
    <col min="5423" max="5449" width="9.73046875" style="2" customWidth="1"/>
    <col min="5450" max="5450" width="11.265625" style="2" customWidth="1"/>
    <col min="5451" max="5483" width="9.73046875" style="2" customWidth="1"/>
    <col min="5484" max="5491" width="11.265625" style="2" customWidth="1"/>
    <col min="5492" max="5632" width="11.3984375" style="2"/>
    <col min="5633" max="5633" width="2.73046875" style="2" customWidth="1"/>
    <col min="5634" max="5634" width="7" style="2" customWidth="1"/>
    <col min="5635" max="5635" width="9.73046875" style="2" bestFit="1" customWidth="1"/>
    <col min="5636" max="5636" width="76" style="2" customWidth="1"/>
    <col min="5637" max="5637" width="14.265625" style="2" customWidth="1"/>
    <col min="5638" max="5646" width="11.265625" style="2" customWidth="1"/>
    <col min="5647" max="5653" width="9.73046875" style="2" customWidth="1"/>
    <col min="5654" max="5654" width="11.265625" style="2" customWidth="1"/>
    <col min="5655" max="5661" width="9.73046875" style="2" customWidth="1"/>
    <col min="5662" max="5662" width="11.265625" style="2" customWidth="1"/>
    <col min="5663" max="5669" width="9.73046875" style="2" customWidth="1"/>
    <col min="5670" max="5670" width="11.265625" style="2" customWidth="1"/>
    <col min="5671" max="5677" width="9.73046875" style="2" customWidth="1"/>
    <col min="5678" max="5678" width="11.265625" style="2" customWidth="1"/>
    <col min="5679" max="5705" width="9.73046875" style="2" customWidth="1"/>
    <col min="5706" max="5706" width="11.265625" style="2" customWidth="1"/>
    <col min="5707" max="5739" width="9.73046875" style="2" customWidth="1"/>
    <col min="5740" max="5747" width="11.265625" style="2" customWidth="1"/>
    <col min="5748" max="5888" width="11.3984375" style="2"/>
    <col min="5889" max="5889" width="2.73046875" style="2" customWidth="1"/>
    <col min="5890" max="5890" width="7" style="2" customWidth="1"/>
    <col min="5891" max="5891" width="9.73046875" style="2" bestFit="1" customWidth="1"/>
    <col min="5892" max="5892" width="76" style="2" customWidth="1"/>
    <col min="5893" max="5893" width="14.265625" style="2" customWidth="1"/>
    <col min="5894" max="5902" width="11.265625" style="2" customWidth="1"/>
    <col min="5903" max="5909" width="9.73046875" style="2" customWidth="1"/>
    <col min="5910" max="5910" width="11.265625" style="2" customWidth="1"/>
    <col min="5911" max="5917" width="9.73046875" style="2" customWidth="1"/>
    <col min="5918" max="5918" width="11.265625" style="2" customWidth="1"/>
    <col min="5919" max="5925" width="9.73046875" style="2" customWidth="1"/>
    <col min="5926" max="5926" width="11.265625" style="2" customWidth="1"/>
    <col min="5927" max="5933" width="9.73046875" style="2" customWidth="1"/>
    <col min="5934" max="5934" width="11.265625" style="2" customWidth="1"/>
    <col min="5935" max="5961" width="9.73046875" style="2" customWidth="1"/>
    <col min="5962" max="5962" width="11.265625" style="2" customWidth="1"/>
    <col min="5963" max="5995" width="9.73046875" style="2" customWidth="1"/>
    <col min="5996" max="6003" width="11.265625" style="2" customWidth="1"/>
    <col min="6004" max="6144" width="11.3984375" style="2"/>
    <col min="6145" max="6145" width="2.73046875" style="2" customWidth="1"/>
    <col min="6146" max="6146" width="7" style="2" customWidth="1"/>
    <col min="6147" max="6147" width="9.73046875" style="2" bestFit="1" customWidth="1"/>
    <col min="6148" max="6148" width="76" style="2" customWidth="1"/>
    <col min="6149" max="6149" width="14.265625" style="2" customWidth="1"/>
    <col min="6150" max="6158" width="11.265625" style="2" customWidth="1"/>
    <col min="6159" max="6165" width="9.73046875" style="2" customWidth="1"/>
    <col min="6166" max="6166" width="11.265625" style="2" customWidth="1"/>
    <col min="6167" max="6173" width="9.73046875" style="2" customWidth="1"/>
    <col min="6174" max="6174" width="11.265625" style="2" customWidth="1"/>
    <col min="6175" max="6181" width="9.73046875" style="2" customWidth="1"/>
    <col min="6182" max="6182" width="11.265625" style="2" customWidth="1"/>
    <col min="6183" max="6189" width="9.73046875" style="2" customWidth="1"/>
    <col min="6190" max="6190" width="11.265625" style="2" customWidth="1"/>
    <col min="6191" max="6217" width="9.73046875" style="2" customWidth="1"/>
    <col min="6218" max="6218" width="11.265625" style="2" customWidth="1"/>
    <col min="6219" max="6251" width="9.73046875" style="2" customWidth="1"/>
    <col min="6252" max="6259" width="11.265625" style="2" customWidth="1"/>
    <col min="6260" max="6400" width="11.3984375" style="2"/>
    <col min="6401" max="6401" width="2.73046875" style="2" customWidth="1"/>
    <col min="6402" max="6402" width="7" style="2" customWidth="1"/>
    <col min="6403" max="6403" width="9.73046875" style="2" bestFit="1" customWidth="1"/>
    <col min="6404" max="6404" width="76" style="2" customWidth="1"/>
    <col min="6405" max="6405" width="14.265625" style="2" customWidth="1"/>
    <col min="6406" max="6414" width="11.265625" style="2" customWidth="1"/>
    <col min="6415" max="6421" width="9.73046875" style="2" customWidth="1"/>
    <col min="6422" max="6422" width="11.265625" style="2" customWidth="1"/>
    <col min="6423" max="6429" width="9.73046875" style="2" customWidth="1"/>
    <col min="6430" max="6430" width="11.265625" style="2" customWidth="1"/>
    <col min="6431" max="6437" width="9.73046875" style="2" customWidth="1"/>
    <col min="6438" max="6438" width="11.265625" style="2" customWidth="1"/>
    <col min="6439" max="6445" width="9.73046875" style="2" customWidth="1"/>
    <col min="6446" max="6446" width="11.265625" style="2" customWidth="1"/>
    <col min="6447" max="6473" width="9.73046875" style="2" customWidth="1"/>
    <col min="6474" max="6474" width="11.265625" style="2" customWidth="1"/>
    <col min="6475" max="6507" width="9.73046875" style="2" customWidth="1"/>
    <col min="6508" max="6515" width="11.265625" style="2" customWidth="1"/>
    <col min="6516" max="6656" width="11.3984375" style="2"/>
    <col min="6657" max="6657" width="2.73046875" style="2" customWidth="1"/>
    <col min="6658" max="6658" width="7" style="2" customWidth="1"/>
    <col min="6659" max="6659" width="9.73046875" style="2" bestFit="1" customWidth="1"/>
    <col min="6660" max="6660" width="76" style="2" customWidth="1"/>
    <col min="6661" max="6661" width="14.265625" style="2" customWidth="1"/>
    <col min="6662" max="6670" width="11.265625" style="2" customWidth="1"/>
    <col min="6671" max="6677" width="9.73046875" style="2" customWidth="1"/>
    <col min="6678" max="6678" width="11.265625" style="2" customWidth="1"/>
    <col min="6679" max="6685" width="9.73046875" style="2" customWidth="1"/>
    <col min="6686" max="6686" width="11.265625" style="2" customWidth="1"/>
    <col min="6687" max="6693" width="9.73046875" style="2" customWidth="1"/>
    <col min="6694" max="6694" width="11.265625" style="2" customWidth="1"/>
    <col min="6695" max="6701" width="9.73046875" style="2" customWidth="1"/>
    <col min="6702" max="6702" width="11.265625" style="2" customWidth="1"/>
    <col min="6703" max="6729" width="9.73046875" style="2" customWidth="1"/>
    <col min="6730" max="6730" width="11.265625" style="2" customWidth="1"/>
    <col min="6731" max="6763" width="9.73046875" style="2" customWidth="1"/>
    <col min="6764" max="6771" width="11.265625" style="2" customWidth="1"/>
    <col min="6772" max="6912" width="11.3984375" style="2"/>
    <col min="6913" max="6913" width="2.73046875" style="2" customWidth="1"/>
    <col min="6914" max="6914" width="7" style="2" customWidth="1"/>
    <col min="6915" max="6915" width="9.73046875" style="2" bestFit="1" customWidth="1"/>
    <col min="6916" max="6916" width="76" style="2" customWidth="1"/>
    <col min="6917" max="6917" width="14.265625" style="2" customWidth="1"/>
    <col min="6918" max="6926" width="11.265625" style="2" customWidth="1"/>
    <col min="6927" max="6933" width="9.73046875" style="2" customWidth="1"/>
    <col min="6934" max="6934" width="11.265625" style="2" customWidth="1"/>
    <col min="6935" max="6941" width="9.73046875" style="2" customWidth="1"/>
    <col min="6942" max="6942" width="11.265625" style="2" customWidth="1"/>
    <col min="6943" max="6949" width="9.73046875" style="2" customWidth="1"/>
    <col min="6950" max="6950" width="11.265625" style="2" customWidth="1"/>
    <col min="6951" max="6957" width="9.73046875" style="2" customWidth="1"/>
    <col min="6958" max="6958" width="11.265625" style="2" customWidth="1"/>
    <col min="6959" max="6985" width="9.73046875" style="2" customWidth="1"/>
    <col min="6986" max="6986" width="11.265625" style="2" customWidth="1"/>
    <col min="6987" max="7019" width="9.73046875" style="2" customWidth="1"/>
    <col min="7020" max="7027" width="11.265625" style="2" customWidth="1"/>
    <col min="7028" max="7168" width="11.3984375" style="2"/>
    <col min="7169" max="7169" width="2.73046875" style="2" customWidth="1"/>
    <col min="7170" max="7170" width="7" style="2" customWidth="1"/>
    <col min="7171" max="7171" width="9.73046875" style="2" bestFit="1" customWidth="1"/>
    <col min="7172" max="7172" width="76" style="2" customWidth="1"/>
    <col min="7173" max="7173" width="14.265625" style="2" customWidth="1"/>
    <col min="7174" max="7182" width="11.265625" style="2" customWidth="1"/>
    <col min="7183" max="7189" width="9.73046875" style="2" customWidth="1"/>
    <col min="7190" max="7190" width="11.265625" style="2" customWidth="1"/>
    <col min="7191" max="7197" width="9.73046875" style="2" customWidth="1"/>
    <col min="7198" max="7198" width="11.265625" style="2" customWidth="1"/>
    <col min="7199" max="7205" width="9.73046875" style="2" customWidth="1"/>
    <col min="7206" max="7206" width="11.265625" style="2" customWidth="1"/>
    <col min="7207" max="7213" width="9.73046875" style="2" customWidth="1"/>
    <col min="7214" max="7214" width="11.265625" style="2" customWidth="1"/>
    <col min="7215" max="7241" width="9.73046875" style="2" customWidth="1"/>
    <col min="7242" max="7242" width="11.265625" style="2" customWidth="1"/>
    <col min="7243" max="7275" width="9.73046875" style="2" customWidth="1"/>
    <col min="7276" max="7283" width="11.265625" style="2" customWidth="1"/>
    <col min="7284" max="7424" width="11.3984375" style="2"/>
    <col min="7425" max="7425" width="2.73046875" style="2" customWidth="1"/>
    <col min="7426" max="7426" width="7" style="2" customWidth="1"/>
    <col min="7427" max="7427" width="9.73046875" style="2" bestFit="1" customWidth="1"/>
    <col min="7428" max="7428" width="76" style="2" customWidth="1"/>
    <col min="7429" max="7429" width="14.265625" style="2" customWidth="1"/>
    <col min="7430" max="7438" width="11.265625" style="2" customWidth="1"/>
    <col min="7439" max="7445" width="9.73046875" style="2" customWidth="1"/>
    <col min="7446" max="7446" width="11.265625" style="2" customWidth="1"/>
    <col min="7447" max="7453" width="9.73046875" style="2" customWidth="1"/>
    <col min="7454" max="7454" width="11.265625" style="2" customWidth="1"/>
    <col min="7455" max="7461" width="9.73046875" style="2" customWidth="1"/>
    <col min="7462" max="7462" width="11.265625" style="2" customWidth="1"/>
    <col min="7463" max="7469" width="9.73046875" style="2" customWidth="1"/>
    <col min="7470" max="7470" width="11.265625" style="2" customWidth="1"/>
    <col min="7471" max="7497" width="9.73046875" style="2" customWidth="1"/>
    <col min="7498" max="7498" width="11.265625" style="2" customWidth="1"/>
    <col min="7499" max="7531" width="9.73046875" style="2" customWidth="1"/>
    <col min="7532" max="7539" width="11.265625" style="2" customWidth="1"/>
    <col min="7540" max="7680" width="11.3984375" style="2"/>
    <col min="7681" max="7681" width="2.73046875" style="2" customWidth="1"/>
    <col min="7682" max="7682" width="7" style="2" customWidth="1"/>
    <col min="7683" max="7683" width="9.73046875" style="2" bestFit="1" customWidth="1"/>
    <col min="7684" max="7684" width="76" style="2" customWidth="1"/>
    <col min="7685" max="7685" width="14.265625" style="2" customWidth="1"/>
    <col min="7686" max="7694" width="11.265625" style="2" customWidth="1"/>
    <col min="7695" max="7701" width="9.73046875" style="2" customWidth="1"/>
    <col min="7702" max="7702" width="11.265625" style="2" customWidth="1"/>
    <col min="7703" max="7709" width="9.73046875" style="2" customWidth="1"/>
    <col min="7710" max="7710" width="11.265625" style="2" customWidth="1"/>
    <col min="7711" max="7717" width="9.73046875" style="2" customWidth="1"/>
    <col min="7718" max="7718" width="11.265625" style="2" customWidth="1"/>
    <col min="7719" max="7725" width="9.73046875" style="2" customWidth="1"/>
    <col min="7726" max="7726" width="11.265625" style="2" customWidth="1"/>
    <col min="7727" max="7753" width="9.73046875" style="2" customWidth="1"/>
    <col min="7754" max="7754" width="11.265625" style="2" customWidth="1"/>
    <col min="7755" max="7787" width="9.73046875" style="2" customWidth="1"/>
    <col min="7788" max="7795" width="11.265625" style="2" customWidth="1"/>
    <col min="7796" max="7936" width="11.3984375" style="2"/>
    <col min="7937" max="7937" width="2.73046875" style="2" customWidth="1"/>
    <col min="7938" max="7938" width="7" style="2" customWidth="1"/>
    <col min="7939" max="7939" width="9.73046875" style="2" bestFit="1" customWidth="1"/>
    <col min="7940" max="7940" width="76" style="2" customWidth="1"/>
    <col min="7941" max="7941" width="14.265625" style="2" customWidth="1"/>
    <col min="7942" max="7950" width="11.265625" style="2" customWidth="1"/>
    <col min="7951" max="7957" width="9.73046875" style="2" customWidth="1"/>
    <col min="7958" max="7958" width="11.265625" style="2" customWidth="1"/>
    <col min="7959" max="7965" width="9.73046875" style="2" customWidth="1"/>
    <col min="7966" max="7966" width="11.265625" style="2" customWidth="1"/>
    <col min="7967" max="7973" width="9.73046875" style="2" customWidth="1"/>
    <col min="7974" max="7974" width="11.265625" style="2" customWidth="1"/>
    <col min="7975" max="7981" width="9.73046875" style="2" customWidth="1"/>
    <col min="7982" max="7982" width="11.265625" style="2" customWidth="1"/>
    <col min="7983" max="8009" width="9.73046875" style="2" customWidth="1"/>
    <col min="8010" max="8010" width="11.265625" style="2" customWidth="1"/>
    <col min="8011" max="8043" width="9.73046875" style="2" customWidth="1"/>
    <col min="8044" max="8051" width="11.265625" style="2" customWidth="1"/>
    <col min="8052" max="8192" width="11.3984375" style="2"/>
    <col min="8193" max="8193" width="2.73046875" style="2" customWidth="1"/>
    <col min="8194" max="8194" width="7" style="2" customWidth="1"/>
    <col min="8195" max="8195" width="9.73046875" style="2" bestFit="1" customWidth="1"/>
    <col min="8196" max="8196" width="76" style="2" customWidth="1"/>
    <col min="8197" max="8197" width="14.265625" style="2" customWidth="1"/>
    <col min="8198" max="8206" width="11.265625" style="2" customWidth="1"/>
    <col min="8207" max="8213" width="9.73046875" style="2" customWidth="1"/>
    <col min="8214" max="8214" width="11.265625" style="2" customWidth="1"/>
    <col min="8215" max="8221" width="9.73046875" style="2" customWidth="1"/>
    <col min="8222" max="8222" width="11.265625" style="2" customWidth="1"/>
    <col min="8223" max="8229" width="9.73046875" style="2" customWidth="1"/>
    <col min="8230" max="8230" width="11.265625" style="2" customWidth="1"/>
    <col min="8231" max="8237" width="9.73046875" style="2" customWidth="1"/>
    <col min="8238" max="8238" width="11.265625" style="2" customWidth="1"/>
    <col min="8239" max="8265" width="9.73046875" style="2" customWidth="1"/>
    <col min="8266" max="8266" width="11.265625" style="2" customWidth="1"/>
    <col min="8267" max="8299" width="9.73046875" style="2" customWidth="1"/>
    <col min="8300" max="8307" width="11.265625" style="2" customWidth="1"/>
    <col min="8308" max="8448" width="11.3984375" style="2"/>
    <col min="8449" max="8449" width="2.73046875" style="2" customWidth="1"/>
    <col min="8450" max="8450" width="7" style="2" customWidth="1"/>
    <col min="8451" max="8451" width="9.73046875" style="2" bestFit="1" customWidth="1"/>
    <col min="8452" max="8452" width="76" style="2" customWidth="1"/>
    <col min="8453" max="8453" width="14.265625" style="2" customWidth="1"/>
    <col min="8454" max="8462" width="11.265625" style="2" customWidth="1"/>
    <col min="8463" max="8469" width="9.73046875" style="2" customWidth="1"/>
    <col min="8470" max="8470" width="11.265625" style="2" customWidth="1"/>
    <col min="8471" max="8477" width="9.73046875" style="2" customWidth="1"/>
    <col min="8478" max="8478" width="11.265625" style="2" customWidth="1"/>
    <col min="8479" max="8485" width="9.73046875" style="2" customWidth="1"/>
    <col min="8486" max="8486" width="11.265625" style="2" customWidth="1"/>
    <col min="8487" max="8493" width="9.73046875" style="2" customWidth="1"/>
    <col min="8494" max="8494" width="11.265625" style="2" customWidth="1"/>
    <col min="8495" max="8521" width="9.73046875" style="2" customWidth="1"/>
    <col min="8522" max="8522" width="11.265625" style="2" customWidth="1"/>
    <col min="8523" max="8555" width="9.73046875" style="2" customWidth="1"/>
    <col min="8556" max="8563" width="11.265625" style="2" customWidth="1"/>
    <col min="8564" max="8704" width="11.3984375" style="2"/>
    <col min="8705" max="8705" width="2.73046875" style="2" customWidth="1"/>
    <col min="8706" max="8706" width="7" style="2" customWidth="1"/>
    <col min="8707" max="8707" width="9.73046875" style="2" bestFit="1" customWidth="1"/>
    <col min="8708" max="8708" width="76" style="2" customWidth="1"/>
    <col min="8709" max="8709" width="14.265625" style="2" customWidth="1"/>
    <col min="8710" max="8718" width="11.265625" style="2" customWidth="1"/>
    <col min="8719" max="8725" width="9.73046875" style="2" customWidth="1"/>
    <col min="8726" max="8726" width="11.265625" style="2" customWidth="1"/>
    <col min="8727" max="8733" width="9.73046875" style="2" customWidth="1"/>
    <col min="8734" max="8734" width="11.265625" style="2" customWidth="1"/>
    <col min="8735" max="8741" width="9.73046875" style="2" customWidth="1"/>
    <col min="8742" max="8742" width="11.265625" style="2" customWidth="1"/>
    <col min="8743" max="8749" width="9.73046875" style="2" customWidth="1"/>
    <col min="8750" max="8750" width="11.265625" style="2" customWidth="1"/>
    <col min="8751" max="8777" width="9.73046875" style="2" customWidth="1"/>
    <col min="8778" max="8778" width="11.265625" style="2" customWidth="1"/>
    <col min="8779" max="8811" width="9.73046875" style="2" customWidth="1"/>
    <col min="8812" max="8819" width="11.265625" style="2" customWidth="1"/>
    <col min="8820" max="8960" width="11.3984375" style="2"/>
    <col min="8961" max="8961" width="2.73046875" style="2" customWidth="1"/>
    <col min="8962" max="8962" width="7" style="2" customWidth="1"/>
    <col min="8963" max="8963" width="9.73046875" style="2" bestFit="1" customWidth="1"/>
    <col min="8964" max="8964" width="76" style="2" customWidth="1"/>
    <col min="8965" max="8965" width="14.265625" style="2" customWidth="1"/>
    <col min="8966" max="8974" width="11.265625" style="2" customWidth="1"/>
    <col min="8975" max="8981" width="9.73046875" style="2" customWidth="1"/>
    <col min="8982" max="8982" width="11.265625" style="2" customWidth="1"/>
    <col min="8983" max="8989" width="9.73046875" style="2" customWidth="1"/>
    <col min="8990" max="8990" width="11.265625" style="2" customWidth="1"/>
    <col min="8991" max="8997" width="9.73046875" style="2" customWidth="1"/>
    <col min="8998" max="8998" width="11.265625" style="2" customWidth="1"/>
    <col min="8999" max="9005" width="9.73046875" style="2" customWidth="1"/>
    <col min="9006" max="9006" width="11.265625" style="2" customWidth="1"/>
    <col min="9007" max="9033" width="9.73046875" style="2" customWidth="1"/>
    <col min="9034" max="9034" width="11.265625" style="2" customWidth="1"/>
    <col min="9035" max="9067" width="9.73046875" style="2" customWidth="1"/>
    <col min="9068" max="9075" width="11.265625" style="2" customWidth="1"/>
    <col min="9076" max="9216" width="11.3984375" style="2"/>
    <col min="9217" max="9217" width="2.73046875" style="2" customWidth="1"/>
    <col min="9218" max="9218" width="7" style="2" customWidth="1"/>
    <col min="9219" max="9219" width="9.73046875" style="2" bestFit="1" customWidth="1"/>
    <col min="9220" max="9220" width="76" style="2" customWidth="1"/>
    <col min="9221" max="9221" width="14.265625" style="2" customWidth="1"/>
    <col min="9222" max="9230" width="11.265625" style="2" customWidth="1"/>
    <col min="9231" max="9237" width="9.73046875" style="2" customWidth="1"/>
    <col min="9238" max="9238" width="11.265625" style="2" customWidth="1"/>
    <col min="9239" max="9245" width="9.73046875" style="2" customWidth="1"/>
    <col min="9246" max="9246" width="11.265625" style="2" customWidth="1"/>
    <col min="9247" max="9253" width="9.73046875" style="2" customWidth="1"/>
    <col min="9254" max="9254" width="11.265625" style="2" customWidth="1"/>
    <col min="9255" max="9261" width="9.73046875" style="2" customWidth="1"/>
    <col min="9262" max="9262" width="11.265625" style="2" customWidth="1"/>
    <col min="9263" max="9289" width="9.73046875" style="2" customWidth="1"/>
    <col min="9290" max="9290" width="11.265625" style="2" customWidth="1"/>
    <col min="9291" max="9323" width="9.73046875" style="2" customWidth="1"/>
    <col min="9324" max="9331" width="11.265625" style="2" customWidth="1"/>
    <col min="9332" max="9472" width="11.3984375" style="2"/>
    <col min="9473" max="9473" width="2.73046875" style="2" customWidth="1"/>
    <col min="9474" max="9474" width="7" style="2" customWidth="1"/>
    <col min="9475" max="9475" width="9.73046875" style="2" bestFit="1" customWidth="1"/>
    <col min="9476" max="9476" width="76" style="2" customWidth="1"/>
    <col min="9477" max="9477" width="14.265625" style="2" customWidth="1"/>
    <col min="9478" max="9486" width="11.265625" style="2" customWidth="1"/>
    <col min="9487" max="9493" width="9.73046875" style="2" customWidth="1"/>
    <col min="9494" max="9494" width="11.265625" style="2" customWidth="1"/>
    <col min="9495" max="9501" width="9.73046875" style="2" customWidth="1"/>
    <col min="9502" max="9502" width="11.265625" style="2" customWidth="1"/>
    <col min="9503" max="9509" width="9.73046875" style="2" customWidth="1"/>
    <col min="9510" max="9510" width="11.265625" style="2" customWidth="1"/>
    <col min="9511" max="9517" width="9.73046875" style="2" customWidth="1"/>
    <col min="9518" max="9518" width="11.265625" style="2" customWidth="1"/>
    <col min="9519" max="9545" width="9.73046875" style="2" customWidth="1"/>
    <col min="9546" max="9546" width="11.265625" style="2" customWidth="1"/>
    <col min="9547" max="9579" width="9.73046875" style="2" customWidth="1"/>
    <col min="9580" max="9587" width="11.265625" style="2" customWidth="1"/>
    <col min="9588" max="9728" width="11.3984375" style="2"/>
    <col min="9729" max="9729" width="2.73046875" style="2" customWidth="1"/>
    <col min="9730" max="9730" width="7" style="2" customWidth="1"/>
    <col min="9731" max="9731" width="9.73046875" style="2" bestFit="1" customWidth="1"/>
    <col min="9732" max="9732" width="76" style="2" customWidth="1"/>
    <col min="9733" max="9733" width="14.265625" style="2" customWidth="1"/>
    <col min="9734" max="9742" width="11.265625" style="2" customWidth="1"/>
    <col min="9743" max="9749" width="9.73046875" style="2" customWidth="1"/>
    <col min="9750" max="9750" width="11.265625" style="2" customWidth="1"/>
    <col min="9751" max="9757" width="9.73046875" style="2" customWidth="1"/>
    <col min="9758" max="9758" width="11.265625" style="2" customWidth="1"/>
    <col min="9759" max="9765" width="9.73046875" style="2" customWidth="1"/>
    <col min="9766" max="9766" width="11.265625" style="2" customWidth="1"/>
    <col min="9767" max="9773" width="9.73046875" style="2" customWidth="1"/>
    <col min="9774" max="9774" width="11.265625" style="2" customWidth="1"/>
    <col min="9775" max="9801" width="9.73046875" style="2" customWidth="1"/>
    <col min="9802" max="9802" width="11.265625" style="2" customWidth="1"/>
    <col min="9803" max="9835" width="9.73046875" style="2" customWidth="1"/>
    <col min="9836" max="9843" width="11.265625" style="2" customWidth="1"/>
    <col min="9844" max="9984" width="11.3984375" style="2"/>
    <col min="9985" max="9985" width="2.73046875" style="2" customWidth="1"/>
    <col min="9986" max="9986" width="7" style="2" customWidth="1"/>
    <col min="9987" max="9987" width="9.73046875" style="2" bestFit="1" customWidth="1"/>
    <col min="9988" max="9988" width="76" style="2" customWidth="1"/>
    <col min="9989" max="9989" width="14.265625" style="2" customWidth="1"/>
    <col min="9990" max="9998" width="11.265625" style="2" customWidth="1"/>
    <col min="9999" max="10005" width="9.73046875" style="2" customWidth="1"/>
    <col min="10006" max="10006" width="11.265625" style="2" customWidth="1"/>
    <col min="10007" max="10013" width="9.73046875" style="2" customWidth="1"/>
    <col min="10014" max="10014" width="11.265625" style="2" customWidth="1"/>
    <col min="10015" max="10021" width="9.73046875" style="2" customWidth="1"/>
    <col min="10022" max="10022" width="11.265625" style="2" customWidth="1"/>
    <col min="10023" max="10029" width="9.73046875" style="2" customWidth="1"/>
    <col min="10030" max="10030" width="11.265625" style="2" customWidth="1"/>
    <col min="10031" max="10057" width="9.73046875" style="2" customWidth="1"/>
    <col min="10058" max="10058" width="11.265625" style="2" customWidth="1"/>
    <col min="10059" max="10091" width="9.73046875" style="2" customWidth="1"/>
    <col min="10092" max="10099" width="11.265625" style="2" customWidth="1"/>
    <col min="10100" max="10240" width="11.3984375" style="2"/>
    <col min="10241" max="10241" width="2.73046875" style="2" customWidth="1"/>
    <col min="10242" max="10242" width="7" style="2" customWidth="1"/>
    <col min="10243" max="10243" width="9.73046875" style="2" bestFit="1" customWidth="1"/>
    <col min="10244" max="10244" width="76" style="2" customWidth="1"/>
    <col min="10245" max="10245" width="14.265625" style="2" customWidth="1"/>
    <col min="10246" max="10254" width="11.265625" style="2" customWidth="1"/>
    <col min="10255" max="10261" width="9.73046875" style="2" customWidth="1"/>
    <col min="10262" max="10262" width="11.265625" style="2" customWidth="1"/>
    <col min="10263" max="10269" width="9.73046875" style="2" customWidth="1"/>
    <col min="10270" max="10270" width="11.265625" style="2" customWidth="1"/>
    <col min="10271" max="10277" width="9.73046875" style="2" customWidth="1"/>
    <col min="10278" max="10278" width="11.265625" style="2" customWidth="1"/>
    <col min="10279" max="10285" width="9.73046875" style="2" customWidth="1"/>
    <col min="10286" max="10286" width="11.265625" style="2" customWidth="1"/>
    <col min="10287" max="10313" width="9.73046875" style="2" customWidth="1"/>
    <col min="10314" max="10314" width="11.265625" style="2" customWidth="1"/>
    <col min="10315" max="10347" width="9.73046875" style="2" customWidth="1"/>
    <col min="10348" max="10355" width="11.265625" style="2" customWidth="1"/>
    <col min="10356" max="10496" width="11.3984375" style="2"/>
    <col min="10497" max="10497" width="2.73046875" style="2" customWidth="1"/>
    <col min="10498" max="10498" width="7" style="2" customWidth="1"/>
    <col min="10499" max="10499" width="9.73046875" style="2" bestFit="1" customWidth="1"/>
    <col min="10500" max="10500" width="76" style="2" customWidth="1"/>
    <col min="10501" max="10501" width="14.265625" style="2" customWidth="1"/>
    <col min="10502" max="10510" width="11.265625" style="2" customWidth="1"/>
    <col min="10511" max="10517" width="9.73046875" style="2" customWidth="1"/>
    <col min="10518" max="10518" width="11.265625" style="2" customWidth="1"/>
    <col min="10519" max="10525" width="9.73046875" style="2" customWidth="1"/>
    <col min="10526" max="10526" width="11.265625" style="2" customWidth="1"/>
    <col min="10527" max="10533" width="9.73046875" style="2" customWidth="1"/>
    <col min="10534" max="10534" width="11.265625" style="2" customWidth="1"/>
    <col min="10535" max="10541" width="9.73046875" style="2" customWidth="1"/>
    <col min="10542" max="10542" width="11.265625" style="2" customWidth="1"/>
    <col min="10543" max="10569" width="9.73046875" style="2" customWidth="1"/>
    <col min="10570" max="10570" width="11.265625" style="2" customWidth="1"/>
    <col min="10571" max="10603" width="9.73046875" style="2" customWidth="1"/>
    <col min="10604" max="10611" width="11.265625" style="2" customWidth="1"/>
    <col min="10612" max="10752" width="11.3984375" style="2"/>
    <col min="10753" max="10753" width="2.73046875" style="2" customWidth="1"/>
    <col min="10754" max="10754" width="7" style="2" customWidth="1"/>
    <col min="10755" max="10755" width="9.73046875" style="2" bestFit="1" customWidth="1"/>
    <col min="10756" max="10756" width="76" style="2" customWidth="1"/>
    <col min="10757" max="10757" width="14.265625" style="2" customWidth="1"/>
    <col min="10758" max="10766" width="11.265625" style="2" customWidth="1"/>
    <col min="10767" max="10773" width="9.73046875" style="2" customWidth="1"/>
    <col min="10774" max="10774" width="11.265625" style="2" customWidth="1"/>
    <col min="10775" max="10781" width="9.73046875" style="2" customWidth="1"/>
    <col min="10782" max="10782" width="11.265625" style="2" customWidth="1"/>
    <col min="10783" max="10789" width="9.73046875" style="2" customWidth="1"/>
    <col min="10790" max="10790" width="11.265625" style="2" customWidth="1"/>
    <col min="10791" max="10797" width="9.73046875" style="2" customWidth="1"/>
    <col min="10798" max="10798" width="11.265625" style="2" customWidth="1"/>
    <col min="10799" max="10825" width="9.73046875" style="2" customWidth="1"/>
    <col min="10826" max="10826" width="11.265625" style="2" customWidth="1"/>
    <col min="10827" max="10859" width="9.73046875" style="2" customWidth="1"/>
    <col min="10860" max="10867" width="11.265625" style="2" customWidth="1"/>
    <col min="10868" max="11008" width="11.3984375" style="2"/>
    <col min="11009" max="11009" width="2.73046875" style="2" customWidth="1"/>
    <col min="11010" max="11010" width="7" style="2" customWidth="1"/>
    <col min="11011" max="11011" width="9.73046875" style="2" bestFit="1" customWidth="1"/>
    <col min="11012" max="11012" width="76" style="2" customWidth="1"/>
    <col min="11013" max="11013" width="14.265625" style="2" customWidth="1"/>
    <col min="11014" max="11022" width="11.265625" style="2" customWidth="1"/>
    <col min="11023" max="11029" width="9.73046875" style="2" customWidth="1"/>
    <col min="11030" max="11030" width="11.265625" style="2" customWidth="1"/>
    <col min="11031" max="11037" width="9.73046875" style="2" customWidth="1"/>
    <col min="11038" max="11038" width="11.265625" style="2" customWidth="1"/>
    <col min="11039" max="11045" width="9.73046875" style="2" customWidth="1"/>
    <col min="11046" max="11046" width="11.265625" style="2" customWidth="1"/>
    <col min="11047" max="11053" width="9.73046875" style="2" customWidth="1"/>
    <col min="11054" max="11054" width="11.265625" style="2" customWidth="1"/>
    <col min="11055" max="11081" width="9.73046875" style="2" customWidth="1"/>
    <col min="11082" max="11082" width="11.265625" style="2" customWidth="1"/>
    <col min="11083" max="11115" width="9.73046875" style="2" customWidth="1"/>
    <col min="11116" max="11123" width="11.265625" style="2" customWidth="1"/>
    <col min="11124" max="11264" width="11.3984375" style="2"/>
    <col min="11265" max="11265" width="2.73046875" style="2" customWidth="1"/>
    <col min="11266" max="11266" width="7" style="2" customWidth="1"/>
    <col min="11267" max="11267" width="9.73046875" style="2" bestFit="1" customWidth="1"/>
    <col min="11268" max="11268" width="76" style="2" customWidth="1"/>
    <col min="11269" max="11269" width="14.265625" style="2" customWidth="1"/>
    <col min="11270" max="11278" width="11.265625" style="2" customWidth="1"/>
    <col min="11279" max="11285" width="9.73046875" style="2" customWidth="1"/>
    <col min="11286" max="11286" width="11.265625" style="2" customWidth="1"/>
    <col min="11287" max="11293" width="9.73046875" style="2" customWidth="1"/>
    <col min="11294" max="11294" width="11.265625" style="2" customWidth="1"/>
    <col min="11295" max="11301" width="9.73046875" style="2" customWidth="1"/>
    <col min="11302" max="11302" width="11.265625" style="2" customWidth="1"/>
    <col min="11303" max="11309" width="9.73046875" style="2" customWidth="1"/>
    <col min="11310" max="11310" width="11.265625" style="2" customWidth="1"/>
    <col min="11311" max="11337" width="9.73046875" style="2" customWidth="1"/>
    <col min="11338" max="11338" width="11.265625" style="2" customWidth="1"/>
    <col min="11339" max="11371" width="9.73046875" style="2" customWidth="1"/>
    <col min="11372" max="11379" width="11.265625" style="2" customWidth="1"/>
    <col min="11380" max="11520" width="11.3984375" style="2"/>
    <col min="11521" max="11521" width="2.73046875" style="2" customWidth="1"/>
    <col min="11522" max="11522" width="7" style="2" customWidth="1"/>
    <col min="11523" max="11523" width="9.73046875" style="2" bestFit="1" customWidth="1"/>
    <col min="11524" max="11524" width="76" style="2" customWidth="1"/>
    <col min="11525" max="11525" width="14.265625" style="2" customWidth="1"/>
    <col min="11526" max="11534" width="11.265625" style="2" customWidth="1"/>
    <col min="11535" max="11541" width="9.73046875" style="2" customWidth="1"/>
    <col min="11542" max="11542" width="11.265625" style="2" customWidth="1"/>
    <col min="11543" max="11549" width="9.73046875" style="2" customWidth="1"/>
    <col min="11550" max="11550" width="11.265625" style="2" customWidth="1"/>
    <col min="11551" max="11557" width="9.73046875" style="2" customWidth="1"/>
    <col min="11558" max="11558" width="11.265625" style="2" customWidth="1"/>
    <col min="11559" max="11565" width="9.73046875" style="2" customWidth="1"/>
    <col min="11566" max="11566" width="11.265625" style="2" customWidth="1"/>
    <col min="11567" max="11593" width="9.73046875" style="2" customWidth="1"/>
    <col min="11594" max="11594" width="11.265625" style="2" customWidth="1"/>
    <col min="11595" max="11627" width="9.73046875" style="2" customWidth="1"/>
    <col min="11628" max="11635" width="11.265625" style="2" customWidth="1"/>
    <col min="11636" max="11776" width="11.3984375" style="2"/>
    <col min="11777" max="11777" width="2.73046875" style="2" customWidth="1"/>
    <col min="11778" max="11778" width="7" style="2" customWidth="1"/>
    <col min="11779" max="11779" width="9.73046875" style="2" bestFit="1" customWidth="1"/>
    <col min="11780" max="11780" width="76" style="2" customWidth="1"/>
    <col min="11781" max="11781" width="14.265625" style="2" customWidth="1"/>
    <col min="11782" max="11790" width="11.265625" style="2" customWidth="1"/>
    <col min="11791" max="11797" width="9.73046875" style="2" customWidth="1"/>
    <col min="11798" max="11798" width="11.265625" style="2" customWidth="1"/>
    <col min="11799" max="11805" width="9.73046875" style="2" customWidth="1"/>
    <col min="11806" max="11806" width="11.265625" style="2" customWidth="1"/>
    <col min="11807" max="11813" width="9.73046875" style="2" customWidth="1"/>
    <col min="11814" max="11814" width="11.265625" style="2" customWidth="1"/>
    <col min="11815" max="11821" width="9.73046875" style="2" customWidth="1"/>
    <col min="11822" max="11822" width="11.265625" style="2" customWidth="1"/>
    <col min="11823" max="11849" width="9.73046875" style="2" customWidth="1"/>
    <col min="11850" max="11850" width="11.265625" style="2" customWidth="1"/>
    <col min="11851" max="11883" width="9.73046875" style="2" customWidth="1"/>
    <col min="11884" max="11891" width="11.265625" style="2" customWidth="1"/>
    <col min="11892" max="12032" width="11.3984375" style="2"/>
    <col min="12033" max="12033" width="2.73046875" style="2" customWidth="1"/>
    <col min="12034" max="12034" width="7" style="2" customWidth="1"/>
    <col min="12035" max="12035" width="9.73046875" style="2" bestFit="1" customWidth="1"/>
    <col min="12036" max="12036" width="76" style="2" customWidth="1"/>
    <col min="12037" max="12037" width="14.265625" style="2" customWidth="1"/>
    <col min="12038" max="12046" width="11.265625" style="2" customWidth="1"/>
    <col min="12047" max="12053" width="9.73046875" style="2" customWidth="1"/>
    <col min="12054" max="12054" width="11.265625" style="2" customWidth="1"/>
    <col min="12055" max="12061" width="9.73046875" style="2" customWidth="1"/>
    <col min="12062" max="12062" width="11.265625" style="2" customWidth="1"/>
    <col min="12063" max="12069" width="9.73046875" style="2" customWidth="1"/>
    <col min="12070" max="12070" width="11.265625" style="2" customWidth="1"/>
    <col min="12071" max="12077" width="9.73046875" style="2" customWidth="1"/>
    <col min="12078" max="12078" width="11.265625" style="2" customWidth="1"/>
    <col min="12079" max="12105" width="9.73046875" style="2" customWidth="1"/>
    <col min="12106" max="12106" width="11.265625" style="2" customWidth="1"/>
    <col min="12107" max="12139" width="9.73046875" style="2" customWidth="1"/>
    <col min="12140" max="12147" width="11.265625" style="2" customWidth="1"/>
    <col min="12148" max="12288" width="11.3984375" style="2"/>
    <col min="12289" max="12289" width="2.73046875" style="2" customWidth="1"/>
    <col min="12290" max="12290" width="7" style="2" customWidth="1"/>
    <col min="12291" max="12291" width="9.73046875" style="2" bestFit="1" customWidth="1"/>
    <col min="12292" max="12292" width="76" style="2" customWidth="1"/>
    <col min="12293" max="12293" width="14.265625" style="2" customWidth="1"/>
    <col min="12294" max="12302" width="11.265625" style="2" customWidth="1"/>
    <col min="12303" max="12309" width="9.73046875" style="2" customWidth="1"/>
    <col min="12310" max="12310" width="11.265625" style="2" customWidth="1"/>
    <col min="12311" max="12317" width="9.73046875" style="2" customWidth="1"/>
    <col min="12318" max="12318" width="11.265625" style="2" customWidth="1"/>
    <col min="12319" max="12325" width="9.73046875" style="2" customWidth="1"/>
    <col min="12326" max="12326" width="11.265625" style="2" customWidth="1"/>
    <col min="12327" max="12333" width="9.73046875" style="2" customWidth="1"/>
    <col min="12334" max="12334" width="11.265625" style="2" customWidth="1"/>
    <col min="12335" max="12361" width="9.73046875" style="2" customWidth="1"/>
    <col min="12362" max="12362" width="11.265625" style="2" customWidth="1"/>
    <col min="12363" max="12395" width="9.73046875" style="2" customWidth="1"/>
    <col min="12396" max="12403" width="11.265625" style="2" customWidth="1"/>
    <col min="12404" max="12544" width="11.3984375" style="2"/>
    <col min="12545" max="12545" width="2.73046875" style="2" customWidth="1"/>
    <col min="12546" max="12546" width="7" style="2" customWidth="1"/>
    <col min="12547" max="12547" width="9.73046875" style="2" bestFit="1" customWidth="1"/>
    <col min="12548" max="12548" width="76" style="2" customWidth="1"/>
    <col min="12549" max="12549" width="14.265625" style="2" customWidth="1"/>
    <col min="12550" max="12558" width="11.265625" style="2" customWidth="1"/>
    <col min="12559" max="12565" width="9.73046875" style="2" customWidth="1"/>
    <col min="12566" max="12566" width="11.265625" style="2" customWidth="1"/>
    <col min="12567" max="12573" width="9.73046875" style="2" customWidth="1"/>
    <col min="12574" max="12574" width="11.265625" style="2" customWidth="1"/>
    <col min="12575" max="12581" width="9.73046875" style="2" customWidth="1"/>
    <col min="12582" max="12582" width="11.265625" style="2" customWidth="1"/>
    <col min="12583" max="12589" width="9.73046875" style="2" customWidth="1"/>
    <col min="12590" max="12590" width="11.265625" style="2" customWidth="1"/>
    <col min="12591" max="12617" width="9.73046875" style="2" customWidth="1"/>
    <col min="12618" max="12618" width="11.265625" style="2" customWidth="1"/>
    <col min="12619" max="12651" width="9.73046875" style="2" customWidth="1"/>
    <col min="12652" max="12659" width="11.265625" style="2" customWidth="1"/>
    <col min="12660" max="12800" width="11.3984375" style="2"/>
    <col min="12801" max="12801" width="2.73046875" style="2" customWidth="1"/>
    <col min="12802" max="12802" width="7" style="2" customWidth="1"/>
    <col min="12803" max="12803" width="9.73046875" style="2" bestFit="1" customWidth="1"/>
    <col min="12804" max="12804" width="76" style="2" customWidth="1"/>
    <col min="12805" max="12805" width="14.265625" style="2" customWidth="1"/>
    <col min="12806" max="12814" width="11.265625" style="2" customWidth="1"/>
    <col min="12815" max="12821" width="9.73046875" style="2" customWidth="1"/>
    <col min="12822" max="12822" width="11.265625" style="2" customWidth="1"/>
    <col min="12823" max="12829" width="9.73046875" style="2" customWidth="1"/>
    <col min="12830" max="12830" width="11.265625" style="2" customWidth="1"/>
    <col min="12831" max="12837" width="9.73046875" style="2" customWidth="1"/>
    <col min="12838" max="12838" width="11.265625" style="2" customWidth="1"/>
    <col min="12839" max="12845" width="9.73046875" style="2" customWidth="1"/>
    <col min="12846" max="12846" width="11.265625" style="2" customWidth="1"/>
    <col min="12847" max="12873" width="9.73046875" style="2" customWidth="1"/>
    <col min="12874" max="12874" width="11.265625" style="2" customWidth="1"/>
    <col min="12875" max="12907" width="9.73046875" style="2" customWidth="1"/>
    <col min="12908" max="12915" width="11.265625" style="2" customWidth="1"/>
    <col min="12916" max="13056" width="11.3984375" style="2"/>
    <col min="13057" max="13057" width="2.73046875" style="2" customWidth="1"/>
    <col min="13058" max="13058" width="7" style="2" customWidth="1"/>
    <col min="13059" max="13059" width="9.73046875" style="2" bestFit="1" customWidth="1"/>
    <col min="13060" max="13060" width="76" style="2" customWidth="1"/>
    <col min="13061" max="13061" width="14.265625" style="2" customWidth="1"/>
    <col min="13062" max="13070" width="11.265625" style="2" customWidth="1"/>
    <col min="13071" max="13077" width="9.73046875" style="2" customWidth="1"/>
    <col min="13078" max="13078" width="11.265625" style="2" customWidth="1"/>
    <col min="13079" max="13085" width="9.73046875" style="2" customWidth="1"/>
    <col min="13086" max="13086" width="11.265625" style="2" customWidth="1"/>
    <col min="13087" max="13093" width="9.73046875" style="2" customWidth="1"/>
    <col min="13094" max="13094" width="11.265625" style="2" customWidth="1"/>
    <col min="13095" max="13101" width="9.73046875" style="2" customWidth="1"/>
    <col min="13102" max="13102" width="11.265625" style="2" customWidth="1"/>
    <col min="13103" max="13129" width="9.73046875" style="2" customWidth="1"/>
    <col min="13130" max="13130" width="11.265625" style="2" customWidth="1"/>
    <col min="13131" max="13163" width="9.73046875" style="2" customWidth="1"/>
    <col min="13164" max="13171" width="11.265625" style="2" customWidth="1"/>
    <col min="13172" max="13312" width="11.3984375" style="2"/>
    <col min="13313" max="13313" width="2.73046875" style="2" customWidth="1"/>
    <col min="13314" max="13314" width="7" style="2" customWidth="1"/>
    <col min="13315" max="13315" width="9.73046875" style="2" bestFit="1" customWidth="1"/>
    <col min="13316" max="13316" width="76" style="2" customWidth="1"/>
    <col min="13317" max="13317" width="14.265625" style="2" customWidth="1"/>
    <col min="13318" max="13326" width="11.265625" style="2" customWidth="1"/>
    <col min="13327" max="13333" width="9.73046875" style="2" customWidth="1"/>
    <col min="13334" max="13334" width="11.265625" style="2" customWidth="1"/>
    <col min="13335" max="13341" width="9.73046875" style="2" customWidth="1"/>
    <col min="13342" max="13342" width="11.265625" style="2" customWidth="1"/>
    <col min="13343" max="13349" width="9.73046875" style="2" customWidth="1"/>
    <col min="13350" max="13350" width="11.265625" style="2" customWidth="1"/>
    <col min="13351" max="13357" width="9.73046875" style="2" customWidth="1"/>
    <col min="13358" max="13358" width="11.265625" style="2" customWidth="1"/>
    <col min="13359" max="13385" width="9.73046875" style="2" customWidth="1"/>
    <col min="13386" max="13386" width="11.265625" style="2" customWidth="1"/>
    <col min="13387" max="13419" width="9.73046875" style="2" customWidth="1"/>
    <col min="13420" max="13427" width="11.265625" style="2" customWidth="1"/>
    <col min="13428" max="13568" width="11.3984375" style="2"/>
    <col min="13569" max="13569" width="2.73046875" style="2" customWidth="1"/>
    <col min="13570" max="13570" width="7" style="2" customWidth="1"/>
    <col min="13571" max="13571" width="9.73046875" style="2" bestFit="1" customWidth="1"/>
    <col min="13572" max="13572" width="76" style="2" customWidth="1"/>
    <col min="13573" max="13573" width="14.265625" style="2" customWidth="1"/>
    <col min="13574" max="13582" width="11.265625" style="2" customWidth="1"/>
    <col min="13583" max="13589" width="9.73046875" style="2" customWidth="1"/>
    <col min="13590" max="13590" width="11.265625" style="2" customWidth="1"/>
    <col min="13591" max="13597" width="9.73046875" style="2" customWidth="1"/>
    <col min="13598" max="13598" width="11.265625" style="2" customWidth="1"/>
    <col min="13599" max="13605" width="9.73046875" style="2" customWidth="1"/>
    <col min="13606" max="13606" width="11.265625" style="2" customWidth="1"/>
    <col min="13607" max="13613" width="9.73046875" style="2" customWidth="1"/>
    <col min="13614" max="13614" width="11.265625" style="2" customWidth="1"/>
    <col min="13615" max="13641" width="9.73046875" style="2" customWidth="1"/>
    <col min="13642" max="13642" width="11.265625" style="2" customWidth="1"/>
    <col min="13643" max="13675" width="9.73046875" style="2" customWidth="1"/>
    <col min="13676" max="13683" width="11.265625" style="2" customWidth="1"/>
    <col min="13684" max="13824" width="11.3984375" style="2"/>
    <col min="13825" max="13825" width="2.73046875" style="2" customWidth="1"/>
    <col min="13826" max="13826" width="7" style="2" customWidth="1"/>
    <col min="13827" max="13827" width="9.73046875" style="2" bestFit="1" customWidth="1"/>
    <col min="13828" max="13828" width="76" style="2" customWidth="1"/>
    <col min="13829" max="13829" width="14.265625" style="2" customWidth="1"/>
    <col min="13830" max="13838" width="11.265625" style="2" customWidth="1"/>
    <col min="13839" max="13845" width="9.73046875" style="2" customWidth="1"/>
    <col min="13846" max="13846" width="11.265625" style="2" customWidth="1"/>
    <col min="13847" max="13853" width="9.73046875" style="2" customWidth="1"/>
    <col min="13854" max="13854" width="11.265625" style="2" customWidth="1"/>
    <col min="13855" max="13861" width="9.73046875" style="2" customWidth="1"/>
    <col min="13862" max="13862" width="11.265625" style="2" customWidth="1"/>
    <col min="13863" max="13869" width="9.73046875" style="2" customWidth="1"/>
    <col min="13870" max="13870" width="11.265625" style="2" customWidth="1"/>
    <col min="13871" max="13897" width="9.73046875" style="2" customWidth="1"/>
    <col min="13898" max="13898" width="11.265625" style="2" customWidth="1"/>
    <col min="13899" max="13931" width="9.73046875" style="2" customWidth="1"/>
    <col min="13932" max="13939" width="11.265625" style="2" customWidth="1"/>
    <col min="13940" max="14080" width="11.3984375" style="2"/>
    <col min="14081" max="14081" width="2.73046875" style="2" customWidth="1"/>
    <col min="14082" max="14082" width="7" style="2" customWidth="1"/>
    <col min="14083" max="14083" width="9.73046875" style="2" bestFit="1" customWidth="1"/>
    <col min="14084" max="14084" width="76" style="2" customWidth="1"/>
    <col min="14085" max="14085" width="14.265625" style="2" customWidth="1"/>
    <col min="14086" max="14094" width="11.265625" style="2" customWidth="1"/>
    <col min="14095" max="14101" width="9.73046875" style="2" customWidth="1"/>
    <col min="14102" max="14102" width="11.265625" style="2" customWidth="1"/>
    <col min="14103" max="14109" width="9.73046875" style="2" customWidth="1"/>
    <col min="14110" max="14110" width="11.265625" style="2" customWidth="1"/>
    <col min="14111" max="14117" width="9.73046875" style="2" customWidth="1"/>
    <col min="14118" max="14118" width="11.265625" style="2" customWidth="1"/>
    <col min="14119" max="14125" width="9.73046875" style="2" customWidth="1"/>
    <col min="14126" max="14126" width="11.265625" style="2" customWidth="1"/>
    <col min="14127" max="14153" width="9.73046875" style="2" customWidth="1"/>
    <col min="14154" max="14154" width="11.265625" style="2" customWidth="1"/>
    <col min="14155" max="14187" width="9.73046875" style="2" customWidth="1"/>
    <col min="14188" max="14195" width="11.265625" style="2" customWidth="1"/>
    <col min="14196" max="14336" width="11.3984375" style="2"/>
    <col min="14337" max="14337" width="2.73046875" style="2" customWidth="1"/>
    <col min="14338" max="14338" width="7" style="2" customWidth="1"/>
    <col min="14339" max="14339" width="9.73046875" style="2" bestFit="1" customWidth="1"/>
    <col min="14340" max="14340" width="76" style="2" customWidth="1"/>
    <col min="14341" max="14341" width="14.265625" style="2" customWidth="1"/>
    <col min="14342" max="14350" width="11.265625" style="2" customWidth="1"/>
    <col min="14351" max="14357" width="9.73046875" style="2" customWidth="1"/>
    <col min="14358" max="14358" width="11.265625" style="2" customWidth="1"/>
    <col min="14359" max="14365" width="9.73046875" style="2" customWidth="1"/>
    <col min="14366" max="14366" width="11.265625" style="2" customWidth="1"/>
    <col min="14367" max="14373" width="9.73046875" style="2" customWidth="1"/>
    <col min="14374" max="14374" width="11.265625" style="2" customWidth="1"/>
    <col min="14375" max="14381" width="9.73046875" style="2" customWidth="1"/>
    <col min="14382" max="14382" width="11.265625" style="2" customWidth="1"/>
    <col min="14383" max="14409" width="9.73046875" style="2" customWidth="1"/>
    <col min="14410" max="14410" width="11.265625" style="2" customWidth="1"/>
    <col min="14411" max="14443" width="9.73046875" style="2" customWidth="1"/>
    <col min="14444" max="14451" width="11.265625" style="2" customWidth="1"/>
    <col min="14452" max="14592" width="11.3984375" style="2"/>
    <col min="14593" max="14593" width="2.73046875" style="2" customWidth="1"/>
    <col min="14594" max="14594" width="7" style="2" customWidth="1"/>
    <col min="14595" max="14595" width="9.73046875" style="2" bestFit="1" customWidth="1"/>
    <col min="14596" max="14596" width="76" style="2" customWidth="1"/>
    <col min="14597" max="14597" width="14.265625" style="2" customWidth="1"/>
    <col min="14598" max="14606" width="11.265625" style="2" customWidth="1"/>
    <col min="14607" max="14613" width="9.73046875" style="2" customWidth="1"/>
    <col min="14614" max="14614" width="11.265625" style="2" customWidth="1"/>
    <col min="14615" max="14621" width="9.73046875" style="2" customWidth="1"/>
    <col min="14622" max="14622" width="11.265625" style="2" customWidth="1"/>
    <col min="14623" max="14629" width="9.73046875" style="2" customWidth="1"/>
    <col min="14630" max="14630" width="11.265625" style="2" customWidth="1"/>
    <col min="14631" max="14637" width="9.73046875" style="2" customWidth="1"/>
    <col min="14638" max="14638" width="11.265625" style="2" customWidth="1"/>
    <col min="14639" max="14665" width="9.73046875" style="2" customWidth="1"/>
    <col min="14666" max="14666" width="11.265625" style="2" customWidth="1"/>
    <col min="14667" max="14699" width="9.73046875" style="2" customWidth="1"/>
    <col min="14700" max="14707" width="11.265625" style="2" customWidth="1"/>
    <col min="14708" max="14848" width="11.3984375" style="2"/>
    <col min="14849" max="14849" width="2.73046875" style="2" customWidth="1"/>
    <col min="14850" max="14850" width="7" style="2" customWidth="1"/>
    <col min="14851" max="14851" width="9.73046875" style="2" bestFit="1" customWidth="1"/>
    <col min="14852" max="14852" width="76" style="2" customWidth="1"/>
    <col min="14853" max="14853" width="14.265625" style="2" customWidth="1"/>
    <col min="14854" max="14862" width="11.265625" style="2" customWidth="1"/>
    <col min="14863" max="14869" width="9.73046875" style="2" customWidth="1"/>
    <col min="14870" max="14870" width="11.265625" style="2" customWidth="1"/>
    <col min="14871" max="14877" width="9.73046875" style="2" customWidth="1"/>
    <col min="14878" max="14878" width="11.265625" style="2" customWidth="1"/>
    <col min="14879" max="14885" width="9.73046875" style="2" customWidth="1"/>
    <col min="14886" max="14886" width="11.265625" style="2" customWidth="1"/>
    <col min="14887" max="14893" width="9.73046875" style="2" customWidth="1"/>
    <col min="14894" max="14894" width="11.265625" style="2" customWidth="1"/>
    <col min="14895" max="14921" width="9.73046875" style="2" customWidth="1"/>
    <col min="14922" max="14922" width="11.265625" style="2" customWidth="1"/>
    <col min="14923" max="14955" width="9.73046875" style="2" customWidth="1"/>
    <col min="14956" max="14963" width="11.265625" style="2" customWidth="1"/>
    <col min="14964" max="15104" width="11.3984375" style="2"/>
    <col min="15105" max="15105" width="2.73046875" style="2" customWidth="1"/>
    <col min="15106" max="15106" width="7" style="2" customWidth="1"/>
    <col min="15107" max="15107" width="9.73046875" style="2" bestFit="1" customWidth="1"/>
    <col min="15108" max="15108" width="76" style="2" customWidth="1"/>
    <col min="15109" max="15109" width="14.265625" style="2" customWidth="1"/>
    <col min="15110" max="15118" width="11.265625" style="2" customWidth="1"/>
    <col min="15119" max="15125" width="9.73046875" style="2" customWidth="1"/>
    <col min="15126" max="15126" width="11.265625" style="2" customWidth="1"/>
    <col min="15127" max="15133" width="9.73046875" style="2" customWidth="1"/>
    <col min="15134" max="15134" width="11.265625" style="2" customWidth="1"/>
    <col min="15135" max="15141" width="9.73046875" style="2" customWidth="1"/>
    <col min="15142" max="15142" width="11.265625" style="2" customWidth="1"/>
    <col min="15143" max="15149" width="9.73046875" style="2" customWidth="1"/>
    <col min="15150" max="15150" width="11.265625" style="2" customWidth="1"/>
    <col min="15151" max="15177" width="9.73046875" style="2" customWidth="1"/>
    <col min="15178" max="15178" width="11.265625" style="2" customWidth="1"/>
    <col min="15179" max="15211" width="9.73046875" style="2" customWidth="1"/>
    <col min="15212" max="15219" width="11.265625" style="2" customWidth="1"/>
    <col min="15220" max="15360" width="11.3984375" style="2"/>
    <col min="15361" max="15361" width="2.73046875" style="2" customWidth="1"/>
    <col min="15362" max="15362" width="7" style="2" customWidth="1"/>
    <col min="15363" max="15363" width="9.73046875" style="2" bestFit="1" customWidth="1"/>
    <col min="15364" max="15364" width="76" style="2" customWidth="1"/>
    <col min="15365" max="15365" width="14.265625" style="2" customWidth="1"/>
    <col min="15366" max="15374" width="11.265625" style="2" customWidth="1"/>
    <col min="15375" max="15381" width="9.73046875" style="2" customWidth="1"/>
    <col min="15382" max="15382" width="11.265625" style="2" customWidth="1"/>
    <col min="15383" max="15389" width="9.73046875" style="2" customWidth="1"/>
    <col min="15390" max="15390" width="11.265625" style="2" customWidth="1"/>
    <col min="15391" max="15397" width="9.73046875" style="2" customWidth="1"/>
    <col min="15398" max="15398" width="11.265625" style="2" customWidth="1"/>
    <col min="15399" max="15405" width="9.73046875" style="2" customWidth="1"/>
    <col min="15406" max="15406" width="11.265625" style="2" customWidth="1"/>
    <col min="15407" max="15433" width="9.73046875" style="2" customWidth="1"/>
    <col min="15434" max="15434" width="11.265625" style="2" customWidth="1"/>
    <col min="15435" max="15467" width="9.73046875" style="2" customWidth="1"/>
    <col min="15468" max="15475" width="11.265625" style="2" customWidth="1"/>
    <col min="15476" max="15616" width="11.3984375" style="2"/>
    <col min="15617" max="15617" width="2.73046875" style="2" customWidth="1"/>
    <col min="15618" max="15618" width="7" style="2" customWidth="1"/>
    <col min="15619" max="15619" width="9.73046875" style="2" bestFit="1" customWidth="1"/>
    <col min="15620" max="15620" width="76" style="2" customWidth="1"/>
    <col min="15621" max="15621" width="14.265625" style="2" customWidth="1"/>
    <col min="15622" max="15630" width="11.265625" style="2" customWidth="1"/>
    <col min="15631" max="15637" width="9.73046875" style="2" customWidth="1"/>
    <col min="15638" max="15638" width="11.265625" style="2" customWidth="1"/>
    <col min="15639" max="15645" width="9.73046875" style="2" customWidth="1"/>
    <col min="15646" max="15646" width="11.265625" style="2" customWidth="1"/>
    <col min="15647" max="15653" width="9.73046875" style="2" customWidth="1"/>
    <col min="15654" max="15654" width="11.265625" style="2" customWidth="1"/>
    <col min="15655" max="15661" width="9.73046875" style="2" customWidth="1"/>
    <col min="15662" max="15662" width="11.265625" style="2" customWidth="1"/>
    <col min="15663" max="15689" width="9.73046875" style="2" customWidth="1"/>
    <col min="15690" max="15690" width="11.265625" style="2" customWidth="1"/>
    <col min="15691" max="15723" width="9.73046875" style="2" customWidth="1"/>
    <col min="15724" max="15731" width="11.265625" style="2" customWidth="1"/>
    <col min="15732" max="15872" width="11.3984375" style="2"/>
    <col min="15873" max="15873" width="2.73046875" style="2" customWidth="1"/>
    <col min="15874" max="15874" width="7" style="2" customWidth="1"/>
    <col min="15875" max="15875" width="9.73046875" style="2" bestFit="1" customWidth="1"/>
    <col min="15876" max="15876" width="76" style="2" customWidth="1"/>
    <col min="15877" max="15877" width="14.265625" style="2" customWidth="1"/>
    <col min="15878" max="15886" width="11.265625" style="2" customWidth="1"/>
    <col min="15887" max="15893" width="9.73046875" style="2" customWidth="1"/>
    <col min="15894" max="15894" width="11.265625" style="2" customWidth="1"/>
    <col min="15895" max="15901" width="9.73046875" style="2" customWidth="1"/>
    <col min="15902" max="15902" width="11.265625" style="2" customWidth="1"/>
    <col min="15903" max="15909" width="9.73046875" style="2" customWidth="1"/>
    <col min="15910" max="15910" width="11.265625" style="2" customWidth="1"/>
    <col min="15911" max="15917" width="9.73046875" style="2" customWidth="1"/>
    <col min="15918" max="15918" width="11.265625" style="2" customWidth="1"/>
    <col min="15919" max="15945" width="9.73046875" style="2" customWidth="1"/>
    <col min="15946" max="15946" width="11.265625" style="2" customWidth="1"/>
    <col min="15947" max="15979" width="9.73046875" style="2" customWidth="1"/>
    <col min="15980" max="15987" width="11.265625" style="2" customWidth="1"/>
    <col min="15988" max="16128" width="11.3984375" style="2"/>
    <col min="16129" max="16129" width="2.73046875" style="2" customWidth="1"/>
    <col min="16130" max="16130" width="7" style="2" customWidth="1"/>
    <col min="16131" max="16131" width="9.73046875" style="2" bestFit="1" customWidth="1"/>
    <col min="16132" max="16132" width="76" style="2" customWidth="1"/>
    <col min="16133" max="16133" width="14.265625" style="2" customWidth="1"/>
    <col min="16134" max="16142" width="11.265625" style="2" customWidth="1"/>
    <col min="16143" max="16149" width="9.73046875" style="2" customWidth="1"/>
    <col min="16150" max="16150" width="11.265625" style="2" customWidth="1"/>
    <col min="16151" max="16157" width="9.73046875" style="2" customWidth="1"/>
    <col min="16158" max="16158" width="11.265625" style="2" customWidth="1"/>
    <col min="16159" max="16165" width="9.73046875" style="2" customWidth="1"/>
    <col min="16166" max="16166" width="11.265625" style="2" customWidth="1"/>
    <col min="16167" max="16173" width="9.73046875" style="2" customWidth="1"/>
    <col min="16174" max="16174" width="11.265625" style="2" customWidth="1"/>
    <col min="16175" max="16201" width="9.73046875" style="2" customWidth="1"/>
    <col min="16202" max="16202" width="11.265625" style="2" customWidth="1"/>
    <col min="16203" max="16235" width="9.73046875" style="2" customWidth="1"/>
    <col min="16236" max="16243" width="11.265625" style="2" customWidth="1"/>
    <col min="16244" max="16384" width="11.3984375" style="2"/>
  </cols>
  <sheetData>
    <row r="1" spans="1:115" s="56" customFormat="1" ht="6" customHeight="1">
      <c r="A1" s="50"/>
      <c r="B1" s="51"/>
      <c r="C1" s="51"/>
      <c r="D1" s="52"/>
      <c r="E1" s="53"/>
      <c r="F1" s="53"/>
      <c r="G1" s="54"/>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c r="DB1" s="55"/>
      <c r="DC1" s="55"/>
      <c r="DD1" s="55"/>
      <c r="DE1" s="55"/>
      <c r="DF1" s="55"/>
      <c r="DG1" s="55"/>
      <c r="DH1" s="55"/>
      <c r="DI1" s="55"/>
      <c r="DJ1" s="55"/>
      <c r="DK1" s="55"/>
    </row>
    <row r="2" spans="1:115" s="56" customFormat="1" ht="6" customHeight="1">
      <c r="A2" s="50"/>
      <c r="B2" s="51"/>
      <c r="C2" s="51"/>
      <c r="D2" s="52"/>
      <c r="E2" s="53"/>
      <c r="F2" s="53"/>
      <c r="G2" s="57"/>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c r="CQ2" s="55"/>
      <c r="CR2" s="55"/>
      <c r="CS2" s="55"/>
      <c r="CT2" s="55"/>
      <c r="CU2" s="55"/>
      <c r="CV2" s="55"/>
      <c r="CW2" s="55"/>
      <c r="CX2" s="55"/>
      <c r="CY2" s="55"/>
      <c r="CZ2" s="55"/>
      <c r="DA2" s="55"/>
      <c r="DB2" s="55"/>
      <c r="DC2" s="55"/>
      <c r="DD2" s="55"/>
      <c r="DE2" s="55"/>
      <c r="DF2" s="55"/>
      <c r="DG2" s="55"/>
      <c r="DH2" s="55"/>
      <c r="DI2" s="55"/>
      <c r="DJ2" s="55"/>
      <c r="DK2" s="55"/>
    </row>
    <row r="3" spans="1:115" s="56" customFormat="1" ht="22.9">
      <c r="A3" s="50"/>
      <c r="B3" s="51"/>
      <c r="C3" s="51"/>
      <c r="D3" s="52"/>
      <c r="E3" s="53"/>
      <c r="G3" s="715"/>
      <c r="H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55"/>
      <c r="CL3" s="55"/>
      <c r="CM3" s="55"/>
      <c r="CN3" s="55"/>
      <c r="CO3" s="55"/>
      <c r="CP3" s="55"/>
      <c r="CQ3" s="55"/>
      <c r="CR3" s="55"/>
      <c r="CS3" s="55"/>
      <c r="CT3" s="55"/>
      <c r="CU3" s="55"/>
      <c r="CV3" s="55"/>
      <c r="CW3" s="55"/>
      <c r="CX3" s="55"/>
      <c r="CY3" s="55"/>
      <c r="CZ3" s="55"/>
      <c r="DA3" s="55"/>
      <c r="DB3" s="55"/>
      <c r="DC3" s="55"/>
      <c r="DD3" s="55"/>
      <c r="DE3" s="55"/>
      <c r="DF3" s="55"/>
      <c r="DG3" s="55"/>
      <c r="DH3" s="55"/>
      <c r="DI3" s="55"/>
      <c r="DJ3" s="55"/>
      <c r="DK3" s="55"/>
    </row>
    <row r="4" spans="1:115" s="56" customFormat="1" ht="6" customHeight="1">
      <c r="A4" s="50"/>
      <c r="B4" s="51"/>
      <c r="C4" s="51"/>
      <c r="D4" s="52"/>
      <c r="E4" s="53"/>
      <c r="F4" s="53"/>
      <c r="G4" s="57"/>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c r="CA4" s="55"/>
      <c r="CB4" s="55"/>
      <c r="CC4" s="55"/>
      <c r="CD4" s="55"/>
      <c r="CE4" s="55"/>
      <c r="CF4" s="55"/>
      <c r="CG4" s="55"/>
      <c r="CH4" s="55"/>
      <c r="CI4" s="55"/>
      <c r="CJ4" s="55"/>
      <c r="CK4" s="55"/>
      <c r="CL4" s="55"/>
      <c r="CM4" s="55"/>
      <c r="CN4" s="55"/>
      <c r="CO4" s="55"/>
      <c r="CP4" s="55"/>
      <c r="CQ4" s="55"/>
      <c r="CR4" s="55"/>
      <c r="CS4" s="55"/>
      <c r="CT4" s="55"/>
      <c r="CU4" s="55"/>
      <c r="CV4" s="55"/>
      <c r="CW4" s="55"/>
      <c r="CX4" s="55"/>
      <c r="CY4" s="55"/>
      <c r="CZ4" s="55"/>
      <c r="DA4" s="55"/>
      <c r="DB4" s="55"/>
      <c r="DC4" s="55"/>
      <c r="DD4" s="55"/>
      <c r="DE4" s="55"/>
      <c r="DF4" s="55"/>
      <c r="DG4" s="55"/>
      <c r="DH4" s="55"/>
      <c r="DI4" s="55"/>
      <c r="DJ4" s="55"/>
      <c r="DK4" s="55"/>
    </row>
    <row r="5" spans="1:115" s="56" customFormat="1" ht="22.9">
      <c r="A5" s="50"/>
      <c r="B5" s="51"/>
      <c r="C5" s="51"/>
      <c r="D5" s="52"/>
      <c r="E5" s="53"/>
      <c r="F5" s="54"/>
      <c r="G5" s="718"/>
      <c r="H5" s="717"/>
      <c r="I5" s="717"/>
      <c r="J5" s="718"/>
      <c r="K5" s="718"/>
      <c r="L5" s="718"/>
      <c r="M5" s="718"/>
      <c r="N5" s="718"/>
      <c r="O5" s="718"/>
      <c r="P5" s="718"/>
      <c r="Q5" s="718"/>
      <c r="R5" s="718"/>
      <c r="S5" s="718"/>
      <c r="T5" s="718"/>
      <c r="U5" s="718"/>
      <c r="V5" s="718"/>
      <c r="W5" s="718"/>
      <c r="X5" s="718"/>
      <c r="Y5" s="718"/>
      <c r="Z5" s="718"/>
      <c r="AA5" s="718"/>
      <c r="AB5" s="718"/>
      <c r="AC5" s="718"/>
      <c r="AD5" s="718"/>
      <c r="AE5" s="718"/>
      <c r="AF5" s="718"/>
      <c r="AG5" s="718"/>
      <c r="AH5" s="718"/>
      <c r="AI5" s="718"/>
      <c r="AJ5" s="718"/>
      <c r="AK5" s="718"/>
      <c r="AL5" s="718"/>
      <c r="AM5" s="718"/>
      <c r="AN5" s="718"/>
      <c r="AO5" s="718"/>
      <c r="AP5" s="718"/>
      <c r="AQ5" s="718"/>
      <c r="AR5" s="718"/>
      <c r="AS5" s="718"/>
      <c r="AT5" s="718"/>
      <c r="AU5" s="718"/>
      <c r="AV5" s="718"/>
      <c r="AW5" s="718"/>
      <c r="AX5" s="718"/>
      <c r="AY5" s="718"/>
      <c r="AZ5" s="718"/>
      <c r="BA5" s="718"/>
      <c r="BB5" s="718"/>
      <c r="BC5" s="718"/>
      <c r="BD5" s="718"/>
      <c r="BE5" s="718"/>
      <c r="BF5" s="718"/>
      <c r="BG5" s="718"/>
      <c r="BH5" s="718"/>
      <c r="BI5" s="718"/>
      <c r="BJ5" s="718"/>
      <c r="BK5" s="718"/>
      <c r="BL5" s="718"/>
      <c r="BM5" s="718"/>
      <c r="BN5" s="718"/>
      <c r="BO5" s="718"/>
      <c r="BP5" s="718"/>
      <c r="BQ5" s="718"/>
      <c r="BR5" s="718"/>
      <c r="BS5" s="718"/>
      <c r="BT5" s="718"/>
      <c r="BU5" s="718"/>
      <c r="BV5" s="718"/>
      <c r="BW5" s="718"/>
      <c r="BX5" s="718"/>
      <c r="BY5" s="718"/>
      <c r="BZ5" s="718"/>
      <c r="CA5" s="718"/>
      <c r="CB5" s="718"/>
      <c r="CC5" s="718"/>
      <c r="CD5" s="718"/>
      <c r="CE5" s="718"/>
      <c r="CF5" s="718"/>
      <c r="CG5" s="718"/>
      <c r="CH5" s="718"/>
      <c r="CI5" s="718"/>
      <c r="CJ5" s="718"/>
      <c r="CK5" s="718"/>
      <c r="CL5" s="718"/>
      <c r="CM5" s="718"/>
      <c r="CN5" s="718"/>
      <c r="CO5" s="718"/>
      <c r="CP5" s="718"/>
      <c r="CQ5" s="718"/>
      <c r="CR5" s="718"/>
      <c r="CS5" s="718"/>
      <c r="CT5" s="718"/>
      <c r="CU5" s="718"/>
      <c r="CV5" s="718"/>
      <c r="CW5" s="718"/>
      <c r="CX5" s="718"/>
      <c r="CY5" s="718"/>
      <c r="CZ5" s="718"/>
      <c r="DA5" s="718"/>
      <c r="DB5" s="718"/>
      <c r="DC5" s="718"/>
      <c r="DD5" s="718"/>
      <c r="DE5" s="718"/>
      <c r="DF5" s="718"/>
      <c r="DG5" s="718"/>
      <c r="DH5" s="718"/>
      <c r="DI5" s="718"/>
      <c r="DJ5" s="718"/>
      <c r="DK5" s="718"/>
    </row>
    <row r="6" spans="1:115" s="56" customFormat="1" ht="6" customHeight="1">
      <c r="A6" s="50"/>
      <c r="B6" s="51"/>
      <c r="C6" s="51"/>
      <c r="D6" s="52"/>
      <c r="E6" s="54"/>
      <c r="F6" s="53"/>
      <c r="G6" s="57"/>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c r="BC6" s="55"/>
      <c r="BD6" s="55"/>
      <c r="BE6" s="55"/>
      <c r="BF6" s="55"/>
      <c r="BG6" s="55"/>
      <c r="BH6" s="55"/>
      <c r="BI6" s="55"/>
      <c r="BJ6" s="55"/>
      <c r="BK6" s="55"/>
      <c r="BL6" s="55"/>
      <c r="BM6" s="55"/>
      <c r="BN6" s="55"/>
      <c r="BO6" s="55"/>
      <c r="BP6" s="55"/>
      <c r="BQ6" s="55"/>
      <c r="BR6" s="55"/>
      <c r="BS6" s="55"/>
      <c r="BT6" s="55"/>
      <c r="BU6" s="55"/>
      <c r="BV6" s="55"/>
      <c r="BW6" s="55"/>
      <c r="BX6" s="55"/>
      <c r="BY6" s="55"/>
      <c r="BZ6" s="55"/>
      <c r="CA6" s="55"/>
      <c r="CB6" s="55"/>
      <c r="CC6" s="55"/>
      <c r="CD6" s="55"/>
      <c r="CE6" s="55"/>
      <c r="CF6" s="55"/>
      <c r="CG6" s="55"/>
      <c r="CH6" s="55"/>
      <c r="CI6" s="55"/>
      <c r="CJ6" s="55"/>
      <c r="CK6" s="55"/>
      <c r="CL6" s="55"/>
      <c r="CM6" s="55"/>
      <c r="CN6" s="55"/>
      <c r="CO6" s="55"/>
      <c r="CP6" s="55"/>
      <c r="CQ6" s="55"/>
      <c r="CR6" s="55"/>
      <c r="CS6" s="55"/>
      <c r="CT6" s="55"/>
      <c r="CU6" s="55"/>
      <c r="CV6" s="55"/>
      <c r="CW6" s="55"/>
      <c r="CX6" s="55"/>
      <c r="CY6" s="55"/>
      <c r="CZ6" s="55"/>
      <c r="DA6" s="55"/>
      <c r="DB6" s="55"/>
      <c r="DC6" s="55"/>
      <c r="DD6" s="58"/>
      <c r="DE6" s="58"/>
      <c r="DF6" s="58"/>
      <c r="DG6" s="58"/>
      <c r="DH6" s="55"/>
      <c r="DI6" s="55"/>
      <c r="DJ6" s="55"/>
      <c r="DK6" s="55"/>
    </row>
    <row r="7" spans="1:115" s="59" customFormat="1" ht="6" customHeight="1">
      <c r="A7" s="50"/>
      <c r="B7" s="51"/>
      <c r="C7" s="51"/>
      <c r="D7" s="52"/>
      <c r="E7" s="53"/>
      <c r="F7" s="53"/>
      <c r="G7" s="57"/>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c r="CR7" s="55"/>
      <c r="CS7" s="55"/>
      <c r="CT7" s="55"/>
      <c r="CU7" s="55"/>
      <c r="CV7" s="55"/>
      <c r="CW7" s="55"/>
      <c r="CX7" s="55"/>
      <c r="CY7" s="55"/>
      <c r="CZ7" s="55"/>
      <c r="DA7" s="55"/>
      <c r="DB7" s="55"/>
      <c r="DC7" s="55"/>
      <c r="DD7" s="55"/>
      <c r="DE7" s="55"/>
      <c r="DF7" s="55"/>
      <c r="DG7" s="55"/>
      <c r="DH7" s="55"/>
      <c r="DI7" s="55"/>
      <c r="DJ7" s="55"/>
      <c r="DK7" s="55"/>
    </row>
    <row r="8" spans="1:115" s="59" customFormat="1" ht="6" customHeight="1">
      <c r="A8" s="60"/>
      <c r="B8" s="60"/>
      <c r="C8" s="60"/>
      <c r="D8" s="60"/>
      <c r="E8" s="60"/>
      <c r="F8" s="53"/>
      <c r="G8" s="57"/>
      <c r="H8" s="55"/>
      <c r="I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row>
    <row r="9" spans="1:115" s="59" customFormat="1" ht="39.950000000000003" customHeight="1">
      <c r="A9" s="60"/>
      <c r="B9" s="60"/>
      <c r="C9" s="60"/>
      <c r="D9" s="60"/>
      <c r="F9" s="61" t="str">
        <f>'Header &amp; Notes'!J10&amp;" - "&amp;'Header &amp; Notes'!J12&amp;" : "&amp;(TEXT('Header &amp; Notes'!J14,"DD/MM/YYYY"))</f>
        <v xml:space="preserve"> -  : 00/01/1900</v>
      </c>
      <c r="G9" s="62"/>
      <c r="H9" s="63" t="s">
        <v>696</v>
      </c>
      <c r="I9" s="64"/>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row>
    <row r="10" spans="1:115" s="59" customFormat="1" ht="9.75" customHeight="1">
      <c r="A10" s="65"/>
      <c r="B10" s="65"/>
      <c r="C10" s="65"/>
      <c r="D10" s="65"/>
      <c r="F10" s="66"/>
      <c r="G10" s="62"/>
      <c r="H10" s="63"/>
      <c r="I10" s="64"/>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row>
    <row r="11" spans="1:115" s="59" customFormat="1" ht="12.75" customHeight="1">
      <c r="A11" s="60"/>
      <c r="B11" s="60"/>
      <c r="C11" s="60"/>
      <c r="D11" s="60"/>
      <c r="E11" s="60"/>
      <c r="F11" s="67"/>
      <c r="G11" s="68" t="s">
        <v>933</v>
      </c>
      <c r="H11" s="69" t="str">
        <f>TEXT(H12,"ddd")</f>
        <v>Sat</v>
      </c>
      <c r="I11" s="69" t="str">
        <f t="shared" ref="I11:BT11" si="0">TEXT(I12,"ddd")</f>
        <v>Sun</v>
      </c>
      <c r="J11" s="69" t="str">
        <f t="shared" si="0"/>
        <v>Sun</v>
      </c>
      <c r="K11" s="69" t="str">
        <f t="shared" si="0"/>
        <v>Mon</v>
      </c>
      <c r="L11" s="69" t="str">
        <f t="shared" si="0"/>
        <v>Tue</v>
      </c>
      <c r="M11" s="69" t="str">
        <f t="shared" si="0"/>
        <v>Wed</v>
      </c>
      <c r="N11" s="69" t="str">
        <f t="shared" si="0"/>
        <v>Thu</v>
      </c>
      <c r="O11" s="69" t="str">
        <f t="shared" si="0"/>
        <v>Fri</v>
      </c>
      <c r="P11" s="69" t="str">
        <f t="shared" si="0"/>
        <v>Sat</v>
      </c>
      <c r="Q11" s="69" t="str">
        <f t="shared" si="0"/>
        <v>Sun</v>
      </c>
      <c r="R11" s="69" t="str">
        <f t="shared" si="0"/>
        <v>Mon</v>
      </c>
      <c r="S11" s="69" t="str">
        <f t="shared" si="0"/>
        <v>Tue</v>
      </c>
      <c r="T11" s="69" t="str">
        <f t="shared" si="0"/>
        <v>Wed</v>
      </c>
      <c r="U11" s="69" t="str">
        <f t="shared" si="0"/>
        <v>Thu</v>
      </c>
      <c r="V11" s="69" t="str">
        <f t="shared" si="0"/>
        <v>Fri</v>
      </c>
      <c r="W11" s="69" t="str">
        <f t="shared" si="0"/>
        <v>Sat</v>
      </c>
      <c r="X11" s="69" t="str">
        <f t="shared" si="0"/>
        <v>Sun</v>
      </c>
      <c r="Y11" s="69" t="str">
        <f t="shared" si="0"/>
        <v>Mon</v>
      </c>
      <c r="Z11" s="69" t="str">
        <f t="shared" si="0"/>
        <v>Tue</v>
      </c>
      <c r="AA11" s="69" t="str">
        <f t="shared" si="0"/>
        <v>Wed</v>
      </c>
      <c r="AB11" s="69" t="str">
        <f t="shared" si="0"/>
        <v>Thu</v>
      </c>
      <c r="AC11" s="69" t="str">
        <f t="shared" si="0"/>
        <v>Fri</v>
      </c>
      <c r="AD11" s="69" t="str">
        <f t="shared" si="0"/>
        <v>Sat</v>
      </c>
      <c r="AE11" s="69" t="str">
        <f t="shared" si="0"/>
        <v>Sun</v>
      </c>
      <c r="AF11" s="69" t="str">
        <f t="shared" si="0"/>
        <v>Mon</v>
      </c>
      <c r="AG11" s="69" t="str">
        <f t="shared" si="0"/>
        <v>Tue</v>
      </c>
      <c r="AH11" s="69" t="str">
        <f t="shared" si="0"/>
        <v>Wed</v>
      </c>
      <c r="AI11" s="69" t="str">
        <f t="shared" si="0"/>
        <v>Thu</v>
      </c>
      <c r="AJ11" s="69" t="str">
        <f t="shared" si="0"/>
        <v>Fri</v>
      </c>
      <c r="AK11" s="69" t="str">
        <f t="shared" si="0"/>
        <v>Sat</v>
      </c>
      <c r="AL11" s="69" t="str">
        <f t="shared" si="0"/>
        <v>Sun</v>
      </c>
      <c r="AM11" s="69" t="str">
        <f t="shared" si="0"/>
        <v>Mon</v>
      </c>
      <c r="AN11" s="69" t="str">
        <f t="shared" si="0"/>
        <v>Tue</v>
      </c>
      <c r="AO11" s="69" t="str">
        <f t="shared" si="0"/>
        <v>Wed</v>
      </c>
      <c r="AP11" s="69" t="str">
        <f t="shared" si="0"/>
        <v>Thu</v>
      </c>
      <c r="AQ11" s="69" t="str">
        <f t="shared" si="0"/>
        <v>Fri</v>
      </c>
      <c r="AR11" s="69" t="str">
        <f t="shared" si="0"/>
        <v>Sat</v>
      </c>
      <c r="AS11" s="69" t="str">
        <f t="shared" si="0"/>
        <v>Sun</v>
      </c>
      <c r="AT11" s="69" t="str">
        <f t="shared" si="0"/>
        <v>Mon</v>
      </c>
      <c r="AU11" s="69" t="str">
        <f t="shared" si="0"/>
        <v>Tue</v>
      </c>
      <c r="AV11" s="69" t="str">
        <f t="shared" si="0"/>
        <v>Wed</v>
      </c>
      <c r="AW11" s="69" t="str">
        <f t="shared" si="0"/>
        <v>Thu</v>
      </c>
      <c r="AX11" s="69" t="str">
        <f t="shared" si="0"/>
        <v>Fri</v>
      </c>
      <c r="AY11" s="69" t="str">
        <f t="shared" si="0"/>
        <v>Sat</v>
      </c>
      <c r="AZ11" s="69" t="str">
        <f t="shared" si="0"/>
        <v>Sun</v>
      </c>
      <c r="BA11" s="69" t="str">
        <f t="shared" si="0"/>
        <v>Mon</v>
      </c>
      <c r="BB11" s="69" t="str">
        <f t="shared" si="0"/>
        <v>Tue</v>
      </c>
      <c r="BC11" s="69" t="str">
        <f t="shared" si="0"/>
        <v>Wed</v>
      </c>
      <c r="BD11" s="69" t="str">
        <f t="shared" si="0"/>
        <v>Thu</v>
      </c>
      <c r="BE11" s="69" t="str">
        <f t="shared" si="0"/>
        <v>Fri</v>
      </c>
      <c r="BF11" s="69" t="str">
        <f t="shared" si="0"/>
        <v>Sat</v>
      </c>
      <c r="BG11" s="69" t="str">
        <f t="shared" si="0"/>
        <v>Sun</v>
      </c>
      <c r="BH11" s="69" t="str">
        <f t="shared" si="0"/>
        <v>Mon</v>
      </c>
      <c r="BI11" s="69" t="str">
        <f t="shared" si="0"/>
        <v>Tue</v>
      </c>
      <c r="BJ11" s="69" t="str">
        <f t="shared" si="0"/>
        <v>Wed</v>
      </c>
      <c r="BK11" s="69" t="str">
        <f t="shared" si="0"/>
        <v>Thu</v>
      </c>
      <c r="BL11" s="69" t="str">
        <f t="shared" si="0"/>
        <v>Fri</v>
      </c>
      <c r="BM11" s="69" t="str">
        <f t="shared" si="0"/>
        <v>Sat</v>
      </c>
      <c r="BN11" s="69" t="str">
        <f t="shared" si="0"/>
        <v>Sun</v>
      </c>
      <c r="BO11" s="69" t="str">
        <f t="shared" si="0"/>
        <v>Mon</v>
      </c>
      <c r="BP11" s="69" t="str">
        <f t="shared" si="0"/>
        <v>Tue</v>
      </c>
      <c r="BQ11" s="69" t="str">
        <f t="shared" si="0"/>
        <v>Wed</v>
      </c>
      <c r="BR11" s="69" t="str">
        <f t="shared" si="0"/>
        <v>Thu</v>
      </c>
      <c r="BS11" s="69" t="str">
        <f t="shared" si="0"/>
        <v>Fri</v>
      </c>
      <c r="BT11" s="69" t="str">
        <f t="shared" si="0"/>
        <v>Sat</v>
      </c>
      <c r="BU11" s="69" t="str">
        <f t="shared" ref="BU11:CW11" si="1">TEXT(BU12,"ddd")</f>
        <v>Sun</v>
      </c>
      <c r="BV11" s="69" t="str">
        <f t="shared" si="1"/>
        <v>Mon</v>
      </c>
      <c r="BW11" s="69" t="str">
        <f t="shared" si="1"/>
        <v>Tue</v>
      </c>
      <c r="BX11" s="69" t="str">
        <f t="shared" si="1"/>
        <v>Wed</v>
      </c>
      <c r="BY11" s="69" t="str">
        <f t="shared" si="1"/>
        <v>Thu</v>
      </c>
      <c r="BZ11" s="69" t="str">
        <f t="shared" si="1"/>
        <v>Fri</v>
      </c>
      <c r="CA11" s="69" t="str">
        <f t="shared" si="1"/>
        <v>Sat</v>
      </c>
      <c r="CB11" s="69" t="str">
        <f t="shared" si="1"/>
        <v>Sun</v>
      </c>
      <c r="CC11" s="69" t="str">
        <f t="shared" si="1"/>
        <v>Mon</v>
      </c>
      <c r="CD11" s="69" t="str">
        <f t="shared" si="1"/>
        <v>Tue</v>
      </c>
      <c r="CE11" s="69" t="str">
        <f t="shared" si="1"/>
        <v>Wed</v>
      </c>
      <c r="CF11" s="69" t="str">
        <f t="shared" si="1"/>
        <v>Thu</v>
      </c>
      <c r="CG11" s="69" t="str">
        <f t="shared" si="1"/>
        <v>Fri</v>
      </c>
      <c r="CH11" s="69" t="str">
        <f t="shared" si="1"/>
        <v>Sat</v>
      </c>
      <c r="CI11" s="69" t="str">
        <f t="shared" si="1"/>
        <v>Sun</v>
      </c>
      <c r="CJ11" s="69" t="str">
        <f t="shared" si="1"/>
        <v>Mon</v>
      </c>
      <c r="CK11" s="69" t="str">
        <f t="shared" si="1"/>
        <v>Tue</v>
      </c>
      <c r="CL11" s="69" t="str">
        <f t="shared" si="1"/>
        <v>Wed</v>
      </c>
      <c r="CM11" s="69" t="str">
        <f t="shared" si="1"/>
        <v>Thu</v>
      </c>
      <c r="CN11" s="69" t="str">
        <f t="shared" si="1"/>
        <v>Fri</v>
      </c>
      <c r="CO11" s="69" t="str">
        <f t="shared" si="1"/>
        <v>Sat</v>
      </c>
      <c r="CP11" s="69" t="str">
        <f t="shared" si="1"/>
        <v>Sun</v>
      </c>
      <c r="CQ11" s="69" t="str">
        <f t="shared" si="1"/>
        <v>Mon</v>
      </c>
      <c r="CR11" s="69" t="str">
        <f t="shared" si="1"/>
        <v>Tue</v>
      </c>
      <c r="CS11" s="69" t="str">
        <f t="shared" si="1"/>
        <v>Wed</v>
      </c>
      <c r="CT11" s="69" t="str">
        <f t="shared" si="1"/>
        <v>Thu</v>
      </c>
      <c r="CU11" s="69" t="str">
        <f t="shared" si="1"/>
        <v>Fri</v>
      </c>
      <c r="CV11" s="69" t="str">
        <f t="shared" si="1"/>
        <v>Sat</v>
      </c>
      <c r="CW11" s="69" t="str">
        <f t="shared" si="1"/>
        <v>Sun</v>
      </c>
    </row>
    <row r="12" spans="1:115" s="72" customFormat="1" ht="12.75" customHeight="1" thickBot="1">
      <c r="A12" s="60"/>
      <c r="B12" s="60"/>
      <c r="C12" s="60"/>
      <c r="D12" s="60"/>
      <c r="E12" s="60"/>
      <c r="F12" s="70" t="str">
        <f>'Header &amp; Notes'!J16&amp;" reported in "&amp;'Header &amp; Notes'!J18</f>
        <v xml:space="preserve"> reported in </v>
      </c>
      <c r="G12" s="68" t="s">
        <v>932</v>
      </c>
      <c r="H12" s="71">
        <f>'Header &amp; Notes'!J14</f>
        <v>0</v>
      </c>
      <c r="I12" s="71">
        <f>H12+1</f>
        <v>1</v>
      </c>
      <c r="J12" s="71">
        <f>H12+1</f>
        <v>1</v>
      </c>
      <c r="K12" s="71">
        <f>J12+1</f>
        <v>2</v>
      </c>
      <c r="L12" s="71">
        <f t="shared" ref="L12:BW12" si="2">K12+1</f>
        <v>3</v>
      </c>
      <c r="M12" s="71">
        <f t="shared" si="2"/>
        <v>4</v>
      </c>
      <c r="N12" s="71">
        <f t="shared" si="2"/>
        <v>5</v>
      </c>
      <c r="O12" s="71">
        <f t="shared" si="2"/>
        <v>6</v>
      </c>
      <c r="P12" s="71">
        <f t="shared" si="2"/>
        <v>7</v>
      </c>
      <c r="Q12" s="71">
        <f t="shared" si="2"/>
        <v>8</v>
      </c>
      <c r="R12" s="71">
        <f t="shared" si="2"/>
        <v>9</v>
      </c>
      <c r="S12" s="71">
        <f t="shared" si="2"/>
        <v>10</v>
      </c>
      <c r="T12" s="71">
        <f t="shared" si="2"/>
        <v>11</v>
      </c>
      <c r="U12" s="71">
        <f t="shared" si="2"/>
        <v>12</v>
      </c>
      <c r="V12" s="71">
        <f t="shared" si="2"/>
        <v>13</v>
      </c>
      <c r="W12" s="71">
        <f t="shared" si="2"/>
        <v>14</v>
      </c>
      <c r="X12" s="71">
        <f t="shared" si="2"/>
        <v>15</v>
      </c>
      <c r="Y12" s="71">
        <f t="shared" si="2"/>
        <v>16</v>
      </c>
      <c r="Z12" s="71">
        <f t="shared" si="2"/>
        <v>17</v>
      </c>
      <c r="AA12" s="71">
        <f t="shared" si="2"/>
        <v>18</v>
      </c>
      <c r="AB12" s="71">
        <f t="shared" si="2"/>
        <v>19</v>
      </c>
      <c r="AC12" s="71">
        <f t="shared" si="2"/>
        <v>20</v>
      </c>
      <c r="AD12" s="71">
        <f t="shared" si="2"/>
        <v>21</v>
      </c>
      <c r="AE12" s="71">
        <f t="shared" si="2"/>
        <v>22</v>
      </c>
      <c r="AF12" s="71">
        <f t="shared" si="2"/>
        <v>23</v>
      </c>
      <c r="AG12" s="71">
        <f t="shared" si="2"/>
        <v>24</v>
      </c>
      <c r="AH12" s="71">
        <f t="shared" si="2"/>
        <v>25</v>
      </c>
      <c r="AI12" s="71">
        <f t="shared" si="2"/>
        <v>26</v>
      </c>
      <c r="AJ12" s="71">
        <f t="shared" si="2"/>
        <v>27</v>
      </c>
      <c r="AK12" s="71">
        <f t="shared" si="2"/>
        <v>28</v>
      </c>
      <c r="AL12" s="71">
        <f t="shared" si="2"/>
        <v>29</v>
      </c>
      <c r="AM12" s="71">
        <f t="shared" si="2"/>
        <v>30</v>
      </c>
      <c r="AN12" s="71">
        <f t="shared" si="2"/>
        <v>31</v>
      </c>
      <c r="AO12" s="71">
        <f t="shared" si="2"/>
        <v>32</v>
      </c>
      <c r="AP12" s="71">
        <f t="shared" si="2"/>
        <v>33</v>
      </c>
      <c r="AQ12" s="71">
        <f t="shared" si="2"/>
        <v>34</v>
      </c>
      <c r="AR12" s="71">
        <f t="shared" si="2"/>
        <v>35</v>
      </c>
      <c r="AS12" s="71">
        <f t="shared" si="2"/>
        <v>36</v>
      </c>
      <c r="AT12" s="71">
        <f t="shared" si="2"/>
        <v>37</v>
      </c>
      <c r="AU12" s="71">
        <f t="shared" si="2"/>
        <v>38</v>
      </c>
      <c r="AV12" s="71">
        <f t="shared" si="2"/>
        <v>39</v>
      </c>
      <c r="AW12" s="71">
        <f t="shared" si="2"/>
        <v>40</v>
      </c>
      <c r="AX12" s="71">
        <f t="shared" si="2"/>
        <v>41</v>
      </c>
      <c r="AY12" s="71">
        <f t="shared" si="2"/>
        <v>42</v>
      </c>
      <c r="AZ12" s="71">
        <f t="shared" si="2"/>
        <v>43</v>
      </c>
      <c r="BA12" s="71">
        <f t="shared" si="2"/>
        <v>44</v>
      </c>
      <c r="BB12" s="71">
        <f t="shared" si="2"/>
        <v>45</v>
      </c>
      <c r="BC12" s="71">
        <f t="shared" si="2"/>
        <v>46</v>
      </c>
      <c r="BD12" s="71">
        <f t="shared" si="2"/>
        <v>47</v>
      </c>
      <c r="BE12" s="71">
        <f t="shared" si="2"/>
        <v>48</v>
      </c>
      <c r="BF12" s="71">
        <f t="shared" si="2"/>
        <v>49</v>
      </c>
      <c r="BG12" s="71">
        <f t="shared" si="2"/>
        <v>50</v>
      </c>
      <c r="BH12" s="71">
        <f t="shared" si="2"/>
        <v>51</v>
      </c>
      <c r="BI12" s="71">
        <f t="shared" si="2"/>
        <v>52</v>
      </c>
      <c r="BJ12" s="71">
        <f t="shared" si="2"/>
        <v>53</v>
      </c>
      <c r="BK12" s="71">
        <f t="shared" si="2"/>
        <v>54</v>
      </c>
      <c r="BL12" s="71">
        <f t="shared" si="2"/>
        <v>55</v>
      </c>
      <c r="BM12" s="71">
        <f t="shared" si="2"/>
        <v>56</v>
      </c>
      <c r="BN12" s="71">
        <f t="shared" si="2"/>
        <v>57</v>
      </c>
      <c r="BO12" s="71">
        <f t="shared" si="2"/>
        <v>58</v>
      </c>
      <c r="BP12" s="71">
        <f t="shared" si="2"/>
        <v>59</v>
      </c>
      <c r="BQ12" s="71">
        <f t="shared" si="2"/>
        <v>60</v>
      </c>
      <c r="BR12" s="71">
        <f t="shared" si="2"/>
        <v>61</v>
      </c>
      <c r="BS12" s="71">
        <f t="shared" si="2"/>
        <v>62</v>
      </c>
      <c r="BT12" s="71">
        <f t="shared" si="2"/>
        <v>63</v>
      </c>
      <c r="BU12" s="71">
        <f t="shared" si="2"/>
        <v>64</v>
      </c>
      <c r="BV12" s="71">
        <f t="shared" si="2"/>
        <v>65</v>
      </c>
      <c r="BW12" s="71">
        <f t="shared" si="2"/>
        <v>66</v>
      </c>
      <c r="BX12" s="71">
        <f t="shared" ref="BX12:CW12" si="3">BW12+1</f>
        <v>67</v>
      </c>
      <c r="BY12" s="71">
        <f t="shared" si="3"/>
        <v>68</v>
      </c>
      <c r="BZ12" s="71">
        <f t="shared" si="3"/>
        <v>69</v>
      </c>
      <c r="CA12" s="71">
        <f t="shared" si="3"/>
        <v>70</v>
      </c>
      <c r="CB12" s="71">
        <f t="shared" si="3"/>
        <v>71</v>
      </c>
      <c r="CC12" s="71">
        <f t="shared" si="3"/>
        <v>72</v>
      </c>
      <c r="CD12" s="71">
        <f t="shared" si="3"/>
        <v>73</v>
      </c>
      <c r="CE12" s="71">
        <f t="shared" si="3"/>
        <v>74</v>
      </c>
      <c r="CF12" s="71">
        <f t="shared" si="3"/>
        <v>75</v>
      </c>
      <c r="CG12" s="71">
        <f t="shared" si="3"/>
        <v>76</v>
      </c>
      <c r="CH12" s="71">
        <f t="shared" si="3"/>
        <v>77</v>
      </c>
      <c r="CI12" s="71">
        <f t="shared" si="3"/>
        <v>78</v>
      </c>
      <c r="CJ12" s="71">
        <f t="shared" si="3"/>
        <v>79</v>
      </c>
      <c r="CK12" s="71">
        <f t="shared" si="3"/>
        <v>80</v>
      </c>
      <c r="CL12" s="71">
        <f t="shared" si="3"/>
        <v>81</v>
      </c>
      <c r="CM12" s="71">
        <f t="shared" si="3"/>
        <v>82</v>
      </c>
      <c r="CN12" s="71">
        <f t="shared" si="3"/>
        <v>83</v>
      </c>
      <c r="CO12" s="71">
        <f t="shared" si="3"/>
        <v>84</v>
      </c>
      <c r="CP12" s="71">
        <f t="shared" si="3"/>
        <v>85</v>
      </c>
      <c r="CQ12" s="71">
        <f t="shared" si="3"/>
        <v>86</v>
      </c>
      <c r="CR12" s="71">
        <f t="shared" si="3"/>
        <v>87</v>
      </c>
      <c r="CS12" s="71">
        <f t="shared" si="3"/>
        <v>88</v>
      </c>
      <c r="CT12" s="71">
        <f t="shared" si="3"/>
        <v>89</v>
      </c>
      <c r="CU12" s="71">
        <f t="shared" si="3"/>
        <v>90</v>
      </c>
      <c r="CV12" s="71">
        <f t="shared" si="3"/>
        <v>91</v>
      </c>
      <c r="CW12" s="71">
        <f t="shared" si="3"/>
        <v>92</v>
      </c>
    </row>
    <row r="13" spans="1:115" s="74" customFormat="1" ht="20.45" customHeight="1">
      <c r="A13" s="50"/>
      <c r="B13" s="73"/>
      <c r="C13" s="73"/>
      <c r="D13" s="1238" t="s">
        <v>7</v>
      </c>
      <c r="E13" s="1270" t="s">
        <v>8</v>
      </c>
      <c r="F13" s="1270" t="s">
        <v>9</v>
      </c>
      <c r="G13" s="1234" t="s">
        <v>34</v>
      </c>
      <c r="H13" s="1234" t="s">
        <v>35</v>
      </c>
      <c r="I13" s="1273" t="s">
        <v>36</v>
      </c>
      <c r="J13" s="1274"/>
      <c r="K13" s="1234" t="s">
        <v>37</v>
      </c>
      <c r="L13" s="1234" t="s">
        <v>38</v>
      </c>
      <c r="M13" s="1234" t="s">
        <v>39</v>
      </c>
      <c r="N13" s="1234" t="s">
        <v>40</v>
      </c>
      <c r="O13" s="1234" t="s">
        <v>41</v>
      </c>
      <c r="P13" s="1234" t="s">
        <v>42</v>
      </c>
      <c r="Q13" s="1268"/>
      <c r="R13" s="1268"/>
      <c r="S13" s="1268"/>
      <c r="T13" s="1268"/>
      <c r="U13" s="1268"/>
      <c r="V13" s="1268"/>
      <c r="W13" s="1269"/>
      <c r="X13" s="1268"/>
      <c r="Y13" s="1268"/>
      <c r="Z13" s="1268"/>
      <c r="AA13" s="1268"/>
      <c r="AB13" s="1268"/>
      <c r="AC13" s="1268"/>
      <c r="AD13" s="1269"/>
      <c r="AE13" s="1268"/>
      <c r="AF13" s="1268"/>
      <c r="AG13" s="1268"/>
      <c r="AH13" s="1268"/>
      <c r="AI13" s="1268"/>
      <c r="AJ13" s="1268"/>
      <c r="AK13" s="1269"/>
      <c r="AL13" s="1268"/>
      <c r="AM13" s="1268"/>
      <c r="AN13" s="1268"/>
      <c r="AO13" s="1268"/>
      <c r="AP13" s="1268"/>
      <c r="AQ13" s="1268"/>
      <c r="AR13" s="1269"/>
      <c r="AS13" s="1268"/>
      <c r="AT13" s="1268"/>
      <c r="AU13" s="1268"/>
      <c r="AV13" s="1268"/>
      <c r="AW13" s="1268"/>
      <c r="AX13" s="1268"/>
      <c r="AY13" s="1268"/>
      <c r="AZ13" s="1268"/>
      <c r="BA13" s="1268"/>
      <c r="BB13" s="1268"/>
      <c r="BC13" s="1268"/>
      <c r="BD13" s="1268"/>
      <c r="BE13" s="1268"/>
      <c r="BF13" s="1268"/>
      <c r="BG13" s="1268"/>
      <c r="BH13" s="1268"/>
      <c r="BI13" s="1268"/>
      <c r="BJ13" s="1268"/>
      <c r="BK13" s="1268"/>
      <c r="BL13" s="1268"/>
      <c r="BM13" s="1268"/>
      <c r="BN13" s="1268"/>
      <c r="BO13" s="1268"/>
      <c r="BP13" s="1268"/>
      <c r="BQ13" s="1268"/>
      <c r="BR13" s="1268"/>
      <c r="BS13" s="1269"/>
      <c r="BT13" s="1268"/>
      <c r="BU13" s="1268"/>
      <c r="BV13" s="1268"/>
      <c r="BW13" s="1268"/>
      <c r="BX13" s="1268"/>
      <c r="BY13" s="1268"/>
      <c r="BZ13" s="1268"/>
      <c r="CA13" s="1268"/>
      <c r="CB13" s="1268"/>
      <c r="CC13" s="1268"/>
      <c r="CD13" s="1268"/>
      <c r="CE13" s="1268"/>
      <c r="CF13" s="1268"/>
      <c r="CG13" s="1268"/>
      <c r="CH13" s="1268"/>
      <c r="CI13" s="1268"/>
      <c r="CJ13" s="1268"/>
      <c r="CK13" s="1268"/>
      <c r="CL13" s="1268"/>
      <c r="CM13" s="1268"/>
      <c r="CN13" s="1268"/>
      <c r="CO13" s="1268"/>
      <c r="CP13" s="1268"/>
      <c r="CQ13" s="1268"/>
      <c r="CR13" s="1268"/>
      <c r="CS13" s="1268"/>
      <c r="CT13" s="1268"/>
      <c r="CU13" s="1268"/>
      <c r="CV13" s="1268"/>
      <c r="CW13" s="1269"/>
      <c r="CX13" s="1234" t="s">
        <v>43</v>
      </c>
      <c r="CY13" s="1234" t="s">
        <v>44</v>
      </c>
      <c r="CZ13" s="1234" t="s">
        <v>758</v>
      </c>
      <c r="DA13" s="1234" t="s">
        <v>759</v>
      </c>
      <c r="DB13" s="1234" t="s">
        <v>45</v>
      </c>
      <c r="DC13" s="1234" t="s">
        <v>46</v>
      </c>
      <c r="DD13" s="1234" t="s">
        <v>47</v>
      </c>
      <c r="DE13" s="1234" t="s">
        <v>48</v>
      </c>
      <c r="DF13" s="1234" t="s">
        <v>49</v>
      </c>
      <c r="DG13" s="1234" t="s">
        <v>50</v>
      </c>
      <c r="DH13" s="1234" t="s">
        <v>51</v>
      </c>
      <c r="DI13" s="1234" t="s">
        <v>52</v>
      </c>
      <c r="DJ13" s="1234" t="s">
        <v>53</v>
      </c>
      <c r="DK13" s="1236" t="s">
        <v>54</v>
      </c>
    </row>
    <row r="14" spans="1:115" s="74" customFormat="1" ht="40.5" customHeight="1">
      <c r="A14" s="50"/>
      <c r="B14" s="73"/>
      <c r="C14" s="73"/>
      <c r="D14" s="1239"/>
      <c r="E14" s="1271"/>
      <c r="F14" s="1271"/>
      <c r="G14" s="1235"/>
      <c r="H14" s="1235"/>
      <c r="I14" s="75"/>
      <c r="J14" s="76" t="s">
        <v>372</v>
      </c>
      <c r="K14" s="1235"/>
      <c r="L14" s="1235"/>
      <c r="M14" s="1235"/>
      <c r="N14" s="1235"/>
      <c r="O14" s="1235"/>
      <c r="P14" s="1235"/>
      <c r="Q14" s="77" t="s">
        <v>373</v>
      </c>
      <c r="R14" s="77" t="s">
        <v>374</v>
      </c>
      <c r="S14" s="77" t="s">
        <v>375</v>
      </c>
      <c r="T14" s="77" t="s">
        <v>376</v>
      </c>
      <c r="U14" s="77" t="s">
        <v>377</v>
      </c>
      <c r="V14" s="77" t="s">
        <v>378</v>
      </c>
      <c r="W14" s="77" t="s">
        <v>379</v>
      </c>
      <c r="X14" s="77" t="s">
        <v>380</v>
      </c>
      <c r="Y14" s="77" t="s">
        <v>381</v>
      </c>
      <c r="Z14" s="77" t="s">
        <v>382</v>
      </c>
      <c r="AA14" s="77" t="s">
        <v>383</v>
      </c>
      <c r="AB14" s="77" t="s">
        <v>384</v>
      </c>
      <c r="AC14" s="77" t="s">
        <v>385</v>
      </c>
      <c r="AD14" s="77" t="s">
        <v>386</v>
      </c>
      <c r="AE14" s="77" t="s">
        <v>387</v>
      </c>
      <c r="AF14" s="77" t="s">
        <v>388</v>
      </c>
      <c r="AG14" s="77" t="s">
        <v>389</v>
      </c>
      <c r="AH14" s="77" t="s">
        <v>390</v>
      </c>
      <c r="AI14" s="77" t="s">
        <v>391</v>
      </c>
      <c r="AJ14" s="77" t="s">
        <v>392</v>
      </c>
      <c r="AK14" s="77" t="s">
        <v>393</v>
      </c>
      <c r="AL14" s="77" t="s">
        <v>394</v>
      </c>
      <c r="AM14" s="77" t="s">
        <v>395</v>
      </c>
      <c r="AN14" s="77" t="s">
        <v>396</v>
      </c>
      <c r="AO14" s="77" t="s">
        <v>397</v>
      </c>
      <c r="AP14" s="77" t="s">
        <v>398</v>
      </c>
      <c r="AQ14" s="77" t="s">
        <v>399</v>
      </c>
      <c r="AR14" s="77" t="s">
        <v>400</v>
      </c>
      <c r="AS14" s="77" t="s">
        <v>401</v>
      </c>
      <c r="AT14" s="77" t="s">
        <v>402</v>
      </c>
      <c r="AU14" s="77" t="s">
        <v>403</v>
      </c>
      <c r="AV14" s="77" t="s">
        <v>404</v>
      </c>
      <c r="AW14" s="77" t="s">
        <v>405</v>
      </c>
      <c r="AX14" s="77" t="s">
        <v>406</v>
      </c>
      <c r="AY14" s="77" t="s">
        <v>407</v>
      </c>
      <c r="AZ14" s="77" t="s">
        <v>408</v>
      </c>
      <c r="BA14" s="77" t="s">
        <v>409</v>
      </c>
      <c r="BB14" s="77" t="s">
        <v>410</v>
      </c>
      <c r="BC14" s="77" t="s">
        <v>411</v>
      </c>
      <c r="BD14" s="77" t="s">
        <v>412</v>
      </c>
      <c r="BE14" s="77" t="s">
        <v>413</v>
      </c>
      <c r="BF14" s="77" t="s">
        <v>414</v>
      </c>
      <c r="BG14" s="77" t="s">
        <v>415</v>
      </c>
      <c r="BH14" s="77" t="s">
        <v>416</v>
      </c>
      <c r="BI14" s="77" t="s">
        <v>417</v>
      </c>
      <c r="BJ14" s="77" t="s">
        <v>418</v>
      </c>
      <c r="BK14" s="77" t="s">
        <v>419</v>
      </c>
      <c r="BL14" s="77" t="s">
        <v>420</v>
      </c>
      <c r="BM14" s="77" t="s">
        <v>421</v>
      </c>
      <c r="BN14" s="77" t="s">
        <v>422</v>
      </c>
      <c r="BO14" s="77" t="s">
        <v>423</v>
      </c>
      <c r="BP14" s="77" t="s">
        <v>424</v>
      </c>
      <c r="BQ14" s="77" t="s">
        <v>425</v>
      </c>
      <c r="BR14" s="77" t="s">
        <v>426</v>
      </c>
      <c r="BS14" s="77" t="s">
        <v>427</v>
      </c>
      <c r="BT14" s="77" t="s">
        <v>428</v>
      </c>
      <c r="BU14" s="77" t="s">
        <v>429</v>
      </c>
      <c r="BV14" s="77" t="s">
        <v>430</v>
      </c>
      <c r="BW14" s="77" t="s">
        <v>431</v>
      </c>
      <c r="BX14" s="77" t="s">
        <v>432</v>
      </c>
      <c r="BY14" s="77" t="s">
        <v>433</v>
      </c>
      <c r="BZ14" s="77" t="s">
        <v>434</v>
      </c>
      <c r="CA14" s="77" t="s">
        <v>435</v>
      </c>
      <c r="CB14" s="77" t="s">
        <v>436</v>
      </c>
      <c r="CC14" s="77" t="s">
        <v>437</v>
      </c>
      <c r="CD14" s="77" t="s">
        <v>438</v>
      </c>
      <c r="CE14" s="77" t="s">
        <v>439</v>
      </c>
      <c r="CF14" s="77" t="s">
        <v>440</v>
      </c>
      <c r="CG14" s="77" t="s">
        <v>441</v>
      </c>
      <c r="CH14" s="77" t="s">
        <v>442</v>
      </c>
      <c r="CI14" s="77" t="s">
        <v>443</v>
      </c>
      <c r="CJ14" s="77" t="s">
        <v>444</v>
      </c>
      <c r="CK14" s="77" t="s">
        <v>445</v>
      </c>
      <c r="CL14" s="77" t="s">
        <v>446</v>
      </c>
      <c r="CM14" s="77" t="s">
        <v>447</v>
      </c>
      <c r="CN14" s="77" t="s">
        <v>448</v>
      </c>
      <c r="CO14" s="77" t="s">
        <v>449</v>
      </c>
      <c r="CP14" s="77" t="s">
        <v>450</v>
      </c>
      <c r="CQ14" s="77" t="s">
        <v>451</v>
      </c>
      <c r="CR14" s="77" t="s">
        <v>452</v>
      </c>
      <c r="CS14" s="77" t="s">
        <v>453</v>
      </c>
      <c r="CT14" s="77" t="s">
        <v>454</v>
      </c>
      <c r="CU14" s="77" t="s">
        <v>455</v>
      </c>
      <c r="CV14" s="77" t="s">
        <v>456</v>
      </c>
      <c r="CW14" s="77" t="s">
        <v>457</v>
      </c>
      <c r="CX14" s="1235"/>
      <c r="CY14" s="1235"/>
      <c r="CZ14" s="1235"/>
      <c r="DA14" s="1235"/>
      <c r="DB14" s="1235"/>
      <c r="DC14" s="1235"/>
      <c r="DD14" s="1235"/>
      <c r="DE14" s="1235"/>
      <c r="DF14" s="1235"/>
      <c r="DG14" s="1235"/>
      <c r="DH14" s="1235"/>
      <c r="DI14" s="1235"/>
      <c r="DJ14" s="1235"/>
      <c r="DK14" s="1237"/>
    </row>
    <row r="15" spans="1:115" s="74" customFormat="1" ht="31.5" customHeight="1">
      <c r="A15" s="50"/>
      <c r="B15" s="73"/>
      <c r="C15" s="73"/>
      <c r="D15" s="1240"/>
      <c r="E15" s="1272"/>
      <c r="F15" s="1272"/>
      <c r="G15" s="78">
        <v>6000</v>
      </c>
      <c r="H15" s="78" t="s">
        <v>10</v>
      </c>
      <c r="I15" s="78" t="s">
        <v>11</v>
      </c>
      <c r="J15" s="78" t="s">
        <v>458</v>
      </c>
      <c r="K15" s="78" t="s">
        <v>12</v>
      </c>
      <c r="L15" s="78" t="s">
        <v>13</v>
      </c>
      <c r="M15" s="78" t="s">
        <v>14</v>
      </c>
      <c r="N15" s="78" t="s">
        <v>15</v>
      </c>
      <c r="O15" s="78" t="s">
        <v>16</v>
      </c>
      <c r="P15" s="78" t="s">
        <v>17</v>
      </c>
      <c r="Q15" s="78" t="s">
        <v>459</v>
      </c>
      <c r="R15" s="78" t="s">
        <v>460</v>
      </c>
      <c r="S15" s="78" t="s">
        <v>461</v>
      </c>
      <c r="T15" s="78" t="s">
        <v>462</v>
      </c>
      <c r="U15" s="78" t="s">
        <v>463</v>
      </c>
      <c r="V15" s="78" t="s">
        <v>464</v>
      </c>
      <c r="W15" s="78" t="s">
        <v>465</v>
      </c>
      <c r="X15" s="78" t="s">
        <v>466</v>
      </c>
      <c r="Y15" s="78" t="s">
        <v>467</v>
      </c>
      <c r="Z15" s="78" t="s">
        <v>468</v>
      </c>
      <c r="AA15" s="78" t="s">
        <v>469</v>
      </c>
      <c r="AB15" s="78" t="s">
        <v>470</v>
      </c>
      <c r="AC15" s="78" t="s">
        <v>471</v>
      </c>
      <c r="AD15" s="78" t="s">
        <v>472</v>
      </c>
      <c r="AE15" s="78" t="s">
        <v>473</v>
      </c>
      <c r="AF15" s="78" t="s">
        <v>474</v>
      </c>
      <c r="AG15" s="78" t="s">
        <v>475</v>
      </c>
      <c r="AH15" s="78" t="s">
        <v>476</v>
      </c>
      <c r="AI15" s="78" t="s">
        <v>477</v>
      </c>
      <c r="AJ15" s="78" t="s">
        <v>478</v>
      </c>
      <c r="AK15" s="78" t="s">
        <v>479</v>
      </c>
      <c r="AL15" s="78" t="s">
        <v>480</v>
      </c>
      <c r="AM15" s="78" t="s">
        <v>481</v>
      </c>
      <c r="AN15" s="78" t="s">
        <v>482</v>
      </c>
      <c r="AO15" s="78" t="s">
        <v>483</v>
      </c>
      <c r="AP15" s="78" t="s">
        <v>484</v>
      </c>
      <c r="AQ15" s="78" t="s">
        <v>485</v>
      </c>
      <c r="AR15" s="78" t="s">
        <v>486</v>
      </c>
      <c r="AS15" s="78" t="s">
        <v>487</v>
      </c>
      <c r="AT15" s="78" t="s">
        <v>488</v>
      </c>
      <c r="AU15" s="78" t="s">
        <v>489</v>
      </c>
      <c r="AV15" s="78" t="s">
        <v>490</v>
      </c>
      <c r="AW15" s="78" t="s">
        <v>491</v>
      </c>
      <c r="AX15" s="78" t="s">
        <v>492</v>
      </c>
      <c r="AY15" s="78" t="s">
        <v>493</v>
      </c>
      <c r="AZ15" s="78" t="s">
        <v>494</v>
      </c>
      <c r="BA15" s="78" t="s">
        <v>495</v>
      </c>
      <c r="BB15" s="78" t="s">
        <v>496</v>
      </c>
      <c r="BC15" s="78" t="s">
        <v>497</v>
      </c>
      <c r="BD15" s="78" t="s">
        <v>498</v>
      </c>
      <c r="BE15" s="78" t="s">
        <v>499</v>
      </c>
      <c r="BF15" s="78" t="s">
        <v>500</v>
      </c>
      <c r="BG15" s="78" t="s">
        <v>501</v>
      </c>
      <c r="BH15" s="78" t="s">
        <v>502</v>
      </c>
      <c r="BI15" s="78" t="s">
        <v>503</v>
      </c>
      <c r="BJ15" s="78" t="s">
        <v>504</v>
      </c>
      <c r="BK15" s="78" t="s">
        <v>505</v>
      </c>
      <c r="BL15" s="78" t="s">
        <v>506</v>
      </c>
      <c r="BM15" s="78" t="s">
        <v>507</v>
      </c>
      <c r="BN15" s="78" t="s">
        <v>508</v>
      </c>
      <c r="BO15" s="78" t="s">
        <v>509</v>
      </c>
      <c r="BP15" s="78" t="s">
        <v>510</v>
      </c>
      <c r="BQ15" s="78" t="s">
        <v>511</v>
      </c>
      <c r="BR15" s="78" t="s">
        <v>512</v>
      </c>
      <c r="BS15" s="78" t="s">
        <v>513</v>
      </c>
      <c r="BT15" s="78" t="s">
        <v>514</v>
      </c>
      <c r="BU15" s="78" t="s">
        <v>515</v>
      </c>
      <c r="BV15" s="78" t="s">
        <v>516</v>
      </c>
      <c r="BW15" s="78" t="s">
        <v>517</v>
      </c>
      <c r="BX15" s="78" t="s">
        <v>518</v>
      </c>
      <c r="BY15" s="78" t="s">
        <v>519</v>
      </c>
      <c r="BZ15" s="78" t="s">
        <v>520</v>
      </c>
      <c r="CA15" s="78" t="s">
        <v>521</v>
      </c>
      <c r="CB15" s="78" t="s">
        <v>522</v>
      </c>
      <c r="CC15" s="78" t="s">
        <v>523</v>
      </c>
      <c r="CD15" s="78" t="s">
        <v>524</v>
      </c>
      <c r="CE15" s="78" t="s">
        <v>525</v>
      </c>
      <c r="CF15" s="78" t="s">
        <v>526</v>
      </c>
      <c r="CG15" s="78" t="s">
        <v>527</v>
      </c>
      <c r="CH15" s="78" t="s">
        <v>528</v>
      </c>
      <c r="CI15" s="78" t="s">
        <v>529</v>
      </c>
      <c r="CJ15" s="78" t="s">
        <v>530</v>
      </c>
      <c r="CK15" s="78" t="s">
        <v>531</v>
      </c>
      <c r="CL15" s="78" t="s">
        <v>532</v>
      </c>
      <c r="CM15" s="78" t="s">
        <v>533</v>
      </c>
      <c r="CN15" s="78" t="s">
        <v>534</v>
      </c>
      <c r="CO15" s="78" t="s">
        <v>535</v>
      </c>
      <c r="CP15" s="78" t="s">
        <v>536</v>
      </c>
      <c r="CQ15" s="78" t="s">
        <v>537</v>
      </c>
      <c r="CR15" s="78" t="s">
        <v>538</v>
      </c>
      <c r="CS15" s="78" t="s">
        <v>539</v>
      </c>
      <c r="CT15" s="78" t="s">
        <v>540</v>
      </c>
      <c r="CU15" s="78" t="s">
        <v>541</v>
      </c>
      <c r="CV15" s="78" t="s">
        <v>542</v>
      </c>
      <c r="CW15" s="78" t="s">
        <v>543</v>
      </c>
      <c r="CX15" s="78" t="s">
        <v>18</v>
      </c>
      <c r="CY15" s="78" t="s">
        <v>19</v>
      </c>
      <c r="CZ15" s="78" t="s">
        <v>20</v>
      </c>
      <c r="DA15" s="78" t="s">
        <v>21</v>
      </c>
      <c r="DB15" s="78" t="s">
        <v>22</v>
      </c>
      <c r="DC15" s="78" t="s">
        <v>23</v>
      </c>
      <c r="DD15" s="78" t="s">
        <v>24</v>
      </c>
      <c r="DE15" s="78" t="s">
        <v>25</v>
      </c>
      <c r="DF15" s="78" t="s">
        <v>26</v>
      </c>
      <c r="DG15" s="78" t="s">
        <v>27</v>
      </c>
      <c r="DH15" s="78" t="s">
        <v>28</v>
      </c>
      <c r="DI15" s="78" t="s">
        <v>29</v>
      </c>
      <c r="DJ15" s="78" t="s">
        <v>30</v>
      </c>
      <c r="DK15" s="79" t="s">
        <v>31</v>
      </c>
    </row>
    <row r="16" spans="1:115" s="83" customFormat="1" ht="21" customHeight="1">
      <c r="A16" s="50"/>
      <c r="B16" s="73"/>
      <c r="C16" s="73"/>
      <c r="D16" s="80"/>
      <c r="E16" s="81" t="s">
        <v>32</v>
      </c>
      <c r="F16" s="82" t="s">
        <v>33</v>
      </c>
      <c r="G16" s="831"/>
      <c r="H16" s="832"/>
      <c r="I16" s="832"/>
      <c r="J16" s="832"/>
      <c r="K16" s="832"/>
      <c r="L16" s="832"/>
      <c r="M16" s="832"/>
      <c r="N16" s="832"/>
      <c r="O16" s="832"/>
      <c r="P16" s="832"/>
      <c r="Q16" s="832"/>
      <c r="R16" s="832"/>
      <c r="S16" s="832"/>
      <c r="T16" s="832"/>
      <c r="U16" s="832"/>
      <c r="V16" s="832"/>
      <c r="W16" s="832"/>
      <c r="X16" s="832"/>
      <c r="Y16" s="832"/>
      <c r="Z16" s="832"/>
      <c r="AA16" s="832"/>
      <c r="AB16" s="832"/>
      <c r="AC16" s="832"/>
      <c r="AD16" s="832"/>
      <c r="AE16" s="832"/>
      <c r="AF16" s="832"/>
      <c r="AG16" s="832"/>
      <c r="AH16" s="832"/>
      <c r="AI16" s="832"/>
      <c r="AJ16" s="832"/>
      <c r="AK16" s="832"/>
      <c r="AL16" s="832"/>
      <c r="AM16" s="832"/>
      <c r="AN16" s="832"/>
      <c r="AO16" s="832"/>
      <c r="AP16" s="832"/>
      <c r="AQ16" s="832"/>
      <c r="AR16" s="832"/>
      <c r="AS16" s="832"/>
      <c r="AT16" s="832"/>
      <c r="AU16" s="832"/>
      <c r="AV16" s="832"/>
      <c r="AW16" s="832"/>
      <c r="AX16" s="832"/>
      <c r="AY16" s="832"/>
      <c r="AZ16" s="832"/>
      <c r="BA16" s="832"/>
      <c r="BB16" s="832"/>
      <c r="BC16" s="832"/>
      <c r="BD16" s="832"/>
      <c r="BE16" s="832"/>
      <c r="BF16" s="832"/>
      <c r="BG16" s="832"/>
      <c r="BH16" s="832"/>
      <c r="BI16" s="832"/>
      <c r="BJ16" s="832"/>
      <c r="BK16" s="832"/>
      <c r="BL16" s="832"/>
      <c r="BM16" s="832"/>
      <c r="BN16" s="832"/>
      <c r="BO16" s="832"/>
      <c r="BP16" s="832"/>
      <c r="BQ16" s="832"/>
      <c r="BR16" s="832"/>
      <c r="BS16" s="832"/>
      <c r="BT16" s="832"/>
      <c r="BU16" s="832"/>
      <c r="BV16" s="832"/>
      <c r="BW16" s="832"/>
      <c r="BX16" s="832"/>
      <c r="BY16" s="832"/>
      <c r="BZ16" s="832"/>
      <c r="CA16" s="832"/>
      <c r="CB16" s="832"/>
      <c r="CC16" s="832"/>
      <c r="CD16" s="832"/>
      <c r="CE16" s="832"/>
      <c r="CF16" s="832"/>
      <c r="CG16" s="832"/>
      <c r="CH16" s="832"/>
      <c r="CI16" s="832"/>
      <c r="CJ16" s="832"/>
      <c r="CK16" s="832"/>
      <c r="CL16" s="832"/>
      <c r="CM16" s="832"/>
      <c r="CN16" s="832"/>
      <c r="CO16" s="832"/>
      <c r="CP16" s="832"/>
      <c r="CQ16" s="832"/>
      <c r="CR16" s="832"/>
      <c r="CS16" s="832"/>
      <c r="CT16" s="832"/>
      <c r="CU16" s="832"/>
      <c r="CV16" s="832"/>
      <c r="CW16" s="832"/>
      <c r="CX16" s="832"/>
      <c r="CY16" s="832"/>
      <c r="CZ16" s="832"/>
      <c r="DA16" s="832"/>
      <c r="DB16" s="832"/>
      <c r="DC16" s="832"/>
      <c r="DD16" s="832"/>
      <c r="DE16" s="832"/>
      <c r="DF16" s="832"/>
      <c r="DG16" s="832"/>
      <c r="DH16" s="832"/>
      <c r="DI16" s="832"/>
      <c r="DJ16" s="832"/>
      <c r="DK16" s="833"/>
    </row>
    <row r="17" spans="1:115" s="83" customFormat="1" ht="13.5">
      <c r="A17" s="50"/>
      <c r="B17" s="716"/>
      <c r="C17" s="73"/>
      <c r="D17" s="84" t="s">
        <v>10</v>
      </c>
      <c r="E17" s="85" t="s">
        <v>55</v>
      </c>
      <c r="F17" s="86" t="s">
        <v>56</v>
      </c>
      <c r="G17" s="834"/>
      <c r="H17" s="835"/>
      <c r="I17" s="1080"/>
      <c r="J17" s="836"/>
      <c r="K17" s="837"/>
      <c r="L17" s="837"/>
      <c r="M17" s="837"/>
      <c r="N17" s="837"/>
      <c r="O17" s="837"/>
      <c r="P17" s="837"/>
      <c r="Q17" s="837"/>
      <c r="R17" s="837"/>
      <c r="S17" s="837"/>
      <c r="T17" s="837"/>
      <c r="U17" s="837"/>
      <c r="V17" s="837"/>
      <c r="W17" s="837"/>
      <c r="X17" s="837"/>
      <c r="Y17" s="837"/>
      <c r="Z17" s="837"/>
      <c r="AA17" s="837"/>
      <c r="AB17" s="837"/>
      <c r="AC17" s="837"/>
      <c r="AD17" s="837"/>
      <c r="AE17" s="837"/>
      <c r="AF17" s="837"/>
      <c r="AG17" s="837"/>
      <c r="AH17" s="837"/>
      <c r="AI17" s="837"/>
      <c r="AJ17" s="837"/>
      <c r="AK17" s="837"/>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837"/>
      <c r="BH17" s="837"/>
      <c r="BI17" s="837"/>
      <c r="BJ17" s="837"/>
      <c r="BK17" s="837"/>
      <c r="BL17" s="837"/>
      <c r="BM17" s="837"/>
      <c r="BN17" s="837"/>
      <c r="BO17" s="837"/>
      <c r="BP17" s="837"/>
      <c r="BQ17" s="837"/>
      <c r="BR17" s="837"/>
      <c r="BS17" s="837"/>
      <c r="BT17" s="837"/>
      <c r="BU17" s="837"/>
      <c r="BV17" s="837"/>
      <c r="BW17" s="837"/>
      <c r="BX17" s="837"/>
      <c r="BY17" s="837"/>
      <c r="BZ17" s="837"/>
      <c r="CA17" s="837"/>
      <c r="CB17" s="837"/>
      <c r="CC17" s="837"/>
      <c r="CD17" s="837"/>
      <c r="CE17" s="837"/>
      <c r="CF17" s="837"/>
      <c r="CG17" s="837"/>
      <c r="CH17" s="837"/>
      <c r="CI17" s="837"/>
      <c r="CJ17" s="837"/>
      <c r="CK17" s="837"/>
      <c r="CL17" s="837"/>
      <c r="CM17" s="837"/>
      <c r="CN17" s="837"/>
      <c r="CO17" s="837"/>
      <c r="CP17" s="837"/>
      <c r="CQ17" s="837"/>
      <c r="CR17" s="837"/>
      <c r="CS17" s="837"/>
      <c r="CT17" s="837"/>
      <c r="CU17" s="837"/>
      <c r="CV17" s="837"/>
      <c r="CW17" s="837"/>
      <c r="CX17" s="837"/>
      <c r="CY17" s="837"/>
      <c r="CZ17" s="837"/>
      <c r="DA17" s="837"/>
      <c r="DB17" s="837"/>
      <c r="DC17" s="837"/>
      <c r="DD17" s="837"/>
      <c r="DE17" s="837"/>
      <c r="DF17" s="837"/>
      <c r="DG17" s="837"/>
      <c r="DH17" s="838"/>
      <c r="DI17" s="838"/>
      <c r="DJ17" s="838"/>
      <c r="DK17" s="839"/>
    </row>
    <row r="18" spans="1:115" s="83" customFormat="1" ht="19.899999999999999" customHeight="1">
      <c r="A18" s="50"/>
      <c r="B18" s="716"/>
      <c r="C18" s="73"/>
      <c r="D18" s="84" t="s">
        <v>11</v>
      </c>
      <c r="E18" s="87" t="s">
        <v>57</v>
      </c>
      <c r="F18" s="88" t="s">
        <v>58</v>
      </c>
      <c r="G18" s="825"/>
      <c r="H18" s="826"/>
      <c r="I18" s="840"/>
      <c r="J18" s="841"/>
      <c r="K18" s="842"/>
      <c r="L18" s="842"/>
      <c r="M18" s="842"/>
      <c r="N18" s="842"/>
      <c r="O18" s="842"/>
      <c r="P18" s="842"/>
      <c r="Q18" s="842"/>
      <c r="R18" s="842"/>
      <c r="S18" s="842"/>
      <c r="T18" s="842"/>
      <c r="U18" s="842"/>
      <c r="V18" s="842"/>
      <c r="W18" s="842"/>
      <c r="X18" s="842"/>
      <c r="Y18" s="842"/>
      <c r="Z18" s="842"/>
      <c r="AA18" s="842"/>
      <c r="AB18" s="842"/>
      <c r="AC18" s="842"/>
      <c r="AD18" s="842"/>
      <c r="AE18" s="842"/>
      <c r="AF18" s="842"/>
      <c r="AG18" s="842"/>
      <c r="AH18" s="842"/>
      <c r="AI18" s="842"/>
      <c r="AJ18" s="842"/>
      <c r="AK18" s="842"/>
      <c r="AL18" s="842"/>
      <c r="AM18" s="842"/>
      <c r="AN18" s="842"/>
      <c r="AO18" s="842"/>
      <c r="AP18" s="842"/>
      <c r="AQ18" s="842"/>
      <c r="AR18" s="842"/>
      <c r="AS18" s="842"/>
      <c r="AT18" s="842"/>
      <c r="AU18" s="842"/>
      <c r="AV18" s="842"/>
      <c r="AW18" s="842"/>
      <c r="AX18" s="842"/>
      <c r="AY18" s="842"/>
      <c r="AZ18" s="842"/>
      <c r="BA18" s="842"/>
      <c r="BB18" s="842"/>
      <c r="BC18" s="842"/>
      <c r="BD18" s="842"/>
      <c r="BE18" s="842"/>
      <c r="BF18" s="842"/>
      <c r="BG18" s="842"/>
      <c r="BH18" s="842"/>
      <c r="BI18" s="842"/>
      <c r="BJ18" s="842"/>
      <c r="BK18" s="842"/>
      <c r="BL18" s="842"/>
      <c r="BM18" s="842"/>
      <c r="BN18" s="842"/>
      <c r="BO18" s="842"/>
      <c r="BP18" s="842"/>
      <c r="BQ18" s="842"/>
      <c r="BR18" s="842"/>
      <c r="BS18" s="842"/>
      <c r="BT18" s="842"/>
      <c r="BU18" s="842"/>
      <c r="BV18" s="842"/>
      <c r="BW18" s="842"/>
      <c r="BX18" s="842"/>
      <c r="BY18" s="842"/>
      <c r="BZ18" s="842"/>
      <c r="CA18" s="842"/>
      <c r="CB18" s="842"/>
      <c r="CC18" s="842"/>
      <c r="CD18" s="842"/>
      <c r="CE18" s="842"/>
      <c r="CF18" s="842"/>
      <c r="CG18" s="842"/>
      <c r="CH18" s="842"/>
      <c r="CI18" s="842"/>
      <c r="CJ18" s="842"/>
      <c r="CK18" s="842"/>
      <c r="CL18" s="842"/>
      <c r="CM18" s="842"/>
      <c r="CN18" s="842"/>
      <c r="CO18" s="842"/>
      <c r="CP18" s="842"/>
      <c r="CQ18" s="842"/>
      <c r="CR18" s="842"/>
      <c r="CS18" s="842"/>
      <c r="CT18" s="842"/>
      <c r="CU18" s="842"/>
      <c r="CV18" s="842"/>
      <c r="CW18" s="842"/>
      <c r="CX18" s="842"/>
      <c r="CY18" s="842"/>
      <c r="CZ18" s="842"/>
      <c r="DA18" s="842"/>
      <c r="DB18" s="842"/>
      <c r="DC18" s="842"/>
      <c r="DD18" s="842"/>
      <c r="DE18" s="842"/>
      <c r="DF18" s="843"/>
      <c r="DG18" s="842"/>
      <c r="DH18" s="844"/>
      <c r="DI18" s="844"/>
      <c r="DJ18" s="844"/>
      <c r="DK18" s="845"/>
    </row>
    <row r="19" spans="1:115" s="83" customFormat="1" ht="19.899999999999999" customHeight="1">
      <c r="A19" s="50"/>
      <c r="B19" s="716"/>
      <c r="C19" s="73"/>
      <c r="D19" s="84" t="s">
        <v>12</v>
      </c>
      <c r="E19" s="87" t="s">
        <v>59</v>
      </c>
      <c r="F19" s="88" t="s">
        <v>60</v>
      </c>
      <c r="G19" s="825"/>
      <c r="H19" s="826"/>
      <c r="I19" s="840"/>
      <c r="J19" s="841"/>
      <c r="K19" s="842"/>
      <c r="L19" s="842"/>
      <c r="M19" s="842"/>
      <c r="N19" s="842"/>
      <c r="O19" s="842"/>
      <c r="P19" s="842"/>
      <c r="Q19" s="842"/>
      <c r="R19" s="842"/>
      <c r="S19" s="842"/>
      <c r="T19" s="842"/>
      <c r="U19" s="842"/>
      <c r="V19" s="842"/>
      <c r="W19" s="842"/>
      <c r="X19" s="842"/>
      <c r="Y19" s="842"/>
      <c r="Z19" s="842"/>
      <c r="AA19" s="842"/>
      <c r="AB19" s="842"/>
      <c r="AC19" s="842"/>
      <c r="AD19" s="842"/>
      <c r="AE19" s="842"/>
      <c r="AF19" s="842"/>
      <c r="AG19" s="842"/>
      <c r="AH19" s="842"/>
      <c r="AI19" s="842"/>
      <c r="AJ19" s="842"/>
      <c r="AK19" s="842"/>
      <c r="AL19" s="842"/>
      <c r="AM19" s="842"/>
      <c r="AN19" s="842"/>
      <c r="AO19" s="842"/>
      <c r="AP19" s="842"/>
      <c r="AQ19" s="842"/>
      <c r="AR19" s="842"/>
      <c r="AS19" s="842"/>
      <c r="AT19" s="842"/>
      <c r="AU19" s="842"/>
      <c r="AV19" s="842"/>
      <c r="AW19" s="842"/>
      <c r="AX19" s="842"/>
      <c r="AY19" s="842"/>
      <c r="AZ19" s="842"/>
      <c r="BA19" s="842"/>
      <c r="BB19" s="842"/>
      <c r="BC19" s="842"/>
      <c r="BD19" s="842"/>
      <c r="BE19" s="842"/>
      <c r="BF19" s="842"/>
      <c r="BG19" s="842"/>
      <c r="BH19" s="842"/>
      <c r="BI19" s="842"/>
      <c r="BJ19" s="842"/>
      <c r="BK19" s="842"/>
      <c r="BL19" s="842"/>
      <c r="BM19" s="842"/>
      <c r="BN19" s="842"/>
      <c r="BO19" s="842"/>
      <c r="BP19" s="842"/>
      <c r="BQ19" s="842"/>
      <c r="BR19" s="842"/>
      <c r="BS19" s="842"/>
      <c r="BT19" s="842"/>
      <c r="BU19" s="842"/>
      <c r="BV19" s="842"/>
      <c r="BW19" s="842"/>
      <c r="BX19" s="842"/>
      <c r="BY19" s="842"/>
      <c r="BZ19" s="842"/>
      <c r="CA19" s="842"/>
      <c r="CB19" s="842"/>
      <c r="CC19" s="842"/>
      <c r="CD19" s="842"/>
      <c r="CE19" s="842"/>
      <c r="CF19" s="842"/>
      <c r="CG19" s="842"/>
      <c r="CH19" s="842"/>
      <c r="CI19" s="842"/>
      <c r="CJ19" s="842"/>
      <c r="CK19" s="842"/>
      <c r="CL19" s="842"/>
      <c r="CM19" s="842"/>
      <c r="CN19" s="842"/>
      <c r="CO19" s="842"/>
      <c r="CP19" s="842"/>
      <c r="CQ19" s="842"/>
      <c r="CR19" s="842"/>
      <c r="CS19" s="842"/>
      <c r="CT19" s="842"/>
      <c r="CU19" s="842"/>
      <c r="CV19" s="842"/>
      <c r="CW19" s="842"/>
      <c r="CX19" s="842"/>
      <c r="CY19" s="842"/>
      <c r="CZ19" s="842"/>
      <c r="DA19" s="842"/>
      <c r="DB19" s="842"/>
      <c r="DC19" s="842"/>
      <c r="DD19" s="842"/>
      <c r="DE19" s="842"/>
      <c r="DF19" s="842"/>
      <c r="DG19" s="842"/>
      <c r="DH19" s="844"/>
      <c r="DI19" s="844"/>
      <c r="DJ19" s="844"/>
      <c r="DK19" s="845"/>
    </row>
    <row r="20" spans="1:115" s="83" customFormat="1" ht="19.899999999999999" customHeight="1">
      <c r="A20" s="50"/>
      <c r="B20" s="716"/>
      <c r="C20" s="73"/>
      <c r="D20" s="84" t="s">
        <v>13</v>
      </c>
      <c r="E20" s="87" t="s">
        <v>61</v>
      </c>
      <c r="F20" s="88" t="s">
        <v>62</v>
      </c>
      <c r="G20" s="825"/>
      <c r="H20" s="826"/>
      <c r="I20" s="840"/>
      <c r="J20" s="841"/>
      <c r="K20" s="842"/>
      <c r="L20" s="842"/>
      <c r="M20" s="842"/>
      <c r="N20" s="842"/>
      <c r="O20" s="842"/>
      <c r="P20" s="842"/>
      <c r="Q20" s="842"/>
      <c r="R20" s="842"/>
      <c r="S20" s="842"/>
      <c r="T20" s="842"/>
      <c r="U20" s="842"/>
      <c r="V20" s="842"/>
      <c r="W20" s="842"/>
      <c r="X20" s="842"/>
      <c r="Y20" s="842"/>
      <c r="Z20" s="842"/>
      <c r="AA20" s="842"/>
      <c r="AB20" s="842"/>
      <c r="AC20" s="842"/>
      <c r="AD20" s="842"/>
      <c r="AE20" s="842"/>
      <c r="AF20" s="842"/>
      <c r="AG20" s="842"/>
      <c r="AH20" s="842"/>
      <c r="AI20" s="842"/>
      <c r="AJ20" s="842"/>
      <c r="AK20" s="842"/>
      <c r="AL20" s="842"/>
      <c r="AM20" s="842"/>
      <c r="AN20" s="842"/>
      <c r="AO20" s="842"/>
      <c r="AP20" s="842"/>
      <c r="AQ20" s="842"/>
      <c r="AR20" s="842"/>
      <c r="AS20" s="842"/>
      <c r="AT20" s="842"/>
      <c r="AU20" s="842"/>
      <c r="AV20" s="842"/>
      <c r="AW20" s="842"/>
      <c r="AX20" s="842"/>
      <c r="AY20" s="842"/>
      <c r="AZ20" s="842"/>
      <c r="BA20" s="842"/>
      <c r="BB20" s="842"/>
      <c r="BC20" s="842"/>
      <c r="BD20" s="842"/>
      <c r="BE20" s="842"/>
      <c r="BF20" s="842"/>
      <c r="BG20" s="842"/>
      <c r="BH20" s="842"/>
      <c r="BI20" s="842"/>
      <c r="BJ20" s="842"/>
      <c r="BK20" s="842"/>
      <c r="BL20" s="842"/>
      <c r="BM20" s="842"/>
      <c r="BN20" s="842"/>
      <c r="BO20" s="842"/>
      <c r="BP20" s="842"/>
      <c r="BQ20" s="842"/>
      <c r="BR20" s="842"/>
      <c r="BS20" s="842"/>
      <c r="BT20" s="842"/>
      <c r="BU20" s="842"/>
      <c r="BV20" s="842"/>
      <c r="BW20" s="842"/>
      <c r="BX20" s="842"/>
      <c r="BY20" s="842"/>
      <c r="BZ20" s="842"/>
      <c r="CA20" s="842"/>
      <c r="CB20" s="842"/>
      <c r="CC20" s="842"/>
      <c r="CD20" s="842"/>
      <c r="CE20" s="842"/>
      <c r="CF20" s="842"/>
      <c r="CG20" s="842"/>
      <c r="CH20" s="842"/>
      <c r="CI20" s="842"/>
      <c r="CJ20" s="842"/>
      <c r="CK20" s="842"/>
      <c r="CL20" s="842"/>
      <c r="CM20" s="842"/>
      <c r="CN20" s="842"/>
      <c r="CO20" s="842"/>
      <c r="CP20" s="842"/>
      <c r="CQ20" s="842"/>
      <c r="CR20" s="842"/>
      <c r="CS20" s="842"/>
      <c r="CT20" s="842"/>
      <c r="CU20" s="842"/>
      <c r="CV20" s="842"/>
      <c r="CW20" s="842"/>
      <c r="CX20" s="842"/>
      <c r="CY20" s="842"/>
      <c r="CZ20" s="842"/>
      <c r="DA20" s="842"/>
      <c r="DB20" s="842"/>
      <c r="DC20" s="842"/>
      <c r="DD20" s="842"/>
      <c r="DE20" s="842"/>
      <c r="DF20" s="842"/>
      <c r="DG20" s="842"/>
      <c r="DH20" s="844"/>
      <c r="DI20" s="844"/>
      <c r="DJ20" s="844"/>
      <c r="DK20" s="845"/>
    </row>
    <row r="21" spans="1:115" s="83" customFormat="1" ht="21.6" customHeight="1">
      <c r="A21" s="50"/>
      <c r="B21" s="716"/>
      <c r="C21" s="73"/>
      <c r="D21" s="84" t="s">
        <v>14</v>
      </c>
      <c r="E21" s="87" t="s">
        <v>63</v>
      </c>
      <c r="F21" s="88" t="s">
        <v>64</v>
      </c>
      <c r="G21" s="825"/>
      <c r="H21" s="826"/>
      <c r="I21" s="840"/>
      <c r="J21" s="841"/>
      <c r="K21" s="842"/>
      <c r="L21" s="842"/>
      <c r="M21" s="842"/>
      <c r="N21" s="842"/>
      <c r="O21" s="842"/>
      <c r="P21" s="842"/>
      <c r="Q21" s="842"/>
      <c r="R21" s="842"/>
      <c r="S21" s="842"/>
      <c r="T21" s="842"/>
      <c r="U21" s="842"/>
      <c r="V21" s="842"/>
      <c r="W21" s="842"/>
      <c r="X21" s="842"/>
      <c r="Y21" s="842"/>
      <c r="Z21" s="842"/>
      <c r="AA21" s="842"/>
      <c r="AB21" s="842"/>
      <c r="AC21" s="842"/>
      <c r="AD21" s="842"/>
      <c r="AE21" s="842"/>
      <c r="AF21" s="842"/>
      <c r="AG21" s="842"/>
      <c r="AH21" s="842"/>
      <c r="AI21" s="842"/>
      <c r="AJ21" s="842"/>
      <c r="AK21" s="842"/>
      <c r="AL21" s="842"/>
      <c r="AM21" s="842"/>
      <c r="AN21" s="842"/>
      <c r="AO21" s="842"/>
      <c r="AP21" s="842"/>
      <c r="AQ21" s="842"/>
      <c r="AR21" s="842"/>
      <c r="AS21" s="842"/>
      <c r="AT21" s="842"/>
      <c r="AU21" s="842"/>
      <c r="AV21" s="842"/>
      <c r="AW21" s="842"/>
      <c r="AX21" s="842"/>
      <c r="AY21" s="842"/>
      <c r="AZ21" s="842"/>
      <c r="BA21" s="842"/>
      <c r="BB21" s="842"/>
      <c r="BC21" s="842"/>
      <c r="BD21" s="842"/>
      <c r="BE21" s="842"/>
      <c r="BF21" s="842"/>
      <c r="BG21" s="842"/>
      <c r="BH21" s="842"/>
      <c r="BI21" s="842"/>
      <c r="BJ21" s="842"/>
      <c r="BK21" s="842"/>
      <c r="BL21" s="842"/>
      <c r="BM21" s="842"/>
      <c r="BN21" s="842"/>
      <c r="BO21" s="842"/>
      <c r="BP21" s="842"/>
      <c r="BQ21" s="842"/>
      <c r="BR21" s="842"/>
      <c r="BS21" s="842"/>
      <c r="BT21" s="842"/>
      <c r="BU21" s="842"/>
      <c r="BV21" s="842"/>
      <c r="BW21" s="842"/>
      <c r="BX21" s="842"/>
      <c r="BY21" s="842"/>
      <c r="BZ21" s="842"/>
      <c r="CA21" s="842"/>
      <c r="CB21" s="842"/>
      <c r="CC21" s="842"/>
      <c r="CD21" s="842"/>
      <c r="CE21" s="842"/>
      <c r="CF21" s="842"/>
      <c r="CG21" s="842"/>
      <c r="CH21" s="842"/>
      <c r="CI21" s="842"/>
      <c r="CJ21" s="842"/>
      <c r="CK21" s="842"/>
      <c r="CL21" s="842"/>
      <c r="CM21" s="842"/>
      <c r="CN21" s="842"/>
      <c r="CO21" s="842"/>
      <c r="CP21" s="842"/>
      <c r="CQ21" s="842"/>
      <c r="CR21" s="842"/>
      <c r="CS21" s="842"/>
      <c r="CT21" s="842"/>
      <c r="CU21" s="842"/>
      <c r="CV21" s="842"/>
      <c r="CW21" s="842"/>
      <c r="CX21" s="842"/>
      <c r="CY21" s="842"/>
      <c r="CZ21" s="842"/>
      <c r="DA21" s="842"/>
      <c r="DB21" s="842"/>
      <c r="DC21" s="842"/>
      <c r="DD21" s="842"/>
      <c r="DE21" s="842"/>
      <c r="DF21" s="842"/>
      <c r="DG21" s="842"/>
      <c r="DH21" s="844"/>
      <c r="DI21" s="844"/>
      <c r="DJ21" s="844"/>
      <c r="DK21" s="845"/>
    </row>
    <row r="22" spans="1:115" s="83" customFormat="1" ht="28.15" customHeight="1">
      <c r="A22" s="50"/>
      <c r="B22" s="716"/>
      <c r="C22" s="73"/>
      <c r="D22" s="84" t="s">
        <v>15</v>
      </c>
      <c r="E22" s="89" t="s">
        <v>65</v>
      </c>
      <c r="F22" s="86" t="s">
        <v>545</v>
      </c>
      <c r="G22" s="825"/>
      <c r="H22" s="826"/>
      <c r="I22" s="846"/>
      <c r="J22" s="842"/>
      <c r="K22" s="842"/>
      <c r="L22" s="842"/>
      <c r="M22" s="842"/>
      <c r="N22" s="842"/>
      <c r="O22" s="842"/>
      <c r="P22" s="842"/>
      <c r="Q22" s="842"/>
      <c r="R22" s="842"/>
      <c r="S22" s="842"/>
      <c r="T22" s="842"/>
      <c r="U22" s="842"/>
      <c r="V22" s="842"/>
      <c r="W22" s="842"/>
      <c r="X22" s="842"/>
      <c r="Y22" s="842"/>
      <c r="Z22" s="842"/>
      <c r="AA22" s="842"/>
      <c r="AB22" s="842"/>
      <c r="AC22" s="842"/>
      <c r="AD22" s="842"/>
      <c r="AE22" s="842"/>
      <c r="AF22" s="842"/>
      <c r="AG22" s="842"/>
      <c r="AH22" s="842"/>
      <c r="AI22" s="842"/>
      <c r="AJ22" s="842"/>
      <c r="AK22" s="842"/>
      <c r="AL22" s="842"/>
      <c r="AM22" s="842"/>
      <c r="AN22" s="842"/>
      <c r="AO22" s="842"/>
      <c r="AP22" s="842"/>
      <c r="AQ22" s="842"/>
      <c r="AR22" s="842"/>
      <c r="AS22" s="842"/>
      <c r="AT22" s="842"/>
      <c r="AU22" s="842"/>
      <c r="AV22" s="842"/>
      <c r="AW22" s="842"/>
      <c r="AX22" s="842"/>
      <c r="AY22" s="842"/>
      <c r="AZ22" s="842"/>
      <c r="BA22" s="842"/>
      <c r="BB22" s="842"/>
      <c r="BC22" s="842"/>
      <c r="BD22" s="842"/>
      <c r="BE22" s="842"/>
      <c r="BF22" s="842"/>
      <c r="BG22" s="842"/>
      <c r="BH22" s="842"/>
      <c r="BI22" s="842"/>
      <c r="BJ22" s="842"/>
      <c r="BK22" s="842"/>
      <c r="BL22" s="842"/>
      <c r="BM22" s="842"/>
      <c r="BN22" s="842"/>
      <c r="BO22" s="842"/>
      <c r="BP22" s="842"/>
      <c r="BQ22" s="842"/>
      <c r="BR22" s="842"/>
      <c r="BS22" s="842"/>
      <c r="BT22" s="842"/>
      <c r="BU22" s="842"/>
      <c r="BV22" s="842"/>
      <c r="BW22" s="842"/>
      <c r="BX22" s="842"/>
      <c r="BY22" s="842"/>
      <c r="BZ22" s="842"/>
      <c r="CA22" s="842"/>
      <c r="CB22" s="842"/>
      <c r="CC22" s="842"/>
      <c r="CD22" s="842"/>
      <c r="CE22" s="842"/>
      <c r="CF22" s="842"/>
      <c r="CG22" s="842"/>
      <c r="CH22" s="842"/>
      <c r="CI22" s="842"/>
      <c r="CJ22" s="842"/>
      <c r="CK22" s="842"/>
      <c r="CL22" s="842"/>
      <c r="CM22" s="842"/>
      <c r="CN22" s="842"/>
      <c r="CO22" s="842"/>
      <c r="CP22" s="842"/>
      <c r="CQ22" s="842"/>
      <c r="CR22" s="842"/>
      <c r="CS22" s="842"/>
      <c r="CT22" s="842"/>
      <c r="CU22" s="842"/>
      <c r="CV22" s="842"/>
      <c r="CW22" s="842"/>
      <c r="CX22" s="842"/>
      <c r="CY22" s="842"/>
      <c r="CZ22" s="842"/>
      <c r="DA22" s="842"/>
      <c r="DB22" s="842"/>
      <c r="DC22" s="842"/>
      <c r="DD22" s="842"/>
      <c r="DE22" s="842"/>
      <c r="DF22" s="842"/>
      <c r="DG22" s="842"/>
      <c r="DH22" s="844"/>
      <c r="DI22" s="844"/>
      <c r="DJ22" s="844"/>
      <c r="DK22" s="845"/>
    </row>
    <row r="23" spans="1:115" s="83" customFormat="1" ht="19.899999999999999" customHeight="1">
      <c r="A23" s="50"/>
      <c r="B23" s="716"/>
      <c r="C23" s="73"/>
      <c r="D23" s="111" t="s">
        <v>16</v>
      </c>
      <c r="E23" s="990" t="s">
        <v>66</v>
      </c>
      <c r="F23" s="991" t="s">
        <v>67</v>
      </c>
      <c r="G23" s="825"/>
      <c r="H23" s="826"/>
      <c r="I23" s="846"/>
      <c r="J23" s="842"/>
      <c r="K23" s="842"/>
      <c r="L23" s="842"/>
      <c r="M23" s="842"/>
      <c r="N23" s="842"/>
      <c r="O23" s="842"/>
      <c r="P23" s="842"/>
      <c r="Q23" s="842"/>
      <c r="R23" s="842"/>
      <c r="S23" s="842"/>
      <c r="T23" s="842"/>
      <c r="U23" s="842"/>
      <c r="V23" s="842"/>
      <c r="W23" s="842"/>
      <c r="X23" s="842"/>
      <c r="Y23" s="842"/>
      <c r="Z23" s="842"/>
      <c r="AA23" s="842"/>
      <c r="AB23" s="842"/>
      <c r="AC23" s="842"/>
      <c r="AD23" s="842"/>
      <c r="AE23" s="842"/>
      <c r="AF23" s="842"/>
      <c r="AG23" s="842"/>
      <c r="AH23" s="842"/>
      <c r="AI23" s="842"/>
      <c r="AJ23" s="842"/>
      <c r="AK23" s="842"/>
      <c r="AL23" s="842"/>
      <c r="AM23" s="842"/>
      <c r="AN23" s="842"/>
      <c r="AO23" s="842"/>
      <c r="AP23" s="842"/>
      <c r="AQ23" s="842"/>
      <c r="AR23" s="842"/>
      <c r="AS23" s="842"/>
      <c r="AT23" s="842"/>
      <c r="AU23" s="842"/>
      <c r="AV23" s="842"/>
      <c r="AW23" s="842"/>
      <c r="AX23" s="842"/>
      <c r="AY23" s="842"/>
      <c r="AZ23" s="842"/>
      <c r="BA23" s="842"/>
      <c r="BB23" s="842"/>
      <c r="BC23" s="842"/>
      <c r="BD23" s="842"/>
      <c r="BE23" s="842"/>
      <c r="BF23" s="842"/>
      <c r="BG23" s="842"/>
      <c r="BH23" s="842"/>
      <c r="BI23" s="842"/>
      <c r="BJ23" s="842"/>
      <c r="BK23" s="842"/>
      <c r="BL23" s="842"/>
      <c r="BM23" s="842"/>
      <c r="BN23" s="842"/>
      <c r="BO23" s="842"/>
      <c r="BP23" s="842"/>
      <c r="BQ23" s="842"/>
      <c r="BR23" s="842"/>
      <c r="BS23" s="842"/>
      <c r="BT23" s="842"/>
      <c r="BU23" s="842"/>
      <c r="BV23" s="842"/>
      <c r="BW23" s="842"/>
      <c r="BX23" s="842"/>
      <c r="BY23" s="842"/>
      <c r="BZ23" s="842"/>
      <c r="CA23" s="842"/>
      <c r="CB23" s="842"/>
      <c r="CC23" s="842"/>
      <c r="CD23" s="842"/>
      <c r="CE23" s="842"/>
      <c r="CF23" s="842"/>
      <c r="CG23" s="842"/>
      <c r="CH23" s="842"/>
      <c r="CI23" s="842"/>
      <c r="CJ23" s="842"/>
      <c r="CK23" s="842"/>
      <c r="CL23" s="842"/>
      <c r="CM23" s="842"/>
      <c r="CN23" s="842"/>
      <c r="CO23" s="842"/>
      <c r="CP23" s="842"/>
      <c r="CQ23" s="842"/>
      <c r="CR23" s="842"/>
      <c r="CS23" s="842"/>
      <c r="CT23" s="842"/>
      <c r="CU23" s="842"/>
      <c r="CV23" s="842"/>
      <c r="CW23" s="842"/>
      <c r="CX23" s="842"/>
      <c r="CY23" s="842"/>
      <c r="CZ23" s="842"/>
      <c r="DA23" s="842"/>
      <c r="DB23" s="842"/>
      <c r="DC23" s="842"/>
      <c r="DD23" s="842"/>
      <c r="DE23" s="842"/>
      <c r="DF23" s="842"/>
      <c r="DG23" s="842"/>
      <c r="DH23" s="844"/>
      <c r="DI23" s="844"/>
      <c r="DJ23" s="844"/>
      <c r="DK23" s="845"/>
    </row>
    <row r="24" spans="1:115" s="83" customFormat="1" ht="24.75">
      <c r="A24" s="50"/>
      <c r="B24" s="716"/>
      <c r="C24" s="73"/>
      <c r="D24" s="1100" t="s">
        <v>511</v>
      </c>
      <c r="E24" s="1101" t="s">
        <v>1110</v>
      </c>
      <c r="F24" s="1102" t="s">
        <v>1111</v>
      </c>
      <c r="G24" s="825"/>
      <c r="H24" s="826"/>
      <c r="I24" s="846"/>
      <c r="J24" s="842"/>
      <c r="K24" s="842"/>
      <c r="L24" s="842"/>
      <c r="M24" s="842"/>
      <c r="N24" s="842"/>
      <c r="O24" s="842"/>
      <c r="P24" s="842"/>
      <c r="Q24" s="842"/>
      <c r="R24" s="842"/>
      <c r="S24" s="842"/>
      <c r="T24" s="842"/>
      <c r="U24" s="842"/>
      <c r="V24" s="842"/>
      <c r="W24" s="842"/>
      <c r="X24" s="842"/>
      <c r="Y24" s="842"/>
      <c r="Z24" s="842"/>
      <c r="AA24" s="842"/>
      <c r="AB24" s="842"/>
      <c r="AC24" s="842"/>
      <c r="AD24" s="842"/>
      <c r="AE24" s="842"/>
      <c r="AF24" s="842"/>
      <c r="AG24" s="842"/>
      <c r="AH24" s="842"/>
      <c r="AI24" s="842"/>
      <c r="AJ24" s="842"/>
      <c r="AK24" s="842"/>
      <c r="AL24" s="842"/>
      <c r="AM24" s="842"/>
      <c r="AN24" s="842"/>
      <c r="AO24" s="842"/>
      <c r="AP24" s="842"/>
      <c r="AQ24" s="842"/>
      <c r="AR24" s="842"/>
      <c r="AS24" s="842"/>
      <c r="AT24" s="842"/>
      <c r="AU24" s="842"/>
      <c r="AV24" s="842"/>
      <c r="AW24" s="842"/>
      <c r="AX24" s="842"/>
      <c r="AY24" s="842"/>
      <c r="AZ24" s="842"/>
      <c r="BA24" s="842"/>
      <c r="BB24" s="842"/>
      <c r="BC24" s="842"/>
      <c r="BD24" s="842"/>
      <c r="BE24" s="842"/>
      <c r="BF24" s="842"/>
      <c r="BG24" s="842"/>
      <c r="BH24" s="842"/>
      <c r="BI24" s="842"/>
      <c r="BJ24" s="842"/>
      <c r="BK24" s="842"/>
      <c r="BL24" s="842"/>
      <c r="BM24" s="842"/>
      <c r="BN24" s="842"/>
      <c r="BO24" s="842"/>
      <c r="BP24" s="842"/>
      <c r="BQ24" s="842"/>
      <c r="BR24" s="842"/>
      <c r="BS24" s="842"/>
      <c r="BT24" s="842"/>
      <c r="BU24" s="842"/>
      <c r="BV24" s="842"/>
      <c r="BW24" s="842"/>
      <c r="BX24" s="842"/>
      <c r="BY24" s="842"/>
      <c r="BZ24" s="842"/>
      <c r="CA24" s="842"/>
      <c r="CB24" s="842"/>
      <c r="CC24" s="842"/>
      <c r="CD24" s="842"/>
      <c r="CE24" s="842"/>
      <c r="CF24" s="842"/>
      <c r="CG24" s="842"/>
      <c r="CH24" s="842"/>
      <c r="CI24" s="842"/>
      <c r="CJ24" s="842"/>
      <c r="CK24" s="842"/>
      <c r="CL24" s="842"/>
      <c r="CM24" s="842"/>
      <c r="CN24" s="842"/>
      <c r="CO24" s="842"/>
      <c r="CP24" s="842"/>
      <c r="CQ24" s="842"/>
      <c r="CR24" s="842"/>
      <c r="CS24" s="842"/>
      <c r="CT24" s="842"/>
      <c r="CU24" s="842"/>
      <c r="CV24" s="842"/>
      <c r="CW24" s="842"/>
      <c r="CX24" s="842"/>
      <c r="CY24" s="842"/>
      <c r="CZ24" s="842"/>
      <c r="DA24" s="842"/>
      <c r="DB24" s="842"/>
      <c r="DC24" s="842"/>
      <c r="DD24" s="842"/>
      <c r="DE24" s="842"/>
      <c r="DF24" s="842"/>
      <c r="DG24" s="842"/>
      <c r="DH24" s="844"/>
      <c r="DI24" s="844"/>
      <c r="DJ24" s="844"/>
      <c r="DK24" s="845"/>
    </row>
    <row r="25" spans="1:115" s="83" customFormat="1" ht="19.899999999999999" customHeight="1">
      <c r="A25" s="50"/>
      <c r="B25" s="716"/>
      <c r="C25" s="73"/>
      <c r="D25" s="992" t="s">
        <v>17</v>
      </c>
      <c r="E25" s="993" t="s">
        <v>68</v>
      </c>
      <c r="F25" s="994" t="s">
        <v>69</v>
      </c>
      <c r="G25" s="825"/>
      <c r="H25" s="826"/>
      <c r="I25" s="846"/>
      <c r="J25" s="842"/>
      <c r="K25" s="842"/>
      <c r="L25" s="842"/>
      <c r="M25" s="842"/>
      <c r="N25" s="842"/>
      <c r="O25" s="842"/>
      <c r="P25" s="842"/>
      <c r="Q25" s="842"/>
      <c r="R25" s="842"/>
      <c r="S25" s="842"/>
      <c r="T25" s="842"/>
      <c r="U25" s="842"/>
      <c r="V25" s="842"/>
      <c r="W25" s="842"/>
      <c r="X25" s="842"/>
      <c r="Y25" s="842"/>
      <c r="Z25" s="842"/>
      <c r="AA25" s="842"/>
      <c r="AB25" s="842"/>
      <c r="AC25" s="842"/>
      <c r="AD25" s="842"/>
      <c r="AE25" s="842"/>
      <c r="AF25" s="842"/>
      <c r="AG25" s="842"/>
      <c r="AH25" s="842"/>
      <c r="AI25" s="842"/>
      <c r="AJ25" s="842"/>
      <c r="AK25" s="842"/>
      <c r="AL25" s="842"/>
      <c r="AM25" s="842"/>
      <c r="AN25" s="842"/>
      <c r="AO25" s="842"/>
      <c r="AP25" s="842"/>
      <c r="AQ25" s="842"/>
      <c r="AR25" s="842"/>
      <c r="AS25" s="842"/>
      <c r="AT25" s="842"/>
      <c r="AU25" s="842"/>
      <c r="AV25" s="842"/>
      <c r="AW25" s="842"/>
      <c r="AX25" s="842"/>
      <c r="AY25" s="842"/>
      <c r="AZ25" s="842"/>
      <c r="BA25" s="842"/>
      <c r="BB25" s="842"/>
      <c r="BC25" s="842"/>
      <c r="BD25" s="842"/>
      <c r="BE25" s="842"/>
      <c r="BF25" s="842"/>
      <c r="BG25" s="842"/>
      <c r="BH25" s="842"/>
      <c r="BI25" s="842"/>
      <c r="BJ25" s="842"/>
      <c r="BK25" s="842"/>
      <c r="BL25" s="842"/>
      <c r="BM25" s="842"/>
      <c r="BN25" s="842"/>
      <c r="BO25" s="842"/>
      <c r="BP25" s="842"/>
      <c r="BQ25" s="842"/>
      <c r="BR25" s="842"/>
      <c r="BS25" s="842"/>
      <c r="BT25" s="842"/>
      <c r="BU25" s="842"/>
      <c r="BV25" s="842"/>
      <c r="BW25" s="842"/>
      <c r="BX25" s="842"/>
      <c r="BY25" s="842"/>
      <c r="BZ25" s="842"/>
      <c r="CA25" s="842"/>
      <c r="CB25" s="842"/>
      <c r="CC25" s="842"/>
      <c r="CD25" s="842"/>
      <c r="CE25" s="842"/>
      <c r="CF25" s="842"/>
      <c r="CG25" s="842"/>
      <c r="CH25" s="842"/>
      <c r="CI25" s="842"/>
      <c r="CJ25" s="842"/>
      <c r="CK25" s="842"/>
      <c r="CL25" s="842"/>
      <c r="CM25" s="842"/>
      <c r="CN25" s="842"/>
      <c r="CO25" s="842"/>
      <c r="CP25" s="842"/>
      <c r="CQ25" s="842"/>
      <c r="CR25" s="842"/>
      <c r="CS25" s="842"/>
      <c r="CT25" s="842"/>
      <c r="CU25" s="842"/>
      <c r="CV25" s="842"/>
      <c r="CW25" s="842"/>
      <c r="CX25" s="842"/>
      <c r="CY25" s="842"/>
      <c r="CZ25" s="842"/>
      <c r="DA25" s="842"/>
      <c r="DB25" s="842"/>
      <c r="DC25" s="842"/>
      <c r="DD25" s="842"/>
      <c r="DE25" s="842"/>
      <c r="DF25" s="842"/>
      <c r="DG25" s="842"/>
      <c r="DH25" s="844"/>
      <c r="DI25" s="844"/>
      <c r="DJ25" s="844"/>
      <c r="DK25" s="845"/>
    </row>
    <row r="26" spans="1:115" s="83" customFormat="1" ht="19.899999999999999" customHeight="1">
      <c r="A26" s="50"/>
      <c r="B26" s="716"/>
      <c r="C26" s="73"/>
      <c r="D26" s="84" t="s">
        <v>18</v>
      </c>
      <c r="E26" s="90" t="s">
        <v>70</v>
      </c>
      <c r="F26" s="92" t="s">
        <v>71</v>
      </c>
      <c r="G26" s="825"/>
      <c r="H26" s="826"/>
      <c r="I26" s="846"/>
      <c r="J26" s="842"/>
      <c r="K26" s="842"/>
      <c r="L26" s="842"/>
      <c r="M26" s="842"/>
      <c r="N26" s="842"/>
      <c r="O26" s="842"/>
      <c r="P26" s="842"/>
      <c r="Q26" s="842"/>
      <c r="R26" s="842"/>
      <c r="S26" s="842"/>
      <c r="T26" s="842"/>
      <c r="U26" s="842"/>
      <c r="V26" s="842"/>
      <c r="W26" s="842"/>
      <c r="X26" s="842"/>
      <c r="Y26" s="842"/>
      <c r="Z26" s="842"/>
      <c r="AA26" s="842"/>
      <c r="AB26" s="842"/>
      <c r="AC26" s="842"/>
      <c r="AD26" s="842"/>
      <c r="AE26" s="842"/>
      <c r="AF26" s="842"/>
      <c r="AG26" s="842"/>
      <c r="AH26" s="842"/>
      <c r="AI26" s="842"/>
      <c r="AJ26" s="842"/>
      <c r="AK26" s="842"/>
      <c r="AL26" s="842"/>
      <c r="AM26" s="842"/>
      <c r="AN26" s="842"/>
      <c r="AO26" s="842"/>
      <c r="AP26" s="842"/>
      <c r="AQ26" s="842"/>
      <c r="AR26" s="842"/>
      <c r="AS26" s="842"/>
      <c r="AT26" s="842"/>
      <c r="AU26" s="842"/>
      <c r="AV26" s="842"/>
      <c r="AW26" s="842"/>
      <c r="AX26" s="842"/>
      <c r="AY26" s="842"/>
      <c r="AZ26" s="842"/>
      <c r="BA26" s="842"/>
      <c r="BB26" s="842"/>
      <c r="BC26" s="842"/>
      <c r="BD26" s="842"/>
      <c r="BE26" s="842"/>
      <c r="BF26" s="842"/>
      <c r="BG26" s="842"/>
      <c r="BH26" s="842"/>
      <c r="BI26" s="842"/>
      <c r="BJ26" s="842"/>
      <c r="BK26" s="842"/>
      <c r="BL26" s="842"/>
      <c r="BM26" s="842"/>
      <c r="BN26" s="842"/>
      <c r="BO26" s="842"/>
      <c r="BP26" s="842"/>
      <c r="BQ26" s="842"/>
      <c r="BR26" s="842"/>
      <c r="BS26" s="842"/>
      <c r="BT26" s="842"/>
      <c r="BU26" s="842"/>
      <c r="BV26" s="842"/>
      <c r="BW26" s="842"/>
      <c r="BX26" s="842"/>
      <c r="BY26" s="842"/>
      <c r="BZ26" s="842"/>
      <c r="CA26" s="842"/>
      <c r="CB26" s="842"/>
      <c r="CC26" s="842"/>
      <c r="CD26" s="842"/>
      <c r="CE26" s="842"/>
      <c r="CF26" s="842"/>
      <c r="CG26" s="842"/>
      <c r="CH26" s="842"/>
      <c r="CI26" s="842"/>
      <c r="CJ26" s="842"/>
      <c r="CK26" s="842"/>
      <c r="CL26" s="842"/>
      <c r="CM26" s="842"/>
      <c r="CN26" s="842"/>
      <c r="CO26" s="842"/>
      <c r="CP26" s="842"/>
      <c r="CQ26" s="842"/>
      <c r="CR26" s="842"/>
      <c r="CS26" s="842"/>
      <c r="CT26" s="842"/>
      <c r="CU26" s="842"/>
      <c r="CV26" s="842"/>
      <c r="CW26" s="842"/>
      <c r="CX26" s="842"/>
      <c r="CY26" s="842"/>
      <c r="CZ26" s="842"/>
      <c r="DA26" s="842"/>
      <c r="DB26" s="842"/>
      <c r="DC26" s="842"/>
      <c r="DD26" s="842"/>
      <c r="DE26" s="842"/>
      <c r="DF26" s="842"/>
      <c r="DG26" s="842"/>
      <c r="DH26" s="847"/>
      <c r="DI26" s="847"/>
      <c r="DJ26" s="847"/>
      <c r="DK26" s="848"/>
    </row>
    <row r="27" spans="1:115" s="83" customFormat="1" ht="19.899999999999999" customHeight="1">
      <c r="A27" s="50"/>
      <c r="B27" s="716"/>
      <c r="C27" s="73"/>
      <c r="D27" s="84" t="s">
        <v>19</v>
      </c>
      <c r="E27" s="90" t="s">
        <v>72</v>
      </c>
      <c r="F27" s="92" t="s">
        <v>73</v>
      </c>
      <c r="G27" s="825"/>
      <c r="H27" s="826"/>
      <c r="I27" s="846"/>
      <c r="J27" s="842"/>
      <c r="K27" s="842"/>
      <c r="L27" s="842"/>
      <c r="M27" s="842"/>
      <c r="N27" s="842"/>
      <c r="O27" s="842"/>
      <c r="P27" s="842"/>
      <c r="Q27" s="843"/>
      <c r="R27" s="843"/>
      <c r="S27" s="843"/>
      <c r="T27" s="843"/>
      <c r="U27" s="843"/>
      <c r="V27" s="843"/>
      <c r="W27" s="843"/>
      <c r="X27" s="843"/>
      <c r="Y27" s="843"/>
      <c r="Z27" s="843"/>
      <c r="AA27" s="843"/>
      <c r="AB27" s="843"/>
      <c r="AC27" s="843"/>
      <c r="AD27" s="843"/>
      <c r="AE27" s="843"/>
      <c r="AF27" s="843"/>
      <c r="AG27" s="843"/>
      <c r="AH27" s="843"/>
      <c r="AI27" s="843"/>
      <c r="AJ27" s="843"/>
      <c r="AK27" s="843"/>
      <c r="AL27" s="843"/>
      <c r="AM27" s="843"/>
      <c r="AN27" s="843"/>
      <c r="AO27" s="843"/>
      <c r="AP27" s="843"/>
      <c r="AQ27" s="843"/>
      <c r="AR27" s="843"/>
      <c r="AS27" s="843"/>
      <c r="AT27" s="843"/>
      <c r="AU27" s="843"/>
      <c r="AV27" s="843"/>
      <c r="AW27" s="843"/>
      <c r="AX27" s="843"/>
      <c r="AY27" s="843"/>
      <c r="AZ27" s="843"/>
      <c r="BA27" s="843"/>
      <c r="BB27" s="843"/>
      <c r="BC27" s="843"/>
      <c r="BD27" s="843"/>
      <c r="BE27" s="843"/>
      <c r="BF27" s="843"/>
      <c r="BG27" s="843"/>
      <c r="BH27" s="843"/>
      <c r="BI27" s="843"/>
      <c r="BJ27" s="843"/>
      <c r="BK27" s="843"/>
      <c r="BL27" s="843"/>
      <c r="BM27" s="843"/>
      <c r="BN27" s="843"/>
      <c r="BO27" s="843"/>
      <c r="BP27" s="843"/>
      <c r="BQ27" s="843"/>
      <c r="BR27" s="843"/>
      <c r="BS27" s="843"/>
      <c r="BT27" s="842"/>
      <c r="BU27" s="842"/>
      <c r="BV27" s="842"/>
      <c r="BW27" s="842"/>
      <c r="BX27" s="842"/>
      <c r="BY27" s="842"/>
      <c r="BZ27" s="842"/>
      <c r="CA27" s="842"/>
      <c r="CB27" s="842"/>
      <c r="CC27" s="842"/>
      <c r="CD27" s="842"/>
      <c r="CE27" s="842"/>
      <c r="CF27" s="842"/>
      <c r="CG27" s="842"/>
      <c r="CH27" s="842"/>
      <c r="CI27" s="842"/>
      <c r="CJ27" s="842"/>
      <c r="CK27" s="842"/>
      <c r="CL27" s="842"/>
      <c r="CM27" s="842"/>
      <c r="CN27" s="842"/>
      <c r="CO27" s="842"/>
      <c r="CP27" s="842"/>
      <c r="CQ27" s="842"/>
      <c r="CR27" s="842"/>
      <c r="CS27" s="842"/>
      <c r="CT27" s="842"/>
      <c r="CU27" s="842"/>
      <c r="CV27" s="842"/>
      <c r="CW27" s="842"/>
      <c r="CX27" s="842"/>
      <c r="CY27" s="842"/>
      <c r="CZ27" s="842"/>
      <c r="DA27" s="842"/>
      <c r="DB27" s="842"/>
      <c r="DC27" s="842"/>
      <c r="DD27" s="842"/>
      <c r="DE27" s="842"/>
      <c r="DF27" s="842"/>
      <c r="DG27" s="842"/>
      <c r="DH27" s="847"/>
      <c r="DI27" s="847"/>
      <c r="DJ27" s="847"/>
      <c r="DK27" s="848"/>
    </row>
    <row r="28" spans="1:115" s="83" customFormat="1" ht="19.899999999999999" customHeight="1">
      <c r="A28" s="50"/>
      <c r="B28" s="716"/>
      <c r="C28" s="73"/>
      <c r="D28" s="84" t="s">
        <v>20</v>
      </c>
      <c r="E28" s="90" t="s">
        <v>74</v>
      </c>
      <c r="F28" s="92" t="s">
        <v>75</v>
      </c>
      <c r="G28" s="825"/>
      <c r="H28" s="826"/>
      <c r="I28" s="846"/>
      <c r="J28" s="842"/>
      <c r="K28" s="842"/>
      <c r="L28" s="842"/>
      <c r="M28" s="842"/>
      <c r="N28" s="842"/>
      <c r="O28" s="842"/>
      <c r="P28" s="842"/>
      <c r="Q28" s="842"/>
      <c r="R28" s="842"/>
      <c r="S28" s="842"/>
      <c r="T28" s="842"/>
      <c r="U28" s="842"/>
      <c r="V28" s="842"/>
      <c r="W28" s="842"/>
      <c r="X28" s="842"/>
      <c r="Y28" s="842"/>
      <c r="Z28" s="842"/>
      <c r="AA28" s="842"/>
      <c r="AB28" s="842"/>
      <c r="AC28" s="842"/>
      <c r="AD28" s="842"/>
      <c r="AE28" s="842"/>
      <c r="AF28" s="842"/>
      <c r="AG28" s="842"/>
      <c r="AH28" s="842"/>
      <c r="AI28" s="842"/>
      <c r="AJ28" s="842"/>
      <c r="AK28" s="842"/>
      <c r="AL28" s="842"/>
      <c r="AM28" s="842"/>
      <c r="AN28" s="842"/>
      <c r="AO28" s="842"/>
      <c r="AP28" s="842"/>
      <c r="AQ28" s="842"/>
      <c r="AR28" s="842"/>
      <c r="AS28" s="842"/>
      <c r="AT28" s="842"/>
      <c r="AU28" s="842"/>
      <c r="AV28" s="842"/>
      <c r="AW28" s="842"/>
      <c r="AX28" s="842"/>
      <c r="AY28" s="842"/>
      <c r="AZ28" s="842"/>
      <c r="BA28" s="842"/>
      <c r="BB28" s="842"/>
      <c r="BC28" s="842"/>
      <c r="BD28" s="842"/>
      <c r="BE28" s="842"/>
      <c r="BF28" s="842"/>
      <c r="BG28" s="842"/>
      <c r="BH28" s="842"/>
      <c r="BI28" s="842"/>
      <c r="BJ28" s="842"/>
      <c r="BK28" s="842"/>
      <c r="BL28" s="842"/>
      <c r="BM28" s="842"/>
      <c r="BN28" s="842"/>
      <c r="BO28" s="842"/>
      <c r="BP28" s="842"/>
      <c r="BQ28" s="842"/>
      <c r="BR28" s="842"/>
      <c r="BS28" s="842"/>
      <c r="BT28" s="842"/>
      <c r="BU28" s="842"/>
      <c r="BV28" s="842"/>
      <c r="BW28" s="842"/>
      <c r="BX28" s="842"/>
      <c r="BY28" s="842"/>
      <c r="BZ28" s="842"/>
      <c r="CA28" s="842"/>
      <c r="CB28" s="842"/>
      <c r="CC28" s="842"/>
      <c r="CD28" s="842"/>
      <c r="CE28" s="842"/>
      <c r="CF28" s="842"/>
      <c r="CG28" s="842"/>
      <c r="CH28" s="842"/>
      <c r="CI28" s="842"/>
      <c r="CJ28" s="842"/>
      <c r="CK28" s="842"/>
      <c r="CL28" s="842"/>
      <c r="CM28" s="842"/>
      <c r="CN28" s="842"/>
      <c r="CO28" s="842"/>
      <c r="CP28" s="842"/>
      <c r="CQ28" s="842"/>
      <c r="CR28" s="842"/>
      <c r="CS28" s="842"/>
      <c r="CT28" s="842"/>
      <c r="CU28" s="842"/>
      <c r="CV28" s="842"/>
      <c r="CW28" s="842"/>
      <c r="CX28" s="842"/>
      <c r="CY28" s="842"/>
      <c r="CZ28" s="842"/>
      <c r="DA28" s="842"/>
      <c r="DB28" s="842"/>
      <c r="DC28" s="842"/>
      <c r="DD28" s="842"/>
      <c r="DE28" s="842"/>
      <c r="DF28" s="842"/>
      <c r="DG28" s="842"/>
      <c r="DH28" s="847"/>
      <c r="DI28" s="847"/>
      <c r="DJ28" s="847"/>
      <c r="DK28" s="848"/>
    </row>
    <row r="29" spans="1:115" s="83" customFormat="1" ht="19.899999999999999" customHeight="1">
      <c r="A29" s="50"/>
      <c r="B29" s="716"/>
      <c r="C29" s="73"/>
      <c r="D29" s="84" t="s">
        <v>21</v>
      </c>
      <c r="E29" s="90" t="s">
        <v>76</v>
      </c>
      <c r="F29" s="92" t="s">
        <v>77</v>
      </c>
      <c r="G29" s="825"/>
      <c r="H29" s="849"/>
      <c r="I29" s="846"/>
      <c r="J29" s="842"/>
      <c r="K29" s="842"/>
      <c r="L29" s="842"/>
      <c r="M29" s="842"/>
      <c r="N29" s="842"/>
      <c r="O29" s="842"/>
      <c r="P29" s="842"/>
      <c r="Q29" s="842"/>
      <c r="R29" s="842"/>
      <c r="S29" s="842"/>
      <c r="T29" s="842"/>
      <c r="U29" s="842"/>
      <c r="V29" s="842"/>
      <c r="W29" s="842"/>
      <c r="X29" s="842"/>
      <c r="Y29" s="842"/>
      <c r="Z29" s="842"/>
      <c r="AA29" s="842"/>
      <c r="AB29" s="842"/>
      <c r="AC29" s="842"/>
      <c r="AD29" s="842"/>
      <c r="AE29" s="842"/>
      <c r="AF29" s="842"/>
      <c r="AG29" s="842"/>
      <c r="AH29" s="842"/>
      <c r="AI29" s="842"/>
      <c r="AJ29" s="842"/>
      <c r="AK29" s="842"/>
      <c r="AL29" s="842"/>
      <c r="AM29" s="842"/>
      <c r="AN29" s="842"/>
      <c r="AO29" s="842"/>
      <c r="AP29" s="842"/>
      <c r="AQ29" s="842"/>
      <c r="AR29" s="842"/>
      <c r="AS29" s="842"/>
      <c r="AT29" s="842"/>
      <c r="AU29" s="842"/>
      <c r="AV29" s="842"/>
      <c r="AW29" s="842"/>
      <c r="AX29" s="842"/>
      <c r="AY29" s="842"/>
      <c r="AZ29" s="842"/>
      <c r="BA29" s="842"/>
      <c r="BB29" s="842"/>
      <c r="BC29" s="842"/>
      <c r="BD29" s="842"/>
      <c r="BE29" s="842"/>
      <c r="BF29" s="842"/>
      <c r="BG29" s="842"/>
      <c r="BH29" s="842"/>
      <c r="BI29" s="842"/>
      <c r="BJ29" s="842"/>
      <c r="BK29" s="842"/>
      <c r="BL29" s="842"/>
      <c r="BM29" s="842"/>
      <c r="BN29" s="842"/>
      <c r="BO29" s="842"/>
      <c r="BP29" s="842"/>
      <c r="BQ29" s="842"/>
      <c r="BR29" s="842"/>
      <c r="BS29" s="842"/>
      <c r="BT29" s="842"/>
      <c r="BU29" s="842"/>
      <c r="BV29" s="842"/>
      <c r="BW29" s="842"/>
      <c r="BX29" s="842"/>
      <c r="BY29" s="842"/>
      <c r="BZ29" s="842"/>
      <c r="CA29" s="842"/>
      <c r="CB29" s="842"/>
      <c r="CC29" s="842"/>
      <c r="CD29" s="842"/>
      <c r="CE29" s="842"/>
      <c r="CF29" s="842"/>
      <c r="CG29" s="842"/>
      <c r="CH29" s="842"/>
      <c r="CI29" s="842"/>
      <c r="CJ29" s="842"/>
      <c r="CK29" s="842"/>
      <c r="CL29" s="842"/>
      <c r="CM29" s="842"/>
      <c r="CN29" s="842"/>
      <c r="CO29" s="842"/>
      <c r="CP29" s="842"/>
      <c r="CQ29" s="842"/>
      <c r="CR29" s="842"/>
      <c r="CS29" s="842"/>
      <c r="CT29" s="842"/>
      <c r="CU29" s="842"/>
      <c r="CV29" s="842"/>
      <c r="CW29" s="842"/>
      <c r="CX29" s="842"/>
      <c r="CY29" s="842"/>
      <c r="CZ29" s="842"/>
      <c r="DA29" s="842"/>
      <c r="DB29" s="842"/>
      <c r="DC29" s="842"/>
      <c r="DD29" s="842"/>
      <c r="DE29" s="842"/>
      <c r="DF29" s="842"/>
      <c r="DG29" s="842"/>
      <c r="DH29" s="847"/>
      <c r="DI29" s="847"/>
      <c r="DJ29" s="847"/>
      <c r="DK29" s="848"/>
    </row>
    <row r="30" spans="1:115" s="83" customFormat="1" ht="19.899999999999999" customHeight="1">
      <c r="A30" s="50"/>
      <c r="B30" s="716"/>
      <c r="C30" s="73"/>
      <c r="D30" s="84" t="s">
        <v>22</v>
      </c>
      <c r="E30" s="90" t="s">
        <v>78</v>
      </c>
      <c r="F30" s="91" t="s">
        <v>79</v>
      </c>
      <c r="G30" s="825"/>
      <c r="H30" s="849"/>
      <c r="I30" s="846"/>
      <c r="J30" s="842"/>
      <c r="K30" s="842"/>
      <c r="L30" s="842"/>
      <c r="M30" s="842"/>
      <c r="N30" s="842"/>
      <c r="O30" s="842"/>
      <c r="P30" s="842"/>
      <c r="Q30" s="843"/>
      <c r="R30" s="843"/>
      <c r="S30" s="843"/>
      <c r="T30" s="843"/>
      <c r="U30" s="843"/>
      <c r="V30" s="843"/>
      <c r="W30" s="843"/>
      <c r="X30" s="843"/>
      <c r="Y30" s="843"/>
      <c r="Z30" s="843"/>
      <c r="AA30" s="843"/>
      <c r="AB30" s="843"/>
      <c r="AC30" s="843"/>
      <c r="AD30" s="843"/>
      <c r="AE30" s="843"/>
      <c r="AF30" s="843"/>
      <c r="AG30" s="843"/>
      <c r="AH30" s="843"/>
      <c r="AI30" s="843"/>
      <c r="AJ30" s="843"/>
      <c r="AK30" s="843"/>
      <c r="AL30" s="843"/>
      <c r="AM30" s="843"/>
      <c r="AN30" s="843"/>
      <c r="AO30" s="843"/>
      <c r="AP30" s="843"/>
      <c r="AQ30" s="843"/>
      <c r="AR30" s="843"/>
      <c r="AS30" s="843"/>
      <c r="AT30" s="843"/>
      <c r="AU30" s="843"/>
      <c r="AV30" s="843"/>
      <c r="AW30" s="843"/>
      <c r="AX30" s="843"/>
      <c r="AY30" s="843"/>
      <c r="AZ30" s="843"/>
      <c r="BA30" s="843"/>
      <c r="BB30" s="843"/>
      <c r="BC30" s="843"/>
      <c r="BD30" s="843"/>
      <c r="BE30" s="843"/>
      <c r="BF30" s="843"/>
      <c r="BG30" s="843"/>
      <c r="BH30" s="843"/>
      <c r="BI30" s="843"/>
      <c r="BJ30" s="843"/>
      <c r="BK30" s="843"/>
      <c r="BL30" s="843"/>
      <c r="BM30" s="843"/>
      <c r="BN30" s="843"/>
      <c r="BO30" s="843"/>
      <c r="BP30" s="843"/>
      <c r="BQ30" s="843"/>
      <c r="BR30" s="843"/>
      <c r="BS30" s="843"/>
      <c r="BT30" s="842"/>
      <c r="BU30" s="842"/>
      <c r="BV30" s="842"/>
      <c r="BW30" s="842"/>
      <c r="BX30" s="842"/>
      <c r="BY30" s="842"/>
      <c r="BZ30" s="842"/>
      <c r="CA30" s="842"/>
      <c r="CB30" s="842"/>
      <c r="CC30" s="842"/>
      <c r="CD30" s="842"/>
      <c r="CE30" s="842"/>
      <c r="CF30" s="842"/>
      <c r="CG30" s="842"/>
      <c r="CH30" s="842"/>
      <c r="CI30" s="842"/>
      <c r="CJ30" s="842"/>
      <c r="CK30" s="842"/>
      <c r="CL30" s="842"/>
      <c r="CM30" s="842"/>
      <c r="CN30" s="842"/>
      <c r="CO30" s="842"/>
      <c r="CP30" s="842"/>
      <c r="CQ30" s="842"/>
      <c r="CR30" s="842"/>
      <c r="CS30" s="842"/>
      <c r="CT30" s="842"/>
      <c r="CU30" s="842"/>
      <c r="CV30" s="842"/>
      <c r="CW30" s="842"/>
      <c r="CX30" s="842"/>
      <c r="CY30" s="842"/>
      <c r="CZ30" s="842"/>
      <c r="DA30" s="842"/>
      <c r="DB30" s="842"/>
      <c r="DC30" s="842"/>
      <c r="DD30" s="842"/>
      <c r="DE30" s="842"/>
      <c r="DF30" s="842"/>
      <c r="DG30" s="842"/>
      <c r="DH30" s="847"/>
      <c r="DI30" s="847"/>
      <c r="DJ30" s="847"/>
      <c r="DK30" s="848"/>
    </row>
    <row r="31" spans="1:115" s="83" customFormat="1" ht="28.15" customHeight="1">
      <c r="A31" s="50"/>
      <c r="B31" s="716"/>
      <c r="C31" s="73"/>
      <c r="D31" s="84" t="s">
        <v>23</v>
      </c>
      <c r="E31" s="90" t="s">
        <v>80</v>
      </c>
      <c r="F31" s="91" t="s">
        <v>81</v>
      </c>
      <c r="G31" s="825"/>
      <c r="H31" s="826"/>
      <c r="I31" s="846"/>
      <c r="J31" s="842"/>
      <c r="K31" s="842"/>
      <c r="L31" s="842"/>
      <c r="M31" s="842"/>
      <c r="N31" s="842"/>
      <c r="O31" s="842"/>
      <c r="P31" s="842"/>
      <c r="Q31" s="842"/>
      <c r="R31" s="842"/>
      <c r="S31" s="842"/>
      <c r="T31" s="842"/>
      <c r="U31" s="842"/>
      <c r="V31" s="842"/>
      <c r="W31" s="842"/>
      <c r="X31" s="842"/>
      <c r="Y31" s="842"/>
      <c r="Z31" s="842"/>
      <c r="AA31" s="842"/>
      <c r="AB31" s="842"/>
      <c r="AC31" s="842"/>
      <c r="AD31" s="842"/>
      <c r="AE31" s="842"/>
      <c r="AF31" s="842"/>
      <c r="AG31" s="842"/>
      <c r="AH31" s="842"/>
      <c r="AI31" s="842"/>
      <c r="AJ31" s="842"/>
      <c r="AK31" s="842"/>
      <c r="AL31" s="842"/>
      <c r="AM31" s="842"/>
      <c r="AN31" s="842"/>
      <c r="AO31" s="842"/>
      <c r="AP31" s="842"/>
      <c r="AQ31" s="842"/>
      <c r="AR31" s="842"/>
      <c r="AS31" s="842"/>
      <c r="AT31" s="842"/>
      <c r="AU31" s="842"/>
      <c r="AV31" s="842"/>
      <c r="AW31" s="842"/>
      <c r="AX31" s="842"/>
      <c r="AY31" s="842"/>
      <c r="AZ31" s="842"/>
      <c r="BA31" s="842"/>
      <c r="BB31" s="842"/>
      <c r="BC31" s="842"/>
      <c r="BD31" s="842"/>
      <c r="BE31" s="842"/>
      <c r="BF31" s="842"/>
      <c r="BG31" s="842"/>
      <c r="BH31" s="842"/>
      <c r="BI31" s="842"/>
      <c r="BJ31" s="842"/>
      <c r="BK31" s="842"/>
      <c r="BL31" s="842"/>
      <c r="BM31" s="842"/>
      <c r="BN31" s="842"/>
      <c r="BO31" s="842"/>
      <c r="BP31" s="842"/>
      <c r="BQ31" s="842"/>
      <c r="BR31" s="842"/>
      <c r="BS31" s="842"/>
      <c r="BT31" s="842"/>
      <c r="BU31" s="842"/>
      <c r="BV31" s="842"/>
      <c r="BW31" s="842"/>
      <c r="BX31" s="842"/>
      <c r="BY31" s="842"/>
      <c r="BZ31" s="842"/>
      <c r="CA31" s="842"/>
      <c r="CB31" s="842"/>
      <c r="CC31" s="842"/>
      <c r="CD31" s="842"/>
      <c r="CE31" s="842"/>
      <c r="CF31" s="842"/>
      <c r="CG31" s="842"/>
      <c r="CH31" s="842"/>
      <c r="CI31" s="842"/>
      <c r="CJ31" s="842"/>
      <c r="CK31" s="842"/>
      <c r="CL31" s="842"/>
      <c r="CM31" s="842"/>
      <c r="CN31" s="842"/>
      <c r="CO31" s="842"/>
      <c r="CP31" s="842"/>
      <c r="CQ31" s="842"/>
      <c r="CR31" s="842"/>
      <c r="CS31" s="842"/>
      <c r="CT31" s="842"/>
      <c r="CU31" s="842"/>
      <c r="CV31" s="842"/>
      <c r="CW31" s="842"/>
      <c r="CX31" s="842"/>
      <c r="CY31" s="842"/>
      <c r="CZ31" s="842"/>
      <c r="DA31" s="842"/>
      <c r="DB31" s="842"/>
      <c r="DC31" s="842"/>
      <c r="DD31" s="842"/>
      <c r="DE31" s="842"/>
      <c r="DF31" s="842"/>
      <c r="DG31" s="842"/>
      <c r="DH31" s="847"/>
      <c r="DI31" s="847"/>
      <c r="DJ31" s="847"/>
      <c r="DK31" s="848"/>
    </row>
    <row r="32" spans="1:115" s="83" customFormat="1" ht="28.15" customHeight="1">
      <c r="A32" s="50"/>
      <c r="B32" s="716"/>
      <c r="C32" s="73"/>
      <c r="D32" s="84" t="s">
        <v>24</v>
      </c>
      <c r="E32" s="90" t="s">
        <v>82</v>
      </c>
      <c r="F32" s="91" t="s">
        <v>83</v>
      </c>
      <c r="G32" s="825"/>
      <c r="H32" s="826"/>
      <c r="I32" s="846"/>
      <c r="J32" s="842"/>
      <c r="K32" s="842"/>
      <c r="L32" s="842"/>
      <c r="M32" s="842"/>
      <c r="N32" s="842"/>
      <c r="O32" s="842"/>
      <c r="P32" s="842"/>
      <c r="Q32" s="842"/>
      <c r="R32" s="842"/>
      <c r="S32" s="842"/>
      <c r="T32" s="842"/>
      <c r="U32" s="842"/>
      <c r="V32" s="842"/>
      <c r="W32" s="842"/>
      <c r="X32" s="842"/>
      <c r="Y32" s="842"/>
      <c r="Z32" s="842"/>
      <c r="AA32" s="842"/>
      <c r="AB32" s="842"/>
      <c r="AC32" s="842"/>
      <c r="AD32" s="842"/>
      <c r="AE32" s="842"/>
      <c r="AF32" s="842"/>
      <c r="AG32" s="842"/>
      <c r="AH32" s="842"/>
      <c r="AI32" s="842"/>
      <c r="AJ32" s="842"/>
      <c r="AK32" s="842"/>
      <c r="AL32" s="842"/>
      <c r="AM32" s="842"/>
      <c r="AN32" s="842"/>
      <c r="AO32" s="842"/>
      <c r="AP32" s="842"/>
      <c r="AQ32" s="842"/>
      <c r="AR32" s="842"/>
      <c r="AS32" s="842"/>
      <c r="AT32" s="842"/>
      <c r="AU32" s="842"/>
      <c r="AV32" s="842"/>
      <c r="AW32" s="842"/>
      <c r="AX32" s="842"/>
      <c r="AY32" s="842"/>
      <c r="AZ32" s="842"/>
      <c r="BA32" s="842"/>
      <c r="BB32" s="842"/>
      <c r="BC32" s="842"/>
      <c r="BD32" s="842"/>
      <c r="BE32" s="842"/>
      <c r="BF32" s="842"/>
      <c r="BG32" s="842"/>
      <c r="BH32" s="842"/>
      <c r="BI32" s="842"/>
      <c r="BJ32" s="842"/>
      <c r="BK32" s="842"/>
      <c r="BL32" s="842"/>
      <c r="BM32" s="842"/>
      <c r="BN32" s="842"/>
      <c r="BO32" s="842"/>
      <c r="BP32" s="842"/>
      <c r="BQ32" s="842"/>
      <c r="BR32" s="842"/>
      <c r="BS32" s="842"/>
      <c r="BT32" s="842"/>
      <c r="BU32" s="842"/>
      <c r="BV32" s="842"/>
      <c r="BW32" s="842"/>
      <c r="BX32" s="842"/>
      <c r="BY32" s="842"/>
      <c r="BZ32" s="842"/>
      <c r="CA32" s="842"/>
      <c r="CB32" s="842"/>
      <c r="CC32" s="842"/>
      <c r="CD32" s="842"/>
      <c r="CE32" s="842"/>
      <c r="CF32" s="842"/>
      <c r="CG32" s="842"/>
      <c r="CH32" s="842"/>
      <c r="CI32" s="842"/>
      <c r="CJ32" s="842"/>
      <c r="CK32" s="842"/>
      <c r="CL32" s="842"/>
      <c r="CM32" s="842"/>
      <c r="CN32" s="842"/>
      <c r="CO32" s="842"/>
      <c r="CP32" s="842"/>
      <c r="CQ32" s="842"/>
      <c r="CR32" s="842"/>
      <c r="CS32" s="842"/>
      <c r="CT32" s="842"/>
      <c r="CU32" s="842"/>
      <c r="CV32" s="842"/>
      <c r="CW32" s="842"/>
      <c r="CX32" s="842"/>
      <c r="CY32" s="842"/>
      <c r="CZ32" s="842"/>
      <c r="DA32" s="842"/>
      <c r="DB32" s="842"/>
      <c r="DC32" s="842"/>
      <c r="DD32" s="842"/>
      <c r="DE32" s="842"/>
      <c r="DF32" s="842"/>
      <c r="DG32" s="842"/>
      <c r="DH32" s="847"/>
      <c r="DI32" s="847"/>
      <c r="DJ32" s="847"/>
      <c r="DK32" s="848"/>
    </row>
    <row r="33" spans="1:115" s="83" customFormat="1" ht="19.899999999999999" customHeight="1">
      <c r="A33" s="50"/>
      <c r="B33" s="716"/>
      <c r="C33" s="73"/>
      <c r="D33" s="84" t="s">
        <v>25</v>
      </c>
      <c r="E33" s="90" t="s">
        <v>84</v>
      </c>
      <c r="F33" s="91" t="s">
        <v>85</v>
      </c>
      <c r="G33" s="825"/>
      <c r="H33" s="826"/>
      <c r="I33" s="846"/>
      <c r="J33" s="842"/>
      <c r="K33" s="842"/>
      <c r="L33" s="842"/>
      <c r="M33" s="842"/>
      <c r="N33" s="842"/>
      <c r="O33" s="842"/>
      <c r="P33" s="842"/>
      <c r="Q33" s="842"/>
      <c r="R33" s="842"/>
      <c r="S33" s="842"/>
      <c r="T33" s="842"/>
      <c r="U33" s="842"/>
      <c r="V33" s="842"/>
      <c r="W33" s="842"/>
      <c r="X33" s="842"/>
      <c r="Y33" s="842"/>
      <c r="Z33" s="842"/>
      <c r="AA33" s="842"/>
      <c r="AB33" s="842"/>
      <c r="AC33" s="842"/>
      <c r="AD33" s="842"/>
      <c r="AE33" s="842"/>
      <c r="AF33" s="842"/>
      <c r="AG33" s="842"/>
      <c r="AH33" s="842"/>
      <c r="AI33" s="842"/>
      <c r="AJ33" s="842"/>
      <c r="AK33" s="842"/>
      <c r="AL33" s="842"/>
      <c r="AM33" s="842"/>
      <c r="AN33" s="842"/>
      <c r="AO33" s="842"/>
      <c r="AP33" s="842"/>
      <c r="AQ33" s="842"/>
      <c r="AR33" s="842"/>
      <c r="AS33" s="842"/>
      <c r="AT33" s="842"/>
      <c r="AU33" s="842"/>
      <c r="AV33" s="842"/>
      <c r="AW33" s="842"/>
      <c r="AX33" s="842"/>
      <c r="AY33" s="842"/>
      <c r="AZ33" s="842"/>
      <c r="BA33" s="842"/>
      <c r="BB33" s="842"/>
      <c r="BC33" s="842"/>
      <c r="BD33" s="842"/>
      <c r="BE33" s="842"/>
      <c r="BF33" s="842"/>
      <c r="BG33" s="842"/>
      <c r="BH33" s="842"/>
      <c r="BI33" s="842"/>
      <c r="BJ33" s="842"/>
      <c r="BK33" s="842"/>
      <c r="BL33" s="842"/>
      <c r="BM33" s="842"/>
      <c r="BN33" s="842"/>
      <c r="BO33" s="842"/>
      <c r="BP33" s="842"/>
      <c r="BQ33" s="842"/>
      <c r="BR33" s="842"/>
      <c r="BS33" s="842"/>
      <c r="BT33" s="842"/>
      <c r="BU33" s="842"/>
      <c r="BV33" s="842"/>
      <c r="BW33" s="842"/>
      <c r="BX33" s="842"/>
      <c r="BY33" s="842"/>
      <c r="BZ33" s="842"/>
      <c r="CA33" s="842"/>
      <c r="CB33" s="842"/>
      <c r="CC33" s="842"/>
      <c r="CD33" s="842"/>
      <c r="CE33" s="842"/>
      <c r="CF33" s="842"/>
      <c r="CG33" s="842"/>
      <c r="CH33" s="842"/>
      <c r="CI33" s="842"/>
      <c r="CJ33" s="842"/>
      <c r="CK33" s="842"/>
      <c r="CL33" s="842"/>
      <c r="CM33" s="842"/>
      <c r="CN33" s="842"/>
      <c r="CO33" s="842"/>
      <c r="CP33" s="842"/>
      <c r="CQ33" s="842"/>
      <c r="CR33" s="842"/>
      <c r="CS33" s="842"/>
      <c r="CT33" s="842"/>
      <c r="CU33" s="842"/>
      <c r="CV33" s="842"/>
      <c r="CW33" s="842"/>
      <c r="CX33" s="842"/>
      <c r="CY33" s="842"/>
      <c r="CZ33" s="842"/>
      <c r="DA33" s="842"/>
      <c r="DB33" s="842"/>
      <c r="DC33" s="842"/>
      <c r="DD33" s="842"/>
      <c r="DE33" s="842"/>
      <c r="DF33" s="842"/>
      <c r="DG33" s="842"/>
      <c r="DH33" s="847"/>
      <c r="DI33" s="847"/>
      <c r="DJ33" s="847"/>
      <c r="DK33" s="848"/>
    </row>
    <row r="34" spans="1:115" s="83" customFormat="1" ht="19.899999999999999" customHeight="1">
      <c r="A34" s="50"/>
      <c r="B34" s="716"/>
      <c r="C34" s="73"/>
      <c r="D34" s="84" t="s">
        <v>26</v>
      </c>
      <c r="E34" s="90" t="s">
        <v>86</v>
      </c>
      <c r="F34" s="91" t="s">
        <v>87</v>
      </c>
      <c r="G34" s="825"/>
      <c r="H34" s="826"/>
      <c r="I34" s="846"/>
      <c r="J34" s="842"/>
      <c r="K34" s="842"/>
      <c r="L34" s="842"/>
      <c r="M34" s="842"/>
      <c r="N34" s="842"/>
      <c r="O34" s="842"/>
      <c r="P34" s="842"/>
      <c r="Q34" s="842"/>
      <c r="R34" s="842"/>
      <c r="S34" s="842"/>
      <c r="T34" s="842"/>
      <c r="U34" s="842"/>
      <c r="V34" s="842"/>
      <c r="W34" s="842"/>
      <c r="X34" s="842"/>
      <c r="Y34" s="842"/>
      <c r="Z34" s="842"/>
      <c r="AA34" s="842"/>
      <c r="AB34" s="842"/>
      <c r="AC34" s="842"/>
      <c r="AD34" s="842"/>
      <c r="AE34" s="842"/>
      <c r="AF34" s="842"/>
      <c r="AG34" s="842"/>
      <c r="AH34" s="842"/>
      <c r="AI34" s="842"/>
      <c r="AJ34" s="842"/>
      <c r="AK34" s="842"/>
      <c r="AL34" s="842"/>
      <c r="AM34" s="842"/>
      <c r="AN34" s="842"/>
      <c r="AO34" s="842"/>
      <c r="AP34" s="842"/>
      <c r="AQ34" s="842"/>
      <c r="AR34" s="842"/>
      <c r="AS34" s="842"/>
      <c r="AT34" s="842"/>
      <c r="AU34" s="842"/>
      <c r="AV34" s="842"/>
      <c r="AW34" s="842"/>
      <c r="AX34" s="842"/>
      <c r="AY34" s="842"/>
      <c r="AZ34" s="842"/>
      <c r="BA34" s="842"/>
      <c r="BB34" s="842"/>
      <c r="BC34" s="842"/>
      <c r="BD34" s="842"/>
      <c r="BE34" s="842"/>
      <c r="BF34" s="842"/>
      <c r="BG34" s="842"/>
      <c r="BH34" s="842"/>
      <c r="BI34" s="842"/>
      <c r="BJ34" s="842"/>
      <c r="BK34" s="842"/>
      <c r="BL34" s="842"/>
      <c r="BM34" s="842"/>
      <c r="BN34" s="842"/>
      <c r="BO34" s="842"/>
      <c r="BP34" s="842"/>
      <c r="BQ34" s="842"/>
      <c r="BR34" s="842"/>
      <c r="BS34" s="842"/>
      <c r="BT34" s="842"/>
      <c r="BU34" s="842"/>
      <c r="BV34" s="842"/>
      <c r="BW34" s="842"/>
      <c r="BX34" s="842"/>
      <c r="BY34" s="842"/>
      <c r="BZ34" s="842"/>
      <c r="CA34" s="842"/>
      <c r="CB34" s="842"/>
      <c r="CC34" s="842"/>
      <c r="CD34" s="842"/>
      <c r="CE34" s="842"/>
      <c r="CF34" s="842"/>
      <c r="CG34" s="842"/>
      <c r="CH34" s="842"/>
      <c r="CI34" s="842"/>
      <c r="CJ34" s="842"/>
      <c r="CK34" s="842"/>
      <c r="CL34" s="842"/>
      <c r="CM34" s="842"/>
      <c r="CN34" s="842"/>
      <c r="CO34" s="842"/>
      <c r="CP34" s="842"/>
      <c r="CQ34" s="842"/>
      <c r="CR34" s="842"/>
      <c r="CS34" s="842"/>
      <c r="CT34" s="842"/>
      <c r="CU34" s="842"/>
      <c r="CV34" s="842"/>
      <c r="CW34" s="842"/>
      <c r="CX34" s="842"/>
      <c r="CY34" s="842"/>
      <c r="CZ34" s="842"/>
      <c r="DA34" s="842"/>
      <c r="DB34" s="842"/>
      <c r="DC34" s="842"/>
      <c r="DD34" s="842"/>
      <c r="DE34" s="842"/>
      <c r="DF34" s="842"/>
      <c r="DG34" s="842"/>
      <c r="DH34" s="847"/>
      <c r="DI34" s="847"/>
      <c r="DJ34" s="847"/>
      <c r="DK34" s="848"/>
    </row>
    <row r="35" spans="1:115" s="83" customFormat="1" ht="19.899999999999999" customHeight="1">
      <c r="A35" s="50"/>
      <c r="B35" s="716"/>
      <c r="C35" s="73"/>
      <c r="D35" s="84" t="s">
        <v>27</v>
      </c>
      <c r="E35" s="90" t="s">
        <v>88</v>
      </c>
      <c r="F35" s="91" t="s">
        <v>89</v>
      </c>
      <c r="G35" s="825"/>
      <c r="H35" s="826"/>
      <c r="I35" s="846"/>
      <c r="J35" s="842"/>
      <c r="K35" s="842"/>
      <c r="L35" s="842"/>
      <c r="M35" s="842"/>
      <c r="N35" s="842"/>
      <c r="O35" s="842"/>
      <c r="P35" s="842"/>
      <c r="Q35" s="842"/>
      <c r="R35" s="842"/>
      <c r="S35" s="842"/>
      <c r="T35" s="842"/>
      <c r="U35" s="842"/>
      <c r="V35" s="842"/>
      <c r="W35" s="842"/>
      <c r="X35" s="842"/>
      <c r="Y35" s="842"/>
      <c r="Z35" s="842"/>
      <c r="AA35" s="842"/>
      <c r="AB35" s="842"/>
      <c r="AC35" s="842"/>
      <c r="AD35" s="842"/>
      <c r="AE35" s="842"/>
      <c r="AF35" s="842"/>
      <c r="AG35" s="842"/>
      <c r="AH35" s="842"/>
      <c r="AI35" s="842"/>
      <c r="AJ35" s="842"/>
      <c r="AK35" s="842"/>
      <c r="AL35" s="842"/>
      <c r="AM35" s="842"/>
      <c r="AN35" s="842"/>
      <c r="AO35" s="842"/>
      <c r="AP35" s="842"/>
      <c r="AQ35" s="842"/>
      <c r="AR35" s="842"/>
      <c r="AS35" s="842"/>
      <c r="AT35" s="842"/>
      <c r="AU35" s="842"/>
      <c r="AV35" s="842"/>
      <c r="AW35" s="842"/>
      <c r="AX35" s="842"/>
      <c r="AY35" s="842"/>
      <c r="AZ35" s="842"/>
      <c r="BA35" s="842"/>
      <c r="BB35" s="842"/>
      <c r="BC35" s="842"/>
      <c r="BD35" s="842"/>
      <c r="BE35" s="842"/>
      <c r="BF35" s="842"/>
      <c r="BG35" s="842"/>
      <c r="BH35" s="842"/>
      <c r="BI35" s="842"/>
      <c r="BJ35" s="842"/>
      <c r="BK35" s="842"/>
      <c r="BL35" s="842"/>
      <c r="BM35" s="842"/>
      <c r="BN35" s="842"/>
      <c r="BO35" s="842"/>
      <c r="BP35" s="842"/>
      <c r="BQ35" s="842"/>
      <c r="BR35" s="842"/>
      <c r="BS35" s="842"/>
      <c r="BT35" s="842"/>
      <c r="BU35" s="842"/>
      <c r="BV35" s="842"/>
      <c r="BW35" s="842"/>
      <c r="BX35" s="842"/>
      <c r="BY35" s="842"/>
      <c r="BZ35" s="842"/>
      <c r="CA35" s="842"/>
      <c r="CB35" s="842"/>
      <c r="CC35" s="842"/>
      <c r="CD35" s="842"/>
      <c r="CE35" s="842"/>
      <c r="CF35" s="842"/>
      <c r="CG35" s="842"/>
      <c r="CH35" s="842"/>
      <c r="CI35" s="842"/>
      <c r="CJ35" s="842"/>
      <c r="CK35" s="842"/>
      <c r="CL35" s="842"/>
      <c r="CM35" s="842"/>
      <c r="CN35" s="842"/>
      <c r="CO35" s="842"/>
      <c r="CP35" s="842"/>
      <c r="CQ35" s="842"/>
      <c r="CR35" s="842"/>
      <c r="CS35" s="842"/>
      <c r="CT35" s="842"/>
      <c r="CU35" s="842"/>
      <c r="CV35" s="842"/>
      <c r="CW35" s="842"/>
      <c r="CX35" s="842"/>
      <c r="CY35" s="842"/>
      <c r="CZ35" s="842"/>
      <c r="DA35" s="842"/>
      <c r="DB35" s="842"/>
      <c r="DC35" s="842"/>
      <c r="DD35" s="842"/>
      <c r="DE35" s="842"/>
      <c r="DF35" s="842"/>
      <c r="DG35" s="842"/>
      <c r="DH35" s="847"/>
      <c r="DI35" s="847"/>
      <c r="DJ35" s="847"/>
      <c r="DK35" s="848"/>
    </row>
    <row r="36" spans="1:115" s="83" customFormat="1" ht="19.899999999999999" customHeight="1">
      <c r="A36" s="50"/>
      <c r="B36" s="716"/>
      <c r="C36" s="73"/>
      <c r="D36" s="84" t="s">
        <v>28</v>
      </c>
      <c r="E36" s="90" t="s">
        <v>90</v>
      </c>
      <c r="F36" s="92" t="s">
        <v>91</v>
      </c>
      <c r="G36" s="825"/>
      <c r="H36" s="826"/>
      <c r="I36" s="846"/>
      <c r="J36" s="842"/>
      <c r="K36" s="842"/>
      <c r="L36" s="842"/>
      <c r="M36" s="842"/>
      <c r="N36" s="842"/>
      <c r="O36" s="842"/>
      <c r="P36" s="842"/>
      <c r="Q36" s="842"/>
      <c r="R36" s="842"/>
      <c r="S36" s="842"/>
      <c r="T36" s="842"/>
      <c r="U36" s="842"/>
      <c r="V36" s="842"/>
      <c r="W36" s="842"/>
      <c r="X36" s="842"/>
      <c r="Y36" s="842"/>
      <c r="Z36" s="842"/>
      <c r="AA36" s="842"/>
      <c r="AB36" s="842"/>
      <c r="AC36" s="842"/>
      <c r="AD36" s="842"/>
      <c r="AE36" s="842"/>
      <c r="AF36" s="842"/>
      <c r="AG36" s="842"/>
      <c r="AH36" s="842"/>
      <c r="AI36" s="842"/>
      <c r="AJ36" s="842"/>
      <c r="AK36" s="842"/>
      <c r="AL36" s="842"/>
      <c r="AM36" s="842"/>
      <c r="AN36" s="842"/>
      <c r="AO36" s="842"/>
      <c r="AP36" s="842"/>
      <c r="AQ36" s="842"/>
      <c r="AR36" s="842"/>
      <c r="AS36" s="842"/>
      <c r="AT36" s="842"/>
      <c r="AU36" s="842"/>
      <c r="AV36" s="842"/>
      <c r="AW36" s="842"/>
      <c r="AX36" s="842"/>
      <c r="AY36" s="842"/>
      <c r="AZ36" s="842"/>
      <c r="BA36" s="842"/>
      <c r="BB36" s="842"/>
      <c r="BC36" s="842"/>
      <c r="BD36" s="842"/>
      <c r="BE36" s="842"/>
      <c r="BF36" s="842"/>
      <c r="BG36" s="842"/>
      <c r="BH36" s="842"/>
      <c r="BI36" s="842"/>
      <c r="BJ36" s="842"/>
      <c r="BK36" s="842"/>
      <c r="BL36" s="842"/>
      <c r="BM36" s="842"/>
      <c r="BN36" s="842"/>
      <c r="BO36" s="842"/>
      <c r="BP36" s="842"/>
      <c r="BQ36" s="842"/>
      <c r="BR36" s="842"/>
      <c r="BS36" s="842"/>
      <c r="BT36" s="842"/>
      <c r="BU36" s="842"/>
      <c r="BV36" s="842"/>
      <c r="BW36" s="842"/>
      <c r="BX36" s="842"/>
      <c r="BY36" s="842"/>
      <c r="BZ36" s="842"/>
      <c r="CA36" s="842"/>
      <c r="CB36" s="842"/>
      <c r="CC36" s="842"/>
      <c r="CD36" s="842"/>
      <c r="CE36" s="842"/>
      <c r="CF36" s="842"/>
      <c r="CG36" s="842"/>
      <c r="CH36" s="842"/>
      <c r="CI36" s="842"/>
      <c r="CJ36" s="842"/>
      <c r="CK36" s="842"/>
      <c r="CL36" s="842"/>
      <c r="CM36" s="842"/>
      <c r="CN36" s="842"/>
      <c r="CO36" s="842"/>
      <c r="CP36" s="842"/>
      <c r="CQ36" s="842"/>
      <c r="CR36" s="842"/>
      <c r="CS36" s="842"/>
      <c r="CT36" s="842"/>
      <c r="CU36" s="842"/>
      <c r="CV36" s="842"/>
      <c r="CW36" s="842"/>
      <c r="CX36" s="842"/>
      <c r="CY36" s="842"/>
      <c r="CZ36" s="842"/>
      <c r="DA36" s="842"/>
      <c r="DB36" s="842"/>
      <c r="DC36" s="842"/>
      <c r="DD36" s="842"/>
      <c r="DE36" s="842"/>
      <c r="DF36" s="842"/>
      <c r="DG36" s="842"/>
      <c r="DH36" s="847"/>
      <c r="DI36" s="847"/>
      <c r="DJ36" s="847"/>
      <c r="DK36" s="848"/>
    </row>
    <row r="37" spans="1:115" s="83" customFormat="1" ht="19.899999999999999" customHeight="1">
      <c r="A37" s="50"/>
      <c r="B37" s="716"/>
      <c r="C37" s="73"/>
      <c r="D37" s="84" t="s">
        <v>29</v>
      </c>
      <c r="E37" s="90" t="s">
        <v>92</v>
      </c>
      <c r="F37" s="92" t="s">
        <v>93</v>
      </c>
      <c r="G37" s="825"/>
      <c r="H37" s="826"/>
      <c r="I37" s="846"/>
      <c r="J37" s="842"/>
      <c r="K37" s="842"/>
      <c r="L37" s="842"/>
      <c r="M37" s="842"/>
      <c r="N37" s="842"/>
      <c r="O37" s="842"/>
      <c r="P37" s="842"/>
      <c r="Q37" s="842"/>
      <c r="R37" s="842"/>
      <c r="S37" s="842"/>
      <c r="T37" s="842"/>
      <c r="U37" s="842"/>
      <c r="V37" s="842"/>
      <c r="W37" s="842"/>
      <c r="X37" s="842"/>
      <c r="Y37" s="842"/>
      <c r="Z37" s="842"/>
      <c r="AA37" s="842"/>
      <c r="AB37" s="842"/>
      <c r="AC37" s="842"/>
      <c r="AD37" s="842"/>
      <c r="AE37" s="842"/>
      <c r="AF37" s="842"/>
      <c r="AG37" s="842"/>
      <c r="AH37" s="842"/>
      <c r="AI37" s="842"/>
      <c r="AJ37" s="842"/>
      <c r="AK37" s="842"/>
      <c r="AL37" s="842"/>
      <c r="AM37" s="842"/>
      <c r="AN37" s="842"/>
      <c r="AO37" s="842"/>
      <c r="AP37" s="842"/>
      <c r="AQ37" s="842"/>
      <c r="AR37" s="842"/>
      <c r="AS37" s="842"/>
      <c r="AT37" s="842"/>
      <c r="AU37" s="842"/>
      <c r="AV37" s="842"/>
      <c r="AW37" s="842"/>
      <c r="AX37" s="842"/>
      <c r="AY37" s="842"/>
      <c r="AZ37" s="842"/>
      <c r="BA37" s="842"/>
      <c r="BB37" s="842"/>
      <c r="BC37" s="842"/>
      <c r="BD37" s="842"/>
      <c r="BE37" s="842"/>
      <c r="BF37" s="842"/>
      <c r="BG37" s="842"/>
      <c r="BH37" s="842"/>
      <c r="BI37" s="842"/>
      <c r="BJ37" s="842"/>
      <c r="BK37" s="842"/>
      <c r="BL37" s="842"/>
      <c r="BM37" s="842"/>
      <c r="BN37" s="842"/>
      <c r="BO37" s="842"/>
      <c r="BP37" s="842"/>
      <c r="BQ37" s="842"/>
      <c r="BR37" s="842"/>
      <c r="BS37" s="842"/>
      <c r="BT37" s="842"/>
      <c r="BU37" s="842"/>
      <c r="BV37" s="842"/>
      <c r="BW37" s="842"/>
      <c r="BX37" s="842"/>
      <c r="BY37" s="842"/>
      <c r="BZ37" s="842"/>
      <c r="CA37" s="842"/>
      <c r="CB37" s="842"/>
      <c r="CC37" s="842"/>
      <c r="CD37" s="842"/>
      <c r="CE37" s="842"/>
      <c r="CF37" s="842"/>
      <c r="CG37" s="842"/>
      <c r="CH37" s="842"/>
      <c r="CI37" s="842"/>
      <c r="CJ37" s="842"/>
      <c r="CK37" s="842"/>
      <c r="CL37" s="842"/>
      <c r="CM37" s="842"/>
      <c r="CN37" s="842"/>
      <c r="CO37" s="842"/>
      <c r="CP37" s="842"/>
      <c r="CQ37" s="842"/>
      <c r="CR37" s="842"/>
      <c r="CS37" s="842"/>
      <c r="CT37" s="842"/>
      <c r="CU37" s="842"/>
      <c r="CV37" s="842"/>
      <c r="CW37" s="842"/>
      <c r="CX37" s="842"/>
      <c r="CY37" s="842"/>
      <c r="CZ37" s="842"/>
      <c r="DA37" s="842"/>
      <c r="DB37" s="842"/>
      <c r="DC37" s="842"/>
      <c r="DD37" s="842"/>
      <c r="DE37" s="842"/>
      <c r="DF37" s="842"/>
      <c r="DG37" s="842"/>
      <c r="DH37" s="847"/>
      <c r="DI37" s="847"/>
      <c r="DJ37" s="847"/>
      <c r="DK37" s="848"/>
    </row>
    <row r="38" spans="1:115" s="83" customFormat="1" ht="19.899999999999999" customHeight="1">
      <c r="A38" s="50"/>
      <c r="B38" s="716"/>
      <c r="C38" s="73"/>
      <c r="D38" s="84" t="s">
        <v>30</v>
      </c>
      <c r="E38" s="90" t="s">
        <v>94</v>
      </c>
      <c r="F38" s="92" t="s">
        <v>95</v>
      </c>
      <c r="G38" s="825"/>
      <c r="H38" s="826"/>
      <c r="I38" s="846"/>
      <c r="J38" s="842"/>
      <c r="K38" s="842"/>
      <c r="L38" s="842"/>
      <c r="M38" s="842"/>
      <c r="N38" s="842"/>
      <c r="O38" s="842"/>
      <c r="P38" s="842"/>
      <c r="Q38" s="842"/>
      <c r="R38" s="842"/>
      <c r="S38" s="842"/>
      <c r="T38" s="842"/>
      <c r="U38" s="842"/>
      <c r="V38" s="842"/>
      <c r="W38" s="842"/>
      <c r="X38" s="842"/>
      <c r="Y38" s="842"/>
      <c r="Z38" s="842"/>
      <c r="AA38" s="842"/>
      <c r="AB38" s="842"/>
      <c r="AC38" s="842"/>
      <c r="AD38" s="842"/>
      <c r="AE38" s="842"/>
      <c r="AF38" s="842"/>
      <c r="AG38" s="842"/>
      <c r="AH38" s="842"/>
      <c r="AI38" s="842"/>
      <c r="AJ38" s="842"/>
      <c r="AK38" s="842"/>
      <c r="AL38" s="842"/>
      <c r="AM38" s="842"/>
      <c r="AN38" s="842"/>
      <c r="AO38" s="842"/>
      <c r="AP38" s="842"/>
      <c r="AQ38" s="842"/>
      <c r="AR38" s="842"/>
      <c r="AS38" s="842"/>
      <c r="AT38" s="842"/>
      <c r="AU38" s="842"/>
      <c r="AV38" s="842"/>
      <c r="AW38" s="842"/>
      <c r="AX38" s="842"/>
      <c r="AY38" s="842"/>
      <c r="AZ38" s="842"/>
      <c r="BA38" s="842"/>
      <c r="BB38" s="842"/>
      <c r="BC38" s="842"/>
      <c r="BD38" s="842"/>
      <c r="BE38" s="842"/>
      <c r="BF38" s="842"/>
      <c r="BG38" s="842"/>
      <c r="BH38" s="842"/>
      <c r="BI38" s="842"/>
      <c r="BJ38" s="842"/>
      <c r="BK38" s="842"/>
      <c r="BL38" s="842"/>
      <c r="BM38" s="842"/>
      <c r="BN38" s="842"/>
      <c r="BO38" s="842"/>
      <c r="BP38" s="842"/>
      <c r="BQ38" s="842"/>
      <c r="BR38" s="842"/>
      <c r="BS38" s="842"/>
      <c r="BT38" s="842"/>
      <c r="BU38" s="842"/>
      <c r="BV38" s="842"/>
      <c r="BW38" s="842"/>
      <c r="BX38" s="842"/>
      <c r="BY38" s="842"/>
      <c r="BZ38" s="842"/>
      <c r="CA38" s="842"/>
      <c r="CB38" s="842"/>
      <c r="CC38" s="842"/>
      <c r="CD38" s="842"/>
      <c r="CE38" s="842"/>
      <c r="CF38" s="842"/>
      <c r="CG38" s="842"/>
      <c r="CH38" s="842"/>
      <c r="CI38" s="842"/>
      <c r="CJ38" s="842"/>
      <c r="CK38" s="842"/>
      <c r="CL38" s="842"/>
      <c r="CM38" s="842"/>
      <c r="CN38" s="842"/>
      <c r="CO38" s="842"/>
      <c r="CP38" s="842"/>
      <c r="CQ38" s="842"/>
      <c r="CR38" s="842"/>
      <c r="CS38" s="842"/>
      <c r="CT38" s="842"/>
      <c r="CU38" s="842"/>
      <c r="CV38" s="842"/>
      <c r="CW38" s="842"/>
      <c r="CX38" s="842"/>
      <c r="CY38" s="842"/>
      <c r="CZ38" s="842"/>
      <c r="DA38" s="842"/>
      <c r="DB38" s="842"/>
      <c r="DC38" s="842"/>
      <c r="DD38" s="842"/>
      <c r="DE38" s="842"/>
      <c r="DF38" s="842"/>
      <c r="DG38" s="842"/>
      <c r="DH38" s="847"/>
      <c r="DI38" s="847"/>
      <c r="DJ38" s="847"/>
      <c r="DK38" s="848"/>
    </row>
    <row r="39" spans="1:115" s="83" customFormat="1" ht="19.899999999999999" customHeight="1">
      <c r="A39" s="50"/>
      <c r="B39" s="716"/>
      <c r="C39" s="73"/>
      <c r="D39" s="84" t="s">
        <v>31</v>
      </c>
      <c r="E39" s="90" t="s">
        <v>96</v>
      </c>
      <c r="F39" s="92" t="s">
        <v>97</v>
      </c>
      <c r="G39" s="825"/>
      <c r="H39" s="826"/>
      <c r="I39" s="846"/>
      <c r="J39" s="842"/>
      <c r="K39" s="842"/>
      <c r="L39" s="842"/>
      <c r="M39" s="842"/>
      <c r="N39" s="842"/>
      <c r="O39" s="842"/>
      <c r="P39" s="842"/>
      <c r="Q39" s="842"/>
      <c r="R39" s="842"/>
      <c r="S39" s="842"/>
      <c r="T39" s="842"/>
      <c r="U39" s="842"/>
      <c r="V39" s="842"/>
      <c r="W39" s="842"/>
      <c r="X39" s="842"/>
      <c r="Y39" s="842"/>
      <c r="Z39" s="842"/>
      <c r="AA39" s="842"/>
      <c r="AB39" s="842"/>
      <c r="AC39" s="842"/>
      <c r="AD39" s="842"/>
      <c r="AE39" s="842"/>
      <c r="AF39" s="842"/>
      <c r="AG39" s="842"/>
      <c r="AH39" s="842"/>
      <c r="AI39" s="842"/>
      <c r="AJ39" s="842"/>
      <c r="AK39" s="842"/>
      <c r="AL39" s="842"/>
      <c r="AM39" s="842"/>
      <c r="AN39" s="842"/>
      <c r="AO39" s="842"/>
      <c r="AP39" s="842"/>
      <c r="AQ39" s="842"/>
      <c r="AR39" s="842"/>
      <c r="AS39" s="842"/>
      <c r="AT39" s="842"/>
      <c r="AU39" s="842"/>
      <c r="AV39" s="842"/>
      <c r="AW39" s="842"/>
      <c r="AX39" s="842"/>
      <c r="AY39" s="842"/>
      <c r="AZ39" s="842"/>
      <c r="BA39" s="842"/>
      <c r="BB39" s="842"/>
      <c r="BC39" s="842"/>
      <c r="BD39" s="842"/>
      <c r="BE39" s="842"/>
      <c r="BF39" s="842"/>
      <c r="BG39" s="842"/>
      <c r="BH39" s="842"/>
      <c r="BI39" s="842"/>
      <c r="BJ39" s="842"/>
      <c r="BK39" s="842"/>
      <c r="BL39" s="842"/>
      <c r="BM39" s="842"/>
      <c r="BN39" s="842"/>
      <c r="BO39" s="842"/>
      <c r="BP39" s="842"/>
      <c r="BQ39" s="842"/>
      <c r="BR39" s="842"/>
      <c r="BS39" s="842"/>
      <c r="BT39" s="842"/>
      <c r="BU39" s="842"/>
      <c r="BV39" s="842"/>
      <c r="BW39" s="842"/>
      <c r="BX39" s="842"/>
      <c r="BY39" s="842"/>
      <c r="BZ39" s="842"/>
      <c r="CA39" s="842"/>
      <c r="CB39" s="842"/>
      <c r="CC39" s="842"/>
      <c r="CD39" s="842"/>
      <c r="CE39" s="842"/>
      <c r="CF39" s="842"/>
      <c r="CG39" s="842"/>
      <c r="CH39" s="842"/>
      <c r="CI39" s="842"/>
      <c r="CJ39" s="842"/>
      <c r="CK39" s="842"/>
      <c r="CL39" s="842"/>
      <c r="CM39" s="842"/>
      <c r="CN39" s="842"/>
      <c r="CO39" s="842"/>
      <c r="CP39" s="842"/>
      <c r="CQ39" s="842"/>
      <c r="CR39" s="842"/>
      <c r="CS39" s="842"/>
      <c r="CT39" s="842"/>
      <c r="CU39" s="842"/>
      <c r="CV39" s="842"/>
      <c r="CW39" s="842"/>
      <c r="CX39" s="842"/>
      <c r="CY39" s="842"/>
      <c r="CZ39" s="842"/>
      <c r="DA39" s="842"/>
      <c r="DB39" s="842"/>
      <c r="DC39" s="842"/>
      <c r="DD39" s="842"/>
      <c r="DE39" s="842"/>
      <c r="DF39" s="842"/>
      <c r="DG39" s="842"/>
      <c r="DH39" s="847"/>
      <c r="DI39" s="847"/>
      <c r="DJ39" s="847"/>
      <c r="DK39" s="848"/>
    </row>
    <row r="40" spans="1:115" s="83" customFormat="1" ht="19.899999999999999" customHeight="1">
      <c r="A40" s="50"/>
      <c r="B40" s="716"/>
      <c r="C40" s="73"/>
      <c r="D40" s="84" t="s">
        <v>98</v>
      </c>
      <c r="E40" s="90" t="s">
        <v>99</v>
      </c>
      <c r="F40" s="93" t="s">
        <v>100</v>
      </c>
      <c r="G40" s="825"/>
      <c r="H40" s="826"/>
      <c r="I40" s="846"/>
      <c r="J40" s="842"/>
      <c r="K40" s="842"/>
      <c r="L40" s="842"/>
      <c r="M40" s="842"/>
      <c r="N40" s="842"/>
      <c r="O40" s="842"/>
      <c r="P40" s="842"/>
      <c r="Q40" s="842"/>
      <c r="R40" s="842"/>
      <c r="S40" s="842"/>
      <c r="T40" s="842"/>
      <c r="U40" s="842"/>
      <c r="V40" s="842"/>
      <c r="W40" s="842"/>
      <c r="X40" s="842"/>
      <c r="Y40" s="842"/>
      <c r="Z40" s="842"/>
      <c r="AA40" s="842"/>
      <c r="AB40" s="842"/>
      <c r="AC40" s="842"/>
      <c r="AD40" s="842"/>
      <c r="AE40" s="842"/>
      <c r="AF40" s="842"/>
      <c r="AG40" s="842"/>
      <c r="AH40" s="842"/>
      <c r="AI40" s="842"/>
      <c r="AJ40" s="842"/>
      <c r="AK40" s="842"/>
      <c r="AL40" s="842"/>
      <c r="AM40" s="842"/>
      <c r="AN40" s="842"/>
      <c r="AO40" s="842"/>
      <c r="AP40" s="842"/>
      <c r="AQ40" s="842"/>
      <c r="AR40" s="842"/>
      <c r="AS40" s="842"/>
      <c r="AT40" s="842"/>
      <c r="AU40" s="842"/>
      <c r="AV40" s="842"/>
      <c r="AW40" s="842"/>
      <c r="AX40" s="842"/>
      <c r="AY40" s="842"/>
      <c r="AZ40" s="842"/>
      <c r="BA40" s="842"/>
      <c r="BB40" s="842"/>
      <c r="BC40" s="842"/>
      <c r="BD40" s="842"/>
      <c r="BE40" s="842"/>
      <c r="BF40" s="842"/>
      <c r="BG40" s="842"/>
      <c r="BH40" s="842"/>
      <c r="BI40" s="842"/>
      <c r="BJ40" s="842"/>
      <c r="BK40" s="842"/>
      <c r="BL40" s="842"/>
      <c r="BM40" s="842"/>
      <c r="BN40" s="842"/>
      <c r="BO40" s="842"/>
      <c r="BP40" s="842"/>
      <c r="BQ40" s="842"/>
      <c r="BR40" s="842"/>
      <c r="BS40" s="842"/>
      <c r="BT40" s="842"/>
      <c r="BU40" s="842"/>
      <c r="BV40" s="842"/>
      <c r="BW40" s="842"/>
      <c r="BX40" s="842"/>
      <c r="BY40" s="842"/>
      <c r="BZ40" s="842"/>
      <c r="CA40" s="842"/>
      <c r="CB40" s="842"/>
      <c r="CC40" s="842"/>
      <c r="CD40" s="842"/>
      <c r="CE40" s="842"/>
      <c r="CF40" s="842"/>
      <c r="CG40" s="842"/>
      <c r="CH40" s="842"/>
      <c r="CI40" s="842"/>
      <c r="CJ40" s="842"/>
      <c r="CK40" s="842"/>
      <c r="CL40" s="842"/>
      <c r="CM40" s="842"/>
      <c r="CN40" s="842"/>
      <c r="CO40" s="842"/>
      <c r="CP40" s="842"/>
      <c r="CQ40" s="842"/>
      <c r="CR40" s="842"/>
      <c r="CS40" s="842"/>
      <c r="CT40" s="842"/>
      <c r="CU40" s="842"/>
      <c r="CV40" s="842"/>
      <c r="CW40" s="842"/>
      <c r="CX40" s="842"/>
      <c r="CY40" s="842"/>
      <c r="CZ40" s="842"/>
      <c r="DA40" s="842"/>
      <c r="DB40" s="842"/>
      <c r="DC40" s="842"/>
      <c r="DD40" s="842"/>
      <c r="DE40" s="842"/>
      <c r="DF40" s="842"/>
      <c r="DG40" s="842"/>
      <c r="DH40" s="847"/>
      <c r="DI40" s="847"/>
      <c r="DJ40" s="847"/>
      <c r="DK40" s="848"/>
    </row>
    <row r="41" spans="1:115" s="83" customFormat="1" ht="19.899999999999999" customHeight="1">
      <c r="A41" s="50"/>
      <c r="B41" s="716"/>
      <c r="C41" s="73"/>
      <c r="D41" s="84" t="s">
        <v>101</v>
      </c>
      <c r="E41" s="90" t="s">
        <v>102</v>
      </c>
      <c r="F41" s="92" t="s">
        <v>103</v>
      </c>
      <c r="G41" s="825"/>
      <c r="H41" s="826"/>
      <c r="I41" s="846"/>
      <c r="J41" s="842"/>
      <c r="K41" s="842"/>
      <c r="L41" s="842"/>
      <c r="M41" s="842"/>
      <c r="N41" s="842"/>
      <c r="O41" s="842"/>
      <c r="P41" s="842"/>
      <c r="Q41" s="842"/>
      <c r="R41" s="842"/>
      <c r="S41" s="842"/>
      <c r="T41" s="842"/>
      <c r="U41" s="842"/>
      <c r="V41" s="842"/>
      <c r="W41" s="842"/>
      <c r="X41" s="842"/>
      <c r="Y41" s="842"/>
      <c r="Z41" s="842"/>
      <c r="AA41" s="842"/>
      <c r="AB41" s="842"/>
      <c r="AC41" s="842"/>
      <c r="AD41" s="842"/>
      <c r="AE41" s="842"/>
      <c r="AF41" s="842"/>
      <c r="AG41" s="842"/>
      <c r="AH41" s="842"/>
      <c r="AI41" s="842"/>
      <c r="AJ41" s="842"/>
      <c r="AK41" s="842"/>
      <c r="AL41" s="842"/>
      <c r="AM41" s="842"/>
      <c r="AN41" s="842"/>
      <c r="AO41" s="842"/>
      <c r="AP41" s="842"/>
      <c r="AQ41" s="842"/>
      <c r="AR41" s="842"/>
      <c r="AS41" s="842"/>
      <c r="AT41" s="842"/>
      <c r="AU41" s="842"/>
      <c r="AV41" s="842"/>
      <c r="AW41" s="842"/>
      <c r="AX41" s="842"/>
      <c r="AY41" s="842"/>
      <c r="AZ41" s="842"/>
      <c r="BA41" s="842"/>
      <c r="BB41" s="842"/>
      <c r="BC41" s="842"/>
      <c r="BD41" s="842"/>
      <c r="BE41" s="842"/>
      <c r="BF41" s="842"/>
      <c r="BG41" s="842"/>
      <c r="BH41" s="842"/>
      <c r="BI41" s="842"/>
      <c r="BJ41" s="842"/>
      <c r="BK41" s="842"/>
      <c r="BL41" s="842"/>
      <c r="BM41" s="842"/>
      <c r="BN41" s="842"/>
      <c r="BO41" s="842"/>
      <c r="BP41" s="842"/>
      <c r="BQ41" s="842"/>
      <c r="BR41" s="842"/>
      <c r="BS41" s="842"/>
      <c r="BT41" s="842"/>
      <c r="BU41" s="842"/>
      <c r="BV41" s="842"/>
      <c r="BW41" s="842"/>
      <c r="BX41" s="842"/>
      <c r="BY41" s="842"/>
      <c r="BZ41" s="842"/>
      <c r="CA41" s="842"/>
      <c r="CB41" s="842"/>
      <c r="CC41" s="842"/>
      <c r="CD41" s="842"/>
      <c r="CE41" s="842"/>
      <c r="CF41" s="842"/>
      <c r="CG41" s="842"/>
      <c r="CH41" s="842"/>
      <c r="CI41" s="842"/>
      <c r="CJ41" s="842"/>
      <c r="CK41" s="842"/>
      <c r="CL41" s="842"/>
      <c r="CM41" s="842"/>
      <c r="CN41" s="842"/>
      <c r="CO41" s="842"/>
      <c r="CP41" s="842"/>
      <c r="CQ41" s="842"/>
      <c r="CR41" s="842"/>
      <c r="CS41" s="842"/>
      <c r="CT41" s="842"/>
      <c r="CU41" s="842"/>
      <c r="CV41" s="842"/>
      <c r="CW41" s="842"/>
      <c r="CX41" s="842"/>
      <c r="CY41" s="842"/>
      <c r="CZ41" s="842"/>
      <c r="DA41" s="842"/>
      <c r="DB41" s="842"/>
      <c r="DC41" s="842"/>
      <c r="DD41" s="842"/>
      <c r="DE41" s="842"/>
      <c r="DF41" s="842"/>
      <c r="DG41" s="842"/>
      <c r="DH41" s="847"/>
      <c r="DI41" s="847"/>
      <c r="DJ41" s="847"/>
      <c r="DK41" s="848"/>
    </row>
    <row r="42" spans="1:115" s="83" customFormat="1" ht="19.899999999999999" customHeight="1">
      <c r="A42" s="50"/>
      <c r="B42" s="716"/>
      <c r="C42" s="73"/>
      <c r="D42" s="84" t="s">
        <v>544</v>
      </c>
      <c r="E42" s="90" t="s">
        <v>760</v>
      </c>
      <c r="F42" s="92" t="s">
        <v>697</v>
      </c>
      <c r="G42" s="825"/>
      <c r="H42" s="826"/>
      <c r="I42" s="846"/>
      <c r="J42" s="842"/>
      <c r="K42" s="842"/>
      <c r="L42" s="842"/>
      <c r="M42" s="842"/>
      <c r="N42" s="842"/>
      <c r="O42" s="842"/>
      <c r="P42" s="842"/>
      <c r="Q42" s="842"/>
      <c r="R42" s="842"/>
      <c r="S42" s="842"/>
      <c r="T42" s="842"/>
      <c r="U42" s="842"/>
      <c r="V42" s="842"/>
      <c r="W42" s="842"/>
      <c r="X42" s="842"/>
      <c r="Y42" s="842"/>
      <c r="Z42" s="842"/>
      <c r="AA42" s="842"/>
      <c r="AB42" s="842"/>
      <c r="AC42" s="842"/>
      <c r="AD42" s="842"/>
      <c r="AE42" s="842"/>
      <c r="AF42" s="842"/>
      <c r="AG42" s="842"/>
      <c r="AH42" s="842"/>
      <c r="AI42" s="842"/>
      <c r="AJ42" s="842"/>
      <c r="AK42" s="842"/>
      <c r="AL42" s="842"/>
      <c r="AM42" s="842"/>
      <c r="AN42" s="842"/>
      <c r="AO42" s="842"/>
      <c r="AP42" s="842"/>
      <c r="AQ42" s="842"/>
      <c r="AR42" s="842"/>
      <c r="AS42" s="842"/>
      <c r="AT42" s="842"/>
      <c r="AU42" s="842"/>
      <c r="AV42" s="842"/>
      <c r="AW42" s="842"/>
      <c r="AX42" s="842"/>
      <c r="AY42" s="842"/>
      <c r="AZ42" s="842"/>
      <c r="BA42" s="842"/>
      <c r="BB42" s="842"/>
      <c r="BC42" s="842"/>
      <c r="BD42" s="842"/>
      <c r="BE42" s="842"/>
      <c r="BF42" s="842"/>
      <c r="BG42" s="842"/>
      <c r="BH42" s="842"/>
      <c r="BI42" s="842"/>
      <c r="BJ42" s="842"/>
      <c r="BK42" s="842"/>
      <c r="BL42" s="842"/>
      <c r="BM42" s="842"/>
      <c r="BN42" s="842"/>
      <c r="BO42" s="842"/>
      <c r="BP42" s="842"/>
      <c r="BQ42" s="842"/>
      <c r="BR42" s="842"/>
      <c r="BS42" s="842"/>
      <c r="BT42" s="842"/>
      <c r="BU42" s="842"/>
      <c r="BV42" s="842"/>
      <c r="BW42" s="842"/>
      <c r="BX42" s="842"/>
      <c r="BY42" s="842"/>
      <c r="BZ42" s="842"/>
      <c r="CA42" s="842"/>
      <c r="CB42" s="842"/>
      <c r="CC42" s="842"/>
      <c r="CD42" s="842"/>
      <c r="CE42" s="842"/>
      <c r="CF42" s="842"/>
      <c r="CG42" s="842"/>
      <c r="CH42" s="842"/>
      <c r="CI42" s="842"/>
      <c r="CJ42" s="842"/>
      <c r="CK42" s="842"/>
      <c r="CL42" s="842"/>
      <c r="CM42" s="842"/>
      <c r="CN42" s="842"/>
      <c r="CO42" s="842"/>
      <c r="CP42" s="842"/>
      <c r="CQ42" s="842"/>
      <c r="CR42" s="842"/>
      <c r="CS42" s="842"/>
      <c r="CT42" s="842"/>
      <c r="CU42" s="842"/>
      <c r="CV42" s="842"/>
      <c r="CW42" s="842"/>
      <c r="CX42" s="842"/>
      <c r="CY42" s="842"/>
      <c r="CZ42" s="842"/>
      <c r="DA42" s="842"/>
      <c r="DB42" s="842"/>
      <c r="DC42" s="842"/>
      <c r="DD42" s="842"/>
      <c r="DE42" s="842"/>
      <c r="DF42" s="842"/>
      <c r="DG42" s="842"/>
      <c r="DH42" s="847"/>
      <c r="DI42" s="847"/>
      <c r="DJ42" s="847"/>
      <c r="DK42" s="848"/>
    </row>
    <row r="43" spans="1:115" s="83" customFormat="1" ht="19.899999999999999" customHeight="1">
      <c r="A43" s="50"/>
      <c r="B43" s="716"/>
      <c r="C43" s="73"/>
      <c r="D43" s="84" t="s">
        <v>104</v>
      </c>
      <c r="E43" s="90" t="s">
        <v>105</v>
      </c>
      <c r="F43" s="92" t="s">
        <v>106</v>
      </c>
      <c r="G43" s="825"/>
      <c r="H43" s="826"/>
      <c r="I43" s="846"/>
      <c r="J43" s="842"/>
      <c r="K43" s="842"/>
      <c r="L43" s="842"/>
      <c r="M43" s="842"/>
      <c r="N43" s="842"/>
      <c r="O43" s="842"/>
      <c r="P43" s="842"/>
      <c r="Q43" s="842"/>
      <c r="R43" s="842"/>
      <c r="S43" s="842"/>
      <c r="T43" s="842"/>
      <c r="U43" s="842"/>
      <c r="V43" s="842"/>
      <c r="W43" s="842"/>
      <c r="X43" s="842"/>
      <c r="Y43" s="842"/>
      <c r="Z43" s="842"/>
      <c r="AA43" s="842"/>
      <c r="AB43" s="842"/>
      <c r="AC43" s="842"/>
      <c r="AD43" s="842"/>
      <c r="AE43" s="842"/>
      <c r="AF43" s="842"/>
      <c r="AG43" s="842"/>
      <c r="AH43" s="842"/>
      <c r="AI43" s="842"/>
      <c r="AJ43" s="842"/>
      <c r="AK43" s="842"/>
      <c r="AL43" s="842"/>
      <c r="AM43" s="842"/>
      <c r="AN43" s="842"/>
      <c r="AO43" s="842"/>
      <c r="AP43" s="842"/>
      <c r="AQ43" s="842"/>
      <c r="AR43" s="842"/>
      <c r="AS43" s="842"/>
      <c r="AT43" s="842"/>
      <c r="AU43" s="842"/>
      <c r="AV43" s="842"/>
      <c r="AW43" s="842"/>
      <c r="AX43" s="842"/>
      <c r="AY43" s="842"/>
      <c r="AZ43" s="842"/>
      <c r="BA43" s="842"/>
      <c r="BB43" s="842"/>
      <c r="BC43" s="842"/>
      <c r="BD43" s="842"/>
      <c r="BE43" s="842"/>
      <c r="BF43" s="842"/>
      <c r="BG43" s="842"/>
      <c r="BH43" s="842"/>
      <c r="BI43" s="842"/>
      <c r="BJ43" s="842"/>
      <c r="BK43" s="842"/>
      <c r="BL43" s="842"/>
      <c r="BM43" s="842"/>
      <c r="BN43" s="842"/>
      <c r="BO43" s="842"/>
      <c r="BP43" s="842"/>
      <c r="BQ43" s="842"/>
      <c r="BR43" s="842"/>
      <c r="BS43" s="842"/>
      <c r="BT43" s="842"/>
      <c r="BU43" s="842"/>
      <c r="BV43" s="842"/>
      <c r="BW43" s="842"/>
      <c r="BX43" s="842"/>
      <c r="BY43" s="842"/>
      <c r="BZ43" s="842"/>
      <c r="CA43" s="842"/>
      <c r="CB43" s="842"/>
      <c r="CC43" s="842"/>
      <c r="CD43" s="842"/>
      <c r="CE43" s="842"/>
      <c r="CF43" s="842"/>
      <c r="CG43" s="842"/>
      <c r="CH43" s="842"/>
      <c r="CI43" s="842"/>
      <c r="CJ43" s="842"/>
      <c r="CK43" s="842"/>
      <c r="CL43" s="842"/>
      <c r="CM43" s="842"/>
      <c r="CN43" s="842"/>
      <c r="CO43" s="842"/>
      <c r="CP43" s="842"/>
      <c r="CQ43" s="842"/>
      <c r="CR43" s="842"/>
      <c r="CS43" s="842"/>
      <c r="CT43" s="842"/>
      <c r="CU43" s="842"/>
      <c r="CV43" s="842"/>
      <c r="CW43" s="842"/>
      <c r="CX43" s="842"/>
      <c r="CY43" s="842"/>
      <c r="CZ43" s="842"/>
      <c r="DA43" s="842"/>
      <c r="DB43" s="842"/>
      <c r="DC43" s="842"/>
      <c r="DD43" s="842"/>
      <c r="DE43" s="842"/>
      <c r="DF43" s="842"/>
      <c r="DG43" s="842"/>
      <c r="DH43" s="850"/>
      <c r="DI43" s="850"/>
      <c r="DJ43" s="850"/>
      <c r="DK43" s="851"/>
    </row>
    <row r="44" spans="1:115" s="83" customFormat="1" ht="19.899999999999999" customHeight="1">
      <c r="A44" s="50"/>
      <c r="B44" s="716"/>
      <c r="C44" s="73"/>
      <c r="D44" s="84" t="s">
        <v>458</v>
      </c>
      <c r="E44" s="90" t="s">
        <v>761</v>
      </c>
      <c r="F44" s="92" t="s">
        <v>697</v>
      </c>
      <c r="G44" s="825"/>
      <c r="H44" s="826"/>
      <c r="I44" s="846"/>
      <c r="J44" s="842"/>
      <c r="K44" s="842"/>
      <c r="L44" s="842"/>
      <c r="M44" s="842"/>
      <c r="N44" s="842"/>
      <c r="O44" s="842"/>
      <c r="P44" s="842"/>
      <c r="Q44" s="842"/>
      <c r="R44" s="842"/>
      <c r="S44" s="842"/>
      <c r="T44" s="842"/>
      <c r="U44" s="842"/>
      <c r="V44" s="842"/>
      <c r="W44" s="842"/>
      <c r="X44" s="842"/>
      <c r="Y44" s="842"/>
      <c r="Z44" s="842"/>
      <c r="AA44" s="842"/>
      <c r="AB44" s="842"/>
      <c r="AC44" s="842"/>
      <c r="AD44" s="842"/>
      <c r="AE44" s="842"/>
      <c r="AF44" s="842"/>
      <c r="AG44" s="842"/>
      <c r="AH44" s="842"/>
      <c r="AI44" s="842"/>
      <c r="AJ44" s="842"/>
      <c r="AK44" s="842"/>
      <c r="AL44" s="842"/>
      <c r="AM44" s="842"/>
      <c r="AN44" s="842"/>
      <c r="AO44" s="842"/>
      <c r="AP44" s="842"/>
      <c r="AQ44" s="842"/>
      <c r="AR44" s="842"/>
      <c r="AS44" s="842"/>
      <c r="AT44" s="842"/>
      <c r="AU44" s="842"/>
      <c r="AV44" s="842"/>
      <c r="AW44" s="842"/>
      <c r="AX44" s="842"/>
      <c r="AY44" s="842"/>
      <c r="AZ44" s="842"/>
      <c r="BA44" s="842"/>
      <c r="BB44" s="842"/>
      <c r="BC44" s="842"/>
      <c r="BD44" s="842"/>
      <c r="BE44" s="842"/>
      <c r="BF44" s="842"/>
      <c r="BG44" s="842"/>
      <c r="BH44" s="842"/>
      <c r="BI44" s="842"/>
      <c r="BJ44" s="842"/>
      <c r="BK44" s="842"/>
      <c r="BL44" s="842"/>
      <c r="BM44" s="842"/>
      <c r="BN44" s="842"/>
      <c r="BO44" s="842"/>
      <c r="BP44" s="842"/>
      <c r="BQ44" s="842"/>
      <c r="BR44" s="842"/>
      <c r="BS44" s="842"/>
      <c r="BT44" s="842"/>
      <c r="BU44" s="842"/>
      <c r="BV44" s="842"/>
      <c r="BW44" s="842"/>
      <c r="BX44" s="842"/>
      <c r="BY44" s="842"/>
      <c r="BZ44" s="842"/>
      <c r="CA44" s="842"/>
      <c r="CB44" s="842"/>
      <c r="CC44" s="842"/>
      <c r="CD44" s="842"/>
      <c r="CE44" s="842"/>
      <c r="CF44" s="842"/>
      <c r="CG44" s="842"/>
      <c r="CH44" s="842"/>
      <c r="CI44" s="842"/>
      <c r="CJ44" s="842"/>
      <c r="CK44" s="842"/>
      <c r="CL44" s="842"/>
      <c r="CM44" s="842"/>
      <c r="CN44" s="842"/>
      <c r="CO44" s="842"/>
      <c r="CP44" s="842"/>
      <c r="CQ44" s="842"/>
      <c r="CR44" s="842"/>
      <c r="CS44" s="842"/>
      <c r="CT44" s="842"/>
      <c r="CU44" s="842"/>
      <c r="CV44" s="842"/>
      <c r="CW44" s="842"/>
      <c r="CX44" s="842"/>
      <c r="CY44" s="842"/>
      <c r="CZ44" s="842"/>
      <c r="DA44" s="842"/>
      <c r="DB44" s="842"/>
      <c r="DC44" s="842"/>
      <c r="DD44" s="842"/>
      <c r="DE44" s="842"/>
      <c r="DF44" s="842"/>
      <c r="DG44" s="842"/>
      <c r="DH44" s="850"/>
      <c r="DI44" s="850"/>
      <c r="DJ44" s="850"/>
      <c r="DK44" s="851"/>
    </row>
    <row r="45" spans="1:115" s="83" customFormat="1" ht="37.15">
      <c r="A45" s="50"/>
      <c r="B45" s="716"/>
      <c r="C45" s="73"/>
      <c r="D45" s="84" t="s">
        <v>459</v>
      </c>
      <c r="E45" s="90" t="s">
        <v>762</v>
      </c>
      <c r="F45" s="88" t="s">
        <v>546</v>
      </c>
      <c r="G45" s="825"/>
      <c r="H45" s="826"/>
      <c r="I45" s="846"/>
      <c r="J45" s="842"/>
      <c r="K45" s="842"/>
      <c r="L45" s="842"/>
      <c r="M45" s="842"/>
      <c r="N45" s="842"/>
      <c r="O45" s="842"/>
      <c r="P45" s="842"/>
      <c r="Q45" s="842"/>
      <c r="R45" s="842"/>
      <c r="S45" s="842"/>
      <c r="T45" s="842"/>
      <c r="U45" s="842"/>
      <c r="V45" s="842"/>
      <c r="W45" s="842"/>
      <c r="X45" s="842"/>
      <c r="Y45" s="842"/>
      <c r="Z45" s="842"/>
      <c r="AA45" s="842"/>
      <c r="AB45" s="842"/>
      <c r="AC45" s="842"/>
      <c r="AD45" s="842"/>
      <c r="AE45" s="842"/>
      <c r="AF45" s="842"/>
      <c r="AG45" s="842"/>
      <c r="AH45" s="842"/>
      <c r="AI45" s="842"/>
      <c r="AJ45" s="842"/>
      <c r="AK45" s="842"/>
      <c r="AL45" s="842"/>
      <c r="AM45" s="842"/>
      <c r="AN45" s="842"/>
      <c r="AO45" s="842"/>
      <c r="AP45" s="842"/>
      <c r="AQ45" s="842"/>
      <c r="AR45" s="842"/>
      <c r="AS45" s="842"/>
      <c r="AT45" s="842"/>
      <c r="AU45" s="842"/>
      <c r="AV45" s="842"/>
      <c r="AW45" s="842"/>
      <c r="AX45" s="842"/>
      <c r="AY45" s="842"/>
      <c r="AZ45" s="842"/>
      <c r="BA45" s="842"/>
      <c r="BB45" s="842"/>
      <c r="BC45" s="842"/>
      <c r="BD45" s="842"/>
      <c r="BE45" s="842"/>
      <c r="BF45" s="842"/>
      <c r="BG45" s="842"/>
      <c r="BH45" s="842"/>
      <c r="BI45" s="842"/>
      <c r="BJ45" s="842"/>
      <c r="BK45" s="842"/>
      <c r="BL45" s="842"/>
      <c r="BM45" s="842"/>
      <c r="BN45" s="842"/>
      <c r="BO45" s="842"/>
      <c r="BP45" s="842"/>
      <c r="BQ45" s="842"/>
      <c r="BR45" s="842"/>
      <c r="BS45" s="842"/>
      <c r="BT45" s="842"/>
      <c r="BU45" s="842"/>
      <c r="BV45" s="842"/>
      <c r="BW45" s="842"/>
      <c r="BX45" s="842"/>
      <c r="BY45" s="842"/>
      <c r="BZ45" s="842"/>
      <c r="CA45" s="842"/>
      <c r="CB45" s="842"/>
      <c r="CC45" s="842"/>
      <c r="CD45" s="842"/>
      <c r="CE45" s="842"/>
      <c r="CF45" s="842"/>
      <c r="CG45" s="842"/>
      <c r="CH45" s="842"/>
      <c r="CI45" s="842"/>
      <c r="CJ45" s="842"/>
      <c r="CK45" s="842"/>
      <c r="CL45" s="842"/>
      <c r="CM45" s="842"/>
      <c r="CN45" s="842"/>
      <c r="CO45" s="842"/>
      <c r="CP45" s="842"/>
      <c r="CQ45" s="842"/>
      <c r="CR45" s="842"/>
      <c r="CS45" s="842"/>
      <c r="CT45" s="842"/>
      <c r="CU45" s="842"/>
      <c r="CV45" s="842"/>
      <c r="CW45" s="842"/>
      <c r="CX45" s="842"/>
      <c r="CY45" s="842"/>
      <c r="CZ45" s="842"/>
      <c r="DA45" s="842"/>
      <c r="DB45" s="842"/>
      <c r="DC45" s="842"/>
      <c r="DD45" s="842"/>
      <c r="DE45" s="842"/>
      <c r="DF45" s="842"/>
      <c r="DG45" s="842"/>
      <c r="DH45" s="850"/>
      <c r="DI45" s="850"/>
      <c r="DJ45" s="850"/>
      <c r="DK45" s="851"/>
    </row>
    <row r="46" spans="1:115" s="83" customFormat="1" ht="19.899999999999999" customHeight="1">
      <c r="A46" s="50"/>
      <c r="B46" s="716"/>
      <c r="C46" s="73"/>
      <c r="D46" s="111" t="s">
        <v>460</v>
      </c>
      <c r="E46" s="990" t="s">
        <v>763</v>
      </c>
      <c r="F46" s="991" t="s">
        <v>67</v>
      </c>
      <c r="G46" s="825"/>
      <c r="H46" s="826"/>
      <c r="I46" s="846"/>
      <c r="J46" s="842"/>
      <c r="K46" s="842"/>
      <c r="L46" s="842"/>
      <c r="M46" s="842"/>
      <c r="N46" s="842"/>
      <c r="O46" s="842"/>
      <c r="P46" s="842"/>
      <c r="Q46" s="842"/>
      <c r="R46" s="842"/>
      <c r="S46" s="842"/>
      <c r="T46" s="842"/>
      <c r="U46" s="842"/>
      <c r="V46" s="842"/>
      <c r="W46" s="842"/>
      <c r="X46" s="842"/>
      <c r="Y46" s="842"/>
      <c r="Z46" s="842"/>
      <c r="AA46" s="842"/>
      <c r="AB46" s="842"/>
      <c r="AC46" s="842"/>
      <c r="AD46" s="842"/>
      <c r="AE46" s="842"/>
      <c r="AF46" s="842"/>
      <c r="AG46" s="842"/>
      <c r="AH46" s="842"/>
      <c r="AI46" s="842"/>
      <c r="AJ46" s="842"/>
      <c r="AK46" s="842"/>
      <c r="AL46" s="842"/>
      <c r="AM46" s="842"/>
      <c r="AN46" s="842"/>
      <c r="AO46" s="842"/>
      <c r="AP46" s="842"/>
      <c r="AQ46" s="842"/>
      <c r="AR46" s="842"/>
      <c r="AS46" s="842"/>
      <c r="AT46" s="842"/>
      <c r="AU46" s="842"/>
      <c r="AV46" s="842"/>
      <c r="AW46" s="842"/>
      <c r="AX46" s="842"/>
      <c r="AY46" s="842"/>
      <c r="AZ46" s="842"/>
      <c r="BA46" s="842"/>
      <c r="BB46" s="842"/>
      <c r="BC46" s="842"/>
      <c r="BD46" s="842"/>
      <c r="BE46" s="842"/>
      <c r="BF46" s="842"/>
      <c r="BG46" s="842"/>
      <c r="BH46" s="842"/>
      <c r="BI46" s="842"/>
      <c r="BJ46" s="842"/>
      <c r="BK46" s="842"/>
      <c r="BL46" s="842"/>
      <c r="BM46" s="842"/>
      <c r="BN46" s="842"/>
      <c r="BO46" s="842"/>
      <c r="BP46" s="842"/>
      <c r="BQ46" s="842"/>
      <c r="BR46" s="842"/>
      <c r="BS46" s="842"/>
      <c r="BT46" s="842"/>
      <c r="BU46" s="842"/>
      <c r="BV46" s="842"/>
      <c r="BW46" s="842"/>
      <c r="BX46" s="842"/>
      <c r="BY46" s="842"/>
      <c r="BZ46" s="842"/>
      <c r="CA46" s="842"/>
      <c r="CB46" s="842"/>
      <c r="CC46" s="842"/>
      <c r="CD46" s="842"/>
      <c r="CE46" s="842"/>
      <c r="CF46" s="842"/>
      <c r="CG46" s="842"/>
      <c r="CH46" s="842"/>
      <c r="CI46" s="842"/>
      <c r="CJ46" s="842"/>
      <c r="CK46" s="842"/>
      <c r="CL46" s="842"/>
      <c r="CM46" s="842"/>
      <c r="CN46" s="842"/>
      <c r="CO46" s="842"/>
      <c r="CP46" s="842"/>
      <c r="CQ46" s="842"/>
      <c r="CR46" s="842"/>
      <c r="CS46" s="842"/>
      <c r="CT46" s="842"/>
      <c r="CU46" s="842"/>
      <c r="CV46" s="842"/>
      <c r="CW46" s="842"/>
      <c r="CX46" s="842"/>
      <c r="CY46" s="842"/>
      <c r="CZ46" s="842"/>
      <c r="DA46" s="842"/>
      <c r="DB46" s="842"/>
      <c r="DC46" s="842"/>
      <c r="DD46" s="842"/>
      <c r="DE46" s="842"/>
      <c r="DF46" s="842"/>
      <c r="DG46" s="842"/>
      <c r="DH46" s="850"/>
      <c r="DI46" s="850"/>
      <c r="DJ46" s="850"/>
      <c r="DK46" s="851"/>
    </row>
    <row r="47" spans="1:115" s="83" customFormat="1" ht="34.9" customHeight="1">
      <c r="A47" s="50"/>
      <c r="B47" s="716"/>
      <c r="C47" s="73"/>
      <c r="D47" s="752" t="s">
        <v>512</v>
      </c>
      <c r="E47" s="1101" t="s">
        <v>1112</v>
      </c>
      <c r="F47" s="1102" t="s">
        <v>1111</v>
      </c>
      <c r="G47" s="825"/>
      <c r="H47" s="826"/>
      <c r="I47" s="846"/>
      <c r="J47" s="842"/>
      <c r="K47" s="842"/>
      <c r="L47" s="842"/>
      <c r="M47" s="842"/>
      <c r="N47" s="842"/>
      <c r="O47" s="842"/>
      <c r="P47" s="842"/>
      <c r="Q47" s="842"/>
      <c r="R47" s="842"/>
      <c r="S47" s="842"/>
      <c r="T47" s="842"/>
      <c r="U47" s="842"/>
      <c r="V47" s="842"/>
      <c r="W47" s="842"/>
      <c r="X47" s="842"/>
      <c r="Y47" s="842"/>
      <c r="Z47" s="842"/>
      <c r="AA47" s="842"/>
      <c r="AB47" s="842"/>
      <c r="AC47" s="842"/>
      <c r="AD47" s="842"/>
      <c r="AE47" s="842"/>
      <c r="AF47" s="842"/>
      <c r="AG47" s="842"/>
      <c r="AH47" s="842"/>
      <c r="AI47" s="842"/>
      <c r="AJ47" s="842"/>
      <c r="AK47" s="842"/>
      <c r="AL47" s="842"/>
      <c r="AM47" s="842"/>
      <c r="AN47" s="842"/>
      <c r="AO47" s="842"/>
      <c r="AP47" s="842"/>
      <c r="AQ47" s="842"/>
      <c r="AR47" s="842"/>
      <c r="AS47" s="842"/>
      <c r="AT47" s="842"/>
      <c r="AU47" s="842"/>
      <c r="AV47" s="842"/>
      <c r="AW47" s="842"/>
      <c r="AX47" s="842"/>
      <c r="AY47" s="842"/>
      <c r="AZ47" s="842"/>
      <c r="BA47" s="842"/>
      <c r="BB47" s="842"/>
      <c r="BC47" s="842"/>
      <c r="BD47" s="842"/>
      <c r="BE47" s="842"/>
      <c r="BF47" s="842"/>
      <c r="BG47" s="842"/>
      <c r="BH47" s="842"/>
      <c r="BI47" s="842"/>
      <c r="BJ47" s="842"/>
      <c r="BK47" s="842"/>
      <c r="BL47" s="842"/>
      <c r="BM47" s="842"/>
      <c r="BN47" s="842"/>
      <c r="BO47" s="842"/>
      <c r="BP47" s="842"/>
      <c r="BQ47" s="842"/>
      <c r="BR47" s="842"/>
      <c r="BS47" s="842"/>
      <c r="BT47" s="842"/>
      <c r="BU47" s="842"/>
      <c r="BV47" s="842"/>
      <c r="BW47" s="842"/>
      <c r="BX47" s="842"/>
      <c r="BY47" s="842"/>
      <c r="BZ47" s="842"/>
      <c r="CA47" s="842"/>
      <c r="CB47" s="842"/>
      <c r="CC47" s="842"/>
      <c r="CD47" s="842"/>
      <c r="CE47" s="842"/>
      <c r="CF47" s="842"/>
      <c r="CG47" s="842"/>
      <c r="CH47" s="842"/>
      <c r="CI47" s="842"/>
      <c r="CJ47" s="842"/>
      <c r="CK47" s="842"/>
      <c r="CL47" s="842"/>
      <c r="CM47" s="842"/>
      <c r="CN47" s="842"/>
      <c r="CO47" s="842"/>
      <c r="CP47" s="842"/>
      <c r="CQ47" s="842"/>
      <c r="CR47" s="842"/>
      <c r="CS47" s="842"/>
      <c r="CT47" s="842"/>
      <c r="CU47" s="842"/>
      <c r="CV47" s="842"/>
      <c r="CW47" s="842"/>
      <c r="CX47" s="842"/>
      <c r="CY47" s="842"/>
      <c r="CZ47" s="842"/>
      <c r="DA47" s="842"/>
      <c r="DB47" s="842"/>
      <c r="DC47" s="842"/>
      <c r="DD47" s="842"/>
      <c r="DE47" s="842"/>
      <c r="DF47" s="842"/>
      <c r="DG47" s="842"/>
      <c r="DH47" s="844"/>
      <c r="DI47" s="844"/>
      <c r="DJ47" s="844"/>
      <c r="DK47" s="845"/>
    </row>
    <row r="48" spans="1:115" s="83" customFormat="1" ht="19.899999999999999" customHeight="1">
      <c r="A48" s="50"/>
      <c r="B48" s="716"/>
      <c r="C48" s="73"/>
      <c r="D48" s="992" t="s">
        <v>461</v>
      </c>
      <c r="E48" s="993" t="s">
        <v>764</v>
      </c>
      <c r="F48" s="994" t="s">
        <v>69</v>
      </c>
      <c r="G48" s="825"/>
      <c r="H48" s="826"/>
      <c r="I48" s="846"/>
      <c r="J48" s="842"/>
      <c r="K48" s="842"/>
      <c r="L48" s="842"/>
      <c r="M48" s="842"/>
      <c r="N48" s="842"/>
      <c r="O48" s="842"/>
      <c r="P48" s="842"/>
      <c r="Q48" s="842"/>
      <c r="R48" s="842"/>
      <c r="S48" s="842"/>
      <c r="T48" s="842"/>
      <c r="U48" s="842"/>
      <c r="V48" s="842"/>
      <c r="W48" s="842"/>
      <c r="X48" s="842"/>
      <c r="Y48" s="842"/>
      <c r="Z48" s="842"/>
      <c r="AA48" s="842"/>
      <c r="AB48" s="842"/>
      <c r="AC48" s="842"/>
      <c r="AD48" s="842"/>
      <c r="AE48" s="842"/>
      <c r="AF48" s="842"/>
      <c r="AG48" s="842"/>
      <c r="AH48" s="842"/>
      <c r="AI48" s="842"/>
      <c r="AJ48" s="842"/>
      <c r="AK48" s="842"/>
      <c r="AL48" s="842"/>
      <c r="AM48" s="842"/>
      <c r="AN48" s="842"/>
      <c r="AO48" s="842"/>
      <c r="AP48" s="842"/>
      <c r="AQ48" s="842"/>
      <c r="AR48" s="842"/>
      <c r="AS48" s="842"/>
      <c r="AT48" s="842"/>
      <c r="AU48" s="842"/>
      <c r="AV48" s="842"/>
      <c r="AW48" s="842"/>
      <c r="AX48" s="842"/>
      <c r="AY48" s="842"/>
      <c r="AZ48" s="842"/>
      <c r="BA48" s="842"/>
      <c r="BB48" s="842"/>
      <c r="BC48" s="842"/>
      <c r="BD48" s="842"/>
      <c r="BE48" s="842"/>
      <c r="BF48" s="842"/>
      <c r="BG48" s="842"/>
      <c r="BH48" s="842"/>
      <c r="BI48" s="842"/>
      <c r="BJ48" s="842"/>
      <c r="BK48" s="842"/>
      <c r="BL48" s="842"/>
      <c r="BM48" s="842"/>
      <c r="BN48" s="842"/>
      <c r="BO48" s="842"/>
      <c r="BP48" s="842"/>
      <c r="BQ48" s="842"/>
      <c r="BR48" s="842"/>
      <c r="BS48" s="842"/>
      <c r="BT48" s="842"/>
      <c r="BU48" s="842"/>
      <c r="BV48" s="842"/>
      <c r="BW48" s="842"/>
      <c r="BX48" s="842"/>
      <c r="BY48" s="842"/>
      <c r="BZ48" s="842"/>
      <c r="CA48" s="842"/>
      <c r="CB48" s="842"/>
      <c r="CC48" s="842"/>
      <c r="CD48" s="842"/>
      <c r="CE48" s="842"/>
      <c r="CF48" s="842"/>
      <c r="CG48" s="842"/>
      <c r="CH48" s="842"/>
      <c r="CI48" s="842"/>
      <c r="CJ48" s="842"/>
      <c r="CK48" s="842"/>
      <c r="CL48" s="842"/>
      <c r="CM48" s="842"/>
      <c r="CN48" s="842"/>
      <c r="CO48" s="842"/>
      <c r="CP48" s="842"/>
      <c r="CQ48" s="842"/>
      <c r="CR48" s="842"/>
      <c r="CS48" s="842"/>
      <c r="CT48" s="842"/>
      <c r="CU48" s="842"/>
      <c r="CV48" s="842"/>
      <c r="CW48" s="842"/>
      <c r="CX48" s="842"/>
      <c r="CY48" s="842"/>
      <c r="CZ48" s="842"/>
      <c r="DA48" s="842"/>
      <c r="DB48" s="842"/>
      <c r="DC48" s="842"/>
      <c r="DD48" s="842"/>
      <c r="DE48" s="842"/>
      <c r="DF48" s="842"/>
      <c r="DG48" s="842"/>
      <c r="DH48" s="850"/>
      <c r="DI48" s="850"/>
      <c r="DJ48" s="850"/>
      <c r="DK48" s="851"/>
    </row>
    <row r="49" spans="1:115" s="83" customFormat="1" ht="19.899999999999999" customHeight="1">
      <c r="A49" s="50"/>
      <c r="B49" s="716"/>
      <c r="C49" s="73"/>
      <c r="D49" s="84" t="s">
        <v>462</v>
      </c>
      <c r="E49" s="90" t="s">
        <v>765</v>
      </c>
      <c r="F49" s="92" t="s">
        <v>710</v>
      </c>
      <c r="G49" s="825"/>
      <c r="H49" s="826"/>
      <c r="I49" s="846"/>
      <c r="J49" s="842"/>
      <c r="K49" s="842"/>
      <c r="L49" s="842"/>
      <c r="M49" s="842"/>
      <c r="N49" s="842"/>
      <c r="O49" s="842"/>
      <c r="P49" s="842"/>
      <c r="Q49" s="842"/>
      <c r="R49" s="842"/>
      <c r="S49" s="842"/>
      <c r="T49" s="842"/>
      <c r="U49" s="842"/>
      <c r="V49" s="842"/>
      <c r="W49" s="842"/>
      <c r="X49" s="842"/>
      <c r="Y49" s="842"/>
      <c r="Z49" s="842"/>
      <c r="AA49" s="842"/>
      <c r="AB49" s="842"/>
      <c r="AC49" s="842"/>
      <c r="AD49" s="842"/>
      <c r="AE49" s="842"/>
      <c r="AF49" s="842"/>
      <c r="AG49" s="842"/>
      <c r="AH49" s="842"/>
      <c r="AI49" s="842"/>
      <c r="AJ49" s="842"/>
      <c r="AK49" s="842"/>
      <c r="AL49" s="842"/>
      <c r="AM49" s="842"/>
      <c r="AN49" s="842"/>
      <c r="AO49" s="842"/>
      <c r="AP49" s="842"/>
      <c r="AQ49" s="842"/>
      <c r="AR49" s="842"/>
      <c r="AS49" s="842"/>
      <c r="AT49" s="842"/>
      <c r="AU49" s="842"/>
      <c r="AV49" s="842"/>
      <c r="AW49" s="842"/>
      <c r="AX49" s="842"/>
      <c r="AY49" s="842"/>
      <c r="AZ49" s="842"/>
      <c r="BA49" s="842"/>
      <c r="BB49" s="842"/>
      <c r="BC49" s="842"/>
      <c r="BD49" s="842"/>
      <c r="BE49" s="842"/>
      <c r="BF49" s="842"/>
      <c r="BG49" s="842"/>
      <c r="BH49" s="842"/>
      <c r="BI49" s="842"/>
      <c r="BJ49" s="842"/>
      <c r="BK49" s="842"/>
      <c r="BL49" s="842"/>
      <c r="BM49" s="842"/>
      <c r="BN49" s="842"/>
      <c r="BO49" s="842"/>
      <c r="BP49" s="842"/>
      <c r="BQ49" s="842"/>
      <c r="BR49" s="842"/>
      <c r="BS49" s="842"/>
      <c r="BT49" s="842"/>
      <c r="BU49" s="842"/>
      <c r="BV49" s="842"/>
      <c r="BW49" s="842"/>
      <c r="BX49" s="842"/>
      <c r="BY49" s="842"/>
      <c r="BZ49" s="842"/>
      <c r="CA49" s="842"/>
      <c r="CB49" s="842"/>
      <c r="CC49" s="842"/>
      <c r="CD49" s="842"/>
      <c r="CE49" s="842"/>
      <c r="CF49" s="842"/>
      <c r="CG49" s="842"/>
      <c r="CH49" s="842"/>
      <c r="CI49" s="842"/>
      <c r="CJ49" s="842"/>
      <c r="CK49" s="842"/>
      <c r="CL49" s="842"/>
      <c r="CM49" s="842"/>
      <c r="CN49" s="842"/>
      <c r="CO49" s="842"/>
      <c r="CP49" s="842"/>
      <c r="CQ49" s="842"/>
      <c r="CR49" s="842"/>
      <c r="CS49" s="842"/>
      <c r="CT49" s="842"/>
      <c r="CU49" s="842"/>
      <c r="CV49" s="842"/>
      <c r="CW49" s="842"/>
      <c r="CX49" s="842"/>
      <c r="CY49" s="842"/>
      <c r="CZ49" s="842"/>
      <c r="DA49" s="842"/>
      <c r="DB49" s="842"/>
      <c r="DC49" s="842"/>
      <c r="DD49" s="842"/>
      <c r="DE49" s="842"/>
      <c r="DF49" s="842"/>
      <c r="DG49" s="842"/>
      <c r="DH49" s="850"/>
      <c r="DI49" s="850"/>
      <c r="DJ49" s="850"/>
      <c r="DK49" s="851"/>
    </row>
    <row r="50" spans="1:115" s="83" customFormat="1" ht="19.899999999999999" customHeight="1">
      <c r="A50" s="50"/>
      <c r="B50" s="716"/>
      <c r="C50" s="73"/>
      <c r="D50" s="84" t="s">
        <v>463</v>
      </c>
      <c r="E50" s="90" t="s">
        <v>766</v>
      </c>
      <c r="F50" s="91" t="s">
        <v>79</v>
      </c>
      <c r="G50" s="825"/>
      <c r="H50" s="826"/>
      <c r="I50" s="846"/>
      <c r="J50" s="842"/>
      <c r="K50" s="842"/>
      <c r="L50" s="842"/>
      <c r="M50" s="842"/>
      <c r="N50" s="842"/>
      <c r="O50" s="842"/>
      <c r="P50" s="842"/>
      <c r="Q50" s="842"/>
      <c r="R50" s="842"/>
      <c r="S50" s="842"/>
      <c r="T50" s="842"/>
      <c r="U50" s="842"/>
      <c r="V50" s="842"/>
      <c r="W50" s="842"/>
      <c r="X50" s="842"/>
      <c r="Y50" s="842"/>
      <c r="Z50" s="842"/>
      <c r="AA50" s="842"/>
      <c r="AB50" s="842"/>
      <c r="AC50" s="842"/>
      <c r="AD50" s="842"/>
      <c r="AE50" s="842"/>
      <c r="AF50" s="842"/>
      <c r="AG50" s="842"/>
      <c r="AH50" s="842"/>
      <c r="AI50" s="842"/>
      <c r="AJ50" s="842"/>
      <c r="AK50" s="842"/>
      <c r="AL50" s="842"/>
      <c r="AM50" s="842"/>
      <c r="AN50" s="842"/>
      <c r="AO50" s="842"/>
      <c r="AP50" s="842"/>
      <c r="AQ50" s="842"/>
      <c r="AR50" s="842"/>
      <c r="AS50" s="842"/>
      <c r="AT50" s="842"/>
      <c r="AU50" s="842"/>
      <c r="AV50" s="842"/>
      <c r="AW50" s="842"/>
      <c r="AX50" s="842"/>
      <c r="AY50" s="842"/>
      <c r="AZ50" s="842"/>
      <c r="BA50" s="842"/>
      <c r="BB50" s="842"/>
      <c r="BC50" s="842"/>
      <c r="BD50" s="842"/>
      <c r="BE50" s="842"/>
      <c r="BF50" s="842"/>
      <c r="BG50" s="842"/>
      <c r="BH50" s="842"/>
      <c r="BI50" s="842"/>
      <c r="BJ50" s="842"/>
      <c r="BK50" s="842"/>
      <c r="BL50" s="842"/>
      <c r="BM50" s="842"/>
      <c r="BN50" s="842"/>
      <c r="BO50" s="842"/>
      <c r="BP50" s="842"/>
      <c r="BQ50" s="842"/>
      <c r="BR50" s="842"/>
      <c r="BS50" s="842"/>
      <c r="BT50" s="842"/>
      <c r="BU50" s="842"/>
      <c r="BV50" s="842"/>
      <c r="BW50" s="842"/>
      <c r="BX50" s="842"/>
      <c r="BY50" s="842"/>
      <c r="BZ50" s="842"/>
      <c r="CA50" s="842"/>
      <c r="CB50" s="842"/>
      <c r="CC50" s="842"/>
      <c r="CD50" s="842"/>
      <c r="CE50" s="842"/>
      <c r="CF50" s="842"/>
      <c r="CG50" s="842"/>
      <c r="CH50" s="842"/>
      <c r="CI50" s="842"/>
      <c r="CJ50" s="842"/>
      <c r="CK50" s="842"/>
      <c r="CL50" s="842"/>
      <c r="CM50" s="842"/>
      <c r="CN50" s="842"/>
      <c r="CO50" s="842"/>
      <c r="CP50" s="842"/>
      <c r="CQ50" s="842"/>
      <c r="CR50" s="842"/>
      <c r="CS50" s="842"/>
      <c r="CT50" s="842"/>
      <c r="CU50" s="842"/>
      <c r="CV50" s="842"/>
      <c r="CW50" s="842"/>
      <c r="CX50" s="842"/>
      <c r="CY50" s="842"/>
      <c r="CZ50" s="842"/>
      <c r="DA50" s="842"/>
      <c r="DB50" s="842"/>
      <c r="DC50" s="842"/>
      <c r="DD50" s="842"/>
      <c r="DE50" s="842"/>
      <c r="DF50" s="842"/>
      <c r="DG50" s="842"/>
      <c r="DH50" s="850"/>
      <c r="DI50" s="850"/>
      <c r="DJ50" s="850"/>
      <c r="DK50" s="851"/>
    </row>
    <row r="51" spans="1:115" s="83" customFormat="1" ht="19.899999999999999" customHeight="1">
      <c r="A51" s="50"/>
      <c r="B51" s="716"/>
      <c r="C51" s="73"/>
      <c r="D51" s="84" t="s">
        <v>464</v>
      </c>
      <c r="E51" s="90" t="s">
        <v>767</v>
      </c>
      <c r="F51" s="91" t="s">
        <v>81</v>
      </c>
      <c r="G51" s="825"/>
      <c r="H51" s="826"/>
      <c r="I51" s="846"/>
      <c r="J51" s="842"/>
      <c r="K51" s="842"/>
      <c r="L51" s="842"/>
      <c r="M51" s="842"/>
      <c r="N51" s="842"/>
      <c r="O51" s="842"/>
      <c r="P51" s="842"/>
      <c r="Q51" s="842"/>
      <c r="R51" s="842"/>
      <c r="S51" s="842"/>
      <c r="T51" s="842"/>
      <c r="U51" s="842"/>
      <c r="V51" s="842"/>
      <c r="W51" s="842"/>
      <c r="X51" s="842"/>
      <c r="Y51" s="842"/>
      <c r="Z51" s="842"/>
      <c r="AA51" s="842"/>
      <c r="AB51" s="842"/>
      <c r="AC51" s="842"/>
      <c r="AD51" s="842"/>
      <c r="AE51" s="842"/>
      <c r="AF51" s="842"/>
      <c r="AG51" s="842"/>
      <c r="AH51" s="842"/>
      <c r="AI51" s="842"/>
      <c r="AJ51" s="842"/>
      <c r="AK51" s="842"/>
      <c r="AL51" s="842"/>
      <c r="AM51" s="842"/>
      <c r="AN51" s="842"/>
      <c r="AO51" s="842"/>
      <c r="AP51" s="842"/>
      <c r="AQ51" s="842"/>
      <c r="AR51" s="842"/>
      <c r="AS51" s="842"/>
      <c r="AT51" s="842"/>
      <c r="AU51" s="842"/>
      <c r="AV51" s="842"/>
      <c r="AW51" s="842"/>
      <c r="AX51" s="842"/>
      <c r="AY51" s="842"/>
      <c r="AZ51" s="842"/>
      <c r="BA51" s="842"/>
      <c r="BB51" s="842"/>
      <c r="BC51" s="842"/>
      <c r="BD51" s="842"/>
      <c r="BE51" s="842"/>
      <c r="BF51" s="842"/>
      <c r="BG51" s="842"/>
      <c r="BH51" s="842"/>
      <c r="BI51" s="842"/>
      <c r="BJ51" s="842"/>
      <c r="BK51" s="842"/>
      <c r="BL51" s="842"/>
      <c r="BM51" s="842"/>
      <c r="BN51" s="842"/>
      <c r="BO51" s="842"/>
      <c r="BP51" s="842"/>
      <c r="BQ51" s="842"/>
      <c r="BR51" s="842"/>
      <c r="BS51" s="842"/>
      <c r="BT51" s="842"/>
      <c r="BU51" s="842"/>
      <c r="BV51" s="842"/>
      <c r="BW51" s="842"/>
      <c r="BX51" s="842"/>
      <c r="BY51" s="842"/>
      <c r="BZ51" s="842"/>
      <c r="CA51" s="842"/>
      <c r="CB51" s="842"/>
      <c r="CC51" s="842"/>
      <c r="CD51" s="842"/>
      <c r="CE51" s="842"/>
      <c r="CF51" s="842"/>
      <c r="CG51" s="842"/>
      <c r="CH51" s="842"/>
      <c r="CI51" s="842"/>
      <c r="CJ51" s="842"/>
      <c r="CK51" s="842"/>
      <c r="CL51" s="842"/>
      <c r="CM51" s="842"/>
      <c r="CN51" s="842"/>
      <c r="CO51" s="842"/>
      <c r="CP51" s="842"/>
      <c r="CQ51" s="842"/>
      <c r="CR51" s="842"/>
      <c r="CS51" s="842"/>
      <c r="CT51" s="842"/>
      <c r="CU51" s="842"/>
      <c r="CV51" s="842"/>
      <c r="CW51" s="842"/>
      <c r="CX51" s="842"/>
      <c r="CY51" s="842"/>
      <c r="CZ51" s="842"/>
      <c r="DA51" s="842"/>
      <c r="DB51" s="842"/>
      <c r="DC51" s="842"/>
      <c r="DD51" s="842"/>
      <c r="DE51" s="842"/>
      <c r="DF51" s="842"/>
      <c r="DG51" s="842"/>
      <c r="DH51" s="850"/>
      <c r="DI51" s="850"/>
      <c r="DJ51" s="850"/>
      <c r="DK51" s="851"/>
    </row>
    <row r="52" spans="1:115" s="83" customFormat="1" ht="19.899999999999999" customHeight="1">
      <c r="A52" s="50"/>
      <c r="B52" s="716"/>
      <c r="C52" s="73"/>
      <c r="D52" s="84" t="s">
        <v>465</v>
      </c>
      <c r="E52" s="90" t="s">
        <v>768</v>
      </c>
      <c r="F52" s="91" t="s">
        <v>89</v>
      </c>
      <c r="G52" s="825"/>
      <c r="H52" s="826"/>
      <c r="I52" s="846"/>
      <c r="J52" s="842"/>
      <c r="K52" s="842"/>
      <c r="L52" s="842"/>
      <c r="M52" s="842"/>
      <c r="N52" s="842"/>
      <c r="O52" s="842"/>
      <c r="P52" s="842"/>
      <c r="Q52" s="842"/>
      <c r="R52" s="842"/>
      <c r="S52" s="842"/>
      <c r="T52" s="842"/>
      <c r="U52" s="842"/>
      <c r="V52" s="842"/>
      <c r="W52" s="842"/>
      <c r="X52" s="842"/>
      <c r="Y52" s="842"/>
      <c r="Z52" s="842"/>
      <c r="AA52" s="842"/>
      <c r="AB52" s="842"/>
      <c r="AC52" s="842"/>
      <c r="AD52" s="842"/>
      <c r="AE52" s="842"/>
      <c r="AF52" s="842"/>
      <c r="AG52" s="842"/>
      <c r="AH52" s="842"/>
      <c r="AI52" s="842"/>
      <c r="AJ52" s="842"/>
      <c r="AK52" s="842"/>
      <c r="AL52" s="842"/>
      <c r="AM52" s="842"/>
      <c r="AN52" s="842"/>
      <c r="AO52" s="842"/>
      <c r="AP52" s="842"/>
      <c r="AQ52" s="842"/>
      <c r="AR52" s="842"/>
      <c r="AS52" s="842"/>
      <c r="AT52" s="842"/>
      <c r="AU52" s="842"/>
      <c r="AV52" s="842"/>
      <c r="AW52" s="842"/>
      <c r="AX52" s="842"/>
      <c r="AY52" s="842"/>
      <c r="AZ52" s="842"/>
      <c r="BA52" s="842"/>
      <c r="BB52" s="842"/>
      <c r="BC52" s="842"/>
      <c r="BD52" s="842"/>
      <c r="BE52" s="842"/>
      <c r="BF52" s="842"/>
      <c r="BG52" s="842"/>
      <c r="BH52" s="842"/>
      <c r="BI52" s="842"/>
      <c r="BJ52" s="842"/>
      <c r="BK52" s="842"/>
      <c r="BL52" s="842"/>
      <c r="BM52" s="842"/>
      <c r="BN52" s="842"/>
      <c r="BO52" s="842"/>
      <c r="BP52" s="842"/>
      <c r="BQ52" s="842"/>
      <c r="BR52" s="842"/>
      <c r="BS52" s="842"/>
      <c r="BT52" s="842"/>
      <c r="BU52" s="842"/>
      <c r="BV52" s="842"/>
      <c r="BW52" s="842"/>
      <c r="BX52" s="842"/>
      <c r="BY52" s="842"/>
      <c r="BZ52" s="842"/>
      <c r="CA52" s="842"/>
      <c r="CB52" s="842"/>
      <c r="CC52" s="842"/>
      <c r="CD52" s="842"/>
      <c r="CE52" s="842"/>
      <c r="CF52" s="842"/>
      <c r="CG52" s="842"/>
      <c r="CH52" s="842"/>
      <c r="CI52" s="842"/>
      <c r="CJ52" s="842"/>
      <c r="CK52" s="842"/>
      <c r="CL52" s="842"/>
      <c r="CM52" s="842"/>
      <c r="CN52" s="842"/>
      <c r="CO52" s="842"/>
      <c r="CP52" s="842"/>
      <c r="CQ52" s="842"/>
      <c r="CR52" s="842"/>
      <c r="CS52" s="842"/>
      <c r="CT52" s="842"/>
      <c r="CU52" s="842"/>
      <c r="CV52" s="842"/>
      <c r="CW52" s="842"/>
      <c r="CX52" s="842"/>
      <c r="CY52" s="842"/>
      <c r="CZ52" s="842"/>
      <c r="DA52" s="842"/>
      <c r="DB52" s="842"/>
      <c r="DC52" s="842"/>
      <c r="DD52" s="842"/>
      <c r="DE52" s="842"/>
      <c r="DF52" s="842"/>
      <c r="DG52" s="842"/>
      <c r="DH52" s="850"/>
      <c r="DI52" s="850"/>
      <c r="DJ52" s="850"/>
      <c r="DK52" s="851"/>
    </row>
    <row r="53" spans="1:115" s="83" customFormat="1" ht="19.899999999999999" customHeight="1">
      <c r="A53" s="50"/>
      <c r="B53" s="716"/>
      <c r="C53" s="73"/>
      <c r="D53" s="84" t="s">
        <v>466</v>
      </c>
      <c r="E53" s="90" t="s">
        <v>769</v>
      </c>
      <c r="F53" s="92" t="s">
        <v>91</v>
      </c>
      <c r="G53" s="825"/>
      <c r="H53" s="826"/>
      <c r="I53" s="846"/>
      <c r="J53" s="842"/>
      <c r="K53" s="842"/>
      <c r="L53" s="842"/>
      <c r="M53" s="842"/>
      <c r="N53" s="842"/>
      <c r="O53" s="842"/>
      <c r="P53" s="842"/>
      <c r="Q53" s="842"/>
      <c r="R53" s="842"/>
      <c r="S53" s="842"/>
      <c r="T53" s="842"/>
      <c r="U53" s="842"/>
      <c r="V53" s="842"/>
      <c r="W53" s="842"/>
      <c r="X53" s="842"/>
      <c r="Y53" s="842"/>
      <c r="Z53" s="842"/>
      <c r="AA53" s="842"/>
      <c r="AB53" s="842"/>
      <c r="AC53" s="842"/>
      <c r="AD53" s="842"/>
      <c r="AE53" s="842"/>
      <c r="AF53" s="842"/>
      <c r="AG53" s="842"/>
      <c r="AH53" s="842"/>
      <c r="AI53" s="842"/>
      <c r="AJ53" s="842"/>
      <c r="AK53" s="842"/>
      <c r="AL53" s="842"/>
      <c r="AM53" s="842"/>
      <c r="AN53" s="842"/>
      <c r="AO53" s="842"/>
      <c r="AP53" s="842"/>
      <c r="AQ53" s="842"/>
      <c r="AR53" s="842"/>
      <c r="AS53" s="842"/>
      <c r="AT53" s="842"/>
      <c r="AU53" s="842"/>
      <c r="AV53" s="842"/>
      <c r="AW53" s="842"/>
      <c r="AX53" s="842"/>
      <c r="AY53" s="842"/>
      <c r="AZ53" s="842"/>
      <c r="BA53" s="842"/>
      <c r="BB53" s="842"/>
      <c r="BC53" s="842"/>
      <c r="BD53" s="842"/>
      <c r="BE53" s="842"/>
      <c r="BF53" s="842"/>
      <c r="BG53" s="842"/>
      <c r="BH53" s="842"/>
      <c r="BI53" s="842"/>
      <c r="BJ53" s="842"/>
      <c r="BK53" s="842"/>
      <c r="BL53" s="842"/>
      <c r="BM53" s="842"/>
      <c r="BN53" s="842"/>
      <c r="BO53" s="842"/>
      <c r="BP53" s="842"/>
      <c r="BQ53" s="842"/>
      <c r="BR53" s="842"/>
      <c r="BS53" s="842"/>
      <c r="BT53" s="842"/>
      <c r="BU53" s="842"/>
      <c r="BV53" s="842"/>
      <c r="BW53" s="842"/>
      <c r="BX53" s="842"/>
      <c r="BY53" s="842"/>
      <c r="BZ53" s="842"/>
      <c r="CA53" s="842"/>
      <c r="CB53" s="842"/>
      <c r="CC53" s="842"/>
      <c r="CD53" s="842"/>
      <c r="CE53" s="842"/>
      <c r="CF53" s="842"/>
      <c r="CG53" s="842"/>
      <c r="CH53" s="842"/>
      <c r="CI53" s="842"/>
      <c r="CJ53" s="842"/>
      <c r="CK53" s="842"/>
      <c r="CL53" s="842"/>
      <c r="CM53" s="842"/>
      <c r="CN53" s="842"/>
      <c r="CO53" s="842"/>
      <c r="CP53" s="842"/>
      <c r="CQ53" s="842"/>
      <c r="CR53" s="842"/>
      <c r="CS53" s="842"/>
      <c r="CT53" s="842"/>
      <c r="CU53" s="842"/>
      <c r="CV53" s="842"/>
      <c r="CW53" s="842"/>
      <c r="CX53" s="842"/>
      <c r="CY53" s="842"/>
      <c r="CZ53" s="842"/>
      <c r="DA53" s="842"/>
      <c r="DB53" s="842"/>
      <c r="DC53" s="842"/>
      <c r="DD53" s="842"/>
      <c r="DE53" s="842"/>
      <c r="DF53" s="842"/>
      <c r="DG53" s="842"/>
      <c r="DH53" s="850"/>
      <c r="DI53" s="850"/>
      <c r="DJ53" s="850"/>
      <c r="DK53" s="851"/>
    </row>
    <row r="54" spans="1:115" s="83" customFormat="1" ht="19.899999999999999" customHeight="1">
      <c r="A54" s="50"/>
      <c r="B54" s="716"/>
      <c r="C54" s="73"/>
      <c r="D54" s="84" t="s">
        <v>563</v>
      </c>
      <c r="E54" s="90" t="s">
        <v>770</v>
      </c>
      <c r="F54" s="92" t="s">
        <v>93</v>
      </c>
      <c r="G54" s="825"/>
      <c r="H54" s="826"/>
      <c r="I54" s="846"/>
      <c r="J54" s="842"/>
      <c r="K54" s="842"/>
      <c r="L54" s="842"/>
      <c r="M54" s="842"/>
      <c r="N54" s="842"/>
      <c r="O54" s="842"/>
      <c r="P54" s="842"/>
      <c r="Q54" s="842"/>
      <c r="R54" s="842"/>
      <c r="S54" s="842"/>
      <c r="T54" s="842"/>
      <c r="U54" s="842"/>
      <c r="V54" s="842"/>
      <c r="W54" s="842"/>
      <c r="X54" s="842"/>
      <c r="Y54" s="842"/>
      <c r="Z54" s="842"/>
      <c r="AA54" s="842"/>
      <c r="AB54" s="842"/>
      <c r="AC54" s="842"/>
      <c r="AD54" s="842"/>
      <c r="AE54" s="842"/>
      <c r="AF54" s="842"/>
      <c r="AG54" s="842"/>
      <c r="AH54" s="842"/>
      <c r="AI54" s="842"/>
      <c r="AJ54" s="842"/>
      <c r="AK54" s="842"/>
      <c r="AL54" s="842"/>
      <c r="AM54" s="842"/>
      <c r="AN54" s="842"/>
      <c r="AO54" s="842"/>
      <c r="AP54" s="842"/>
      <c r="AQ54" s="842"/>
      <c r="AR54" s="842"/>
      <c r="AS54" s="842"/>
      <c r="AT54" s="842"/>
      <c r="AU54" s="842"/>
      <c r="AV54" s="842"/>
      <c r="AW54" s="842"/>
      <c r="AX54" s="842"/>
      <c r="AY54" s="842"/>
      <c r="AZ54" s="842"/>
      <c r="BA54" s="842"/>
      <c r="BB54" s="842"/>
      <c r="BC54" s="842"/>
      <c r="BD54" s="842"/>
      <c r="BE54" s="842"/>
      <c r="BF54" s="842"/>
      <c r="BG54" s="842"/>
      <c r="BH54" s="842"/>
      <c r="BI54" s="842"/>
      <c r="BJ54" s="842"/>
      <c r="BK54" s="842"/>
      <c r="BL54" s="842"/>
      <c r="BM54" s="842"/>
      <c r="BN54" s="842"/>
      <c r="BO54" s="842"/>
      <c r="BP54" s="842"/>
      <c r="BQ54" s="842"/>
      <c r="BR54" s="842"/>
      <c r="BS54" s="842"/>
      <c r="BT54" s="842"/>
      <c r="BU54" s="842"/>
      <c r="BV54" s="842"/>
      <c r="BW54" s="842"/>
      <c r="BX54" s="842"/>
      <c r="BY54" s="842"/>
      <c r="BZ54" s="842"/>
      <c r="CA54" s="842"/>
      <c r="CB54" s="842"/>
      <c r="CC54" s="842"/>
      <c r="CD54" s="842"/>
      <c r="CE54" s="842"/>
      <c r="CF54" s="842"/>
      <c r="CG54" s="842"/>
      <c r="CH54" s="842"/>
      <c r="CI54" s="842"/>
      <c r="CJ54" s="842"/>
      <c r="CK54" s="842"/>
      <c r="CL54" s="842"/>
      <c r="CM54" s="842"/>
      <c r="CN54" s="842"/>
      <c r="CO54" s="842"/>
      <c r="CP54" s="842"/>
      <c r="CQ54" s="842"/>
      <c r="CR54" s="842"/>
      <c r="CS54" s="842"/>
      <c r="CT54" s="842"/>
      <c r="CU54" s="842"/>
      <c r="CV54" s="842"/>
      <c r="CW54" s="842"/>
      <c r="CX54" s="842"/>
      <c r="CY54" s="842"/>
      <c r="CZ54" s="842"/>
      <c r="DA54" s="842"/>
      <c r="DB54" s="842"/>
      <c r="DC54" s="842"/>
      <c r="DD54" s="842"/>
      <c r="DE54" s="842"/>
      <c r="DF54" s="842"/>
      <c r="DG54" s="842"/>
      <c r="DH54" s="850"/>
      <c r="DI54" s="850"/>
      <c r="DJ54" s="850"/>
      <c r="DK54" s="851"/>
    </row>
    <row r="55" spans="1:115" s="83" customFormat="1" ht="19.899999999999999" customHeight="1">
      <c r="A55" s="50"/>
      <c r="B55" s="716"/>
      <c r="C55" s="73"/>
      <c r="D55" s="84" t="s">
        <v>564</v>
      </c>
      <c r="E55" s="90" t="s">
        <v>771</v>
      </c>
      <c r="F55" s="92" t="s">
        <v>251</v>
      </c>
      <c r="G55" s="825"/>
      <c r="H55" s="826"/>
      <c r="I55" s="846"/>
      <c r="J55" s="842"/>
      <c r="K55" s="842"/>
      <c r="L55" s="842"/>
      <c r="M55" s="842"/>
      <c r="N55" s="842"/>
      <c r="O55" s="842"/>
      <c r="P55" s="842"/>
      <c r="Q55" s="842"/>
      <c r="R55" s="842"/>
      <c r="S55" s="842"/>
      <c r="T55" s="842"/>
      <c r="U55" s="842"/>
      <c r="V55" s="842"/>
      <c r="W55" s="842"/>
      <c r="X55" s="842"/>
      <c r="Y55" s="842"/>
      <c r="Z55" s="842"/>
      <c r="AA55" s="842"/>
      <c r="AB55" s="842"/>
      <c r="AC55" s="842"/>
      <c r="AD55" s="842"/>
      <c r="AE55" s="842"/>
      <c r="AF55" s="842"/>
      <c r="AG55" s="842"/>
      <c r="AH55" s="842"/>
      <c r="AI55" s="842"/>
      <c r="AJ55" s="842"/>
      <c r="AK55" s="842"/>
      <c r="AL55" s="842"/>
      <c r="AM55" s="842"/>
      <c r="AN55" s="842"/>
      <c r="AO55" s="842"/>
      <c r="AP55" s="842"/>
      <c r="AQ55" s="842"/>
      <c r="AR55" s="842"/>
      <c r="AS55" s="842"/>
      <c r="AT55" s="842"/>
      <c r="AU55" s="842"/>
      <c r="AV55" s="842"/>
      <c r="AW55" s="842"/>
      <c r="AX55" s="842"/>
      <c r="AY55" s="842"/>
      <c r="AZ55" s="842"/>
      <c r="BA55" s="842"/>
      <c r="BB55" s="842"/>
      <c r="BC55" s="842"/>
      <c r="BD55" s="842"/>
      <c r="BE55" s="842"/>
      <c r="BF55" s="842"/>
      <c r="BG55" s="842"/>
      <c r="BH55" s="842"/>
      <c r="BI55" s="842"/>
      <c r="BJ55" s="842"/>
      <c r="BK55" s="842"/>
      <c r="BL55" s="842"/>
      <c r="BM55" s="842"/>
      <c r="BN55" s="842"/>
      <c r="BO55" s="842"/>
      <c r="BP55" s="842"/>
      <c r="BQ55" s="842"/>
      <c r="BR55" s="842"/>
      <c r="BS55" s="842"/>
      <c r="BT55" s="842"/>
      <c r="BU55" s="842"/>
      <c r="BV55" s="842"/>
      <c r="BW55" s="842"/>
      <c r="BX55" s="842"/>
      <c r="BY55" s="842"/>
      <c r="BZ55" s="842"/>
      <c r="CA55" s="842"/>
      <c r="CB55" s="842"/>
      <c r="CC55" s="842"/>
      <c r="CD55" s="842"/>
      <c r="CE55" s="842"/>
      <c r="CF55" s="842"/>
      <c r="CG55" s="842"/>
      <c r="CH55" s="842"/>
      <c r="CI55" s="842"/>
      <c r="CJ55" s="842"/>
      <c r="CK55" s="842"/>
      <c r="CL55" s="842"/>
      <c r="CM55" s="842"/>
      <c r="CN55" s="842"/>
      <c r="CO55" s="842"/>
      <c r="CP55" s="842"/>
      <c r="CQ55" s="842"/>
      <c r="CR55" s="842"/>
      <c r="CS55" s="842"/>
      <c r="CT55" s="842"/>
      <c r="CU55" s="842"/>
      <c r="CV55" s="842"/>
      <c r="CW55" s="842"/>
      <c r="CX55" s="842"/>
      <c r="CY55" s="842"/>
      <c r="CZ55" s="842"/>
      <c r="DA55" s="842"/>
      <c r="DB55" s="842"/>
      <c r="DC55" s="842"/>
      <c r="DD55" s="842"/>
      <c r="DE55" s="842"/>
      <c r="DF55" s="842"/>
      <c r="DG55" s="842"/>
      <c r="DH55" s="850"/>
      <c r="DI55" s="850"/>
      <c r="DJ55" s="850"/>
      <c r="DK55" s="851"/>
    </row>
    <row r="56" spans="1:115" s="83" customFormat="1" ht="19.899999999999999" customHeight="1">
      <c r="A56" s="50"/>
      <c r="B56" s="716"/>
      <c r="C56" s="73"/>
      <c r="D56" s="84" t="s">
        <v>565</v>
      </c>
      <c r="E56" s="90" t="s">
        <v>772</v>
      </c>
      <c r="F56" s="92" t="s">
        <v>97</v>
      </c>
      <c r="G56" s="825"/>
      <c r="H56" s="826"/>
      <c r="I56" s="846"/>
      <c r="J56" s="842"/>
      <c r="K56" s="842"/>
      <c r="L56" s="842"/>
      <c r="M56" s="842"/>
      <c r="N56" s="842"/>
      <c r="O56" s="842"/>
      <c r="P56" s="842"/>
      <c r="Q56" s="842"/>
      <c r="R56" s="842"/>
      <c r="S56" s="842"/>
      <c r="T56" s="842"/>
      <c r="U56" s="842"/>
      <c r="V56" s="842"/>
      <c r="W56" s="842"/>
      <c r="X56" s="842"/>
      <c r="Y56" s="842"/>
      <c r="Z56" s="842"/>
      <c r="AA56" s="842"/>
      <c r="AB56" s="842"/>
      <c r="AC56" s="842"/>
      <c r="AD56" s="842"/>
      <c r="AE56" s="842"/>
      <c r="AF56" s="842"/>
      <c r="AG56" s="842"/>
      <c r="AH56" s="842"/>
      <c r="AI56" s="842"/>
      <c r="AJ56" s="842"/>
      <c r="AK56" s="842"/>
      <c r="AL56" s="842"/>
      <c r="AM56" s="842"/>
      <c r="AN56" s="842"/>
      <c r="AO56" s="842"/>
      <c r="AP56" s="842"/>
      <c r="AQ56" s="842"/>
      <c r="AR56" s="842"/>
      <c r="AS56" s="842"/>
      <c r="AT56" s="842"/>
      <c r="AU56" s="842"/>
      <c r="AV56" s="842"/>
      <c r="AW56" s="842"/>
      <c r="AX56" s="842"/>
      <c r="AY56" s="842"/>
      <c r="AZ56" s="842"/>
      <c r="BA56" s="842"/>
      <c r="BB56" s="842"/>
      <c r="BC56" s="842"/>
      <c r="BD56" s="842"/>
      <c r="BE56" s="842"/>
      <c r="BF56" s="842"/>
      <c r="BG56" s="842"/>
      <c r="BH56" s="842"/>
      <c r="BI56" s="842"/>
      <c r="BJ56" s="842"/>
      <c r="BK56" s="842"/>
      <c r="BL56" s="842"/>
      <c r="BM56" s="842"/>
      <c r="BN56" s="842"/>
      <c r="BO56" s="842"/>
      <c r="BP56" s="842"/>
      <c r="BQ56" s="842"/>
      <c r="BR56" s="842"/>
      <c r="BS56" s="842"/>
      <c r="BT56" s="842"/>
      <c r="BU56" s="842"/>
      <c r="BV56" s="842"/>
      <c r="BW56" s="842"/>
      <c r="BX56" s="842"/>
      <c r="BY56" s="842"/>
      <c r="BZ56" s="842"/>
      <c r="CA56" s="842"/>
      <c r="CB56" s="842"/>
      <c r="CC56" s="842"/>
      <c r="CD56" s="842"/>
      <c r="CE56" s="842"/>
      <c r="CF56" s="842"/>
      <c r="CG56" s="842"/>
      <c r="CH56" s="842"/>
      <c r="CI56" s="842"/>
      <c r="CJ56" s="842"/>
      <c r="CK56" s="842"/>
      <c r="CL56" s="842"/>
      <c r="CM56" s="842"/>
      <c r="CN56" s="842"/>
      <c r="CO56" s="842"/>
      <c r="CP56" s="842"/>
      <c r="CQ56" s="842"/>
      <c r="CR56" s="842"/>
      <c r="CS56" s="842"/>
      <c r="CT56" s="842"/>
      <c r="CU56" s="842"/>
      <c r="CV56" s="842"/>
      <c r="CW56" s="842"/>
      <c r="CX56" s="842"/>
      <c r="CY56" s="842"/>
      <c r="CZ56" s="842"/>
      <c r="DA56" s="842"/>
      <c r="DB56" s="842"/>
      <c r="DC56" s="842"/>
      <c r="DD56" s="842"/>
      <c r="DE56" s="842"/>
      <c r="DF56" s="842"/>
      <c r="DG56" s="842"/>
      <c r="DH56" s="850"/>
      <c r="DI56" s="850"/>
      <c r="DJ56" s="850"/>
      <c r="DK56" s="851"/>
    </row>
    <row r="57" spans="1:115" s="83" customFormat="1" ht="19.899999999999999" customHeight="1">
      <c r="A57" s="50"/>
      <c r="B57" s="716"/>
      <c r="C57" s="73"/>
      <c r="D57" s="84" t="s">
        <v>566</v>
      </c>
      <c r="E57" s="90" t="s">
        <v>773</v>
      </c>
      <c r="F57" s="93" t="s">
        <v>100</v>
      </c>
      <c r="G57" s="825"/>
      <c r="H57" s="826"/>
      <c r="I57" s="846"/>
      <c r="J57" s="842"/>
      <c r="K57" s="842"/>
      <c r="L57" s="842"/>
      <c r="M57" s="842"/>
      <c r="N57" s="842"/>
      <c r="O57" s="842"/>
      <c r="P57" s="842"/>
      <c r="Q57" s="842"/>
      <c r="R57" s="842"/>
      <c r="S57" s="842"/>
      <c r="T57" s="842"/>
      <c r="U57" s="842"/>
      <c r="V57" s="842"/>
      <c r="W57" s="842"/>
      <c r="X57" s="842"/>
      <c r="Y57" s="842"/>
      <c r="Z57" s="842"/>
      <c r="AA57" s="842"/>
      <c r="AB57" s="842"/>
      <c r="AC57" s="842"/>
      <c r="AD57" s="842"/>
      <c r="AE57" s="842"/>
      <c r="AF57" s="842"/>
      <c r="AG57" s="842"/>
      <c r="AH57" s="842"/>
      <c r="AI57" s="842"/>
      <c r="AJ57" s="842"/>
      <c r="AK57" s="842"/>
      <c r="AL57" s="842"/>
      <c r="AM57" s="842"/>
      <c r="AN57" s="842"/>
      <c r="AO57" s="842"/>
      <c r="AP57" s="842"/>
      <c r="AQ57" s="842"/>
      <c r="AR57" s="842"/>
      <c r="AS57" s="842"/>
      <c r="AT57" s="842"/>
      <c r="AU57" s="842"/>
      <c r="AV57" s="842"/>
      <c r="AW57" s="842"/>
      <c r="AX57" s="842"/>
      <c r="AY57" s="842"/>
      <c r="AZ57" s="842"/>
      <c r="BA57" s="842"/>
      <c r="BB57" s="842"/>
      <c r="BC57" s="842"/>
      <c r="BD57" s="842"/>
      <c r="BE57" s="842"/>
      <c r="BF57" s="842"/>
      <c r="BG57" s="842"/>
      <c r="BH57" s="842"/>
      <c r="BI57" s="842"/>
      <c r="BJ57" s="842"/>
      <c r="BK57" s="842"/>
      <c r="BL57" s="842"/>
      <c r="BM57" s="842"/>
      <c r="BN57" s="842"/>
      <c r="BO57" s="842"/>
      <c r="BP57" s="842"/>
      <c r="BQ57" s="842"/>
      <c r="BR57" s="842"/>
      <c r="BS57" s="842"/>
      <c r="BT57" s="842"/>
      <c r="BU57" s="842"/>
      <c r="BV57" s="842"/>
      <c r="BW57" s="842"/>
      <c r="BX57" s="842"/>
      <c r="BY57" s="842"/>
      <c r="BZ57" s="842"/>
      <c r="CA57" s="842"/>
      <c r="CB57" s="842"/>
      <c r="CC57" s="842"/>
      <c r="CD57" s="842"/>
      <c r="CE57" s="842"/>
      <c r="CF57" s="842"/>
      <c r="CG57" s="842"/>
      <c r="CH57" s="842"/>
      <c r="CI57" s="842"/>
      <c r="CJ57" s="842"/>
      <c r="CK57" s="842"/>
      <c r="CL57" s="842"/>
      <c r="CM57" s="842"/>
      <c r="CN57" s="842"/>
      <c r="CO57" s="842"/>
      <c r="CP57" s="842"/>
      <c r="CQ57" s="842"/>
      <c r="CR57" s="842"/>
      <c r="CS57" s="842"/>
      <c r="CT57" s="842"/>
      <c r="CU57" s="842"/>
      <c r="CV57" s="842"/>
      <c r="CW57" s="842"/>
      <c r="CX57" s="842"/>
      <c r="CY57" s="842"/>
      <c r="CZ57" s="842"/>
      <c r="DA57" s="842"/>
      <c r="DB57" s="842"/>
      <c r="DC57" s="842"/>
      <c r="DD57" s="842"/>
      <c r="DE57" s="842"/>
      <c r="DF57" s="842"/>
      <c r="DG57" s="842"/>
      <c r="DH57" s="850"/>
      <c r="DI57" s="850"/>
      <c r="DJ57" s="850"/>
      <c r="DK57" s="851"/>
    </row>
    <row r="58" spans="1:115" s="83" customFormat="1" ht="19.899999999999999" customHeight="1">
      <c r="A58" s="50"/>
      <c r="B58" s="716"/>
      <c r="C58" s="73"/>
      <c r="D58" s="84" t="s">
        <v>567</v>
      </c>
      <c r="E58" s="90" t="s">
        <v>774</v>
      </c>
      <c r="F58" s="92" t="s">
        <v>103</v>
      </c>
      <c r="G58" s="825"/>
      <c r="H58" s="826"/>
      <c r="I58" s="846"/>
      <c r="J58" s="842"/>
      <c r="K58" s="842"/>
      <c r="L58" s="842"/>
      <c r="M58" s="842"/>
      <c r="N58" s="842"/>
      <c r="O58" s="842"/>
      <c r="P58" s="842"/>
      <c r="Q58" s="842"/>
      <c r="R58" s="842"/>
      <c r="S58" s="842"/>
      <c r="T58" s="842"/>
      <c r="U58" s="842"/>
      <c r="V58" s="842"/>
      <c r="W58" s="842"/>
      <c r="X58" s="842"/>
      <c r="Y58" s="842"/>
      <c r="Z58" s="842"/>
      <c r="AA58" s="842"/>
      <c r="AB58" s="842"/>
      <c r="AC58" s="842"/>
      <c r="AD58" s="842"/>
      <c r="AE58" s="842"/>
      <c r="AF58" s="842"/>
      <c r="AG58" s="842"/>
      <c r="AH58" s="842"/>
      <c r="AI58" s="842"/>
      <c r="AJ58" s="842"/>
      <c r="AK58" s="842"/>
      <c r="AL58" s="842"/>
      <c r="AM58" s="842"/>
      <c r="AN58" s="842"/>
      <c r="AO58" s="842"/>
      <c r="AP58" s="842"/>
      <c r="AQ58" s="842"/>
      <c r="AR58" s="842"/>
      <c r="AS58" s="842"/>
      <c r="AT58" s="842"/>
      <c r="AU58" s="842"/>
      <c r="AV58" s="842"/>
      <c r="AW58" s="842"/>
      <c r="AX58" s="842"/>
      <c r="AY58" s="842"/>
      <c r="AZ58" s="842"/>
      <c r="BA58" s="842"/>
      <c r="BB58" s="842"/>
      <c r="BC58" s="842"/>
      <c r="BD58" s="842"/>
      <c r="BE58" s="842"/>
      <c r="BF58" s="842"/>
      <c r="BG58" s="842"/>
      <c r="BH58" s="842"/>
      <c r="BI58" s="842"/>
      <c r="BJ58" s="842"/>
      <c r="BK58" s="842"/>
      <c r="BL58" s="842"/>
      <c r="BM58" s="842"/>
      <c r="BN58" s="842"/>
      <c r="BO58" s="842"/>
      <c r="BP58" s="842"/>
      <c r="BQ58" s="842"/>
      <c r="BR58" s="842"/>
      <c r="BS58" s="842"/>
      <c r="BT58" s="842"/>
      <c r="BU58" s="842"/>
      <c r="BV58" s="842"/>
      <c r="BW58" s="842"/>
      <c r="BX58" s="842"/>
      <c r="BY58" s="842"/>
      <c r="BZ58" s="842"/>
      <c r="CA58" s="842"/>
      <c r="CB58" s="842"/>
      <c r="CC58" s="842"/>
      <c r="CD58" s="842"/>
      <c r="CE58" s="842"/>
      <c r="CF58" s="842"/>
      <c r="CG58" s="842"/>
      <c r="CH58" s="842"/>
      <c r="CI58" s="842"/>
      <c r="CJ58" s="842"/>
      <c r="CK58" s="842"/>
      <c r="CL58" s="842"/>
      <c r="CM58" s="842"/>
      <c r="CN58" s="842"/>
      <c r="CO58" s="842"/>
      <c r="CP58" s="842"/>
      <c r="CQ58" s="842"/>
      <c r="CR58" s="842"/>
      <c r="CS58" s="842"/>
      <c r="CT58" s="842"/>
      <c r="CU58" s="842"/>
      <c r="CV58" s="842"/>
      <c r="CW58" s="842"/>
      <c r="CX58" s="842"/>
      <c r="CY58" s="842"/>
      <c r="CZ58" s="842"/>
      <c r="DA58" s="842"/>
      <c r="DB58" s="842"/>
      <c r="DC58" s="842"/>
      <c r="DD58" s="842"/>
      <c r="DE58" s="842"/>
      <c r="DF58" s="842"/>
      <c r="DG58" s="842"/>
      <c r="DH58" s="850"/>
      <c r="DI58" s="850"/>
      <c r="DJ58" s="850"/>
      <c r="DK58" s="851"/>
    </row>
    <row r="59" spans="1:115" s="83" customFormat="1" ht="19.899999999999999" customHeight="1">
      <c r="A59" s="50"/>
      <c r="B59" s="716"/>
      <c r="C59" s="73"/>
      <c r="D59" s="84" t="s">
        <v>568</v>
      </c>
      <c r="E59" s="90" t="s">
        <v>775</v>
      </c>
      <c r="F59" s="92" t="s">
        <v>106</v>
      </c>
      <c r="G59" s="825"/>
      <c r="H59" s="826"/>
      <c r="I59" s="846"/>
      <c r="J59" s="842"/>
      <c r="K59" s="842"/>
      <c r="L59" s="842"/>
      <c r="M59" s="842"/>
      <c r="N59" s="842"/>
      <c r="O59" s="842"/>
      <c r="P59" s="842"/>
      <c r="Q59" s="842"/>
      <c r="R59" s="842"/>
      <c r="S59" s="842"/>
      <c r="T59" s="842"/>
      <c r="U59" s="842"/>
      <c r="V59" s="842"/>
      <c r="W59" s="842"/>
      <c r="X59" s="842"/>
      <c r="Y59" s="842"/>
      <c r="Z59" s="842"/>
      <c r="AA59" s="842"/>
      <c r="AB59" s="842"/>
      <c r="AC59" s="842"/>
      <c r="AD59" s="842"/>
      <c r="AE59" s="842"/>
      <c r="AF59" s="842"/>
      <c r="AG59" s="842"/>
      <c r="AH59" s="842"/>
      <c r="AI59" s="842"/>
      <c r="AJ59" s="842"/>
      <c r="AK59" s="842"/>
      <c r="AL59" s="842"/>
      <c r="AM59" s="842"/>
      <c r="AN59" s="842"/>
      <c r="AO59" s="842"/>
      <c r="AP59" s="842"/>
      <c r="AQ59" s="842"/>
      <c r="AR59" s="842"/>
      <c r="AS59" s="842"/>
      <c r="AT59" s="842"/>
      <c r="AU59" s="842"/>
      <c r="AV59" s="842"/>
      <c r="AW59" s="842"/>
      <c r="AX59" s="842"/>
      <c r="AY59" s="842"/>
      <c r="AZ59" s="842"/>
      <c r="BA59" s="842"/>
      <c r="BB59" s="842"/>
      <c r="BC59" s="842"/>
      <c r="BD59" s="842"/>
      <c r="BE59" s="842"/>
      <c r="BF59" s="842"/>
      <c r="BG59" s="842"/>
      <c r="BH59" s="842"/>
      <c r="BI59" s="842"/>
      <c r="BJ59" s="842"/>
      <c r="BK59" s="842"/>
      <c r="BL59" s="842"/>
      <c r="BM59" s="842"/>
      <c r="BN59" s="842"/>
      <c r="BO59" s="842"/>
      <c r="BP59" s="842"/>
      <c r="BQ59" s="842"/>
      <c r="BR59" s="842"/>
      <c r="BS59" s="842"/>
      <c r="BT59" s="842"/>
      <c r="BU59" s="842"/>
      <c r="BV59" s="842"/>
      <c r="BW59" s="842"/>
      <c r="BX59" s="842"/>
      <c r="BY59" s="842"/>
      <c r="BZ59" s="842"/>
      <c r="CA59" s="842"/>
      <c r="CB59" s="842"/>
      <c r="CC59" s="842"/>
      <c r="CD59" s="842"/>
      <c r="CE59" s="842"/>
      <c r="CF59" s="842"/>
      <c r="CG59" s="842"/>
      <c r="CH59" s="842"/>
      <c r="CI59" s="842"/>
      <c r="CJ59" s="842"/>
      <c r="CK59" s="842"/>
      <c r="CL59" s="842"/>
      <c r="CM59" s="842"/>
      <c r="CN59" s="842"/>
      <c r="CO59" s="842"/>
      <c r="CP59" s="842"/>
      <c r="CQ59" s="842"/>
      <c r="CR59" s="842"/>
      <c r="CS59" s="842"/>
      <c r="CT59" s="842"/>
      <c r="CU59" s="842"/>
      <c r="CV59" s="842"/>
      <c r="CW59" s="842"/>
      <c r="CX59" s="842"/>
      <c r="CY59" s="842"/>
      <c r="CZ59" s="842"/>
      <c r="DA59" s="842"/>
      <c r="DB59" s="842"/>
      <c r="DC59" s="842"/>
      <c r="DD59" s="842"/>
      <c r="DE59" s="842"/>
      <c r="DF59" s="842"/>
      <c r="DG59" s="842"/>
      <c r="DH59" s="850"/>
      <c r="DI59" s="850"/>
      <c r="DJ59" s="850"/>
      <c r="DK59" s="851"/>
    </row>
    <row r="60" spans="1:115" s="83" customFormat="1" ht="28.15" customHeight="1">
      <c r="A60" s="50"/>
      <c r="B60" s="716"/>
      <c r="C60" s="73"/>
      <c r="D60" s="84" t="s">
        <v>107</v>
      </c>
      <c r="E60" s="85" t="s">
        <v>108</v>
      </c>
      <c r="F60" s="94" t="s">
        <v>109</v>
      </c>
      <c r="G60" s="825"/>
      <c r="H60" s="826"/>
      <c r="I60" s="846"/>
      <c r="J60" s="850"/>
      <c r="K60" s="842"/>
      <c r="L60" s="842"/>
      <c r="M60" s="842"/>
      <c r="N60" s="842"/>
      <c r="O60" s="842"/>
      <c r="P60" s="842"/>
      <c r="Q60" s="842"/>
      <c r="R60" s="842"/>
      <c r="S60" s="842"/>
      <c r="T60" s="842"/>
      <c r="U60" s="842"/>
      <c r="V60" s="842"/>
      <c r="W60" s="842"/>
      <c r="X60" s="842"/>
      <c r="Y60" s="842"/>
      <c r="Z60" s="842"/>
      <c r="AA60" s="842"/>
      <c r="AB60" s="842"/>
      <c r="AC60" s="842"/>
      <c r="AD60" s="842"/>
      <c r="AE60" s="842"/>
      <c r="AF60" s="842"/>
      <c r="AG60" s="842"/>
      <c r="AH60" s="842"/>
      <c r="AI60" s="842"/>
      <c r="AJ60" s="842"/>
      <c r="AK60" s="842"/>
      <c r="AL60" s="842"/>
      <c r="AM60" s="842"/>
      <c r="AN60" s="842"/>
      <c r="AO60" s="842"/>
      <c r="AP60" s="842"/>
      <c r="AQ60" s="842"/>
      <c r="AR60" s="842"/>
      <c r="AS60" s="842"/>
      <c r="AT60" s="842"/>
      <c r="AU60" s="842"/>
      <c r="AV60" s="842"/>
      <c r="AW60" s="842"/>
      <c r="AX60" s="842"/>
      <c r="AY60" s="842"/>
      <c r="AZ60" s="842"/>
      <c r="BA60" s="842"/>
      <c r="BB60" s="842"/>
      <c r="BC60" s="842"/>
      <c r="BD60" s="842"/>
      <c r="BE60" s="842"/>
      <c r="BF60" s="842"/>
      <c r="BG60" s="842"/>
      <c r="BH60" s="842"/>
      <c r="BI60" s="842"/>
      <c r="BJ60" s="842"/>
      <c r="BK60" s="842"/>
      <c r="BL60" s="842"/>
      <c r="BM60" s="842"/>
      <c r="BN60" s="842"/>
      <c r="BO60" s="842"/>
      <c r="BP60" s="842"/>
      <c r="BQ60" s="842"/>
      <c r="BR60" s="842"/>
      <c r="BS60" s="842"/>
      <c r="BT60" s="842"/>
      <c r="BU60" s="842"/>
      <c r="BV60" s="842"/>
      <c r="BW60" s="842"/>
      <c r="BX60" s="842"/>
      <c r="BY60" s="842"/>
      <c r="BZ60" s="842"/>
      <c r="CA60" s="842"/>
      <c r="CB60" s="842"/>
      <c r="CC60" s="842"/>
      <c r="CD60" s="842"/>
      <c r="CE60" s="842"/>
      <c r="CF60" s="842"/>
      <c r="CG60" s="842"/>
      <c r="CH60" s="842"/>
      <c r="CI60" s="842"/>
      <c r="CJ60" s="842"/>
      <c r="CK60" s="842"/>
      <c r="CL60" s="842"/>
      <c r="CM60" s="842"/>
      <c r="CN60" s="842"/>
      <c r="CO60" s="842"/>
      <c r="CP60" s="842"/>
      <c r="CQ60" s="842"/>
      <c r="CR60" s="842"/>
      <c r="CS60" s="842"/>
      <c r="CT60" s="842"/>
      <c r="CU60" s="842"/>
      <c r="CV60" s="842"/>
      <c r="CW60" s="842"/>
      <c r="CX60" s="842"/>
      <c r="CY60" s="842"/>
      <c r="CZ60" s="842"/>
      <c r="DA60" s="842"/>
      <c r="DB60" s="842"/>
      <c r="DC60" s="842"/>
      <c r="DD60" s="842"/>
      <c r="DE60" s="842"/>
      <c r="DF60" s="842"/>
      <c r="DG60" s="842"/>
      <c r="DH60" s="844"/>
      <c r="DI60" s="844"/>
      <c r="DJ60" s="844"/>
      <c r="DK60" s="845"/>
    </row>
    <row r="61" spans="1:115" s="83" customFormat="1" ht="19.899999999999999" customHeight="1">
      <c r="A61" s="50"/>
      <c r="B61" s="716"/>
      <c r="C61" s="73"/>
      <c r="D61" s="84" t="s">
        <v>110</v>
      </c>
      <c r="E61" s="90" t="s">
        <v>111</v>
      </c>
      <c r="F61" s="88" t="s">
        <v>547</v>
      </c>
      <c r="G61" s="825"/>
      <c r="H61" s="826"/>
      <c r="I61" s="846"/>
      <c r="J61" s="850"/>
      <c r="K61" s="842"/>
      <c r="L61" s="842"/>
      <c r="M61" s="842"/>
      <c r="N61" s="842"/>
      <c r="O61" s="842"/>
      <c r="P61" s="842"/>
      <c r="Q61" s="842"/>
      <c r="R61" s="842"/>
      <c r="S61" s="842"/>
      <c r="T61" s="842"/>
      <c r="U61" s="842"/>
      <c r="V61" s="842"/>
      <c r="W61" s="842"/>
      <c r="X61" s="842"/>
      <c r="Y61" s="842"/>
      <c r="Z61" s="842"/>
      <c r="AA61" s="842"/>
      <c r="AB61" s="842"/>
      <c r="AC61" s="842"/>
      <c r="AD61" s="842"/>
      <c r="AE61" s="842"/>
      <c r="AF61" s="842"/>
      <c r="AG61" s="842"/>
      <c r="AH61" s="842"/>
      <c r="AI61" s="842"/>
      <c r="AJ61" s="842"/>
      <c r="AK61" s="842"/>
      <c r="AL61" s="842"/>
      <c r="AM61" s="842"/>
      <c r="AN61" s="842"/>
      <c r="AO61" s="842"/>
      <c r="AP61" s="842"/>
      <c r="AQ61" s="842"/>
      <c r="AR61" s="842"/>
      <c r="AS61" s="842"/>
      <c r="AT61" s="842"/>
      <c r="AU61" s="842"/>
      <c r="AV61" s="842"/>
      <c r="AW61" s="842"/>
      <c r="AX61" s="842"/>
      <c r="AY61" s="842"/>
      <c r="AZ61" s="842"/>
      <c r="BA61" s="842"/>
      <c r="BB61" s="842"/>
      <c r="BC61" s="842"/>
      <c r="BD61" s="842"/>
      <c r="BE61" s="842"/>
      <c r="BF61" s="842"/>
      <c r="BG61" s="842"/>
      <c r="BH61" s="842"/>
      <c r="BI61" s="842"/>
      <c r="BJ61" s="842"/>
      <c r="BK61" s="842"/>
      <c r="BL61" s="842"/>
      <c r="BM61" s="842"/>
      <c r="BN61" s="842"/>
      <c r="BO61" s="842"/>
      <c r="BP61" s="842"/>
      <c r="BQ61" s="842"/>
      <c r="BR61" s="842"/>
      <c r="BS61" s="842"/>
      <c r="BT61" s="842"/>
      <c r="BU61" s="842"/>
      <c r="BV61" s="842"/>
      <c r="BW61" s="842"/>
      <c r="BX61" s="842"/>
      <c r="BY61" s="842"/>
      <c r="BZ61" s="842"/>
      <c r="CA61" s="842"/>
      <c r="CB61" s="842"/>
      <c r="CC61" s="842"/>
      <c r="CD61" s="842"/>
      <c r="CE61" s="842"/>
      <c r="CF61" s="842"/>
      <c r="CG61" s="842"/>
      <c r="CH61" s="842"/>
      <c r="CI61" s="842"/>
      <c r="CJ61" s="842"/>
      <c r="CK61" s="842"/>
      <c r="CL61" s="842"/>
      <c r="CM61" s="842"/>
      <c r="CN61" s="842"/>
      <c r="CO61" s="842"/>
      <c r="CP61" s="842"/>
      <c r="CQ61" s="842"/>
      <c r="CR61" s="842"/>
      <c r="CS61" s="842"/>
      <c r="CT61" s="842"/>
      <c r="CU61" s="842"/>
      <c r="CV61" s="842"/>
      <c r="CW61" s="842"/>
      <c r="CX61" s="852"/>
      <c r="CY61" s="852"/>
      <c r="CZ61" s="852"/>
      <c r="DA61" s="852"/>
      <c r="DB61" s="852"/>
      <c r="DC61" s="852"/>
      <c r="DD61" s="852"/>
      <c r="DE61" s="852"/>
      <c r="DF61" s="852"/>
      <c r="DG61" s="852"/>
      <c r="DH61" s="853"/>
      <c r="DI61" s="853"/>
      <c r="DJ61" s="853"/>
      <c r="DK61" s="854"/>
    </row>
    <row r="62" spans="1:115" s="83" customFormat="1" ht="19.899999999999999" customHeight="1">
      <c r="A62" s="50"/>
      <c r="B62" s="716"/>
      <c r="C62" s="73"/>
      <c r="D62" s="84" t="s">
        <v>569</v>
      </c>
      <c r="E62" s="90" t="s">
        <v>776</v>
      </c>
      <c r="F62" s="88" t="s">
        <v>548</v>
      </c>
      <c r="G62" s="825"/>
      <c r="H62" s="826"/>
      <c r="I62" s="846"/>
      <c r="J62" s="850"/>
      <c r="K62" s="842"/>
      <c r="L62" s="842"/>
      <c r="M62" s="842"/>
      <c r="N62" s="842"/>
      <c r="O62" s="842"/>
      <c r="P62" s="842"/>
      <c r="Q62" s="842"/>
      <c r="R62" s="842"/>
      <c r="S62" s="842"/>
      <c r="T62" s="842"/>
      <c r="U62" s="842"/>
      <c r="V62" s="842"/>
      <c r="W62" s="842"/>
      <c r="X62" s="842"/>
      <c r="Y62" s="842"/>
      <c r="Z62" s="842"/>
      <c r="AA62" s="842"/>
      <c r="AB62" s="842"/>
      <c r="AC62" s="842"/>
      <c r="AD62" s="842"/>
      <c r="AE62" s="842"/>
      <c r="AF62" s="842"/>
      <c r="AG62" s="842"/>
      <c r="AH62" s="842"/>
      <c r="AI62" s="842"/>
      <c r="AJ62" s="842"/>
      <c r="AK62" s="842"/>
      <c r="AL62" s="842"/>
      <c r="AM62" s="842"/>
      <c r="AN62" s="842"/>
      <c r="AO62" s="842"/>
      <c r="AP62" s="842"/>
      <c r="AQ62" s="842"/>
      <c r="AR62" s="842"/>
      <c r="AS62" s="842"/>
      <c r="AT62" s="842"/>
      <c r="AU62" s="842"/>
      <c r="AV62" s="842"/>
      <c r="AW62" s="842"/>
      <c r="AX62" s="842"/>
      <c r="AY62" s="842"/>
      <c r="AZ62" s="842"/>
      <c r="BA62" s="842"/>
      <c r="BB62" s="842"/>
      <c r="BC62" s="842"/>
      <c r="BD62" s="842"/>
      <c r="BE62" s="842"/>
      <c r="BF62" s="842"/>
      <c r="BG62" s="842"/>
      <c r="BH62" s="842"/>
      <c r="BI62" s="842"/>
      <c r="BJ62" s="842"/>
      <c r="BK62" s="842"/>
      <c r="BL62" s="842"/>
      <c r="BM62" s="842"/>
      <c r="BN62" s="842"/>
      <c r="BO62" s="842"/>
      <c r="BP62" s="842"/>
      <c r="BQ62" s="842"/>
      <c r="BR62" s="842"/>
      <c r="BS62" s="842"/>
      <c r="BT62" s="842"/>
      <c r="BU62" s="842"/>
      <c r="BV62" s="842"/>
      <c r="BW62" s="842"/>
      <c r="BX62" s="842"/>
      <c r="BY62" s="842"/>
      <c r="BZ62" s="842"/>
      <c r="CA62" s="842"/>
      <c r="CB62" s="842"/>
      <c r="CC62" s="842"/>
      <c r="CD62" s="842"/>
      <c r="CE62" s="842"/>
      <c r="CF62" s="842"/>
      <c r="CG62" s="842"/>
      <c r="CH62" s="842"/>
      <c r="CI62" s="842"/>
      <c r="CJ62" s="842"/>
      <c r="CK62" s="842"/>
      <c r="CL62" s="842"/>
      <c r="CM62" s="842"/>
      <c r="CN62" s="842"/>
      <c r="CO62" s="842"/>
      <c r="CP62" s="842"/>
      <c r="CQ62" s="842"/>
      <c r="CR62" s="842"/>
      <c r="CS62" s="842"/>
      <c r="CT62" s="842"/>
      <c r="CU62" s="842"/>
      <c r="CV62" s="842"/>
      <c r="CW62" s="855"/>
      <c r="CX62" s="841"/>
      <c r="CY62" s="841"/>
      <c r="CZ62" s="841"/>
      <c r="DA62" s="841"/>
      <c r="DB62" s="841"/>
      <c r="DC62" s="841"/>
      <c r="DD62" s="841"/>
      <c r="DE62" s="841"/>
      <c r="DF62" s="841"/>
      <c r="DG62" s="841"/>
      <c r="DH62" s="841"/>
      <c r="DI62" s="841"/>
      <c r="DJ62" s="841"/>
      <c r="DK62" s="1220"/>
    </row>
    <row r="63" spans="1:115" s="83" customFormat="1" ht="19.899999999999999" customHeight="1">
      <c r="A63" s="50"/>
      <c r="B63" s="716"/>
      <c r="C63" s="73"/>
      <c r="D63" s="84" t="s">
        <v>112</v>
      </c>
      <c r="E63" s="90" t="s">
        <v>113</v>
      </c>
      <c r="F63" s="88" t="s">
        <v>549</v>
      </c>
      <c r="G63" s="825"/>
      <c r="H63" s="826"/>
      <c r="I63" s="846"/>
      <c r="J63" s="850"/>
      <c r="K63" s="842"/>
      <c r="L63" s="842"/>
      <c r="M63" s="842"/>
      <c r="N63" s="843"/>
      <c r="O63" s="842"/>
      <c r="P63" s="842"/>
      <c r="Q63" s="842"/>
      <c r="R63" s="842"/>
      <c r="S63" s="842"/>
      <c r="T63" s="842"/>
      <c r="U63" s="842"/>
      <c r="V63" s="842"/>
      <c r="W63" s="842"/>
      <c r="X63" s="842"/>
      <c r="Y63" s="842"/>
      <c r="Z63" s="842"/>
      <c r="AA63" s="842"/>
      <c r="AB63" s="842"/>
      <c r="AC63" s="842"/>
      <c r="AD63" s="842"/>
      <c r="AE63" s="842"/>
      <c r="AF63" s="842"/>
      <c r="AG63" s="842"/>
      <c r="AH63" s="842"/>
      <c r="AI63" s="842"/>
      <c r="AJ63" s="842"/>
      <c r="AK63" s="842"/>
      <c r="AL63" s="842"/>
      <c r="AM63" s="842"/>
      <c r="AN63" s="842"/>
      <c r="AO63" s="842"/>
      <c r="AP63" s="842"/>
      <c r="AQ63" s="842"/>
      <c r="AR63" s="842"/>
      <c r="AS63" s="842"/>
      <c r="AT63" s="842"/>
      <c r="AU63" s="842"/>
      <c r="AV63" s="842"/>
      <c r="AW63" s="842"/>
      <c r="AX63" s="842"/>
      <c r="AY63" s="842"/>
      <c r="AZ63" s="842"/>
      <c r="BA63" s="842"/>
      <c r="BB63" s="842"/>
      <c r="BC63" s="842"/>
      <c r="BD63" s="842"/>
      <c r="BE63" s="842"/>
      <c r="BF63" s="842"/>
      <c r="BG63" s="842"/>
      <c r="BH63" s="842"/>
      <c r="BI63" s="842"/>
      <c r="BJ63" s="842"/>
      <c r="BK63" s="842"/>
      <c r="BL63" s="842"/>
      <c r="BM63" s="842"/>
      <c r="BN63" s="842"/>
      <c r="BO63" s="842"/>
      <c r="BP63" s="842"/>
      <c r="BQ63" s="842"/>
      <c r="BR63" s="842"/>
      <c r="BS63" s="842"/>
      <c r="BT63" s="842"/>
      <c r="BU63" s="842"/>
      <c r="BV63" s="842"/>
      <c r="BW63" s="842"/>
      <c r="BX63" s="842"/>
      <c r="BY63" s="842"/>
      <c r="BZ63" s="842"/>
      <c r="CA63" s="842"/>
      <c r="CB63" s="842"/>
      <c r="CC63" s="842"/>
      <c r="CD63" s="842"/>
      <c r="CE63" s="842"/>
      <c r="CF63" s="842"/>
      <c r="CG63" s="842"/>
      <c r="CH63" s="842"/>
      <c r="CI63" s="842"/>
      <c r="CJ63" s="842"/>
      <c r="CK63" s="842"/>
      <c r="CL63" s="842"/>
      <c r="CM63" s="842"/>
      <c r="CN63" s="842"/>
      <c r="CO63" s="842"/>
      <c r="CP63" s="842"/>
      <c r="CQ63" s="842"/>
      <c r="CR63" s="842"/>
      <c r="CS63" s="842"/>
      <c r="CT63" s="842"/>
      <c r="CU63" s="842"/>
      <c r="CV63" s="842"/>
      <c r="CW63" s="842"/>
      <c r="CX63" s="856"/>
      <c r="CY63" s="856"/>
      <c r="CZ63" s="856"/>
      <c r="DA63" s="856"/>
      <c r="DB63" s="856"/>
      <c r="DC63" s="856"/>
      <c r="DD63" s="856"/>
      <c r="DE63" s="856"/>
      <c r="DF63" s="856"/>
      <c r="DG63" s="856"/>
      <c r="DH63" s="857"/>
      <c r="DI63" s="857"/>
      <c r="DJ63" s="857"/>
      <c r="DK63" s="858"/>
    </row>
    <row r="64" spans="1:115" s="83" customFormat="1" ht="19.899999999999999" customHeight="1">
      <c r="A64" s="50"/>
      <c r="B64" s="716"/>
      <c r="C64" s="73"/>
      <c r="D64" s="84" t="s">
        <v>570</v>
      </c>
      <c r="E64" s="90" t="s">
        <v>777</v>
      </c>
      <c r="F64" s="88" t="s">
        <v>550</v>
      </c>
      <c r="G64" s="825"/>
      <c r="H64" s="826"/>
      <c r="I64" s="846"/>
      <c r="J64" s="850"/>
      <c r="K64" s="842"/>
      <c r="L64" s="842"/>
      <c r="M64" s="842"/>
      <c r="N64" s="843"/>
      <c r="O64" s="842"/>
      <c r="P64" s="842"/>
      <c r="Q64" s="842"/>
      <c r="R64" s="842"/>
      <c r="S64" s="842"/>
      <c r="T64" s="842"/>
      <c r="U64" s="842"/>
      <c r="V64" s="842"/>
      <c r="W64" s="842"/>
      <c r="X64" s="842"/>
      <c r="Y64" s="842"/>
      <c r="Z64" s="842"/>
      <c r="AA64" s="842"/>
      <c r="AB64" s="842"/>
      <c r="AC64" s="842"/>
      <c r="AD64" s="842"/>
      <c r="AE64" s="842"/>
      <c r="AF64" s="842"/>
      <c r="AG64" s="842"/>
      <c r="AH64" s="842"/>
      <c r="AI64" s="842"/>
      <c r="AJ64" s="842"/>
      <c r="AK64" s="842"/>
      <c r="AL64" s="842"/>
      <c r="AM64" s="842"/>
      <c r="AN64" s="842"/>
      <c r="AO64" s="842"/>
      <c r="AP64" s="842"/>
      <c r="AQ64" s="842"/>
      <c r="AR64" s="842"/>
      <c r="AS64" s="842"/>
      <c r="AT64" s="842"/>
      <c r="AU64" s="842"/>
      <c r="AV64" s="842"/>
      <c r="AW64" s="842"/>
      <c r="AX64" s="842"/>
      <c r="AY64" s="842"/>
      <c r="AZ64" s="842"/>
      <c r="BA64" s="842"/>
      <c r="BB64" s="842"/>
      <c r="BC64" s="842"/>
      <c r="BD64" s="842"/>
      <c r="BE64" s="842"/>
      <c r="BF64" s="842"/>
      <c r="BG64" s="842"/>
      <c r="BH64" s="842"/>
      <c r="BI64" s="842"/>
      <c r="BJ64" s="842"/>
      <c r="BK64" s="842"/>
      <c r="BL64" s="842"/>
      <c r="BM64" s="842"/>
      <c r="BN64" s="842"/>
      <c r="BO64" s="842"/>
      <c r="BP64" s="842"/>
      <c r="BQ64" s="842"/>
      <c r="BR64" s="842"/>
      <c r="BS64" s="842"/>
      <c r="BT64" s="842"/>
      <c r="BU64" s="842"/>
      <c r="BV64" s="842"/>
      <c r="BW64" s="842"/>
      <c r="BX64" s="842"/>
      <c r="BY64" s="842"/>
      <c r="BZ64" s="842"/>
      <c r="CA64" s="842"/>
      <c r="CB64" s="842"/>
      <c r="CC64" s="842"/>
      <c r="CD64" s="842"/>
      <c r="CE64" s="842"/>
      <c r="CF64" s="842"/>
      <c r="CG64" s="842"/>
      <c r="CH64" s="842"/>
      <c r="CI64" s="842"/>
      <c r="CJ64" s="842"/>
      <c r="CK64" s="842"/>
      <c r="CL64" s="842"/>
      <c r="CM64" s="842"/>
      <c r="CN64" s="842"/>
      <c r="CO64" s="842"/>
      <c r="CP64" s="842"/>
      <c r="CQ64" s="842"/>
      <c r="CR64" s="842"/>
      <c r="CS64" s="842"/>
      <c r="CT64" s="842"/>
      <c r="CU64" s="842"/>
      <c r="CV64" s="842"/>
      <c r="CW64" s="855"/>
      <c r="CX64" s="841"/>
      <c r="CY64" s="841"/>
      <c r="CZ64" s="841"/>
      <c r="DA64" s="841"/>
      <c r="DB64" s="841"/>
      <c r="DC64" s="841"/>
      <c r="DD64" s="841"/>
      <c r="DE64" s="841"/>
      <c r="DF64" s="841"/>
      <c r="DG64" s="841"/>
      <c r="DH64" s="841"/>
      <c r="DI64" s="841"/>
      <c r="DJ64" s="841"/>
      <c r="DK64" s="1220"/>
    </row>
    <row r="65" spans="1:115" s="83" customFormat="1" ht="19.899999999999999" customHeight="1">
      <c r="A65" s="50"/>
      <c r="B65" s="716"/>
      <c r="C65" s="73"/>
      <c r="D65" s="84" t="s">
        <v>571</v>
      </c>
      <c r="E65" s="90" t="s">
        <v>778</v>
      </c>
      <c r="F65" s="88" t="s">
        <v>551</v>
      </c>
      <c r="G65" s="825"/>
      <c r="H65" s="826"/>
      <c r="I65" s="846"/>
      <c r="J65" s="850"/>
      <c r="K65" s="842"/>
      <c r="L65" s="842"/>
      <c r="M65" s="842"/>
      <c r="N65" s="843"/>
      <c r="O65" s="842"/>
      <c r="P65" s="842"/>
      <c r="Q65" s="842"/>
      <c r="R65" s="842"/>
      <c r="S65" s="842"/>
      <c r="T65" s="842"/>
      <c r="U65" s="842"/>
      <c r="V65" s="842"/>
      <c r="W65" s="842"/>
      <c r="X65" s="842"/>
      <c r="Y65" s="842"/>
      <c r="Z65" s="842"/>
      <c r="AA65" s="842"/>
      <c r="AB65" s="842"/>
      <c r="AC65" s="842"/>
      <c r="AD65" s="842"/>
      <c r="AE65" s="842"/>
      <c r="AF65" s="842"/>
      <c r="AG65" s="842"/>
      <c r="AH65" s="842"/>
      <c r="AI65" s="842"/>
      <c r="AJ65" s="842"/>
      <c r="AK65" s="842"/>
      <c r="AL65" s="842"/>
      <c r="AM65" s="842"/>
      <c r="AN65" s="842"/>
      <c r="AO65" s="842"/>
      <c r="AP65" s="842"/>
      <c r="AQ65" s="842"/>
      <c r="AR65" s="842"/>
      <c r="AS65" s="842"/>
      <c r="AT65" s="842"/>
      <c r="AU65" s="842"/>
      <c r="AV65" s="842"/>
      <c r="AW65" s="842"/>
      <c r="AX65" s="842"/>
      <c r="AY65" s="842"/>
      <c r="AZ65" s="842"/>
      <c r="BA65" s="842"/>
      <c r="BB65" s="842"/>
      <c r="BC65" s="842"/>
      <c r="BD65" s="842"/>
      <c r="BE65" s="842"/>
      <c r="BF65" s="842"/>
      <c r="BG65" s="842"/>
      <c r="BH65" s="842"/>
      <c r="BI65" s="842"/>
      <c r="BJ65" s="842"/>
      <c r="BK65" s="842"/>
      <c r="BL65" s="842"/>
      <c r="BM65" s="842"/>
      <c r="BN65" s="842"/>
      <c r="BO65" s="842"/>
      <c r="BP65" s="842"/>
      <c r="BQ65" s="842"/>
      <c r="BR65" s="842"/>
      <c r="BS65" s="842"/>
      <c r="BT65" s="842"/>
      <c r="BU65" s="842"/>
      <c r="BV65" s="842"/>
      <c r="BW65" s="842"/>
      <c r="BX65" s="842"/>
      <c r="BY65" s="842"/>
      <c r="BZ65" s="842"/>
      <c r="CA65" s="842"/>
      <c r="CB65" s="842"/>
      <c r="CC65" s="842"/>
      <c r="CD65" s="842"/>
      <c r="CE65" s="842"/>
      <c r="CF65" s="842"/>
      <c r="CG65" s="842"/>
      <c r="CH65" s="842"/>
      <c r="CI65" s="842"/>
      <c r="CJ65" s="842"/>
      <c r="CK65" s="842"/>
      <c r="CL65" s="842"/>
      <c r="CM65" s="842"/>
      <c r="CN65" s="842"/>
      <c r="CO65" s="842"/>
      <c r="CP65" s="842"/>
      <c r="CQ65" s="842"/>
      <c r="CR65" s="842"/>
      <c r="CS65" s="842"/>
      <c r="CT65" s="842"/>
      <c r="CU65" s="842"/>
      <c r="CV65" s="842"/>
      <c r="CW65" s="855"/>
      <c r="CX65" s="841"/>
      <c r="CY65" s="841"/>
      <c r="CZ65" s="841"/>
      <c r="DA65" s="841"/>
      <c r="DB65" s="841"/>
      <c r="DC65" s="841"/>
      <c r="DD65" s="841"/>
      <c r="DE65" s="841"/>
      <c r="DF65" s="841"/>
      <c r="DG65" s="841"/>
      <c r="DH65" s="841"/>
      <c r="DI65" s="841"/>
      <c r="DJ65" s="841"/>
      <c r="DK65" s="1220"/>
    </row>
    <row r="66" spans="1:115" s="83" customFormat="1" ht="19.899999999999999" customHeight="1">
      <c r="A66" s="50"/>
      <c r="B66" s="716"/>
      <c r="C66" s="73"/>
      <c r="D66" s="84" t="s">
        <v>572</v>
      </c>
      <c r="E66" s="90" t="s">
        <v>779</v>
      </c>
      <c r="F66" s="88" t="s">
        <v>552</v>
      </c>
      <c r="G66" s="825"/>
      <c r="H66" s="826"/>
      <c r="I66" s="846"/>
      <c r="J66" s="850"/>
      <c r="K66" s="842"/>
      <c r="L66" s="842"/>
      <c r="M66" s="842"/>
      <c r="N66" s="843"/>
      <c r="O66" s="842"/>
      <c r="P66" s="842"/>
      <c r="Q66" s="842"/>
      <c r="R66" s="842"/>
      <c r="S66" s="842"/>
      <c r="T66" s="842"/>
      <c r="U66" s="842"/>
      <c r="V66" s="842"/>
      <c r="W66" s="842"/>
      <c r="X66" s="842"/>
      <c r="Y66" s="842"/>
      <c r="Z66" s="842"/>
      <c r="AA66" s="842"/>
      <c r="AB66" s="842"/>
      <c r="AC66" s="842"/>
      <c r="AD66" s="842"/>
      <c r="AE66" s="842"/>
      <c r="AF66" s="842"/>
      <c r="AG66" s="842"/>
      <c r="AH66" s="842"/>
      <c r="AI66" s="842"/>
      <c r="AJ66" s="842"/>
      <c r="AK66" s="842"/>
      <c r="AL66" s="842"/>
      <c r="AM66" s="842"/>
      <c r="AN66" s="842"/>
      <c r="AO66" s="842"/>
      <c r="AP66" s="842"/>
      <c r="AQ66" s="842"/>
      <c r="AR66" s="842"/>
      <c r="AS66" s="842"/>
      <c r="AT66" s="842"/>
      <c r="AU66" s="842"/>
      <c r="AV66" s="842"/>
      <c r="AW66" s="842"/>
      <c r="AX66" s="842"/>
      <c r="AY66" s="842"/>
      <c r="AZ66" s="842"/>
      <c r="BA66" s="842"/>
      <c r="BB66" s="842"/>
      <c r="BC66" s="842"/>
      <c r="BD66" s="842"/>
      <c r="BE66" s="842"/>
      <c r="BF66" s="842"/>
      <c r="BG66" s="842"/>
      <c r="BH66" s="842"/>
      <c r="BI66" s="842"/>
      <c r="BJ66" s="842"/>
      <c r="BK66" s="842"/>
      <c r="BL66" s="842"/>
      <c r="BM66" s="842"/>
      <c r="BN66" s="842"/>
      <c r="BO66" s="842"/>
      <c r="BP66" s="842"/>
      <c r="BQ66" s="842"/>
      <c r="BR66" s="842"/>
      <c r="BS66" s="842"/>
      <c r="BT66" s="842"/>
      <c r="BU66" s="842"/>
      <c r="BV66" s="842"/>
      <c r="BW66" s="842"/>
      <c r="BX66" s="842"/>
      <c r="BY66" s="842"/>
      <c r="BZ66" s="842"/>
      <c r="CA66" s="842"/>
      <c r="CB66" s="842"/>
      <c r="CC66" s="842"/>
      <c r="CD66" s="842"/>
      <c r="CE66" s="842"/>
      <c r="CF66" s="842"/>
      <c r="CG66" s="842"/>
      <c r="CH66" s="842"/>
      <c r="CI66" s="842"/>
      <c r="CJ66" s="842"/>
      <c r="CK66" s="842"/>
      <c r="CL66" s="842"/>
      <c r="CM66" s="842"/>
      <c r="CN66" s="842"/>
      <c r="CO66" s="842"/>
      <c r="CP66" s="842"/>
      <c r="CQ66" s="842"/>
      <c r="CR66" s="842"/>
      <c r="CS66" s="842"/>
      <c r="CT66" s="842"/>
      <c r="CU66" s="842"/>
      <c r="CV66" s="842"/>
      <c r="CW66" s="855"/>
      <c r="CX66" s="841"/>
      <c r="CY66" s="841"/>
      <c r="CZ66" s="841"/>
      <c r="DA66" s="841"/>
      <c r="DB66" s="841"/>
      <c r="DC66" s="841"/>
      <c r="DD66" s="841"/>
      <c r="DE66" s="841"/>
      <c r="DF66" s="841"/>
      <c r="DG66" s="841"/>
      <c r="DH66" s="841"/>
      <c r="DI66" s="841"/>
      <c r="DJ66" s="841"/>
      <c r="DK66" s="1220"/>
    </row>
    <row r="67" spans="1:115" s="83" customFormat="1" ht="19.899999999999999" customHeight="1">
      <c r="A67" s="50"/>
      <c r="B67" s="716"/>
      <c r="C67" s="73"/>
      <c r="D67" s="84" t="s">
        <v>573</v>
      </c>
      <c r="E67" s="90" t="s">
        <v>780</v>
      </c>
      <c r="F67" s="88" t="s">
        <v>551</v>
      </c>
      <c r="G67" s="825"/>
      <c r="H67" s="826"/>
      <c r="I67" s="846"/>
      <c r="J67" s="850"/>
      <c r="K67" s="842"/>
      <c r="L67" s="842"/>
      <c r="M67" s="842"/>
      <c r="N67" s="843"/>
      <c r="O67" s="842"/>
      <c r="P67" s="842"/>
      <c r="Q67" s="842"/>
      <c r="R67" s="842"/>
      <c r="S67" s="842"/>
      <c r="T67" s="842"/>
      <c r="U67" s="842"/>
      <c r="V67" s="842"/>
      <c r="W67" s="842"/>
      <c r="X67" s="842"/>
      <c r="Y67" s="842"/>
      <c r="Z67" s="842"/>
      <c r="AA67" s="842"/>
      <c r="AB67" s="842"/>
      <c r="AC67" s="842"/>
      <c r="AD67" s="842"/>
      <c r="AE67" s="842"/>
      <c r="AF67" s="842"/>
      <c r="AG67" s="842"/>
      <c r="AH67" s="842"/>
      <c r="AI67" s="842"/>
      <c r="AJ67" s="842"/>
      <c r="AK67" s="842"/>
      <c r="AL67" s="842"/>
      <c r="AM67" s="842"/>
      <c r="AN67" s="842"/>
      <c r="AO67" s="842"/>
      <c r="AP67" s="842"/>
      <c r="AQ67" s="842"/>
      <c r="AR67" s="842"/>
      <c r="AS67" s="842"/>
      <c r="AT67" s="842"/>
      <c r="AU67" s="842"/>
      <c r="AV67" s="842"/>
      <c r="AW67" s="842"/>
      <c r="AX67" s="842"/>
      <c r="AY67" s="842"/>
      <c r="AZ67" s="842"/>
      <c r="BA67" s="842"/>
      <c r="BB67" s="842"/>
      <c r="BC67" s="842"/>
      <c r="BD67" s="842"/>
      <c r="BE67" s="842"/>
      <c r="BF67" s="842"/>
      <c r="BG67" s="842"/>
      <c r="BH67" s="842"/>
      <c r="BI67" s="842"/>
      <c r="BJ67" s="842"/>
      <c r="BK67" s="842"/>
      <c r="BL67" s="842"/>
      <c r="BM67" s="842"/>
      <c r="BN67" s="842"/>
      <c r="BO67" s="842"/>
      <c r="BP67" s="842"/>
      <c r="BQ67" s="842"/>
      <c r="BR67" s="842"/>
      <c r="BS67" s="842"/>
      <c r="BT67" s="842"/>
      <c r="BU67" s="842"/>
      <c r="BV67" s="842"/>
      <c r="BW67" s="842"/>
      <c r="BX67" s="842"/>
      <c r="BY67" s="842"/>
      <c r="BZ67" s="842"/>
      <c r="CA67" s="842"/>
      <c r="CB67" s="842"/>
      <c r="CC67" s="842"/>
      <c r="CD67" s="842"/>
      <c r="CE67" s="842"/>
      <c r="CF67" s="842"/>
      <c r="CG67" s="842"/>
      <c r="CH67" s="842"/>
      <c r="CI67" s="842"/>
      <c r="CJ67" s="842"/>
      <c r="CK67" s="842"/>
      <c r="CL67" s="842"/>
      <c r="CM67" s="842"/>
      <c r="CN67" s="842"/>
      <c r="CO67" s="842"/>
      <c r="CP67" s="842"/>
      <c r="CQ67" s="842"/>
      <c r="CR67" s="842"/>
      <c r="CS67" s="842"/>
      <c r="CT67" s="842"/>
      <c r="CU67" s="842"/>
      <c r="CV67" s="842"/>
      <c r="CW67" s="855"/>
      <c r="CX67" s="841"/>
      <c r="CY67" s="841"/>
      <c r="CZ67" s="841"/>
      <c r="DA67" s="841"/>
      <c r="DB67" s="841"/>
      <c r="DC67" s="841"/>
      <c r="DD67" s="841"/>
      <c r="DE67" s="841"/>
      <c r="DF67" s="841"/>
      <c r="DG67" s="841"/>
      <c r="DH67" s="841"/>
      <c r="DI67" s="841"/>
      <c r="DJ67" s="841"/>
      <c r="DK67" s="1220"/>
    </row>
    <row r="68" spans="1:115" s="83" customFormat="1" ht="19.899999999999999" customHeight="1">
      <c r="A68" s="50"/>
      <c r="B68" s="716"/>
      <c r="C68" s="73"/>
      <c r="D68" s="84" t="s">
        <v>574</v>
      </c>
      <c r="E68" s="90" t="s">
        <v>781</v>
      </c>
      <c r="F68" s="88" t="s">
        <v>553</v>
      </c>
      <c r="G68" s="825"/>
      <c r="H68" s="826"/>
      <c r="I68" s="846"/>
      <c r="J68" s="850"/>
      <c r="K68" s="842"/>
      <c r="L68" s="842"/>
      <c r="M68" s="842"/>
      <c r="N68" s="843"/>
      <c r="O68" s="842"/>
      <c r="P68" s="842"/>
      <c r="Q68" s="842"/>
      <c r="R68" s="842"/>
      <c r="S68" s="842"/>
      <c r="T68" s="842"/>
      <c r="U68" s="842"/>
      <c r="V68" s="842"/>
      <c r="W68" s="842"/>
      <c r="X68" s="842"/>
      <c r="Y68" s="842"/>
      <c r="Z68" s="842"/>
      <c r="AA68" s="842"/>
      <c r="AB68" s="842"/>
      <c r="AC68" s="842"/>
      <c r="AD68" s="842"/>
      <c r="AE68" s="842"/>
      <c r="AF68" s="842"/>
      <c r="AG68" s="842"/>
      <c r="AH68" s="842"/>
      <c r="AI68" s="842"/>
      <c r="AJ68" s="842"/>
      <c r="AK68" s="842"/>
      <c r="AL68" s="842"/>
      <c r="AM68" s="842"/>
      <c r="AN68" s="842"/>
      <c r="AO68" s="842"/>
      <c r="AP68" s="842"/>
      <c r="AQ68" s="842"/>
      <c r="AR68" s="842"/>
      <c r="AS68" s="842"/>
      <c r="AT68" s="842"/>
      <c r="AU68" s="842"/>
      <c r="AV68" s="842"/>
      <c r="AW68" s="842"/>
      <c r="AX68" s="842"/>
      <c r="AY68" s="842"/>
      <c r="AZ68" s="842"/>
      <c r="BA68" s="842"/>
      <c r="BB68" s="842"/>
      <c r="BC68" s="842"/>
      <c r="BD68" s="842"/>
      <c r="BE68" s="842"/>
      <c r="BF68" s="842"/>
      <c r="BG68" s="842"/>
      <c r="BH68" s="842"/>
      <c r="BI68" s="842"/>
      <c r="BJ68" s="842"/>
      <c r="BK68" s="842"/>
      <c r="BL68" s="842"/>
      <c r="BM68" s="842"/>
      <c r="BN68" s="842"/>
      <c r="BO68" s="842"/>
      <c r="BP68" s="842"/>
      <c r="BQ68" s="842"/>
      <c r="BR68" s="842"/>
      <c r="BS68" s="842"/>
      <c r="BT68" s="842"/>
      <c r="BU68" s="842"/>
      <c r="BV68" s="842"/>
      <c r="BW68" s="842"/>
      <c r="BX68" s="842"/>
      <c r="BY68" s="842"/>
      <c r="BZ68" s="842"/>
      <c r="CA68" s="842"/>
      <c r="CB68" s="842"/>
      <c r="CC68" s="842"/>
      <c r="CD68" s="842"/>
      <c r="CE68" s="842"/>
      <c r="CF68" s="842"/>
      <c r="CG68" s="842"/>
      <c r="CH68" s="842"/>
      <c r="CI68" s="842"/>
      <c r="CJ68" s="842"/>
      <c r="CK68" s="842"/>
      <c r="CL68" s="842"/>
      <c r="CM68" s="842"/>
      <c r="CN68" s="842"/>
      <c r="CO68" s="842"/>
      <c r="CP68" s="842"/>
      <c r="CQ68" s="842"/>
      <c r="CR68" s="842"/>
      <c r="CS68" s="842"/>
      <c r="CT68" s="842"/>
      <c r="CU68" s="842"/>
      <c r="CV68" s="842"/>
      <c r="CW68" s="855"/>
      <c r="CX68" s="841"/>
      <c r="CY68" s="841"/>
      <c r="CZ68" s="841"/>
      <c r="DA68" s="841"/>
      <c r="DB68" s="841"/>
      <c r="DC68" s="841"/>
      <c r="DD68" s="841"/>
      <c r="DE68" s="841"/>
      <c r="DF68" s="841"/>
      <c r="DG68" s="841"/>
      <c r="DH68" s="841"/>
      <c r="DI68" s="841"/>
      <c r="DJ68" s="841"/>
      <c r="DK68" s="1220"/>
    </row>
    <row r="69" spans="1:115" s="83" customFormat="1" ht="19.899999999999999" customHeight="1">
      <c r="A69" s="50"/>
      <c r="B69" s="716"/>
      <c r="C69" s="73"/>
      <c r="D69" s="84" t="s">
        <v>575</v>
      </c>
      <c r="E69" s="90" t="s">
        <v>782</v>
      </c>
      <c r="F69" s="88" t="s">
        <v>551</v>
      </c>
      <c r="G69" s="825"/>
      <c r="H69" s="826"/>
      <c r="I69" s="846"/>
      <c r="J69" s="850"/>
      <c r="K69" s="842"/>
      <c r="L69" s="842"/>
      <c r="M69" s="842"/>
      <c r="N69" s="843"/>
      <c r="O69" s="842"/>
      <c r="P69" s="842"/>
      <c r="Q69" s="842"/>
      <c r="R69" s="842"/>
      <c r="S69" s="842"/>
      <c r="T69" s="842"/>
      <c r="U69" s="842"/>
      <c r="V69" s="842"/>
      <c r="W69" s="842"/>
      <c r="X69" s="842"/>
      <c r="Y69" s="842"/>
      <c r="Z69" s="842"/>
      <c r="AA69" s="842"/>
      <c r="AB69" s="842"/>
      <c r="AC69" s="842"/>
      <c r="AD69" s="842"/>
      <c r="AE69" s="842"/>
      <c r="AF69" s="842"/>
      <c r="AG69" s="842"/>
      <c r="AH69" s="842"/>
      <c r="AI69" s="842"/>
      <c r="AJ69" s="842"/>
      <c r="AK69" s="842"/>
      <c r="AL69" s="842"/>
      <c r="AM69" s="842"/>
      <c r="AN69" s="842"/>
      <c r="AO69" s="842"/>
      <c r="AP69" s="842"/>
      <c r="AQ69" s="842"/>
      <c r="AR69" s="842"/>
      <c r="AS69" s="842"/>
      <c r="AT69" s="842"/>
      <c r="AU69" s="842"/>
      <c r="AV69" s="842"/>
      <c r="AW69" s="842"/>
      <c r="AX69" s="842"/>
      <c r="AY69" s="842"/>
      <c r="AZ69" s="842"/>
      <c r="BA69" s="842"/>
      <c r="BB69" s="842"/>
      <c r="BC69" s="842"/>
      <c r="BD69" s="842"/>
      <c r="BE69" s="842"/>
      <c r="BF69" s="842"/>
      <c r="BG69" s="842"/>
      <c r="BH69" s="842"/>
      <c r="BI69" s="842"/>
      <c r="BJ69" s="842"/>
      <c r="BK69" s="842"/>
      <c r="BL69" s="842"/>
      <c r="BM69" s="842"/>
      <c r="BN69" s="842"/>
      <c r="BO69" s="842"/>
      <c r="BP69" s="842"/>
      <c r="BQ69" s="842"/>
      <c r="BR69" s="842"/>
      <c r="BS69" s="842"/>
      <c r="BT69" s="842"/>
      <c r="BU69" s="842"/>
      <c r="BV69" s="842"/>
      <c r="BW69" s="842"/>
      <c r="BX69" s="842"/>
      <c r="BY69" s="842"/>
      <c r="BZ69" s="842"/>
      <c r="CA69" s="842"/>
      <c r="CB69" s="842"/>
      <c r="CC69" s="842"/>
      <c r="CD69" s="842"/>
      <c r="CE69" s="842"/>
      <c r="CF69" s="842"/>
      <c r="CG69" s="842"/>
      <c r="CH69" s="842"/>
      <c r="CI69" s="842"/>
      <c r="CJ69" s="842"/>
      <c r="CK69" s="842"/>
      <c r="CL69" s="842"/>
      <c r="CM69" s="842"/>
      <c r="CN69" s="842"/>
      <c r="CO69" s="842"/>
      <c r="CP69" s="842"/>
      <c r="CQ69" s="842"/>
      <c r="CR69" s="842"/>
      <c r="CS69" s="842"/>
      <c r="CT69" s="842"/>
      <c r="CU69" s="842"/>
      <c r="CV69" s="842"/>
      <c r="CW69" s="855"/>
      <c r="CX69" s="841"/>
      <c r="CY69" s="841"/>
      <c r="CZ69" s="841"/>
      <c r="DA69" s="841"/>
      <c r="DB69" s="841"/>
      <c r="DC69" s="841"/>
      <c r="DD69" s="841"/>
      <c r="DE69" s="841"/>
      <c r="DF69" s="841"/>
      <c r="DG69" s="841"/>
      <c r="DH69" s="841"/>
      <c r="DI69" s="841"/>
      <c r="DJ69" s="841"/>
      <c r="DK69" s="1220"/>
    </row>
    <row r="70" spans="1:115" s="83" customFormat="1" ht="19.899999999999999" customHeight="1">
      <c r="A70" s="50"/>
      <c r="B70" s="716"/>
      <c r="C70" s="73"/>
      <c r="D70" s="84" t="s">
        <v>576</v>
      </c>
      <c r="E70" s="90" t="s">
        <v>783</v>
      </c>
      <c r="F70" s="88" t="s">
        <v>554</v>
      </c>
      <c r="G70" s="825"/>
      <c r="H70" s="826"/>
      <c r="I70" s="846"/>
      <c r="J70" s="850"/>
      <c r="K70" s="842"/>
      <c r="L70" s="842"/>
      <c r="M70" s="842"/>
      <c r="N70" s="843"/>
      <c r="O70" s="842"/>
      <c r="P70" s="842"/>
      <c r="Q70" s="842"/>
      <c r="R70" s="842"/>
      <c r="S70" s="842"/>
      <c r="T70" s="842"/>
      <c r="U70" s="842"/>
      <c r="V70" s="842"/>
      <c r="W70" s="842"/>
      <c r="X70" s="842"/>
      <c r="Y70" s="842"/>
      <c r="Z70" s="842"/>
      <c r="AA70" s="842"/>
      <c r="AB70" s="842"/>
      <c r="AC70" s="842"/>
      <c r="AD70" s="842"/>
      <c r="AE70" s="842"/>
      <c r="AF70" s="842"/>
      <c r="AG70" s="842"/>
      <c r="AH70" s="842"/>
      <c r="AI70" s="842"/>
      <c r="AJ70" s="842"/>
      <c r="AK70" s="842"/>
      <c r="AL70" s="842"/>
      <c r="AM70" s="842"/>
      <c r="AN70" s="842"/>
      <c r="AO70" s="842"/>
      <c r="AP70" s="842"/>
      <c r="AQ70" s="842"/>
      <c r="AR70" s="842"/>
      <c r="AS70" s="842"/>
      <c r="AT70" s="842"/>
      <c r="AU70" s="842"/>
      <c r="AV70" s="842"/>
      <c r="AW70" s="842"/>
      <c r="AX70" s="842"/>
      <c r="AY70" s="842"/>
      <c r="AZ70" s="842"/>
      <c r="BA70" s="842"/>
      <c r="BB70" s="842"/>
      <c r="BC70" s="842"/>
      <c r="BD70" s="842"/>
      <c r="BE70" s="842"/>
      <c r="BF70" s="842"/>
      <c r="BG70" s="842"/>
      <c r="BH70" s="842"/>
      <c r="BI70" s="842"/>
      <c r="BJ70" s="842"/>
      <c r="BK70" s="842"/>
      <c r="BL70" s="842"/>
      <c r="BM70" s="842"/>
      <c r="BN70" s="842"/>
      <c r="BO70" s="842"/>
      <c r="BP70" s="842"/>
      <c r="BQ70" s="842"/>
      <c r="BR70" s="842"/>
      <c r="BS70" s="842"/>
      <c r="BT70" s="842"/>
      <c r="BU70" s="842"/>
      <c r="BV70" s="842"/>
      <c r="BW70" s="842"/>
      <c r="BX70" s="842"/>
      <c r="BY70" s="842"/>
      <c r="BZ70" s="842"/>
      <c r="CA70" s="842"/>
      <c r="CB70" s="842"/>
      <c r="CC70" s="842"/>
      <c r="CD70" s="842"/>
      <c r="CE70" s="842"/>
      <c r="CF70" s="842"/>
      <c r="CG70" s="842"/>
      <c r="CH70" s="842"/>
      <c r="CI70" s="842"/>
      <c r="CJ70" s="842"/>
      <c r="CK70" s="842"/>
      <c r="CL70" s="842"/>
      <c r="CM70" s="842"/>
      <c r="CN70" s="842"/>
      <c r="CO70" s="842"/>
      <c r="CP70" s="842"/>
      <c r="CQ70" s="842"/>
      <c r="CR70" s="842"/>
      <c r="CS70" s="842"/>
      <c r="CT70" s="842"/>
      <c r="CU70" s="842"/>
      <c r="CV70" s="842"/>
      <c r="CW70" s="855"/>
      <c r="CX70" s="841"/>
      <c r="CY70" s="841"/>
      <c r="CZ70" s="841"/>
      <c r="DA70" s="841"/>
      <c r="DB70" s="841"/>
      <c r="DC70" s="841"/>
      <c r="DD70" s="841"/>
      <c r="DE70" s="841"/>
      <c r="DF70" s="841"/>
      <c r="DG70" s="841"/>
      <c r="DH70" s="841"/>
      <c r="DI70" s="841"/>
      <c r="DJ70" s="841"/>
      <c r="DK70" s="1220"/>
    </row>
    <row r="71" spans="1:115" s="83" customFormat="1" ht="19.899999999999999" customHeight="1">
      <c r="A71" s="50"/>
      <c r="B71" s="716"/>
      <c r="C71" s="73"/>
      <c r="D71" s="84" t="s">
        <v>577</v>
      </c>
      <c r="E71" s="90" t="s">
        <v>784</v>
      </c>
      <c r="F71" s="88" t="s">
        <v>551</v>
      </c>
      <c r="G71" s="825"/>
      <c r="H71" s="826"/>
      <c r="I71" s="846"/>
      <c r="J71" s="850"/>
      <c r="K71" s="842"/>
      <c r="L71" s="842"/>
      <c r="M71" s="842"/>
      <c r="N71" s="843"/>
      <c r="O71" s="842"/>
      <c r="P71" s="842"/>
      <c r="Q71" s="842"/>
      <c r="R71" s="842"/>
      <c r="S71" s="842"/>
      <c r="T71" s="842"/>
      <c r="U71" s="842"/>
      <c r="V71" s="842"/>
      <c r="W71" s="842"/>
      <c r="X71" s="842"/>
      <c r="Y71" s="842"/>
      <c r="Z71" s="842"/>
      <c r="AA71" s="842"/>
      <c r="AB71" s="842"/>
      <c r="AC71" s="842"/>
      <c r="AD71" s="842"/>
      <c r="AE71" s="842"/>
      <c r="AF71" s="842"/>
      <c r="AG71" s="842"/>
      <c r="AH71" s="842"/>
      <c r="AI71" s="842"/>
      <c r="AJ71" s="842"/>
      <c r="AK71" s="842"/>
      <c r="AL71" s="842"/>
      <c r="AM71" s="842"/>
      <c r="AN71" s="842"/>
      <c r="AO71" s="842"/>
      <c r="AP71" s="842"/>
      <c r="AQ71" s="842"/>
      <c r="AR71" s="842"/>
      <c r="AS71" s="842"/>
      <c r="AT71" s="842"/>
      <c r="AU71" s="842"/>
      <c r="AV71" s="842"/>
      <c r="AW71" s="842"/>
      <c r="AX71" s="842"/>
      <c r="AY71" s="842"/>
      <c r="AZ71" s="842"/>
      <c r="BA71" s="842"/>
      <c r="BB71" s="842"/>
      <c r="BC71" s="842"/>
      <c r="BD71" s="842"/>
      <c r="BE71" s="842"/>
      <c r="BF71" s="842"/>
      <c r="BG71" s="842"/>
      <c r="BH71" s="842"/>
      <c r="BI71" s="842"/>
      <c r="BJ71" s="842"/>
      <c r="BK71" s="842"/>
      <c r="BL71" s="842"/>
      <c r="BM71" s="842"/>
      <c r="BN71" s="842"/>
      <c r="BO71" s="842"/>
      <c r="BP71" s="842"/>
      <c r="BQ71" s="842"/>
      <c r="BR71" s="842"/>
      <c r="BS71" s="842"/>
      <c r="BT71" s="842"/>
      <c r="BU71" s="842"/>
      <c r="BV71" s="842"/>
      <c r="BW71" s="842"/>
      <c r="BX71" s="842"/>
      <c r="BY71" s="842"/>
      <c r="BZ71" s="842"/>
      <c r="CA71" s="842"/>
      <c r="CB71" s="842"/>
      <c r="CC71" s="842"/>
      <c r="CD71" s="842"/>
      <c r="CE71" s="842"/>
      <c r="CF71" s="842"/>
      <c r="CG71" s="842"/>
      <c r="CH71" s="842"/>
      <c r="CI71" s="842"/>
      <c r="CJ71" s="842"/>
      <c r="CK71" s="842"/>
      <c r="CL71" s="842"/>
      <c r="CM71" s="842"/>
      <c r="CN71" s="842"/>
      <c r="CO71" s="842"/>
      <c r="CP71" s="842"/>
      <c r="CQ71" s="842"/>
      <c r="CR71" s="842"/>
      <c r="CS71" s="842"/>
      <c r="CT71" s="842"/>
      <c r="CU71" s="842"/>
      <c r="CV71" s="842"/>
      <c r="CW71" s="855"/>
      <c r="CX71" s="841"/>
      <c r="CY71" s="841"/>
      <c r="CZ71" s="841"/>
      <c r="DA71" s="841"/>
      <c r="DB71" s="841"/>
      <c r="DC71" s="841"/>
      <c r="DD71" s="841"/>
      <c r="DE71" s="841"/>
      <c r="DF71" s="841"/>
      <c r="DG71" s="841"/>
      <c r="DH71" s="841"/>
      <c r="DI71" s="841"/>
      <c r="DJ71" s="841"/>
      <c r="DK71" s="1220"/>
    </row>
    <row r="72" spans="1:115" s="83" customFormat="1" ht="30.75" customHeight="1">
      <c r="A72" s="50"/>
      <c r="B72" s="716"/>
      <c r="C72" s="73"/>
      <c r="D72" s="84" t="s">
        <v>578</v>
      </c>
      <c r="E72" s="90" t="s">
        <v>785</v>
      </c>
      <c r="F72" s="88" t="s">
        <v>555</v>
      </c>
      <c r="G72" s="825"/>
      <c r="H72" s="826"/>
      <c r="I72" s="846"/>
      <c r="J72" s="850"/>
      <c r="K72" s="842"/>
      <c r="L72" s="842"/>
      <c r="M72" s="842"/>
      <c r="N72" s="842"/>
      <c r="O72" s="842"/>
      <c r="P72" s="842"/>
      <c r="Q72" s="842"/>
      <c r="R72" s="842"/>
      <c r="S72" s="842"/>
      <c r="T72" s="842"/>
      <c r="U72" s="842"/>
      <c r="V72" s="842"/>
      <c r="W72" s="842"/>
      <c r="X72" s="842"/>
      <c r="Y72" s="842"/>
      <c r="Z72" s="842"/>
      <c r="AA72" s="842"/>
      <c r="AB72" s="842"/>
      <c r="AC72" s="842"/>
      <c r="AD72" s="842"/>
      <c r="AE72" s="842"/>
      <c r="AF72" s="842"/>
      <c r="AG72" s="842"/>
      <c r="AH72" s="842"/>
      <c r="AI72" s="842"/>
      <c r="AJ72" s="842"/>
      <c r="AK72" s="842"/>
      <c r="AL72" s="842"/>
      <c r="AM72" s="842"/>
      <c r="AN72" s="842"/>
      <c r="AO72" s="842"/>
      <c r="AP72" s="842"/>
      <c r="AQ72" s="842"/>
      <c r="AR72" s="842"/>
      <c r="AS72" s="842"/>
      <c r="AT72" s="842"/>
      <c r="AU72" s="842"/>
      <c r="AV72" s="842"/>
      <c r="AW72" s="842"/>
      <c r="AX72" s="842"/>
      <c r="AY72" s="842"/>
      <c r="AZ72" s="842"/>
      <c r="BA72" s="842"/>
      <c r="BB72" s="842"/>
      <c r="BC72" s="842"/>
      <c r="BD72" s="842"/>
      <c r="BE72" s="842"/>
      <c r="BF72" s="842"/>
      <c r="BG72" s="842"/>
      <c r="BH72" s="842"/>
      <c r="BI72" s="842"/>
      <c r="BJ72" s="842"/>
      <c r="BK72" s="842"/>
      <c r="BL72" s="842"/>
      <c r="BM72" s="842"/>
      <c r="BN72" s="842"/>
      <c r="BO72" s="842"/>
      <c r="BP72" s="842"/>
      <c r="BQ72" s="842"/>
      <c r="BR72" s="842"/>
      <c r="BS72" s="842"/>
      <c r="BT72" s="842"/>
      <c r="BU72" s="842"/>
      <c r="BV72" s="842"/>
      <c r="BW72" s="842"/>
      <c r="BX72" s="842"/>
      <c r="BY72" s="842"/>
      <c r="BZ72" s="842"/>
      <c r="CA72" s="842"/>
      <c r="CB72" s="842"/>
      <c r="CC72" s="842"/>
      <c r="CD72" s="842"/>
      <c r="CE72" s="842"/>
      <c r="CF72" s="842"/>
      <c r="CG72" s="842"/>
      <c r="CH72" s="842"/>
      <c r="CI72" s="842"/>
      <c r="CJ72" s="842"/>
      <c r="CK72" s="842"/>
      <c r="CL72" s="842"/>
      <c r="CM72" s="842"/>
      <c r="CN72" s="842"/>
      <c r="CO72" s="842"/>
      <c r="CP72" s="842"/>
      <c r="CQ72" s="842"/>
      <c r="CR72" s="842"/>
      <c r="CS72" s="842"/>
      <c r="CT72" s="842"/>
      <c r="CU72" s="842"/>
      <c r="CV72" s="842"/>
      <c r="CW72" s="855"/>
      <c r="CX72" s="841"/>
      <c r="CY72" s="841"/>
      <c r="CZ72" s="841"/>
      <c r="DA72" s="841"/>
      <c r="DB72" s="841"/>
      <c r="DC72" s="841"/>
      <c r="DD72" s="841"/>
      <c r="DE72" s="841"/>
      <c r="DF72" s="841"/>
      <c r="DG72" s="841"/>
      <c r="DH72" s="841"/>
      <c r="DI72" s="841"/>
      <c r="DJ72" s="841"/>
      <c r="DK72" s="1220"/>
    </row>
    <row r="73" spans="1:115" s="83" customFormat="1" ht="19.899999999999999" customHeight="1">
      <c r="A73" s="50"/>
      <c r="B73" s="716"/>
      <c r="C73" s="73"/>
      <c r="D73" s="84" t="s">
        <v>114</v>
      </c>
      <c r="E73" s="90" t="s">
        <v>115</v>
      </c>
      <c r="F73" s="88" t="s">
        <v>556</v>
      </c>
      <c r="G73" s="825"/>
      <c r="H73" s="826"/>
      <c r="I73" s="846"/>
      <c r="J73" s="850"/>
      <c r="K73" s="850"/>
      <c r="L73" s="850"/>
      <c r="M73" s="850"/>
      <c r="N73" s="850"/>
      <c r="O73" s="850"/>
      <c r="P73" s="850"/>
      <c r="Q73" s="850"/>
      <c r="R73" s="850"/>
      <c r="S73" s="850"/>
      <c r="T73" s="850"/>
      <c r="U73" s="850"/>
      <c r="V73" s="850"/>
      <c r="W73" s="850"/>
      <c r="X73" s="850"/>
      <c r="Y73" s="850"/>
      <c r="Z73" s="850"/>
      <c r="AA73" s="850"/>
      <c r="AB73" s="850"/>
      <c r="AC73" s="850"/>
      <c r="AD73" s="850"/>
      <c r="AE73" s="850"/>
      <c r="AF73" s="850"/>
      <c r="AG73" s="850"/>
      <c r="AH73" s="850"/>
      <c r="AI73" s="850"/>
      <c r="AJ73" s="850"/>
      <c r="AK73" s="850"/>
      <c r="AL73" s="850"/>
      <c r="AM73" s="850"/>
      <c r="AN73" s="850"/>
      <c r="AO73" s="850"/>
      <c r="AP73" s="850"/>
      <c r="AQ73" s="850"/>
      <c r="AR73" s="850"/>
      <c r="AS73" s="850"/>
      <c r="AT73" s="850"/>
      <c r="AU73" s="850"/>
      <c r="AV73" s="850"/>
      <c r="AW73" s="850"/>
      <c r="AX73" s="850"/>
      <c r="AY73" s="850"/>
      <c r="AZ73" s="850"/>
      <c r="BA73" s="850"/>
      <c r="BB73" s="850"/>
      <c r="BC73" s="850"/>
      <c r="BD73" s="850"/>
      <c r="BE73" s="850"/>
      <c r="BF73" s="850"/>
      <c r="BG73" s="850"/>
      <c r="BH73" s="850"/>
      <c r="BI73" s="850"/>
      <c r="BJ73" s="850"/>
      <c r="BK73" s="850"/>
      <c r="BL73" s="850"/>
      <c r="BM73" s="850"/>
      <c r="BN73" s="850"/>
      <c r="BO73" s="850"/>
      <c r="BP73" s="850"/>
      <c r="BQ73" s="850"/>
      <c r="BR73" s="850"/>
      <c r="BS73" s="850"/>
      <c r="BT73" s="850"/>
      <c r="BU73" s="850"/>
      <c r="BV73" s="850"/>
      <c r="BW73" s="850"/>
      <c r="BX73" s="850"/>
      <c r="BY73" s="850"/>
      <c r="BZ73" s="850"/>
      <c r="CA73" s="850"/>
      <c r="CB73" s="850"/>
      <c r="CC73" s="850"/>
      <c r="CD73" s="850"/>
      <c r="CE73" s="850"/>
      <c r="CF73" s="850"/>
      <c r="CG73" s="850"/>
      <c r="CH73" s="850"/>
      <c r="CI73" s="850"/>
      <c r="CJ73" s="850"/>
      <c r="CK73" s="850"/>
      <c r="CL73" s="850"/>
      <c r="CM73" s="850"/>
      <c r="CN73" s="850"/>
      <c r="CO73" s="850"/>
      <c r="CP73" s="850"/>
      <c r="CQ73" s="850"/>
      <c r="CR73" s="850"/>
      <c r="CS73" s="850"/>
      <c r="CT73" s="850"/>
      <c r="CU73" s="850"/>
      <c r="CV73" s="850"/>
      <c r="CW73" s="850"/>
      <c r="CX73" s="859"/>
      <c r="CY73" s="859"/>
      <c r="CZ73" s="859"/>
      <c r="DA73" s="859"/>
      <c r="DB73" s="859"/>
      <c r="DC73" s="859"/>
      <c r="DD73" s="859"/>
      <c r="DE73" s="859"/>
      <c r="DF73" s="859"/>
      <c r="DG73" s="859"/>
      <c r="DH73" s="859"/>
      <c r="DI73" s="859"/>
      <c r="DJ73" s="859"/>
      <c r="DK73" s="839"/>
    </row>
    <row r="74" spans="1:115" s="83" customFormat="1" ht="19.899999999999999" customHeight="1">
      <c r="A74" s="50"/>
      <c r="B74" s="716"/>
      <c r="C74" s="73"/>
      <c r="D74" s="84" t="s">
        <v>579</v>
      </c>
      <c r="E74" s="90" t="s">
        <v>786</v>
      </c>
      <c r="F74" s="88" t="s">
        <v>562</v>
      </c>
      <c r="G74" s="825"/>
      <c r="H74" s="826"/>
      <c r="I74" s="846"/>
      <c r="J74" s="850"/>
      <c r="K74" s="841"/>
      <c r="L74" s="841"/>
      <c r="M74" s="841"/>
      <c r="N74" s="841"/>
      <c r="O74" s="841"/>
      <c r="P74" s="841"/>
      <c r="Q74" s="841"/>
      <c r="R74" s="841"/>
      <c r="S74" s="841"/>
      <c r="T74" s="841"/>
      <c r="U74" s="841"/>
      <c r="V74" s="841"/>
      <c r="W74" s="841"/>
      <c r="X74" s="841"/>
      <c r="Y74" s="841"/>
      <c r="Z74" s="841"/>
      <c r="AA74" s="841"/>
      <c r="AB74" s="841"/>
      <c r="AC74" s="841"/>
      <c r="AD74" s="841"/>
      <c r="AE74" s="841"/>
      <c r="AF74" s="841"/>
      <c r="AG74" s="841"/>
      <c r="AH74" s="841"/>
      <c r="AI74" s="841"/>
      <c r="AJ74" s="841"/>
      <c r="AK74" s="841"/>
      <c r="AL74" s="841"/>
      <c r="AM74" s="841"/>
      <c r="AN74" s="841"/>
      <c r="AO74" s="841"/>
      <c r="AP74" s="841"/>
      <c r="AQ74" s="841"/>
      <c r="AR74" s="841"/>
      <c r="AS74" s="841"/>
      <c r="AT74" s="841"/>
      <c r="AU74" s="841"/>
      <c r="AV74" s="841"/>
      <c r="AW74" s="841"/>
      <c r="AX74" s="841"/>
      <c r="AY74" s="841"/>
      <c r="AZ74" s="841"/>
      <c r="BA74" s="841"/>
      <c r="BB74" s="841"/>
      <c r="BC74" s="841"/>
      <c r="BD74" s="841"/>
      <c r="BE74" s="841"/>
      <c r="BF74" s="841"/>
      <c r="BG74" s="841"/>
      <c r="BH74" s="841"/>
      <c r="BI74" s="841"/>
      <c r="BJ74" s="841"/>
      <c r="BK74" s="841"/>
      <c r="BL74" s="841"/>
      <c r="BM74" s="841"/>
      <c r="BN74" s="841"/>
      <c r="BO74" s="841"/>
      <c r="BP74" s="841"/>
      <c r="BQ74" s="841"/>
      <c r="BR74" s="841"/>
      <c r="BS74" s="841"/>
      <c r="BT74" s="841"/>
      <c r="BU74" s="841"/>
      <c r="BV74" s="841"/>
      <c r="BW74" s="841"/>
      <c r="BX74" s="841"/>
      <c r="BY74" s="841"/>
      <c r="BZ74" s="841"/>
      <c r="CA74" s="841"/>
      <c r="CB74" s="841"/>
      <c r="CC74" s="841"/>
      <c r="CD74" s="841"/>
      <c r="CE74" s="841"/>
      <c r="CF74" s="841"/>
      <c r="CG74" s="841"/>
      <c r="CH74" s="841"/>
      <c r="CI74" s="841"/>
      <c r="CJ74" s="841"/>
      <c r="CK74" s="841"/>
      <c r="CL74" s="841"/>
      <c r="CM74" s="841"/>
      <c r="CN74" s="841"/>
      <c r="CO74" s="841"/>
      <c r="CP74" s="841"/>
      <c r="CQ74" s="841"/>
      <c r="CR74" s="841"/>
      <c r="CS74" s="841"/>
      <c r="CT74" s="841"/>
      <c r="CU74" s="841"/>
      <c r="CV74" s="841"/>
      <c r="CW74" s="841"/>
      <c r="CX74" s="841"/>
      <c r="CY74" s="841"/>
      <c r="CZ74" s="841"/>
      <c r="DA74" s="841"/>
      <c r="DB74" s="841"/>
      <c r="DC74" s="841"/>
      <c r="DD74" s="841"/>
      <c r="DE74" s="841"/>
      <c r="DF74" s="841"/>
      <c r="DG74" s="841"/>
      <c r="DH74" s="841"/>
      <c r="DI74" s="841"/>
      <c r="DJ74" s="841"/>
      <c r="DK74" s="841"/>
    </row>
    <row r="75" spans="1:115" s="83" customFormat="1" ht="24.75">
      <c r="A75" s="50"/>
      <c r="B75" s="716"/>
      <c r="C75" s="73"/>
      <c r="D75" s="84" t="s">
        <v>580</v>
      </c>
      <c r="E75" s="90" t="s">
        <v>787</v>
      </c>
      <c r="F75" s="88" t="s">
        <v>698</v>
      </c>
      <c r="G75" s="825"/>
      <c r="H75" s="826"/>
      <c r="I75" s="846"/>
      <c r="J75" s="850"/>
      <c r="K75" s="841"/>
      <c r="L75" s="841"/>
      <c r="M75" s="841"/>
      <c r="N75" s="841"/>
      <c r="O75" s="841"/>
      <c r="P75" s="841"/>
      <c r="Q75" s="841"/>
      <c r="R75" s="841"/>
      <c r="S75" s="841"/>
      <c r="T75" s="841"/>
      <c r="U75" s="841"/>
      <c r="V75" s="841"/>
      <c r="W75" s="841"/>
      <c r="X75" s="841"/>
      <c r="Y75" s="841"/>
      <c r="Z75" s="841"/>
      <c r="AA75" s="841"/>
      <c r="AB75" s="841"/>
      <c r="AC75" s="841"/>
      <c r="AD75" s="841"/>
      <c r="AE75" s="841"/>
      <c r="AF75" s="841"/>
      <c r="AG75" s="841"/>
      <c r="AH75" s="841"/>
      <c r="AI75" s="841"/>
      <c r="AJ75" s="841"/>
      <c r="AK75" s="841"/>
      <c r="AL75" s="841"/>
      <c r="AM75" s="841"/>
      <c r="AN75" s="841"/>
      <c r="AO75" s="841"/>
      <c r="AP75" s="841"/>
      <c r="AQ75" s="841"/>
      <c r="AR75" s="841"/>
      <c r="AS75" s="841"/>
      <c r="AT75" s="841"/>
      <c r="AU75" s="841"/>
      <c r="AV75" s="841"/>
      <c r="AW75" s="841"/>
      <c r="AX75" s="841"/>
      <c r="AY75" s="841"/>
      <c r="AZ75" s="841"/>
      <c r="BA75" s="841"/>
      <c r="BB75" s="841"/>
      <c r="BC75" s="841"/>
      <c r="BD75" s="841"/>
      <c r="BE75" s="841"/>
      <c r="BF75" s="841"/>
      <c r="BG75" s="841"/>
      <c r="BH75" s="841"/>
      <c r="BI75" s="841"/>
      <c r="BJ75" s="841"/>
      <c r="BK75" s="841"/>
      <c r="BL75" s="841"/>
      <c r="BM75" s="841"/>
      <c r="BN75" s="841"/>
      <c r="BO75" s="841"/>
      <c r="BP75" s="841"/>
      <c r="BQ75" s="841"/>
      <c r="BR75" s="841"/>
      <c r="BS75" s="841"/>
      <c r="BT75" s="841"/>
      <c r="BU75" s="841"/>
      <c r="BV75" s="841"/>
      <c r="BW75" s="841"/>
      <c r="BX75" s="841"/>
      <c r="BY75" s="841"/>
      <c r="BZ75" s="841"/>
      <c r="CA75" s="841"/>
      <c r="CB75" s="841"/>
      <c r="CC75" s="841"/>
      <c r="CD75" s="841"/>
      <c r="CE75" s="841"/>
      <c r="CF75" s="841"/>
      <c r="CG75" s="841"/>
      <c r="CH75" s="841"/>
      <c r="CI75" s="841"/>
      <c r="CJ75" s="841"/>
      <c r="CK75" s="841"/>
      <c r="CL75" s="841"/>
      <c r="CM75" s="841"/>
      <c r="CN75" s="841"/>
      <c r="CO75" s="841"/>
      <c r="CP75" s="841"/>
      <c r="CQ75" s="841"/>
      <c r="CR75" s="841"/>
      <c r="CS75" s="841"/>
      <c r="CT75" s="841"/>
      <c r="CU75" s="841"/>
      <c r="CV75" s="841"/>
      <c r="CW75" s="841"/>
      <c r="CX75" s="841"/>
      <c r="CY75" s="841"/>
      <c r="CZ75" s="841"/>
      <c r="DA75" s="841"/>
      <c r="DB75" s="841"/>
      <c r="DC75" s="841"/>
      <c r="DD75" s="841"/>
      <c r="DE75" s="841"/>
      <c r="DF75" s="841"/>
      <c r="DG75" s="841"/>
      <c r="DH75" s="841"/>
      <c r="DI75" s="841"/>
      <c r="DJ75" s="841"/>
      <c r="DK75" s="841"/>
    </row>
    <row r="76" spans="1:115" s="83" customFormat="1" ht="19.899999999999999" customHeight="1">
      <c r="A76" s="50"/>
      <c r="B76" s="716"/>
      <c r="C76" s="73"/>
      <c r="D76" s="84" t="s">
        <v>116</v>
      </c>
      <c r="E76" s="90" t="s">
        <v>117</v>
      </c>
      <c r="F76" s="88" t="s">
        <v>557</v>
      </c>
      <c r="G76" s="825"/>
      <c r="H76" s="826"/>
      <c r="I76" s="846"/>
      <c r="J76" s="850"/>
      <c r="K76" s="842"/>
      <c r="L76" s="842"/>
      <c r="M76" s="844"/>
      <c r="N76" s="844"/>
      <c r="O76" s="844"/>
      <c r="P76" s="844"/>
      <c r="Q76" s="844"/>
      <c r="R76" s="844"/>
      <c r="S76" s="844"/>
      <c r="T76" s="844"/>
      <c r="U76" s="844"/>
      <c r="V76" s="844"/>
      <c r="W76" s="844"/>
      <c r="X76" s="844"/>
      <c r="Y76" s="844"/>
      <c r="Z76" s="844"/>
      <c r="AA76" s="844"/>
      <c r="AB76" s="844"/>
      <c r="AC76" s="844"/>
      <c r="AD76" s="844"/>
      <c r="AE76" s="844"/>
      <c r="AF76" s="844"/>
      <c r="AG76" s="844"/>
      <c r="AH76" s="844"/>
      <c r="AI76" s="844"/>
      <c r="AJ76" s="844"/>
      <c r="AK76" s="844"/>
      <c r="AL76" s="844"/>
      <c r="AM76" s="844"/>
      <c r="AN76" s="844"/>
      <c r="AO76" s="844"/>
      <c r="AP76" s="844"/>
      <c r="AQ76" s="844"/>
      <c r="AR76" s="844"/>
      <c r="AS76" s="844"/>
      <c r="AT76" s="844"/>
      <c r="AU76" s="844"/>
      <c r="AV76" s="844"/>
      <c r="AW76" s="844"/>
      <c r="AX76" s="844"/>
      <c r="AY76" s="844"/>
      <c r="AZ76" s="844"/>
      <c r="BA76" s="844"/>
      <c r="BB76" s="844"/>
      <c r="BC76" s="844"/>
      <c r="BD76" s="844"/>
      <c r="BE76" s="844"/>
      <c r="BF76" s="844"/>
      <c r="BG76" s="844"/>
      <c r="BH76" s="844"/>
      <c r="BI76" s="844"/>
      <c r="BJ76" s="844"/>
      <c r="BK76" s="844"/>
      <c r="BL76" s="844"/>
      <c r="BM76" s="844"/>
      <c r="BN76" s="844"/>
      <c r="BO76" s="844"/>
      <c r="BP76" s="844"/>
      <c r="BQ76" s="844"/>
      <c r="BR76" s="844"/>
      <c r="BS76" s="844"/>
      <c r="BT76" s="844"/>
      <c r="BU76" s="844"/>
      <c r="BV76" s="844"/>
      <c r="BW76" s="844"/>
      <c r="BX76" s="844"/>
      <c r="BY76" s="844"/>
      <c r="BZ76" s="844"/>
      <c r="CA76" s="844"/>
      <c r="CB76" s="844"/>
      <c r="CC76" s="844"/>
      <c r="CD76" s="844"/>
      <c r="CE76" s="844"/>
      <c r="CF76" s="844"/>
      <c r="CG76" s="844"/>
      <c r="CH76" s="844"/>
      <c r="CI76" s="844"/>
      <c r="CJ76" s="844"/>
      <c r="CK76" s="844"/>
      <c r="CL76" s="844"/>
      <c r="CM76" s="844"/>
      <c r="CN76" s="844"/>
      <c r="CO76" s="844"/>
      <c r="CP76" s="844"/>
      <c r="CQ76" s="844"/>
      <c r="CR76" s="844"/>
      <c r="CS76" s="844"/>
      <c r="CT76" s="844"/>
      <c r="CU76" s="844"/>
      <c r="CV76" s="844"/>
      <c r="CW76" s="844"/>
      <c r="CX76" s="844"/>
      <c r="CY76" s="844"/>
      <c r="CZ76" s="844"/>
      <c r="DA76" s="844"/>
      <c r="DB76" s="844"/>
      <c r="DC76" s="844"/>
      <c r="DD76" s="844"/>
      <c r="DE76" s="844"/>
      <c r="DF76" s="844"/>
      <c r="DG76" s="844"/>
      <c r="DH76" s="844"/>
      <c r="DI76" s="844"/>
      <c r="DJ76" s="844"/>
      <c r="DK76" s="845"/>
    </row>
    <row r="77" spans="1:115" s="83" customFormat="1" ht="19.899999999999999" customHeight="1">
      <c r="A77" s="50"/>
      <c r="B77" s="716"/>
      <c r="C77" s="73"/>
      <c r="D77" s="84" t="s">
        <v>118</v>
      </c>
      <c r="E77" s="90" t="s">
        <v>119</v>
      </c>
      <c r="F77" s="88" t="s">
        <v>558</v>
      </c>
      <c r="G77" s="825"/>
      <c r="H77" s="826"/>
      <c r="I77" s="846"/>
      <c r="J77" s="850"/>
      <c r="K77" s="842"/>
      <c r="L77" s="842"/>
      <c r="M77" s="844"/>
      <c r="N77" s="844"/>
      <c r="O77" s="844"/>
      <c r="P77" s="844"/>
      <c r="Q77" s="844"/>
      <c r="R77" s="844"/>
      <c r="S77" s="844"/>
      <c r="T77" s="844"/>
      <c r="U77" s="844"/>
      <c r="V77" s="844"/>
      <c r="W77" s="844"/>
      <c r="X77" s="844"/>
      <c r="Y77" s="844"/>
      <c r="Z77" s="844"/>
      <c r="AA77" s="844"/>
      <c r="AB77" s="844"/>
      <c r="AC77" s="844"/>
      <c r="AD77" s="844"/>
      <c r="AE77" s="844"/>
      <c r="AF77" s="844"/>
      <c r="AG77" s="844"/>
      <c r="AH77" s="844"/>
      <c r="AI77" s="844"/>
      <c r="AJ77" s="844"/>
      <c r="AK77" s="844"/>
      <c r="AL77" s="844"/>
      <c r="AM77" s="844"/>
      <c r="AN77" s="844"/>
      <c r="AO77" s="844"/>
      <c r="AP77" s="844"/>
      <c r="AQ77" s="844"/>
      <c r="AR77" s="844"/>
      <c r="AS77" s="844"/>
      <c r="AT77" s="844"/>
      <c r="AU77" s="844"/>
      <c r="AV77" s="844"/>
      <c r="AW77" s="844"/>
      <c r="AX77" s="844"/>
      <c r="AY77" s="844"/>
      <c r="AZ77" s="844"/>
      <c r="BA77" s="844"/>
      <c r="BB77" s="844"/>
      <c r="BC77" s="844"/>
      <c r="BD77" s="844"/>
      <c r="BE77" s="844"/>
      <c r="BF77" s="844"/>
      <c r="BG77" s="844"/>
      <c r="BH77" s="844"/>
      <c r="BI77" s="844"/>
      <c r="BJ77" s="844"/>
      <c r="BK77" s="844"/>
      <c r="BL77" s="844"/>
      <c r="BM77" s="844"/>
      <c r="BN77" s="844"/>
      <c r="BO77" s="844"/>
      <c r="BP77" s="844"/>
      <c r="BQ77" s="844"/>
      <c r="BR77" s="844"/>
      <c r="BS77" s="844"/>
      <c r="BT77" s="844"/>
      <c r="BU77" s="844"/>
      <c r="BV77" s="844"/>
      <c r="BW77" s="844"/>
      <c r="BX77" s="844"/>
      <c r="BY77" s="844"/>
      <c r="BZ77" s="844"/>
      <c r="CA77" s="844"/>
      <c r="CB77" s="844"/>
      <c r="CC77" s="844"/>
      <c r="CD77" s="844"/>
      <c r="CE77" s="844"/>
      <c r="CF77" s="844"/>
      <c r="CG77" s="844"/>
      <c r="CH77" s="844"/>
      <c r="CI77" s="844"/>
      <c r="CJ77" s="844"/>
      <c r="CK77" s="844"/>
      <c r="CL77" s="844"/>
      <c r="CM77" s="844"/>
      <c r="CN77" s="844"/>
      <c r="CO77" s="844"/>
      <c r="CP77" s="844"/>
      <c r="CQ77" s="844"/>
      <c r="CR77" s="844"/>
      <c r="CS77" s="844"/>
      <c r="CT77" s="844"/>
      <c r="CU77" s="844"/>
      <c r="CV77" s="844"/>
      <c r="CW77" s="844"/>
      <c r="CX77" s="844"/>
      <c r="CY77" s="844"/>
      <c r="CZ77" s="844"/>
      <c r="DA77" s="844"/>
      <c r="DB77" s="844"/>
      <c r="DC77" s="844"/>
      <c r="DD77" s="844"/>
      <c r="DE77" s="844"/>
      <c r="DF77" s="844"/>
      <c r="DG77" s="844"/>
      <c r="DH77" s="844"/>
      <c r="DI77" s="844"/>
      <c r="DJ77" s="844"/>
      <c r="DK77" s="845"/>
    </row>
    <row r="78" spans="1:115" s="83" customFormat="1" ht="19.899999999999999" customHeight="1">
      <c r="A78" s="50"/>
      <c r="B78" s="716"/>
      <c r="C78" s="73"/>
      <c r="D78" s="84" t="s">
        <v>120</v>
      </c>
      <c r="E78" s="90" t="s">
        <v>121</v>
      </c>
      <c r="F78" s="88" t="s">
        <v>559</v>
      </c>
      <c r="G78" s="825"/>
      <c r="H78" s="826"/>
      <c r="I78" s="846"/>
      <c r="J78" s="850"/>
      <c r="K78" s="842"/>
      <c r="L78" s="842"/>
      <c r="M78" s="844"/>
      <c r="N78" s="844"/>
      <c r="O78" s="844"/>
      <c r="P78" s="844"/>
      <c r="Q78" s="844"/>
      <c r="R78" s="844"/>
      <c r="S78" s="844"/>
      <c r="T78" s="844"/>
      <c r="U78" s="844"/>
      <c r="V78" s="844"/>
      <c r="W78" s="844"/>
      <c r="X78" s="844"/>
      <c r="Y78" s="844"/>
      <c r="Z78" s="844"/>
      <c r="AA78" s="844"/>
      <c r="AB78" s="844"/>
      <c r="AC78" s="844"/>
      <c r="AD78" s="844"/>
      <c r="AE78" s="844"/>
      <c r="AF78" s="844"/>
      <c r="AG78" s="844"/>
      <c r="AH78" s="844"/>
      <c r="AI78" s="844"/>
      <c r="AJ78" s="844"/>
      <c r="AK78" s="844"/>
      <c r="AL78" s="844"/>
      <c r="AM78" s="844"/>
      <c r="AN78" s="844"/>
      <c r="AO78" s="844"/>
      <c r="AP78" s="844"/>
      <c r="AQ78" s="844"/>
      <c r="AR78" s="844"/>
      <c r="AS78" s="844"/>
      <c r="AT78" s="844"/>
      <c r="AU78" s="844"/>
      <c r="AV78" s="844"/>
      <c r="AW78" s="844"/>
      <c r="AX78" s="844"/>
      <c r="AY78" s="844"/>
      <c r="AZ78" s="844"/>
      <c r="BA78" s="844"/>
      <c r="BB78" s="844"/>
      <c r="BC78" s="844"/>
      <c r="BD78" s="844"/>
      <c r="BE78" s="844"/>
      <c r="BF78" s="844"/>
      <c r="BG78" s="844"/>
      <c r="BH78" s="844"/>
      <c r="BI78" s="844"/>
      <c r="BJ78" s="844"/>
      <c r="BK78" s="844"/>
      <c r="BL78" s="844"/>
      <c r="BM78" s="844"/>
      <c r="BN78" s="844"/>
      <c r="BO78" s="844"/>
      <c r="BP78" s="844"/>
      <c r="BQ78" s="844"/>
      <c r="BR78" s="844"/>
      <c r="BS78" s="844"/>
      <c r="BT78" s="844"/>
      <c r="BU78" s="844"/>
      <c r="BV78" s="844"/>
      <c r="BW78" s="844"/>
      <c r="BX78" s="844"/>
      <c r="BY78" s="844"/>
      <c r="BZ78" s="844"/>
      <c r="CA78" s="844"/>
      <c r="CB78" s="844"/>
      <c r="CC78" s="844"/>
      <c r="CD78" s="844"/>
      <c r="CE78" s="844"/>
      <c r="CF78" s="844"/>
      <c r="CG78" s="844"/>
      <c r="CH78" s="844"/>
      <c r="CI78" s="844"/>
      <c r="CJ78" s="844"/>
      <c r="CK78" s="844"/>
      <c r="CL78" s="844"/>
      <c r="CM78" s="844"/>
      <c r="CN78" s="844"/>
      <c r="CO78" s="844"/>
      <c r="CP78" s="844"/>
      <c r="CQ78" s="844"/>
      <c r="CR78" s="844"/>
      <c r="CS78" s="844"/>
      <c r="CT78" s="844"/>
      <c r="CU78" s="844"/>
      <c r="CV78" s="844"/>
      <c r="CW78" s="844"/>
      <c r="CX78" s="844"/>
      <c r="CY78" s="844"/>
      <c r="CZ78" s="844"/>
      <c r="DA78" s="844"/>
      <c r="DB78" s="844"/>
      <c r="DC78" s="844"/>
      <c r="DD78" s="844"/>
      <c r="DE78" s="844"/>
      <c r="DF78" s="844"/>
      <c r="DG78" s="844"/>
      <c r="DH78" s="844"/>
      <c r="DI78" s="844"/>
      <c r="DJ78" s="844"/>
      <c r="DK78" s="845"/>
    </row>
    <row r="79" spans="1:115" s="83" customFormat="1" ht="19.899999999999999" customHeight="1">
      <c r="A79" s="50"/>
      <c r="B79" s="716"/>
      <c r="C79" s="73"/>
      <c r="D79" s="111" t="s">
        <v>122</v>
      </c>
      <c r="E79" s="990" t="s">
        <v>123</v>
      </c>
      <c r="F79" s="1103" t="s">
        <v>560</v>
      </c>
      <c r="G79" s="825"/>
      <c r="H79" s="826"/>
      <c r="I79" s="846"/>
      <c r="J79" s="850"/>
      <c r="K79" s="842"/>
      <c r="L79" s="842"/>
      <c r="M79" s="844"/>
      <c r="N79" s="844"/>
      <c r="O79" s="844"/>
      <c r="P79" s="844"/>
      <c r="Q79" s="844"/>
      <c r="R79" s="844"/>
      <c r="S79" s="844"/>
      <c r="T79" s="844"/>
      <c r="U79" s="844"/>
      <c r="V79" s="844"/>
      <c r="W79" s="844"/>
      <c r="X79" s="844"/>
      <c r="Y79" s="844"/>
      <c r="Z79" s="844"/>
      <c r="AA79" s="844"/>
      <c r="AB79" s="844"/>
      <c r="AC79" s="844"/>
      <c r="AD79" s="844"/>
      <c r="AE79" s="844"/>
      <c r="AF79" s="844"/>
      <c r="AG79" s="844"/>
      <c r="AH79" s="844"/>
      <c r="AI79" s="844"/>
      <c r="AJ79" s="844"/>
      <c r="AK79" s="844"/>
      <c r="AL79" s="844"/>
      <c r="AM79" s="844"/>
      <c r="AN79" s="844"/>
      <c r="AO79" s="844"/>
      <c r="AP79" s="844"/>
      <c r="AQ79" s="844"/>
      <c r="AR79" s="844"/>
      <c r="AS79" s="844"/>
      <c r="AT79" s="844"/>
      <c r="AU79" s="844"/>
      <c r="AV79" s="844"/>
      <c r="AW79" s="844"/>
      <c r="AX79" s="844"/>
      <c r="AY79" s="844"/>
      <c r="AZ79" s="844"/>
      <c r="BA79" s="844"/>
      <c r="BB79" s="844"/>
      <c r="BC79" s="844"/>
      <c r="BD79" s="844"/>
      <c r="BE79" s="844"/>
      <c r="BF79" s="844"/>
      <c r="BG79" s="844"/>
      <c r="BH79" s="844"/>
      <c r="BI79" s="844"/>
      <c r="BJ79" s="844"/>
      <c r="BK79" s="844"/>
      <c r="BL79" s="844"/>
      <c r="BM79" s="844"/>
      <c r="BN79" s="844"/>
      <c r="BO79" s="844"/>
      <c r="BP79" s="844"/>
      <c r="BQ79" s="844"/>
      <c r="BR79" s="844"/>
      <c r="BS79" s="844"/>
      <c r="BT79" s="844"/>
      <c r="BU79" s="844"/>
      <c r="BV79" s="844"/>
      <c r="BW79" s="844"/>
      <c r="BX79" s="844"/>
      <c r="BY79" s="844"/>
      <c r="BZ79" s="844"/>
      <c r="CA79" s="844"/>
      <c r="CB79" s="844"/>
      <c r="CC79" s="844"/>
      <c r="CD79" s="844"/>
      <c r="CE79" s="844"/>
      <c r="CF79" s="844"/>
      <c r="CG79" s="844"/>
      <c r="CH79" s="844"/>
      <c r="CI79" s="844"/>
      <c r="CJ79" s="844"/>
      <c r="CK79" s="844"/>
      <c r="CL79" s="844"/>
      <c r="CM79" s="844"/>
      <c r="CN79" s="844"/>
      <c r="CO79" s="844"/>
      <c r="CP79" s="844"/>
      <c r="CQ79" s="844"/>
      <c r="CR79" s="844"/>
      <c r="CS79" s="844"/>
      <c r="CT79" s="844"/>
      <c r="CU79" s="844"/>
      <c r="CV79" s="844"/>
      <c r="CW79" s="844"/>
      <c r="CX79" s="844"/>
      <c r="CY79" s="844"/>
      <c r="CZ79" s="844"/>
      <c r="DA79" s="844"/>
      <c r="DB79" s="844"/>
      <c r="DC79" s="844"/>
      <c r="DD79" s="844"/>
      <c r="DE79" s="844"/>
      <c r="DF79" s="844"/>
      <c r="DG79" s="844"/>
      <c r="DH79" s="844"/>
      <c r="DI79" s="844"/>
      <c r="DJ79" s="844"/>
      <c r="DK79" s="845"/>
    </row>
    <row r="80" spans="1:115" s="83" customFormat="1" ht="19.899999999999999" customHeight="1">
      <c r="A80" s="50"/>
      <c r="B80" s="716"/>
      <c r="C80" s="73"/>
      <c r="D80" s="752" t="s">
        <v>513</v>
      </c>
      <c r="E80" s="1101" t="s">
        <v>1113</v>
      </c>
      <c r="F80" s="88" t="s">
        <v>562</v>
      </c>
      <c r="G80" s="825"/>
      <c r="H80" s="826"/>
      <c r="I80" s="846"/>
      <c r="J80" s="850"/>
      <c r="K80" s="842"/>
      <c r="L80" s="842"/>
      <c r="M80" s="844"/>
      <c r="N80" s="844"/>
      <c r="O80" s="844"/>
      <c r="P80" s="844"/>
      <c r="Q80" s="844"/>
      <c r="R80" s="844"/>
      <c r="S80" s="844"/>
      <c r="T80" s="844"/>
      <c r="U80" s="844"/>
      <c r="V80" s="844"/>
      <c r="W80" s="844"/>
      <c r="X80" s="844"/>
      <c r="Y80" s="844"/>
      <c r="Z80" s="844"/>
      <c r="AA80" s="844"/>
      <c r="AB80" s="844"/>
      <c r="AC80" s="844"/>
      <c r="AD80" s="844"/>
      <c r="AE80" s="844"/>
      <c r="AF80" s="844"/>
      <c r="AG80" s="844"/>
      <c r="AH80" s="844"/>
      <c r="AI80" s="844"/>
      <c r="AJ80" s="844"/>
      <c r="AK80" s="844"/>
      <c r="AL80" s="844"/>
      <c r="AM80" s="844"/>
      <c r="AN80" s="844"/>
      <c r="AO80" s="844"/>
      <c r="AP80" s="844"/>
      <c r="AQ80" s="844"/>
      <c r="AR80" s="844"/>
      <c r="AS80" s="844"/>
      <c r="AT80" s="844"/>
      <c r="AU80" s="844"/>
      <c r="AV80" s="844"/>
      <c r="AW80" s="844"/>
      <c r="AX80" s="844"/>
      <c r="AY80" s="844"/>
      <c r="AZ80" s="844"/>
      <c r="BA80" s="844"/>
      <c r="BB80" s="844"/>
      <c r="BC80" s="844"/>
      <c r="BD80" s="844"/>
      <c r="BE80" s="844"/>
      <c r="BF80" s="844"/>
      <c r="BG80" s="844"/>
      <c r="BH80" s="844"/>
      <c r="BI80" s="844"/>
      <c r="BJ80" s="844"/>
      <c r="BK80" s="844"/>
      <c r="BL80" s="844"/>
      <c r="BM80" s="844"/>
      <c r="BN80" s="844"/>
      <c r="BO80" s="844"/>
      <c r="BP80" s="844"/>
      <c r="BQ80" s="844"/>
      <c r="BR80" s="844"/>
      <c r="BS80" s="844"/>
      <c r="BT80" s="844"/>
      <c r="BU80" s="844"/>
      <c r="BV80" s="844"/>
      <c r="BW80" s="844"/>
      <c r="BX80" s="844"/>
      <c r="BY80" s="844"/>
      <c r="BZ80" s="844"/>
      <c r="CA80" s="844"/>
      <c r="CB80" s="844"/>
      <c r="CC80" s="844"/>
      <c r="CD80" s="844"/>
      <c r="CE80" s="844"/>
      <c r="CF80" s="844"/>
      <c r="CG80" s="844"/>
      <c r="CH80" s="844"/>
      <c r="CI80" s="844"/>
      <c r="CJ80" s="844"/>
      <c r="CK80" s="844"/>
      <c r="CL80" s="844"/>
      <c r="CM80" s="844"/>
      <c r="CN80" s="844"/>
      <c r="CO80" s="844"/>
      <c r="CP80" s="844"/>
      <c r="CQ80" s="844"/>
      <c r="CR80" s="844"/>
      <c r="CS80" s="844"/>
      <c r="CT80" s="844"/>
      <c r="CU80" s="844"/>
      <c r="CV80" s="844"/>
      <c r="CW80" s="860"/>
      <c r="CX80" s="844"/>
      <c r="CY80" s="844"/>
      <c r="CZ80" s="844"/>
      <c r="DA80" s="844"/>
      <c r="DB80" s="844"/>
      <c r="DC80" s="844"/>
      <c r="DD80" s="844"/>
      <c r="DE80" s="844"/>
      <c r="DF80" s="844"/>
      <c r="DG80" s="844"/>
      <c r="DH80" s="844"/>
      <c r="DI80" s="844"/>
      <c r="DJ80" s="844"/>
      <c r="DK80" s="845"/>
    </row>
    <row r="81" spans="1:115" s="83" customFormat="1" ht="19.899999999999999" customHeight="1">
      <c r="A81" s="50"/>
      <c r="B81" s="716"/>
      <c r="C81" s="73"/>
      <c r="D81" s="992" t="s">
        <v>124</v>
      </c>
      <c r="E81" s="993" t="s">
        <v>125</v>
      </c>
      <c r="F81" s="1104" t="s">
        <v>561</v>
      </c>
      <c r="G81" s="825"/>
      <c r="H81" s="826"/>
      <c r="I81" s="846"/>
      <c r="J81" s="850"/>
      <c r="K81" s="842"/>
      <c r="L81" s="842"/>
      <c r="M81" s="844"/>
      <c r="N81" s="844"/>
      <c r="O81" s="844"/>
      <c r="P81" s="844"/>
      <c r="Q81" s="844"/>
      <c r="R81" s="844"/>
      <c r="S81" s="844"/>
      <c r="T81" s="844"/>
      <c r="U81" s="844"/>
      <c r="V81" s="844"/>
      <c r="W81" s="844"/>
      <c r="X81" s="844"/>
      <c r="Y81" s="844"/>
      <c r="Z81" s="844"/>
      <c r="AA81" s="844"/>
      <c r="AB81" s="844"/>
      <c r="AC81" s="844"/>
      <c r="AD81" s="844"/>
      <c r="AE81" s="844"/>
      <c r="AF81" s="844"/>
      <c r="AG81" s="844"/>
      <c r="AH81" s="844"/>
      <c r="AI81" s="844"/>
      <c r="AJ81" s="844"/>
      <c r="AK81" s="844"/>
      <c r="AL81" s="844"/>
      <c r="AM81" s="844"/>
      <c r="AN81" s="844"/>
      <c r="AO81" s="844"/>
      <c r="AP81" s="844"/>
      <c r="AQ81" s="844"/>
      <c r="AR81" s="844"/>
      <c r="AS81" s="844"/>
      <c r="AT81" s="844"/>
      <c r="AU81" s="844"/>
      <c r="AV81" s="844"/>
      <c r="AW81" s="844"/>
      <c r="AX81" s="844"/>
      <c r="AY81" s="844"/>
      <c r="AZ81" s="844"/>
      <c r="BA81" s="844"/>
      <c r="BB81" s="844"/>
      <c r="BC81" s="844"/>
      <c r="BD81" s="844"/>
      <c r="BE81" s="844"/>
      <c r="BF81" s="844"/>
      <c r="BG81" s="844"/>
      <c r="BH81" s="844"/>
      <c r="BI81" s="844"/>
      <c r="BJ81" s="844"/>
      <c r="BK81" s="844"/>
      <c r="BL81" s="844"/>
      <c r="BM81" s="844"/>
      <c r="BN81" s="844"/>
      <c r="BO81" s="844"/>
      <c r="BP81" s="844"/>
      <c r="BQ81" s="844"/>
      <c r="BR81" s="844"/>
      <c r="BS81" s="844"/>
      <c r="BT81" s="844"/>
      <c r="BU81" s="844"/>
      <c r="BV81" s="844"/>
      <c r="BW81" s="844"/>
      <c r="BX81" s="844"/>
      <c r="BY81" s="844"/>
      <c r="BZ81" s="844"/>
      <c r="CA81" s="844"/>
      <c r="CB81" s="844"/>
      <c r="CC81" s="844"/>
      <c r="CD81" s="844"/>
      <c r="CE81" s="844"/>
      <c r="CF81" s="844"/>
      <c r="CG81" s="844"/>
      <c r="CH81" s="844"/>
      <c r="CI81" s="844"/>
      <c r="CJ81" s="844"/>
      <c r="CK81" s="844"/>
      <c r="CL81" s="844"/>
      <c r="CM81" s="844"/>
      <c r="CN81" s="844"/>
      <c r="CO81" s="844"/>
      <c r="CP81" s="844"/>
      <c r="CQ81" s="844"/>
      <c r="CR81" s="844"/>
      <c r="CS81" s="844"/>
      <c r="CT81" s="844"/>
      <c r="CU81" s="844"/>
      <c r="CV81" s="844"/>
      <c r="CW81" s="844"/>
      <c r="CX81" s="844"/>
      <c r="CY81" s="844"/>
      <c r="CZ81" s="844"/>
      <c r="DA81" s="844"/>
      <c r="DB81" s="844"/>
      <c r="DC81" s="844"/>
      <c r="DD81" s="844"/>
      <c r="DE81" s="844"/>
      <c r="DF81" s="844"/>
      <c r="DG81" s="844"/>
      <c r="DH81" s="844"/>
      <c r="DI81" s="844"/>
      <c r="DJ81" s="844"/>
      <c r="DK81" s="845"/>
    </row>
    <row r="82" spans="1:115" s="83" customFormat="1" ht="19.899999999999999" customHeight="1">
      <c r="A82" s="50"/>
      <c r="B82" s="716"/>
      <c r="C82" s="73"/>
      <c r="D82" s="84" t="s">
        <v>581</v>
      </c>
      <c r="E82" s="90" t="s">
        <v>788</v>
      </c>
      <c r="F82" s="88" t="s">
        <v>562</v>
      </c>
      <c r="G82" s="825"/>
      <c r="H82" s="826"/>
      <c r="I82" s="846"/>
      <c r="J82" s="850"/>
      <c r="K82" s="842"/>
      <c r="L82" s="842"/>
      <c r="M82" s="844"/>
      <c r="N82" s="844"/>
      <c r="O82" s="844"/>
      <c r="P82" s="844"/>
      <c r="Q82" s="844"/>
      <c r="R82" s="844"/>
      <c r="S82" s="844"/>
      <c r="T82" s="844"/>
      <c r="U82" s="844"/>
      <c r="V82" s="844"/>
      <c r="W82" s="844"/>
      <c r="X82" s="844"/>
      <c r="Y82" s="844"/>
      <c r="Z82" s="844"/>
      <c r="AA82" s="844"/>
      <c r="AB82" s="844"/>
      <c r="AC82" s="844"/>
      <c r="AD82" s="844"/>
      <c r="AE82" s="844"/>
      <c r="AF82" s="844"/>
      <c r="AG82" s="844"/>
      <c r="AH82" s="844"/>
      <c r="AI82" s="844"/>
      <c r="AJ82" s="844"/>
      <c r="AK82" s="844"/>
      <c r="AL82" s="844"/>
      <c r="AM82" s="844"/>
      <c r="AN82" s="844"/>
      <c r="AO82" s="844"/>
      <c r="AP82" s="844"/>
      <c r="AQ82" s="844"/>
      <c r="AR82" s="844"/>
      <c r="AS82" s="844"/>
      <c r="AT82" s="844"/>
      <c r="AU82" s="844"/>
      <c r="AV82" s="844"/>
      <c r="AW82" s="844"/>
      <c r="AX82" s="844"/>
      <c r="AY82" s="844"/>
      <c r="AZ82" s="844"/>
      <c r="BA82" s="844"/>
      <c r="BB82" s="844"/>
      <c r="BC82" s="844"/>
      <c r="BD82" s="844"/>
      <c r="BE82" s="844"/>
      <c r="BF82" s="844"/>
      <c r="BG82" s="844"/>
      <c r="BH82" s="844"/>
      <c r="BI82" s="844"/>
      <c r="BJ82" s="844"/>
      <c r="BK82" s="844"/>
      <c r="BL82" s="844"/>
      <c r="BM82" s="844"/>
      <c r="BN82" s="844"/>
      <c r="BO82" s="844"/>
      <c r="BP82" s="844"/>
      <c r="BQ82" s="844"/>
      <c r="BR82" s="844"/>
      <c r="BS82" s="844"/>
      <c r="BT82" s="844"/>
      <c r="BU82" s="844"/>
      <c r="BV82" s="844"/>
      <c r="BW82" s="844"/>
      <c r="BX82" s="844"/>
      <c r="BY82" s="844"/>
      <c r="BZ82" s="844"/>
      <c r="CA82" s="844"/>
      <c r="CB82" s="844"/>
      <c r="CC82" s="844"/>
      <c r="CD82" s="844"/>
      <c r="CE82" s="844"/>
      <c r="CF82" s="844"/>
      <c r="CG82" s="844"/>
      <c r="CH82" s="844"/>
      <c r="CI82" s="844"/>
      <c r="CJ82" s="844"/>
      <c r="CK82" s="844"/>
      <c r="CL82" s="844"/>
      <c r="CM82" s="844"/>
      <c r="CN82" s="844"/>
      <c r="CO82" s="844"/>
      <c r="CP82" s="844"/>
      <c r="CQ82" s="844"/>
      <c r="CR82" s="844"/>
      <c r="CS82" s="844"/>
      <c r="CT82" s="844"/>
      <c r="CU82" s="844"/>
      <c r="CV82" s="844"/>
      <c r="CW82" s="860"/>
      <c r="CX82" s="853"/>
      <c r="CY82" s="853"/>
      <c r="CZ82" s="853"/>
      <c r="DA82" s="853"/>
      <c r="DB82" s="853"/>
      <c r="DC82" s="853"/>
      <c r="DD82" s="853"/>
      <c r="DE82" s="853"/>
      <c r="DF82" s="853"/>
      <c r="DG82" s="853"/>
      <c r="DH82" s="853"/>
      <c r="DI82" s="853"/>
      <c r="DJ82" s="853"/>
      <c r="DK82" s="854"/>
    </row>
    <row r="83" spans="1:115" s="83" customFormat="1" ht="22.15" customHeight="1">
      <c r="A83" s="50"/>
      <c r="B83" s="716"/>
      <c r="C83" s="73"/>
      <c r="D83" s="84" t="s">
        <v>126</v>
      </c>
      <c r="E83" s="85" t="s">
        <v>127</v>
      </c>
      <c r="F83" s="86" t="s">
        <v>128</v>
      </c>
      <c r="G83" s="825"/>
      <c r="H83" s="826"/>
      <c r="I83" s="846"/>
      <c r="J83" s="850"/>
      <c r="K83" s="842"/>
      <c r="L83" s="842"/>
      <c r="M83" s="847"/>
      <c r="N83" s="847"/>
      <c r="O83" s="847"/>
      <c r="P83" s="847"/>
      <c r="Q83" s="847"/>
      <c r="R83" s="847"/>
      <c r="S83" s="847"/>
      <c r="T83" s="847"/>
      <c r="U83" s="847"/>
      <c r="V83" s="847"/>
      <c r="W83" s="847"/>
      <c r="X83" s="847"/>
      <c r="Y83" s="847"/>
      <c r="Z83" s="847"/>
      <c r="AA83" s="847"/>
      <c r="AB83" s="847"/>
      <c r="AC83" s="847"/>
      <c r="AD83" s="847"/>
      <c r="AE83" s="847"/>
      <c r="AF83" s="847"/>
      <c r="AG83" s="847"/>
      <c r="AH83" s="847"/>
      <c r="AI83" s="847"/>
      <c r="AJ83" s="847"/>
      <c r="AK83" s="847"/>
      <c r="AL83" s="847"/>
      <c r="AM83" s="847"/>
      <c r="AN83" s="847"/>
      <c r="AO83" s="847"/>
      <c r="AP83" s="847"/>
      <c r="AQ83" s="847"/>
      <c r="AR83" s="847"/>
      <c r="AS83" s="847"/>
      <c r="AT83" s="847"/>
      <c r="AU83" s="847"/>
      <c r="AV83" s="847"/>
      <c r="AW83" s="847"/>
      <c r="AX83" s="847"/>
      <c r="AY83" s="847"/>
      <c r="AZ83" s="847"/>
      <c r="BA83" s="847"/>
      <c r="BB83" s="847"/>
      <c r="BC83" s="847"/>
      <c r="BD83" s="847"/>
      <c r="BE83" s="847"/>
      <c r="BF83" s="847"/>
      <c r="BG83" s="847"/>
      <c r="BH83" s="847"/>
      <c r="BI83" s="847"/>
      <c r="BJ83" s="847"/>
      <c r="BK83" s="847"/>
      <c r="BL83" s="847"/>
      <c r="BM83" s="847"/>
      <c r="BN83" s="847"/>
      <c r="BO83" s="847"/>
      <c r="BP83" s="847"/>
      <c r="BQ83" s="847"/>
      <c r="BR83" s="847"/>
      <c r="BS83" s="847"/>
      <c r="BT83" s="847"/>
      <c r="BU83" s="847"/>
      <c r="BV83" s="847"/>
      <c r="BW83" s="847"/>
      <c r="BX83" s="847"/>
      <c r="BY83" s="847"/>
      <c r="BZ83" s="847"/>
      <c r="CA83" s="847"/>
      <c r="CB83" s="847"/>
      <c r="CC83" s="847"/>
      <c r="CD83" s="847"/>
      <c r="CE83" s="847"/>
      <c r="CF83" s="847"/>
      <c r="CG83" s="847"/>
      <c r="CH83" s="847"/>
      <c r="CI83" s="847"/>
      <c r="CJ83" s="847"/>
      <c r="CK83" s="847"/>
      <c r="CL83" s="847"/>
      <c r="CM83" s="847"/>
      <c r="CN83" s="847"/>
      <c r="CO83" s="847"/>
      <c r="CP83" s="847"/>
      <c r="CQ83" s="847"/>
      <c r="CR83" s="847"/>
      <c r="CS83" s="847"/>
      <c r="CT83" s="847"/>
      <c r="CU83" s="847"/>
      <c r="CV83" s="847"/>
      <c r="CW83" s="847"/>
      <c r="CX83" s="859"/>
      <c r="CY83" s="859"/>
      <c r="CZ83" s="859"/>
      <c r="DA83" s="859"/>
      <c r="DB83" s="859"/>
      <c r="DC83" s="859"/>
      <c r="DD83" s="859"/>
      <c r="DE83" s="859"/>
      <c r="DF83" s="859"/>
      <c r="DG83" s="859"/>
      <c r="DH83" s="859"/>
      <c r="DI83" s="859"/>
      <c r="DJ83" s="859"/>
      <c r="DK83" s="960"/>
    </row>
    <row r="84" spans="1:115" s="83" customFormat="1" ht="28.15" customHeight="1">
      <c r="A84" s="50"/>
      <c r="B84" s="716"/>
      <c r="C84" s="73"/>
      <c r="D84" s="84" t="s">
        <v>129</v>
      </c>
      <c r="E84" s="85" t="s">
        <v>130</v>
      </c>
      <c r="F84" s="86" t="s">
        <v>131</v>
      </c>
      <c r="G84" s="825"/>
      <c r="H84" s="826"/>
      <c r="I84" s="846"/>
      <c r="J84" s="850"/>
      <c r="K84" s="842"/>
      <c r="L84" s="842"/>
      <c r="M84" s="847"/>
      <c r="N84" s="847"/>
      <c r="O84" s="847"/>
      <c r="P84" s="847"/>
      <c r="Q84" s="847"/>
      <c r="R84" s="847"/>
      <c r="S84" s="847"/>
      <c r="T84" s="847"/>
      <c r="U84" s="847"/>
      <c r="V84" s="847"/>
      <c r="W84" s="847"/>
      <c r="X84" s="847"/>
      <c r="Y84" s="847"/>
      <c r="Z84" s="847"/>
      <c r="AA84" s="847"/>
      <c r="AB84" s="847"/>
      <c r="AC84" s="847"/>
      <c r="AD84" s="847"/>
      <c r="AE84" s="847"/>
      <c r="AF84" s="847"/>
      <c r="AG84" s="847"/>
      <c r="AH84" s="847"/>
      <c r="AI84" s="847"/>
      <c r="AJ84" s="847"/>
      <c r="AK84" s="847"/>
      <c r="AL84" s="847"/>
      <c r="AM84" s="847"/>
      <c r="AN84" s="847"/>
      <c r="AO84" s="847"/>
      <c r="AP84" s="847"/>
      <c r="AQ84" s="847"/>
      <c r="AR84" s="847"/>
      <c r="AS84" s="847"/>
      <c r="AT84" s="847"/>
      <c r="AU84" s="847"/>
      <c r="AV84" s="847"/>
      <c r="AW84" s="847"/>
      <c r="AX84" s="847"/>
      <c r="AY84" s="847"/>
      <c r="AZ84" s="847"/>
      <c r="BA84" s="847"/>
      <c r="BB84" s="847"/>
      <c r="BC84" s="847"/>
      <c r="BD84" s="847"/>
      <c r="BE84" s="847"/>
      <c r="BF84" s="847"/>
      <c r="BG84" s="847"/>
      <c r="BH84" s="847"/>
      <c r="BI84" s="847"/>
      <c r="BJ84" s="847"/>
      <c r="BK84" s="847"/>
      <c r="BL84" s="847"/>
      <c r="BM84" s="847"/>
      <c r="BN84" s="847"/>
      <c r="BO84" s="847"/>
      <c r="BP84" s="847"/>
      <c r="BQ84" s="847"/>
      <c r="BR84" s="847"/>
      <c r="BS84" s="847"/>
      <c r="BT84" s="847"/>
      <c r="BU84" s="847"/>
      <c r="BV84" s="847"/>
      <c r="BW84" s="847"/>
      <c r="BX84" s="847"/>
      <c r="BY84" s="847"/>
      <c r="BZ84" s="847"/>
      <c r="CA84" s="847"/>
      <c r="CB84" s="847"/>
      <c r="CC84" s="847"/>
      <c r="CD84" s="847"/>
      <c r="CE84" s="847"/>
      <c r="CF84" s="847"/>
      <c r="CG84" s="847"/>
      <c r="CH84" s="847"/>
      <c r="CI84" s="847"/>
      <c r="CJ84" s="847"/>
      <c r="CK84" s="847"/>
      <c r="CL84" s="847"/>
      <c r="CM84" s="847"/>
      <c r="CN84" s="847"/>
      <c r="CO84" s="847"/>
      <c r="CP84" s="847"/>
      <c r="CQ84" s="847"/>
      <c r="CR84" s="847"/>
      <c r="CS84" s="847"/>
      <c r="CT84" s="847"/>
      <c r="CU84" s="847"/>
      <c r="CV84" s="847"/>
      <c r="CW84" s="847"/>
      <c r="CX84" s="847"/>
      <c r="CY84" s="847"/>
      <c r="CZ84" s="847"/>
      <c r="DA84" s="847"/>
      <c r="DB84" s="847"/>
      <c r="DC84" s="847"/>
      <c r="DD84" s="847"/>
      <c r="DE84" s="847"/>
      <c r="DF84" s="847"/>
      <c r="DG84" s="847"/>
      <c r="DH84" s="847"/>
      <c r="DI84" s="847"/>
      <c r="DJ84" s="847"/>
      <c r="DK84" s="848"/>
    </row>
    <row r="85" spans="1:115" s="83" customFormat="1" ht="22.15" customHeight="1">
      <c r="A85" s="50"/>
      <c r="B85" s="716"/>
      <c r="C85" s="73"/>
      <c r="D85" s="84" t="s">
        <v>132</v>
      </c>
      <c r="E85" s="85" t="s">
        <v>133</v>
      </c>
      <c r="F85" s="86" t="s">
        <v>134</v>
      </c>
      <c r="G85" s="1081"/>
      <c r="H85" s="826"/>
      <c r="I85" s="846"/>
      <c r="J85" s="850"/>
      <c r="K85" s="842"/>
      <c r="L85" s="842"/>
      <c r="M85" s="847"/>
      <c r="N85" s="847"/>
      <c r="O85" s="847"/>
      <c r="P85" s="847"/>
      <c r="Q85" s="847"/>
      <c r="R85" s="847"/>
      <c r="S85" s="847"/>
      <c r="T85" s="847"/>
      <c r="U85" s="847"/>
      <c r="V85" s="847"/>
      <c r="W85" s="847"/>
      <c r="X85" s="847"/>
      <c r="Y85" s="847"/>
      <c r="Z85" s="847"/>
      <c r="AA85" s="847"/>
      <c r="AB85" s="847"/>
      <c r="AC85" s="847"/>
      <c r="AD85" s="847"/>
      <c r="AE85" s="847"/>
      <c r="AF85" s="847"/>
      <c r="AG85" s="847"/>
      <c r="AH85" s="847"/>
      <c r="AI85" s="847"/>
      <c r="AJ85" s="847"/>
      <c r="AK85" s="847"/>
      <c r="AL85" s="847"/>
      <c r="AM85" s="847"/>
      <c r="AN85" s="847"/>
      <c r="AO85" s="847"/>
      <c r="AP85" s="847"/>
      <c r="AQ85" s="847"/>
      <c r="AR85" s="847"/>
      <c r="AS85" s="847"/>
      <c r="AT85" s="847"/>
      <c r="AU85" s="847"/>
      <c r="AV85" s="847"/>
      <c r="AW85" s="847"/>
      <c r="AX85" s="847"/>
      <c r="AY85" s="847"/>
      <c r="AZ85" s="847"/>
      <c r="BA85" s="847"/>
      <c r="BB85" s="847"/>
      <c r="BC85" s="847"/>
      <c r="BD85" s="847"/>
      <c r="BE85" s="847"/>
      <c r="BF85" s="847"/>
      <c r="BG85" s="847"/>
      <c r="BH85" s="847"/>
      <c r="BI85" s="847"/>
      <c r="BJ85" s="847"/>
      <c r="BK85" s="847"/>
      <c r="BL85" s="847"/>
      <c r="BM85" s="847"/>
      <c r="BN85" s="847"/>
      <c r="BO85" s="847"/>
      <c r="BP85" s="847"/>
      <c r="BQ85" s="847"/>
      <c r="BR85" s="847"/>
      <c r="BS85" s="847"/>
      <c r="BT85" s="847"/>
      <c r="BU85" s="847"/>
      <c r="BV85" s="847"/>
      <c r="BW85" s="847"/>
      <c r="BX85" s="847"/>
      <c r="BY85" s="847"/>
      <c r="BZ85" s="847"/>
      <c r="CA85" s="847"/>
      <c r="CB85" s="847"/>
      <c r="CC85" s="847"/>
      <c r="CD85" s="847"/>
      <c r="CE85" s="847"/>
      <c r="CF85" s="847"/>
      <c r="CG85" s="847"/>
      <c r="CH85" s="847"/>
      <c r="CI85" s="847"/>
      <c r="CJ85" s="847"/>
      <c r="CK85" s="847"/>
      <c r="CL85" s="847"/>
      <c r="CM85" s="847"/>
      <c r="CN85" s="847"/>
      <c r="CO85" s="847"/>
      <c r="CP85" s="847"/>
      <c r="CQ85" s="847"/>
      <c r="CR85" s="847"/>
      <c r="CS85" s="847"/>
      <c r="CT85" s="847"/>
      <c r="CU85" s="847"/>
      <c r="CV85" s="847"/>
      <c r="CW85" s="847"/>
      <c r="CX85" s="847"/>
      <c r="CY85" s="847"/>
      <c r="CZ85" s="847"/>
      <c r="DA85" s="847"/>
      <c r="DB85" s="847"/>
      <c r="DC85" s="847"/>
      <c r="DD85" s="847"/>
      <c r="DE85" s="847"/>
      <c r="DF85" s="847"/>
      <c r="DG85" s="847"/>
      <c r="DH85" s="847"/>
      <c r="DI85" s="847"/>
      <c r="DJ85" s="847"/>
      <c r="DK85" s="848"/>
    </row>
    <row r="86" spans="1:115" s="83" customFormat="1" ht="22.15" customHeight="1" thickBot="1">
      <c r="A86" s="50"/>
      <c r="B86" s="716"/>
      <c r="C86" s="73"/>
      <c r="D86" s="84" t="s">
        <v>135</v>
      </c>
      <c r="E86" s="95" t="s">
        <v>136</v>
      </c>
      <c r="F86" s="86" t="s">
        <v>137</v>
      </c>
      <c r="G86" s="1081"/>
      <c r="H86" s="861"/>
      <c r="I86" s="862"/>
      <c r="J86" s="850"/>
      <c r="K86" s="862"/>
      <c r="L86" s="862"/>
      <c r="M86" s="862"/>
      <c r="N86" s="862"/>
      <c r="O86" s="862"/>
      <c r="P86" s="862"/>
      <c r="Q86" s="862"/>
      <c r="R86" s="862"/>
      <c r="S86" s="862"/>
      <c r="T86" s="862"/>
      <c r="U86" s="862"/>
      <c r="V86" s="862"/>
      <c r="W86" s="862"/>
      <c r="X86" s="862"/>
      <c r="Y86" s="862"/>
      <c r="Z86" s="862"/>
      <c r="AA86" s="862"/>
      <c r="AB86" s="862"/>
      <c r="AC86" s="862"/>
      <c r="AD86" s="862"/>
      <c r="AE86" s="862"/>
      <c r="AF86" s="862"/>
      <c r="AG86" s="862"/>
      <c r="AH86" s="862"/>
      <c r="AI86" s="862"/>
      <c r="AJ86" s="862"/>
      <c r="AK86" s="862"/>
      <c r="AL86" s="862"/>
      <c r="AM86" s="862"/>
      <c r="AN86" s="862"/>
      <c r="AO86" s="862"/>
      <c r="AP86" s="862"/>
      <c r="AQ86" s="862"/>
      <c r="AR86" s="862"/>
      <c r="AS86" s="862"/>
      <c r="AT86" s="862"/>
      <c r="AU86" s="862"/>
      <c r="AV86" s="862"/>
      <c r="AW86" s="862"/>
      <c r="AX86" s="862"/>
      <c r="AY86" s="862"/>
      <c r="AZ86" s="862"/>
      <c r="BA86" s="862"/>
      <c r="BB86" s="862"/>
      <c r="BC86" s="862"/>
      <c r="BD86" s="862"/>
      <c r="BE86" s="862"/>
      <c r="BF86" s="862"/>
      <c r="BG86" s="862"/>
      <c r="BH86" s="862"/>
      <c r="BI86" s="862"/>
      <c r="BJ86" s="862"/>
      <c r="BK86" s="862"/>
      <c r="BL86" s="862"/>
      <c r="BM86" s="862"/>
      <c r="BN86" s="862"/>
      <c r="BO86" s="862"/>
      <c r="BP86" s="862"/>
      <c r="BQ86" s="862"/>
      <c r="BR86" s="862"/>
      <c r="BS86" s="862"/>
      <c r="BT86" s="862"/>
      <c r="BU86" s="862"/>
      <c r="BV86" s="862"/>
      <c r="BW86" s="862"/>
      <c r="BX86" s="862"/>
      <c r="BY86" s="862"/>
      <c r="BZ86" s="862"/>
      <c r="CA86" s="862"/>
      <c r="CB86" s="862"/>
      <c r="CC86" s="862"/>
      <c r="CD86" s="862"/>
      <c r="CE86" s="862"/>
      <c r="CF86" s="862"/>
      <c r="CG86" s="862"/>
      <c r="CH86" s="862"/>
      <c r="CI86" s="862"/>
      <c r="CJ86" s="862"/>
      <c r="CK86" s="862"/>
      <c r="CL86" s="862"/>
      <c r="CM86" s="862"/>
      <c r="CN86" s="862"/>
      <c r="CO86" s="862"/>
      <c r="CP86" s="862"/>
      <c r="CQ86" s="862"/>
      <c r="CR86" s="862"/>
      <c r="CS86" s="862"/>
      <c r="CT86" s="862"/>
      <c r="CU86" s="862"/>
      <c r="CV86" s="862"/>
      <c r="CW86" s="862"/>
      <c r="CX86" s="862"/>
      <c r="CY86" s="862"/>
      <c r="CZ86" s="862"/>
      <c r="DA86" s="862"/>
      <c r="DB86" s="862"/>
      <c r="DC86" s="862"/>
      <c r="DD86" s="847"/>
      <c r="DE86" s="847"/>
      <c r="DF86" s="847"/>
      <c r="DG86" s="847"/>
      <c r="DH86" s="847"/>
      <c r="DI86" s="847"/>
      <c r="DJ86" s="847"/>
      <c r="DK86" s="848"/>
    </row>
    <row r="87" spans="1:115" s="83" customFormat="1" ht="30.75" customHeight="1">
      <c r="A87" s="50"/>
      <c r="B87" s="716"/>
      <c r="C87" s="73"/>
      <c r="D87" s="1246"/>
      <c r="E87" s="1248" t="s">
        <v>712</v>
      </c>
      <c r="F87" s="1250" t="s">
        <v>138</v>
      </c>
      <c r="G87" s="1276" t="s">
        <v>34</v>
      </c>
      <c r="H87" s="1241" t="s">
        <v>35</v>
      </c>
      <c r="I87" s="1264" t="s">
        <v>36</v>
      </c>
      <c r="J87" s="1265"/>
      <c r="K87" s="1241" t="s">
        <v>37</v>
      </c>
      <c r="L87" s="1241" t="s">
        <v>38</v>
      </c>
      <c r="M87" s="1241" t="s">
        <v>39</v>
      </c>
      <c r="N87" s="1241" t="s">
        <v>40</v>
      </c>
      <c r="O87" s="1241" t="s">
        <v>41</v>
      </c>
      <c r="P87" s="1241" t="s">
        <v>42</v>
      </c>
      <c r="Q87" s="1266"/>
      <c r="R87" s="1266"/>
      <c r="S87" s="1266"/>
      <c r="T87" s="1266"/>
      <c r="U87" s="1266"/>
      <c r="V87" s="1266"/>
      <c r="W87" s="1265"/>
      <c r="X87" s="1266"/>
      <c r="Y87" s="1266"/>
      <c r="Z87" s="1266"/>
      <c r="AA87" s="1266"/>
      <c r="AB87" s="1266"/>
      <c r="AC87" s="1266"/>
      <c r="AD87" s="1265"/>
      <c r="AE87" s="1266"/>
      <c r="AF87" s="1266"/>
      <c r="AG87" s="1266"/>
      <c r="AH87" s="1266"/>
      <c r="AI87" s="1266"/>
      <c r="AJ87" s="1266"/>
      <c r="AK87" s="1265"/>
      <c r="AL87" s="1266"/>
      <c r="AM87" s="1266"/>
      <c r="AN87" s="1266"/>
      <c r="AO87" s="1266"/>
      <c r="AP87" s="1266"/>
      <c r="AQ87" s="1266"/>
      <c r="AR87" s="1265"/>
      <c r="AS87" s="1266"/>
      <c r="AT87" s="1266"/>
      <c r="AU87" s="1266"/>
      <c r="AV87" s="1266"/>
      <c r="AW87" s="1266"/>
      <c r="AX87" s="1266"/>
      <c r="AY87" s="1266"/>
      <c r="AZ87" s="1266"/>
      <c r="BA87" s="1266"/>
      <c r="BB87" s="1266"/>
      <c r="BC87" s="1266"/>
      <c r="BD87" s="1266"/>
      <c r="BE87" s="1266"/>
      <c r="BF87" s="1266"/>
      <c r="BG87" s="1266"/>
      <c r="BH87" s="1266"/>
      <c r="BI87" s="1266"/>
      <c r="BJ87" s="1266"/>
      <c r="BK87" s="1266"/>
      <c r="BL87" s="1266"/>
      <c r="BM87" s="1266"/>
      <c r="BN87" s="1266"/>
      <c r="BO87" s="1266"/>
      <c r="BP87" s="1266"/>
      <c r="BQ87" s="1266"/>
      <c r="BR87" s="1266"/>
      <c r="BS87" s="1265"/>
      <c r="BT87" s="1266"/>
      <c r="BU87" s="1266"/>
      <c r="BV87" s="1266"/>
      <c r="BW87" s="1266"/>
      <c r="BX87" s="1266"/>
      <c r="BY87" s="1266"/>
      <c r="BZ87" s="1266"/>
      <c r="CA87" s="1266"/>
      <c r="CB87" s="1266"/>
      <c r="CC87" s="1266"/>
      <c r="CD87" s="1266"/>
      <c r="CE87" s="1266"/>
      <c r="CF87" s="1266"/>
      <c r="CG87" s="1266"/>
      <c r="CH87" s="1266"/>
      <c r="CI87" s="1266"/>
      <c r="CJ87" s="1266"/>
      <c r="CK87" s="1266"/>
      <c r="CL87" s="1266"/>
      <c r="CM87" s="1266"/>
      <c r="CN87" s="1266"/>
      <c r="CO87" s="1266"/>
      <c r="CP87" s="1266"/>
      <c r="CQ87" s="1266"/>
      <c r="CR87" s="1266"/>
      <c r="CS87" s="1266"/>
      <c r="CT87" s="1266"/>
      <c r="CU87" s="1266"/>
      <c r="CV87" s="1266"/>
      <c r="CW87" s="1265"/>
      <c r="CX87" s="1245" t="s">
        <v>43</v>
      </c>
      <c r="CY87" s="1245" t="s">
        <v>44</v>
      </c>
      <c r="CZ87" s="1245" t="s">
        <v>758</v>
      </c>
      <c r="DA87" s="1245" t="s">
        <v>759</v>
      </c>
      <c r="DB87" s="1245" t="s">
        <v>45</v>
      </c>
      <c r="DC87" s="1245" t="s">
        <v>46</v>
      </c>
      <c r="DD87" s="1241" t="s">
        <v>47</v>
      </c>
      <c r="DE87" s="1241" t="s">
        <v>48</v>
      </c>
      <c r="DF87" s="1241" t="s">
        <v>49</v>
      </c>
      <c r="DG87" s="1241" t="s">
        <v>50</v>
      </c>
      <c r="DH87" s="1241" t="s">
        <v>51</v>
      </c>
      <c r="DI87" s="1241" t="s">
        <v>52</v>
      </c>
      <c r="DJ87" s="1241" t="s">
        <v>53</v>
      </c>
      <c r="DK87" s="1243" t="s">
        <v>54</v>
      </c>
    </row>
    <row r="88" spans="1:115" s="83" customFormat="1" ht="30.75" customHeight="1">
      <c r="A88" s="50"/>
      <c r="B88" s="716"/>
      <c r="C88" s="73"/>
      <c r="D88" s="1247"/>
      <c r="E88" s="1253"/>
      <c r="F88" s="1249"/>
      <c r="G88" s="1277"/>
      <c r="H88" s="1242"/>
      <c r="I88" s="171"/>
      <c r="J88" s="172" t="s">
        <v>372</v>
      </c>
      <c r="K88" s="1242"/>
      <c r="L88" s="1242"/>
      <c r="M88" s="1242"/>
      <c r="N88" s="1242"/>
      <c r="O88" s="1242"/>
      <c r="P88" s="1242"/>
      <c r="Q88" s="173" t="s">
        <v>373</v>
      </c>
      <c r="R88" s="173" t="s">
        <v>374</v>
      </c>
      <c r="S88" s="173" t="s">
        <v>375</v>
      </c>
      <c r="T88" s="173" t="s">
        <v>376</v>
      </c>
      <c r="U88" s="173" t="s">
        <v>377</v>
      </c>
      <c r="V88" s="173" t="s">
        <v>378</v>
      </c>
      <c r="W88" s="173" t="s">
        <v>379</v>
      </c>
      <c r="X88" s="173" t="s">
        <v>380</v>
      </c>
      <c r="Y88" s="173" t="s">
        <v>381</v>
      </c>
      <c r="Z88" s="173" t="s">
        <v>382</v>
      </c>
      <c r="AA88" s="173" t="s">
        <v>383</v>
      </c>
      <c r="AB88" s="173" t="s">
        <v>384</v>
      </c>
      <c r="AC88" s="173" t="s">
        <v>385</v>
      </c>
      <c r="AD88" s="173" t="s">
        <v>386</v>
      </c>
      <c r="AE88" s="173" t="s">
        <v>387</v>
      </c>
      <c r="AF88" s="173" t="s">
        <v>388</v>
      </c>
      <c r="AG88" s="173" t="s">
        <v>389</v>
      </c>
      <c r="AH88" s="173" t="s">
        <v>390</v>
      </c>
      <c r="AI88" s="173" t="s">
        <v>391</v>
      </c>
      <c r="AJ88" s="173" t="s">
        <v>392</v>
      </c>
      <c r="AK88" s="173" t="s">
        <v>393</v>
      </c>
      <c r="AL88" s="173" t="s">
        <v>394</v>
      </c>
      <c r="AM88" s="173" t="s">
        <v>395</v>
      </c>
      <c r="AN88" s="173" t="s">
        <v>396</v>
      </c>
      <c r="AO88" s="173" t="s">
        <v>397</v>
      </c>
      <c r="AP88" s="173" t="s">
        <v>398</v>
      </c>
      <c r="AQ88" s="173" t="s">
        <v>399</v>
      </c>
      <c r="AR88" s="173" t="s">
        <v>400</v>
      </c>
      <c r="AS88" s="173" t="s">
        <v>401</v>
      </c>
      <c r="AT88" s="173" t="s">
        <v>402</v>
      </c>
      <c r="AU88" s="173" t="s">
        <v>403</v>
      </c>
      <c r="AV88" s="173" t="s">
        <v>404</v>
      </c>
      <c r="AW88" s="173" t="s">
        <v>405</v>
      </c>
      <c r="AX88" s="173" t="s">
        <v>406</v>
      </c>
      <c r="AY88" s="173" t="s">
        <v>407</v>
      </c>
      <c r="AZ88" s="173" t="s">
        <v>408</v>
      </c>
      <c r="BA88" s="173" t="s">
        <v>409</v>
      </c>
      <c r="BB88" s="173" t="s">
        <v>410</v>
      </c>
      <c r="BC88" s="173" t="s">
        <v>411</v>
      </c>
      <c r="BD88" s="173" t="s">
        <v>412</v>
      </c>
      <c r="BE88" s="173" t="s">
        <v>413</v>
      </c>
      <c r="BF88" s="173" t="s">
        <v>414</v>
      </c>
      <c r="BG88" s="173" t="s">
        <v>415</v>
      </c>
      <c r="BH88" s="173" t="s">
        <v>416</v>
      </c>
      <c r="BI88" s="173" t="s">
        <v>417</v>
      </c>
      <c r="BJ88" s="173" t="s">
        <v>418</v>
      </c>
      <c r="BK88" s="173" t="s">
        <v>419</v>
      </c>
      <c r="BL88" s="173" t="s">
        <v>420</v>
      </c>
      <c r="BM88" s="173" t="s">
        <v>421</v>
      </c>
      <c r="BN88" s="173" t="s">
        <v>422</v>
      </c>
      <c r="BO88" s="173" t="s">
        <v>423</v>
      </c>
      <c r="BP88" s="173" t="s">
        <v>424</v>
      </c>
      <c r="BQ88" s="173" t="s">
        <v>425</v>
      </c>
      <c r="BR88" s="173" t="s">
        <v>426</v>
      </c>
      <c r="BS88" s="173" t="s">
        <v>427</v>
      </c>
      <c r="BT88" s="173" t="s">
        <v>428</v>
      </c>
      <c r="BU88" s="173" t="s">
        <v>429</v>
      </c>
      <c r="BV88" s="173" t="s">
        <v>430</v>
      </c>
      <c r="BW88" s="173" t="s">
        <v>431</v>
      </c>
      <c r="BX88" s="173" t="s">
        <v>432</v>
      </c>
      <c r="BY88" s="173" t="s">
        <v>433</v>
      </c>
      <c r="BZ88" s="173" t="s">
        <v>434</v>
      </c>
      <c r="CA88" s="173" t="s">
        <v>435</v>
      </c>
      <c r="CB88" s="173" t="s">
        <v>436</v>
      </c>
      <c r="CC88" s="173" t="s">
        <v>437</v>
      </c>
      <c r="CD88" s="173" t="s">
        <v>438</v>
      </c>
      <c r="CE88" s="173" t="s">
        <v>439</v>
      </c>
      <c r="CF88" s="173" t="s">
        <v>440</v>
      </c>
      <c r="CG88" s="173" t="s">
        <v>441</v>
      </c>
      <c r="CH88" s="173" t="s">
        <v>442</v>
      </c>
      <c r="CI88" s="173" t="s">
        <v>443</v>
      </c>
      <c r="CJ88" s="173" t="s">
        <v>444</v>
      </c>
      <c r="CK88" s="173" t="s">
        <v>445</v>
      </c>
      <c r="CL88" s="173" t="s">
        <v>446</v>
      </c>
      <c r="CM88" s="173" t="s">
        <v>447</v>
      </c>
      <c r="CN88" s="173" t="s">
        <v>448</v>
      </c>
      <c r="CO88" s="173" t="s">
        <v>449</v>
      </c>
      <c r="CP88" s="173" t="s">
        <v>450</v>
      </c>
      <c r="CQ88" s="173" t="s">
        <v>451</v>
      </c>
      <c r="CR88" s="173" t="s">
        <v>452</v>
      </c>
      <c r="CS88" s="173" t="s">
        <v>453</v>
      </c>
      <c r="CT88" s="173" t="s">
        <v>454</v>
      </c>
      <c r="CU88" s="173" t="s">
        <v>455</v>
      </c>
      <c r="CV88" s="173" t="s">
        <v>456</v>
      </c>
      <c r="CW88" s="173" t="s">
        <v>457</v>
      </c>
      <c r="CX88" s="1242"/>
      <c r="CY88" s="1242"/>
      <c r="CZ88" s="1242"/>
      <c r="DA88" s="1242"/>
      <c r="DB88" s="1242"/>
      <c r="DC88" s="1242"/>
      <c r="DD88" s="1242"/>
      <c r="DE88" s="1242"/>
      <c r="DF88" s="1242"/>
      <c r="DG88" s="1242"/>
      <c r="DH88" s="1242"/>
      <c r="DI88" s="1242"/>
      <c r="DJ88" s="1242"/>
      <c r="DK88" s="1244"/>
    </row>
    <row r="89" spans="1:115" s="83" customFormat="1" ht="28.15" customHeight="1">
      <c r="A89" s="50"/>
      <c r="B89" s="716"/>
      <c r="C89" s="73"/>
      <c r="D89" s="84" t="s">
        <v>139</v>
      </c>
      <c r="E89" s="89" t="s">
        <v>140</v>
      </c>
      <c r="F89" s="86" t="s">
        <v>141</v>
      </c>
      <c r="G89" s="825"/>
      <c r="H89" s="863"/>
      <c r="I89" s="864"/>
      <c r="J89" s="837"/>
      <c r="K89" s="837"/>
      <c r="L89" s="837"/>
      <c r="M89" s="837"/>
      <c r="N89" s="837"/>
      <c r="O89" s="837"/>
      <c r="P89" s="837"/>
      <c r="Q89" s="837"/>
      <c r="R89" s="837"/>
      <c r="S89" s="837"/>
      <c r="T89" s="837"/>
      <c r="U89" s="837"/>
      <c r="V89" s="837"/>
      <c r="W89" s="837"/>
      <c r="X89" s="837"/>
      <c r="Y89" s="837"/>
      <c r="Z89" s="837"/>
      <c r="AA89" s="837"/>
      <c r="AB89" s="837"/>
      <c r="AC89" s="837"/>
      <c r="AD89" s="837"/>
      <c r="AE89" s="837"/>
      <c r="AF89" s="837"/>
      <c r="AG89" s="837"/>
      <c r="AH89" s="837"/>
      <c r="AI89" s="837"/>
      <c r="AJ89" s="837"/>
      <c r="AK89" s="837"/>
      <c r="AL89" s="837"/>
      <c r="AM89" s="837"/>
      <c r="AN89" s="837"/>
      <c r="AO89" s="837"/>
      <c r="AP89" s="837"/>
      <c r="AQ89" s="837"/>
      <c r="AR89" s="837"/>
      <c r="AS89" s="837"/>
      <c r="AT89" s="837"/>
      <c r="AU89" s="837"/>
      <c r="AV89" s="837"/>
      <c r="AW89" s="837"/>
      <c r="AX89" s="837"/>
      <c r="AY89" s="837"/>
      <c r="AZ89" s="837"/>
      <c r="BA89" s="837"/>
      <c r="BB89" s="837"/>
      <c r="BC89" s="837"/>
      <c r="BD89" s="837"/>
      <c r="BE89" s="837"/>
      <c r="BF89" s="837"/>
      <c r="BG89" s="837"/>
      <c r="BH89" s="837"/>
      <c r="BI89" s="837"/>
      <c r="BJ89" s="837"/>
      <c r="BK89" s="837"/>
      <c r="BL89" s="837"/>
      <c r="BM89" s="837"/>
      <c r="BN89" s="837"/>
      <c r="BO89" s="837"/>
      <c r="BP89" s="837"/>
      <c r="BQ89" s="837"/>
      <c r="BR89" s="837"/>
      <c r="BS89" s="837"/>
      <c r="BT89" s="837"/>
      <c r="BU89" s="837"/>
      <c r="BV89" s="837"/>
      <c r="BW89" s="837"/>
      <c r="BX89" s="837"/>
      <c r="BY89" s="837"/>
      <c r="BZ89" s="837"/>
      <c r="CA89" s="837"/>
      <c r="CB89" s="837"/>
      <c r="CC89" s="837"/>
      <c r="CD89" s="837"/>
      <c r="CE89" s="837"/>
      <c r="CF89" s="837"/>
      <c r="CG89" s="837"/>
      <c r="CH89" s="837"/>
      <c r="CI89" s="837"/>
      <c r="CJ89" s="837"/>
      <c r="CK89" s="837"/>
      <c r="CL89" s="837"/>
      <c r="CM89" s="837"/>
      <c r="CN89" s="837"/>
      <c r="CO89" s="837"/>
      <c r="CP89" s="837"/>
      <c r="CQ89" s="837"/>
      <c r="CR89" s="837"/>
      <c r="CS89" s="837"/>
      <c r="CT89" s="837"/>
      <c r="CU89" s="837"/>
      <c r="CV89" s="837"/>
      <c r="CW89" s="837"/>
      <c r="CX89" s="837"/>
      <c r="CY89" s="837"/>
      <c r="CZ89" s="837"/>
      <c r="DA89" s="837"/>
      <c r="DB89" s="837"/>
      <c r="DC89" s="837"/>
      <c r="DD89" s="837"/>
      <c r="DE89" s="837"/>
      <c r="DF89" s="837"/>
      <c r="DG89" s="837"/>
      <c r="DH89" s="837"/>
      <c r="DI89" s="837"/>
      <c r="DJ89" s="838"/>
      <c r="DK89" s="839"/>
    </row>
    <row r="90" spans="1:115" s="83" customFormat="1" ht="19.899999999999999" customHeight="1">
      <c r="A90" s="50"/>
      <c r="B90" s="716"/>
      <c r="C90" s="73"/>
      <c r="D90" s="111" t="s">
        <v>142</v>
      </c>
      <c r="E90" s="990" t="s">
        <v>143</v>
      </c>
      <c r="F90" s="991" t="s">
        <v>67</v>
      </c>
      <c r="G90" s="825"/>
      <c r="H90" s="835"/>
      <c r="I90" s="864"/>
      <c r="J90" s="837"/>
      <c r="K90" s="837"/>
      <c r="L90" s="837"/>
      <c r="M90" s="837"/>
      <c r="N90" s="837"/>
      <c r="O90" s="837"/>
      <c r="P90" s="837"/>
      <c r="Q90" s="837"/>
      <c r="R90" s="837"/>
      <c r="S90" s="837"/>
      <c r="T90" s="837"/>
      <c r="U90" s="837"/>
      <c r="V90" s="837"/>
      <c r="W90" s="837"/>
      <c r="X90" s="837"/>
      <c r="Y90" s="837"/>
      <c r="Z90" s="837"/>
      <c r="AA90" s="837"/>
      <c r="AB90" s="837"/>
      <c r="AC90" s="837"/>
      <c r="AD90" s="837"/>
      <c r="AE90" s="837"/>
      <c r="AF90" s="837"/>
      <c r="AG90" s="837"/>
      <c r="AH90" s="837"/>
      <c r="AI90" s="837"/>
      <c r="AJ90" s="837"/>
      <c r="AK90" s="837"/>
      <c r="AL90" s="837"/>
      <c r="AM90" s="837"/>
      <c r="AN90" s="837"/>
      <c r="AO90" s="837"/>
      <c r="AP90" s="837"/>
      <c r="AQ90" s="837"/>
      <c r="AR90" s="837"/>
      <c r="AS90" s="837"/>
      <c r="AT90" s="837"/>
      <c r="AU90" s="837"/>
      <c r="AV90" s="837"/>
      <c r="AW90" s="837"/>
      <c r="AX90" s="837"/>
      <c r="AY90" s="837"/>
      <c r="AZ90" s="837"/>
      <c r="BA90" s="837"/>
      <c r="BB90" s="837"/>
      <c r="BC90" s="837"/>
      <c r="BD90" s="837"/>
      <c r="BE90" s="837"/>
      <c r="BF90" s="837"/>
      <c r="BG90" s="837"/>
      <c r="BH90" s="837"/>
      <c r="BI90" s="837"/>
      <c r="BJ90" s="837"/>
      <c r="BK90" s="837"/>
      <c r="BL90" s="837"/>
      <c r="BM90" s="837"/>
      <c r="BN90" s="837"/>
      <c r="BO90" s="837"/>
      <c r="BP90" s="837"/>
      <c r="BQ90" s="837"/>
      <c r="BR90" s="837"/>
      <c r="BS90" s="837"/>
      <c r="BT90" s="837"/>
      <c r="BU90" s="837"/>
      <c r="BV90" s="837"/>
      <c r="BW90" s="837"/>
      <c r="BX90" s="837"/>
      <c r="BY90" s="837"/>
      <c r="BZ90" s="837"/>
      <c r="CA90" s="837"/>
      <c r="CB90" s="837"/>
      <c r="CC90" s="837"/>
      <c r="CD90" s="837"/>
      <c r="CE90" s="837"/>
      <c r="CF90" s="837"/>
      <c r="CG90" s="837"/>
      <c r="CH90" s="837"/>
      <c r="CI90" s="837"/>
      <c r="CJ90" s="837"/>
      <c r="CK90" s="837"/>
      <c r="CL90" s="837"/>
      <c r="CM90" s="837"/>
      <c r="CN90" s="837"/>
      <c r="CO90" s="837"/>
      <c r="CP90" s="837"/>
      <c r="CQ90" s="837"/>
      <c r="CR90" s="837"/>
      <c r="CS90" s="837"/>
      <c r="CT90" s="837"/>
      <c r="CU90" s="837"/>
      <c r="CV90" s="837"/>
      <c r="CW90" s="837"/>
      <c r="CX90" s="837"/>
      <c r="CY90" s="837"/>
      <c r="CZ90" s="837"/>
      <c r="DA90" s="837"/>
      <c r="DB90" s="837"/>
      <c r="DC90" s="837"/>
      <c r="DD90" s="837"/>
      <c r="DE90" s="837"/>
      <c r="DF90" s="837"/>
      <c r="DG90" s="837"/>
      <c r="DH90" s="837"/>
      <c r="DI90" s="837"/>
      <c r="DJ90" s="838"/>
      <c r="DK90" s="839"/>
    </row>
    <row r="91" spans="1:115" s="83" customFormat="1" ht="24.75">
      <c r="A91" s="50"/>
      <c r="B91" s="716"/>
      <c r="C91" s="73"/>
      <c r="D91" s="752" t="s">
        <v>514</v>
      </c>
      <c r="E91" s="1101" t="s">
        <v>1114</v>
      </c>
      <c r="F91" s="1102" t="s">
        <v>1111</v>
      </c>
      <c r="G91" s="825"/>
      <c r="H91" s="826"/>
      <c r="I91" s="846"/>
      <c r="J91" s="842"/>
      <c r="K91" s="842"/>
      <c r="L91" s="842"/>
      <c r="M91" s="842"/>
      <c r="N91" s="842"/>
      <c r="O91" s="842"/>
      <c r="P91" s="842"/>
      <c r="Q91" s="842"/>
      <c r="R91" s="842"/>
      <c r="S91" s="842"/>
      <c r="T91" s="842"/>
      <c r="U91" s="842"/>
      <c r="V91" s="842"/>
      <c r="W91" s="842"/>
      <c r="X91" s="842"/>
      <c r="Y91" s="842"/>
      <c r="Z91" s="842"/>
      <c r="AA91" s="842"/>
      <c r="AB91" s="842"/>
      <c r="AC91" s="842"/>
      <c r="AD91" s="842"/>
      <c r="AE91" s="842"/>
      <c r="AF91" s="842"/>
      <c r="AG91" s="842"/>
      <c r="AH91" s="842"/>
      <c r="AI91" s="842"/>
      <c r="AJ91" s="842"/>
      <c r="AK91" s="842"/>
      <c r="AL91" s="842"/>
      <c r="AM91" s="842"/>
      <c r="AN91" s="842"/>
      <c r="AO91" s="842"/>
      <c r="AP91" s="842"/>
      <c r="AQ91" s="842"/>
      <c r="AR91" s="842"/>
      <c r="AS91" s="842"/>
      <c r="AT91" s="842"/>
      <c r="AU91" s="842"/>
      <c r="AV91" s="842"/>
      <c r="AW91" s="842"/>
      <c r="AX91" s="842"/>
      <c r="AY91" s="842"/>
      <c r="AZ91" s="842"/>
      <c r="BA91" s="842"/>
      <c r="BB91" s="842"/>
      <c r="BC91" s="842"/>
      <c r="BD91" s="842"/>
      <c r="BE91" s="842"/>
      <c r="BF91" s="842"/>
      <c r="BG91" s="842"/>
      <c r="BH91" s="842"/>
      <c r="BI91" s="842"/>
      <c r="BJ91" s="842"/>
      <c r="BK91" s="842"/>
      <c r="BL91" s="842"/>
      <c r="BM91" s="842"/>
      <c r="BN91" s="842"/>
      <c r="BO91" s="842"/>
      <c r="BP91" s="842"/>
      <c r="BQ91" s="842"/>
      <c r="BR91" s="842"/>
      <c r="BS91" s="842"/>
      <c r="BT91" s="842"/>
      <c r="BU91" s="842"/>
      <c r="BV91" s="842"/>
      <c r="BW91" s="842"/>
      <c r="BX91" s="842"/>
      <c r="BY91" s="842"/>
      <c r="BZ91" s="842"/>
      <c r="CA91" s="842"/>
      <c r="CB91" s="842"/>
      <c r="CC91" s="842"/>
      <c r="CD91" s="842"/>
      <c r="CE91" s="842"/>
      <c r="CF91" s="842"/>
      <c r="CG91" s="842"/>
      <c r="CH91" s="842"/>
      <c r="CI91" s="842"/>
      <c r="CJ91" s="842"/>
      <c r="CK91" s="842"/>
      <c r="CL91" s="842"/>
      <c r="CM91" s="842"/>
      <c r="CN91" s="842"/>
      <c r="CO91" s="842"/>
      <c r="CP91" s="842"/>
      <c r="CQ91" s="842"/>
      <c r="CR91" s="842"/>
      <c r="CS91" s="842"/>
      <c r="CT91" s="842"/>
      <c r="CU91" s="842"/>
      <c r="CV91" s="842"/>
      <c r="CW91" s="842"/>
      <c r="CX91" s="842"/>
      <c r="CY91" s="842"/>
      <c r="CZ91" s="842"/>
      <c r="DA91" s="842"/>
      <c r="DB91" s="842"/>
      <c r="DC91" s="842"/>
      <c r="DD91" s="842"/>
      <c r="DE91" s="842"/>
      <c r="DF91" s="842"/>
      <c r="DG91" s="842"/>
      <c r="DH91" s="844"/>
      <c r="DI91" s="844"/>
      <c r="DJ91" s="844"/>
      <c r="DK91" s="845"/>
    </row>
    <row r="92" spans="1:115" s="83" customFormat="1" ht="18" customHeight="1">
      <c r="A92" s="50"/>
      <c r="B92" s="716"/>
      <c r="C92" s="73"/>
      <c r="D92" s="992" t="s">
        <v>144</v>
      </c>
      <c r="E92" s="993" t="s">
        <v>145</v>
      </c>
      <c r="F92" s="994" t="s">
        <v>69</v>
      </c>
      <c r="G92" s="825"/>
      <c r="H92" s="826"/>
      <c r="I92" s="846"/>
      <c r="J92" s="842"/>
      <c r="K92" s="842"/>
      <c r="L92" s="842"/>
      <c r="M92" s="842"/>
      <c r="N92" s="842"/>
      <c r="O92" s="842"/>
      <c r="P92" s="842"/>
      <c r="Q92" s="865"/>
      <c r="R92" s="865"/>
      <c r="S92" s="865"/>
      <c r="T92" s="865"/>
      <c r="U92" s="865"/>
      <c r="V92" s="865"/>
      <c r="W92" s="865"/>
      <c r="X92" s="865"/>
      <c r="Y92" s="865"/>
      <c r="Z92" s="865"/>
      <c r="AA92" s="865"/>
      <c r="AB92" s="865"/>
      <c r="AC92" s="865"/>
      <c r="AD92" s="865"/>
      <c r="AE92" s="865"/>
      <c r="AF92" s="865"/>
      <c r="AG92" s="865"/>
      <c r="AH92" s="865"/>
      <c r="AI92" s="865"/>
      <c r="AJ92" s="865"/>
      <c r="AK92" s="865"/>
      <c r="AL92" s="865"/>
      <c r="AM92" s="865"/>
      <c r="AN92" s="865"/>
      <c r="AO92" s="865"/>
      <c r="AP92" s="865"/>
      <c r="AQ92" s="865"/>
      <c r="AR92" s="865"/>
      <c r="AS92" s="865"/>
      <c r="AT92" s="865"/>
      <c r="AU92" s="865"/>
      <c r="AV92" s="865"/>
      <c r="AW92" s="865"/>
      <c r="AX92" s="865"/>
      <c r="AY92" s="865"/>
      <c r="AZ92" s="865"/>
      <c r="BA92" s="865"/>
      <c r="BB92" s="865"/>
      <c r="BC92" s="865"/>
      <c r="BD92" s="865"/>
      <c r="BE92" s="865"/>
      <c r="BF92" s="865"/>
      <c r="BG92" s="865"/>
      <c r="BH92" s="865"/>
      <c r="BI92" s="865"/>
      <c r="BJ92" s="865"/>
      <c r="BK92" s="865"/>
      <c r="BL92" s="865"/>
      <c r="BM92" s="865"/>
      <c r="BN92" s="865"/>
      <c r="BO92" s="865"/>
      <c r="BP92" s="865"/>
      <c r="BQ92" s="865"/>
      <c r="BR92" s="865"/>
      <c r="BS92" s="865"/>
      <c r="BT92" s="842"/>
      <c r="BU92" s="842"/>
      <c r="BV92" s="842"/>
      <c r="BW92" s="842"/>
      <c r="BX92" s="842"/>
      <c r="BY92" s="842"/>
      <c r="BZ92" s="842"/>
      <c r="CA92" s="842"/>
      <c r="CB92" s="842"/>
      <c r="CC92" s="842"/>
      <c r="CD92" s="842"/>
      <c r="CE92" s="842"/>
      <c r="CF92" s="842"/>
      <c r="CG92" s="842"/>
      <c r="CH92" s="842"/>
      <c r="CI92" s="842"/>
      <c r="CJ92" s="842"/>
      <c r="CK92" s="842"/>
      <c r="CL92" s="842"/>
      <c r="CM92" s="842"/>
      <c r="CN92" s="842"/>
      <c r="CO92" s="842"/>
      <c r="CP92" s="842"/>
      <c r="CQ92" s="842"/>
      <c r="CR92" s="842"/>
      <c r="CS92" s="842"/>
      <c r="CT92" s="842"/>
      <c r="CU92" s="842"/>
      <c r="CV92" s="842"/>
      <c r="CW92" s="842"/>
      <c r="CX92" s="842"/>
      <c r="CY92" s="842"/>
      <c r="CZ92" s="842"/>
      <c r="DA92" s="842"/>
      <c r="DB92" s="842"/>
      <c r="DC92" s="842"/>
      <c r="DD92" s="842"/>
      <c r="DE92" s="842"/>
      <c r="DF92" s="842"/>
      <c r="DG92" s="842"/>
      <c r="DH92" s="842"/>
      <c r="DI92" s="842"/>
      <c r="DJ92" s="850"/>
      <c r="DK92" s="851"/>
    </row>
    <row r="93" spans="1:115" s="83" customFormat="1" ht="19.899999999999999" customHeight="1">
      <c r="A93" s="50"/>
      <c r="B93" s="716"/>
      <c r="C93" s="73"/>
      <c r="D93" s="84" t="s">
        <v>146</v>
      </c>
      <c r="E93" s="90" t="s">
        <v>147</v>
      </c>
      <c r="F93" s="92" t="s">
        <v>71</v>
      </c>
      <c r="G93" s="825"/>
      <c r="H93" s="826"/>
      <c r="I93" s="846"/>
      <c r="J93" s="842"/>
      <c r="K93" s="842"/>
      <c r="L93" s="842"/>
      <c r="M93" s="842"/>
      <c r="N93" s="842"/>
      <c r="O93" s="842"/>
      <c r="P93" s="842"/>
      <c r="Q93" s="865"/>
      <c r="R93" s="865"/>
      <c r="S93" s="865"/>
      <c r="T93" s="865"/>
      <c r="U93" s="865"/>
      <c r="V93" s="865"/>
      <c r="W93" s="865"/>
      <c r="X93" s="865"/>
      <c r="Y93" s="865"/>
      <c r="Z93" s="865"/>
      <c r="AA93" s="865"/>
      <c r="AB93" s="865"/>
      <c r="AC93" s="865"/>
      <c r="AD93" s="865"/>
      <c r="AE93" s="865"/>
      <c r="AF93" s="865"/>
      <c r="AG93" s="865"/>
      <c r="AH93" s="865"/>
      <c r="AI93" s="865"/>
      <c r="AJ93" s="865"/>
      <c r="AK93" s="865"/>
      <c r="AL93" s="865"/>
      <c r="AM93" s="865"/>
      <c r="AN93" s="865"/>
      <c r="AO93" s="865"/>
      <c r="AP93" s="865"/>
      <c r="AQ93" s="865"/>
      <c r="AR93" s="865"/>
      <c r="AS93" s="865"/>
      <c r="AT93" s="865"/>
      <c r="AU93" s="865"/>
      <c r="AV93" s="865"/>
      <c r="AW93" s="865"/>
      <c r="AX93" s="865"/>
      <c r="AY93" s="865"/>
      <c r="AZ93" s="865"/>
      <c r="BA93" s="865"/>
      <c r="BB93" s="865"/>
      <c r="BC93" s="865"/>
      <c r="BD93" s="865"/>
      <c r="BE93" s="865"/>
      <c r="BF93" s="865"/>
      <c r="BG93" s="865"/>
      <c r="BH93" s="865"/>
      <c r="BI93" s="865"/>
      <c r="BJ93" s="865"/>
      <c r="BK93" s="865"/>
      <c r="BL93" s="865"/>
      <c r="BM93" s="865"/>
      <c r="BN93" s="865"/>
      <c r="BO93" s="865"/>
      <c r="BP93" s="865"/>
      <c r="BQ93" s="865"/>
      <c r="BR93" s="865"/>
      <c r="BS93" s="865"/>
      <c r="BT93" s="842"/>
      <c r="BU93" s="842"/>
      <c r="BV93" s="842"/>
      <c r="BW93" s="842"/>
      <c r="BX93" s="842"/>
      <c r="BY93" s="842"/>
      <c r="BZ93" s="842"/>
      <c r="CA93" s="842"/>
      <c r="CB93" s="842"/>
      <c r="CC93" s="842"/>
      <c r="CD93" s="842"/>
      <c r="CE93" s="842"/>
      <c r="CF93" s="842"/>
      <c r="CG93" s="842"/>
      <c r="CH93" s="842"/>
      <c r="CI93" s="842"/>
      <c r="CJ93" s="842"/>
      <c r="CK93" s="842"/>
      <c r="CL93" s="842"/>
      <c r="CM93" s="842"/>
      <c r="CN93" s="842"/>
      <c r="CO93" s="842"/>
      <c r="CP93" s="842"/>
      <c r="CQ93" s="842"/>
      <c r="CR93" s="842"/>
      <c r="CS93" s="842"/>
      <c r="CT93" s="842"/>
      <c r="CU93" s="842"/>
      <c r="CV93" s="842"/>
      <c r="CW93" s="842"/>
      <c r="CX93" s="842"/>
      <c r="CY93" s="842"/>
      <c r="CZ93" s="842"/>
      <c r="DA93" s="842"/>
      <c r="DB93" s="842"/>
      <c r="DC93" s="842"/>
      <c r="DD93" s="842"/>
      <c r="DE93" s="842"/>
      <c r="DF93" s="842"/>
      <c r="DG93" s="842"/>
      <c r="DH93" s="842"/>
      <c r="DI93" s="842"/>
      <c r="DJ93" s="850"/>
      <c r="DK93" s="851"/>
    </row>
    <row r="94" spans="1:115" s="83" customFormat="1" ht="19.149999999999999" customHeight="1">
      <c r="A94" s="50"/>
      <c r="B94" s="716"/>
      <c r="C94" s="73"/>
      <c r="D94" s="84" t="s">
        <v>148</v>
      </c>
      <c r="E94" s="90" t="s">
        <v>149</v>
      </c>
      <c r="F94" s="92" t="s">
        <v>73</v>
      </c>
      <c r="G94" s="825"/>
      <c r="H94" s="826"/>
      <c r="I94" s="864"/>
      <c r="J94" s="837"/>
      <c r="K94" s="837"/>
      <c r="L94" s="837"/>
      <c r="M94" s="842"/>
      <c r="N94" s="842"/>
      <c r="O94" s="842"/>
      <c r="P94" s="843"/>
      <c r="Q94" s="865"/>
      <c r="R94" s="865"/>
      <c r="S94" s="865"/>
      <c r="T94" s="865"/>
      <c r="U94" s="865"/>
      <c r="V94" s="865"/>
      <c r="W94" s="865"/>
      <c r="X94" s="865"/>
      <c r="Y94" s="865"/>
      <c r="Z94" s="865"/>
      <c r="AA94" s="865"/>
      <c r="AB94" s="865"/>
      <c r="AC94" s="865"/>
      <c r="AD94" s="865"/>
      <c r="AE94" s="865"/>
      <c r="AF94" s="865"/>
      <c r="AG94" s="865"/>
      <c r="AH94" s="865"/>
      <c r="AI94" s="865"/>
      <c r="AJ94" s="865"/>
      <c r="AK94" s="865"/>
      <c r="AL94" s="865"/>
      <c r="AM94" s="865"/>
      <c r="AN94" s="865"/>
      <c r="AO94" s="865"/>
      <c r="AP94" s="865"/>
      <c r="AQ94" s="865"/>
      <c r="AR94" s="865"/>
      <c r="AS94" s="865"/>
      <c r="AT94" s="865"/>
      <c r="AU94" s="865"/>
      <c r="AV94" s="865"/>
      <c r="AW94" s="865"/>
      <c r="AX94" s="865"/>
      <c r="AY94" s="865"/>
      <c r="AZ94" s="865"/>
      <c r="BA94" s="865"/>
      <c r="BB94" s="865"/>
      <c r="BC94" s="865"/>
      <c r="BD94" s="865"/>
      <c r="BE94" s="865"/>
      <c r="BF94" s="865"/>
      <c r="BG94" s="865"/>
      <c r="BH94" s="865"/>
      <c r="BI94" s="865"/>
      <c r="BJ94" s="865"/>
      <c r="BK94" s="865"/>
      <c r="BL94" s="865"/>
      <c r="BM94" s="865"/>
      <c r="BN94" s="865"/>
      <c r="BO94" s="865"/>
      <c r="BP94" s="865"/>
      <c r="BQ94" s="865"/>
      <c r="BR94" s="865"/>
      <c r="BS94" s="865"/>
      <c r="BT94" s="842"/>
      <c r="BU94" s="842"/>
      <c r="BV94" s="842"/>
      <c r="BW94" s="842"/>
      <c r="BX94" s="842"/>
      <c r="BY94" s="842"/>
      <c r="BZ94" s="842"/>
      <c r="CA94" s="842"/>
      <c r="CB94" s="842"/>
      <c r="CC94" s="842"/>
      <c r="CD94" s="842"/>
      <c r="CE94" s="842"/>
      <c r="CF94" s="842"/>
      <c r="CG94" s="842"/>
      <c r="CH94" s="842"/>
      <c r="CI94" s="842"/>
      <c r="CJ94" s="842"/>
      <c r="CK94" s="842"/>
      <c r="CL94" s="842"/>
      <c r="CM94" s="842"/>
      <c r="CN94" s="842"/>
      <c r="CO94" s="842"/>
      <c r="CP94" s="842"/>
      <c r="CQ94" s="842"/>
      <c r="CR94" s="842"/>
      <c r="CS94" s="842"/>
      <c r="CT94" s="842"/>
      <c r="CU94" s="842"/>
      <c r="CV94" s="842"/>
      <c r="CW94" s="842"/>
      <c r="CX94" s="842"/>
      <c r="CY94" s="842"/>
      <c r="CZ94" s="842"/>
      <c r="DA94" s="842"/>
      <c r="DB94" s="842"/>
      <c r="DC94" s="842"/>
      <c r="DD94" s="842"/>
      <c r="DE94" s="842"/>
      <c r="DF94" s="842"/>
      <c r="DG94" s="842"/>
      <c r="DH94" s="842"/>
      <c r="DI94" s="842"/>
      <c r="DJ94" s="850"/>
      <c r="DK94" s="851"/>
    </row>
    <row r="95" spans="1:115" s="83" customFormat="1" ht="19.899999999999999" customHeight="1">
      <c r="A95" s="50"/>
      <c r="B95" s="716"/>
      <c r="C95" s="73"/>
      <c r="D95" s="84" t="s">
        <v>150</v>
      </c>
      <c r="E95" s="90" t="s">
        <v>151</v>
      </c>
      <c r="F95" s="92" t="s">
        <v>75</v>
      </c>
      <c r="G95" s="825"/>
      <c r="H95" s="826"/>
      <c r="I95" s="846"/>
      <c r="J95" s="842"/>
      <c r="K95" s="842"/>
      <c r="L95" s="842"/>
      <c r="M95" s="842"/>
      <c r="N95" s="842"/>
      <c r="O95" s="842"/>
      <c r="P95" s="842"/>
      <c r="Q95" s="865"/>
      <c r="R95" s="865"/>
      <c r="S95" s="865"/>
      <c r="T95" s="865"/>
      <c r="U95" s="865"/>
      <c r="V95" s="865"/>
      <c r="W95" s="865"/>
      <c r="X95" s="865"/>
      <c r="Y95" s="865"/>
      <c r="Z95" s="865"/>
      <c r="AA95" s="865"/>
      <c r="AB95" s="865"/>
      <c r="AC95" s="865"/>
      <c r="AD95" s="865"/>
      <c r="AE95" s="865"/>
      <c r="AF95" s="865"/>
      <c r="AG95" s="865"/>
      <c r="AH95" s="865"/>
      <c r="AI95" s="865"/>
      <c r="AJ95" s="865"/>
      <c r="AK95" s="865"/>
      <c r="AL95" s="865"/>
      <c r="AM95" s="865"/>
      <c r="AN95" s="865"/>
      <c r="AO95" s="865"/>
      <c r="AP95" s="865"/>
      <c r="AQ95" s="865"/>
      <c r="AR95" s="865"/>
      <c r="AS95" s="865"/>
      <c r="AT95" s="865"/>
      <c r="AU95" s="865"/>
      <c r="AV95" s="865"/>
      <c r="AW95" s="865"/>
      <c r="AX95" s="865"/>
      <c r="AY95" s="865"/>
      <c r="AZ95" s="865"/>
      <c r="BA95" s="865"/>
      <c r="BB95" s="865"/>
      <c r="BC95" s="865"/>
      <c r="BD95" s="865"/>
      <c r="BE95" s="865"/>
      <c r="BF95" s="865"/>
      <c r="BG95" s="865"/>
      <c r="BH95" s="865"/>
      <c r="BI95" s="865"/>
      <c r="BJ95" s="865"/>
      <c r="BK95" s="865"/>
      <c r="BL95" s="865"/>
      <c r="BM95" s="865"/>
      <c r="BN95" s="865"/>
      <c r="BO95" s="865"/>
      <c r="BP95" s="865"/>
      <c r="BQ95" s="865"/>
      <c r="BR95" s="865"/>
      <c r="BS95" s="865"/>
      <c r="BT95" s="842"/>
      <c r="BU95" s="842"/>
      <c r="BV95" s="842"/>
      <c r="BW95" s="842"/>
      <c r="BX95" s="842"/>
      <c r="BY95" s="842"/>
      <c r="BZ95" s="842"/>
      <c r="CA95" s="842"/>
      <c r="CB95" s="842"/>
      <c r="CC95" s="842"/>
      <c r="CD95" s="842"/>
      <c r="CE95" s="842"/>
      <c r="CF95" s="842"/>
      <c r="CG95" s="842"/>
      <c r="CH95" s="842"/>
      <c r="CI95" s="842"/>
      <c r="CJ95" s="842"/>
      <c r="CK95" s="842"/>
      <c r="CL95" s="842"/>
      <c r="CM95" s="842"/>
      <c r="CN95" s="842"/>
      <c r="CO95" s="842"/>
      <c r="CP95" s="842"/>
      <c r="CQ95" s="842"/>
      <c r="CR95" s="842"/>
      <c r="CS95" s="842"/>
      <c r="CT95" s="842"/>
      <c r="CU95" s="842"/>
      <c r="CV95" s="842"/>
      <c r="CW95" s="842"/>
      <c r="CX95" s="842"/>
      <c r="CY95" s="842"/>
      <c r="CZ95" s="842"/>
      <c r="DA95" s="842"/>
      <c r="DB95" s="842"/>
      <c r="DC95" s="842"/>
      <c r="DD95" s="842"/>
      <c r="DE95" s="842"/>
      <c r="DF95" s="842"/>
      <c r="DG95" s="842"/>
      <c r="DH95" s="842"/>
      <c r="DI95" s="842"/>
      <c r="DJ95" s="850"/>
      <c r="DK95" s="851"/>
    </row>
    <row r="96" spans="1:115" s="83" customFormat="1" ht="19.899999999999999" customHeight="1">
      <c r="A96" s="50"/>
      <c r="B96" s="716"/>
      <c r="C96" s="73"/>
      <c r="D96" s="84" t="s">
        <v>152</v>
      </c>
      <c r="E96" s="90" t="s">
        <v>153</v>
      </c>
      <c r="F96" s="92" t="s">
        <v>77</v>
      </c>
      <c r="G96" s="825"/>
      <c r="H96" s="866"/>
      <c r="I96" s="846"/>
      <c r="J96" s="842"/>
      <c r="K96" s="842"/>
      <c r="L96" s="842"/>
      <c r="M96" s="842"/>
      <c r="N96" s="842"/>
      <c r="O96" s="842"/>
      <c r="P96" s="842"/>
      <c r="Q96" s="865"/>
      <c r="R96" s="865"/>
      <c r="S96" s="865"/>
      <c r="T96" s="865"/>
      <c r="U96" s="865"/>
      <c r="V96" s="865"/>
      <c r="W96" s="865"/>
      <c r="X96" s="865"/>
      <c r="Y96" s="865"/>
      <c r="Z96" s="865"/>
      <c r="AA96" s="865"/>
      <c r="AB96" s="865"/>
      <c r="AC96" s="865"/>
      <c r="AD96" s="865"/>
      <c r="AE96" s="865"/>
      <c r="AF96" s="865"/>
      <c r="AG96" s="865"/>
      <c r="AH96" s="865"/>
      <c r="AI96" s="865"/>
      <c r="AJ96" s="865"/>
      <c r="AK96" s="865"/>
      <c r="AL96" s="865"/>
      <c r="AM96" s="865"/>
      <c r="AN96" s="865"/>
      <c r="AO96" s="865"/>
      <c r="AP96" s="865"/>
      <c r="AQ96" s="865"/>
      <c r="AR96" s="865"/>
      <c r="AS96" s="865"/>
      <c r="AT96" s="865"/>
      <c r="AU96" s="865"/>
      <c r="AV96" s="865"/>
      <c r="AW96" s="865"/>
      <c r="AX96" s="865"/>
      <c r="AY96" s="865"/>
      <c r="AZ96" s="865"/>
      <c r="BA96" s="865"/>
      <c r="BB96" s="865"/>
      <c r="BC96" s="865"/>
      <c r="BD96" s="865"/>
      <c r="BE96" s="865"/>
      <c r="BF96" s="865"/>
      <c r="BG96" s="865"/>
      <c r="BH96" s="865"/>
      <c r="BI96" s="865"/>
      <c r="BJ96" s="865"/>
      <c r="BK96" s="865"/>
      <c r="BL96" s="865"/>
      <c r="BM96" s="865"/>
      <c r="BN96" s="865"/>
      <c r="BO96" s="865"/>
      <c r="BP96" s="865"/>
      <c r="BQ96" s="865"/>
      <c r="BR96" s="865"/>
      <c r="BS96" s="865"/>
      <c r="BT96" s="842"/>
      <c r="BU96" s="842"/>
      <c r="BV96" s="842"/>
      <c r="BW96" s="842"/>
      <c r="BX96" s="842"/>
      <c r="BY96" s="842"/>
      <c r="BZ96" s="842"/>
      <c r="CA96" s="842"/>
      <c r="CB96" s="842"/>
      <c r="CC96" s="842"/>
      <c r="CD96" s="842"/>
      <c r="CE96" s="842"/>
      <c r="CF96" s="842"/>
      <c r="CG96" s="842"/>
      <c r="CH96" s="842"/>
      <c r="CI96" s="842"/>
      <c r="CJ96" s="842"/>
      <c r="CK96" s="842"/>
      <c r="CL96" s="842"/>
      <c r="CM96" s="842"/>
      <c r="CN96" s="842"/>
      <c r="CO96" s="842"/>
      <c r="CP96" s="842"/>
      <c r="CQ96" s="842"/>
      <c r="CR96" s="842"/>
      <c r="CS96" s="842"/>
      <c r="CT96" s="842"/>
      <c r="CU96" s="842"/>
      <c r="CV96" s="842"/>
      <c r="CW96" s="842"/>
      <c r="CX96" s="842"/>
      <c r="CY96" s="842"/>
      <c r="CZ96" s="842"/>
      <c r="DA96" s="842"/>
      <c r="DB96" s="842"/>
      <c r="DC96" s="842"/>
      <c r="DD96" s="842"/>
      <c r="DE96" s="842"/>
      <c r="DF96" s="842"/>
      <c r="DG96" s="842"/>
      <c r="DH96" s="842"/>
      <c r="DI96" s="842"/>
      <c r="DJ96" s="850"/>
      <c r="DK96" s="851"/>
    </row>
    <row r="97" spans="1:115" s="83" customFormat="1" ht="19.899999999999999" customHeight="1">
      <c r="A97" s="50"/>
      <c r="B97" s="716"/>
      <c r="C97" s="73"/>
      <c r="D97" s="84" t="s">
        <v>154</v>
      </c>
      <c r="E97" s="90" t="s">
        <v>155</v>
      </c>
      <c r="F97" s="91" t="s">
        <v>79</v>
      </c>
      <c r="G97" s="825"/>
      <c r="H97" s="866"/>
      <c r="I97" s="846"/>
      <c r="J97" s="842"/>
      <c r="K97" s="842"/>
      <c r="L97" s="842"/>
      <c r="M97" s="867"/>
      <c r="N97" s="867"/>
      <c r="O97" s="867"/>
      <c r="P97" s="867"/>
      <c r="Q97" s="843"/>
      <c r="R97" s="843"/>
      <c r="S97" s="843"/>
      <c r="T97" s="843"/>
      <c r="U97" s="843"/>
      <c r="V97" s="843"/>
      <c r="W97" s="843"/>
      <c r="X97" s="843"/>
      <c r="Y97" s="843"/>
      <c r="Z97" s="843"/>
      <c r="AA97" s="843"/>
      <c r="AB97" s="843"/>
      <c r="AC97" s="843"/>
      <c r="AD97" s="843"/>
      <c r="AE97" s="843"/>
      <c r="AF97" s="843"/>
      <c r="AG97" s="843"/>
      <c r="AH97" s="843"/>
      <c r="AI97" s="843"/>
      <c r="AJ97" s="843"/>
      <c r="AK97" s="843"/>
      <c r="AL97" s="843"/>
      <c r="AM97" s="843"/>
      <c r="AN97" s="843"/>
      <c r="AO97" s="843"/>
      <c r="AP97" s="843"/>
      <c r="AQ97" s="843"/>
      <c r="AR97" s="843"/>
      <c r="AS97" s="843"/>
      <c r="AT97" s="843"/>
      <c r="AU97" s="843"/>
      <c r="AV97" s="843"/>
      <c r="AW97" s="843"/>
      <c r="AX97" s="843"/>
      <c r="AY97" s="843"/>
      <c r="AZ97" s="843"/>
      <c r="BA97" s="843"/>
      <c r="BB97" s="843"/>
      <c r="BC97" s="843"/>
      <c r="BD97" s="843"/>
      <c r="BE97" s="843"/>
      <c r="BF97" s="843"/>
      <c r="BG97" s="843"/>
      <c r="BH97" s="843"/>
      <c r="BI97" s="843"/>
      <c r="BJ97" s="843"/>
      <c r="BK97" s="843"/>
      <c r="BL97" s="843"/>
      <c r="BM97" s="843"/>
      <c r="BN97" s="843"/>
      <c r="BO97" s="843"/>
      <c r="BP97" s="843"/>
      <c r="BQ97" s="843"/>
      <c r="BR97" s="843"/>
      <c r="BS97" s="843"/>
      <c r="BT97" s="867"/>
      <c r="BU97" s="867"/>
      <c r="BV97" s="867"/>
      <c r="BW97" s="867"/>
      <c r="BX97" s="867"/>
      <c r="BY97" s="867"/>
      <c r="BZ97" s="867"/>
      <c r="CA97" s="867"/>
      <c r="CB97" s="867"/>
      <c r="CC97" s="867"/>
      <c r="CD97" s="867"/>
      <c r="CE97" s="867"/>
      <c r="CF97" s="867"/>
      <c r="CG97" s="867"/>
      <c r="CH97" s="867"/>
      <c r="CI97" s="867"/>
      <c r="CJ97" s="867"/>
      <c r="CK97" s="867"/>
      <c r="CL97" s="867"/>
      <c r="CM97" s="867"/>
      <c r="CN97" s="867"/>
      <c r="CO97" s="867"/>
      <c r="CP97" s="867"/>
      <c r="CQ97" s="867"/>
      <c r="CR97" s="867"/>
      <c r="CS97" s="867"/>
      <c r="CT97" s="867"/>
      <c r="CU97" s="867"/>
      <c r="CV97" s="867"/>
      <c r="CW97" s="867"/>
      <c r="CX97" s="867"/>
      <c r="CY97" s="867"/>
      <c r="CZ97" s="867"/>
      <c r="DA97" s="867"/>
      <c r="DB97" s="867"/>
      <c r="DC97" s="867"/>
      <c r="DD97" s="867"/>
      <c r="DE97" s="867"/>
      <c r="DF97" s="867"/>
      <c r="DG97" s="867"/>
      <c r="DH97" s="867"/>
      <c r="DI97" s="867"/>
      <c r="DJ97" s="868"/>
      <c r="DK97" s="869"/>
    </row>
    <row r="98" spans="1:115" s="83" customFormat="1" ht="28.15" customHeight="1">
      <c r="A98" s="50"/>
      <c r="B98" s="716"/>
      <c r="C98" s="73"/>
      <c r="D98" s="84" t="s">
        <v>156</v>
      </c>
      <c r="E98" s="90" t="s">
        <v>157</v>
      </c>
      <c r="F98" s="91" t="s">
        <v>81</v>
      </c>
      <c r="G98" s="825"/>
      <c r="H98" s="826"/>
      <c r="I98" s="846"/>
      <c r="J98" s="842"/>
      <c r="K98" s="842"/>
      <c r="L98" s="842"/>
      <c r="M98" s="842"/>
      <c r="N98" s="842"/>
      <c r="O98" s="842"/>
      <c r="P98" s="842"/>
      <c r="Q98" s="842"/>
      <c r="R98" s="842"/>
      <c r="S98" s="842"/>
      <c r="T98" s="842"/>
      <c r="U98" s="842"/>
      <c r="V98" s="842"/>
      <c r="W98" s="842"/>
      <c r="X98" s="842"/>
      <c r="Y98" s="842"/>
      <c r="Z98" s="842"/>
      <c r="AA98" s="842"/>
      <c r="AB98" s="842"/>
      <c r="AC98" s="842"/>
      <c r="AD98" s="842"/>
      <c r="AE98" s="842"/>
      <c r="AF98" s="842"/>
      <c r="AG98" s="842"/>
      <c r="AH98" s="842"/>
      <c r="AI98" s="842"/>
      <c r="AJ98" s="842"/>
      <c r="AK98" s="842"/>
      <c r="AL98" s="842"/>
      <c r="AM98" s="842"/>
      <c r="AN98" s="842"/>
      <c r="AO98" s="842"/>
      <c r="AP98" s="842"/>
      <c r="AQ98" s="842"/>
      <c r="AR98" s="842"/>
      <c r="AS98" s="842"/>
      <c r="AT98" s="842"/>
      <c r="AU98" s="842"/>
      <c r="AV98" s="842"/>
      <c r="AW98" s="842"/>
      <c r="AX98" s="842"/>
      <c r="AY98" s="842"/>
      <c r="AZ98" s="842"/>
      <c r="BA98" s="842"/>
      <c r="BB98" s="842"/>
      <c r="BC98" s="842"/>
      <c r="BD98" s="842"/>
      <c r="BE98" s="842"/>
      <c r="BF98" s="842"/>
      <c r="BG98" s="842"/>
      <c r="BH98" s="842"/>
      <c r="BI98" s="842"/>
      <c r="BJ98" s="842"/>
      <c r="BK98" s="842"/>
      <c r="BL98" s="842"/>
      <c r="BM98" s="842"/>
      <c r="BN98" s="842"/>
      <c r="BO98" s="842"/>
      <c r="BP98" s="842"/>
      <c r="BQ98" s="842"/>
      <c r="BR98" s="842"/>
      <c r="BS98" s="842"/>
      <c r="BT98" s="842"/>
      <c r="BU98" s="842"/>
      <c r="BV98" s="842"/>
      <c r="BW98" s="842"/>
      <c r="BX98" s="842"/>
      <c r="BY98" s="842"/>
      <c r="BZ98" s="842"/>
      <c r="CA98" s="842"/>
      <c r="CB98" s="842"/>
      <c r="CC98" s="842"/>
      <c r="CD98" s="842"/>
      <c r="CE98" s="842"/>
      <c r="CF98" s="842"/>
      <c r="CG98" s="842"/>
      <c r="CH98" s="842"/>
      <c r="CI98" s="842"/>
      <c r="CJ98" s="842"/>
      <c r="CK98" s="842"/>
      <c r="CL98" s="842"/>
      <c r="CM98" s="842"/>
      <c r="CN98" s="842"/>
      <c r="CO98" s="842"/>
      <c r="CP98" s="842"/>
      <c r="CQ98" s="842"/>
      <c r="CR98" s="842"/>
      <c r="CS98" s="842"/>
      <c r="CT98" s="842"/>
      <c r="CU98" s="842"/>
      <c r="CV98" s="842"/>
      <c r="CW98" s="842"/>
      <c r="CX98" s="842"/>
      <c r="CY98" s="842"/>
      <c r="CZ98" s="842"/>
      <c r="DA98" s="842"/>
      <c r="DB98" s="842"/>
      <c r="DC98" s="842"/>
      <c r="DD98" s="842"/>
      <c r="DE98" s="842"/>
      <c r="DF98" s="842"/>
      <c r="DG98" s="842"/>
      <c r="DH98" s="842"/>
      <c r="DI98" s="842"/>
      <c r="DJ98" s="847"/>
      <c r="DK98" s="848"/>
    </row>
    <row r="99" spans="1:115" s="83" customFormat="1" ht="28.15" customHeight="1">
      <c r="A99" s="50"/>
      <c r="B99" s="716"/>
      <c r="C99" s="73"/>
      <c r="D99" s="84" t="s">
        <v>158</v>
      </c>
      <c r="E99" s="90" t="s">
        <v>159</v>
      </c>
      <c r="F99" s="91" t="s">
        <v>83</v>
      </c>
      <c r="G99" s="825"/>
      <c r="H99" s="826"/>
      <c r="I99" s="846"/>
      <c r="J99" s="842"/>
      <c r="K99" s="842"/>
      <c r="L99" s="842"/>
      <c r="M99" s="842"/>
      <c r="N99" s="842"/>
      <c r="O99" s="842"/>
      <c r="P99" s="842"/>
      <c r="Q99" s="842"/>
      <c r="R99" s="842"/>
      <c r="S99" s="842"/>
      <c r="T99" s="842"/>
      <c r="U99" s="842"/>
      <c r="V99" s="842"/>
      <c r="W99" s="842"/>
      <c r="X99" s="842"/>
      <c r="Y99" s="842"/>
      <c r="Z99" s="842"/>
      <c r="AA99" s="842"/>
      <c r="AB99" s="842"/>
      <c r="AC99" s="842"/>
      <c r="AD99" s="842"/>
      <c r="AE99" s="842"/>
      <c r="AF99" s="842"/>
      <c r="AG99" s="842"/>
      <c r="AH99" s="842"/>
      <c r="AI99" s="842"/>
      <c r="AJ99" s="842"/>
      <c r="AK99" s="842"/>
      <c r="AL99" s="842"/>
      <c r="AM99" s="842"/>
      <c r="AN99" s="842"/>
      <c r="AO99" s="842"/>
      <c r="AP99" s="842"/>
      <c r="AQ99" s="842"/>
      <c r="AR99" s="842"/>
      <c r="AS99" s="842"/>
      <c r="AT99" s="842"/>
      <c r="AU99" s="842"/>
      <c r="AV99" s="842"/>
      <c r="AW99" s="842"/>
      <c r="AX99" s="842"/>
      <c r="AY99" s="842"/>
      <c r="AZ99" s="842"/>
      <c r="BA99" s="842"/>
      <c r="BB99" s="842"/>
      <c r="BC99" s="842"/>
      <c r="BD99" s="842"/>
      <c r="BE99" s="842"/>
      <c r="BF99" s="842"/>
      <c r="BG99" s="842"/>
      <c r="BH99" s="842"/>
      <c r="BI99" s="842"/>
      <c r="BJ99" s="842"/>
      <c r="BK99" s="842"/>
      <c r="BL99" s="842"/>
      <c r="BM99" s="842"/>
      <c r="BN99" s="842"/>
      <c r="BO99" s="842"/>
      <c r="BP99" s="842"/>
      <c r="BQ99" s="842"/>
      <c r="BR99" s="842"/>
      <c r="BS99" s="842"/>
      <c r="BT99" s="842"/>
      <c r="BU99" s="842"/>
      <c r="BV99" s="842"/>
      <c r="BW99" s="842"/>
      <c r="BX99" s="842"/>
      <c r="BY99" s="842"/>
      <c r="BZ99" s="842"/>
      <c r="CA99" s="842"/>
      <c r="CB99" s="842"/>
      <c r="CC99" s="842"/>
      <c r="CD99" s="842"/>
      <c r="CE99" s="842"/>
      <c r="CF99" s="842"/>
      <c r="CG99" s="842"/>
      <c r="CH99" s="842"/>
      <c r="CI99" s="842"/>
      <c r="CJ99" s="842"/>
      <c r="CK99" s="842"/>
      <c r="CL99" s="842"/>
      <c r="CM99" s="842"/>
      <c r="CN99" s="842"/>
      <c r="CO99" s="842"/>
      <c r="CP99" s="842"/>
      <c r="CQ99" s="842"/>
      <c r="CR99" s="842"/>
      <c r="CS99" s="842"/>
      <c r="CT99" s="842"/>
      <c r="CU99" s="842"/>
      <c r="CV99" s="842"/>
      <c r="CW99" s="842"/>
      <c r="CX99" s="842"/>
      <c r="CY99" s="842"/>
      <c r="CZ99" s="842"/>
      <c r="DA99" s="842"/>
      <c r="DB99" s="842"/>
      <c r="DC99" s="842"/>
      <c r="DD99" s="842"/>
      <c r="DE99" s="842"/>
      <c r="DF99" s="842"/>
      <c r="DG99" s="842"/>
      <c r="DH99" s="842"/>
      <c r="DI99" s="842"/>
      <c r="DJ99" s="847"/>
      <c r="DK99" s="848"/>
    </row>
    <row r="100" spans="1:115" s="83" customFormat="1" ht="19.899999999999999" customHeight="1">
      <c r="A100" s="50"/>
      <c r="B100" s="716"/>
      <c r="C100" s="73"/>
      <c r="D100" s="84" t="s">
        <v>160</v>
      </c>
      <c r="E100" s="90" t="s">
        <v>161</v>
      </c>
      <c r="F100" s="91" t="s">
        <v>85</v>
      </c>
      <c r="G100" s="825"/>
      <c r="H100" s="826"/>
      <c r="I100" s="846"/>
      <c r="J100" s="842"/>
      <c r="K100" s="842"/>
      <c r="L100" s="842"/>
      <c r="M100" s="842"/>
      <c r="N100" s="842"/>
      <c r="O100" s="842"/>
      <c r="P100" s="842"/>
      <c r="Q100" s="842"/>
      <c r="R100" s="842"/>
      <c r="S100" s="842"/>
      <c r="T100" s="842"/>
      <c r="U100" s="842"/>
      <c r="V100" s="842"/>
      <c r="W100" s="842"/>
      <c r="X100" s="842"/>
      <c r="Y100" s="842"/>
      <c r="Z100" s="842"/>
      <c r="AA100" s="842"/>
      <c r="AB100" s="842"/>
      <c r="AC100" s="842"/>
      <c r="AD100" s="842"/>
      <c r="AE100" s="842"/>
      <c r="AF100" s="842"/>
      <c r="AG100" s="842"/>
      <c r="AH100" s="842"/>
      <c r="AI100" s="842"/>
      <c r="AJ100" s="842"/>
      <c r="AK100" s="842"/>
      <c r="AL100" s="842"/>
      <c r="AM100" s="842"/>
      <c r="AN100" s="842"/>
      <c r="AO100" s="842"/>
      <c r="AP100" s="842"/>
      <c r="AQ100" s="842"/>
      <c r="AR100" s="842"/>
      <c r="AS100" s="842"/>
      <c r="AT100" s="842"/>
      <c r="AU100" s="842"/>
      <c r="AV100" s="842"/>
      <c r="AW100" s="842"/>
      <c r="AX100" s="842"/>
      <c r="AY100" s="842"/>
      <c r="AZ100" s="842"/>
      <c r="BA100" s="842"/>
      <c r="BB100" s="842"/>
      <c r="BC100" s="842"/>
      <c r="BD100" s="842"/>
      <c r="BE100" s="842"/>
      <c r="BF100" s="842"/>
      <c r="BG100" s="842"/>
      <c r="BH100" s="842"/>
      <c r="BI100" s="842"/>
      <c r="BJ100" s="842"/>
      <c r="BK100" s="842"/>
      <c r="BL100" s="842"/>
      <c r="BM100" s="842"/>
      <c r="BN100" s="842"/>
      <c r="BO100" s="842"/>
      <c r="BP100" s="842"/>
      <c r="BQ100" s="842"/>
      <c r="BR100" s="842"/>
      <c r="BS100" s="842"/>
      <c r="BT100" s="842"/>
      <c r="BU100" s="842"/>
      <c r="BV100" s="842"/>
      <c r="BW100" s="842"/>
      <c r="BX100" s="842"/>
      <c r="BY100" s="842"/>
      <c r="BZ100" s="842"/>
      <c r="CA100" s="842"/>
      <c r="CB100" s="842"/>
      <c r="CC100" s="842"/>
      <c r="CD100" s="842"/>
      <c r="CE100" s="842"/>
      <c r="CF100" s="842"/>
      <c r="CG100" s="842"/>
      <c r="CH100" s="842"/>
      <c r="CI100" s="842"/>
      <c r="CJ100" s="842"/>
      <c r="CK100" s="842"/>
      <c r="CL100" s="842"/>
      <c r="CM100" s="842"/>
      <c r="CN100" s="842"/>
      <c r="CO100" s="842"/>
      <c r="CP100" s="842"/>
      <c r="CQ100" s="842"/>
      <c r="CR100" s="842"/>
      <c r="CS100" s="842"/>
      <c r="CT100" s="842"/>
      <c r="CU100" s="842"/>
      <c r="CV100" s="842"/>
      <c r="CW100" s="842"/>
      <c r="CX100" s="842"/>
      <c r="CY100" s="842"/>
      <c r="CZ100" s="842"/>
      <c r="DA100" s="842"/>
      <c r="DB100" s="842"/>
      <c r="DC100" s="842"/>
      <c r="DD100" s="842"/>
      <c r="DE100" s="842"/>
      <c r="DF100" s="842"/>
      <c r="DG100" s="842"/>
      <c r="DH100" s="842"/>
      <c r="DI100" s="842"/>
      <c r="DJ100" s="847"/>
      <c r="DK100" s="848"/>
    </row>
    <row r="101" spans="1:115" s="83" customFormat="1" ht="19.899999999999999" customHeight="1">
      <c r="A101" s="50"/>
      <c r="B101" s="716"/>
      <c r="C101" s="73"/>
      <c r="D101" s="84" t="s">
        <v>162</v>
      </c>
      <c r="E101" s="90" t="s">
        <v>163</v>
      </c>
      <c r="F101" s="91" t="s">
        <v>87</v>
      </c>
      <c r="G101" s="825"/>
      <c r="H101" s="826"/>
      <c r="I101" s="846"/>
      <c r="J101" s="842"/>
      <c r="K101" s="842"/>
      <c r="L101" s="842"/>
      <c r="M101" s="842"/>
      <c r="N101" s="842"/>
      <c r="O101" s="842"/>
      <c r="P101" s="842"/>
      <c r="Q101" s="842"/>
      <c r="R101" s="842"/>
      <c r="S101" s="842"/>
      <c r="T101" s="842"/>
      <c r="U101" s="842"/>
      <c r="V101" s="842"/>
      <c r="W101" s="842"/>
      <c r="X101" s="842"/>
      <c r="Y101" s="842"/>
      <c r="Z101" s="842"/>
      <c r="AA101" s="842"/>
      <c r="AB101" s="842"/>
      <c r="AC101" s="842"/>
      <c r="AD101" s="842"/>
      <c r="AE101" s="842"/>
      <c r="AF101" s="842"/>
      <c r="AG101" s="842"/>
      <c r="AH101" s="842"/>
      <c r="AI101" s="842"/>
      <c r="AJ101" s="842"/>
      <c r="AK101" s="842"/>
      <c r="AL101" s="842"/>
      <c r="AM101" s="842"/>
      <c r="AN101" s="842"/>
      <c r="AO101" s="842"/>
      <c r="AP101" s="842"/>
      <c r="AQ101" s="842"/>
      <c r="AR101" s="842"/>
      <c r="AS101" s="842"/>
      <c r="AT101" s="842"/>
      <c r="AU101" s="842"/>
      <c r="AV101" s="842"/>
      <c r="AW101" s="842"/>
      <c r="AX101" s="842"/>
      <c r="AY101" s="842"/>
      <c r="AZ101" s="842"/>
      <c r="BA101" s="842"/>
      <c r="BB101" s="842"/>
      <c r="BC101" s="842"/>
      <c r="BD101" s="842"/>
      <c r="BE101" s="842"/>
      <c r="BF101" s="842"/>
      <c r="BG101" s="842"/>
      <c r="BH101" s="842"/>
      <c r="BI101" s="842"/>
      <c r="BJ101" s="842"/>
      <c r="BK101" s="842"/>
      <c r="BL101" s="842"/>
      <c r="BM101" s="842"/>
      <c r="BN101" s="842"/>
      <c r="BO101" s="842"/>
      <c r="BP101" s="842"/>
      <c r="BQ101" s="842"/>
      <c r="BR101" s="842"/>
      <c r="BS101" s="842"/>
      <c r="BT101" s="842"/>
      <c r="BU101" s="842"/>
      <c r="BV101" s="842"/>
      <c r="BW101" s="842"/>
      <c r="BX101" s="842"/>
      <c r="BY101" s="842"/>
      <c r="BZ101" s="842"/>
      <c r="CA101" s="842"/>
      <c r="CB101" s="842"/>
      <c r="CC101" s="842"/>
      <c r="CD101" s="842"/>
      <c r="CE101" s="842"/>
      <c r="CF101" s="842"/>
      <c r="CG101" s="842"/>
      <c r="CH101" s="842"/>
      <c r="CI101" s="842"/>
      <c r="CJ101" s="842"/>
      <c r="CK101" s="842"/>
      <c r="CL101" s="842"/>
      <c r="CM101" s="842"/>
      <c r="CN101" s="842"/>
      <c r="CO101" s="842"/>
      <c r="CP101" s="842"/>
      <c r="CQ101" s="842"/>
      <c r="CR101" s="842"/>
      <c r="CS101" s="842"/>
      <c r="CT101" s="842"/>
      <c r="CU101" s="842"/>
      <c r="CV101" s="842"/>
      <c r="CW101" s="842"/>
      <c r="CX101" s="842"/>
      <c r="CY101" s="842"/>
      <c r="CZ101" s="842"/>
      <c r="DA101" s="842"/>
      <c r="DB101" s="842"/>
      <c r="DC101" s="842"/>
      <c r="DD101" s="842"/>
      <c r="DE101" s="842"/>
      <c r="DF101" s="842"/>
      <c r="DG101" s="842"/>
      <c r="DH101" s="842"/>
      <c r="DI101" s="842"/>
      <c r="DJ101" s="847"/>
      <c r="DK101" s="848"/>
    </row>
    <row r="102" spans="1:115" s="83" customFormat="1" ht="19.899999999999999" customHeight="1">
      <c r="A102" s="50"/>
      <c r="B102" s="716"/>
      <c r="C102" s="73"/>
      <c r="D102" s="84" t="s">
        <v>164</v>
      </c>
      <c r="E102" s="90" t="s">
        <v>165</v>
      </c>
      <c r="F102" s="91" t="s">
        <v>89</v>
      </c>
      <c r="G102" s="825"/>
      <c r="H102" s="826"/>
      <c r="I102" s="846"/>
      <c r="J102" s="842"/>
      <c r="K102" s="842"/>
      <c r="L102" s="842"/>
      <c r="M102" s="842"/>
      <c r="N102" s="842"/>
      <c r="O102" s="842"/>
      <c r="P102" s="842"/>
      <c r="Q102" s="842"/>
      <c r="R102" s="842"/>
      <c r="S102" s="842"/>
      <c r="T102" s="842"/>
      <c r="U102" s="842"/>
      <c r="V102" s="842"/>
      <c r="W102" s="842"/>
      <c r="X102" s="842"/>
      <c r="Y102" s="842"/>
      <c r="Z102" s="842"/>
      <c r="AA102" s="842"/>
      <c r="AB102" s="842"/>
      <c r="AC102" s="842"/>
      <c r="AD102" s="842"/>
      <c r="AE102" s="842"/>
      <c r="AF102" s="842"/>
      <c r="AG102" s="842"/>
      <c r="AH102" s="842"/>
      <c r="AI102" s="842"/>
      <c r="AJ102" s="842"/>
      <c r="AK102" s="842"/>
      <c r="AL102" s="842"/>
      <c r="AM102" s="842"/>
      <c r="AN102" s="842"/>
      <c r="AO102" s="842"/>
      <c r="AP102" s="842"/>
      <c r="AQ102" s="842"/>
      <c r="AR102" s="842"/>
      <c r="AS102" s="842"/>
      <c r="AT102" s="842"/>
      <c r="AU102" s="842"/>
      <c r="AV102" s="842"/>
      <c r="AW102" s="842"/>
      <c r="AX102" s="842"/>
      <c r="AY102" s="842"/>
      <c r="AZ102" s="842"/>
      <c r="BA102" s="842"/>
      <c r="BB102" s="842"/>
      <c r="BC102" s="842"/>
      <c r="BD102" s="842"/>
      <c r="BE102" s="842"/>
      <c r="BF102" s="842"/>
      <c r="BG102" s="842"/>
      <c r="BH102" s="842"/>
      <c r="BI102" s="842"/>
      <c r="BJ102" s="842"/>
      <c r="BK102" s="842"/>
      <c r="BL102" s="842"/>
      <c r="BM102" s="842"/>
      <c r="BN102" s="842"/>
      <c r="BO102" s="842"/>
      <c r="BP102" s="842"/>
      <c r="BQ102" s="842"/>
      <c r="BR102" s="842"/>
      <c r="BS102" s="842"/>
      <c r="BT102" s="842"/>
      <c r="BU102" s="842"/>
      <c r="BV102" s="842"/>
      <c r="BW102" s="842"/>
      <c r="BX102" s="842"/>
      <c r="BY102" s="842"/>
      <c r="BZ102" s="842"/>
      <c r="CA102" s="842"/>
      <c r="CB102" s="842"/>
      <c r="CC102" s="842"/>
      <c r="CD102" s="842"/>
      <c r="CE102" s="842"/>
      <c r="CF102" s="842"/>
      <c r="CG102" s="842"/>
      <c r="CH102" s="842"/>
      <c r="CI102" s="842"/>
      <c r="CJ102" s="842"/>
      <c r="CK102" s="842"/>
      <c r="CL102" s="842"/>
      <c r="CM102" s="842"/>
      <c r="CN102" s="842"/>
      <c r="CO102" s="842"/>
      <c r="CP102" s="842"/>
      <c r="CQ102" s="842"/>
      <c r="CR102" s="842"/>
      <c r="CS102" s="842"/>
      <c r="CT102" s="842"/>
      <c r="CU102" s="842"/>
      <c r="CV102" s="842"/>
      <c r="CW102" s="842"/>
      <c r="CX102" s="842"/>
      <c r="CY102" s="842"/>
      <c r="CZ102" s="842"/>
      <c r="DA102" s="842"/>
      <c r="DB102" s="842"/>
      <c r="DC102" s="842"/>
      <c r="DD102" s="842"/>
      <c r="DE102" s="842"/>
      <c r="DF102" s="842"/>
      <c r="DG102" s="842"/>
      <c r="DH102" s="842"/>
      <c r="DI102" s="842"/>
      <c r="DJ102" s="847"/>
      <c r="DK102" s="848"/>
    </row>
    <row r="103" spans="1:115" s="83" customFormat="1" ht="19.899999999999999" customHeight="1">
      <c r="A103" s="50"/>
      <c r="B103" s="716"/>
      <c r="C103" s="73"/>
      <c r="D103" s="84" t="s">
        <v>166</v>
      </c>
      <c r="E103" s="90" t="s">
        <v>167</v>
      </c>
      <c r="F103" s="92" t="s">
        <v>91</v>
      </c>
      <c r="G103" s="825"/>
      <c r="H103" s="826"/>
      <c r="I103" s="846"/>
      <c r="J103" s="842"/>
      <c r="K103" s="842"/>
      <c r="L103" s="842"/>
      <c r="M103" s="842"/>
      <c r="N103" s="842"/>
      <c r="O103" s="842"/>
      <c r="P103" s="842"/>
      <c r="Q103" s="842"/>
      <c r="R103" s="842"/>
      <c r="S103" s="842"/>
      <c r="T103" s="842"/>
      <c r="U103" s="842"/>
      <c r="V103" s="842"/>
      <c r="W103" s="842"/>
      <c r="X103" s="842"/>
      <c r="Y103" s="842"/>
      <c r="Z103" s="842"/>
      <c r="AA103" s="842"/>
      <c r="AB103" s="842"/>
      <c r="AC103" s="842"/>
      <c r="AD103" s="842"/>
      <c r="AE103" s="842"/>
      <c r="AF103" s="842"/>
      <c r="AG103" s="842"/>
      <c r="AH103" s="842"/>
      <c r="AI103" s="842"/>
      <c r="AJ103" s="842"/>
      <c r="AK103" s="842"/>
      <c r="AL103" s="842"/>
      <c r="AM103" s="842"/>
      <c r="AN103" s="842"/>
      <c r="AO103" s="842"/>
      <c r="AP103" s="842"/>
      <c r="AQ103" s="842"/>
      <c r="AR103" s="842"/>
      <c r="AS103" s="842"/>
      <c r="AT103" s="842"/>
      <c r="AU103" s="842"/>
      <c r="AV103" s="842"/>
      <c r="AW103" s="842"/>
      <c r="AX103" s="842"/>
      <c r="AY103" s="842"/>
      <c r="AZ103" s="842"/>
      <c r="BA103" s="842"/>
      <c r="BB103" s="842"/>
      <c r="BC103" s="842"/>
      <c r="BD103" s="842"/>
      <c r="BE103" s="842"/>
      <c r="BF103" s="842"/>
      <c r="BG103" s="842"/>
      <c r="BH103" s="842"/>
      <c r="BI103" s="842"/>
      <c r="BJ103" s="842"/>
      <c r="BK103" s="842"/>
      <c r="BL103" s="842"/>
      <c r="BM103" s="842"/>
      <c r="BN103" s="842"/>
      <c r="BO103" s="842"/>
      <c r="BP103" s="842"/>
      <c r="BQ103" s="842"/>
      <c r="BR103" s="842"/>
      <c r="BS103" s="842"/>
      <c r="BT103" s="842"/>
      <c r="BU103" s="842"/>
      <c r="BV103" s="842"/>
      <c r="BW103" s="842"/>
      <c r="BX103" s="842"/>
      <c r="BY103" s="842"/>
      <c r="BZ103" s="842"/>
      <c r="CA103" s="842"/>
      <c r="CB103" s="842"/>
      <c r="CC103" s="842"/>
      <c r="CD103" s="842"/>
      <c r="CE103" s="842"/>
      <c r="CF103" s="842"/>
      <c r="CG103" s="842"/>
      <c r="CH103" s="842"/>
      <c r="CI103" s="842"/>
      <c r="CJ103" s="842"/>
      <c r="CK103" s="842"/>
      <c r="CL103" s="842"/>
      <c r="CM103" s="842"/>
      <c r="CN103" s="842"/>
      <c r="CO103" s="842"/>
      <c r="CP103" s="842"/>
      <c r="CQ103" s="842"/>
      <c r="CR103" s="842"/>
      <c r="CS103" s="842"/>
      <c r="CT103" s="842"/>
      <c r="CU103" s="842"/>
      <c r="CV103" s="842"/>
      <c r="CW103" s="842"/>
      <c r="CX103" s="842"/>
      <c r="CY103" s="842"/>
      <c r="CZ103" s="842"/>
      <c r="DA103" s="842"/>
      <c r="DB103" s="842"/>
      <c r="DC103" s="842"/>
      <c r="DD103" s="842"/>
      <c r="DE103" s="842"/>
      <c r="DF103" s="842"/>
      <c r="DG103" s="842"/>
      <c r="DH103" s="842"/>
      <c r="DI103" s="842"/>
      <c r="DJ103" s="847"/>
      <c r="DK103" s="848"/>
    </row>
    <row r="104" spans="1:115" s="83" customFormat="1" ht="19.899999999999999" customHeight="1">
      <c r="A104" s="50"/>
      <c r="B104" s="716"/>
      <c r="C104" s="73"/>
      <c r="D104" s="84" t="s">
        <v>168</v>
      </c>
      <c r="E104" s="90" t="s">
        <v>169</v>
      </c>
      <c r="F104" s="92" t="s">
        <v>93</v>
      </c>
      <c r="G104" s="825"/>
      <c r="H104" s="826"/>
      <c r="I104" s="846"/>
      <c r="J104" s="842"/>
      <c r="K104" s="842"/>
      <c r="L104" s="842"/>
      <c r="M104" s="842"/>
      <c r="N104" s="842"/>
      <c r="O104" s="842"/>
      <c r="P104" s="842"/>
      <c r="Q104" s="842"/>
      <c r="R104" s="842"/>
      <c r="S104" s="842"/>
      <c r="T104" s="842"/>
      <c r="U104" s="842"/>
      <c r="V104" s="842"/>
      <c r="W104" s="842"/>
      <c r="X104" s="842"/>
      <c r="Y104" s="842"/>
      <c r="Z104" s="842"/>
      <c r="AA104" s="842"/>
      <c r="AB104" s="842"/>
      <c r="AC104" s="842"/>
      <c r="AD104" s="842"/>
      <c r="AE104" s="842"/>
      <c r="AF104" s="842"/>
      <c r="AG104" s="842"/>
      <c r="AH104" s="842"/>
      <c r="AI104" s="842"/>
      <c r="AJ104" s="842"/>
      <c r="AK104" s="842"/>
      <c r="AL104" s="842"/>
      <c r="AM104" s="842"/>
      <c r="AN104" s="842"/>
      <c r="AO104" s="842"/>
      <c r="AP104" s="842"/>
      <c r="AQ104" s="842"/>
      <c r="AR104" s="842"/>
      <c r="AS104" s="842"/>
      <c r="AT104" s="842"/>
      <c r="AU104" s="842"/>
      <c r="AV104" s="842"/>
      <c r="AW104" s="842"/>
      <c r="AX104" s="842"/>
      <c r="AY104" s="842"/>
      <c r="AZ104" s="842"/>
      <c r="BA104" s="842"/>
      <c r="BB104" s="842"/>
      <c r="BC104" s="842"/>
      <c r="BD104" s="842"/>
      <c r="BE104" s="842"/>
      <c r="BF104" s="842"/>
      <c r="BG104" s="842"/>
      <c r="BH104" s="842"/>
      <c r="BI104" s="842"/>
      <c r="BJ104" s="842"/>
      <c r="BK104" s="842"/>
      <c r="BL104" s="842"/>
      <c r="BM104" s="842"/>
      <c r="BN104" s="842"/>
      <c r="BO104" s="842"/>
      <c r="BP104" s="842"/>
      <c r="BQ104" s="842"/>
      <c r="BR104" s="842"/>
      <c r="BS104" s="842"/>
      <c r="BT104" s="842"/>
      <c r="BU104" s="842"/>
      <c r="BV104" s="842"/>
      <c r="BW104" s="842"/>
      <c r="BX104" s="842"/>
      <c r="BY104" s="842"/>
      <c r="BZ104" s="842"/>
      <c r="CA104" s="842"/>
      <c r="CB104" s="842"/>
      <c r="CC104" s="842"/>
      <c r="CD104" s="842"/>
      <c r="CE104" s="842"/>
      <c r="CF104" s="842"/>
      <c r="CG104" s="842"/>
      <c r="CH104" s="842"/>
      <c r="CI104" s="842"/>
      <c r="CJ104" s="842"/>
      <c r="CK104" s="842"/>
      <c r="CL104" s="842"/>
      <c r="CM104" s="842"/>
      <c r="CN104" s="842"/>
      <c r="CO104" s="842"/>
      <c r="CP104" s="842"/>
      <c r="CQ104" s="842"/>
      <c r="CR104" s="842"/>
      <c r="CS104" s="842"/>
      <c r="CT104" s="842"/>
      <c r="CU104" s="842"/>
      <c r="CV104" s="842"/>
      <c r="CW104" s="842"/>
      <c r="CX104" s="842"/>
      <c r="CY104" s="842"/>
      <c r="CZ104" s="842"/>
      <c r="DA104" s="842"/>
      <c r="DB104" s="842"/>
      <c r="DC104" s="842"/>
      <c r="DD104" s="842"/>
      <c r="DE104" s="842"/>
      <c r="DF104" s="842"/>
      <c r="DG104" s="842"/>
      <c r="DH104" s="842"/>
      <c r="DI104" s="842"/>
      <c r="DJ104" s="847"/>
      <c r="DK104" s="848"/>
    </row>
    <row r="105" spans="1:115" s="83" customFormat="1" ht="19.899999999999999" customHeight="1">
      <c r="A105" s="50"/>
      <c r="B105" s="716"/>
      <c r="C105" s="73"/>
      <c r="D105" s="84" t="s">
        <v>170</v>
      </c>
      <c r="E105" s="90" t="s">
        <v>171</v>
      </c>
      <c r="F105" s="92" t="s">
        <v>95</v>
      </c>
      <c r="G105" s="825"/>
      <c r="H105" s="826"/>
      <c r="I105" s="846"/>
      <c r="J105" s="842"/>
      <c r="K105" s="842"/>
      <c r="L105" s="842"/>
      <c r="M105" s="842"/>
      <c r="N105" s="842"/>
      <c r="O105" s="842"/>
      <c r="P105" s="842"/>
      <c r="Q105" s="842"/>
      <c r="R105" s="842"/>
      <c r="S105" s="842"/>
      <c r="T105" s="842"/>
      <c r="U105" s="842"/>
      <c r="V105" s="842"/>
      <c r="W105" s="842"/>
      <c r="X105" s="842"/>
      <c r="Y105" s="842"/>
      <c r="Z105" s="842"/>
      <c r="AA105" s="842"/>
      <c r="AB105" s="842"/>
      <c r="AC105" s="842"/>
      <c r="AD105" s="842"/>
      <c r="AE105" s="842"/>
      <c r="AF105" s="842"/>
      <c r="AG105" s="842"/>
      <c r="AH105" s="842"/>
      <c r="AI105" s="842"/>
      <c r="AJ105" s="842"/>
      <c r="AK105" s="842"/>
      <c r="AL105" s="842"/>
      <c r="AM105" s="842"/>
      <c r="AN105" s="842"/>
      <c r="AO105" s="842"/>
      <c r="AP105" s="842"/>
      <c r="AQ105" s="842"/>
      <c r="AR105" s="842"/>
      <c r="AS105" s="842"/>
      <c r="AT105" s="842"/>
      <c r="AU105" s="842"/>
      <c r="AV105" s="842"/>
      <c r="AW105" s="842"/>
      <c r="AX105" s="842"/>
      <c r="AY105" s="842"/>
      <c r="AZ105" s="842"/>
      <c r="BA105" s="842"/>
      <c r="BB105" s="842"/>
      <c r="BC105" s="842"/>
      <c r="BD105" s="842"/>
      <c r="BE105" s="842"/>
      <c r="BF105" s="842"/>
      <c r="BG105" s="842"/>
      <c r="BH105" s="842"/>
      <c r="BI105" s="842"/>
      <c r="BJ105" s="842"/>
      <c r="BK105" s="842"/>
      <c r="BL105" s="842"/>
      <c r="BM105" s="842"/>
      <c r="BN105" s="842"/>
      <c r="BO105" s="842"/>
      <c r="BP105" s="842"/>
      <c r="BQ105" s="842"/>
      <c r="BR105" s="842"/>
      <c r="BS105" s="842"/>
      <c r="BT105" s="842"/>
      <c r="BU105" s="842"/>
      <c r="BV105" s="842"/>
      <c r="BW105" s="842"/>
      <c r="BX105" s="842"/>
      <c r="BY105" s="842"/>
      <c r="BZ105" s="842"/>
      <c r="CA105" s="842"/>
      <c r="CB105" s="842"/>
      <c r="CC105" s="842"/>
      <c r="CD105" s="842"/>
      <c r="CE105" s="842"/>
      <c r="CF105" s="842"/>
      <c r="CG105" s="842"/>
      <c r="CH105" s="842"/>
      <c r="CI105" s="842"/>
      <c r="CJ105" s="842"/>
      <c r="CK105" s="842"/>
      <c r="CL105" s="842"/>
      <c r="CM105" s="842"/>
      <c r="CN105" s="842"/>
      <c r="CO105" s="842"/>
      <c r="CP105" s="842"/>
      <c r="CQ105" s="842"/>
      <c r="CR105" s="842"/>
      <c r="CS105" s="842"/>
      <c r="CT105" s="842"/>
      <c r="CU105" s="842"/>
      <c r="CV105" s="842"/>
      <c r="CW105" s="842"/>
      <c r="CX105" s="842"/>
      <c r="CY105" s="842"/>
      <c r="CZ105" s="842"/>
      <c r="DA105" s="842"/>
      <c r="DB105" s="842"/>
      <c r="DC105" s="842"/>
      <c r="DD105" s="842"/>
      <c r="DE105" s="842"/>
      <c r="DF105" s="842"/>
      <c r="DG105" s="842"/>
      <c r="DH105" s="842"/>
      <c r="DI105" s="842"/>
      <c r="DJ105" s="847"/>
      <c r="DK105" s="848"/>
    </row>
    <row r="106" spans="1:115" s="83" customFormat="1" ht="19.899999999999999" customHeight="1">
      <c r="A106" s="50"/>
      <c r="B106" s="716"/>
      <c r="C106" s="73"/>
      <c r="D106" s="84" t="s">
        <v>172</v>
      </c>
      <c r="E106" s="90" t="s">
        <v>173</v>
      </c>
      <c r="F106" s="92" t="s">
        <v>97</v>
      </c>
      <c r="G106" s="825"/>
      <c r="H106" s="826"/>
      <c r="I106" s="846"/>
      <c r="J106" s="842"/>
      <c r="K106" s="842"/>
      <c r="L106" s="842"/>
      <c r="M106" s="842"/>
      <c r="N106" s="842"/>
      <c r="O106" s="842"/>
      <c r="P106" s="842"/>
      <c r="Q106" s="842"/>
      <c r="R106" s="842"/>
      <c r="S106" s="842"/>
      <c r="T106" s="842"/>
      <c r="U106" s="842"/>
      <c r="V106" s="842"/>
      <c r="W106" s="842"/>
      <c r="X106" s="842"/>
      <c r="Y106" s="842"/>
      <c r="Z106" s="842"/>
      <c r="AA106" s="842"/>
      <c r="AB106" s="842"/>
      <c r="AC106" s="842"/>
      <c r="AD106" s="842"/>
      <c r="AE106" s="842"/>
      <c r="AF106" s="842"/>
      <c r="AG106" s="842"/>
      <c r="AH106" s="842"/>
      <c r="AI106" s="842"/>
      <c r="AJ106" s="842"/>
      <c r="AK106" s="842"/>
      <c r="AL106" s="842"/>
      <c r="AM106" s="842"/>
      <c r="AN106" s="842"/>
      <c r="AO106" s="842"/>
      <c r="AP106" s="842"/>
      <c r="AQ106" s="842"/>
      <c r="AR106" s="842"/>
      <c r="AS106" s="842"/>
      <c r="AT106" s="842"/>
      <c r="AU106" s="842"/>
      <c r="AV106" s="842"/>
      <c r="AW106" s="842"/>
      <c r="AX106" s="842"/>
      <c r="AY106" s="842"/>
      <c r="AZ106" s="842"/>
      <c r="BA106" s="842"/>
      <c r="BB106" s="842"/>
      <c r="BC106" s="842"/>
      <c r="BD106" s="842"/>
      <c r="BE106" s="842"/>
      <c r="BF106" s="842"/>
      <c r="BG106" s="842"/>
      <c r="BH106" s="842"/>
      <c r="BI106" s="842"/>
      <c r="BJ106" s="842"/>
      <c r="BK106" s="842"/>
      <c r="BL106" s="842"/>
      <c r="BM106" s="842"/>
      <c r="BN106" s="842"/>
      <c r="BO106" s="842"/>
      <c r="BP106" s="842"/>
      <c r="BQ106" s="842"/>
      <c r="BR106" s="842"/>
      <c r="BS106" s="842"/>
      <c r="BT106" s="842"/>
      <c r="BU106" s="842"/>
      <c r="BV106" s="842"/>
      <c r="BW106" s="842"/>
      <c r="BX106" s="842"/>
      <c r="BY106" s="842"/>
      <c r="BZ106" s="842"/>
      <c r="CA106" s="842"/>
      <c r="CB106" s="842"/>
      <c r="CC106" s="842"/>
      <c r="CD106" s="842"/>
      <c r="CE106" s="842"/>
      <c r="CF106" s="842"/>
      <c r="CG106" s="842"/>
      <c r="CH106" s="842"/>
      <c r="CI106" s="842"/>
      <c r="CJ106" s="842"/>
      <c r="CK106" s="842"/>
      <c r="CL106" s="842"/>
      <c r="CM106" s="842"/>
      <c r="CN106" s="842"/>
      <c r="CO106" s="842"/>
      <c r="CP106" s="842"/>
      <c r="CQ106" s="842"/>
      <c r="CR106" s="842"/>
      <c r="CS106" s="842"/>
      <c r="CT106" s="842"/>
      <c r="CU106" s="842"/>
      <c r="CV106" s="842"/>
      <c r="CW106" s="842"/>
      <c r="CX106" s="842"/>
      <c r="CY106" s="842"/>
      <c r="CZ106" s="842"/>
      <c r="DA106" s="842"/>
      <c r="DB106" s="842"/>
      <c r="DC106" s="842"/>
      <c r="DD106" s="842"/>
      <c r="DE106" s="842"/>
      <c r="DF106" s="842"/>
      <c r="DG106" s="842"/>
      <c r="DH106" s="842"/>
      <c r="DI106" s="842"/>
      <c r="DJ106" s="847"/>
      <c r="DK106" s="848"/>
    </row>
    <row r="107" spans="1:115" s="83" customFormat="1" ht="19.899999999999999" customHeight="1">
      <c r="A107" s="50"/>
      <c r="B107" s="716"/>
      <c r="C107" s="73"/>
      <c r="D107" s="84" t="s">
        <v>174</v>
      </c>
      <c r="E107" s="90" t="s">
        <v>175</v>
      </c>
      <c r="F107" s="93" t="s">
        <v>100</v>
      </c>
      <c r="G107" s="825"/>
      <c r="H107" s="826"/>
      <c r="I107" s="846"/>
      <c r="J107" s="842"/>
      <c r="K107" s="842"/>
      <c r="L107" s="842"/>
      <c r="M107" s="842"/>
      <c r="N107" s="842"/>
      <c r="O107" s="842"/>
      <c r="P107" s="842"/>
      <c r="Q107" s="842"/>
      <c r="R107" s="842"/>
      <c r="S107" s="842"/>
      <c r="T107" s="842"/>
      <c r="U107" s="842"/>
      <c r="V107" s="842"/>
      <c r="W107" s="842"/>
      <c r="X107" s="842"/>
      <c r="Y107" s="842"/>
      <c r="Z107" s="842"/>
      <c r="AA107" s="842"/>
      <c r="AB107" s="842"/>
      <c r="AC107" s="842"/>
      <c r="AD107" s="842"/>
      <c r="AE107" s="842"/>
      <c r="AF107" s="842"/>
      <c r="AG107" s="842"/>
      <c r="AH107" s="842"/>
      <c r="AI107" s="842"/>
      <c r="AJ107" s="842"/>
      <c r="AK107" s="842"/>
      <c r="AL107" s="842"/>
      <c r="AM107" s="842"/>
      <c r="AN107" s="842"/>
      <c r="AO107" s="842"/>
      <c r="AP107" s="842"/>
      <c r="AQ107" s="842"/>
      <c r="AR107" s="842"/>
      <c r="AS107" s="842"/>
      <c r="AT107" s="842"/>
      <c r="AU107" s="842"/>
      <c r="AV107" s="842"/>
      <c r="AW107" s="842"/>
      <c r="AX107" s="842"/>
      <c r="AY107" s="842"/>
      <c r="AZ107" s="842"/>
      <c r="BA107" s="842"/>
      <c r="BB107" s="842"/>
      <c r="BC107" s="842"/>
      <c r="BD107" s="842"/>
      <c r="BE107" s="842"/>
      <c r="BF107" s="842"/>
      <c r="BG107" s="842"/>
      <c r="BH107" s="842"/>
      <c r="BI107" s="842"/>
      <c r="BJ107" s="842"/>
      <c r="BK107" s="842"/>
      <c r="BL107" s="842"/>
      <c r="BM107" s="842"/>
      <c r="BN107" s="842"/>
      <c r="BO107" s="842"/>
      <c r="BP107" s="842"/>
      <c r="BQ107" s="842"/>
      <c r="BR107" s="842"/>
      <c r="BS107" s="842"/>
      <c r="BT107" s="842"/>
      <c r="BU107" s="842"/>
      <c r="BV107" s="842"/>
      <c r="BW107" s="842"/>
      <c r="BX107" s="842"/>
      <c r="BY107" s="842"/>
      <c r="BZ107" s="842"/>
      <c r="CA107" s="842"/>
      <c r="CB107" s="842"/>
      <c r="CC107" s="842"/>
      <c r="CD107" s="842"/>
      <c r="CE107" s="842"/>
      <c r="CF107" s="842"/>
      <c r="CG107" s="842"/>
      <c r="CH107" s="842"/>
      <c r="CI107" s="842"/>
      <c r="CJ107" s="842"/>
      <c r="CK107" s="842"/>
      <c r="CL107" s="842"/>
      <c r="CM107" s="842"/>
      <c r="CN107" s="842"/>
      <c r="CO107" s="842"/>
      <c r="CP107" s="842"/>
      <c r="CQ107" s="842"/>
      <c r="CR107" s="842"/>
      <c r="CS107" s="842"/>
      <c r="CT107" s="842"/>
      <c r="CU107" s="842"/>
      <c r="CV107" s="842"/>
      <c r="CW107" s="842"/>
      <c r="CX107" s="842"/>
      <c r="CY107" s="842"/>
      <c r="CZ107" s="842"/>
      <c r="DA107" s="842"/>
      <c r="DB107" s="842"/>
      <c r="DC107" s="842"/>
      <c r="DD107" s="842"/>
      <c r="DE107" s="842"/>
      <c r="DF107" s="842"/>
      <c r="DG107" s="842"/>
      <c r="DH107" s="842"/>
      <c r="DI107" s="842"/>
      <c r="DJ107" s="847"/>
      <c r="DK107" s="848"/>
    </row>
    <row r="108" spans="1:115" s="83" customFormat="1" ht="19.899999999999999" customHeight="1">
      <c r="A108" s="50"/>
      <c r="B108" s="716"/>
      <c r="C108" s="73"/>
      <c r="D108" s="84" t="s">
        <v>176</v>
      </c>
      <c r="E108" s="90" t="s">
        <v>177</v>
      </c>
      <c r="F108" s="92" t="s">
        <v>103</v>
      </c>
      <c r="G108" s="825"/>
      <c r="H108" s="826"/>
      <c r="I108" s="846"/>
      <c r="J108" s="842"/>
      <c r="K108" s="842"/>
      <c r="L108" s="842"/>
      <c r="M108" s="843"/>
      <c r="N108" s="842"/>
      <c r="O108" s="842"/>
      <c r="P108" s="842"/>
      <c r="Q108" s="842"/>
      <c r="R108" s="842"/>
      <c r="S108" s="842"/>
      <c r="T108" s="842"/>
      <c r="U108" s="842"/>
      <c r="V108" s="842"/>
      <c r="W108" s="842"/>
      <c r="X108" s="842"/>
      <c r="Y108" s="842"/>
      <c r="Z108" s="842"/>
      <c r="AA108" s="842"/>
      <c r="AB108" s="842"/>
      <c r="AC108" s="842"/>
      <c r="AD108" s="842"/>
      <c r="AE108" s="842"/>
      <c r="AF108" s="842"/>
      <c r="AG108" s="842"/>
      <c r="AH108" s="842"/>
      <c r="AI108" s="842"/>
      <c r="AJ108" s="842"/>
      <c r="AK108" s="842"/>
      <c r="AL108" s="842"/>
      <c r="AM108" s="842"/>
      <c r="AN108" s="842"/>
      <c r="AO108" s="842"/>
      <c r="AP108" s="842"/>
      <c r="AQ108" s="842"/>
      <c r="AR108" s="842"/>
      <c r="AS108" s="842"/>
      <c r="AT108" s="842"/>
      <c r="AU108" s="842"/>
      <c r="AV108" s="842"/>
      <c r="AW108" s="842"/>
      <c r="AX108" s="842"/>
      <c r="AY108" s="842"/>
      <c r="AZ108" s="842"/>
      <c r="BA108" s="842"/>
      <c r="BB108" s="842"/>
      <c r="BC108" s="842"/>
      <c r="BD108" s="842"/>
      <c r="BE108" s="842"/>
      <c r="BF108" s="842"/>
      <c r="BG108" s="842"/>
      <c r="BH108" s="842"/>
      <c r="BI108" s="842"/>
      <c r="BJ108" s="842"/>
      <c r="BK108" s="842"/>
      <c r="BL108" s="842"/>
      <c r="BM108" s="842"/>
      <c r="BN108" s="842"/>
      <c r="BO108" s="842"/>
      <c r="BP108" s="842"/>
      <c r="BQ108" s="842"/>
      <c r="BR108" s="842"/>
      <c r="BS108" s="842"/>
      <c r="BT108" s="842"/>
      <c r="BU108" s="842"/>
      <c r="BV108" s="842"/>
      <c r="BW108" s="842"/>
      <c r="BX108" s="842"/>
      <c r="BY108" s="842"/>
      <c r="BZ108" s="842"/>
      <c r="CA108" s="842"/>
      <c r="CB108" s="842"/>
      <c r="CC108" s="842"/>
      <c r="CD108" s="842"/>
      <c r="CE108" s="842"/>
      <c r="CF108" s="842"/>
      <c r="CG108" s="842"/>
      <c r="CH108" s="842"/>
      <c r="CI108" s="842"/>
      <c r="CJ108" s="842"/>
      <c r="CK108" s="842"/>
      <c r="CL108" s="842"/>
      <c r="CM108" s="842"/>
      <c r="CN108" s="842"/>
      <c r="CO108" s="842"/>
      <c r="CP108" s="842"/>
      <c r="CQ108" s="842"/>
      <c r="CR108" s="842"/>
      <c r="CS108" s="842"/>
      <c r="CT108" s="842"/>
      <c r="CU108" s="842"/>
      <c r="CV108" s="842"/>
      <c r="CW108" s="842"/>
      <c r="CX108" s="842"/>
      <c r="CY108" s="842"/>
      <c r="CZ108" s="842"/>
      <c r="DA108" s="842"/>
      <c r="DB108" s="842"/>
      <c r="DC108" s="842"/>
      <c r="DD108" s="842"/>
      <c r="DE108" s="842"/>
      <c r="DF108" s="842"/>
      <c r="DG108" s="842"/>
      <c r="DH108" s="842"/>
      <c r="DI108" s="842"/>
      <c r="DJ108" s="847"/>
      <c r="DK108" s="848"/>
    </row>
    <row r="109" spans="1:115" s="83" customFormat="1" ht="19.899999999999999" customHeight="1">
      <c r="A109" s="50"/>
      <c r="B109" s="716"/>
      <c r="C109" s="73"/>
      <c r="D109" s="84" t="s">
        <v>582</v>
      </c>
      <c r="E109" s="90" t="s">
        <v>789</v>
      </c>
      <c r="F109" s="92" t="s">
        <v>699</v>
      </c>
      <c r="G109" s="825"/>
      <c r="H109" s="826"/>
      <c r="I109" s="846"/>
      <c r="J109" s="842"/>
      <c r="K109" s="842"/>
      <c r="L109" s="842"/>
      <c r="M109" s="843"/>
      <c r="N109" s="842"/>
      <c r="O109" s="842"/>
      <c r="P109" s="842"/>
      <c r="Q109" s="842"/>
      <c r="R109" s="842"/>
      <c r="S109" s="842"/>
      <c r="T109" s="842"/>
      <c r="U109" s="842"/>
      <c r="V109" s="842"/>
      <c r="W109" s="842"/>
      <c r="X109" s="842"/>
      <c r="Y109" s="842"/>
      <c r="Z109" s="842"/>
      <c r="AA109" s="842"/>
      <c r="AB109" s="842"/>
      <c r="AC109" s="842"/>
      <c r="AD109" s="842"/>
      <c r="AE109" s="842"/>
      <c r="AF109" s="842"/>
      <c r="AG109" s="842"/>
      <c r="AH109" s="842"/>
      <c r="AI109" s="842"/>
      <c r="AJ109" s="842"/>
      <c r="AK109" s="842"/>
      <c r="AL109" s="842"/>
      <c r="AM109" s="842"/>
      <c r="AN109" s="842"/>
      <c r="AO109" s="842"/>
      <c r="AP109" s="842"/>
      <c r="AQ109" s="842"/>
      <c r="AR109" s="842"/>
      <c r="AS109" s="842"/>
      <c r="AT109" s="842"/>
      <c r="AU109" s="842"/>
      <c r="AV109" s="842"/>
      <c r="AW109" s="842"/>
      <c r="AX109" s="842"/>
      <c r="AY109" s="842"/>
      <c r="AZ109" s="842"/>
      <c r="BA109" s="842"/>
      <c r="BB109" s="842"/>
      <c r="BC109" s="842"/>
      <c r="BD109" s="842"/>
      <c r="BE109" s="842"/>
      <c r="BF109" s="842"/>
      <c r="BG109" s="842"/>
      <c r="BH109" s="842"/>
      <c r="BI109" s="842"/>
      <c r="BJ109" s="842"/>
      <c r="BK109" s="842"/>
      <c r="BL109" s="842"/>
      <c r="BM109" s="842"/>
      <c r="BN109" s="842"/>
      <c r="BO109" s="842"/>
      <c r="BP109" s="842"/>
      <c r="BQ109" s="842"/>
      <c r="BR109" s="842"/>
      <c r="BS109" s="842"/>
      <c r="BT109" s="842"/>
      <c r="BU109" s="842"/>
      <c r="BV109" s="842"/>
      <c r="BW109" s="842"/>
      <c r="BX109" s="842"/>
      <c r="BY109" s="842"/>
      <c r="BZ109" s="842"/>
      <c r="CA109" s="842"/>
      <c r="CB109" s="842"/>
      <c r="CC109" s="842"/>
      <c r="CD109" s="842"/>
      <c r="CE109" s="842"/>
      <c r="CF109" s="842"/>
      <c r="CG109" s="842"/>
      <c r="CH109" s="842"/>
      <c r="CI109" s="842"/>
      <c r="CJ109" s="842"/>
      <c r="CK109" s="842"/>
      <c r="CL109" s="842"/>
      <c r="CM109" s="842"/>
      <c r="CN109" s="842"/>
      <c r="CO109" s="842"/>
      <c r="CP109" s="842"/>
      <c r="CQ109" s="842"/>
      <c r="CR109" s="842"/>
      <c r="CS109" s="842"/>
      <c r="CT109" s="842"/>
      <c r="CU109" s="842"/>
      <c r="CV109" s="842"/>
      <c r="CW109" s="842"/>
      <c r="CX109" s="842"/>
      <c r="CY109" s="842"/>
      <c r="CZ109" s="842"/>
      <c r="DA109" s="842"/>
      <c r="DB109" s="842"/>
      <c r="DC109" s="842"/>
      <c r="DD109" s="842"/>
      <c r="DE109" s="842"/>
      <c r="DF109" s="842"/>
      <c r="DG109" s="842"/>
      <c r="DH109" s="842"/>
      <c r="DI109" s="842"/>
      <c r="DJ109" s="847"/>
      <c r="DK109" s="848"/>
    </row>
    <row r="110" spans="1:115" s="83" customFormat="1" ht="19.899999999999999" customHeight="1">
      <c r="A110" s="50"/>
      <c r="B110" s="716"/>
      <c r="C110" s="73"/>
      <c r="D110" s="84" t="s">
        <v>178</v>
      </c>
      <c r="E110" s="90" t="s">
        <v>179</v>
      </c>
      <c r="F110" s="92" t="s">
        <v>106</v>
      </c>
      <c r="G110" s="825"/>
      <c r="H110" s="826"/>
      <c r="I110" s="846"/>
      <c r="J110" s="842"/>
      <c r="K110" s="842"/>
      <c r="L110" s="842"/>
      <c r="M110" s="842"/>
      <c r="N110" s="842"/>
      <c r="O110" s="842"/>
      <c r="P110" s="842"/>
      <c r="Q110" s="842"/>
      <c r="R110" s="842"/>
      <c r="S110" s="842"/>
      <c r="T110" s="842"/>
      <c r="U110" s="842"/>
      <c r="V110" s="842"/>
      <c r="W110" s="842"/>
      <c r="X110" s="842"/>
      <c r="Y110" s="842"/>
      <c r="Z110" s="842"/>
      <c r="AA110" s="842"/>
      <c r="AB110" s="842"/>
      <c r="AC110" s="842"/>
      <c r="AD110" s="842"/>
      <c r="AE110" s="842"/>
      <c r="AF110" s="842"/>
      <c r="AG110" s="842"/>
      <c r="AH110" s="842"/>
      <c r="AI110" s="842"/>
      <c r="AJ110" s="842"/>
      <c r="AK110" s="842"/>
      <c r="AL110" s="842"/>
      <c r="AM110" s="842"/>
      <c r="AN110" s="842"/>
      <c r="AO110" s="842"/>
      <c r="AP110" s="842"/>
      <c r="AQ110" s="842"/>
      <c r="AR110" s="842"/>
      <c r="AS110" s="842"/>
      <c r="AT110" s="842"/>
      <c r="AU110" s="842"/>
      <c r="AV110" s="842"/>
      <c r="AW110" s="842"/>
      <c r="AX110" s="842"/>
      <c r="AY110" s="842"/>
      <c r="AZ110" s="842"/>
      <c r="BA110" s="842"/>
      <c r="BB110" s="842"/>
      <c r="BC110" s="842"/>
      <c r="BD110" s="842"/>
      <c r="BE110" s="842"/>
      <c r="BF110" s="842"/>
      <c r="BG110" s="842"/>
      <c r="BH110" s="842"/>
      <c r="BI110" s="842"/>
      <c r="BJ110" s="842"/>
      <c r="BK110" s="842"/>
      <c r="BL110" s="842"/>
      <c r="BM110" s="842"/>
      <c r="BN110" s="842"/>
      <c r="BO110" s="842"/>
      <c r="BP110" s="842"/>
      <c r="BQ110" s="842"/>
      <c r="BR110" s="842"/>
      <c r="BS110" s="842"/>
      <c r="BT110" s="842"/>
      <c r="BU110" s="842"/>
      <c r="BV110" s="842"/>
      <c r="BW110" s="842"/>
      <c r="BX110" s="842"/>
      <c r="BY110" s="842"/>
      <c r="BZ110" s="842"/>
      <c r="CA110" s="842"/>
      <c r="CB110" s="842"/>
      <c r="CC110" s="842"/>
      <c r="CD110" s="842"/>
      <c r="CE110" s="842"/>
      <c r="CF110" s="842"/>
      <c r="CG110" s="842"/>
      <c r="CH110" s="842"/>
      <c r="CI110" s="842"/>
      <c r="CJ110" s="842"/>
      <c r="CK110" s="842"/>
      <c r="CL110" s="842"/>
      <c r="CM110" s="842"/>
      <c r="CN110" s="842"/>
      <c r="CO110" s="842"/>
      <c r="CP110" s="842"/>
      <c r="CQ110" s="842"/>
      <c r="CR110" s="842"/>
      <c r="CS110" s="842"/>
      <c r="CT110" s="842"/>
      <c r="CU110" s="842"/>
      <c r="CV110" s="842"/>
      <c r="CW110" s="842"/>
      <c r="CX110" s="842"/>
      <c r="CY110" s="842"/>
      <c r="CZ110" s="842"/>
      <c r="DA110" s="842"/>
      <c r="DB110" s="842"/>
      <c r="DC110" s="842"/>
      <c r="DD110" s="842"/>
      <c r="DE110" s="842"/>
      <c r="DF110" s="842"/>
      <c r="DG110" s="842"/>
      <c r="DH110" s="842"/>
      <c r="DI110" s="842"/>
      <c r="DJ110" s="847"/>
      <c r="DK110" s="848"/>
    </row>
    <row r="111" spans="1:115" s="83" customFormat="1" ht="37.15">
      <c r="A111" s="50"/>
      <c r="B111" s="716"/>
      <c r="C111" s="73"/>
      <c r="D111" s="84" t="s">
        <v>583</v>
      </c>
      <c r="E111" s="90" t="s">
        <v>790</v>
      </c>
      <c r="F111" s="88" t="s">
        <v>1109</v>
      </c>
      <c r="G111" s="825"/>
      <c r="H111" s="826"/>
      <c r="I111" s="864"/>
      <c r="J111" s="837"/>
      <c r="K111" s="837"/>
      <c r="L111" s="837"/>
      <c r="M111" s="837"/>
      <c r="N111" s="837"/>
      <c r="O111" s="837"/>
      <c r="P111" s="837"/>
      <c r="Q111" s="837"/>
      <c r="R111" s="837"/>
      <c r="S111" s="837"/>
      <c r="T111" s="837"/>
      <c r="U111" s="837"/>
      <c r="V111" s="837"/>
      <c r="W111" s="837"/>
      <c r="X111" s="837"/>
      <c r="Y111" s="837"/>
      <c r="Z111" s="837"/>
      <c r="AA111" s="837"/>
      <c r="AB111" s="837"/>
      <c r="AC111" s="837"/>
      <c r="AD111" s="837"/>
      <c r="AE111" s="837"/>
      <c r="AF111" s="837"/>
      <c r="AG111" s="837"/>
      <c r="AH111" s="837"/>
      <c r="AI111" s="837"/>
      <c r="AJ111" s="837"/>
      <c r="AK111" s="837"/>
      <c r="AL111" s="837"/>
      <c r="AM111" s="837"/>
      <c r="AN111" s="837"/>
      <c r="AO111" s="837"/>
      <c r="AP111" s="837"/>
      <c r="AQ111" s="837"/>
      <c r="AR111" s="837"/>
      <c r="AS111" s="837"/>
      <c r="AT111" s="837"/>
      <c r="AU111" s="837"/>
      <c r="AV111" s="837"/>
      <c r="AW111" s="837"/>
      <c r="AX111" s="837"/>
      <c r="AY111" s="837"/>
      <c r="AZ111" s="837"/>
      <c r="BA111" s="837"/>
      <c r="BB111" s="837"/>
      <c r="BC111" s="837"/>
      <c r="BD111" s="837"/>
      <c r="BE111" s="837"/>
      <c r="BF111" s="837"/>
      <c r="BG111" s="837"/>
      <c r="BH111" s="837"/>
      <c r="BI111" s="837"/>
      <c r="BJ111" s="837"/>
      <c r="BK111" s="837"/>
      <c r="BL111" s="837"/>
      <c r="BM111" s="837"/>
      <c r="BN111" s="837"/>
      <c r="BO111" s="837"/>
      <c r="BP111" s="837"/>
      <c r="BQ111" s="837"/>
      <c r="BR111" s="837"/>
      <c r="BS111" s="837"/>
      <c r="BT111" s="837"/>
      <c r="BU111" s="837"/>
      <c r="BV111" s="837"/>
      <c r="BW111" s="837"/>
      <c r="BX111" s="837"/>
      <c r="BY111" s="837"/>
      <c r="BZ111" s="837"/>
      <c r="CA111" s="837"/>
      <c r="CB111" s="837"/>
      <c r="CC111" s="837"/>
      <c r="CD111" s="837"/>
      <c r="CE111" s="837"/>
      <c r="CF111" s="837"/>
      <c r="CG111" s="837"/>
      <c r="CH111" s="837"/>
      <c r="CI111" s="837"/>
      <c r="CJ111" s="837"/>
      <c r="CK111" s="837"/>
      <c r="CL111" s="837"/>
      <c r="CM111" s="837"/>
      <c r="CN111" s="837"/>
      <c r="CO111" s="837"/>
      <c r="CP111" s="837"/>
      <c r="CQ111" s="837"/>
      <c r="CR111" s="837"/>
      <c r="CS111" s="837"/>
      <c r="CT111" s="837"/>
      <c r="CU111" s="837"/>
      <c r="CV111" s="837"/>
      <c r="CW111" s="837"/>
      <c r="CX111" s="837"/>
      <c r="CY111" s="837"/>
      <c r="CZ111" s="837"/>
      <c r="DA111" s="837"/>
      <c r="DB111" s="837"/>
      <c r="DC111" s="837"/>
      <c r="DD111" s="837"/>
      <c r="DE111" s="837"/>
      <c r="DF111" s="837"/>
      <c r="DG111" s="837"/>
      <c r="DH111" s="837"/>
      <c r="DI111" s="837"/>
      <c r="DJ111" s="838"/>
      <c r="DK111" s="839"/>
    </row>
    <row r="112" spans="1:115" s="83" customFormat="1" ht="19.899999999999999" customHeight="1">
      <c r="A112" s="50"/>
      <c r="B112" s="716"/>
      <c r="C112" s="73"/>
      <c r="D112" s="84" t="s">
        <v>584</v>
      </c>
      <c r="E112" s="90" t="s">
        <v>791</v>
      </c>
      <c r="F112" s="91" t="s">
        <v>67</v>
      </c>
      <c r="G112" s="825"/>
      <c r="H112" s="835"/>
      <c r="I112" s="864"/>
      <c r="J112" s="837"/>
      <c r="K112" s="837"/>
      <c r="L112" s="837"/>
      <c r="M112" s="837"/>
      <c r="N112" s="837"/>
      <c r="O112" s="837"/>
      <c r="P112" s="837"/>
      <c r="Q112" s="837"/>
      <c r="R112" s="837"/>
      <c r="S112" s="837"/>
      <c r="T112" s="837"/>
      <c r="U112" s="837"/>
      <c r="V112" s="837"/>
      <c r="W112" s="837"/>
      <c r="X112" s="837"/>
      <c r="Y112" s="837"/>
      <c r="Z112" s="837"/>
      <c r="AA112" s="837"/>
      <c r="AB112" s="837"/>
      <c r="AC112" s="837"/>
      <c r="AD112" s="837"/>
      <c r="AE112" s="837"/>
      <c r="AF112" s="837"/>
      <c r="AG112" s="837"/>
      <c r="AH112" s="837"/>
      <c r="AI112" s="837"/>
      <c r="AJ112" s="837"/>
      <c r="AK112" s="837"/>
      <c r="AL112" s="837"/>
      <c r="AM112" s="837"/>
      <c r="AN112" s="837"/>
      <c r="AO112" s="837"/>
      <c r="AP112" s="837"/>
      <c r="AQ112" s="837"/>
      <c r="AR112" s="837"/>
      <c r="AS112" s="837"/>
      <c r="AT112" s="837"/>
      <c r="AU112" s="837"/>
      <c r="AV112" s="837"/>
      <c r="AW112" s="837"/>
      <c r="AX112" s="837"/>
      <c r="AY112" s="837"/>
      <c r="AZ112" s="837"/>
      <c r="BA112" s="837"/>
      <c r="BB112" s="837"/>
      <c r="BC112" s="837"/>
      <c r="BD112" s="837"/>
      <c r="BE112" s="837"/>
      <c r="BF112" s="837"/>
      <c r="BG112" s="837"/>
      <c r="BH112" s="837"/>
      <c r="BI112" s="837"/>
      <c r="BJ112" s="837"/>
      <c r="BK112" s="837"/>
      <c r="BL112" s="837"/>
      <c r="BM112" s="837"/>
      <c r="BN112" s="837"/>
      <c r="BO112" s="837"/>
      <c r="BP112" s="837"/>
      <c r="BQ112" s="837"/>
      <c r="BR112" s="837"/>
      <c r="BS112" s="837"/>
      <c r="BT112" s="837"/>
      <c r="BU112" s="837"/>
      <c r="BV112" s="837"/>
      <c r="BW112" s="837"/>
      <c r="BX112" s="837"/>
      <c r="BY112" s="837"/>
      <c r="BZ112" s="837"/>
      <c r="CA112" s="837"/>
      <c r="CB112" s="837"/>
      <c r="CC112" s="837"/>
      <c r="CD112" s="837"/>
      <c r="CE112" s="837"/>
      <c r="CF112" s="837"/>
      <c r="CG112" s="837"/>
      <c r="CH112" s="837"/>
      <c r="CI112" s="837"/>
      <c r="CJ112" s="837"/>
      <c r="CK112" s="837"/>
      <c r="CL112" s="837"/>
      <c r="CM112" s="837"/>
      <c r="CN112" s="837"/>
      <c r="CO112" s="837"/>
      <c r="CP112" s="837"/>
      <c r="CQ112" s="837"/>
      <c r="CR112" s="837"/>
      <c r="CS112" s="837"/>
      <c r="CT112" s="837"/>
      <c r="CU112" s="837"/>
      <c r="CV112" s="837"/>
      <c r="CW112" s="837"/>
      <c r="CX112" s="837"/>
      <c r="CY112" s="837"/>
      <c r="CZ112" s="837"/>
      <c r="DA112" s="837"/>
      <c r="DB112" s="837"/>
      <c r="DC112" s="837"/>
      <c r="DD112" s="837"/>
      <c r="DE112" s="837"/>
      <c r="DF112" s="837"/>
      <c r="DG112" s="837"/>
      <c r="DH112" s="837"/>
      <c r="DI112" s="837"/>
      <c r="DJ112" s="838"/>
      <c r="DK112" s="839"/>
    </row>
    <row r="113" spans="1:115" s="83" customFormat="1" ht="19.899999999999999" customHeight="1">
      <c r="A113" s="50"/>
      <c r="B113" s="716"/>
      <c r="C113" s="73"/>
      <c r="D113" s="795" t="s">
        <v>515</v>
      </c>
      <c r="E113" s="798" t="s">
        <v>1115</v>
      </c>
      <c r="F113" s="1102" t="s">
        <v>1111</v>
      </c>
      <c r="G113" s="825"/>
      <c r="H113" s="826"/>
      <c r="I113" s="846"/>
      <c r="J113" s="842"/>
      <c r="K113" s="842"/>
      <c r="L113" s="842"/>
      <c r="M113" s="842"/>
      <c r="N113" s="842"/>
      <c r="O113" s="842"/>
      <c r="P113" s="842"/>
      <c r="Q113" s="842"/>
      <c r="R113" s="842"/>
      <c r="S113" s="842"/>
      <c r="T113" s="842"/>
      <c r="U113" s="842"/>
      <c r="V113" s="842"/>
      <c r="W113" s="842"/>
      <c r="X113" s="842"/>
      <c r="Y113" s="842"/>
      <c r="Z113" s="842"/>
      <c r="AA113" s="842"/>
      <c r="AB113" s="842"/>
      <c r="AC113" s="842"/>
      <c r="AD113" s="842"/>
      <c r="AE113" s="842"/>
      <c r="AF113" s="842"/>
      <c r="AG113" s="842"/>
      <c r="AH113" s="842"/>
      <c r="AI113" s="842"/>
      <c r="AJ113" s="842"/>
      <c r="AK113" s="842"/>
      <c r="AL113" s="842"/>
      <c r="AM113" s="842"/>
      <c r="AN113" s="842"/>
      <c r="AO113" s="842"/>
      <c r="AP113" s="842"/>
      <c r="AQ113" s="842"/>
      <c r="AR113" s="842"/>
      <c r="AS113" s="842"/>
      <c r="AT113" s="842"/>
      <c r="AU113" s="842"/>
      <c r="AV113" s="842"/>
      <c r="AW113" s="842"/>
      <c r="AX113" s="842"/>
      <c r="AY113" s="842"/>
      <c r="AZ113" s="842"/>
      <c r="BA113" s="842"/>
      <c r="BB113" s="842"/>
      <c r="BC113" s="842"/>
      <c r="BD113" s="842"/>
      <c r="BE113" s="842"/>
      <c r="BF113" s="842"/>
      <c r="BG113" s="842"/>
      <c r="BH113" s="842"/>
      <c r="BI113" s="842"/>
      <c r="BJ113" s="842"/>
      <c r="BK113" s="842"/>
      <c r="BL113" s="842"/>
      <c r="BM113" s="842"/>
      <c r="BN113" s="842"/>
      <c r="BO113" s="842"/>
      <c r="BP113" s="842"/>
      <c r="BQ113" s="842"/>
      <c r="BR113" s="842"/>
      <c r="BS113" s="842"/>
      <c r="BT113" s="842"/>
      <c r="BU113" s="842"/>
      <c r="BV113" s="842"/>
      <c r="BW113" s="842"/>
      <c r="BX113" s="842"/>
      <c r="BY113" s="842"/>
      <c r="BZ113" s="842"/>
      <c r="CA113" s="842"/>
      <c r="CB113" s="842"/>
      <c r="CC113" s="842"/>
      <c r="CD113" s="842"/>
      <c r="CE113" s="842"/>
      <c r="CF113" s="842"/>
      <c r="CG113" s="842"/>
      <c r="CH113" s="842"/>
      <c r="CI113" s="842"/>
      <c r="CJ113" s="842"/>
      <c r="CK113" s="842"/>
      <c r="CL113" s="842"/>
      <c r="CM113" s="842"/>
      <c r="CN113" s="842"/>
      <c r="CO113" s="842"/>
      <c r="CP113" s="842"/>
      <c r="CQ113" s="842"/>
      <c r="CR113" s="842"/>
      <c r="CS113" s="842"/>
      <c r="CT113" s="842"/>
      <c r="CU113" s="842"/>
      <c r="CV113" s="842"/>
      <c r="CW113" s="842"/>
      <c r="CX113" s="842"/>
      <c r="CY113" s="842"/>
      <c r="CZ113" s="842"/>
      <c r="DA113" s="842"/>
      <c r="DB113" s="842"/>
      <c r="DC113" s="842"/>
      <c r="DD113" s="842"/>
      <c r="DE113" s="842"/>
      <c r="DF113" s="842"/>
      <c r="DG113" s="842"/>
      <c r="DH113" s="844"/>
      <c r="DI113" s="844"/>
      <c r="DJ113" s="844"/>
      <c r="DK113" s="845"/>
    </row>
    <row r="114" spans="1:115" s="83" customFormat="1" ht="18" customHeight="1">
      <c r="A114" s="50"/>
      <c r="B114" s="716"/>
      <c r="C114" s="73"/>
      <c r="D114" s="84" t="s">
        <v>585</v>
      </c>
      <c r="E114" s="90" t="s">
        <v>792</v>
      </c>
      <c r="F114" s="91" t="s">
        <v>69</v>
      </c>
      <c r="G114" s="825"/>
      <c r="H114" s="826"/>
      <c r="I114" s="864"/>
      <c r="J114" s="837"/>
      <c r="K114" s="842"/>
      <c r="L114" s="842"/>
      <c r="M114" s="842"/>
      <c r="N114" s="842"/>
      <c r="O114" s="842"/>
      <c r="P114" s="842"/>
      <c r="Q114" s="865"/>
      <c r="R114" s="865"/>
      <c r="S114" s="865"/>
      <c r="T114" s="865"/>
      <c r="U114" s="865"/>
      <c r="V114" s="865"/>
      <c r="W114" s="865"/>
      <c r="X114" s="865"/>
      <c r="Y114" s="865"/>
      <c r="Z114" s="865"/>
      <c r="AA114" s="865"/>
      <c r="AB114" s="865"/>
      <c r="AC114" s="865"/>
      <c r="AD114" s="865"/>
      <c r="AE114" s="865"/>
      <c r="AF114" s="865"/>
      <c r="AG114" s="865"/>
      <c r="AH114" s="865"/>
      <c r="AI114" s="865"/>
      <c r="AJ114" s="865"/>
      <c r="AK114" s="865"/>
      <c r="AL114" s="865"/>
      <c r="AM114" s="865"/>
      <c r="AN114" s="865"/>
      <c r="AO114" s="865"/>
      <c r="AP114" s="865"/>
      <c r="AQ114" s="865"/>
      <c r="AR114" s="865"/>
      <c r="AS114" s="865"/>
      <c r="AT114" s="865"/>
      <c r="AU114" s="865"/>
      <c r="AV114" s="865"/>
      <c r="AW114" s="865"/>
      <c r="AX114" s="865"/>
      <c r="AY114" s="865"/>
      <c r="AZ114" s="865"/>
      <c r="BA114" s="865"/>
      <c r="BB114" s="865"/>
      <c r="BC114" s="865"/>
      <c r="BD114" s="865"/>
      <c r="BE114" s="865"/>
      <c r="BF114" s="865"/>
      <c r="BG114" s="865"/>
      <c r="BH114" s="865"/>
      <c r="BI114" s="865"/>
      <c r="BJ114" s="865"/>
      <c r="BK114" s="865"/>
      <c r="BL114" s="865"/>
      <c r="BM114" s="865"/>
      <c r="BN114" s="865"/>
      <c r="BO114" s="865"/>
      <c r="BP114" s="865"/>
      <c r="BQ114" s="865"/>
      <c r="BR114" s="865"/>
      <c r="BS114" s="865"/>
      <c r="BT114" s="842"/>
      <c r="BU114" s="842"/>
      <c r="BV114" s="842"/>
      <c r="BW114" s="842"/>
      <c r="BX114" s="842"/>
      <c r="BY114" s="842"/>
      <c r="BZ114" s="842"/>
      <c r="CA114" s="842"/>
      <c r="CB114" s="842"/>
      <c r="CC114" s="842"/>
      <c r="CD114" s="842"/>
      <c r="CE114" s="842"/>
      <c r="CF114" s="842"/>
      <c r="CG114" s="842"/>
      <c r="CH114" s="842"/>
      <c r="CI114" s="842"/>
      <c r="CJ114" s="842"/>
      <c r="CK114" s="842"/>
      <c r="CL114" s="842"/>
      <c r="CM114" s="842"/>
      <c r="CN114" s="842"/>
      <c r="CO114" s="842"/>
      <c r="CP114" s="842"/>
      <c r="CQ114" s="842"/>
      <c r="CR114" s="842"/>
      <c r="CS114" s="842"/>
      <c r="CT114" s="842"/>
      <c r="CU114" s="842"/>
      <c r="CV114" s="842"/>
      <c r="CW114" s="842"/>
      <c r="CX114" s="842"/>
      <c r="CY114" s="842"/>
      <c r="CZ114" s="842"/>
      <c r="DA114" s="842"/>
      <c r="DB114" s="842"/>
      <c r="DC114" s="842"/>
      <c r="DD114" s="842"/>
      <c r="DE114" s="842"/>
      <c r="DF114" s="842"/>
      <c r="DG114" s="842"/>
      <c r="DH114" s="842"/>
      <c r="DI114" s="842"/>
      <c r="DJ114" s="850"/>
      <c r="DK114" s="851"/>
    </row>
    <row r="115" spans="1:115" s="83" customFormat="1" ht="19.899999999999999" customHeight="1">
      <c r="A115" s="50"/>
      <c r="B115" s="716"/>
      <c r="C115" s="73"/>
      <c r="D115" s="84" t="s">
        <v>586</v>
      </c>
      <c r="E115" s="90" t="s">
        <v>793</v>
      </c>
      <c r="F115" s="92" t="s">
        <v>691</v>
      </c>
      <c r="G115" s="825"/>
      <c r="H115" s="826"/>
      <c r="I115" s="846"/>
      <c r="J115" s="842"/>
      <c r="K115" s="842"/>
      <c r="L115" s="842"/>
      <c r="M115" s="842"/>
      <c r="N115" s="842"/>
      <c r="O115" s="842"/>
      <c r="P115" s="842"/>
      <c r="Q115" s="842"/>
      <c r="R115" s="842"/>
      <c r="S115" s="842"/>
      <c r="T115" s="842"/>
      <c r="U115" s="842"/>
      <c r="V115" s="842"/>
      <c r="W115" s="842"/>
      <c r="X115" s="842"/>
      <c r="Y115" s="842"/>
      <c r="Z115" s="842"/>
      <c r="AA115" s="842"/>
      <c r="AB115" s="842"/>
      <c r="AC115" s="842"/>
      <c r="AD115" s="842"/>
      <c r="AE115" s="842"/>
      <c r="AF115" s="842"/>
      <c r="AG115" s="842"/>
      <c r="AH115" s="842"/>
      <c r="AI115" s="842"/>
      <c r="AJ115" s="842"/>
      <c r="AK115" s="842"/>
      <c r="AL115" s="842"/>
      <c r="AM115" s="842"/>
      <c r="AN115" s="842"/>
      <c r="AO115" s="842"/>
      <c r="AP115" s="842"/>
      <c r="AQ115" s="842"/>
      <c r="AR115" s="842"/>
      <c r="AS115" s="842"/>
      <c r="AT115" s="842"/>
      <c r="AU115" s="842"/>
      <c r="AV115" s="842"/>
      <c r="AW115" s="842"/>
      <c r="AX115" s="842"/>
      <c r="AY115" s="842"/>
      <c r="AZ115" s="842"/>
      <c r="BA115" s="842"/>
      <c r="BB115" s="842"/>
      <c r="BC115" s="842"/>
      <c r="BD115" s="842"/>
      <c r="BE115" s="842"/>
      <c r="BF115" s="842"/>
      <c r="BG115" s="842"/>
      <c r="BH115" s="842"/>
      <c r="BI115" s="842"/>
      <c r="BJ115" s="842"/>
      <c r="BK115" s="842"/>
      <c r="BL115" s="842"/>
      <c r="BM115" s="842"/>
      <c r="BN115" s="842"/>
      <c r="BO115" s="842"/>
      <c r="BP115" s="842"/>
      <c r="BQ115" s="842"/>
      <c r="BR115" s="842"/>
      <c r="BS115" s="842"/>
      <c r="BT115" s="842"/>
      <c r="BU115" s="842"/>
      <c r="BV115" s="842"/>
      <c r="BW115" s="842"/>
      <c r="BX115" s="842"/>
      <c r="BY115" s="842"/>
      <c r="BZ115" s="842"/>
      <c r="CA115" s="842"/>
      <c r="CB115" s="842"/>
      <c r="CC115" s="842"/>
      <c r="CD115" s="842"/>
      <c r="CE115" s="842"/>
      <c r="CF115" s="842"/>
      <c r="CG115" s="842"/>
      <c r="CH115" s="842"/>
      <c r="CI115" s="842"/>
      <c r="CJ115" s="842"/>
      <c r="CK115" s="842"/>
      <c r="CL115" s="842"/>
      <c r="CM115" s="842"/>
      <c r="CN115" s="842"/>
      <c r="CO115" s="842"/>
      <c r="CP115" s="842"/>
      <c r="CQ115" s="842"/>
      <c r="CR115" s="842"/>
      <c r="CS115" s="842"/>
      <c r="CT115" s="842"/>
      <c r="CU115" s="842"/>
      <c r="CV115" s="842"/>
      <c r="CW115" s="842"/>
      <c r="CX115" s="842"/>
      <c r="CY115" s="842"/>
      <c r="CZ115" s="842"/>
      <c r="DA115" s="842"/>
      <c r="DB115" s="842"/>
      <c r="DC115" s="842"/>
      <c r="DD115" s="842"/>
      <c r="DE115" s="842"/>
      <c r="DF115" s="842"/>
      <c r="DG115" s="842"/>
      <c r="DH115" s="850"/>
      <c r="DI115" s="850"/>
      <c r="DJ115" s="850"/>
      <c r="DK115" s="851"/>
    </row>
    <row r="116" spans="1:115" s="83" customFormat="1" ht="19.899999999999999" customHeight="1">
      <c r="A116" s="50"/>
      <c r="B116" s="716"/>
      <c r="C116" s="73"/>
      <c r="D116" s="84" t="s">
        <v>587</v>
      </c>
      <c r="E116" s="90" t="s">
        <v>794</v>
      </c>
      <c r="F116" s="91" t="s">
        <v>79</v>
      </c>
      <c r="G116" s="825"/>
      <c r="H116" s="866"/>
      <c r="I116" s="864"/>
      <c r="J116" s="837"/>
      <c r="K116" s="842"/>
      <c r="L116" s="842"/>
      <c r="M116" s="867"/>
      <c r="N116" s="867"/>
      <c r="O116" s="867"/>
      <c r="P116" s="867"/>
      <c r="Q116" s="843"/>
      <c r="R116" s="843"/>
      <c r="S116" s="843"/>
      <c r="T116" s="843"/>
      <c r="U116" s="843"/>
      <c r="V116" s="843"/>
      <c r="W116" s="843"/>
      <c r="X116" s="843"/>
      <c r="Y116" s="843"/>
      <c r="Z116" s="843"/>
      <c r="AA116" s="843"/>
      <c r="AB116" s="843"/>
      <c r="AC116" s="843"/>
      <c r="AD116" s="843"/>
      <c r="AE116" s="843"/>
      <c r="AF116" s="843"/>
      <c r="AG116" s="843"/>
      <c r="AH116" s="843"/>
      <c r="AI116" s="843"/>
      <c r="AJ116" s="843"/>
      <c r="AK116" s="843"/>
      <c r="AL116" s="843"/>
      <c r="AM116" s="843"/>
      <c r="AN116" s="843"/>
      <c r="AO116" s="843"/>
      <c r="AP116" s="843"/>
      <c r="AQ116" s="843"/>
      <c r="AR116" s="843"/>
      <c r="AS116" s="843"/>
      <c r="AT116" s="843"/>
      <c r="AU116" s="843"/>
      <c r="AV116" s="843"/>
      <c r="AW116" s="843"/>
      <c r="AX116" s="843"/>
      <c r="AY116" s="843"/>
      <c r="AZ116" s="843"/>
      <c r="BA116" s="843"/>
      <c r="BB116" s="843"/>
      <c r="BC116" s="843"/>
      <c r="BD116" s="843"/>
      <c r="BE116" s="843"/>
      <c r="BF116" s="843"/>
      <c r="BG116" s="843"/>
      <c r="BH116" s="843"/>
      <c r="BI116" s="843"/>
      <c r="BJ116" s="843"/>
      <c r="BK116" s="843"/>
      <c r="BL116" s="843"/>
      <c r="BM116" s="843"/>
      <c r="BN116" s="843"/>
      <c r="BO116" s="843"/>
      <c r="BP116" s="843"/>
      <c r="BQ116" s="843"/>
      <c r="BR116" s="843"/>
      <c r="BS116" s="843"/>
      <c r="BT116" s="867"/>
      <c r="BU116" s="867"/>
      <c r="BV116" s="867"/>
      <c r="BW116" s="867"/>
      <c r="BX116" s="867"/>
      <c r="BY116" s="867"/>
      <c r="BZ116" s="867"/>
      <c r="CA116" s="867"/>
      <c r="CB116" s="867"/>
      <c r="CC116" s="867"/>
      <c r="CD116" s="867"/>
      <c r="CE116" s="867"/>
      <c r="CF116" s="867"/>
      <c r="CG116" s="867"/>
      <c r="CH116" s="867"/>
      <c r="CI116" s="867"/>
      <c r="CJ116" s="867"/>
      <c r="CK116" s="867"/>
      <c r="CL116" s="867"/>
      <c r="CM116" s="867"/>
      <c r="CN116" s="867"/>
      <c r="CO116" s="867"/>
      <c r="CP116" s="867"/>
      <c r="CQ116" s="867"/>
      <c r="CR116" s="867"/>
      <c r="CS116" s="867"/>
      <c r="CT116" s="867"/>
      <c r="CU116" s="867"/>
      <c r="CV116" s="867"/>
      <c r="CW116" s="867"/>
      <c r="CX116" s="867"/>
      <c r="CY116" s="867"/>
      <c r="CZ116" s="867"/>
      <c r="DA116" s="867"/>
      <c r="DB116" s="867"/>
      <c r="DC116" s="867"/>
      <c r="DD116" s="867"/>
      <c r="DE116" s="867"/>
      <c r="DF116" s="867"/>
      <c r="DG116" s="867"/>
      <c r="DH116" s="867"/>
      <c r="DI116" s="867"/>
      <c r="DJ116" s="868"/>
      <c r="DK116" s="869"/>
    </row>
    <row r="117" spans="1:115" s="83" customFormat="1" ht="17.25" customHeight="1">
      <c r="A117" s="50"/>
      <c r="B117" s="716"/>
      <c r="C117" s="73"/>
      <c r="D117" s="84" t="s">
        <v>588</v>
      </c>
      <c r="E117" s="90" t="s">
        <v>795</v>
      </c>
      <c r="F117" s="91" t="s">
        <v>81</v>
      </c>
      <c r="G117" s="825"/>
      <c r="H117" s="826"/>
      <c r="I117" s="864"/>
      <c r="J117" s="837"/>
      <c r="K117" s="842"/>
      <c r="L117" s="842"/>
      <c r="M117" s="842"/>
      <c r="N117" s="842"/>
      <c r="O117" s="842"/>
      <c r="P117" s="842"/>
      <c r="Q117" s="842"/>
      <c r="R117" s="842"/>
      <c r="S117" s="842"/>
      <c r="T117" s="842"/>
      <c r="U117" s="842"/>
      <c r="V117" s="842"/>
      <c r="W117" s="842"/>
      <c r="X117" s="842"/>
      <c r="Y117" s="842"/>
      <c r="Z117" s="842"/>
      <c r="AA117" s="842"/>
      <c r="AB117" s="842"/>
      <c r="AC117" s="842"/>
      <c r="AD117" s="842"/>
      <c r="AE117" s="842"/>
      <c r="AF117" s="842"/>
      <c r="AG117" s="842"/>
      <c r="AH117" s="842"/>
      <c r="AI117" s="842"/>
      <c r="AJ117" s="842"/>
      <c r="AK117" s="842"/>
      <c r="AL117" s="842"/>
      <c r="AM117" s="842"/>
      <c r="AN117" s="842"/>
      <c r="AO117" s="842"/>
      <c r="AP117" s="842"/>
      <c r="AQ117" s="842"/>
      <c r="AR117" s="842"/>
      <c r="AS117" s="842"/>
      <c r="AT117" s="842"/>
      <c r="AU117" s="842"/>
      <c r="AV117" s="842"/>
      <c r="AW117" s="842"/>
      <c r="AX117" s="842"/>
      <c r="AY117" s="842"/>
      <c r="AZ117" s="842"/>
      <c r="BA117" s="842"/>
      <c r="BB117" s="842"/>
      <c r="BC117" s="842"/>
      <c r="BD117" s="842"/>
      <c r="BE117" s="842"/>
      <c r="BF117" s="842"/>
      <c r="BG117" s="842"/>
      <c r="BH117" s="842"/>
      <c r="BI117" s="842"/>
      <c r="BJ117" s="842"/>
      <c r="BK117" s="842"/>
      <c r="BL117" s="842"/>
      <c r="BM117" s="842"/>
      <c r="BN117" s="842"/>
      <c r="BO117" s="842"/>
      <c r="BP117" s="842"/>
      <c r="BQ117" s="842"/>
      <c r="BR117" s="842"/>
      <c r="BS117" s="842"/>
      <c r="BT117" s="842"/>
      <c r="BU117" s="842"/>
      <c r="BV117" s="842"/>
      <c r="BW117" s="842"/>
      <c r="BX117" s="842"/>
      <c r="BY117" s="842"/>
      <c r="BZ117" s="842"/>
      <c r="CA117" s="842"/>
      <c r="CB117" s="842"/>
      <c r="CC117" s="842"/>
      <c r="CD117" s="842"/>
      <c r="CE117" s="842"/>
      <c r="CF117" s="842"/>
      <c r="CG117" s="842"/>
      <c r="CH117" s="842"/>
      <c r="CI117" s="842"/>
      <c r="CJ117" s="842"/>
      <c r="CK117" s="842"/>
      <c r="CL117" s="842"/>
      <c r="CM117" s="842"/>
      <c r="CN117" s="842"/>
      <c r="CO117" s="842"/>
      <c r="CP117" s="842"/>
      <c r="CQ117" s="842"/>
      <c r="CR117" s="842"/>
      <c r="CS117" s="842"/>
      <c r="CT117" s="842"/>
      <c r="CU117" s="842"/>
      <c r="CV117" s="842"/>
      <c r="CW117" s="842"/>
      <c r="CX117" s="842"/>
      <c r="CY117" s="842"/>
      <c r="CZ117" s="842"/>
      <c r="DA117" s="842"/>
      <c r="DB117" s="842"/>
      <c r="DC117" s="842"/>
      <c r="DD117" s="842"/>
      <c r="DE117" s="842"/>
      <c r="DF117" s="842"/>
      <c r="DG117" s="842"/>
      <c r="DH117" s="842"/>
      <c r="DI117" s="842"/>
      <c r="DJ117" s="847"/>
      <c r="DK117" s="848"/>
    </row>
    <row r="118" spans="1:115" s="83" customFormat="1" ht="19.899999999999999" customHeight="1">
      <c r="A118" s="50"/>
      <c r="B118" s="716"/>
      <c r="C118" s="73"/>
      <c r="D118" s="84" t="s">
        <v>589</v>
      </c>
      <c r="E118" s="90" t="s">
        <v>796</v>
      </c>
      <c r="F118" s="91" t="s">
        <v>89</v>
      </c>
      <c r="G118" s="825"/>
      <c r="H118" s="826"/>
      <c r="I118" s="864"/>
      <c r="J118" s="837"/>
      <c r="K118" s="842"/>
      <c r="L118" s="842"/>
      <c r="M118" s="842"/>
      <c r="N118" s="842"/>
      <c r="O118" s="842"/>
      <c r="P118" s="842"/>
      <c r="Q118" s="842"/>
      <c r="R118" s="842"/>
      <c r="S118" s="842"/>
      <c r="T118" s="842"/>
      <c r="U118" s="842"/>
      <c r="V118" s="842"/>
      <c r="W118" s="842"/>
      <c r="X118" s="842"/>
      <c r="Y118" s="842"/>
      <c r="Z118" s="842"/>
      <c r="AA118" s="842"/>
      <c r="AB118" s="842"/>
      <c r="AC118" s="842"/>
      <c r="AD118" s="842"/>
      <c r="AE118" s="842"/>
      <c r="AF118" s="842"/>
      <c r="AG118" s="842"/>
      <c r="AH118" s="842"/>
      <c r="AI118" s="842"/>
      <c r="AJ118" s="842"/>
      <c r="AK118" s="842"/>
      <c r="AL118" s="842"/>
      <c r="AM118" s="842"/>
      <c r="AN118" s="842"/>
      <c r="AO118" s="842"/>
      <c r="AP118" s="842"/>
      <c r="AQ118" s="842"/>
      <c r="AR118" s="842"/>
      <c r="AS118" s="842"/>
      <c r="AT118" s="842"/>
      <c r="AU118" s="842"/>
      <c r="AV118" s="842"/>
      <c r="AW118" s="842"/>
      <c r="AX118" s="842"/>
      <c r="AY118" s="842"/>
      <c r="AZ118" s="842"/>
      <c r="BA118" s="842"/>
      <c r="BB118" s="842"/>
      <c r="BC118" s="842"/>
      <c r="BD118" s="842"/>
      <c r="BE118" s="842"/>
      <c r="BF118" s="842"/>
      <c r="BG118" s="842"/>
      <c r="BH118" s="842"/>
      <c r="BI118" s="842"/>
      <c r="BJ118" s="842"/>
      <c r="BK118" s="842"/>
      <c r="BL118" s="842"/>
      <c r="BM118" s="842"/>
      <c r="BN118" s="842"/>
      <c r="BO118" s="842"/>
      <c r="BP118" s="842"/>
      <c r="BQ118" s="842"/>
      <c r="BR118" s="842"/>
      <c r="BS118" s="842"/>
      <c r="BT118" s="842"/>
      <c r="BU118" s="842"/>
      <c r="BV118" s="842"/>
      <c r="BW118" s="842"/>
      <c r="BX118" s="842"/>
      <c r="BY118" s="842"/>
      <c r="BZ118" s="842"/>
      <c r="CA118" s="842"/>
      <c r="CB118" s="842"/>
      <c r="CC118" s="842"/>
      <c r="CD118" s="842"/>
      <c r="CE118" s="842"/>
      <c r="CF118" s="842"/>
      <c r="CG118" s="842"/>
      <c r="CH118" s="842"/>
      <c r="CI118" s="842"/>
      <c r="CJ118" s="842"/>
      <c r="CK118" s="842"/>
      <c r="CL118" s="842"/>
      <c r="CM118" s="842"/>
      <c r="CN118" s="842"/>
      <c r="CO118" s="842"/>
      <c r="CP118" s="842"/>
      <c r="CQ118" s="842"/>
      <c r="CR118" s="842"/>
      <c r="CS118" s="842"/>
      <c r="CT118" s="842"/>
      <c r="CU118" s="842"/>
      <c r="CV118" s="842"/>
      <c r="CW118" s="842"/>
      <c r="CX118" s="842"/>
      <c r="CY118" s="842"/>
      <c r="CZ118" s="842"/>
      <c r="DA118" s="842"/>
      <c r="DB118" s="842"/>
      <c r="DC118" s="842"/>
      <c r="DD118" s="842"/>
      <c r="DE118" s="842"/>
      <c r="DF118" s="842"/>
      <c r="DG118" s="842"/>
      <c r="DH118" s="842"/>
      <c r="DI118" s="842"/>
      <c r="DJ118" s="847"/>
      <c r="DK118" s="848"/>
    </row>
    <row r="119" spans="1:115" s="83" customFormat="1" ht="19.899999999999999" customHeight="1">
      <c r="A119" s="50"/>
      <c r="B119" s="716"/>
      <c r="C119" s="73"/>
      <c r="D119" s="84" t="s">
        <v>590</v>
      </c>
      <c r="E119" s="90" t="s">
        <v>797</v>
      </c>
      <c r="F119" s="92" t="s">
        <v>91</v>
      </c>
      <c r="G119" s="825"/>
      <c r="H119" s="826"/>
      <c r="I119" s="864"/>
      <c r="J119" s="837"/>
      <c r="K119" s="842"/>
      <c r="L119" s="842"/>
      <c r="M119" s="842"/>
      <c r="N119" s="842"/>
      <c r="O119" s="842"/>
      <c r="P119" s="842"/>
      <c r="Q119" s="842"/>
      <c r="R119" s="842"/>
      <c r="S119" s="842"/>
      <c r="T119" s="842"/>
      <c r="U119" s="842"/>
      <c r="V119" s="842"/>
      <c r="W119" s="842"/>
      <c r="X119" s="842"/>
      <c r="Y119" s="842"/>
      <c r="Z119" s="842"/>
      <c r="AA119" s="842"/>
      <c r="AB119" s="842"/>
      <c r="AC119" s="842"/>
      <c r="AD119" s="842"/>
      <c r="AE119" s="842"/>
      <c r="AF119" s="842"/>
      <c r="AG119" s="842"/>
      <c r="AH119" s="842"/>
      <c r="AI119" s="842"/>
      <c r="AJ119" s="842"/>
      <c r="AK119" s="842"/>
      <c r="AL119" s="842"/>
      <c r="AM119" s="842"/>
      <c r="AN119" s="842"/>
      <c r="AO119" s="842"/>
      <c r="AP119" s="842"/>
      <c r="AQ119" s="842"/>
      <c r="AR119" s="842"/>
      <c r="AS119" s="842"/>
      <c r="AT119" s="842"/>
      <c r="AU119" s="842"/>
      <c r="AV119" s="842"/>
      <c r="AW119" s="842"/>
      <c r="AX119" s="842"/>
      <c r="AY119" s="842"/>
      <c r="AZ119" s="842"/>
      <c r="BA119" s="842"/>
      <c r="BB119" s="842"/>
      <c r="BC119" s="842"/>
      <c r="BD119" s="842"/>
      <c r="BE119" s="842"/>
      <c r="BF119" s="842"/>
      <c r="BG119" s="842"/>
      <c r="BH119" s="842"/>
      <c r="BI119" s="842"/>
      <c r="BJ119" s="842"/>
      <c r="BK119" s="842"/>
      <c r="BL119" s="842"/>
      <c r="BM119" s="842"/>
      <c r="BN119" s="842"/>
      <c r="BO119" s="842"/>
      <c r="BP119" s="842"/>
      <c r="BQ119" s="842"/>
      <c r="BR119" s="842"/>
      <c r="BS119" s="842"/>
      <c r="BT119" s="842"/>
      <c r="BU119" s="842"/>
      <c r="BV119" s="842"/>
      <c r="BW119" s="842"/>
      <c r="BX119" s="842"/>
      <c r="BY119" s="842"/>
      <c r="BZ119" s="842"/>
      <c r="CA119" s="842"/>
      <c r="CB119" s="842"/>
      <c r="CC119" s="842"/>
      <c r="CD119" s="842"/>
      <c r="CE119" s="842"/>
      <c r="CF119" s="842"/>
      <c r="CG119" s="842"/>
      <c r="CH119" s="842"/>
      <c r="CI119" s="842"/>
      <c r="CJ119" s="842"/>
      <c r="CK119" s="842"/>
      <c r="CL119" s="842"/>
      <c r="CM119" s="842"/>
      <c r="CN119" s="842"/>
      <c r="CO119" s="842"/>
      <c r="CP119" s="842"/>
      <c r="CQ119" s="842"/>
      <c r="CR119" s="842"/>
      <c r="CS119" s="842"/>
      <c r="CT119" s="842"/>
      <c r="CU119" s="842"/>
      <c r="CV119" s="842"/>
      <c r="CW119" s="842"/>
      <c r="CX119" s="842"/>
      <c r="CY119" s="842"/>
      <c r="CZ119" s="842"/>
      <c r="DA119" s="842"/>
      <c r="DB119" s="842"/>
      <c r="DC119" s="842"/>
      <c r="DD119" s="842"/>
      <c r="DE119" s="842"/>
      <c r="DF119" s="842"/>
      <c r="DG119" s="842"/>
      <c r="DH119" s="842"/>
      <c r="DI119" s="842"/>
      <c r="DJ119" s="847"/>
      <c r="DK119" s="848"/>
    </row>
    <row r="120" spans="1:115" s="83" customFormat="1" ht="19.899999999999999" customHeight="1">
      <c r="A120" s="50"/>
      <c r="B120" s="716"/>
      <c r="C120" s="73"/>
      <c r="D120" s="84" t="s">
        <v>591</v>
      </c>
      <c r="E120" s="90" t="s">
        <v>798</v>
      </c>
      <c r="F120" s="92" t="s">
        <v>93</v>
      </c>
      <c r="G120" s="825"/>
      <c r="H120" s="826"/>
      <c r="I120" s="864"/>
      <c r="J120" s="837"/>
      <c r="K120" s="842"/>
      <c r="L120" s="842"/>
      <c r="M120" s="842"/>
      <c r="N120" s="842"/>
      <c r="O120" s="842"/>
      <c r="P120" s="842"/>
      <c r="Q120" s="842"/>
      <c r="R120" s="842"/>
      <c r="S120" s="842"/>
      <c r="T120" s="842"/>
      <c r="U120" s="842"/>
      <c r="V120" s="842"/>
      <c r="W120" s="842"/>
      <c r="X120" s="842"/>
      <c r="Y120" s="842"/>
      <c r="Z120" s="842"/>
      <c r="AA120" s="842"/>
      <c r="AB120" s="842"/>
      <c r="AC120" s="842"/>
      <c r="AD120" s="842"/>
      <c r="AE120" s="842"/>
      <c r="AF120" s="842"/>
      <c r="AG120" s="842"/>
      <c r="AH120" s="842"/>
      <c r="AI120" s="842"/>
      <c r="AJ120" s="842"/>
      <c r="AK120" s="842"/>
      <c r="AL120" s="842"/>
      <c r="AM120" s="842"/>
      <c r="AN120" s="842"/>
      <c r="AO120" s="842"/>
      <c r="AP120" s="842"/>
      <c r="AQ120" s="842"/>
      <c r="AR120" s="842"/>
      <c r="AS120" s="842"/>
      <c r="AT120" s="842"/>
      <c r="AU120" s="842"/>
      <c r="AV120" s="842"/>
      <c r="AW120" s="842"/>
      <c r="AX120" s="842"/>
      <c r="AY120" s="842"/>
      <c r="AZ120" s="842"/>
      <c r="BA120" s="842"/>
      <c r="BB120" s="842"/>
      <c r="BC120" s="842"/>
      <c r="BD120" s="842"/>
      <c r="BE120" s="842"/>
      <c r="BF120" s="842"/>
      <c r="BG120" s="842"/>
      <c r="BH120" s="842"/>
      <c r="BI120" s="842"/>
      <c r="BJ120" s="842"/>
      <c r="BK120" s="842"/>
      <c r="BL120" s="842"/>
      <c r="BM120" s="842"/>
      <c r="BN120" s="842"/>
      <c r="BO120" s="842"/>
      <c r="BP120" s="842"/>
      <c r="BQ120" s="842"/>
      <c r="BR120" s="842"/>
      <c r="BS120" s="842"/>
      <c r="BT120" s="842"/>
      <c r="BU120" s="842"/>
      <c r="BV120" s="842"/>
      <c r="BW120" s="842"/>
      <c r="BX120" s="842"/>
      <c r="BY120" s="842"/>
      <c r="BZ120" s="842"/>
      <c r="CA120" s="842"/>
      <c r="CB120" s="842"/>
      <c r="CC120" s="842"/>
      <c r="CD120" s="842"/>
      <c r="CE120" s="842"/>
      <c r="CF120" s="842"/>
      <c r="CG120" s="842"/>
      <c r="CH120" s="842"/>
      <c r="CI120" s="842"/>
      <c r="CJ120" s="842"/>
      <c r="CK120" s="842"/>
      <c r="CL120" s="842"/>
      <c r="CM120" s="842"/>
      <c r="CN120" s="842"/>
      <c r="CO120" s="842"/>
      <c r="CP120" s="842"/>
      <c r="CQ120" s="842"/>
      <c r="CR120" s="842"/>
      <c r="CS120" s="842"/>
      <c r="CT120" s="842"/>
      <c r="CU120" s="842"/>
      <c r="CV120" s="842"/>
      <c r="CW120" s="842"/>
      <c r="CX120" s="842"/>
      <c r="CY120" s="842"/>
      <c r="CZ120" s="842"/>
      <c r="DA120" s="842"/>
      <c r="DB120" s="842"/>
      <c r="DC120" s="842"/>
      <c r="DD120" s="842"/>
      <c r="DE120" s="842"/>
      <c r="DF120" s="842"/>
      <c r="DG120" s="842"/>
      <c r="DH120" s="842"/>
      <c r="DI120" s="842"/>
      <c r="DJ120" s="847"/>
      <c r="DK120" s="848"/>
    </row>
    <row r="121" spans="1:115" s="83" customFormat="1" ht="19.899999999999999" customHeight="1">
      <c r="A121" s="50"/>
      <c r="B121" s="716"/>
      <c r="C121" s="73"/>
      <c r="D121" s="84" t="s">
        <v>592</v>
      </c>
      <c r="E121" s="90" t="s">
        <v>799</v>
      </c>
      <c r="F121" s="92" t="s">
        <v>251</v>
      </c>
      <c r="G121" s="825"/>
      <c r="H121" s="826"/>
      <c r="I121" s="864"/>
      <c r="J121" s="837"/>
      <c r="K121" s="842"/>
      <c r="L121" s="842"/>
      <c r="M121" s="842"/>
      <c r="N121" s="842"/>
      <c r="O121" s="842"/>
      <c r="P121" s="842"/>
      <c r="Q121" s="842"/>
      <c r="R121" s="842"/>
      <c r="S121" s="842"/>
      <c r="T121" s="842"/>
      <c r="U121" s="842"/>
      <c r="V121" s="842"/>
      <c r="W121" s="842"/>
      <c r="X121" s="842"/>
      <c r="Y121" s="842"/>
      <c r="Z121" s="842"/>
      <c r="AA121" s="842"/>
      <c r="AB121" s="842"/>
      <c r="AC121" s="842"/>
      <c r="AD121" s="842"/>
      <c r="AE121" s="842"/>
      <c r="AF121" s="842"/>
      <c r="AG121" s="842"/>
      <c r="AH121" s="842"/>
      <c r="AI121" s="842"/>
      <c r="AJ121" s="842"/>
      <c r="AK121" s="842"/>
      <c r="AL121" s="842"/>
      <c r="AM121" s="842"/>
      <c r="AN121" s="842"/>
      <c r="AO121" s="842"/>
      <c r="AP121" s="842"/>
      <c r="AQ121" s="842"/>
      <c r="AR121" s="842"/>
      <c r="AS121" s="842"/>
      <c r="AT121" s="842"/>
      <c r="AU121" s="842"/>
      <c r="AV121" s="842"/>
      <c r="AW121" s="842"/>
      <c r="AX121" s="842"/>
      <c r="AY121" s="842"/>
      <c r="AZ121" s="842"/>
      <c r="BA121" s="842"/>
      <c r="BB121" s="842"/>
      <c r="BC121" s="842"/>
      <c r="BD121" s="842"/>
      <c r="BE121" s="842"/>
      <c r="BF121" s="842"/>
      <c r="BG121" s="842"/>
      <c r="BH121" s="842"/>
      <c r="BI121" s="842"/>
      <c r="BJ121" s="842"/>
      <c r="BK121" s="842"/>
      <c r="BL121" s="842"/>
      <c r="BM121" s="842"/>
      <c r="BN121" s="842"/>
      <c r="BO121" s="842"/>
      <c r="BP121" s="842"/>
      <c r="BQ121" s="842"/>
      <c r="BR121" s="842"/>
      <c r="BS121" s="842"/>
      <c r="BT121" s="842"/>
      <c r="BU121" s="842"/>
      <c r="BV121" s="842"/>
      <c r="BW121" s="842"/>
      <c r="BX121" s="842"/>
      <c r="BY121" s="842"/>
      <c r="BZ121" s="842"/>
      <c r="CA121" s="842"/>
      <c r="CB121" s="842"/>
      <c r="CC121" s="842"/>
      <c r="CD121" s="842"/>
      <c r="CE121" s="842"/>
      <c r="CF121" s="842"/>
      <c r="CG121" s="842"/>
      <c r="CH121" s="842"/>
      <c r="CI121" s="842"/>
      <c r="CJ121" s="842"/>
      <c r="CK121" s="842"/>
      <c r="CL121" s="842"/>
      <c r="CM121" s="842"/>
      <c r="CN121" s="842"/>
      <c r="CO121" s="842"/>
      <c r="CP121" s="842"/>
      <c r="CQ121" s="842"/>
      <c r="CR121" s="842"/>
      <c r="CS121" s="842"/>
      <c r="CT121" s="842"/>
      <c r="CU121" s="842"/>
      <c r="CV121" s="842"/>
      <c r="CW121" s="842"/>
      <c r="CX121" s="842"/>
      <c r="CY121" s="842"/>
      <c r="CZ121" s="842"/>
      <c r="DA121" s="842"/>
      <c r="DB121" s="842"/>
      <c r="DC121" s="842"/>
      <c r="DD121" s="842"/>
      <c r="DE121" s="842"/>
      <c r="DF121" s="842"/>
      <c r="DG121" s="842"/>
      <c r="DH121" s="842"/>
      <c r="DI121" s="842"/>
      <c r="DJ121" s="847"/>
      <c r="DK121" s="848"/>
    </row>
    <row r="122" spans="1:115" s="83" customFormat="1" ht="19.899999999999999" customHeight="1">
      <c r="A122" s="50"/>
      <c r="B122" s="716"/>
      <c r="C122" s="73"/>
      <c r="D122" s="84" t="s">
        <v>593</v>
      </c>
      <c r="E122" s="90" t="s">
        <v>800</v>
      </c>
      <c r="F122" s="92" t="s">
        <v>97</v>
      </c>
      <c r="G122" s="825"/>
      <c r="H122" s="826"/>
      <c r="I122" s="864"/>
      <c r="J122" s="837"/>
      <c r="K122" s="842"/>
      <c r="L122" s="842"/>
      <c r="M122" s="842"/>
      <c r="N122" s="842"/>
      <c r="O122" s="842"/>
      <c r="P122" s="842"/>
      <c r="Q122" s="842"/>
      <c r="R122" s="842"/>
      <c r="S122" s="842"/>
      <c r="T122" s="842"/>
      <c r="U122" s="842"/>
      <c r="V122" s="842"/>
      <c r="W122" s="842"/>
      <c r="X122" s="842"/>
      <c r="Y122" s="842"/>
      <c r="Z122" s="842"/>
      <c r="AA122" s="842"/>
      <c r="AB122" s="842"/>
      <c r="AC122" s="842"/>
      <c r="AD122" s="842"/>
      <c r="AE122" s="842"/>
      <c r="AF122" s="842"/>
      <c r="AG122" s="842"/>
      <c r="AH122" s="842"/>
      <c r="AI122" s="842"/>
      <c r="AJ122" s="842"/>
      <c r="AK122" s="842"/>
      <c r="AL122" s="842"/>
      <c r="AM122" s="842"/>
      <c r="AN122" s="842"/>
      <c r="AO122" s="842"/>
      <c r="AP122" s="842"/>
      <c r="AQ122" s="842"/>
      <c r="AR122" s="842"/>
      <c r="AS122" s="842"/>
      <c r="AT122" s="842"/>
      <c r="AU122" s="842"/>
      <c r="AV122" s="842"/>
      <c r="AW122" s="842"/>
      <c r="AX122" s="842"/>
      <c r="AY122" s="842"/>
      <c r="AZ122" s="842"/>
      <c r="BA122" s="842"/>
      <c r="BB122" s="842"/>
      <c r="BC122" s="842"/>
      <c r="BD122" s="842"/>
      <c r="BE122" s="842"/>
      <c r="BF122" s="842"/>
      <c r="BG122" s="842"/>
      <c r="BH122" s="842"/>
      <c r="BI122" s="842"/>
      <c r="BJ122" s="842"/>
      <c r="BK122" s="842"/>
      <c r="BL122" s="842"/>
      <c r="BM122" s="842"/>
      <c r="BN122" s="842"/>
      <c r="BO122" s="842"/>
      <c r="BP122" s="842"/>
      <c r="BQ122" s="842"/>
      <c r="BR122" s="842"/>
      <c r="BS122" s="842"/>
      <c r="BT122" s="842"/>
      <c r="BU122" s="842"/>
      <c r="BV122" s="842"/>
      <c r="BW122" s="842"/>
      <c r="BX122" s="842"/>
      <c r="BY122" s="842"/>
      <c r="BZ122" s="842"/>
      <c r="CA122" s="842"/>
      <c r="CB122" s="842"/>
      <c r="CC122" s="842"/>
      <c r="CD122" s="842"/>
      <c r="CE122" s="842"/>
      <c r="CF122" s="842"/>
      <c r="CG122" s="842"/>
      <c r="CH122" s="842"/>
      <c r="CI122" s="842"/>
      <c r="CJ122" s="842"/>
      <c r="CK122" s="842"/>
      <c r="CL122" s="842"/>
      <c r="CM122" s="842"/>
      <c r="CN122" s="842"/>
      <c r="CO122" s="842"/>
      <c r="CP122" s="842"/>
      <c r="CQ122" s="842"/>
      <c r="CR122" s="842"/>
      <c r="CS122" s="842"/>
      <c r="CT122" s="842"/>
      <c r="CU122" s="842"/>
      <c r="CV122" s="842"/>
      <c r="CW122" s="842"/>
      <c r="CX122" s="842"/>
      <c r="CY122" s="842"/>
      <c r="CZ122" s="842"/>
      <c r="DA122" s="842"/>
      <c r="DB122" s="842"/>
      <c r="DC122" s="842"/>
      <c r="DD122" s="842"/>
      <c r="DE122" s="842"/>
      <c r="DF122" s="842"/>
      <c r="DG122" s="842"/>
      <c r="DH122" s="842"/>
      <c r="DI122" s="842"/>
      <c r="DJ122" s="847"/>
      <c r="DK122" s="848"/>
    </row>
    <row r="123" spans="1:115" s="83" customFormat="1" ht="19.899999999999999" customHeight="1">
      <c r="A123" s="50"/>
      <c r="B123" s="716"/>
      <c r="C123" s="73"/>
      <c r="D123" s="84" t="s">
        <v>594</v>
      </c>
      <c r="E123" s="90" t="s">
        <v>801</v>
      </c>
      <c r="F123" s="93" t="s">
        <v>100</v>
      </c>
      <c r="G123" s="825"/>
      <c r="H123" s="826"/>
      <c r="I123" s="864"/>
      <c r="J123" s="837"/>
      <c r="K123" s="842"/>
      <c r="L123" s="842"/>
      <c r="M123" s="842"/>
      <c r="N123" s="842"/>
      <c r="O123" s="842"/>
      <c r="P123" s="842"/>
      <c r="Q123" s="842"/>
      <c r="R123" s="842"/>
      <c r="S123" s="842"/>
      <c r="T123" s="842"/>
      <c r="U123" s="842"/>
      <c r="V123" s="842"/>
      <c r="W123" s="842"/>
      <c r="X123" s="842"/>
      <c r="Y123" s="842"/>
      <c r="Z123" s="842"/>
      <c r="AA123" s="842"/>
      <c r="AB123" s="842"/>
      <c r="AC123" s="842"/>
      <c r="AD123" s="842"/>
      <c r="AE123" s="842"/>
      <c r="AF123" s="842"/>
      <c r="AG123" s="842"/>
      <c r="AH123" s="842"/>
      <c r="AI123" s="842"/>
      <c r="AJ123" s="842"/>
      <c r="AK123" s="842"/>
      <c r="AL123" s="842"/>
      <c r="AM123" s="842"/>
      <c r="AN123" s="842"/>
      <c r="AO123" s="842"/>
      <c r="AP123" s="842"/>
      <c r="AQ123" s="842"/>
      <c r="AR123" s="842"/>
      <c r="AS123" s="842"/>
      <c r="AT123" s="842"/>
      <c r="AU123" s="842"/>
      <c r="AV123" s="842"/>
      <c r="AW123" s="842"/>
      <c r="AX123" s="842"/>
      <c r="AY123" s="842"/>
      <c r="AZ123" s="842"/>
      <c r="BA123" s="842"/>
      <c r="BB123" s="842"/>
      <c r="BC123" s="842"/>
      <c r="BD123" s="842"/>
      <c r="BE123" s="842"/>
      <c r="BF123" s="842"/>
      <c r="BG123" s="842"/>
      <c r="BH123" s="842"/>
      <c r="BI123" s="842"/>
      <c r="BJ123" s="842"/>
      <c r="BK123" s="842"/>
      <c r="BL123" s="842"/>
      <c r="BM123" s="842"/>
      <c r="BN123" s="842"/>
      <c r="BO123" s="842"/>
      <c r="BP123" s="842"/>
      <c r="BQ123" s="842"/>
      <c r="BR123" s="842"/>
      <c r="BS123" s="842"/>
      <c r="BT123" s="842"/>
      <c r="BU123" s="842"/>
      <c r="BV123" s="842"/>
      <c r="BW123" s="842"/>
      <c r="BX123" s="842"/>
      <c r="BY123" s="842"/>
      <c r="BZ123" s="842"/>
      <c r="CA123" s="842"/>
      <c r="CB123" s="842"/>
      <c r="CC123" s="842"/>
      <c r="CD123" s="842"/>
      <c r="CE123" s="842"/>
      <c r="CF123" s="842"/>
      <c r="CG123" s="842"/>
      <c r="CH123" s="842"/>
      <c r="CI123" s="842"/>
      <c r="CJ123" s="842"/>
      <c r="CK123" s="842"/>
      <c r="CL123" s="842"/>
      <c r="CM123" s="842"/>
      <c r="CN123" s="842"/>
      <c r="CO123" s="842"/>
      <c r="CP123" s="842"/>
      <c r="CQ123" s="842"/>
      <c r="CR123" s="842"/>
      <c r="CS123" s="842"/>
      <c r="CT123" s="842"/>
      <c r="CU123" s="842"/>
      <c r="CV123" s="842"/>
      <c r="CW123" s="842"/>
      <c r="CX123" s="842"/>
      <c r="CY123" s="842"/>
      <c r="CZ123" s="842"/>
      <c r="DA123" s="842"/>
      <c r="DB123" s="842"/>
      <c r="DC123" s="842"/>
      <c r="DD123" s="842"/>
      <c r="DE123" s="842"/>
      <c r="DF123" s="842"/>
      <c r="DG123" s="842"/>
      <c r="DH123" s="842"/>
      <c r="DI123" s="842"/>
      <c r="DJ123" s="847"/>
      <c r="DK123" s="848"/>
    </row>
    <row r="124" spans="1:115" s="83" customFormat="1" ht="19.899999999999999" customHeight="1">
      <c r="A124" s="50"/>
      <c r="B124" s="716"/>
      <c r="C124" s="73"/>
      <c r="D124" s="84" t="s">
        <v>595</v>
      </c>
      <c r="E124" s="90" t="s">
        <v>802</v>
      </c>
      <c r="F124" s="92" t="s">
        <v>103</v>
      </c>
      <c r="G124" s="825"/>
      <c r="H124" s="826"/>
      <c r="I124" s="864"/>
      <c r="J124" s="837"/>
      <c r="K124" s="842"/>
      <c r="L124" s="842"/>
      <c r="M124" s="843"/>
      <c r="N124" s="842"/>
      <c r="O124" s="842"/>
      <c r="P124" s="842"/>
      <c r="Q124" s="842"/>
      <c r="R124" s="842"/>
      <c r="S124" s="842"/>
      <c r="T124" s="842"/>
      <c r="U124" s="842"/>
      <c r="V124" s="842"/>
      <c r="W124" s="842"/>
      <c r="X124" s="842"/>
      <c r="Y124" s="842"/>
      <c r="Z124" s="842"/>
      <c r="AA124" s="842"/>
      <c r="AB124" s="842"/>
      <c r="AC124" s="842"/>
      <c r="AD124" s="842"/>
      <c r="AE124" s="842"/>
      <c r="AF124" s="842"/>
      <c r="AG124" s="842"/>
      <c r="AH124" s="842"/>
      <c r="AI124" s="842"/>
      <c r="AJ124" s="842"/>
      <c r="AK124" s="842"/>
      <c r="AL124" s="842"/>
      <c r="AM124" s="842"/>
      <c r="AN124" s="842"/>
      <c r="AO124" s="842"/>
      <c r="AP124" s="842"/>
      <c r="AQ124" s="842"/>
      <c r="AR124" s="842"/>
      <c r="AS124" s="842"/>
      <c r="AT124" s="842"/>
      <c r="AU124" s="842"/>
      <c r="AV124" s="842"/>
      <c r="AW124" s="842"/>
      <c r="AX124" s="842"/>
      <c r="AY124" s="842"/>
      <c r="AZ124" s="842"/>
      <c r="BA124" s="842"/>
      <c r="BB124" s="842"/>
      <c r="BC124" s="842"/>
      <c r="BD124" s="842"/>
      <c r="BE124" s="842"/>
      <c r="BF124" s="842"/>
      <c r="BG124" s="842"/>
      <c r="BH124" s="842"/>
      <c r="BI124" s="842"/>
      <c r="BJ124" s="842"/>
      <c r="BK124" s="842"/>
      <c r="BL124" s="842"/>
      <c r="BM124" s="842"/>
      <c r="BN124" s="842"/>
      <c r="BO124" s="842"/>
      <c r="BP124" s="842"/>
      <c r="BQ124" s="842"/>
      <c r="BR124" s="842"/>
      <c r="BS124" s="842"/>
      <c r="BT124" s="842"/>
      <c r="BU124" s="842"/>
      <c r="BV124" s="842"/>
      <c r="BW124" s="842"/>
      <c r="BX124" s="842"/>
      <c r="BY124" s="842"/>
      <c r="BZ124" s="842"/>
      <c r="CA124" s="842"/>
      <c r="CB124" s="842"/>
      <c r="CC124" s="842"/>
      <c r="CD124" s="842"/>
      <c r="CE124" s="842"/>
      <c r="CF124" s="842"/>
      <c r="CG124" s="842"/>
      <c r="CH124" s="842"/>
      <c r="CI124" s="842"/>
      <c r="CJ124" s="842"/>
      <c r="CK124" s="842"/>
      <c r="CL124" s="842"/>
      <c r="CM124" s="842"/>
      <c r="CN124" s="842"/>
      <c r="CO124" s="842"/>
      <c r="CP124" s="842"/>
      <c r="CQ124" s="842"/>
      <c r="CR124" s="842"/>
      <c r="CS124" s="842"/>
      <c r="CT124" s="842"/>
      <c r="CU124" s="842"/>
      <c r="CV124" s="842"/>
      <c r="CW124" s="842"/>
      <c r="CX124" s="842"/>
      <c r="CY124" s="842"/>
      <c r="CZ124" s="842"/>
      <c r="DA124" s="842"/>
      <c r="DB124" s="842"/>
      <c r="DC124" s="842"/>
      <c r="DD124" s="842"/>
      <c r="DE124" s="842"/>
      <c r="DF124" s="842"/>
      <c r="DG124" s="842"/>
      <c r="DH124" s="842"/>
      <c r="DI124" s="842"/>
      <c r="DJ124" s="847"/>
      <c r="DK124" s="848"/>
    </row>
    <row r="125" spans="1:115" s="83" customFormat="1" ht="19.899999999999999" customHeight="1">
      <c r="A125" s="50"/>
      <c r="B125" s="716"/>
      <c r="C125" s="73"/>
      <c r="D125" s="84" t="s">
        <v>596</v>
      </c>
      <c r="E125" s="90" t="s">
        <v>803</v>
      </c>
      <c r="F125" s="92" t="s">
        <v>699</v>
      </c>
      <c r="G125" s="825"/>
      <c r="H125" s="826"/>
      <c r="I125" s="864"/>
      <c r="J125" s="837"/>
      <c r="K125" s="842"/>
      <c r="L125" s="842"/>
      <c r="M125" s="843"/>
      <c r="N125" s="842"/>
      <c r="O125" s="842"/>
      <c r="P125" s="842"/>
      <c r="Q125" s="842"/>
      <c r="R125" s="842"/>
      <c r="S125" s="842"/>
      <c r="T125" s="842"/>
      <c r="U125" s="842"/>
      <c r="V125" s="842"/>
      <c r="W125" s="842"/>
      <c r="X125" s="842"/>
      <c r="Y125" s="842"/>
      <c r="Z125" s="842"/>
      <c r="AA125" s="842"/>
      <c r="AB125" s="842"/>
      <c r="AC125" s="842"/>
      <c r="AD125" s="842"/>
      <c r="AE125" s="842"/>
      <c r="AF125" s="842"/>
      <c r="AG125" s="842"/>
      <c r="AH125" s="842"/>
      <c r="AI125" s="842"/>
      <c r="AJ125" s="842"/>
      <c r="AK125" s="842"/>
      <c r="AL125" s="842"/>
      <c r="AM125" s="842"/>
      <c r="AN125" s="842"/>
      <c r="AO125" s="842"/>
      <c r="AP125" s="842"/>
      <c r="AQ125" s="842"/>
      <c r="AR125" s="842"/>
      <c r="AS125" s="842"/>
      <c r="AT125" s="842"/>
      <c r="AU125" s="842"/>
      <c r="AV125" s="842"/>
      <c r="AW125" s="842"/>
      <c r="AX125" s="842"/>
      <c r="AY125" s="842"/>
      <c r="AZ125" s="842"/>
      <c r="BA125" s="842"/>
      <c r="BB125" s="842"/>
      <c r="BC125" s="842"/>
      <c r="BD125" s="842"/>
      <c r="BE125" s="842"/>
      <c r="BF125" s="842"/>
      <c r="BG125" s="842"/>
      <c r="BH125" s="842"/>
      <c r="BI125" s="842"/>
      <c r="BJ125" s="842"/>
      <c r="BK125" s="842"/>
      <c r="BL125" s="842"/>
      <c r="BM125" s="842"/>
      <c r="BN125" s="842"/>
      <c r="BO125" s="842"/>
      <c r="BP125" s="842"/>
      <c r="BQ125" s="842"/>
      <c r="BR125" s="842"/>
      <c r="BS125" s="842"/>
      <c r="BT125" s="842"/>
      <c r="BU125" s="842"/>
      <c r="BV125" s="842"/>
      <c r="BW125" s="842"/>
      <c r="BX125" s="842"/>
      <c r="BY125" s="842"/>
      <c r="BZ125" s="842"/>
      <c r="CA125" s="842"/>
      <c r="CB125" s="842"/>
      <c r="CC125" s="842"/>
      <c r="CD125" s="842"/>
      <c r="CE125" s="842"/>
      <c r="CF125" s="842"/>
      <c r="CG125" s="842"/>
      <c r="CH125" s="842"/>
      <c r="CI125" s="842"/>
      <c r="CJ125" s="842"/>
      <c r="CK125" s="842"/>
      <c r="CL125" s="842"/>
      <c r="CM125" s="842"/>
      <c r="CN125" s="842"/>
      <c r="CO125" s="842"/>
      <c r="CP125" s="842"/>
      <c r="CQ125" s="842"/>
      <c r="CR125" s="842"/>
      <c r="CS125" s="842"/>
      <c r="CT125" s="842"/>
      <c r="CU125" s="842"/>
      <c r="CV125" s="842"/>
      <c r="CW125" s="842"/>
      <c r="CX125" s="842"/>
      <c r="CY125" s="842"/>
      <c r="CZ125" s="842"/>
      <c r="DA125" s="842"/>
      <c r="DB125" s="842"/>
      <c r="DC125" s="842"/>
      <c r="DD125" s="842"/>
      <c r="DE125" s="842"/>
      <c r="DF125" s="842"/>
      <c r="DG125" s="842"/>
      <c r="DH125" s="842"/>
      <c r="DI125" s="842"/>
      <c r="DJ125" s="847"/>
      <c r="DK125" s="848"/>
    </row>
    <row r="126" spans="1:115" s="83" customFormat="1" ht="19.899999999999999" customHeight="1">
      <c r="A126" s="50"/>
      <c r="B126" s="716"/>
      <c r="C126" s="73"/>
      <c r="D126" s="84" t="s">
        <v>597</v>
      </c>
      <c r="E126" s="90" t="s">
        <v>804</v>
      </c>
      <c r="F126" s="92" t="s">
        <v>106</v>
      </c>
      <c r="G126" s="825"/>
      <c r="H126" s="826"/>
      <c r="I126" s="864"/>
      <c r="J126" s="837"/>
      <c r="K126" s="842"/>
      <c r="L126" s="842"/>
      <c r="M126" s="842"/>
      <c r="N126" s="842"/>
      <c r="O126" s="842"/>
      <c r="P126" s="842"/>
      <c r="Q126" s="842"/>
      <c r="R126" s="842"/>
      <c r="S126" s="842"/>
      <c r="T126" s="842"/>
      <c r="U126" s="842"/>
      <c r="V126" s="842"/>
      <c r="W126" s="842"/>
      <c r="X126" s="842"/>
      <c r="Y126" s="842"/>
      <c r="Z126" s="842"/>
      <c r="AA126" s="842"/>
      <c r="AB126" s="842"/>
      <c r="AC126" s="842"/>
      <c r="AD126" s="842"/>
      <c r="AE126" s="842"/>
      <c r="AF126" s="842"/>
      <c r="AG126" s="842"/>
      <c r="AH126" s="842"/>
      <c r="AI126" s="842"/>
      <c r="AJ126" s="842"/>
      <c r="AK126" s="842"/>
      <c r="AL126" s="842"/>
      <c r="AM126" s="842"/>
      <c r="AN126" s="842"/>
      <c r="AO126" s="842"/>
      <c r="AP126" s="842"/>
      <c r="AQ126" s="842"/>
      <c r="AR126" s="842"/>
      <c r="AS126" s="842"/>
      <c r="AT126" s="842"/>
      <c r="AU126" s="842"/>
      <c r="AV126" s="842"/>
      <c r="AW126" s="842"/>
      <c r="AX126" s="842"/>
      <c r="AY126" s="842"/>
      <c r="AZ126" s="842"/>
      <c r="BA126" s="842"/>
      <c r="BB126" s="842"/>
      <c r="BC126" s="842"/>
      <c r="BD126" s="842"/>
      <c r="BE126" s="842"/>
      <c r="BF126" s="842"/>
      <c r="BG126" s="842"/>
      <c r="BH126" s="842"/>
      <c r="BI126" s="842"/>
      <c r="BJ126" s="842"/>
      <c r="BK126" s="842"/>
      <c r="BL126" s="842"/>
      <c r="BM126" s="842"/>
      <c r="BN126" s="842"/>
      <c r="BO126" s="842"/>
      <c r="BP126" s="842"/>
      <c r="BQ126" s="842"/>
      <c r="BR126" s="842"/>
      <c r="BS126" s="842"/>
      <c r="BT126" s="842"/>
      <c r="BU126" s="842"/>
      <c r="BV126" s="842"/>
      <c r="BW126" s="842"/>
      <c r="BX126" s="842"/>
      <c r="BY126" s="842"/>
      <c r="BZ126" s="842"/>
      <c r="CA126" s="842"/>
      <c r="CB126" s="842"/>
      <c r="CC126" s="842"/>
      <c r="CD126" s="842"/>
      <c r="CE126" s="842"/>
      <c r="CF126" s="842"/>
      <c r="CG126" s="842"/>
      <c r="CH126" s="842"/>
      <c r="CI126" s="842"/>
      <c r="CJ126" s="842"/>
      <c r="CK126" s="842"/>
      <c r="CL126" s="842"/>
      <c r="CM126" s="842"/>
      <c r="CN126" s="842"/>
      <c r="CO126" s="842"/>
      <c r="CP126" s="842"/>
      <c r="CQ126" s="842"/>
      <c r="CR126" s="842"/>
      <c r="CS126" s="842"/>
      <c r="CT126" s="842"/>
      <c r="CU126" s="842"/>
      <c r="CV126" s="842"/>
      <c r="CW126" s="842"/>
      <c r="CX126" s="842"/>
      <c r="CY126" s="842"/>
      <c r="CZ126" s="842"/>
      <c r="DA126" s="842"/>
      <c r="DB126" s="842"/>
      <c r="DC126" s="842"/>
      <c r="DD126" s="842"/>
      <c r="DE126" s="842"/>
      <c r="DF126" s="842"/>
      <c r="DG126" s="842"/>
      <c r="DH126" s="842"/>
      <c r="DI126" s="842"/>
      <c r="DJ126" s="847"/>
      <c r="DK126" s="848"/>
    </row>
    <row r="127" spans="1:115" s="83" customFormat="1" ht="29.25" customHeight="1">
      <c r="A127" s="50"/>
      <c r="B127" s="716"/>
      <c r="C127" s="73"/>
      <c r="D127" s="84" t="s">
        <v>180</v>
      </c>
      <c r="E127" s="89" t="s">
        <v>181</v>
      </c>
      <c r="F127" s="94" t="s">
        <v>598</v>
      </c>
      <c r="G127" s="825"/>
      <c r="H127" s="826"/>
      <c r="I127" s="846"/>
      <c r="J127" s="842"/>
      <c r="K127" s="842"/>
      <c r="L127" s="842"/>
      <c r="M127" s="842"/>
      <c r="N127" s="842"/>
      <c r="O127" s="842"/>
      <c r="P127" s="842"/>
      <c r="Q127" s="842"/>
      <c r="R127" s="842"/>
      <c r="S127" s="842"/>
      <c r="T127" s="842"/>
      <c r="U127" s="842"/>
      <c r="V127" s="842"/>
      <c r="W127" s="842"/>
      <c r="X127" s="842"/>
      <c r="Y127" s="842"/>
      <c r="Z127" s="842"/>
      <c r="AA127" s="842"/>
      <c r="AB127" s="842"/>
      <c r="AC127" s="842"/>
      <c r="AD127" s="842"/>
      <c r="AE127" s="842"/>
      <c r="AF127" s="842"/>
      <c r="AG127" s="842"/>
      <c r="AH127" s="842"/>
      <c r="AI127" s="842"/>
      <c r="AJ127" s="842"/>
      <c r="AK127" s="842"/>
      <c r="AL127" s="842"/>
      <c r="AM127" s="842"/>
      <c r="AN127" s="842"/>
      <c r="AO127" s="842"/>
      <c r="AP127" s="842"/>
      <c r="AQ127" s="842"/>
      <c r="AR127" s="842"/>
      <c r="AS127" s="842"/>
      <c r="AT127" s="842"/>
      <c r="AU127" s="842"/>
      <c r="AV127" s="842"/>
      <c r="AW127" s="842"/>
      <c r="AX127" s="842"/>
      <c r="AY127" s="842"/>
      <c r="AZ127" s="842"/>
      <c r="BA127" s="842"/>
      <c r="BB127" s="842"/>
      <c r="BC127" s="842"/>
      <c r="BD127" s="842"/>
      <c r="BE127" s="842"/>
      <c r="BF127" s="842"/>
      <c r="BG127" s="842"/>
      <c r="BH127" s="842"/>
      <c r="BI127" s="842"/>
      <c r="BJ127" s="842"/>
      <c r="BK127" s="842"/>
      <c r="BL127" s="842"/>
      <c r="BM127" s="842"/>
      <c r="BN127" s="842"/>
      <c r="BO127" s="842"/>
      <c r="BP127" s="842"/>
      <c r="BQ127" s="842"/>
      <c r="BR127" s="842"/>
      <c r="BS127" s="842"/>
      <c r="BT127" s="842"/>
      <c r="BU127" s="842"/>
      <c r="BV127" s="842"/>
      <c r="BW127" s="842"/>
      <c r="BX127" s="842"/>
      <c r="BY127" s="842"/>
      <c r="BZ127" s="842"/>
      <c r="CA127" s="842"/>
      <c r="CB127" s="842"/>
      <c r="CC127" s="842"/>
      <c r="CD127" s="842"/>
      <c r="CE127" s="842"/>
      <c r="CF127" s="842"/>
      <c r="CG127" s="842"/>
      <c r="CH127" s="842"/>
      <c r="CI127" s="842"/>
      <c r="CJ127" s="842"/>
      <c r="CK127" s="842"/>
      <c r="CL127" s="842"/>
      <c r="CM127" s="842"/>
      <c r="CN127" s="842"/>
      <c r="CO127" s="842"/>
      <c r="CP127" s="842"/>
      <c r="CQ127" s="842"/>
      <c r="CR127" s="842"/>
      <c r="CS127" s="842"/>
      <c r="CT127" s="842"/>
      <c r="CU127" s="842"/>
      <c r="CV127" s="842"/>
      <c r="CW127" s="842"/>
      <c r="CX127" s="842"/>
      <c r="CY127" s="842"/>
      <c r="CZ127" s="842"/>
      <c r="DA127" s="842"/>
      <c r="DB127" s="842"/>
      <c r="DC127" s="842"/>
      <c r="DD127" s="842"/>
      <c r="DE127" s="842"/>
      <c r="DF127" s="842"/>
      <c r="DG127" s="842"/>
      <c r="DH127" s="842"/>
      <c r="DI127" s="842"/>
      <c r="DJ127" s="847"/>
      <c r="DK127" s="848"/>
    </row>
    <row r="128" spans="1:115" s="83" customFormat="1" ht="19.899999999999999" customHeight="1">
      <c r="A128" s="50"/>
      <c r="B128" s="716"/>
      <c r="C128" s="73"/>
      <c r="D128" s="84" t="s">
        <v>182</v>
      </c>
      <c r="E128" s="90" t="s">
        <v>183</v>
      </c>
      <c r="F128" s="88" t="s">
        <v>599</v>
      </c>
      <c r="G128" s="825"/>
      <c r="H128" s="826"/>
      <c r="I128" s="846"/>
      <c r="J128" s="842"/>
      <c r="K128" s="842"/>
      <c r="L128" s="842"/>
      <c r="M128" s="842"/>
      <c r="N128" s="842"/>
      <c r="O128" s="842"/>
      <c r="P128" s="842"/>
      <c r="Q128" s="842"/>
      <c r="R128" s="842"/>
      <c r="S128" s="842"/>
      <c r="T128" s="842"/>
      <c r="U128" s="842"/>
      <c r="V128" s="842"/>
      <c r="W128" s="842"/>
      <c r="X128" s="842"/>
      <c r="Y128" s="842"/>
      <c r="Z128" s="842"/>
      <c r="AA128" s="842"/>
      <c r="AB128" s="842"/>
      <c r="AC128" s="842"/>
      <c r="AD128" s="842"/>
      <c r="AE128" s="842"/>
      <c r="AF128" s="842"/>
      <c r="AG128" s="842"/>
      <c r="AH128" s="842"/>
      <c r="AI128" s="842"/>
      <c r="AJ128" s="842"/>
      <c r="AK128" s="842"/>
      <c r="AL128" s="842"/>
      <c r="AM128" s="842"/>
      <c r="AN128" s="842"/>
      <c r="AO128" s="842"/>
      <c r="AP128" s="842"/>
      <c r="AQ128" s="842"/>
      <c r="AR128" s="842"/>
      <c r="AS128" s="842"/>
      <c r="AT128" s="842"/>
      <c r="AU128" s="842"/>
      <c r="AV128" s="842"/>
      <c r="AW128" s="842"/>
      <c r="AX128" s="842"/>
      <c r="AY128" s="842"/>
      <c r="AZ128" s="842"/>
      <c r="BA128" s="842"/>
      <c r="BB128" s="842"/>
      <c r="BC128" s="842"/>
      <c r="BD128" s="842"/>
      <c r="BE128" s="842"/>
      <c r="BF128" s="842"/>
      <c r="BG128" s="842"/>
      <c r="BH128" s="842"/>
      <c r="BI128" s="842"/>
      <c r="BJ128" s="842"/>
      <c r="BK128" s="842"/>
      <c r="BL128" s="842"/>
      <c r="BM128" s="842"/>
      <c r="BN128" s="842"/>
      <c r="BO128" s="842"/>
      <c r="BP128" s="842"/>
      <c r="BQ128" s="842"/>
      <c r="BR128" s="842"/>
      <c r="BS128" s="842"/>
      <c r="BT128" s="842"/>
      <c r="BU128" s="842"/>
      <c r="BV128" s="842"/>
      <c r="BW128" s="842"/>
      <c r="BX128" s="842"/>
      <c r="BY128" s="842"/>
      <c r="BZ128" s="842"/>
      <c r="CA128" s="842"/>
      <c r="CB128" s="842"/>
      <c r="CC128" s="842"/>
      <c r="CD128" s="842"/>
      <c r="CE128" s="842"/>
      <c r="CF128" s="842"/>
      <c r="CG128" s="842"/>
      <c r="CH128" s="842"/>
      <c r="CI128" s="842"/>
      <c r="CJ128" s="842"/>
      <c r="CK128" s="842"/>
      <c r="CL128" s="842"/>
      <c r="CM128" s="842"/>
      <c r="CN128" s="842"/>
      <c r="CO128" s="842"/>
      <c r="CP128" s="842"/>
      <c r="CQ128" s="842"/>
      <c r="CR128" s="842"/>
      <c r="CS128" s="842"/>
      <c r="CT128" s="842"/>
      <c r="CU128" s="842"/>
      <c r="CV128" s="842"/>
      <c r="CW128" s="842"/>
      <c r="CX128" s="842"/>
      <c r="CY128" s="842"/>
      <c r="CZ128" s="842"/>
      <c r="DA128" s="842"/>
      <c r="DB128" s="842"/>
      <c r="DC128" s="842"/>
      <c r="DD128" s="842"/>
      <c r="DE128" s="842"/>
      <c r="DF128" s="842"/>
      <c r="DG128" s="842"/>
      <c r="DH128" s="843"/>
      <c r="DI128" s="842"/>
      <c r="DJ128" s="847"/>
      <c r="DK128" s="848"/>
    </row>
    <row r="129" spans="1:115" s="83" customFormat="1" ht="19.899999999999999" customHeight="1">
      <c r="A129" s="50"/>
      <c r="B129" s="716"/>
      <c r="C129" s="73"/>
      <c r="D129" s="84" t="s">
        <v>600</v>
      </c>
      <c r="E129" s="90" t="s">
        <v>805</v>
      </c>
      <c r="F129" s="88" t="s">
        <v>601</v>
      </c>
      <c r="G129" s="825"/>
      <c r="H129" s="826"/>
      <c r="I129" s="846"/>
      <c r="J129" s="842"/>
      <c r="K129" s="842"/>
      <c r="L129" s="842"/>
      <c r="M129" s="842"/>
      <c r="N129" s="842"/>
      <c r="O129" s="842"/>
      <c r="P129" s="842"/>
      <c r="Q129" s="842"/>
      <c r="R129" s="842"/>
      <c r="S129" s="842"/>
      <c r="T129" s="842"/>
      <c r="U129" s="842"/>
      <c r="V129" s="842"/>
      <c r="W129" s="842"/>
      <c r="X129" s="842"/>
      <c r="Y129" s="842"/>
      <c r="Z129" s="842"/>
      <c r="AA129" s="842"/>
      <c r="AB129" s="842"/>
      <c r="AC129" s="842"/>
      <c r="AD129" s="842"/>
      <c r="AE129" s="842"/>
      <c r="AF129" s="842"/>
      <c r="AG129" s="842"/>
      <c r="AH129" s="842"/>
      <c r="AI129" s="842"/>
      <c r="AJ129" s="842"/>
      <c r="AK129" s="842"/>
      <c r="AL129" s="842"/>
      <c r="AM129" s="842"/>
      <c r="AN129" s="842"/>
      <c r="AO129" s="842"/>
      <c r="AP129" s="842"/>
      <c r="AQ129" s="842"/>
      <c r="AR129" s="842"/>
      <c r="AS129" s="842"/>
      <c r="AT129" s="842"/>
      <c r="AU129" s="842"/>
      <c r="AV129" s="842"/>
      <c r="AW129" s="842"/>
      <c r="AX129" s="842"/>
      <c r="AY129" s="842"/>
      <c r="AZ129" s="842"/>
      <c r="BA129" s="842"/>
      <c r="BB129" s="842"/>
      <c r="BC129" s="842"/>
      <c r="BD129" s="842"/>
      <c r="BE129" s="842"/>
      <c r="BF129" s="842"/>
      <c r="BG129" s="842"/>
      <c r="BH129" s="842"/>
      <c r="BI129" s="842"/>
      <c r="BJ129" s="842"/>
      <c r="BK129" s="842"/>
      <c r="BL129" s="842"/>
      <c r="BM129" s="842"/>
      <c r="BN129" s="842"/>
      <c r="BO129" s="842"/>
      <c r="BP129" s="842"/>
      <c r="BQ129" s="842"/>
      <c r="BR129" s="842"/>
      <c r="BS129" s="842"/>
      <c r="BT129" s="842"/>
      <c r="BU129" s="842"/>
      <c r="BV129" s="842"/>
      <c r="BW129" s="842"/>
      <c r="BX129" s="842"/>
      <c r="BY129" s="842"/>
      <c r="BZ129" s="842"/>
      <c r="CA129" s="842"/>
      <c r="CB129" s="842"/>
      <c r="CC129" s="842"/>
      <c r="CD129" s="842"/>
      <c r="CE129" s="842"/>
      <c r="CF129" s="842"/>
      <c r="CG129" s="842"/>
      <c r="CH129" s="842"/>
      <c r="CI129" s="842"/>
      <c r="CJ129" s="842"/>
      <c r="CK129" s="842"/>
      <c r="CL129" s="842"/>
      <c r="CM129" s="842"/>
      <c r="CN129" s="842"/>
      <c r="CO129" s="842"/>
      <c r="CP129" s="842"/>
      <c r="CQ129" s="842"/>
      <c r="CR129" s="842"/>
      <c r="CS129" s="842"/>
      <c r="CT129" s="842"/>
      <c r="CU129" s="842"/>
      <c r="CV129" s="842"/>
      <c r="CW129" s="842"/>
      <c r="CX129" s="842"/>
      <c r="CY129" s="842"/>
      <c r="CZ129" s="842"/>
      <c r="DA129" s="842"/>
      <c r="DB129" s="842"/>
      <c r="DC129" s="842"/>
      <c r="DD129" s="842"/>
      <c r="DE129" s="842"/>
      <c r="DF129" s="842"/>
      <c r="DG129" s="842"/>
      <c r="DH129" s="843"/>
      <c r="DI129" s="842"/>
      <c r="DJ129" s="847"/>
      <c r="DK129" s="848"/>
    </row>
    <row r="130" spans="1:115" s="83" customFormat="1" ht="19.899999999999999" customHeight="1">
      <c r="A130" s="50"/>
      <c r="B130" s="716"/>
      <c r="C130" s="73"/>
      <c r="D130" s="84" t="s">
        <v>184</v>
      </c>
      <c r="E130" s="90" t="s">
        <v>185</v>
      </c>
      <c r="F130" s="88" t="s">
        <v>602</v>
      </c>
      <c r="G130" s="825"/>
      <c r="H130" s="826"/>
      <c r="I130" s="846"/>
      <c r="J130" s="842"/>
      <c r="K130" s="842"/>
      <c r="L130" s="842"/>
      <c r="M130" s="842"/>
      <c r="N130" s="842"/>
      <c r="O130" s="842"/>
      <c r="P130" s="842"/>
      <c r="Q130" s="842"/>
      <c r="R130" s="842"/>
      <c r="S130" s="842"/>
      <c r="T130" s="842"/>
      <c r="U130" s="842"/>
      <c r="V130" s="842"/>
      <c r="W130" s="842"/>
      <c r="X130" s="842"/>
      <c r="Y130" s="842"/>
      <c r="Z130" s="842"/>
      <c r="AA130" s="842"/>
      <c r="AB130" s="842"/>
      <c r="AC130" s="842"/>
      <c r="AD130" s="842"/>
      <c r="AE130" s="842"/>
      <c r="AF130" s="842"/>
      <c r="AG130" s="842"/>
      <c r="AH130" s="842"/>
      <c r="AI130" s="842"/>
      <c r="AJ130" s="842"/>
      <c r="AK130" s="842"/>
      <c r="AL130" s="842"/>
      <c r="AM130" s="842"/>
      <c r="AN130" s="842"/>
      <c r="AO130" s="842"/>
      <c r="AP130" s="842"/>
      <c r="AQ130" s="842"/>
      <c r="AR130" s="842"/>
      <c r="AS130" s="842"/>
      <c r="AT130" s="842"/>
      <c r="AU130" s="842"/>
      <c r="AV130" s="842"/>
      <c r="AW130" s="842"/>
      <c r="AX130" s="842"/>
      <c r="AY130" s="842"/>
      <c r="AZ130" s="842"/>
      <c r="BA130" s="842"/>
      <c r="BB130" s="842"/>
      <c r="BC130" s="842"/>
      <c r="BD130" s="842"/>
      <c r="BE130" s="842"/>
      <c r="BF130" s="842"/>
      <c r="BG130" s="842"/>
      <c r="BH130" s="842"/>
      <c r="BI130" s="842"/>
      <c r="BJ130" s="842"/>
      <c r="BK130" s="842"/>
      <c r="BL130" s="842"/>
      <c r="BM130" s="842"/>
      <c r="BN130" s="842"/>
      <c r="BO130" s="842"/>
      <c r="BP130" s="842"/>
      <c r="BQ130" s="842"/>
      <c r="BR130" s="842"/>
      <c r="BS130" s="842"/>
      <c r="BT130" s="842"/>
      <c r="BU130" s="842"/>
      <c r="BV130" s="842"/>
      <c r="BW130" s="842"/>
      <c r="BX130" s="842"/>
      <c r="BY130" s="842"/>
      <c r="BZ130" s="842"/>
      <c r="CA130" s="842"/>
      <c r="CB130" s="842"/>
      <c r="CC130" s="842"/>
      <c r="CD130" s="842"/>
      <c r="CE130" s="842"/>
      <c r="CF130" s="842"/>
      <c r="CG130" s="842"/>
      <c r="CH130" s="842"/>
      <c r="CI130" s="842"/>
      <c r="CJ130" s="842"/>
      <c r="CK130" s="842"/>
      <c r="CL130" s="842"/>
      <c r="CM130" s="842"/>
      <c r="CN130" s="842"/>
      <c r="CO130" s="842"/>
      <c r="CP130" s="842"/>
      <c r="CQ130" s="842"/>
      <c r="CR130" s="842"/>
      <c r="CS130" s="842"/>
      <c r="CT130" s="842"/>
      <c r="CU130" s="842"/>
      <c r="CV130" s="842"/>
      <c r="CW130" s="842"/>
      <c r="CX130" s="842"/>
      <c r="CY130" s="842"/>
      <c r="CZ130" s="842"/>
      <c r="DA130" s="842"/>
      <c r="DB130" s="842"/>
      <c r="DC130" s="842"/>
      <c r="DD130" s="842"/>
      <c r="DE130" s="842"/>
      <c r="DF130" s="842"/>
      <c r="DG130" s="842"/>
      <c r="DH130" s="842"/>
      <c r="DI130" s="842"/>
      <c r="DJ130" s="847"/>
      <c r="DK130" s="848"/>
    </row>
    <row r="131" spans="1:115" s="83" customFormat="1" ht="19.899999999999999" customHeight="1">
      <c r="A131" s="50"/>
      <c r="B131" s="716"/>
      <c r="C131" s="73"/>
      <c r="D131" s="84" t="s">
        <v>603</v>
      </c>
      <c r="E131" s="90" t="s">
        <v>806</v>
      </c>
      <c r="F131" s="88" t="s">
        <v>601</v>
      </c>
      <c r="G131" s="825"/>
      <c r="H131" s="826"/>
      <c r="I131" s="846"/>
      <c r="J131" s="842"/>
      <c r="K131" s="842"/>
      <c r="L131" s="842"/>
      <c r="M131" s="842"/>
      <c r="N131" s="842"/>
      <c r="O131" s="842"/>
      <c r="P131" s="842"/>
      <c r="Q131" s="842"/>
      <c r="R131" s="842"/>
      <c r="S131" s="842"/>
      <c r="T131" s="842"/>
      <c r="U131" s="842"/>
      <c r="V131" s="842"/>
      <c r="W131" s="842"/>
      <c r="X131" s="842"/>
      <c r="Y131" s="842"/>
      <c r="Z131" s="842"/>
      <c r="AA131" s="842"/>
      <c r="AB131" s="842"/>
      <c r="AC131" s="842"/>
      <c r="AD131" s="842"/>
      <c r="AE131" s="842"/>
      <c r="AF131" s="842"/>
      <c r="AG131" s="842"/>
      <c r="AH131" s="842"/>
      <c r="AI131" s="842"/>
      <c r="AJ131" s="842"/>
      <c r="AK131" s="842"/>
      <c r="AL131" s="842"/>
      <c r="AM131" s="842"/>
      <c r="AN131" s="842"/>
      <c r="AO131" s="842"/>
      <c r="AP131" s="842"/>
      <c r="AQ131" s="842"/>
      <c r="AR131" s="842"/>
      <c r="AS131" s="842"/>
      <c r="AT131" s="842"/>
      <c r="AU131" s="842"/>
      <c r="AV131" s="842"/>
      <c r="AW131" s="842"/>
      <c r="AX131" s="842"/>
      <c r="AY131" s="842"/>
      <c r="AZ131" s="842"/>
      <c r="BA131" s="842"/>
      <c r="BB131" s="842"/>
      <c r="BC131" s="842"/>
      <c r="BD131" s="842"/>
      <c r="BE131" s="842"/>
      <c r="BF131" s="842"/>
      <c r="BG131" s="842"/>
      <c r="BH131" s="842"/>
      <c r="BI131" s="842"/>
      <c r="BJ131" s="842"/>
      <c r="BK131" s="842"/>
      <c r="BL131" s="842"/>
      <c r="BM131" s="842"/>
      <c r="BN131" s="842"/>
      <c r="BO131" s="842"/>
      <c r="BP131" s="842"/>
      <c r="BQ131" s="842"/>
      <c r="BR131" s="842"/>
      <c r="BS131" s="842"/>
      <c r="BT131" s="842"/>
      <c r="BU131" s="842"/>
      <c r="BV131" s="842"/>
      <c r="BW131" s="842"/>
      <c r="BX131" s="842"/>
      <c r="BY131" s="842"/>
      <c r="BZ131" s="842"/>
      <c r="CA131" s="842"/>
      <c r="CB131" s="842"/>
      <c r="CC131" s="842"/>
      <c r="CD131" s="842"/>
      <c r="CE131" s="842"/>
      <c r="CF131" s="842"/>
      <c r="CG131" s="842"/>
      <c r="CH131" s="842"/>
      <c r="CI131" s="842"/>
      <c r="CJ131" s="842"/>
      <c r="CK131" s="842"/>
      <c r="CL131" s="842"/>
      <c r="CM131" s="842"/>
      <c r="CN131" s="842"/>
      <c r="CO131" s="842"/>
      <c r="CP131" s="842"/>
      <c r="CQ131" s="842"/>
      <c r="CR131" s="842"/>
      <c r="CS131" s="842"/>
      <c r="CT131" s="842"/>
      <c r="CU131" s="842"/>
      <c r="CV131" s="842"/>
      <c r="CW131" s="842"/>
      <c r="CX131" s="842"/>
      <c r="CY131" s="842"/>
      <c r="CZ131" s="842"/>
      <c r="DA131" s="842"/>
      <c r="DB131" s="842"/>
      <c r="DC131" s="842"/>
      <c r="DD131" s="842"/>
      <c r="DE131" s="842"/>
      <c r="DF131" s="842"/>
      <c r="DG131" s="842"/>
      <c r="DH131" s="842"/>
      <c r="DI131" s="842"/>
      <c r="DJ131" s="847"/>
      <c r="DK131" s="848"/>
    </row>
    <row r="132" spans="1:115" s="83" customFormat="1" ht="19.899999999999999" customHeight="1">
      <c r="A132" s="50"/>
      <c r="B132" s="716"/>
      <c r="C132" s="73"/>
      <c r="D132" s="84" t="s">
        <v>186</v>
      </c>
      <c r="E132" s="90" t="s">
        <v>187</v>
      </c>
      <c r="F132" s="88" t="s">
        <v>604</v>
      </c>
      <c r="G132" s="825"/>
      <c r="H132" s="826"/>
      <c r="I132" s="846"/>
      <c r="J132" s="842"/>
      <c r="K132" s="842"/>
      <c r="L132" s="842"/>
      <c r="M132" s="842"/>
      <c r="N132" s="842"/>
      <c r="O132" s="842"/>
      <c r="P132" s="842"/>
      <c r="Q132" s="842"/>
      <c r="R132" s="842"/>
      <c r="S132" s="842"/>
      <c r="T132" s="842"/>
      <c r="U132" s="842"/>
      <c r="V132" s="842"/>
      <c r="W132" s="842"/>
      <c r="X132" s="842"/>
      <c r="Y132" s="842"/>
      <c r="Z132" s="842"/>
      <c r="AA132" s="842"/>
      <c r="AB132" s="842"/>
      <c r="AC132" s="842"/>
      <c r="AD132" s="842"/>
      <c r="AE132" s="842"/>
      <c r="AF132" s="842"/>
      <c r="AG132" s="842"/>
      <c r="AH132" s="842"/>
      <c r="AI132" s="842"/>
      <c r="AJ132" s="842"/>
      <c r="AK132" s="842"/>
      <c r="AL132" s="842"/>
      <c r="AM132" s="842"/>
      <c r="AN132" s="842"/>
      <c r="AO132" s="842"/>
      <c r="AP132" s="842"/>
      <c r="AQ132" s="842"/>
      <c r="AR132" s="842"/>
      <c r="AS132" s="842"/>
      <c r="AT132" s="842"/>
      <c r="AU132" s="842"/>
      <c r="AV132" s="842"/>
      <c r="AW132" s="842"/>
      <c r="AX132" s="842"/>
      <c r="AY132" s="842"/>
      <c r="AZ132" s="842"/>
      <c r="BA132" s="842"/>
      <c r="BB132" s="842"/>
      <c r="BC132" s="842"/>
      <c r="BD132" s="842"/>
      <c r="BE132" s="842"/>
      <c r="BF132" s="842"/>
      <c r="BG132" s="842"/>
      <c r="BH132" s="842"/>
      <c r="BI132" s="842"/>
      <c r="BJ132" s="842"/>
      <c r="BK132" s="842"/>
      <c r="BL132" s="842"/>
      <c r="BM132" s="842"/>
      <c r="BN132" s="842"/>
      <c r="BO132" s="842"/>
      <c r="BP132" s="842"/>
      <c r="BQ132" s="842"/>
      <c r="BR132" s="842"/>
      <c r="BS132" s="842"/>
      <c r="BT132" s="842"/>
      <c r="BU132" s="842"/>
      <c r="BV132" s="842"/>
      <c r="BW132" s="842"/>
      <c r="BX132" s="842"/>
      <c r="BY132" s="842"/>
      <c r="BZ132" s="842"/>
      <c r="CA132" s="842"/>
      <c r="CB132" s="842"/>
      <c r="CC132" s="842"/>
      <c r="CD132" s="842"/>
      <c r="CE132" s="842"/>
      <c r="CF132" s="842"/>
      <c r="CG132" s="842"/>
      <c r="CH132" s="842"/>
      <c r="CI132" s="842"/>
      <c r="CJ132" s="842"/>
      <c r="CK132" s="842"/>
      <c r="CL132" s="842"/>
      <c r="CM132" s="842"/>
      <c r="CN132" s="842"/>
      <c r="CO132" s="842"/>
      <c r="CP132" s="842"/>
      <c r="CQ132" s="842"/>
      <c r="CR132" s="842"/>
      <c r="CS132" s="842"/>
      <c r="CT132" s="842"/>
      <c r="CU132" s="842"/>
      <c r="CV132" s="842"/>
      <c r="CW132" s="842"/>
      <c r="CX132" s="842"/>
      <c r="CY132" s="842"/>
      <c r="CZ132" s="842"/>
      <c r="DA132" s="842"/>
      <c r="DB132" s="842"/>
      <c r="DC132" s="842"/>
      <c r="DD132" s="842"/>
      <c r="DE132" s="842"/>
      <c r="DF132" s="842"/>
      <c r="DG132" s="842"/>
      <c r="DH132" s="842"/>
      <c r="DI132" s="842"/>
      <c r="DJ132" s="847"/>
      <c r="DK132" s="848"/>
    </row>
    <row r="133" spans="1:115" s="83" customFormat="1" ht="30.75" customHeight="1">
      <c r="A133" s="50"/>
      <c r="B133" s="716"/>
      <c r="C133" s="73"/>
      <c r="D133" s="84" t="s">
        <v>605</v>
      </c>
      <c r="E133" s="90" t="s">
        <v>807</v>
      </c>
      <c r="F133" s="88" t="s">
        <v>606</v>
      </c>
      <c r="G133" s="825"/>
      <c r="H133" s="826"/>
      <c r="I133" s="846"/>
      <c r="J133" s="842"/>
      <c r="K133" s="842"/>
      <c r="L133" s="842"/>
      <c r="M133" s="842"/>
      <c r="N133" s="842"/>
      <c r="O133" s="842"/>
      <c r="P133" s="842"/>
      <c r="Q133" s="842"/>
      <c r="R133" s="842"/>
      <c r="S133" s="842"/>
      <c r="T133" s="842"/>
      <c r="U133" s="842"/>
      <c r="V133" s="842"/>
      <c r="W133" s="842"/>
      <c r="X133" s="842"/>
      <c r="Y133" s="842"/>
      <c r="Z133" s="842"/>
      <c r="AA133" s="842"/>
      <c r="AB133" s="842"/>
      <c r="AC133" s="842"/>
      <c r="AD133" s="842"/>
      <c r="AE133" s="842"/>
      <c r="AF133" s="842"/>
      <c r="AG133" s="842"/>
      <c r="AH133" s="842"/>
      <c r="AI133" s="842"/>
      <c r="AJ133" s="842"/>
      <c r="AK133" s="842"/>
      <c r="AL133" s="842"/>
      <c r="AM133" s="842"/>
      <c r="AN133" s="842"/>
      <c r="AO133" s="842"/>
      <c r="AP133" s="842"/>
      <c r="AQ133" s="842"/>
      <c r="AR133" s="842"/>
      <c r="AS133" s="842"/>
      <c r="AT133" s="842"/>
      <c r="AU133" s="842"/>
      <c r="AV133" s="842"/>
      <c r="AW133" s="842"/>
      <c r="AX133" s="842"/>
      <c r="AY133" s="842"/>
      <c r="AZ133" s="842"/>
      <c r="BA133" s="842"/>
      <c r="BB133" s="842"/>
      <c r="BC133" s="842"/>
      <c r="BD133" s="842"/>
      <c r="BE133" s="842"/>
      <c r="BF133" s="842"/>
      <c r="BG133" s="842"/>
      <c r="BH133" s="842"/>
      <c r="BI133" s="842"/>
      <c r="BJ133" s="842"/>
      <c r="BK133" s="842"/>
      <c r="BL133" s="842"/>
      <c r="BM133" s="842"/>
      <c r="BN133" s="842"/>
      <c r="BO133" s="842"/>
      <c r="BP133" s="842"/>
      <c r="BQ133" s="842"/>
      <c r="BR133" s="842"/>
      <c r="BS133" s="842"/>
      <c r="BT133" s="842"/>
      <c r="BU133" s="842"/>
      <c r="BV133" s="842"/>
      <c r="BW133" s="842"/>
      <c r="BX133" s="842"/>
      <c r="BY133" s="842"/>
      <c r="BZ133" s="842"/>
      <c r="CA133" s="842"/>
      <c r="CB133" s="842"/>
      <c r="CC133" s="842"/>
      <c r="CD133" s="842"/>
      <c r="CE133" s="842"/>
      <c r="CF133" s="842"/>
      <c r="CG133" s="842"/>
      <c r="CH133" s="842"/>
      <c r="CI133" s="842"/>
      <c r="CJ133" s="842"/>
      <c r="CK133" s="842"/>
      <c r="CL133" s="842"/>
      <c r="CM133" s="842"/>
      <c r="CN133" s="842"/>
      <c r="CO133" s="842"/>
      <c r="CP133" s="842"/>
      <c r="CQ133" s="842"/>
      <c r="CR133" s="842"/>
      <c r="CS133" s="842"/>
      <c r="CT133" s="842"/>
      <c r="CU133" s="842"/>
      <c r="CV133" s="842"/>
      <c r="CW133" s="842"/>
      <c r="CX133" s="842"/>
      <c r="CY133" s="842"/>
      <c r="CZ133" s="842"/>
      <c r="DA133" s="842"/>
      <c r="DB133" s="842"/>
      <c r="DC133" s="842"/>
      <c r="DD133" s="842"/>
      <c r="DE133" s="842"/>
      <c r="DF133" s="842"/>
      <c r="DG133" s="842"/>
      <c r="DH133" s="842"/>
      <c r="DI133" s="842"/>
      <c r="DJ133" s="847"/>
      <c r="DK133" s="848"/>
    </row>
    <row r="134" spans="1:115" s="83" customFormat="1" ht="19.899999999999999" customHeight="1">
      <c r="A134" s="50"/>
      <c r="B134" s="716"/>
      <c r="C134" s="73"/>
      <c r="D134" s="84" t="s">
        <v>188</v>
      </c>
      <c r="E134" s="90" t="s">
        <v>189</v>
      </c>
      <c r="F134" s="88" t="s">
        <v>607</v>
      </c>
      <c r="G134" s="825"/>
      <c r="H134" s="826"/>
      <c r="I134" s="846"/>
      <c r="J134" s="842"/>
      <c r="K134" s="842"/>
      <c r="L134" s="842"/>
      <c r="M134" s="842"/>
      <c r="N134" s="842"/>
      <c r="O134" s="842"/>
      <c r="P134" s="842"/>
      <c r="Q134" s="842"/>
      <c r="R134" s="842"/>
      <c r="S134" s="842"/>
      <c r="T134" s="842"/>
      <c r="U134" s="842"/>
      <c r="V134" s="842"/>
      <c r="W134" s="842"/>
      <c r="X134" s="842"/>
      <c r="Y134" s="842"/>
      <c r="Z134" s="842"/>
      <c r="AA134" s="842"/>
      <c r="AB134" s="842"/>
      <c r="AC134" s="842"/>
      <c r="AD134" s="842"/>
      <c r="AE134" s="842"/>
      <c r="AF134" s="842"/>
      <c r="AG134" s="842"/>
      <c r="AH134" s="842"/>
      <c r="AI134" s="842"/>
      <c r="AJ134" s="842"/>
      <c r="AK134" s="842"/>
      <c r="AL134" s="842"/>
      <c r="AM134" s="842"/>
      <c r="AN134" s="842"/>
      <c r="AO134" s="842"/>
      <c r="AP134" s="842"/>
      <c r="AQ134" s="842"/>
      <c r="AR134" s="842"/>
      <c r="AS134" s="842"/>
      <c r="AT134" s="842"/>
      <c r="AU134" s="842"/>
      <c r="AV134" s="842"/>
      <c r="AW134" s="842"/>
      <c r="AX134" s="842"/>
      <c r="AY134" s="842"/>
      <c r="AZ134" s="842"/>
      <c r="BA134" s="842"/>
      <c r="BB134" s="842"/>
      <c r="BC134" s="842"/>
      <c r="BD134" s="842"/>
      <c r="BE134" s="842"/>
      <c r="BF134" s="842"/>
      <c r="BG134" s="842"/>
      <c r="BH134" s="842"/>
      <c r="BI134" s="842"/>
      <c r="BJ134" s="842"/>
      <c r="BK134" s="842"/>
      <c r="BL134" s="842"/>
      <c r="BM134" s="842"/>
      <c r="BN134" s="842"/>
      <c r="BO134" s="842"/>
      <c r="BP134" s="842"/>
      <c r="BQ134" s="842"/>
      <c r="BR134" s="842"/>
      <c r="BS134" s="842"/>
      <c r="BT134" s="842"/>
      <c r="BU134" s="842"/>
      <c r="BV134" s="842"/>
      <c r="BW134" s="842"/>
      <c r="BX134" s="842"/>
      <c r="BY134" s="842"/>
      <c r="BZ134" s="842"/>
      <c r="CA134" s="842"/>
      <c r="CB134" s="842"/>
      <c r="CC134" s="842"/>
      <c r="CD134" s="842"/>
      <c r="CE134" s="842"/>
      <c r="CF134" s="842"/>
      <c r="CG134" s="842"/>
      <c r="CH134" s="842"/>
      <c r="CI134" s="842"/>
      <c r="CJ134" s="842"/>
      <c r="CK134" s="842"/>
      <c r="CL134" s="842"/>
      <c r="CM134" s="842"/>
      <c r="CN134" s="842"/>
      <c r="CO134" s="842"/>
      <c r="CP134" s="842"/>
      <c r="CQ134" s="842"/>
      <c r="CR134" s="842"/>
      <c r="CS134" s="842"/>
      <c r="CT134" s="842"/>
      <c r="CU134" s="842"/>
      <c r="CV134" s="842"/>
      <c r="CW134" s="842"/>
      <c r="CX134" s="842"/>
      <c r="CY134" s="842"/>
      <c r="CZ134" s="842"/>
      <c r="DA134" s="842"/>
      <c r="DB134" s="842"/>
      <c r="DC134" s="842"/>
      <c r="DD134" s="842"/>
      <c r="DE134" s="842"/>
      <c r="DF134" s="842"/>
      <c r="DG134" s="842"/>
      <c r="DH134" s="842"/>
      <c r="DI134" s="842"/>
      <c r="DJ134" s="847"/>
      <c r="DK134" s="848"/>
    </row>
    <row r="135" spans="1:115" s="83" customFormat="1" ht="30.75" customHeight="1">
      <c r="A135" s="50"/>
      <c r="B135" s="716"/>
      <c r="C135" s="73"/>
      <c r="D135" s="84" t="s">
        <v>608</v>
      </c>
      <c r="E135" s="90" t="s">
        <v>808</v>
      </c>
      <c r="F135" s="88" t="s">
        <v>606</v>
      </c>
      <c r="G135" s="825"/>
      <c r="H135" s="826"/>
      <c r="I135" s="846"/>
      <c r="J135" s="842"/>
      <c r="K135" s="842"/>
      <c r="L135" s="842"/>
      <c r="M135" s="842"/>
      <c r="N135" s="842"/>
      <c r="O135" s="842"/>
      <c r="P135" s="842"/>
      <c r="Q135" s="842"/>
      <c r="R135" s="842"/>
      <c r="S135" s="842"/>
      <c r="T135" s="842"/>
      <c r="U135" s="842"/>
      <c r="V135" s="842"/>
      <c r="W135" s="842"/>
      <c r="X135" s="842"/>
      <c r="Y135" s="842"/>
      <c r="Z135" s="842"/>
      <c r="AA135" s="842"/>
      <c r="AB135" s="842"/>
      <c r="AC135" s="842"/>
      <c r="AD135" s="842"/>
      <c r="AE135" s="842"/>
      <c r="AF135" s="842"/>
      <c r="AG135" s="842"/>
      <c r="AH135" s="842"/>
      <c r="AI135" s="842"/>
      <c r="AJ135" s="842"/>
      <c r="AK135" s="842"/>
      <c r="AL135" s="842"/>
      <c r="AM135" s="842"/>
      <c r="AN135" s="842"/>
      <c r="AO135" s="842"/>
      <c r="AP135" s="842"/>
      <c r="AQ135" s="842"/>
      <c r="AR135" s="842"/>
      <c r="AS135" s="842"/>
      <c r="AT135" s="842"/>
      <c r="AU135" s="842"/>
      <c r="AV135" s="842"/>
      <c r="AW135" s="842"/>
      <c r="AX135" s="842"/>
      <c r="AY135" s="842"/>
      <c r="AZ135" s="842"/>
      <c r="BA135" s="842"/>
      <c r="BB135" s="842"/>
      <c r="BC135" s="842"/>
      <c r="BD135" s="842"/>
      <c r="BE135" s="842"/>
      <c r="BF135" s="842"/>
      <c r="BG135" s="842"/>
      <c r="BH135" s="842"/>
      <c r="BI135" s="842"/>
      <c r="BJ135" s="842"/>
      <c r="BK135" s="842"/>
      <c r="BL135" s="842"/>
      <c r="BM135" s="842"/>
      <c r="BN135" s="842"/>
      <c r="BO135" s="842"/>
      <c r="BP135" s="842"/>
      <c r="BQ135" s="842"/>
      <c r="BR135" s="842"/>
      <c r="BS135" s="842"/>
      <c r="BT135" s="842"/>
      <c r="BU135" s="842"/>
      <c r="BV135" s="842"/>
      <c r="BW135" s="842"/>
      <c r="BX135" s="842"/>
      <c r="BY135" s="842"/>
      <c r="BZ135" s="842"/>
      <c r="CA135" s="842"/>
      <c r="CB135" s="842"/>
      <c r="CC135" s="842"/>
      <c r="CD135" s="842"/>
      <c r="CE135" s="842"/>
      <c r="CF135" s="842"/>
      <c r="CG135" s="842"/>
      <c r="CH135" s="842"/>
      <c r="CI135" s="842"/>
      <c r="CJ135" s="842"/>
      <c r="CK135" s="842"/>
      <c r="CL135" s="842"/>
      <c r="CM135" s="842"/>
      <c r="CN135" s="842"/>
      <c r="CO135" s="842"/>
      <c r="CP135" s="842"/>
      <c r="CQ135" s="842"/>
      <c r="CR135" s="842"/>
      <c r="CS135" s="842"/>
      <c r="CT135" s="842"/>
      <c r="CU135" s="842"/>
      <c r="CV135" s="842"/>
      <c r="CW135" s="842"/>
      <c r="CX135" s="842"/>
      <c r="CY135" s="842"/>
      <c r="CZ135" s="842"/>
      <c r="DA135" s="842"/>
      <c r="DB135" s="842"/>
      <c r="DC135" s="842"/>
      <c r="DD135" s="842"/>
      <c r="DE135" s="842"/>
      <c r="DF135" s="842"/>
      <c r="DG135" s="842"/>
      <c r="DH135" s="842"/>
      <c r="DI135" s="842"/>
      <c r="DJ135" s="847"/>
      <c r="DK135" s="848"/>
    </row>
    <row r="136" spans="1:115" s="83" customFormat="1" ht="19.899999999999999" customHeight="1">
      <c r="A136" s="50"/>
      <c r="B136" s="716"/>
      <c r="C136" s="73"/>
      <c r="D136" s="84" t="s">
        <v>190</v>
      </c>
      <c r="E136" s="90" t="s">
        <v>191</v>
      </c>
      <c r="F136" s="88" t="s">
        <v>609</v>
      </c>
      <c r="G136" s="825"/>
      <c r="H136" s="826"/>
      <c r="I136" s="846"/>
      <c r="J136" s="842"/>
      <c r="K136" s="842"/>
      <c r="L136" s="842"/>
      <c r="M136" s="842"/>
      <c r="N136" s="842"/>
      <c r="O136" s="842"/>
      <c r="P136" s="842"/>
      <c r="Q136" s="842"/>
      <c r="R136" s="842"/>
      <c r="S136" s="842"/>
      <c r="T136" s="842"/>
      <c r="U136" s="842"/>
      <c r="V136" s="842"/>
      <c r="W136" s="842"/>
      <c r="X136" s="842"/>
      <c r="Y136" s="842"/>
      <c r="Z136" s="842"/>
      <c r="AA136" s="842"/>
      <c r="AB136" s="842"/>
      <c r="AC136" s="842"/>
      <c r="AD136" s="842"/>
      <c r="AE136" s="842"/>
      <c r="AF136" s="842"/>
      <c r="AG136" s="842"/>
      <c r="AH136" s="842"/>
      <c r="AI136" s="842"/>
      <c r="AJ136" s="842"/>
      <c r="AK136" s="842"/>
      <c r="AL136" s="842"/>
      <c r="AM136" s="842"/>
      <c r="AN136" s="842"/>
      <c r="AO136" s="842"/>
      <c r="AP136" s="842"/>
      <c r="AQ136" s="842"/>
      <c r="AR136" s="842"/>
      <c r="AS136" s="842"/>
      <c r="AT136" s="842"/>
      <c r="AU136" s="842"/>
      <c r="AV136" s="842"/>
      <c r="AW136" s="842"/>
      <c r="AX136" s="842"/>
      <c r="AY136" s="842"/>
      <c r="AZ136" s="842"/>
      <c r="BA136" s="842"/>
      <c r="BB136" s="842"/>
      <c r="BC136" s="842"/>
      <c r="BD136" s="842"/>
      <c r="BE136" s="842"/>
      <c r="BF136" s="842"/>
      <c r="BG136" s="842"/>
      <c r="BH136" s="842"/>
      <c r="BI136" s="842"/>
      <c r="BJ136" s="842"/>
      <c r="BK136" s="842"/>
      <c r="BL136" s="842"/>
      <c r="BM136" s="842"/>
      <c r="BN136" s="842"/>
      <c r="BO136" s="842"/>
      <c r="BP136" s="842"/>
      <c r="BQ136" s="842"/>
      <c r="BR136" s="842"/>
      <c r="BS136" s="842"/>
      <c r="BT136" s="842"/>
      <c r="BU136" s="842"/>
      <c r="BV136" s="842"/>
      <c r="BW136" s="842"/>
      <c r="BX136" s="842"/>
      <c r="BY136" s="842"/>
      <c r="BZ136" s="842"/>
      <c r="CA136" s="842"/>
      <c r="CB136" s="842"/>
      <c r="CC136" s="842"/>
      <c r="CD136" s="842"/>
      <c r="CE136" s="842"/>
      <c r="CF136" s="842"/>
      <c r="CG136" s="842"/>
      <c r="CH136" s="842"/>
      <c r="CI136" s="842"/>
      <c r="CJ136" s="842"/>
      <c r="CK136" s="842"/>
      <c r="CL136" s="842"/>
      <c r="CM136" s="842"/>
      <c r="CN136" s="842"/>
      <c r="CO136" s="842"/>
      <c r="CP136" s="842"/>
      <c r="CQ136" s="842"/>
      <c r="CR136" s="842"/>
      <c r="CS136" s="842"/>
      <c r="CT136" s="842"/>
      <c r="CU136" s="842"/>
      <c r="CV136" s="842"/>
      <c r="CW136" s="842"/>
      <c r="CX136" s="842"/>
      <c r="CY136" s="842"/>
      <c r="CZ136" s="842"/>
      <c r="DA136" s="842"/>
      <c r="DB136" s="842"/>
      <c r="DC136" s="842"/>
      <c r="DD136" s="842"/>
      <c r="DE136" s="842"/>
      <c r="DF136" s="842"/>
      <c r="DG136" s="842"/>
      <c r="DH136" s="842"/>
      <c r="DI136" s="842"/>
      <c r="DJ136" s="847"/>
      <c r="DK136" s="848"/>
    </row>
    <row r="137" spans="1:115" s="83" customFormat="1" ht="19.899999999999999" customHeight="1">
      <c r="A137" s="50"/>
      <c r="B137" s="716"/>
      <c r="C137" s="73"/>
      <c r="D137" s="84" t="s">
        <v>192</v>
      </c>
      <c r="E137" s="90" t="s">
        <v>193</v>
      </c>
      <c r="F137" s="88" t="s">
        <v>610</v>
      </c>
      <c r="G137" s="825"/>
      <c r="H137" s="826"/>
      <c r="I137" s="846"/>
      <c r="J137" s="842"/>
      <c r="K137" s="842"/>
      <c r="L137" s="842"/>
      <c r="M137" s="847"/>
      <c r="N137" s="847"/>
      <c r="O137" s="847"/>
      <c r="P137" s="847"/>
      <c r="Q137" s="847"/>
      <c r="R137" s="847"/>
      <c r="S137" s="847"/>
      <c r="T137" s="847"/>
      <c r="U137" s="847"/>
      <c r="V137" s="847"/>
      <c r="W137" s="847"/>
      <c r="X137" s="847"/>
      <c r="Y137" s="847"/>
      <c r="Z137" s="847"/>
      <c r="AA137" s="847"/>
      <c r="AB137" s="847"/>
      <c r="AC137" s="847"/>
      <c r="AD137" s="847"/>
      <c r="AE137" s="847"/>
      <c r="AF137" s="847"/>
      <c r="AG137" s="847"/>
      <c r="AH137" s="847"/>
      <c r="AI137" s="847"/>
      <c r="AJ137" s="847"/>
      <c r="AK137" s="847"/>
      <c r="AL137" s="847"/>
      <c r="AM137" s="847"/>
      <c r="AN137" s="847"/>
      <c r="AO137" s="847"/>
      <c r="AP137" s="847"/>
      <c r="AQ137" s="847"/>
      <c r="AR137" s="847"/>
      <c r="AS137" s="847"/>
      <c r="AT137" s="847"/>
      <c r="AU137" s="847"/>
      <c r="AV137" s="847"/>
      <c r="AW137" s="847"/>
      <c r="AX137" s="847"/>
      <c r="AY137" s="847"/>
      <c r="AZ137" s="847"/>
      <c r="BA137" s="847"/>
      <c r="BB137" s="847"/>
      <c r="BC137" s="847"/>
      <c r="BD137" s="847"/>
      <c r="BE137" s="847"/>
      <c r="BF137" s="847"/>
      <c r="BG137" s="847"/>
      <c r="BH137" s="847"/>
      <c r="BI137" s="847"/>
      <c r="BJ137" s="847"/>
      <c r="BK137" s="847"/>
      <c r="BL137" s="847"/>
      <c r="BM137" s="847"/>
      <c r="BN137" s="847"/>
      <c r="BO137" s="847"/>
      <c r="BP137" s="847"/>
      <c r="BQ137" s="847"/>
      <c r="BR137" s="847"/>
      <c r="BS137" s="847"/>
      <c r="BT137" s="847"/>
      <c r="BU137" s="847"/>
      <c r="BV137" s="847"/>
      <c r="BW137" s="847"/>
      <c r="BX137" s="847"/>
      <c r="BY137" s="847"/>
      <c r="BZ137" s="847"/>
      <c r="CA137" s="847"/>
      <c r="CB137" s="847"/>
      <c r="CC137" s="847"/>
      <c r="CD137" s="847"/>
      <c r="CE137" s="847"/>
      <c r="CF137" s="847"/>
      <c r="CG137" s="847"/>
      <c r="CH137" s="847"/>
      <c r="CI137" s="847"/>
      <c r="CJ137" s="847"/>
      <c r="CK137" s="847"/>
      <c r="CL137" s="847"/>
      <c r="CM137" s="847"/>
      <c r="CN137" s="847"/>
      <c r="CO137" s="847"/>
      <c r="CP137" s="847"/>
      <c r="CQ137" s="847"/>
      <c r="CR137" s="847"/>
      <c r="CS137" s="847"/>
      <c r="CT137" s="847"/>
      <c r="CU137" s="847"/>
      <c r="CV137" s="847"/>
      <c r="CW137" s="847"/>
      <c r="CX137" s="847"/>
      <c r="CY137" s="847"/>
      <c r="CZ137" s="847"/>
      <c r="DA137" s="847"/>
      <c r="DB137" s="847"/>
      <c r="DC137" s="847"/>
      <c r="DD137" s="847"/>
      <c r="DE137" s="847"/>
      <c r="DF137" s="847"/>
      <c r="DG137" s="847"/>
      <c r="DH137" s="847"/>
      <c r="DI137" s="847"/>
      <c r="DJ137" s="847"/>
      <c r="DK137" s="848"/>
    </row>
    <row r="138" spans="1:115" s="83" customFormat="1" ht="18.75" customHeight="1">
      <c r="A138" s="50"/>
      <c r="B138" s="716"/>
      <c r="C138" s="73"/>
      <c r="D138" s="84" t="s">
        <v>194</v>
      </c>
      <c r="E138" s="85" t="s">
        <v>195</v>
      </c>
      <c r="F138" s="86" t="s">
        <v>128</v>
      </c>
      <c r="G138" s="825"/>
      <c r="H138" s="826"/>
      <c r="I138" s="846"/>
      <c r="J138" s="842"/>
      <c r="K138" s="842"/>
      <c r="L138" s="842"/>
      <c r="M138" s="847"/>
      <c r="N138" s="847"/>
      <c r="O138" s="847"/>
      <c r="P138" s="847"/>
      <c r="Q138" s="847"/>
      <c r="R138" s="847"/>
      <c r="S138" s="847"/>
      <c r="T138" s="847"/>
      <c r="U138" s="847"/>
      <c r="V138" s="847"/>
      <c r="W138" s="847"/>
      <c r="X138" s="847"/>
      <c r="Y138" s="847"/>
      <c r="Z138" s="847"/>
      <c r="AA138" s="847"/>
      <c r="AB138" s="847"/>
      <c r="AC138" s="847"/>
      <c r="AD138" s="847"/>
      <c r="AE138" s="847"/>
      <c r="AF138" s="847"/>
      <c r="AG138" s="847"/>
      <c r="AH138" s="847"/>
      <c r="AI138" s="847"/>
      <c r="AJ138" s="847"/>
      <c r="AK138" s="847"/>
      <c r="AL138" s="847"/>
      <c r="AM138" s="847"/>
      <c r="AN138" s="847"/>
      <c r="AO138" s="847"/>
      <c r="AP138" s="847"/>
      <c r="AQ138" s="847"/>
      <c r="AR138" s="847"/>
      <c r="AS138" s="847"/>
      <c r="AT138" s="847"/>
      <c r="AU138" s="847"/>
      <c r="AV138" s="847"/>
      <c r="AW138" s="847"/>
      <c r="AX138" s="847"/>
      <c r="AY138" s="847"/>
      <c r="AZ138" s="847"/>
      <c r="BA138" s="847"/>
      <c r="BB138" s="847"/>
      <c r="BC138" s="847"/>
      <c r="BD138" s="847"/>
      <c r="BE138" s="847"/>
      <c r="BF138" s="847"/>
      <c r="BG138" s="847"/>
      <c r="BH138" s="847"/>
      <c r="BI138" s="847"/>
      <c r="BJ138" s="847"/>
      <c r="BK138" s="847"/>
      <c r="BL138" s="847"/>
      <c r="BM138" s="847"/>
      <c r="BN138" s="847"/>
      <c r="BO138" s="847"/>
      <c r="BP138" s="847"/>
      <c r="BQ138" s="847"/>
      <c r="BR138" s="847"/>
      <c r="BS138" s="847"/>
      <c r="BT138" s="847"/>
      <c r="BU138" s="847"/>
      <c r="BV138" s="847"/>
      <c r="BW138" s="847"/>
      <c r="BX138" s="847"/>
      <c r="BY138" s="847"/>
      <c r="BZ138" s="847"/>
      <c r="CA138" s="847"/>
      <c r="CB138" s="847"/>
      <c r="CC138" s="847"/>
      <c r="CD138" s="847"/>
      <c r="CE138" s="847"/>
      <c r="CF138" s="847"/>
      <c r="CG138" s="847"/>
      <c r="CH138" s="847"/>
      <c r="CI138" s="847"/>
      <c r="CJ138" s="847"/>
      <c r="CK138" s="847"/>
      <c r="CL138" s="847"/>
      <c r="CM138" s="847"/>
      <c r="CN138" s="847"/>
      <c r="CO138" s="847"/>
      <c r="CP138" s="847"/>
      <c r="CQ138" s="847"/>
      <c r="CR138" s="847"/>
      <c r="CS138" s="847"/>
      <c r="CT138" s="847"/>
      <c r="CU138" s="847"/>
      <c r="CV138" s="847"/>
      <c r="CW138" s="847"/>
      <c r="CX138" s="847"/>
      <c r="CY138" s="847"/>
      <c r="CZ138" s="847"/>
      <c r="DA138" s="847"/>
      <c r="DB138" s="847"/>
      <c r="DC138" s="847"/>
      <c r="DD138" s="847"/>
      <c r="DE138" s="847"/>
      <c r="DF138" s="847"/>
      <c r="DG138" s="847"/>
      <c r="DH138" s="847"/>
      <c r="DI138" s="847"/>
      <c r="DJ138" s="847"/>
      <c r="DK138" s="848"/>
    </row>
    <row r="139" spans="1:115" s="83" customFormat="1" ht="18.75" customHeight="1">
      <c r="A139" s="50"/>
      <c r="B139" s="716"/>
      <c r="C139" s="73"/>
      <c r="D139" s="84" t="s">
        <v>196</v>
      </c>
      <c r="E139" s="85" t="s">
        <v>197</v>
      </c>
      <c r="F139" s="86" t="s">
        <v>198</v>
      </c>
      <c r="G139" s="825"/>
      <c r="H139" s="826"/>
      <c r="I139" s="846"/>
      <c r="J139" s="842"/>
      <c r="K139" s="842"/>
      <c r="L139" s="842"/>
      <c r="M139" s="847"/>
      <c r="N139" s="847"/>
      <c r="O139" s="847"/>
      <c r="P139" s="847"/>
      <c r="Q139" s="847"/>
      <c r="R139" s="847"/>
      <c r="S139" s="847"/>
      <c r="T139" s="847"/>
      <c r="U139" s="847"/>
      <c r="V139" s="847"/>
      <c r="W139" s="847"/>
      <c r="X139" s="847"/>
      <c r="Y139" s="847"/>
      <c r="Z139" s="847"/>
      <c r="AA139" s="847"/>
      <c r="AB139" s="847"/>
      <c r="AC139" s="847"/>
      <c r="AD139" s="847"/>
      <c r="AE139" s="847"/>
      <c r="AF139" s="847"/>
      <c r="AG139" s="847"/>
      <c r="AH139" s="847"/>
      <c r="AI139" s="847"/>
      <c r="AJ139" s="847"/>
      <c r="AK139" s="847"/>
      <c r="AL139" s="847"/>
      <c r="AM139" s="847"/>
      <c r="AN139" s="847"/>
      <c r="AO139" s="847"/>
      <c r="AP139" s="847"/>
      <c r="AQ139" s="847"/>
      <c r="AR139" s="847"/>
      <c r="AS139" s="847"/>
      <c r="AT139" s="847"/>
      <c r="AU139" s="847"/>
      <c r="AV139" s="847"/>
      <c r="AW139" s="847"/>
      <c r="AX139" s="847"/>
      <c r="AY139" s="847"/>
      <c r="AZ139" s="847"/>
      <c r="BA139" s="847"/>
      <c r="BB139" s="847"/>
      <c r="BC139" s="847"/>
      <c r="BD139" s="847"/>
      <c r="BE139" s="847"/>
      <c r="BF139" s="847"/>
      <c r="BG139" s="847"/>
      <c r="BH139" s="847"/>
      <c r="BI139" s="847"/>
      <c r="BJ139" s="847"/>
      <c r="BK139" s="847"/>
      <c r="BL139" s="847"/>
      <c r="BM139" s="847"/>
      <c r="BN139" s="847"/>
      <c r="BO139" s="847"/>
      <c r="BP139" s="847"/>
      <c r="BQ139" s="847"/>
      <c r="BR139" s="847"/>
      <c r="BS139" s="847"/>
      <c r="BT139" s="847"/>
      <c r="BU139" s="847"/>
      <c r="BV139" s="847"/>
      <c r="BW139" s="847"/>
      <c r="BX139" s="847"/>
      <c r="BY139" s="847"/>
      <c r="BZ139" s="847"/>
      <c r="CA139" s="847"/>
      <c r="CB139" s="847"/>
      <c r="CC139" s="847"/>
      <c r="CD139" s="847"/>
      <c r="CE139" s="847"/>
      <c r="CF139" s="847"/>
      <c r="CG139" s="847"/>
      <c r="CH139" s="847"/>
      <c r="CI139" s="847"/>
      <c r="CJ139" s="847"/>
      <c r="CK139" s="847"/>
      <c r="CL139" s="847"/>
      <c r="CM139" s="847"/>
      <c r="CN139" s="847"/>
      <c r="CO139" s="847"/>
      <c r="CP139" s="847"/>
      <c r="CQ139" s="847"/>
      <c r="CR139" s="847"/>
      <c r="CS139" s="847"/>
      <c r="CT139" s="847"/>
      <c r="CU139" s="847"/>
      <c r="CV139" s="847"/>
      <c r="CW139" s="847"/>
      <c r="CX139" s="847"/>
      <c r="CY139" s="847"/>
      <c r="CZ139" s="847"/>
      <c r="DA139" s="847"/>
      <c r="DB139" s="847"/>
      <c r="DC139" s="847"/>
      <c r="DD139" s="847"/>
      <c r="DE139" s="847"/>
      <c r="DF139" s="847"/>
      <c r="DG139" s="847"/>
      <c r="DH139" s="847"/>
      <c r="DI139" s="847"/>
      <c r="DJ139" s="847"/>
      <c r="DK139" s="848"/>
    </row>
    <row r="140" spans="1:115" s="83" customFormat="1" ht="18.75" customHeight="1">
      <c r="A140" s="50"/>
      <c r="B140" s="716"/>
      <c r="C140" s="73"/>
      <c r="D140" s="111" t="s">
        <v>199</v>
      </c>
      <c r="E140" s="118" t="s">
        <v>200</v>
      </c>
      <c r="F140" s="995" t="s">
        <v>201</v>
      </c>
      <c r="G140" s="825"/>
      <c r="H140" s="826"/>
      <c r="I140" s="846"/>
      <c r="J140" s="842"/>
      <c r="K140" s="842"/>
      <c r="L140" s="842"/>
      <c r="M140" s="847"/>
      <c r="N140" s="847"/>
      <c r="O140" s="847"/>
      <c r="P140" s="847"/>
      <c r="Q140" s="847"/>
      <c r="R140" s="847"/>
      <c r="S140" s="847"/>
      <c r="T140" s="847"/>
      <c r="U140" s="847"/>
      <c r="V140" s="847"/>
      <c r="W140" s="847"/>
      <c r="X140" s="847"/>
      <c r="Y140" s="847"/>
      <c r="Z140" s="847"/>
      <c r="AA140" s="847"/>
      <c r="AB140" s="847"/>
      <c r="AC140" s="847"/>
      <c r="AD140" s="847"/>
      <c r="AE140" s="847"/>
      <c r="AF140" s="847"/>
      <c r="AG140" s="847"/>
      <c r="AH140" s="847"/>
      <c r="AI140" s="847"/>
      <c r="AJ140" s="847"/>
      <c r="AK140" s="847"/>
      <c r="AL140" s="847"/>
      <c r="AM140" s="847"/>
      <c r="AN140" s="847"/>
      <c r="AO140" s="847"/>
      <c r="AP140" s="847"/>
      <c r="AQ140" s="847"/>
      <c r="AR140" s="847"/>
      <c r="AS140" s="847"/>
      <c r="AT140" s="847"/>
      <c r="AU140" s="847"/>
      <c r="AV140" s="847"/>
      <c r="AW140" s="847"/>
      <c r="AX140" s="847"/>
      <c r="AY140" s="847"/>
      <c r="AZ140" s="847"/>
      <c r="BA140" s="847"/>
      <c r="BB140" s="847"/>
      <c r="BC140" s="847"/>
      <c r="BD140" s="847"/>
      <c r="BE140" s="847"/>
      <c r="BF140" s="847"/>
      <c r="BG140" s="847"/>
      <c r="BH140" s="847"/>
      <c r="BI140" s="847"/>
      <c r="BJ140" s="847"/>
      <c r="BK140" s="847"/>
      <c r="BL140" s="847"/>
      <c r="BM140" s="847"/>
      <c r="BN140" s="847"/>
      <c r="BO140" s="847"/>
      <c r="BP140" s="847"/>
      <c r="BQ140" s="847"/>
      <c r="BR140" s="847"/>
      <c r="BS140" s="847"/>
      <c r="BT140" s="847"/>
      <c r="BU140" s="847"/>
      <c r="BV140" s="847"/>
      <c r="BW140" s="847"/>
      <c r="BX140" s="847"/>
      <c r="BY140" s="847"/>
      <c r="BZ140" s="847"/>
      <c r="CA140" s="847"/>
      <c r="CB140" s="847"/>
      <c r="CC140" s="847"/>
      <c r="CD140" s="847"/>
      <c r="CE140" s="847"/>
      <c r="CF140" s="847"/>
      <c r="CG140" s="847"/>
      <c r="CH140" s="847"/>
      <c r="CI140" s="847"/>
      <c r="CJ140" s="847"/>
      <c r="CK140" s="847"/>
      <c r="CL140" s="847"/>
      <c r="CM140" s="847"/>
      <c r="CN140" s="847"/>
      <c r="CO140" s="847"/>
      <c r="CP140" s="847"/>
      <c r="CQ140" s="847"/>
      <c r="CR140" s="847"/>
      <c r="CS140" s="847"/>
      <c r="CT140" s="847"/>
      <c r="CU140" s="847"/>
      <c r="CV140" s="847"/>
      <c r="CW140" s="847"/>
      <c r="CX140" s="847"/>
      <c r="CY140" s="847"/>
      <c r="CZ140" s="847"/>
      <c r="DA140" s="847"/>
      <c r="DB140" s="847"/>
      <c r="DC140" s="847"/>
      <c r="DD140" s="847"/>
      <c r="DE140" s="847"/>
      <c r="DF140" s="847"/>
      <c r="DG140" s="847"/>
      <c r="DH140" s="847"/>
      <c r="DI140" s="847"/>
      <c r="DJ140" s="847"/>
      <c r="DK140" s="848"/>
    </row>
    <row r="141" spans="1:115" s="83" customFormat="1" ht="18.75" customHeight="1">
      <c r="A141" s="50"/>
      <c r="B141" s="716"/>
      <c r="C141" s="73"/>
      <c r="D141" s="750" t="s">
        <v>516</v>
      </c>
      <c r="E141" s="1105" t="s">
        <v>1116</v>
      </c>
      <c r="F141" s="1106" t="s">
        <v>1117</v>
      </c>
      <c r="G141" s="825"/>
      <c r="H141" s="826"/>
      <c r="I141" s="846"/>
      <c r="J141" s="842"/>
      <c r="K141" s="842"/>
      <c r="L141" s="842"/>
      <c r="M141" s="847"/>
      <c r="N141" s="847"/>
      <c r="O141" s="847"/>
      <c r="P141" s="847"/>
      <c r="Q141" s="847"/>
      <c r="R141" s="847"/>
      <c r="S141" s="847"/>
      <c r="T141" s="847"/>
      <c r="U141" s="847"/>
      <c r="V141" s="847"/>
      <c r="W141" s="847"/>
      <c r="X141" s="847"/>
      <c r="Y141" s="847"/>
      <c r="Z141" s="847"/>
      <c r="AA141" s="847"/>
      <c r="AB141" s="847"/>
      <c r="AC141" s="847"/>
      <c r="AD141" s="847"/>
      <c r="AE141" s="847"/>
      <c r="AF141" s="847"/>
      <c r="AG141" s="847"/>
      <c r="AH141" s="847"/>
      <c r="AI141" s="847"/>
      <c r="AJ141" s="847"/>
      <c r="AK141" s="847"/>
      <c r="AL141" s="847"/>
      <c r="AM141" s="847"/>
      <c r="AN141" s="847"/>
      <c r="AO141" s="847"/>
      <c r="AP141" s="847"/>
      <c r="AQ141" s="847"/>
      <c r="AR141" s="847"/>
      <c r="AS141" s="847"/>
      <c r="AT141" s="847"/>
      <c r="AU141" s="847"/>
      <c r="AV141" s="847"/>
      <c r="AW141" s="847"/>
      <c r="AX141" s="847"/>
      <c r="AY141" s="847"/>
      <c r="AZ141" s="847"/>
      <c r="BA141" s="847"/>
      <c r="BB141" s="847"/>
      <c r="BC141" s="847"/>
      <c r="BD141" s="847"/>
      <c r="BE141" s="847"/>
      <c r="BF141" s="847"/>
      <c r="BG141" s="847"/>
      <c r="BH141" s="847"/>
      <c r="BI141" s="847"/>
      <c r="BJ141" s="847"/>
      <c r="BK141" s="847"/>
      <c r="BL141" s="847"/>
      <c r="BM141" s="847"/>
      <c r="BN141" s="847"/>
      <c r="BO141" s="847"/>
      <c r="BP141" s="847"/>
      <c r="BQ141" s="847"/>
      <c r="BR141" s="847"/>
      <c r="BS141" s="847"/>
      <c r="BT141" s="847"/>
      <c r="BU141" s="847"/>
      <c r="BV141" s="847"/>
      <c r="BW141" s="847"/>
      <c r="BX141" s="847"/>
      <c r="BY141" s="847"/>
      <c r="BZ141" s="847"/>
      <c r="CA141" s="847"/>
      <c r="CB141" s="847"/>
      <c r="CC141" s="847"/>
      <c r="CD141" s="847"/>
      <c r="CE141" s="847"/>
      <c r="CF141" s="847"/>
      <c r="CG141" s="847"/>
      <c r="CH141" s="847"/>
      <c r="CI141" s="847"/>
      <c r="CJ141" s="847"/>
      <c r="CK141" s="847"/>
      <c r="CL141" s="847"/>
      <c r="CM141" s="847"/>
      <c r="CN141" s="847"/>
      <c r="CO141" s="847"/>
      <c r="CP141" s="847"/>
      <c r="CQ141" s="847"/>
      <c r="CR141" s="847"/>
      <c r="CS141" s="847"/>
      <c r="CT141" s="847"/>
      <c r="CU141" s="847"/>
      <c r="CV141" s="847"/>
      <c r="CW141" s="847"/>
      <c r="CX141" s="847"/>
      <c r="CY141" s="847"/>
      <c r="CZ141" s="847"/>
      <c r="DA141" s="847"/>
      <c r="DB141" s="847"/>
      <c r="DC141" s="847"/>
      <c r="DD141" s="847"/>
      <c r="DE141" s="847"/>
      <c r="DF141" s="847"/>
      <c r="DG141" s="847"/>
      <c r="DH141" s="847"/>
      <c r="DI141" s="847"/>
      <c r="DJ141" s="847"/>
      <c r="DK141" s="848"/>
    </row>
    <row r="142" spans="1:115" s="83" customFormat="1" ht="26.35" customHeight="1">
      <c r="A142" s="50"/>
      <c r="B142" s="716"/>
      <c r="C142" s="73"/>
      <c r="D142" s="752" t="s">
        <v>517</v>
      </c>
      <c r="E142" s="1101" t="s">
        <v>1118</v>
      </c>
      <c r="F142" s="1102" t="s">
        <v>1111</v>
      </c>
      <c r="G142" s="825"/>
      <c r="H142" s="826"/>
      <c r="I142" s="846"/>
      <c r="J142" s="842"/>
      <c r="K142" s="842"/>
      <c r="L142" s="842"/>
      <c r="M142" s="842"/>
      <c r="N142" s="842"/>
      <c r="O142" s="842"/>
      <c r="P142" s="842"/>
      <c r="Q142" s="842"/>
      <c r="R142" s="842"/>
      <c r="S142" s="842"/>
      <c r="T142" s="842"/>
      <c r="U142" s="842"/>
      <c r="V142" s="842"/>
      <c r="W142" s="842"/>
      <c r="X142" s="842"/>
      <c r="Y142" s="842"/>
      <c r="Z142" s="842"/>
      <c r="AA142" s="842"/>
      <c r="AB142" s="842"/>
      <c r="AC142" s="842"/>
      <c r="AD142" s="842"/>
      <c r="AE142" s="842"/>
      <c r="AF142" s="842"/>
      <c r="AG142" s="842"/>
      <c r="AH142" s="842"/>
      <c r="AI142" s="842"/>
      <c r="AJ142" s="842"/>
      <c r="AK142" s="842"/>
      <c r="AL142" s="842"/>
      <c r="AM142" s="842"/>
      <c r="AN142" s="842"/>
      <c r="AO142" s="842"/>
      <c r="AP142" s="842"/>
      <c r="AQ142" s="842"/>
      <c r="AR142" s="842"/>
      <c r="AS142" s="842"/>
      <c r="AT142" s="842"/>
      <c r="AU142" s="842"/>
      <c r="AV142" s="842"/>
      <c r="AW142" s="842"/>
      <c r="AX142" s="842"/>
      <c r="AY142" s="842"/>
      <c r="AZ142" s="842"/>
      <c r="BA142" s="842"/>
      <c r="BB142" s="842"/>
      <c r="BC142" s="842"/>
      <c r="BD142" s="842"/>
      <c r="BE142" s="842"/>
      <c r="BF142" s="842"/>
      <c r="BG142" s="842"/>
      <c r="BH142" s="842"/>
      <c r="BI142" s="842"/>
      <c r="BJ142" s="842"/>
      <c r="BK142" s="842"/>
      <c r="BL142" s="842"/>
      <c r="BM142" s="842"/>
      <c r="BN142" s="842"/>
      <c r="BO142" s="842"/>
      <c r="BP142" s="842"/>
      <c r="BQ142" s="842"/>
      <c r="BR142" s="842"/>
      <c r="BS142" s="842"/>
      <c r="BT142" s="842"/>
      <c r="BU142" s="842"/>
      <c r="BV142" s="842"/>
      <c r="BW142" s="842"/>
      <c r="BX142" s="842"/>
      <c r="BY142" s="842"/>
      <c r="BZ142" s="842"/>
      <c r="CA142" s="842"/>
      <c r="CB142" s="842"/>
      <c r="CC142" s="842"/>
      <c r="CD142" s="842"/>
      <c r="CE142" s="842"/>
      <c r="CF142" s="842"/>
      <c r="CG142" s="842"/>
      <c r="CH142" s="842"/>
      <c r="CI142" s="842"/>
      <c r="CJ142" s="842"/>
      <c r="CK142" s="842"/>
      <c r="CL142" s="842"/>
      <c r="CM142" s="842"/>
      <c r="CN142" s="842"/>
      <c r="CO142" s="842"/>
      <c r="CP142" s="842"/>
      <c r="CQ142" s="842"/>
      <c r="CR142" s="842"/>
      <c r="CS142" s="842"/>
      <c r="CT142" s="842"/>
      <c r="CU142" s="842"/>
      <c r="CV142" s="842"/>
      <c r="CW142" s="842"/>
      <c r="CX142" s="842"/>
      <c r="CY142" s="842"/>
      <c r="CZ142" s="842"/>
      <c r="DA142" s="842"/>
      <c r="DB142" s="842"/>
      <c r="DC142" s="842"/>
      <c r="DD142" s="842"/>
      <c r="DE142" s="842"/>
      <c r="DF142" s="842"/>
      <c r="DG142" s="842"/>
      <c r="DH142" s="844"/>
      <c r="DI142" s="844"/>
      <c r="DJ142" s="844"/>
      <c r="DK142" s="845"/>
    </row>
    <row r="143" spans="1:115" s="83" customFormat="1" ht="18.75" customHeight="1">
      <c r="A143" s="50"/>
      <c r="B143" s="716"/>
      <c r="C143" s="73"/>
      <c r="D143" s="750" t="s">
        <v>518</v>
      </c>
      <c r="E143" s="1105" t="s">
        <v>1119</v>
      </c>
      <c r="F143" s="1107" t="s">
        <v>1120</v>
      </c>
      <c r="G143" s="825"/>
      <c r="H143" s="826"/>
      <c r="I143" s="846"/>
      <c r="J143" s="842"/>
      <c r="K143" s="842"/>
      <c r="L143" s="842"/>
      <c r="M143" s="847"/>
      <c r="N143" s="847"/>
      <c r="O143" s="847"/>
      <c r="P143" s="847"/>
      <c r="Q143" s="847"/>
      <c r="R143" s="847"/>
      <c r="S143" s="847"/>
      <c r="T143" s="847"/>
      <c r="U143" s="847"/>
      <c r="V143" s="847"/>
      <c r="W143" s="847"/>
      <c r="X143" s="847"/>
      <c r="Y143" s="847"/>
      <c r="Z143" s="847"/>
      <c r="AA143" s="847"/>
      <c r="AB143" s="847"/>
      <c r="AC143" s="847"/>
      <c r="AD143" s="847"/>
      <c r="AE143" s="847"/>
      <c r="AF143" s="847"/>
      <c r="AG143" s="847"/>
      <c r="AH143" s="847"/>
      <c r="AI143" s="847"/>
      <c r="AJ143" s="847"/>
      <c r="AK143" s="847"/>
      <c r="AL143" s="847"/>
      <c r="AM143" s="847"/>
      <c r="AN143" s="847"/>
      <c r="AO143" s="847"/>
      <c r="AP143" s="847"/>
      <c r="AQ143" s="847"/>
      <c r="AR143" s="847"/>
      <c r="AS143" s="847"/>
      <c r="AT143" s="847"/>
      <c r="AU143" s="847"/>
      <c r="AV143" s="847"/>
      <c r="AW143" s="847"/>
      <c r="AX143" s="847"/>
      <c r="AY143" s="847"/>
      <c r="AZ143" s="847"/>
      <c r="BA143" s="847"/>
      <c r="BB143" s="847"/>
      <c r="BC143" s="847"/>
      <c r="BD143" s="847"/>
      <c r="BE143" s="847"/>
      <c r="BF143" s="847"/>
      <c r="BG143" s="847"/>
      <c r="BH143" s="847"/>
      <c r="BI143" s="847"/>
      <c r="BJ143" s="847"/>
      <c r="BK143" s="847"/>
      <c r="BL143" s="847"/>
      <c r="BM143" s="847"/>
      <c r="BN143" s="847"/>
      <c r="BO143" s="847"/>
      <c r="BP143" s="847"/>
      <c r="BQ143" s="847"/>
      <c r="BR143" s="847"/>
      <c r="BS143" s="847"/>
      <c r="BT143" s="847"/>
      <c r="BU143" s="847"/>
      <c r="BV143" s="847"/>
      <c r="BW143" s="847"/>
      <c r="BX143" s="847"/>
      <c r="BY143" s="847"/>
      <c r="BZ143" s="847"/>
      <c r="CA143" s="847"/>
      <c r="CB143" s="847"/>
      <c r="CC143" s="847"/>
      <c r="CD143" s="847"/>
      <c r="CE143" s="847"/>
      <c r="CF143" s="847"/>
      <c r="CG143" s="847"/>
      <c r="CH143" s="847"/>
      <c r="CI143" s="847"/>
      <c r="CJ143" s="847"/>
      <c r="CK143" s="847"/>
      <c r="CL143" s="847"/>
      <c r="CM143" s="847"/>
      <c r="CN143" s="847"/>
      <c r="CO143" s="847"/>
      <c r="CP143" s="847"/>
      <c r="CQ143" s="847"/>
      <c r="CR143" s="847"/>
      <c r="CS143" s="847"/>
      <c r="CT143" s="847"/>
      <c r="CU143" s="847"/>
      <c r="CV143" s="847"/>
      <c r="CW143" s="847"/>
      <c r="CX143" s="847"/>
      <c r="CY143" s="847"/>
      <c r="CZ143" s="847"/>
      <c r="DA143" s="847"/>
      <c r="DB143" s="847"/>
      <c r="DC143" s="847"/>
      <c r="DD143" s="847"/>
      <c r="DE143" s="847"/>
      <c r="DF143" s="847"/>
      <c r="DG143" s="847"/>
      <c r="DH143" s="847"/>
      <c r="DI143" s="847"/>
      <c r="DJ143" s="847"/>
      <c r="DK143" s="848"/>
    </row>
    <row r="144" spans="1:115" s="83" customFormat="1" ht="18.75" customHeight="1">
      <c r="A144" s="50"/>
      <c r="B144" s="716"/>
      <c r="C144" s="73"/>
      <c r="D144" s="992" t="s">
        <v>202</v>
      </c>
      <c r="E144" s="996" t="s">
        <v>203</v>
      </c>
      <c r="F144" s="387" t="s">
        <v>204</v>
      </c>
      <c r="G144" s="825"/>
      <c r="H144" s="826"/>
      <c r="I144" s="846"/>
      <c r="J144" s="842"/>
      <c r="K144" s="842"/>
      <c r="L144" s="842"/>
      <c r="M144" s="847"/>
      <c r="N144" s="847"/>
      <c r="O144" s="847"/>
      <c r="P144" s="847"/>
      <c r="Q144" s="847"/>
      <c r="R144" s="847"/>
      <c r="S144" s="847"/>
      <c r="T144" s="847"/>
      <c r="U144" s="847"/>
      <c r="V144" s="847"/>
      <c r="W144" s="847"/>
      <c r="X144" s="847"/>
      <c r="Y144" s="847"/>
      <c r="Z144" s="847"/>
      <c r="AA144" s="847"/>
      <c r="AB144" s="847"/>
      <c r="AC144" s="847"/>
      <c r="AD144" s="847"/>
      <c r="AE144" s="847"/>
      <c r="AF144" s="847"/>
      <c r="AG144" s="847"/>
      <c r="AH144" s="847"/>
      <c r="AI144" s="847"/>
      <c r="AJ144" s="847"/>
      <c r="AK144" s="847"/>
      <c r="AL144" s="847"/>
      <c r="AM144" s="847"/>
      <c r="AN144" s="847"/>
      <c r="AO144" s="847"/>
      <c r="AP144" s="847"/>
      <c r="AQ144" s="847"/>
      <c r="AR144" s="847"/>
      <c r="AS144" s="847"/>
      <c r="AT144" s="847"/>
      <c r="AU144" s="847"/>
      <c r="AV144" s="847"/>
      <c r="AW144" s="847"/>
      <c r="AX144" s="847"/>
      <c r="AY144" s="847"/>
      <c r="AZ144" s="847"/>
      <c r="BA144" s="847"/>
      <c r="BB144" s="847"/>
      <c r="BC144" s="847"/>
      <c r="BD144" s="847"/>
      <c r="BE144" s="847"/>
      <c r="BF144" s="847"/>
      <c r="BG144" s="847"/>
      <c r="BH144" s="847"/>
      <c r="BI144" s="847"/>
      <c r="BJ144" s="847"/>
      <c r="BK144" s="847"/>
      <c r="BL144" s="847"/>
      <c r="BM144" s="847"/>
      <c r="BN144" s="847"/>
      <c r="BO144" s="847"/>
      <c r="BP144" s="847"/>
      <c r="BQ144" s="847"/>
      <c r="BR144" s="847"/>
      <c r="BS144" s="847"/>
      <c r="BT144" s="847"/>
      <c r="BU144" s="847"/>
      <c r="BV144" s="847"/>
      <c r="BW144" s="847"/>
      <c r="BX144" s="847"/>
      <c r="BY144" s="847"/>
      <c r="BZ144" s="847"/>
      <c r="CA144" s="847"/>
      <c r="CB144" s="847"/>
      <c r="CC144" s="847"/>
      <c r="CD144" s="847"/>
      <c r="CE144" s="847"/>
      <c r="CF144" s="847"/>
      <c r="CG144" s="847"/>
      <c r="CH144" s="847"/>
      <c r="CI144" s="847"/>
      <c r="CJ144" s="847"/>
      <c r="CK144" s="847"/>
      <c r="CL144" s="847"/>
      <c r="CM144" s="847"/>
      <c r="CN144" s="847"/>
      <c r="CO144" s="847"/>
      <c r="CP144" s="847"/>
      <c r="CQ144" s="847"/>
      <c r="CR144" s="847"/>
      <c r="CS144" s="847"/>
      <c r="CT144" s="847"/>
      <c r="CU144" s="847"/>
      <c r="CV144" s="847"/>
      <c r="CW144" s="847"/>
      <c r="CX144" s="847"/>
      <c r="CY144" s="847"/>
      <c r="CZ144" s="847"/>
      <c r="DA144" s="847"/>
      <c r="DB144" s="847"/>
      <c r="DC144" s="847"/>
      <c r="DD144" s="847"/>
      <c r="DE144" s="847"/>
      <c r="DF144" s="847"/>
      <c r="DG144" s="847"/>
      <c r="DH144" s="847"/>
      <c r="DI144" s="847"/>
      <c r="DJ144" s="847"/>
      <c r="DK144" s="848"/>
    </row>
    <row r="145" spans="1:115" s="83" customFormat="1" ht="18.75" customHeight="1">
      <c r="A145" s="50"/>
      <c r="B145" s="716"/>
      <c r="C145" s="73"/>
      <c r="D145" s="84" t="s">
        <v>205</v>
      </c>
      <c r="E145" s="85" t="s">
        <v>206</v>
      </c>
      <c r="F145" s="86" t="s">
        <v>207</v>
      </c>
      <c r="G145" s="825"/>
      <c r="H145" s="826"/>
      <c r="I145" s="862"/>
      <c r="J145" s="847"/>
      <c r="K145" s="847"/>
      <c r="L145" s="847"/>
      <c r="M145" s="847"/>
      <c r="N145" s="847"/>
      <c r="O145" s="847"/>
      <c r="P145" s="847"/>
      <c r="Q145" s="847"/>
      <c r="R145" s="847"/>
      <c r="S145" s="847"/>
      <c r="T145" s="847"/>
      <c r="U145" s="847"/>
      <c r="V145" s="847"/>
      <c r="W145" s="847"/>
      <c r="X145" s="847"/>
      <c r="Y145" s="847"/>
      <c r="Z145" s="847"/>
      <c r="AA145" s="847"/>
      <c r="AB145" s="847"/>
      <c r="AC145" s="847"/>
      <c r="AD145" s="847"/>
      <c r="AE145" s="847"/>
      <c r="AF145" s="847"/>
      <c r="AG145" s="847"/>
      <c r="AH145" s="847"/>
      <c r="AI145" s="847"/>
      <c r="AJ145" s="847"/>
      <c r="AK145" s="847"/>
      <c r="AL145" s="847"/>
      <c r="AM145" s="847"/>
      <c r="AN145" s="847"/>
      <c r="AO145" s="847"/>
      <c r="AP145" s="847"/>
      <c r="AQ145" s="847"/>
      <c r="AR145" s="847"/>
      <c r="AS145" s="847"/>
      <c r="AT145" s="847"/>
      <c r="AU145" s="847"/>
      <c r="AV145" s="847"/>
      <c r="AW145" s="847"/>
      <c r="AX145" s="847"/>
      <c r="AY145" s="847"/>
      <c r="AZ145" s="847"/>
      <c r="BA145" s="847"/>
      <c r="BB145" s="847"/>
      <c r="BC145" s="847"/>
      <c r="BD145" s="847"/>
      <c r="BE145" s="847"/>
      <c r="BF145" s="847"/>
      <c r="BG145" s="847"/>
      <c r="BH145" s="847"/>
      <c r="BI145" s="847"/>
      <c r="BJ145" s="847"/>
      <c r="BK145" s="847"/>
      <c r="BL145" s="847"/>
      <c r="BM145" s="847"/>
      <c r="BN145" s="847"/>
      <c r="BO145" s="847"/>
      <c r="BP145" s="847"/>
      <c r="BQ145" s="847"/>
      <c r="BR145" s="847"/>
      <c r="BS145" s="847"/>
      <c r="BT145" s="847"/>
      <c r="BU145" s="847"/>
      <c r="BV145" s="847"/>
      <c r="BW145" s="847"/>
      <c r="BX145" s="847"/>
      <c r="BY145" s="847"/>
      <c r="BZ145" s="847"/>
      <c r="CA145" s="847"/>
      <c r="CB145" s="847"/>
      <c r="CC145" s="847"/>
      <c r="CD145" s="847"/>
      <c r="CE145" s="847"/>
      <c r="CF145" s="847"/>
      <c r="CG145" s="847"/>
      <c r="CH145" s="847"/>
      <c r="CI145" s="847"/>
      <c r="CJ145" s="847"/>
      <c r="CK145" s="847"/>
      <c r="CL145" s="847"/>
      <c r="CM145" s="847"/>
      <c r="CN145" s="847"/>
      <c r="CO145" s="847"/>
      <c r="CP145" s="847"/>
      <c r="CQ145" s="847"/>
      <c r="CR145" s="847"/>
      <c r="CS145" s="847"/>
      <c r="CT145" s="847"/>
      <c r="CU145" s="847"/>
      <c r="CV145" s="847"/>
      <c r="CW145" s="847"/>
      <c r="CX145" s="847"/>
      <c r="CY145" s="847"/>
      <c r="CZ145" s="847"/>
      <c r="DA145" s="847"/>
      <c r="DB145" s="847"/>
      <c r="DC145" s="847"/>
      <c r="DD145" s="847"/>
      <c r="DE145" s="847"/>
      <c r="DF145" s="847"/>
      <c r="DG145" s="847"/>
      <c r="DH145" s="847"/>
      <c r="DI145" s="847"/>
      <c r="DJ145" s="847"/>
      <c r="DK145" s="848"/>
    </row>
    <row r="146" spans="1:115" s="83" customFormat="1" ht="18.75" customHeight="1">
      <c r="A146" s="50"/>
      <c r="B146" s="716"/>
      <c r="C146" s="73"/>
      <c r="D146" s="84" t="s">
        <v>208</v>
      </c>
      <c r="E146" s="85" t="s">
        <v>209</v>
      </c>
      <c r="F146" s="86" t="s">
        <v>210</v>
      </c>
      <c r="G146" s="825"/>
      <c r="H146" s="826"/>
      <c r="I146" s="862"/>
      <c r="J146" s="847"/>
      <c r="K146" s="847"/>
      <c r="L146" s="847"/>
      <c r="M146" s="847"/>
      <c r="N146" s="847"/>
      <c r="O146" s="847"/>
      <c r="P146" s="847"/>
      <c r="Q146" s="847"/>
      <c r="R146" s="847"/>
      <c r="S146" s="847"/>
      <c r="T146" s="847"/>
      <c r="U146" s="847"/>
      <c r="V146" s="847"/>
      <c r="W146" s="847"/>
      <c r="X146" s="847"/>
      <c r="Y146" s="847"/>
      <c r="Z146" s="847"/>
      <c r="AA146" s="847"/>
      <c r="AB146" s="847"/>
      <c r="AC146" s="847"/>
      <c r="AD146" s="847"/>
      <c r="AE146" s="847"/>
      <c r="AF146" s="847"/>
      <c r="AG146" s="847"/>
      <c r="AH146" s="847"/>
      <c r="AI146" s="847"/>
      <c r="AJ146" s="847"/>
      <c r="AK146" s="847"/>
      <c r="AL146" s="847"/>
      <c r="AM146" s="847"/>
      <c r="AN146" s="847"/>
      <c r="AO146" s="847"/>
      <c r="AP146" s="847"/>
      <c r="AQ146" s="847"/>
      <c r="AR146" s="847"/>
      <c r="AS146" s="847"/>
      <c r="AT146" s="847"/>
      <c r="AU146" s="847"/>
      <c r="AV146" s="847"/>
      <c r="AW146" s="847"/>
      <c r="AX146" s="847"/>
      <c r="AY146" s="847"/>
      <c r="AZ146" s="847"/>
      <c r="BA146" s="847"/>
      <c r="BB146" s="847"/>
      <c r="BC146" s="847"/>
      <c r="BD146" s="847"/>
      <c r="BE146" s="847"/>
      <c r="BF146" s="847"/>
      <c r="BG146" s="847"/>
      <c r="BH146" s="847"/>
      <c r="BI146" s="847"/>
      <c r="BJ146" s="847"/>
      <c r="BK146" s="847"/>
      <c r="BL146" s="847"/>
      <c r="BM146" s="847"/>
      <c r="BN146" s="847"/>
      <c r="BO146" s="847"/>
      <c r="BP146" s="847"/>
      <c r="BQ146" s="847"/>
      <c r="BR146" s="847"/>
      <c r="BS146" s="847"/>
      <c r="BT146" s="847"/>
      <c r="BU146" s="847"/>
      <c r="BV146" s="847"/>
      <c r="BW146" s="847"/>
      <c r="BX146" s="847"/>
      <c r="BY146" s="847"/>
      <c r="BZ146" s="847"/>
      <c r="CA146" s="847"/>
      <c r="CB146" s="847"/>
      <c r="CC146" s="847"/>
      <c r="CD146" s="847"/>
      <c r="CE146" s="847"/>
      <c r="CF146" s="847"/>
      <c r="CG146" s="847"/>
      <c r="CH146" s="847"/>
      <c r="CI146" s="847"/>
      <c r="CJ146" s="847"/>
      <c r="CK146" s="847"/>
      <c r="CL146" s="847"/>
      <c r="CM146" s="847"/>
      <c r="CN146" s="847"/>
      <c r="CO146" s="847"/>
      <c r="CP146" s="847"/>
      <c r="CQ146" s="847"/>
      <c r="CR146" s="847"/>
      <c r="CS146" s="847"/>
      <c r="CT146" s="847"/>
      <c r="CU146" s="847"/>
      <c r="CV146" s="847"/>
      <c r="CW146" s="847"/>
      <c r="CX146" s="847"/>
      <c r="CY146" s="847"/>
      <c r="CZ146" s="847"/>
      <c r="DA146" s="847"/>
      <c r="DB146" s="847"/>
      <c r="DC146" s="847"/>
      <c r="DD146" s="847"/>
      <c r="DE146" s="847"/>
      <c r="DF146" s="847"/>
      <c r="DG146" s="847"/>
      <c r="DH146" s="847"/>
      <c r="DI146" s="847"/>
      <c r="DJ146" s="847"/>
      <c r="DK146" s="848"/>
    </row>
    <row r="147" spans="1:115" s="83" customFormat="1" ht="18.75" customHeight="1" thickBot="1">
      <c r="A147" s="50"/>
      <c r="B147" s="716"/>
      <c r="C147" s="73"/>
      <c r="D147" s="84" t="s">
        <v>211</v>
      </c>
      <c r="E147" s="85" t="s">
        <v>212</v>
      </c>
      <c r="F147" s="86" t="s">
        <v>213</v>
      </c>
      <c r="G147" s="825"/>
      <c r="H147" s="861"/>
      <c r="I147" s="862"/>
      <c r="J147" s="847"/>
      <c r="K147" s="847"/>
      <c r="L147" s="847"/>
      <c r="M147" s="847"/>
      <c r="N147" s="847"/>
      <c r="O147" s="847"/>
      <c r="P147" s="847"/>
      <c r="Q147" s="847"/>
      <c r="R147" s="847"/>
      <c r="S147" s="847"/>
      <c r="T147" s="847"/>
      <c r="U147" s="847"/>
      <c r="V147" s="847"/>
      <c r="W147" s="847"/>
      <c r="X147" s="847"/>
      <c r="Y147" s="847"/>
      <c r="Z147" s="847"/>
      <c r="AA147" s="847"/>
      <c r="AB147" s="847"/>
      <c r="AC147" s="847"/>
      <c r="AD147" s="847"/>
      <c r="AE147" s="847"/>
      <c r="AF147" s="847"/>
      <c r="AG147" s="847"/>
      <c r="AH147" s="847"/>
      <c r="AI147" s="847"/>
      <c r="AJ147" s="847"/>
      <c r="AK147" s="847"/>
      <c r="AL147" s="847"/>
      <c r="AM147" s="847"/>
      <c r="AN147" s="847"/>
      <c r="AO147" s="847"/>
      <c r="AP147" s="847"/>
      <c r="AQ147" s="847"/>
      <c r="AR147" s="847"/>
      <c r="AS147" s="847"/>
      <c r="AT147" s="847"/>
      <c r="AU147" s="847"/>
      <c r="AV147" s="847"/>
      <c r="AW147" s="847"/>
      <c r="AX147" s="847"/>
      <c r="AY147" s="847"/>
      <c r="AZ147" s="847"/>
      <c r="BA147" s="847"/>
      <c r="BB147" s="847"/>
      <c r="BC147" s="847"/>
      <c r="BD147" s="847"/>
      <c r="BE147" s="847"/>
      <c r="BF147" s="847"/>
      <c r="BG147" s="847"/>
      <c r="BH147" s="847"/>
      <c r="BI147" s="847"/>
      <c r="BJ147" s="847"/>
      <c r="BK147" s="847"/>
      <c r="BL147" s="847"/>
      <c r="BM147" s="847"/>
      <c r="BN147" s="847"/>
      <c r="BO147" s="847"/>
      <c r="BP147" s="847"/>
      <c r="BQ147" s="847"/>
      <c r="BR147" s="847"/>
      <c r="BS147" s="847"/>
      <c r="BT147" s="847"/>
      <c r="BU147" s="847"/>
      <c r="BV147" s="847"/>
      <c r="BW147" s="847"/>
      <c r="BX147" s="847"/>
      <c r="BY147" s="847"/>
      <c r="BZ147" s="847"/>
      <c r="CA147" s="847"/>
      <c r="CB147" s="847"/>
      <c r="CC147" s="847"/>
      <c r="CD147" s="847"/>
      <c r="CE147" s="847"/>
      <c r="CF147" s="847"/>
      <c r="CG147" s="847"/>
      <c r="CH147" s="847"/>
      <c r="CI147" s="847"/>
      <c r="CJ147" s="847"/>
      <c r="CK147" s="847"/>
      <c r="CL147" s="847"/>
      <c r="CM147" s="847"/>
      <c r="CN147" s="847"/>
      <c r="CO147" s="847"/>
      <c r="CP147" s="847"/>
      <c r="CQ147" s="847"/>
      <c r="CR147" s="847"/>
      <c r="CS147" s="847"/>
      <c r="CT147" s="847"/>
      <c r="CU147" s="847"/>
      <c r="CV147" s="847"/>
      <c r="CW147" s="847"/>
      <c r="CX147" s="847"/>
      <c r="CY147" s="847"/>
      <c r="CZ147" s="847"/>
      <c r="DA147" s="847"/>
      <c r="DB147" s="847"/>
      <c r="DC147" s="847"/>
      <c r="DD147" s="847"/>
      <c r="DE147" s="847"/>
      <c r="DF147" s="847"/>
      <c r="DG147" s="847"/>
      <c r="DH147" s="847"/>
      <c r="DI147" s="847"/>
      <c r="DJ147" s="847"/>
      <c r="DK147" s="848"/>
    </row>
    <row r="148" spans="1:115" s="83" customFormat="1" ht="32.25" customHeight="1">
      <c r="A148" s="50"/>
      <c r="B148" s="716"/>
      <c r="C148" s="73"/>
      <c r="D148" s="1246"/>
      <c r="E148" s="1248">
        <v>3</v>
      </c>
      <c r="F148" s="1250" t="s">
        <v>214</v>
      </c>
      <c r="G148" s="1276" t="s">
        <v>34</v>
      </c>
      <c r="H148" s="1241" t="s">
        <v>35</v>
      </c>
      <c r="I148" s="1264" t="s">
        <v>36</v>
      </c>
      <c r="J148" s="1265"/>
      <c r="K148" s="1241" t="s">
        <v>37</v>
      </c>
      <c r="L148" s="1241" t="s">
        <v>38</v>
      </c>
      <c r="M148" s="1241" t="s">
        <v>39</v>
      </c>
      <c r="N148" s="1241" t="s">
        <v>40</v>
      </c>
      <c r="O148" s="1241" t="s">
        <v>41</v>
      </c>
      <c r="P148" s="1241" t="s">
        <v>42</v>
      </c>
      <c r="Q148" s="1266"/>
      <c r="R148" s="1266"/>
      <c r="S148" s="1266"/>
      <c r="T148" s="1266"/>
      <c r="U148" s="1266"/>
      <c r="V148" s="1266"/>
      <c r="W148" s="1265"/>
      <c r="X148" s="1266"/>
      <c r="Y148" s="1266"/>
      <c r="Z148" s="1266"/>
      <c r="AA148" s="1266"/>
      <c r="AB148" s="1266"/>
      <c r="AC148" s="1266"/>
      <c r="AD148" s="1265"/>
      <c r="AE148" s="1266"/>
      <c r="AF148" s="1266"/>
      <c r="AG148" s="1266"/>
      <c r="AH148" s="1266"/>
      <c r="AI148" s="1266"/>
      <c r="AJ148" s="1266"/>
      <c r="AK148" s="1265"/>
      <c r="AL148" s="1266"/>
      <c r="AM148" s="1266"/>
      <c r="AN148" s="1266"/>
      <c r="AO148" s="1266"/>
      <c r="AP148" s="1266"/>
      <c r="AQ148" s="1266"/>
      <c r="AR148" s="1265"/>
      <c r="AS148" s="1266"/>
      <c r="AT148" s="1266"/>
      <c r="AU148" s="1266"/>
      <c r="AV148" s="1266"/>
      <c r="AW148" s="1266"/>
      <c r="AX148" s="1266"/>
      <c r="AY148" s="1266"/>
      <c r="AZ148" s="1266"/>
      <c r="BA148" s="1266"/>
      <c r="BB148" s="1266"/>
      <c r="BC148" s="1266"/>
      <c r="BD148" s="1266"/>
      <c r="BE148" s="1266"/>
      <c r="BF148" s="1266"/>
      <c r="BG148" s="1266"/>
      <c r="BH148" s="1266"/>
      <c r="BI148" s="1266"/>
      <c r="BJ148" s="1266"/>
      <c r="BK148" s="1266"/>
      <c r="BL148" s="1266"/>
      <c r="BM148" s="1266"/>
      <c r="BN148" s="1266"/>
      <c r="BO148" s="1266"/>
      <c r="BP148" s="1266"/>
      <c r="BQ148" s="1266"/>
      <c r="BR148" s="1266"/>
      <c r="BS148" s="1265"/>
      <c r="BT148" s="1266"/>
      <c r="BU148" s="1266"/>
      <c r="BV148" s="1266"/>
      <c r="BW148" s="1266"/>
      <c r="BX148" s="1266"/>
      <c r="BY148" s="1266"/>
      <c r="BZ148" s="1266"/>
      <c r="CA148" s="1266"/>
      <c r="CB148" s="1266"/>
      <c r="CC148" s="1266"/>
      <c r="CD148" s="1266"/>
      <c r="CE148" s="1266"/>
      <c r="CF148" s="1266"/>
      <c r="CG148" s="1266"/>
      <c r="CH148" s="1266"/>
      <c r="CI148" s="1266"/>
      <c r="CJ148" s="1266"/>
      <c r="CK148" s="1266"/>
      <c r="CL148" s="1266"/>
      <c r="CM148" s="1266"/>
      <c r="CN148" s="1266"/>
      <c r="CO148" s="1266"/>
      <c r="CP148" s="1266"/>
      <c r="CQ148" s="1266"/>
      <c r="CR148" s="1266"/>
      <c r="CS148" s="1266"/>
      <c r="CT148" s="1266"/>
      <c r="CU148" s="1266"/>
      <c r="CV148" s="1266"/>
      <c r="CW148" s="1265"/>
      <c r="CX148" s="1245" t="s">
        <v>43</v>
      </c>
      <c r="CY148" s="1245" t="s">
        <v>44</v>
      </c>
      <c r="CZ148" s="1245" t="s">
        <v>758</v>
      </c>
      <c r="DA148" s="1245" t="s">
        <v>759</v>
      </c>
      <c r="DB148" s="1245" t="s">
        <v>45</v>
      </c>
      <c r="DC148" s="1245" t="s">
        <v>46</v>
      </c>
      <c r="DD148" s="1241" t="s">
        <v>47</v>
      </c>
      <c r="DE148" s="1241" t="s">
        <v>48</v>
      </c>
      <c r="DF148" s="1241" t="s">
        <v>49</v>
      </c>
      <c r="DG148" s="1241" t="s">
        <v>50</v>
      </c>
      <c r="DH148" s="1241" t="s">
        <v>51</v>
      </c>
      <c r="DI148" s="1241" t="s">
        <v>52</v>
      </c>
      <c r="DJ148" s="1241" t="s">
        <v>53</v>
      </c>
      <c r="DK148" s="1243" t="s">
        <v>54</v>
      </c>
    </row>
    <row r="149" spans="1:115" s="83" customFormat="1" ht="24.75" customHeight="1">
      <c r="A149" s="50"/>
      <c r="B149" s="716"/>
      <c r="C149" s="73"/>
      <c r="D149" s="1247"/>
      <c r="E149" s="1249"/>
      <c r="F149" s="1249"/>
      <c r="G149" s="1277"/>
      <c r="H149" s="1242"/>
      <c r="I149" s="171"/>
      <c r="J149" s="172" t="s">
        <v>372</v>
      </c>
      <c r="K149" s="1242"/>
      <c r="L149" s="1242"/>
      <c r="M149" s="1242"/>
      <c r="N149" s="1242"/>
      <c r="O149" s="1242"/>
      <c r="P149" s="1242"/>
      <c r="Q149" s="173" t="s">
        <v>373</v>
      </c>
      <c r="R149" s="173" t="s">
        <v>374</v>
      </c>
      <c r="S149" s="173" t="s">
        <v>375</v>
      </c>
      <c r="T149" s="173" t="s">
        <v>376</v>
      </c>
      <c r="U149" s="173" t="s">
        <v>377</v>
      </c>
      <c r="V149" s="173" t="s">
        <v>378</v>
      </c>
      <c r="W149" s="173" t="s">
        <v>379</v>
      </c>
      <c r="X149" s="173" t="s">
        <v>380</v>
      </c>
      <c r="Y149" s="173" t="s">
        <v>381</v>
      </c>
      <c r="Z149" s="173" t="s">
        <v>382</v>
      </c>
      <c r="AA149" s="173" t="s">
        <v>383</v>
      </c>
      <c r="AB149" s="173" t="s">
        <v>384</v>
      </c>
      <c r="AC149" s="173" t="s">
        <v>385</v>
      </c>
      <c r="AD149" s="173" t="s">
        <v>386</v>
      </c>
      <c r="AE149" s="173" t="s">
        <v>387</v>
      </c>
      <c r="AF149" s="173" t="s">
        <v>388</v>
      </c>
      <c r="AG149" s="173" t="s">
        <v>389</v>
      </c>
      <c r="AH149" s="173" t="s">
        <v>390</v>
      </c>
      <c r="AI149" s="173" t="s">
        <v>391</v>
      </c>
      <c r="AJ149" s="173" t="s">
        <v>392</v>
      </c>
      <c r="AK149" s="173" t="s">
        <v>393</v>
      </c>
      <c r="AL149" s="173" t="s">
        <v>394</v>
      </c>
      <c r="AM149" s="173" t="s">
        <v>395</v>
      </c>
      <c r="AN149" s="173" t="s">
        <v>396</v>
      </c>
      <c r="AO149" s="173" t="s">
        <v>397</v>
      </c>
      <c r="AP149" s="173" t="s">
        <v>398</v>
      </c>
      <c r="AQ149" s="173" t="s">
        <v>399</v>
      </c>
      <c r="AR149" s="173" t="s">
        <v>400</v>
      </c>
      <c r="AS149" s="173" t="s">
        <v>401</v>
      </c>
      <c r="AT149" s="173" t="s">
        <v>402</v>
      </c>
      <c r="AU149" s="173" t="s">
        <v>403</v>
      </c>
      <c r="AV149" s="173" t="s">
        <v>404</v>
      </c>
      <c r="AW149" s="173" t="s">
        <v>405</v>
      </c>
      <c r="AX149" s="173" t="s">
        <v>406</v>
      </c>
      <c r="AY149" s="173" t="s">
        <v>407</v>
      </c>
      <c r="AZ149" s="173" t="s">
        <v>408</v>
      </c>
      <c r="BA149" s="173" t="s">
        <v>409</v>
      </c>
      <c r="BB149" s="173" t="s">
        <v>410</v>
      </c>
      <c r="BC149" s="173" t="s">
        <v>411</v>
      </c>
      <c r="BD149" s="173" t="s">
        <v>412</v>
      </c>
      <c r="BE149" s="173" t="s">
        <v>413</v>
      </c>
      <c r="BF149" s="173" t="s">
        <v>414</v>
      </c>
      <c r="BG149" s="173" t="s">
        <v>415</v>
      </c>
      <c r="BH149" s="173" t="s">
        <v>416</v>
      </c>
      <c r="BI149" s="173" t="s">
        <v>417</v>
      </c>
      <c r="BJ149" s="173" t="s">
        <v>418</v>
      </c>
      <c r="BK149" s="173" t="s">
        <v>419</v>
      </c>
      <c r="BL149" s="173" t="s">
        <v>420</v>
      </c>
      <c r="BM149" s="173" t="s">
        <v>421</v>
      </c>
      <c r="BN149" s="173" t="s">
        <v>422</v>
      </c>
      <c r="BO149" s="173" t="s">
        <v>423</v>
      </c>
      <c r="BP149" s="173" t="s">
        <v>424</v>
      </c>
      <c r="BQ149" s="173" t="s">
        <v>425</v>
      </c>
      <c r="BR149" s="173" t="s">
        <v>426</v>
      </c>
      <c r="BS149" s="173" t="s">
        <v>427</v>
      </c>
      <c r="BT149" s="173" t="s">
        <v>428</v>
      </c>
      <c r="BU149" s="173" t="s">
        <v>429</v>
      </c>
      <c r="BV149" s="173" t="s">
        <v>430</v>
      </c>
      <c r="BW149" s="173" t="s">
        <v>431</v>
      </c>
      <c r="BX149" s="173" t="s">
        <v>432</v>
      </c>
      <c r="BY149" s="173" t="s">
        <v>433</v>
      </c>
      <c r="BZ149" s="173" t="s">
        <v>434</v>
      </c>
      <c r="CA149" s="173" t="s">
        <v>435</v>
      </c>
      <c r="CB149" s="173" t="s">
        <v>436</v>
      </c>
      <c r="CC149" s="173" t="s">
        <v>437</v>
      </c>
      <c r="CD149" s="173" t="s">
        <v>438</v>
      </c>
      <c r="CE149" s="173" t="s">
        <v>439</v>
      </c>
      <c r="CF149" s="173" t="s">
        <v>440</v>
      </c>
      <c r="CG149" s="173" t="s">
        <v>441</v>
      </c>
      <c r="CH149" s="173" t="s">
        <v>442</v>
      </c>
      <c r="CI149" s="173" t="s">
        <v>443</v>
      </c>
      <c r="CJ149" s="173" t="s">
        <v>444</v>
      </c>
      <c r="CK149" s="173" t="s">
        <v>445</v>
      </c>
      <c r="CL149" s="173" t="s">
        <v>446</v>
      </c>
      <c r="CM149" s="173" t="s">
        <v>447</v>
      </c>
      <c r="CN149" s="173" t="s">
        <v>448</v>
      </c>
      <c r="CO149" s="173" t="s">
        <v>449</v>
      </c>
      <c r="CP149" s="173" t="s">
        <v>450</v>
      </c>
      <c r="CQ149" s="173" t="s">
        <v>451</v>
      </c>
      <c r="CR149" s="173" t="s">
        <v>452</v>
      </c>
      <c r="CS149" s="173" t="s">
        <v>453</v>
      </c>
      <c r="CT149" s="173" t="s">
        <v>454</v>
      </c>
      <c r="CU149" s="173" t="s">
        <v>455</v>
      </c>
      <c r="CV149" s="173" t="s">
        <v>456</v>
      </c>
      <c r="CW149" s="173" t="s">
        <v>457</v>
      </c>
      <c r="CX149" s="1242"/>
      <c r="CY149" s="1242"/>
      <c r="CZ149" s="1242"/>
      <c r="DA149" s="1242"/>
      <c r="DB149" s="1242"/>
      <c r="DC149" s="1242"/>
      <c r="DD149" s="1242"/>
      <c r="DE149" s="1242"/>
      <c r="DF149" s="1242"/>
      <c r="DG149" s="1242"/>
      <c r="DH149" s="1242"/>
      <c r="DI149" s="1242"/>
      <c r="DJ149" s="1242"/>
      <c r="DK149" s="1244"/>
    </row>
    <row r="150" spans="1:115" s="101" customFormat="1" ht="22.15" customHeight="1">
      <c r="A150" s="50"/>
      <c r="B150" s="716"/>
      <c r="C150" s="73"/>
      <c r="D150" s="84" t="s">
        <v>215</v>
      </c>
      <c r="E150" s="85" t="s">
        <v>216</v>
      </c>
      <c r="F150" s="97" t="s">
        <v>611</v>
      </c>
      <c r="G150" s="825"/>
      <c r="H150" s="870"/>
      <c r="I150" s="871"/>
      <c r="J150" s="872"/>
      <c r="K150" s="872"/>
      <c r="L150" s="872"/>
      <c r="M150" s="872"/>
      <c r="N150" s="872"/>
      <c r="O150" s="872"/>
      <c r="P150" s="872"/>
      <c r="Q150" s="872"/>
      <c r="R150" s="872"/>
      <c r="S150" s="872"/>
      <c r="T150" s="872"/>
      <c r="U150" s="872"/>
      <c r="V150" s="872"/>
      <c r="W150" s="872"/>
      <c r="X150" s="872"/>
      <c r="Y150" s="872"/>
      <c r="Z150" s="872"/>
      <c r="AA150" s="872"/>
      <c r="AB150" s="872"/>
      <c r="AC150" s="872"/>
      <c r="AD150" s="872"/>
      <c r="AE150" s="872"/>
      <c r="AF150" s="872"/>
      <c r="AG150" s="872"/>
      <c r="AH150" s="872"/>
      <c r="AI150" s="872"/>
      <c r="AJ150" s="872"/>
      <c r="AK150" s="872"/>
      <c r="AL150" s="872"/>
      <c r="AM150" s="872"/>
      <c r="AN150" s="872"/>
      <c r="AO150" s="872"/>
      <c r="AP150" s="872"/>
      <c r="AQ150" s="872"/>
      <c r="AR150" s="872"/>
      <c r="AS150" s="872"/>
      <c r="AT150" s="872"/>
      <c r="AU150" s="872"/>
      <c r="AV150" s="872"/>
      <c r="AW150" s="872"/>
      <c r="AX150" s="872"/>
      <c r="AY150" s="872"/>
      <c r="AZ150" s="872"/>
      <c r="BA150" s="872"/>
      <c r="BB150" s="872"/>
      <c r="BC150" s="872"/>
      <c r="BD150" s="872"/>
      <c r="BE150" s="872"/>
      <c r="BF150" s="872"/>
      <c r="BG150" s="872"/>
      <c r="BH150" s="872"/>
      <c r="BI150" s="872"/>
      <c r="BJ150" s="872"/>
      <c r="BK150" s="872"/>
      <c r="BL150" s="872"/>
      <c r="BM150" s="872"/>
      <c r="BN150" s="872"/>
      <c r="BO150" s="872"/>
      <c r="BP150" s="872"/>
      <c r="BQ150" s="872"/>
      <c r="BR150" s="872"/>
      <c r="BS150" s="872"/>
      <c r="BT150" s="872"/>
      <c r="BU150" s="872"/>
      <c r="BV150" s="872"/>
      <c r="BW150" s="872"/>
      <c r="BX150" s="872"/>
      <c r="BY150" s="872"/>
      <c r="BZ150" s="872"/>
      <c r="CA150" s="872"/>
      <c r="CB150" s="872"/>
      <c r="CC150" s="872"/>
      <c r="CD150" s="872"/>
      <c r="CE150" s="872"/>
      <c r="CF150" s="872"/>
      <c r="CG150" s="872"/>
      <c r="CH150" s="872"/>
      <c r="CI150" s="872"/>
      <c r="CJ150" s="872"/>
      <c r="CK150" s="872"/>
      <c r="CL150" s="872"/>
      <c r="CM150" s="872"/>
      <c r="CN150" s="872"/>
      <c r="CO150" s="872"/>
      <c r="CP150" s="872"/>
      <c r="CQ150" s="872"/>
      <c r="CR150" s="872"/>
      <c r="CS150" s="872"/>
      <c r="CT150" s="872"/>
      <c r="CU150" s="872"/>
      <c r="CV150" s="872"/>
      <c r="CW150" s="872"/>
      <c r="CX150" s="872"/>
      <c r="CY150" s="872"/>
      <c r="CZ150" s="872"/>
      <c r="DA150" s="872"/>
      <c r="DB150" s="872"/>
      <c r="DC150" s="872"/>
      <c r="DD150" s="872"/>
      <c r="DE150" s="872"/>
      <c r="DF150" s="872"/>
      <c r="DG150" s="872"/>
      <c r="DH150" s="872"/>
      <c r="DI150" s="872"/>
      <c r="DJ150" s="872"/>
      <c r="DK150" s="873"/>
    </row>
    <row r="151" spans="1:115" s="101" customFormat="1" ht="22.15" customHeight="1">
      <c r="A151" s="50"/>
      <c r="B151" s="716"/>
      <c r="C151" s="73"/>
      <c r="D151" s="84" t="s">
        <v>217</v>
      </c>
      <c r="E151" s="85" t="s">
        <v>218</v>
      </c>
      <c r="F151" s="97" t="s">
        <v>219</v>
      </c>
      <c r="G151" s="825"/>
      <c r="H151" s="874"/>
      <c r="I151" s="875"/>
      <c r="J151" s="872"/>
      <c r="K151" s="872"/>
      <c r="L151" s="872"/>
      <c r="M151" s="872"/>
      <c r="N151" s="872"/>
      <c r="O151" s="872"/>
      <c r="P151" s="872"/>
      <c r="Q151" s="872"/>
      <c r="R151" s="872"/>
      <c r="S151" s="872"/>
      <c r="T151" s="872"/>
      <c r="U151" s="872"/>
      <c r="V151" s="872"/>
      <c r="W151" s="872"/>
      <c r="X151" s="872"/>
      <c r="Y151" s="872"/>
      <c r="Z151" s="872"/>
      <c r="AA151" s="872"/>
      <c r="AB151" s="872"/>
      <c r="AC151" s="872"/>
      <c r="AD151" s="872"/>
      <c r="AE151" s="872"/>
      <c r="AF151" s="872"/>
      <c r="AG151" s="872"/>
      <c r="AH151" s="872"/>
      <c r="AI151" s="872"/>
      <c r="AJ151" s="872"/>
      <c r="AK151" s="872"/>
      <c r="AL151" s="872"/>
      <c r="AM151" s="872"/>
      <c r="AN151" s="872"/>
      <c r="AO151" s="872"/>
      <c r="AP151" s="872"/>
      <c r="AQ151" s="872"/>
      <c r="AR151" s="872"/>
      <c r="AS151" s="872"/>
      <c r="AT151" s="872"/>
      <c r="AU151" s="872"/>
      <c r="AV151" s="872"/>
      <c r="AW151" s="872"/>
      <c r="AX151" s="872"/>
      <c r="AY151" s="872"/>
      <c r="AZ151" s="872"/>
      <c r="BA151" s="872"/>
      <c r="BB151" s="872"/>
      <c r="BC151" s="872"/>
      <c r="BD151" s="872"/>
      <c r="BE151" s="872"/>
      <c r="BF151" s="872"/>
      <c r="BG151" s="872"/>
      <c r="BH151" s="872"/>
      <c r="BI151" s="872"/>
      <c r="BJ151" s="872"/>
      <c r="BK151" s="872"/>
      <c r="BL151" s="872"/>
      <c r="BM151" s="872"/>
      <c r="BN151" s="872"/>
      <c r="BO151" s="872"/>
      <c r="BP151" s="872"/>
      <c r="BQ151" s="872"/>
      <c r="BR151" s="872"/>
      <c r="BS151" s="872"/>
      <c r="BT151" s="872"/>
      <c r="BU151" s="872"/>
      <c r="BV151" s="872"/>
      <c r="BW151" s="872"/>
      <c r="BX151" s="872"/>
      <c r="BY151" s="872"/>
      <c r="BZ151" s="872"/>
      <c r="CA151" s="872"/>
      <c r="CB151" s="872"/>
      <c r="CC151" s="872"/>
      <c r="CD151" s="872"/>
      <c r="CE151" s="872"/>
      <c r="CF151" s="872"/>
      <c r="CG151" s="872"/>
      <c r="CH151" s="872"/>
      <c r="CI151" s="872"/>
      <c r="CJ151" s="872"/>
      <c r="CK151" s="872"/>
      <c r="CL151" s="872"/>
      <c r="CM151" s="872"/>
      <c r="CN151" s="872"/>
      <c r="CO151" s="872"/>
      <c r="CP151" s="872"/>
      <c r="CQ151" s="872"/>
      <c r="CR151" s="872"/>
      <c r="CS151" s="872"/>
      <c r="CT151" s="872"/>
      <c r="CU151" s="872"/>
      <c r="CV151" s="872"/>
      <c r="CW151" s="872"/>
      <c r="CX151" s="872"/>
      <c r="CY151" s="872"/>
      <c r="CZ151" s="872"/>
      <c r="DA151" s="872"/>
      <c r="DB151" s="872"/>
      <c r="DC151" s="872"/>
      <c r="DD151" s="872"/>
      <c r="DE151" s="872"/>
      <c r="DF151" s="872"/>
      <c r="DG151" s="872"/>
      <c r="DH151" s="872"/>
      <c r="DI151" s="872"/>
      <c r="DJ151" s="872"/>
      <c r="DK151" s="873"/>
    </row>
    <row r="152" spans="1:115" s="101" customFormat="1" ht="22.15" customHeight="1">
      <c r="A152" s="50"/>
      <c r="B152" s="716"/>
      <c r="C152" s="73"/>
      <c r="D152" s="111" t="s">
        <v>220</v>
      </c>
      <c r="E152" s="118" t="s">
        <v>221</v>
      </c>
      <c r="F152" s="997" t="s">
        <v>67</v>
      </c>
      <c r="G152" s="825"/>
      <c r="H152" s="874"/>
      <c r="I152" s="876"/>
      <c r="J152" s="877"/>
      <c r="K152" s="877"/>
      <c r="L152" s="877"/>
      <c r="M152" s="877"/>
      <c r="N152" s="877"/>
      <c r="O152" s="877"/>
      <c r="P152" s="877"/>
      <c r="Q152" s="877"/>
      <c r="R152" s="877"/>
      <c r="S152" s="877"/>
      <c r="T152" s="877"/>
      <c r="U152" s="877"/>
      <c r="V152" s="877"/>
      <c r="W152" s="877"/>
      <c r="X152" s="877"/>
      <c r="Y152" s="877"/>
      <c r="Z152" s="877"/>
      <c r="AA152" s="877"/>
      <c r="AB152" s="877"/>
      <c r="AC152" s="877"/>
      <c r="AD152" s="877"/>
      <c r="AE152" s="877"/>
      <c r="AF152" s="877"/>
      <c r="AG152" s="877"/>
      <c r="AH152" s="877"/>
      <c r="AI152" s="877"/>
      <c r="AJ152" s="877"/>
      <c r="AK152" s="877"/>
      <c r="AL152" s="877"/>
      <c r="AM152" s="877"/>
      <c r="AN152" s="877"/>
      <c r="AO152" s="877"/>
      <c r="AP152" s="877"/>
      <c r="AQ152" s="877"/>
      <c r="AR152" s="877"/>
      <c r="AS152" s="877"/>
      <c r="AT152" s="877"/>
      <c r="AU152" s="877"/>
      <c r="AV152" s="877"/>
      <c r="AW152" s="877"/>
      <c r="AX152" s="877"/>
      <c r="AY152" s="877"/>
      <c r="AZ152" s="877"/>
      <c r="BA152" s="877"/>
      <c r="BB152" s="877"/>
      <c r="BC152" s="877"/>
      <c r="BD152" s="877"/>
      <c r="BE152" s="877"/>
      <c r="BF152" s="877"/>
      <c r="BG152" s="877"/>
      <c r="BH152" s="877"/>
      <c r="BI152" s="877"/>
      <c r="BJ152" s="877"/>
      <c r="BK152" s="877"/>
      <c r="BL152" s="877"/>
      <c r="BM152" s="877"/>
      <c r="BN152" s="877"/>
      <c r="BO152" s="877"/>
      <c r="BP152" s="877"/>
      <c r="BQ152" s="877"/>
      <c r="BR152" s="877"/>
      <c r="BS152" s="877"/>
      <c r="BT152" s="877"/>
      <c r="BU152" s="877"/>
      <c r="BV152" s="877"/>
      <c r="BW152" s="877"/>
      <c r="BX152" s="877"/>
      <c r="BY152" s="877"/>
      <c r="BZ152" s="877"/>
      <c r="CA152" s="877"/>
      <c r="CB152" s="877"/>
      <c r="CC152" s="877"/>
      <c r="CD152" s="877"/>
      <c r="CE152" s="877"/>
      <c r="CF152" s="877"/>
      <c r="CG152" s="877"/>
      <c r="CH152" s="877"/>
      <c r="CI152" s="877"/>
      <c r="CJ152" s="877"/>
      <c r="CK152" s="877"/>
      <c r="CL152" s="877"/>
      <c r="CM152" s="877"/>
      <c r="CN152" s="877"/>
      <c r="CO152" s="877"/>
      <c r="CP152" s="877"/>
      <c r="CQ152" s="877"/>
      <c r="CR152" s="877"/>
      <c r="CS152" s="877"/>
      <c r="CT152" s="877"/>
      <c r="CU152" s="877"/>
      <c r="CV152" s="877"/>
      <c r="CW152" s="877"/>
      <c r="CX152" s="877"/>
      <c r="CY152" s="877"/>
      <c r="CZ152" s="877"/>
      <c r="DA152" s="877"/>
      <c r="DB152" s="877"/>
      <c r="DC152" s="877"/>
      <c r="DD152" s="877"/>
      <c r="DE152" s="877"/>
      <c r="DF152" s="877"/>
      <c r="DG152" s="877"/>
      <c r="DH152" s="877"/>
      <c r="DI152" s="878"/>
      <c r="DJ152" s="878"/>
      <c r="DK152" s="879"/>
    </row>
    <row r="153" spans="1:115" s="101" customFormat="1" ht="22.15" customHeight="1">
      <c r="A153" s="50"/>
      <c r="B153" s="716"/>
      <c r="C153" s="73"/>
      <c r="D153" s="752" t="s">
        <v>519</v>
      </c>
      <c r="E153" s="1101" t="s">
        <v>1121</v>
      </c>
      <c r="F153" s="1108" t="s">
        <v>1111</v>
      </c>
      <c r="G153" s="825"/>
      <c r="H153" s="874"/>
      <c r="I153" s="846"/>
      <c r="J153" s="842"/>
      <c r="K153" s="842"/>
      <c r="L153" s="842"/>
      <c r="M153" s="842"/>
      <c r="N153" s="842"/>
      <c r="O153" s="842"/>
      <c r="P153" s="842"/>
      <c r="Q153" s="842"/>
      <c r="R153" s="842"/>
      <c r="S153" s="842"/>
      <c r="T153" s="842"/>
      <c r="U153" s="842"/>
      <c r="V153" s="842"/>
      <c r="W153" s="842"/>
      <c r="X153" s="842"/>
      <c r="Y153" s="842"/>
      <c r="Z153" s="842"/>
      <c r="AA153" s="842"/>
      <c r="AB153" s="842"/>
      <c r="AC153" s="842"/>
      <c r="AD153" s="842"/>
      <c r="AE153" s="842"/>
      <c r="AF153" s="842"/>
      <c r="AG153" s="842"/>
      <c r="AH153" s="842"/>
      <c r="AI153" s="842"/>
      <c r="AJ153" s="842"/>
      <c r="AK153" s="842"/>
      <c r="AL153" s="842"/>
      <c r="AM153" s="842"/>
      <c r="AN153" s="842"/>
      <c r="AO153" s="842"/>
      <c r="AP153" s="842"/>
      <c r="AQ153" s="842"/>
      <c r="AR153" s="842"/>
      <c r="AS153" s="842"/>
      <c r="AT153" s="842"/>
      <c r="AU153" s="842"/>
      <c r="AV153" s="842"/>
      <c r="AW153" s="842"/>
      <c r="AX153" s="842"/>
      <c r="AY153" s="842"/>
      <c r="AZ153" s="842"/>
      <c r="BA153" s="842"/>
      <c r="BB153" s="842"/>
      <c r="BC153" s="842"/>
      <c r="BD153" s="842"/>
      <c r="BE153" s="842"/>
      <c r="BF153" s="842"/>
      <c r="BG153" s="842"/>
      <c r="BH153" s="842"/>
      <c r="BI153" s="842"/>
      <c r="BJ153" s="842"/>
      <c r="BK153" s="842"/>
      <c r="BL153" s="842"/>
      <c r="BM153" s="842"/>
      <c r="BN153" s="842"/>
      <c r="BO153" s="842"/>
      <c r="BP153" s="842"/>
      <c r="BQ153" s="842"/>
      <c r="BR153" s="842"/>
      <c r="BS153" s="842"/>
      <c r="BT153" s="842"/>
      <c r="BU153" s="842"/>
      <c r="BV153" s="842"/>
      <c r="BW153" s="842"/>
      <c r="BX153" s="842"/>
      <c r="BY153" s="842"/>
      <c r="BZ153" s="842"/>
      <c r="CA153" s="842"/>
      <c r="CB153" s="842"/>
      <c r="CC153" s="842"/>
      <c r="CD153" s="842"/>
      <c r="CE153" s="842"/>
      <c r="CF153" s="842"/>
      <c r="CG153" s="842"/>
      <c r="CH153" s="842"/>
      <c r="CI153" s="842"/>
      <c r="CJ153" s="842"/>
      <c r="CK153" s="842"/>
      <c r="CL153" s="842"/>
      <c r="CM153" s="842"/>
      <c r="CN153" s="842"/>
      <c r="CO153" s="842"/>
      <c r="CP153" s="842"/>
      <c r="CQ153" s="842"/>
      <c r="CR153" s="842"/>
      <c r="CS153" s="842"/>
      <c r="CT153" s="842"/>
      <c r="CU153" s="842"/>
      <c r="CV153" s="842"/>
      <c r="CW153" s="842"/>
      <c r="CX153" s="842"/>
      <c r="CY153" s="842"/>
      <c r="CZ153" s="842"/>
      <c r="DA153" s="842"/>
      <c r="DB153" s="842"/>
      <c r="DC153" s="842"/>
      <c r="DD153" s="842"/>
      <c r="DE153" s="842"/>
      <c r="DF153" s="842"/>
      <c r="DG153" s="842"/>
      <c r="DH153" s="844"/>
      <c r="DI153" s="844"/>
      <c r="DJ153" s="844"/>
      <c r="DK153" s="845"/>
    </row>
    <row r="154" spans="1:115" s="101" customFormat="1" ht="19.149999999999999" customHeight="1">
      <c r="A154" s="50"/>
      <c r="B154" s="716"/>
      <c r="C154" s="73"/>
      <c r="D154" s="992" t="s">
        <v>222</v>
      </c>
      <c r="E154" s="993" t="s">
        <v>223</v>
      </c>
      <c r="F154" s="994" t="s">
        <v>69</v>
      </c>
      <c r="G154" s="825"/>
      <c r="H154" s="874"/>
      <c r="I154" s="876"/>
      <c r="J154" s="877"/>
      <c r="K154" s="877"/>
      <c r="L154" s="877"/>
      <c r="M154" s="877"/>
      <c r="N154" s="877"/>
      <c r="O154" s="877"/>
      <c r="P154" s="877"/>
      <c r="Q154" s="877"/>
      <c r="R154" s="877"/>
      <c r="S154" s="877"/>
      <c r="T154" s="877"/>
      <c r="U154" s="877"/>
      <c r="V154" s="877"/>
      <c r="W154" s="877"/>
      <c r="X154" s="877"/>
      <c r="Y154" s="877"/>
      <c r="Z154" s="877"/>
      <c r="AA154" s="877"/>
      <c r="AB154" s="877"/>
      <c r="AC154" s="877"/>
      <c r="AD154" s="877"/>
      <c r="AE154" s="877"/>
      <c r="AF154" s="877"/>
      <c r="AG154" s="877"/>
      <c r="AH154" s="877"/>
      <c r="AI154" s="877"/>
      <c r="AJ154" s="877"/>
      <c r="AK154" s="877"/>
      <c r="AL154" s="877"/>
      <c r="AM154" s="877"/>
      <c r="AN154" s="877"/>
      <c r="AO154" s="877"/>
      <c r="AP154" s="877"/>
      <c r="AQ154" s="877"/>
      <c r="AR154" s="877"/>
      <c r="AS154" s="877"/>
      <c r="AT154" s="877"/>
      <c r="AU154" s="877"/>
      <c r="AV154" s="877"/>
      <c r="AW154" s="877"/>
      <c r="AX154" s="877"/>
      <c r="AY154" s="877"/>
      <c r="AZ154" s="877"/>
      <c r="BA154" s="877"/>
      <c r="BB154" s="877"/>
      <c r="BC154" s="877"/>
      <c r="BD154" s="877"/>
      <c r="BE154" s="877"/>
      <c r="BF154" s="877"/>
      <c r="BG154" s="877"/>
      <c r="BH154" s="877"/>
      <c r="BI154" s="877"/>
      <c r="BJ154" s="877"/>
      <c r="BK154" s="877"/>
      <c r="BL154" s="877"/>
      <c r="BM154" s="877"/>
      <c r="BN154" s="877"/>
      <c r="BO154" s="877"/>
      <c r="BP154" s="877"/>
      <c r="BQ154" s="877"/>
      <c r="BR154" s="877"/>
      <c r="BS154" s="877"/>
      <c r="BT154" s="877"/>
      <c r="BU154" s="877"/>
      <c r="BV154" s="877"/>
      <c r="BW154" s="877"/>
      <c r="BX154" s="877"/>
      <c r="BY154" s="877"/>
      <c r="BZ154" s="877"/>
      <c r="CA154" s="877"/>
      <c r="CB154" s="877"/>
      <c r="CC154" s="877"/>
      <c r="CD154" s="877"/>
      <c r="CE154" s="877"/>
      <c r="CF154" s="877"/>
      <c r="CG154" s="877"/>
      <c r="CH154" s="877"/>
      <c r="CI154" s="877"/>
      <c r="CJ154" s="877"/>
      <c r="CK154" s="877"/>
      <c r="CL154" s="877"/>
      <c r="CM154" s="877"/>
      <c r="CN154" s="877"/>
      <c r="CO154" s="877"/>
      <c r="CP154" s="877"/>
      <c r="CQ154" s="877"/>
      <c r="CR154" s="877"/>
      <c r="CS154" s="877"/>
      <c r="CT154" s="877"/>
      <c r="CU154" s="877"/>
      <c r="CV154" s="877"/>
      <c r="CW154" s="877"/>
      <c r="CX154" s="877"/>
      <c r="CY154" s="877"/>
      <c r="CZ154" s="877"/>
      <c r="DA154" s="877"/>
      <c r="DB154" s="877"/>
      <c r="DC154" s="877"/>
      <c r="DD154" s="877"/>
      <c r="DE154" s="877"/>
      <c r="DF154" s="877"/>
      <c r="DG154" s="877"/>
      <c r="DH154" s="877"/>
      <c r="DI154" s="878"/>
      <c r="DJ154" s="878"/>
      <c r="DK154" s="879"/>
    </row>
    <row r="155" spans="1:115" s="101" customFormat="1" ht="21" customHeight="1">
      <c r="A155" s="50"/>
      <c r="B155" s="716"/>
      <c r="C155" s="73"/>
      <c r="D155" s="84" t="s">
        <v>612</v>
      </c>
      <c r="E155" s="90" t="s">
        <v>809</v>
      </c>
      <c r="F155" s="104" t="s">
        <v>613</v>
      </c>
      <c r="G155" s="825"/>
      <c r="H155" s="874"/>
      <c r="I155" s="876"/>
      <c r="J155" s="877"/>
      <c r="K155" s="877"/>
      <c r="L155" s="877"/>
      <c r="M155" s="877"/>
      <c r="N155" s="877"/>
      <c r="O155" s="877"/>
      <c r="P155" s="877"/>
      <c r="Q155" s="877"/>
      <c r="R155" s="877"/>
      <c r="S155" s="877"/>
      <c r="T155" s="877"/>
      <c r="U155" s="877"/>
      <c r="V155" s="877"/>
      <c r="W155" s="877"/>
      <c r="X155" s="877"/>
      <c r="Y155" s="877"/>
      <c r="Z155" s="877"/>
      <c r="AA155" s="877"/>
      <c r="AB155" s="877"/>
      <c r="AC155" s="877"/>
      <c r="AD155" s="877"/>
      <c r="AE155" s="877"/>
      <c r="AF155" s="877"/>
      <c r="AG155" s="877"/>
      <c r="AH155" s="877"/>
      <c r="AI155" s="877"/>
      <c r="AJ155" s="877"/>
      <c r="AK155" s="877"/>
      <c r="AL155" s="877"/>
      <c r="AM155" s="877"/>
      <c r="AN155" s="877"/>
      <c r="AO155" s="877"/>
      <c r="AP155" s="877"/>
      <c r="AQ155" s="877"/>
      <c r="AR155" s="877"/>
      <c r="AS155" s="877"/>
      <c r="AT155" s="877"/>
      <c r="AU155" s="877"/>
      <c r="AV155" s="877"/>
      <c r="AW155" s="877"/>
      <c r="AX155" s="877"/>
      <c r="AY155" s="877"/>
      <c r="AZ155" s="877"/>
      <c r="BA155" s="877"/>
      <c r="BB155" s="877"/>
      <c r="BC155" s="877"/>
      <c r="BD155" s="877"/>
      <c r="BE155" s="877"/>
      <c r="BF155" s="877"/>
      <c r="BG155" s="877"/>
      <c r="BH155" s="877"/>
      <c r="BI155" s="877"/>
      <c r="BJ155" s="877"/>
      <c r="BK155" s="877"/>
      <c r="BL155" s="877"/>
      <c r="BM155" s="877"/>
      <c r="BN155" s="877"/>
      <c r="BO155" s="877"/>
      <c r="BP155" s="877"/>
      <c r="BQ155" s="877"/>
      <c r="BR155" s="877"/>
      <c r="BS155" s="877"/>
      <c r="BT155" s="877"/>
      <c r="BU155" s="877"/>
      <c r="BV155" s="877"/>
      <c r="BW155" s="877"/>
      <c r="BX155" s="877"/>
      <c r="BY155" s="877"/>
      <c r="BZ155" s="877"/>
      <c r="CA155" s="877"/>
      <c r="CB155" s="877"/>
      <c r="CC155" s="877"/>
      <c r="CD155" s="877"/>
      <c r="CE155" s="877"/>
      <c r="CF155" s="877"/>
      <c r="CG155" s="877"/>
      <c r="CH155" s="877"/>
      <c r="CI155" s="877"/>
      <c r="CJ155" s="877"/>
      <c r="CK155" s="877"/>
      <c r="CL155" s="877"/>
      <c r="CM155" s="877"/>
      <c r="CN155" s="877"/>
      <c r="CO155" s="877"/>
      <c r="CP155" s="877"/>
      <c r="CQ155" s="877"/>
      <c r="CR155" s="877"/>
      <c r="CS155" s="877"/>
      <c r="CT155" s="877"/>
      <c r="CU155" s="877"/>
      <c r="CV155" s="877"/>
      <c r="CW155" s="877"/>
      <c r="CX155" s="877"/>
      <c r="CY155" s="877"/>
      <c r="CZ155" s="877"/>
      <c r="DA155" s="877"/>
      <c r="DB155" s="877"/>
      <c r="DC155" s="877"/>
      <c r="DD155" s="877"/>
      <c r="DE155" s="877"/>
      <c r="DF155" s="877"/>
      <c r="DG155" s="877"/>
      <c r="DH155" s="877"/>
      <c r="DI155" s="878"/>
      <c r="DJ155" s="878"/>
      <c r="DK155" s="879"/>
    </row>
    <row r="156" spans="1:115" s="101" customFormat="1" ht="19.899999999999999" customHeight="1">
      <c r="A156" s="50"/>
      <c r="B156" s="716"/>
      <c r="C156" s="73"/>
      <c r="D156" s="84" t="s">
        <v>224</v>
      </c>
      <c r="E156" s="90" t="s">
        <v>225</v>
      </c>
      <c r="F156" s="92" t="s">
        <v>71</v>
      </c>
      <c r="G156" s="825"/>
      <c r="H156" s="874"/>
      <c r="I156" s="876"/>
      <c r="J156" s="877"/>
      <c r="K156" s="877"/>
      <c r="L156" s="877"/>
      <c r="M156" s="877"/>
      <c r="N156" s="877"/>
      <c r="O156" s="877"/>
      <c r="P156" s="877"/>
      <c r="Q156" s="877"/>
      <c r="R156" s="877"/>
      <c r="S156" s="877"/>
      <c r="T156" s="877"/>
      <c r="U156" s="877"/>
      <c r="V156" s="877"/>
      <c r="W156" s="877"/>
      <c r="X156" s="877"/>
      <c r="Y156" s="877"/>
      <c r="Z156" s="877"/>
      <c r="AA156" s="877"/>
      <c r="AB156" s="877"/>
      <c r="AC156" s="877"/>
      <c r="AD156" s="877"/>
      <c r="AE156" s="877"/>
      <c r="AF156" s="877"/>
      <c r="AG156" s="877"/>
      <c r="AH156" s="877"/>
      <c r="AI156" s="877"/>
      <c r="AJ156" s="877"/>
      <c r="AK156" s="877"/>
      <c r="AL156" s="877"/>
      <c r="AM156" s="877"/>
      <c r="AN156" s="877"/>
      <c r="AO156" s="877"/>
      <c r="AP156" s="877"/>
      <c r="AQ156" s="877"/>
      <c r="AR156" s="877"/>
      <c r="AS156" s="877"/>
      <c r="AT156" s="877"/>
      <c r="AU156" s="877"/>
      <c r="AV156" s="877"/>
      <c r="AW156" s="877"/>
      <c r="AX156" s="877"/>
      <c r="AY156" s="877"/>
      <c r="AZ156" s="877"/>
      <c r="BA156" s="877"/>
      <c r="BB156" s="877"/>
      <c r="BC156" s="877"/>
      <c r="BD156" s="877"/>
      <c r="BE156" s="877"/>
      <c r="BF156" s="877"/>
      <c r="BG156" s="877"/>
      <c r="BH156" s="877"/>
      <c r="BI156" s="877"/>
      <c r="BJ156" s="877"/>
      <c r="BK156" s="877"/>
      <c r="BL156" s="877"/>
      <c r="BM156" s="877"/>
      <c r="BN156" s="877"/>
      <c r="BO156" s="877"/>
      <c r="BP156" s="877"/>
      <c r="BQ156" s="877"/>
      <c r="BR156" s="877"/>
      <c r="BS156" s="877"/>
      <c r="BT156" s="877"/>
      <c r="BU156" s="877"/>
      <c r="BV156" s="877"/>
      <c r="BW156" s="877"/>
      <c r="BX156" s="877"/>
      <c r="BY156" s="877"/>
      <c r="BZ156" s="877"/>
      <c r="CA156" s="877"/>
      <c r="CB156" s="877"/>
      <c r="CC156" s="877"/>
      <c r="CD156" s="877"/>
      <c r="CE156" s="877"/>
      <c r="CF156" s="877"/>
      <c r="CG156" s="877"/>
      <c r="CH156" s="877"/>
      <c r="CI156" s="877"/>
      <c r="CJ156" s="877"/>
      <c r="CK156" s="877"/>
      <c r="CL156" s="877"/>
      <c r="CM156" s="877"/>
      <c r="CN156" s="877"/>
      <c r="CO156" s="877"/>
      <c r="CP156" s="877"/>
      <c r="CQ156" s="877"/>
      <c r="CR156" s="877"/>
      <c r="CS156" s="877"/>
      <c r="CT156" s="877"/>
      <c r="CU156" s="877"/>
      <c r="CV156" s="877"/>
      <c r="CW156" s="877"/>
      <c r="CX156" s="877"/>
      <c r="CY156" s="877"/>
      <c r="CZ156" s="877"/>
      <c r="DA156" s="877"/>
      <c r="DB156" s="877"/>
      <c r="DC156" s="877"/>
      <c r="DD156" s="877"/>
      <c r="DE156" s="877"/>
      <c r="DF156" s="877"/>
      <c r="DG156" s="877"/>
      <c r="DH156" s="877"/>
      <c r="DI156" s="878"/>
      <c r="DJ156" s="878"/>
      <c r="DK156" s="879"/>
    </row>
    <row r="157" spans="1:115" s="101" customFormat="1" ht="19.899999999999999" customHeight="1">
      <c r="A157" s="50"/>
      <c r="B157" s="716"/>
      <c r="C157" s="73"/>
      <c r="D157" s="84" t="s">
        <v>226</v>
      </c>
      <c r="E157" s="90" t="s">
        <v>227</v>
      </c>
      <c r="F157" s="92" t="s">
        <v>73</v>
      </c>
      <c r="G157" s="825"/>
      <c r="H157" s="874"/>
      <c r="I157" s="876"/>
      <c r="J157" s="877"/>
      <c r="K157" s="877"/>
      <c r="L157" s="877"/>
      <c r="M157" s="877"/>
      <c r="N157" s="877"/>
      <c r="O157" s="877"/>
      <c r="P157" s="880"/>
      <c r="Q157" s="880"/>
      <c r="R157" s="880"/>
      <c r="S157" s="880"/>
      <c r="T157" s="880"/>
      <c r="U157" s="880"/>
      <c r="V157" s="880"/>
      <c r="W157" s="880"/>
      <c r="X157" s="880"/>
      <c r="Y157" s="880"/>
      <c r="Z157" s="880"/>
      <c r="AA157" s="880"/>
      <c r="AB157" s="880"/>
      <c r="AC157" s="880"/>
      <c r="AD157" s="880"/>
      <c r="AE157" s="880"/>
      <c r="AF157" s="880"/>
      <c r="AG157" s="880"/>
      <c r="AH157" s="880"/>
      <c r="AI157" s="880"/>
      <c r="AJ157" s="880"/>
      <c r="AK157" s="880"/>
      <c r="AL157" s="880"/>
      <c r="AM157" s="880"/>
      <c r="AN157" s="880"/>
      <c r="AO157" s="880"/>
      <c r="AP157" s="880"/>
      <c r="AQ157" s="880"/>
      <c r="AR157" s="880"/>
      <c r="AS157" s="880"/>
      <c r="AT157" s="880"/>
      <c r="AU157" s="880"/>
      <c r="AV157" s="880"/>
      <c r="AW157" s="880"/>
      <c r="AX157" s="880"/>
      <c r="AY157" s="880"/>
      <c r="AZ157" s="880"/>
      <c r="BA157" s="880"/>
      <c r="BB157" s="880"/>
      <c r="BC157" s="880"/>
      <c r="BD157" s="880"/>
      <c r="BE157" s="880"/>
      <c r="BF157" s="880"/>
      <c r="BG157" s="880"/>
      <c r="BH157" s="880"/>
      <c r="BI157" s="880"/>
      <c r="BJ157" s="880"/>
      <c r="BK157" s="880"/>
      <c r="BL157" s="880"/>
      <c r="BM157" s="880"/>
      <c r="BN157" s="880"/>
      <c r="BO157" s="880"/>
      <c r="BP157" s="880"/>
      <c r="BQ157" s="880"/>
      <c r="BR157" s="880"/>
      <c r="BS157" s="880"/>
      <c r="BT157" s="877"/>
      <c r="BU157" s="877"/>
      <c r="BV157" s="877"/>
      <c r="BW157" s="877"/>
      <c r="BX157" s="877"/>
      <c r="BY157" s="877"/>
      <c r="BZ157" s="877"/>
      <c r="CA157" s="877"/>
      <c r="CB157" s="877"/>
      <c r="CC157" s="877"/>
      <c r="CD157" s="877"/>
      <c r="CE157" s="877"/>
      <c r="CF157" s="877"/>
      <c r="CG157" s="877"/>
      <c r="CH157" s="877"/>
      <c r="CI157" s="877"/>
      <c r="CJ157" s="877"/>
      <c r="CK157" s="877"/>
      <c r="CL157" s="877"/>
      <c r="CM157" s="877"/>
      <c r="CN157" s="877"/>
      <c r="CO157" s="877"/>
      <c r="CP157" s="877"/>
      <c r="CQ157" s="877"/>
      <c r="CR157" s="877"/>
      <c r="CS157" s="877"/>
      <c r="CT157" s="877"/>
      <c r="CU157" s="877"/>
      <c r="CV157" s="877"/>
      <c r="CW157" s="877"/>
      <c r="CX157" s="877"/>
      <c r="CY157" s="877"/>
      <c r="CZ157" s="877"/>
      <c r="DA157" s="877"/>
      <c r="DB157" s="877"/>
      <c r="DC157" s="877"/>
      <c r="DD157" s="877"/>
      <c r="DE157" s="877"/>
      <c r="DF157" s="877"/>
      <c r="DG157" s="877"/>
      <c r="DH157" s="877"/>
      <c r="DI157" s="878"/>
      <c r="DJ157" s="878"/>
      <c r="DK157" s="879"/>
    </row>
    <row r="158" spans="1:115" s="101" customFormat="1" ht="19.899999999999999" customHeight="1">
      <c r="A158" s="50"/>
      <c r="B158" s="716"/>
      <c r="C158" s="73"/>
      <c r="D158" s="84" t="s">
        <v>228</v>
      </c>
      <c r="E158" s="90" t="s">
        <v>229</v>
      </c>
      <c r="F158" s="92" t="s">
        <v>75</v>
      </c>
      <c r="G158" s="825"/>
      <c r="H158" s="874"/>
      <c r="I158" s="876"/>
      <c r="J158" s="877"/>
      <c r="K158" s="877"/>
      <c r="L158" s="877"/>
      <c r="M158" s="877"/>
      <c r="N158" s="877"/>
      <c r="O158" s="877"/>
      <c r="P158" s="877"/>
      <c r="Q158" s="877"/>
      <c r="R158" s="877"/>
      <c r="S158" s="877"/>
      <c r="T158" s="877"/>
      <c r="U158" s="877"/>
      <c r="V158" s="877"/>
      <c r="W158" s="877"/>
      <c r="X158" s="877"/>
      <c r="Y158" s="877"/>
      <c r="Z158" s="877"/>
      <c r="AA158" s="877"/>
      <c r="AB158" s="877"/>
      <c r="AC158" s="877"/>
      <c r="AD158" s="877"/>
      <c r="AE158" s="877"/>
      <c r="AF158" s="877"/>
      <c r="AG158" s="877"/>
      <c r="AH158" s="877"/>
      <c r="AI158" s="877"/>
      <c r="AJ158" s="877"/>
      <c r="AK158" s="877"/>
      <c r="AL158" s="877"/>
      <c r="AM158" s="877"/>
      <c r="AN158" s="877"/>
      <c r="AO158" s="877"/>
      <c r="AP158" s="877"/>
      <c r="AQ158" s="877"/>
      <c r="AR158" s="877"/>
      <c r="AS158" s="877"/>
      <c r="AT158" s="877"/>
      <c r="AU158" s="877"/>
      <c r="AV158" s="877"/>
      <c r="AW158" s="877"/>
      <c r="AX158" s="877"/>
      <c r="AY158" s="877"/>
      <c r="AZ158" s="877"/>
      <c r="BA158" s="877"/>
      <c r="BB158" s="877"/>
      <c r="BC158" s="877"/>
      <c r="BD158" s="877"/>
      <c r="BE158" s="877"/>
      <c r="BF158" s="877"/>
      <c r="BG158" s="877"/>
      <c r="BH158" s="877"/>
      <c r="BI158" s="877"/>
      <c r="BJ158" s="877"/>
      <c r="BK158" s="877"/>
      <c r="BL158" s="877"/>
      <c r="BM158" s="877"/>
      <c r="BN158" s="877"/>
      <c r="BO158" s="877"/>
      <c r="BP158" s="877"/>
      <c r="BQ158" s="877"/>
      <c r="BR158" s="877"/>
      <c r="BS158" s="877"/>
      <c r="BT158" s="877"/>
      <c r="BU158" s="877"/>
      <c r="BV158" s="877"/>
      <c r="BW158" s="877"/>
      <c r="BX158" s="877"/>
      <c r="BY158" s="877"/>
      <c r="BZ158" s="877"/>
      <c r="CA158" s="877"/>
      <c r="CB158" s="877"/>
      <c r="CC158" s="877"/>
      <c r="CD158" s="877"/>
      <c r="CE158" s="877"/>
      <c r="CF158" s="877"/>
      <c r="CG158" s="877"/>
      <c r="CH158" s="877"/>
      <c r="CI158" s="877"/>
      <c r="CJ158" s="877"/>
      <c r="CK158" s="877"/>
      <c r="CL158" s="877"/>
      <c r="CM158" s="877"/>
      <c r="CN158" s="877"/>
      <c r="CO158" s="877"/>
      <c r="CP158" s="877"/>
      <c r="CQ158" s="877"/>
      <c r="CR158" s="877"/>
      <c r="CS158" s="877"/>
      <c r="CT158" s="877"/>
      <c r="CU158" s="877"/>
      <c r="CV158" s="877"/>
      <c r="CW158" s="877"/>
      <c r="CX158" s="877"/>
      <c r="CY158" s="877"/>
      <c r="CZ158" s="877"/>
      <c r="DA158" s="877"/>
      <c r="DB158" s="877"/>
      <c r="DC158" s="877"/>
      <c r="DD158" s="877"/>
      <c r="DE158" s="877"/>
      <c r="DF158" s="877"/>
      <c r="DG158" s="877"/>
      <c r="DH158" s="877"/>
      <c r="DI158" s="878"/>
      <c r="DJ158" s="878"/>
      <c r="DK158" s="879"/>
    </row>
    <row r="159" spans="1:115" s="101" customFormat="1" ht="19.899999999999999" customHeight="1">
      <c r="A159" s="50"/>
      <c r="B159" s="716"/>
      <c r="C159" s="73"/>
      <c r="D159" s="84" t="s">
        <v>230</v>
      </c>
      <c r="E159" s="90" t="s">
        <v>231</v>
      </c>
      <c r="F159" s="92" t="s">
        <v>77</v>
      </c>
      <c r="G159" s="825"/>
      <c r="H159" s="874"/>
      <c r="I159" s="876"/>
      <c r="J159" s="877"/>
      <c r="K159" s="877"/>
      <c r="L159" s="877"/>
      <c r="M159" s="877"/>
      <c r="N159" s="877"/>
      <c r="O159" s="877"/>
      <c r="P159" s="877"/>
      <c r="Q159" s="877"/>
      <c r="R159" s="877"/>
      <c r="S159" s="877"/>
      <c r="T159" s="877"/>
      <c r="U159" s="877"/>
      <c r="V159" s="877"/>
      <c r="W159" s="877"/>
      <c r="X159" s="877"/>
      <c r="Y159" s="877"/>
      <c r="Z159" s="877"/>
      <c r="AA159" s="877"/>
      <c r="AB159" s="877"/>
      <c r="AC159" s="877"/>
      <c r="AD159" s="877"/>
      <c r="AE159" s="877"/>
      <c r="AF159" s="877"/>
      <c r="AG159" s="877"/>
      <c r="AH159" s="877"/>
      <c r="AI159" s="877"/>
      <c r="AJ159" s="877"/>
      <c r="AK159" s="877"/>
      <c r="AL159" s="877"/>
      <c r="AM159" s="877"/>
      <c r="AN159" s="877"/>
      <c r="AO159" s="877"/>
      <c r="AP159" s="877"/>
      <c r="AQ159" s="877"/>
      <c r="AR159" s="877"/>
      <c r="AS159" s="877"/>
      <c r="AT159" s="877"/>
      <c r="AU159" s="877"/>
      <c r="AV159" s="877"/>
      <c r="AW159" s="877"/>
      <c r="AX159" s="877"/>
      <c r="AY159" s="877"/>
      <c r="AZ159" s="877"/>
      <c r="BA159" s="877"/>
      <c r="BB159" s="877"/>
      <c r="BC159" s="877"/>
      <c r="BD159" s="877"/>
      <c r="BE159" s="877"/>
      <c r="BF159" s="877"/>
      <c r="BG159" s="877"/>
      <c r="BH159" s="877"/>
      <c r="BI159" s="877"/>
      <c r="BJ159" s="877"/>
      <c r="BK159" s="877"/>
      <c r="BL159" s="877"/>
      <c r="BM159" s="877"/>
      <c r="BN159" s="877"/>
      <c r="BO159" s="877"/>
      <c r="BP159" s="877"/>
      <c r="BQ159" s="877"/>
      <c r="BR159" s="877"/>
      <c r="BS159" s="877"/>
      <c r="BT159" s="877"/>
      <c r="BU159" s="877"/>
      <c r="BV159" s="877"/>
      <c r="BW159" s="877"/>
      <c r="BX159" s="877"/>
      <c r="BY159" s="877"/>
      <c r="BZ159" s="877"/>
      <c r="CA159" s="877"/>
      <c r="CB159" s="877"/>
      <c r="CC159" s="877"/>
      <c r="CD159" s="877"/>
      <c r="CE159" s="877"/>
      <c r="CF159" s="877"/>
      <c r="CG159" s="877"/>
      <c r="CH159" s="877"/>
      <c r="CI159" s="877"/>
      <c r="CJ159" s="877"/>
      <c r="CK159" s="877"/>
      <c r="CL159" s="877"/>
      <c r="CM159" s="877"/>
      <c r="CN159" s="877"/>
      <c r="CO159" s="877"/>
      <c r="CP159" s="877"/>
      <c r="CQ159" s="877"/>
      <c r="CR159" s="877"/>
      <c r="CS159" s="877"/>
      <c r="CT159" s="877"/>
      <c r="CU159" s="877"/>
      <c r="CV159" s="877"/>
      <c r="CW159" s="877"/>
      <c r="CX159" s="877"/>
      <c r="CY159" s="877"/>
      <c r="CZ159" s="877"/>
      <c r="DA159" s="877"/>
      <c r="DB159" s="877"/>
      <c r="DC159" s="877"/>
      <c r="DD159" s="877"/>
      <c r="DE159" s="877"/>
      <c r="DF159" s="877"/>
      <c r="DG159" s="877"/>
      <c r="DH159" s="877"/>
      <c r="DI159" s="878"/>
      <c r="DJ159" s="878"/>
      <c r="DK159" s="879"/>
    </row>
    <row r="160" spans="1:115" s="101" customFormat="1" ht="18.75" customHeight="1">
      <c r="A160" s="50"/>
      <c r="B160" s="716"/>
      <c r="C160" s="73"/>
      <c r="D160" s="84" t="s">
        <v>232</v>
      </c>
      <c r="E160" s="90" t="s">
        <v>233</v>
      </c>
      <c r="F160" s="91" t="s">
        <v>79</v>
      </c>
      <c r="G160" s="825"/>
      <c r="H160" s="874"/>
      <c r="I160" s="876"/>
      <c r="J160" s="877"/>
      <c r="K160" s="877"/>
      <c r="L160" s="877"/>
      <c r="M160" s="877"/>
      <c r="N160" s="877"/>
      <c r="O160" s="877"/>
      <c r="P160" s="877"/>
      <c r="Q160" s="880"/>
      <c r="R160" s="880"/>
      <c r="S160" s="880"/>
      <c r="T160" s="880"/>
      <c r="U160" s="880"/>
      <c r="V160" s="880"/>
      <c r="W160" s="880"/>
      <c r="X160" s="880"/>
      <c r="Y160" s="880"/>
      <c r="Z160" s="880"/>
      <c r="AA160" s="880"/>
      <c r="AB160" s="880"/>
      <c r="AC160" s="880"/>
      <c r="AD160" s="880"/>
      <c r="AE160" s="880"/>
      <c r="AF160" s="880"/>
      <c r="AG160" s="880"/>
      <c r="AH160" s="880"/>
      <c r="AI160" s="880"/>
      <c r="AJ160" s="880"/>
      <c r="AK160" s="880"/>
      <c r="AL160" s="880"/>
      <c r="AM160" s="880"/>
      <c r="AN160" s="880"/>
      <c r="AO160" s="880"/>
      <c r="AP160" s="880"/>
      <c r="AQ160" s="880"/>
      <c r="AR160" s="880"/>
      <c r="AS160" s="880"/>
      <c r="AT160" s="880"/>
      <c r="AU160" s="880"/>
      <c r="AV160" s="880"/>
      <c r="AW160" s="880"/>
      <c r="AX160" s="880"/>
      <c r="AY160" s="880"/>
      <c r="AZ160" s="880"/>
      <c r="BA160" s="880"/>
      <c r="BB160" s="880"/>
      <c r="BC160" s="880"/>
      <c r="BD160" s="880"/>
      <c r="BE160" s="880"/>
      <c r="BF160" s="880"/>
      <c r="BG160" s="880"/>
      <c r="BH160" s="880"/>
      <c r="BI160" s="880"/>
      <c r="BJ160" s="880"/>
      <c r="BK160" s="880"/>
      <c r="BL160" s="880"/>
      <c r="BM160" s="880"/>
      <c r="BN160" s="880"/>
      <c r="BO160" s="880"/>
      <c r="BP160" s="880"/>
      <c r="BQ160" s="880"/>
      <c r="BR160" s="880"/>
      <c r="BS160" s="880"/>
      <c r="BT160" s="877"/>
      <c r="BU160" s="877"/>
      <c r="BV160" s="877"/>
      <c r="BW160" s="877"/>
      <c r="BX160" s="877"/>
      <c r="BY160" s="877"/>
      <c r="BZ160" s="877"/>
      <c r="CA160" s="877"/>
      <c r="CB160" s="877"/>
      <c r="CC160" s="877"/>
      <c r="CD160" s="877"/>
      <c r="CE160" s="877"/>
      <c r="CF160" s="877"/>
      <c r="CG160" s="877"/>
      <c r="CH160" s="877"/>
      <c r="CI160" s="877"/>
      <c r="CJ160" s="877"/>
      <c r="CK160" s="877"/>
      <c r="CL160" s="877"/>
      <c r="CM160" s="877"/>
      <c r="CN160" s="877"/>
      <c r="CO160" s="877"/>
      <c r="CP160" s="877"/>
      <c r="CQ160" s="877"/>
      <c r="CR160" s="877"/>
      <c r="CS160" s="877"/>
      <c r="CT160" s="877"/>
      <c r="CU160" s="877"/>
      <c r="CV160" s="877"/>
      <c r="CW160" s="877"/>
      <c r="CX160" s="877"/>
      <c r="CY160" s="877"/>
      <c r="CZ160" s="877"/>
      <c r="DA160" s="877"/>
      <c r="DB160" s="877"/>
      <c r="DC160" s="877"/>
      <c r="DD160" s="877"/>
      <c r="DE160" s="877"/>
      <c r="DF160" s="877"/>
      <c r="DG160" s="877"/>
      <c r="DH160" s="877"/>
      <c r="DI160" s="878"/>
      <c r="DJ160" s="878"/>
      <c r="DK160" s="879"/>
    </row>
    <row r="161" spans="1:115" s="101" customFormat="1" ht="21.6" customHeight="1">
      <c r="A161" s="50"/>
      <c r="B161" s="716"/>
      <c r="C161" s="73"/>
      <c r="D161" s="84" t="s">
        <v>234</v>
      </c>
      <c r="E161" s="85" t="s">
        <v>235</v>
      </c>
      <c r="F161" s="105" t="s">
        <v>81</v>
      </c>
      <c r="G161" s="825"/>
      <c r="H161" s="881"/>
      <c r="I161" s="882"/>
      <c r="J161" s="883"/>
      <c r="K161" s="883"/>
      <c r="L161" s="883"/>
      <c r="M161" s="877"/>
      <c r="N161" s="877"/>
      <c r="O161" s="877"/>
      <c r="P161" s="877"/>
      <c r="Q161" s="877"/>
      <c r="R161" s="877"/>
      <c r="S161" s="877"/>
      <c r="T161" s="877"/>
      <c r="U161" s="877"/>
      <c r="V161" s="877"/>
      <c r="W161" s="877"/>
      <c r="X161" s="877"/>
      <c r="Y161" s="877"/>
      <c r="Z161" s="877"/>
      <c r="AA161" s="877"/>
      <c r="AB161" s="877"/>
      <c r="AC161" s="877"/>
      <c r="AD161" s="877"/>
      <c r="AE161" s="877"/>
      <c r="AF161" s="877"/>
      <c r="AG161" s="877"/>
      <c r="AH161" s="877"/>
      <c r="AI161" s="877"/>
      <c r="AJ161" s="877"/>
      <c r="AK161" s="877"/>
      <c r="AL161" s="877"/>
      <c r="AM161" s="877"/>
      <c r="AN161" s="877"/>
      <c r="AO161" s="877"/>
      <c r="AP161" s="877"/>
      <c r="AQ161" s="877"/>
      <c r="AR161" s="877"/>
      <c r="AS161" s="877"/>
      <c r="AT161" s="877"/>
      <c r="AU161" s="877"/>
      <c r="AV161" s="877"/>
      <c r="AW161" s="877"/>
      <c r="AX161" s="877"/>
      <c r="AY161" s="877"/>
      <c r="AZ161" s="877"/>
      <c r="BA161" s="877"/>
      <c r="BB161" s="877"/>
      <c r="BC161" s="877"/>
      <c r="BD161" s="877"/>
      <c r="BE161" s="877"/>
      <c r="BF161" s="877"/>
      <c r="BG161" s="877"/>
      <c r="BH161" s="877"/>
      <c r="BI161" s="877"/>
      <c r="BJ161" s="877"/>
      <c r="BK161" s="877"/>
      <c r="BL161" s="877"/>
      <c r="BM161" s="877"/>
      <c r="BN161" s="877"/>
      <c r="BO161" s="877"/>
      <c r="BP161" s="877"/>
      <c r="BQ161" s="877"/>
      <c r="BR161" s="877"/>
      <c r="BS161" s="877"/>
      <c r="BT161" s="877"/>
      <c r="BU161" s="877"/>
      <c r="BV161" s="877"/>
      <c r="BW161" s="877"/>
      <c r="BX161" s="877"/>
      <c r="BY161" s="877"/>
      <c r="BZ161" s="877"/>
      <c r="CA161" s="877"/>
      <c r="CB161" s="877"/>
      <c r="CC161" s="877"/>
      <c r="CD161" s="877"/>
      <c r="CE161" s="877"/>
      <c r="CF161" s="877"/>
      <c r="CG161" s="877"/>
      <c r="CH161" s="877"/>
      <c r="CI161" s="877"/>
      <c r="CJ161" s="877"/>
      <c r="CK161" s="877"/>
      <c r="CL161" s="877"/>
      <c r="CM161" s="877"/>
      <c r="CN161" s="877"/>
      <c r="CO161" s="877"/>
      <c r="CP161" s="877"/>
      <c r="CQ161" s="877"/>
      <c r="CR161" s="877"/>
      <c r="CS161" s="877"/>
      <c r="CT161" s="877"/>
      <c r="CU161" s="877"/>
      <c r="CV161" s="877"/>
      <c r="CW161" s="877"/>
      <c r="CX161" s="877"/>
      <c r="CY161" s="877"/>
      <c r="CZ161" s="877"/>
      <c r="DA161" s="877"/>
      <c r="DB161" s="877"/>
      <c r="DC161" s="877"/>
      <c r="DD161" s="877"/>
      <c r="DE161" s="877"/>
      <c r="DF161" s="877"/>
      <c r="DG161" s="877"/>
      <c r="DH161" s="877"/>
      <c r="DI161" s="878"/>
      <c r="DJ161" s="878"/>
      <c r="DK161" s="879"/>
    </row>
    <row r="162" spans="1:115" s="101" customFormat="1" ht="21.6" customHeight="1">
      <c r="A162" s="50"/>
      <c r="B162" s="716"/>
      <c r="C162" s="73"/>
      <c r="D162" s="84" t="s">
        <v>236</v>
      </c>
      <c r="E162" s="87" t="s">
        <v>237</v>
      </c>
      <c r="F162" s="91" t="s">
        <v>83</v>
      </c>
      <c r="G162" s="825"/>
      <c r="H162" s="881"/>
      <c r="I162" s="882"/>
      <c r="J162" s="883"/>
      <c r="K162" s="883"/>
      <c r="L162" s="883"/>
      <c r="M162" s="877"/>
      <c r="N162" s="877"/>
      <c r="O162" s="877"/>
      <c r="P162" s="877"/>
      <c r="Q162" s="877"/>
      <c r="R162" s="877"/>
      <c r="S162" s="877"/>
      <c r="T162" s="877"/>
      <c r="U162" s="877"/>
      <c r="V162" s="877"/>
      <c r="W162" s="877"/>
      <c r="X162" s="877"/>
      <c r="Y162" s="877"/>
      <c r="Z162" s="877"/>
      <c r="AA162" s="877"/>
      <c r="AB162" s="877"/>
      <c r="AC162" s="877"/>
      <c r="AD162" s="877"/>
      <c r="AE162" s="877"/>
      <c r="AF162" s="877"/>
      <c r="AG162" s="877"/>
      <c r="AH162" s="877"/>
      <c r="AI162" s="877"/>
      <c r="AJ162" s="877"/>
      <c r="AK162" s="877"/>
      <c r="AL162" s="877"/>
      <c r="AM162" s="877"/>
      <c r="AN162" s="877"/>
      <c r="AO162" s="877"/>
      <c r="AP162" s="877"/>
      <c r="AQ162" s="877"/>
      <c r="AR162" s="877"/>
      <c r="AS162" s="877"/>
      <c r="AT162" s="877"/>
      <c r="AU162" s="877"/>
      <c r="AV162" s="877"/>
      <c r="AW162" s="877"/>
      <c r="AX162" s="877"/>
      <c r="AY162" s="877"/>
      <c r="AZ162" s="877"/>
      <c r="BA162" s="877"/>
      <c r="BB162" s="877"/>
      <c r="BC162" s="877"/>
      <c r="BD162" s="877"/>
      <c r="BE162" s="877"/>
      <c r="BF162" s="877"/>
      <c r="BG162" s="877"/>
      <c r="BH162" s="877"/>
      <c r="BI162" s="877"/>
      <c r="BJ162" s="877"/>
      <c r="BK162" s="877"/>
      <c r="BL162" s="877"/>
      <c r="BM162" s="877"/>
      <c r="BN162" s="877"/>
      <c r="BO162" s="877"/>
      <c r="BP162" s="877"/>
      <c r="BQ162" s="877"/>
      <c r="BR162" s="877"/>
      <c r="BS162" s="877"/>
      <c r="BT162" s="877"/>
      <c r="BU162" s="877"/>
      <c r="BV162" s="877"/>
      <c r="BW162" s="877"/>
      <c r="BX162" s="877"/>
      <c r="BY162" s="877"/>
      <c r="BZ162" s="877"/>
      <c r="CA162" s="877"/>
      <c r="CB162" s="877"/>
      <c r="CC162" s="877"/>
      <c r="CD162" s="877"/>
      <c r="CE162" s="877"/>
      <c r="CF162" s="877"/>
      <c r="CG162" s="877"/>
      <c r="CH162" s="877"/>
      <c r="CI162" s="877"/>
      <c r="CJ162" s="877"/>
      <c r="CK162" s="877"/>
      <c r="CL162" s="877"/>
      <c r="CM162" s="877"/>
      <c r="CN162" s="877"/>
      <c r="CO162" s="877"/>
      <c r="CP162" s="877"/>
      <c r="CQ162" s="877"/>
      <c r="CR162" s="877"/>
      <c r="CS162" s="877"/>
      <c r="CT162" s="877"/>
      <c r="CU162" s="877"/>
      <c r="CV162" s="877"/>
      <c r="CW162" s="877"/>
      <c r="CX162" s="877"/>
      <c r="CY162" s="877"/>
      <c r="CZ162" s="877"/>
      <c r="DA162" s="877"/>
      <c r="DB162" s="877"/>
      <c r="DC162" s="877"/>
      <c r="DD162" s="877"/>
      <c r="DE162" s="877"/>
      <c r="DF162" s="877"/>
      <c r="DG162" s="877"/>
      <c r="DH162" s="877"/>
      <c r="DI162" s="878"/>
      <c r="DJ162" s="878"/>
      <c r="DK162" s="879"/>
    </row>
    <row r="163" spans="1:115" s="101" customFormat="1" ht="19.899999999999999" customHeight="1">
      <c r="A163" s="50"/>
      <c r="B163" s="716"/>
      <c r="C163" s="73"/>
      <c r="D163" s="84" t="s">
        <v>238</v>
      </c>
      <c r="E163" s="87" t="s">
        <v>239</v>
      </c>
      <c r="F163" s="91" t="s">
        <v>240</v>
      </c>
      <c r="G163" s="825"/>
      <c r="H163" s="884"/>
      <c r="I163" s="882"/>
      <c r="J163" s="883"/>
      <c r="K163" s="885"/>
      <c r="L163" s="885"/>
      <c r="M163" s="886"/>
      <c r="N163" s="886"/>
      <c r="O163" s="886"/>
      <c r="P163" s="886"/>
      <c r="Q163" s="877"/>
      <c r="R163" s="877"/>
      <c r="S163" s="877"/>
      <c r="T163" s="877"/>
      <c r="U163" s="877"/>
      <c r="V163" s="877"/>
      <c r="W163" s="877"/>
      <c r="X163" s="877"/>
      <c r="Y163" s="877"/>
      <c r="Z163" s="877"/>
      <c r="AA163" s="877"/>
      <c r="AB163" s="877"/>
      <c r="AC163" s="877"/>
      <c r="AD163" s="877"/>
      <c r="AE163" s="877"/>
      <c r="AF163" s="877"/>
      <c r="AG163" s="877"/>
      <c r="AH163" s="877"/>
      <c r="AI163" s="877"/>
      <c r="AJ163" s="877"/>
      <c r="AK163" s="877"/>
      <c r="AL163" s="877"/>
      <c r="AM163" s="877"/>
      <c r="AN163" s="877"/>
      <c r="AO163" s="877"/>
      <c r="AP163" s="877"/>
      <c r="AQ163" s="877"/>
      <c r="AR163" s="877"/>
      <c r="AS163" s="877"/>
      <c r="AT163" s="877"/>
      <c r="AU163" s="877"/>
      <c r="AV163" s="877"/>
      <c r="AW163" s="877"/>
      <c r="AX163" s="877"/>
      <c r="AY163" s="877"/>
      <c r="AZ163" s="877"/>
      <c r="BA163" s="877"/>
      <c r="BB163" s="877"/>
      <c r="BC163" s="877"/>
      <c r="BD163" s="877"/>
      <c r="BE163" s="877"/>
      <c r="BF163" s="877"/>
      <c r="BG163" s="877"/>
      <c r="BH163" s="877"/>
      <c r="BI163" s="877"/>
      <c r="BJ163" s="877"/>
      <c r="BK163" s="877"/>
      <c r="BL163" s="877"/>
      <c r="BM163" s="877"/>
      <c r="BN163" s="877"/>
      <c r="BO163" s="877"/>
      <c r="BP163" s="877"/>
      <c r="BQ163" s="877"/>
      <c r="BR163" s="877"/>
      <c r="BS163" s="877"/>
      <c r="BT163" s="877"/>
      <c r="BU163" s="877"/>
      <c r="BV163" s="877"/>
      <c r="BW163" s="877"/>
      <c r="BX163" s="877"/>
      <c r="BY163" s="877"/>
      <c r="BZ163" s="877"/>
      <c r="CA163" s="877"/>
      <c r="CB163" s="877"/>
      <c r="CC163" s="877"/>
      <c r="CD163" s="877"/>
      <c r="CE163" s="877"/>
      <c r="CF163" s="877"/>
      <c r="CG163" s="877"/>
      <c r="CH163" s="877"/>
      <c r="CI163" s="877"/>
      <c r="CJ163" s="877"/>
      <c r="CK163" s="877"/>
      <c r="CL163" s="877"/>
      <c r="CM163" s="877"/>
      <c r="CN163" s="877"/>
      <c r="CO163" s="877"/>
      <c r="CP163" s="877"/>
      <c r="CQ163" s="877"/>
      <c r="CR163" s="877"/>
      <c r="CS163" s="877"/>
      <c r="CT163" s="877"/>
      <c r="CU163" s="877"/>
      <c r="CV163" s="877"/>
      <c r="CW163" s="877"/>
      <c r="CX163" s="877"/>
      <c r="CY163" s="877"/>
      <c r="CZ163" s="877"/>
      <c r="DA163" s="877"/>
      <c r="DB163" s="877"/>
      <c r="DC163" s="877"/>
      <c r="DD163" s="877"/>
      <c r="DE163" s="877"/>
      <c r="DF163" s="877"/>
      <c r="DG163" s="877"/>
      <c r="DH163" s="877"/>
      <c r="DI163" s="887"/>
      <c r="DJ163" s="887"/>
      <c r="DK163" s="888"/>
    </row>
    <row r="164" spans="1:115" s="101" customFormat="1" ht="19.899999999999999" customHeight="1">
      <c r="A164" s="50"/>
      <c r="B164" s="716"/>
      <c r="C164" s="73"/>
      <c r="D164" s="84" t="s">
        <v>241</v>
      </c>
      <c r="E164" s="87" t="s">
        <v>242</v>
      </c>
      <c r="F164" s="91" t="s">
        <v>87</v>
      </c>
      <c r="G164" s="825"/>
      <c r="H164" s="884"/>
      <c r="I164" s="882"/>
      <c r="J164" s="883"/>
      <c r="K164" s="885"/>
      <c r="L164" s="885"/>
      <c r="M164" s="886"/>
      <c r="N164" s="886"/>
      <c r="O164" s="886"/>
      <c r="P164" s="886"/>
      <c r="Q164" s="877"/>
      <c r="R164" s="877"/>
      <c r="S164" s="877"/>
      <c r="T164" s="877"/>
      <c r="U164" s="877"/>
      <c r="V164" s="877"/>
      <c r="W164" s="877"/>
      <c r="X164" s="877"/>
      <c r="Y164" s="877"/>
      <c r="Z164" s="877"/>
      <c r="AA164" s="877"/>
      <c r="AB164" s="877"/>
      <c r="AC164" s="877"/>
      <c r="AD164" s="877"/>
      <c r="AE164" s="877"/>
      <c r="AF164" s="877"/>
      <c r="AG164" s="877"/>
      <c r="AH164" s="877"/>
      <c r="AI164" s="877"/>
      <c r="AJ164" s="877"/>
      <c r="AK164" s="877"/>
      <c r="AL164" s="877"/>
      <c r="AM164" s="877"/>
      <c r="AN164" s="877"/>
      <c r="AO164" s="877"/>
      <c r="AP164" s="877"/>
      <c r="AQ164" s="877"/>
      <c r="AR164" s="877"/>
      <c r="AS164" s="877"/>
      <c r="AT164" s="877"/>
      <c r="AU164" s="877"/>
      <c r="AV164" s="877"/>
      <c r="AW164" s="877"/>
      <c r="AX164" s="877"/>
      <c r="AY164" s="877"/>
      <c r="AZ164" s="877"/>
      <c r="BA164" s="877"/>
      <c r="BB164" s="877"/>
      <c r="BC164" s="877"/>
      <c r="BD164" s="877"/>
      <c r="BE164" s="877"/>
      <c r="BF164" s="877"/>
      <c r="BG164" s="877"/>
      <c r="BH164" s="877"/>
      <c r="BI164" s="877"/>
      <c r="BJ164" s="877"/>
      <c r="BK164" s="877"/>
      <c r="BL164" s="877"/>
      <c r="BM164" s="877"/>
      <c r="BN164" s="877"/>
      <c r="BO164" s="877"/>
      <c r="BP164" s="877"/>
      <c r="BQ164" s="877"/>
      <c r="BR164" s="877"/>
      <c r="BS164" s="877"/>
      <c r="BT164" s="877"/>
      <c r="BU164" s="877"/>
      <c r="BV164" s="877"/>
      <c r="BW164" s="877"/>
      <c r="BX164" s="877"/>
      <c r="BY164" s="877"/>
      <c r="BZ164" s="877"/>
      <c r="CA164" s="877"/>
      <c r="CB164" s="877"/>
      <c r="CC164" s="877"/>
      <c r="CD164" s="877"/>
      <c r="CE164" s="877"/>
      <c r="CF164" s="877"/>
      <c r="CG164" s="877"/>
      <c r="CH164" s="877"/>
      <c r="CI164" s="877"/>
      <c r="CJ164" s="877"/>
      <c r="CK164" s="877"/>
      <c r="CL164" s="877"/>
      <c r="CM164" s="877"/>
      <c r="CN164" s="877"/>
      <c r="CO164" s="877"/>
      <c r="CP164" s="877"/>
      <c r="CQ164" s="877"/>
      <c r="CR164" s="877"/>
      <c r="CS164" s="877"/>
      <c r="CT164" s="877"/>
      <c r="CU164" s="877"/>
      <c r="CV164" s="877"/>
      <c r="CW164" s="877"/>
      <c r="CX164" s="877"/>
      <c r="CY164" s="877"/>
      <c r="CZ164" s="877"/>
      <c r="DA164" s="877"/>
      <c r="DB164" s="877"/>
      <c r="DC164" s="877"/>
      <c r="DD164" s="877"/>
      <c r="DE164" s="877"/>
      <c r="DF164" s="877"/>
      <c r="DG164" s="877"/>
      <c r="DH164" s="877"/>
      <c r="DI164" s="887"/>
      <c r="DJ164" s="887"/>
      <c r="DK164" s="888"/>
    </row>
    <row r="165" spans="1:115" s="101" customFormat="1" ht="22.15" customHeight="1">
      <c r="A165" s="50"/>
      <c r="B165" s="716"/>
      <c r="C165" s="73"/>
      <c r="D165" s="84" t="s">
        <v>243</v>
      </c>
      <c r="E165" s="85" t="s">
        <v>244</v>
      </c>
      <c r="F165" s="105" t="s">
        <v>89</v>
      </c>
      <c r="G165" s="825"/>
      <c r="H165" s="884"/>
      <c r="I165" s="882"/>
      <c r="J165" s="883"/>
      <c r="K165" s="885"/>
      <c r="L165" s="885"/>
      <c r="M165" s="886"/>
      <c r="N165" s="886"/>
      <c r="O165" s="886"/>
      <c r="P165" s="886"/>
      <c r="Q165" s="877"/>
      <c r="R165" s="877"/>
      <c r="S165" s="877"/>
      <c r="T165" s="877"/>
      <c r="U165" s="877"/>
      <c r="V165" s="877"/>
      <c r="W165" s="877"/>
      <c r="X165" s="877"/>
      <c r="Y165" s="877"/>
      <c r="Z165" s="877"/>
      <c r="AA165" s="877"/>
      <c r="AB165" s="877"/>
      <c r="AC165" s="877"/>
      <c r="AD165" s="877"/>
      <c r="AE165" s="877"/>
      <c r="AF165" s="877"/>
      <c r="AG165" s="877"/>
      <c r="AH165" s="877"/>
      <c r="AI165" s="877"/>
      <c r="AJ165" s="877"/>
      <c r="AK165" s="877"/>
      <c r="AL165" s="877"/>
      <c r="AM165" s="877"/>
      <c r="AN165" s="877"/>
      <c r="AO165" s="877"/>
      <c r="AP165" s="877"/>
      <c r="AQ165" s="877"/>
      <c r="AR165" s="877"/>
      <c r="AS165" s="877"/>
      <c r="AT165" s="877"/>
      <c r="AU165" s="877"/>
      <c r="AV165" s="877"/>
      <c r="AW165" s="877"/>
      <c r="AX165" s="877"/>
      <c r="AY165" s="877"/>
      <c r="AZ165" s="877"/>
      <c r="BA165" s="877"/>
      <c r="BB165" s="877"/>
      <c r="BC165" s="877"/>
      <c r="BD165" s="877"/>
      <c r="BE165" s="877"/>
      <c r="BF165" s="877"/>
      <c r="BG165" s="877"/>
      <c r="BH165" s="877"/>
      <c r="BI165" s="877"/>
      <c r="BJ165" s="877"/>
      <c r="BK165" s="877"/>
      <c r="BL165" s="877"/>
      <c r="BM165" s="877"/>
      <c r="BN165" s="877"/>
      <c r="BO165" s="877"/>
      <c r="BP165" s="877"/>
      <c r="BQ165" s="877"/>
      <c r="BR165" s="877"/>
      <c r="BS165" s="877"/>
      <c r="BT165" s="877"/>
      <c r="BU165" s="877"/>
      <c r="BV165" s="877"/>
      <c r="BW165" s="877"/>
      <c r="BX165" s="877"/>
      <c r="BY165" s="877"/>
      <c r="BZ165" s="877"/>
      <c r="CA165" s="877"/>
      <c r="CB165" s="877"/>
      <c r="CC165" s="877"/>
      <c r="CD165" s="877"/>
      <c r="CE165" s="877"/>
      <c r="CF165" s="877"/>
      <c r="CG165" s="877"/>
      <c r="CH165" s="877"/>
      <c r="CI165" s="877"/>
      <c r="CJ165" s="877"/>
      <c r="CK165" s="877"/>
      <c r="CL165" s="877"/>
      <c r="CM165" s="877"/>
      <c r="CN165" s="877"/>
      <c r="CO165" s="877"/>
      <c r="CP165" s="877"/>
      <c r="CQ165" s="877"/>
      <c r="CR165" s="877"/>
      <c r="CS165" s="877"/>
      <c r="CT165" s="877"/>
      <c r="CU165" s="877"/>
      <c r="CV165" s="877"/>
      <c r="CW165" s="877"/>
      <c r="CX165" s="877"/>
      <c r="CY165" s="877"/>
      <c r="CZ165" s="877"/>
      <c r="DA165" s="877"/>
      <c r="DB165" s="877"/>
      <c r="DC165" s="877"/>
      <c r="DD165" s="877"/>
      <c r="DE165" s="877"/>
      <c r="DF165" s="877"/>
      <c r="DG165" s="877"/>
      <c r="DH165" s="877"/>
      <c r="DI165" s="887"/>
      <c r="DJ165" s="887"/>
      <c r="DK165" s="888"/>
    </row>
    <row r="166" spans="1:115" s="101" customFormat="1" ht="19.149999999999999" customHeight="1">
      <c r="A166" s="50"/>
      <c r="B166" s="716"/>
      <c r="C166" s="73"/>
      <c r="D166" s="84" t="s">
        <v>245</v>
      </c>
      <c r="E166" s="87" t="s">
        <v>246</v>
      </c>
      <c r="F166" s="92" t="s">
        <v>91</v>
      </c>
      <c r="G166" s="825"/>
      <c r="H166" s="884"/>
      <c r="I166" s="882"/>
      <c r="J166" s="883"/>
      <c r="K166" s="885"/>
      <c r="L166" s="889"/>
      <c r="M166" s="886"/>
      <c r="N166" s="886"/>
      <c r="O166" s="886"/>
      <c r="P166" s="886"/>
      <c r="Q166" s="877"/>
      <c r="R166" s="877"/>
      <c r="S166" s="877"/>
      <c r="T166" s="877"/>
      <c r="U166" s="877"/>
      <c r="V166" s="877"/>
      <c r="W166" s="877"/>
      <c r="X166" s="877"/>
      <c r="Y166" s="877"/>
      <c r="Z166" s="877"/>
      <c r="AA166" s="877"/>
      <c r="AB166" s="877"/>
      <c r="AC166" s="877"/>
      <c r="AD166" s="877"/>
      <c r="AE166" s="877"/>
      <c r="AF166" s="877"/>
      <c r="AG166" s="877"/>
      <c r="AH166" s="877"/>
      <c r="AI166" s="877"/>
      <c r="AJ166" s="877"/>
      <c r="AK166" s="877"/>
      <c r="AL166" s="877"/>
      <c r="AM166" s="877"/>
      <c r="AN166" s="877"/>
      <c r="AO166" s="877"/>
      <c r="AP166" s="877"/>
      <c r="AQ166" s="877"/>
      <c r="AR166" s="877"/>
      <c r="AS166" s="877"/>
      <c r="AT166" s="877"/>
      <c r="AU166" s="877"/>
      <c r="AV166" s="877"/>
      <c r="AW166" s="877"/>
      <c r="AX166" s="877"/>
      <c r="AY166" s="877"/>
      <c r="AZ166" s="877"/>
      <c r="BA166" s="877"/>
      <c r="BB166" s="877"/>
      <c r="BC166" s="877"/>
      <c r="BD166" s="877"/>
      <c r="BE166" s="877"/>
      <c r="BF166" s="877"/>
      <c r="BG166" s="877"/>
      <c r="BH166" s="877"/>
      <c r="BI166" s="877"/>
      <c r="BJ166" s="877"/>
      <c r="BK166" s="877"/>
      <c r="BL166" s="877"/>
      <c r="BM166" s="877"/>
      <c r="BN166" s="877"/>
      <c r="BO166" s="877"/>
      <c r="BP166" s="877"/>
      <c r="BQ166" s="877"/>
      <c r="BR166" s="877"/>
      <c r="BS166" s="877"/>
      <c r="BT166" s="877"/>
      <c r="BU166" s="877"/>
      <c r="BV166" s="877"/>
      <c r="BW166" s="877"/>
      <c r="BX166" s="877"/>
      <c r="BY166" s="877"/>
      <c r="BZ166" s="877"/>
      <c r="CA166" s="877"/>
      <c r="CB166" s="877"/>
      <c r="CC166" s="877"/>
      <c r="CD166" s="877"/>
      <c r="CE166" s="877"/>
      <c r="CF166" s="877"/>
      <c r="CG166" s="877"/>
      <c r="CH166" s="877"/>
      <c r="CI166" s="877"/>
      <c r="CJ166" s="877"/>
      <c r="CK166" s="877"/>
      <c r="CL166" s="877"/>
      <c r="CM166" s="877"/>
      <c r="CN166" s="877"/>
      <c r="CO166" s="877"/>
      <c r="CP166" s="877"/>
      <c r="CQ166" s="877"/>
      <c r="CR166" s="877"/>
      <c r="CS166" s="877"/>
      <c r="CT166" s="877"/>
      <c r="CU166" s="877"/>
      <c r="CV166" s="877"/>
      <c r="CW166" s="877"/>
      <c r="CX166" s="877"/>
      <c r="CY166" s="877"/>
      <c r="CZ166" s="877"/>
      <c r="DA166" s="877"/>
      <c r="DB166" s="877"/>
      <c r="DC166" s="877"/>
      <c r="DD166" s="877"/>
      <c r="DE166" s="877"/>
      <c r="DF166" s="877"/>
      <c r="DG166" s="877"/>
      <c r="DH166" s="877"/>
      <c r="DI166" s="887"/>
      <c r="DJ166" s="887"/>
      <c r="DK166" s="888"/>
    </row>
    <row r="167" spans="1:115" s="101" customFormat="1" ht="19.149999999999999" customHeight="1">
      <c r="A167" s="50"/>
      <c r="B167" s="716"/>
      <c r="C167" s="73"/>
      <c r="D167" s="84" t="s">
        <v>247</v>
      </c>
      <c r="E167" s="87" t="s">
        <v>248</v>
      </c>
      <c r="F167" s="92" t="s">
        <v>93</v>
      </c>
      <c r="G167" s="825"/>
      <c r="H167" s="884"/>
      <c r="I167" s="882"/>
      <c r="J167" s="883"/>
      <c r="K167" s="885"/>
      <c r="L167" s="885"/>
      <c r="M167" s="886"/>
      <c r="N167" s="886"/>
      <c r="O167" s="886"/>
      <c r="P167" s="886"/>
      <c r="Q167" s="877"/>
      <c r="R167" s="877"/>
      <c r="S167" s="877"/>
      <c r="T167" s="877"/>
      <c r="U167" s="877"/>
      <c r="V167" s="877"/>
      <c r="W167" s="877"/>
      <c r="X167" s="877"/>
      <c r="Y167" s="877"/>
      <c r="Z167" s="877"/>
      <c r="AA167" s="877"/>
      <c r="AB167" s="877"/>
      <c r="AC167" s="877"/>
      <c r="AD167" s="877"/>
      <c r="AE167" s="877"/>
      <c r="AF167" s="877"/>
      <c r="AG167" s="877"/>
      <c r="AH167" s="877"/>
      <c r="AI167" s="877"/>
      <c r="AJ167" s="877"/>
      <c r="AK167" s="877"/>
      <c r="AL167" s="877"/>
      <c r="AM167" s="877"/>
      <c r="AN167" s="877"/>
      <c r="AO167" s="877"/>
      <c r="AP167" s="877"/>
      <c r="AQ167" s="877"/>
      <c r="AR167" s="877"/>
      <c r="AS167" s="877"/>
      <c r="AT167" s="877"/>
      <c r="AU167" s="877"/>
      <c r="AV167" s="877"/>
      <c r="AW167" s="877"/>
      <c r="AX167" s="877"/>
      <c r="AY167" s="877"/>
      <c r="AZ167" s="877"/>
      <c r="BA167" s="877"/>
      <c r="BB167" s="877"/>
      <c r="BC167" s="877"/>
      <c r="BD167" s="877"/>
      <c r="BE167" s="877"/>
      <c r="BF167" s="877"/>
      <c r="BG167" s="877"/>
      <c r="BH167" s="877"/>
      <c r="BI167" s="877"/>
      <c r="BJ167" s="877"/>
      <c r="BK167" s="877"/>
      <c r="BL167" s="877"/>
      <c r="BM167" s="877"/>
      <c r="BN167" s="877"/>
      <c r="BO167" s="877"/>
      <c r="BP167" s="877"/>
      <c r="BQ167" s="877"/>
      <c r="BR167" s="877"/>
      <c r="BS167" s="877"/>
      <c r="BT167" s="877"/>
      <c r="BU167" s="877"/>
      <c r="BV167" s="877"/>
      <c r="BW167" s="877"/>
      <c r="BX167" s="877"/>
      <c r="BY167" s="877"/>
      <c r="BZ167" s="877"/>
      <c r="CA167" s="877"/>
      <c r="CB167" s="877"/>
      <c r="CC167" s="877"/>
      <c r="CD167" s="877"/>
      <c r="CE167" s="877"/>
      <c r="CF167" s="877"/>
      <c r="CG167" s="877"/>
      <c r="CH167" s="877"/>
      <c r="CI167" s="877"/>
      <c r="CJ167" s="877"/>
      <c r="CK167" s="877"/>
      <c r="CL167" s="877"/>
      <c r="CM167" s="877"/>
      <c r="CN167" s="877"/>
      <c r="CO167" s="877"/>
      <c r="CP167" s="877"/>
      <c r="CQ167" s="877"/>
      <c r="CR167" s="877"/>
      <c r="CS167" s="877"/>
      <c r="CT167" s="877"/>
      <c r="CU167" s="877"/>
      <c r="CV167" s="877"/>
      <c r="CW167" s="877"/>
      <c r="CX167" s="877"/>
      <c r="CY167" s="877"/>
      <c r="CZ167" s="877"/>
      <c r="DA167" s="877"/>
      <c r="DB167" s="877"/>
      <c r="DC167" s="877"/>
      <c r="DD167" s="877"/>
      <c r="DE167" s="877"/>
      <c r="DF167" s="877"/>
      <c r="DG167" s="877"/>
      <c r="DH167" s="877"/>
      <c r="DI167" s="887"/>
      <c r="DJ167" s="887"/>
      <c r="DK167" s="888"/>
    </row>
    <row r="168" spans="1:115" s="101" customFormat="1" ht="19.899999999999999" customHeight="1">
      <c r="A168" s="50"/>
      <c r="B168" s="716"/>
      <c r="C168" s="73"/>
      <c r="D168" s="84" t="s">
        <v>249</v>
      </c>
      <c r="E168" s="87" t="s">
        <v>250</v>
      </c>
      <c r="F168" s="92" t="s">
        <v>251</v>
      </c>
      <c r="G168" s="825"/>
      <c r="H168" s="884"/>
      <c r="I168" s="882"/>
      <c r="J168" s="883"/>
      <c r="K168" s="885"/>
      <c r="L168" s="885"/>
      <c r="M168" s="886"/>
      <c r="N168" s="886"/>
      <c r="O168" s="886"/>
      <c r="P168" s="886"/>
      <c r="Q168" s="877"/>
      <c r="R168" s="877"/>
      <c r="S168" s="877"/>
      <c r="T168" s="877"/>
      <c r="U168" s="877"/>
      <c r="V168" s="877"/>
      <c r="W168" s="877"/>
      <c r="X168" s="877"/>
      <c r="Y168" s="877"/>
      <c r="Z168" s="877"/>
      <c r="AA168" s="877"/>
      <c r="AB168" s="877"/>
      <c r="AC168" s="877"/>
      <c r="AD168" s="877"/>
      <c r="AE168" s="877"/>
      <c r="AF168" s="877"/>
      <c r="AG168" s="877"/>
      <c r="AH168" s="877"/>
      <c r="AI168" s="877"/>
      <c r="AJ168" s="877"/>
      <c r="AK168" s="877"/>
      <c r="AL168" s="877"/>
      <c r="AM168" s="877"/>
      <c r="AN168" s="877"/>
      <c r="AO168" s="877"/>
      <c r="AP168" s="877"/>
      <c r="AQ168" s="877"/>
      <c r="AR168" s="877"/>
      <c r="AS168" s="877"/>
      <c r="AT168" s="877"/>
      <c r="AU168" s="877"/>
      <c r="AV168" s="877"/>
      <c r="AW168" s="877"/>
      <c r="AX168" s="877"/>
      <c r="AY168" s="877"/>
      <c r="AZ168" s="877"/>
      <c r="BA168" s="877"/>
      <c r="BB168" s="877"/>
      <c r="BC168" s="877"/>
      <c r="BD168" s="877"/>
      <c r="BE168" s="877"/>
      <c r="BF168" s="877"/>
      <c r="BG168" s="877"/>
      <c r="BH168" s="877"/>
      <c r="BI168" s="877"/>
      <c r="BJ168" s="877"/>
      <c r="BK168" s="877"/>
      <c r="BL168" s="877"/>
      <c r="BM168" s="877"/>
      <c r="BN168" s="877"/>
      <c r="BO168" s="877"/>
      <c r="BP168" s="877"/>
      <c r="BQ168" s="877"/>
      <c r="BR168" s="877"/>
      <c r="BS168" s="877"/>
      <c r="BT168" s="877"/>
      <c r="BU168" s="877"/>
      <c r="BV168" s="877"/>
      <c r="BW168" s="877"/>
      <c r="BX168" s="877"/>
      <c r="BY168" s="877"/>
      <c r="BZ168" s="877"/>
      <c r="CA168" s="877"/>
      <c r="CB168" s="877"/>
      <c r="CC168" s="877"/>
      <c r="CD168" s="877"/>
      <c r="CE168" s="877"/>
      <c r="CF168" s="877"/>
      <c r="CG168" s="877"/>
      <c r="CH168" s="877"/>
      <c r="CI168" s="877"/>
      <c r="CJ168" s="877"/>
      <c r="CK168" s="877"/>
      <c r="CL168" s="877"/>
      <c r="CM168" s="877"/>
      <c r="CN168" s="877"/>
      <c r="CO168" s="877"/>
      <c r="CP168" s="877"/>
      <c r="CQ168" s="877"/>
      <c r="CR168" s="877"/>
      <c r="CS168" s="877"/>
      <c r="CT168" s="877"/>
      <c r="CU168" s="877"/>
      <c r="CV168" s="877"/>
      <c r="CW168" s="877"/>
      <c r="CX168" s="877"/>
      <c r="CY168" s="877"/>
      <c r="CZ168" s="877"/>
      <c r="DA168" s="877"/>
      <c r="DB168" s="877"/>
      <c r="DC168" s="877"/>
      <c r="DD168" s="877"/>
      <c r="DE168" s="877"/>
      <c r="DF168" s="877"/>
      <c r="DG168" s="877"/>
      <c r="DH168" s="877"/>
      <c r="DI168" s="887"/>
      <c r="DJ168" s="887"/>
      <c r="DK168" s="888"/>
    </row>
    <row r="169" spans="1:115" s="101" customFormat="1" ht="19.899999999999999" customHeight="1">
      <c r="A169" s="50"/>
      <c r="B169" s="716"/>
      <c r="C169" s="73"/>
      <c r="D169" s="84" t="s">
        <v>252</v>
      </c>
      <c r="E169" s="87" t="s">
        <v>253</v>
      </c>
      <c r="F169" s="92" t="s">
        <v>97</v>
      </c>
      <c r="G169" s="825"/>
      <c r="H169" s="884"/>
      <c r="I169" s="882"/>
      <c r="J169" s="883"/>
      <c r="K169" s="885"/>
      <c r="L169" s="885"/>
      <c r="M169" s="886"/>
      <c r="N169" s="886"/>
      <c r="O169" s="886"/>
      <c r="P169" s="886"/>
      <c r="Q169" s="877"/>
      <c r="R169" s="877"/>
      <c r="S169" s="877"/>
      <c r="T169" s="877"/>
      <c r="U169" s="877"/>
      <c r="V169" s="877"/>
      <c r="W169" s="877"/>
      <c r="X169" s="877"/>
      <c r="Y169" s="877"/>
      <c r="Z169" s="877"/>
      <c r="AA169" s="877"/>
      <c r="AB169" s="877"/>
      <c r="AC169" s="877"/>
      <c r="AD169" s="877"/>
      <c r="AE169" s="877"/>
      <c r="AF169" s="877"/>
      <c r="AG169" s="877"/>
      <c r="AH169" s="877"/>
      <c r="AI169" s="877"/>
      <c r="AJ169" s="877"/>
      <c r="AK169" s="877"/>
      <c r="AL169" s="877"/>
      <c r="AM169" s="877"/>
      <c r="AN169" s="877"/>
      <c r="AO169" s="877"/>
      <c r="AP169" s="877"/>
      <c r="AQ169" s="877"/>
      <c r="AR169" s="877"/>
      <c r="AS169" s="877"/>
      <c r="AT169" s="877"/>
      <c r="AU169" s="877"/>
      <c r="AV169" s="877"/>
      <c r="AW169" s="877"/>
      <c r="AX169" s="877"/>
      <c r="AY169" s="877"/>
      <c r="AZ169" s="877"/>
      <c r="BA169" s="877"/>
      <c r="BB169" s="877"/>
      <c r="BC169" s="877"/>
      <c r="BD169" s="877"/>
      <c r="BE169" s="877"/>
      <c r="BF169" s="877"/>
      <c r="BG169" s="877"/>
      <c r="BH169" s="877"/>
      <c r="BI169" s="877"/>
      <c r="BJ169" s="877"/>
      <c r="BK169" s="877"/>
      <c r="BL169" s="877"/>
      <c r="BM169" s="877"/>
      <c r="BN169" s="877"/>
      <c r="BO169" s="877"/>
      <c r="BP169" s="877"/>
      <c r="BQ169" s="877"/>
      <c r="BR169" s="877"/>
      <c r="BS169" s="877"/>
      <c r="BT169" s="877"/>
      <c r="BU169" s="877"/>
      <c r="BV169" s="877"/>
      <c r="BW169" s="877"/>
      <c r="BX169" s="877"/>
      <c r="BY169" s="877"/>
      <c r="BZ169" s="877"/>
      <c r="CA169" s="877"/>
      <c r="CB169" s="877"/>
      <c r="CC169" s="877"/>
      <c r="CD169" s="877"/>
      <c r="CE169" s="877"/>
      <c r="CF169" s="877"/>
      <c r="CG169" s="877"/>
      <c r="CH169" s="877"/>
      <c r="CI169" s="877"/>
      <c r="CJ169" s="877"/>
      <c r="CK169" s="877"/>
      <c r="CL169" s="877"/>
      <c r="CM169" s="877"/>
      <c r="CN169" s="877"/>
      <c r="CO169" s="877"/>
      <c r="CP169" s="877"/>
      <c r="CQ169" s="877"/>
      <c r="CR169" s="877"/>
      <c r="CS169" s="877"/>
      <c r="CT169" s="877"/>
      <c r="CU169" s="877"/>
      <c r="CV169" s="877"/>
      <c r="CW169" s="877"/>
      <c r="CX169" s="877"/>
      <c r="CY169" s="877"/>
      <c r="CZ169" s="877"/>
      <c r="DA169" s="877"/>
      <c r="DB169" s="877"/>
      <c r="DC169" s="877"/>
      <c r="DD169" s="877"/>
      <c r="DE169" s="877"/>
      <c r="DF169" s="877"/>
      <c r="DG169" s="877"/>
      <c r="DH169" s="877"/>
      <c r="DI169" s="887"/>
      <c r="DJ169" s="887"/>
      <c r="DK169" s="888"/>
    </row>
    <row r="170" spans="1:115" s="101" customFormat="1" ht="19.899999999999999" customHeight="1">
      <c r="A170" s="50"/>
      <c r="B170" s="716"/>
      <c r="C170" s="73"/>
      <c r="D170" s="84" t="s">
        <v>254</v>
      </c>
      <c r="E170" s="90" t="s">
        <v>255</v>
      </c>
      <c r="F170" s="92" t="s">
        <v>100</v>
      </c>
      <c r="G170" s="825"/>
      <c r="H170" s="884"/>
      <c r="I170" s="882"/>
      <c r="J170" s="883"/>
      <c r="K170" s="885"/>
      <c r="L170" s="885"/>
      <c r="M170" s="886"/>
      <c r="N170" s="886"/>
      <c r="O170" s="886"/>
      <c r="P170" s="886"/>
      <c r="Q170" s="877"/>
      <c r="R170" s="877"/>
      <c r="S170" s="877"/>
      <c r="T170" s="877"/>
      <c r="U170" s="877"/>
      <c r="V170" s="877"/>
      <c r="W170" s="877"/>
      <c r="X170" s="877"/>
      <c r="Y170" s="877"/>
      <c r="Z170" s="877"/>
      <c r="AA170" s="877"/>
      <c r="AB170" s="877"/>
      <c r="AC170" s="877"/>
      <c r="AD170" s="877"/>
      <c r="AE170" s="877"/>
      <c r="AF170" s="877"/>
      <c r="AG170" s="877"/>
      <c r="AH170" s="877"/>
      <c r="AI170" s="877"/>
      <c r="AJ170" s="877"/>
      <c r="AK170" s="877"/>
      <c r="AL170" s="877"/>
      <c r="AM170" s="877"/>
      <c r="AN170" s="877"/>
      <c r="AO170" s="877"/>
      <c r="AP170" s="877"/>
      <c r="AQ170" s="877"/>
      <c r="AR170" s="877"/>
      <c r="AS170" s="877"/>
      <c r="AT170" s="877"/>
      <c r="AU170" s="877"/>
      <c r="AV170" s="877"/>
      <c r="AW170" s="877"/>
      <c r="AX170" s="877"/>
      <c r="AY170" s="877"/>
      <c r="AZ170" s="877"/>
      <c r="BA170" s="877"/>
      <c r="BB170" s="877"/>
      <c r="BC170" s="877"/>
      <c r="BD170" s="877"/>
      <c r="BE170" s="877"/>
      <c r="BF170" s="877"/>
      <c r="BG170" s="877"/>
      <c r="BH170" s="877"/>
      <c r="BI170" s="877"/>
      <c r="BJ170" s="877"/>
      <c r="BK170" s="877"/>
      <c r="BL170" s="877"/>
      <c r="BM170" s="877"/>
      <c r="BN170" s="877"/>
      <c r="BO170" s="877"/>
      <c r="BP170" s="877"/>
      <c r="BQ170" s="877"/>
      <c r="BR170" s="877"/>
      <c r="BS170" s="877"/>
      <c r="BT170" s="877"/>
      <c r="BU170" s="877"/>
      <c r="BV170" s="877"/>
      <c r="BW170" s="877"/>
      <c r="BX170" s="877"/>
      <c r="BY170" s="877"/>
      <c r="BZ170" s="877"/>
      <c r="CA170" s="877"/>
      <c r="CB170" s="877"/>
      <c r="CC170" s="877"/>
      <c r="CD170" s="877"/>
      <c r="CE170" s="877"/>
      <c r="CF170" s="877"/>
      <c r="CG170" s="877"/>
      <c r="CH170" s="877"/>
      <c r="CI170" s="877"/>
      <c r="CJ170" s="877"/>
      <c r="CK170" s="877"/>
      <c r="CL170" s="877"/>
      <c r="CM170" s="877"/>
      <c r="CN170" s="877"/>
      <c r="CO170" s="877"/>
      <c r="CP170" s="877"/>
      <c r="CQ170" s="877"/>
      <c r="CR170" s="877"/>
      <c r="CS170" s="877"/>
      <c r="CT170" s="877"/>
      <c r="CU170" s="877"/>
      <c r="CV170" s="877"/>
      <c r="CW170" s="877"/>
      <c r="CX170" s="877"/>
      <c r="CY170" s="877"/>
      <c r="CZ170" s="877"/>
      <c r="DA170" s="877"/>
      <c r="DB170" s="877"/>
      <c r="DC170" s="877"/>
      <c r="DD170" s="877"/>
      <c r="DE170" s="877"/>
      <c r="DF170" s="877"/>
      <c r="DG170" s="877"/>
      <c r="DH170" s="877"/>
      <c r="DI170" s="887"/>
      <c r="DJ170" s="887"/>
      <c r="DK170" s="888"/>
    </row>
    <row r="171" spans="1:115" s="101" customFormat="1" ht="24.75">
      <c r="A171" s="50"/>
      <c r="B171" s="716"/>
      <c r="C171" s="73"/>
      <c r="D171" s="84" t="s">
        <v>614</v>
      </c>
      <c r="E171" s="90" t="s">
        <v>810</v>
      </c>
      <c r="F171" s="92" t="s">
        <v>256</v>
      </c>
      <c r="G171" s="825"/>
      <c r="H171" s="884"/>
      <c r="I171" s="882"/>
      <c r="J171" s="883"/>
      <c r="K171" s="885"/>
      <c r="L171" s="885"/>
      <c r="M171" s="886"/>
      <c r="N171" s="886"/>
      <c r="O171" s="886"/>
      <c r="P171" s="886"/>
      <c r="Q171" s="877"/>
      <c r="R171" s="877"/>
      <c r="S171" s="877"/>
      <c r="T171" s="877"/>
      <c r="U171" s="877"/>
      <c r="V171" s="877"/>
      <c r="W171" s="877"/>
      <c r="X171" s="877"/>
      <c r="Y171" s="877"/>
      <c r="Z171" s="877"/>
      <c r="AA171" s="877"/>
      <c r="AB171" s="877"/>
      <c r="AC171" s="877"/>
      <c r="AD171" s="877"/>
      <c r="AE171" s="877"/>
      <c r="AF171" s="877"/>
      <c r="AG171" s="877"/>
      <c r="AH171" s="877"/>
      <c r="AI171" s="877"/>
      <c r="AJ171" s="877"/>
      <c r="AK171" s="877"/>
      <c r="AL171" s="877"/>
      <c r="AM171" s="877"/>
      <c r="AN171" s="877"/>
      <c r="AO171" s="877"/>
      <c r="AP171" s="877"/>
      <c r="AQ171" s="877"/>
      <c r="AR171" s="877"/>
      <c r="AS171" s="877"/>
      <c r="AT171" s="877"/>
      <c r="AU171" s="877"/>
      <c r="AV171" s="877"/>
      <c r="AW171" s="877"/>
      <c r="AX171" s="877"/>
      <c r="AY171" s="877"/>
      <c r="AZ171" s="877"/>
      <c r="BA171" s="877"/>
      <c r="BB171" s="877"/>
      <c r="BC171" s="877"/>
      <c r="BD171" s="877"/>
      <c r="BE171" s="877"/>
      <c r="BF171" s="877"/>
      <c r="BG171" s="877"/>
      <c r="BH171" s="877"/>
      <c r="BI171" s="877"/>
      <c r="BJ171" s="877"/>
      <c r="BK171" s="877"/>
      <c r="BL171" s="877"/>
      <c r="BM171" s="877"/>
      <c r="BN171" s="877"/>
      <c r="BO171" s="877"/>
      <c r="BP171" s="877"/>
      <c r="BQ171" s="877"/>
      <c r="BR171" s="877"/>
      <c r="BS171" s="877"/>
      <c r="BT171" s="877"/>
      <c r="BU171" s="877"/>
      <c r="BV171" s="877"/>
      <c r="BW171" s="877"/>
      <c r="BX171" s="877"/>
      <c r="BY171" s="877"/>
      <c r="BZ171" s="877"/>
      <c r="CA171" s="877"/>
      <c r="CB171" s="877"/>
      <c r="CC171" s="877"/>
      <c r="CD171" s="877"/>
      <c r="CE171" s="877"/>
      <c r="CF171" s="877"/>
      <c r="CG171" s="877"/>
      <c r="CH171" s="877"/>
      <c r="CI171" s="877"/>
      <c r="CJ171" s="877"/>
      <c r="CK171" s="877"/>
      <c r="CL171" s="877"/>
      <c r="CM171" s="877"/>
      <c r="CN171" s="877"/>
      <c r="CO171" s="877"/>
      <c r="CP171" s="877"/>
      <c r="CQ171" s="877"/>
      <c r="CR171" s="877"/>
      <c r="CS171" s="877"/>
      <c r="CT171" s="877"/>
      <c r="CU171" s="877"/>
      <c r="CV171" s="877"/>
      <c r="CW171" s="877"/>
      <c r="CX171" s="877"/>
      <c r="CY171" s="877"/>
      <c r="CZ171" s="877"/>
      <c r="DA171" s="877"/>
      <c r="DB171" s="877"/>
      <c r="DC171" s="877"/>
      <c r="DD171" s="877"/>
      <c r="DE171" s="877"/>
      <c r="DF171" s="877"/>
      <c r="DG171" s="877"/>
      <c r="DH171" s="877"/>
      <c r="DI171" s="887"/>
      <c r="DJ171" s="887"/>
      <c r="DK171" s="888"/>
    </row>
    <row r="172" spans="1:115" s="101" customFormat="1" ht="21.6" customHeight="1">
      <c r="A172" s="50"/>
      <c r="B172" s="716"/>
      <c r="C172" s="73"/>
      <c r="D172" s="84" t="s">
        <v>257</v>
      </c>
      <c r="E172" s="85" t="s">
        <v>258</v>
      </c>
      <c r="F172" s="103" t="s">
        <v>615</v>
      </c>
      <c r="G172" s="825"/>
      <c r="H172" s="881"/>
      <c r="I172" s="882"/>
      <c r="J172" s="883"/>
      <c r="K172" s="883"/>
      <c r="L172" s="883"/>
      <c r="M172" s="877"/>
      <c r="N172" s="877"/>
      <c r="O172" s="877"/>
      <c r="P172" s="877"/>
      <c r="Q172" s="877"/>
      <c r="R172" s="877"/>
      <c r="S172" s="877"/>
      <c r="T172" s="877"/>
      <c r="U172" s="877"/>
      <c r="V172" s="877"/>
      <c r="W172" s="877"/>
      <c r="X172" s="877"/>
      <c r="Y172" s="877"/>
      <c r="Z172" s="877"/>
      <c r="AA172" s="877"/>
      <c r="AB172" s="877"/>
      <c r="AC172" s="877"/>
      <c r="AD172" s="877"/>
      <c r="AE172" s="877"/>
      <c r="AF172" s="877"/>
      <c r="AG172" s="877"/>
      <c r="AH172" s="877"/>
      <c r="AI172" s="877"/>
      <c r="AJ172" s="877"/>
      <c r="AK172" s="877"/>
      <c r="AL172" s="877"/>
      <c r="AM172" s="877"/>
      <c r="AN172" s="877"/>
      <c r="AO172" s="877"/>
      <c r="AP172" s="877"/>
      <c r="AQ172" s="877"/>
      <c r="AR172" s="877"/>
      <c r="AS172" s="877"/>
      <c r="AT172" s="877"/>
      <c r="AU172" s="877"/>
      <c r="AV172" s="877"/>
      <c r="AW172" s="877"/>
      <c r="AX172" s="877"/>
      <c r="AY172" s="877"/>
      <c r="AZ172" s="877"/>
      <c r="BA172" s="877"/>
      <c r="BB172" s="877"/>
      <c r="BC172" s="877"/>
      <c r="BD172" s="877"/>
      <c r="BE172" s="877"/>
      <c r="BF172" s="877"/>
      <c r="BG172" s="877"/>
      <c r="BH172" s="877"/>
      <c r="BI172" s="877"/>
      <c r="BJ172" s="877"/>
      <c r="BK172" s="877"/>
      <c r="BL172" s="877"/>
      <c r="BM172" s="877"/>
      <c r="BN172" s="877"/>
      <c r="BO172" s="877"/>
      <c r="BP172" s="877"/>
      <c r="BQ172" s="877"/>
      <c r="BR172" s="877"/>
      <c r="BS172" s="877"/>
      <c r="BT172" s="877"/>
      <c r="BU172" s="877"/>
      <c r="BV172" s="877"/>
      <c r="BW172" s="877"/>
      <c r="BX172" s="877"/>
      <c r="BY172" s="877"/>
      <c r="BZ172" s="877"/>
      <c r="CA172" s="877"/>
      <c r="CB172" s="877"/>
      <c r="CC172" s="877"/>
      <c r="CD172" s="877"/>
      <c r="CE172" s="877"/>
      <c r="CF172" s="877"/>
      <c r="CG172" s="877"/>
      <c r="CH172" s="877"/>
      <c r="CI172" s="877"/>
      <c r="CJ172" s="877"/>
      <c r="CK172" s="877"/>
      <c r="CL172" s="877"/>
      <c r="CM172" s="877"/>
      <c r="CN172" s="877"/>
      <c r="CO172" s="877"/>
      <c r="CP172" s="877"/>
      <c r="CQ172" s="877"/>
      <c r="CR172" s="877"/>
      <c r="CS172" s="877"/>
      <c r="CT172" s="877"/>
      <c r="CU172" s="877"/>
      <c r="CV172" s="877"/>
      <c r="CW172" s="877"/>
      <c r="CX172" s="877"/>
      <c r="CY172" s="877"/>
      <c r="CZ172" s="877"/>
      <c r="DA172" s="877"/>
      <c r="DB172" s="877"/>
      <c r="DC172" s="877"/>
      <c r="DD172" s="877"/>
      <c r="DE172" s="877"/>
      <c r="DF172" s="877"/>
      <c r="DG172" s="877"/>
      <c r="DH172" s="877"/>
      <c r="DI172" s="890"/>
      <c r="DJ172" s="890"/>
      <c r="DK172" s="891"/>
    </row>
    <row r="173" spans="1:115" s="101" customFormat="1" ht="19.899999999999999" customHeight="1">
      <c r="A173" s="50"/>
      <c r="B173" s="716"/>
      <c r="C173" s="73"/>
      <c r="D173" s="84" t="s">
        <v>259</v>
      </c>
      <c r="E173" s="87" t="s">
        <v>260</v>
      </c>
      <c r="F173" s="92" t="s">
        <v>616</v>
      </c>
      <c r="G173" s="825"/>
      <c r="H173" s="881"/>
      <c r="I173" s="882"/>
      <c r="J173" s="883"/>
      <c r="K173" s="883"/>
      <c r="L173" s="883"/>
      <c r="M173" s="877"/>
      <c r="N173" s="877"/>
      <c r="O173" s="877"/>
      <c r="P173" s="877"/>
      <c r="Q173" s="877"/>
      <c r="R173" s="877"/>
      <c r="S173" s="877"/>
      <c r="T173" s="877"/>
      <c r="U173" s="877"/>
      <c r="V173" s="877"/>
      <c r="W173" s="877"/>
      <c r="X173" s="877"/>
      <c r="Y173" s="877"/>
      <c r="Z173" s="877"/>
      <c r="AA173" s="877"/>
      <c r="AB173" s="877"/>
      <c r="AC173" s="877"/>
      <c r="AD173" s="877"/>
      <c r="AE173" s="877"/>
      <c r="AF173" s="877"/>
      <c r="AG173" s="877"/>
      <c r="AH173" s="877"/>
      <c r="AI173" s="877"/>
      <c r="AJ173" s="877"/>
      <c r="AK173" s="877"/>
      <c r="AL173" s="877"/>
      <c r="AM173" s="877"/>
      <c r="AN173" s="877"/>
      <c r="AO173" s="877"/>
      <c r="AP173" s="877"/>
      <c r="AQ173" s="877"/>
      <c r="AR173" s="877"/>
      <c r="AS173" s="877"/>
      <c r="AT173" s="877"/>
      <c r="AU173" s="877"/>
      <c r="AV173" s="877"/>
      <c r="AW173" s="877"/>
      <c r="AX173" s="877"/>
      <c r="AY173" s="877"/>
      <c r="AZ173" s="877"/>
      <c r="BA173" s="877"/>
      <c r="BB173" s="877"/>
      <c r="BC173" s="877"/>
      <c r="BD173" s="877"/>
      <c r="BE173" s="877"/>
      <c r="BF173" s="877"/>
      <c r="BG173" s="877"/>
      <c r="BH173" s="877"/>
      <c r="BI173" s="877"/>
      <c r="BJ173" s="877"/>
      <c r="BK173" s="877"/>
      <c r="BL173" s="877"/>
      <c r="BM173" s="877"/>
      <c r="BN173" s="877"/>
      <c r="BO173" s="877"/>
      <c r="BP173" s="877"/>
      <c r="BQ173" s="877"/>
      <c r="BR173" s="877"/>
      <c r="BS173" s="877"/>
      <c r="BT173" s="877"/>
      <c r="BU173" s="877"/>
      <c r="BV173" s="877"/>
      <c r="BW173" s="877"/>
      <c r="BX173" s="877"/>
      <c r="BY173" s="877"/>
      <c r="BZ173" s="877"/>
      <c r="CA173" s="877"/>
      <c r="CB173" s="877"/>
      <c r="CC173" s="877"/>
      <c r="CD173" s="877"/>
      <c r="CE173" s="877"/>
      <c r="CF173" s="877"/>
      <c r="CG173" s="877"/>
      <c r="CH173" s="877"/>
      <c r="CI173" s="877"/>
      <c r="CJ173" s="877"/>
      <c r="CK173" s="877"/>
      <c r="CL173" s="877"/>
      <c r="CM173" s="877"/>
      <c r="CN173" s="877"/>
      <c r="CO173" s="877"/>
      <c r="CP173" s="877"/>
      <c r="CQ173" s="877"/>
      <c r="CR173" s="877"/>
      <c r="CS173" s="877"/>
      <c r="CT173" s="877"/>
      <c r="CU173" s="877"/>
      <c r="CV173" s="877"/>
      <c r="CW173" s="877"/>
      <c r="CX173" s="877"/>
      <c r="CY173" s="877"/>
      <c r="CZ173" s="877"/>
      <c r="DA173" s="877"/>
      <c r="DB173" s="877"/>
      <c r="DC173" s="877"/>
      <c r="DD173" s="877"/>
      <c r="DE173" s="877"/>
      <c r="DF173" s="877"/>
      <c r="DG173" s="877"/>
      <c r="DH173" s="877"/>
      <c r="DI173" s="890"/>
      <c r="DJ173" s="890"/>
      <c r="DK173" s="891"/>
    </row>
    <row r="174" spans="1:115" s="101" customFormat="1" ht="19.899999999999999" customHeight="1">
      <c r="A174" s="50"/>
      <c r="B174" s="716"/>
      <c r="C174" s="73"/>
      <c r="D174" s="84" t="s">
        <v>261</v>
      </c>
      <c r="E174" s="87" t="s">
        <v>262</v>
      </c>
      <c r="F174" s="92" t="s">
        <v>617</v>
      </c>
      <c r="G174" s="825"/>
      <c r="H174" s="881"/>
      <c r="I174" s="882"/>
      <c r="J174" s="883"/>
      <c r="K174" s="883"/>
      <c r="L174" s="883"/>
      <c r="M174" s="886"/>
      <c r="N174" s="886"/>
      <c r="O174" s="886"/>
      <c r="P174" s="886"/>
      <c r="Q174" s="877"/>
      <c r="R174" s="877"/>
      <c r="S174" s="877"/>
      <c r="T174" s="877"/>
      <c r="U174" s="877"/>
      <c r="V174" s="877"/>
      <c r="W174" s="877"/>
      <c r="X174" s="877"/>
      <c r="Y174" s="877"/>
      <c r="Z174" s="877"/>
      <c r="AA174" s="877"/>
      <c r="AB174" s="877"/>
      <c r="AC174" s="877"/>
      <c r="AD174" s="877"/>
      <c r="AE174" s="877"/>
      <c r="AF174" s="877"/>
      <c r="AG174" s="877"/>
      <c r="AH174" s="877"/>
      <c r="AI174" s="877"/>
      <c r="AJ174" s="877"/>
      <c r="AK174" s="877"/>
      <c r="AL174" s="877"/>
      <c r="AM174" s="877"/>
      <c r="AN174" s="877"/>
      <c r="AO174" s="877"/>
      <c r="AP174" s="877"/>
      <c r="AQ174" s="877"/>
      <c r="AR174" s="877"/>
      <c r="AS174" s="877"/>
      <c r="AT174" s="877"/>
      <c r="AU174" s="877"/>
      <c r="AV174" s="877"/>
      <c r="AW174" s="877"/>
      <c r="AX174" s="877"/>
      <c r="AY174" s="877"/>
      <c r="AZ174" s="877"/>
      <c r="BA174" s="877"/>
      <c r="BB174" s="877"/>
      <c r="BC174" s="877"/>
      <c r="BD174" s="877"/>
      <c r="BE174" s="877"/>
      <c r="BF174" s="877"/>
      <c r="BG174" s="877"/>
      <c r="BH174" s="877"/>
      <c r="BI174" s="877"/>
      <c r="BJ174" s="877"/>
      <c r="BK174" s="877"/>
      <c r="BL174" s="877"/>
      <c r="BM174" s="877"/>
      <c r="BN174" s="877"/>
      <c r="BO174" s="877"/>
      <c r="BP174" s="877"/>
      <c r="BQ174" s="877"/>
      <c r="BR174" s="877"/>
      <c r="BS174" s="877"/>
      <c r="BT174" s="877"/>
      <c r="BU174" s="877"/>
      <c r="BV174" s="877"/>
      <c r="BW174" s="877"/>
      <c r="BX174" s="877"/>
      <c r="BY174" s="877"/>
      <c r="BZ174" s="877"/>
      <c r="CA174" s="877"/>
      <c r="CB174" s="877"/>
      <c r="CC174" s="877"/>
      <c r="CD174" s="877"/>
      <c r="CE174" s="877"/>
      <c r="CF174" s="877"/>
      <c r="CG174" s="877"/>
      <c r="CH174" s="877"/>
      <c r="CI174" s="877"/>
      <c r="CJ174" s="877"/>
      <c r="CK174" s="877"/>
      <c r="CL174" s="877"/>
      <c r="CM174" s="877"/>
      <c r="CN174" s="877"/>
      <c r="CO174" s="877"/>
      <c r="CP174" s="877"/>
      <c r="CQ174" s="877"/>
      <c r="CR174" s="877"/>
      <c r="CS174" s="877"/>
      <c r="CT174" s="877"/>
      <c r="CU174" s="877"/>
      <c r="CV174" s="877"/>
      <c r="CW174" s="877"/>
      <c r="CX174" s="877"/>
      <c r="CY174" s="877"/>
      <c r="CZ174" s="877"/>
      <c r="DA174" s="877"/>
      <c r="DB174" s="877"/>
      <c r="DC174" s="877"/>
      <c r="DD174" s="877"/>
      <c r="DE174" s="877"/>
      <c r="DF174" s="877"/>
      <c r="DG174" s="877"/>
      <c r="DH174" s="877"/>
      <c r="DI174" s="887"/>
      <c r="DJ174" s="887"/>
      <c r="DK174" s="888"/>
    </row>
    <row r="175" spans="1:115" s="101" customFormat="1" ht="19.899999999999999" customHeight="1">
      <c r="A175" s="50"/>
      <c r="B175" s="716"/>
      <c r="C175" s="73"/>
      <c r="D175" s="84" t="s">
        <v>263</v>
      </c>
      <c r="E175" s="87" t="s">
        <v>264</v>
      </c>
      <c r="F175" s="92" t="s">
        <v>618</v>
      </c>
      <c r="G175" s="825"/>
      <c r="H175" s="881"/>
      <c r="I175" s="882"/>
      <c r="J175" s="883"/>
      <c r="K175" s="883"/>
      <c r="L175" s="883"/>
      <c r="M175" s="886"/>
      <c r="N175" s="886"/>
      <c r="O175" s="886"/>
      <c r="P175" s="886"/>
      <c r="Q175" s="877"/>
      <c r="R175" s="877"/>
      <c r="S175" s="877"/>
      <c r="T175" s="877"/>
      <c r="U175" s="877"/>
      <c r="V175" s="877"/>
      <c r="W175" s="877"/>
      <c r="X175" s="877"/>
      <c r="Y175" s="877"/>
      <c r="Z175" s="877"/>
      <c r="AA175" s="877"/>
      <c r="AB175" s="877"/>
      <c r="AC175" s="877"/>
      <c r="AD175" s="877"/>
      <c r="AE175" s="877"/>
      <c r="AF175" s="877"/>
      <c r="AG175" s="877"/>
      <c r="AH175" s="877"/>
      <c r="AI175" s="877"/>
      <c r="AJ175" s="877"/>
      <c r="AK175" s="877"/>
      <c r="AL175" s="877"/>
      <c r="AM175" s="877"/>
      <c r="AN175" s="877"/>
      <c r="AO175" s="877"/>
      <c r="AP175" s="877"/>
      <c r="AQ175" s="877"/>
      <c r="AR175" s="877"/>
      <c r="AS175" s="877"/>
      <c r="AT175" s="877"/>
      <c r="AU175" s="877"/>
      <c r="AV175" s="877"/>
      <c r="AW175" s="877"/>
      <c r="AX175" s="877"/>
      <c r="AY175" s="877"/>
      <c r="AZ175" s="877"/>
      <c r="BA175" s="877"/>
      <c r="BB175" s="877"/>
      <c r="BC175" s="877"/>
      <c r="BD175" s="877"/>
      <c r="BE175" s="877"/>
      <c r="BF175" s="877"/>
      <c r="BG175" s="877"/>
      <c r="BH175" s="877"/>
      <c r="BI175" s="877"/>
      <c r="BJ175" s="877"/>
      <c r="BK175" s="877"/>
      <c r="BL175" s="877"/>
      <c r="BM175" s="877"/>
      <c r="BN175" s="877"/>
      <c r="BO175" s="877"/>
      <c r="BP175" s="877"/>
      <c r="BQ175" s="877"/>
      <c r="BR175" s="877"/>
      <c r="BS175" s="877"/>
      <c r="BT175" s="877"/>
      <c r="BU175" s="877"/>
      <c r="BV175" s="877"/>
      <c r="BW175" s="877"/>
      <c r="BX175" s="877"/>
      <c r="BY175" s="877"/>
      <c r="BZ175" s="877"/>
      <c r="CA175" s="877"/>
      <c r="CB175" s="877"/>
      <c r="CC175" s="877"/>
      <c r="CD175" s="877"/>
      <c r="CE175" s="877"/>
      <c r="CF175" s="877"/>
      <c r="CG175" s="877"/>
      <c r="CH175" s="877"/>
      <c r="CI175" s="877"/>
      <c r="CJ175" s="877"/>
      <c r="CK175" s="877"/>
      <c r="CL175" s="877"/>
      <c r="CM175" s="877"/>
      <c r="CN175" s="877"/>
      <c r="CO175" s="877"/>
      <c r="CP175" s="877"/>
      <c r="CQ175" s="877"/>
      <c r="CR175" s="877"/>
      <c r="CS175" s="877"/>
      <c r="CT175" s="877"/>
      <c r="CU175" s="877"/>
      <c r="CV175" s="877"/>
      <c r="CW175" s="877"/>
      <c r="CX175" s="877"/>
      <c r="CY175" s="877"/>
      <c r="CZ175" s="877"/>
      <c r="DA175" s="877"/>
      <c r="DB175" s="877"/>
      <c r="DC175" s="877"/>
      <c r="DD175" s="877"/>
      <c r="DE175" s="877"/>
      <c r="DF175" s="877"/>
      <c r="DG175" s="877"/>
      <c r="DH175" s="877"/>
      <c r="DI175" s="887"/>
      <c r="DJ175" s="887"/>
      <c r="DK175" s="888"/>
    </row>
    <row r="176" spans="1:115" s="101" customFormat="1" ht="19.899999999999999" customHeight="1">
      <c r="A176" s="50"/>
      <c r="B176" s="716"/>
      <c r="C176" s="73"/>
      <c r="D176" s="84" t="s">
        <v>265</v>
      </c>
      <c r="E176" s="90" t="s">
        <v>266</v>
      </c>
      <c r="F176" s="91" t="s">
        <v>267</v>
      </c>
      <c r="G176" s="825"/>
      <c r="H176" s="881"/>
      <c r="I176" s="882"/>
      <c r="J176" s="883"/>
      <c r="K176" s="883"/>
      <c r="L176" s="883"/>
      <c r="M176" s="886"/>
      <c r="N176" s="886"/>
      <c r="O176" s="886"/>
      <c r="P176" s="886"/>
      <c r="Q176" s="877"/>
      <c r="R176" s="877"/>
      <c r="S176" s="877"/>
      <c r="T176" s="877"/>
      <c r="U176" s="877"/>
      <c r="V176" s="877"/>
      <c r="W176" s="877"/>
      <c r="X176" s="877"/>
      <c r="Y176" s="877"/>
      <c r="Z176" s="877"/>
      <c r="AA176" s="877"/>
      <c r="AB176" s="877"/>
      <c r="AC176" s="877"/>
      <c r="AD176" s="877"/>
      <c r="AE176" s="877"/>
      <c r="AF176" s="877"/>
      <c r="AG176" s="877"/>
      <c r="AH176" s="877"/>
      <c r="AI176" s="877"/>
      <c r="AJ176" s="877"/>
      <c r="AK176" s="877"/>
      <c r="AL176" s="877"/>
      <c r="AM176" s="877"/>
      <c r="AN176" s="877"/>
      <c r="AO176" s="877"/>
      <c r="AP176" s="877"/>
      <c r="AQ176" s="877"/>
      <c r="AR176" s="877"/>
      <c r="AS176" s="877"/>
      <c r="AT176" s="877"/>
      <c r="AU176" s="877"/>
      <c r="AV176" s="877"/>
      <c r="AW176" s="877"/>
      <c r="AX176" s="877"/>
      <c r="AY176" s="877"/>
      <c r="AZ176" s="877"/>
      <c r="BA176" s="877"/>
      <c r="BB176" s="877"/>
      <c r="BC176" s="877"/>
      <c r="BD176" s="877"/>
      <c r="BE176" s="877"/>
      <c r="BF176" s="877"/>
      <c r="BG176" s="877"/>
      <c r="BH176" s="877"/>
      <c r="BI176" s="877"/>
      <c r="BJ176" s="877"/>
      <c r="BK176" s="877"/>
      <c r="BL176" s="877"/>
      <c r="BM176" s="877"/>
      <c r="BN176" s="877"/>
      <c r="BO176" s="877"/>
      <c r="BP176" s="877"/>
      <c r="BQ176" s="877"/>
      <c r="BR176" s="877"/>
      <c r="BS176" s="877"/>
      <c r="BT176" s="877"/>
      <c r="BU176" s="877"/>
      <c r="BV176" s="877"/>
      <c r="BW176" s="877"/>
      <c r="BX176" s="877"/>
      <c r="BY176" s="877"/>
      <c r="BZ176" s="877"/>
      <c r="CA176" s="877"/>
      <c r="CB176" s="877"/>
      <c r="CC176" s="877"/>
      <c r="CD176" s="877"/>
      <c r="CE176" s="877"/>
      <c r="CF176" s="877"/>
      <c r="CG176" s="877"/>
      <c r="CH176" s="877"/>
      <c r="CI176" s="877"/>
      <c r="CJ176" s="877"/>
      <c r="CK176" s="877"/>
      <c r="CL176" s="877"/>
      <c r="CM176" s="877"/>
      <c r="CN176" s="877"/>
      <c r="CO176" s="877"/>
      <c r="CP176" s="877"/>
      <c r="CQ176" s="877"/>
      <c r="CR176" s="877"/>
      <c r="CS176" s="877"/>
      <c r="CT176" s="877"/>
      <c r="CU176" s="877"/>
      <c r="CV176" s="877"/>
      <c r="CW176" s="877"/>
      <c r="CX176" s="877"/>
      <c r="CY176" s="877"/>
      <c r="CZ176" s="877"/>
      <c r="DA176" s="877"/>
      <c r="DB176" s="877"/>
      <c r="DC176" s="877"/>
      <c r="DD176" s="877"/>
      <c r="DE176" s="877"/>
      <c r="DF176" s="877"/>
      <c r="DG176" s="877"/>
      <c r="DH176" s="877"/>
      <c r="DI176" s="887"/>
      <c r="DJ176" s="887"/>
      <c r="DK176" s="888"/>
    </row>
    <row r="177" spans="1:115" s="101" customFormat="1" ht="19.899999999999999" customHeight="1">
      <c r="A177" s="50"/>
      <c r="B177" s="716"/>
      <c r="C177" s="73"/>
      <c r="D177" s="84" t="s">
        <v>268</v>
      </c>
      <c r="E177" s="90" t="s">
        <v>269</v>
      </c>
      <c r="F177" s="91" t="s">
        <v>270</v>
      </c>
      <c r="G177" s="825"/>
      <c r="H177" s="881"/>
      <c r="I177" s="882"/>
      <c r="J177" s="883"/>
      <c r="K177" s="883"/>
      <c r="L177" s="883"/>
      <c r="M177" s="886"/>
      <c r="N177" s="886"/>
      <c r="O177" s="886"/>
      <c r="P177" s="886"/>
      <c r="Q177" s="877"/>
      <c r="R177" s="877"/>
      <c r="S177" s="877"/>
      <c r="T177" s="877"/>
      <c r="U177" s="877"/>
      <c r="V177" s="877"/>
      <c r="W177" s="877"/>
      <c r="X177" s="877"/>
      <c r="Y177" s="877"/>
      <c r="Z177" s="877"/>
      <c r="AA177" s="877"/>
      <c r="AB177" s="877"/>
      <c r="AC177" s="877"/>
      <c r="AD177" s="877"/>
      <c r="AE177" s="877"/>
      <c r="AF177" s="877"/>
      <c r="AG177" s="877"/>
      <c r="AH177" s="877"/>
      <c r="AI177" s="877"/>
      <c r="AJ177" s="877"/>
      <c r="AK177" s="877"/>
      <c r="AL177" s="877"/>
      <c r="AM177" s="877"/>
      <c r="AN177" s="877"/>
      <c r="AO177" s="877"/>
      <c r="AP177" s="877"/>
      <c r="AQ177" s="877"/>
      <c r="AR177" s="877"/>
      <c r="AS177" s="877"/>
      <c r="AT177" s="877"/>
      <c r="AU177" s="877"/>
      <c r="AV177" s="877"/>
      <c r="AW177" s="877"/>
      <c r="AX177" s="877"/>
      <c r="AY177" s="877"/>
      <c r="AZ177" s="877"/>
      <c r="BA177" s="877"/>
      <c r="BB177" s="877"/>
      <c r="BC177" s="877"/>
      <c r="BD177" s="877"/>
      <c r="BE177" s="877"/>
      <c r="BF177" s="877"/>
      <c r="BG177" s="877"/>
      <c r="BH177" s="877"/>
      <c r="BI177" s="877"/>
      <c r="BJ177" s="877"/>
      <c r="BK177" s="877"/>
      <c r="BL177" s="877"/>
      <c r="BM177" s="877"/>
      <c r="BN177" s="877"/>
      <c r="BO177" s="877"/>
      <c r="BP177" s="877"/>
      <c r="BQ177" s="877"/>
      <c r="BR177" s="877"/>
      <c r="BS177" s="877"/>
      <c r="BT177" s="877"/>
      <c r="BU177" s="877"/>
      <c r="BV177" s="877"/>
      <c r="BW177" s="877"/>
      <c r="BX177" s="877"/>
      <c r="BY177" s="877"/>
      <c r="BZ177" s="877"/>
      <c r="CA177" s="877"/>
      <c r="CB177" s="877"/>
      <c r="CC177" s="877"/>
      <c r="CD177" s="877"/>
      <c r="CE177" s="877"/>
      <c r="CF177" s="877"/>
      <c r="CG177" s="877"/>
      <c r="CH177" s="877"/>
      <c r="CI177" s="877"/>
      <c r="CJ177" s="877"/>
      <c r="CK177" s="877"/>
      <c r="CL177" s="877"/>
      <c r="CM177" s="877"/>
      <c r="CN177" s="877"/>
      <c r="CO177" s="877"/>
      <c r="CP177" s="877"/>
      <c r="CQ177" s="877"/>
      <c r="CR177" s="877"/>
      <c r="CS177" s="877"/>
      <c r="CT177" s="877"/>
      <c r="CU177" s="877"/>
      <c r="CV177" s="877"/>
      <c r="CW177" s="877"/>
      <c r="CX177" s="877"/>
      <c r="CY177" s="877"/>
      <c r="CZ177" s="877"/>
      <c r="DA177" s="877"/>
      <c r="DB177" s="877"/>
      <c r="DC177" s="877"/>
      <c r="DD177" s="877"/>
      <c r="DE177" s="877"/>
      <c r="DF177" s="877"/>
      <c r="DG177" s="877"/>
      <c r="DH177" s="877"/>
      <c r="DI177" s="887"/>
      <c r="DJ177" s="887"/>
      <c r="DK177" s="888"/>
    </row>
    <row r="178" spans="1:115" s="101" customFormat="1" ht="19.899999999999999" customHeight="1">
      <c r="A178" s="50"/>
      <c r="B178" s="716"/>
      <c r="C178" s="73"/>
      <c r="D178" s="84" t="s">
        <v>271</v>
      </c>
      <c r="E178" s="90" t="s">
        <v>272</v>
      </c>
      <c r="F178" s="91" t="s">
        <v>615</v>
      </c>
      <c r="G178" s="825"/>
      <c r="H178" s="884"/>
      <c r="I178" s="882"/>
      <c r="J178" s="883"/>
      <c r="K178" s="885"/>
      <c r="L178" s="885"/>
      <c r="M178" s="880"/>
      <c r="N178" s="886"/>
      <c r="O178" s="886"/>
      <c r="P178" s="886"/>
      <c r="Q178" s="877"/>
      <c r="R178" s="877"/>
      <c r="S178" s="877"/>
      <c r="T178" s="877"/>
      <c r="U178" s="877"/>
      <c r="V178" s="877"/>
      <c r="W178" s="877"/>
      <c r="X178" s="877"/>
      <c r="Y178" s="877"/>
      <c r="Z178" s="877"/>
      <c r="AA178" s="877"/>
      <c r="AB178" s="877"/>
      <c r="AC178" s="877"/>
      <c r="AD178" s="877"/>
      <c r="AE178" s="877"/>
      <c r="AF178" s="877"/>
      <c r="AG178" s="877"/>
      <c r="AH178" s="877"/>
      <c r="AI178" s="877"/>
      <c r="AJ178" s="877"/>
      <c r="AK178" s="877"/>
      <c r="AL178" s="877"/>
      <c r="AM178" s="877"/>
      <c r="AN178" s="877"/>
      <c r="AO178" s="877"/>
      <c r="AP178" s="877"/>
      <c r="AQ178" s="877"/>
      <c r="AR178" s="877"/>
      <c r="AS178" s="877"/>
      <c r="AT178" s="877"/>
      <c r="AU178" s="877"/>
      <c r="AV178" s="877"/>
      <c r="AW178" s="877"/>
      <c r="AX178" s="877"/>
      <c r="AY178" s="877"/>
      <c r="AZ178" s="877"/>
      <c r="BA178" s="877"/>
      <c r="BB178" s="877"/>
      <c r="BC178" s="877"/>
      <c r="BD178" s="877"/>
      <c r="BE178" s="877"/>
      <c r="BF178" s="877"/>
      <c r="BG178" s="877"/>
      <c r="BH178" s="877"/>
      <c r="BI178" s="877"/>
      <c r="BJ178" s="877"/>
      <c r="BK178" s="877"/>
      <c r="BL178" s="877"/>
      <c r="BM178" s="877"/>
      <c r="BN178" s="877"/>
      <c r="BO178" s="877"/>
      <c r="BP178" s="877"/>
      <c r="BQ178" s="877"/>
      <c r="BR178" s="877"/>
      <c r="BS178" s="877"/>
      <c r="BT178" s="877"/>
      <c r="BU178" s="877"/>
      <c r="BV178" s="877"/>
      <c r="BW178" s="877"/>
      <c r="BX178" s="877"/>
      <c r="BY178" s="877"/>
      <c r="BZ178" s="877"/>
      <c r="CA178" s="877"/>
      <c r="CB178" s="877"/>
      <c r="CC178" s="877"/>
      <c r="CD178" s="877"/>
      <c r="CE178" s="877"/>
      <c r="CF178" s="877"/>
      <c r="CG178" s="877"/>
      <c r="CH178" s="877"/>
      <c r="CI178" s="877"/>
      <c r="CJ178" s="877"/>
      <c r="CK178" s="877"/>
      <c r="CL178" s="877"/>
      <c r="CM178" s="877"/>
      <c r="CN178" s="877"/>
      <c r="CO178" s="877"/>
      <c r="CP178" s="877"/>
      <c r="CQ178" s="877"/>
      <c r="CR178" s="877"/>
      <c r="CS178" s="877"/>
      <c r="CT178" s="877"/>
      <c r="CU178" s="877"/>
      <c r="CV178" s="877"/>
      <c r="CW178" s="877"/>
      <c r="CX178" s="877"/>
      <c r="CY178" s="877"/>
      <c r="CZ178" s="877"/>
      <c r="DA178" s="877"/>
      <c r="DB178" s="877"/>
      <c r="DC178" s="877"/>
      <c r="DD178" s="877"/>
      <c r="DE178" s="877"/>
      <c r="DF178" s="877"/>
      <c r="DG178" s="877"/>
      <c r="DH178" s="877"/>
      <c r="DI178" s="887"/>
      <c r="DJ178" s="887"/>
      <c r="DK178" s="888"/>
    </row>
    <row r="179" spans="1:115" s="101" customFormat="1" ht="22.15" customHeight="1">
      <c r="A179" s="50"/>
      <c r="B179" s="716"/>
      <c r="C179" s="73"/>
      <c r="D179" s="84" t="s">
        <v>273</v>
      </c>
      <c r="E179" s="85" t="s">
        <v>274</v>
      </c>
      <c r="F179" s="103" t="s">
        <v>619</v>
      </c>
      <c r="G179" s="825"/>
      <c r="H179" s="884"/>
      <c r="I179" s="882"/>
      <c r="J179" s="883"/>
      <c r="K179" s="885"/>
      <c r="L179" s="885"/>
      <c r="M179" s="886"/>
      <c r="N179" s="886"/>
      <c r="O179" s="886"/>
      <c r="P179" s="886"/>
      <c r="Q179" s="877"/>
      <c r="R179" s="877"/>
      <c r="S179" s="877"/>
      <c r="T179" s="877"/>
      <c r="U179" s="877"/>
      <c r="V179" s="877"/>
      <c r="W179" s="877"/>
      <c r="X179" s="877"/>
      <c r="Y179" s="877"/>
      <c r="Z179" s="877"/>
      <c r="AA179" s="877"/>
      <c r="AB179" s="877"/>
      <c r="AC179" s="877"/>
      <c r="AD179" s="877"/>
      <c r="AE179" s="877"/>
      <c r="AF179" s="877"/>
      <c r="AG179" s="877"/>
      <c r="AH179" s="877"/>
      <c r="AI179" s="877"/>
      <c r="AJ179" s="877"/>
      <c r="AK179" s="877"/>
      <c r="AL179" s="877"/>
      <c r="AM179" s="877"/>
      <c r="AN179" s="877"/>
      <c r="AO179" s="877"/>
      <c r="AP179" s="877"/>
      <c r="AQ179" s="877"/>
      <c r="AR179" s="877"/>
      <c r="AS179" s="877"/>
      <c r="AT179" s="877"/>
      <c r="AU179" s="877"/>
      <c r="AV179" s="877"/>
      <c r="AW179" s="877"/>
      <c r="AX179" s="877"/>
      <c r="AY179" s="877"/>
      <c r="AZ179" s="877"/>
      <c r="BA179" s="877"/>
      <c r="BB179" s="877"/>
      <c r="BC179" s="877"/>
      <c r="BD179" s="877"/>
      <c r="BE179" s="877"/>
      <c r="BF179" s="877"/>
      <c r="BG179" s="877"/>
      <c r="BH179" s="877"/>
      <c r="BI179" s="877"/>
      <c r="BJ179" s="877"/>
      <c r="BK179" s="877"/>
      <c r="BL179" s="877"/>
      <c r="BM179" s="877"/>
      <c r="BN179" s="877"/>
      <c r="BO179" s="877"/>
      <c r="BP179" s="877"/>
      <c r="BQ179" s="877"/>
      <c r="BR179" s="877"/>
      <c r="BS179" s="877"/>
      <c r="BT179" s="877"/>
      <c r="BU179" s="877"/>
      <c r="BV179" s="877"/>
      <c r="BW179" s="877"/>
      <c r="BX179" s="877"/>
      <c r="BY179" s="877"/>
      <c r="BZ179" s="877"/>
      <c r="CA179" s="877"/>
      <c r="CB179" s="877"/>
      <c r="CC179" s="877"/>
      <c r="CD179" s="877"/>
      <c r="CE179" s="877"/>
      <c r="CF179" s="877"/>
      <c r="CG179" s="877"/>
      <c r="CH179" s="877"/>
      <c r="CI179" s="877"/>
      <c r="CJ179" s="877"/>
      <c r="CK179" s="877"/>
      <c r="CL179" s="877"/>
      <c r="CM179" s="877"/>
      <c r="CN179" s="877"/>
      <c r="CO179" s="877"/>
      <c r="CP179" s="877"/>
      <c r="CQ179" s="877"/>
      <c r="CR179" s="877"/>
      <c r="CS179" s="877"/>
      <c r="CT179" s="877"/>
      <c r="CU179" s="877"/>
      <c r="CV179" s="877"/>
      <c r="CW179" s="877"/>
      <c r="CX179" s="877"/>
      <c r="CY179" s="877"/>
      <c r="CZ179" s="877"/>
      <c r="DA179" s="877"/>
      <c r="DB179" s="877"/>
      <c r="DC179" s="877"/>
      <c r="DD179" s="877"/>
      <c r="DE179" s="877"/>
      <c r="DF179" s="877"/>
      <c r="DG179" s="880"/>
      <c r="DH179" s="877"/>
      <c r="DI179" s="887"/>
      <c r="DJ179" s="887"/>
      <c r="DK179" s="888"/>
    </row>
    <row r="180" spans="1:115" s="101" customFormat="1" ht="21.6" customHeight="1">
      <c r="A180" s="50"/>
      <c r="B180" s="716"/>
      <c r="C180" s="73"/>
      <c r="D180" s="84" t="s">
        <v>275</v>
      </c>
      <c r="E180" s="85" t="s">
        <v>276</v>
      </c>
      <c r="F180" s="106" t="s">
        <v>620</v>
      </c>
      <c r="G180" s="825"/>
      <c r="H180" s="884"/>
      <c r="I180" s="882"/>
      <c r="J180" s="883"/>
      <c r="K180" s="885"/>
      <c r="L180" s="885"/>
      <c r="M180" s="886"/>
      <c r="N180" s="886"/>
      <c r="O180" s="886"/>
      <c r="P180" s="886"/>
      <c r="Q180" s="877"/>
      <c r="R180" s="877"/>
      <c r="S180" s="877"/>
      <c r="T180" s="877"/>
      <c r="U180" s="877"/>
      <c r="V180" s="877"/>
      <c r="W180" s="877"/>
      <c r="X180" s="877"/>
      <c r="Y180" s="877"/>
      <c r="Z180" s="877"/>
      <c r="AA180" s="877"/>
      <c r="AB180" s="877"/>
      <c r="AC180" s="877"/>
      <c r="AD180" s="877"/>
      <c r="AE180" s="877"/>
      <c r="AF180" s="877"/>
      <c r="AG180" s="877"/>
      <c r="AH180" s="877"/>
      <c r="AI180" s="877"/>
      <c r="AJ180" s="877"/>
      <c r="AK180" s="877"/>
      <c r="AL180" s="877"/>
      <c r="AM180" s="877"/>
      <c r="AN180" s="877"/>
      <c r="AO180" s="877"/>
      <c r="AP180" s="877"/>
      <c r="AQ180" s="877"/>
      <c r="AR180" s="877"/>
      <c r="AS180" s="877"/>
      <c r="AT180" s="877"/>
      <c r="AU180" s="877"/>
      <c r="AV180" s="877"/>
      <c r="AW180" s="877"/>
      <c r="AX180" s="877"/>
      <c r="AY180" s="877"/>
      <c r="AZ180" s="877"/>
      <c r="BA180" s="877"/>
      <c r="BB180" s="877"/>
      <c r="BC180" s="877"/>
      <c r="BD180" s="877"/>
      <c r="BE180" s="877"/>
      <c r="BF180" s="877"/>
      <c r="BG180" s="877"/>
      <c r="BH180" s="877"/>
      <c r="BI180" s="877"/>
      <c r="BJ180" s="877"/>
      <c r="BK180" s="877"/>
      <c r="BL180" s="877"/>
      <c r="BM180" s="877"/>
      <c r="BN180" s="877"/>
      <c r="BO180" s="877"/>
      <c r="BP180" s="877"/>
      <c r="BQ180" s="877"/>
      <c r="BR180" s="877"/>
      <c r="BS180" s="877"/>
      <c r="BT180" s="877"/>
      <c r="BU180" s="877"/>
      <c r="BV180" s="877"/>
      <c r="BW180" s="877"/>
      <c r="BX180" s="877"/>
      <c r="BY180" s="877"/>
      <c r="BZ180" s="877"/>
      <c r="CA180" s="877"/>
      <c r="CB180" s="877"/>
      <c r="CC180" s="877"/>
      <c r="CD180" s="877"/>
      <c r="CE180" s="877"/>
      <c r="CF180" s="877"/>
      <c r="CG180" s="877"/>
      <c r="CH180" s="877"/>
      <c r="CI180" s="877"/>
      <c r="CJ180" s="877"/>
      <c r="CK180" s="877"/>
      <c r="CL180" s="877"/>
      <c r="CM180" s="877"/>
      <c r="CN180" s="877"/>
      <c r="CO180" s="877"/>
      <c r="CP180" s="877"/>
      <c r="CQ180" s="877"/>
      <c r="CR180" s="877"/>
      <c r="CS180" s="877"/>
      <c r="CT180" s="877"/>
      <c r="CU180" s="877"/>
      <c r="CV180" s="877"/>
      <c r="CW180" s="877"/>
      <c r="CX180" s="877"/>
      <c r="CY180" s="877"/>
      <c r="CZ180" s="877"/>
      <c r="DA180" s="877"/>
      <c r="DB180" s="877"/>
      <c r="DC180" s="877"/>
      <c r="DD180" s="877"/>
      <c r="DE180" s="877"/>
      <c r="DF180" s="877"/>
      <c r="DG180" s="877"/>
      <c r="DH180" s="877"/>
      <c r="DI180" s="887"/>
      <c r="DJ180" s="887"/>
      <c r="DK180" s="888"/>
    </row>
    <row r="181" spans="1:115" s="101" customFormat="1" ht="19.899999999999999" customHeight="1">
      <c r="A181" s="50"/>
      <c r="B181" s="716"/>
      <c r="C181" s="73"/>
      <c r="D181" s="84" t="s">
        <v>277</v>
      </c>
      <c r="E181" s="87" t="s">
        <v>278</v>
      </c>
      <c r="F181" s="92" t="s">
        <v>279</v>
      </c>
      <c r="G181" s="825"/>
      <c r="H181" s="884"/>
      <c r="I181" s="882"/>
      <c r="J181" s="883"/>
      <c r="K181" s="885"/>
      <c r="L181" s="885"/>
      <c r="M181" s="886"/>
      <c r="N181" s="886"/>
      <c r="O181" s="886"/>
      <c r="P181" s="886"/>
      <c r="Q181" s="877"/>
      <c r="R181" s="877"/>
      <c r="S181" s="877"/>
      <c r="T181" s="877"/>
      <c r="U181" s="877"/>
      <c r="V181" s="877"/>
      <c r="W181" s="877"/>
      <c r="X181" s="877"/>
      <c r="Y181" s="877"/>
      <c r="Z181" s="877"/>
      <c r="AA181" s="877"/>
      <c r="AB181" s="877"/>
      <c r="AC181" s="877"/>
      <c r="AD181" s="877"/>
      <c r="AE181" s="877"/>
      <c r="AF181" s="877"/>
      <c r="AG181" s="877"/>
      <c r="AH181" s="877"/>
      <c r="AI181" s="877"/>
      <c r="AJ181" s="877"/>
      <c r="AK181" s="877"/>
      <c r="AL181" s="877"/>
      <c r="AM181" s="877"/>
      <c r="AN181" s="877"/>
      <c r="AO181" s="877"/>
      <c r="AP181" s="877"/>
      <c r="AQ181" s="877"/>
      <c r="AR181" s="877"/>
      <c r="AS181" s="877"/>
      <c r="AT181" s="877"/>
      <c r="AU181" s="877"/>
      <c r="AV181" s="877"/>
      <c r="AW181" s="877"/>
      <c r="AX181" s="877"/>
      <c r="AY181" s="877"/>
      <c r="AZ181" s="877"/>
      <c r="BA181" s="877"/>
      <c r="BB181" s="877"/>
      <c r="BC181" s="877"/>
      <c r="BD181" s="877"/>
      <c r="BE181" s="877"/>
      <c r="BF181" s="877"/>
      <c r="BG181" s="877"/>
      <c r="BH181" s="877"/>
      <c r="BI181" s="877"/>
      <c r="BJ181" s="877"/>
      <c r="BK181" s="877"/>
      <c r="BL181" s="877"/>
      <c r="BM181" s="877"/>
      <c r="BN181" s="877"/>
      <c r="BO181" s="877"/>
      <c r="BP181" s="877"/>
      <c r="BQ181" s="877"/>
      <c r="BR181" s="877"/>
      <c r="BS181" s="877"/>
      <c r="BT181" s="877"/>
      <c r="BU181" s="877"/>
      <c r="BV181" s="877"/>
      <c r="BW181" s="877"/>
      <c r="BX181" s="877"/>
      <c r="BY181" s="877"/>
      <c r="BZ181" s="877"/>
      <c r="CA181" s="877"/>
      <c r="CB181" s="877"/>
      <c r="CC181" s="877"/>
      <c r="CD181" s="877"/>
      <c r="CE181" s="877"/>
      <c r="CF181" s="877"/>
      <c r="CG181" s="877"/>
      <c r="CH181" s="877"/>
      <c r="CI181" s="877"/>
      <c r="CJ181" s="877"/>
      <c r="CK181" s="877"/>
      <c r="CL181" s="877"/>
      <c r="CM181" s="877"/>
      <c r="CN181" s="877"/>
      <c r="CO181" s="877"/>
      <c r="CP181" s="877"/>
      <c r="CQ181" s="877"/>
      <c r="CR181" s="877"/>
      <c r="CS181" s="877"/>
      <c r="CT181" s="877"/>
      <c r="CU181" s="877"/>
      <c r="CV181" s="877"/>
      <c r="CW181" s="877"/>
      <c r="CX181" s="877"/>
      <c r="CY181" s="877"/>
      <c r="CZ181" s="877"/>
      <c r="DA181" s="877"/>
      <c r="DB181" s="877"/>
      <c r="DC181" s="877"/>
      <c r="DD181" s="877"/>
      <c r="DE181" s="877"/>
      <c r="DF181" s="877"/>
      <c r="DG181" s="877"/>
      <c r="DH181" s="877"/>
      <c r="DI181" s="887"/>
      <c r="DJ181" s="887"/>
      <c r="DK181" s="888"/>
    </row>
    <row r="182" spans="1:115" s="101" customFormat="1" ht="19.899999999999999" customHeight="1">
      <c r="A182" s="50"/>
      <c r="B182" s="716"/>
      <c r="C182" s="73"/>
      <c r="D182" s="84" t="s">
        <v>280</v>
      </c>
      <c r="E182" s="87" t="s">
        <v>281</v>
      </c>
      <c r="F182" s="92" t="s">
        <v>282</v>
      </c>
      <c r="G182" s="825"/>
      <c r="H182" s="884"/>
      <c r="I182" s="882"/>
      <c r="J182" s="883"/>
      <c r="K182" s="885"/>
      <c r="L182" s="885"/>
      <c r="M182" s="886"/>
      <c r="N182" s="886"/>
      <c r="O182" s="886"/>
      <c r="P182" s="886"/>
      <c r="Q182" s="877"/>
      <c r="R182" s="877"/>
      <c r="S182" s="877"/>
      <c r="T182" s="877"/>
      <c r="U182" s="877"/>
      <c r="V182" s="877"/>
      <c r="W182" s="877"/>
      <c r="X182" s="877"/>
      <c r="Y182" s="877"/>
      <c r="Z182" s="877"/>
      <c r="AA182" s="877"/>
      <c r="AB182" s="877"/>
      <c r="AC182" s="877"/>
      <c r="AD182" s="877"/>
      <c r="AE182" s="877"/>
      <c r="AF182" s="877"/>
      <c r="AG182" s="877"/>
      <c r="AH182" s="877"/>
      <c r="AI182" s="877"/>
      <c r="AJ182" s="877"/>
      <c r="AK182" s="877"/>
      <c r="AL182" s="877"/>
      <c r="AM182" s="877"/>
      <c r="AN182" s="877"/>
      <c r="AO182" s="877"/>
      <c r="AP182" s="877"/>
      <c r="AQ182" s="877"/>
      <c r="AR182" s="877"/>
      <c r="AS182" s="877"/>
      <c r="AT182" s="877"/>
      <c r="AU182" s="877"/>
      <c r="AV182" s="877"/>
      <c r="AW182" s="877"/>
      <c r="AX182" s="877"/>
      <c r="AY182" s="877"/>
      <c r="AZ182" s="877"/>
      <c r="BA182" s="877"/>
      <c r="BB182" s="877"/>
      <c r="BC182" s="877"/>
      <c r="BD182" s="877"/>
      <c r="BE182" s="877"/>
      <c r="BF182" s="877"/>
      <c r="BG182" s="877"/>
      <c r="BH182" s="877"/>
      <c r="BI182" s="877"/>
      <c r="BJ182" s="877"/>
      <c r="BK182" s="877"/>
      <c r="BL182" s="877"/>
      <c r="BM182" s="877"/>
      <c r="BN182" s="877"/>
      <c r="BO182" s="877"/>
      <c r="BP182" s="877"/>
      <c r="BQ182" s="877"/>
      <c r="BR182" s="877"/>
      <c r="BS182" s="877"/>
      <c r="BT182" s="877"/>
      <c r="BU182" s="877"/>
      <c r="BV182" s="877"/>
      <c r="BW182" s="877"/>
      <c r="BX182" s="877"/>
      <c r="BY182" s="877"/>
      <c r="BZ182" s="877"/>
      <c r="CA182" s="877"/>
      <c r="CB182" s="877"/>
      <c r="CC182" s="877"/>
      <c r="CD182" s="877"/>
      <c r="CE182" s="877"/>
      <c r="CF182" s="877"/>
      <c r="CG182" s="877"/>
      <c r="CH182" s="877"/>
      <c r="CI182" s="877"/>
      <c r="CJ182" s="877"/>
      <c r="CK182" s="877"/>
      <c r="CL182" s="877"/>
      <c r="CM182" s="877"/>
      <c r="CN182" s="877"/>
      <c r="CO182" s="877"/>
      <c r="CP182" s="877"/>
      <c r="CQ182" s="877"/>
      <c r="CR182" s="877"/>
      <c r="CS182" s="877"/>
      <c r="CT182" s="877"/>
      <c r="CU182" s="877"/>
      <c r="CV182" s="877"/>
      <c r="CW182" s="877"/>
      <c r="CX182" s="877"/>
      <c r="CY182" s="877"/>
      <c r="CZ182" s="877"/>
      <c r="DA182" s="877"/>
      <c r="DB182" s="877"/>
      <c r="DC182" s="877"/>
      <c r="DD182" s="877"/>
      <c r="DE182" s="877"/>
      <c r="DF182" s="877"/>
      <c r="DG182" s="877"/>
      <c r="DH182" s="877"/>
      <c r="DI182" s="887"/>
      <c r="DJ182" s="887"/>
      <c r="DK182" s="888"/>
    </row>
    <row r="183" spans="1:115" s="101" customFormat="1" ht="19.899999999999999" customHeight="1">
      <c r="A183" s="50"/>
      <c r="B183" s="716"/>
      <c r="C183" s="73"/>
      <c r="D183" s="84" t="s">
        <v>283</v>
      </c>
      <c r="E183" s="87" t="s">
        <v>284</v>
      </c>
      <c r="F183" s="92" t="s">
        <v>285</v>
      </c>
      <c r="G183" s="825"/>
      <c r="H183" s="884"/>
      <c r="I183" s="882"/>
      <c r="J183" s="883"/>
      <c r="K183" s="885"/>
      <c r="L183" s="885"/>
      <c r="M183" s="886"/>
      <c r="N183" s="886"/>
      <c r="O183" s="886"/>
      <c r="P183" s="886"/>
      <c r="Q183" s="877"/>
      <c r="R183" s="877"/>
      <c r="S183" s="877"/>
      <c r="T183" s="877"/>
      <c r="U183" s="877"/>
      <c r="V183" s="877"/>
      <c r="W183" s="877"/>
      <c r="X183" s="877"/>
      <c r="Y183" s="877"/>
      <c r="Z183" s="877"/>
      <c r="AA183" s="877"/>
      <c r="AB183" s="877"/>
      <c r="AC183" s="877"/>
      <c r="AD183" s="877"/>
      <c r="AE183" s="877"/>
      <c r="AF183" s="877"/>
      <c r="AG183" s="877"/>
      <c r="AH183" s="877"/>
      <c r="AI183" s="877"/>
      <c r="AJ183" s="877"/>
      <c r="AK183" s="877"/>
      <c r="AL183" s="877"/>
      <c r="AM183" s="877"/>
      <c r="AN183" s="877"/>
      <c r="AO183" s="877"/>
      <c r="AP183" s="877"/>
      <c r="AQ183" s="877"/>
      <c r="AR183" s="877"/>
      <c r="AS183" s="877"/>
      <c r="AT183" s="877"/>
      <c r="AU183" s="877"/>
      <c r="AV183" s="877"/>
      <c r="AW183" s="877"/>
      <c r="AX183" s="877"/>
      <c r="AY183" s="877"/>
      <c r="AZ183" s="877"/>
      <c r="BA183" s="877"/>
      <c r="BB183" s="877"/>
      <c r="BC183" s="877"/>
      <c r="BD183" s="877"/>
      <c r="BE183" s="877"/>
      <c r="BF183" s="877"/>
      <c r="BG183" s="877"/>
      <c r="BH183" s="877"/>
      <c r="BI183" s="877"/>
      <c r="BJ183" s="877"/>
      <c r="BK183" s="877"/>
      <c r="BL183" s="877"/>
      <c r="BM183" s="877"/>
      <c r="BN183" s="877"/>
      <c r="BO183" s="877"/>
      <c r="BP183" s="877"/>
      <c r="BQ183" s="877"/>
      <c r="BR183" s="877"/>
      <c r="BS183" s="877"/>
      <c r="BT183" s="877"/>
      <c r="BU183" s="877"/>
      <c r="BV183" s="877"/>
      <c r="BW183" s="877"/>
      <c r="BX183" s="877"/>
      <c r="BY183" s="877"/>
      <c r="BZ183" s="877"/>
      <c r="CA183" s="877"/>
      <c r="CB183" s="877"/>
      <c r="CC183" s="877"/>
      <c r="CD183" s="877"/>
      <c r="CE183" s="877"/>
      <c r="CF183" s="877"/>
      <c r="CG183" s="877"/>
      <c r="CH183" s="877"/>
      <c r="CI183" s="877"/>
      <c r="CJ183" s="877"/>
      <c r="CK183" s="877"/>
      <c r="CL183" s="877"/>
      <c r="CM183" s="877"/>
      <c r="CN183" s="877"/>
      <c r="CO183" s="877"/>
      <c r="CP183" s="877"/>
      <c r="CQ183" s="877"/>
      <c r="CR183" s="877"/>
      <c r="CS183" s="877"/>
      <c r="CT183" s="877"/>
      <c r="CU183" s="877"/>
      <c r="CV183" s="877"/>
      <c r="CW183" s="877"/>
      <c r="CX183" s="877"/>
      <c r="CY183" s="877"/>
      <c r="CZ183" s="877"/>
      <c r="DA183" s="877"/>
      <c r="DB183" s="877"/>
      <c r="DC183" s="877"/>
      <c r="DD183" s="877"/>
      <c r="DE183" s="877"/>
      <c r="DF183" s="877"/>
      <c r="DG183" s="877"/>
      <c r="DH183" s="877"/>
      <c r="DI183" s="887"/>
      <c r="DJ183" s="887"/>
      <c r="DK183" s="888"/>
    </row>
    <row r="184" spans="1:115" s="101" customFormat="1" ht="19.899999999999999" customHeight="1">
      <c r="A184" s="50"/>
      <c r="B184" s="716"/>
      <c r="C184" s="73"/>
      <c r="D184" s="84" t="s">
        <v>286</v>
      </c>
      <c r="E184" s="87" t="s">
        <v>287</v>
      </c>
      <c r="F184" s="92" t="s">
        <v>621</v>
      </c>
      <c r="G184" s="825"/>
      <c r="H184" s="884"/>
      <c r="I184" s="882"/>
      <c r="J184" s="883"/>
      <c r="K184" s="885"/>
      <c r="L184" s="885"/>
      <c r="M184" s="886"/>
      <c r="N184" s="886"/>
      <c r="O184" s="886"/>
      <c r="P184" s="886"/>
      <c r="Q184" s="877"/>
      <c r="R184" s="877"/>
      <c r="S184" s="877"/>
      <c r="T184" s="877"/>
      <c r="U184" s="877"/>
      <c r="V184" s="877"/>
      <c r="W184" s="877"/>
      <c r="X184" s="877"/>
      <c r="Y184" s="877"/>
      <c r="Z184" s="877"/>
      <c r="AA184" s="877"/>
      <c r="AB184" s="877"/>
      <c r="AC184" s="877"/>
      <c r="AD184" s="877"/>
      <c r="AE184" s="877"/>
      <c r="AF184" s="877"/>
      <c r="AG184" s="877"/>
      <c r="AH184" s="877"/>
      <c r="AI184" s="877"/>
      <c r="AJ184" s="877"/>
      <c r="AK184" s="877"/>
      <c r="AL184" s="877"/>
      <c r="AM184" s="877"/>
      <c r="AN184" s="877"/>
      <c r="AO184" s="877"/>
      <c r="AP184" s="877"/>
      <c r="AQ184" s="877"/>
      <c r="AR184" s="877"/>
      <c r="AS184" s="877"/>
      <c r="AT184" s="877"/>
      <c r="AU184" s="877"/>
      <c r="AV184" s="877"/>
      <c r="AW184" s="877"/>
      <c r="AX184" s="877"/>
      <c r="AY184" s="877"/>
      <c r="AZ184" s="877"/>
      <c r="BA184" s="877"/>
      <c r="BB184" s="877"/>
      <c r="BC184" s="877"/>
      <c r="BD184" s="877"/>
      <c r="BE184" s="877"/>
      <c r="BF184" s="877"/>
      <c r="BG184" s="877"/>
      <c r="BH184" s="877"/>
      <c r="BI184" s="877"/>
      <c r="BJ184" s="877"/>
      <c r="BK184" s="877"/>
      <c r="BL184" s="877"/>
      <c r="BM184" s="877"/>
      <c r="BN184" s="877"/>
      <c r="BO184" s="877"/>
      <c r="BP184" s="877"/>
      <c r="BQ184" s="877"/>
      <c r="BR184" s="877"/>
      <c r="BS184" s="877"/>
      <c r="BT184" s="877"/>
      <c r="BU184" s="877"/>
      <c r="BV184" s="877"/>
      <c r="BW184" s="877"/>
      <c r="BX184" s="877"/>
      <c r="BY184" s="877"/>
      <c r="BZ184" s="877"/>
      <c r="CA184" s="877"/>
      <c r="CB184" s="877"/>
      <c r="CC184" s="877"/>
      <c r="CD184" s="877"/>
      <c r="CE184" s="877"/>
      <c r="CF184" s="877"/>
      <c r="CG184" s="877"/>
      <c r="CH184" s="877"/>
      <c r="CI184" s="877"/>
      <c r="CJ184" s="877"/>
      <c r="CK184" s="877"/>
      <c r="CL184" s="877"/>
      <c r="CM184" s="877"/>
      <c r="CN184" s="877"/>
      <c r="CO184" s="877"/>
      <c r="CP184" s="877"/>
      <c r="CQ184" s="877"/>
      <c r="CR184" s="877"/>
      <c r="CS184" s="877"/>
      <c r="CT184" s="877"/>
      <c r="CU184" s="877"/>
      <c r="CV184" s="877"/>
      <c r="CW184" s="877"/>
      <c r="CX184" s="877"/>
      <c r="CY184" s="877"/>
      <c r="CZ184" s="877"/>
      <c r="DA184" s="877"/>
      <c r="DB184" s="877"/>
      <c r="DC184" s="877"/>
      <c r="DD184" s="877"/>
      <c r="DE184" s="877"/>
      <c r="DF184" s="877"/>
      <c r="DG184" s="877"/>
      <c r="DH184" s="877"/>
      <c r="DI184" s="887"/>
      <c r="DJ184" s="887"/>
      <c r="DK184" s="888"/>
    </row>
    <row r="185" spans="1:115" s="101" customFormat="1" ht="19.899999999999999" customHeight="1">
      <c r="A185" s="50"/>
      <c r="B185" s="716"/>
      <c r="C185" s="73"/>
      <c r="D185" s="84" t="s">
        <v>288</v>
      </c>
      <c r="E185" s="90" t="s">
        <v>289</v>
      </c>
      <c r="F185" s="92" t="s">
        <v>290</v>
      </c>
      <c r="G185" s="825"/>
      <c r="H185" s="884"/>
      <c r="I185" s="882"/>
      <c r="J185" s="883"/>
      <c r="K185" s="885"/>
      <c r="L185" s="885"/>
      <c r="M185" s="886"/>
      <c r="N185" s="886"/>
      <c r="O185" s="886"/>
      <c r="P185" s="886"/>
      <c r="Q185" s="877"/>
      <c r="R185" s="877"/>
      <c r="S185" s="877"/>
      <c r="T185" s="877"/>
      <c r="U185" s="877"/>
      <c r="V185" s="877"/>
      <c r="W185" s="877"/>
      <c r="X185" s="877"/>
      <c r="Y185" s="877"/>
      <c r="Z185" s="877"/>
      <c r="AA185" s="877"/>
      <c r="AB185" s="877"/>
      <c r="AC185" s="877"/>
      <c r="AD185" s="877"/>
      <c r="AE185" s="877"/>
      <c r="AF185" s="877"/>
      <c r="AG185" s="877"/>
      <c r="AH185" s="877"/>
      <c r="AI185" s="877"/>
      <c r="AJ185" s="877"/>
      <c r="AK185" s="877"/>
      <c r="AL185" s="877"/>
      <c r="AM185" s="877"/>
      <c r="AN185" s="877"/>
      <c r="AO185" s="877"/>
      <c r="AP185" s="877"/>
      <c r="AQ185" s="877"/>
      <c r="AR185" s="877"/>
      <c r="AS185" s="877"/>
      <c r="AT185" s="877"/>
      <c r="AU185" s="877"/>
      <c r="AV185" s="877"/>
      <c r="AW185" s="877"/>
      <c r="AX185" s="877"/>
      <c r="AY185" s="877"/>
      <c r="AZ185" s="877"/>
      <c r="BA185" s="877"/>
      <c r="BB185" s="877"/>
      <c r="BC185" s="877"/>
      <c r="BD185" s="877"/>
      <c r="BE185" s="877"/>
      <c r="BF185" s="877"/>
      <c r="BG185" s="877"/>
      <c r="BH185" s="877"/>
      <c r="BI185" s="877"/>
      <c r="BJ185" s="877"/>
      <c r="BK185" s="877"/>
      <c r="BL185" s="877"/>
      <c r="BM185" s="877"/>
      <c r="BN185" s="877"/>
      <c r="BO185" s="877"/>
      <c r="BP185" s="877"/>
      <c r="BQ185" s="877"/>
      <c r="BR185" s="877"/>
      <c r="BS185" s="877"/>
      <c r="BT185" s="877"/>
      <c r="BU185" s="877"/>
      <c r="BV185" s="877"/>
      <c r="BW185" s="877"/>
      <c r="BX185" s="877"/>
      <c r="BY185" s="877"/>
      <c r="BZ185" s="877"/>
      <c r="CA185" s="877"/>
      <c r="CB185" s="877"/>
      <c r="CC185" s="877"/>
      <c r="CD185" s="877"/>
      <c r="CE185" s="877"/>
      <c r="CF185" s="877"/>
      <c r="CG185" s="877"/>
      <c r="CH185" s="877"/>
      <c r="CI185" s="877"/>
      <c r="CJ185" s="877"/>
      <c r="CK185" s="877"/>
      <c r="CL185" s="877"/>
      <c r="CM185" s="877"/>
      <c r="CN185" s="877"/>
      <c r="CO185" s="877"/>
      <c r="CP185" s="877"/>
      <c r="CQ185" s="877"/>
      <c r="CR185" s="877"/>
      <c r="CS185" s="877"/>
      <c r="CT185" s="877"/>
      <c r="CU185" s="877"/>
      <c r="CV185" s="877"/>
      <c r="CW185" s="877"/>
      <c r="CX185" s="877"/>
      <c r="CY185" s="877"/>
      <c r="CZ185" s="877"/>
      <c r="DA185" s="877"/>
      <c r="DB185" s="877"/>
      <c r="DC185" s="877"/>
      <c r="DD185" s="877"/>
      <c r="DE185" s="877"/>
      <c r="DF185" s="877"/>
      <c r="DG185" s="877"/>
      <c r="DH185" s="877"/>
      <c r="DI185" s="887"/>
      <c r="DJ185" s="887"/>
      <c r="DK185" s="888"/>
    </row>
    <row r="186" spans="1:115" s="101" customFormat="1" ht="37.15">
      <c r="A186" s="50"/>
      <c r="B186" s="716"/>
      <c r="C186" s="73"/>
      <c r="D186" s="84" t="s">
        <v>622</v>
      </c>
      <c r="E186" s="90" t="s">
        <v>811</v>
      </c>
      <c r="F186" s="92" t="s">
        <v>623</v>
      </c>
      <c r="G186" s="825"/>
      <c r="H186" s="884"/>
      <c r="I186" s="882"/>
      <c r="J186" s="883"/>
      <c r="K186" s="885"/>
      <c r="L186" s="885"/>
      <c r="M186" s="886"/>
      <c r="N186" s="886"/>
      <c r="O186" s="886"/>
      <c r="P186" s="886"/>
      <c r="Q186" s="877"/>
      <c r="R186" s="877"/>
      <c r="S186" s="877"/>
      <c r="T186" s="877"/>
      <c r="U186" s="877"/>
      <c r="V186" s="877"/>
      <c r="W186" s="877"/>
      <c r="X186" s="877"/>
      <c r="Y186" s="877"/>
      <c r="Z186" s="877"/>
      <c r="AA186" s="877"/>
      <c r="AB186" s="877"/>
      <c r="AC186" s="877"/>
      <c r="AD186" s="877"/>
      <c r="AE186" s="877"/>
      <c r="AF186" s="877"/>
      <c r="AG186" s="877"/>
      <c r="AH186" s="877"/>
      <c r="AI186" s="877"/>
      <c r="AJ186" s="877"/>
      <c r="AK186" s="877"/>
      <c r="AL186" s="877"/>
      <c r="AM186" s="877"/>
      <c r="AN186" s="877"/>
      <c r="AO186" s="877"/>
      <c r="AP186" s="877"/>
      <c r="AQ186" s="877"/>
      <c r="AR186" s="877"/>
      <c r="AS186" s="877"/>
      <c r="AT186" s="877"/>
      <c r="AU186" s="877"/>
      <c r="AV186" s="877"/>
      <c r="AW186" s="877"/>
      <c r="AX186" s="877"/>
      <c r="AY186" s="877"/>
      <c r="AZ186" s="877"/>
      <c r="BA186" s="877"/>
      <c r="BB186" s="877"/>
      <c r="BC186" s="877"/>
      <c r="BD186" s="877"/>
      <c r="BE186" s="877"/>
      <c r="BF186" s="877"/>
      <c r="BG186" s="877"/>
      <c r="BH186" s="877"/>
      <c r="BI186" s="877"/>
      <c r="BJ186" s="877"/>
      <c r="BK186" s="877"/>
      <c r="BL186" s="877"/>
      <c r="BM186" s="877"/>
      <c r="BN186" s="877"/>
      <c r="BO186" s="877"/>
      <c r="BP186" s="877"/>
      <c r="BQ186" s="877"/>
      <c r="BR186" s="877"/>
      <c r="BS186" s="877"/>
      <c r="BT186" s="877"/>
      <c r="BU186" s="877"/>
      <c r="BV186" s="877"/>
      <c r="BW186" s="877"/>
      <c r="BX186" s="877"/>
      <c r="BY186" s="877"/>
      <c r="BZ186" s="877"/>
      <c r="CA186" s="877"/>
      <c r="CB186" s="877"/>
      <c r="CC186" s="877"/>
      <c r="CD186" s="877"/>
      <c r="CE186" s="877"/>
      <c r="CF186" s="877"/>
      <c r="CG186" s="877"/>
      <c r="CH186" s="877"/>
      <c r="CI186" s="877"/>
      <c r="CJ186" s="877"/>
      <c r="CK186" s="877"/>
      <c r="CL186" s="877"/>
      <c r="CM186" s="877"/>
      <c r="CN186" s="877"/>
      <c r="CO186" s="877"/>
      <c r="CP186" s="877"/>
      <c r="CQ186" s="877"/>
      <c r="CR186" s="877"/>
      <c r="CS186" s="877"/>
      <c r="CT186" s="877"/>
      <c r="CU186" s="877"/>
      <c r="CV186" s="877"/>
      <c r="CW186" s="877"/>
      <c r="CX186" s="877"/>
      <c r="CY186" s="877"/>
      <c r="CZ186" s="877"/>
      <c r="DA186" s="877"/>
      <c r="DB186" s="877"/>
      <c r="DC186" s="877"/>
      <c r="DD186" s="877"/>
      <c r="DE186" s="877"/>
      <c r="DF186" s="877"/>
      <c r="DG186" s="877"/>
      <c r="DH186" s="877"/>
      <c r="DI186" s="887"/>
      <c r="DJ186" s="887"/>
      <c r="DK186" s="888"/>
    </row>
    <row r="187" spans="1:115" s="101" customFormat="1" ht="19.899999999999999" customHeight="1">
      <c r="A187" s="50"/>
      <c r="B187" s="716"/>
      <c r="C187" s="73"/>
      <c r="D187" s="84" t="s">
        <v>291</v>
      </c>
      <c r="E187" s="90" t="s">
        <v>292</v>
      </c>
      <c r="F187" s="92" t="s">
        <v>293</v>
      </c>
      <c r="G187" s="825"/>
      <c r="H187" s="884"/>
      <c r="I187" s="882"/>
      <c r="J187" s="883"/>
      <c r="K187" s="885"/>
      <c r="L187" s="885"/>
      <c r="M187" s="886"/>
      <c r="N187" s="886"/>
      <c r="O187" s="886"/>
      <c r="P187" s="886"/>
      <c r="Q187" s="877"/>
      <c r="R187" s="877"/>
      <c r="S187" s="877"/>
      <c r="T187" s="877"/>
      <c r="U187" s="877"/>
      <c r="V187" s="877"/>
      <c r="W187" s="877"/>
      <c r="X187" s="877"/>
      <c r="Y187" s="877"/>
      <c r="Z187" s="877"/>
      <c r="AA187" s="877"/>
      <c r="AB187" s="877"/>
      <c r="AC187" s="877"/>
      <c r="AD187" s="877"/>
      <c r="AE187" s="877"/>
      <c r="AF187" s="877"/>
      <c r="AG187" s="877"/>
      <c r="AH187" s="877"/>
      <c r="AI187" s="877"/>
      <c r="AJ187" s="877"/>
      <c r="AK187" s="877"/>
      <c r="AL187" s="877"/>
      <c r="AM187" s="877"/>
      <c r="AN187" s="877"/>
      <c r="AO187" s="877"/>
      <c r="AP187" s="877"/>
      <c r="AQ187" s="877"/>
      <c r="AR187" s="877"/>
      <c r="AS187" s="877"/>
      <c r="AT187" s="877"/>
      <c r="AU187" s="877"/>
      <c r="AV187" s="877"/>
      <c r="AW187" s="877"/>
      <c r="AX187" s="877"/>
      <c r="AY187" s="877"/>
      <c r="AZ187" s="877"/>
      <c r="BA187" s="877"/>
      <c r="BB187" s="877"/>
      <c r="BC187" s="877"/>
      <c r="BD187" s="877"/>
      <c r="BE187" s="877"/>
      <c r="BF187" s="877"/>
      <c r="BG187" s="877"/>
      <c r="BH187" s="877"/>
      <c r="BI187" s="877"/>
      <c r="BJ187" s="877"/>
      <c r="BK187" s="877"/>
      <c r="BL187" s="877"/>
      <c r="BM187" s="877"/>
      <c r="BN187" s="877"/>
      <c r="BO187" s="877"/>
      <c r="BP187" s="877"/>
      <c r="BQ187" s="877"/>
      <c r="BR187" s="877"/>
      <c r="BS187" s="877"/>
      <c r="BT187" s="877"/>
      <c r="BU187" s="877"/>
      <c r="BV187" s="877"/>
      <c r="BW187" s="877"/>
      <c r="BX187" s="877"/>
      <c r="BY187" s="877"/>
      <c r="BZ187" s="877"/>
      <c r="CA187" s="877"/>
      <c r="CB187" s="877"/>
      <c r="CC187" s="877"/>
      <c r="CD187" s="877"/>
      <c r="CE187" s="877"/>
      <c r="CF187" s="877"/>
      <c r="CG187" s="877"/>
      <c r="CH187" s="877"/>
      <c r="CI187" s="877"/>
      <c r="CJ187" s="877"/>
      <c r="CK187" s="877"/>
      <c r="CL187" s="877"/>
      <c r="CM187" s="877"/>
      <c r="CN187" s="877"/>
      <c r="CO187" s="877"/>
      <c r="CP187" s="877"/>
      <c r="CQ187" s="877"/>
      <c r="CR187" s="877"/>
      <c r="CS187" s="877"/>
      <c r="CT187" s="877"/>
      <c r="CU187" s="877"/>
      <c r="CV187" s="877"/>
      <c r="CW187" s="877"/>
      <c r="CX187" s="877"/>
      <c r="CY187" s="877"/>
      <c r="CZ187" s="877"/>
      <c r="DA187" s="877"/>
      <c r="DB187" s="877"/>
      <c r="DC187" s="877"/>
      <c r="DD187" s="880"/>
      <c r="DE187" s="877"/>
      <c r="DF187" s="877"/>
      <c r="DG187" s="877"/>
      <c r="DH187" s="877"/>
      <c r="DI187" s="887"/>
      <c r="DJ187" s="887"/>
      <c r="DK187" s="888"/>
    </row>
    <row r="188" spans="1:115" s="101" customFormat="1" ht="50.25" customHeight="1">
      <c r="A188" s="50"/>
      <c r="B188" s="716"/>
      <c r="C188" s="73"/>
      <c r="D188" s="84" t="s">
        <v>624</v>
      </c>
      <c r="E188" s="90" t="s">
        <v>812</v>
      </c>
      <c r="F188" s="92" t="s">
        <v>625</v>
      </c>
      <c r="G188" s="825"/>
      <c r="H188" s="884"/>
      <c r="I188" s="882"/>
      <c r="J188" s="883"/>
      <c r="K188" s="885"/>
      <c r="L188" s="885"/>
      <c r="M188" s="886"/>
      <c r="N188" s="886"/>
      <c r="O188" s="886"/>
      <c r="P188" s="886"/>
      <c r="Q188" s="877"/>
      <c r="R188" s="877"/>
      <c r="S188" s="877"/>
      <c r="T188" s="877"/>
      <c r="U188" s="877"/>
      <c r="V188" s="877"/>
      <c r="W188" s="877"/>
      <c r="X188" s="877"/>
      <c r="Y188" s="877"/>
      <c r="Z188" s="877"/>
      <c r="AA188" s="877"/>
      <c r="AB188" s="877"/>
      <c r="AC188" s="877"/>
      <c r="AD188" s="877"/>
      <c r="AE188" s="877"/>
      <c r="AF188" s="877"/>
      <c r="AG188" s="877"/>
      <c r="AH188" s="877"/>
      <c r="AI188" s="877"/>
      <c r="AJ188" s="877"/>
      <c r="AK188" s="877"/>
      <c r="AL188" s="877"/>
      <c r="AM188" s="877"/>
      <c r="AN188" s="877"/>
      <c r="AO188" s="877"/>
      <c r="AP188" s="877"/>
      <c r="AQ188" s="877"/>
      <c r="AR188" s="877"/>
      <c r="AS188" s="877"/>
      <c r="AT188" s="877"/>
      <c r="AU188" s="877"/>
      <c r="AV188" s="877"/>
      <c r="AW188" s="877"/>
      <c r="AX188" s="877"/>
      <c r="AY188" s="877"/>
      <c r="AZ188" s="877"/>
      <c r="BA188" s="877"/>
      <c r="BB188" s="877"/>
      <c r="BC188" s="877"/>
      <c r="BD188" s="877"/>
      <c r="BE188" s="877"/>
      <c r="BF188" s="877"/>
      <c r="BG188" s="877"/>
      <c r="BH188" s="877"/>
      <c r="BI188" s="877"/>
      <c r="BJ188" s="877"/>
      <c r="BK188" s="877"/>
      <c r="BL188" s="877"/>
      <c r="BM188" s="877"/>
      <c r="BN188" s="877"/>
      <c r="BO188" s="877"/>
      <c r="BP188" s="877"/>
      <c r="BQ188" s="877"/>
      <c r="BR188" s="877"/>
      <c r="BS188" s="877"/>
      <c r="BT188" s="877"/>
      <c r="BU188" s="877"/>
      <c r="BV188" s="877"/>
      <c r="BW188" s="877"/>
      <c r="BX188" s="877"/>
      <c r="BY188" s="877"/>
      <c r="BZ188" s="877"/>
      <c r="CA188" s="877"/>
      <c r="CB188" s="877"/>
      <c r="CC188" s="877"/>
      <c r="CD188" s="877"/>
      <c r="CE188" s="877"/>
      <c r="CF188" s="877"/>
      <c r="CG188" s="877"/>
      <c r="CH188" s="877"/>
      <c r="CI188" s="877"/>
      <c r="CJ188" s="877"/>
      <c r="CK188" s="877"/>
      <c r="CL188" s="877"/>
      <c r="CM188" s="877"/>
      <c r="CN188" s="877"/>
      <c r="CO188" s="877"/>
      <c r="CP188" s="877"/>
      <c r="CQ188" s="877"/>
      <c r="CR188" s="877"/>
      <c r="CS188" s="877"/>
      <c r="CT188" s="877"/>
      <c r="CU188" s="877"/>
      <c r="CV188" s="877"/>
      <c r="CW188" s="877"/>
      <c r="CX188" s="877"/>
      <c r="CY188" s="877"/>
      <c r="CZ188" s="877"/>
      <c r="DA188" s="877"/>
      <c r="DB188" s="877"/>
      <c r="DC188" s="877"/>
      <c r="DD188" s="880"/>
      <c r="DE188" s="877"/>
      <c r="DF188" s="877"/>
      <c r="DG188" s="877"/>
      <c r="DH188" s="877"/>
      <c r="DI188" s="887"/>
      <c r="DJ188" s="887"/>
      <c r="DK188" s="888"/>
    </row>
    <row r="189" spans="1:115" s="101" customFormat="1" ht="22.15" customHeight="1">
      <c r="A189" s="50"/>
      <c r="B189" s="716"/>
      <c r="C189" s="73"/>
      <c r="D189" s="84" t="s">
        <v>294</v>
      </c>
      <c r="E189" s="85" t="s">
        <v>295</v>
      </c>
      <c r="F189" s="107" t="s">
        <v>296</v>
      </c>
      <c r="G189" s="825"/>
      <c r="H189" s="892"/>
      <c r="I189" s="893"/>
      <c r="J189" s="894"/>
      <c r="K189" s="894"/>
      <c r="L189" s="894"/>
      <c r="M189" s="894"/>
      <c r="N189" s="894"/>
      <c r="O189" s="894"/>
      <c r="P189" s="894"/>
      <c r="Q189" s="894"/>
      <c r="R189" s="894"/>
      <c r="S189" s="894"/>
      <c r="T189" s="894"/>
      <c r="U189" s="894"/>
      <c r="V189" s="894"/>
      <c r="W189" s="894"/>
      <c r="X189" s="894"/>
      <c r="Y189" s="894"/>
      <c r="Z189" s="894"/>
      <c r="AA189" s="894"/>
      <c r="AB189" s="894"/>
      <c r="AC189" s="894"/>
      <c r="AD189" s="894"/>
      <c r="AE189" s="894"/>
      <c r="AF189" s="894"/>
      <c r="AG189" s="894"/>
      <c r="AH189" s="894"/>
      <c r="AI189" s="894"/>
      <c r="AJ189" s="894"/>
      <c r="AK189" s="894"/>
      <c r="AL189" s="894"/>
      <c r="AM189" s="894"/>
      <c r="AN189" s="894"/>
      <c r="AO189" s="894"/>
      <c r="AP189" s="894"/>
      <c r="AQ189" s="894"/>
      <c r="AR189" s="894"/>
      <c r="AS189" s="894"/>
      <c r="AT189" s="894"/>
      <c r="AU189" s="894"/>
      <c r="AV189" s="894"/>
      <c r="AW189" s="894"/>
      <c r="AX189" s="894"/>
      <c r="AY189" s="894"/>
      <c r="AZ189" s="894"/>
      <c r="BA189" s="894"/>
      <c r="BB189" s="894"/>
      <c r="BC189" s="894"/>
      <c r="BD189" s="894"/>
      <c r="BE189" s="894"/>
      <c r="BF189" s="894"/>
      <c r="BG189" s="894"/>
      <c r="BH189" s="894"/>
      <c r="BI189" s="894"/>
      <c r="BJ189" s="894"/>
      <c r="BK189" s="894"/>
      <c r="BL189" s="894"/>
      <c r="BM189" s="894"/>
      <c r="BN189" s="894"/>
      <c r="BO189" s="894"/>
      <c r="BP189" s="894"/>
      <c r="BQ189" s="894"/>
      <c r="BR189" s="894"/>
      <c r="BS189" s="894"/>
      <c r="BT189" s="894"/>
      <c r="BU189" s="894"/>
      <c r="BV189" s="894"/>
      <c r="BW189" s="894"/>
      <c r="BX189" s="894"/>
      <c r="BY189" s="894"/>
      <c r="BZ189" s="894"/>
      <c r="CA189" s="894"/>
      <c r="CB189" s="894"/>
      <c r="CC189" s="894"/>
      <c r="CD189" s="894"/>
      <c r="CE189" s="894"/>
      <c r="CF189" s="894"/>
      <c r="CG189" s="894"/>
      <c r="CH189" s="894"/>
      <c r="CI189" s="894"/>
      <c r="CJ189" s="894"/>
      <c r="CK189" s="894"/>
      <c r="CL189" s="894"/>
      <c r="CM189" s="894"/>
      <c r="CN189" s="894"/>
      <c r="CO189" s="894"/>
      <c r="CP189" s="894"/>
      <c r="CQ189" s="894"/>
      <c r="CR189" s="894"/>
      <c r="CS189" s="894"/>
      <c r="CT189" s="894"/>
      <c r="CU189" s="894"/>
      <c r="CV189" s="894"/>
      <c r="CW189" s="894"/>
      <c r="CX189" s="894"/>
      <c r="CY189" s="894"/>
      <c r="CZ189" s="894"/>
      <c r="DA189" s="894"/>
      <c r="DB189" s="894"/>
      <c r="DC189" s="894"/>
      <c r="DD189" s="894"/>
      <c r="DE189" s="894"/>
      <c r="DF189" s="894"/>
      <c r="DG189" s="894"/>
      <c r="DH189" s="894"/>
      <c r="DI189" s="894"/>
      <c r="DJ189" s="894"/>
      <c r="DK189" s="888"/>
    </row>
    <row r="190" spans="1:115" s="101" customFormat="1" ht="22.15" customHeight="1" thickBot="1">
      <c r="A190" s="50"/>
      <c r="B190" s="716"/>
      <c r="C190" s="73"/>
      <c r="D190" s="84">
        <v>1080</v>
      </c>
      <c r="E190" s="85" t="s">
        <v>297</v>
      </c>
      <c r="F190" s="107" t="s">
        <v>298</v>
      </c>
      <c r="G190" s="825"/>
      <c r="H190" s="895"/>
      <c r="I190" s="893"/>
      <c r="J190" s="894"/>
      <c r="K190" s="894"/>
      <c r="L190" s="894"/>
      <c r="M190" s="894"/>
      <c r="N190" s="894"/>
      <c r="O190" s="894"/>
      <c r="P190" s="894"/>
      <c r="Q190" s="894"/>
      <c r="R190" s="894"/>
      <c r="S190" s="894"/>
      <c r="T190" s="894"/>
      <c r="U190" s="894"/>
      <c r="V190" s="894"/>
      <c r="W190" s="894"/>
      <c r="X190" s="894"/>
      <c r="Y190" s="894"/>
      <c r="Z190" s="894"/>
      <c r="AA190" s="894"/>
      <c r="AB190" s="894"/>
      <c r="AC190" s="894"/>
      <c r="AD190" s="894"/>
      <c r="AE190" s="894"/>
      <c r="AF190" s="894"/>
      <c r="AG190" s="894"/>
      <c r="AH190" s="894"/>
      <c r="AI190" s="894"/>
      <c r="AJ190" s="894"/>
      <c r="AK190" s="894"/>
      <c r="AL190" s="894"/>
      <c r="AM190" s="894"/>
      <c r="AN190" s="894"/>
      <c r="AO190" s="894"/>
      <c r="AP190" s="894"/>
      <c r="AQ190" s="894"/>
      <c r="AR190" s="894"/>
      <c r="AS190" s="894"/>
      <c r="AT190" s="894"/>
      <c r="AU190" s="894"/>
      <c r="AV190" s="894"/>
      <c r="AW190" s="894"/>
      <c r="AX190" s="894"/>
      <c r="AY190" s="894"/>
      <c r="AZ190" s="894"/>
      <c r="BA190" s="894"/>
      <c r="BB190" s="894"/>
      <c r="BC190" s="894"/>
      <c r="BD190" s="894"/>
      <c r="BE190" s="894"/>
      <c r="BF190" s="894"/>
      <c r="BG190" s="894"/>
      <c r="BH190" s="894"/>
      <c r="BI190" s="894"/>
      <c r="BJ190" s="894"/>
      <c r="BK190" s="894"/>
      <c r="BL190" s="894"/>
      <c r="BM190" s="894"/>
      <c r="BN190" s="894"/>
      <c r="BO190" s="894"/>
      <c r="BP190" s="894"/>
      <c r="BQ190" s="894"/>
      <c r="BR190" s="894"/>
      <c r="BS190" s="894"/>
      <c r="BT190" s="894"/>
      <c r="BU190" s="894"/>
      <c r="BV190" s="894"/>
      <c r="BW190" s="894"/>
      <c r="BX190" s="894"/>
      <c r="BY190" s="894"/>
      <c r="BZ190" s="894"/>
      <c r="CA190" s="894"/>
      <c r="CB190" s="894"/>
      <c r="CC190" s="894"/>
      <c r="CD190" s="894"/>
      <c r="CE190" s="894"/>
      <c r="CF190" s="894"/>
      <c r="CG190" s="894"/>
      <c r="CH190" s="894"/>
      <c r="CI190" s="894"/>
      <c r="CJ190" s="894"/>
      <c r="CK190" s="894"/>
      <c r="CL190" s="894"/>
      <c r="CM190" s="894"/>
      <c r="CN190" s="894"/>
      <c r="CO190" s="894"/>
      <c r="CP190" s="894"/>
      <c r="CQ190" s="894"/>
      <c r="CR190" s="894"/>
      <c r="CS190" s="894"/>
      <c r="CT190" s="894"/>
      <c r="CU190" s="894"/>
      <c r="CV190" s="894"/>
      <c r="CW190" s="894"/>
      <c r="CX190" s="894"/>
      <c r="CY190" s="894"/>
      <c r="CZ190" s="894"/>
      <c r="DA190" s="894"/>
      <c r="DB190" s="894"/>
      <c r="DC190" s="894"/>
      <c r="DD190" s="894"/>
      <c r="DE190" s="894"/>
      <c r="DF190" s="894"/>
      <c r="DG190" s="894"/>
      <c r="DH190" s="894"/>
      <c r="DI190" s="894"/>
      <c r="DJ190" s="894"/>
      <c r="DK190" s="888"/>
    </row>
    <row r="191" spans="1:115" s="83" customFormat="1" ht="27.75" customHeight="1">
      <c r="A191" s="50"/>
      <c r="B191" s="716"/>
      <c r="C191" s="73"/>
      <c r="D191" s="1246"/>
      <c r="E191" s="1251">
        <v>4</v>
      </c>
      <c r="F191" s="1252" t="s">
        <v>299</v>
      </c>
      <c r="G191" s="1276" t="s">
        <v>34</v>
      </c>
      <c r="H191" s="1241" t="s">
        <v>35</v>
      </c>
      <c r="I191" s="1264" t="s">
        <v>36</v>
      </c>
      <c r="J191" s="1265"/>
      <c r="K191" s="1241" t="s">
        <v>37</v>
      </c>
      <c r="L191" s="1241" t="s">
        <v>38</v>
      </c>
      <c r="M191" s="1241" t="s">
        <v>39</v>
      </c>
      <c r="N191" s="1241" t="s">
        <v>40</v>
      </c>
      <c r="O191" s="1241" t="s">
        <v>41</v>
      </c>
      <c r="P191" s="1241" t="s">
        <v>42</v>
      </c>
      <c r="Q191" s="1266"/>
      <c r="R191" s="1266"/>
      <c r="S191" s="1266"/>
      <c r="T191" s="1266"/>
      <c r="U191" s="1266"/>
      <c r="V191" s="1266"/>
      <c r="W191" s="1265"/>
      <c r="X191" s="1266"/>
      <c r="Y191" s="1266"/>
      <c r="Z191" s="1266"/>
      <c r="AA191" s="1266"/>
      <c r="AB191" s="1266"/>
      <c r="AC191" s="1266"/>
      <c r="AD191" s="1265"/>
      <c r="AE191" s="1266"/>
      <c r="AF191" s="1266"/>
      <c r="AG191" s="1266"/>
      <c r="AH191" s="1266"/>
      <c r="AI191" s="1266"/>
      <c r="AJ191" s="1266"/>
      <c r="AK191" s="1265"/>
      <c r="AL191" s="1266"/>
      <c r="AM191" s="1266"/>
      <c r="AN191" s="1266"/>
      <c r="AO191" s="1266"/>
      <c r="AP191" s="1266"/>
      <c r="AQ191" s="1266"/>
      <c r="AR191" s="1265"/>
      <c r="AS191" s="1266"/>
      <c r="AT191" s="1266"/>
      <c r="AU191" s="1266"/>
      <c r="AV191" s="1266"/>
      <c r="AW191" s="1266"/>
      <c r="AX191" s="1266"/>
      <c r="AY191" s="1266"/>
      <c r="AZ191" s="1266"/>
      <c r="BA191" s="1266"/>
      <c r="BB191" s="1266"/>
      <c r="BC191" s="1266"/>
      <c r="BD191" s="1266"/>
      <c r="BE191" s="1266"/>
      <c r="BF191" s="1266"/>
      <c r="BG191" s="1266"/>
      <c r="BH191" s="1266"/>
      <c r="BI191" s="1266"/>
      <c r="BJ191" s="1266"/>
      <c r="BK191" s="1266"/>
      <c r="BL191" s="1266"/>
      <c r="BM191" s="1266"/>
      <c r="BN191" s="1266"/>
      <c r="BO191" s="1266"/>
      <c r="BP191" s="1266"/>
      <c r="BQ191" s="1266"/>
      <c r="BR191" s="1266"/>
      <c r="BS191" s="1265"/>
      <c r="BT191" s="1266"/>
      <c r="BU191" s="1266"/>
      <c r="BV191" s="1266"/>
      <c r="BW191" s="1266"/>
      <c r="BX191" s="1266"/>
      <c r="BY191" s="1266"/>
      <c r="BZ191" s="1266"/>
      <c r="CA191" s="1266"/>
      <c r="CB191" s="1266"/>
      <c r="CC191" s="1266"/>
      <c r="CD191" s="1266"/>
      <c r="CE191" s="1266"/>
      <c r="CF191" s="1266"/>
      <c r="CG191" s="1266"/>
      <c r="CH191" s="1266"/>
      <c r="CI191" s="1266"/>
      <c r="CJ191" s="1266"/>
      <c r="CK191" s="1266"/>
      <c r="CL191" s="1266"/>
      <c r="CM191" s="1266"/>
      <c r="CN191" s="1266"/>
      <c r="CO191" s="1266"/>
      <c r="CP191" s="1266"/>
      <c r="CQ191" s="1266"/>
      <c r="CR191" s="1266"/>
      <c r="CS191" s="1266"/>
      <c r="CT191" s="1266"/>
      <c r="CU191" s="1266"/>
      <c r="CV191" s="1266"/>
      <c r="CW191" s="1265"/>
      <c r="CX191" s="1245" t="s">
        <v>43</v>
      </c>
      <c r="CY191" s="1245" t="s">
        <v>44</v>
      </c>
      <c r="CZ191" s="1245" t="s">
        <v>758</v>
      </c>
      <c r="DA191" s="1245" t="s">
        <v>759</v>
      </c>
      <c r="DB191" s="1245" t="s">
        <v>45</v>
      </c>
      <c r="DC191" s="1245" t="s">
        <v>46</v>
      </c>
      <c r="DD191" s="1241" t="s">
        <v>47</v>
      </c>
      <c r="DE191" s="1241" t="s">
        <v>48</v>
      </c>
      <c r="DF191" s="1241" t="s">
        <v>49</v>
      </c>
      <c r="DG191" s="1241" t="s">
        <v>50</v>
      </c>
      <c r="DH191" s="1241" t="s">
        <v>51</v>
      </c>
      <c r="DI191" s="1241" t="s">
        <v>52</v>
      </c>
      <c r="DJ191" s="1241" t="s">
        <v>53</v>
      </c>
      <c r="DK191" s="1243" t="s">
        <v>54</v>
      </c>
    </row>
    <row r="192" spans="1:115" s="83" customFormat="1" ht="27.75" customHeight="1">
      <c r="A192" s="50"/>
      <c r="B192" s="716"/>
      <c r="C192" s="73"/>
      <c r="D192" s="1247"/>
      <c r="E192" s="1249"/>
      <c r="F192" s="1249"/>
      <c r="G192" s="1277"/>
      <c r="H192" s="1242"/>
      <c r="I192" s="1079"/>
      <c r="J192" s="172" t="s">
        <v>372</v>
      </c>
      <c r="K192" s="1242"/>
      <c r="L192" s="1242"/>
      <c r="M192" s="1242"/>
      <c r="N192" s="1242"/>
      <c r="O192" s="1242"/>
      <c r="P192" s="1242"/>
      <c r="Q192" s="173" t="s">
        <v>373</v>
      </c>
      <c r="R192" s="173" t="s">
        <v>374</v>
      </c>
      <c r="S192" s="173" t="s">
        <v>375</v>
      </c>
      <c r="T192" s="173" t="s">
        <v>376</v>
      </c>
      <c r="U192" s="173" t="s">
        <v>377</v>
      </c>
      <c r="V192" s="173" t="s">
        <v>378</v>
      </c>
      <c r="W192" s="173" t="s">
        <v>379</v>
      </c>
      <c r="X192" s="173" t="s">
        <v>380</v>
      </c>
      <c r="Y192" s="173" t="s">
        <v>381</v>
      </c>
      <c r="Z192" s="173" t="s">
        <v>382</v>
      </c>
      <c r="AA192" s="173" t="s">
        <v>383</v>
      </c>
      <c r="AB192" s="173" t="s">
        <v>384</v>
      </c>
      <c r="AC192" s="173" t="s">
        <v>385</v>
      </c>
      <c r="AD192" s="173" t="s">
        <v>386</v>
      </c>
      <c r="AE192" s="173" t="s">
        <v>387</v>
      </c>
      <c r="AF192" s="173" t="s">
        <v>388</v>
      </c>
      <c r="AG192" s="173" t="s">
        <v>389</v>
      </c>
      <c r="AH192" s="173" t="s">
        <v>390</v>
      </c>
      <c r="AI192" s="173" t="s">
        <v>391</v>
      </c>
      <c r="AJ192" s="173" t="s">
        <v>392</v>
      </c>
      <c r="AK192" s="173" t="s">
        <v>393</v>
      </c>
      <c r="AL192" s="173" t="s">
        <v>394</v>
      </c>
      <c r="AM192" s="173" t="s">
        <v>395</v>
      </c>
      <c r="AN192" s="173" t="s">
        <v>396</v>
      </c>
      <c r="AO192" s="173" t="s">
        <v>397</v>
      </c>
      <c r="AP192" s="173" t="s">
        <v>398</v>
      </c>
      <c r="AQ192" s="173" t="s">
        <v>399</v>
      </c>
      <c r="AR192" s="173" t="s">
        <v>400</v>
      </c>
      <c r="AS192" s="173" t="s">
        <v>401</v>
      </c>
      <c r="AT192" s="173" t="s">
        <v>402</v>
      </c>
      <c r="AU192" s="173" t="s">
        <v>403</v>
      </c>
      <c r="AV192" s="173" t="s">
        <v>404</v>
      </c>
      <c r="AW192" s="173" t="s">
        <v>405</v>
      </c>
      <c r="AX192" s="173" t="s">
        <v>406</v>
      </c>
      <c r="AY192" s="173" t="s">
        <v>407</v>
      </c>
      <c r="AZ192" s="173" t="s">
        <v>408</v>
      </c>
      <c r="BA192" s="173" t="s">
        <v>409</v>
      </c>
      <c r="BB192" s="173" t="s">
        <v>410</v>
      </c>
      <c r="BC192" s="173" t="s">
        <v>411</v>
      </c>
      <c r="BD192" s="173" t="s">
        <v>412</v>
      </c>
      <c r="BE192" s="173" t="s">
        <v>413</v>
      </c>
      <c r="BF192" s="173" t="s">
        <v>414</v>
      </c>
      <c r="BG192" s="173" t="s">
        <v>415</v>
      </c>
      <c r="BH192" s="173" t="s">
        <v>416</v>
      </c>
      <c r="BI192" s="173" t="s">
        <v>417</v>
      </c>
      <c r="BJ192" s="173" t="s">
        <v>418</v>
      </c>
      <c r="BK192" s="173" t="s">
        <v>419</v>
      </c>
      <c r="BL192" s="173" t="s">
        <v>420</v>
      </c>
      <c r="BM192" s="173" t="s">
        <v>421</v>
      </c>
      <c r="BN192" s="173" t="s">
        <v>422</v>
      </c>
      <c r="BO192" s="173" t="s">
        <v>423</v>
      </c>
      <c r="BP192" s="173" t="s">
        <v>424</v>
      </c>
      <c r="BQ192" s="173" t="s">
        <v>425</v>
      </c>
      <c r="BR192" s="173" t="s">
        <v>426</v>
      </c>
      <c r="BS192" s="173" t="s">
        <v>427</v>
      </c>
      <c r="BT192" s="173" t="s">
        <v>428</v>
      </c>
      <c r="BU192" s="173" t="s">
        <v>429</v>
      </c>
      <c r="BV192" s="173" t="s">
        <v>430</v>
      </c>
      <c r="BW192" s="173" t="s">
        <v>431</v>
      </c>
      <c r="BX192" s="173" t="s">
        <v>432</v>
      </c>
      <c r="BY192" s="173" t="s">
        <v>433</v>
      </c>
      <c r="BZ192" s="173" t="s">
        <v>434</v>
      </c>
      <c r="CA192" s="173" t="s">
        <v>435</v>
      </c>
      <c r="CB192" s="173" t="s">
        <v>436</v>
      </c>
      <c r="CC192" s="173" t="s">
        <v>437</v>
      </c>
      <c r="CD192" s="173" t="s">
        <v>438</v>
      </c>
      <c r="CE192" s="173" t="s">
        <v>439</v>
      </c>
      <c r="CF192" s="173" t="s">
        <v>440</v>
      </c>
      <c r="CG192" s="173" t="s">
        <v>441</v>
      </c>
      <c r="CH192" s="173" t="s">
        <v>442</v>
      </c>
      <c r="CI192" s="173" t="s">
        <v>443</v>
      </c>
      <c r="CJ192" s="173" t="s">
        <v>444</v>
      </c>
      <c r="CK192" s="173" t="s">
        <v>445</v>
      </c>
      <c r="CL192" s="173" t="s">
        <v>446</v>
      </c>
      <c r="CM192" s="173" t="s">
        <v>447</v>
      </c>
      <c r="CN192" s="173" t="s">
        <v>448</v>
      </c>
      <c r="CO192" s="173" t="s">
        <v>449</v>
      </c>
      <c r="CP192" s="173" t="s">
        <v>450</v>
      </c>
      <c r="CQ192" s="173" t="s">
        <v>451</v>
      </c>
      <c r="CR192" s="173" t="s">
        <v>452</v>
      </c>
      <c r="CS192" s="173" t="s">
        <v>453</v>
      </c>
      <c r="CT192" s="173" t="s">
        <v>454</v>
      </c>
      <c r="CU192" s="173" t="s">
        <v>455</v>
      </c>
      <c r="CV192" s="173" t="s">
        <v>456</v>
      </c>
      <c r="CW192" s="173" t="s">
        <v>457</v>
      </c>
      <c r="CX192" s="1242"/>
      <c r="CY192" s="1242"/>
      <c r="CZ192" s="1242"/>
      <c r="DA192" s="1242"/>
      <c r="DB192" s="1242"/>
      <c r="DC192" s="1242"/>
      <c r="DD192" s="1242"/>
      <c r="DE192" s="1242"/>
      <c r="DF192" s="1242"/>
      <c r="DG192" s="1242"/>
      <c r="DH192" s="1242"/>
      <c r="DI192" s="1242"/>
      <c r="DJ192" s="1242"/>
      <c r="DK192" s="1244"/>
    </row>
    <row r="193" spans="1:116" s="83" customFormat="1" ht="19.899999999999999" customHeight="1">
      <c r="A193" s="50"/>
      <c r="B193" s="716"/>
      <c r="C193" s="73"/>
      <c r="D193" s="84" t="s">
        <v>300</v>
      </c>
      <c r="E193" s="85" t="s">
        <v>301</v>
      </c>
      <c r="F193" s="86" t="s">
        <v>302</v>
      </c>
      <c r="G193" s="825"/>
      <c r="H193" s="896"/>
      <c r="I193" s="897"/>
      <c r="J193" s="898"/>
      <c r="K193" s="898"/>
      <c r="L193" s="898"/>
      <c r="M193" s="898"/>
      <c r="N193" s="898"/>
      <c r="O193" s="898"/>
      <c r="P193" s="898"/>
      <c r="Q193" s="898"/>
      <c r="R193" s="898"/>
      <c r="S193" s="898"/>
      <c r="T193" s="898"/>
      <c r="U193" s="898"/>
      <c r="V193" s="898"/>
      <c r="W193" s="898"/>
      <c r="X193" s="898"/>
      <c r="Y193" s="898"/>
      <c r="Z193" s="898"/>
      <c r="AA193" s="898"/>
      <c r="AB193" s="898"/>
      <c r="AC193" s="898"/>
      <c r="AD193" s="898"/>
      <c r="AE193" s="898"/>
      <c r="AF193" s="898"/>
      <c r="AG193" s="898"/>
      <c r="AH193" s="898"/>
      <c r="AI193" s="898"/>
      <c r="AJ193" s="898"/>
      <c r="AK193" s="898"/>
      <c r="AL193" s="898"/>
      <c r="AM193" s="898"/>
      <c r="AN193" s="898"/>
      <c r="AO193" s="898"/>
      <c r="AP193" s="898"/>
      <c r="AQ193" s="898"/>
      <c r="AR193" s="898"/>
      <c r="AS193" s="898"/>
      <c r="AT193" s="898"/>
      <c r="AU193" s="898"/>
      <c r="AV193" s="898"/>
      <c r="AW193" s="898"/>
      <c r="AX193" s="898"/>
      <c r="AY193" s="898"/>
      <c r="AZ193" s="898"/>
      <c r="BA193" s="898"/>
      <c r="BB193" s="898"/>
      <c r="BC193" s="898"/>
      <c r="BD193" s="898"/>
      <c r="BE193" s="898"/>
      <c r="BF193" s="898"/>
      <c r="BG193" s="898"/>
      <c r="BH193" s="898"/>
      <c r="BI193" s="898"/>
      <c r="BJ193" s="898"/>
      <c r="BK193" s="898"/>
      <c r="BL193" s="898"/>
      <c r="BM193" s="898"/>
      <c r="BN193" s="898"/>
      <c r="BO193" s="898"/>
      <c r="BP193" s="898"/>
      <c r="BQ193" s="898"/>
      <c r="BR193" s="898"/>
      <c r="BS193" s="898"/>
      <c r="BT193" s="898"/>
      <c r="BU193" s="898"/>
      <c r="BV193" s="898"/>
      <c r="BW193" s="898"/>
      <c r="BX193" s="898"/>
      <c r="BY193" s="898"/>
      <c r="BZ193" s="898"/>
      <c r="CA193" s="898"/>
      <c r="CB193" s="898"/>
      <c r="CC193" s="898"/>
      <c r="CD193" s="898"/>
      <c r="CE193" s="898"/>
      <c r="CF193" s="898"/>
      <c r="CG193" s="898"/>
      <c r="CH193" s="898"/>
      <c r="CI193" s="898"/>
      <c r="CJ193" s="898"/>
      <c r="CK193" s="898"/>
      <c r="CL193" s="898"/>
      <c r="CM193" s="898"/>
      <c r="CN193" s="898"/>
      <c r="CO193" s="898"/>
      <c r="CP193" s="898"/>
      <c r="CQ193" s="898"/>
      <c r="CR193" s="898"/>
      <c r="CS193" s="898"/>
      <c r="CT193" s="898"/>
      <c r="CU193" s="898"/>
      <c r="CV193" s="898"/>
      <c r="CW193" s="898"/>
      <c r="CX193" s="898"/>
      <c r="CY193" s="898"/>
      <c r="CZ193" s="898"/>
      <c r="DA193" s="898"/>
      <c r="DB193" s="898"/>
      <c r="DC193" s="898"/>
      <c r="DD193" s="898"/>
      <c r="DE193" s="898"/>
      <c r="DF193" s="898"/>
      <c r="DG193" s="898"/>
      <c r="DH193" s="898"/>
      <c r="DI193" s="898"/>
      <c r="DJ193" s="898"/>
      <c r="DK193" s="899"/>
    </row>
    <row r="194" spans="1:116" s="108" customFormat="1" ht="19.899999999999999" customHeight="1">
      <c r="A194" s="50"/>
      <c r="B194" s="716"/>
      <c r="C194" s="73"/>
      <c r="D194" s="84" t="s">
        <v>303</v>
      </c>
      <c r="E194" s="87" t="s">
        <v>304</v>
      </c>
      <c r="F194" s="88" t="s">
        <v>305</v>
      </c>
      <c r="G194" s="825"/>
      <c r="H194" s="900"/>
      <c r="I194" s="901"/>
      <c r="J194" s="902"/>
      <c r="K194" s="902"/>
      <c r="L194" s="902"/>
      <c r="M194" s="903"/>
      <c r="N194" s="903"/>
      <c r="O194" s="903"/>
      <c r="P194" s="903"/>
      <c r="Q194" s="903"/>
      <c r="R194" s="903"/>
      <c r="S194" s="903"/>
      <c r="T194" s="903"/>
      <c r="U194" s="903"/>
      <c r="V194" s="903"/>
      <c r="W194" s="903"/>
      <c r="X194" s="903"/>
      <c r="Y194" s="903"/>
      <c r="Z194" s="903"/>
      <c r="AA194" s="903"/>
      <c r="AB194" s="903"/>
      <c r="AC194" s="903"/>
      <c r="AD194" s="903"/>
      <c r="AE194" s="903"/>
      <c r="AF194" s="903"/>
      <c r="AG194" s="903"/>
      <c r="AH194" s="903"/>
      <c r="AI194" s="903"/>
      <c r="AJ194" s="903"/>
      <c r="AK194" s="903"/>
      <c r="AL194" s="903"/>
      <c r="AM194" s="903"/>
      <c r="AN194" s="903"/>
      <c r="AO194" s="903"/>
      <c r="AP194" s="903"/>
      <c r="AQ194" s="903"/>
      <c r="AR194" s="903"/>
      <c r="AS194" s="903"/>
      <c r="AT194" s="903"/>
      <c r="AU194" s="903"/>
      <c r="AV194" s="903"/>
      <c r="AW194" s="903"/>
      <c r="AX194" s="903"/>
      <c r="AY194" s="903"/>
      <c r="AZ194" s="903"/>
      <c r="BA194" s="903"/>
      <c r="BB194" s="903"/>
      <c r="BC194" s="903"/>
      <c r="BD194" s="903"/>
      <c r="BE194" s="903"/>
      <c r="BF194" s="903"/>
      <c r="BG194" s="903"/>
      <c r="BH194" s="903"/>
      <c r="BI194" s="903"/>
      <c r="BJ194" s="903"/>
      <c r="BK194" s="903"/>
      <c r="BL194" s="903"/>
      <c r="BM194" s="903"/>
      <c r="BN194" s="903"/>
      <c r="BO194" s="903"/>
      <c r="BP194" s="903"/>
      <c r="BQ194" s="903"/>
      <c r="BR194" s="903"/>
      <c r="BS194" s="903"/>
      <c r="BT194" s="903"/>
      <c r="BU194" s="903"/>
      <c r="BV194" s="903"/>
      <c r="BW194" s="903"/>
      <c r="BX194" s="903"/>
      <c r="BY194" s="903"/>
      <c r="BZ194" s="903"/>
      <c r="CA194" s="903"/>
      <c r="CB194" s="903"/>
      <c r="CC194" s="903"/>
      <c r="CD194" s="903"/>
      <c r="CE194" s="903"/>
      <c r="CF194" s="903"/>
      <c r="CG194" s="903"/>
      <c r="CH194" s="903"/>
      <c r="CI194" s="903"/>
      <c r="CJ194" s="903"/>
      <c r="CK194" s="903"/>
      <c r="CL194" s="903"/>
      <c r="CM194" s="903"/>
      <c r="CN194" s="903"/>
      <c r="CO194" s="903"/>
      <c r="CP194" s="903"/>
      <c r="CQ194" s="903"/>
      <c r="CR194" s="903"/>
      <c r="CS194" s="903"/>
      <c r="CT194" s="903"/>
      <c r="CU194" s="903"/>
      <c r="CV194" s="903"/>
      <c r="CW194" s="903"/>
      <c r="CX194" s="903"/>
      <c r="CY194" s="903"/>
      <c r="CZ194" s="903"/>
      <c r="DA194" s="903"/>
      <c r="DB194" s="903"/>
      <c r="DC194" s="903"/>
      <c r="DD194" s="903"/>
      <c r="DE194" s="903"/>
      <c r="DF194" s="903"/>
      <c r="DG194" s="903"/>
      <c r="DH194" s="903"/>
      <c r="DI194" s="903"/>
      <c r="DJ194" s="903"/>
      <c r="DK194" s="904"/>
    </row>
    <row r="195" spans="1:116" s="109" customFormat="1" ht="20.45" customHeight="1">
      <c r="A195" s="50"/>
      <c r="B195" s="716"/>
      <c r="C195" s="73"/>
      <c r="D195" s="84" t="s">
        <v>306</v>
      </c>
      <c r="E195" s="87" t="s">
        <v>307</v>
      </c>
      <c r="F195" s="88" t="s">
        <v>308</v>
      </c>
      <c r="G195" s="825"/>
      <c r="H195" s="900"/>
      <c r="I195" s="901"/>
      <c r="J195" s="902"/>
      <c r="K195" s="902"/>
      <c r="L195" s="902"/>
      <c r="M195" s="903"/>
      <c r="N195" s="903"/>
      <c r="O195" s="903"/>
      <c r="P195" s="903"/>
      <c r="Q195" s="903"/>
      <c r="R195" s="903"/>
      <c r="S195" s="903"/>
      <c r="T195" s="903"/>
      <c r="U195" s="903"/>
      <c r="V195" s="903"/>
      <c r="W195" s="903"/>
      <c r="X195" s="903"/>
      <c r="Y195" s="903"/>
      <c r="Z195" s="903"/>
      <c r="AA195" s="903"/>
      <c r="AB195" s="903"/>
      <c r="AC195" s="903"/>
      <c r="AD195" s="903"/>
      <c r="AE195" s="903"/>
      <c r="AF195" s="903"/>
      <c r="AG195" s="903"/>
      <c r="AH195" s="903"/>
      <c r="AI195" s="903"/>
      <c r="AJ195" s="903"/>
      <c r="AK195" s="903"/>
      <c r="AL195" s="903"/>
      <c r="AM195" s="903"/>
      <c r="AN195" s="903"/>
      <c r="AO195" s="903"/>
      <c r="AP195" s="903"/>
      <c r="AQ195" s="903"/>
      <c r="AR195" s="903"/>
      <c r="AS195" s="903"/>
      <c r="AT195" s="903"/>
      <c r="AU195" s="903"/>
      <c r="AV195" s="903"/>
      <c r="AW195" s="903"/>
      <c r="AX195" s="903"/>
      <c r="AY195" s="903"/>
      <c r="AZ195" s="903"/>
      <c r="BA195" s="903"/>
      <c r="BB195" s="903"/>
      <c r="BC195" s="903"/>
      <c r="BD195" s="903"/>
      <c r="BE195" s="903"/>
      <c r="BF195" s="903"/>
      <c r="BG195" s="903"/>
      <c r="BH195" s="903"/>
      <c r="BI195" s="903"/>
      <c r="BJ195" s="903"/>
      <c r="BK195" s="903"/>
      <c r="BL195" s="903"/>
      <c r="BM195" s="903"/>
      <c r="BN195" s="903"/>
      <c r="BO195" s="903"/>
      <c r="BP195" s="903"/>
      <c r="BQ195" s="903"/>
      <c r="BR195" s="903"/>
      <c r="BS195" s="903"/>
      <c r="BT195" s="903"/>
      <c r="BU195" s="903"/>
      <c r="BV195" s="903"/>
      <c r="BW195" s="903"/>
      <c r="BX195" s="903"/>
      <c r="BY195" s="903"/>
      <c r="BZ195" s="903"/>
      <c r="CA195" s="903"/>
      <c r="CB195" s="903"/>
      <c r="CC195" s="903"/>
      <c r="CD195" s="903"/>
      <c r="CE195" s="903"/>
      <c r="CF195" s="903"/>
      <c r="CG195" s="903"/>
      <c r="CH195" s="903"/>
      <c r="CI195" s="903"/>
      <c r="CJ195" s="903"/>
      <c r="CK195" s="903"/>
      <c r="CL195" s="903"/>
      <c r="CM195" s="903"/>
      <c r="CN195" s="903"/>
      <c r="CO195" s="903"/>
      <c r="CP195" s="903"/>
      <c r="CQ195" s="903"/>
      <c r="CR195" s="903"/>
      <c r="CS195" s="903"/>
      <c r="CT195" s="903"/>
      <c r="CU195" s="903"/>
      <c r="CV195" s="903"/>
      <c r="CW195" s="903"/>
      <c r="CX195" s="903"/>
      <c r="CY195" s="903"/>
      <c r="CZ195" s="903"/>
      <c r="DA195" s="903"/>
      <c r="DB195" s="903"/>
      <c r="DC195" s="903"/>
      <c r="DD195" s="903"/>
      <c r="DE195" s="903"/>
      <c r="DF195" s="903"/>
      <c r="DG195" s="903"/>
      <c r="DH195" s="903"/>
      <c r="DI195" s="903"/>
      <c r="DJ195" s="903"/>
      <c r="DK195" s="904"/>
    </row>
    <row r="196" spans="1:116" s="109" customFormat="1" ht="19.899999999999999" customHeight="1">
      <c r="A196" s="50"/>
      <c r="B196" s="716"/>
      <c r="C196" s="73"/>
      <c r="D196" s="84" t="s">
        <v>309</v>
      </c>
      <c r="E196" s="87" t="s">
        <v>310</v>
      </c>
      <c r="F196" s="88" t="s">
        <v>64</v>
      </c>
      <c r="G196" s="825"/>
      <c r="H196" s="905"/>
      <c r="I196" s="906"/>
      <c r="J196" s="907"/>
      <c r="K196" s="907"/>
      <c r="L196" s="907"/>
      <c r="M196" s="908"/>
      <c r="N196" s="908"/>
      <c r="O196" s="908"/>
      <c r="P196" s="908"/>
      <c r="Q196" s="908"/>
      <c r="R196" s="908"/>
      <c r="S196" s="908"/>
      <c r="T196" s="908"/>
      <c r="U196" s="908"/>
      <c r="V196" s="908"/>
      <c r="W196" s="908"/>
      <c r="X196" s="908"/>
      <c r="Y196" s="908"/>
      <c r="Z196" s="908"/>
      <c r="AA196" s="908"/>
      <c r="AB196" s="908"/>
      <c r="AC196" s="908"/>
      <c r="AD196" s="908"/>
      <c r="AE196" s="908"/>
      <c r="AF196" s="908"/>
      <c r="AG196" s="908"/>
      <c r="AH196" s="908"/>
      <c r="AI196" s="908"/>
      <c r="AJ196" s="908"/>
      <c r="AK196" s="908"/>
      <c r="AL196" s="908"/>
      <c r="AM196" s="908"/>
      <c r="AN196" s="908"/>
      <c r="AO196" s="908"/>
      <c r="AP196" s="908"/>
      <c r="AQ196" s="908"/>
      <c r="AR196" s="908"/>
      <c r="AS196" s="908"/>
      <c r="AT196" s="908"/>
      <c r="AU196" s="908"/>
      <c r="AV196" s="908"/>
      <c r="AW196" s="908"/>
      <c r="AX196" s="908"/>
      <c r="AY196" s="908"/>
      <c r="AZ196" s="908"/>
      <c r="BA196" s="908"/>
      <c r="BB196" s="908"/>
      <c r="BC196" s="908"/>
      <c r="BD196" s="908"/>
      <c r="BE196" s="908"/>
      <c r="BF196" s="908"/>
      <c r="BG196" s="908"/>
      <c r="BH196" s="908"/>
      <c r="BI196" s="908"/>
      <c r="BJ196" s="908"/>
      <c r="BK196" s="908"/>
      <c r="BL196" s="908"/>
      <c r="BM196" s="908"/>
      <c r="BN196" s="908"/>
      <c r="BO196" s="908"/>
      <c r="BP196" s="908"/>
      <c r="BQ196" s="908"/>
      <c r="BR196" s="908"/>
      <c r="BS196" s="908"/>
      <c r="BT196" s="908"/>
      <c r="BU196" s="908"/>
      <c r="BV196" s="908"/>
      <c r="BW196" s="908"/>
      <c r="BX196" s="908"/>
      <c r="BY196" s="908"/>
      <c r="BZ196" s="908"/>
      <c r="CA196" s="908"/>
      <c r="CB196" s="908"/>
      <c r="CC196" s="908"/>
      <c r="CD196" s="908"/>
      <c r="CE196" s="908"/>
      <c r="CF196" s="908"/>
      <c r="CG196" s="908"/>
      <c r="CH196" s="908"/>
      <c r="CI196" s="908"/>
      <c r="CJ196" s="908"/>
      <c r="CK196" s="908"/>
      <c r="CL196" s="908"/>
      <c r="CM196" s="908"/>
      <c r="CN196" s="908"/>
      <c r="CO196" s="908"/>
      <c r="CP196" s="908"/>
      <c r="CQ196" s="908"/>
      <c r="CR196" s="908"/>
      <c r="CS196" s="908"/>
      <c r="CT196" s="908"/>
      <c r="CU196" s="908"/>
      <c r="CV196" s="908"/>
      <c r="CW196" s="908"/>
      <c r="CX196" s="908"/>
      <c r="CY196" s="908"/>
      <c r="CZ196" s="908"/>
      <c r="DA196" s="908"/>
      <c r="DB196" s="908"/>
      <c r="DC196" s="908"/>
      <c r="DD196" s="908"/>
      <c r="DE196" s="908"/>
      <c r="DF196" s="908"/>
      <c r="DG196" s="903"/>
      <c r="DH196" s="903"/>
      <c r="DI196" s="903"/>
      <c r="DJ196" s="903"/>
      <c r="DK196" s="904"/>
    </row>
    <row r="197" spans="1:116" s="108" customFormat="1" ht="24.75">
      <c r="A197" s="50"/>
      <c r="B197" s="716"/>
      <c r="C197" s="73"/>
      <c r="D197" s="84" t="s">
        <v>626</v>
      </c>
      <c r="E197" s="87" t="s">
        <v>813</v>
      </c>
      <c r="F197" s="92" t="s">
        <v>627</v>
      </c>
      <c r="G197" s="825"/>
      <c r="H197" s="900"/>
      <c r="I197" s="901"/>
      <c r="J197" s="902"/>
      <c r="K197" s="902"/>
      <c r="L197" s="902"/>
      <c r="M197" s="903"/>
      <c r="N197" s="903"/>
      <c r="O197" s="903"/>
      <c r="P197" s="903"/>
      <c r="Q197" s="903"/>
      <c r="R197" s="903"/>
      <c r="S197" s="903"/>
      <c r="T197" s="903"/>
      <c r="U197" s="903"/>
      <c r="V197" s="903"/>
      <c r="W197" s="903"/>
      <c r="X197" s="903"/>
      <c r="Y197" s="903"/>
      <c r="Z197" s="903"/>
      <c r="AA197" s="903"/>
      <c r="AB197" s="903"/>
      <c r="AC197" s="903"/>
      <c r="AD197" s="903"/>
      <c r="AE197" s="903"/>
      <c r="AF197" s="903"/>
      <c r="AG197" s="903"/>
      <c r="AH197" s="903"/>
      <c r="AI197" s="903"/>
      <c r="AJ197" s="903"/>
      <c r="AK197" s="903"/>
      <c r="AL197" s="903"/>
      <c r="AM197" s="903"/>
      <c r="AN197" s="903"/>
      <c r="AO197" s="903"/>
      <c r="AP197" s="903"/>
      <c r="AQ197" s="903"/>
      <c r="AR197" s="903"/>
      <c r="AS197" s="903"/>
      <c r="AT197" s="903"/>
      <c r="AU197" s="903"/>
      <c r="AV197" s="903"/>
      <c r="AW197" s="903"/>
      <c r="AX197" s="903"/>
      <c r="AY197" s="903"/>
      <c r="AZ197" s="903"/>
      <c r="BA197" s="903"/>
      <c r="BB197" s="903"/>
      <c r="BC197" s="903"/>
      <c r="BD197" s="903"/>
      <c r="BE197" s="903"/>
      <c r="BF197" s="903"/>
      <c r="BG197" s="903"/>
      <c r="BH197" s="903"/>
      <c r="BI197" s="903"/>
      <c r="BJ197" s="903"/>
      <c r="BK197" s="903"/>
      <c r="BL197" s="903"/>
      <c r="BM197" s="903"/>
      <c r="BN197" s="903"/>
      <c r="BO197" s="903"/>
      <c r="BP197" s="903"/>
      <c r="BQ197" s="903"/>
      <c r="BR197" s="903"/>
      <c r="BS197" s="903"/>
      <c r="BT197" s="903"/>
      <c r="BU197" s="903"/>
      <c r="BV197" s="903"/>
      <c r="BW197" s="903"/>
      <c r="BX197" s="903"/>
      <c r="BY197" s="903"/>
      <c r="BZ197" s="903"/>
      <c r="CA197" s="903"/>
      <c r="CB197" s="903"/>
      <c r="CC197" s="903"/>
      <c r="CD197" s="903"/>
      <c r="CE197" s="903"/>
      <c r="CF197" s="903"/>
      <c r="CG197" s="903"/>
      <c r="CH197" s="903"/>
      <c r="CI197" s="903"/>
      <c r="CJ197" s="903"/>
      <c r="CK197" s="903"/>
      <c r="CL197" s="903"/>
      <c r="CM197" s="903"/>
      <c r="CN197" s="903"/>
      <c r="CO197" s="903"/>
      <c r="CP197" s="903"/>
      <c r="CQ197" s="903"/>
      <c r="CR197" s="903"/>
      <c r="CS197" s="903"/>
      <c r="CT197" s="903"/>
      <c r="CU197" s="903"/>
      <c r="CV197" s="903"/>
      <c r="CW197" s="903"/>
      <c r="CX197" s="903"/>
      <c r="CY197" s="903"/>
      <c r="CZ197" s="903"/>
      <c r="DA197" s="903"/>
      <c r="DB197" s="903"/>
      <c r="DC197" s="903"/>
      <c r="DD197" s="903"/>
      <c r="DE197" s="903"/>
      <c r="DF197" s="903"/>
      <c r="DG197" s="903"/>
      <c r="DH197" s="903"/>
      <c r="DI197" s="903"/>
      <c r="DJ197" s="903"/>
      <c r="DK197" s="904"/>
    </row>
    <row r="198" spans="1:116" s="108" customFormat="1" ht="24.75">
      <c r="A198" s="50"/>
      <c r="B198" s="716"/>
      <c r="C198" s="73"/>
      <c r="D198" s="84" t="s">
        <v>628</v>
      </c>
      <c r="E198" s="87" t="s">
        <v>814</v>
      </c>
      <c r="F198" s="999" t="s">
        <v>629</v>
      </c>
      <c r="G198" s="825"/>
      <c r="H198" s="900"/>
      <c r="I198" s="901"/>
      <c r="J198" s="902"/>
      <c r="K198" s="902"/>
      <c r="L198" s="902"/>
      <c r="M198" s="903"/>
      <c r="N198" s="903"/>
      <c r="O198" s="903"/>
      <c r="P198" s="903"/>
      <c r="Q198" s="903"/>
      <c r="R198" s="903"/>
      <c r="S198" s="903"/>
      <c r="T198" s="903"/>
      <c r="U198" s="903"/>
      <c r="V198" s="903"/>
      <c r="W198" s="903"/>
      <c r="X198" s="903"/>
      <c r="Y198" s="903"/>
      <c r="Z198" s="903"/>
      <c r="AA198" s="903"/>
      <c r="AB198" s="903"/>
      <c r="AC198" s="903"/>
      <c r="AD198" s="903"/>
      <c r="AE198" s="903"/>
      <c r="AF198" s="903"/>
      <c r="AG198" s="903"/>
      <c r="AH198" s="903"/>
      <c r="AI198" s="903"/>
      <c r="AJ198" s="903"/>
      <c r="AK198" s="903"/>
      <c r="AL198" s="903"/>
      <c r="AM198" s="903"/>
      <c r="AN198" s="903"/>
      <c r="AO198" s="903"/>
      <c r="AP198" s="903"/>
      <c r="AQ198" s="903"/>
      <c r="AR198" s="903"/>
      <c r="AS198" s="903"/>
      <c r="AT198" s="903"/>
      <c r="AU198" s="903"/>
      <c r="AV198" s="903"/>
      <c r="AW198" s="903"/>
      <c r="AX198" s="903"/>
      <c r="AY198" s="903"/>
      <c r="AZ198" s="903"/>
      <c r="BA198" s="903"/>
      <c r="BB198" s="903"/>
      <c r="BC198" s="903"/>
      <c r="BD198" s="903"/>
      <c r="BE198" s="903"/>
      <c r="BF198" s="903"/>
      <c r="BG198" s="903"/>
      <c r="BH198" s="903"/>
      <c r="BI198" s="903"/>
      <c r="BJ198" s="903"/>
      <c r="BK198" s="903"/>
      <c r="BL198" s="903"/>
      <c r="BM198" s="903"/>
      <c r="BN198" s="903"/>
      <c r="BO198" s="903"/>
      <c r="BP198" s="903"/>
      <c r="BQ198" s="903"/>
      <c r="BR198" s="903"/>
      <c r="BS198" s="903"/>
      <c r="BT198" s="903"/>
      <c r="BU198" s="903"/>
      <c r="BV198" s="903"/>
      <c r="BW198" s="903"/>
      <c r="BX198" s="903"/>
      <c r="BY198" s="903"/>
      <c r="BZ198" s="903"/>
      <c r="CA198" s="903"/>
      <c r="CB198" s="903"/>
      <c r="CC198" s="903"/>
      <c r="CD198" s="903"/>
      <c r="CE198" s="903"/>
      <c r="CF198" s="903"/>
      <c r="CG198" s="903"/>
      <c r="CH198" s="903"/>
      <c r="CI198" s="903"/>
      <c r="CJ198" s="903"/>
      <c r="CK198" s="903"/>
      <c r="CL198" s="903"/>
      <c r="CM198" s="903"/>
      <c r="CN198" s="903"/>
      <c r="CO198" s="903"/>
      <c r="CP198" s="903"/>
      <c r="CQ198" s="903"/>
      <c r="CR198" s="903"/>
      <c r="CS198" s="903"/>
      <c r="CT198" s="903"/>
      <c r="CU198" s="903"/>
      <c r="CV198" s="903"/>
      <c r="CW198" s="903"/>
      <c r="CX198" s="903"/>
      <c r="CY198" s="903"/>
      <c r="CZ198" s="903"/>
      <c r="DA198" s="903"/>
      <c r="DB198" s="903"/>
      <c r="DC198" s="903"/>
      <c r="DD198" s="903"/>
      <c r="DE198" s="903"/>
      <c r="DF198" s="903"/>
      <c r="DG198" s="903"/>
      <c r="DH198" s="903"/>
      <c r="DI198" s="903"/>
      <c r="DJ198" s="903"/>
      <c r="DK198" s="904"/>
    </row>
    <row r="199" spans="1:116" s="109" customFormat="1" ht="24.75">
      <c r="A199" s="50"/>
      <c r="B199" s="716"/>
      <c r="C199" s="73"/>
      <c r="D199" s="84" t="s">
        <v>630</v>
      </c>
      <c r="E199" s="998" t="s">
        <v>815</v>
      </c>
      <c r="F199" s="1109" t="s">
        <v>1143</v>
      </c>
      <c r="G199" s="825"/>
      <c r="H199" s="905"/>
      <c r="I199" s="906"/>
      <c r="J199" s="907"/>
      <c r="K199" s="907"/>
      <c r="L199" s="907"/>
      <c r="M199" s="908"/>
      <c r="N199" s="908"/>
      <c r="O199" s="908"/>
      <c r="P199" s="908"/>
      <c r="Q199" s="908"/>
      <c r="R199" s="908"/>
      <c r="S199" s="908"/>
      <c r="T199" s="908"/>
      <c r="U199" s="908"/>
      <c r="V199" s="908"/>
      <c r="W199" s="908"/>
      <c r="X199" s="908"/>
      <c r="Y199" s="908"/>
      <c r="Z199" s="908"/>
      <c r="AA199" s="908"/>
      <c r="AB199" s="908"/>
      <c r="AC199" s="908"/>
      <c r="AD199" s="908"/>
      <c r="AE199" s="908"/>
      <c r="AF199" s="908"/>
      <c r="AG199" s="908"/>
      <c r="AH199" s="908"/>
      <c r="AI199" s="908"/>
      <c r="AJ199" s="908"/>
      <c r="AK199" s="908"/>
      <c r="AL199" s="908"/>
      <c r="AM199" s="908"/>
      <c r="AN199" s="908"/>
      <c r="AO199" s="908"/>
      <c r="AP199" s="908"/>
      <c r="AQ199" s="908"/>
      <c r="AR199" s="908"/>
      <c r="AS199" s="908"/>
      <c r="AT199" s="908"/>
      <c r="AU199" s="908"/>
      <c r="AV199" s="908"/>
      <c r="AW199" s="908"/>
      <c r="AX199" s="908"/>
      <c r="AY199" s="908"/>
      <c r="AZ199" s="908"/>
      <c r="BA199" s="908"/>
      <c r="BB199" s="908"/>
      <c r="BC199" s="908"/>
      <c r="BD199" s="908"/>
      <c r="BE199" s="908"/>
      <c r="BF199" s="908"/>
      <c r="BG199" s="908"/>
      <c r="BH199" s="908"/>
      <c r="BI199" s="908"/>
      <c r="BJ199" s="908"/>
      <c r="BK199" s="908"/>
      <c r="BL199" s="908"/>
      <c r="BM199" s="908"/>
      <c r="BN199" s="908"/>
      <c r="BO199" s="908"/>
      <c r="BP199" s="908"/>
      <c r="BQ199" s="908"/>
      <c r="BR199" s="908"/>
      <c r="BS199" s="908"/>
      <c r="BT199" s="908"/>
      <c r="BU199" s="908"/>
      <c r="BV199" s="908"/>
      <c r="BW199" s="908"/>
      <c r="BX199" s="908"/>
      <c r="BY199" s="908"/>
      <c r="BZ199" s="908"/>
      <c r="CA199" s="908"/>
      <c r="CB199" s="908"/>
      <c r="CC199" s="908"/>
      <c r="CD199" s="908"/>
      <c r="CE199" s="908"/>
      <c r="CF199" s="908"/>
      <c r="CG199" s="908"/>
      <c r="CH199" s="908"/>
      <c r="CI199" s="908"/>
      <c r="CJ199" s="908"/>
      <c r="CK199" s="908"/>
      <c r="CL199" s="908"/>
      <c r="CM199" s="908"/>
      <c r="CN199" s="908"/>
      <c r="CO199" s="908"/>
      <c r="CP199" s="908"/>
      <c r="CQ199" s="908"/>
      <c r="CR199" s="908"/>
      <c r="CS199" s="908"/>
      <c r="CT199" s="908"/>
      <c r="CU199" s="908"/>
      <c r="CV199" s="908"/>
      <c r="CW199" s="908"/>
      <c r="CX199" s="908"/>
      <c r="CY199" s="908"/>
      <c r="CZ199" s="908"/>
      <c r="DA199" s="908"/>
      <c r="DB199" s="908"/>
      <c r="DC199" s="908"/>
      <c r="DD199" s="908"/>
      <c r="DE199" s="908"/>
      <c r="DF199" s="908"/>
      <c r="DG199" s="903"/>
      <c r="DH199" s="903"/>
      <c r="DI199" s="903"/>
      <c r="DJ199" s="903"/>
      <c r="DK199" s="904"/>
    </row>
    <row r="200" spans="1:116" s="109" customFormat="1" ht="19.899999999999999" customHeight="1">
      <c r="A200" s="50"/>
      <c r="B200" s="716"/>
      <c r="C200" s="73"/>
      <c r="D200" s="84" t="s">
        <v>631</v>
      </c>
      <c r="E200" s="87" t="s">
        <v>816</v>
      </c>
      <c r="F200" s="1000" t="s">
        <v>632</v>
      </c>
      <c r="G200" s="825"/>
      <c r="H200" s="905"/>
      <c r="I200" s="906"/>
      <c r="J200" s="907"/>
      <c r="K200" s="907"/>
      <c r="L200" s="907"/>
      <c r="M200" s="908"/>
      <c r="N200" s="908"/>
      <c r="O200" s="908"/>
      <c r="P200" s="908"/>
      <c r="Q200" s="908"/>
      <c r="R200" s="908"/>
      <c r="S200" s="908"/>
      <c r="T200" s="908"/>
      <c r="U200" s="908"/>
      <c r="V200" s="908"/>
      <c r="W200" s="908"/>
      <c r="X200" s="908"/>
      <c r="Y200" s="908"/>
      <c r="Z200" s="908"/>
      <c r="AA200" s="908"/>
      <c r="AB200" s="908"/>
      <c r="AC200" s="908"/>
      <c r="AD200" s="908"/>
      <c r="AE200" s="908"/>
      <c r="AF200" s="908"/>
      <c r="AG200" s="908"/>
      <c r="AH200" s="908"/>
      <c r="AI200" s="908"/>
      <c r="AJ200" s="908"/>
      <c r="AK200" s="908"/>
      <c r="AL200" s="908"/>
      <c r="AM200" s="908"/>
      <c r="AN200" s="908"/>
      <c r="AO200" s="908"/>
      <c r="AP200" s="908"/>
      <c r="AQ200" s="908"/>
      <c r="AR200" s="908"/>
      <c r="AS200" s="908"/>
      <c r="AT200" s="908"/>
      <c r="AU200" s="908"/>
      <c r="AV200" s="908"/>
      <c r="AW200" s="908"/>
      <c r="AX200" s="908"/>
      <c r="AY200" s="908"/>
      <c r="AZ200" s="908"/>
      <c r="BA200" s="908"/>
      <c r="BB200" s="908"/>
      <c r="BC200" s="908"/>
      <c r="BD200" s="908"/>
      <c r="BE200" s="908"/>
      <c r="BF200" s="908"/>
      <c r="BG200" s="908"/>
      <c r="BH200" s="908"/>
      <c r="BI200" s="908"/>
      <c r="BJ200" s="908"/>
      <c r="BK200" s="908"/>
      <c r="BL200" s="908"/>
      <c r="BM200" s="908"/>
      <c r="BN200" s="908"/>
      <c r="BO200" s="908"/>
      <c r="BP200" s="908"/>
      <c r="BQ200" s="908"/>
      <c r="BR200" s="908"/>
      <c r="BS200" s="908"/>
      <c r="BT200" s="908"/>
      <c r="BU200" s="908"/>
      <c r="BV200" s="908"/>
      <c r="BW200" s="908"/>
      <c r="BX200" s="908"/>
      <c r="BY200" s="908"/>
      <c r="BZ200" s="908"/>
      <c r="CA200" s="908"/>
      <c r="CB200" s="908"/>
      <c r="CC200" s="908"/>
      <c r="CD200" s="908"/>
      <c r="CE200" s="908"/>
      <c r="CF200" s="908"/>
      <c r="CG200" s="908"/>
      <c r="CH200" s="908"/>
      <c r="CI200" s="908"/>
      <c r="CJ200" s="908"/>
      <c r="CK200" s="908"/>
      <c r="CL200" s="908"/>
      <c r="CM200" s="908"/>
      <c r="CN200" s="908"/>
      <c r="CO200" s="908"/>
      <c r="CP200" s="908"/>
      <c r="CQ200" s="908"/>
      <c r="CR200" s="908"/>
      <c r="CS200" s="908"/>
      <c r="CT200" s="908"/>
      <c r="CU200" s="908"/>
      <c r="CV200" s="908"/>
      <c r="CW200" s="908"/>
      <c r="CX200" s="908"/>
      <c r="CY200" s="908"/>
      <c r="CZ200" s="908"/>
      <c r="DA200" s="908"/>
      <c r="DB200" s="908"/>
      <c r="DC200" s="908"/>
      <c r="DD200" s="908"/>
      <c r="DE200" s="908"/>
      <c r="DF200" s="908"/>
      <c r="DG200" s="903"/>
      <c r="DH200" s="903"/>
      <c r="DI200" s="903"/>
      <c r="DJ200" s="903"/>
      <c r="DK200" s="904"/>
    </row>
    <row r="201" spans="1:116" s="110" customFormat="1" ht="19.899999999999999" customHeight="1">
      <c r="A201" s="50"/>
      <c r="B201" s="716"/>
      <c r="C201" s="73"/>
      <c r="D201" s="84" t="s">
        <v>311</v>
      </c>
      <c r="E201" s="87" t="s">
        <v>312</v>
      </c>
      <c r="F201" s="88" t="s">
        <v>313</v>
      </c>
      <c r="G201" s="825"/>
      <c r="H201" s="909"/>
      <c r="I201" s="910"/>
      <c r="J201" s="911"/>
      <c r="K201" s="911"/>
      <c r="L201" s="911"/>
      <c r="M201" s="911"/>
      <c r="N201" s="911"/>
      <c r="O201" s="911"/>
      <c r="P201" s="911"/>
      <c r="Q201" s="911"/>
      <c r="R201" s="911"/>
      <c r="S201" s="911"/>
      <c r="T201" s="911"/>
      <c r="U201" s="911"/>
      <c r="V201" s="911"/>
      <c r="W201" s="911"/>
      <c r="X201" s="911"/>
      <c r="Y201" s="911"/>
      <c r="Z201" s="911"/>
      <c r="AA201" s="911"/>
      <c r="AB201" s="911"/>
      <c r="AC201" s="911"/>
      <c r="AD201" s="911"/>
      <c r="AE201" s="911"/>
      <c r="AF201" s="911"/>
      <c r="AG201" s="911"/>
      <c r="AH201" s="911"/>
      <c r="AI201" s="911"/>
      <c r="AJ201" s="911"/>
      <c r="AK201" s="911"/>
      <c r="AL201" s="911"/>
      <c r="AM201" s="911"/>
      <c r="AN201" s="911"/>
      <c r="AO201" s="911"/>
      <c r="AP201" s="911"/>
      <c r="AQ201" s="911"/>
      <c r="AR201" s="911"/>
      <c r="AS201" s="911"/>
      <c r="AT201" s="911"/>
      <c r="AU201" s="911"/>
      <c r="AV201" s="911"/>
      <c r="AW201" s="911"/>
      <c r="AX201" s="911"/>
      <c r="AY201" s="911"/>
      <c r="AZ201" s="911"/>
      <c r="BA201" s="911"/>
      <c r="BB201" s="911"/>
      <c r="BC201" s="911"/>
      <c r="BD201" s="911"/>
      <c r="BE201" s="911"/>
      <c r="BF201" s="911"/>
      <c r="BG201" s="911"/>
      <c r="BH201" s="911"/>
      <c r="BI201" s="911"/>
      <c r="BJ201" s="911"/>
      <c r="BK201" s="911"/>
      <c r="BL201" s="911"/>
      <c r="BM201" s="911"/>
      <c r="BN201" s="911"/>
      <c r="BO201" s="911"/>
      <c r="BP201" s="911"/>
      <c r="BQ201" s="911"/>
      <c r="BR201" s="911"/>
      <c r="BS201" s="911"/>
      <c r="BT201" s="911"/>
      <c r="BU201" s="911"/>
      <c r="BV201" s="911"/>
      <c r="BW201" s="911"/>
      <c r="BX201" s="911"/>
      <c r="BY201" s="911"/>
      <c r="BZ201" s="911"/>
      <c r="CA201" s="911"/>
      <c r="CB201" s="911"/>
      <c r="CC201" s="911"/>
      <c r="CD201" s="911"/>
      <c r="CE201" s="911"/>
      <c r="CF201" s="911"/>
      <c r="CG201" s="911"/>
      <c r="CH201" s="911"/>
      <c r="CI201" s="911"/>
      <c r="CJ201" s="911"/>
      <c r="CK201" s="911"/>
      <c r="CL201" s="911"/>
      <c r="CM201" s="911"/>
      <c r="CN201" s="911"/>
      <c r="CO201" s="911"/>
      <c r="CP201" s="911"/>
      <c r="CQ201" s="911"/>
      <c r="CR201" s="911"/>
      <c r="CS201" s="911"/>
      <c r="CT201" s="911"/>
      <c r="CU201" s="911"/>
      <c r="CV201" s="911"/>
      <c r="CW201" s="911"/>
      <c r="CX201" s="911"/>
      <c r="CY201" s="911"/>
      <c r="CZ201" s="911"/>
      <c r="DA201" s="911"/>
      <c r="DB201" s="911"/>
      <c r="DC201" s="911"/>
      <c r="DD201" s="911"/>
      <c r="DE201" s="911"/>
      <c r="DF201" s="867"/>
      <c r="DG201" s="867"/>
      <c r="DH201" s="867"/>
      <c r="DI201" s="867"/>
      <c r="DJ201" s="867"/>
      <c r="DK201" s="912"/>
      <c r="DL201" s="2"/>
    </row>
    <row r="202" spans="1:116" s="110" customFormat="1" ht="19.899999999999999" customHeight="1">
      <c r="A202" s="50"/>
      <c r="B202" s="716"/>
      <c r="C202" s="73"/>
      <c r="D202" s="111" t="s">
        <v>633</v>
      </c>
      <c r="E202" s="112" t="s">
        <v>817</v>
      </c>
      <c r="F202" s="92" t="s">
        <v>700</v>
      </c>
      <c r="G202" s="825"/>
      <c r="H202" s="909"/>
      <c r="I202" s="910"/>
      <c r="J202" s="911"/>
      <c r="K202" s="911"/>
      <c r="L202" s="911"/>
      <c r="M202" s="911"/>
      <c r="N202" s="911"/>
      <c r="O202" s="911"/>
      <c r="P202" s="911"/>
      <c r="Q202" s="911"/>
      <c r="R202" s="911"/>
      <c r="S202" s="911"/>
      <c r="T202" s="911"/>
      <c r="U202" s="911"/>
      <c r="V202" s="911"/>
      <c r="W202" s="911"/>
      <c r="X202" s="911"/>
      <c r="Y202" s="911"/>
      <c r="Z202" s="911"/>
      <c r="AA202" s="911"/>
      <c r="AB202" s="911"/>
      <c r="AC202" s="911"/>
      <c r="AD202" s="911"/>
      <c r="AE202" s="911"/>
      <c r="AF202" s="911"/>
      <c r="AG202" s="911"/>
      <c r="AH202" s="911"/>
      <c r="AI202" s="911"/>
      <c r="AJ202" s="911"/>
      <c r="AK202" s="911"/>
      <c r="AL202" s="911"/>
      <c r="AM202" s="911"/>
      <c r="AN202" s="911"/>
      <c r="AO202" s="911"/>
      <c r="AP202" s="911"/>
      <c r="AQ202" s="911"/>
      <c r="AR202" s="911"/>
      <c r="AS202" s="911"/>
      <c r="AT202" s="911"/>
      <c r="AU202" s="911"/>
      <c r="AV202" s="911"/>
      <c r="AW202" s="911"/>
      <c r="AX202" s="911"/>
      <c r="AY202" s="911"/>
      <c r="AZ202" s="911"/>
      <c r="BA202" s="911"/>
      <c r="BB202" s="911"/>
      <c r="BC202" s="911"/>
      <c r="BD202" s="911"/>
      <c r="BE202" s="911"/>
      <c r="BF202" s="911"/>
      <c r="BG202" s="911"/>
      <c r="BH202" s="911"/>
      <c r="BI202" s="911"/>
      <c r="BJ202" s="911"/>
      <c r="BK202" s="911"/>
      <c r="BL202" s="911"/>
      <c r="BM202" s="911"/>
      <c r="BN202" s="911"/>
      <c r="BO202" s="911"/>
      <c r="BP202" s="911"/>
      <c r="BQ202" s="911"/>
      <c r="BR202" s="911"/>
      <c r="BS202" s="911"/>
      <c r="BT202" s="911"/>
      <c r="BU202" s="911"/>
      <c r="BV202" s="911"/>
      <c r="BW202" s="911"/>
      <c r="BX202" s="911"/>
      <c r="BY202" s="911"/>
      <c r="BZ202" s="911"/>
      <c r="CA202" s="911"/>
      <c r="CB202" s="911"/>
      <c r="CC202" s="911"/>
      <c r="CD202" s="911"/>
      <c r="CE202" s="911"/>
      <c r="CF202" s="911"/>
      <c r="CG202" s="911"/>
      <c r="CH202" s="911"/>
      <c r="CI202" s="911"/>
      <c r="CJ202" s="911"/>
      <c r="CK202" s="911"/>
      <c r="CL202" s="911"/>
      <c r="CM202" s="911"/>
      <c r="CN202" s="911"/>
      <c r="CO202" s="911"/>
      <c r="CP202" s="911"/>
      <c r="CQ202" s="911"/>
      <c r="CR202" s="911"/>
      <c r="CS202" s="911"/>
      <c r="CT202" s="911"/>
      <c r="CU202" s="911"/>
      <c r="CV202" s="911"/>
      <c r="CW202" s="911"/>
      <c r="CX202" s="911"/>
      <c r="CY202" s="911"/>
      <c r="CZ202" s="911"/>
      <c r="DA202" s="911"/>
      <c r="DB202" s="911"/>
      <c r="DC202" s="911"/>
      <c r="DD202" s="911"/>
      <c r="DE202" s="911"/>
      <c r="DF202" s="867"/>
      <c r="DG202" s="867"/>
      <c r="DH202" s="867"/>
      <c r="DI202" s="867"/>
      <c r="DJ202" s="867"/>
      <c r="DK202" s="912"/>
      <c r="DL202" s="2"/>
    </row>
    <row r="203" spans="1:116" s="110" customFormat="1" ht="24.75">
      <c r="A203" s="50"/>
      <c r="B203" s="716"/>
      <c r="C203" s="73"/>
      <c r="D203" s="111" t="s">
        <v>634</v>
      </c>
      <c r="E203" s="112" t="s">
        <v>818</v>
      </c>
      <c r="F203" s="92" t="s">
        <v>701</v>
      </c>
      <c r="G203" s="825"/>
      <c r="H203" s="909"/>
      <c r="I203" s="910"/>
      <c r="J203" s="911"/>
      <c r="K203" s="911"/>
      <c r="L203" s="911"/>
      <c r="M203" s="911"/>
      <c r="N203" s="911"/>
      <c r="O203" s="911"/>
      <c r="P203" s="911"/>
      <c r="Q203" s="911"/>
      <c r="R203" s="911"/>
      <c r="S203" s="911"/>
      <c r="T203" s="911"/>
      <c r="U203" s="911"/>
      <c r="V203" s="911"/>
      <c r="W203" s="911"/>
      <c r="X203" s="911"/>
      <c r="Y203" s="911"/>
      <c r="Z203" s="911"/>
      <c r="AA203" s="911"/>
      <c r="AB203" s="911"/>
      <c r="AC203" s="911"/>
      <c r="AD203" s="911"/>
      <c r="AE203" s="911"/>
      <c r="AF203" s="911"/>
      <c r="AG203" s="911"/>
      <c r="AH203" s="911"/>
      <c r="AI203" s="911"/>
      <c r="AJ203" s="911"/>
      <c r="AK203" s="911"/>
      <c r="AL203" s="911"/>
      <c r="AM203" s="911"/>
      <c r="AN203" s="911"/>
      <c r="AO203" s="911"/>
      <c r="AP203" s="911"/>
      <c r="AQ203" s="911"/>
      <c r="AR203" s="911"/>
      <c r="AS203" s="911"/>
      <c r="AT203" s="911"/>
      <c r="AU203" s="911"/>
      <c r="AV203" s="911"/>
      <c r="AW203" s="911"/>
      <c r="AX203" s="911"/>
      <c r="AY203" s="911"/>
      <c r="AZ203" s="911"/>
      <c r="BA203" s="911"/>
      <c r="BB203" s="911"/>
      <c r="BC203" s="911"/>
      <c r="BD203" s="911"/>
      <c r="BE203" s="911"/>
      <c r="BF203" s="911"/>
      <c r="BG203" s="911"/>
      <c r="BH203" s="911"/>
      <c r="BI203" s="911"/>
      <c r="BJ203" s="911"/>
      <c r="BK203" s="911"/>
      <c r="BL203" s="911"/>
      <c r="BM203" s="911"/>
      <c r="BN203" s="911"/>
      <c r="BO203" s="911"/>
      <c r="BP203" s="911"/>
      <c r="BQ203" s="911"/>
      <c r="BR203" s="911"/>
      <c r="BS203" s="911"/>
      <c r="BT203" s="911"/>
      <c r="BU203" s="911"/>
      <c r="BV203" s="911"/>
      <c r="BW203" s="911"/>
      <c r="BX203" s="911"/>
      <c r="BY203" s="911"/>
      <c r="BZ203" s="911"/>
      <c r="CA203" s="911"/>
      <c r="CB203" s="911"/>
      <c r="CC203" s="911"/>
      <c r="CD203" s="911"/>
      <c r="CE203" s="911"/>
      <c r="CF203" s="911"/>
      <c r="CG203" s="911"/>
      <c r="CH203" s="911"/>
      <c r="CI203" s="911"/>
      <c r="CJ203" s="911"/>
      <c r="CK203" s="911"/>
      <c r="CL203" s="911"/>
      <c r="CM203" s="911"/>
      <c r="CN203" s="911"/>
      <c r="CO203" s="911"/>
      <c r="CP203" s="911"/>
      <c r="CQ203" s="911"/>
      <c r="CR203" s="911"/>
      <c r="CS203" s="911"/>
      <c r="CT203" s="911"/>
      <c r="CU203" s="911"/>
      <c r="CV203" s="911"/>
      <c r="CW203" s="911"/>
      <c r="CX203" s="911"/>
      <c r="CY203" s="911"/>
      <c r="CZ203" s="911"/>
      <c r="DA203" s="911"/>
      <c r="DB203" s="911"/>
      <c r="DC203" s="911"/>
      <c r="DD203" s="911"/>
      <c r="DE203" s="911"/>
      <c r="DF203" s="867"/>
      <c r="DG203" s="867"/>
      <c r="DH203" s="867"/>
      <c r="DI203" s="867"/>
      <c r="DJ203" s="867"/>
      <c r="DK203" s="912"/>
      <c r="DL203" s="2"/>
    </row>
    <row r="204" spans="1:116" s="110" customFormat="1" ht="24.75">
      <c r="A204" s="50"/>
      <c r="B204" s="716"/>
      <c r="C204" s="73"/>
      <c r="D204" s="111" t="s">
        <v>635</v>
      </c>
      <c r="E204" s="112" t="s">
        <v>819</v>
      </c>
      <c r="F204" s="92" t="s">
        <v>702</v>
      </c>
      <c r="G204" s="825"/>
      <c r="H204" s="909"/>
      <c r="I204" s="910"/>
      <c r="J204" s="911"/>
      <c r="K204" s="911"/>
      <c r="L204" s="911"/>
      <c r="M204" s="911"/>
      <c r="N204" s="911"/>
      <c r="O204" s="911"/>
      <c r="P204" s="911"/>
      <c r="Q204" s="911"/>
      <c r="R204" s="911"/>
      <c r="S204" s="911"/>
      <c r="T204" s="911"/>
      <c r="U204" s="911"/>
      <c r="V204" s="911"/>
      <c r="W204" s="911"/>
      <c r="X204" s="911"/>
      <c r="Y204" s="911"/>
      <c r="Z204" s="911"/>
      <c r="AA204" s="911"/>
      <c r="AB204" s="911"/>
      <c r="AC204" s="911"/>
      <c r="AD204" s="911"/>
      <c r="AE204" s="911"/>
      <c r="AF204" s="911"/>
      <c r="AG204" s="911"/>
      <c r="AH204" s="911"/>
      <c r="AI204" s="911"/>
      <c r="AJ204" s="911"/>
      <c r="AK204" s="911"/>
      <c r="AL204" s="911"/>
      <c r="AM204" s="911"/>
      <c r="AN204" s="911"/>
      <c r="AO204" s="911"/>
      <c r="AP204" s="911"/>
      <c r="AQ204" s="911"/>
      <c r="AR204" s="911"/>
      <c r="AS204" s="911"/>
      <c r="AT204" s="911"/>
      <c r="AU204" s="911"/>
      <c r="AV204" s="911"/>
      <c r="AW204" s="911"/>
      <c r="AX204" s="911"/>
      <c r="AY204" s="911"/>
      <c r="AZ204" s="911"/>
      <c r="BA204" s="911"/>
      <c r="BB204" s="911"/>
      <c r="BC204" s="911"/>
      <c r="BD204" s="911"/>
      <c r="BE204" s="911"/>
      <c r="BF204" s="911"/>
      <c r="BG204" s="911"/>
      <c r="BH204" s="911"/>
      <c r="BI204" s="911"/>
      <c r="BJ204" s="911"/>
      <c r="BK204" s="911"/>
      <c r="BL204" s="911"/>
      <c r="BM204" s="911"/>
      <c r="BN204" s="911"/>
      <c r="BO204" s="911"/>
      <c r="BP204" s="911"/>
      <c r="BQ204" s="911"/>
      <c r="BR204" s="911"/>
      <c r="BS204" s="911"/>
      <c r="BT204" s="911"/>
      <c r="BU204" s="911"/>
      <c r="BV204" s="911"/>
      <c r="BW204" s="911"/>
      <c r="BX204" s="911"/>
      <c r="BY204" s="911"/>
      <c r="BZ204" s="911"/>
      <c r="CA204" s="911"/>
      <c r="CB204" s="911"/>
      <c r="CC204" s="911"/>
      <c r="CD204" s="911"/>
      <c r="CE204" s="911"/>
      <c r="CF204" s="911"/>
      <c r="CG204" s="911"/>
      <c r="CH204" s="911"/>
      <c r="CI204" s="911"/>
      <c r="CJ204" s="911"/>
      <c r="CK204" s="911"/>
      <c r="CL204" s="911"/>
      <c r="CM204" s="911"/>
      <c r="CN204" s="911"/>
      <c r="CO204" s="911"/>
      <c r="CP204" s="911"/>
      <c r="CQ204" s="911"/>
      <c r="CR204" s="911"/>
      <c r="CS204" s="911"/>
      <c r="CT204" s="911"/>
      <c r="CU204" s="911"/>
      <c r="CV204" s="911"/>
      <c r="CW204" s="911"/>
      <c r="CX204" s="911"/>
      <c r="CY204" s="911"/>
      <c r="CZ204" s="911"/>
      <c r="DA204" s="911"/>
      <c r="DB204" s="911"/>
      <c r="DC204" s="911"/>
      <c r="DD204" s="911"/>
      <c r="DE204" s="911"/>
      <c r="DF204" s="867"/>
      <c r="DG204" s="867"/>
      <c r="DH204" s="867"/>
      <c r="DI204" s="867"/>
      <c r="DJ204" s="867"/>
      <c r="DK204" s="912"/>
      <c r="DL204" s="2"/>
    </row>
    <row r="205" spans="1:116" s="110" customFormat="1" ht="19.899999999999999" customHeight="1">
      <c r="A205" s="50"/>
      <c r="B205" s="716"/>
      <c r="C205" s="73"/>
      <c r="D205" s="111" t="s">
        <v>636</v>
      </c>
      <c r="E205" s="112" t="s">
        <v>820</v>
      </c>
      <c r="F205" s="92" t="s">
        <v>703</v>
      </c>
      <c r="G205" s="825"/>
      <c r="H205" s="909"/>
      <c r="I205" s="910"/>
      <c r="J205" s="911"/>
      <c r="K205" s="911"/>
      <c r="L205" s="911"/>
      <c r="M205" s="911"/>
      <c r="N205" s="911"/>
      <c r="O205" s="911"/>
      <c r="P205" s="911"/>
      <c r="Q205" s="911"/>
      <c r="R205" s="911"/>
      <c r="S205" s="911"/>
      <c r="T205" s="911"/>
      <c r="U205" s="911"/>
      <c r="V205" s="911"/>
      <c r="W205" s="911"/>
      <c r="X205" s="911"/>
      <c r="Y205" s="911"/>
      <c r="Z205" s="911"/>
      <c r="AA205" s="911"/>
      <c r="AB205" s="911"/>
      <c r="AC205" s="911"/>
      <c r="AD205" s="911"/>
      <c r="AE205" s="911"/>
      <c r="AF205" s="911"/>
      <c r="AG205" s="911"/>
      <c r="AH205" s="911"/>
      <c r="AI205" s="911"/>
      <c r="AJ205" s="911"/>
      <c r="AK205" s="911"/>
      <c r="AL205" s="911"/>
      <c r="AM205" s="911"/>
      <c r="AN205" s="911"/>
      <c r="AO205" s="911"/>
      <c r="AP205" s="911"/>
      <c r="AQ205" s="911"/>
      <c r="AR205" s="911"/>
      <c r="AS205" s="911"/>
      <c r="AT205" s="911"/>
      <c r="AU205" s="911"/>
      <c r="AV205" s="911"/>
      <c r="AW205" s="911"/>
      <c r="AX205" s="911"/>
      <c r="AY205" s="911"/>
      <c r="AZ205" s="911"/>
      <c r="BA205" s="911"/>
      <c r="BB205" s="911"/>
      <c r="BC205" s="911"/>
      <c r="BD205" s="911"/>
      <c r="BE205" s="911"/>
      <c r="BF205" s="911"/>
      <c r="BG205" s="911"/>
      <c r="BH205" s="911"/>
      <c r="BI205" s="911"/>
      <c r="BJ205" s="911"/>
      <c r="BK205" s="911"/>
      <c r="BL205" s="911"/>
      <c r="BM205" s="911"/>
      <c r="BN205" s="911"/>
      <c r="BO205" s="911"/>
      <c r="BP205" s="911"/>
      <c r="BQ205" s="911"/>
      <c r="BR205" s="911"/>
      <c r="BS205" s="911"/>
      <c r="BT205" s="911"/>
      <c r="BU205" s="911"/>
      <c r="BV205" s="911"/>
      <c r="BW205" s="911"/>
      <c r="BX205" s="911"/>
      <c r="BY205" s="911"/>
      <c r="BZ205" s="911"/>
      <c r="CA205" s="911"/>
      <c r="CB205" s="911"/>
      <c r="CC205" s="911"/>
      <c r="CD205" s="911"/>
      <c r="CE205" s="911"/>
      <c r="CF205" s="911"/>
      <c r="CG205" s="911"/>
      <c r="CH205" s="911"/>
      <c r="CI205" s="911"/>
      <c r="CJ205" s="911"/>
      <c r="CK205" s="911"/>
      <c r="CL205" s="911"/>
      <c r="CM205" s="911"/>
      <c r="CN205" s="911"/>
      <c r="CO205" s="911"/>
      <c r="CP205" s="911"/>
      <c r="CQ205" s="911"/>
      <c r="CR205" s="911"/>
      <c r="CS205" s="911"/>
      <c r="CT205" s="911"/>
      <c r="CU205" s="911"/>
      <c r="CV205" s="911"/>
      <c r="CW205" s="911"/>
      <c r="CX205" s="911"/>
      <c r="CY205" s="911"/>
      <c r="CZ205" s="911"/>
      <c r="DA205" s="911"/>
      <c r="DB205" s="911"/>
      <c r="DC205" s="911"/>
      <c r="DD205" s="911"/>
      <c r="DE205" s="911"/>
      <c r="DF205" s="867"/>
      <c r="DG205" s="867"/>
      <c r="DH205" s="867"/>
      <c r="DI205" s="867"/>
      <c r="DJ205" s="867"/>
      <c r="DK205" s="912"/>
      <c r="DL205" s="2"/>
    </row>
    <row r="206" spans="1:116" s="110" customFormat="1" ht="24.75">
      <c r="A206" s="50"/>
      <c r="B206" s="716"/>
      <c r="C206" s="73"/>
      <c r="D206" s="111" t="s">
        <v>637</v>
      </c>
      <c r="E206" s="112" t="s">
        <v>821</v>
      </c>
      <c r="F206" s="92" t="s">
        <v>704</v>
      </c>
      <c r="G206" s="825"/>
      <c r="H206" s="909"/>
      <c r="I206" s="910"/>
      <c r="J206" s="911"/>
      <c r="K206" s="911"/>
      <c r="L206" s="911"/>
      <c r="M206" s="911"/>
      <c r="N206" s="911"/>
      <c r="O206" s="911"/>
      <c r="P206" s="911"/>
      <c r="Q206" s="911"/>
      <c r="R206" s="911"/>
      <c r="S206" s="911"/>
      <c r="T206" s="911"/>
      <c r="U206" s="911"/>
      <c r="V206" s="911"/>
      <c r="W206" s="911"/>
      <c r="X206" s="911"/>
      <c r="Y206" s="911"/>
      <c r="Z206" s="911"/>
      <c r="AA206" s="911"/>
      <c r="AB206" s="911"/>
      <c r="AC206" s="911"/>
      <c r="AD206" s="911"/>
      <c r="AE206" s="911"/>
      <c r="AF206" s="911"/>
      <c r="AG206" s="911"/>
      <c r="AH206" s="911"/>
      <c r="AI206" s="911"/>
      <c r="AJ206" s="911"/>
      <c r="AK206" s="911"/>
      <c r="AL206" s="911"/>
      <c r="AM206" s="911"/>
      <c r="AN206" s="911"/>
      <c r="AO206" s="911"/>
      <c r="AP206" s="911"/>
      <c r="AQ206" s="911"/>
      <c r="AR206" s="911"/>
      <c r="AS206" s="911"/>
      <c r="AT206" s="911"/>
      <c r="AU206" s="911"/>
      <c r="AV206" s="911"/>
      <c r="AW206" s="911"/>
      <c r="AX206" s="911"/>
      <c r="AY206" s="911"/>
      <c r="AZ206" s="911"/>
      <c r="BA206" s="911"/>
      <c r="BB206" s="911"/>
      <c r="BC206" s="911"/>
      <c r="BD206" s="911"/>
      <c r="BE206" s="911"/>
      <c r="BF206" s="911"/>
      <c r="BG206" s="911"/>
      <c r="BH206" s="911"/>
      <c r="BI206" s="911"/>
      <c r="BJ206" s="911"/>
      <c r="BK206" s="911"/>
      <c r="BL206" s="911"/>
      <c r="BM206" s="911"/>
      <c r="BN206" s="911"/>
      <c r="BO206" s="911"/>
      <c r="BP206" s="911"/>
      <c r="BQ206" s="911"/>
      <c r="BR206" s="911"/>
      <c r="BS206" s="911"/>
      <c r="BT206" s="911"/>
      <c r="BU206" s="911"/>
      <c r="BV206" s="911"/>
      <c r="BW206" s="911"/>
      <c r="BX206" s="911"/>
      <c r="BY206" s="911"/>
      <c r="BZ206" s="911"/>
      <c r="CA206" s="911"/>
      <c r="CB206" s="911"/>
      <c r="CC206" s="911"/>
      <c r="CD206" s="911"/>
      <c r="CE206" s="911"/>
      <c r="CF206" s="911"/>
      <c r="CG206" s="911"/>
      <c r="CH206" s="911"/>
      <c r="CI206" s="911"/>
      <c r="CJ206" s="911"/>
      <c r="CK206" s="911"/>
      <c r="CL206" s="911"/>
      <c r="CM206" s="911"/>
      <c r="CN206" s="911"/>
      <c r="CO206" s="911"/>
      <c r="CP206" s="911"/>
      <c r="CQ206" s="911"/>
      <c r="CR206" s="911"/>
      <c r="CS206" s="911"/>
      <c r="CT206" s="911"/>
      <c r="CU206" s="911"/>
      <c r="CV206" s="911"/>
      <c r="CW206" s="911"/>
      <c r="CX206" s="911"/>
      <c r="CY206" s="911"/>
      <c r="CZ206" s="911"/>
      <c r="DA206" s="911"/>
      <c r="DB206" s="911"/>
      <c r="DC206" s="911"/>
      <c r="DD206" s="911"/>
      <c r="DE206" s="911"/>
      <c r="DF206" s="867"/>
      <c r="DG206" s="867"/>
      <c r="DH206" s="867"/>
      <c r="DI206" s="867"/>
      <c r="DJ206" s="867"/>
      <c r="DK206" s="912"/>
      <c r="DL206" s="2"/>
    </row>
    <row r="207" spans="1:116" s="110" customFormat="1" ht="19.899999999999999" customHeight="1">
      <c r="A207" s="2"/>
      <c r="B207" s="716"/>
      <c r="C207" s="73"/>
      <c r="D207" s="111" t="s">
        <v>638</v>
      </c>
      <c r="E207" s="112" t="s">
        <v>822</v>
      </c>
      <c r="F207" s="92" t="s">
        <v>705</v>
      </c>
      <c r="G207" s="825"/>
      <c r="H207" s="909"/>
      <c r="I207" s="910"/>
      <c r="J207" s="911"/>
      <c r="K207" s="911"/>
      <c r="L207" s="911"/>
      <c r="M207" s="911"/>
      <c r="N207" s="911"/>
      <c r="O207" s="911"/>
      <c r="P207" s="911"/>
      <c r="Q207" s="911"/>
      <c r="R207" s="911"/>
      <c r="S207" s="911"/>
      <c r="T207" s="911"/>
      <c r="U207" s="911"/>
      <c r="V207" s="911"/>
      <c r="W207" s="911"/>
      <c r="X207" s="911"/>
      <c r="Y207" s="911"/>
      <c r="Z207" s="911"/>
      <c r="AA207" s="911"/>
      <c r="AB207" s="911"/>
      <c r="AC207" s="911"/>
      <c r="AD207" s="911"/>
      <c r="AE207" s="911"/>
      <c r="AF207" s="911"/>
      <c r="AG207" s="911"/>
      <c r="AH207" s="911"/>
      <c r="AI207" s="911"/>
      <c r="AJ207" s="911"/>
      <c r="AK207" s="911"/>
      <c r="AL207" s="911"/>
      <c r="AM207" s="911"/>
      <c r="AN207" s="911"/>
      <c r="AO207" s="911"/>
      <c r="AP207" s="911"/>
      <c r="AQ207" s="911"/>
      <c r="AR207" s="911"/>
      <c r="AS207" s="911"/>
      <c r="AT207" s="911"/>
      <c r="AU207" s="911"/>
      <c r="AV207" s="911"/>
      <c r="AW207" s="911"/>
      <c r="AX207" s="911"/>
      <c r="AY207" s="911"/>
      <c r="AZ207" s="911"/>
      <c r="BA207" s="911"/>
      <c r="BB207" s="911"/>
      <c r="BC207" s="911"/>
      <c r="BD207" s="911"/>
      <c r="BE207" s="911"/>
      <c r="BF207" s="911"/>
      <c r="BG207" s="911"/>
      <c r="BH207" s="911"/>
      <c r="BI207" s="911"/>
      <c r="BJ207" s="911"/>
      <c r="BK207" s="911"/>
      <c r="BL207" s="911"/>
      <c r="BM207" s="911"/>
      <c r="BN207" s="911"/>
      <c r="BO207" s="911"/>
      <c r="BP207" s="911"/>
      <c r="BQ207" s="911"/>
      <c r="BR207" s="911"/>
      <c r="BS207" s="911"/>
      <c r="BT207" s="911"/>
      <c r="BU207" s="911"/>
      <c r="BV207" s="911"/>
      <c r="BW207" s="911"/>
      <c r="BX207" s="911"/>
      <c r="BY207" s="911"/>
      <c r="BZ207" s="911"/>
      <c r="CA207" s="911"/>
      <c r="CB207" s="911"/>
      <c r="CC207" s="911"/>
      <c r="CD207" s="911"/>
      <c r="CE207" s="911"/>
      <c r="CF207" s="911"/>
      <c r="CG207" s="911"/>
      <c r="CH207" s="911"/>
      <c r="CI207" s="911"/>
      <c r="CJ207" s="911"/>
      <c r="CK207" s="911"/>
      <c r="CL207" s="911"/>
      <c r="CM207" s="911"/>
      <c r="CN207" s="911"/>
      <c r="CO207" s="911"/>
      <c r="CP207" s="911"/>
      <c r="CQ207" s="911"/>
      <c r="CR207" s="911"/>
      <c r="CS207" s="911"/>
      <c r="CT207" s="911"/>
      <c r="CU207" s="911"/>
      <c r="CV207" s="911"/>
      <c r="CW207" s="911"/>
      <c r="CX207" s="911"/>
      <c r="CY207" s="911"/>
      <c r="CZ207" s="911"/>
      <c r="DA207" s="911"/>
      <c r="DB207" s="911"/>
      <c r="DC207" s="911"/>
      <c r="DD207" s="911"/>
      <c r="DE207" s="911"/>
      <c r="DF207" s="867"/>
      <c r="DG207" s="867"/>
      <c r="DH207" s="867"/>
      <c r="DI207" s="867"/>
      <c r="DJ207" s="867"/>
      <c r="DK207" s="912"/>
      <c r="DL207" s="2"/>
    </row>
    <row r="208" spans="1:116" s="110" customFormat="1" ht="19.899999999999999" customHeight="1">
      <c r="A208" s="2"/>
      <c r="B208" s="716"/>
      <c r="C208" s="73"/>
      <c r="D208" s="111" t="s">
        <v>639</v>
      </c>
      <c r="E208" s="112" t="s">
        <v>823</v>
      </c>
      <c r="F208" s="92" t="s">
        <v>706</v>
      </c>
      <c r="G208" s="825"/>
      <c r="H208" s="909"/>
      <c r="I208" s="910"/>
      <c r="J208" s="911"/>
      <c r="K208" s="911"/>
      <c r="L208" s="911"/>
      <c r="M208" s="911"/>
      <c r="N208" s="911"/>
      <c r="O208" s="911"/>
      <c r="P208" s="911"/>
      <c r="Q208" s="911"/>
      <c r="R208" s="911"/>
      <c r="S208" s="911"/>
      <c r="T208" s="911"/>
      <c r="U208" s="911"/>
      <c r="V208" s="911"/>
      <c r="W208" s="911"/>
      <c r="X208" s="911"/>
      <c r="Y208" s="911"/>
      <c r="Z208" s="911"/>
      <c r="AA208" s="911"/>
      <c r="AB208" s="911"/>
      <c r="AC208" s="911"/>
      <c r="AD208" s="911"/>
      <c r="AE208" s="911"/>
      <c r="AF208" s="911"/>
      <c r="AG208" s="911"/>
      <c r="AH208" s="911"/>
      <c r="AI208" s="911"/>
      <c r="AJ208" s="911"/>
      <c r="AK208" s="911"/>
      <c r="AL208" s="911"/>
      <c r="AM208" s="911"/>
      <c r="AN208" s="911"/>
      <c r="AO208" s="911"/>
      <c r="AP208" s="911"/>
      <c r="AQ208" s="911"/>
      <c r="AR208" s="911"/>
      <c r="AS208" s="911"/>
      <c r="AT208" s="911"/>
      <c r="AU208" s="911"/>
      <c r="AV208" s="911"/>
      <c r="AW208" s="911"/>
      <c r="AX208" s="911"/>
      <c r="AY208" s="911"/>
      <c r="AZ208" s="911"/>
      <c r="BA208" s="911"/>
      <c r="BB208" s="911"/>
      <c r="BC208" s="911"/>
      <c r="BD208" s="911"/>
      <c r="BE208" s="911"/>
      <c r="BF208" s="911"/>
      <c r="BG208" s="911"/>
      <c r="BH208" s="911"/>
      <c r="BI208" s="911"/>
      <c r="BJ208" s="911"/>
      <c r="BK208" s="911"/>
      <c r="BL208" s="911"/>
      <c r="BM208" s="911"/>
      <c r="BN208" s="911"/>
      <c r="BO208" s="911"/>
      <c r="BP208" s="911"/>
      <c r="BQ208" s="911"/>
      <c r="BR208" s="911"/>
      <c r="BS208" s="911"/>
      <c r="BT208" s="911"/>
      <c r="BU208" s="911"/>
      <c r="BV208" s="911"/>
      <c r="BW208" s="911"/>
      <c r="BX208" s="911"/>
      <c r="BY208" s="911"/>
      <c r="BZ208" s="911"/>
      <c r="CA208" s="911"/>
      <c r="CB208" s="911"/>
      <c r="CC208" s="911"/>
      <c r="CD208" s="911"/>
      <c r="CE208" s="911"/>
      <c r="CF208" s="911"/>
      <c r="CG208" s="911"/>
      <c r="CH208" s="911"/>
      <c r="CI208" s="911"/>
      <c r="CJ208" s="911"/>
      <c r="CK208" s="911"/>
      <c r="CL208" s="911"/>
      <c r="CM208" s="911"/>
      <c r="CN208" s="911"/>
      <c r="CO208" s="911"/>
      <c r="CP208" s="911"/>
      <c r="CQ208" s="911"/>
      <c r="CR208" s="911"/>
      <c r="CS208" s="911"/>
      <c r="CT208" s="911"/>
      <c r="CU208" s="911"/>
      <c r="CV208" s="911"/>
      <c r="CW208" s="911"/>
      <c r="CX208" s="911"/>
      <c r="CY208" s="911"/>
      <c r="CZ208" s="911"/>
      <c r="DA208" s="911"/>
      <c r="DB208" s="911"/>
      <c r="DC208" s="911"/>
      <c r="DD208" s="911"/>
      <c r="DE208" s="911"/>
      <c r="DF208" s="867"/>
      <c r="DG208" s="867"/>
      <c r="DH208" s="867"/>
      <c r="DI208" s="867"/>
      <c r="DJ208" s="867"/>
      <c r="DK208" s="912"/>
      <c r="DL208" s="2"/>
    </row>
    <row r="209" spans="1:116" s="110" customFormat="1" ht="19.899999999999999" customHeight="1">
      <c r="A209" s="2"/>
      <c r="B209" s="716"/>
      <c r="C209" s="73"/>
      <c r="D209" s="111" t="s">
        <v>640</v>
      </c>
      <c r="E209" s="113" t="s">
        <v>1122</v>
      </c>
      <c r="F209" s="92" t="s">
        <v>707</v>
      </c>
      <c r="G209" s="825"/>
      <c r="H209" s="913"/>
      <c r="I209" s="914"/>
      <c r="J209" s="915"/>
      <c r="K209" s="915"/>
      <c r="L209" s="915"/>
      <c r="M209" s="915"/>
      <c r="N209" s="915"/>
      <c r="O209" s="915"/>
      <c r="P209" s="915"/>
      <c r="Q209" s="915"/>
      <c r="R209" s="915"/>
      <c r="S209" s="915"/>
      <c r="T209" s="915"/>
      <c r="U209" s="915"/>
      <c r="V209" s="915"/>
      <c r="W209" s="915"/>
      <c r="X209" s="915"/>
      <c r="Y209" s="915"/>
      <c r="Z209" s="915"/>
      <c r="AA209" s="915"/>
      <c r="AB209" s="915"/>
      <c r="AC209" s="915"/>
      <c r="AD209" s="915"/>
      <c r="AE209" s="915"/>
      <c r="AF209" s="915"/>
      <c r="AG209" s="915"/>
      <c r="AH209" s="915"/>
      <c r="AI209" s="915"/>
      <c r="AJ209" s="915"/>
      <c r="AK209" s="915"/>
      <c r="AL209" s="915"/>
      <c r="AM209" s="915"/>
      <c r="AN209" s="915"/>
      <c r="AO209" s="915"/>
      <c r="AP209" s="915"/>
      <c r="AQ209" s="915"/>
      <c r="AR209" s="915"/>
      <c r="AS209" s="915"/>
      <c r="AT209" s="915"/>
      <c r="AU209" s="915"/>
      <c r="AV209" s="915"/>
      <c r="AW209" s="915"/>
      <c r="AX209" s="915"/>
      <c r="AY209" s="915"/>
      <c r="AZ209" s="915"/>
      <c r="BA209" s="915"/>
      <c r="BB209" s="915"/>
      <c r="BC209" s="915"/>
      <c r="BD209" s="915"/>
      <c r="BE209" s="915"/>
      <c r="BF209" s="915"/>
      <c r="BG209" s="915"/>
      <c r="BH209" s="915"/>
      <c r="BI209" s="915"/>
      <c r="BJ209" s="915"/>
      <c r="BK209" s="915"/>
      <c r="BL209" s="915"/>
      <c r="BM209" s="915"/>
      <c r="BN209" s="915"/>
      <c r="BO209" s="915"/>
      <c r="BP209" s="915"/>
      <c r="BQ209" s="915"/>
      <c r="BR209" s="915"/>
      <c r="BS209" s="915"/>
      <c r="BT209" s="915"/>
      <c r="BU209" s="915"/>
      <c r="BV209" s="915"/>
      <c r="BW209" s="915"/>
      <c r="BX209" s="915"/>
      <c r="BY209" s="915"/>
      <c r="BZ209" s="915"/>
      <c r="CA209" s="915"/>
      <c r="CB209" s="915"/>
      <c r="CC209" s="915"/>
      <c r="CD209" s="915"/>
      <c r="CE209" s="915"/>
      <c r="CF209" s="915"/>
      <c r="CG209" s="915"/>
      <c r="CH209" s="915"/>
      <c r="CI209" s="915"/>
      <c r="CJ209" s="915"/>
      <c r="CK209" s="915"/>
      <c r="CL209" s="915"/>
      <c r="CM209" s="915"/>
      <c r="CN209" s="915"/>
      <c r="CO209" s="915"/>
      <c r="CP209" s="915"/>
      <c r="CQ209" s="915"/>
      <c r="CR209" s="915"/>
      <c r="CS209" s="915"/>
      <c r="CT209" s="915"/>
      <c r="CU209" s="915"/>
      <c r="CV209" s="915"/>
      <c r="CW209" s="915"/>
      <c r="CX209" s="915"/>
      <c r="CY209" s="915"/>
      <c r="CZ209" s="915"/>
      <c r="DA209" s="915"/>
      <c r="DB209" s="915"/>
      <c r="DC209" s="915"/>
      <c r="DD209" s="915"/>
      <c r="DE209" s="915"/>
      <c r="DF209" s="916"/>
      <c r="DG209" s="916"/>
      <c r="DH209" s="916"/>
      <c r="DI209" s="916"/>
      <c r="DJ209" s="916"/>
      <c r="DK209" s="917"/>
      <c r="DL209" s="2"/>
    </row>
    <row r="210" spans="1:116" s="110" customFormat="1" ht="19.899999999999999" customHeight="1">
      <c r="A210" s="2"/>
      <c r="B210" s="716"/>
      <c r="C210" s="73"/>
      <c r="D210" s="111" t="s">
        <v>641</v>
      </c>
      <c r="E210" s="112" t="s">
        <v>824</v>
      </c>
      <c r="F210" s="114" t="s">
        <v>314</v>
      </c>
      <c r="G210" s="825"/>
      <c r="H210" s="921"/>
      <c r="I210" s="919"/>
      <c r="J210" s="919"/>
      <c r="K210" s="919"/>
      <c r="L210" s="919"/>
      <c r="M210" s="919"/>
      <c r="N210" s="919"/>
      <c r="O210" s="919"/>
      <c r="P210" s="919"/>
      <c r="Q210" s="919"/>
      <c r="R210" s="919"/>
      <c r="S210" s="919"/>
      <c r="T210" s="919"/>
      <c r="U210" s="919"/>
      <c r="V210" s="919"/>
      <c r="W210" s="919"/>
      <c r="X210" s="919"/>
      <c r="Y210" s="919"/>
      <c r="Z210" s="919"/>
      <c r="AA210" s="919"/>
      <c r="AB210" s="919"/>
      <c r="AC210" s="919"/>
      <c r="AD210" s="919"/>
      <c r="AE210" s="919"/>
      <c r="AF210" s="919"/>
      <c r="AG210" s="919"/>
      <c r="AH210" s="919"/>
      <c r="AI210" s="919"/>
      <c r="AJ210" s="919"/>
      <c r="AK210" s="919"/>
      <c r="AL210" s="919"/>
      <c r="AM210" s="919"/>
      <c r="AN210" s="919"/>
      <c r="AO210" s="919"/>
      <c r="AP210" s="919"/>
      <c r="AQ210" s="919"/>
      <c r="AR210" s="919"/>
      <c r="AS210" s="919"/>
      <c r="AT210" s="919"/>
      <c r="AU210" s="919"/>
      <c r="AV210" s="919"/>
      <c r="AW210" s="919"/>
      <c r="AX210" s="919"/>
      <c r="AY210" s="919"/>
      <c r="AZ210" s="919"/>
      <c r="BA210" s="919"/>
      <c r="BB210" s="919"/>
      <c r="BC210" s="919"/>
      <c r="BD210" s="919"/>
      <c r="BE210" s="919"/>
      <c r="BF210" s="919"/>
      <c r="BG210" s="919"/>
      <c r="BH210" s="919"/>
      <c r="BI210" s="919"/>
      <c r="BJ210" s="919"/>
      <c r="BK210" s="919"/>
      <c r="BL210" s="919"/>
      <c r="BM210" s="919"/>
      <c r="BN210" s="919"/>
      <c r="BO210" s="919"/>
      <c r="BP210" s="919"/>
      <c r="BQ210" s="919"/>
      <c r="BR210" s="919"/>
      <c r="BS210" s="919"/>
      <c r="BT210" s="919"/>
      <c r="BU210" s="919"/>
      <c r="BV210" s="919"/>
      <c r="BW210" s="919"/>
      <c r="BX210" s="919"/>
      <c r="BY210" s="919"/>
      <c r="BZ210" s="919"/>
      <c r="CA210" s="919"/>
      <c r="CB210" s="919"/>
      <c r="CC210" s="919"/>
      <c r="CD210" s="919"/>
      <c r="CE210" s="919"/>
      <c r="CF210" s="919"/>
      <c r="CG210" s="919"/>
      <c r="CH210" s="919"/>
      <c r="CI210" s="919"/>
      <c r="CJ210" s="919"/>
      <c r="CK210" s="919"/>
      <c r="CL210" s="919"/>
      <c r="CM210" s="919"/>
      <c r="CN210" s="919"/>
      <c r="CO210" s="919"/>
      <c r="CP210" s="919"/>
      <c r="CQ210" s="919"/>
      <c r="CR210" s="919"/>
      <c r="CS210" s="919"/>
      <c r="CT210" s="919"/>
      <c r="CU210" s="919"/>
      <c r="CV210" s="919"/>
      <c r="CW210" s="919"/>
      <c r="CX210" s="919"/>
      <c r="CY210" s="919"/>
      <c r="CZ210" s="919"/>
      <c r="DA210" s="919"/>
      <c r="DB210" s="919"/>
      <c r="DC210" s="919"/>
      <c r="DD210" s="919"/>
      <c r="DE210" s="919"/>
      <c r="DF210" s="919"/>
      <c r="DG210" s="919"/>
      <c r="DH210" s="919"/>
      <c r="DI210" s="919"/>
      <c r="DJ210" s="919"/>
      <c r="DK210" s="1110"/>
      <c r="DL210" s="2"/>
    </row>
    <row r="211" spans="1:116" s="110" customFormat="1" ht="19.899999999999999" customHeight="1">
      <c r="A211" s="2"/>
      <c r="B211" s="716"/>
      <c r="C211" s="73"/>
      <c r="D211" s="111" t="s">
        <v>642</v>
      </c>
      <c r="E211" s="112" t="s">
        <v>825</v>
      </c>
      <c r="F211" s="88" t="s">
        <v>315</v>
      </c>
      <c r="G211" s="825"/>
      <c r="H211" s="918"/>
      <c r="I211" s="919"/>
      <c r="J211" s="920"/>
      <c r="K211" s="920"/>
      <c r="L211" s="920"/>
      <c r="M211" s="920"/>
      <c r="N211" s="920"/>
      <c r="O211" s="920"/>
      <c r="P211" s="920"/>
      <c r="Q211" s="920"/>
      <c r="R211" s="920"/>
      <c r="S211" s="920"/>
      <c r="T211" s="920"/>
      <c r="U211" s="920"/>
      <c r="V211" s="920"/>
      <c r="W211" s="920"/>
      <c r="X211" s="920"/>
      <c r="Y211" s="920"/>
      <c r="Z211" s="920"/>
      <c r="AA211" s="920"/>
      <c r="AB211" s="920"/>
      <c r="AC211" s="920"/>
      <c r="AD211" s="920"/>
      <c r="AE211" s="920"/>
      <c r="AF211" s="920"/>
      <c r="AG211" s="920"/>
      <c r="AH211" s="920"/>
      <c r="AI211" s="920"/>
      <c r="AJ211" s="920"/>
      <c r="AK211" s="920"/>
      <c r="AL211" s="920"/>
      <c r="AM211" s="920"/>
      <c r="AN211" s="920"/>
      <c r="AO211" s="920"/>
      <c r="AP211" s="920"/>
      <c r="AQ211" s="920"/>
      <c r="AR211" s="920"/>
      <c r="AS211" s="920"/>
      <c r="AT211" s="920"/>
      <c r="AU211" s="920"/>
      <c r="AV211" s="920"/>
      <c r="AW211" s="920"/>
      <c r="AX211" s="920"/>
      <c r="AY211" s="920"/>
      <c r="AZ211" s="920"/>
      <c r="BA211" s="920"/>
      <c r="BB211" s="920"/>
      <c r="BC211" s="920"/>
      <c r="BD211" s="920"/>
      <c r="BE211" s="920"/>
      <c r="BF211" s="920"/>
      <c r="BG211" s="920"/>
      <c r="BH211" s="920"/>
      <c r="BI211" s="920"/>
      <c r="BJ211" s="920"/>
      <c r="BK211" s="920"/>
      <c r="BL211" s="920"/>
      <c r="BM211" s="920"/>
      <c r="BN211" s="920"/>
      <c r="BO211" s="920"/>
      <c r="BP211" s="920"/>
      <c r="BQ211" s="920"/>
      <c r="BR211" s="920"/>
      <c r="BS211" s="920"/>
      <c r="BT211" s="920"/>
      <c r="BU211" s="920"/>
      <c r="BV211" s="920"/>
      <c r="BW211" s="920"/>
      <c r="BX211" s="920"/>
      <c r="BY211" s="920"/>
      <c r="BZ211" s="920"/>
      <c r="CA211" s="920"/>
      <c r="CB211" s="920"/>
      <c r="CC211" s="920"/>
      <c r="CD211" s="920"/>
      <c r="CE211" s="920"/>
      <c r="CF211" s="920"/>
      <c r="CG211" s="920"/>
      <c r="CH211" s="920"/>
      <c r="CI211" s="920"/>
      <c r="CJ211" s="920"/>
      <c r="CK211" s="920"/>
      <c r="CL211" s="920"/>
      <c r="CM211" s="920"/>
      <c r="CN211" s="920"/>
      <c r="CO211" s="920"/>
      <c r="CP211" s="920"/>
      <c r="CQ211" s="920"/>
      <c r="CR211" s="920"/>
      <c r="CS211" s="920"/>
      <c r="CT211" s="920"/>
      <c r="CU211" s="920"/>
      <c r="CV211" s="920"/>
      <c r="CW211" s="920"/>
      <c r="CX211" s="920"/>
      <c r="CY211" s="920"/>
      <c r="CZ211" s="920"/>
      <c r="DA211" s="920"/>
      <c r="DB211" s="920"/>
      <c r="DC211" s="920"/>
      <c r="DD211" s="920"/>
      <c r="DE211" s="920"/>
      <c r="DF211" s="920"/>
      <c r="DG211" s="920"/>
      <c r="DH211" s="920"/>
      <c r="DI211" s="920"/>
      <c r="DJ211" s="920"/>
      <c r="DK211" s="1110"/>
      <c r="DL211" s="2"/>
    </row>
    <row r="212" spans="1:116" s="110" customFormat="1" ht="19.899999999999999" customHeight="1">
      <c r="A212" s="2"/>
      <c r="B212" s="716"/>
      <c r="C212" s="73"/>
      <c r="D212" s="111" t="s">
        <v>643</v>
      </c>
      <c r="E212" s="112" t="s">
        <v>826</v>
      </c>
      <c r="F212" s="88" t="s">
        <v>316</v>
      </c>
      <c r="G212" s="825"/>
      <c r="H212" s="921"/>
      <c r="I212" s="922"/>
      <c r="J212" s="923"/>
      <c r="K212" s="923"/>
      <c r="L212" s="923"/>
      <c r="M212" s="923"/>
      <c r="N212" s="923"/>
      <c r="O212" s="923"/>
      <c r="P212" s="923"/>
      <c r="Q212" s="923"/>
      <c r="R212" s="923"/>
      <c r="S212" s="923"/>
      <c r="T212" s="923"/>
      <c r="U212" s="923"/>
      <c r="V212" s="923"/>
      <c r="W212" s="923"/>
      <c r="X212" s="923"/>
      <c r="Y212" s="923"/>
      <c r="Z212" s="923"/>
      <c r="AA212" s="923"/>
      <c r="AB212" s="923"/>
      <c r="AC212" s="923"/>
      <c r="AD212" s="923"/>
      <c r="AE212" s="923"/>
      <c r="AF212" s="923"/>
      <c r="AG212" s="923"/>
      <c r="AH212" s="923"/>
      <c r="AI212" s="923"/>
      <c r="AJ212" s="923"/>
      <c r="AK212" s="923"/>
      <c r="AL212" s="923"/>
      <c r="AM212" s="923"/>
      <c r="AN212" s="923"/>
      <c r="AO212" s="923"/>
      <c r="AP212" s="923"/>
      <c r="AQ212" s="923"/>
      <c r="AR212" s="923"/>
      <c r="AS212" s="923"/>
      <c r="AT212" s="923"/>
      <c r="AU212" s="923"/>
      <c r="AV212" s="923"/>
      <c r="AW212" s="923"/>
      <c r="AX212" s="923"/>
      <c r="AY212" s="923"/>
      <c r="AZ212" s="923"/>
      <c r="BA212" s="923"/>
      <c r="BB212" s="923"/>
      <c r="BC212" s="923"/>
      <c r="BD212" s="923"/>
      <c r="BE212" s="923"/>
      <c r="BF212" s="923"/>
      <c r="BG212" s="923"/>
      <c r="BH212" s="923"/>
      <c r="BI212" s="923"/>
      <c r="BJ212" s="923"/>
      <c r="BK212" s="923"/>
      <c r="BL212" s="923"/>
      <c r="BM212" s="923"/>
      <c r="BN212" s="923"/>
      <c r="BO212" s="923"/>
      <c r="BP212" s="923"/>
      <c r="BQ212" s="923"/>
      <c r="BR212" s="923"/>
      <c r="BS212" s="923"/>
      <c r="BT212" s="923"/>
      <c r="BU212" s="923"/>
      <c r="BV212" s="923"/>
      <c r="BW212" s="923"/>
      <c r="BX212" s="923"/>
      <c r="BY212" s="923"/>
      <c r="BZ212" s="923"/>
      <c r="CA212" s="923"/>
      <c r="CB212" s="923"/>
      <c r="CC212" s="923"/>
      <c r="CD212" s="923"/>
      <c r="CE212" s="923"/>
      <c r="CF212" s="923"/>
      <c r="CG212" s="923"/>
      <c r="CH212" s="923"/>
      <c r="CI212" s="923"/>
      <c r="CJ212" s="923"/>
      <c r="CK212" s="923"/>
      <c r="CL212" s="923"/>
      <c r="CM212" s="923"/>
      <c r="CN212" s="923"/>
      <c r="CO212" s="923"/>
      <c r="CP212" s="923"/>
      <c r="CQ212" s="923"/>
      <c r="CR212" s="923"/>
      <c r="CS212" s="923"/>
      <c r="CT212" s="923"/>
      <c r="CU212" s="923"/>
      <c r="CV212" s="923"/>
      <c r="CW212" s="923"/>
      <c r="CX212" s="923"/>
      <c r="CY212" s="923"/>
      <c r="CZ212" s="923"/>
      <c r="DA212" s="923"/>
      <c r="DB212" s="923"/>
      <c r="DC212" s="923"/>
      <c r="DD212" s="923"/>
      <c r="DE212" s="923"/>
      <c r="DF212" s="923"/>
      <c r="DG212" s="923"/>
      <c r="DH212" s="923"/>
      <c r="DI212" s="923"/>
      <c r="DJ212" s="923"/>
      <c r="DK212" s="1111"/>
      <c r="DL212" s="2"/>
    </row>
    <row r="213" spans="1:116" s="110" customFormat="1" ht="19.899999999999999" customHeight="1">
      <c r="A213" s="2"/>
      <c r="B213" s="716"/>
      <c r="C213" s="73"/>
      <c r="D213" s="111" t="s">
        <v>644</v>
      </c>
      <c r="E213" s="112" t="s">
        <v>827</v>
      </c>
      <c r="F213" s="88" t="s">
        <v>317</v>
      </c>
      <c r="G213" s="825"/>
      <c r="H213" s="921"/>
      <c r="I213" s="922"/>
      <c r="J213" s="923"/>
      <c r="K213" s="923"/>
      <c r="L213" s="923"/>
      <c r="M213" s="923"/>
      <c r="N213" s="923"/>
      <c r="O213" s="923"/>
      <c r="P213" s="923"/>
      <c r="Q213" s="923"/>
      <c r="R213" s="923"/>
      <c r="S213" s="923"/>
      <c r="T213" s="923"/>
      <c r="U213" s="923"/>
      <c r="V213" s="923"/>
      <c r="W213" s="923"/>
      <c r="X213" s="923"/>
      <c r="Y213" s="923"/>
      <c r="Z213" s="923"/>
      <c r="AA213" s="923"/>
      <c r="AB213" s="923"/>
      <c r="AC213" s="923"/>
      <c r="AD213" s="923"/>
      <c r="AE213" s="923"/>
      <c r="AF213" s="923"/>
      <c r="AG213" s="923"/>
      <c r="AH213" s="923"/>
      <c r="AI213" s="923"/>
      <c r="AJ213" s="923"/>
      <c r="AK213" s="923"/>
      <c r="AL213" s="923"/>
      <c r="AM213" s="923"/>
      <c r="AN213" s="923"/>
      <c r="AO213" s="923"/>
      <c r="AP213" s="923"/>
      <c r="AQ213" s="923"/>
      <c r="AR213" s="923"/>
      <c r="AS213" s="923"/>
      <c r="AT213" s="923"/>
      <c r="AU213" s="923"/>
      <c r="AV213" s="923"/>
      <c r="AW213" s="923"/>
      <c r="AX213" s="923"/>
      <c r="AY213" s="923"/>
      <c r="AZ213" s="923"/>
      <c r="BA213" s="923"/>
      <c r="BB213" s="923"/>
      <c r="BC213" s="923"/>
      <c r="BD213" s="923"/>
      <c r="BE213" s="923"/>
      <c r="BF213" s="923"/>
      <c r="BG213" s="923"/>
      <c r="BH213" s="923"/>
      <c r="BI213" s="923"/>
      <c r="BJ213" s="923"/>
      <c r="BK213" s="923"/>
      <c r="BL213" s="923"/>
      <c r="BM213" s="923"/>
      <c r="BN213" s="923"/>
      <c r="BO213" s="923"/>
      <c r="BP213" s="923"/>
      <c r="BQ213" s="923"/>
      <c r="BR213" s="923"/>
      <c r="BS213" s="923"/>
      <c r="BT213" s="923"/>
      <c r="BU213" s="923"/>
      <c r="BV213" s="923"/>
      <c r="BW213" s="923"/>
      <c r="BX213" s="923"/>
      <c r="BY213" s="923"/>
      <c r="BZ213" s="923"/>
      <c r="CA213" s="923"/>
      <c r="CB213" s="923"/>
      <c r="CC213" s="923"/>
      <c r="CD213" s="923"/>
      <c r="CE213" s="923"/>
      <c r="CF213" s="923"/>
      <c r="CG213" s="923"/>
      <c r="CH213" s="923"/>
      <c r="CI213" s="923"/>
      <c r="CJ213" s="923"/>
      <c r="CK213" s="923"/>
      <c r="CL213" s="923"/>
      <c r="CM213" s="923"/>
      <c r="CN213" s="923"/>
      <c r="CO213" s="923"/>
      <c r="CP213" s="923"/>
      <c r="CQ213" s="923"/>
      <c r="CR213" s="923"/>
      <c r="CS213" s="923"/>
      <c r="CT213" s="923"/>
      <c r="CU213" s="923"/>
      <c r="CV213" s="923"/>
      <c r="CW213" s="923"/>
      <c r="CX213" s="923"/>
      <c r="CY213" s="923"/>
      <c r="CZ213" s="923"/>
      <c r="DA213" s="923"/>
      <c r="DB213" s="923"/>
      <c r="DC213" s="923"/>
      <c r="DD213" s="923"/>
      <c r="DE213" s="923"/>
      <c r="DF213" s="923"/>
      <c r="DG213" s="923"/>
      <c r="DH213" s="923"/>
      <c r="DI213" s="923"/>
      <c r="DJ213" s="923"/>
      <c r="DK213" s="1111"/>
      <c r="DL213" s="2"/>
    </row>
    <row r="214" spans="1:116" s="110" customFormat="1" ht="19.899999999999999" customHeight="1">
      <c r="A214" s="2"/>
      <c r="B214" s="716"/>
      <c r="C214" s="73"/>
      <c r="D214" s="111" t="s">
        <v>645</v>
      </c>
      <c r="E214" s="112" t="s">
        <v>828</v>
      </c>
      <c r="F214" s="88" t="s">
        <v>318</v>
      </c>
      <c r="G214" s="825"/>
      <c r="H214" s="921"/>
      <c r="I214" s="922"/>
      <c r="J214" s="923"/>
      <c r="K214" s="923"/>
      <c r="L214" s="923"/>
      <c r="M214" s="923"/>
      <c r="N214" s="923"/>
      <c r="O214" s="923"/>
      <c r="P214" s="923"/>
      <c r="Q214" s="923"/>
      <c r="R214" s="923"/>
      <c r="S214" s="923"/>
      <c r="T214" s="923"/>
      <c r="U214" s="923"/>
      <c r="V214" s="923"/>
      <c r="W214" s="923"/>
      <c r="X214" s="923"/>
      <c r="Y214" s="923"/>
      <c r="Z214" s="923"/>
      <c r="AA214" s="923"/>
      <c r="AB214" s="923"/>
      <c r="AC214" s="923"/>
      <c r="AD214" s="923"/>
      <c r="AE214" s="923"/>
      <c r="AF214" s="923"/>
      <c r="AG214" s="923"/>
      <c r="AH214" s="923"/>
      <c r="AI214" s="923"/>
      <c r="AJ214" s="923"/>
      <c r="AK214" s="923"/>
      <c r="AL214" s="923"/>
      <c r="AM214" s="923"/>
      <c r="AN214" s="923"/>
      <c r="AO214" s="923"/>
      <c r="AP214" s="923"/>
      <c r="AQ214" s="923"/>
      <c r="AR214" s="923"/>
      <c r="AS214" s="923"/>
      <c r="AT214" s="923"/>
      <c r="AU214" s="923"/>
      <c r="AV214" s="923"/>
      <c r="AW214" s="923"/>
      <c r="AX214" s="923"/>
      <c r="AY214" s="923"/>
      <c r="AZ214" s="923"/>
      <c r="BA214" s="923"/>
      <c r="BB214" s="923"/>
      <c r="BC214" s="923"/>
      <c r="BD214" s="923"/>
      <c r="BE214" s="923"/>
      <c r="BF214" s="923"/>
      <c r="BG214" s="923"/>
      <c r="BH214" s="923"/>
      <c r="BI214" s="923"/>
      <c r="BJ214" s="923"/>
      <c r="BK214" s="923"/>
      <c r="BL214" s="923"/>
      <c r="BM214" s="923"/>
      <c r="BN214" s="923"/>
      <c r="BO214" s="923"/>
      <c r="BP214" s="923"/>
      <c r="BQ214" s="923"/>
      <c r="BR214" s="923"/>
      <c r="BS214" s="923"/>
      <c r="BT214" s="923"/>
      <c r="BU214" s="923"/>
      <c r="BV214" s="923"/>
      <c r="BW214" s="923"/>
      <c r="BX214" s="923"/>
      <c r="BY214" s="923"/>
      <c r="BZ214" s="923"/>
      <c r="CA214" s="923"/>
      <c r="CB214" s="923"/>
      <c r="CC214" s="923"/>
      <c r="CD214" s="923"/>
      <c r="CE214" s="923"/>
      <c r="CF214" s="923"/>
      <c r="CG214" s="923"/>
      <c r="CH214" s="923"/>
      <c r="CI214" s="923"/>
      <c r="CJ214" s="923"/>
      <c r="CK214" s="923"/>
      <c r="CL214" s="923"/>
      <c r="CM214" s="923"/>
      <c r="CN214" s="923"/>
      <c r="CO214" s="923"/>
      <c r="CP214" s="923"/>
      <c r="CQ214" s="923"/>
      <c r="CR214" s="923"/>
      <c r="CS214" s="923"/>
      <c r="CT214" s="923"/>
      <c r="CU214" s="923"/>
      <c r="CV214" s="923"/>
      <c r="CW214" s="923"/>
      <c r="CX214" s="923"/>
      <c r="CY214" s="923"/>
      <c r="CZ214" s="923"/>
      <c r="DA214" s="923"/>
      <c r="DB214" s="923"/>
      <c r="DC214" s="923"/>
      <c r="DD214" s="923"/>
      <c r="DE214" s="923"/>
      <c r="DF214" s="923"/>
      <c r="DG214" s="923"/>
      <c r="DH214" s="923"/>
      <c r="DI214" s="923"/>
      <c r="DJ214" s="923"/>
      <c r="DK214" s="1111"/>
      <c r="DL214" s="2"/>
    </row>
    <row r="215" spans="1:116" s="110" customFormat="1" ht="19.899999999999999" customHeight="1">
      <c r="A215" s="2"/>
      <c r="B215" s="716"/>
      <c r="C215" s="73"/>
      <c r="D215" s="115" t="s">
        <v>646</v>
      </c>
      <c r="E215" s="113" t="s">
        <v>829</v>
      </c>
      <c r="F215" s="116" t="s">
        <v>319</v>
      </c>
      <c r="G215" s="825"/>
      <c r="H215" s="921"/>
      <c r="I215" s="922"/>
      <c r="J215" s="923"/>
      <c r="K215" s="923"/>
      <c r="L215" s="923"/>
      <c r="M215" s="923"/>
      <c r="N215" s="923"/>
      <c r="O215" s="923"/>
      <c r="P215" s="923"/>
      <c r="Q215" s="923"/>
      <c r="R215" s="923"/>
      <c r="S215" s="923"/>
      <c r="T215" s="923"/>
      <c r="U215" s="923"/>
      <c r="V215" s="923"/>
      <c r="W215" s="923"/>
      <c r="X215" s="923"/>
      <c r="Y215" s="923"/>
      <c r="Z215" s="923"/>
      <c r="AA215" s="923"/>
      <c r="AB215" s="923"/>
      <c r="AC215" s="923"/>
      <c r="AD215" s="923"/>
      <c r="AE215" s="923"/>
      <c r="AF215" s="923"/>
      <c r="AG215" s="923"/>
      <c r="AH215" s="923"/>
      <c r="AI215" s="923"/>
      <c r="AJ215" s="923"/>
      <c r="AK215" s="923"/>
      <c r="AL215" s="923"/>
      <c r="AM215" s="923"/>
      <c r="AN215" s="923"/>
      <c r="AO215" s="923"/>
      <c r="AP215" s="923"/>
      <c r="AQ215" s="923"/>
      <c r="AR215" s="923"/>
      <c r="AS215" s="923"/>
      <c r="AT215" s="923"/>
      <c r="AU215" s="923"/>
      <c r="AV215" s="923"/>
      <c r="AW215" s="923"/>
      <c r="AX215" s="923"/>
      <c r="AY215" s="923"/>
      <c r="AZ215" s="923"/>
      <c r="BA215" s="923"/>
      <c r="BB215" s="923"/>
      <c r="BC215" s="923"/>
      <c r="BD215" s="923"/>
      <c r="BE215" s="923"/>
      <c r="BF215" s="923"/>
      <c r="BG215" s="923"/>
      <c r="BH215" s="923"/>
      <c r="BI215" s="923"/>
      <c r="BJ215" s="923"/>
      <c r="BK215" s="923"/>
      <c r="BL215" s="923"/>
      <c r="BM215" s="923"/>
      <c r="BN215" s="923"/>
      <c r="BO215" s="923"/>
      <c r="BP215" s="923"/>
      <c r="BQ215" s="923"/>
      <c r="BR215" s="923"/>
      <c r="BS215" s="923"/>
      <c r="BT215" s="923"/>
      <c r="BU215" s="923"/>
      <c r="BV215" s="923"/>
      <c r="BW215" s="923"/>
      <c r="BX215" s="923"/>
      <c r="BY215" s="923"/>
      <c r="BZ215" s="923"/>
      <c r="CA215" s="923"/>
      <c r="CB215" s="923"/>
      <c r="CC215" s="923"/>
      <c r="CD215" s="923"/>
      <c r="CE215" s="923"/>
      <c r="CF215" s="923"/>
      <c r="CG215" s="923"/>
      <c r="CH215" s="923"/>
      <c r="CI215" s="923"/>
      <c r="CJ215" s="923"/>
      <c r="CK215" s="923"/>
      <c r="CL215" s="923"/>
      <c r="CM215" s="923"/>
      <c r="CN215" s="923"/>
      <c r="CO215" s="923"/>
      <c r="CP215" s="923"/>
      <c r="CQ215" s="923"/>
      <c r="CR215" s="923"/>
      <c r="CS215" s="923"/>
      <c r="CT215" s="923"/>
      <c r="CU215" s="923"/>
      <c r="CV215" s="923"/>
      <c r="CW215" s="923"/>
      <c r="CX215" s="923"/>
      <c r="CY215" s="923"/>
      <c r="CZ215" s="923"/>
      <c r="DA215" s="923"/>
      <c r="DB215" s="923"/>
      <c r="DC215" s="923"/>
      <c r="DD215" s="923"/>
      <c r="DE215" s="923"/>
      <c r="DF215" s="923"/>
      <c r="DG215" s="923"/>
      <c r="DH215" s="923"/>
      <c r="DI215" s="923"/>
      <c r="DJ215" s="923"/>
      <c r="DK215" s="1111"/>
      <c r="DL215" s="2"/>
    </row>
    <row r="216" spans="1:116" s="110" customFormat="1">
      <c r="A216" s="2"/>
      <c r="B216" s="716"/>
      <c r="C216" s="73"/>
      <c r="D216" s="115" t="s">
        <v>647</v>
      </c>
      <c r="E216" s="113" t="s">
        <v>830</v>
      </c>
      <c r="F216" s="116" t="s">
        <v>320</v>
      </c>
      <c r="G216" s="825"/>
      <c r="H216" s="921"/>
      <c r="I216" s="922"/>
      <c r="J216" s="923"/>
      <c r="K216" s="923"/>
      <c r="L216" s="923"/>
      <c r="M216" s="923"/>
      <c r="N216" s="923"/>
      <c r="O216" s="923"/>
      <c r="P216" s="923"/>
      <c r="Q216" s="923"/>
      <c r="R216" s="923"/>
      <c r="S216" s="923"/>
      <c r="T216" s="923"/>
      <c r="U216" s="923"/>
      <c r="V216" s="923"/>
      <c r="W216" s="923"/>
      <c r="X216" s="923"/>
      <c r="Y216" s="923"/>
      <c r="Z216" s="923"/>
      <c r="AA216" s="923"/>
      <c r="AB216" s="923"/>
      <c r="AC216" s="923"/>
      <c r="AD216" s="923"/>
      <c r="AE216" s="923"/>
      <c r="AF216" s="923"/>
      <c r="AG216" s="923"/>
      <c r="AH216" s="923"/>
      <c r="AI216" s="923"/>
      <c r="AJ216" s="923"/>
      <c r="AK216" s="923"/>
      <c r="AL216" s="923"/>
      <c r="AM216" s="923"/>
      <c r="AN216" s="923"/>
      <c r="AO216" s="923"/>
      <c r="AP216" s="923"/>
      <c r="AQ216" s="923"/>
      <c r="AR216" s="923"/>
      <c r="AS216" s="923"/>
      <c r="AT216" s="923"/>
      <c r="AU216" s="923"/>
      <c r="AV216" s="923"/>
      <c r="AW216" s="923"/>
      <c r="AX216" s="923"/>
      <c r="AY216" s="923"/>
      <c r="AZ216" s="923"/>
      <c r="BA216" s="923"/>
      <c r="BB216" s="923"/>
      <c r="BC216" s="923"/>
      <c r="BD216" s="923"/>
      <c r="BE216" s="923"/>
      <c r="BF216" s="923"/>
      <c r="BG216" s="923"/>
      <c r="BH216" s="923"/>
      <c r="BI216" s="923"/>
      <c r="BJ216" s="923"/>
      <c r="BK216" s="923"/>
      <c r="BL216" s="923"/>
      <c r="BM216" s="923"/>
      <c r="BN216" s="923"/>
      <c r="BO216" s="923"/>
      <c r="BP216" s="923"/>
      <c r="BQ216" s="923"/>
      <c r="BR216" s="923"/>
      <c r="BS216" s="923"/>
      <c r="BT216" s="923"/>
      <c r="BU216" s="923"/>
      <c r="BV216" s="923"/>
      <c r="BW216" s="923"/>
      <c r="BX216" s="923"/>
      <c r="BY216" s="923"/>
      <c r="BZ216" s="923"/>
      <c r="CA216" s="923"/>
      <c r="CB216" s="923"/>
      <c r="CC216" s="923"/>
      <c r="CD216" s="923"/>
      <c r="CE216" s="923"/>
      <c r="CF216" s="923"/>
      <c r="CG216" s="923"/>
      <c r="CH216" s="923"/>
      <c r="CI216" s="923"/>
      <c r="CJ216" s="923"/>
      <c r="CK216" s="923"/>
      <c r="CL216" s="923"/>
      <c r="CM216" s="923"/>
      <c r="CN216" s="923"/>
      <c r="CO216" s="923"/>
      <c r="CP216" s="923"/>
      <c r="CQ216" s="923"/>
      <c r="CR216" s="923"/>
      <c r="CS216" s="923"/>
      <c r="CT216" s="923"/>
      <c r="CU216" s="923"/>
      <c r="CV216" s="923"/>
      <c r="CW216" s="923"/>
      <c r="CX216" s="923"/>
      <c r="CY216" s="923"/>
      <c r="CZ216" s="923"/>
      <c r="DA216" s="923"/>
      <c r="DB216" s="923"/>
      <c r="DC216" s="923"/>
      <c r="DD216" s="923"/>
      <c r="DE216" s="923"/>
      <c r="DF216" s="923"/>
      <c r="DG216" s="923"/>
      <c r="DH216" s="923"/>
      <c r="DI216" s="923"/>
      <c r="DJ216" s="923"/>
      <c r="DK216" s="1111"/>
      <c r="DL216" s="2"/>
    </row>
    <row r="217" spans="1:116" s="110" customFormat="1" ht="19.899999999999999" customHeight="1">
      <c r="A217" s="2"/>
      <c r="B217" s="716"/>
      <c r="C217" s="73"/>
      <c r="D217" s="115" t="s">
        <v>648</v>
      </c>
      <c r="E217" s="113" t="s">
        <v>831</v>
      </c>
      <c r="F217" s="116" t="s">
        <v>832</v>
      </c>
      <c r="G217" s="825"/>
      <c r="H217" s="921"/>
      <c r="I217" s="922"/>
      <c r="J217" s="923"/>
      <c r="K217" s="923"/>
      <c r="L217" s="923"/>
      <c r="M217" s="923"/>
      <c r="N217" s="923"/>
      <c r="O217" s="923"/>
      <c r="P217" s="923"/>
      <c r="Q217" s="923"/>
      <c r="R217" s="923"/>
      <c r="S217" s="923"/>
      <c r="T217" s="923"/>
      <c r="U217" s="923"/>
      <c r="V217" s="923"/>
      <c r="W217" s="923"/>
      <c r="X217" s="923"/>
      <c r="Y217" s="923"/>
      <c r="Z217" s="923"/>
      <c r="AA217" s="923"/>
      <c r="AB217" s="923"/>
      <c r="AC217" s="923"/>
      <c r="AD217" s="923"/>
      <c r="AE217" s="923"/>
      <c r="AF217" s="923"/>
      <c r="AG217" s="923"/>
      <c r="AH217" s="923"/>
      <c r="AI217" s="923"/>
      <c r="AJ217" s="923"/>
      <c r="AK217" s="923"/>
      <c r="AL217" s="923"/>
      <c r="AM217" s="923"/>
      <c r="AN217" s="923"/>
      <c r="AO217" s="923"/>
      <c r="AP217" s="923"/>
      <c r="AQ217" s="923"/>
      <c r="AR217" s="923"/>
      <c r="AS217" s="923"/>
      <c r="AT217" s="923"/>
      <c r="AU217" s="923"/>
      <c r="AV217" s="923"/>
      <c r="AW217" s="923"/>
      <c r="AX217" s="923"/>
      <c r="AY217" s="923"/>
      <c r="AZ217" s="923"/>
      <c r="BA217" s="923"/>
      <c r="BB217" s="923"/>
      <c r="BC217" s="923"/>
      <c r="BD217" s="923"/>
      <c r="BE217" s="923"/>
      <c r="BF217" s="923"/>
      <c r="BG217" s="923"/>
      <c r="BH217" s="923"/>
      <c r="BI217" s="923"/>
      <c r="BJ217" s="923"/>
      <c r="BK217" s="923"/>
      <c r="BL217" s="923"/>
      <c r="BM217" s="923"/>
      <c r="BN217" s="923"/>
      <c r="BO217" s="923"/>
      <c r="BP217" s="923"/>
      <c r="BQ217" s="923"/>
      <c r="BR217" s="923"/>
      <c r="BS217" s="923"/>
      <c r="BT217" s="923"/>
      <c r="BU217" s="923"/>
      <c r="BV217" s="923"/>
      <c r="BW217" s="923"/>
      <c r="BX217" s="923"/>
      <c r="BY217" s="923"/>
      <c r="BZ217" s="923"/>
      <c r="CA217" s="923"/>
      <c r="CB217" s="923"/>
      <c r="CC217" s="923"/>
      <c r="CD217" s="923"/>
      <c r="CE217" s="923"/>
      <c r="CF217" s="923"/>
      <c r="CG217" s="923"/>
      <c r="CH217" s="923"/>
      <c r="CI217" s="923"/>
      <c r="CJ217" s="923"/>
      <c r="CK217" s="923"/>
      <c r="CL217" s="923"/>
      <c r="CM217" s="923"/>
      <c r="CN217" s="923"/>
      <c r="CO217" s="923"/>
      <c r="CP217" s="923"/>
      <c r="CQ217" s="923"/>
      <c r="CR217" s="923"/>
      <c r="CS217" s="923"/>
      <c r="CT217" s="923"/>
      <c r="CU217" s="923"/>
      <c r="CV217" s="923"/>
      <c r="CW217" s="923"/>
      <c r="CX217" s="923"/>
      <c r="CY217" s="923"/>
      <c r="CZ217" s="923"/>
      <c r="DA217" s="923"/>
      <c r="DB217" s="923"/>
      <c r="DC217" s="923"/>
      <c r="DD217" s="923"/>
      <c r="DE217" s="923"/>
      <c r="DF217" s="923"/>
      <c r="DG217" s="923"/>
      <c r="DH217" s="923"/>
      <c r="DI217" s="923"/>
      <c r="DJ217" s="923"/>
      <c r="DK217" s="1111"/>
      <c r="DL217" s="2"/>
    </row>
    <row r="218" spans="1:116" s="110" customFormat="1" ht="19.899999999999999" customHeight="1">
      <c r="A218" s="2"/>
      <c r="B218" s="716"/>
      <c r="C218" s="73"/>
      <c r="D218" s="115" t="s">
        <v>649</v>
      </c>
      <c r="E218" s="113" t="s">
        <v>833</v>
      </c>
      <c r="F218" s="116" t="s">
        <v>834</v>
      </c>
      <c r="G218" s="825"/>
      <c r="H218" s="921"/>
      <c r="I218" s="922"/>
      <c r="J218" s="923"/>
      <c r="K218" s="923"/>
      <c r="L218" s="923"/>
      <c r="M218" s="923"/>
      <c r="N218" s="923"/>
      <c r="O218" s="923"/>
      <c r="P218" s="923"/>
      <c r="Q218" s="923"/>
      <c r="R218" s="923"/>
      <c r="S218" s="923"/>
      <c r="T218" s="923"/>
      <c r="U218" s="923"/>
      <c r="V218" s="923"/>
      <c r="W218" s="923"/>
      <c r="X218" s="923"/>
      <c r="Y218" s="923"/>
      <c r="Z218" s="923"/>
      <c r="AA218" s="923"/>
      <c r="AB218" s="923"/>
      <c r="AC218" s="923"/>
      <c r="AD218" s="923"/>
      <c r="AE218" s="923"/>
      <c r="AF218" s="923"/>
      <c r="AG218" s="923"/>
      <c r="AH218" s="923"/>
      <c r="AI218" s="923"/>
      <c r="AJ218" s="923"/>
      <c r="AK218" s="923"/>
      <c r="AL218" s="923"/>
      <c r="AM218" s="923"/>
      <c r="AN218" s="923"/>
      <c r="AO218" s="923"/>
      <c r="AP218" s="923"/>
      <c r="AQ218" s="923"/>
      <c r="AR218" s="923"/>
      <c r="AS218" s="923"/>
      <c r="AT218" s="923"/>
      <c r="AU218" s="923"/>
      <c r="AV218" s="923"/>
      <c r="AW218" s="923"/>
      <c r="AX218" s="923"/>
      <c r="AY218" s="923"/>
      <c r="AZ218" s="923"/>
      <c r="BA218" s="923"/>
      <c r="BB218" s="923"/>
      <c r="BC218" s="923"/>
      <c r="BD218" s="923"/>
      <c r="BE218" s="923"/>
      <c r="BF218" s="923"/>
      <c r="BG218" s="923"/>
      <c r="BH218" s="923"/>
      <c r="BI218" s="923"/>
      <c r="BJ218" s="923"/>
      <c r="BK218" s="923"/>
      <c r="BL218" s="923"/>
      <c r="BM218" s="923"/>
      <c r="BN218" s="923"/>
      <c r="BO218" s="923"/>
      <c r="BP218" s="923"/>
      <c r="BQ218" s="923"/>
      <c r="BR218" s="923"/>
      <c r="BS218" s="923"/>
      <c r="BT218" s="923"/>
      <c r="BU218" s="923"/>
      <c r="BV218" s="923"/>
      <c r="BW218" s="923"/>
      <c r="BX218" s="923"/>
      <c r="BY218" s="923"/>
      <c r="BZ218" s="923"/>
      <c r="CA218" s="923"/>
      <c r="CB218" s="923"/>
      <c r="CC218" s="923"/>
      <c r="CD218" s="923"/>
      <c r="CE218" s="923"/>
      <c r="CF218" s="923"/>
      <c r="CG218" s="923"/>
      <c r="CH218" s="923"/>
      <c r="CI218" s="923"/>
      <c r="CJ218" s="923"/>
      <c r="CK218" s="923"/>
      <c r="CL218" s="923"/>
      <c r="CM218" s="923"/>
      <c r="CN218" s="923"/>
      <c r="CO218" s="923"/>
      <c r="CP218" s="923"/>
      <c r="CQ218" s="923"/>
      <c r="CR218" s="923"/>
      <c r="CS218" s="923"/>
      <c r="CT218" s="923"/>
      <c r="CU218" s="923"/>
      <c r="CV218" s="923"/>
      <c r="CW218" s="923"/>
      <c r="CX218" s="923"/>
      <c r="CY218" s="923"/>
      <c r="CZ218" s="923"/>
      <c r="DA218" s="923"/>
      <c r="DB218" s="923"/>
      <c r="DC218" s="923"/>
      <c r="DD218" s="923"/>
      <c r="DE218" s="923"/>
      <c r="DF218" s="923"/>
      <c r="DG218" s="923"/>
      <c r="DH218" s="923"/>
      <c r="DI218" s="923"/>
      <c r="DJ218" s="923"/>
      <c r="DK218" s="1111"/>
      <c r="DL218" s="2"/>
    </row>
    <row r="219" spans="1:116" s="110" customFormat="1" ht="19.899999999999999" customHeight="1">
      <c r="A219" s="2"/>
      <c r="B219" s="716"/>
      <c r="C219" s="73"/>
      <c r="D219" s="115" t="s">
        <v>650</v>
      </c>
      <c r="E219" s="113" t="s">
        <v>835</v>
      </c>
      <c r="F219" s="116" t="s">
        <v>836</v>
      </c>
      <c r="G219" s="825"/>
      <c r="H219" s="921"/>
      <c r="I219" s="922"/>
      <c r="J219" s="923"/>
      <c r="K219" s="923"/>
      <c r="L219" s="923"/>
      <c r="M219" s="923"/>
      <c r="N219" s="923"/>
      <c r="O219" s="923"/>
      <c r="P219" s="923"/>
      <c r="Q219" s="923"/>
      <c r="R219" s="923"/>
      <c r="S219" s="923"/>
      <c r="T219" s="923"/>
      <c r="U219" s="923"/>
      <c r="V219" s="923"/>
      <c r="W219" s="923"/>
      <c r="X219" s="923"/>
      <c r="Y219" s="923"/>
      <c r="Z219" s="923"/>
      <c r="AA219" s="923"/>
      <c r="AB219" s="923"/>
      <c r="AC219" s="923"/>
      <c r="AD219" s="923"/>
      <c r="AE219" s="923"/>
      <c r="AF219" s="923"/>
      <c r="AG219" s="923"/>
      <c r="AH219" s="923"/>
      <c r="AI219" s="923"/>
      <c r="AJ219" s="923"/>
      <c r="AK219" s="923"/>
      <c r="AL219" s="923"/>
      <c r="AM219" s="923"/>
      <c r="AN219" s="923"/>
      <c r="AO219" s="923"/>
      <c r="AP219" s="923"/>
      <c r="AQ219" s="923"/>
      <c r="AR219" s="923"/>
      <c r="AS219" s="923"/>
      <c r="AT219" s="923"/>
      <c r="AU219" s="923"/>
      <c r="AV219" s="923"/>
      <c r="AW219" s="923"/>
      <c r="AX219" s="923"/>
      <c r="AY219" s="923"/>
      <c r="AZ219" s="923"/>
      <c r="BA219" s="923"/>
      <c r="BB219" s="923"/>
      <c r="BC219" s="923"/>
      <c r="BD219" s="923"/>
      <c r="BE219" s="923"/>
      <c r="BF219" s="923"/>
      <c r="BG219" s="923"/>
      <c r="BH219" s="923"/>
      <c r="BI219" s="923"/>
      <c r="BJ219" s="923"/>
      <c r="BK219" s="923"/>
      <c r="BL219" s="923"/>
      <c r="BM219" s="923"/>
      <c r="BN219" s="923"/>
      <c r="BO219" s="923"/>
      <c r="BP219" s="923"/>
      <c r="BQ219" s="923"/>
      <c r="BR219" s="923"/>
      <c r="BS219" s="923"/>
      <c r="BT219" s="923"/>
      <c r="BU219" s="923"/>
      <c r="BV219" s="923"/>
      <c r="BW219" s="923"/>
      <c r="BX219" s="923"/>
      <c r="BY219" s="923"/>
      <c r="BZ219" s="923"/>
      <c r="CA219" s="923"/>
      <c r="CB219" s="923"/>
      <c r="CC219" s="923"/>
      <c r="CD219" s="923"/>
      <c r="CE219" s="923"/>
      <c r="CF219" s="923"/>
      <c r="CG219" s="923"/>
      <c r="CH219" s="923"/>
      <c r="CI219" s="923"/>
      <c r="CJ219" s="923"/>
      <c r="CK219" s="923"/>
      <c r="CL219" s="923"/>
      <c r="CM219" s="923"/>
      <c r="CN219" s="923"/>
      <c r="CO219" s="923"/>
      <c r="CP219" s="923"/>
      <c r="CQ219" s="923"/>
      <c r="CR219" s="923"/>
      <c r="CS219" s="923"/>
      <c r="CT219" s="923"/>
      <c r="CU219" s="923"/>
      <c r="CV219" s="923"/>
      <c r="CW219" s="923"/>
      <c r="CX219" s="923"/>
      <c r="CY219" s="923"/>
      <c r="CZ219" s="923"/>
      <c r="DA219" s="923"/>
      <c r="DB219" s="923"/>
      <c r="DC219" s="923"/>
      <c r="DD219" s="923"/>
      <c r="DE219" s="923"/>
      <c r="DF219" s="923"/>
      <c r="DG219" s="923"/>
      <c r="DH219" s="923"/>
      <c r="DI219" s="923"/>
      <c r="DJ219" s="923"/>
      <c r="DK219" s="1111"/>
      <c r="DL219" s="2"/>
    </row>
    <row r="220" spans="1:116" s="110" customFormat="1" ht="19.899999999999999" customHeight="1">
      <c r="A220" s="2"/>
      <c r="B220" s="716"/>
      <c r="C220" s="73"/>
      <c r="D220" s="115" t="s">
        <v>651</v>
      </c>
      <c r="E220" s="113" t="s">
        <v>837</v>
      </c>
      <c r="F220" s="116" t="s">
        <v>838</v>
      </c>
      <c r="G220" s="825"/>
      <c r="H220" s="921"/>
      <c r="I220" s="922"/>
      <c r="J220" s="923"/>
      <c r="K220" s="923"/>
      <c r="L220" s="923"/>
      <c r="M220" s="923"/>
      <c r="N220" s="923"/>
      <c r="O220" s="923"/>
      <c r="P220" s="923"/>
      <c r="Q220" s="923"/>
      <c r="R220" s="923"/>
      <c r="S220" s="923"/>
      <c r="T220" s="923"/>
      <c r="U220" s="923"/>
      <c r="V220" s="923"/>
      <c r="W220" s="923"/>
      <c r="X220" s="923"/>
      <c r="Y220" s="923"/>
      <c r="Z220" s="923"/>
      <c r="AA220" s="923"/>
      <c r="AB220" s="923"/>
      <c r="AC220" s="923"/>
      <c r="AD220" s="923"/>
      <c r="AE220" s="923"/>
      <c r="AF220" s="923"/>
      <c r="AG220" s="923"/>
      <c r="AH220" s="923"/>
      <c r="AI220" s="923"/>
      <c r="AJ220" s="923"/>
      <c r="AK220" s="923"/>
      <c r="AL220" s="923"/>
      <c r="AM220" s="923"/>
      <c r="AN220" s="923"/>
      <c r="AO220" s="923"/>
      <c r="AP220" s="923"/>
      <c r="AQ220" s="923"/>
      <c r="AR220" s="923"/>
      <c r="AS220" s="923"/>
      <c r="AT220" s="923"/>
      <c r="AU220" s="923"/>
      <c r="AV220" s="923"/>
      <c r="AW220" s="923"/>
      <c r="AX220" s="923"/>
      <c r="AY220" s="923"/>
      <c r="AZ220" s="923"/>
      <c r="BA220" s="923"/>
      <c r="BB220" s="923"/>
      <c r="BC220" s="923"/>
      <c r="BD220" s="923"/>
      <c r="BE220" s="923"/>
      <c r="BF220" s="923"/>
      <c r="BG220" s="923"/>
      <c r="BH220" s="923"/>
      <c r="BI220" s="923"/>
      <c r="BJ220" s="923"/>
      <c r="BK220" s="923"/>
      <c r="BL220" s="923"/>
      <c r="BM220" s="923"/>
      <c r="BN220" s="923"/>
      <c r="BO220" s="923"/>
      <c r="BP220" s="923"/>
      <c r="BQ220" s="923"/>
      <c r="BR220" s="923"/>
      <c r="BS220" s="923"/>
      <c r="BT220" s="923"/>
      <c r="BU220" s="923"/>
      <c r="BV220" s="923"/>
      <c r="BW220" s="923"/>
      <c r="BX220" s="923"/>
      <c r="BY220" s="923"/>
      <c r="BZ220" s="923"/>
      <c r="CA220" s="923"/>
      <c r="CB220" s="923"/>
      <c r="CC220" s="923"/>
      <c r="CD220" s="923"/>
      <c r="CE220" s="923"/>
      <c r="CF220" s="923"/>
      <c r="CG220" s="923"/>
      <c r="CH220" s="923"/>
      <c r="CI220" s="923"/>
      <c r="CJ220" s="923"/>
      <c r="CK220" s="923"/>
      <c r="CL220" s="923"/>
      <c r="CM220" s="923"/>
      <c r="CN220" s="923"/>
      <c r="CO220" s="923"/>
      <c r="CP220" s="923"/>
      <c r="CQ220" s="923"/>
      <c r="CR220" s="923"/>
      <c r="CS220" s="923"/>
      <c r="CT220" s="923"/>
      <c r="CU220" s="923"/>
      <c r="CV220" s="923"/>
      <c r="CW220" s="923"/>
      <c r="CX220" s="923"/>
      <c r="CY220" s="923"/>
      <c r="CZ220" s="923"/>
      <c r="DA220" s="923"/>
      <c r="DB220" s="923"/>
      <c r="DC220" s="923"/>
      <c r="DD220" s="923"/>
      <c r="DE220" s="923"/>
      <c r="DF220" s="923"/>
      <c r="DG220" s="923"/>
      <c r="DH220" s="923"/>
      <c r="DI220" s="923"/>
      <c r="DJ220" s="923"/>
      <c r="DK220" s="1111"/>
      <c r="DL220" s="2"/>
    </row>
    <row r="221" spans="1:116" s="110" customFormat="1" ht="19.899999999999999" customHeight="1">
      <c r="A221" s="2"/>
      <c r="B221" s="716"/>
      <c r="C221" s="73"/>
      <c r="D221" s="115" t="s">
        <v>652</v>
      </c>
      <c r="E221" s="113" t="s">
        <v>839</v>
      </c>
      <c r="F221" s="116" t="s">
        <v>840</v>
      </c>
      <c r="G221" s="825"/>
      <c r="H221" s="921"/>
      <c r="I221" s="922"/>
      <c r="J221" s="923"/>
      <c r="K221" s="923"/>
      <c r="L221" s="923"/>
      <c r="M221" s="923"/>
      <c r="N221" s="923"/>
      <c r="O221" s="923"/>
      <c r="P221" s="923"/>
      <c r="Q221" s="923"/>
      <c r="R221" s="923"/>
      <c r="S221" s="923"/>
      <c r="T221" s="923"/>
      <c r="U221" s="923"/>
      <c r="V221" s="923"/>
      <c r="W221" s="923"/>
      <c r="X221" s="923"/>
      <c r="Y221" s="923"/>
      <c r="Z221" s="923"/>
      <c r="AA221" s="923"/>
      <c r="AB221" s="923"/>
      <c r="AC221" s="923"/>
      <c r="AD221" s="923"/>
      <c r="AE221" s="923"/>
      <c r="AF221" s="923"/>
      <c r="AG221" s="923"/>
      <c r="AH221" s="923"/>
      <c r="AI221" s="923"/>
      <c r="AJ221" s="923"/>
      <c r="AK221" s="923"/>
      <c r="AL221" s="923"/>
      <c r="AM221" s="923"/>
      <c r="AN221" s="923"/>
      <c r="AO221" s="923"/>
      <c r="AP221" s="923"/>
      <c r="AQ221" s="923"/>
      <c r="AR221" s="923"/>
      <c r="AS221" s="923"/>
      <c r="AT221" s="923"/>
      <c r="AU221" s="923"/>
      <c r="AV221" s="923"/>
      <c r="AW221" s="923"/>
      <c r="AX221" s="923"/>
      <c r="AY221" s="923"/>
      <c r="AZ221" s="923"/>
      <c r="BA221" s="923"/>
      <c r="BB221" s="923"/>
      <c r="BC221" s="923"/>
      <c r="BD221" s="923"/>
      <c r="BE221" s="923"/>
      <c r="BF221" s="923"/>
      <c r="BG221" s="923"/>
      <c r="BH221" s="923"/>
      <c r="BI221" s="923"/>
      <c r="BJ221" s="923"/>
      <c r="BK221" s="923"/>
      <c r="BL221" s="923"/>
      <c r="BM221" s="923"/>
      <c r="BN221" s="923"/>
      <c r="BO221" s="923"/>
      <c r="BP221" s="923"/>
      <c r="BQ221" s="923"/>
      <c r="BR221" s="923"/>
      <c r="BS221" s="923"/>
      <c r="BT221" s="923"/>
      <c r="BU221" s="923"/>
      <c r="BV221" s="923"/>
      <c r="BW221" s="923"/>
      <c r="BX221" s="923"/>
      <c r="BY221" s="923"/>
      <c r="BZ221" s="923"/>
      <c r="CA221" s="923"/>
      <c r="CB221" s="923"/>
      <c r="CC221" s="923"/>
      <c r="CD221" s="923"/>
      <c r="CE221" s="923"/>
      <c r="CF221" s="923"/>
      <c r="CG221" s="923"/>
      <c r="CH221" s="923"/>
      <c r="CI221" s="923"/>
      <c r="CJ221" s="923"/>
      <c r="CK221" s="923"/>
      <c r="CL221" s="923"/>
      <c r="CM221" s="923"/>
      <c r="CN221" s="923"/>
      <c r="CO221" s="923"/>
      <c r="CP221" s="923"/>
      <c r="CQ221" s="923"/>
      <c r="CR221" s="923"/>
      <c r="CS221" s="923"/>
      <c r="CT221" s="923"/>
      <c r="CU221" s="923"/>
      <c r="CV221" s="923"/>
      <c r="CW221" s="923"/>
      <c r="CX221" s="923"/>
      <c r="CY221" s="923"/>
      <c r="CZ221" s="923"/>
      <c r="DA221" s="923"/>
      <c r="DB221" s="923"/>
      <c r="DC221" s="923"/>
      <c r="DD221" s="923"/>
      <c r="DE221" s="923"/>
      <c r="DF221" s="923"/>
      <c r="DG221" s="923"/>
      <c r="DH221" s="923"/>
      <c r="DI221" s="923"/>
      <c r="DJ221" s="923"/>
      <c r="DK221" s="1111"/>
      <c r="DL221" s="2"/>
    </row>
    <row r="222" spans="1:116" s="110" customFormat="1" ht="24.75">
      <c r="A222" s="2"/>
      <c r="B222" s="716"/>
      <c r="C222" s="73"/>
      <c r="D222" s="115" t="s">
        <v>653</v>
      </c>
      <c r="E222" s="113" t="s">
        <v>841</v>
      </c>
      <c r="F222" s="116" t="s">
        <v>321</v>
      </c>
      <c r="G222" s="825"/>
      <c r="H222" s="924"/>
      <c r="I222" s="922"/>
      <c r="J222" s="923"/>
      <c r="K222" s="923"/>
      <c r="L222" s="923"/>
      <c r="M222" s="923"/>
      <c r="N222" s="923"/>
      <c r="O222" s="923"/>
      <c r="P222" s="923"/>
      <c r="Q222" s="923"/>
      <c r="R222" s="923"/>
      <c r="S222" s="923"/>
      <c r="T222" s="923"/>
      <c r="U222" s="923"/>
      <c r="V222" s="923"/>
      <c r="W222" s="923"/>
      <c r="X222" s="923"/>
      <c r="Y222" s="923"/>
      <c r="Z222" s="923"/>
      <c r="AA222" s="923"/>
      <c r="AB222" s="923"/>
      <c r="AC222" s="923"/>
      <c r="AD222" s="923"/>
      <c r="AE222" s="923"/>
      <c r="AF222" s="923"/>
      <c r="AG222" s="923"/>
      <c r="AH222" s="923"/>
      <c r="AI222" s="923"/>
      <c r="AJ222" s="923"/>
      <c r="AK222" s="923"/>
      <c r="AL222" s="923"/>
      <c r="AM222" s="923"/>
      <c r="AN222" s="923"/>
      <c r="AO222" s="923"/>
      <c r="AP222" s="923"/>
      <c r="AQ222" s="923"/>
      <c r="AR222" s="923"/>
      <c r="AS222" s="923"/>
      <c r="AT222" s="923"/>
      <c r="AU222" s="923"/>
      <c r="AV222" s="923"/>
      <c r="AW222" s="923"/>
      <c r="AX222" s="923"/>
      <c r="AY222" s="923"/>
      <c r="AZ222" s="923"/>
      <c r="BA222" s="923"/>
      <c r="BB222" s="923"/>
      <c r="BC222" s="923"/>
      <c r="BD222" s="923"/>
      <c r="BE222" s="923"/>
      <c r="BF222" s="923"/>
      <c r="BG222" s="923"/>
      <c r="BH222" s="923"/>
      <c r="BI222" s="923"/>
      <c r="BJ222" s="923"/>
      <c r="BK222" s="923"/>
      <c r="BL222" s="923"/>
      <c r="BM222" s="923"/>
      <c r="BN222" s="923"/>
      <c r="BO222" s="923"/>
      <c r="BP222" s="923"/>
      <c r="BQ222" s="923"/>
      <c r="BR222" s="923"/>
      <c r="BS222" s="923"/>
      <c r="BT222" s="923"/>
      <c r="BU222" s="923"/>
      <c r="BV222" s="923"/>
      <c r="BW222" s="923"/>
      <c r="BX222" s="923"/>
      <c r="BY222" s="923"/>
      <c r="BZ222" s="923"/>
      <c r="CA222" s="923"/>
      <c r="CB222" s="923"/>
      <c r="CC222" s="923"/>
      <c r="CD222" s="923"/>
      <c r="CE222" s="923"/>
      <c r="CF222" s="923"/>
      <c r="CG222" s="923"/>
      <c r="CH222" s="923"/>
      <c r="CI222" s="923"/>
      <c r="CJ222" s="923"/>
      <c r="CK222" s="923"/>
      <c r="CL222" s="923"/>
      <c r="CM222" s="923"/>
      <c r="CN222" s="923"/>
      <c r="CO222" s="923"/>
      <c r="CP222" s="923"/>
      <c r="CQ222" s="923"/>
      <c r="CR222" s="923"/>
      <c r="CS222" s="923"/>
      <c r="CT222" s="923"/>
      <c r="CU222" s="923"/>
      <c r="CV222" s="923"/>
      <c r="CW222" s="923"/>
      <c r="CX222" s="923"/>
      <c r="CY222" s="923"/>
      <c r="CZ222" s="923"/>
      <c r="DA222" s="923"/>
      <c r="DB222" s="923"/>
      <c r="DC222" s="923"/>
      <c r="DD222" s="923"/>
      <c r="DE222" s="923"/>
      <c r="DF222" s="923"/>
      <c r="DG222" s="923"/>
      <c r="DH222" s="923"/>
      <c r="DI222" s="923"/>
      <c r="DJ222" s="923"/>
      <c r="DK222" s="1111"/>
      <c r="DL222" s="2"/>
    </row>
    <row r="223" spans="1:116" s="110" customFormat="1" ht="19.5" customHeight="1">
      <c r="A223" s="50"/>
      <c r="B223" s="716"/>
      <c r="C223" s="73"/>
      <c r="D223" s="115" t="s">
        <v>654</v>
      </c>
      <c r="E223" s="113" t="s">
        <v>842</v>
      </c>
      <c r="F223" s="116" t="s">
        <v>322</v>
      </c>
      <c r="G223" s="925"/>
      <c r="H223" s="926"/>
      <c r="I223" s="910"/>
      <c r="J223" s="911"/>
      <c r="K223" s="911"/>
      <c r="L223" s="911"/>
      <c r="M223" s="911"/>
      <c r="N223" s="911"/>
      <c r="O223" s="911"/>
      <c r="P223" s="911"/>
      <c r="Q223" s="911"/>
      <c r="R223" s="911"/>
      <c r="S223" s="911"/>
      <c r="T223" s="911"/>
      <c r="U223" s="911"/>
      <c r="V223" s="911"/>
      <c r="W223" s="911"/>
      <c r="X223" s="911"/>
      <c r="Y223" s="911"/>
      <c r="Z223" s="911"/>
      <c r="AA223" s="911"/>
      <c r="AB223" s="911"/>
      <c r="AC223" s="911"/>
      <c r="AD223" s="911"/>
      <c r="AE223" s="911"/>
      <c r="AF223" s="911"/>
      <c r="AG223" s="911"/>
      <c r="AH223" s="911"/>
      <c r="AI223" s="911"/>
      <c r="AJ223" s="911"/>
      <c r="AK223" s="911"/>
      <c r="AL223" s="911"/>
      <c r="AM223" s="911"/>
      <c r="AN223" s="911"/>
      <c r="AO223" s="911"/>
      <c r="AP223" s="911"/>
      <c r="AQ223" s="911"/>
      <c r="AR223" s="911"/>
      <c r="AS223" s="911"/>
      <c r="AT223" s="911"/>
      <c r="AU223" s="911"/>
      <c r="AV223" s="911"/>
      <c r="AW223" s="911"/>
      <c r="AX223" s="911"/>
      <c r="AY223" s="911"/>
      <c r="AZ223" s="911"/>
      <c r="BA223" s="911"/>
      <c r="BB223" s="911"/>
      <c r="BC223" s="911"/>
      <c r="BD223" s="911"/>
      <c r="BE223" s="911"/>
      <c r="BF223" s="911"/>
      <c r="BG223" s="911"/>
      <c r="BH223" s="911"/>
      <c r="BI223" s="911"/>
      <c r="BJ223" s="911"/>
      <c r="BK223" s="911"/>
      <c r="BL223" s="911"/>
      <c r="BM223" s="911"/>
      <c r="BN223" s="911"/>
      <c r="BO223" s="911"/>
      <c r="BP223" s="911"/>
      <c r="BQ223" s="911"/>
      <c r="BR223" s="911"/>
      <c r="BS223" s="911"/>
      <c r="BT223" s="911"/>
      <c r="BU223" s="911"/>
      <c r="BV223" s="911"/>
      <c r="BW223" s="911"/>
      <c r="BX223" s="911"/>
      <c r="BY223" s="911"/>
      <c r="BZ223" s="911"/>
      <c r="CA223" s="911"/>
      <c r="CB223" s="911"/>
      <c r="CC223" s="911"/>
      <c r="CD223" s="911"/>
      <c r="CE223" s="911"/>
      <c r="CF223" s="911"/>
      <c r="CG223" s="911"/>
      <c r="CH223" s="911"/>
      <c r="CI223" s="911"/>
      <c r="CJ223" s="911"/>
      <c r="CK223" s="911"/>
      <c r="CL223" s="911"/>
      <c r="CM223" s="911"/>
      <c r="CN223" s="911"/>
      <c r="CO223" s="911"/>
      <c r="CP223" s="911"/>
      <c r="CQ223" s="911"/>
      <c r="CR223" s="911"/>
      <c r="CS223" s="911"/>
      <c r="CT223" s="911"/>
      <c r="CU223" s="911"/>
      <c r="CV223" s="911"/>
      <c r="CW223" s="911"/>
      <c r="CX223" s="911"/>
      <c r="CY223" s="911"/>
      <c r="CZ223" s="911"/>
      <c r="DA223" s="911"/>
      <c r="DB223" s="911"/>
      <c r="DC223" s="911"/>
      <c r="DD223" s="911"/>
      <c r="DE223" s="911"/>
      <c r="DF223" s="867"/>
      <c r="DG223" s="867"/>
      <c r="DH223" s="867"/>
      <c r="DI223" s="867"/>
      <c r="DJ223" s="867"/>
      <c r="DK223" s="912"/>
      <c r="DL223" s="2"/>
    </row>
    <row r="224" spans="1:116" s="110" customFormat="1" ht="19.899999999999999" customHeight="1">
      <c r="A224" s="50"/>
      <c r="B224" s="716"/>
      <c r="C224" s="73"/>
      <c r="D224" s="115" t="s">
        <v>655</v>
      </c>
      <c r="E224" s="113" t="s">
        <v>843</v>
      </c>
      <c r="F224" s="116" t="s">
        <v>323</v>
      </c>
      <c r="G224" s="825"/>
      <c r="H224" s="927"/>
      <c r="I224" s="922"/>
      <c r="J224" s="923"/>
      <c r="K224" s="923"/>
      <c r="L224" s="923"/>
      <c r="M224" s="923"/>
      <c r="N224" s="923"/>
      <c r="O224" s="923"/>
      <c r="P224" s="923"/>
      <c r="Q224" s="923"/>
      <c r="R224" s="923"/>
      <c r="S224" s="923"/>
      <c r="T224" s="923"/>
      <c r="U224" s="923"/>
      <c r="V224" s="923"/>
      <c r="W224" s="923"/>
      <c r="X224" s="923"/>
      <c r="Y224" s="923"/>
      <c r="Z224" s="923"/>
      <c r="AA224" s="923"/>
      <c r="AB224" s="923"/>
      <c r="AC224" s="923"/>
      <c r="AD224" s="923"/>
      <c r="AE224" s="923"/>
      <c r="AF224" s="923"/>
      <c r="AG224" s="923"/>
      <c r="AH224" s="923"/>
      <c r="AI224" s="923"/>
      <c r="AJ224" s="923"/>
      <c r="AK224" s="923"/>
      <c r="AL224" s="923"/>
      <c r="AM224" s="923"/>
      <c r="AN224" s="923"/>
      <c r="AO224" s="923"/>
      <c r="AP224" s="923"/>
      <c r="AQ224" s="923"/>
      <c r="AR224" s="923"/>
      <c r="AS224" s="923"/>
      <c r="AT224" s="923"/>
      <c r="AU224" s="923"/>
      <c r="AV224" s="923"/>
      <c r="AW224" s="923"/>
      <c r="AX224" s="923"/>
      <c r="AY224" s="923"/>
      <c r="AZ224" s="923"/>
      <c r="BA224" s="923"/>
      <c r="BB224" s="923"/>
      <c r="BC224" s="923"/>
      <c r="BD224" s="923"/>
      <c r="BE224" s="923"/>
      <c r="BF224" s="923"/>
      <c r="BG224" s="923"/>
      <c r="BH224" s="923"/>
      <c r="BI224" s="923"/>
      <c r="BJ224" s="923"/>
      <c r="BK224" s="923"/>
      <c r="BL224" s="923"/>
      <c r="BM224" s="923"/>
      <c r="BN224" s="923"/>
      <c r="BO224" s="923"/>
      <c r="BP224" s="923"/>
      <c r="BQ224" s="923"/>
      <c r="BR224" s="923"/>
      <c r="BS224" s="923"/>
      <c r="BT224" s="923"/>
      <c r="BU224" s="923"/>
      <c r="BV224" s="923"/>
      <c r="BW224" s="923"/>
      <c r="BX224" s="923"/>
      <c r="BY224" s="923"/>
      <c r="BZ224" s="923"/>
      <c r="CA224" s="923"/>
      <c r="CB224" s="923"/>
      <c r="CC224" s="923"/>
      <c r="CD224" s="923"/>
      <c r="CE224" s="923"/>
      <c r="CF224" s="923"/>
      <c r="CG224" s="923"/>
      <c r="CH224" s="923"/>
      <c r="CI224" s="923"/>
      <c r="CJ224" s="923"/>
      <c r="CK224" s="923"/>
      <c r="CL224" s="923"/>
      <c r="CM224" s="923"/>
      <c r="CN224" s="923"/>
      <c r="CO224" s="923"/>
      <c r="CP224" s="923"/>
      <c r="CQ224" s="923"/>
      <c r="CR224" s="923"/>
      <c r="CS224" s="923"/>
      <c r="CT224" s="923"/>
      <c r="CU224" s="923"/>
      <c r="CV224" s="923"/>
      <c r="CW224" s="923"/>
      <c r="CX224" s="923"/>
      <c r="CY224" s="923"/>
      <c r="CZ224" s="923"/>
      <c r="DA224" s="923"/>
      <c r="DB224" s="923"/>
      <c r="DC224" s="923"/>
      <c r="DD224" s="923"/>
      <c r="DE224" s="923"/>
      <c r="DF224" s="923"/>
      <c r="DG224" s="923"/>
      <c r="DH224" s="923"/>
      <c r="DI224" s="923"/>
      <c r="DJ224" s="923"/>
      <c r="DK224" s="1111"/>
      <c r="DL224" s="2"/>
    </row>
    <row r="225" spans="1:116" s="110" customFormat="1" ht="19.899999999999999" customHeight="1">
      <c r="A225" s="50"/>
      <c r="B225" s="716"/>
      <c r="C225" s="73"/>
      <c r="D225" s="111" t="s">
        <v>694</v>
      </c>
      <c r="E225" s="118" t="s">
        <v>695</v>
      </c>
      <c r="F225" s="119" t="s">
        <v>324</v>
      </c>
      <c r="G225" s="825"/>
      <c r="H225" s="926"/>
      <c r="I225" s="910"/>
      <c r="J225" s="911"/>
      <c r="K225" s="911"/>
      <c r="L225" s="911"/>
      <c r="M225" s="911"/>
      <c r="N225" s="928"/>
      <c r="O225" s="911"/>
      <c r="P225" s="911"/>
      <c r="Q225" s="911"/>
      <c r="R225" s="911"/>
      <c r="S225" s="911"/>
      <c r="T225" s="911"/>
      <c r="U225" s="911"/>
      <c r="V225" s="911"/>
      <c r="W225" s="911"/>
      <c r="X225" s="911"/>
      <c r="Y225" s="911"/>
      <c r="Z225" s="911"/>
      <c r="AA225" s="911"/>
      <c r="AB225" s="911"/>
      <c r="AC225" s="911"/>
      <c r="AD225" s="911"/>
      <c r="AE225" s="911"/>
      <c r="AF225" s="911"/>
      <c r="AG225" s="911"/>
      <c r="AH225" s="911"/>
      <c r="AI225" s="911"/>
      <c r="AJ225" s="911"/>
      <c r="AK225" s="911"/>
      <c r="AL225" s="911"/>
      <c r="AM225" s="911"/>
      <c r="AN225" s="911"/>
      <c r="AO225" s="911"/>
      <c r="AP225" s="911"/>
      <c r="AQ225" s="911"/>
      <c r="AR225" s="911"/>
      <c r="AS225" s="911"/>
      <c r="AT225" s="911"/>
      <c r="AU225" s="911"/>
      <c r="AV225" s="911"/>
      <c r="AW225" s="911"/>
      <c r="AX225" s="911"/>
      <c r="AY225" s="911"/>
      <c r="AZ225" s="911"/>
      <c r="BA225" s="911"/>
      <c r="BB225" s="911"/>
      <c r="BC225" s="911"/>
      <c r="BD225" s="911"/>
      <c r="BE225" s="911"/>
      <c r="BF225" s="911"/>
      <c r="BG225" s="911"/>
      <c r="BH225" s="911"/>
      <c r="BI225" s="911"/>
      <c r="BJ225" s="911"/>
      <c r="BK225" s="911"/>
      <c r="BL225" s="911"/>
      <c r="BM225" s="911"/>
      <c r="BN225" s="911"/>
      <c r="BO225" s="911"/>
      <c r="BP225" s="911"/>
      <c r="BQ225" s="911"/>
      <c r="BR225" s="911"/>
      <c r="BS225" s="911"/>
      <c r="BT225" s="911"/>
      <c r="BU225" s="911"/>
      <c r="BV225" s="911"/>
      <c r="BW225" s="911"/>
      <c r="BX225" s="911"/>
      <c r="BY225" s="911"/>
      <c r="BZ225" s="911"/>
      <c r="CA225" s="911"/>
      <c r="CB225" s="911"/>
      <c r="CC225" s="911"/>
      <c r="CD225" s="911"/>
      <c r="CE225" s="911"/>
      <c r="CF225" s="911"/>
      <c r="CG225" s="911"/>
      <c r="CH225" s="911"/>
      <c r="CI225" s="911"/>
      <c r="CJ225" s="911"/>
      <c r="CK225" s="911"/>
      <c r="CL225" s="911"/>
      <c r="CM225" s="911"/>
      <c r="CN225" s="911"/>
      <c r="CO225" s="911"/>
      <c r="CP225" s="911"/>
      <c r="CQ225" s="911"/>
      <c r="CR225" s="911"/>
      <c r="CS225" s="911"/>
      <c r="CT225" s="911"/>
      <c r="CU225" s="911"/>
      <c r="CV225" s="911"/>
      <c r="CW225" s="911"/>
      <c r="CX225" s="911"/>
      <c r="CY225" s="911"/>
      <c r="CZ225" s="911"/>
      <c r="DA225" s="911"/>
      <c r="DB225" s="911"/>
      <c r="DC225" s="911"/>
      <c r="DD225" s="911"/>
      <c r="DE225" s="911"/>
      <c r="DF225" s="928"/>
      <c r="DG225" s="867"/>
      <c r="DH225" s="867"/>
      <c r="DI225" s="867"/>
      <c r="DJ225" s="867"/>
      <c r="DK225" s="912"/>
      <c r="DL225" s="2"/>
    </row>
    <row r="226" spans="1:116" s="110" customFormat="1" ht="19.899999999999999" customHeight="1">
      <c r="A226" s="50"/>
      <c r="B226" s="716"/>
      <c r="C226" s="73"/>
      <c r="D226" s="111" t="s">
        <v>656</v>
      </c>
      <c r="E226" s="120" t="s">
        <v>844</v>
      </c>
      <c r="F226" s="121" t="s">
        <v>658</v>
      </c>
      <c r="G226" s="825"/>
      <c r="H226" s="926"/>
      <c r="I226" s="1082"/>
      <c r="J226" s="1083"/>
      <c r="K226" s="1083"/>
      <c r="L226" s="1083"/>
      <c r="M226" s="1083"/>
      <c r="N226" s="1083"/>
      <c r="O226" s="1083"/>
      <c r="P226" s="1083"/>
      <c r="Q226" s="1083"/>
      <c r="R226" s="1083"/>
      <c r="S226" s="1083"/>
      <c r="T226" s="1083"/>
      <c r="U226" s="1083"/>
      <c r="V226" s="1083"/>
      <c r="W226" s="1083"/>
      <c r="X226" s="1083"/>
      <c r="Y226" s="1083"/>
      <c r="Z226" s="1083"/>
      <c r="AA226" s="1083"/>
      <c r="AB226" s="1083"/>
      <c r="AC226" s="1083"/>
      <c r="AD226" s="1083"/>
      <c r="AE226" s="1083"/>
      <c r="AF226" s="1083"/>
      <c r="AG226" s="1083"/>
      <c r="AH226" s="1083"/>
      <c r="AI226" s="1083"/>
      <c r="AJ226" s="1083"/>
      <c r="AK226" s="1083"/>
      <c r="AL226" s="1083"/>
      <c r="AM226" s="1083"/>
      <c r="AN226" s="1083"/>
      <c r="AO226" s="1083"/>
      <c r="AP226" s="1083"/>
      <c r="AQ226" s="1083"/>
      <c r="AR226" s="1083"/>
      <c r="AS226" s="1083"/>
      <c r="AT226" s="1083"/>
      <c r="AU226" s="1083"/>
      <c r="AV226" s="1083"/>
      <c r="AW226" s="1083"/>
      <c r="AX226" s="1083"/>
      <c r="AY226" s="1083"/>
      <c r="AZ226" s="1083"/>
      <c r="BA226" s="1083"/>
      <c r="BB226" s="1083"/>
      <c r="BC226" s="1083"/>
      <c r="BD226" s="1083"/>
      <c r="BE226" s="1083"/>
      <c r="BF226" s="1083"/>
      <c r="BG226" s="1083"/>
      <c r="BH226" s="1083"/>
      <c r="BI226" s="1083"/>
      <c r="BJ226" s="1083"/>
      <c r="BK226" s="1083"/>
      <c r="BL226" s="1083"/>
      <c r="BM226" s="1083"/>
      <c r="BN226" s="1083"/>
      <c r="BO226" s="1083"/>
      <c r="BP226" s="1083"/>
      <c r="BQ226" s="1083"/>
      <c r="BR226" s="1083"/>
      <c r="BS226" s="1083"/>
      <c r="BT226" s="1083"/>
      <c r="BU226" s="1083"/>
      <c r="BV226" s="1083"/>
      <c r="BW226" s="1083"/>
      <c r="BX226" s="1083"/>
      <c r="BY226" s="1083"/>
      <c r="BZ226" s="1083"/>
      <c r="CA226" s="1083"/>
      <c r="CB226" s="1083"/>
      <c r="CC226" s="1083"/>
      <c r="CD226" s="1083"/>
      <c r="CE226" s="1083"/>
      <c r="CF226" s="1083"/>
      <c r="CG226" s="1083"/>
      <c r="CH226" s="1083"/>
      <c r="CI226" s="1083"/>
      <c r="CJ226" s="1083"/>
      <c r="CK226" s="1083"/>
      <c r="CL226" s="1083"/>
      <c r="CM226" s="1083"/>
      <c r="CN226" s="1083"/>
      <c r="CO226" s="1083"/>
      <c r="CP226" s="1083"/>
      <c r="CQ226" s="1083"/>
      <c r="CR226" s="1083"/>
      <c r="CS226" s="1083"/>
      <c r="CT226" s="1083"/>
      <c r="CU226" s="1083"/>
      <c r="CV226" s="1083"/>
      <c r="CW226" s="1083"/>
      <c r="CX226" s="1083"/>
      <c r="CY226" s="1083"/>
      <c r="CZ226" s="1083"/>
      <c r="DA226" s="1083"/>
      <c r="DB226" s="1083"/>
      <c r="DC226" s="1083"/>
      <c r="DD226" s="1083"/>
      <c r="DE226" s="1083"/>
      <c r="DF226" s="1083"/>
      <c r="DG226" s="1083"/>
      <c r="DH226" s="1083"/>
      <c r="DI226" s="1083"/>
      <c r="DJ226" s="1083"/>
      <c r="DK226" s="912"/>
      <c r="DL226" s="2"/>
    </row>
    <row r="227" spans="1:116" s="110" customFormat="1" ht="19.899999999999999" customHeight="1">
      <c r="A227" s="50"/>
      <c r="B227" s="716"/>
      <c r="C227" s="73"/>
      <c r="D227" s="111" t="s">
        <v>657</v>
      </c>
      <c r="E227" s="120" t="s">
        <v>845</v>
      </c>
      <c r="F227" s="121" t="s">
        <v>660</v>
      </c>
      <c r="G227" s="825"/>
      <c r="H227" s="926"/>
      <c r="I227" s="1082"/>
      <c r="J227" s="1083"/>
      <c r="K227" s="1083"/>
      <c r="L227" s="1083"/>
      <c r="M227" s="1083"/>
      <c r="N227" s="1083"/>
      <c r="O227" s="1083"/>
      <c r="P227" s="1083"/>
      <c r="Q227" s="1083"/>
      <c r="R227" s="1083"/>
      <c r="S227" s="1083"/>
      <c r="T227" s="1083"/>
      <c r="U227" s="1083"/>
      <c r="V227" s="1083"/>
      <c r="W227" s="1083"/>
      <c r="X227" s="1083"/>
      <c r="Y227" s="1083"/>
      <c r="Z227" s="1083"/>
      <c r="AA227" s="1083"/>
      <c r="AB227" s="1083"/>
      <c r="AC227" s="1083"/>
      <c r="AD227" s="1083"/>
      <c r="AE227" s="1083"/>
      <c r="AF227" s="1083"/>
      <c r="AG227" s="1083"/>
      <c r="AH227" s="1083"/>
      <c r="AI227" s="1083"/>
      <c r="AJ227" s="1083"/>
      <c r="AK227" s="1083"/>
      <c r="AL227" s="1083"/>
      <c r="AM227" s="1083"/>
      <c r="AN227" s="1083"/>
      <c r="AO227" s="1083"/>
      <c r="AP227" s="1083"/>
      <c r="AQ227" s="1083"/>
      <c r="AR227" s="1083"/>
      <c r="AS227" s="1083"/>
      <c r="AT227" s="1083"/>
      <c r="AU227" s="1083"/>
      <c r="AV227" s="1083"/>
      <c r="AW227" s="1083"/>
      <c r="AX227" s="1083"/>
      <c r="AY227" s="1083"/>
      <c r="AZ227" s="1083"/>
      <c r="BA227" s="1083"/>
      <c r="BB227" s="1083"/>
      <c r="BC227" s="1083"/>
      <c r="BD227" s="1083"/>
      <c r="BE227" s="1083"/>
      <c r="BF227" s="1083"/>
      <c r="BG227" s="1083"/>
      <c r="BH227" s="1083"/>
      <c r="BI227" s="1083"/>
      <c r="BJ227" s="1083"/>
      <c r="BK227" s="1083"/>
      <c r="BL227" s="1083"/>
      <c r="BM227" s="1083"/>
      <c r="BN227" s="1083"/>
      <c r="BO227" s="1083"/>
      <c r="BP227" s="1083"/>
      <c r="BQ227" s="1083"/>
      <c r="BR227" s="1083"/>
      <c r="BS227" s="1083"/>
      <c r="BT227" s="1083"/>
      <c r="BU227" s="1083"/>
      <c r="BV227" s="1083"/>
      <c r="BW227" s="1083"/>
      <c r="BX227" s="1083"/>
      <c r="BY227" s="1083"/>
      <c r="BZ227" s="1083"/>
      <c r="CA227" s="1083"/>
      <c r="CB227" s="1083"/>
      <c r="CC227" s="1083"/>
      <c r="CD227" s="1083"/>
      <c r="CE227" s="1083"/>
      <c r="CF227" s="1083"/>
      <c r="CG227" s="1083"/>
      <c r="CH227" s="1083"/>
      <c r="CI227" s="1083"/>
      <c r="CJ227" s="1083"/>
      <c r="CK227" s="1083"/>
      <c r="CL227" s="1083"/>
      <c r="CM227" s="1083"/>
      <c r="CN227" s="1083"/>
      <c r="CO227" s="1083"/>
      <c r="CP227" s="1083"/>
      <c r="CQ227" s="1083"/>
      <c r="CR227" s="1083"/>
      <c r="CS227" s="1083"/>
      <c r="CT227" s="1083"/>
      <c r="CU227" s="1083"/>
      <c r="CV227" s="1083"/>
      <c r="CW227" s="1083"/>
      <c r="CX227" s="1083"/>
      <c r="CY227" s="1083"/>
      <c r="CZ227" s="1083"/>
      <c r="DA227" s="1083"/>
      <c r="DB227" s="1083"/>
      <c r="DC227" s="1083"/>
      <c r="DD227" s="1083"/>
      <c r="DE227" s="1083"/>
      <c r="DF227" s="1083"/>
      <c r="DG227" s="1083"/>
      <c r="DH227" s="1083"/>
      <c r="DI227" s="1083"/>
      <c r="DJ227" s="1083"/>
      <c r="DK227" s="912"/>
      <c r="DL227" s="2"/>
    </row>
    <row r="228" spans="1:116" s="110" customFormat="1" ht="19.899999999999999" customHeight="1">
      <c r="A228" s="50"/>
      <c r="B228" s="716"/>
      <c r="C228" s="73"/>
      <c r="D228" s="111" t="s">
        <v>659</v>
      </c>
      <c r="E228" s="120" t="s">
        <v>846</v>
      </c>
      <c r="F228" s="121" t="s">
        <v>662</v>
      </c>
      <c r="G228" s="825"/>
      <c r="H228" s="926"/>
      <c r="I228" s="1082"/>
      <c r="J228" s="1083"/>
      <c r="K228" s="1083"/>
      <c r="L228" s="1083"/>
      <c r="M228" s="1083"/>
      <c r="N228" s="1083"/>
      <c r="O228" s="1083"/>
      <c r="P228" s="1083"/>
      <c r="Q228" s="1083"/>
      <c r="R228" s="1083"/>
      <c r="S228" s="1083"/>
      <c r="T228" s="1083"/>
      <c r="U228" s="1083"/>
      <c r="V228" s="1083"/>
      <c r="W228" s="1083"/>
      <c r="X228" s="1083"/>
      <c r="Y228" s="1083"/>
      <c r="Z228" s="1083"/>
      <c r="AA228" s="1083"/>
      <c r="AB228" s="1083"/>
      <c r="AC228" s="1083"/>
      <c r="AD228" s="1083"/>
      <c r="AE228" s="1083"/>
      <c r="AF228" s="1083"/>
      <c r="AG228" s="1083"/>
      <c r="AH228" s="1083"/>
      <c r="AI228" s="1083"/>
      <c r="AJ228" s="1083"/>
      <c r="AK228" s="1083"/>
      <c r="AL228" s="1083"/>
      <c r="AM228" s="1083"/>
      <c r="AN228" s="1083"/>
      <c r="AO228" s="1083"/>
      <c r="AP228" s="1083"/>
      <c r="AQ228" s="1083"/>
      <c r="AR228" s="1083"/>
      <c r="AS228" s="1083"/>
      <c r="AT228" s="1083"/>
      <c r="AU228" s="1083"/>
      <c r="AV228" s="1083"/>
      <c r="AW228" s="1083"/>
      <c r="AX228" s="1083"/>
      <c r="AY228" s="1083"/>
      <c r="AZ228" s="1083"/>
      <c r="BA228" s="1083"/>
      <c r="BB228" s="1083"/>
      <c r="BC228" s="1083"/>
      <c r="BD228" s="1083"/>
      <c r="BE228" s="1083"/>
      <c r="BF228" s="1083"/>
      <c r="BG228" s="1083"/>
      <c r="BH228" s="1083"/>
      <c r="BI228" s="1083"/>
      <c r="BJ228" s="1083"/>
      <c r="BK228" s="1083"/>
      <c r="BL228" s="1083"/>
      <c r="BM228" s="1083"/>
      <c r="BN228" s="1083"/>
      <c r="BO228" s="1083"/>
      <c r="BP228" s="1083"/>
      <c r="BQ228" s="1083"/>
      <c r="BR228" s="1083"/>
      <c r="BS228" s="1083"/>
      <c r="BT228" s="1083"/>
      <c r="BU228" s="1083"/>
      <c r="BV228" s="1083"/>
      <c r="BW228" s="1083"/>
      <c r="BX228" s="1083"/>
      <c r="BY228" s="1083"/>
      <c r="BZ228" s="1083"/>
      <c r="CA228" s="1083"/>
      <c r="CB228" s="1083"/>
      <c r="CC228" s="1083"/>
      <c r="CD228" s="1083"/>
      <c r="CE228" s="1083"/>
      <c r="CF228" s="1083"/>
      <c r="CG228" s="1083"/>
      <c r="CH228" s="1083"/>
      <c r="CI228" s="1083"/>
      <c r="CJ228" s="1083"/>
      <c r="CK228" s="1083"/>
      <c r="CL228" s="1083"/>
      <c r="CM228" s="1083"/>
      <c r="CN228" s="1083"/>
      <c r="CO228" s="1083"/>
      <c r="CP228" s="1083"/>
      <c r="CQ228" s="1083"/>
      <c r="CR228" s="1083"/>
      <c r="CS228" s="1083"/>
      <c r="CT228" s="1083"/>
      <c r="CU228" s="1083"/>
      <c r="CV228" s="1083"/>
      <c r="CW228" s="1083"/>
      <c r="CX228" s="1083"/>
      <c r="CY228" s="1083"/>
      <c r="CZ228" s="1083"/>
      <c r="DA228" s="1083"/>
      <c r="DB228" s="1083"/>
      <c r="DC228" s="1083"/>
      <c r="DD228" s="1083"/>
      <c r="DE228" s="1083"/>
      <c r="DF228" s="1083"/>
      <c r="DG228" s="1083"/>
      <c r="DH228" s="1083"/>
      <c r="DI228" s="1083"/>
      <c r="DJ228" s="1083"/>
      <c r="DK228" s="912"/>
      <c r="DL228" s="2"/>
    </row>
    <row r="229" spans="1:116" s="110" customFormat="1" ht="19.899999999999999" customHeight="1">
      <c r="A229" s="50"/>
      <c r="B229" s="716"/>
      <c r="C229" s="73"/>
      <c r="D229" s="111" t="s">
        <v>661</v>
      </c>
      <c r="E229" s="120" t="s">
        <v>847</v>
      </c>
      <c r="F229" s="121" t="s">
        <v>664</v>
      </c>
      <c r="G229" s="825"/>
      <c r="H229" s="926"/>
      <c r="I229" s="1082"/>
      <c r="J229" s="1083"/>
      <c r="K229" s="1083"/>
      <c r="L229" s="1083"/>
      <c r="M229" s="1083"/>
      <c r="N229" s="1083"/>
      <c r="O229" s="1083"/>
      <c r="P229" s="1083"/>
      <c r="Q229" s="1083"/>
      <c r="R229" s="1083"/>
      <c r="S229" s="1083"/>
      <c r="T229" s="1083"/>
      <c r="U229" s="1083"/>
      <c r="V229" s="1083"/>
      <c r="W229" s="1083"/>
      <c r="X229" s="1083"/>
      <c r="Y229" s="1083"/>
      <c r="Z229" s="1083"/>
      <c r="AA229" s="1083"/>
      <c r="AB229" s="1083"/>
      <c r="AC229" s="1083"/>
      <c r="AD229" s="1083"/>
      <c r="AE229" s="1083"/>
      <c r="AF229" s="1083"/>
      <c r="AG229" s="1083"/>
      <c r="AH229" s="1083"/>
      <c r="AI229" s="1083"/>
      <c r="AJ229" s="1083"/>
      <c r="AK229" s="1083"/>
      <c r="AL229" s="1083"/>
      <c r="AM229" s="1083"/>
      <c r="AN229" s="1083"/>
      <c r="AO229" s="1083"/>
      <c r="AP229" s="1083"/>
      <c r="AQ229" s="1083"/>
      <c r="AR229" s="1083"/>
      <c r="AS229" s="1083"/>
      <c r="AT229" s="1083"/>
      <c r="AU229" s="1083"/>
      <c r="AV229" s="1083"/>
      <c r="AW229" s="1083"/>
      <c r="AX229" s="1083"/>
      <c r="AY229" s="1083"/>
      <c r="AZ229" s="1083"/>
      <c r="BA229" s="1083"/>
      <c r="BB229" s="1083"/>
      <c r="BC229" s="1083"/>
      <c r="BD229" s="1083"/>
      <c r="BE229" s="1083"/>
      <c r="BF229" s="1083"/>
      <c r="BG229" s="1083"/>
      <c r="BH229" s="1083"/>
      <c r="BI229" s="1083"/>
      <c r="BJ229" s="1083"/>
      <c r="BK229" s="1083"/>
      <c r="BL229" s="1083"/>
      <c r="BM229" s="1083"/>
      <c r="BN229" s="1083"/>
      <c r="BO229" s="1083"/>
      <c r="BP229" s="1083"/>
      <c r="BQ229" s="1083"/>
      <c r="BR229" s="1083"/>
      <c r="BS229" s="1083"/>
      <c r="BT229" s="1083"/>
      <c r="BU229" s="1083"/>
      <c r="BV229" s="1083"/>
      <c r="BW229" s="1083"/>
      <c r="BX229" s="1083"/>
      <c r="BY229" s="1083"/>
      <c r="BZ229" s="1083"/>
      <c r="CA229" s="1083"/>
      <c r="CB229" s="1083"/>
      <c r="CC229" s="1083"/>
      <c r="CD229" s="1083"/>
      <c r="CE229" s="1083"/>
      <c r="CF229" s="1083"/>
      <c r="CG229" s="1083"/>
      <c r="CH229" s="1083"/>
      <c r="CI229" s="1083"/>
      <c r="CJ229" s="1083"/>
      <c r="CK229" s="1083"/>
      <c r="CL229" s="1083"/>
      <c r="CM229" s="1083"/>
      <c r="CN229" s="1083"/>
      <c r="CO229" s="1083"/>
      <c r="CP229" s="1083"/>
      <c r="CQ229" s="1083"/>
      <c r="CR229" s="1083"/>
      <c r="CS229" s="1083"/>
      <c r="CT229" s="1083"/>
      <c r="CU229" s="1083"/>
      <c r="CV229" s="1083"/>
      <c r="CW229" s="1083"/>
      <c r="CX229" s="1083"/>
      <c r="CY229" s="1083"/>
      <c r="CZ229" s="1083"/>
      <c r="DA229" s="1083"/>
      <c r="DB229" s="1083"/>
      <c r="DC229" s="1083"/>
      <c r="DD229" s="1083"/>
      <c r="DE229" s="1083"/>
      <c r="DF229" s="1083"/>
      <c r="DG229" s="1083"/>
      <c r="DH229" s="1083"/>
      <c r="DI229" s="1083"/>
      <c r="DJ229" s="1083"/>
      <c r="DK229" s="912"/>
      <c r="DL229" s="2"/>
    </row>
    <row r="230" spans="1:116" s="110" customFormat="1" ht="19.899999999999999" customHeight="1">
      <c r="A230" s="50"/>
      <c r="B230" s="716"/>
      <c r="C230" s="73"/>
      <c r="D230" s="111" t="s">
        <v>663</v>
      </c>
      <c r="E230" s="120" t="s">
        <v>848</v>
      </c>
      <c r="F230" s="121" t="s">
        <v>666</v>
      </c>
      <c r="G230" s="825"/>
      <c r="H230" s="926"/>
      <c r="I230" s="1082"/>
      <c r="J230" s="1083"/>
      <c r="K230" s="1083"/>
      <c r="L230" s="1083"/>
      <c r="M230" s="1083"/>
      <c r="N230" s="1083"/>
      <c r="O230" s="1083"/>
      <c r="P230" s="1083"/>
      <c r="Q230" s="1083"/>
      <c r="R230" s="1083"/>
      <c r="S230" s="1083"/>
      <c r="T230" s="1083"/>
      <c r="U230" s="1083"/>
      <c r="V230" s="1083"/>
      <c r="W230" s="1083"/>
      <c r="X230" s="1083"/>
      <c r="Y230" s="1083"/>
      <c r="Z230" s="1083"/>
      <c r="AA230" s="1083"/>
      <c r="AB230" s="1083"/>
      <c r="AC230" s="1083"/>
      <c r="AD230" s="1083"/>
      <c r="AE230" s="1083"/>
      <c r="AF230" s="1083"/>
      <c r="AG230" s="1083"/>
      <c r="AH230" s="1083"/>
      <c r="AI230" s="1083"/>
      <c r="AJ230" s="1083"/>
      <c r="AK230" s="1083"/>
      <c r="AL230" s="1083"/>
      <c r="AM230" s="1083"/>
      <c r="AN230" s="1083"/>
      <c r="AO230" s="1083"/>
      <c r="AP230" s="1083"/>
      <c r="AQ230" s="1083"/>
      <c r="AR230" s="1083"/>
      <c r="AS230" s="1083"/>
      <c r="AT230" s="1083"/>
      <c r="AU230" s="1083"/>
      <c r="AV230" s="1083"/>
      <c r="AW230" s="1083"/>
      <c r="AX230" s="1083"/>
      <c r="AY230" s="1083"/>
      <c r="AZ230" s="1083"/>
      <c r="BA230" s="1083"/>
      <c r="BB230" s="1083"/>
      <c r="BC230" s="1083"/>
      <c r="BD230" s="1083"/>
      <c r="BE230" s="1083"/>
      <c r="BF230" s="1083"/>
      <c r="BG230" s="1083"/>
      <c r="BH230" s="1083"/>
      <c r="BI230" s="1083"/>
      <c r="BJ230" s="1083"/>
      <c r="BK230" s="1083"/>
      <c r="BL230" s="1083"/>
      <c r="BM230" s="1083"/>
      <c r="BN230" s="1083"/>
      <c r="BO230" s="1083"/>
      <c r="BP230" s="1083"/>
      <c r="BQ230" s="1083"/>
      <c r="BR230" s="1083"/>
      <c r="BS230" s="1083"/>
      <c r="BT230" s="1083"/>
      <c r="BU230" s="1083"/>
      <c r="BV230" s="1083"/>
      <c r="BW230" s="1083"/>
      <c r="BX230" s="1083"/>
      <c r="BY230" s="1083"/>
      <c r="BZ230" s="1083"/>
      <c r="CA230" s="1083"/>
      <c r="CB230" s="1083"/>
      <c r="CC230" s="1083"/>
      <c r="CD230" s="1083"/>
      <c r="CE230" s="1083"/>
      <c r="CF230" s="1083"/>
      <c r="CG230" s="1083"/>
      <c r="CH230" s="1083"/>
      <c r="CI230" s="1083"/>
      <c r="CJ230" s="1083"/>
      <c r="CK230" s="1083"/>
      <c r="CL230" s="1083"/>
      <c r="CM230" s="1083"/>
      <c r="CN230" s="1083"/>
      <c r="CO230" s="1083"/>
      <c r="CP230" s="1083"/>
      <c r="CQ230" s="1083"/>
      <c r="CR230" s="1083"/>
      <c r="CS230" s="1083"/>
      <c r="CT230" s="1083"/>
      <c r="CU230" s="1083"/>
      <c r="CV230" s="1083"/>
      <c r="CW230" s="1083"/>
      <c r="CX230" s="1083"/>
      <c r="CY230" s="1083"/>
      <c r="CZ230" s="1083"/>
      <c r="DA230" s="1083"/>
      <c r="DB230" s="1083"/>
      <c r="DC230" s="1083"/>
      <c r="DD230" s="1083"/>
      <c r="DE230" s="1083"/>
      <c r="DF230" s="1083"/>
      <c r="DG230" s="1083"/>
      <c r="DH230" s="1083"/>
      <c r="DI230" s="1083"/>
      <c r="DJ230" s="1083"/>
      <c r="DK230" s="912"/>
      <c r="DL230" s="2"/>
    </row>
    <row r="231" spans="1:116" s="110" customFormat="1" ht="19.899999999999999" customHeight="1">
      <c r="A231" s="50"/>
      <c r="B231" s="716"/>
      <c r="C231" s="73"/>
      <c r="D231" s="111" t="s">
        <v>665</v>
      </c>
      <c r="E231" s="120" t="s">
        <v>849</v>
      </c>
      <c r="F231" s="121" t="s">
        <v>668</v>
      </c>
      <c r="G231" s="825"/>
      <c r="H231" s="926"/>
      <c r="I231" s="1082"/>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c r="AU231" s="1083"/>
      <c r="AV231" s="1083"/>
      <c r="AW231" s="1083"/>
      <c r="AX231" s="1083"/>
      <c r="AY231" s="1083"/>
      <c r="AZ231" s="1083"/>
      <c r="BA231" s="1083"/>
      <c r="BB231" s="1083"/>
      <c r="BC231" s="1083"/>
      <c r="BD231" s="1083"/>
      <c r="BE231" s="1083"/>
      <c r="BF231" s="1083"/>
      <c r="BG231" s="1083"/>
      <c r="BH231" s="1083"/>
      <c r="BI231" s="1083"/>
      <c r="BJ231" s="1083"/>
      <c r="BK231" s="1083"/>
      <c r="BL231" s="1083"/>
      <c r="BM231" s="1083"/>
      <c r="BN231" s="1083"/>
      <c r="BO231" s="1083"/>
      <c r="BP231" s="1083"/>
      <c r="BQ231" s="1083"/>
      <c r="BR231" s="1083"/>
      <c r="BS231" s="1083"/>
      <c r="BT231" s="1083"/>
      <c r="BU231" s="1083"/>
      <c r="BV231" s="1083"/>
      <c r="BW231" s="1083"/>
      <c r="BX231" s="1083"/>
      <c r="BY231" s="1083"/>
      <c r="BZ231" s="1083"/>
      <c r="CA231" s="1083"/>
      <c r="CB231" s="1083"/>
      <c r="CC231" s="1083"/>
      <c r="CD231" s="1083"/>
      <c r="CE231" s="1083"/>
      <c r="CF231" s="1083"/>
      <c r="CG231" s="1083"/>
      <c r="CH231" s="1083"/>
      <c r="CI231" s="1083"/>
      <c r="CJ231" s="1083"/>
      <c r="CK231" s="1083"/>
      <c r="CL231" s="1083"/>
      <c r="CM231" s="1083"/>
      <c r="CN231" s="1083"/>
      <c r="CO231" s="1083"/>
      <c r="CP231" s="1083"/>
      <c r="CQ231" s="1083"/>
      <c r="CR231" s="1083"/>
      <c r="CS231" s="1083"/>
      <c r="CT231" s="1083"/>
      <c r="CU231" s="1083"/>
      <c r="CV231" s="1083"/>
      <c r="CW231" s="1083"/>
      <c r="CX231" s="1083"/>
      <c r="CY231" s="1083"/>
      <c r="CZ231" s="1083"/>
      <c r="DA231" s="1083"/>
      <c r="DB231" s="1083"/>
      <c r="DC231" s="1083"/>
      <c r="DD231" s="1083"/>
      <c r="DE231" s="1083"/>
      <c r="DF231" s="1083"/>
      <c r="DG231" s="1083"/>
      <c r="DH231" s="1083"/>
      <c r="DI231" s="1083"/>
      <c r="DJ231" s="1083"/>
      <c r="DK231" s="912"/>
      <c r="DL231" s="2"/>
    </row>
    <row r="232" spans="1:116" s="110" customFormat="1" ht="19.899999999999999" customHeight="1">
      <c r="A232" s="50"/>
      <c r="B232" s="716"/>
      <c r="C232" s="73"/>
      <c r="D232" s="111" t="s">
        <v>667</v>
      </c>
      <c r="E232" s="120" t="s">
        <v>850</v>
      </c>
      <c r="F232" s="121" t="s">
        <v>670</v>
      </c>
      <c r="G232" s="825"/>
      <c r="H232" s="926"/>
      <c r="I232" s="1082"/>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AU232" s="1083"/>
      <c r="AV232" s="1083"/>
      <c r="AW232" s="1083"/>
      <c r="AX232" s="1083"/>
      <c r="AY232" s="1083"/>
      <c r="AZ232" s="1083"/>
      <c r="BA232" s="1083"/>
      <c r="BB232" s="1083"/>
      <c r="BC232" s="1083"/>
      <c r="BD232" s="1083"/>
      <c r="BE232" s="1083"/>
      <c r="BF232" s="1083"/>
      <c r="BG232" s="1083"/>
      <c r="BH232" s="1083"/>
      <c r="BI232" s="1083"/>
      <c r="BJ232" s="1083"/>
      <c r="BK232" s="1083"/>
      <c r="BL232" s="1083"/>
      <c r="BM232" s="1083"/>
      <c r="BN232" s="1083"/>
      <c r="BO232" s="1083"/>
      <c r="BP232" s="1083"/>
      <c r="BQ232" s="1083"/>
      <c r="BR232" s="1083"/>
      <c r="BS232" s="1083"/>
      <c r="BT232" s="1083"/>
      <c r="BU232" s="1083"/>
      <c r="BV232" s="1083"/>
      <c r="BW232" s="1083"/>
      <c r="BX232" s="1083"/>
      <c r="BY232" s="1083"/>
      <c r="BZ232" s="1083"/>
      <c r="CA232" s="1083"/>
      <c r="CB232" s="1083"/>
      <c r="CC232" s="1083"/>
      <c r="CD232" s="1083"/>
      <c r="CE232" s="1083"/>
      <c r="CF232" s="1083"/>
      <c r="CG232" s="1083"/>
      <c r="CH232" s="1083"/>
      <c r="CI232" s="1083"/>
      <c r="CJ232" s="1083"/>
      <c r="CK232" s="1083"/>
      <c r="CL232" s="1083"/>
      <c r="CM232" s="1083"/>
      <c r="CN232" s="1083"/>
      <c r="CO232" s="1083"/>
      <c r="CP232" s="1083"/>
      <c r="CQ232" s="1083"/>
      <c r="CR232" s="1083"/>
      <c r="CS232" s="1083"/>
      <c r="CT232" s="1083"/>
      <c r="CU232" s="1083"/>
      <c r="CV232" s="1083"/>
      <c r="CW232" s="1083"/>
      <c r="CX232" s="1083"/>
      <c r="CY232" s="1083"/>
      <c r="CZ232" s="1083"/>
      <c r="DA232" s="1083"/>
      <c r="DB232" s="1083"/>
      <c r="DC232" s="1083"/>
      <c r="DD232" s="1083"/>
      <c r="DE232" s="1083"/>
      <c r="DF232" s="1083"/>
      <c r="DG232" s="1083"/>
      <c r="DH232" s="1083"/>
      <c r="DI232" s="1083"/>
      <c r="DJ232" s="1083"/>
      <c r="DK232" s="912"/>
      <c r="DL232" s="2"/>
    </row>
    <row r="233" spans="1:116" s="110" customFormat="1" ht="19.899999999999999" customHeight="1">
      <c r="A233" s="50"/>
      <c r="B233" s="716"/>
      <c r="C233" s="73"/>
      <c r="D233" s="111" t="s">
        <v>669</v>
      </c>
      <c r="E233" s="120" t="s">
        <v>851</v>
      </c>
      <c r="F233" s="121" t="s">
        <v>672</v>
      </c>
      <c r="G233" s="825"/>
      <c r="H233" s="926"/>
      <c r="I233" s="1082"/>
      <c r="J233" s="1083"/>
      <c r="K233" s="1083"/>
      <c r="L233" s="1083"/>
      <c r="M233" s="1083"/>
      <c r="N233" s="1083"/>
      <c r="O233" s="1083"/>
      <c r="P233" s="1083"/>
      <c r="Q233" s="1083"/>
      <c r="R233" s="1083"/>
      <c r="S233" s="1083"/>
      <c r="T233" s="1083"/>
      <c r="U233" s="1083"/>
      <c r="V233" s="1083"/>
      <c r="W233" s="1083"/>
      <c r="X233" s="1083"/>
      <c r="Y233" s="1083"/>
      <c r="Z233" s="1083"/>
      <c r="AA233" s="1083"/>
      <c r="AB233" s="1083"/>
      <c r="AC233" s="1083"/>
      <c r="AD233" s="1083"/>
      <c r="AE233" s="1083"/>
      <c r="AF233" s="1083"/>
      <c r="AG233" s="1083"/>
      <c r="AH233" s="1083"/>
      <c r="AI233" s="1083"/>
      <c r="AJ233" s="1083"/>
      <c r="AK233" s="1083"/>
      <c r="AL233" s="1083"/>
      <c r="AM233" s="1083"/>
      <c r="AN233" s="1083"/>
      <c r="AO233" s="1083"/>
      <c r="AP233" s="1083"/>
      <c r="AQ233" s="1083"/>
      <c r="AR233" s="1083"/>
      <c r="AS233" s="1083"/>
      <c r="AT233" s="1083"/>
      <c r="AU233" s="1083"/>
      <c r="AV233" s="1083"/>
      <c r="AW233" s="1083"/>
      <c r="AX233" s="1083"/>
      <c r="AY233" s="1083"/>
      <c r="AZ233" s="1083"/>
      <c r="BA233" s="1083"/>
      <c r="BB233" s="1083"/>
      <c r="BC233" s="1083"/>
      <c r="BD233" s="1083"/>
      <c r="BE233" s="1083"/>
      <c r="BF233" s="1083"/>
      <c r="BG233" s="1083"/>
      <c r="BH233" s="1083"/>
      <c r="BI233" s="1083"/>
      <c r="BJ233" s="1083"/>
      <c r="BK233" s="1083"/>
      <c r="BL233" s="1083"/>
      <c r="BM233" s="1083"/>
      <c r="BN233" s="1083"/>
      <c r="BO233" s="1083"/>
      <c r="BP233" s="1083"/>
      <c r="BQ233" s="1083"/>
      <c r="BR233" s="1083"/>
      <c r="BS233" s="1083"/>
      <c r="BT233" s="1083"/>
      <c r="BU233" s="1083"/>
      <c r="BV233" s="1083"/>
      <c r="BW233" s="1083"/>
      <c r="BX233" s="1083"/>
      <c r="BY233" s="1083"/>
      <c r="BZ233" s="1083"/>
      <c r="CA233" s="1083"/>
      <c r="CB233" s="1083"/>
      <c r="CC233" s="1083"/>
      <c r="CD233" s="1083"/>
      <c r="CE233" s="1083"/>
      <c r="CF233" s="1083"/>
      <c r="CG233" s="1083"/>
      <c r="CH233" s="1083"/>
      <c r="CI233" s="1083"/>
      <c r="CJ233" s="1083"/>
      <c r="CK233" s="1083"/>
      <c r="CL233" s="1083"/>
      <c r="CM233" s="1083"/>
      <c r="CN233" s="1083"/>
      <c r="CO233" s="1083"/>
      <c r="CP233" s="1083"/>
      <c r="CQ233" s="1083"/>
      <c r="CR233" s="1083"/>
      <c r="CS233" s="1083"/>
      <c r="CT233" s="1083"/>
      <c r="CU233" s="1083"/>
      <c r="CV233" s="1083"/>
      <c r="CW233" s="1083"/>
      <c r="CX233" s="1083"/>
      <c r="CY233" s="1083"/>
      <c r="CZ233" s="1083"/>
      <c r="DA233" s="1083"/>
      <c r="DB233" s="1083"/>
      <c r="DC233" s="1083"/>
      <c r="DD233" s="1083"/>
      <c r="DE233" s="1083"/>
      <c r="DF233" s="1083"/>
      <c r="DG233" s="1083"/>
      <c r="DH233" s="1083"/>
      <c r="DI233" s="1083"/>
      <c r="DJ233" s="1083"/>
      <c r="DK233" s="912"/>
      <c r="DL233" s="2"/>
    </row>
    <row r="234" spans="1:116" s="110" customFormat="1" ht="24.75">
      <c r="A234" s="50"/>
      <c r="B234" s="716"/>
      <c r="C234" s="73"/>
      <c r="D234" s="111" t="s">
        <v>671</v>
      </c>
      <c r="E234" s="122" t="s">
        <v>852</v>
      </c>
      <c r="F234" s="123" t="s">
        <v>325</v>
      </c>
      <c r="G234" s="825"/>
      <c r="H234" s="918"/>
      <c r="I234" s="922"/>
      <c r="J234" s="923"/>
      <c r="K234" s="923"/>
      <c r="L234" s="923"/>
      <c r="M234" s="923"/>
      <c r="N234" s="923"/>
      <c r="O234" s="923"/>
      <c r="P234" s="923"/>
      <c r="Q234" s="923"/>
      <c r="R234" s="923"/>
      <c r="S234" s="923"/>
      <c r="T234" s="923"/>
      <c r="U234" s="923"/>
      <c r="V234" s="923"/>
      <c r="W234" s="923"/>
      <c r="X234" s="923"/>
      <c r="Y234" s="923"/>
      <c r="Z234" s="923"/>
      <c r="AA234" s="923"/>
      <c r="AB234" s="923"/>
      <c r="AC234" s="923"/>
      <c r="AD234" s="923"/>
      <c r="AE234" s="923"/>
      <c r="AF234" s="923"/>
      <c r="AG234" s="923"/>
      <c r="AH234" s="923"/>
      <c r="AI234" s="923"/>
      <c r="AJ234" s="923"/>
      <c r="AK234" s="923"/>
      <c r="AL234" s="923"/>
      <c r="AM234" s="923"/>
      <c r="AN234" s="923"/>
      <c r="AO234" s="923"/>
      <c r="AP234" s="923"/>
      <c r="AQ234" s="923"/>
      <c r="AR234" s="923"/>
      <c r="AS234" s="923"/>
      <c r="AT234" s="923"/>
      <c r="AU234" s="923"/>
      <c r="AV234" s="923"/>
      <c r="AW234" s="923"/>
      <c r="AX234" s="923"/>
      <c r="AY234" s="923"/>
      <c r="AZ234" s="923"/>
      <c r="BA234" s="923"/>
      <c r="BB234" s="923"/>
      <c r="BC234" s="923"/>
      <c r="BD234" s="923"/>
      <c r="BE234" s="923"/>
      <c r="BF234" s="923"/>
      <c r="BG234" s="923"/>
      <c r="BH234" s="923"/>
      <c r="BI234" s="923"/>
      <c r="BJ234" s="923"/>
      <c r="BK234" s="923"/>
      <c r="BL234" s="923"/>
      <c r="BM234" s="923"/>
      <c r="BN234" s="923"/>
      <c r="BO234" s="923"/>
      <c r="BP234" s="923"/>
      <c r="BQ234" s="923"/>
      <c r="BR234" s="923"/>
      <c r="BS234" s="923"/>
      <c r="BT234" s="923"/>
      <c r="BU234" s="923"/>
      <c r="BV234" s="923"/>
      <c r="BW234" s="923"/>
      <c r="BX234" s="923"/>
      <c r="BY234" s="923"/>
      <c r="BZ234" s="923"/>
      <c r="CA234" s="923"/>
      <c r="CB234" s="923"/>
      <c r="CC234" s="923"/>
      <c r="CD234" s="923"/>
      <c r="CE234" s="923"/>
      <c r="CF234" s="923"/>
      <c r="CG234" s="923"/>
      <c r="CH234" s="923"/>
      <c r="CI234" s="923"/>
      <c r="CJ234" s="923"/>
      <c r="CK234" s="923"/>
      <c r="CL234" s="923"/>
      <c r="CM234" s="923"/>
      <c r="CN234" s="923"/>
      <c r="CO234" s="923"/>
      <c r="CP234" s="923"/>
      <c r="CQ234" s="923"/>
      <c r="CR234" s="923"/>
      <c r="CS234" s="923"/>
      <c r="CT234" s="923"/>
      <c r="CU234" s="923"/>
      <c r="CV234" s="923"/>
      <c r="CW234" s="923"/>
      <c r="CX234" s="923"/>
      <c r="CY234" s="923"/>
      <c r="CZ234" s="923"/>
      <c r="DA234" s="923"/>
      <c r="DB234" s="923"/>
      <c r="DC234" s="923"/>
      <c r="DD234" s="923"/>
      <c r="DE234" s="923"/>
      <c r="DF234" s="923"/>
      <c r="DG234" s="923"/>
      <c r="DH234" s="923"/>
      <c r="DI234" s="923"/>
      <c r="DJ234" s="923"/>
      <c r="DK234" s="1111"/>
      <c r="DL234" s="2"/>
    </row>
    <row r="235" spans="1:116" s="110" customFormat="1" ht="19.5" customHeight="1">
      <c r="A235" s="50"/>
      <c r="B235" s="716"/>
      <c r="C235" s="73"/>
      <c r="D235" s="111" t="s">
        <v>673</v>
      </c>
      <c r="E235" s="112" t="s">
        <v>853</v>
      </c>
      <c r="F235" s="124" t="s">
        <v>326</v>
      </c>
      <c r="G235" s="825"/>
      <c r="H235" s="921"/>
      <c r="I235" s="1082"/>
      <c r="J235" s="1082"/>
      <c r="K235" s="1082"/>
      <c r="L235" s="1082"/>
      <c r="M235" s="1082"/>
      <c r="N235" s="1082"/>
      <c r="O235" s="1082"/>
      <c r="P235" s="1082"/>
      <c r="Q235" s="1082"/>
      <c r="R235" s="1082"/>
      <c r="S235" s="1082"/>
      <c r="T235" s="1082"/>
      <c r="U235" s="1082"/>
      <c r="V235" s="1082"/>
      <c r="W235" s="1082"/>
      <c r="X235" s="1082"/>
      <c r="Y235" s="1082"/>
      <c r="Z235" s="1082"/>
      <c r="AA235" s="1082"/>
      <c r="AB235" s="1082"/>
      <c r="AC235" s="1082"/>
      <c r="AD235" s="1082"/>
      <c r="AE235" s="1082"/>
      <c r="AF235" s="1082"/>
      <c r="AG235" s="1082"/>
      <c r="AH235" s="1082"/>
      <c r="AI235" s="1082"/>
      <c r="AJ235" s="1082"/>
      <c r="AK235" s="1082"/>
      <c r="AL235" s="1082"/>
      <c r="AM235" s="1082"/>
      <c r="AN235" s="1082"/>
      <c r="AO235" s="1082"/>
      <c r="AP235" s="1082"/>
      <c r="AQ235" s="1082"/>
      <c r="AR235" s="1082"/>
      <c r="AS235" s="1082"/>
      <c r="AT235" s="1082"/>
      <c r="AU235" s="1082"/>
      <c r="AV235" s="1082"/>
      <c r="AW235" s="1082"/>
      <c r="AX235" s="1082"/>
      <c r="AY235" s="1082"/>
      <c r="AZ235" s="1082"/>
      <c r="BA235" s="1082"/>
      <c r="BB235" s="1082"/>
      <c r="BC235" s="1082"/>
      <c r="BD235" s="1082"/>
      <c r="BE235" s="1082"/>
      <c r="BF235" s="1082"/>
      <c r="BG235" s="1082"/>
      <c r="BH235" s="1082"/>
      <c r="BI235" s="1082"/>
      <c r="BJ235" s="1082"/>
      <c r="BK235" s="1082"/>
      <c r="BL235" s="1082"/>
      <c r="BM235" s="1082"/>
      <c r="BN235" s="1082"/>
      <c r="BO235" s="1082"/>
      <c r="BP235" s="1082"/>
      <c r="BQ235" s="1082"/>
      <c r="BR235" s="1082"/>
      <c r="BS235" s="1082"/>
      <c r="BT235" s="1082"/>
      <c r="BU235" s="1082"/>
      <c r="BV235" s="1082"/>
      <c r="BW235" s="1082"/>
      <c r="BX235" s="1082"/>
      <c r="BY235" s="1082"/>
      <c r="BZ235" s="1082"/>
      <c r="CA235" s="1082"/>
      <c r="CB235" s="1082"/>
      <c r="CC235" s="1082"/>
      <c r="CD235" s="1082"/>
      <c r="CE235" s="1082"/>
      <c r="CF235" s="1082"/>
      <c r="CG235" s="1082"/>
      <c r="CH235" s="1082"/>
      <c r="CI235" s="1082"/>
      <c r="CJ235" s="1082"/>
      <c r="CK235" s="1082"/>
      <c r="CL235" s="1082"/>
      <c r="CM235" s="1082"/>
      <c r="CN235" s="1082"/>
      <c r="CO235" s="1082"/>
      <c r="CP235" s="1082"/>
      <c r="CQ235" s="1082"/>
      <c r="CR235" s="1082"/>
      <c r="CS235" s="1082"/>
      <c r="CT235" s="1082"/>
      <c r="CU235" s="1082"/>
      <c r="CV235" s="1082"/>
      <c r="CW235" s="1082"/>
      <c r="CX235" s="1082"/>
      <c r="CY235" s="1082"/>
      <c r="CZ235" s="1082"/>
      <c r="DA235" s="1082"/>
      <c r="DB235" s="1082"/>
      <c r="DC235" s="1082"/>
      <c r="DD235" s="1082"/>
      <c r="DE235" s="1082"/>
      <c r="DF235" s="1082"/>
      <c r="DG235" s="1082"/>
      <c r="DH235" s="1082"/>
      <c r="DI235" s="1082"/>
      <c r="DJ235" s="1082"/>
      <c r="DK235" s="912"/>
      <c r="DL235" s="2"/>
    </row>
    <row r="236" spans="1:116" s="110" customFormat="1" ht="19.5" customHeight="1">
      <c r="A236" s="50"/>
      <c r="B236" s="716"/>
      <c r="C236" s="73"/>
      <c r="D236" s="111" t="s">
        <v>674</v>
      </c>
      <c r="E236" s="87" t="s">
        <v>854</v>
      </c>
      <c r="F236" s="123" t="s">
        <v>327</v>
      </c>
      <c r="G236" s="925"/>
      <c r="H236" s="929"/>
      <c r="I236" s="1082"/>
      <c r="J236" s="1082"/>
      <c r="K236" s="1082"/>
      <c r="L236" s="1082"/>
      <c r="M236" s="1082"/>
      <c r="N236" s="1082"/>
      <c r="O236" s="1082"/>
      <c r="P236" s="1082"/>
      <c r="Q236" s="1082"/>
      <c r="R236" s="1082"/>
      <c r="S236" s="1082"/>
      <c r="T236" s="1082"/>
      <c r="U236" s="1082"/>
      <c r="V236" s="1082"/>
      <c r="W236" s="1082"/>
      <c r="X236" s="1082"/>
      <c r="Y236" s="1082"/>
      <c r="Z236" s="1082"/>
      <c r="AA236" s="1082"/>
      <c r="AB236" s="1082"/>
      <c r="AC236" s="1082"/>
      <c r="AD236" s="1082"/>
      <c r="AE236" s="1082"/>
      <c r="AF236" s="1082"/>
      <c r="AG236" s="1082"/>
      <c r="AH236" s="1082"/>
      <c r="AI236" s="1082"/>
      <c r="AJ236" s="1082"/>
      <c r="AK236" s="1082"/>
      <c r="AL236" s="1082"/>
      <c r="AM236" s="1082"/>
      <c r="AN236" s="1082"/>
      <c r="AO236" s="1082"/>
      <c r="AP236" s="1082"/>
      <c r="AQ236" s="1082"/>
      <c r="AR236" s="1082"/>
      <c r="AS236" s="1082"/>
      <c r="AT236" s="1082"/>
      <c r="AU236" s="1082"/>
      <c r="AV236" s="1082"/>
      <c r="AW236" s="1082"/>
      <c r="AX236" s="1082"/>
      <c r="AY236" s="1082"/>
      <c r="AZ236" s="1082"/>
      <c r="BA236" s="1082"/>
      <c r="BB236" s="1082"/>
      <c r="BC236" s="1082"/>
      <c r="BD236" s="1082"/>
      <c r="BE236" s="1082"/>
      <c r="BF236" s="1082"/>
      <c r="BG236" s="1082"/>
      <c r="BH236" s="1082"/>
      <c r="BI236" s="1082"/>
      <c r="BJ236" s="1082"/>
      <c r="BK236" s="1082"/>
      <c r="BL236" s="1082"/>
      <c r="BM236" s="1082"/>
      <c r="BN236" s="1082"/>
      <c r="BO236" s="1082"/>
      <c r="BP236" s="1082"/>
      <c r="BQ236" s="1082"/>
      <c r="BR236" s="1082"/>
      <c r="BS236" s="1082"/>
      <c r="BT236" s="1082"/>
      <c r="BU236" s="1082"/>
      <c r="BV236" s="1082"/>
      <c r="BW236" s="1082"/>
      <c r="BX236" s="1082"/>
      <c r="BY236" s="1082"/>
      <c r="BZ236" s="1082"/>
      <c r="CA236" s="1082"/>
      <c r="CB236" s="1082"/>
      <c r="CC236" s="1082"/>
      <c r="CD236" s="1082"/>
      <c r="CE236" s="1082"/>
      <c r="CF236" s="1082"/>
      <c r="CG236" s="1082"/>
      <c r="CH236" s="1082"/>
      <c r="CI236" s="1082"/>
      <c r="CJ236" s="1082"/>
      <c r="CK236" s="1082"/>
      <c r="CL236" s="1082"/>
      <c r="CM236" s="1082"/>
      <c r="CN236" s="1082"/>
      <c r="CO236" s="1082"/>
      <c r="CP236" s="1082"/>
      <c r="CQ236" s="1082"/>
      <c r="CR236" s="1082"/>
      <c r="CS236" s="1082"/>
      <c r="CT236" s="1082"/>
      <c r="CU236" s="1082"/>
      <c r="CV236" s="1082"/>
      <c r="CW236" s="1082"/>
      <c r="CX236" s="1082"/>
      <c r="CY236" s="1082"/>
      <c r="CZ236" s="1082"/>
      <c r="DA236" s="1082"/>
      <c r="DB236" s="1082"/>
      <c r="DC236" s="1082"/>
      <c r="DD236" s="1082"/>
      <c r="DE236" s="1082"/>
      <c r="DF236" s="1082"/>
      <c r="DG236" s="1082"/>
      <c r="DH236" s="1082"/>
      <c r="DI236" s="1082"/>
      <c r="DJ236" s="1082"/>
      <c r="DK236" s="912"/>
      <c r="DL236" s="2"/>
    </row>
    <row r="237" spans="1:116" s="130" customFormat="1" ht="19.5" customHeight="1">
      <c r="A237" s="125"/>
      <c r="B237" s="716"/>
      <c r="C237" s="126"/>
      <c r="D237" s="111" t="s">
        <v>675</v>
      </c>
      <c r="E237" s="127" t="s">
        <v>855</v>
      </c>
      <c r="F237" s="128" t="s">
        <v>328</v>
      </c>
      <c r="G237" s="925"/>
      <c r="H237" s="930"/>
      <c r="I237" s="931"/>
      <c r="J237" s="932"/>
      <c r="K237" s="933"/>
      <c r="L237" s="932"/>
      <c r="M237" s="932"/>
      <c r="N237" s="932"/>
      <c r="O237" s="932"/>
      <c r="P237" s="932"/>
      <c r="Q237" s="932"/>
      <c r="R237" s="932"/>
      <c r="S237" s="932"/>
      <c r="T237" s="932"/>
      <c r="U237" s="932"/>
      <c r="V237" s="932"/>
      <c r="W237" s="934"/>
      <c r="X237" s="916"/>
      <c r="Y237" s="916"/>
      <c r="Z237" s="916"/>
      <c r="AA237" s="935"/>
      <c r="AB237" s="911"/>
      <c r="AC237" s="911"/>
      <c r="AD237" s="911"/>
      <c r="AE237" s="911"/>
      <c r="AF237" s="911"/>
      <c r="AG237" s="911"/>
      <c r="AH237" s="911"/>
      <c r="AI237" s="911"/>
      <c r="AJ237" s="911"/>
      <c r="AK237" s="911"/>
      <c r="AL237" s="911"/>
      <c r="AM237" s="911"/>
      <c r="AN237" s="911"/>
      <c r="AO237" s="911"/>
      <c r="AP237" s="911"/>
      <c r="AQ237" s="911"/>
      <c r="AR237" s="911"/>
      <c r="AS237" s="911"/>
      <c r="AT237" s="911"/>
      <c r="AU237" s="911"/>
      <c r="AV237" s="911"/>
      <c r="AW237" s="911"/>
      <c r="AX237" s="911"/>
      <c r="AY237" s="911"/>
      <c r="AZ237" s="911"/>
      <c r="BA237" s="911"/>
      <c r="BB237" s="911"/>
      <c r="BC237" s="911"/>
      <c r="BD237" s="911"/>
      <c r="BE237" s="911"/>
      <c r="BF237" s="911"/>
      <c r="BG237" s="911"/>
      <c r="BH237" s="911"/>
      <c r="BI237" s="911"/>
      <c r="BJ237" s="911"/>
      <c r="BK237" s="911"/>
      <c r="BL237" s="911"/>
      <c r="BM237" s="911"/>
      <c r="BN237" s="911"/>
      <c r="BO237" s="911"/>
      <c r="BP237" s="911"/>
      <c r="BQ237" s="911"/>
      <c r="BR237" s="911"/>
      <c r="BS237" s="911"/>
      <c r="BT237" s="911"/>
      <c r="BU237" s="911"/>
      <c r="BV237" s="911"/>
      <c r="BW237" s="911"/>
      <c r="BX237" s="911"/>
      <c r="BY237" s="911"/>
      <c r="BZ237" s="911"/>
      <c r="CA237" s="911"/>
      <c r="CB237" s="911"/>
      <c r="CC237" s="911"/>
      <c r="CD237" s="911"/>
      <c r="CE237" s="911"/>
      <c r="CF237" s="911"/>
      <c r="CG237" s="911"/>
      <c r="CH237" s="911"/>
      <c r="CI237" s="911"/>
      <c r="CJ237" s="911"/>
      <c r="CK237" s="911"/>
      <c r="CL237" s="911"/>
      <c r="CM237" s="911"/>
      <c r="CN237" s="911"/>
      <c r="CO237" s="911"/>
      <c r="CP237" s="911"/>
      <c r="CQ237" s="911"/>
      <c r="CR237" s="911"/>
      <c r="CS237" s="911"/>
      <c r="CT237" s="911"/>
      <c r="CU237" s="911"/>
      <c r="CV237" s="911"/>
      <c r="CW237" s="911"/>
      <c r="CX237" s="911"/>
      <c r="CY237" s="911"/>
      <c r="CZ237" s="911"/>
      <c r="DA237" s="911"/>
      <c r="DB237" s="911"/>
      <c r="DC237" s="911"/>
      <c r="DD237" s="911"/>
      <c r="DE237" s="911"/>
      <c r="DF237" s="867"/>
      <c r="DG237" s="867"/>
      <c r="DH237" s="867"/>
      <c r="DI237" s="867"/>
      <c r="DJ237" s="867"/>
      <c r="DK237" s="912"/>
    </row>
    <row r="238" spans="1:116" s="130" customFormat="1" ht="19.5" customHeight="1">
      <c r="A238" s="125"/>
      <c r="B238" s="716"/>
      <c r="C238" s="126"/>
      <c r="D238" s="111" t="s">
        <v>676</v>
      </c>
      <c r="E238" s="127" t="s">
        <v>856</v>
      </c>
      <c r="F238" s="128" t="s">
        <v>678</v>
      </c>
      <c r="G238" s="925"/>
      <c r="H238" s="929"/>
      <c r="I238" s="1082"/>
      <c r="J238" s="1082"/>
      <c r="K238" s="1082"/>
      <c r="L238" s="1082"/>
      <c r="M238" s="1082"/>
      <c r="N238" s="1082"/>
      <c r="O238" s="1082"/>
      <c r="P238" s="1082"/>
      <c r="Q238" s="1082"/>
      <c r="R238" s="1082"/>
      <c r="S238" s="1082"/>
      <c r="T238" s="1082"/>
      <c r="U238" s="1082"/>
      <c r="V238" s="1082"/>
      <c r="W238" s="1082"/>
      <c r="X238" s="1082"/>
      <c r="Y238" s="1082"/>
      <c r="Z238" s="1082"/>
      <c r="AA238" s="1082"/>
      <c r="AB238" s="1082"/>
      <c r="AC238" s="1082"/>
      <c r="AD238" s="1082"/>
      <c r="AE238" s="1082"/>
      <c r="AF238" s="1082"/>
      <c r="AG238" s="1082"/>
      <c r="AH238" s="1082"/>
      <c r="AI238" s="1082"/>
      <c r="AJ238" s="1082"/>
      <c r="AK238" s="1082"/>
      <c r="AL238" s="1082"/>
      <c r="AM238" s="1082"/>
      <c r="AN238" s="1082"/>
      <c r="AO238" s="1082"/>
      <c r="AP238" s="1082"/>
      <c r="AQ238" s="1082"/>
      <c r="AR238" s="1082"/>
      <c r="AS238" s="1082"/>
      <c r="AT238" s="1082"/>
      <c r="AU238" s="1082"/>
      <c r="AV238" s="1082"/>
      <c r="AW238" s="1082"/>
      <c r="AX238" s="1082"/>
      <c r="AY238" s="1082"/>
      <c r="AZ238" s="1082"/>
      <c r="BA238" s="1082"/>
      <c r="BB238" s="1082"/>
      <c r="BC238" s="1082"/>
      <c r="BD238" s="1082"/>
      <c r="BE238" s="1082"/>
      <c r="BF238" s="1082"/>
      <c r="BG238" s="1082"/>
      <c r="BH238" s="1082"/>
      <c r="BI238" s="1082"/>
      <c r="BJ238" s="1082"/>
      <c r="BK238" s="1082"/>
      <c r="BL238" s="1082"/>
      <c r="BM238" s="1082"/>
      <c r="BN238" s="1082"/>
      <c r="BO238" s="1082"/>
      <c r="BP238" s="1082"/>
      <c r="BQ238" s="1082"/>
      <c r="BR238" s="1082"/>
      <c r="BS238" s="1082"/>
      <c r="BT238" s="1082"/>
      <c r="BU238" s="1082"/>
      <c r="BV238" s="1082"/>
      <c r="BW238" s="1082"/>
      <c r="BX238" s="1082"/>
      <c r="BY238" s="1082"/>
      <c r="BZ238" s="1082"/>
      <c r="CA238" s="1082"/>
      <c r="CB238" s="1082"/>
      <c r="CC238" s="1082"/>
      <c r="CD238" s="1082"/>
      <c r="CE238" s="1082"/>
      <c r="CF238" s="1082"/>
      <c r="CG238" s="1082"/>
      <c r="CH238" s="1082"/>
      <c r="CI238" s="1082"/>
      <c r="CJ238" s="1082"/>
      <c r="CK238" s="1082"/>
      <c r="CL238" s="1082"/>
      <c r="CM238" s="1082"/>
      <c r="CN238" s="1082"/>
      <c r="CO238" s="1082"/>
      <c r="CP238" s="1082"/>
      <c r="CQ238" s="1082"/>
      <c r="CR238" s="1082"/>
      <c r="CS238" s="1082"/>
      <c r="CT238" s="1082"/>
      <c r="CU238" s="1082"/>
      <c r="CV238" s="1082"/>
      <c r="CW238" s="1082"/>
      <c r="CX238" s="1082"/>
      <c r="CY238" s="1082"/>
      <c r="CZ238" s="1082"/>
      <c r="DA238" s="1082"/>
      <c r="DB238" s="1082"/>
      <c r="DC238" s="1082"/>
      <c r="DD238" s="1082"/>
      <c r="DE238" s="1082"/>
      <c r="DF238" s="1082"/>
      <c r="DG238" s="1082"/>
      <c r="DH238" s="1082"/>
      <c r="DI238" s="1082"/>
      <c r="DJ238" s="1082"/>
      <c r="DK238" s="912"/>
    </row>
    <row r="239" spans="1:116" s="130" customFormat="1" ht="19.5" customHeight="1">
      <c r="A239" s="125"/>
      <c r="B239" s="716"/>
      <c r="C239" s="126"/>
      <c r="D239" s="111" t="s">
        <v>677</v>
      </c>
      <c r="E239" s="127" t="s">
        <v>857</v>
      </c>
      <c r="F239" s="128" t="s">
        <v>680</v>
      </c>
      <c r="G239" s="925"/>
      <c r="H239" s="929"/>
      <c r="I239" s="1082"/>
      <c r="J239" s="1082"/>
      <c r="K239" s="1082"/>
      <c r="L239" s="1082"/>
      <c r="M239" s="1082"/>
      <c r="N239" s="1082"/>
      <c r="O239" s="1082"/>
      <c r="P239" s="1082"/>
      <c r="Q239" s="1082"/>
      <c r="R239" s="1082"/>
      <c r="S239" s="1082"/>
      <c r="T239" s="1082"/>
      <c r="U239" s="1082"/>
      <c r="V239" s="1082"/>
      <c r="W239" s="1082"/>
      <c r="X239" s="1082"/>
      <c r="Y239" s="1082"/>
      <c r="Z239" s="1082"/>
      <c r="AA239" s="1082"/>
      <c r="AB239" s="1082"/>
      <c r="AC239" s="1082"/>
      <c r="AD239" s="1082"/>
      <c r="AE239" s="1082"/>
      <c r="AF239" s="1082"/>
      <c r="AG239" s="1082"/>
      <c r="AH239" s="1082"/>
      <c r="AI239" s="1082"/>
      <c r="AJ239" s="1082"/>
      <c r="AK239" s="1082"/>
      <c r="AL239" s="1082"/>
      <c r="AM239" s="1082"/>
      <c r="AN239" s="1082"/>
      <c r="AO239" s="1082"/>
      <c r="AP239" s="1082"/>
      <c r="AQ239" s="1082"/>
      <c r="AR239" s="1082"/>
      <c r="AS239" s="1082"/>
      <c r="AT239" s="1082"/>
      <c r="AU239" s="1082"/>
      <c r="AV239" s="1082"/>
      <c r="AW239" s="1082"/>
      <c r="AX239" s="1082"/>
      <c r="AY239" s="1082"/>
      <c r="AZ239" s="1082"/>
      <c r="BA239" s="1082"/>
      <c r="BB239" s="1082"/>
      <c r="BC239" s="1082"/>
      <c r="BD239" s="1082"/>
      <c r="BE239" s="1082"/>
      <c r="BF239" s="1082"/>
      <c r="BG239" s="1082"/>
      <c r="BH239" s="1082"/>
      <c r="BI239" s="1082"/>
      <c r="BJ239" s="1082"/>
      <c r="BK239" s="1082"/>
      <c r="BL239" s="1082"/>
      <c r="BM239" s="1082"/>
      <c r="BN239" s="1082"/>
      <c r="BO239" s="1082"/>
      <c r="BP239" s="1082"/>
      <c r="BQ239" s="1082"/>
      <c r="BR239" s="1082"/>
      <c r="BS239" s="1082"/>
      <c r="BT239" s="1082"/>
      <c r="BU239" s="1082"/>
      <c r="BV239" s="1082"/>
      <c r="BW239" s="1082"/>
      <c r="BX239" s="1082"/>
      <c r="BY239" s="1082"/>
      <c r="BZ239" s="1082"/>
      <c r="CA239" s="1082"/>
      <c r="CB239" s="1082"/>
      <c r="CC239" s="1082"/>
      <c r="CD239" s="1082"/>
      <c r="CE239" s="1082"/>
      <c r="CF239" s="1082"/>
      <c r="CG239" s="1082"/>
      <c r="CH239" s="1082"/>
      <c r="CI239" s="1082"/>
      <c r="CJ239" s="1082"/>
      <c r="CK239" s="1082"/>
      <c r="CL239" s="1082"/>
      <c r="CM239" s="1082"/>
      <c r="CN239" s="1082"/>
      <c r="CO239" s="1082"/>
      <c r="CP239" s="1082"/>
      <c r="CQ239" s="1082"/>
      <c r="CR239" s="1082"/>
      <c r="CS239" s="1082"/>
      <c r="CT239" s="1082"/>
      <c r="CU239" s="1082"/>
      <c r="CV239" s="1082"/>
      <c r="CW239" s="1082"/>
      <c r="CX239" s="1082"/>
      <c r="CY239" s="1082"/>
      <c r="CZ239" s="1082"/>
      <c r="DA239" s="1082"/>
      <c r="DB239" s="1082"/>
      <c r="DC239" s="1082"/>
      <c r="DD239" s="1082"/>
      <c r="DE239" s="1082"/>
      <c r="DF239" s="1082"/>
      <c r="DG239" s="1082"/>
      <c r="DH239" s="1082"/>
      <c r="DI239" s="1082"/>
      <c r="DJ239" s="1082"/>
      <c r="DK239" s="912"/>
    </row>
    <row r="240" spans="1:116" s="130" customFormat="1" ht="19.5" customHeight="1">
      <c r="A240" s="125"/>
      <c r="B240" s="716"/>
      <c r="C240" s="126"/>
      <c r="D240" s="111" t="s">
        <v>679</v>
      </c>
      <c r="E240" s="127" t="s">
        <v>858</v>
      </c>
      <c r="F240" s="128" t="s">
        <v>708</v>
      </c>
      <c r="G240" s="925"/>
      <c r="H240" s="929"/>
      <c r="I240" s="1082"/>
      <c r="J240" s="1082"/>
      <c r="K240" s="1082"/>
      <c r="L240" s="1082"/>
      <c r="M240" s="1082"/>
      <c r="N240" s="1082"/>
      <c r="O240" s="1082"/>
      <c r="P240" s="1082"/>
      <c r="Q240" s="1082"/>
      <c r="R240" s="1082"/>
      <c r="S240" s="1082"/>
      <c r="T240" s="1082"/>
      <c r="U240" s="1082"/>
      <c r="V240" s="1082"/>
      <c r="W240" s="1082"/>
      <c r="X240" s="1082"/>
      <c r="Y240" s="1082"/>
      <c r="Z240" s="1082"/>
      <c r="AA240" s="1082"/>
      <c r="AB240" s="1082"/>
      <c r="AC240" s="1082"/>
      <c r="AD240" s="1082"/>
      <c r="AE240" s="1082"/>
      <c r="AF240" s="1082"/>
      <c r="AG240" s="1082"/>
      <c r="AH240" s="1082"/>
      <c r="AI240" s="1082"/>
      <c r="AJ240" s="1082"/>
      <c r="AK240" s="1082"/>
      <c r="AL240" s="1082"/>
      <c r="AM240" s="1082"/>
      <c r="AN240" s="1082"/>
      <c r="AO240" s="1082"/>
      <c r="AP240" s="1082"/>
      <c r="AQ240" s="1082"/>
      <c r="AR240" s="1082"/>
      <c r="AS240" s="1082"/>
      <c r="AT240" s="1082"/>
      <c r="AU240" s="1082"/>
      <c r="AV240" s="1082"/>
      <c r="AW240" s="1082"/>
      <c r="AX240" s="1082"/>
      <c r="AY240" s="1082"/>
      <c r="AZ240" s="1082"/>
      <c r="BA240" s="1082"/>
      <c r="BB240" s="1082"/>
      <c r="BC240" s="1082"/>
      <c r="BD240" s="1082"/>
      <c r="BE240" s="1082"/>
      <c r="BF240" s="1082"/>
      <c r="BG240" s="1082"/>
      <c r="BH240" s="1082"/>
      <c r="BI240" s="1082"/>
      <c r="BJ240" s="1082"/>
      <c r="BK240" s="1082"/>
      <c r="BL240" s="1082"/>
      <c r="BM240" s="1082"/>
      <c r="BN240" s="1082"/>
      <c r="BO240" s="1082"/>
      <c r="BP240" s="1082"/>
      <c r="BQ240" s="1082"/>
      <c r="BR240" s="1082"/>
      <c r="BS240" s="1082"/>
      <c r="BT240" s="1082"/>
      <c r="BU240" s="1082"/>
      <c r="BV240" s="1082"/>
      <c r="BW240" s="1082"/>
      <c r="BX240" s="1082"/>
      <c r="BY240" s="1082"/>
      <c r="BZ240" s="1082"/>
      <c r="CA240" s="1082"/>
      <c r="CB240" s="1082"/>
      <c r="CC240" s="1082"/>
      <c r="CD240" s="1082"/>
      <c r="CE240" s="1082"/>
      <c r="CF240" s="1082"/>
      <c r="CG240" s="1082"/>
      <c r="CH240" s="1082"/>
      <c r="CI240" s="1082"/>
      <c r="CJ240" s="1082"/>
      <c r="CK240" s="1082"/>
      <c r="CL240" s="1082"/>
      <c r="CM240" s="1082"/>
      <c r="CN240" s="1082"/>
      <c r="CO240" s="1082"/>
      <c r="CP240" s="1082"/>
      <c r="CQ240" s="1082"/>
      <c r="CR240" s="1082"/>
      <c r="CS240" s="1082"/>
      <c r="CT240" s="1082"/>
      <c r="CU240" s="1082"/>
      <c r="CV240" s="1082"/>
      <c r="CW240" s="1082"/>
      <c r="CX240" s="1082"/>
      <c r="CY240" s="1082"/>
      <c r="CZ240" s="1082"/>
      <c r="DA240" s="1082"/>
      <c r="DB240" s="1082"/>
      <c r="DC240" s="1082"/>
      <c r="DD240" s="1082"/>
      <c r="DE240" s="1082"/>
      <c r="DF240" s="1082"/>
      <c r="DG240" s="1082"/>
      <c r="DH240" s="1082"/>
      <c r="DI240" s="1082"/>
      <c r="DJ240" s="1082"/>
      <c r="DK240" s="912"/>
    </row>
    <row r="241" spans="1:115" s="130" customFormat="1" ht="19.5" customHeight="1">
      <c r="A241" s="125"/>
      <c r="B241" s="716"/>
      <c r="C241" s="126"/>
      <c r="D241" s="111" t="s">
        <v>681</v>
      </c>
      <c r="E241" s="127" t="s">
        <v>859</v>
      </c>
      <c r="F241" s="128" t="s">
        <v>683</v>
      </c>
      <c r="G241" s="925"/>
      <c r="H241" s="930"/>
      <c r="I241" s="931"/>
      <c r="J241" s="932"/>
      <c r="K241" s="933"/>
      <c r="L241" s="932"/>
      <c r="M241" s="932"/>
      <c r="N241" s="932"/>
      <c r="O241" s="932"/>
      <c r="P241" s="932"/>
      <c r="Q241" s="932"/>
      <c r="R241" s="932"/>
      <c r="S241" s="932"/>
      <c r="T241" s="932"/>
      <c r="U241" s="932"/>
      <c r="V241" s="932"/>
      <c r="W241" s="934"/>
      <c r="X241" s="916"/>
      <c r="Y241" s="916"/>
      <c r="Z241" s="916"/>
      <c r="AA241" s="935"/>
      <c r="AB241" s="911"/>
      <c r="AC241" s="911"/>
      <c r="AD241" s="911"/>
      <c r="AE241" s="911"/>
      <c r="AF241" s="911"/>
      <c r="AG241" s="911"/>
      <c r="AH241" s="911"/>
      <c r="AI241" s="911"/>
      <c r="AJ241" s="911"/>
      <c r="AK241" s="911"/>
      <c r="AL241" s="911"/>
      <c r="AM241" s="911"/>
      <c r="AN241" s="911"/>
      <c r="AO241" s="911"/>
      <c r="AP241" s="911"/>
      <c r="AQ241" s="911"/>
      <c r="AR241" s="911"/>
      <c r="AS241" s="911"/>
      <c r="AT241" s="911"/>
      <c r="AU241" s="911"/>
      <c r="AV241" s="911"/>
      <c r="AW241" s="911"/>
      <c r="AX241" s="911"/>
      <c r="AY241" s="911"/>
      <c r="AZ241" s="911"/>
      <c r="BA241" s="911"/>
      <c r="BB241" s="911"/>
      <c r="BC241" s="911"/>
      <c r="BD241" s="911"/>
      <c r="BE241" s="911"/>
      <c r="BF241" s="911"/>
      <c r="BG241" s="911"/>
      <c r="BH241" s="911"/>
      <c r="BI241" s="911"/>
      <c r="BJ241" s="911"/>
      <c r="BK241" s="911"/>
      <c r="BL241" s="911"/>
      <c r="BM241" s="911"/>
      <c r="BN241" s="911"/>
      <c r="BO241" s="911"/>
      <c r="BP241" s="911"/>
      <c r="BQ241" s="911"/>
      <c r="BR241" s="911"/>
      <c r="BS241" s="911"/>
      <c r="BT241" s="911"/>
      <c r="BU241" s="911"/>
      <c r="BV241" s="911"/>
      <c r="BW241" s="911"/>
      <c r="BX241" s="911"/>
      <c r="BY241" s="911"/>
      <c r="BZ241" s="911"/>
      <c r="CA241" s="911"/>
      <c r="CB241" s="911"/>
      <c r="CC241" s="911"/>
      <c r="CD241" s="911"/>
      <c r="CE241" s="911"/>
      <c r="CF241" s="911"/>
      <c r="CG241" s="911"/>
      <c r="CH241" s="911"/>
      <c r="CI241" s="911"/>
      <c r="CJ241" s="911"/>
      <c r="CK241" s="911"/>
      <c r="CL241" s="911"/>
      <c r="CM241" s="911"/>
      <c r="CN241" s="911"/>
      <c r="CO241" s="911"/>
      <c r="CP241" s="911"/>
      <c r="CQ241" s="911"/>
      <c r="CR241" s="911"/>
      <c r="CS241" s="911"/>
      <c r="CT241" s="911"/>
      <c r="CU241" s="911"/>
      <c r="CV241" s="911"/>
      <c r="CW241" s="911"/>
      <c r="CX241" s="911"/>
      <c r="CY241" s="911"/>
      <c r="CZ241" s="911"/>
      <c r="DA241" s="911"/>
      <c r="DB241" s="911"/>
      <c r="DC241" s="911"/>
      <c r="DD241" s="911"/>
      <c r="DE241" s="911"/>
      <c r="DF241" s="867"/>
      <c r="DG241" s="867"/>
      <c r="DH241" s="867"/>
      <c r="DI241" s="867"/>
      <c r="DJ241" s="867"/>
      <c r="DK241" s="912"/>
    </row>
    <row r="242" spans="1:115" s="130" customFormat="1" ht="19.5" customHeight="1" thickBot="1">
      <c r="A242" s="125"/>
      <c r="B242" s="716"/>
      <c r="C242" s="126"/>
      <c r="D242" s="84" t="s">
        <v>682</v>
      </c>
      <c r="E242" s="127" t="s">
        <v>860</v>
      </c>
      <c r="F242" s="128" t="s">
        <v>685</v>
      </c>
      <c r="G242" s="936"/>
      <c r="H242" s="930"/>
      <c r="I242" s="931"/>
      <c r="J242" s="932"/>
      <c r="K242" s="933"/>
      <c r="L242" s="932"/>
      <c r="M242" s="932"/>
      <c r="N242" s="932"/>
      <c r="O242" s="932"/>
      <c r="P242" s="932"/>
      <c r="Q242" s="932"/>
      <c r="R242" s="932"/>
      <c r="S242" s="932"/>
      <c r="T242" s="932"/>
      <c r="U242" s="932"/>
      <c r="V242" s="932"/>
      <c r="W242" s="934"/>
      <c r="X242" s="916"/>
      <c r="Y242" s="916"/>
      <c r="Z242" s="916"/>
      <c r="AA242" s="935"/>
      <c r="AB242" s="911"/>
      <c r="AC242" s="911"/>
      <c r="AD242" s="911"/>
      <c r="AE242" s="911"/>
      <c r="AF242" s="911"/>
      <c r="AG242" s="911"/>
      <c r="AH242" s="911"/>
      <c r="AI242" s="911"/>
      <c r="AJ242" s="911"/>
      <c r="AK242" s="911"/>
      <c r="AL242" s="911"/>
      <c r="AM242" s="911"/>
      <c r="AN242" s="911"/>
      <c r="AO242" s="911"/>
      <c r="AP242" s="911"/>
      <c r="AQ242" s="911"/>
      <c r="AR242" s="911"/>
      <c r="AS242" s="911"/>
      <c r="AT242" s="911"/>
      <c r="AU242" s="911"/>
      <c r="AV242" s="911"/>
      <c r="AW242" s="911"/>
      <c r="AX242" s="911"/>
      <c r="AY242" s="911"/>
      <c r="AZ242" s="911"/>
      <c r="BA242" s="911"/>
      <c r="BB242" s="911"/>
      <c r="BC242" s="911"/>
      <c r="BD242" s="911"/>
      <c r="BE242" s="911"/>
      <c r="BF242" s="911"/>
      <c r="BG242" s="911"/>
      <c r="BH242" s="911"/>
      <c r="BI242" s="911"/>
      <c r="BJ242" s="911"/>
      <c r="BK242" s="911"/>
      <c r="BL242" s="911"/>
      <c r="BM242" s="911"/>
      <c r="BN242" s="911"/>
      <c r="BO242" s="911"/>
      <c r="BP242" s="911"/>
      <c r="BQ242" s="911"/>
      <c r="BR242" s="911"/>
      <c r="BS242" s="911"/>
      <c r="BT242" s="911"/>
      <c r="BU242" s="911"/>
      <c r="BV242" s="911"/>
      <c r="BW242" s="911"/>
      <c r="BX242" s="911"/>
      <c r="BY242" s="911"/>
      <c r="BZ242" s="911"/>
      <c r="CA242" s="911"/>
      <c r="CB242" s="911"/>
      <c r="CC242" s="911"/>
      <c r="CD242" s="911"/>
      <c r="CE242" s="911"/>
      <c r="CF242" s="911"/>
      <c r="CG242" s="911"/>
      <c r="CH242" s="911"/>
      <c r="CI242" s="911"/>
      <c r="CJ242" s="911"/>
      <c r="CK242" s="911"/>
      <c r="CL242" s="911"/>
      <c r="CM242" s="911"/>
      <c r="CN242" s="911"/>
      <c r="CO242" s="911"/>
      <c r="CP242" s="911"/>
      <c r="CQ242" s="911"/>
      <c r="CR242" s="911"/>
      <c r="CS242" s="911"/>
      <c r="CT242" s="911"/>
      <c r="CU242" s="911"/>
      <c r="CV242" s="911"/>
      <c r="CW242" s="911"/>
      <c r="CX242" s="911"/>
      <c r="CY242" s="911"/>
      <c r="CZ242" s="911"/>
      <c r="DA242" s="911"/>
      <c r="DB242" s="911"/>
      <c r="DC242" s="911"/>
      <c r="DD242" s="911"/>
      <c r="DE242" s="911"/>
      <c r="DF242" s="867"/>
      <c r="DG242" s="867"/>
      <c r="DH242" s="867"/>
      <c r="DI242" s="867"/>
      <c r="DJ242" s="867"/>
      <c r="DK242" s="912"/>
    </row>
    <row r="243" spans="1:115" s="130" customFormat="1" ht="30" customHeight="1">
      <c r="A243" s="125"/>
      <c r="B243" s="716"/>
      <c r="C243" s="126"/>
      <c r="D243" s="1246"/>
      <c r="E243" s="1254" t="s">
        <v>329</v>
      </c>
      <c r="F243" s="1255"/>
      <c r="G243" s="1276" t="s">
        <v>34</v>
      </c>
      <c r="H243" s="1241" t="s">
        <v>35</v>
      </c>
      <c r="I243" s="1264" t="s">
        <v>36</v>
      </c>
      <c r="J243" s="1265"/>
      <c r="K243" s="1241" t="s">
        <v>37</v>
      </c>
      <c r="L243" s="1241" t="s">
        <v>38</v>
      </c>
      <c r="M243" s="1241" t="s">
        <v>39</v>
      </c>
      <c r="N243" s="1241" t="s">
        <v>40</v>
      </c>
      <c r="O243" s="1241" t="s">
        <v>41</v>
      </c>
      <c r="P243" s="1241" t="s">
        <v>42</v>
      </c>
      <c r="Q243" s="1266"/>
      <c r="R243" s="1266"/>
      <c r="S243" s="1266"/>
      <c r="T243" s="1266"/>
      <c r="U243" s="1266"/>
      <c r="V243" s="1266"/>
      <c r="W243" s="1265"/>
      <c r="X243" s="1266"/>
      <c r="Y243" s="1266"/>
      <c r="Z243" s="1266"/>
      <c r="AA243" s="1266"/>
      <c r="AB243" s="1266"/>
      <c r="AC243" s="1266"/>
      <c r="AD243" s="1265"/>
      <c r="AE243" s="1266"/>
      <c r="AF243" s="1266"/>
      <c r="AG243" s="1266"/>
      <c r="AH243" s="1266"/>
      <c r="AI243" s="1266"/>
      <c r="AJ243" s="1266"/>
      <c r="AK243" s="1265"/>
      <c r="AL243" s="1266"/>
      <c r="AM243" s="1266"/>
      <c r="AN243" s="1266"/>
      <c r="AO243" s="1266"/>
      <c r="AP243" s="1266"/>
      <c r="AQ243" s="1266"/>
      <c r="AR243" s="1265"/>
      <c r="AS243" s="1266"/>
      <c r="AT243" s="1266"/>
      <c r="AU243" s="1266"/>
      <c r="AV243" s="1266"/>
      <c r="AW243" s="1266"/>
      <c r="AX243" s="1266"/>
      <c r="AY243" s="1266"/>
      <c r="AZ243" s="1266"/>
      <c r="BA243" s="1266"/>
      <c r="BB243" s="1266"/>
      <c r="BC243" s="1266"/>
      <c r="BD243" s="1266"/>
      <c r="BE243" s="1266"/>
      <c r="BF243" s="1266"/>
      <c r="BG243" s="1266"/>
      <c r="BH243" s="1266"/>
      <c r="BI243" s="1266"/>
      <c r="BJ243" s="1266"/>
      <c r="BK243" s="1266"/>
      <c r="BL243" s="1266"/>
      <c r="BM243" s="1266"/>
      <c r="BN243" s="1266"/>
      <c r="BO243" s="1266"/>
      <c r="BP243" s="1266"/>
      <c r="BQ243" s="1266"/>
      <c r="BR243" s="1266"/>
      <c r="BS243" s="1265"/>
      <c r="BT243" s="1266"/>
      <c r="BU243" s="1266"/>
      <c r="BV243" s="1266"/>
      <c r="BW243" s="1266"/>
      <c r="BX243" s="1266"/>
      <c r="BY243" s="1266"/>
      <c r="BZ243" s="1266"/>
      <c r="CA243" s="1266"/>
      <c r="CB243" s="1266"/>
      <c r="CC243" s="1266"/>
      <c r="CD243" s="1266"/>
      <c r="CE243" s="1266"/>
      <c r="CF243" s="1266"/>
      <c r="CG243" s="1266"/>
      <c r="CH243" s="1266"/>
      <c r="CI243" s="1266"/>
      <c r="CJ243" s="1266"/>
      <c r="CK243" s="1266"/>
      <c r="CL243" s="1266"/>
      <c r="CM243" s="1266"/>
      <c r="CN243" s="1266"/>
      <c r="CO243" s="1266"/>
      <c r="CP243" s="1266"/>
      <c r="CQ243" s="1266"/>
      <c r="CR243" s="1266"/>
      <c r="CS243" s="1266"/>
      <c r="CT243" s="1266"/>
      <c r="CU243" s="1266"/>
      <c r="CV243" s="1266"/>
      <c r="CW243" s="1265"/>
      <c r="CX243" s="1245" t="s">
        <v>43</v>
      </c>
      <c r="CY243" s="1245" t="s">
        <v>44</v>
      </c>
      <c r="CZ243" s="1245" t="s">
        <v>758</v>
      </c>
      <c r="DA243" s="1245" t="s">
        <v>759</v>
      </c>
      <c r="DB243" s="1245" t="s">
        <v>45</v>
      </c>
      <c r="DC243" s="1245" t="s">
        <v>46</v>
      </c>
      <c r="DD243" s="1241" t="s">
        <v>47</v>
      </c>
      <c r="DE243" s="1241" t="s">
        <v>48</v>
      </c>
      <c r="DF243" s="1241" t="s">
        <v>49</v>
      </c>
      <c r="DG243" s="1241" t="s">
        <v>50</v>
      </c>
      <c r="DH243" s="1241" t="s">
        <v>51</v>
      </c>
      <c r="DI243" s="1241" t="s">
        <v>52</v>
      </c>
      <c r="DJ243" s="1241" t="s">
        <v>53</v>
      </c>
      <c r="DK243" s="1243" t="s">
        <v>54</v>
      </c>
    </row>
    <row r="244" spans="1:115" s="130" customFormat="1" ht="30" customHeight="1">
      <c r="A244" s="125"/>
      <c r="B244" s="716"/>
      <c r="C244" s="126"/>
      <c r="D244" s="1247"/>
      <c r="E244" s="1256"/>
      <c r="F244" s="1257"/>
      <c r="G244" s="1277"/>
      <c r="H244" s="1242"/>
      <c r="I244" s="1079"/>
      <c r="J244" s="172" t="s">
        <v>372</v>
      </c>
      <c r="K244" s="1242"/>
      <c r="L244" s="1242"/>
      <c r="M244" s="1242"/>
      <c r="N244" s="1242"/>
      <c r="O244" s="1242"/>
      <c r="P244" s="1242"/>
      <c r="Q244" s="173" t="s">
        <v>373</v>
      </c>
      <c r="R244" s="173" t="s">
        <v>374</v>
      </c>
      <c r="S244" s="173" t="s">
        <v>375</v>
      </c>
      <c r="T244" s="173" t="s">
        <v>376</v>
      </c>
      <c r="U244" s="173" t="s">
        <v>377</v>
      </c>
      <c r="V244" s="173" t="s">
        <v>378</v>
      </c>
      <c r="W244" s="173" t="s">
        <v>379</v>
      </c>
      <c r="X244" s="173" t="s">
        <v>380</v>
      </c>
      <c r="Y244" s="173" t="s">
        <v>381</v>
      </c>
      <c r="Z244" s="173" t="s">
        <v>382</v>
      </c>
      <c r="AA244" s="173" t="s">
        <v>383</v>
      </c>
      <c r="AB244" s="173" t="s">
        <v>384</v>
      </c>
      <c r="AC244" s="173" t="s">
        <v>385</v>
      </c>
      <c r="AD244" s="173" t="s">
        <v>386</v>
      </c>
      <c r="AE244" s="173" t="s">
        <v>387</v>
      </c>
      <c r="AF244" s="173" t="s">
        <v>388</v>
      </c>
      <c r="AG244" s="173" t="s">
        <v>389</v>
      </c>
      <c r="AH244" s="173" t="s">
        <v>390</v>
      </c>
      <c r="AI244" s="173" t="s">
        <v>391</v>
      </c>
      <c r="AJ244" s="173" t="s">
        <v>392</v>
      </c>
      <c r="AK244" s="173" t="s">
        <v>393</v>
      </c>
      <c r="AL244" s="173" t="s">
        <v>394</v>
      </c>
      <c r="AM244" s="173" t="s">
        <v>395</v>
      </c>
      <c r="AN244" s="173" t="s">
        <v>396</v>
      </c>
      <c r="AO244" s="173" t="s">
        <v>397</v>
      </c>
      <c r="AP244" s="173" t="s">
        <v>398</v>
      </c>
      <c r="AQ244" s="173" t="s">
        <v>399</v>
      </c>
      <c r="AR244" s="173" t="s">
        <v>400</v>
      </c>
      <c r="AS244" s="173" t="s">
        <v>401</v>
      </c>
      <c r="AT244" s="173" t="s">
        <v>402</v>
      </c>
      <c r="AU244" s="173" t="s">
        <v>403</v>
      </c>
      <c r="AV244" s="173" t="s">
        <v>404</v>
      </c>
      <c r="AW244" s="173" t="s">
        <v>405</v>
      </c>
      <c r="AX244" s="173" t="s">
        <v>406</v>
      </c>
      <c r="AY244" s="173" t="s">
        <v>407</v>
      </c>
      <c r="AZ244" s="173" t="s">
        <v>408</v>
      </c>
      <c r="BA244" s="173" t="s">
        <v>409</v>
      </c>
      <c r="BB244" s="173" t="s">
        <v>410</v>
      </c>
      <c r="BC244" s="173" t="s">
        <v>411</v>
      </c>
      <c r="BD244" s="173" t="s">
        <v>412</v>
      </c>
      <c r="BE244" s="173" t="s">
        <v>413</v>
      </c>
      <c r="BF244" s="173" t="s">
        <v>414</v>
      </c>
      <c r="BG244" s="173" t="s">
        <v>415</v>
      </c>
      <c r="BH244" s="173" t="s">
        <v>416</v>
      </c>
      <c r="BI244" s="173" t="s">
        <v>417</v>
      </c>
      <c r="BJ244" s="173" t="s">
        <v>418</v>
      </c>
      <c r="BK244" s="173" t="s">
        <v>419</v>
      </c>
      <c r="BL244" s="173" t="s">
        <v>420</v>
      </c>
      <c r="BM244" s="173" t="s">
        <v>421</v>
      </c>
      <c r="BN244" s="173" t="s">
        <v>422</v>
      </c>
      <c r="BO244" s="173" t="s">
        <v>423</v>
      </c>
      <c r="BP244" s="173" t="s">
        <v>424</v>
      </c>
      <c r="BQ244" s="173" t="s">
        <v>425</v>
      </c>
      <c r="BR244" s="173" t="s">
        <v>426</v>
      </c>
      <c r="BS244" s="173" t="s">
        <v>427</v>
      </c>
      <c r="BT244" s="173" t="s">
        <v>428</v>
      </c>
      <c r="BU244" s="173" t="s">
        <v>429</v>
      </c>
      <c r="BV244" s="173" t="s">
        <v>430</v>
      </c>
      <c r="BW244" s="173" t="s">
        <v>431</v>
      </c>
      <c r="BX244" s="173" t="s">
        <v>432</v>
      </c>
      <c r="BY244" s="173" t="s">
        <v>433</v>
      </c>
      <c r="BZ244" s="173" t="s">
        <v>434</v>
      </c>
      <c r="CA244" s="173" t="s">
        <v>435</v>
      </c>
      <c r="CB244" s="173" t="s">
        <v>436</v>
      </c>
      <c r="CC244" s="173" t="s">
        <v>437</v>
      </c>
      <c r="CD244" s="173" t="s">
        <v>438</v>
      </c>
      <c r="CE244" s="173" t="s">
        <v>439</v>
      </c>
      <c r="CF244" s="173" t="s">
        <v>440</v>
      </c>
      <c r="CG244" s="173" t="s">
        <v>441</v>
      </c>
      <c r="CH244" s="173" t="s">
        <v>442</v>
      </c>
      <c r="CI244" s="173" t="s">
        <v>443</v>
      </c>
      <c r="CJ244" s="173" t="s">
        <v>444</v>
      </c>
      <c r="CK244" s="173" t="s">
        <v>445</v>
      </c>
      <c r="CL244" s="173" t="s">
        <v>446</v>
      </c>
      <c r="CM244" s="173" t="s">
        <v>447</v>
      </c>
      <c r="CN244" s="173" t="s">
        <v>448</v>
      </c>
      <c r="CO244" s="173" t="s">
        <v>449</v>
      </c>
      <c r="CP244" s="173" t="s">
        <v>450</v>
      </c>
      <c r="CQ244" s="173" t="s">
        <v>451</v>
      </c>
      <c r="CR244" s="173" t="s">
        <v>452</v>
      </c>
      <c r="CS244" s="173" t="s">
        <v>453</v>
      </c>
      <c r="CT244" s="173" t="s">
        <v>454</v>
      </c>
      <c r="CU244" s="173" t="s">
        <v>455</v>
      </c>
      <c r="CV244" s="173" t="s">
        <v>456</v>
      </c>
      <c r="CW244" s="173" t="s">
        <v>457</v>
      </c>
      <c r="CX244" s="1242"/>
      <c r="CY244" s="1242"/>
      <c r="CZ244" s="1242"/>
      <c r="DA244" s="1242"/>
      <c r="DB244" s="1242"/>
      <c r="DC244" s="1242"/>
      <c r="DD244" s="1242"/>
      <c r="DE244" s="1242"/>
      <c r="DF244" s="1242"/>
      <c r="DG244" s="1242"/>
      <c r="DH244" s="1242"/>
      <c r="DI244" s="1242"/>
      <c r="DJ244" s="1242"/>
      <c r="DK244" s="1244"/>
    </row>
    <row r="245" spans="1:115" s="130" customFormat="1" ht="19.5" customHeight="1">
      <c r="A245" s="125"/>
      <c r="B245" s="716"/>
      <c r="C245" s="126"/>
      <c r="D245" s="84" t="s">
        <v>330</v>
      </c>
      <c r="E245" s="131" t="s">
        <v>331</v>
      </c>
      <c r="F245" s="97" t="s">
        <v>332</v>
      </c>
      <c r="G245" s="825"/>
      <c r="H245" s="937"/>
      <c r="I245" s="938"/>
      <c r="J245" s="911"/>
      <c r="K245" s="911"/>
      <c r="L245" s="911"/>
      <c r="M245" s="911"/>
      <c r="N245" s="911"/>
      <c r="O245" s="911"/>
      <c r="P245" s="911"/>
      <c r="Q245" s="911"/>
      <c r="R245" s="911"/>
      <c r="S245" s="939"/>
      <c r="T245" s="939"/>
      <c r="U245" s="939"/>
      <c r="V245" s="939"/>
      <c r="W245" s="868"/>
      <c r="X245" s="868"/>
      <c r="Y245" s="868"/>
      <c r="Z245" s="868"/>
      <c r="AA245" s="939"/>
      <c r="AB245" s="939"/>
      <c r="AC245" s="898"/>
      <c r="AD245" s="898"/>
      <c r="AE245" s="898"/>
      <c r="AF245" s="898"/>
      <c r="AG245" s="898"/>
      <c r="AH245" s="898"/>
      <c r="AI245" s="898"/>
      <c r="AJ245" s="898"/>
      <c r="AK245" s="898"/>
      <c r="AL245" s="898"/>
      <c r="AM245" s="898"/>
      <c r="AN245" s="898"/>
      <c r="AO245" s="898"/>
      <c r="AP245" s="898"/>
      <c r="AQ245" s="898"/>
      <c r="AR245" s="898"/>
      <c r="AS245" s="898"/>
      <c r="AT245" s="898"/>
      <c r="AU245" s="898"/>
      <c r="AV245" s="898"/>
      <c r="AW245" s="898"/>
      <c r="AX245" s="898"/>
      <c r="AY245" s="898"/>
      <c r="AZ245" s="898"/>
      <c r="BA245" s="898"/>
      <c r="BB245" s="898"/>
      <c r="BC245" s="898"/>
      <c r="BD245" s="898"/>
      <c r="BE245" s="898"/>
      <c r="BF245" s="898"/>
      <c r="BG245" s="898"/>
      <c r="BH245" s="898"/>
      <c r="BI245" s="898"/>
      <c r="BJ245" s="898"/>
      <c r="BK245" s="898"/>
      <c r="BL245" s="898"/>
      <c r="BM245" s="898"/>
      <c r="BN245" s="898"/>
      <c r="BO245" s="898"/>
      <c r="BP245" s="898"/>
      <c r="BQ245" s="898"/>
      <c r="BR245" s="898"/>
      <c r="BS245" s="898"/>
      <c r="BT245" s="898"/>
      <c r="BU245" s="898"/>
      <c r="BV245" s="898"/>
      <c r="BW245" s="898"/>
      <c r="BX245" s="898"/>
      <c r="BY245" s="898"/>
      <c r="BZ245" s="898"/>
      <c r="CA245" s="898"/>
      <c r="CB245" s="898"/>
      <c r="CC245" s="898"/>
      <c r="CD245" s="898"/>
      <c r="CE245" s="898"/>
      <c r="CF245" s="898"/>
      <c r="CG245" s="898"/>
      <c r="CH245" s="898"/>
      <c r="CI245" s="898"/>
      <c r="CJ245" s="898"/>
      <c r="CK245" s="898"/>
      <c r="CL245" s="898"/>
      <c r="CM245" s="898"/>
      <c r="CN245" s="898"/>
      <c r="CO245" s="898"/>
      <c r="CP245" s="898"/>
      <c r="CQ245" s="898"/>
      <c r="CR245" s="898"/>
      <c r="CS245" s="898"/>
      <c r="CT245" s="898"/>
      <c r="CU245" s="898"/>
      <c r="CV245" s="898"/>
      <c r="CW245" s="898"/>
      <c r="CX245" s="898"/>
      <c r="CY245" s="898"/>
      <c r="CZ245" s="898"/>
      <c r="DA245" s="898"/>
      <c r="DB245" s="898"/>
      <c r="DC245" s="898"/>
      <c r="DD245" s="898"/>
      <c r="DE245" s="898"/>
      <c r="DF245" s="898"/>
      <c r="DG245" s="898"/>
      <c r="DH245" s="898"/>
      <c r="DI245" s="898"/>
      <c r="DJ245" s="898"/>
      <c r="DK245" s="899"/>
    </row>
    <row r="246" spans="1:115" s="130" customFormat="1" ht="19.5" customHeight="1">
      <c r="A246" s="125"/>
      <c r="B246" s="716"/>
      <c r="C246" s="126"/>
      <c r="D246" s="84" t="s">
        <v>684</v>
      </c>
      <c r="E246" s="132" t="s">
        <v>861</v>
      </c>
      <c r="F246" s="133" t="s">
        <v>687</v>
      </c>
      <c r="G246" s="825"/>
      <c r="H246" s="909"/>
      <c r="I246" s="938"/>
      <c r="J246" s="911"/>
      <c r="K246" s="911"/>
      <c r="L246" s="911"/>
      <c r="M246" s="911"/>
      <c r="N246" s="911"/>
      <c r="O246" s="911"/>
      <c r="P246" s="911"/>
      <c r="Q246" s="911"/>
      <c r="R246" s="911"/>
      <c r="S246" s="939"/>
      <c r="T246" s="939"/>
      <c r="U246" s="939"/>
      <c r="V246" s="939"/>
      <c r="W246" s="868"/>
      <c r="X246" s="868"/>
      <c r="Y246" s="868"/>
      <c r="Z246" s="868"/>
      <c r="AA246" s="939"/>
      <c r="AB246" s="939"/>
      <c r="AC246" s="1084"/>
      <c r="AD246" s="1084"/>
      <c r="AE246" s="1084"/>
      <c r="AF246" s="1084"/>
      <c r="AG246" s="1084"/>
      <c r="AH246" s="1084"/>
      <c r="AI246" s="1084"/>
      <c r="AJ246" s="1084"/>
      <c r="AK246" s="1084"/>
      <c r="AL246" s="1084"/>
      <c r="AM246" s="1084"/>
      <c r="AN246" s="1084"/>
      <c r="AO246" s="1084"/>
      <c r="AP246" s="1084"/>
      <c r="AQ246" s="1084"/>
      <c r="AR246" s="1084"/>
      <c r="AS246" s="1084"/>
      <c r="AT246" s="1084"/>
      <c r="AU246" s="1084"/>
      <c r="AV246" s="1084"/>
      <c r="AW246" s="1084"/>
      <c r="AX246" s="1084"/>
      <c r="AY246" s="1084"/>
      <c r="AZ246" s="1084"/>
      <c r="BA246" s="1084"/>
      <c r="BB246" s="1084"/>
      <c r="BC246" s="1084"/>
      <c r="BD246" s="1084"/>
      <c r="BE246" s="1084"/>
      <c r="BF246" s="1084"/>
      <c r="BG246" s="1084"/>
      <c r="BH246" s="1084"/>
      <c r="BI246" s="1084"/>
      <c r="BJ246" s="1084"/>
      <c r="BK246" s="1084"/>
      <c r="BL246" s="1084"/>
      <c r="BM246" s="1084"/>
      <c r="BN246" s="1084"/>
      <c r="BO246" s="1084"/>
      <c r="BP246" s="1084"/>
      <c r="BQ246" s="1084"/>
      <c r="BR246" s="1084"/>
      <c r="BS246" s="1084"/>
      <c r="BT246" s="1084"/>
      <c r="BU246" s="1084"/>
      <c r="BV246" s="1084"/>
      <c r="BW246" s="1084"/>
      <c r="BX246" s="1084"/>
      <c r="BY246" s="1084"/>
      <c r="BZ246" s="1084"/>
      <c r="CA246" s="1084"/>
      <c r="CB246" s="1084"/>
      <c r="CC246" s="1084"/>
      <c r="CD246" s="1084"/>
      <c r="CE246" s="1084"/>
      <c r="CF246" s="1084"/>
      <c r="CG246" s="1084"/>
      <c r="CH246" s="1084"/>
      <c r="CI246" s="1084"/>
      <c r="CJ246" s="1084"/>
      <c r="CK246" s="1084"/>
      <c r="CL246" s="1084"/>
      <c r="CM246" s="1084"/>
      <c r="CN246" s="1084"/>
      <c r="CO246" s="1084"/>
      <c r="CP246" s="1084"/>
      <c r="CQ246" s="1084"/>
      <c r="CR246" s="1084"/>
      <c r="CS246" s="1084"/>
      <c r="CT246" s="1084"/>
      <c r="CU246" s="1084"/>
      <c r="CV246" s="1084"/>
      <c r="CW246" s="1084"/>
      <c r="CX246" s="1084"/>
      <c r="CY246" s="1084"/>
      <c r="CZ246" s="1084"/>
      <c r="DA246" s="1084"/>
      <c r="DB246" s="1084"/>
      <c r="DC246" s="1084"/>
      <c r="DD246" s="1084"/>
      <c r="DE246" s="1084"/>
      <c r="DF246" s="1084"/>
      <c r="DG246" s="1084"/>
      <c r="DH246" s="1084"/>
      <c r="DI246" s="1084"/>
      <c r="DJ246" s="1084"/>
      <c r="DK246" s="1085"/>
    </row>
    <row r="247" spans="1:115" s="130" customFormat="1" ht="19.5" customHeight="1">
      <c r="A247" s="125"/>
      <c r="B247" s="716"/>
      <c r="C247" s="126"/>
      <c r="D247" s="84" t="s">
        <v>686</v>
      </c>
      <c r="E247" s="132" t="s">
        <v>862</v>
      </c>
      <c r="F247" s="133" t="s">
        <v>689</v>
      </c>
      <c r="G247" s="825"/>
      <c r="H247" s="909"/>
      <c r="I247" s="938"/>
      <c r="J247" s="911"/>
      <c r="K247" s="911"/>
      <c r="L247" s="911"/>
      <c r="M247" s="911"/>
      <c r="N247" s="911"/>
      <c r="O247" s="911"/>
      <c r="P247" s="911"/>
      <c r="Q247" s="911"/>
      <c r="R247" s="911"/>
      <c r="S247" s="939"/>
      <c r="T247" s="939"/>
      <c r="U247" s="939"/>
      <c r="V247" s="939"/>
      <c r="W247" s="868"/>
      <c r="X247" s="868"/>
      <c r="Y247" s="868"/>
      <c r="Z247" s="868"/>
      <c r="AA247" s="939"/>
      <c r="AB247" s="939"/>
      <c r="AC247" s="1084"/>
      <c r="AD247" s="1084"/>
      <c r="AE247" s="1084"/>
      <c r="AF247" s="1084"/>
      <c r="AG247" s="1084"/>
      <c r="AH247" s="1084"/>
      <c r="AI247" s="1084"/>
      <c r="AJ247" s="1084"/>
      <c r="AK247" s="1084"/>
      <c r="AL247" s="1084"/>
      <c r="AM247" s="1084"/>
      <c r="AN247" s="1084"/>
      <c r="AO247" s="1084"/>
      <c r="AP247" s="1084"/>
      <c r="AQ247" s="1084"/>
      <c r="AR247" s="1084"/>
      <c r="AS247" s="1084"/>
      <c r="AT247" s="1084"/>
      <c r="AU247" s="1084"/>
      <c r="AV247" s="1084"/>
      <c r="AW247" s="1084"/>
      <c r="AX247" s="1084"/>
      <c r="AY247" s="1084"/>
      <c r="AZ247" s="1084"/>
      <c r="BA247" s="1084"/>
      <c r="BB247" s="1084"/>
      <c r="BC247" s="1084"/>
      <c r="BD247" s="1084"/>
      <c r="BE247" s="1084"/>
      <c r="BF247" s="1084"/>
      <c r="BG247" s="1084"/>
      <c r="BH247" s="1084"/>
      <c r="BI247" s="1084"/>
      <c r="BJ247" s="1084"/>
      <c r="BK247" s="1084"/>
      <c r="BL247" s="1084"/>
      <c r="BM247" s="1084"/>
      <c r="BN247" s="1084"/>
      <c r="BO247" s="1084"/>
      <c r="BP247" s="1084"/>
      <c r="BQ247" s="1084"/>
      <c r="BR247" s="1084"/>
      <c r="BS247" s="1084"/>
      <c r="BT247" s="1084"/>
      <c r="BU247" s="1084"/>
      <c r="BV247" s="1084"/>
      <c r="BW247" s="1084"/>
      <c r="BX247" s="1084"/>
      <c r="BY247" s="1084"/>
      <c r="BZ247" s="1084"/>
      <c r="CA247" s="1084"/>
      <c r="CB247" s="1084"/>
      <c r="CC247" s="1084"/>
      <c r="CD247" s="1084"/>
      <c r="CE247" s="1084"/>
      <c r="CF247" s="1084"/>
      <c r="CG247" s="1084"/>
      <c r="CH247" s="1084"/>
      <c r="CI247" s="1084"/>
      <c r="CJ247" s="1084"/>
      <c r="CK247" s="1084"/>
      <c r="CL247" s="1084"/>
      <c r="CM247" s="1084"/>
      <c r="CN247" s="1084"/>
      <c r="CO247" s="1084"/>
      <c r="CP247" s="1084"/>
      <c r="CQ247" s="1084"/>
      <c r="CR247" s="1084"/>
      <c r="CS247" s="1084"/>
      <c r="CT247" s="1084"/>
      <c r="CU247" s="1084"/>
      <c r="CV247" s="1084"/>
      <c r="CW247" s="1084"/>
      <c r="CX247" s="1084"/>
      <c r="CY247" s="1084"/>
      <c r="CZ247" s="1084"/>
      <c r="DA247" s="1084"/>
      <c r="DB247" s="1084"/>
      <c r="DC247" s="1084"/>
      <c r="DD247" s="1084"/>
      <c r="DE247" s="1084"/>
      <c r="DF247" s="1084"/>
      <c r="DG247" s="1084"/>
      <c r="DH247" s="1084"/>
      <c r="DI247" s="1084"/>
      <c r="DJ247" s="1084"/>
      <c r="DK247" s="1085"/>
    </row>
    <row r="248" spans="1:115" s="130" customFormat="1" ht="19.5" customHeight="1">
      <c r="A248" s="125"/>
      <c r="B248" s="716"/>
      <c r="C248" s="126"/>
      <c r="D248" s="84" t="s">
        <v>333</v>
      </c>
      <c r="E248" s="134" t="s">
        <v>334</v>
      </c>
      <c r="F248" s="97" t="s">
        <v>335</v>
      </c>
      <c r="G248" s="825"/>
      <c r="H248" s="909"/>
      <c r="I248" s="938"/>
      <c r="J248" s="911"/>
      <c r="K248" s="911"/>
      <c r="L248" s="911"/>
      <c r="M248" s="911"/>
      <c r="N248" s="911"/>
      <c r="O248" s="911"/>
      <c r="P248" s="911"/>
      <c r="Q248" s="911"/>
      <c r="R248" s="911"/>
      <c r="S248" s="939"/>
      <c r="T248" s="939"/>
      <c r="U248" s="939"/>
      <c r="V248" s="939"/>
      <c r="W248" s="868"/>
      <c r="X248" s="868"/>
      <c r="Y248" s="868"/>
      <c r="Z248" s="868"/>
      <c r="AA248" s="939"/>
      <c r="AB248" s="939"/>
      <c r="AC248" s="940"/>
      <c r="AD248" s="940"/>
      <c r="AE248" s="940"/>
      <c r="AF248" s="940"/>
      <c r="AG248" s="940"/>
      <c r="AH248" s="940"/>
      <c r="AI248" s="940"/>
      <c r="AJ248" s="940"/>
      <c r="AK248" s="940"/>
      <c r="AL248" s="940"/>
      <c r="AM248" s="940"/>
      <c r="AN248" s="940"/>
      <c r="AO248" s="940"/>
      <c r="AP248" s="940"/>
      <c r="AQ248" s="940"/>
      <c r="AR248" s="940"/>
      <c r="AS248" s="940"/>
      <c r="AT248" s="940"/>
      <c r="AU248" s="940"/>
      <c r="AV248" s="940"/>
      <c r="AW248" s="940"/>
      <c r="AX248" s="940"/>
      <c r="AY248" s="940"/>
      <c r="AZ248" s="940"/>
      <c r="BA248" s="940"/>
      <c r="BB248" s="940"/>
      <c r="BC248" s="940"/>
      <c r="BD248" s="940"/>
      <c r="BE248" s="940"/>
      <c r="BF248" s="940"/>
      <c r="BG248" s="940"/>
      <c r="BH248" s="940"/>
      <c r="BI248" s="940"/>
      <c r="BJ248" s="940"/>
      <c r="BK248" s="940"/>
      <c r="BL248" s="940"/>
      <c r="BM248" s="940"/>
      <c r="BN248" s="940"/>
      <c r="BO248" s="940"/>
      <c r="BP248" s="940"/>
      <c r="BQ248" s="940"/>
      <c r="BR248" s="940"/>
      <c r="BS248" s="940"/>
      <c r="BT248" s="940"/>
      <c r="BU248" s="940"/>
      <c r="BV248" s="940"/>
      <c r="BW248" s="940"/>
      <c r="BX248" s="940"/>
      <c r="BY248" s="940"/>
      <c r="BZ248" s="940"/>
      <c r="CA248" s="940"/>
      <c r="CB248" s="940"/>
      <c r="CC248" s="940"/>
      <c r="CD248" s="940"/>
      <c r="CE248" s="940"/>
      <c r="CF248" s="940"/>
      <c r="CG248" s="940"/>
      <c r="CH248" s="940"/>
      <c r="CI248" s="940"/>
      <c r="CJ248" s="940"/>
      <c r="CK248" s="940"/>
      <c r="CL248" s="940"/>
      <c r="CM248" s="940"/>
      <c r="CN248" s="940"/>
      <c r="CO248" s="940"/>
      <c r="CP248" s="940"/>
      <c r="CQ248" s="940"/>
      <c r="CR248" s="940"/>
      <c r="CS248" s="940"/>
      <c r="CT248" s="940"/>
      <c r="CU248" s="940"/>
      <c r="CV248" s="940"/>
      <c r="CW248" s="940"/>
      <c r="CX248" s="940"/>
      <c r="CY248" s="940"/>
      <c r="CZ248" s="940"/>
      <c r="DA248" s="940"/>
      <c r="DB248" s="940"/>
      <c r="DC248" s="940"/>
      <c r="DD248" s="940"/>
      <c r="DE248" s="940"/>
      <c r="DF248" s="940"/>
      <c r="DG248" s="940"/>
      <c r="DH248" s="940"/>
      <c r="DI248" s="940"/>
      <c r="DJ248" s="940"/>
      <c r="DK248" s="1086"/>
    </row>
    <row r="249" spans="1:115" s="130" customFormat="1" ht="19.5" customHeight="1">
      <c r="A249" s="125"/>
      <c r="B249" s="716"/>
      <c r="C249" s="126"/>
      <c r="D249" s="84" t="s">
        <v>688</v>
      </c>
      <c r="E249" s="135" t="s">
        <v>863</v>
      </c>
      <c r="F249" s="133" t="s">
        <v>687</v>
      </c>
      <c r="G249" s="825"/>
      <c r="H249" s="909"/>
      <c r="I249" s="938"/>
      <c r="J249" s="911"/>
      <c r="K249" s="911"/>
      <c r="L249" s="911"/>
      <c r="M249" s="911"/>
      <c r="N249" s="911"/>
      <c r="O249" s="911"/>
      <c r="P249" s="911"/>
      <c r="Q249" s="911"/>
      <c r="R249" s="911"/>
      <c r="S249" s="939"/>
      <c r="T249" s="939"/>
      <c r="U249" s="939"/>
      <c r="V249" s="939"/>
      <c r="W249" s="868"/>
      <c r="X249" s="868"/>
      <c r="Y249" s="868"/>
      <c r="Z249" s="868"/>
      <c r="AA249" s="939"/>
      <c r="AB249" s="939"/>
      <c r="AC249" s="940"/>
      <c r="AD249" s="940"/>
      <c r="AE249" s="940"/>
      <c r="AF249" s="940"/>
      <c r="AG249" s="940"/>
      <c r="AH249" s="940"/>
      <c r="AI249" s="940"/>
      <c r="AJ249" s="940"/>
      <c r="AK249" s="940"/>
      <c r="AL249" s="940"/>
      <c r="AM249" s="940"/>
      <c r="AN249" s="940"/>
      <c r="AO249" s="940"/>
      <c r="AP249" s="940"/>
      <c r="AQ249" s="940"/>
      <c r="AR249" s="940"/>
      <c r="AS249" s="940"/>
      <c r="AT249" s="940"/>
      <c r="AU249" s="940"/>
      <c r="AV249" s="940"/>
      <c r="AW249" s="940"/>
      <c r="AX249" s="940"/>
      <c r="AY249" s="940"/>
      <c r="AZ249" s="940"/>
      <c r="BA249" s="940"/>
      <c r="BB249" s="940"/>
      <c r="BC249" s="940"/>
      <c r="BD249" s="940"/>
      <c r="BE249" s="940"/>
      <c r="BF249" s="940"/>
      <c r="BG249" s="940"/>
      <c r="BH249" s="940"/>
      <c r="BI249" s="940"/>
      <c r="BJ249" s="940"/>
      <c r="BK249" s="940"/>
      <c r="BL249" s="940"/>
      <c r="BM249" s="940"/>
      <c r="BN249" s="940"/>
      <c r="BO249" s="940"/>
      <c r="BP249" s="940"/>
      <c r="BQ249" s="940"/>
      <c r="BR249" s="940"/>
      <c r="BS249" s="940"/>
      <c r="BT249" s="940"/>
      <c r="BU249" s="940"/>
      <c r="BV249" s="940"/>
      <c r="BW249" s="940"/>
      <c r="BX249" s="940"/>
      <c r="BY249" s="940"/>
      <c r="BZ249" s="940"/>
      <c r="CA249" s="940"/>
      <c r="CB249" s="940"/>
      <c r="CC249" s="940"/>
      <c r="CD249" s="940"/>
      <c r="CE249" s="940"/>
      <c r="CF249" s="940"/>
      <c r="CG249" s="940"/>
      <c r="CH249" s="940"/>
      <c r="CI249" s="940"/>
      <c r="CJ249" s="940"/>
      <c r="CK249" s="940"/>
      <c r="CL249" s="940"/>
      <c r="CM249" s="940"/>
      <c r="CN249" s="940"/>
      <c r="CO249" s="940"/>
      <c r="CP249" s="940"/>
      <c r="CQ249" s="940"/>
      <c r="CR249" s="940"/>
      <c r="CS249" s="940"/>
      <c r="CT249" s="940"/>
      <c r="CU249" s="940"/>
      <c r="CV249" s="940"/>
      <c r="CW249" s="940"/>
      <c r="CX249" s="940"/>
      <c r="CY249" s="940"/>
      <c r="CZ249" s="940"/>
      <c r="DA249" s="940"/>
      <c r="DB249" s="940"/>
      <c r="DC249" s="940"/>
      <c r="DD249" s="940"/>
      <c r="DE249" s="940"/>
      <c r="DF249" s="940"/>
      <c r="DG249" s="940"/>
      <c r="DH249" s="940"/>
      <c r="DI249" s="940"/>
      <c r="DJ249" s="940"/>
      <c r="DK249" s="1086"/>
    </row>
    <row r="250" spans="1:115" s="130" customFormat="1" ht="19.5" customHeight="1">
      <c r="A250" s="125"/>
      <c r="B250" s="716"/>
      <c r="C250" s="126"/>
      <c r="D250" s="84" t="s">
        <v>467</v>
      </c>
      <c r="E250" s="135" t="s">
        <v>864</v>
      </c>
      <c r="F250" s="133" t="s">
        <v>690</v>
      </c>
      <c r="G250" s="825"/>
      <c r="H250" s="909"/>
      <c r="I250" s="938"/>
      <c r="J250" s="911"/>
      <c r="K250" s="911"/>
      <c r="L250" s="911"/>
      <c r="M250" s="911"/>
      <c r="N250" s="911"/>
      <c r="O250" s="911"/>
      <c r="P250" s="911"/>
      <c r="Q250" s="911"/>
      <c r="R250" s="911"/>
      <c r="S250" s="939"/>
      <c r="T250" s="939"/>
      <c r="U250" s="939"/>
      <c r="V250" s="939"/>
      <c r="W250" s="868"/>
      <c r="X250" s="868"/>
      <c r="Y250" s="868"/>
      <c r="Z250" s="868"/>
      <c r="AA250" s="939"/>
      <c r="AB250" s="939"/>
      <c r="AC250" s="940"/>
      <c r="AD250" s="940"/>
      <c r="AE250" s="940"/>
      <c r="AF250" s="940"/>
      <c r="AG250" s="940"/>
      <c r="AH250" s="940"/>
      <c r="AI250" s="940"/>
      <c r="AJ250" s="940"/>
      <c r="AK250" s="940"/>
      <c r="AL250" s="940"/>
      <c r="AM250" s="940"/>
      <c r="AN250" s="940"/>
      <c r="AO250" s="940"/>
      <c r="AP250" s="940"/>
      <c r="AQ250" s="940"/>
      <c r="AR250" s="940"/>
      <c r="AS250" s="940"/>
      <c r="AT250" s="940"/>
      <c r="AU250" s="940"/>
      <c r="AV250" s="940"/>
      <c r="AW250" s="940"/>
      <c r="AX250" s="940"/>
      <c r="AY250" s="940"/>
      <c r="AZ250" s="940"/>
      <c r="BA250" s="940"/>
      <c r="BB250" s="940"/>
      <c r="BC250" s="940"/>
      <c r="BD250" s="940"/>
      <c r="BE250" s="940"/>
      <c r="BF250" s="940"/>
      <c r="BG250" s="940"/>
      <c r="BH250" s="940"/>
      <c r="BI250" s="940"/>
      <c r="BJ250" s="940"/>
      <c r="BK250" s="940"/>
      <c r="BL250" s="940"/>
      <c r="BM250" s="940"/>
      <c r="BN250" s="940"/>
      <c r="BO250" s="940"/>
      <c r="BP250" s="940"/>
      <c r="BQ250" s="940"/>
      <c r="BR250" s="940"/>
      <c r="BS250" s="940"/>
      <c r="BT250" s="940"/>
      <c r="BU250" s="940"/>
      <c r="BV250" s="940"/>
      <c r="BW250" s="940"/>
      <c r="BX250" s="940"/>
      <c r="BY250" s="940"/>
      <c r="BZ250" s="940"/>
      <c r="CA250" s="940"/>
      <c r="CB250" s="940"/>
      <c r="CC250" s="940"/>
      <c r="CD250" s="940"/>
      <c r="CE250" s="940"/>
      <c r="CF250" s="940"/>
      <c r="CG250" s="940"/>
      <c r="CH250" s="940"/>
      <c r="CI250" s="940"/>
      <c r="CJ250" s="940"/>
      <c r="CK250" s="940"/>
      <c r="CL250" s="940"/>
      <c r="CM250" s="940"/>
      <c r="CN250" s="940"/>
      <c r="CO250" s="940"/>
      <c r="CP250" s="940"/>
      <c r="CQ250" s="940"/>
      <c r="CR250" s="940"/>
      <c r="CS250" s="940"/>
      <c r="CT250" s="940"/>
      <c r="CU250" s="940"/>
      <c r="CV250" s="940"/>
      <c r="CW250" s="940"/>
      <c r="CX250" s="940"/>
      <c r="CY250" s="940"/>
      <c r="CZ250" s="940"/>
      <c r="DA250" s="940"/>
      <c r="DB250" s="940"/>
      <c r="DC250" s="940"/>
      <c r="DD250" s="940"/>
      <c r="DE250" s="940"/>
      <c r="DF250" s="940"/>
      <c r="DG250" s="940"/>
      <c r="DH250" s="940"/>
      <c r="DI250" s="940"/>
      <c r="DJ250" s="940"/>
      <c r="DK250" s="1086"/>
    </row>
    <row r="251" spans="1:115" s="130" customFormat="1" ht="19.5" customHeight="1">
      <c r="A251" s="125"/>
      <c r="B251" s="716"/>
      <c r="C251" s="126"/>
      <c r="D251" s="84" t="s">
        <v>336</v>
      </c>
      <c r="E251" s="134" t="s">
        <v>337</v>
      </c>
      <c r="F251" s="97" t="s">
        <v>338</v>
      </c>
      <c r="G251" s="825"/>
      <c r="H251" s="909"/>
      <c r="I251" s="938"/>
      <c r="J251" s="911"/>
      <c r="K251" s="911"/>
      <c r="L251" s="911"/>
      <c r="M251" s="911"/>
      <c r="N251" s="911"/>
      <c r="O251" s="911"/>
      <c r="P251" s="911"/>
      <c r="Q251" s="911"/>
      <c r="R251" s="911"/>
      <c r="S251" s="939"/>
      <c r="T251" s="911"/>
      <c r="U251" s="911"/>
      <c r="V251" s="911"/>
      <c r="W251" s="867"/>
      <c r="X251" s="867"/>
      <c r="Y251" s="867"/>
      <c r="Z251" s="867"/>
      <c r="AA251" s="939"/>
      <c r="AB251" s="939"/>
      <c r="AC251" s="843"/>
      <c r="AD251" s="843"/>
      <c r="AE251" s="843"/>
      <c r="AF251" s="843"/>
      <c r="AG251" s="843"/>
      <c r="AH251" s="843"/>
      <c r="AI251" s="843"/>
      <c r="AJ251" s="843"/>
      <c r="AK251" s="843"/>
      <c r="AL251" s="843"/>
      <c r="AM251" s="843"/>
      <c r="AN251" s="843"/>
      <c r="AO251" s="843"/>
      <c r="AP251" s="843"/>
      <c r="AQ251" s="843"/>
      <c r="AR251" s="843"/>
      <c r="AS251" s="843"/>
      <c r="AT251" s="843"/>
      <c r="AU251" s="843"/>
      <c r="AV251" s="843"/>
      <c r="AW251" s="843"/>
      <c r="AX251" s="843"/>
      <c r="AY251" s="843"/>
      <c r="AZ251" s="843"/>
      <c r="BA251" s="843"/>
      <c r="BB251" s="843"/>
      <c r="BC251" s="843"/>
      <c r="BD251" s="843"/>
      <c r="BE251" s="843"/>
      <c r="BF251" s="843"/>
      <c r="BG251" s="843"/>
      <c r="BH251" s="843"/>
      <c r="BI251" s="843"/>
      <c r="BJ251" s="843"/>
      <c r="BK251" s="843"/>
      <c r="BL251" s="843"/>
      <c r="BM251" s="843"/>
      <c r="BN251" s="843"/>
      <c r="BO251" s="843"/>
      <c r="BP251" s="843"/>
      <c r="BQ251" s="843"/>
      <c r="BR251" s="843"/>
      <c r="BS251" s="843"/>
      <c r="BT251" s="843"/>
      <c r="BU251" s="843"/>
      <c r="BV251" s="843"/>
      <c r="BW251" s="843"/>
      <c r="BX251" s="843"/>
      <c r="BY251" s="843"/>
      <c r="BZ251" s="843"/>
      <c r="CA251" s="843"/>
      <c r="CB251" s="843"/>
      <c r="CC251" s="843"/>
      <c r="CD251" s="843"/>
      <c r="CE251" s="843"/>
      <c r="CF251" s="843"/>
      <c r="CG251" s="843"/>
      <c r="CH251" s="843"/>
      <c r="CI251" s="843"/>
      <c r="CJ251" s="843"/>
      <c r="CK251" s="843"/>
      <c r="CL251" s="843"/>
      <c r="CM251" s="843"/>
      <c r="CN251" s="843"/>
      <c r="CO251" s="843"/>
      <c r="CP251" s="843"/>
      <c r="CQ251" s="843"/>
      <c r="CR251" s="843"/>
      <c r="CS251" s="843"/>
      <c r="CT251" s="843"/>
      <c r="CU251" s="843"/>
      <c r="CV251" s="843"/>
      <c r="CW251" s="843"/>
      <c r="CX251" s="843"/>
      <c r="CY251" s="843"/>
      <c r="CZ251" s="843"/>
      <c r="DA251" s="843"/>
      <c r="DB251" s="843"/>
      <c r="DC251" s="843"/>
      <c r="DD251" s="843"/>
      <c r="DE251" s="843"/>
      <c r="DF251" s="843"/>
      <c r="DG251" s="843"/>
      <c r="DH251" s="843"/>
      <c r="DI251" s="843"/>
      <c r="DJ251" s="843"/>
      <c r="DK251" s="1087"/>
    </row>
    <row r="252" spans="1:115" s="130" customFormat="1" ht="19.5" customHeight="1">
      <c r="A252" s="125"/>
      <c r="B252" s="716"/>
      <c r="C252" s="126"/>
      <c r="D252" s="84" t="s">
        <v>339</v>
      </c>
      <c r="E252" s="134" t="s">
        <v>340</v>
      </c>
      <c r="F252" s="136" t="s">
        <v>341</v>
      </c>
      <c r="G252" s="825"/>
      <c r="H252" s="1088"/>
      <c r="I252" s="938"/>
      <c r="J252" s="911"/>
      <c r="K252" s="911"/>
      <c r="L252" s="911"/>
      <c r="M252" s="911"/>
      <c r="N252" s="911"/>
      <c r="O252" s="940"/>
      <c r="P252" s="940"/>
      <c r="Q252" s="911"/>
      <c r="R252" s="911"/>
      <c r="S252" s="939"/>
      <c r="T252" s="911"/>
      <c r="U252" s="911"/>
      <c r="V252" s="911"/>
      <c r="W252" s="867"/>
      <c r="X252" s="867"/>
      <c r="Y252" s="867"/>
      <c r="Z252" s="867"/>
      <c r="AA252" s="939"/>
      <c r="AB252" s="939"/>
      <c r="AC252" s="908"/>
      <c r="AD252" s="908"/>
      <c r="AE252" s="908"/>
      <c r="AF252" s="908"/>
      <c r="AG252" s="908"/>
      <c r="AH252" s="908"/>
      <c r="AI252" s="908"/>
      <c r="AJ252" s="908"/>
      <c r="AK252" s="908"/>
      <c r="AL252" s="908"/>
      <c r="AM252" s="908"/>
      <c r="AN252" s="908"/>
      <c r="AO252" s="908"/>
      <c r="AP252" s="908"/>
      <c r="AQ252" s="908"/>
      <c r="AR252" s="908"/>
      <c r="AS252" s="908"/>
      <c r="AT252" s="908"/>
      <c r="AU252" s="908"/>
      <c r="AV252" s="908"/>
      <c r="AW252" s="908"/>
      <c r="AX252" s="908"/>
      <c r="AY252" s="908"/>
      <c r="AZ252" s="908"/>
      <c r="BA252" s="908"/>
      <c r="BB252" s="908"/>
      <c r="BC252" s="908"/>
      <c r="BD252" s="908"/>
      <c r="BE252" s="908"/>
      <c r="BF252" s="908"/>
      <c r="BG252" s="908"/>
      <c r="BH252" s="908"/>
      <c r="BI252" s="908"/>
      <c r="BJ252" s="908"/>
      <c r="BK252" s="908"/>
      <c r="BL252" s="908"/>
      <c r="BM252" s="908"/>
      <c r="BN252" s="908"/>
      <c r="BO252" s="908"/>
      <c r="BP252" s="908"/>
      <c r="BQ252" s="908"/>
      <c r="BR252" s="908"/>
      <c r="BS252" s="908"/>
      <c r="BT252" s="908"/>
      <c r="BU252" s="908"/>
      <c r="BV252" s="908"/>
      <c r="BW252" s="908"/>
      <c r="BX252" s="908"/>
      <c r="BY252" s="908"/>
      <c r="BZ252" s="908"/>
      <c r="CA252" s="908"/>
      <c r="CB252" s="908"/>
      <c r="CC252" s="908"/>
      <c r="CD252" s="908"/>
      <c r="CE252" s="908"/>
      <c r="CF252" s="908"/>
      <c r="CG252" s="908"/>
      <c r="CH252" s="908"/>
      <c r="CI252" s="908"/>
      <c r="CJ252" s="908"/>
      <c r="CK252" s="908"/>
      <c r="CL252" s="908"/>
      <c r="CM252" s="908"/>
      <c r="CN252" s="908"/>
      <c r="CO252" s="908"/>
      <c r="CP252" s="908"/>
      <c r="CQ252" s="908"/>
      <c r="CR252" s="908"/>
      <c r="CS252" s="908"/>
      <c r="CT252" s="908"/>
      <c r="CU252" s="908"/>
      <c r="CV252" s="908"/>
      <c r="CW252" s="908"/>
      <c r="CX252" s="908"/>
      <c r="CY252" s="908"/>
      <c r="CZ252" s="908"/>
      <c r="DA252" s="908"/>
      <c r="DB252" s="908"/>
      <c r="DC252" s="908"/>
      <c r="DD252" s="908"/>
      <c r="DE252" s="908"/>
      <c r="DF252" s="908"/>
      <c r="DG252" s="908"/>
      <c r="DH252" s="908"/>
      <c r="DI252" s="908"/>
      <c r="DJ252" s="908"/>
      <c r="DK252" s="1089"/>
    </row>
    <row r="253" spans="1:115" s="130" customFormat="1" ht="19.5" customHeight="1">
      <c r="A253" s="125"/>
      <c r="B253" s="716"/>
      <c r="C253" s="126"/>
      <c r="D253" s="84" t="s">
        <v>342</v>
      </c>
      <c r="E253" s="134" t="s">
        <v>343</v>
      </c>
      <c r="F253" s="136" t="s">
        <v>344</v>
      </c>
      <c r="G253" s="825"/>
      <c r="H253" s="941"/>
      <c r="I253" s="938"/>
      <c r="J253" s="911"/>
      <c r="K253" s="911"/>
      <c r="L253" s="911"/>
      <c r="M253" s="911"/>
      <c r="N253" s="911"/>
      <c r="O253" s="911"/>
      <c r="P253" s="911"/>
      <c r="Q253" s="911"/>
      <c r="R253" s="911"/>
      <c r="S253" s="939"/>
      <c r="T253" s="911"/>
      <c r="U253" s="911"/>
      <c r="V253" s="911"/>
      <c r="W253" s="867"/>
      <c r="X253" s="867"/>
      <c r="Y253" s="867"/>
      <c r="Z253" s="867"/>
      <c r="AA253" s="939"/>
      <c r="AB253" s="939"/>
      <c r="AC253" s="911"/>
      <c r="AD253" s="911"/>
      <c r="AE253" s="911"/>
      <c r="AF253" s="911"/>
      <c r="AG253" s="911"/>
      <c r="AH253" s="911"/>
      <c r="AI253" s="911"/>
      <c r="AJ253" s="911"/>
      <c r="AK253" s="911"/>
      <c r="AL253" s="911"/>
      <c r="AM253" s="911"/>
      <c r="AN253" s="911"/>
      <c r="AO253" s="911"/>
      <c r="AP253" s="911"/>
      <c r="AQ253" s="911"/>
      <c r="AR253" s="911"/>
      <c r="AS253" s="911"/>
      <c r="AT253" s="911"/>
      <c r="AU253" s="911"/>
      <c r="AV253" s="911"/>
      <c r="AW253" s="911"/>
      <c r="AX253" s="911"/>
      <c r="AY253" s="911"/>
      <c r="AZ253" s="911"/>
      <c r="BA253" s="911"/>
      <c r="BB253" s="911"/>
      <c r="BC253" s="911"/>
      <c r="BD253" s="911"/>
      <c r="BE253" s="911"/>
      <c r="BF253" s="911"/>
      <c r="BG253" s="911"/>
      <c r="BH253" s="911"/>
      <c r="BI253" s="911"/>
      <c r="BJ253" s="911"/>
      <c r="BK253" s="911"/>
      <c r="BL253" s="911"/>
      <c r="BM253" s="911"/>
      <c r="BN253" s="911"/>
      <c r="BO253" s="911"/>
      <c r="BP253" s="911"/>
      <c r="BQ253" s="911"/>
      <c r="BR253" s="911"/>
      <c r="BS253" s="911"/>
      <c r="BT253" s="911"/>
      <c r="BU253" s="911"/>
      <c r="BV253" s="911"/>
      <c r="BW253" s="911"/>
      <c r="BX253" s="911"/>
      <c r="BY253" s="911"/>
      <c r="BZ253" s="911"/>
      <c r="CA253" s="911"/>
      <c r="CB253" s="911"/>
      <c r="CC253" s="911"/>
      <c r="CD253" s="911"/>
      <c r="CE253" s="911"/>
      <c r="CF253" s="911"/>
      <c r="CG253" s="911"/>
      <c r="CH253" s="911"/>
      <c r="CI253" s="911"/>
      <c r="CJ253" s="911"/>
      <c r="CK253" s="911"/>
      <c r="CL253" s="911"/>
      <c r="CM253" s="911"/>
      <c r="CN253" s="911"/>
      <c r="CO253" s="911"/>
      <c r="CP253" s="911"/>
      <c r="CQ253" s="911"/>
      <c r="CR253" s="911"/>
      <c r="CS253" s="911"/>
      <c r="CT253" s="911"/>
      <c r="CU253" s="911"/>
      <c r="CV253" s="911"/>
      <c r="CW253" s="911"/>
      <c r="CX253" s="911"/>
      <c r="CY253" s="911"/>
      <c r="CZ253" s="911"/>
      <c r="DA253" s="911"/>
      <c r="DB253" s="911"/>
      <c r="DC253" s="911"/>
      <c r="DD253" s="911"/>
      <c r="DE253" s="911"/>
      <c r="DF253" s="911"/>
      <c r="DG253" s="911"/>
      <c r="DH253" s="911"/>
      <c r="DI253" s="911"/>
      <c r="DJ253" s="911"/>
      <c r="DK253" s="1090"/>
    </row>
    <row r="254" spans="1:115" s="130" customFormat="1" ht="19.5" customHeight="1">
      <c r="A254" s="125"/>
      <c r="B254" s="716"/>
      <c r="C254" s="126"/>
      <c r="D254" s="84" t="s">
        <v>345</v>
      </c>
      <c r="E254" s="137" t="s">
        <v>346</v>
      </c>
      <c r="F254" s="138" t="s">
        <v>347</v>
      </c>
      <c r="G254" s="825"/>
      <c r="H254" s="909"/>
      <c r="I254" s="942"/>
      <c r="J254" s="911"/>
      <c r="K254" s="911"/>
      <c r="L254" s="911"/>
      <c r="M254" s="911"/>
      <c r="N254" s="911"/>
      <c r="O254" s="843"/>
      <c r="P254" s="843"/>
      <c r="Q254" s="843"/>
      <c r="R254" s="911"/>
      <c r="S254" s="939"/>
      <c r="T254" s="843"/>
      <c r="U254" s="911"/>
      <c r="V254" s="911"/>
      <c r="W254" s="867"/>
      <c r="X254" s="843"/>
      <c r="Y254" s="843"/>
      <c r="Z254" s="843"/>
      <c r="AA254" s="939"/>
      <c r="AB254" s="939"/>
      <c r="AC254" s="911"/>
      <c r="AD254" s="911"/>
      <c r="AE254" s="911"/>
      <c r="AF254" s="911"/>
      <c r="AG254" s="911"/>
      <c r="AH254" s="911"/>
      <c r="AI254" s="911"/>
      <c r="AJ254" s="911"/>
      <c r="AK254" s="911"/>
      <c r="AL254" s="911"/>
      <c r="AM254" s="911"/>
      <c r="AN254" s="911"/>
      <c r="AO254" s="911"/>
      <c r="AP254" s="911"/>
      <c r="AQ254" s="911"/>
      <c r="AR254" s="911"/>
      <c r="AS254" s="911"/>
      <c r="AT254" s="911"/>
      <c r="AU254" s="911"/>
      <c r="AV254" s="911"/>
      <c r="AW254" s="911"/>
      <c r="AX254" s="911"/>
      <c r="AY254" s="911"/>
      <c r="AZ254" s="911"/>
      <c r="BA254" s="911"/>
      <c r="BB254" s="911"/>
      <c r="BC254" s="911"/>
      <c r="BD254" s="911"/>
      <c r="BE254" s="911"/>
      <c r="BF254" s="911"/>
      <c r="BG254" s="911"/>
      <c r="BH254" s="911"/>
      <c r="BI254" s="911"/>
      <c r="BJ254" s="911"/>
      <c r="BK254" s="911"/>
      <c r="BL254" s="911"/>
      <c r="BM254" s="911"/>
      <c r="BN254" s="911"/>
      <c r="BO254" s="911"/>
      <c r="BP254" s="911"/>
      <c r="BQ254" s="911"/>
      <c r="BR254" s="911"/>
      <c r="BS254" s="911"/>
      <c r="BT254" s="939"/>
      <c r="BU254" s="939"/>
      <c r="BV254" s="939"/>
      <c r="BW254" s="939"/>
      <c r="BX254" s="939"/>
      <c r="BY254" s="939"/>
      <c r="BZ254" s="939"/>
      <c r="CA254" s="939"/>
      <c r="CB254" s="939"/>
      <c r="CC254" s="939"/>
      <c r="CD254" s="939"/>
      <c r="CE254" s="939"/>
      <c r="CF254" s="939"/>
      <c r="CG254" s="939"/>
      <c r="CH254" s="939"/>
      <c r="CI254" s="939"/>
      <c r="CJ254" s="939"/>
      <c r="CK254" s="939"/>
      <c r="CL254" s="939"/>
      <c r="CM254" s="939"/>
      <c r="CN254" s="939"/>
      <c r="CO254" s="939"/>
      <c r="CP254" s="939"/>
      <c r="CQ254" s="939"/>
      <c r="CR254" s="939"/>
      <c r="CS254" s="939"/>
      <c r="CT254" s="939"/>
      <c r="CU254" s="939"/>
      <c r="CV254" s="939"/>
      <c r="CW254" s="939"/>
      <c r="CX254" s="939"/>
      <c r="CY254" s="939"/>
      <c r="CZ254" s="939"/>
      <c r="DA254" s="939"/>
      <c r="DB254" s="939"/>
      <c r="DC254" s="939"/>
      <c r="DD254" s="939"/>
      <c r="DE254" s="939"/>
      <c r="DF254" s="868"/>
      <c r="DG254" s="868"/>
      <c r="DH254" s="868"/>
      <c r="DI254" s="868"/>
      <c r="DJ254" s="868"/>
      <c r="DK254" s="869"/>
    </row>
    <row r="255" spans="1:115" s="130" customFormat="1" ht="19.5" customHeight="1">
      <c r="A255" s="125"/>
      <c r="B255" s="716"/>
      <c r="C255" s="126"/>
      <c r="D255" s="84" t="s">
        <v>348</v>
      </c>
      <c r="E255" s="137" t="s">
        <v>349</v>
      </c>
      <c r="F255" s="138" t="s">
        <v>350</v>
      </c>
      <c r="G255" s="825"/>
      <c r="H255" s="909"/>
      <c r="I255" s="938"/>
      <c r="J255" s="939"/>
      <c r="K255" s="939"/>
      <c r="L255" s="939"/>
      <c r="M255" s="939"/>
      <c r="N255" s="939"/>
      <c r="O255" s="939"/>
      <c r="P255" s="939"/>
      <c r="Q255" s="939"/>
      <c r="R255" s="939"/>
      <c r="S255" s="939"/>
      <c r="T255" s="911"/>
      <c r="U255" s="911"/>
      <c r="V255" s="911"/>
      <c r="W255" s="867"/>
      <c r="X255" s="867"/>
      <c r="Y255" s="867"/>
      <c r="Z255" s="867"/>
      <c r="AA255" s="939"/>
      <c r="AB255" s="939"/>
      <c r="AC255" s="911"/>
      <c r="AD255" s="911"/>
      <c r="AE255" s="911"/>
      <c r="AF255" s="911"/>
      <c r="AG255" s="911"/>
      <c r="AH255" s="911"/>
      <c r="AI255" s="911"/>
      <c r="AJ255" s="911"/>
      <c r="AK255" s="911"/>
      <c r="AL255" s="911"/>
      <c r="AM255" s="911"/>
      <c r="AN255" s="911"/>
      <c r="AO255" s="911"/>
      <c r="AP255" s="911"/>
      <c r="AQ255" s="911"/>
      <c r="AR255" s="911"/>
      <c r="AS255" s="911"/>
      <c r="AT255" s="911"/>
      <c r="AU255" s="911"/>
      <c r="AV255" s="911"/>
      <c r="AW255" s="911"/>
      <c r="AX255" s="911"/>
      <c r="AY255" s="911"/>
      <c r="AZ255" s="911"/>
      <c r="BA255" s="911"/>
      <c r="BB255" s="911"/>
      <c r="BC255" s="911"/>
      <c r="BD255" s="911"/>
      <c r="BE255" s="911"/>
      <c r="BF255" s="911"/>
      <c r="BG255" s="911"/>
      <c r="BH255" s="911"/>
      <c r="BI255" s="911"/>
      <c r="BJ255" s="911"/>
      <c r="BK255" s="911"/>
      <c r="BL255" s="911"/>
      <c r="BM255" s="911"/>
      <c r="BN255" s="911"/>
      <c r="BO255" s="911"/>
      <c r="BP255" s="911"/>
      <c r="BQ255" s="911"/>
      <c r="BR255" s="911"/>
      <c r="BS255" s="911"/>
      <c r="BT255" s="939"/>
      <c r="BU255" s="939"/>
      <c r="BV255" s="939"/>
      <c r="BW255" s="939"/>
      <c r="BX255" s="939"/>
      <c r="BY255" s="939"/>
      <c r="BZ255" s="939"/>
      <c r="CA255" s="939"/>
      <c r="CB255" s="939"/>
      <c r="CC255" s="939"/>
      <c r="CD255" s="939"/>
      <c r="CE255" s="939"/>
      <c r="CF255" s="939"/>
      <c r="CG255" s="939"/>
      <c r="CH255" s="939"/>
      <c r="CI255" s="939"/>
      <c r="CJ255" s="939"/>
      <c r="CK255" s="939"/>
      <c r="CL255" s="939"/>
      <c r="CM255" s="939"/>
      <c r="CN255" s="939"/>
      <c r="CO255" s="939"/>
      <c r="CP255" s="939"/>
      <c r="CQ255" s="939"/>
      <c r="CR255" s="939"/>
      <c r="CS255" s="939"/>
      <c r="CT255" s="939"/>
      <c r="CU255" s="939"/>
      <c r="CV255" s="939"/>
      <c r="CW255" s="939"/>
      <c r="CX255" s="939"/>
      <c r="CY255" s="939"/>
      <c r="CZ255" s="939"/>
      <c r="DA255" s="939"/>
      <c r="DB255" s="939"/>
      <c r="DC255" s="939"/>
      <c r="DD255" s="939"/>
      <c r="DE255" s="939"/>
      <c r="DF255" s="868"/>
      <c r="DG255" s="868"/>
      <c r="DH255" s="868"/>
      <c r="DI255" s="868"/>
      <c r="DJ255" s="868"/>
      <c r="DK255" s="869"/>
    </row>
    <row r="256" spans="1:115" s="130" customFormat="1" ht="19.5" customHeight="1">
      <c r="A256" s="125"/>
      <c r="B256" s="716"/>
      <c r="C256" s="126"/>
      <c r="D256" s="84" t="s">
        <v>351</v>
      </c>
      <c r="E256" s="134" t="s">
        <v>352</v>
      </c>
      <c r="F256" s="139" t="s">
        <v>353</v>
      </c>
      <c r="G256" s="825"/>
      <c r="H256" s="909"/>
      <c r="I256" s="938"/>
      <c r="J256" s="939"/>
      <c r="K256" s="939"/>
      <c r="L256" s="939"/>
      <c r="M256" s="939"/>
      <c r="N256" s="939"/>
      <c r="O256" s="939"/>
      <c r="P256" s="939"/>
      <c r="Q256" s="939"/>
      <c r="R256" s="939"/>
      <c r="S256" s="939"/>
      <c r="T256" s="911"/>
      <c r="U256" s="911"/>
      <c r="V256" s="911"/>
      <c r="W256" s="867"/>
      <c r="X256" s="867"/>
      <c r="Y256" s="867"/>
      <c r="Z256" s="867"/>
      <c r="AA256" s="939"/>
      <c r="AB256" s="939"/>
      <c r="AC256" s="911"/>
      <c r="AD256" s="911"/>
      <c r="AE256" s="911"/>
      <c r="AF256" s="911"/>
      <c r="AG256" s="911"/>
      <c r="AH256" s="911"/>
      <c r="AI256" s="911"/>
      <c r="AJ256" s="911"/>
      <c r="AK256" s="911"/>
      <c r="AL256" s="911"/>
      <c r="AM256" s="911"/>
      <c r="AN256" s="911"/>
      <c r="AO256" s="911"/>
      <c r="AP256" s="911"/>
      <c r="AQ256" s="911"/>
      <c r="AR256" s="911"/>
      <c r="AS256" s="911"/>
      <c r="AT256" s="911"/>
      <c r="AU256" s="911"/>
      <c r="AV256" s="911"/>
      <c r="AW256" s="911"/>
      <c r="AX256" s="911"/>
      <c r="AY256" s="911"/>
      <c r="AZ256" s="911"/>
      <c r="BA256" s="911"/>
      <c r="BB256" s="911"/>
      <c r="BC256" s="911"/>
      <c r="BD256" s="911"/>
      <c r="BE256" s="911"/>
      <c r="BF256" s="911"/>
      <c r="BG256" s="911"/>
      <c r="BH256" s="911"/>
      <c r="BI256" s="911"/>
      <c r="BJ256" s="911"/>
      <c r="BK256" s="911"/>
      <c r="BL256" s="911"/>
      <c r="BM256" s="911"/>
      <c r="BN256" s="911"/>
      <c r="BO256" s="911"/>
      <c r="BP256" s="911"/>
      <c r="BQ256" s="911"/>
      <c r="BR256" s="911"/>
      <c r="BS256" s="911"/>
      <c r="BT256" s="939"/>
      <c r="BU256" s="939"/>
      <c r="BV256" s="939"/>
      <c r="BW256" s="939"/>
      <c r="BX256" s="939"/>
      <c r="BY256" s="939"/>
      <c r="BZ256" s="939"/>
      <c r="CA256" s="939"/>
      <c r="CB256" s="939"/>
      <c r="CC256" s="939"/>
      <c r="CD256" s="939"/>
      <c r="CE256" s="939"/>
      <c r="CF256" s="939"/>
      <c r="CG256" s="939"/>
      <c r="CH256" s="939"/>
      <c r="CI256" s="939"/>
      <c r="CJ256" s="939"/>
      <c r="CK256" s="939"/>
      <c r="CL256" s="939"/>
      <c r="CM256" s="939"/>
      <c r="CN256" s="939"/>
      <c r="CO256" s="939"/>
      <c r="CP256" s="939"/>
      <c r="CQ256" s="939"/>
      <c r="CR256" s="939"/>
      <c r="CS256" s="939"/>
      <c r="CT256" s="939"/>
      <c r="CU256" s="939"/>
      <c r="CV256" s="939"/>
      <c r="CW256" s="939"/>
      <c r="CX256" s="939"/>
      <c r="CY256" s="939"/>
      <c r="CZ256" s="939"/>
      <c r="DA256" s="939"/>
      <c r="DB256" s="939"/>
      <c r="DC256" s="939"/>
      <c r="DD256" s="939"/>
      <c r="DE256" s="939"/>
      <c r="DF256" s="868"/>
      <c r="DG256" s="868"/>
      <c r="DH256" s="868"/>
      <c r="DI256" s="868"/>
      <c r="DJ256" s="868"/>
      <c r="DK256" s="869"/>
    </row>
    <row r="257" spans="1:116" s="130" customFormat="1" ht="19.5" customHeight="1">
      <c r="A257" s="125"/>
      <c r="B257" s="716"/>
      <c r="C257" s="126"/>
      <c r="D257" s="140" t="s">
        <v>468</v>
      </c>
      <c r="E257" s="141" t="s">
        <v>865</v>
      </c>
      <c r="F257" s="142" t="s">
        <v>866</v>
      </c>
      <c r="G257" s="825"/>
      <c r="H257" s="913"/>
      <c r="I257" s="938"/>
      <c r="J257" s="939"/>
      <c r="K257" s="939"/>
      <c r="L257" s="939"/>
      <c r="M257" s="939"/>
      <c r="N257" s="939"/>
      <c r="O257" s="939"/>
      <c r="P257" s="939"/>
      <c r="Q257" s="939"/>
      <c r="R257" s="939"/>
      <c r="S257" s="939"/>
      <c r="T257" s="911"/>
      <c r="U257" s="911"/>
      <c r="V257" s="911"/>
      <c r="W257" s="867"/>
      <c r="X257" s="867"/>
      <c r="Y257" s="867"/>
      <c r="Z257" s="867"/>
      <c r="AA257" s="939"/>
      <c r="AB257" s="939"/>
      <c r="AC257" s="911"/>
      <c r="AD257" s="911"/>
      <c r="AE257" s="911"/>
      <c r="AF257" s="911"/>
      <c r="AG257" s="911"/>
      <c r="AH257" s="911"/>
      <c r="AI257" s="911"/>
      <c r="AJ257" s="911"/>
      <c r="AK257" s="911"/>
      <c r="AL257" s="911"/>
      <c r="AM257" s="911"/>
      <c r="AN257" s="911"/>
      <c r="AO257" s="911"/>
      <c r="AP257" s="911"/>
      <c r="AQ257" s="911"/>
      <c r="AR257" s="911"/>
      <c r="AS257" s="911"/>
      <c r="AT257" s="911"/>
      <c r="AU257" s="911"/>
      <c r="AV257" s="911"/>
      <c r="AW257" s="911"/>
      <c r="AX257" s="911"/>
      <c r="AY257" s="911"/>
      <c r="AZ257" s="911"/>
      <c r="BA257" s="911"/>
      <c r="BB257" s="911"/>
      <c r="BC257" s="911"/>
      <c r="BD257" s="911"/>
      <c r="BE257" s="911"/>
      <c r="BF257" s="911"/>
      <c r="BG257" s="911"/>
      <c r="BH257" s="911"/>
      <c r="BI257" s="911"/>
      <c r="BJ257" s="911"/>
      <c r="BK257" s="911"/>
      <c r="BL257" s="911"/>
      <c r="BM257" s="911"/>
      <c r="BN257" s="911"/>
      <c r="BO257" s="911"/>
      <c r="BP257" s="911"/>
      <c r="BQ257" s="911"/>
      <c r="BR257" s="911"/>
      <c r="BS257" s="911"/>
      <c r="BT257" s="939"/>
      <c r="BU257" s="939"/>
      <c r="BV257" s="939"/>
      <c r="BW257" s="939"/>
      <c r="BX257" s="939"/>
      <c r="BY257" s="939"/>
      <c r="BZ257" s="939"/>
      <c r="CA257" s="939"/>
      <c r="CB257" s="939"/>
      <c r="CC257" s="939"/>
      <c r="CD257" s="939"/>
      <c r="CE257" s="939"/>
      <c r="CF257" s="939"/>
      <c r="CG257" s="939"/>
      <c r="CH257" s="939"/>
      <c r="CI257" s="939"/>
      <c r="CJ257" s="939"/>
      <c r="CK257" s="939"/>
      <c r="CL257" s="939"/>
      <c r="CM257" s="939"/>
      <c r="CN257" s="939"/>
      <c r="CO257" s="939"/>
      <c r="CP257" s="939"/>
      <c r="CQ257" s="939"/>
      <c r="CR257" s="939"/>
      <c r="CS257" s="939"/>
      <c r="CT257" s="939"/>
      <c r="CU257" s="939"/>
      <c r="CV257" s="939"/>
      <c r="CW257" s="939"/>
      <c r="CX257" s="939"/>
      <c r="CY257" s="939"/>
      <c r="CZ257" s="939"/>
      <c r="DA257" s="939"/>
      <c r="DB257" s="939"/>
      <c r="DC257" s="939"/>
      <c r="DD257" s="939"/>
      <c r="DE257" s="939"/>
      <c r="DF257" s="868"/>
      <c r="DG257" s="868"/>
      <c r="DH257" s="868"/>
      <c r="DI257" s="868"/>
      <c r="DJ257" s="868"/>
      <c r="DK257" s="1090"/>
    </row>
    <row r="258" spans="1:116" s="83" customFormat="1" ht="19.899999999999999" customHeight="1">
      <c r="A258" s="50"/>
      <c r="B258" s="716"/>
      <c r="C258" s="73"/>
      <c r="D258" s="140" t="s">
        <v>469</v>
      </c>
      <c r="E258" s="143" t="s">
        <v>867</v>
      </c>
      <c r="F258" s="1112" t="s">
        <v>868</v>
      </c>
      <c r="G258" s="1071"/>
      <c r="H258" s="1072"/>
      <c r="I258" s="1073"/>
      <c r="J258" s="852"/>
      <c r="K258" s="852"/>
      <c r="L258" s="852"/>
      <c r="M258" s="852"/>
      <c r="N258" s="852"/>
      <c r="O258" s="852"/>
      <c r="P258" s="852"/>
      <c r="Q258" s="852"/>
      <c r="R258" s="852"/>
      <c r="S258" s="852"/>
      <c r="T258" s="852"/>
      <c r="U258" s="852"/>
      <c r="V258" s="852"/>
      <c r="W258" s="852"/>
      <c r="X258" s="852"/>
      <c r="Y258" s="852"/>
      <c r="Z258" s="852"/>
      <c r="AA258" s="852"/>
      <c r="AB258" s="852"/>
      <c r="AC258" s="852"/>
      <c r="AD258" s="852"/>
      <c r="AE258" s="852"/>
      <c r="AF258" s="852"/>
      <c r="AG258" s="852"/>
      <c r="AH258" s="852"/>
      <c r="AI258" s="852"/>
      <c r="AJ258" s="852"/>
      <c r="AK258" s="852"/>
      <c r="AL258" s="852"/>
      <c r="AM258" s="852"/>
      <c r="AN258" s="852"/>
      <c r="AO258" s="852"/>
      <c r="AP258" s="852"/>
      <c r="AQ258" s="852"/>
      <c r="AR258" s="852"/>
      <c r="AS258" s="852"/>
      <c r="AT258" s="852"/>
      <c r="AU258" s="852"/>
      <c r="AV258" s="852"/>
      <c r="AW258" s="852"/>
      <c r="AX258" s="852"/>
      <c r="AY258" s="852"/>
      <c r="AZ258" s="852"/>
      <c r="BA258" s="852"/>
      <c r="BB258" s="852"/>
      <c r="BC258" s="852"/>
      <c r="BD258" s="852"/>
      <c r="BE258" s="852"/>
      <c r="BF258" s="852"/>
      <c r="BG258" s="852"/>
      <c r="BH258" s="852"/>
      <c r="BI258" s="852"/>
      <c r="BJ258" s="852"/>
      <c r="BK258" s="852"/>
      <c r="BL258" s="852"/>
      <c r="BM258" s="852"/>
      <c r="BN258" s="852"/>
      <c r="BO258" s="852"/>
      <c r="BP258" s="852"/>
      <c r="BQ258" s="852"/>
      <c r="BR258" s="852"/>
      <c r="BS258" s="852"/>
      <c r="BT258" s="852"/>
      <c r="BU258" s="852"/>
      <c r="BV258" s="852"/>
      <c r="BW258" s="852"/>
      <c r="BX258" s="852"/>
      <c r="BY258" s="852"/>
      <c r="BZ258" s="852"/>
      <c r="CA258" s="852"/>
      <c r="CB258" s="852"/>
      <c r="CC258" s="852"/>
      <c r="CD258" s="852"/>
      <c r="CE258" s="852"/>
      <c r="CF258" s="852"/>
      <c r="CG258" s="852"/>
      <c r="CH258" s="852"/>
      <c r="CI258" s="852"/>
      <c r="CJ258" s="852"/>
      <c r="CK258" s="852"/>
      <c r="CL258" s="852"/>
      <c r="CM258" s="852"/>
      <c r="CN258" s="852"/>
      <c r="CO258" s="852"/>
      <c r="CP258" s="852"/>
      <c r="CQ258" s="852"/>
      <c r="CR258" s="852"/>
      <c r="CS258" s="852"/>
      <c r="CT258" s="852"/>
      <c r="CU258" s="852"/>
      <c r="CV258" s="852"/>
      <c r="CW258" s="852"/>
      <c r="CX258" s="852"/>
      <c r="CY258" s="852"/>
      <c r="CZ258" s="852"/>
      <c r="DA258" s="852"/>
      <c r="DB258" s="852"/>
      <c r="DC258" s="852"/>
      <c r="DD258" s="852"/>
      <c r="DE258" s="852"/>
      <c r="DF258" s="852"/>
      <c r="DG258" s="852"/>
      <c r="DH258" s="1074"/>
      <c r="DI258" s="1074"/>
      <c r="DJ258" s="1074"/>
      <c r="DK258" s="1075"/>
    </row>
    <row r="259" spans="1:116" s="83" customFormat="1" ht="19.899999999999999" customHeight="1">
      <c r="A259" s="50"/>
      <c r="B259" s="716"/>
      <c r="C259" s="73"/>
      <c r="D259" s="752" t="s">
        <v>520</v>
      </c>
      <c r="E259" s="830" t="s">
        <v>1133</v>
      </c>
      <c r="F259" s="1108" t="s">
        <v>1111</v>
      </c>
      <c r="G259" s="825"/>
      <c r="H259" s="826"/>
      <c r="I259" s="846"/>
      <c r="J259" s="842"/>
      <c r="K259" s="842"/>
      <c r="L259" s="842"/>
      <c r="M259" s="842"/>
      <c r="N259" s="842"/>
      <c r="O259" s="842"/>
      <c r="P259" s="842"/>
      <c r="Q259" s="842"/>
      <c r="R259" s="842"/>
      <c r="S259" s="842"/>
      <c r="T259" s="842"/>
      <c r="U259" s="842"/>
      <c r="V259" s="842"/>
      <c r="W259" s="842"/>
      <c r="X259" s="842"/>
      <c r="Y259" s="842"/>
      <c r="Z259" s="842"/>
      <c r="AA259" s="842"/>
      <c r="AB259" s="842"/>
      <c r="AC259" s="842"/>
      <c r="AD259" s="842"/>
      <c r="AE259" s="842"/>
      <c r="AF259" s="842"/>
      <c r="AG259" s="842"/>
      <c r="AH259" s="842"/>
      <c r="AI259" s="842"/>
      <c r="AJ259" s="842"/>
      <c r="AK259" s="842"/>
      <c r="AL259" s="842"/>
      <c r="AM259" s="842"/>
      <c r="AN259" s="842"/>
      <c r="AO259" s="842"/>
      <c r="AP259" s="842"/>
      <c r="AQ259" s="842"/>
      <c r="AR259" s="842"/>
      <c r="AS259" s="842"/>
      <c r="AT259" s="842"/>
      <c r="AU259" s="842"/>
      <c r="AV259" s="842"/>
      <c r="AW259" s="842"/>
      <c r="AX259" s="842"/>
      <c r="AY259" s="842"/>
      <c r="AZ259" s="842"/>
      <c r="BA259" s="842"/>
      <c r="BB259" s="842"/>
      <c r="BC259" s="842"/>
      <c r="BD259" s="842"/>
      <c r="BE259" s="842"/>
      <c r="BF259" s="842"/>
      <c r="BG259" s="842"/>
      <c r="BH259" s="842"/>
      <c r="BI259" s="842"/>
      <c r="BJ259" s="842"/>
      <c r="BK259" s="842"/>
      <c r="BL259" s="842"/>
      <c r="BM259" s="842"/>
      <c r="BN259" s="842"/>
      <c r="BO259" s="842"/>
      <c r="BP259" s="842"/>
      <c r="BQ259" s="842"/>
      <c r="BR259" s="842"/>
      <c r="BS259" s="842"/>
      <c r="BT259" s="842"/>
      <c r="BU259" s="842"/>
      <c r="BV259" s="842"/>
      <c r="BW259" s="842"/>
      <c r="BX259" s="842"/>
      <c r="BY259" s="842"/>
      <c r="BZ259" s="842"/>
      <c r="CA259" s="842"/>
      <c r="CB259" s="842"/>
      <c r="CC259" s="842"/>
      <c r="CD259" s="842"/>
      <c r="CE259" s="842"/>
      <c r="CF259" s="842"/>
      <c r="CG259" s="842"/>
      <c r="CH259" s="842"/>
      <c r="CI259" s="842"/>
      <c r="CJ259" s="842"/>
      <c r="CK259" s="842"/>
      <c r="CL259" s="842"/>
      <c r="CM259" s="842"/>
      <c r="CN259" s="842"/>
      <c r="CO259" s="842"/>
      <c r="CP259" s="842"/>
      <c r="CQ259" s="842"/>
      <c r="CR259" s="842"/>
      <c r="CS259" s="842"/>
      <c r="CT259" s="842"/>
      <c r="CU259" s="842"/>
      <c r="CV259" s="842"/>
      <c r="CW259" s="842"/>
      <c r="CX259" s="842"/>
      <c r="CY259" s="842"/>
      <c r="CZ259" s="842"/>
      <c r="DA259" s="842"/>
      <c r="DB259" s="842"/>
      <c r="DC259" s="842"/>
      <c r="DD259" s="842"/>
      <c r="DE259" s="842"/>
      <c r="DF259" s="842"/>
      <c r="DG259" s="842"/>
      <c r="DH259" s="850"/>
      <c r="DI259" s="850"/>
      <c r="DJ259" s="850"/>
      <c r="DK259" s="851"/>
    </row>
    <row r="260" spans="1:116" s="83" customFormat="1" ht="19.899999999999999" customHeight="1">
      <c r="A260" s="50"/>
      <c r="B260" s="716"/>
      <c r="C260" s="73"/>
      <c r="D260" s="140" t="s">
        <v>470</v>
      </c>
      <c r="E260" s="143" t="s">
        <v>869</v>
      </c>
      <c r="F260" s="1113" t="s">
        <v>69</v>
      </c>
      <c r="G260" s="825"/>
      <c r="H260" s="835"/>
      <c r="I260" s="864"/>
      <c r="J260" s="837"/>
      <c r="K260" s="837"/>
      <c r="L260" s="837"/>
      <c r="M260" s="837"/>
      <c r="N260" s="837"/>
      <c r="O260" s="837"/>
      <c r="P260" s="837"/>
      <c r="Q260" s="837"/>
      <c r="R260" s="837"/>
      <c r="S260" s="837"/>
      <c r="T260" s="837"/>
      <c r="U260" s="837"/>
      <c r="V260" s="837"/>
      <c r="W260" s="837"/>
      <c r="X260" s="837"/>
      <c r="Y260" s="837"/>
      <c r="Z260" s="837"/>
      <c r="AA260" s="837"/>
      <c r="AB260" s="837"/>
      <c r="AC260" s="837"/>
      <c r="AD260" s="837"/>
      <c r="AE260" s="837"/>
      <c r="AF260" s="837"/>
      <c r="AG260" s="837"/>
      <c r="AH260" s="837"/>
      <c r="AI260" s="837"/>
      <c r="AJ260" s="837"/>
      <c r="AK260" s="837"/>
      <c r="AL260" s="837"/>
      <c r="AM260" s="837"/>
      <c r="AN260" s="837"/>
      <c r="AO260" s="837"/>
      <c r="AP260" s="837"/>
      <c r="AQ260" s="837"/>
      <c r="AR260" s="837"/>
      <c r="AS260" s="837"/>
      <c r="AT260" s="837"/>
      <c r="AU260" s="837"/>
      <c r="AV260" s="837"/>
      <c r="AW260" s="837"/>
      <c r="AX260" s="837"/>
      <c r="AY260" s="837"/>
      <c r="AZ260" s="837"/>
      <c r="BA260" s="837"/>
      <c r="BB260" s="837"/>
      <c r="BC260" s="837"/>
      <c r="BD260" s="837"/>
      <c r="BE260" s="837"/>
      <c r="BF260" s="837"/>
      <c r="BG260" s="837"/>
      <c r="BH260" s="837"/>
      <c r="BI260" s="837"/>
      <c r="BJ260" s="837"/>
      <c r="BK260" s="837"/>
      <c r="BL260" s="837"/>
      <c r="BM260" s="837"/>
      <c r="BN260" s="837"/>
      <c r="BO260" s="837"/>
      <c r="BP260" s="837"/>
      <c r="BQ260" s="837"/>
      <c r="BR260" s="837"/>
      <c r="BS260" s="837"/>
      <c r="BT260" s="837"/>
      <c r="BU260" s="837"/>
      <c r="BV260" s="837"/>
      <c r="BW260" s="837"/>
      <c r="BX260" s="837"/>
      <c r="BY260" s="837"/>
      <c r="BZ260" s="837"/>
      <c r="CA260" s="837"/>
      <c r="CB260" s="837"/>
      <c r="CC260" s="837"/>
      <c r="CD260" s="837"/>
      <c r="CE260" s="837"/>
      <c r="CF260" s="837"/>
      <c r="CG260" s="837"/>
      <c r="CH260" s="837"/>
      <c r="CI260" s="837"/>
      <c r="CJ260" s="837"/>
      <c r="CK260" s="837"/>
      <c r="CL260" s="837"/>
      <c r="CM260" s="837"/>
      <c r="CN260" s="837"/>
      <c r="CO260" s="837"/>
      <c r="CP260" s="837"/>
      <c r="CQ260" s="837"/>
      <c r="CR260" s="837"/>
      <c r="CS260" s="837"/>
      <c r="CT260" s="837"/>
      <c r="CU260" s="837"/>
      <c r="CV260" s="837"/>
      <c r="CW260" s="837"/>
      <c r="CX260" s="837"/>
      <c r="CY260" s="837"/>
      <c r="CZ260" s="837"/>
      <c r="DA260" s="837"/>
      <c r="DB260" s="837"/>
      <c r="DC260" s="837"/>
      <c r="DD260" s="837"/>
      <c r="DE260" s="837"/>
      <c r="DF260" s="837"/>
      <c r="DG260" s="837"/>
      <c r="DH260" s="859"/>
      <c r="DI260" s="859"/>
      <c r="DJ260" s="859"/>
      <c r="DK260" s="960"/>
    </row>
    <row r="261" spans="1:116" s="83" customFormat="1" ht="19.899999999999999" customHeight="1">
      <c r="A261" s="50"/>
      <c r="B261" s="716"/>
      <c r="C261" s="73"/>
      <c r="D261" s="140" t="s">
        <v>471</v>
      </c>
      <c r="E261" s="143" t="s">
        <v>870</v>
      </c>
      <c r="F261" s="104" t="s">
        <v>691</v>
      </c>
      <c r="G261" s="825"/>
      <c r="H261" s="826"/>
      <c r="I261" s="846"/>
      <c r="J261" s="842"/>
      <c r="K261" s="842"/>
      <c r="L261" s="842"/>
      <c r="M261" s="842"/>
      <c r="N261" s="842"/>
      <c r="O261" s="842"/>
      <c r="P261" s="842"/>
      <c r="Q261" s="842"/>
      <c r="R261" s="842"/>
      <c r="S261" s="842"/>
      <c r="T261" s="842"/>
      <c r="U261" s="842"/>
      <c r="V261" s="842"/>
      <c r="W261" s="842"/>
      <c r="X261" s="842"/>
      <c r="Y261" s="842"/>
      <c r="Z261" s="842"/>
      <c r="AA261" s="842"/>
      <c r="AB261" s="842"/>
      <c r="AC261" s="842"/>
      <c r="AD261" s="842"/>
      <c r="AE261" s="842"/>
      <c r="AF261" s="842"/>
      <c r="AG261" s="842"/>
      <c r="AH261" s="842"/>
      <c r="AI261" s="842"/>
      <c r="AJ261" s="842"/>
      <c r="AK261" s="842"/>
      <c r="AL261" s="842"/>
      <c r="AM261" s="842"/>
      <c r="AN261" s="842"/>
      <c r="AO261" s="842"/>
      <c r="AP261" s="842"/>
      <c r="AQ261" s="842"/>
      <c r="AR261" s="842"/>
      <c r="AS261" s="842"/>
      <c r="AT261" s="842"/>
      <c r="AU261" s="842"/>
      <c r="AV261" s="842"/>
      <c r="AW261" s="842"/>
      <c r="AX261" s="842"/>
      <c r="AY261" s="842"/>
      <c r="AZ261" s="842"/>
      <c r="BA261" s="842"/>
      <c r="BB261" s="842"/>
      <c r="BC261" s="842"/>
      <c r="BD261" s="842"/>
      <c r="BE261" s="842"/>
      <c r="BF261" s="842"/>
      <c r="BG261" s="842"/>
      <c r="BH261" s="842"/>
      <c r="BI261" s="842"/>
      <c r="BJ261" s="842"/>
      <c r="BK261" s="842"/>
      <c r="BL261" s="842"/>
      <c r="BM261" s="842"/>
      <c r="BN261" s="842"/>
      <c r="BO261" s="842"/>
      <c r="BP261" s="842"/>
      <c r="BQ261" s="842"/>
      <c r="BR261" s="842"/>
      <c r="BS261" s="842"/>
      <c r="BT261" s="842"/>
      <c r="BU261" s="842"/>
      <c r="BV261" s="842"/>
      <c r="BW261" s="842"/>
      <c r="BX261" s="842"/>
      <c r="BY261" s="842"/>
      <c r="BZ261" s="842"/>
      <c r="CA261" s="842"/>
      <c r="CB261" s="842"/>
      <c r="CC261" s="842"/>
      <c r="CD261" s="842"/>
      <c r="CE261" s="842"/>
      <c r="CF261" s="842"/>
      <c r="CG261" s="842"/>
      <c r="CH261" s="842"/>
      <c r="CI261" s="842"/>
      <c r="CJ261" s="842"/>
      <c r="CK261" s="842"/>
      <c r="CL261" s="842"/>
      <c r="CM261" s="842"/>
      <c r="CN261" s="842"/>
      <c r="CO261" s="842"/>
      <c r="CP261" s="842"/>
      <c r="CQ261" s="842"/>
      <c r="CR261" s="842"/>
      <c r="CS261" s="842"/>
      <c r="CT261" s="842"/>
      <c r="CU261" s="842"/>
      <c r="CV261" s="842"/>
      <c r="CW261" s="842"/>
      <c r="CX261" s="842"/>
      <c r="CY261" s="842"/>
      <c r="CZ261" s="842"/>
      <c r="DA261" s="842"/>
      <c r="DB261" s="842"/>
      <c r="DC261" s="842"/>
      <c r="DD261" s="842"/>
      <c r="DE261" s="842"/>
      <c r="DF261" s="842"/>
      <c r="DG261" s="842"/>
      <c r="DH261" s="850"/>
      <c r="DI261" s="850"/>
      <c r="DJ261" s="850"/>
      <c r="DK261" s="851"/>
    </row>
    <row r="262" spans="1:116" s="83" customFormat="1" ht="19.899999999999999" customHeight="1">
      <c r="A262" s="50"/>
      <c r="B262" s="716"/>
      <c r="C262" s="73"/>
      <c r="D262" s="140" t="s">
        <v>472</v>
      </c>
      <c r="E262" s="143" t="s">
        <v>871</v>
      </c>
      <c r="F262" s="144" t="s">
        <v>79</v>
      </c>
      <c r="G262" s="825"/>
      <c r="H262" s="826"/>
      <c r="I262" s="846"/>
      <c r="J262" s="842"/>
      <c r="K262" s="842"/>
      <c r="L262" s="842"/>
      <c r="M262" s="842"/>
      <c r="N262" s="842"/>
      <c r="O262" s="842"/>
      <c r="P262" s="842"/>
      <c r="Q262" s="842"/>
      <c r="R262" s="842"/>
      <c r="S262" s="842"/>
      <c r="T262" s="842"/>
      <c r="U262" s="842"/>
      <c r="V262" s="842"/>
      <c r="W262" s="842"/>
      <c r="X262" s="842"/>
      <c r="Y262" s="842"/>
      <c r="Z262" s="842"/>
      <c r="AA262" s="842"/>
      <c r="AB262" s="842"/>
      <c r="AC262" s="842"/>
      <c r="AD262" s="842"/>
      <c r="AE262" s="842"/>
      <c r="AF262" s="842"/>
      <c r="AG262" s="842"/>
      <c r="AH262" s="842"/>
      <c r="AI262" s="842"/>
      <c r="AJ262" s="842"/>
      <c r="AK262" s="842"/>
      <c r="AL262" s="842"/>
      <c r="AM262" s="842"/>
      <c r="AN262" s="842"/>
      <c r="AO262" s="842"/>
      <c r="AP262" s="842"/>
      <c r="AQ262" s="842"/>
      <c r="AR262" s="842"/>
      <c r="AS262" s="842"/>
      <c r="AT262" s="842"/>
      <c r="AU262" s="842"/>
      <c r="AV262" s="842"/>
      <c r="AW262" s="842"/>
      <c r="AX262" s="842"/>
      <c r="AY262" s="842"/>
      <c r="AZ262" s="842"/>
      <c r="BA262" s="842"/>
      <c r="BB262" s="842"/>
      <c r="BC262" s="842"/>
      <c r="BD262" s="842"/>
      <c r="BE262" s="842"/>
      <c r="BF262" s="842"/>
      <c r="BG262" s="842"/>
      <c r="BH262" s="842"/>
      <c r="BI262" s="842"/>
      <c r="BJ262" s="842"/>
      <c r="BK262" s="842"/>
      <c r="BL262" s="842"/>
      <c r="BM262" s="842"/>
      <c r="BN262" s="842"/>
      <c r="BO262" s="842"/>
      <c r="BP262" s="842"/>
      <c r="BQ262" s="842"/>
      <c r="BR262" s="842"/>
      <c r="BS262" s="842"/>
      <c r="BT262" s="842"/>
      <c r="BU262" s="842"/>
      <c r="BV262" s="842"/>
      <c r="BW262" s="842"/>
      <c r="BX262" s="842"/>
      <c r="BY262" s="842"/>
      <c r="BZ262" s="842"/>
      <c r="CA262" s="842"/>
      <c r="CB262" s="842"/>
      <c r="CC262" s="842"/>
      <c r="CD262" s="842"/>
      <c r="CE262" s="842"/>
      <c r="CF262" s="842"/>
      <c r="CG262" s="842"/>
      <c r="CH262" s="842"/>
      <c r="CI262" s="842"/>
      <c r="CJ262" s="842"/>
      <c r="CK262" s="842"/>
      <c r="CL262" s="842"/>
      <c r="CM262" s="842"/>
      <c r="CN262" s="842"/>
      <c r="CO262" s="842"/>
      <c r="CP262" s="842"/>
      <c r="CQ262" s="842"/>
      <c r="CR262" s="842"/>
      <c r="CS262" s="842"/>
      <c r="CT262" s="842"/>
      <c r="CU262" s="842"/>
      <c r="CV262" s="842"/>
      <c r="CW262" s="842"/>
      <c r="CX262" s="842"/>
      <c r="CY262" s="842"/>
      <c r="CZ262" s="842"/>
      <c r="DA262" s="842"/>
      <c r="DB262" s="842"/>
      <c r="DC262" s="842"/>
      <c r="DD262" s="842"/>
      <c r="DE262" s="842"/>
      <c r="DF262" s="842"/>
      <c r="DG262" s="842"/>
      <c r="DH262" s="850"/>
      <c r="DI262" s="850"/>
      <c r="DJ262" s="850"/>
      <c r="DK262" s="851"/>
    </row>
    <row r="263" spans="1:116" s="83" customFormat="1" ht="19.899999999999999" customHeight="1">
      <c r="A263" s="50"/>
      <c r="B263" s="716"/>
      <c r="C263" s="73"/>
      <c r="D263" s="140" t="s">
        <v>473</v>
      </c>
      <c r="E263" s="143" t="s">
        <v>872</v>
      </c>
      <c r="F263" s="144" t="s">
        <v>81</v>
      </c>
      <c r="G263" s="825"/>
      <c r="H263" s="826"/>
      <c r="I263" s="846"/>
      <c r="J263" s="842"/>
      <c r="K263" s="842"/>
      <c r="L263" s="842"/>
      <c r="M263" s="842"/>
      <c r="N263" s="842"/>
      <c r="O263" s="842"/>
      <c r="P263" s="842"/>
      <c r="Q263" s="842"/>
      <c r="R263" s="842"/>
      <c r="S263" s="842"/>
      <c r="T263" s="842"/>
      <c r="U263" s="842"/>
      <c r="V263" s="842"/>
      <c r="W263" s="842"/>
      <c r="X263" s="842"/>
      <c r="Y263" s="842"/>
      <c r="Z263" s="842"/>
      <c r="AA263" s="842"/>
      <c r="AB263" s="842"/>
      <c r="AC263" s="842"/>
      <c r="AD263" s="842"/>
      <c r="AE263" s="842"/>
      <c r="AF263" s="842"/>
      <c r="AG263" s="842"/>
      <c r="AH263" s="842"/>
      <c r="AI263" s="842"/>
      <c r="AJ263" s="842"/>
      <c r="AK263" s="842"/>
      <c r="AL263" s="842"/>
      <c r="AM263" s="842"/>
      <c r="AN263" s="842"/>
      <c r="AO263" s="842"/>
      <c r="AP263" s="842"/>
      <c r="AQ263" s="842"/>
      <c r="AR263" s="842"/>
      <c r="AS263" s="842"/>
      <c r="AT263" s="842"/>
      <c r="AU263" s="842"/>
      <c r="AV263" s="842"/>
      <c r="AW263" s="842"/>
      <c r="AX263" s="842"/>
      <c r="AY263" s="842"/>
      <c r="AZ263" s="842"/>
      <c r="BA263" s="842"/>
      <c r="BB263" s="842"/>
      <c r="BC263" s="842"/>
      <c r="BD263" s="842"/>
      <c r="BE263" s="842"/>
      <c r="BF263" s="842"/>
      <c r="BG263" s="842"/>
      <c r="BH263" s="842"/>
      <c r="BI263" s="842"/>
      <c r="BJ263" s="842"/>
      <c r="BK263" s="842"/>
      <c r="BL263" s="842"/>
      <c r="BM263" s="842"/>
      <c r="BN263" s="842"/>
      <c r="BO263" s="842"/>
      <c r="BP263" s="842"/>
      <c r="BQ263" s="842"/>
      <c r="BR263" s="842"/>
      <c r="BS263" s="842"/>
      <c r="BT263" s="842"/>
      <c r="BU263" s="842"/>
      <c r="BV263" s="842"/>
      <c r="BW263" s="842"/>
      <c r="BX263" s="842"/>
      <c r="BY263" s="842"/>
      <c r="BZ263" s="842"/>
      <c r="CA263" s="842"/>
      <c r="CB263" s="842"/>
      <c r="CC263" s="842"/>
      <c r="CD263" s="842"/>
      <c r="CE263" s="842"/>
      <c r="CF263" s="842"/>
      <c r="CG263" s="842"/>
      <c r="CH263" s="842"/>
      <c r="CI263" s="842"/>
      <c r="CJ263" s="842"/>
      <c r="CK263" s="842"/>
      <c r="CL263" s="842"/>
      <c r="CM263" s="842"/>
      <c r="CN263" s="842"/>
      <c r="CO263" s="842"/>
      <c r="CP263" s="842"/>
      <c r="CQ263" s="842"/>
      <c r="CR263" s="842"/>
      <c r="CS263" s="842"/>
      <c r="CT263" s="842"/>
      <c r="CU263" s="842"/>
      <c r="CV263" s="842"/>
      <c r="CW263" s="842"/>
      <c r="CX263" s="842"/>
      <c r="CY263" s="842"/>
      <c r="CZ263" s="842"/>
      <c r="DA263" s="842"/>
      <c r="DB263" s="842"/>
      <c r="DC263" s="842"/>
      <c r="DD263" s="842"/>
      <c r="DE263" s="842"/>
      <c r="DF263" s="842"/>
      <c r="DG263" s="842"/>
      <c r="DH263" s="850"/>
      <c r="DI263" s="850"/>
      <c r="DJ263" s="850"/>
      <c r="DK263" s="851"/>
    </row>
    <row r="264" spans="1:116" s="83" customFormat="1" ht="19.899999999999999" customHeight="1">
      <c r="A264" s="50"/>
      <c r="B264" s="716"/>
      <c r="C264" s="73"/>
      <c r="D264" s="140" t="s">
        <v>474</v>
      </c>
      <c r="E264" s="143" t="s">
        <v>873</v>
      </c>
      <c r="F264" s="144" t="s">
        <v>89</v>
      </c>
      <c r="G264" s="825"/>
      <c r="H264" s="826"/>
      <c r="I264" s="846"/>
      <c r="J264" s="842"/>
      <c r="K264" s="842"/>
      <c r="L264" s="842"/>
      <c r="M264" s="842"/>
      <c r="N264" s="842"/>
      <c r="O264" s="842"/>
      <c r="P264" s="842"/>
      <c r="Q264" s="842"/>
      <c r="R264" s="842"/>
      <c r="S264" s="842"/>
      <c r="T264" s="842"/>
      <c r="U264" s="842"/>
      <c r="V264" s="842"/>
      <c r="W264" s="842"/>
      <c r="X264" s="842"/>
      <c r="Y264" s="842"/>
      <c r="Z264" s="842"/>
      <c r="AA264" s="842"/>
      <c r="AB264" s="842"/>
      <c r="AC264" s="842"/>
      <c r="AD264" s="842"/>
      <c r="AE264" s="842"/>
      <c r="AF264" s="842"/>
      <c r="AG264" s="842"/>
      <c r="AH264" s="842"/>
      <c r="AI264" s="842"/>
      <c r="AJ264" s="842"/>
      <c r="AK264" s="842"/>
      <c r="AL264" s="842"/>
      <c r="AM264" s="842"/>
      <c r="AN264" s="842"/>
      <c r="AO264" s="842"/>
      <c r="AP264" s="842"/>
      <c r="AQ264" s="842"/>
      <c r="AR264" s="842"/>
      <c r="AS264" s="842"/>
      <c r="AT264" s="842"/>
      <c r="AU264" s="842"/>
      <c r="AV264" s="842"/>
      <c r="AW264" s="842"/>
      <c r="AX264" s="842"/>
      <c r="AY264" s="842"/>
      <c r="AZ264" s="842"/>
      <c r="BA264" s="842"/>
      <c r="BB264" s="842"/>
      <c r="BC264" s="842"/>
      <c r="BD264" s="842"/>
      <c r="BE264" s="842"/>
      <c r="BF264" s="842"/>
      <c r="BG264" s="842"/>
      <c r="BH264" s="842"/>
      <c r="BI264" s="842"/>
      <c r="BJ264" s="842"/>
      <c r="BK264" s="842"/>
      <c r="BL264" s="842"/>
      <c r="BM264" s="842"/>
      <c r="BN264" s="842"/>
      <c r="BO264" s="842"/>
      <c r="BP264" s="842"/>
      <c r="BQ264" s="842"/>
      <c r="BR264" s="842"/>
      <c r="BS264" s="842"/>
      <c r="BT264" s="842"/>
      <c r="BU264" s="842"/>
      <c r="BV264" s="842"/>
      <c r="BW264" s="842"/>
      <c r="BX264" s="842"/>
      <c r="BY264" s="842"/>
      <c r="BZ264" s="842"/>
      <c r="CA264" s="842"/>
      <c r="CB264" s="842"/>
      <c r="CC264" s="842"/>
      <c r="CD264" s="842"/>
      <c r="CE264" s="842"/>
      <c r="CF264" s="842"/>
      <c r="CG264" s="842"/>
      <c r="CH264" s="842"/>
      <c r="CI264" s="842"/>
      <c r="CJ264" s="842"/>
      <c r="CK264" s="842"/>
      <c r="CL264" s="842"/>
      <c r="CM264" s="842"/>
      <c r="CN264" s="842"/>
      <c r="CO264" s="842"/>
      <c r="CP264" s="842"/>
      <c r="CQ264" s="842"/>
      <c r="CR264" s="842"/>
      <c r="CS264" s="842"/>
      <c r="CT264" s="842"/>
      <c r="CU264" s="842"/>
      <c r="CV264" s="842"/>
      <c r="CW264" s="842"/>
      <c r="CX264" s="842"/>
      <c r="CY264" s="842"/>
      <c r="CZ264" s="842"/>
      <c r="DA264" s="842"/>
      <c r="DB264" s="842"/>
      <c r="DC264" s="842"/>
      <c r="DD264" s="842"/>
      <c r="DE264" s="842"/>
      <c r="DF264" s="842"/>
      <c r="DG264" s="842"/>
      <c r="DH264" s="850"/>
      <c r="DI264" s="850"/>
      <c r="DJ264" s="850"/>
      <c r="DK264" s="851"/>
    </row>
    <row r="265" spans="1:116" s="83" customFormat="1" ht="19.899999999999999" customHeight="1">
      <c r="A265" s="50"/>
      <c r="B265" s="716"/>
      <c r="C265" s="73"/>
      <c r="D265" s="140" t="s">
        <v>475</v>
      </c>
      <c r="E265" s="143" t="s">
        <v>874</v>
      </c>
      <c r="F265" s="104" t="s">
        <v>91</v>
      </c>
      <c r="G265" s="825"/>
      <c r="H265" s="826"/>
      <c r="I265" s="846"/>
      <c r="J265" s="842"/>
      <c r="K265" s="842"/>
      <c r="L265" s="842"/>
      <c r="M265" s="842"/>
      <c r="N265" s="842"/>
      <c r="O265" s="842"/>
      <c r="P265" s="842"/>
      <c r="Q265" s="842"/>
      <c r="R265" s="842"/>
      <c r="S265" s="842"/>
      <c r="T265" s="842"/>
      <c r="U265" s="842"/>
      <c r="V265" s="842"/>
      <c r="W265" s="842"/>
      <c r="X265" s="842"/>
      <c r="Y265" s="842"/>
      <c r="Z265" s="842"/>
      <c r="AA265" s="842"/>
      <c r="AB265" s="842"/>
      <c r="AC265" s="842"/>
      <c r="AD265" s="842"/>
      <c r="AE265" s="842"/>
      <c r="AF265" s="842"/>
      <c r="AG265" s="842"/>
      <c r="AH265" s="842"/>
      <c r="AI265" s="842"/>
      <c r="AJ265" s="842"/>
      <c r="AK265" s="842"/>
      <c r="AL265" s="842"/>
      <c r="AM265" s="842"/>
      <c r="AN265" s="842"/>
      <c r="AO265" s="842"/>
      <c r="AP265" s="842"/>
      <c r="AQ265" s="842"/>
      <c r="AR265" s="842"/>
      <c r="AS265" s="842"/>
      <c r="AT265" s="842"/>
      <c r="AU265" s="842"/>
      <c r="AV265" s="842"/>
      <c r="AW265" s="842"/>
      <c r="AX265" s="842"/>
      <c r="AY265" s="842"/>
      <c r="AZ265" s="842"/>
      <c r="BA265" s="842"/>
      <c r="BB265" s="842"/>
      <c r="BC265" s="842"/>
      <c r="BD265" s="842"/>
      <c r="BE265" s="842"/>
      <c r="BF265" s="842"/>
      <c r="BG265" s="842"/>
      <c r="BH265" s="842"/>
      <c r="BI265" s="842"/>
      <c r="BJ265" s="842"/>
      <c r="BK265" s="842"/>
      <c r="BL265" s="842"/>
      <c r="BM265" s="842"/>
      <c r="BN265" s="842"/>
      <c r="BO265" s="842"/>
      <c r="BP265" s="842"/>
      <c r="BQ265" s="842"/>
      <c r="BR265" s="842"/>
      <c r="BS265" s="842"/>
      <c r="BT265" s="842"/>
      <c r="BU265" s="842"/>
      <c r="BV265" s="842"/>
      <c r="BW265" s="842"/>
      <c r="BX265" s="842"/>
      <c r="BY265" s="842"/>
      <c r="BZ265" s="842"/>
      <c r="CA265" s="842"/>
      <c r="CB265" s="842"/>
      <c r="CC265" s="842"/>
      <c r="CD265" s="842"/>
      <c r="CE265" s="842"/>
      <c r="CF265" s="842"/>
      <c r="CG265" s="842"/>
      <c r="CH265" s="842"/>
      <c r="CI265" s="842"/>
      <c r="CJ265" s="842"/>
      <c r="CK265" s="842"/>
      <c r="CL265" s="842"/>
      <c r="CM265" s="842"/>
      <c r="CN265" s="842"/>
      <c r="CO265" s="842"/>
      <c r="CP265" s="842"/>
      <c r="CQ265" s="842"/>
      <c r="CR265" s="842"/>
      <c r="CS265" s="842"/>
      <c r="CT265" s="842"/>
      <c r="CU265" s="842"/>
      <c r="CV265" s="842"/>
      <c r="CW265" s="842"/>
      <c r="CX265" s="842"/>
      <c r="CY265" s="842"/>
      <c r="CZ265" s="842"/>
      <c r="DA265" s="842"/>
      <c r="DB265" s="842"/>
      <c r="DC265" s="842"/>
      <c r="DD265" s="842"/>
      <c r="DE265" s="842"/>
      <c r="DF265" s="842"/>
      <c r="DG265" s="842"/>
      <c r="DH265" s="850"/>
      <c r="DI265" s="850"/>
      <c r="DJ265" s="850"/>
      <c r="DK265" s="851"/>
    </row>
    <row r="266" spans="1:116" s="83" customFormat="1" ht="19.899999999999999" customHeight="1">
      <c r="A266" s="50"/>
      <c r="B266" s="716"/>
      <c r="C266" s="73"/>
      <c r="D266" s="140" t="s">
        <v>476</v>
      </c>
      <c r="E266" s="143" t="s">
        <v>875</v>
      </c>
      <c r="F266" s="104" t="s">
        <v>93</v>
      </c>
      <c r="G266" s="825"/>
      <c r="H266" s="826"/>
      <c r="I266" s="846"/>
      <c r="J266" s="842"/>
      <c r="K266" s="842"/>
      <c r="L266" s="842"/>
      <c r="M266" s="842"/>
      <c r="N266" s="842"/>
      <c r="O266" s="842"/>
      <c r="P266" s="842"/>
      <c r="Q266" s="842"/>
      <c r="R266" s="842"/>
      <c r="S266" s="842"/>
      <c r="T266" s="842"/>
      <c r="U266" s="842"/>
      <c r="V266" s="842"/>
      <c r="W266" s="842"/>
      <c r="X266" s="842"/>
      <c r="Y266" s="842"/>
      <c r="Z266" s="842"/>
      <c r="AA266" s="842"/>
      <c r="AB266" s="842"/>
      <c r="AC266" s="842"/>
      <c r="AD266" s="842"/>
      <c r="AE266" s="842"/>
      <c r="AF266" s="842"/>
      <c r="AG266" s="842"/>
      <c r="AH266" s="842"/>
      <c r="AI266" s="842"/>
      <c r="AJ266" s="842"/>
      <c r="AK266" s="842"/>
      <c r="AL266" s="842"/>
      <c r="AM266" s="842"/>
      <c r="AN266" s="842"/>
      <c r="AO266" s="842"/>
      <c r="AP266" s="842"/>
      <c r="AQ266" s="842"/>
      <c r="AR266" s="842"/>
      <c r="AS266" s="842"/>
      <c r="AT266" s="842"/>
      <c r="AU266" s="842"/>
      <c r="AV266" s="842"/>
      <c r="AW266" s="842"/>
      <c r="AX266" s="842"/>
      <c r="AY266" s="842"/>
      <c r="AZ266" s="842"/>
      <c r="BA266" s="842"/>
      <c r="BB266" s="842"/>
      <c r="BC266" s="842"/>
      <c r="BD266" s="842"/>
      <c r="BE266" s="842"/>
      <c r="BF266" s="842"/>
      <c r="BG266" s="842"/>
      <c r="BH266" s="842"/>
      <c r="BI266" s="842"/>
      <c r="BJ266" s="842"/>
      <c r="BK266" s="842"/>
      <c r="BL266" s="842"/>
      <c r="BM266" s="842"/>
      <c r="BN266" s="842"/>
      <c r="BO266" s="842"/>
      <c r="BP266" s="842"/>
      <c r="BQ266" s="842"/>
      <c r="BR266" s="842"/>
      <c r="BS266" s="842"/>
      <c r="BT266" s="842"/>
      <c r="BU266" s="842"/>
      <c r="BV266" s="842"/>
      <c r="BW266" s="842"/>
      <c r="BX266" s="842"/>
      <c r="BY266" s="842"/>
      <c r="BZ266" s="842"/>
      <c r="CA266" s="842"/>
      <c r="CB266" s="842"/>
      <c r="CC266" s="842"/>
      <c r="CD266" s="842"/>
      <c r="CE266" s="842"/>
      <c r="CF266" s="842"/>
      <c r="CG266" s="842"/>
      <c r="CH266" s="842"/>
      <c r="CI266" s="842"/>
      <c r="CJ266" s="842"/>
      <c r="CK266" s="842"/>
      <c r="CL266" s="842"/>
      <c r="CM266" s="842"/>
      <c r="CN266" s="842"/>
      <c r="CO266" s="842"/>
      <c r="CP266" s="842"/>
      <c r="CQ266" s="842"/>
      <c r="CR266" s="842"/>
      <c r="CS266" s="842"/>
      <c r="CT266" s="842"/>
      <c r="CU266" s="842"/>
      <c r="CV266" s="842"/>
      <c r="CW266" s="842"/>
      <c r="CX266" s="842"/>
      <c r="CY266" s="842"/>
      <c r="CZ266" s="842"/>
      <c r="DA266" s="842"/>
      <c r="DB266" s="842"/>
      <c r="DC266" s="842"/>
      <c r="DD266" s="842"/>
      <c r="DE266" s="842"/>
      <c r="DF266" s="842"/>
      <c r="DG266" s="842"/>
      <c r="DH266" s="850"/>
      <c r="DI266" s="850"/>
      <c r="DJ266" s="850"/>
      <c r="DK266" s="851"/>
    </row>
    <row r="267" spans="1:116" s="83" customFormat="1" ht="19.899999999999999" customHeight="1">
      <c r="A267" s="50"/>
      <c r="B267" s="716"/>
      <c r="C267" s="73"/>
      <c r="D267" s="140" t="s">
        <v>477</v>
      </c>
      <c r="E267" s="143" t="s">
        <v>876</v>
      </c>
      <c r="F267" s="104" t="s">
        <v>95</v>
      </c>
      <c r="G267" s="825"/>
      <c r="H267" s="826"/>
      <c r="I267" s="846"/>
      <c r="J267" s="842"/>
      <c r="K267" s="842"/>
      <c r="L267" s="842"/>
      <c r="M267" s="842"/>
      <c r="N267" s="842"/>
      <c r="O267" s="842"/>
      <c r="P267" s="842"/>
      <c r="Q267" s="842"/>
      <c r="R267" s="842"/>
      <c r="S267" s="842"/>
      <c r="T267" s="842"/>
      <c r="U267" s="842"/>
      <c r="V267" s="842"/>
      <c r="W267" s="842"/>
      <c r="X267" s="842"/>
      <c r="Y267" s="842"/>
      <c r="Z267" s="842"/>
      <c r="AA267" s="842"/>
      <c r="AB267" s="842"/>
      <c r="AC267" s="842"/>
      <c r="AD267" s="842"/>
      <c r="AE267" s="842"/>
      <c r="AF267" s="842"/>
      <c r="AG267" s="842"/>
      <c r="AH267" s="842"/>
      <c r="AI267" s="842"/>
      <c r="AJ267" s="842"/>
      <c r="AK267" s="842"/>
      <c r="AL267" s="842"/>
      <c r="AM267" s="842"/>
      <c r="AN267" s="842"/>
      <c r="AO267" s="842"/>
      <c r="AP267" s="842"/>
      <c r="AQ267" s="842"/>
      <c r="AR267" s="842"/>
      <c r="AS267" s="842"/>
      <c r="AT267" s="842"/>
      <c r="AU267" s="842"/>
      <c r="AV267" s="842"/>
      <c r="AW267" s="842"/>
      <c r="AX267" s="842"/>
      <c r="AY267" s="842"/>
      <c r="AZ267" s="842"/>
      <c r="BA267" s="842"/>
      <c r="BB267" s="842"/>
      <c r="BC267" s="842"/>
      <c r="BD267" s="842"/>
      <c r="BE267" s="842"/>
      <c r="BF267" s="842"/>
      <c r="BG267" s="842"/>
      <c r="BH267" s="842"/>
      <c r="BI267" s="842"/>
      <c r="BJ267" s="842"/>
      <c r="BK267" s="842"/>
      <c r="BL267" s="842"/>
      <c r="BM267" s="842"/>
      <c r="BN267" s="842"/>
      <c r="BO267" s="842"/>
      <c r="BP267" s="842"/>
      <c r="BQ267" s="842"/>
      <c r="BR267" s="842"/>
      <c r="BS267" s="842"/>
      <c r="BT267" s="842"/>
      <c r="BU267" s="842"/>
      <c r="BV267" s="842"/>
      <c r="BW267" s="842"/>
      <c r="BX267" s="842"/>
      <c r="BY267" s="842"/>
      <c r="BZ267" s="842"/>
      <c r="CA267" s="842"/>
      <c r="CB267" s="842"/>
      <c r="CC267" s="842"/>
      <c r="CD267" s="842"/>
      <c r="CE267" s="842"/>
      <c r="CF267" s="842"/>
      <c r="CG267" s="842"/>
      <c r="CH267" s="842"/>
      <c r="CI267" s="842"/>
      <c r="CJ267" s="842"/>
      <c r="CK267" s="842"/>
      <c r="CL267" s="842"/>
      <c r="CM267" s="842"/>
      <c r="CN267" s="842"/>
      <c r="CO267" s="842"/>
      <c r="CP267" s="842"/>
      <c r="CQ267" s="842"/>
      <c r="CR267" s="842"/>
      <c r="CS267" s="842"/>
      <c r="CT267" s="842"/>
      <c r="CU267" s="842"/>
      <c r="CV267" s="842"/>
      <c r="CW267" s="842"/>
      <c r="CX267" s="842"/>
      <c r="CY267" s="842"/>
      <c r="CZ267" s="842"/>
      <c r="DA267" s="842"/>
      <c r="DB267" s="842"/>
      <c r="DC267" s="842"/>
      <c r="DD267" s="842"/>
      <c r="DE267" s="842"/>
      <c r="DF267" s="842"/>
      <c r="DG267" s="842"/>
      <c r="DH267" s="850"/>
      <c r="DI267" s="850"/>
      <c r="DJ267" s="850"/>
      <c r="DK267" s="851"/>
    </row>
    <row r="268" spans="1:116" s="83" customFormat="1" ht="19.899999999999999" customHeight="1">
      <c r="A268" s="50"/>
      <c r="B268" s="716"/>
      <c r="C268" s="73"/>
      <c r="D268" s="140">
        <v>7110</v>
      </c>
      <c r="E268" s="143" t="s">
        <v>877</v>
      </c>
      <c r="F268" s="104" t="s">
        <v>97</v>
      </c>
      <c r="G268" s="825"/>
      <c r="H268" s="826"/>
      <c r="I268" s="846"/>
      <c r="J268" s="842"/>
      <c r="K268" s="842"/>
      <c r="L268" s="842"/>
      <c r="M268" s="842"/>
      <c r="N268" s="842"/>
      <c r="O268" s="842"/>
      <c r="P268" s="842"/>
      <c r="Q268" s="842"/>
      <c r="R268" s="842"/>
      <c r="S268" s="842"/>
      <c r="T268" s="842"/>
      <c r="U268" s="842"/>
      <c r="V268" s="842"/>
      <c r="W268" s="842"/>
      <c r="X268" s="842"/>
      <c r="Y268" s="842"/>
      <c r="Z268" s="842"/>
      <c r="AA268" s="842"/>
      <c r="AB268" s="842"/>
      <c r="AC268" s="842"/>
      <c r="AD268" s="842"/>
      <c r="AE268" s="842"/>
      <c r="AF268" s="842"/>
      <c r="AG268" s="842"/>
      <c r="AH268" s="842"/>
      <c r="AI268" s="842"/>
      <c r="AJ268" s="842"/>
      <c r="AK268" s="842"/>
      <c r="AL268" s="842"/>
      <c r="AM268" s="842"/>
      <c r="AN268" s="842"/>
      <c r="AO268" s="842"/>
      <c r="AP268" s="842"/>
      <c r="AQ268" s="842"/>
      <c r="AR268" s="842"/>
      <c r="AS268" s="842"/>
      <c r="AT268" s="842"/>
      <c r="AU268" s="842"/>
      <c r="AV268" s="842"/>
      <c r="AW268" s="842"/>
      <c r="AX268" s="842"/>
      <c r="AY268" s="842"/>
      <c r="AZ268" s="842"/>
      <c r="BA268" s="842"/>
      <c r="BB268" s="842"/>
      <c r="BC268" s="842"/>
      <c r="BD268" s="842"/>
      <c r="BE268" s="842"/>
      <c r="BF268" s="842"/>
      <c r="BG268" s="842"/>
      <c r="BH268" s="842"/>
      <c r="BI268" s="842"/>
      <c r="BJ268" s="842"/>
      <c r="BK268" s="842"/>
      <c r="BL268" s="842"/>
      <c r="BM268" s="842"/>
      <c r="BN268" s="842"/>
      <c r="BO268" s="842"/>
      <c r="BP268" s="842"/>
      <c r="BQ268" s="842"/>
      <c r="BR268" s="842"/>
      <c r="BS268" s="842"/>
      <c r="BT268" s="842"/>
      <c r="BU268" s="842"/>
      <c r="BV268" s="842"/>
      <c r="BW268" s="842"/>
      <c r="BX268" s="842"/>
      <c r="BY268" s="842"/>
      <c r="BZ268" s="842"/>
      <c r="CA268" s="842"/>
      <c r="CB268" s="842"/>
      <c r="CC268" s="842"/>
      <c r="CD268" s="842"/>
      <c r="CE268" s="842"/>
      <c r="CF268" s="842"/>
      <c r="CG268" s="842"/>
      <c r="CH268" s="842"/>
      <c r="CI268" s="842"/>
      <c r="CJ268" s="842"/>
      <c r="CK268" s="842"/>
      <c r="CL268" s="842"/>
      <c r="CM268" s="842"/>
      <c r="CN268" s="842"/>
      <c r="CO268" s="842"/>
      <c r="CP268" s="842"/>
      <c r="CQ268" s="842"/>
      <c r="CR268" s="842"/>
      <c r="CS268" s="842"/>
      <c r="CT268" s="842"/>
      <c r="CU268" s="842"/>
      <c r="CV268" s="842"/>
      <c r="CW268" s="842"/>
      <c r="CX268" s="842"/>
      <c r="CY268" s="842"/>
      <c r="CZ268" s="842"/>
      <c r="DA268" s="842"/>
      <c r="DB268" s="842"/>
      <c r="DC268" s="842"/>
      <c r="DD268" s="842"/>
      <c r="DE268" s="842"/>
      <c r="DF268" s="842"/>
      <c r="DG268" s="842"/>
      <c r="DH268" s="850"/>
      <c r="DI268" s="850"/>
      <c r="DJ268" s="850"/>
      <c r="DK268" s="851"/>
    </row>
    <row r="269" spans="1:116" s="83" customFormat="1" ht="19.899999999999999" customHeight="1">
      <c r="A269" s="50"/>
      <c r="B269" s="716"/>
      <c r="C269" s="73"/>
      <c r="D269" s="140">
        <v>7120</v>
      </c>
      <c r="E269" s="143" t="s">
        <v>878</v>
      </c>
      <c r="F269" s="145" t="s">
        <v>100</v>
      </c>
      <c r="G269" s="825"/>
      <c r="H269" s="826"/>
      <c r="I269" s="846"/>
      <c r="J269" s="842"/>
      <c r="K269" s="842"/>
      <c r="L269" s="842"/>
      <c r="M269" s="842"/>
      <c r="N269" s="842"/>
      <c r="O269" s="842"/>
      <c r="P269" s="842"/>
      <c r="Q269" s="842"/>
      <c r="R269" s="842"/>
      <c r="S269" s="842"/>
      <c r="T269" s="842"/>
      <c r="U269" s="842"/>
      <c r="V269" s="842"/>
      <c r="W269" s="842"/>
      <c r="X269" s="842"/>
      <c r="Y269" s="842"/>
      <c r="Z269" s="842"/>
      <c r="AA269" s="842"/>
      <c r="AB269" s="842"/>
      <c r="AC269" s="842"/>
      <c r="AD269" s="842"/>
      <c r="AE269" s="842"/>
      <c r="AF269" s="842"/>
      <c r="AG269" s="842"/>
      <c r="AH269" s="842"/>
      <c r="AI269" s="842"/>
      <c r="AJ269" s="842"/>
      <c r="AK269" s="842"/>
      <c r="AL269" s="842"/>
      <c r="AM269" s="842"/>
      <c r="AN269" s="842"/>
      <c r="AO269" s="842"/>
      <c r="AP269" s="842"/>
      <c r="AQ269" s="842"/>
      <c r="AR269" s="842"/>
      <c r="AS269" s="842"/>
      <c r="AT269" s="842"/>
      <c r="AU269" s="842"/>
      <c r="AV269" s="842"/>
      <c r="AW269" s="842"/>
      <c r="AX269" s="842"/>
      <c r="AY269" s="842"/>
      <c r="AZ269" s="842"/>
      <c r="BA269" s="842"/>
      <c r="BB269" s="842"/>
      <c r="BC269" s="842"/>
      <c r="BD269" s="842"/>
      <c r="BE269" s="842"/>
      <c r="BF269" s="842"/>
      <c r="BG269" s="842"/>
      <c r="BH269" s="842"/>
      <c r="BI269" s="842"/>
      <c r="BJ269" s="842"/>
      <c r="BK269" s="842"/>
      <c r="BL269" s="842"/>
      <c r="BM269" s="842"/>
      <c r="BN269" s="842"/>
      <c r="BO269" s="842"/>
      <c r="BP269" s="842"/>
      <c r="BQ269" s="842"/>
      <c r="BR269" s="842"/>
      <c r="BS269" s="842"/>
      <c r="BT269" s="842"/>
      <c r="BU269" s="842"/>
      <c r="BV269" s="842"/>
      <c r="BW269" s="842"/>
      <c r="BX269" s="842"/>
      <c r="BY269" s="842"/>
      <c r="BZ269" s="842"/>
      <c r="CA269" s="842"/>
      <c r="CB269" s="842"/>
      <c r="CC269" s="842"/>
      <c r="CD269" s="842"/>
      <c r="CE269" s="842"/>
      <c r="CF269" s="842"/>
      <c r="CG269" s="842"/>
      <c r="CH269" s="842"/>
      <c r="CI269" s="842"/>
      <c r="CJ269" s="842"/>
      <c r="CK269" s="842"/>
      <c r="CL269" s="842"/>
      <c r="CM269" s="842"/>
      <c r="CN269" s="842"/>
      <c r="CO269" s="842"/>
      <c r="CP269" s="842"/>
      <c r="CQ269" s="842"/>
      <c r="CR269" s="842"/>
      <c r="CS269" s="842"/>
      <c r="CT269" s="842"/>
      <c r="CU269" s="842"/>
      <c r="CV269" s="842"/>
      <c r="CW269" s="842"/>
      <c r="CX269" s="842"/>
      <c r="CY269" s="842"/>
      <c r="CZ269" s="842"/>
      <c r="DA269" s="842"/>
      <c r="DB269" s="842"/>
      <c r="DC269" s="842"/>
      <c r="DD269" s="842"/>
      <c r="DE269" s="842"/>
      <c r="DF269" s="842"/>
      <c r="DG269" s="842"/>
      <c r="DH269" s="850"/>
      <c r="DI269" s="850"/>
      <c r="DJ269" s="850"/>
      <c r="DK269" s="851"/>
    </row>
    <row r="270" spans="1:116" s="83" customFormat="1" ht="19.899999999999999" customHeight="1">
      <c r="A270" s="50"/>
      <c r="B270" s="716"/>
      <c r="C270" s="73"/>
      <c r="D270" s="140">
        <v>7130</v>
      </c>
      <c r="E270" s="143" t="s">
        <v>879</v>
      </c>
      <c r="F270" s="104" t="s">
        <v>615</v>
      </c>
      <c r="G270" s="825"/>
      <c r="H270" s="826"/>
      <c r="I270" s="846"/>
      <c r="J270" s="842"/>
      <c r="K270" s="842"/>
      <c r="L270" s="842"/>
      <c r="M270" s="842"/>
      <c r="N270" s="842"/>
      <c r="O270" s="842"/>
      <c r="P270" s="842"/>
      <c r="Q270" s="842"/>
      <c r="R270" s="842"/>
      <c r="S270" s="842"/>
      <c r="T270" s="842"/>
      <c r="U270" s="842"/>
      <c r="V270" s="842"/>
      <c r="W270" s="842"/>
      <c r="X270" s="842"/>
      <c r="Y270" s="842"/>
      <c r="Z270" s="842"/>
      <c r="AA270" s="842"/>
      <c r="AB270" s="842"/>
      <c r="AC270" s="842"/>
      <c r="AD270" s="842"/>
      <c r="AE270" s="842"/>
      <c r="AF270" s="842"/>
      <c r="AG270" s="842"/>
      <c r="AH270" s="842"/>
      <c r="AI270" s="842"/>
      <c r="AJ270" s="842"/>
      <c r="AK270" s="842"/>
      <c r="AL270" s="842"/>
      <c r="AM270" s="842"/>
      <c r="AN270" s="842"/>
      <c r="AO270" s="842"/>
      <c r="AP270" s="842"/>
      <c r="AQ270" s="842"/>
      <c r="AR270" s="842"/>
      <c r="AS270" s="842"/>
      <c r="AT270" s="842"/>
      <c r="AU270" s="842"/>
      <c r="AV270" s="842"/>
      <c r="AW270" s="842"/>
      <c r="AX270" s="842"/>
      <c r="AY270" s="842"/>
      <c r="AZ270" s="842"/>
      <c r="BA270" s="842"/>
      <c r="BB270" s="842"/>
      <c r="BC270" s="842"/>
      <c r="BD270" s="842"/>
      <c r="BE270" s="842"/>
      <c r="BF270" s="842"/>
      <c r="BG270" s="842"/>
      <c r="BH270" s="842"/>
      <c r="BI270" s="842"/>
      <c r="BJ270" s="842"/>
      <c r="BK270" s="842"/>
      <c r="BL270" s="842"/>
      <c r="BM270" s="842"/>
      <c r="BN270" s="842"/>
      <c r="BO270" s="842"/>
      <c r="BP270" s="842"/>
      <c r="BQ270" s="842"/>
      <c r="BR270" s="842"/>
      <c r="BS270" s="842"/>
      <c r="BT270" s="842"/>
      <c r="BU270" s="842"/>
      <c r="BV270" s="842"/>
      <c r="BW270" s="842"/>
      <c r="BX270" s="842"/>
      <c r="BY270" s="842"/>
      <c r="BZ270" s="842"/>
      <c r="CA270" s="842"/>
      <c r="CB270" s="842"/>
      <c r="CC270" s="842"/>
      <c r="CD270" s="842"/>
      <c r="CE270" s="842"/>
      <c r="CF270" s="842"/>
      <c r="CG270" s="842"/>
      <c r="CH270" s="842"/>
      <c r="CI270" s="842"/>
      <c r="CJ270" s="842"/>
      <c r="CK270" s="842"/>
      <c r="CL270" s="842"/>
      <c r="CM270" s="842"/>
      <c r="CN270" s="842"/>
      <c r="CO270" s="842"/>
      <c r="CP270" s="842"/>
      <c r="CQ270" s="842"/>
      <c r="CR270" s="842"/>
      <c r="CS270" s="842"/>
      <c r="CT270" s="842"/>
      <c r="CU270" s="842"/>
      <c r="CV270" s="842"/>
      <c r="CW270" s="842"/>
      <c r="CX270" s="842"/>
      <c r="CY270" s="842"/>
      <c r="CZ270" s="842"/>
      <c r="DA270" s="842"/>
      <c r="DB270" s="842"/>
      <c r="DC270" s="842"/>
      <c r="DD270" s="842"/>
      <c r="DE270" s="842"/>
      <c r="DF270" s="842"/>
      <c r="DG270" s="842"/>
      <c r="DH270" s="850"/>
      <c r="DI270" s="850"/>
      <c r="DJ270" s="850"/>
      <c r="DK270" s="851"/>
    </row>
    <row r="271" spans="1:116" s="83" customFormat="1" ht="19.899999999999999" customHeight="1">
      <c r="A271" s="50"/>
      <c r="B271" s="716"/>
      <c r="C271" s="73"/>
      <c r="D271" s="140">
        <v>7140</v>
      </c>
      <c r="E271" s="143" t="s">
        <v>880</v>
      </c>
      <c r="F271" s="104" t="s">
        <v>692</v>
      </c>
      <c r="G271" s="825"/>
      <c r="H271" s="826"/>
      <c r="I271" s="846"/>
      <c r="J271" s="842"/>
      <c r="K271" s="842"/>
      <c r="L271" s="842"/>
      <c r="M271" s="842"/>
      <c r="N271" s="842"/>
      <c r="O271" s="842"/>
      <c r="P271" s="842"/>
      <c r="Q271" s="842"/>
      <c r="R271" s="842"/>
      <c r="S271" s="842"/>
      <c r="T271" s="842"/>
      <c r="U271" s="842"/>
      <c r="V271" s="842"/>
      <c r="W271" s="842"/>
      <c r="X271" s="842"/>
      <c r="Y271" s="842"/>
      <c r="Z271" s="842"/>
      <c r="AA271" s="842"/>
      <c r="AB271" s="842"/>
      <c r="AC271" s="842"/>
      <c r="AD271" s="842"/>
      <c r="AE271" s="842"/>
      <c r="AF271" s="842"/>
      <c r="AG271" s="842"/>
      <c r="AH271" s="842"/>
      <c r="AI271" s="842"/>
      <c r="AJ271" s="842"/>
      <c r="AK271" s="842"/>
      <c r="AL271" s="842"/>
      <c r="AM271" s="842"/>
      <c r="AN271" s="842"/>
      <c r="AO271" s="842"/>
      <c r="AP271" s="842"/>
      <c r="AQ271" s="842"/>
      <c r="AR271" s="842"/>
      <c r="AS271" s="842"/>
      <c r="AT271" s="842"/>
      <c r="AU271" s="842"/>
      <c r="AV271" s="842"/>
      <c r="AW271" s="842"/>
      <c r="AX271" s="842"/>
      <c r="AY271" s="842"/>
      <c r="AZ271" s="842"/>
      <c r="BA271" s="842"/>
      <c r="BB271" s="842"/>
      <c r="BC271" s="842"/>
      <c r="BD271" s="842"/>
      <c r="BE271" s="842"/>
      <c r="BF271" s="842"/>
      <c r="BG271" s="842"/>
      <c r="BH271" s="842"/>
      <c r="BI271" s="842"/>
      <c r="BJ271" s="842"/>
      <c r="BK271" s="842"/>
      <c r="BL271" s="842"/>
      <c r="BM271" s="842"/>
      <c r="BN271" s="842"/>
      <c r="BO271" s="842"/>
      <c r="BP271" s="842"/>
      <c r="BQ271" s="842"/>
      <c r="BR271" s="842"/>
      <c r="BS271" s="842"/>
      <c r="BT271" s="842"/>
      <c r="BU271" s="842"/>
      <c r="BV271" s="842"/>
      <c r="BW271" s="842"/>
      <c r="BX271" s="842"/>
      <c r="BY271" s="842"/>
      <c r="BZ271" s="842"/>
      <c r="CA271" s="842"/>
      <c r="CB271" s="842"/>
      <c r="CC271" s="842"/>
      <c r="CD271" s="842"/>
      <c r="CE271" s="842"/>
      <c r="CF271" s="842"/>
      <c r="CG271" s="842"/>
      <c r="CH271" s="842"/>
      <c r="CI271" s="842"/>
      <c r="CJ271" s="842"/>
      <c r="CK271" s="842"/>
      <c r="CL271" s="842"/>
      <c r="CM271" s="842"/>
      <c r="CN271" s="842"/>
      <c r="CO271" s="842"/>
      <c r="CP271" s="842"/>
      <c r="CQ271" s="842"/>
      <c r="CR271" s="842"/>
      <c r="CS271" s="842"/>
      <c r="CT271" s="842"/>
      <c r="CU271" s="842"/>
      <c r="CV271" s="842"/>
      <c r="CW271" s="842"/>
      <c r="CX271" s="842"/>
      <c r="CY271" s="842"/>
      <c r="CZ271" s="842"/>
      <c r="DA271" s="842"/>
      <c r="DB271" s="842"/>
      <c r="DC271" s="842"/>
      <c r="DD271" s="842"/>
      <c r="DE271" s="842"/>
      <c r="DF271" s="842"/>
      <c r="DG271" s="842"/>
      <c r="DH271" s="850"/>
      <c r="DI271" s="850"/>
      <c r="DJ271" s="850"/>
      <c r="DK271" s="851"/>
    </row>
    <row r="272" spans="1:116" s="110" customFormat="1" ht="19.899999999999999" customHeight="1">
      <c r="A272" s="50"/>
      <c r="B272" s="716"/>
      <c r="C272" s="73"/>
      <c r="D272" s="140">
        <v>7150</v>
      </c>
      <c r="E272" s="122" t="s">
        <v>881</v>
      </c>
      <c r="F272" s="146" t="s">
        <v>354</v>
      </c>
      <c r="G272" s="825"/>
      <c r="H272" s="921"/>
      <c r="I272" s="922"/>
      <c r="J272" s="923"/>
      <c r="K272" s="923"/>
      <c r="L272" s="923"/>
      <c r="M272" s="923"/>
      <c r="N272" s="923"/>
      <c r="O272" s="923"/>
      <c r="P272" s="923"/>
      <c r="Q272" s="923"/>
      <c r="R272" s="923"/>
      <c r="S272" s="923"/>
      <c r="T272" s="923"/>
      <c r="U272" s="923"/>
      <c r="V272" s="923"/>
      <c r="W272" s="923"/>
      <c r="X272" s="923"/>
      <c r="Y272" s="923"/>
      <c r="Z272" s="923"/>
      <c r="AA272" s="923"/>
      <c r="AB272" s="923"/>
      <c r="AC272" s="923"/>
      <c r="AD272" s="923"/>
      <c r="AE272" s="923"/>
      <c r="AF272" s="923"/>
      <c r="AG272" s="923"/>
      <c r="AH272" s="923"/>
      <c r="AI272" s="923"/>
      <c r="AJ272" s="923"/>
      <c r="AK272" s="923"/>
      <c r="AL272" s="923"/>
      <c r="AM272" s="923"/>
      <c r="AN272" s="923"/>
      <c r="AO272" s="923"/>
      <c r="AP272" s="923"/>
      <c r="AQ272" s="923"/>
      <c r="AR272" s="923"/>
      <c r="AS272" s="923"/>
      <c r="AT272" s="923"/>
      <c r="AU272" s="923"/>
      <c r="AV272" s="923"/>
      <c r="AW272" s="923"/>
      <c r="AX272" s="923"/>
      <c r="AY272" s="923"/>
      <c r="AZ272" s="923"/>
      <c r="BA272" s="923"/>
      <c r="BB272" s="923"/>
      <c r="BC272" s="923"/>
      <c r="BD272" s="923"/>
      <c r="BE272" s="923"/>
      <c r="BF272" s="923"/>
      <c r="BG272" s="923"/>
      <c r="BH272" s="923"/>
      <c r="BI272" s="923"/>
      <c r="BJ272" s="923"/>
      <c r="BK272" s="923"/>
      <c r="BL272" s="923"/>
      <c r="BM272" s="923"/>
      <c r="BN272" s="923"/>
      <c r="BO272" s="923"/>
      <c r="BP272" s="923"/>
      <c r="BQ272" s="923"/>
      <c r="BR272" s="923"/>
      <c r="BS272" s="923"/>
      <c r="BT272" s="923"/>
      <c r="BU272" s="923"/>
      <c r="BV272" s="923"/>
      <c r="BW272" s="923"/>
      <c r="BX272" s="923"/>
      <c r="BY272" s="923"/>
      <c r="BZ272" s="923"/>
      <c r="CA272" s="923"/>
      <c r="CB272" s="923"/>
      <c r="CC272" s="923"/>
      <c r="CD272" s="923"/>
      <c r="CE272" s="923"/>
      <c r="CF272" s="923"/>
      <c r="CG272" s="923"/>
      <c r="CH272" s="923"/>
      <c r="CI272" s="923"/>
      <c r="CJ272" s="923"/>
      <c r="CK272" s="923"/>
      <c r="CL272" s="923"/>
      <c r="CM272" s="923"/>
      <c r="CN272" s="923"/>
      <c r="CO272" s="923"/>
      <c r="CP272" s="923"/>
      <c r="CQ272" s="923"/>
      <c r="CR272" s="923"/>
      <c r="CS272" s="923"/>
      <c r="CT272" s="923"/>
      <c r="CU272" s="923"/>
      <c r="CV272" s="923"/>
      <c r="CW272" s="923"/>
      <c r="CX272" s="923"/>
      <c r="CY272" s="923"/>
      <c r="CZ272" s="923"/>
      <c r="DA272" s="923"/>
      <c r="DB272" s="923"/>
      <c r="DC272" s="923"/>
      <c r="DD272" s="923"/>
      <c r="DE272" s="923"/>
      <c r="DF272" s="923"/>
      <c r="DG272" s="923"/>
      <c r="DH272" s="923"/>
      <c r="DI272" s="923"/>
      <c r="DJ272" s="923"/>
      <c r="DK272" s="1111"/>
      <c r="DL272" s="2"/>
    </row>
    <row r="273" spans="1:116" s="110" customFormat="1" ht="19.899999999999999" customHeight="1">
      <c r="A273" s="50"/>
      <c r="B273" s="716"/>
      <c r="C273" s="73"/>
      <c r="D273" s="140">
        <v>7160</v>
      </c>
      <c r="E273" s="122" t="s">
        <v>882</v>
      </c>
      <c r="F273" s="146" t="s">
        <v>355</v>
      </c>
      <c r="G273" s="825"/>
      <c r="H273" s="921"/>
      <c r="I273" s="922"/>
      <c r="J273" s="923"/>
      <c r="K273" s="923"/>
      <c r="L273" s="923"/>
      <c r="M273" s="923"/>
      <c r="N273" s="923"/>
      <c r="O273" s="923"/>
      <c r="P273" s="923"/>
      <c r="Q273" s="923"/>
      <c r="R273" s="923"/>
      <c r="S273" s="923"/>
      <c r="T273" s="923"/>
      <c r="U273" s="923"/>
      <c r="V273" s="923"/>
      <c r="W273" s="923"/>
      <c r="X273" s="923"/>
      <c r="Y273" s="923"/>
      <c r="Z273" s="923"/>
      <c r="AA273" s="923"/>
      <c r="AB273" s="923"/>
      <c r="AC273" s="923"/>
      <c r="AD273" s="923"/>
      <c r="AE273" s="923"/>
      <c r="AF273" s="923"/>
      <c r="AG273" s="923"/>
      <c r="AH273" s="923"/>
      <c r="AI273" s="923"/>
      <c r="AJ273" s="923"/>
      <c r="AK273" s="923"/>
      <c r="AL273" s="923"/>
      <c r="AM273" s="923"/>
      <c r="AN273" s="923"/>
      <c r="AO273" s="923"/>
      <c r="AP273" s="923"/>
      <c r="AQ273" s="923"/>
      <c r="AR273" s="923"/>
      <c r="AS273" s="923"/>
      <c r="AT273" s="923"/>
      <c r="AU273" s="923"/>
      <c r="AV273" s="923"/>
      <c r="AW273" s="923"/>
      <c r="AX273" s="923"/>
      <c r="AY273" s="923"/>
      <c r="AZ273" s="923"/>
      <c r="BA273" s="923"/>
      <c r="BB273" s="923"/>
      <c r="BC273" s="923"/>
      <c r="BD273" s="923"/>
      <c r="BE273" s="923"/>
      <c r="BF273" s="923"/>
      <c r="BG273" s="923"/>
      <c r="BH273" s="923"/>
      <c r="BI273" s="923"/>
      <c r="BJ273" s="923"/>
      <c r="BK273" s="923"/>
      <c r="BL273" s="923"/>
      <c r="BM273" s="923"/>
      <c r="BN273" s="923"/>
      <c r="BO273" s="923"/>
      <c r="BP273" s="923"/>
      <c r="BQ273" s="923"/>
      <c r="BR273" s="923"/>
      <c r="BS273" s="923"/>
      <c r="BT273" s="923"/>
      <c r="BU273" s="923"/>
      <c r="BV273" s="923"/>
      <c r="BW273" s="923"/>
      <c r="BX273" s="923"/>
      <c r="BY273" s="923"/>
      <c r="BZ273" s="923"/>
      <c r="CA273" s="923"/>
      <c r="CB273" s="923"/>
      <c r="CC273" s="923"/>
      <c r="CD273" s="923"/>
      <c r="CE273" s="923"/>
      <c r="CF273" s="923"/>
      <c r="CG273" s="923"/>
      <c r="CH273" s="923"/>
      <c r="CI273" s="923"/>
      <c r="CJ273" s="923"/>
      <c r="CK273" s="923"/>
      <c r="CL273" s="923"/>
      <c r="CM273" s="923"/>
      <c r="CN273" s="923"/>
      <c r="CO273" s="923"/>
      <c r="CP273" s="923"/>
      <c r="CQ273" s="923"/>
      <c r="CR273" s="923"/>
      <c r="CS273" s="923"/>
      <c r="CT273" s="923"/>
      <c r="CU273" s="923"/>
      <c r="CV273" s="923"/>
      <c r="CW273" s="923"/>
      <c r="CX273" s="923"/>
      <c r="CY273" s="923"/>
      <c r="CZ273" s="923"/>
      <c r="DA273" s="923"/>
      <c r="DB273" s="923"/>
      <c r="DC273" s="923"/>
      <c r="DD273" s="923"/>
      <c r="DE273" s="923"/>
      <c r="DF273" s="923"/>
      <c r="DG273" s="923"/>
      <c r="DH273" s="923"/>
      <c r="DI273" s="923"/>
      <c r="DJ273" s="923"/>
      <c r="DK273" s="1111"/>
      <c r="DL273" s="2"/>
    </row>
    <row r="274" spans="1:116" s="110" customFormat="1" ht="19.899999999999999" customHeight="1">
      <c r="A274" s="50"/>
      <c r="B274" s="716"/>
      <c r="C274" s="73"/>
      <c r="D274" s="140">
        <v>7170</v>
      </c>
      <c r="E274" s="122" t="s">
        <v>883</v>
      </c>
      <c r="F274" s="146" t="s">
        <v>356</v>
      </c>
      <c r="G274" s="825"/>
      <c r="H274" s="921"/>
      <c r="I274" s="922"/>
      <c r="J274" s="923"/>
      <c r="K274" s="923"/>
      <c r="L274" s="923"/>
      <c r="M274" s="923"/>
      <c r="N274" s="923"/>
      <c r="O274" s="923"/>
      <c r="P274" s="923"/>
      <c r="Q274" s="923"/>
      <c r="R274" s="923"/>
      <c r="S274" s="923"/>
      <c r="T274" s="923"/>
      <c r="U274" s="923"/>
      <c r="V274" s="923"/>
      <c r="W274" s="923"/>
      <c r="X274" s="923"/>
      <c r="Y274" s="923"/>
      <c r="Z274" s="923"/>
      <c r="AA274" s="923"/>
      <c r="AB274" s="923"/>
      <c r="AC274" s="923"/>
      <c r="AD274" s="923"/>
      <c r="AE274" s="923"/>
      <c r="AF274" s="923"/>
      <c r="AG274" s="923"/>
      <c r="AH274" s="923"/>
      <c r="AI274" s="923"/>
      <c r="AJ274" s="923"/>
      <c r="AK274" s="923"/>
      <c r="AL274" s="923"/>
      <c r="AM274" s="923"/>
      <c r="AN274" s="923"/>
      <c r="AO274" s="923"/>
      <c r="AP274" s="923"/>
      <c r="AQ274" s="923"/>
      <c r="AR274" s="923"/>
      <c r="AS274" s="923"/>
      <c r="AT274" s="923"/>
      <c r="AU274" s="923"/>
      <c r="AV274" s="923"/>
      <c r="AW274" s="923"/>
      <c r="AX274" s="923"/>
      <c r="AY274" s="923"/>
      <c r="AZ274" s="923"/>
      <c r="BA274" s="923"/>
      <c r="BB274" s="923"/>
      <c r="BC274" s="923"/>
      <c r="BD274" s="923"/>
      <c r="BE274" s="923"/>
      <c r="BF274" s="923"/>
      <c r="BG274" s="923"/>
      <c r="BH274" s="923"/>
      <c r="BI274" s="923"/>
      <c r="BJ274" s="923"/>
      <c r="BK274" s="923"/>
      <c r="BL274" s="923"/>
      <c r="BM274" s="923"/>
      <c r="BN274" s="923"/>
      <c r="BO274" s="923"/>
      <c r="BP274" s="923"/>
      <c r="BQ274" s="923"/>
      <c r="BR274" s="923"/>
      <c r="BS274" s="923"/>
      <c r="BT274" s="923"/>
      <c r="BU274" s="923"/>
      <c r="BV274" s="923"/>
      <c r="BW274" s="923"/>
      <c r="BX274" s="923"/>
      <c r="BY274" s="923"/>
      <c r="BZ274" s="923"/>
      <c r="CA274" s="923"/>
      <c r="CB274" s="923"/>
      <c r="CC274" s="923"/>
      <c r="CD274" s="923"/>
      <c r="CE274" s="923"/>
      <c r="CF274" s="923"/>
      <c r="CG274" s="923"/>
      <c r="CH274" s="923"/>
      <c r="CI274" s="923"/>
      <c r="CJ274" s="923"/>
      <c r="CK274" s="923"/>
      <c r="CL274" s="923"/>
      <c r="CM274" s="923"/>
      <c r="CN274" s="923"/>
      <c r="CO274" s="923"/>
      <c r="CP274" s="923"/>
      <c r="CQ274" s="923"/>
      <c r="CR274" s="923"/>
      <c r="CS274" s="923"/>
      <c r="CT274" s="923"/>
      <c r="CU274" s="923"/>
      <c r="CV274" s="923"/>
      <c r="CW274" s="923"/>
      <c r="CX274" s="923"/>
      <c r="CY274" s="923"/>
      <c r="CZ274" s="923"/>
      <c r="DA274" s="923"/>
      <c r="DB274" s="923"/>
      <c r="DC274" s="923"/>
      <c r="DD274" s="923"/>
      <c r="DE274" s="923"/>
      <c r="DF274" s="923"/>
      <c r="DG274" s="923"/>
      <c r="DH274" s="923"/>
      <c r="DI274" s="923"/>
      <c r="DJ274" s="923"/>
      <c r="DK274" s="1111"/>
      <c r="DL274" s="2"/>
    </row>
    <row r="275" spans="1:116" s="110" customFormat="1" ht="19.899999999999999" customHeight="1">
      <c r="A275" s="50"/>
      <c r="B275" s="716"/>
      <c r="C275" s="73"/>
      <c r="D275" s="140">
        <v>7180</v>
      </c>
      <c r="E275" s="122" t="s">
        <v>884</v>
      </c>
      <c r="F275" s="146" t="s">
        <v>357</v>
      </c>
      <c r="G275" s="825"/>
      <c r="H275" s="921"/>
      <c r="I275" s="922"/>
      <c r="J275" s="923"/>
      <c r="K275" s="923"/>
      <c r="L275" s="923"/>
      <c r="M275" s="923"/>
      <c r="N275" s="923"/>
      <c r="O275" s="923"/>
      <c r="P275" s="923"/>
      <c r="Q275" s="923"/>
      <c r="R275" s="923"/>
      <c r="S275" s="923"/>
      <c r="T275" s="923"/>
      <c r="U275" s="923"/>
      <c r="V275" s="923"/>
      <c r="W275" s="923"/>
      <c r="X275" s="923"/>
      <c r="Y275" s="923"/>
      <c r="Z275" s="923"/>
      <c r="AA275" s="923"/>
      <c r="AB275" s="923"/>
      <c r="AC275" s="923"/>
      <c r="AD275" s="923"/>
      <c r="AE275" s="923"/>
      <c r="AF275" s="923"/>
      <c r="AG275" s="923"/>
      <c r="AH275" s="923"/>
      <c r="AI275" s="923"/>
      <c r="AJ275" s="923"/>
      <c r="AK275" s="923"/>
      <c r="AL275" s="923"/>
      <c r="AM275" s="923"/>
      <c r="AN275" s="923"/>
      <c r="AO275" s="923"/>
      <c r="AP275" s="923"/>
      <c r="AQ275" s="923"/>
      <c r="AR275" s="923"/>
      <c r="AS275" s="923"/>
      <c r="AT275" s="923"/>
      <c r="AU275" s="923"/>
      <c r="AV275" s="923"/>
      <c r="AW275" s="923"/>
      <c r="AX275" s="923"/>
      <c r="AY275" s="923"/>
      <c r="AZ275" s="923"/>
      <c r="BA275" s="923"/>
      <c r="BB275" s="923"/>
      <c r="BC275" s="923"/>
      <c r="BD275" s="923"/>
      <c r="BE275" s="923"/>
      <c r="BF275" s="923"/>
      <c r="BG275" s="923"/>
      <c r="BH275" s="923"/>
      <c r="BI275" s="923"/>
      <c r="BJ275" s="923"/>
      <c r="BK275" s="923"/>
      <c r="BL275" s="923"/>
      <c r="BM275" s="923"/>
      <c r="BN275" s="923"/>
      <c r="BO275" s="923"/>
      <c r="BP275" s="923"/>
      <c r="BQ275" s="923"/>
      <c r="BR275" s="923"/>
      <c r="BS275" s="923"/>
      <c r="BT275" s="923"/>
      <c r="BU275" s="923"/>
      <c r="BV275" s="923"/>
      <c r="BW275" s="923"/>
      <c r="BX275" s="923"/>
      <c r="BY275" s="923"/>
      <c r="BZ275" s="923"/>
      <c r="CA275" s="923"/>
      <c r="CB275" s="923"/>
      <c r="CC275" s="923"/>
      <c r="CD275" s="923"/>
      <c r="CE275" s="923"/>
      <c r="CF275" s="923"/>
      <c r="CG275" s="923"/>
      <c r="CH275" s="923"/>
      <c r="CI275" s="923"/>
      <c r="CJ275" s="923"/>
      <c r="CK275" s="923"/>
      <c r="CL275" s="923"/>
      <c r="CM275" s="923"/>
      <c r="CN275" s="923"/>
      <c r="CO275" s="923"/>
      <c r="CP275" s="923"/>
      <c r="CQ275" s="923"/>
      <c r="CR275" s="923"/>
      <c r="CS275" s="923"/>
      <c r="CT275" s="923"/>
      <c r="CU275" s="923"/>
      <c r="CV275" s="923"/>
      <c r="CW275" s="923"/>
      <c r="CX275" s="923"/>
      <c r="CY275" s="923"/>
      <c r="CZ275" s="923"/>
      <c r="DA275" s="923"/>
      <c r="DB275" s="923"/>
      <c r="DC275" s="923"/>
      <c r="DD275" s="923"/>
      <c r="DE275" s="923"/>
      <c r="DF275" s="923"/>
      <c r="DG275" s="923"/>
      <c r="DH275" s="923"/>
      <c r="DI275" s="923"/>
      <c r="DJ275" s="923"/>
      <c r="DK275" s="1111"/>
      <c r="DL275" s="2"/>
    </row>
    <row r="276" spans="1:116" s="110" customFormat="1" ht="19.899999999999999" customHeight="1">
      <c r="A276" s="50"/>
      <c r="B276" s="716"/>
      <c r="C276" s="73"/>
      <c r="D276" s="140">
        <v>7190</v>
      </c>
      <c r="E276" s="122" t="s">
        <v>885</v>
      </c>
      <c r="F276" s="146" t="s">
        <v>358</v>
      </c>
      <c r="G276" s="825"/>
      <c r="H276" s="921"/>
      <c r="I276" s="922"/>
      <c r="J276" s="923"/>
      <c r="K276" s="923"/>
      <c r="L276" s="923"/>
      <c r="M276" s="923"/>
      <c r="N276" s="923"/>
      <c r="O276" s="923"/>
      <c r="P276" s="923"/>
      <c r="Q276" s="923"/>
      <c r="R276" s="923"/>
      <c r="S276" s="923"/>
      <c r="T276" s="923"/>
      <c r="U276" s="923"/>
      <c r="V276" s="923"/>
      <c r="W276" s="923"/>
      <c r="X276" s="923"/>
      <c r="Y276" s="923"/>
      <c r="Z276" s="923"/>
      <c r="AA276" s="923"/>
      <c r="AB276" s="923"/>
      <c r="AC276" s="923"/>
      <c r="AD276" s="923"/>
      <c r="AE276" s="923"/>
      <c r="AF276" s="923"/>
      <c r="AG276" s="923"/>
      <c r="AH276" s="923"/>
      <c r="AI276" s="923"/>
      <c r="AJ276" s="923"/>
      <c r="AK276" s="923"/>
      <c r="AL276" s="923"/>
      <c r="AM276" s="923"/>
      <c r="AN276" s="923"/>
      <c r="AO276" s="923"/>
      <c r="AP276" s="923"/>
      <c r="AQ276" s="923"/>
      <c r="AR276" s="923"/>
      <c r="AS276" s="923"/>
      <c r="AT276" s="923"/>
      <c r="AU276" s="923"/>
      <c r="AV276" s="923"/>
      <c r="AW276" s="923"/>
      <c r="AX276" s="923"/>
      <c r="AY276" s="923"/>
      <c r="AZ276" s="923"/>
      <c r="BA276" s="923"/>
      <c r="BB276" s="923"/>
      <c r="BC276" s="923"/>
      <c r="BD276" s="923"/>
      <c r="BE276" s="923"/>
      <c r="BF276" s="923"/>
      <c r="BG276" s="923"/>
      <c r="BH276" s="923"/>
      <c r="BI276" s="923"/>
      <c r="BJ276" s="923"/>
      <c r="BK276" s="923"/>
      <c r="BL276" s="923"/>
      <c r="BM276" s="923"/>
      <c r="BN276" s="923"/>
      <c r="BO276" s="923"/>
      <c r="BP276" s="923"/>
      <c r="BQ276" s="923"/>
      <c r="BR276" s="923"/>
      <c r="BS276" s="923"/>
      <c r="BT276" s="923"/>
      <c r="BU276" s="923"/>
      <c r="BV276" s="923"/>
      <c r="BW276" s="923"/>
      <c r="BX276" s="923"/>
      <c r="BY276" s="923"/>
      <c r="BZ276" s="923"/>
      <c r="CA276" s="923"/>
      <c r="CB276" s="923"/>
      <c r="CC276" s="923"/>
      <c r="CD276" s="923"/>
      <c r="CE276" s="923"/>
      <c r="CF276" s="923"/>
      <c r="CG276" s="923"/>
      <c r="CH276" s="923"/>
      <c r="CI276" s="923"/>
      <c r="CJ276" s="923"/>
      <c r="CK276" s="923"/>
      <c r="CL276" s="923"/>
      <c r="CM276" s="923"/>
      <c r="CN276" s="923"/>
      <c r="CO276" s="923"/>
      <c r="CP276" s="923"/>
      <c r="CQ276" s="923"/>
      <c r="CR276" s="923"/>
      <c r="CS276" s="923"/>
      <c r="CT276" s="923"/>
      <c r="CU276" s="923"/>
      <c r="CV276" s="923"/>
      <c r="CW276" s="923"/>
      <c r="CX276" s="923"/>
      <c r="CY276" s="923"/>
      <c r="CZ276" s="923"/>
      <c r="DA276" s="923"/>
      <c r="DB276" s="923"/>
      <c r="DC276" s="923"/>
      <c r="DD276" s="923"/>
      <c r="DE276" s="923"/>
      <c r="DF276" s="923"/>
      <c r="DG276" s="923"/>
      <c r="DH276" s="923"/>
      <c r="DI276" s="923"/>
      <c r="DJ276" s="923"/>
      <c r="DK276" s="1111"/>
      <c r="DL276" s="2"/>
    </row>
    <row r="277" spans="1:116" s="110" customFormat="1" ht="19.899999999999999" customHeight="1">
      <c r="A277" s="50"/>
      <c r="B277" s="716"/>
      <c r="C277" s="73"/>
      <c r="D277" s="140">
        <v>7200</v>
      </c>
      <c r="E277" s="122" t="s">
        <v>886</v>
      </c>
      <c r="F277" s="146" t="s">
        <v>359</v>
      </c>
      <c r="G277" s="825"/>
      <c r="H277" s="921"/>
      <c r="I277" s="943"/>
      <c r="J277" s="923"/>
      <c r="K277" s="923"/>
      <c r="L277" s="923"/>
      <c r="M277" s="923"/>
      <c r="N277" s="923"/>
      <c r="O277" s="923"/>
      <c r="P277" s="923"/>
      <c r="Q277" s="923"/>
      <c r="R277" s="923"/>
      <c r="S277" s="923"/>
      <c r="T277" s="923"/>
      <c r="U277" s="923"/>
      <c r="V277" s="923"/>
      <c r="W277" s="923"/>
      <c r="X277" s="923"/>
      <c r="Y277" s="923"/>
      <c r="Z277" s="923"/>
      <c r="AA277" s="923"/>
      <c r="AB277" s="923"/>
      <c r="AC277" s="923"/>
      <c r="AD277" s="923"/>
      <c r="AE277" s="923"/>
      <c r="AF277" s="923"/>
      <c r="AG277" s="923"/>
      <c r="AH277" s="923"/>
      <c r="AI277" s="923"/>
      <c r="AJ277" s="923"/>
      <c r="AK277" s="923"/>
      <c r="AL277" s="923"/>
      <c r="AM277" s="923"/>
      <c r="AN277" s="923"/>
      <c r="AO277" s="923"/>
      <c r="AP277" s="923"/>
      <c r="AQ277" s="923"/>
      <c r="AR277" s="923"/>
      <c r="AS277" s="923"/>
      <c r="AT277" s="923"/>
      <c r="AU277" s="923"/>
      <c r="AV277" s="923"/>
      <c r="AW277" s="923"/>
      <c r="AX277" s="923"/>
      <c r="AY277" s="923"/>
      <c r="AZ277" s="923"/>
      <c r="BA277" s="923"/>
      <c r="BB277" s="923"/>
      <c r="BC277" s="923"/>
      <c r="BD277" s="923"/>
      <c r="BE277" s="923"/>
      <c r="BF277" s="923"/>
      <c r="BG277" s="923"/>
      <c r="BH277" s="923"/>
      <c r="BI277" s="923"/>
      <c r="BJ277" s="923"/>
      <c r="BK277" s="923"/>
      <c r="BL277" s="923"/>
      <c r="BM277" s="923"/>
      <c r="BN277" s="923"/>
      <c r="BO277" s="923"/>
      <c r="BP277" s="923"/>
      <c r="BQ277" s="923"/>
      <c r="BR277" s="923"/>
      <c r="BS277" s="923"/>
      <c r="BT277" s="923"/>
      <c r="BU277" s="923"/>
      <c r="BV277" s="923"/>
      <c r="BW277" s="923"/>
      <c r="BX277" s="923"/>
      <c r="BY277" s="923"/>
      <c r="BZ277" s="923"/>
      <c r="CA277" s="923"/>
      <c r="CB277" s="923"/>
      <c r="CC277" s="923"/>
      <c r="CD277" s="923"/>
      <c r="CE277" s="923"/>
      <c r="CF277" s="923"/>
      <c r="CG277" s="923"/>
      <c r="CH277" s="923"/>
      <c r="CI277" s="923"/>
      <c r="CJ277" s="923"/>
      <c r="CK277" s="923"/>
      <c r="CL277" s="923"/>
      <c r="CM277" s="923"/>
      <c r="CN277" s="923"/>
      <c r="CO277" s="923"/>
      <c r="CP277" s="923"/>
      <c r="CQ277" s="923"/>
      <c r="CR277" s="923"/>
      <c r="CS277" s="923"/>
      <c r="CT277" s="923"/>
      <c r="CU277" s="923"/>
      <c r="CV277" s="923"/>
      <c r="CW277" s="923"/>
      <c r="CX277" s="923"/>
      <c r="CY277" s="923"/>
      <c r="CZ277" s="923"/>
      <c r="DA277" s="923"/>
      <c r="DB277" s="923"/>
      <c r="DC277" s="923"/>
      <c r="DD277" s="923"/>
      <c r="DE277" s="923"/>
      <c r="DF277" s="923"/>
      <c r="DG277" s="923"/>
      <c r="DH277" s="923"/>
      <c r="DI277" s="923"/>
      <c r="DJ277" s="923"/>
      <c r="DK277" s="1111"/>
      <c r="DL277" s="2"/>
    </row>
    <row r="278" spans="1:116" s="818" customFormat="1" ht="19.899999999999999" customHeight="1">
      <c r="A278" s="50"/>
      <c r="B278" s="716"/>
      <c r="C278" s="73"/>
      <c r="D278" s="140">
        <v>7540</v>
      </c>
      <c r="E278" s="751" t="s">
        <v>1123</v>
      </c>
      <c r="F278" s="1114" t="s">
        <v>1124</v>
      </c>
      <c r="G278" s="825"/>
      <c r="H278" s="944"/>
      <c r="I278" s="945"/>
      <c r="J278" s="923"/>
      <c r="K278" s="923"/>
      <c r="L278" s="923"/>
      <c r="M278" s="923"/>
      <c r="N278" s="923"/>
      <c r="O278" s="923"/>
      <c r="P278" s="923"/>
      <c r="Q278" s="923"/>
      <c r="R278" s="923"/>
      <c r="S278" s="923"/>
      <c r="T278" s="923"/>
      <c r="U278" s="923"/>
      <c r="V278" s="923"/>
      <c r="W278" s="923"/>
      <c r="X278" s="923"/>
      <c r="Y278" s="923"/>
      <c r="Z278" s="923"/>
      <c r="AA278" s="923"/>
      <c r="AB278" s="923"/>
      <c r="AC278" s="923"/>
      <c r="AD278" s="923"/>
      <c r="AE278" s="923"/>
      <c r="AF278" s="923"/>
      <c r="AG278" s="923"/>
      <c r="AH278" s="923"/>
      <c r="AI278" s="923"/>
      <c r="AJ278" s="923"/>
      <c r="AK278" s="923"/>
      <c r="AL278" s="923"/>
      <c r="AM278" s="923"/>
      <c r="AN278" s="923"/>
      <c r="AO278" s="923"/>
      <c r="AP278" s="923"/>
      <c r="AQ278" s="923"/>
      <c r="AR278" s="923"/>
      <c r="AS278" s="923"/>
      <c r="AT278" s="923"/>
      <c r="AU278" s="923"/>
      <c r="AV278" s="923"/>
      <c r="AW278" s="923"/>
      <c r="AX278" s="923"/>
      <c r="AY278" s="923"/>
      <c r="AZ278" s="923"/>
      <c r="BA278" s="923"/>
      <c r="BB278" s="923"/>
      <c r="BC278" s="923"/>
      <c r="BD278" s="923"/>
      <c r="BE278" s="923"/>
      <c r="BF278" s="923"/>
      <c r="BG278" s="923"/>
      <c r="BH278" s="923"/>
      <c r="BI278" s="923"/>
      <c r="BJ278" s="923"/>
      <c r="BK278" s="923"/>
      <c r="BL278" s="923"/>
      <c r="BM278" s="923"/>
      <c r="BN278" s="923"/>
      <c r="BO278" s="923"/>
      <c r="BP278" s="923"/>
      <c r="BQ278" s="923"/>
      <c r="BR278" s="923"/>
      <c r="BS278" s="923"/>
      <c r="BT278" s="923"/>
      <c r="BU278" s="923"/>
      <c r="BV278" s="923"/>
      <c r="BW278" s="923"/>
      <c r="BX278" s="923"/>
      <c r="BY278" s="923"/>
      <c r="BZ278" s="923"/>
      <c r="CA278" s="923"/>
      <c r="CB278" s="923"/>
      <c r="CC278" s="923"/>
      <c r="CD278" s="923"/>
      <c r="CE278" s="923"/>
      <c r="CF278" s="923"/>
      <c r="CG278" s="923"/>
      <c r="CH278" s="923"/>
      <c r="CI278" s="923"/>
      <c r="CJ278" s="923"/>
      <c r="CK278" s="923"/>
      <c r="CL278" s="923"/>
      <c r="CM278" s="923"/>
      <c r="CN278" s="923"/>
      <c r="CO278" s="923"/>
      <c r="CP278" s="923"/>
      <c r="CQ278" s="923"/>
      <c r="CR278" s="923"/>
      <c r="CS278" s="923"/>
      <c r="CT278" s="923"/>
      <c r="CU278" s="923"/>
      <c r="CV278" s="923"/>
      <c r="CW278" s="923"/>
      <c r="CX278" s="923"/>
      <c r="CY278" s="923"/>
      <c r="CZ278" s="923"/>
      <c r="DA278" s="923"/>
      <c r="DB278" s="923"/>
      <c r="DC278" s="923"/>
      <c r="DD278" s="923"/>
      <c r="DE278" s="923"/>
      <c r="DF278" s="923"/>
      <c r="DG278" s="923"/>
      <c r="DH278" s="923"/>
      <c r="DI278" s="923"/>
      <c r="DJ278" s="923"/>
      <c r="DK278" s="1111"/>
      <c r="DL278" s="794"/>
    </row>
    <row r="279" spans="1:116" s="818" customFormat="1" ht="19.899999999999999" customHeight="1">
      <c r="A279" s="50"/>
      <c r="B279" s="716"/>
      <c r="C279" s="73"/>
      <c r="D279" s="140">
        <v>7550</v>
      </c>
      <c r="E279" s="751" t="s">
        <v>1125</v>
      </c>
      <c r="F279" s="1115" t="s">
        <v>710</v>
      </c>
      <c r="G279" s="825"/>
      <c r="H279" s="944"/>
      <c r="I279" s="945"/>
      <c r="J279" s="923"/>
      <c r="K279" s="923"/>
      <c r="L279" s="923"/>
      <c r="M279" s="923"/>
      <c r="N279" s="923"/>
      <c r="O279" s="923"/>
      <c r="P279" s="923"/>
      <c r="Q279" s="923"/>
      <c r="R279" s="923"/>
      <c r="S279" s="923"/>
      <c r="T279" s="923"/>
      <c r="U279" s="923"/>
      <c r="V279" s="923"/>
      <c r="W279" s="923"/>
      <c r="X279" s="923"/>
      <c r="Y279" s="923"/>
      <c r="Z279" s="923"/>
      <c r="AA279" s="923"/>
      <c r="AB279" s="923"/>
      <c r="AC279" s="923"/>
      <c r="AD279" s="923"/>
      <c r="AE279" s="923"/>
      <c r="AF279" s="923"/>
      <c r="AG279" s="923"/>
      <c r="AH279" s="923"/>
      <c r="AI279" s="923"/>
      <c r="AJ279" s="923"/>
      <c r="AK279" s="923"/>
      <c r="AL279" s="923"/>
      <c r="AM279" s="923"/>
      <c r="AN279" s="923"/>
      <c r="AO279" s="923"/>
      <c r="AP279" s="923"/>
      <c r="AQ279" s="923"/>
      <c r="AR279" s="923"/>
      <c r="AS279" s="923"/>
      <c r="AT279" s="923"/>
      <c r="AU279" s="923"/>
      <c r="AV279" s="923"/>
      <c r="AW279" s="923"/>
      <c r="AX279" s="923"/>
      <c r="AY279" s="923"/>
      <c r="AZ279" s="923"/>
      <c r="BA279" s="923"/>
      <c r="BB279" s="923"/>
      <c r="BC279" s="923"/>
      <c r="BD279" s="923"/>
      <c r="BE279" s="923"/>
      <c r="BF279" s="923"/>
      <c r="BG279" s="923"/>
      <c r="BH279" s="923"/>
      <c r="BI279" s="923"/>
      <c r="BJ279" s="923"/>
      <c r="BK279" s="923"/>
      <c r="BL279" s="923"/>
      <c r="BM279" s="923"/>
      <c r="BN279" s="923"/>
      <c r="BO279" s="923"/>
      <c r="BP279" s="923"/>
      <c r="BQ279" s="923"/>
      <c r="BR279" s="923"/>
      <c r="BS279" s="923"/>
      <c r="BT279" s="923"/>
      <c r="BU279" s="923"/>
      <c r="BV279" s="923"/>
      <c r="BW279" s="923"/>
      <c r="BX279" s="923"/>
      <c r="BY279" s="923"/>
      <c r="BZ279" s="923"/>
      <c r="CA279" s="923"/>
      <c r="CB279" s="923"/>
      <c r="CC279" s="923"/>
      <c r="CD279" s="923"/>
      <c r="CE279" s="923"/>
      <c r="CF279" s="923"/>
      <c r="CG279" s="923"/>
      <c r="CH279" s="923"/>
      <c r="CI279" s="923"/>
      <c r="CJ279" s="923"/>
      <c r="CK279" s="923"/>
      <c r="CL279" s="923"/>
      <c r="CM279" s="923"/>
      <c r="CN279" s="923"/>
      <c r="CO279" s="923"/>
      <c r="CP279" s="923"/>
      <c r="CQ279" s="923"/>
      <c r="CR279" s="923"/>
      <c r="CS279" s="923"/>
      <c r="CT279" s="923"/>
      <c r="CU279" s="923"/>
      <c r="CV279" s="923"/>
      <c r="CW279" s="923"/>
      <c r="CX279" s="923"/>
      <c r="CY279" s="923"/>
      <c r="CZ279" s="923"/>
      <c r="DA279" s="923"/>
      <c r="DB279" s="923"/>
      <c r="DC279" s="923"/>
      <c r="DD279" s="923"/>
      <c r="DE279" s="923"/>
      <c r="DF279" s="923"/>
      <c r="DG279" s="923"/>
      <c r="DH279" s="923"/>
      <c r="DI279" s="923"/>
      <c r="DJ279" s="923"/>
      <c r="DK279" s="1111"/>
      <c r="DL279" s="794"/>
    </row>
    <row r="280" spans="1:116" s="818" customFormat="1" ht="27.4" customHeight="1">
      <c r="A280" s="50"/>
      <c r="B280" s="716"/>
      <c r="C280" s="73"/>
      <c r="D280" s="140">
        <v>7560</v>
      </c>
      <c r="E280" s="830" t="s">
        <v>1126</v>
      </c>
      <c r="F280" s="1108" t="s">
        <v>1111</v>
      </c>
      <c r="G280" s="825"/>
      <c r="H280" s="944"/>
      <c r="I280" s="945"/>
      <c r="J280" s="923"/>
      <c r="K280" s="923"/>
      <c r="L280" s="923"/>
      <c r="M280" s="923"/>
      <c r="N280" s="923"/>
      <c r="O280" s="923"/>
      <c r="P280" s="923"/>
      <c r="Q280" s="923"/>
      <c r="R280" s="923"/>
      <c r="S280" s="923"/>
      <c r="T280" s="923"/>
      <c r="U280" s="923"/>
      <c r="V280" s="923"/>
      <c r="W280" s="923"/>
      <c r="X280" s="923"/>
      <c r="Y280" s="923"/>
      <c r="Z280" s="923"/>
      <c r="AA280" s="923"/>
      <c r="AB280" s="923"/>
      <c r="AC280" s="923"/>
      <c r="AD280" s="923"/>
      <c r="AE280" s="923"/>
      <c r="AF280" s="923"/>
      <c r="AG280" s="923"/>
      <c r="AH280" s="923"/>
      <c r="AI280" s="923"/>
      <c r="AJ280" s="923"/>
      <c r="AK280" s="923"/>
      <c r="AL280" s="923"/>
      <c r="AM280" s="923"/>
      <c r="AN280" s="923"/>
      <c r="AO280" s="923"/>
      <c r="AP280" s="923"/>
      <c r="AQ280" s="923"/>
      <c r="AR280" s="923"/>
      <c r="AS280" s="923"/>
      <c r="AT280" s="923"/>
      <c r="AU280" s="923"/>
      <c r="AV280" s="923"/>
      <c r="AW280" s="923"/>
      <c r="AX280" s="923"/>
      <c r="AY280" s="923"/>
      <c r="AZ280" s="923"/>
      <c r="BA280" s="923"/>
      <c r="BB280" s="923"/>
      <c r="BC280" s="923"/>
      <c r="BD280" s="923"/>
      <c r="BE280" s="923"/>
      <c r="BF280" s="923"/>
      <c r="BG280" s="923"/>
      <c r="BH280" s="923"/>
      <c r="BI280" s="923"/>
      <c r="BJ280" s="923"/>
      <c r="BK280" s="923"/>
      <c r="BL280" s="923"/>
      <c r="BM280" s="923"/>
      <c r="BN280" s="923"/>
      <c r="BO280" s="923"/>
      <c r="BP280" s="923"/>
      <c r="BQ280" s="923"/>
      <c r="BR280" s="923"/>
      <c r="BS280" s="923"/>
      <c r="BT280" s="923"/>
      <c r="BU280" s="923"/>
      <c r="BV280" s="923"/>
      <c r="BW280" s="923"/>
      <c r="BX280" s="923"/>
      <c r="BY280" s="923"/>
      <c r="BZ280" s="923"/>
      <c r="CA280" s="923"/>
      <c r="CB280" s="923"/>
      <c r="CC280" s="923"/>
      <c r="CD280" s="923"/>
      <c r="CE280" s="923"/>
      <c r="CF280" s="923"/>
      <c r="CG280" s="923"/>
      <c r="CH280" s="923"/>
      <c r="CI280" s="923"/>
      <c r="CJ280" s="923"/>
      <c r="CK280" s="923"/>
      <c r="CL280" s="923"/>
      <c r="CM280" s="923"/>
      <c r="CN280" s="923"/>
      <c r="CO280" s="923"/>
      <c r="CP280" s="923"/>
      <c r="CQ280" s="923"/>
      <c r="CR280" s="923"/>
      <c r="CS280" s="923"/>
      <c r="CT280" s="923"/>
      <c r="CU280" s="923"/>
      <c r="CV280" s="923"/>
      <c r="CW280" s="923"/>
      <c r="CX280" s="923"/>
      <c r="CY280" s="923"/>
      <c r="CZ280" s="923"/>
      <c r="DA280" s="923"/>
      <c r="DB280" s="923"/>
      <c r="DC280" s="923"/>
      <c r="DD280" s="923"/>
      <c r="DE280" s="923"/>
      <c r="DF280" s="923"/>
      <c r="DG280" s="923"/>
      <c r="DH280" s="923"/>
      <c r="DI280" s="923"/>
      <c r="DJ280" s="923"/>
      <c r="DK280" s="1111"/>
      <c r="DL280" s="794"/>
    </row>
    <row r="281" spans="1:116" s="818" customFormat="1" ht="19.899999999999999" customHeight="1">
      <c r="A281" s="50"/>
      <c r="B281" s="716"/>
      <c r="C281" s="73"/>
      <c r="D281" s="140">
        <v>7570</v>
      </c>
      <c r="E281" s="751" t="s">
        <v>1127</v>
      </c>
      <c r="F281" s="1114" t="s">
        <v>1128</v>
      </c>
      <c r="G281" s="825"/>
      <c r="H281" s="944"/>
      <c r="I281" s="945"/>
      <c r="J281" s="923"/>
      <c r="K281" s="923"/>
      <c r="L281" s="923"/>
      <c r="M281" s="923"/>
      <c r="N281" s="923"/>
      <c r="O281" s="923"/>
      <c r="P281" s="923"/>
      <c r="Q281" s="923"/>
      <c r="R281" s="923"/>
      <c r="S281" s="923"/>
      <c r="T281" s="923"/>
      <c r="U281" s="923"/>
      <c r="V281" s="923"/>
      <c r="W281" s="923"/>
      <c r="X281" s="923"/>
      <c r="Y281" s="923"/>
      <c r="Z281" s="923"/>
      <c r="AA281" s="923"/>
      <c r="AB281" s="923"/>
      <c r="AC281" s="923"/>
      <c r="AD281" s="923"/>
      <c r="AE281" s="923"/>
      <c r="AF281" s="923"/>
      <c r="AG281" s="923"/>
      <c r="AH281" s="923"/>
      <c r="AI281" s="923"/>
      <c r="AJ281" s="923"/>
      <c r="AK281" s="923"/>
      <c r="AL281" s="923"/>
      <c r="AM281" s="923"/>
      <c r="AN281" s="923"/>
      <c r="AO281" s="923"/>
      <c r="AP281" s="923"/>
      <c r="AQ281" s="923"/>
      <c r="AR281" s="923"/>
      <c r="AS281" s="923"/>
      <c r="AT281" s="923"/>
      <c r="AU281" s="923"/>
      <c r="AV281" s="923"/>
      <c r="AW281" s="923"/>
      <c r="AX281" s="923"/>
      <c r="AY281" s="923"/>
      <c r="AZ281" s="923"/>
      <c r="BA281" s="923"/>
      <c r="BB281" s="923"/>
      <c r="BC281" s="923"/>
      <c r="BD281" s="923"/>
      <c r="BE281" s="923"/>
      <c r="BF281" s="923"/>
      <c r="BG281" s="923"/>
      <c r="BH281" s="923"/>
      <c r="BI281" s="923"/>
      <c r="BJ281" s="923"/>
      <c r="BK281" s="923"/>
      <c r="BL281" s="923"/>
      <c r="BM281" s="923"/>
      <c r="BN281" s="923"/>
      <c r="BO281" s="923"/>
      <c r="BP281" s="923"/>
      <c r="BQ281" s="923"/>
      <c r="BR281" s="923"/>
      <c r="BS281" s="923"/>
      <c r="BT281" s="923"/>
      <c r="BU281" s="923"/>
      <c r="BV281" s="923"/>
      <c r="BW281" s="923"/>
      <c r="BX281" s="923"/>
      <c r="BY281" s="923"/>
      <c r="BZ281" s="923"/>
      <c r="CA281" s="923"/>
      <c r="CB281" s="923"/>
      <c r="CC281" s="923"/>
      <c r="CD281" s="923"/>
      <c r="CE281" s="923"/>
      <c r="CF281" s="923"/>
      <c r="CG281" s="923"/>
      <c r="CH281" s="923"/>
      <c r="CI281" s="923"/>
      <c r="CJ281" s="923"/>
      <c r="CK281" s="923"/>
      <c r="CL281" s="923"/>
      <c r="CM281" s="923"/>
      <c r="CN281" s="923"/>
      <c r="CO281" s="923"/>
      <c r="CP281" s="923"/>
      <c r="CQ281" s="923"/>
      <c r="CR281" s="923"/>
      <c r="CS281" s="923"/>
      <c r="CT281" s="923"/>
      <c r="CU281" s="923"/>
      <c r="CV281" s="923"/>
      <c r="CW281" s="923"/>
      <c r="CX281" s="923"/>
      <c r="CY281" s="923"/>
      <c r="CZ281" s="923"/>
      <c r="DA281" s="923"/>
      <c r="DB281" s="923"/>
      <c r="DC281" s="923"/>
      <c r="DD281" s="923"/>
      <c r="DE281" s="923"/>
      <c r="DF281" s="923"/>
      <c r="DG281" s="923"/>
      <c r="DH281" s="923"/>
      <c r="DI281" s="923"/>
      <c r="DJ281" s="923"/>
      <c r="DK281" s="1111"/>
      <c r="DL281" s="794"/>
    </row>
    <row r="282" spans="1:116" s="818" customFormat="1" ht="19.899999999999999" customHeight="1">
      <c r="A282" s="50"/>
      <c r="B282" s="716"/>
      <c r="C282" s="73"/>
      <c r="D282" s="140">
        <v>7580</v>
      </c>
      <c r="E282" s="751" t="s">
        <v>1129</v>
      </c>
      <c r="F282" s="1114" t="s">
        <v>1130</v>
      </c>
      <c r="G282" s="825"/>
      <c r="H282" s="944"/>
      <c r="I282" s="945"/>
      <c r="J282" s="923"/>
      <c r="K282" s="923"/>
      <c r="L282" s="923"/>
      <c r="M282" s="923"/>
      <c r="N282" s="923"/>
      <c r="O282" s="923"/>
      <c r="P282" s="923"/>
      <c r="Q282" s="923"/>
      <c r="R282" s="923"/>
      <c r="S282" s="923"/>
      <c r="T282" s="923"/>
      <c r="U282" s="923"/>
      <c r="V282" s="923"/>
      <c r="W282" s="923"/>
      <c r="X282" s="923"/>
      <c r="Y282" s="923"/>
      <c r="Z282" s="923"/>
      <c r="AA282" s="923"/>
      <c r="AB282" s="923"/>
      <c r="AC282" s="923"/>
      <c r="AD282" s="923"/>
      <c r="AE282" s="923"/>
      <c r="AF282" s="923"/>
      <c r="AG282" s="923"/>
      <c r="AH282" s="923"/>
      <c r="AI282" s="923"/>
      <c r="AJ282" s="923"/>
      <c r="AK282" s="923"/>
      <c r="AL282" s="923"/>
      <c r="AM282" s="923"/>
      <c r="AN282" s="923"/>
      <c r="AO282" s="923"/>
      <c r="AP282" s="923"/>
      <c r="AQ282" s="923"/>
      <c r="AR282" s="923"/>
      <c r="AS282" s="923"/>
      <c r="AT282" s="923"/>
      <c r="AU282" s="923"/>
      <c r="AV282" s="923"/>
      <c r="AW282" s="923"/>
      <c r="AX282" s="923"/>
      <c r="AY282" s="923"/>
      <c r="AZ282" s="923"/>
      <c r="BA282" s="923"/>
      <c r="BB282" s="923"/>
      <c r="BC282" s="923"/>
      <c r="BD282" s="923"/>
      <c r="BE282" s="923"/>
      <c r="BF282" s="923"/>
      <c r="BG282" s="923"/>
      <c r="BH282" s="923"/>
      <c r="BI282" s="923"/>
      <c r="BJ282" s="923"/>
      <c r="BK282" s="923"/>
      <c r="BL282" s="923"/>
      <c r="BM282" s="923"/>
      <c r="BN282" s="923"/>
      <c r="BO282" s="923"/>
      <c r="BP282" s="923"/>
      <c r="BQ282" s="923"/>
      <c r="BR282" s="923"/>
      <c r="BS282" s="923"/>
      <c r="BT282" s="923"/>
      <c r="BU282" s="923"/>
      <c r="BV282" s="923"/>
      <c r="BW282" s="923"/>
      <c r="BX282" s="923"/>
      <c r="BY282" s="923"/>
      <c r="BZ282" s="923"/>
      <c r="CA282" s="923"/>
      <c r="CB282" s="923"/>
      <c r="CC282" s="923"/>
      <c r="CD282" s="923"/>
      <c r="CE282" s="923"/>
      <c r="CF282" s="923"/>
      <c r="CG282" s="923"/>
      <c r="CH282" s="923"/>
      <c r="CI282" s="923"/>
      <c r="CJ282" s="923"/>
      <c r="CK282" s="923"/>
      <c r="CL282" s="923"/>
      <c r="CM282" s="923"/>
      <c r="CN282" s="923"/>
      <c r="CO282" s="923"/>
      <c r="CP282" s="923"/>
      <c r="CQ282" s="923"/>
      <c r="CR282" s="923"/>
      <c r="CS282" s="923"/>
      <c r="CT282" s="923"/>
      <c r="CU282" s="923"/>
      <c r="CV282" s="923"/>
      <c r="CW282" s="923"/>
      <c r="CX282" s="923"/>
      <c r="CY282" s="923"/>
      <c r="CZ282" s="923"/>
      <c r="DA282" s="923"/>
      <c r="DB282" s="923"/>
      <c r="DC282" s="923"/>
      <c r="DD282" s="923"/>
      <c r="DE282" s="923"/>
      <c r="DF282" s="923"/>
      <c r="DG282" s="923"/>
      <c r="DH282" s="923"/>
      <c r="DI282" s="923"/>
      <c r="DJ282" s="923"/>
      <c r="DK282" s="1111"/>
      <c r="DL282" s="794"/>
    </row>
    <row r="283" spans="1:116" s="818" customFormat="1" ht="19.899999999999999" customHeight="1">
      <c r="A283" s="50"/>
      <c r="B283" s="716"/>
      <c r="C283" s="73"/>
      <c r="D283" s="140">
        <v>7590</v>
      </c>
      <c r="E283" s="751" t="s">
        <v>1131</v>
      </c>
      <c r="F283" s="1114" t="s">
        <v>1132</v>
      </c>
      <c r="G283" s="825"/>
      <c r="H283" s="944"/>
      <c r="I283" s="945"/>
      <c r="J283" s="923"/>
      <c r="K283" s="923"/>
      <c r="L283" s="923"/>
      <c r="M283" s="923"/>
      <c r="N283" s="923"/>
      <c r="O283" s="923"/>
      <c r="P283" s="923"/>
      <c r="Q283" s="923"/>
      <c r="R283" s="923"/>
      <c r="S283" s="923"/>
      <c r="T283" s="923"/>
      <c r="U283" s="923"/>
      <c r="V283" s="923"/>
      <c r="W283" s="923"/>
      <c r="X283" s="923"/>
      <c r="Y283" s="923"/>
      <c r="Z283" s="923"/>
      <c r="AA283" s="923"/>
      <c r="AB283" s="923"/>
      <c r="AC283" s="923"/>
      <c r="AD283" s="923"/>
      <c r="AE283" s="923"/>
      <c r="AF283" s="923"/>
      <c r="AG283" s="923"/>
      <c r="AH283" s="923"/>
      <c r="AI283" s="923"/>
      <c r="AJ283" s="923"/>
      <c r="AK283" s="923"/>
      <c r="AL283" s="923"/>
      <c r="AM283" s="923"/>
      <c r="AN283" s="923"/>
      <c r="AO283" s="923"/>
      <c r="AP283" s="923"/>
      <c r="AQ283" s="923"/>
      <c r="AR283" s="923"/>
      <c r="AS283" s="923"/>
      <c r="AT283" s="923"/>
      <c r="AU283" s="923"/>
      <c r="AV283" s="923"/>
      <c r="AW283" s="923"/>
      <c r="AX283" s="923"/>
      <c r="AY283" s="923"/>
      <c r="AZ283" s="923"/>
      <c r="BA283" s="923"/>
      <c r="BB283" s="923"/>
      <c r="BC283" s="923"/>
      <c r="BD283" s="923"/>
      <c r="BE283" s="923"/>
      <c r="BF283" s="923"/>
      <c r="BG283" s="923"/>
      <c r="BH283" s="923"/>
      <c r="BI283" s="923"/>
      <c r="BJ283" s="923"/>
      <c r="BK283" s="923"/>
      <c r="BL283" s="923"/>
      <c r="BM283" s="923"/>
      <c r="BN283" s="923"/>
      <c r="BO283" s="923"/>
      <c r="BP283" s="923"/>
      <c r="BQ283" s="923"/>
      <c r="BR283" s="923"/>
      <c r="BS283" s="923"/>
      <c r="BT283" s="923"/>
      <c r="BU283" s="923"/>
      <c r="BV283" s="923"/>
      <c r="BW283" s="923"/>
      <c r="BX283" s="923"/>
      <c r="BY283" s="923"/>
      <c r="BZ283" s="923"/>
      <c r="CA283" s="923"/>
      <c r="CB283" s="923"/>
      <c r="CC283" s="923"/>
      <c r="CD283" s="923"/>
      <c r="CE283" s="923"/>
      <c r="CF283" s="923"/>
      <c r="CG283" s="923"/>
      <c r="CH283" s="923"/>
      <c r="CI283" s="923"/>
      <c r="CJ283" s="923"/>
      <c r="CK283" s="923"/>
      <c r="CL283" s="923"/>
      <c r="CM283" s="923"/>
      <c r="CN283" s="923"/>
      <c r="CO283" s="923"/>
      <c r="CP283" s="923"/>
      <c r="CQ283" s="923"/>
      <c r="CR283" s="923"/>
      <c r="CS283" s="923"/>
      <c r="CT283" s="923"/>
      <c r="CU283" s="923"/>
      <c r="CV283" s="923"/>
      <c r="CW283" s="923"/>
      <c r="CX283" s="923"/>
      <c r="CY283" s="923"/>
      <c r="CZ283" s="923"/>
      <c r="DA283" s="923"/>
      <c r="DB283" s="923"/>
      <c r="DC283" s="923"/>
      <c r="DD283" s="923"/>
      <c r="DE283" s="923"/>
      <c r="DF283" s="923"/>
      <c r="DG283" s="923"/>
      <c r="DH283" s="923"/>
      <c r="DI283" s="923"/>
      <c r="DJ283" s="923"/>
      <c r="DK283" s="1111"/>
      <c r="DL283" s="794"/>
    </row>
    <row r="284" spans="1:116" s="110" customFormat="1" ht="19.899999999999999" customHeight="1">
      <c r="A284" s="50"/>
      <c r="B284" s="716"/>
      <c r="C284" s="73"/>
      <c r="D284" s="140">
        <v>7210</v>
      </c>
      <c r="E284" s="122" t="s">
        <v>887</v>
      </c>
      <c r="F284" s="829" t="s">
        <v>360</v>
      </c>
      <c r="G284" s="825"/>
      <c r="H284" s="921"/>
      <c r="I284" s="919"/>
      <c r="J284" s="923"/>
      <c r="K284" s="923"/>
      <c r="L284" s="923"/>
      <c r="M284" s="923"/>
      <c r="N284" s="923"/>
      <c r="O284" s="923"/>
      <c r="P284" s="923"/>
      <c r="Q284" s="923"/>
      <c r="R284" s="923"/>
      <c r="S284" s="923"/>
      <c r="T284" s="923"/>
      <c r="U284" s="923"/>
      <c r="V284" s="923"/>
      <c r="W284" s="923"/>
      <c r="X284" s="923"/>
      <c r="Y284" s="923"/>
      <c r="Z284" s="923"/>
      <c r="AA284" s="923"/>
      <c r="AB284" s="923"/>
      <c r="AC284" s="923"/>
      <c r="AD284" s="923"/>
      <c r="AE284" s="923"/>
      <c r="AF284" s="923"/>
      <c r="AG284" s="923"/>
      <c r="AH284" s="923"/>
      <c r="AI284" s="923"/>
      <c r="AJ284" s="923"/>
      <c r="AK284" s="923"/>
      <c r="AL284" s="923"/>
      <c r="AM284" s="923"/>
      <c r="AN284" s="923"/>
      <c r="AO284" s="923"/>
      <c r="AP284" s="923"/>
      <c r="AQ284" s="923"/>
      <c r="AR284" s="923"/>
      <c r="AS284" s="923"/>
      <c r="AT284" s="923"/>
      <c r="AU284" s="923"/>
      <c r="AV284" s="923"/>
      <c r="AW284" s="923"/>
      <c r="AX284" s="923"/>
      <c r="AY284" s="923"/>
      <c r="AZ284" s="923"/>
      <c r="BA284" s="923"/>
      <c r="BB284" s="923"/>
      <c r="BC284" s="923"/>
      <c r="BD284" s="923"/>
      <c r="BE284" s="923"/>
      <c r="BF284" s="923"/>
      <c r="BG284" s="923"/>
      <c r="BH284" s="923"/>
      <c r="BI284" s="923"/>
      <c r="BJ284" s="923"/>
      <c r="BK284" s="923"/>
      <c r="BL284" s="923"/>
      <c r="BM284" s="923"/>
      <c r="BN284" s="923"/>
      <c r="BO284" s="923"/>
      <c r="BP284" s="923"/>
      <c r="BQ284" s="923"/>
      <c r="BR284" s="923"/>
      <c r="BS284" s="923"/>
      <c r="BT284" s="923"/>
      <c r="BU284" s="923"/>
      <c r="BV284" s="923"/>
      <c r="BW284" s="923"/>
      <c r="BX284" s="923"/>
      <c r="BY284" s="923"/>
      <c r="BZ284" s="923"/>
      <c r="CA284" s="923"/>
      <c r="CB284" s="923"/>
      <c r="CC284" s="923"/>
      <c r="CD284" s="923"/>
      <c r="CE284" s="923"/>
      <c r="CF284" s="923"/>
      <c r="CG284" s="923"/>
      <c r="CH284" s="923"/>
      <c r="CI284" s="923"/>
      <c r="CJ284" s="923"/>
      <c r="CK284" s="923"/>
      <c r="CL284" s="923"/>
      <c r="CM284" s="923"/>
      <c r="CN284" s="923"/>
      <c r="CO284" s="923"/>
      <c r="CP284" s="923"/>
      <c r="CQ284" s="923"/>
      <c r="CR284" s="923"/>
      <c r="CS284" s="923"/>
      <c r="CT284" s="923"/>
      <c r="CU284" s="923"/>
      <c r="CV284" s="923"/>
      <c r="CW284" s="923"/>
      <c r="CX284" s="923"/>
      <c r="CY284" s="923"/>
      <c r="CZ284" s="923"/>
      <c r="DA284" s="923"/>
      <c r="DB284" s="923"/>
      <c r="DC284" s="923"/>
      <c r="DD284" s="923"/>
      <c r="DE284" s="923"/>
      <c r="DF284" s="923"/>
      <c r="DG284" s="923"/>
      <c r="DH284" s="923"/>
      <c r="DI284" s="923"/>
      <c r="DJ284" s="923"/>
      <c r="DK284" s="1111"/>
      <c r="DL284" s="2"/>
    </row>
    <row r="285" spans="1:116" s="110" customFormat="1" ht="19.899999999999999" customHeight="1">
      <c r="A285" s="50"/>
      <c r="B285" s="716"/>
      <c r="C285" s="73"/>
      <c r="D285" s="140">
        <v>7220</v>
      </c>
      <c r="E285" s="122" t="s">
        <v>888</v>
      </c>
      <c r="F285" s="146" t="s">
        <v>361</v>
      </c>
      <c r="G285" s="825"/>
      <c r="H285" s="921"/>
      <c r="I285" s="922"/>
      <c r="J285" s="923"/>
      <c r="K285" s="923"/>
      <c r="L285" s="923"/>
      <c r="M285" s="923"/>
      <c r="N285" s="923"/>
      <c r="O285" s="923"/>
      <c r="P285" s="923"/>
      <c r="Q285" s="923"/>
      <c r="R285" s="923"/>
      <c r="S285" s="923"/>
      <c r="T285" s="923"/>
      <c r="U285" s="923"/>
      <c r="V285" s="923"/>
      <c r="W285" s="923"/>
      <c r="X285" s="923"/>
      <c r="Y285" s="923"/>
      <c r="Z285" s="923"/>
      <c r="AA285" s="923"/>
      <c r="AB285" s="923"/>
      <c r="AC285" s="923"/>
      <c r="AD285" s="923"/>
      <c r="AE285" s="923"/>
      <c r="AF285" s="923"/>
      <c r="AG285" s="923"/>
      <c r="AH285" s="923"/>
      <c r="AI285" s="923"/>
      <c r="AJ285" s="923"/>
      <c r="AK285" s="923"/>
      <c r="AL285" s="923"/>
      <c r="AM285" s="923"/>
      <c r="AN285" s="923"/>
      <c r="AO285" s="923"/>
      <c r="AP285" s="923"/>
      <c r="AQ285" s="923"/>
      <c r="AR285" s="923"/>
      <c r="AS285" s="923"/>
      <c r="AT285" s="923"/>
      <c r="AU285" s="923"/>
      <c r="AV285" s="923"/>
      <c r="AW285" s="923"/>
      <c r="AX285" s="923"/>
      <c r="AY285" s="923"/>
      <c r="AZ285" s="923"/>
      <c r="BA285" s="923"/>
      <c r="BB285" s="923"/>
      <c r="BC285" s="923"/>
      <c r="BD285" s="923"/>
      <c r="BE285" s="923"/>
      <c r="BF285" s="923"/>
      <c r="BG285" s="923"/>
      <c r="BH285" s="923"/>
      <c r="BI285" s="923"/>
      <c r="BJ285" s="923"/>
      <c r="BK285" s="923"/>
      <c r="BL285" s="923"/>
      <c r="BM285" s="923"/>
      <c r="BN285" s="923"/>
      <c r="BO285" s="923"/>
      <c r="BP285" s="923"/>
      <c r="BQ285" s="923"/>
      <c r="BR285" s="923"/>
      <c r="BS285" s="923"/>
      <c r="BT285" s="923"/>
      <c r="BU285" s="923"/>
      <c r="BV285" s="923"/>
      <c r="BW285" s="923"/>
      <c r="BX285" s="923"/>
      <c r="BY285" s="923"/>
      <c r="BZ285" s="923"/>
      <c r="CA285" s="923"/>
      <c r="CB285" s="923"/>
      <c r="CC285" s="923"/>
      <c r="CD285" s="923"/>
      <c r="CE285" s="923"/>
      <c r="CF285" s="923"/>
      <c r="CG285" s="923"/>
      <c r="CH285" s="923"/>
      <c r="CI285" s="923"/>
      <c r="CJ285" s="923"/>
      <c r="CK285" s="923"/>
      <c r="CL285" s="923"/>
      <c r="CM285" s="923"/>
      <c r="CN285" s="923"/>
      <c r="CO285" s="923"/>
      <c r="CP285" s="923"/>
      <c r="CQ285" s="923"/>
      <c r="CR285" s="923"/>
      <c r="CS285" s="923"/>
      <c r="CT285" s="923"/>
      <c r="CU285" s="923"/>
      <c r="CV285" s="923"/>
      <c r="CW285" s="923"/>
      <c r="CX285" s="923"/>
      <c r="CY285" s="923"/>
      <c r="CZ285" s="923"/>
      <c r="DA285" s="923"/>
      <c r="DB285" s="923"/>
      <c r="DC285" s="923"/>
      <c r="DD285" s="923"/>
      <c r="DE285" s="923"/>
      <c r="DF285" s="923"/>
      <c r="DG285" s="923"/>
      <c r="DH285" s="923"/>
      <c r="DI285" s="923"/>
      <c r="DJ285" s="923"/>
      <c r="DK285" s="1111"/>
      <c r="DL285" s="2"/>
    </row>
    <row r="286" spans="1:116" s="110" customFormat="1" ht="25.15" customHeight="1">
      <c r="A286" s="50"/>
      <c r="B286" s="716"/>
      <c r="C286" s="73"/>
      <c r="D286" s="140">
        <v>7230</v>
      </c>
      <c r="E286" s="112" t="s">
        <v>889</v>
      </c>
      <c r="F286" s="124" t="s">
        <v>362</v>
      </c>
      <c r="G286" s="825"/>
      <c r="H286" s="921"/>
      <c r="I286" s="922"/>
      <c r="J286" s="923"/>
      <c r="K286" s="923"/>
      <c r="L286" s="923"/>
      <c r="M286" s="923"/>
      <c r="N286" s="923"/>
      <c r="O286" s="923"/>
      <c r="P286" s="923"/>
      <c r="Q286" s="923"/>
      <c r="R286" s="923"/>
      <c r="S286" s="923"/>
      <c r="T286" s="923"/>
      <c r="U286" s="923"/>
      <c r="V286" s="923"/>
      <c r="W286" s="923"/>
      <c r="X286" s="923"/>
      <c r="Y286" s="923"/>
      <c r="Z286" s="923"/>
      <c r="AA286" s="923"/>
      <c r="AB286" s="923"/>
      <c r="AC286" s="923"/>
      <c r="AD286" s="923"/>
      <c r="AE286" s="923"/>
      <c r="AF286" s="923"/>
      <c r="AG286" s="923"/>
      <c r="AH286" s="923"/>
      <c r="AI286" s="923"/>
      <c r="AJ286" s="923"/>
      <c r="AK286" s="923"/>
      <c r="AL286" s="923"/>
      <c r="AM286" s="923"/>
      <c r="AN286" s="923"/>
      <c r="AO286" s="923"/>
      <c r="AP286" s="923"/>
      <c r="AQ286" s="923"/>
      <c r="AR286" s="923"/>
      <c r="AS286" s="923"/>
      <c r="AT286" s="923"/>
      <c r="AU286" s="923"/>
      <c r="AV286" s="923"/>
      <c r="AW286" s="923"/>
      <c r="AX286" s="923"/>
      <c r="AY286" s="923"/>
      <c r="AZ286" s="923"/>
      <c r="BA286" s="923"/>
      <c r="BB286" s="923"/>
      <c r="BC286" s="923"/>
      <c r="BD286" s="923"/>
      <c r="BE286" s="923"/>
      <c r="BF286" s="923"/>
      <c r="BG286" s="923"/>
      <c r="BH286" s="923"/>
      <c r="BI286" s="923"/>
      <c r="BJ286" s="923"/>
      <c r="BK286" s="923"/>
      <c r="BL286" s="923"/>
      <c r="BM286" s="923"/>
      <c r="BN286" s="923"/>
      <c r="BO286" s="923"/>
      <c r="BP286" s="923"/>
      <c r="BQ286" s="923"/>
      <c r="BR286" s="923"/>
      <c r="BS286" s="923"/>
      <c r="BT286" s="923"/>
      <c r="BU286" s="923"/>
      <c r="BV286" s="923"/>
      <c r="BW286" s="923"/>
      <c r="BX286" s="923"/>
      <c r="BY286" s="923"/>
      <c r="BZ286" s="923"/>
      <c r="CA286" s="923"/>
      <c r="CB286" s="923"/>
      <c r="CC286" s="923"/>
      <c r="CD286" s="923"/>
      <c r="CE286" s="923"/>
      <c r="CF286" s="923"/>
      <c r="CG286" s="923"/>
      <c r="CH286" s="923"/>
      <c r="CI286" s="923"/>
      <c r="CJ286" s="923"/>
      <c r="CK286" s="923"/>
      <c r="CL286" s="923"/>
      <c r="CM286" s="923"/>
      <c r="CN286" s="923"/>
      <c r="CO286" s="923"/>
      <c r="CP286" s="923"/>
      <c r="CQ286" s="923"/>
      <c r="CR286" s="923"/>
      <c r="CS286" s="923"/>
      <c r="CT286" s="923"/>
      <c r="CU286" s="923"/>
      <c r="CV286" s="923"/>
      <c r="CW286" s="923"/>
      <c r="CX286" s="923"/>
      <c r="CY286" s="923"/>
      <c r="CZ286" s="923"/>
      <c r="DA286" s="923"/>
      <c r="DB286" s="923"/>
      <c r="DC286" s="923"/>
      <c r="DD286" s="923"/>
      <c r="DE286" s="923"/>
      <c r="DF286" s="923"/>
      <c r="DG286" s="923"/>
      <c r="DH286" s="923"/>
      <c r="DI286" s="923"/>
      <c r="DJ286" s="923"/>
      <c r="DK286" s="1111"/>
      <c r="DL286" s="2"/>
    </row>
    <row r="287" spans="1:116" s="130" customFormat="1" ht="19.899999999999999" customHeight="1" thickBot="1">
      <c r="A287" s="125"/>
      <c r="B287" s="716"/>
      <c r="C287" s="126"/>
      <c r="D287" s="140">
        <v>7240</v>
      </c>
      <c r="E287" s="148" t="s">
        <v>890</v>
      </c>
      <c r="F287" s="149" t="s">
        <v>363</v>
      </c>
      <c r="G287" s="946"/>
      <c r="H287" s="1091"/>
      <c r="I287" s="947"/>
      <c r="J287" s="948"/>
      <c r="K287" s="949"/>
      <c r="L287" s="949"/>
      <c r="M287" s="1092"/>
      <c r="N287" s="1092"/>
      <c r="O287" s="1092"/>
      <c r="P287" s="1092"/>
      <c r="Q287" s="1092"/>
      <c r="R287" s="1092"/>
      <c r="S287" s="1092"/>
      <c r="T287" s="1092"/>
      <c r="U287" s="1092"/>
      <c r="V287" s="1092"/>
      <c r="W287" s="1092"/>
      <c r="X287" s="1092"/>
      <c r="Y287" s="1092"/>
      <c r="Z287" s="1092"/>
      <c r="AA287" s="1092"/>
      <c r="AB287" s="1092"/>
      <c r="AC287" s="1092"/>
      <c r="AD287" s="1092"/>
      <c r="AE287" s="1092"/>
      <c r="AF287" s="1092"/>
      <c r="AG287" s="1092"/>
      <c r="AH287" s="1092"/>
      <c r="AI287" s="1092"/>
      <c r="AJ287" s="1092"/>
      <c r="AK287" s="1092"/>
      <c r="AL287" s="1092"/>
      <c r="AM287" s="1092"/>
      <c r="AN287" s="1092"/>
      <c r="AO287" s="1092"/>
      <c r="AP287" s="1092"/>
      <c r="AQ287" s="1092"/>
      <c r="AR287" s="1092"/>
      <c r="AS287" s="1092"/>
      <c r="AT287" s="1092"/>
      <c r="AU287" s="1092"/>
      <c r="AV287" s="1092"/>
      <c r="AW287" s="1092"/>
      <c r="AX287" s="1092"/>
      <c r="AY287" s="1092"/>
      <c r="AZ287" s="1092"/>
      <c r="BA287" s="1092"/>
      <c r="BB287" s="1092"/>
      <c r="BC287" s="1092"/>
      <c r="BD287" s="1092"/>
      <c r="BE287" s="1092"/>
      <c r="BF287" s="1092"/>
      <c r="BG287" s="1092"/>
      <c r="BH287" s="1092"/>
      <c r="BI287" s="1092"/>
      <c r="BJ287" s="1092"/>
      <c r="BK287" s="1092"/>
      <c r="BL287" s="1092"/>
      <c r="BM287" s="1092"/>
      <c r="BN287" s="1092"/>
      <c r="BO287" s="1092"/>
      <c r="BP287" s="1092"/>
      <c r="BQ287" s="1092"/>
      <c r="BR287" s="1092"/>
      <c r="BS287" s="1092"/>
      <c r="BT287" s="1092"/>
      <c r="BU287" s="1092"/>
      <c r="BV287" s="1092"/>
      <c r="BW287" s="1092"/>
      <c r="BX287" s="1092"/>
      <c r="BY287" s="1092"/>
      <c r="BZ287" s="1092"/>
      <c r="CA287" s="1092"/>
      <c r="CB287" s="1092"/>
      <c r="CC287" s="1092"/>
      <c r="CD287" s="1092"/>
      <c r="CE287" s="1092"/>
      <c r="CF287" s="1092"/>
      <c r="CG287" s="1092"/>
      <c r="CH287" s="1092"/>
      <c r="CI287" s="1092"/>
      <c r="CJ287" s="1092"/>
      <c r="CK287" s="1092"/>
      <c r="CL287" s="1092"/>
      <c r="CM287" s="1092"/>
      <c r="CN287" s="1092"/>
      <c r="CO287" s="1092"/>
      <c r="CP287" s="1092"/>
      <c r="CQ287" s="1092"/>
      <c r="CR287" s="1092"/>
      <c r="CS287" s="1092"/>
      <c r="CT287" s="1092"/>
      <c r="CU287" s="1092"/>
      <c r="CV287" s="1092"/>
      <c r="CW287" s="1092"/>
      <c r="CX287" s="1092"/>
      <c r="CY287" s="1092"/>
      <c r="CZ287" s="1092"/>
      <c r="DA287" s="1092"/>
      <c r="DB287" s="1092"/>
      <c r="DC287" s="1092"/>
      <c r="DD287" s="1092"/>
      <c r="DE287" s="1092"/>
      <c r="DF287" s="1093"/>
      <c r="DG287" s="1094"/>
      <c r="DH287" s="1094"/>
      <c r="DI287" s="1094"/>
      <c r="DJ287" s="1094"/>
      <c r="DK287" s="1095"/>
    </row>
    <row r="288" spans="1:116" s="110" customFormat="1">
      <c r="A288" s="50"/>
      <c r="B288" s="716"/>
      <c r="C288" s="73"/>
      <c r="D288" s="150"/>
      <c r="E288" s="150"/>
      <c r="F288" s="150"/>
      <c r="G288" s="950"/>
      <c r="H288" s="746"/>
      <c r="I288" s="746"/>
      <c r="J288" s="746"/>
      <c r="K288" s="746"/>
      <c r="L288" s="746"/>
      <c r="M288" s="746"/>
      <c r="N288" s="746"/>
      <c r="O288" s="746"/>
      <c r="P288" s="746"/>
      <c r="Q288" s="746"/>
      <c r="R288" s="746"/>
      <c r="S288" s="746"/>
      <c r="T288" s="746"/>
      <c r="U288" s="746"/>
      <c r="V288" s="746"/>
      <c r="W288" s="746"/>
      <c r="X288" s="746"/>
      <c r="Y288" s="746"/>
      <c r="Z288" s="746"/>
      <c r="AA288" s="746"/>
      <c r="AB288" s="746"/>
      <c r="AC288" s="746"/>
      <c r="AD288" s="746"/>
      <c r="AE288" s="746"/>
      <c r="AF288" s="746"/>
      <c r="AG288" s="746"/>
      <c r="AH288" s="746"/>
      <c r="AI288" s="746"/>
      <c r="AJ288" s="746"/>
      <c r="AK288" s="746"/>
      <c r="AL288" s="746"/>
      <c r="AM288" s="746"/>
      <c r="AN288" s="746"/>
      <c r="AO288" s="746"/>
      <c r="AP288" s="746"/>
      <c r="AQ288" s="746"/>
      <c r="AR288" s="746"/>
      <c r="AS288" s="746"/>
      <c r="AT288" s="746"/>
      <c r="AU288" s="746"/>
      <c r="AV288" s="746"/>
      <c r="AW288" s="746"/>
      <c r="AX288" s="746"/>
      <c r="AY288" s="746"/>
      <c r="AZ288" s="746"/>
      <c r="BA288" s="746"/>
      <c r="BB288" s="746"/>
      <c r="BC288" s="746"/>
      <c r="BD288" s="746"/>
      <c r="BE288" s="746"/>
      <c r="BF288" s="746"/>
      <c r="BG288" s="746"/>
      <c r="BH288" s="746"/>
      <c r="BI288" s="746"/>
      <c r="BJ288" s="746"/>
      <c r="BK288" s="746"/>
      <c r="BL288" s="746"/>
      <c r="BM288" s="746"/>
      <c r="BN288" s="746"/>
      <c r="BO288" s="746"/>
      <c r="BP288" s="746"/>
      <c r="BQ288" s="746"/>
      <c r="BR288" s="746"/>
      <c r="BS288" s="746"/>
      <c r="BT288" s="746"/>
      <c r="BU288" s="746"/>
      <c r="BV288" s="746"/>
      <c r="BW288" s="746"/>
      <c r="BX288" s="746"/>
      <c r="BY288" s="746"/>
      <c r="BZ288" s="746"/>
      <c r="CA288" s="746"/>
      <c r="CB288" s="746"/>
      <c r="CC288" s="746"/>
      <c r="CD288" s="746"/>
      <c r="CE288" s="746"/>
      <c r="CF288" s="746"/>
      <c r="CG288" s="746"/>
      <c r="CH288" s="746"/>
      <c r="CI288" s="746"/>
      <c r="CJ288" s="746"/>
      <c r="CK288" s="746"/>
      <c r="CL288" s="746"/>
      <c r="CM288" s="746"/>
      <c r="CN288" s="746"/>
      <c r="CO288" s="746"/>
      <c r="CP288" s="746"/>
      <c r="CQ288" s="746"/>
      <c r="CR288" s="746"/>
      <c r="CS288" s="746"/>
      <c r="CT288" s="746"/>
      <c r="CU288" s="746"/>
      <c r="CV288" s="746"/>
      <c r="CW288" s="746"/>
      <c r="CX288" s="746"/>
      <c r="CY288" s="746"/>
      <c r="CZ288" s="746"/>
      <c r="DA288" s="746"/>
      <c r="DB288" s="746"/>
      <c r="DC288" s="746"/>
      <c r="DD288" s="746"/>
      <c r="DE288" s="746"/>
      <c r="DF288" s="746"/>
      <c r="DG288" s="746"/>
      <c r="DH288" s="746"/>
      <c r="DI288" s="746"/>
      <c r="DJ288" s="746"/>
      <c r="DK288" s="746"/>
      <c r="DL288" s="2"/>
    </row>
    <row r="289" spans="1:16384" s="110" customFormat="1" ht="14.65" thickBot="1">
      <c r="A289" s="50"/>
      <c r="B289" s="716"/>
      <c r="C289" s="73"/>
      <c r="D289" s="150"/>
      <c r="E289" s="150"/>
      <c r="F289" s="150"/>
      <c r="G289" s="951"/>
      <c r="H289" s="746"/>
      <c r="I289" s="746"/>
      <c r="J289" s="746"/>
      <c r="K289" s="746"/>
      <c r="L289" s="746"/>
      <c r="M289" s="746"/>
      <c r="N289" s="746"/>
      <c r="O289" s="746"/>
      <c r="P289" s="746"/>
      <c r="Q289" s="746"/>
      <c r="R289" s="746"/>
      <c r="S289" s="746"/>
      <c r="T289" s="746"/>
      <c r="U289" s="746"/>
      <c r="V289" s="746"/>
      <c r="W289" s="746"/>
      <c r="X289" s="746"/>
      <c r="Y289" s="746"/>
      <c r="Z289" s="746"/>
      <c r="AA289" s="746"/>
      <c r="AB289" s="746"/>
      <c r="AC289" s="746"/>
      <c r="AD289" s="746"/>
      <c r="AE289" s="746"/>
      <c r="AF289" s="746"/>
      <c r="AG289" s="746"/>
      <c r="AH289" s="746"/>
      <c r="AI289" s="746"/>
      <c r="AJ289" s="746"/>
      <c r="AK289" s="746"/>
      <c r="AL289" s="746"/>
      <c r="AM289" s="746"/>
      <c r="AN289" s="746"/>
      <c r="AO289" s="746"/>
      <c r="AP289" s="746"/>
      <c r="AQ289" s="746"/>
      <c r="AR289" s="746"/>
      <c r="AS289" s="746"/>
      <c r="AT289" s="746"/>
      <c r="AU289" s="746"/>
      <c r="AV289" s="746"/>
      <c r="AW289" s="746"/>
      <c r="AX289" s="746"/>
      <c r="AY289" s="746"/>
      <c r="AZ289" s="746"/>
      <c r="BA289" s="746"/>
      <c r="BB289" s="746"/>
      <c r="BC289" s="746"/>
      <c r="BD289" s="746"/>
      <c r="BE289" s="746"/>
      <c r="BF289" s="746"/>
      <c r="BG289" s="746"/>
      <c r="BH289" s="746"/>
      <c r="BI289" s="746"/>
      <c r="BJ289" s="746"/>
      <c r="BK289" s="746"/>
      <c r="BL289" s="746"/>
      <c r="BM289" s="746"/>
      <c r="BN289" s="746"/>
      <c r="BO289" s="746"/>
      <c r="BP289" s="746"/>
      <c r="BQ289" s="746"/>
      <c r="BR289" s="746"/>
      <c r="BS289" s="746"/>
      <c r="BT289" s="746"/>
      <c r="BU289" s="746"/>
      <c r="BV289" s="746"/>
      <c r="BW289" s="746"/>
      <c r="BX289" s="746"/>
      <c r="BY289" s="746"/>
      <c r="BZ289" s="746"/>
      <c r="CA289" s="746"/>
      <c r="CB289" s="746"/>
      <c r="CC289" s="746"/>
      <c r="CD289" s="746"/>
      <c r="CE289" s="746"/>
      <c r="CF289" s="746"/>
      <c r="CG289" s="746"/>
      <c r="CH289" s="746"/>
      <c r="CI289" s="746"/>
      <c r="CJ289" s="746"/>
      <c r="CK289" s="746"/>
      <c r="CL289" s="746"/>
      <c r="CM289" s="746"/>
      <c r="CN289" s="746"/>
      <c r="CO289" s="746"/>
      <c r="CP289" s="746"/>
      <c r="CQ289" s="746"/>
      <c r="CR289" s="746"/>
      <c r="CS289" s="746"/>
      <c r="CT289" s="746"/>
      <c r="CU289" s="746"/>
      <c r="CV289" s="746"/>
      <c r="CW289" s="746"/>
      <c r="CX289" s="746"/>
      <c r="CY289" s="746"/>
      <c r="CZ289" s="746"/>
      <c r="DA289" s="746"/>
      <c r="DB289" s="746"/>
      <c r="DC289" s="746"/>
      <c r="DD289" s="746"/>
      <c r="DE289" s="746"/>
      <c r="DF289" s="746"/>
      <c r="DG289" s="746"/>
      <c r="DH289" s="746"/>
      <c r="DI289" s="746"/>
      <c r="DJ289" s="746"/>
      <c r="DK289" s="746"/>
      <c r="DL289" s="2"/>
    </row>
    <row r="290" spans="1:16384" s="110" customFormat="1" ht="28.5" customHeight="1">
      <c r="A290" s="50"/>
      <c r="B290" s="716"/>
      <c r="C290" s="73"/>
      <c r="D290" s="1258"/>
      <c r="E290" s="1260" t="s">
        <v>364</v>
      </c>
      <c r="F290" s="1261"/>
      <c r="G290" s="1262" t="s">
        <v>34</v>
      </c>
      <c r="H290" s="1262" t="s">
        <v>35</v>
      </c>
      <c r="I290" s="1278" t="s">
        <v>693</v>
      </c>
      <c r="J290" s="1280"/>
      <c r="K290" s="1241" t="s">
        <v>37</v>
      </c>
      <c r="L290" s="1241" t="s">
        <v>38</v>
      </c>
      <c r="M290" s="1241" t="s">
        <v>39</v>
      </c>
      <c r="N290" s="1241" t="s">
        <v>40</v>
      </c>
      <c r="O290" s="1241" t="s">
        <v>41</v>
      </c>
      <c r="P290" s="1241" t="s">
        <v>42</v>
      </c>
      <c r="Q290" s="1266"/>
      <c r="R290" s="1266"/>
      <c r="S290" s="1266"/>
      <c r="T290" s="1266"/>
      <c r="U290" s="1266"/>
      <c r="V290" s="1266"/>
      <c r="W290" s="1265"/>
      <c r="X290" s="1266"/>
      <c r="Y290" s="1266"/>
      <c r="Z290" s="1266"/>
      <c r="AA290" s="1266"/>
      <c r="AB290" s="1266"/>
      <c r="AC290" s="1266"/>
      <c r="AD290" s="1265"/>
      <c r="AE290" s="1266"/>
      <c r="AF290" s="1266"/>
      <c r="AG290" s="1266"/>
      <c r="AH290" s="1266"/>
      <c r="AI290" s="1266"/>
      <c r="AJ290" s="1266"/>
      <c r="AK290" s="1265"/>
      <c r="AL290" s="1266"/>
      <c r="AM290" s="1266"/>
      <c r="AN290" s="1266"/>
      <c r="AO290" s="1266"/>
      <c r="AP290" s="1266"/>
      <c r="AQ290" s="1266"/>
      <c r="AR290" s="1265"/>
      <c r="AS290" s="1266"/>
      <c r="AT290" s="1266"/>
      <c r="AU290" s="1266"/>
      <c r="AV290" s="1266"/>
      <c r="AW290" s="1266"/>
      <c r="AX290" s="1266"/>
      <c r="AY290" s="1266"/>
      <c r="AZ290" s="1266"/>
      <c r="BA290" s="1266"/>
      <c r="BB290" s="1266"/>
      <c r="BC290" s="1266"/>
      <c r="BD290" s="1266"/>
      <c r="BE290" s="1266"/>
      <c r="BF290" s="1266"/>
      <c r="BG290" s="1266"/>
      <c r="BH290" s="1266"/>
      <c r="BI290" s="1266"/>
      <c r="BJ290" s="1266"/>
      <c r="BK290" s="1266"/>
      <c r="BL290" s="1266"/>
      <c r="BM290" s="1266"/>
      <c r="BN290" s="1266"/>
      <c r="BO290" s="1266"/>
      <c r="BP290" s="1266"/>
      <c r="BQ290" s="1266"/>
      <c r="BR290" s="1266"/>
      <c r="BS290" s="1265"/>
      <c r="BT290" s="1266"/>
      <c r="BU290" s="1266"/>
      <c r="BV290" s="1266"/>
      <c r="BW290" s="1266"/>
      <c r="BX290" s="1266"/>
      <c r="BY290" s="1266"/>
      <c r="BZ290" s="1266"/>
      <c r="CA290" s="1266"/>
      <c r="CB290" s="1266"/>
      <c r="CC290" s="1266"/>
      <c r="CD290" s="1266"/>
      <c r="CE290" s="1266"/>
      <c r="CF290" s="1266"/>
      <c r="CG290" s="1266"/>
      <c r="CH290" s="1266"/>
      <c r="CI290" s="1266"/>
      <c r="CJ290" s="1266"/>
      <c r="CK290" s="1266"/>
      <c r="CL290" s="1266"/>
      <c r="CM290" s="1266"/>
      <c r="CN290" s="1266"/>
      <c r="CO290" s="1266"/>
      <c r="CP290" s="1266"/>
      <c r="CQ290" s="1266"/>
      <c r="CR290" s="1266"/>
      <c r="CS290" s="1266"/>
      <c r="CT290" s="1266"/>
      <c r="CU290" s="1266"/>
      <c r="CV290" s="1266"/>
      <c r="CW290" s="1265"/>
      <c r="CX290" s="1245" t="s">
        <v>43</v>
      </c>
      <c r="CY290" s="1245" t="s">
        <v>44</v>
      </c>
      <c r="CZ290" s="1245" t="s">
        <v>758</v>
      </c>
      <c r="DA290" s="1245" t="s">
        <v>759</v>
      </c>
      <c r="DB290" s="1245" t="s">
        <v>45</v>
      </c>
      <c r="DC290" s="1245" t="s">
        <v>46</v>
      </c>
      <c r="DD290" s="1241" t="s">
        <v>47</v>
      </c>
      <c r="DE290" s="1241" t="s">
        <v>48</v>
      </c>
      <c r="DF290" s="1241" t="s">
        <v>49</v>
      </c>
      <c r="DG290" s="1241" t="s">
        <v>50</v>
      </c>
      <c r="DH290" s="1241" t="s">
        <v>51</v>
      </c>
      <c r="DI290" s="1241" t="s">
        <v>52</v>
      </c>
      <c r="DJ290" s="1241" t="s">
        <v>53</v>
      </c>
      <c r="DK290" s="1243" t="s">
        <v>54</v>
      </c>
      <c r="DL290" s="2"/>
    </row>
    <row r="291" spans="1:16384" s="110" customFormat="1" ht="26.25" customHeight="1">
      <c r="A291" s="50"/>
      <c r="B291" s="716"/>
      <c r="C291" s="73"/>
      <c r="D291" s="1259"/>
      <c r="E291" s="1256"/>
      <c r="F291" s="1257"/>
      <c r="G291" s="1263"/>
      <c r="H291" s="1263"/>
      <c r="I291" s="1279"/>
      <c r="J291" s="1281"/>
      <c r="K291" s="1267"/>
      <c r="L291" s="1267"/>
      <c r="M291" s="1267"/>
      <c r="N291" s="1267"/>
      <c r="O291" s="1267"/>
      <c r="P291" s="1267"/>
      <c r="Q291" s="1117" t="s">
        <v>373</v>
      </c>
      <c r="R291" s="1117" t="s">
        <v>374</v>
      </c>
      <c r="S291" s="1117" t="s">
        <v>375</v>
      </c>
      <c r="T291" s="1117" t="s">
        <v>376</v>
      </c>
      <c r="U291" s="1117" t="s">
        <v>377</v>
      </c>
      <c r="V291" s="1117" t="s">
        <v>378</v>
      </c>
      <c r="W291" s="1117" t="s">
        <v>379</v>
      </c>
      <c r="X291" s="1117" t="s">
        <v>380</v>
      </c>
      <c r="Y291" s="1117" t="s">
        <v>381</v>
      </c>
      <c r="Z291" s="1117" t="s">
        <v>382</v>
      </c>
      <c r="AA291" s="1117" t="s">
        <v>383</v>
      </c>
      <c r="AB291" s="1117" t="s">
        <v>384</v>
      </c>
      <c r="AC291" s="1117" t="s">
        <v>385</v>
      </c>
      <c r="AD291" s="1117" t="s">
        <v>386</v>
      </c>
      <c r="AE291" s="1117" t="s">
        <v>387</v>
      </c>
      <c r="AF291" s="1117" t="s">
        <v>388</v>
      </c>
      <c r="AG291" s="1117" t="s">
        <v>389</v>
      </c>
      <c r="AH291" s="1117" t="s">
        <v>390</v>
      </c>
      <c r="AI291" s="1117" t="s">
        <v>391</v>
      </c>
      <c r="AJ291" s="1117" t="s">
        <v>392</v>
      </c>
      <c r="AK291" s="1117" t="s">
        <v>393</v>
      </c>
      <c r="AL291" s="1117" t="s">
        <v>394</v>
      </c>
      <c r="AM291" s="1117" t="s">
        <v>395</v>
      </c>
      <c r="AN291" s="1117" t="s">
        <v>396</v>
      </c>
      <c r="AO291" s="1117" t="s">
        <v>397</v>
      </c>
      <c r="AP291" s="1117" t="s">
        <v>398</v>
      </c>
      <c r="AQ291" s="1117" t="s">
        <v>399</v>
      </c>
      <c r="AR291" s="1117" t="s">
        <v>400</v>
      </c>
      <c r="AS291" s="1117" t="s">
        <v>401</v>
      </c>
      <c r="AT291" s="1117" t="s">
        <v>402</v>
      </c>
      <c r="AU291" s="1117" t="s">
        <v>403</v>
      </c>
      <c r="AV291" s="1117" t="s">
        <v>404</v>
      </c>
      <c r="AW291" s="1117" t="s">
        <v>405</v>
      </c>
      <c r="AX291" s="1117" t="s">
        <v>406</v>
      </c>
      <c r="AY291" s="1117" t="s">
        <v>407</v>
      </c>
      <c r="AZ291" s="1117" t="s">
        <v>408</v>
      </c>
      <c r="BA291" s="1117" t="s">
        <v>409</v>
      </c>
      <c r="BB291" s="1117" t="s">
        <v>410</v>
      </c>
      <c r="BC291" s="1117" t="s">
        <v>411</v>
      </c>
      <c r="BD291" s="1117" t="s">
        <v>412</v>
      </c>
      <c r="BE291" s="1117" t="s">
        <v>413</v>
      </c>
      <c r="BF291" s="1117" t="s">
        <v>414</v>
      </c>
      <c r="BG291" s="1117" t="s">
        <v>415</v>
      </c>
      <c r="BH291" s="1117" t="s">
        <v>416</v>
      </c>
      <c r="BI291" s="1117" t="s">
        <v>417</v>
      </c>
      <c r="BJ291" s="1117" t="s">
        <v>418</v>
      </c>
      <c r="BK291" s="1117" t="s">
        <v>419</v>
      </c>
      <c r="BL291" s="1117" t="s">
        <v>420</v>
      </c>
      <c r="BM291" s="1117" t="s">
        <v>421</v>
      </c>
      <c r="BN291" s="1117" t="s">
        <v>422</v>
      </c>
      <c r="BO291" s="1117" t="s">
        <v>423</v>
      </c>
      <c r="BP291" s="1117" t="s">
        <v>424</v>
      </c>
      <c r="BQ291" s="1117" t="s">
        <v>425</v>
      </c>
      <c r="BR291" s="1117" t="s">
        <v>426</v>
      </c>
      <c r="BS291" s="1117" t="s">
        <v>427</v>
      </c>
      <c r="BT291" s="1117" t="s">
        <v>428</v>
      </c>
      <c r="BU291" s="1117" t="s">
        <v>429</v>
      </c>
      <c r="BV291" s="1117" t="s">
        <v>430</v>
      </c>
      <c r="BW291" s="1117" t="s">
        <v>431</v>
      </c>
      <c r="BX291" s="1117" t="s">
        <v>432</v>
      </c>
      <c r="BY291" s="1117" t="s">
        <v>433</v>
      </c>
      <c r="BZ291" s="1117" t="s">
        <v>434</v>
      </c>
      <c r="CA291" s="1117" t="s">
        <v>435</v>
      </c>
      <c r="CB291" s="1117" t="s">
        <v>436</v>
      </c>
      <c r="CC291" s="1117" t="s">
        <v>437</v>
      </c>
      <c r="CD291" s="1117" t="s">
        <v>438</v>
      </c>
      <c r="CE291" s="1117" t="s">
        <v>439</v>
      </c>
      <c r="CF291" s="1117" t="s">
        <v>440</v>
      </c>
      <c r="CG291" s="1117" t="s">
        <v>441</v>
      </c>
      <c r="CH291" s="1117" t="s">
        <v>442</v>
      </c>
      <c r="CI291" s="1117" t="s">
        <v>443</v>
      </c>
      <c r="CJ291" s="1117" t="s">
        <v>444</v>
      </c>
      <c r="CK291" s="1117" t="s">
        <v>445</v>
      </c>
      <c r="CL291" s="1117" t="s">
        <v>446</v>
      </c>
      <c r="CM291" s="1117" t="s">
        <v>447</v>
      </c>
      <c r="CN291" s="1117" t="s">
        <v>448</v>
      </c>
      <c r="CO291" s="1117" t="s">
        <v>449</v>
      </c>
      <c r="CP291" s="1117" t="s">
        <v>450</v>
      </c>
      <c r="CQ291" s="1117" t="s">
        <v>451</v>
      </c>
      <c r="CR291" s="1117" t="s">
        <v>452</v>
      </c>
      <c r="CS291" s="1117" t="s">
        <v>453</v>
      </c>
      <c r="CT291" s="1117" t="s">
        <v>454</v>
      </c>
      <c r="CU291" s="1117" t="s">
        <v>455</v>
      </c>
      <c r="CV291" s="1117" t="s">
        <v>456</v>
      </c>
      <c r="CW291" s="1117" t="s">
        <v>457</v>
      </c>
      <c r="CX291" s="1267"/>
      <c r="CY291" s="1267"/>
      <c r="CZ291" s="1267"/>
      <c r="DA291" s="1267"/>
      <c r="DB291" s="1267"/>
      <c r="DC291" s="1267"/>
      <c r="DD291" s="1267"/>
      <c r="DE291" s="1267"/>
      <c r="DF291" s="1267"/>
      <c r="DG291" s="1267"/>
      <c r="DH291" s="1267"/>
      <c r="DI291" s="1267"/>
      <c r="DJ291" s="1267"/>
      <c r="DK291" s="1275"/>
      <c r="DL291" s="2"/>
    </row>
    <row r="292" spans="1:16384" s="150" customFormat="1" ht="18.75" customHeight="1">
      <c r="A292" s="50"/>
      <c r="B292" s="716"/>
      <c r="C292" s="73"/>
      <c r="D292" s="84">
        <v>7250</v>
      </c>
      <c r="E292" s="122" t="s">
        <v>891</v>
      </c>
      <c r="F292" s="152" t="s">
        <v>892</v>
      </c>
      <c r="G292" s="952"/>
      <c r="H292" s="953"/>
      <c r="I292" s="1116"/>
      <c r="J292" s="952"/>
      <c r="K292" s="1116"/>
      <c r="L292" s="1116"/>
      <c r="M292" s="1116"/>
      <c r="N292" s="1116"/>
      <c r="O292" s="1116"/>
      <c r="P292" s="1116"/>
      <c r="Q292" s="1116"/>
      <c r="R292" s="1116"/>
      <c r="S292" s="1116"/>
      <c r="T292" s="1116"/>
      <c r="U292" s="1116"/>
      <c r="V292" s="1116"/>
      <c r="W292" s="1116"/>
      <c r="X292" s="1116"/>
      <c r="Y292" s="1116"/>
      <c r="Z292" s="1116"/>
      <c r="AA292" s="1116"/>
      <c r="AB292" s="1116"/>
      <c r="AC292" s="1116"/>
      <c r="AD292" s="1116"/>
      <c r="AE292" s="1116"/>
      <c r="AF292" s="1116"/>
      <c r="AG292" s="1116"/>
      <c r="AH292" s="1116"/>
      <c r="AI292" s="1116"/>
      <c r="AJ292" s="1116"/>
      <c r="AK292" s="1116"/>
      <c r="AL292" s="1116"/>
      <c r="AM292" s="1116"/>
      <c r="AN292" s="1116"/>
      <c r="AO292" s="1116"/>
      <c r="AP292" s="1116"/>
      <c r="AQ292" s="1116"/>
      <c r="AR292" s="1116"/>
      <c r="AS292" s="1116"/>
      <c r="AT292" s="1116"/>
      <c r="AU292" s="1116"/>
      <c r="AV292" s="1116"/>
      <c r="AW292" s="1116"/>
      <c r="AX292" s="1116"/>
      <c r="AY292" s="1116"/>
      <c r="AZ292" s="1116"/>
      <c r="BA292" s="1116"/>
      <c r="BB292" s="1116"/>
      <c r="BC292" s="1116"/>
      <c r="BD292" s="1116"/>
      <c r="BE292" s="1116"/>
      <c r="BF292" s="1116"/>
      <c r="BG292" s="1116"/>
      <c r="BH292" s="1116"/>
      <c r="BI292" s="1116"/>
      <c r="BJ292" s="1116"/>
      <c r="BK292" s="1116"/>
      <c r="BL292" s="1116"/>
      <c r="BM292" s="1116"/>
      <c r="BN292" s="1116"/>
      <c r="BO292" s="1116"/>
      <c r="BP292" s="1116"/>
      <c r="BQ292" s="1116"/>
      <c r="BR292" s="1116"/>
      <c r="BS292" s="1116"/>
      <c r="BT292" s="1116"/>
      <c r="BU292" s="1116"/>
      <c r="BV292" s="1116"/>
      <c r="BW292" s="1116"/>
      <c r="BX292" s="1116"/>
      <c r="BY292" s="1116"/>
      <c r="BZ292" s="1116"/>
      <c r="CA292" s="1116"/>
      <c r="CB292" s="1116"/>
      <c r="CC292" s="1116"/>
      <c r="CD292" s="1116"/>
      <c r="CE292" s="1116"/>
      <c r="CF292" s="1116"/>
      <c r="CG292" s="1116"/>
      <c r="CH292" s="1116"/>
      <c r="CI292" s="1116"/>
      <c r="CJ292" s="1116"/>
      <c r="CK292" s="1116"/>
      <c r="CL292" s="1116"/>
      <c r="CM292" s="1116"/>
      <c r="CN292" s="1116"/>
      <c r="CO292" s="1116"/>
      <c r="CP292" s="1116"/>
      <c r="CQ292" s="1116"/>
      <c r="CR292" s="1116"/>
      <c r="CS292" s="1116"/>
      <c r="CT292" s="1116"/>
      <c r="CU292" s="1116"/>
      <c r="CV292" s="1116"/>
      <c r="CW292" s="1116"/>
      <c r="CX292" s="1116"/>
      <c r="CY292" s="1116"/>
      <c r="CZ292" s="1116"/>
      <c r="DA292" s="1116"/>
      <c r="DB292" s="1116"/>
      <c r="DC292" s="1116"/>
      <c r="DD292" s="1116"/>
      <c r="DE292" s="1116"/>
      <c r="DF292" s="1116"/>
      <c r="DG292" s="1116"/>
      <c r="DH292" s="1116"/>
      <c r="DI292" s="1116"/>
      <c r="DJ292" s="1116"/>
      <c r="DK292" s="1118"/>
    </row>
    <row r="293" spans="1:16384" s="150" customFormat="1" ht="18.75" customHeight="1">
      <c r="A293" s="50"/>
      <c r="B293" s="716"/>
      <c r="C293" s="73"/>
      <c r="D293" s="84">
        <v>7260</v>
      </c>
      <c r="E293" s="120" t="s">
        <v>893</v>
      </c>
      <c r="F293" s="121" t="s">
        <v>365</v>
      </c>
      <c r="G293" s="952"/>
      <c r="H293" s="954"/>
      <c r="I293" s="955"/>
      <c r="J293" s="956"/>
      <c r="K293" s="957"/>
      <c r="L293" s="957"/>
      <c r="M293" s="958"/>
      <c r="N293" s="958"/>
      <c r="O293" s="958"/>
      <c r="P293" s="958"/>
      <c r="Q293" s="959"/>
      <c r="R293" s="959"/>
      <c r="S293" s="959"/>
      <c r="T293" s="959"/>
      <c r="U293" s="959"/>
      <c r="V293" s="959"/>
      <c r="W293" s="959"/>
      <c r="X293" s="959"/>
      <c r="Y293" s="959"/>
      <c r="Z293" s="959"/>
      <c r="AA293" s="959"/>
      <c r="AB293" s="959"/>
      <c r="AC293" s="959"/>
      <c r="AD293" s="959"/>
      <c r="AE293" s="959"/>
      <c r="AF293" s="959"/>
      <c r="AG293" s="959"/>
      <c r="AH293" s="959"/>
      <c r="AI293" s="959"/>
      <c r="AJ293" s="959"/>
      <c r="AK293" s="959"/>
      <c r="AL293" s="959"/>
      <c r="AM293" s="959"/>
      <c r="AN293" s="959"/>
      <c r="AO293" s="959"/>
      <c r="AP293" s="959"/>
      <c r="AQ293" s="959"/>
      <c r="AR293" s="959"/>
      <c r="AS293" s="959"/>
      <c r="AT293" s="959"/>
      <c r="AU293" s="959"/>
      <c r="AV293" s="959"/>
      <c r="AW293" s="959"/>
      <c r="AX293" s="959"/>
      <c r="AY293" s="959"/>
      <c r="AZ293" s="959"/>
      <c r="BA293" s="959"/>
      <c r="BB293" s="959"/>
      <c r="BC293" s="959"/>
      <c r="BD293" s="959"/>
      <c r="BE293" s="959"/>
      <c r="BF293" s="959"/>
      <c r="BG293" s="959"/>
      <c r="BH293" s="959"/>
      <c r="BI293" s="959"/>
      <c r="BJ293" s="959"/>
      <c r="BK293" s="959"/>
      <c r="BL293" s="959"/>
      <c r="BM293" s="959"/>
      <c r="BN293" s="959"/>
      <c r="BO293" s="959"/>
      <c r="BP293" s="959"/>
      <c r="BQ293" s="959"/>
      <c r="BR293" s="959"/>
      <c r="BS293" s="959"/>
      <c r="BT293" s="959"/>
      <c r="BU293" s="959"/>
      <c r="BV293" s="959"/>
      <c r="BW293" s="959"/>
      <c r="BX293" s="959"/>
      <c r="BY293" s="959"/>
      <c r="BZ293" s="959"/>
      <c r="CA293" s="959"/>
      <c r="CB293" s="959"/>
      <c r="CC293" s="959"/>
      <c r="CD293" s="959"/>
      <c r="CE293" s="959"/>
      <c r="CF293" s="959"/>
      <c r="CG293" s="959"/>
      <c r="CH293" s="959"/>
      <c r="CI293" s="959"/>
      <c r="CJ293" s="959"/>
      <c r="CK293" s="959"/>
      <c r="CL293" s="959"/>
      <c r="CM293" s="959"/>
      <c r="CN293" s="959"/>
      <c r="CO293" s="959"/>
      <c r="CP293" s="959"/>
      <c r="CQ293" s="959"/>
      <c r="CR293" s="959"/>
      <c r="CS293" s="959"/>
      <c r="CT293" s="959"/>
      <c r="CU293" s="959"/>
      <c r="CV293" s="959"/>
      <c r="CW293" s="959"/>
      <c r="CX293" s="959"/>
      <c r="CY293" s="959"/>
      <c r="CZ293" s="959"/>
      <c r="DA293" s="959"/>
      <c r="DB293" s="959"/>
      <c r="DC293" s="959"/>
      <c r="DD293" s="959"/>
      <c r="DE293" s="959"/>
      <c r="DF293" s="959"/>
      <c r="DG293" s="959"/>
      <c r="DH293" s="959"/>
      <c r="DI293" s="959"/>
      <c r="DJ293" s="959"/>
      <c r="DK293" s="960"/>
    </row>
    <row r="294" spans="1:16384" s="150" customFormat="1" ht="18.75" customHeight="1">
      <c r="A294" s="50"/>
      <c r="B294" s="716"/>
      <c r="C294" s="73"/>
      <c r="D294" s="84">
        <v>7270</v>
      </c>
      <c r="E294" s="120" t="s">
        <v>894</v>
      </c>
      <c r="F294" s="121" t="s">
        <v>366</v>
      </c>
      <c r="G294" s="952"/>
      <c r="H294" s="961"/>
      <c r="I294" s="955"/>
      <c r="J294" s="962"/>
      <c r="K294" s="957"/>
      <c r="L294" s="963"/>
      <c r="M294" s="964"/>
      <c r="N294" s="965"/>
      <c r="O294" s="965"/>
      <c r="P294" s="965"/>
      <c r="Q294" s="964"/>
      <c r="R294" s="964"/>
      <c r="S294" s="964"/>
      <c r="T294" s="964"/>
      <c r="U294" s="964"/>
      <c r="V294" s="964"/>
      <c r="W294" s="964"/>
      <c r="X294" s="964"/>
      <c r="Y294" s="964"/>
      <c r="Z294" s="964"/>
      <c r="AA294" s="964"/>
      <c r="AB294" s="964"/>
      <c r="AC294" s="964"/>
      <c r="AD294" s="964"/>
      <c r="AE294" s="964"/>
      <c r="AF294" s="964"/>
      <c r="AG294" s="964"/>
      <c r="AH294" s="964"/>
      <c r="AI294" s="964"/>
      <c r="AJ294" s="964"/>
      <c r="AK294" s="964"/>
      <c r="AL294" s="964"/>
      <c r="AM294" s="964"/>
      <c r="AN294" s="964"/>
      <c r="AO294" s="964"/>
      <c r="AP294" s="964"/>
      <c r="AQ294" s="964"/>
      <c r="AR294" s="964"/>
      <c r="AS294" s="964"/>
      <c r="AT294" s="964"/>
      <c r="AU294" s="964"/>
      <c r="AV294" s="964"/>
      <c r="AW294" s="964"/>
      <c r="AX294" s="964"/>
      <c r="AY294" s="964"/>
      <c r="AZ294" s="964"/>
      <c r="BA294" s="964"/>
      <c r="BB294" s="964"/>
      <c r="BC294" s="964"/>
      <c r="BD294" s="964"/>
      <c r="BE294" s="964"/>
      <c r="BF294" s="964"/>
      <c r="BG294" s="964"/>
      <c r="BH294" s="964"/>
      <c r="BI294" s="964"/>
      <c r="BJ294" s="964"/>
      <c r="BK294" s="964"/>
      <c r="BL294" s="964"/>
      <c r="BM294" s="964"/>
      <c r="BN294" s="964"/>
      <c r="BO294" s="964"/>
      <c r="BP294" s="964"/>
      <c r="BQ294" s="964"/>
      <c r="BR294" s="964"/>
      <c r="BS294" s="964"/>
      <c r="BT294" s="964"/>
      <c r="BU294" s="964"/>
      <c r="BV294" s="964"/>
      <c r="BW294" s="964"/>
      <c r="BX294" s="964"/>
      <c r="BY294" s="964"/>
      <c r="BZ294" s="964"/>
      <c r="CA294" s="964"/>
      <c r="CB294" s="964"/>
      <c r="CC294" s="964"/>
      <c r="CD294" s="964"/>
      <c r="CE294" s="964"/>
      <c r="CF294" s="964"/>
      <c r="CG294" s="964"/>
      <c r="CH294" s="964"/>
      <c r="CI294" s="964"/>
      <c r="CJ294" s="964"/>
      <c r="CK294" s="964"/>
      <c r="CL294" s="964"/>
      <c r="CM294" s="964"/>
      <c r="CN294" s="964"/>
      <c r="CO294" s="964"/>
      <c r="CP294" s="964"/>
      <c r="CQ294" s="964"/>
      <c r="CR294" s="964"/>
      <c r="CS294" s="964"/>
      <c r="CT294" s="964"/>
      <c r="CU294" s="964"/>
      <c r="CV294" s="964"/>
      <c r="CW294" s="964"/>
      <c r="CX294" s="964"/>
      <c r="CY294" s="964"/>
      <c r="CZ294" s="964"/>
      <c r="DA294" s="964"/>
      <c r="DB294" s="964"/>
      <c r="DC294" s="964"/>
      <c r="DD294" s="964"/>
      <c r="DE294" s="964"/>
      <c r="DF294" s="964"/>
      <c r="DG294" s="964"/>
      <c r="DH294" s="964"/>
      <c r="DI294" s="964"/>
      <c r="DJ294" s="964"/>
      <c r="DK294" s="851"/>
    </row>
    <row r="295" spans="1:16384" s="150" customFormat="1" ht="18.75" customHeight="1">
      <c r="A295" s="50"/>
      <c r="B295" s="716"/>
      <c r="C295" s="73"/>
      <c r="D295" s="84">
        <v>7280</v>
      </c>
      <c r="E295" s="120" t="s">
        <v>895</v>
      </c>
      <c r="F295" s="121" t="s">
        <v>367</v>
      </c>
      <c r="G295" s="952"/>
      <c r="H295" s="961"/>
      <c r="I295" s="955"/>
      <c r="J295" s="962"/>
      <c r="K295" s="957"/>
      <c r="L295" s="963"/>
      <c r="M295" s="964"/>
      <c r="N295" s="965"/>
      <c r="O295" s="965"/>
      <c r="P295" s="965"/>
      <c r="Q295" s="964"/>
      <c r="R295" s="964"/>
      <c r="S295" s="964"/>
      <c r="T295" s="964"/>
      <c r="U295" s="964"/>
      <c r="V295" s="964"/>
      <c r="W295" s="964"/>
      <c r="X295" s="964"/>
      <c r="Y295" s="964"/>
      <c r="Z295" s="964"/>
      <c r="AA295" s="964"/>
      <c r="AB295" s="964"/>
      <c r="AC295" s="964"/>
      <c r="AD295" s="964"/>
      <c r="AE295" s="964"/>
      <c r="AF295" s="964"/>
      <c r="AG295" s="964"/>
      <c r="AH295" s="964"/>
      <c r="AI295" s="964"/>
      <c r="AJ295" s="964"/>
      <c r="AK295" s="964"/>
      <c r="AL295" s="964"/>
      <c r="AM295" s="964"/>
      <c r="AN295" s="964"/>
      <c r="AO295" s="964"/>
      <c r="AP295" s="964"/>
      <c r="AQ295" s="964"/>
      <c r="AR295" s="964"/>
      <c r="AS295" s="964"/>
      <c r="AT295" s="964"/>
      <c r="AU295" s="964"/>
      <c r="AV295" s="964"/>
      <c r="AW295" s="964"/>
      <c r="AX295" s="964"/>
      <c r="AY295" s="964"/>
      <c r="AZ295" s="964"/>
      <c r="BA295" s="964"/>
      <c r="BB295" s="964"/>
      <c r="BC295" s="964"/>
      <c r="BD295" s="964"/>
      <c r="BE295" s="964"/>
      <c r="BF295" s="964"/>
      <c r="BG295" s="964"/>
      <c r="BH295" s="964"/>
      <c r="BI295" s="964"/>
      <c r="BJ295" s="964"/>
      <c r="BK295" s="964"/>
      <c r="BL295" s="964"/>
      <c r="BM295" s="964"/>
      <c r="BN295" s="964"/>
      <c r="BO295" s="964"/>
      <c r="BP295" s="964"/>
      <c r="BQ295" s="964"/>
      <c r="BR295" s="964"/>
      <c r="BS295" s="964"/>
      <c r="BT295" s="964"/>
      <c r="BU295" s="964"/>
      <c r="BV295" s="964"/>
      <c r="BW295" s="964"/>
      <c r="BX295" s="964"/>
      <c r="BY295" s="964"/>
      <c r="BZ295" s="964"/>
      <c r="CA295" s="964"/>
      <c r="CB295" s="964"/>
      <c r="CC295" s="964"/>
      <c r="CD295" s="964"/>
      <c r="CE295" s="964"/>
      <c r="CF295" s="964"/>
      <c r="CG295" s="964"/>
      <c r="CH295" s="964"/>
      <c r="CI295" s="964"/>
      <c r="CJ295" s="964"/>
      <c r="CK295" s="964"/>
      <c r="CL295" s="964"/>
      <c r="CM295" s="964"/>
      <c r="CN295" s="964"/>
      <c r="CO295" s="964"/>
      <c r="CP295" s="964"/>
      <c r="CQ295" s="964"/>
      <c r="CR295" s="964"/>
      <c r="CS295" s="964"/>
      <c r="CT295" s="964"/>
      <c r="CU295" s="964"/>
      <c r="CV295" s="964"/>
      <c r="CW295" s="964"/>
      <c r="CX295" s="964"/>
      <c r="CY295" s="964"/>
      <c r="CZ295" s="964"/>
      <c r="DA295" s="964"/>
      <c r="DB295" s="964"/>
      <c r="DC295" s="964"/>
      <c r="DD295" s="964"/>
      <c r="DE295" s="964"/>
      <c r="DF295" s="964"/>
      <c r="DG295" s="964"/>
      <c r="DH295" s="964"/>
      <c r="DI295" s="964"/>
      <c r="DJ295" s="964"/>
      <c r="DK295" s="851"/>
    </row>
    <row r="296" spans="1:16384" s="156" customFormat="1" ht="18.75" customHeight="1">
      <c r="A296" s="154"/>
      <c r="B296" s="716"/>
      <c r="C296" s="155"/>
      <c r="D296" s="84">
        <v>7290</v>
      </c>
      <c r="E296" s="122" t="s">
        <v>896</v>
      </c>
      <c r="F296" s="152" t="s">
        <v>897</v>
      </c>
      <c r="G296" s="952"/>
      <c r="H296" s="966"/>
      <c r="I296" s="955"/>
      <c r="J296" s="1096"/>
      <c r="K296" s="957"/>
      <c r="L296" s="963"/>
      <c r="M296" s="964"/>
      <c r="N296" s="965"/>
      <c r="O296" s="965"/>
      <c r="P296" s="965"/>
      <c r="Q296" s="964"/>
      <c r="R296" s="964"/>
      <c r="S296" s="964"/>
      <c r="T296" s="964"/>
      <c r="U296" s="964"/>
      <c r="V296" s="964"/>
      <c r="W296" s="964"/>
      <c r="X296" s="964"/>
      <c r="Y296" s="964"/>
      <c r="Z296" s="964"/>
      <c r="AA296" s="964"/>
      <c r="AB296" s="964"/>
      <c r="AC296" s="964"/>
      <c r="AD296" s="964"/>
      <c r="AE296" s="964"/>
      <c r="AF296" s="964"/>
      <c r="AG296" s="964"/>
      <c r="AH296" s="964"/>
      <c r="AI296" s="964"/>
      <c r="AJ296" s="964"/>
      <c r="AK296" s="964"/>
      <c r="AL296" s="964"/>
      <c r="AM296" s="964"/>
      <c r="AN296" s="964"/>
      <c r="AO296" s="964"/>
      <c r="AP296" s="964"/>
      <c r="AQ296" s="964"/>
      <c r="AR296" s="964"/>
      <c r="AS296" s="964"/>
      <c r="AT296" s="964"/>
      <c r="AU296" s="964"/>
      <c r="AV296" s="964"/>
      <c r="AW296" s="964"/>
      <c r="AX296" s="964"/>
      <c r="AY296" s="964"/>
      <c r="AZ296" s="964"/>
      <c r="BA296" s="964"/>
      <c r="BB296" s="964"/>
      <c r="BC296" s="964"/>
      <c r="BD296" s="964"/>
      <c r="BE296" s="964"/>
      <c r="BF296" s="964"/>
      <c r="BG296" s="964"/>
      <c r="BH296" s="964"/>
      <c r="BI296" s="964"/>
      <c r="BJ296" s="964"/>
      <c r="BK296" s="964"/>
      <c r="BL296" s="964"/>
      <c r="BM296" s="964"/>
      <c r="BN296" s="964"/>
      <c r="BO296" s="964"/>
      <c r="BP296" s="964"/>
      <c r="BQ296" s="964"/>
      <c r="BR296" s="964"/>
      <c r="BS296" s="964"/>
      <c r="BT296" s="964"/>
      <c r="BU296" s="964"/>
      <c r="BV296" s="964"/>
      <c r="BW296" s="964"/>
      <c r="BX296" s="964"/>
      <c r="BY296" s="964"/>
      <c r="BZ296" s="964"/>
      <c r="CA296" s="964"/>
      <c r="CB296" s="964"/>
      <c r="CC296" s="964"/>
      <c r="CD296" s="964"/>
      <c r="CE296" s="964"/>
      <c r="CF296" s="964"/>
      <c r="CG296" s="964"/>
      <c r="CH296" s="964"/>
      <c r="CI296" s="964"/>
      <c r="CJ296" s="964"/>
      <c r="CK296" s="964"/>
      <c r="CL296" s="964"/>
      <c r="CM296" s="964"/>
      <c r="CN296" s="964"/>
      <c r="CO296" s="964"/>
      <c r="CP296" s="964"/>
      <c r="CQ296" s="964"/>
      <c r="CR296" s="964"/>
      <c r="CS296" s="964"/>
      <c r="CT296" s="964"/>
      <c r="CU296" s="964"/>
      <c r="CV296" s="964"/>
      <c r="CW296" s="964"/>
      <c r="CX296" s="964"/>
      <c r="CY296" s="964"/>
      <c r="CZ296" s="964"/>
      <c r="DA296" s="964"/>
      <c r="DB296" s="964"/>
      <c r="DC296" s="964"/>
      <c r="DD296" s="964"/>
      <c r="DE296" s="964"/>
      <c r="DF296" s="964"/>
      <c r="DG296" s="964"/>
      <c r="DH296" s="964"/>
      <c r="DI296" s="964"/>
      <c r="DJ296" s="964"/>
      <c r="DK296" s="851"/>
      <c r="DL296" s="150"/>
      <c r="DM296" s="150"/>
      <c r="DN296" s="150"/>
      <c r="DO296" s="150"/>
      <c r="DP296" s="150"/>
      <c r="DQ296" s="150"/>
      <c r="DR296" s="150"/>
      <c r="DS296" s="150"/>
      <c r="DT296" s="150"/>
      <c r="DU296" s="150"/>
      <c r="DV296" s="150"/>
      <c r="DW296" s="150"/>
      <c r="DX296" s="150"/>
      <c r="DY296" s="150"/>
      <c r="DZ296" s="150"/>
      <c r="EA296" s="150"/>
      <c r="EB296" s="150"/>
      <c r="EC296" s="150"/>
      <c r="ED296" s="150"/>
      <c r="EE296" s="150"/>
      <c r="EF296" s="150"/>
      <c r="EG296" s="150"/>
      <c r="EH296" s="150"/>
      <c r="EI296" s="150"/>
      <c r="EJ296" s="150"/>
      <c r="EK296" s="150"/>
      <c r="EL296" s="150"/>
      <c r="EM296" s="150"/>
      <c r="EN296" s="150"/>
      <c r="EO296" s="150"/>
      <c r="EP296" s="150"/>
      <c r="EQ296" s="150"/>
      <c r="ER296" s="150"/>
      <c r="ES296" s="150"/>
      <c r="ET296" s="150"/>
      <c r="EU296" s="150"/>
      <c r="EV296" s="150"/>
      <c r="EW296" s="150"/>
      <c r="EX296" s="150"/>
      <c r="EY296" s="150"/>
      <c r="EZ296" s="150"/>
      <c r="FA296" s="150"/>
      <c r="FB296" s="150"/>
      <c r="FC296" s="150"/>
      <c r="FD296" s="150"/>
      <c r="FE296" s="150"/>
      <c r="FF296" s="150"/>
      <c r="FG296" s="150"/>
      <c r="FH296" s="150"/>
      <c r="FI296" s="150"/>
      <c r="FJ296" s="150"/>
      <c r="FK296" s="150"/>
      <c r="FL296" s="150"/>
      <c r="FM296" s="150"/>
      <c r="FN296" s="150"/>
      <c r="FO296" s="150"/>
      <c r="FP296" s="150"/>
      <c r="FQ296" s="150"/>
      <c r="FR296" s="150"/>
      <c r="FS296" s="150"/>
      <c r="FT296" s="150"/>
      <c r="FU296" s="150"/>
      <c r="FV296" s="150"/>
      <c r="FW296" s="150"/>
      <c r="FX296" s="150"/>
      <c r="FY296" s="150"/>
      <c r="FZ296" s="150"/>
      <c r="GA296" s="150"/>
      <c r="GB296" s="150"/>
      <c r="GC296" s="150"/>
      <c r="GD296" s="150"/>
      <c r="GE296" s="150"/>
      <c r="GF296" s="150"/>
      <c r="GG296" s="150"/>
      <c r="GH296" s="150"/>
      <c r="GI296" s="150"/>
      <c r="GJ296" s="150"/>
      <c r="GK296" s="150"/>
      <c r="GL296" s="150"/>
      <c r="GM296" s="150"/>
      <c r="GN296" s="150"/>
      <c r="GO296" s="150"/>
      <c r="GP296" s="150"/>
      <c r="GQ296" s="150"/>
      <c r="GR296" s="150"/>
      <c r="GS296" s="150"/>
      <c r="GT296" s="150"/>
      <c r="GU296" s="150"/>
      <c r="GV296" s="150"/>
      <c r="GW296" s="150"/>
      <c r="GX296" s="150"/>
      <c r="GY296" s="150"/>
      <c r="GZ296" s="150"/>
      <c r="HA296" s="150"/>
      <c r="HB296" s="150"/>
      <c r="HC296" s="150"/>
      <c r="HD296" s="150"/>
      <c r="HE296" s="150"/>
      <c r="HF296" s="150"/>
      <c r="HG296" s="150"/>
      <c r="HH296" s="150"/>
      <c r="HI296" s="150"/>
      <c r="HJ296" s="150"/>
      <c r="HK296" s="150"/>
      <c r="HL296" s="150"/>
      <c r="HM296" s="150"/>
      <c r="HN296" s="150"/>
      <c r="HO296" s="150"/>
      <c r="HP296" s="150"/>
      <c r="HQ296" s="150"/>
      <c r="HR296" s="150"/>
      <c r="HS296" s="150"/>
      <c r="HT296" s="150"/>
      <c r="HU296" s="150"/>
      <c r="HV296" s="150"/>
      <c r="HW296" s="150"/>
      <c r="HX296" s="150"/>
      <c r="HY296" s="150"/>
      <c r="HZ296" s="150"/>
      <c r="IA296" s="150"/>
      <c r="IB296" s="150"/>
      <c r="IC296" s="150"/>
      <c r="ID296" s="150"/>
      <c r="IE296" s="150"/>
      <c r="IF296" s="150"/>
      <c r="IG296" s="150"/>
      <c r="IH296" s="150"/>
      <c r="II296" s="150"/>
      <c r="IJ296" s="150"/>
      <c r="IK296" s="150"/>
      <c r="IL296" s="150"/>
      <c r="IM296" s="150"/>
      <c r="IN296" s="150"/>
      <c r="IO296" s="150"/>
      <c r="IP296" s="150"/>
      <c r="IQ296" s="150"/>
      <c r="IR296" s="150"/>
      <c r="IS296" s="150"/>
      <c r="IT296" s="150"/>
      <c r="IU296" s="150"/>
      <c r="IV296" s="150"/>
      <c r="IW296" s="150"/>
      <c r="IX296" s="150"/>
      <c r="IY296" s="150"/>
      <c r="IZ296" s="150"/>
      <c r="JA296" s="150"/>
      <c r="JB296" s="150"/>
      <c r="JC296" s="150"/>
      <c r="JD296" s="150"/>
      <c r="JE296" s="150"/>
      <c r="JF296" s="150"/>
      <c r="JG296" s="150"/>
      <c r="JH296" s="150"/>
      <c r="JI296" s="150"/>
      <c r="JJ296" s="150"/>
      <c r="JK296" s="150"/>
      <c r="JL296" s="150"/>
      <c r="JM296" s="150"/>
      <c r="JN296" s="150"/>
      <c r="JO296" s="150"/>
      <c r="JP296" s="150"/>
      <c r="JQ296" s="150"/>
      <c r="JR296" s="150"/>
      <c r="JS296" s="150"/>
      <c r="JT296" s="150"/>
      <c r="JU296" s="150"/>
      <c r="JV296" s="150"/>
      <c r="JW296" s="150"/>
      <c r="JX296" s="150"/>
      <c r="JY296" s="150"/>
      <c r="JZ296" s="150"/>
      <c r="KA296" s="150"/>
      <c r="KB296" s="150"/>
      <c r="KC296" s="150"/>
      <c r="KD296" s="150"/>
      <c r="KE296" s="150"/>
      <c r="KF296" s="150"/>
      <c r="KG296" s="150"/>
      <c r="KH296" s="150"/>
      <c r="KI296" s="150"/>
      <c r="KJ296" s="150"/>
      <c r="KK296" s="150"/>
      <c r="KL296" s="150"/>
      <c r="KM296" s="150"/>
      <c r="KN296" s="150"/>
      <c r="KO296" s="150"/>
      <c r="KP296" s="150"/>
      <c r="KQ296" s="150"/>
      <c r="KR296" s="150"/>
      <c r="KS296" s="150"/>
      <c r="KT296" s="150"/>
      <c r="KU296" s="150"/>
      <c r="KV296" s="150"/>
      <c r="KW296" s="150"/>
      <c r="KX296" s="150"/>
      <c r="KY296" s="150"/>
      <c r="KZ296" s="150"/>
      <c r="LA296" s="150"/>
      <c r="LB296" s="150"/>
      <c r="LC296" s="150"/>
      <c r="LD296" s="150"/>
      <c r="LE296" s="150"/>
      <c r="LF296" s="150"/>
      <c r="LG296" s="150"/>
      <c r="LH296" s="150"/>
      <c r="LI296" s="150"/>
      <c r="LJ296" s="150"/>
      <c r="LK296" s="150"/>
      <c r="LL296" s="150"/>
      <c r="LM296" s="150"/>
      <c r="LN296" s="150"/>
      <c r="LO296" s="150"/>
      <c r="LP296" s="150"/>
      <c r="LQ296" s="150"/>
      <c r="LR296" s="150"/>
      <c r="LS296" s="150"/>
      <c r="LT296" s="150"/>
      <c r="LU296" s="150"/>
      <c r="LV296" s="150"/>
      <c r="LW296" s="150"/>
      <c r="LX296" s="150"/>
      <c r="LY296" s="150"/>
      <c r="LZ296" s="150"/>
      <c r="MA296" s="150"/>
      <c r="MB296" s="150"/>
      <c r="MC296" s="150"/>
      <c r="MD296" s="150"/>
      <c r="ME296" s="150"/>
      <c r="MF296" s="150"/>
      <c r="MG296" s="150"/>
      <c r="MH296" s="150"/>
      <c r="MI296" s="150"/>
      <c r="MJ296" s="150"/>
      <c r="MK296" s="150"/>
      <c r="ML296" s="150"/>
      <c r="MM296" s="150"/>
      <c r="MN296" s="150"/>
      <c r="MO296" s="150"/>
      <c r="MP296" s="150"/>
      <c r="MQ296" s="150"/>
      <c r="MR296" s="150"/>
      <c r="MS296" s="150"/>
      <c r="MT296" s="150"/>
      <c r="MU296" s="150"/>
      <c r="MV296" s="150"/>
      <c r="MW296" s="150"/>
      <c r="MX296" s="150"/>
      <c r="MY296" s="150"/>
      <c r="MZ296" s="150"/>
      <c r="NA296" s="150"/>
      <c r="NB296" s="150"/>
      <c r="NC296" s="150"/>
      <c r="ND296" s="150"/>
      <c r="NE296" s="150"/>
      <c r="NF296" s="150"/>
      <c r="NG296" s="150"/>
      <c r="NH296" s="150"/>
      <c r="NI296" s="150"/>
      <c r="NJ296" s="150"/>
      <c r="NK296" s="150"/>
      <c r="NL296" s="150"/>
      <c r="NM296" s="150"/>
      <c r="NN296" s="150"/>
      <c r="NO296" s="150"/>
      <c r="NP296" s="150"/>
      <c r="NQ296" s="150"/>
      <c r="NR296" s="150"/>
      <c r="NS296" s="150"/>
      <c r="NT296" s="150"/>
      <c r="NU296" s="150"/>
      <c r="NV296" s="150"/>
      <c r="NW296" s="150"/>
      <c r="NX296" s="150"/>
      <c r="NY296" s="150"/>
      <c r="NZ296" s="150"/>
      <c r="OA296" s="150"/>
      <c r="OB296" s="150"/>
      <c r="OC296" s="150"/>
      <c r="OD296" s="150"/>
      <c r="OE296" s="150"/>
      <c r="OF296" s="150"/>
      <c r="OG296" s="150"/>
      <c r="OH296" s="150"/>
      <c r="OI296" s="150"/>
      <c r="OJ296" s="150"/>
      <c r="OK296" s="150"/>
      <c r="OL296" s="150"/>
      <c r="OM296" s="150"/>
      <c r="ON296" s="150"/>
      <c r="OO296" s="150"/>
      <c r="OP296" s="150"/>
      <c r="OQ296" s="150"/>
      <c r="OR296" s="150"/>
      <c r="OS296" s="150"/>
      <c r="OT296" s="150"/>
      <c r="OU296" s="150"/>
      <c r="OV296" s="150"/>
      <c r="OW296" s="150"/>
      <c r="OX296" s="150"/>
      <c r="OY296" s="150"/>
      <c r="OZ296" s="150"/>
      <c r="PA296" s="150"/>
      <c r="PB296" s="150"/>
      <c r="PC296" s="150"/>
      <c r="PD296" s="150"/>
      <c r="PE296" s="150"/>
      <c r="PF296" s="150"/>
      <c r="PG296" s="150"/>
      <c r="PH296" s="150"/>
      <c r="PI296" s="150"/>
      <c r="PJ296" s="150"/>
      <c r="PK296" s="150"/>
      <c r="PL296" s="150"/>
      <c r="PM296" s="150"/>
      <c r="PN296" s="150"/>
      <c r="PO296" s="150"/>
      <c r="PP296" s="150"/>
      <c r="PQ296" s="150"/>
      <c r="PR296" s="150"/>
      <c r="PS296" s="150"/>
      <c r="PT296" s="150"/>
      <c r="PU296" s="150"/>
      <c r="PV296" s="150"/>
      <c r="PW296" s="150"/>
      <c r="PX296" s="150"/>
      <c r="PY296" s="150"/>
      <c r="PZ296" s="150"/>
      <c r="QA296" s="150"/>
      <c r="QB296" s="150"/>
      <c r="QC296" s="150"/>
      <c r="QD296" s="150"/>
      <c r="QE296" s="150"/>
      <c r="QF296" s="150"/>
      <c r="QG296" s="150"/>
      <c r="QH296" s="150"/>
      <c r="QI296" s="150"/>
      <c r="QJ296" s="150"/>
      <c r="QK296" s="150"/>
      <c r="QL296" s="150"/>
      <c r="QM296" s="150"/>
      <c r="QN296" s="150"/>
      <c r="QO296" s="150"/>
      <c r="QP296" s="150"/>
      <c r="QQ296" s="150"/>
      <c r="QR296" s="150"/>
      <c r="QS296" s="150"/>
      <c r="QT296" s="150"/>
      <c r="QU296" s="150"/>
      <c r="QV296" s="150"/>
      <c r="QW296" s="150"/>
      <c r="QX296" s="150"/>
      <c r="QY296" s="150"/>
      <c r="QZ296" s="150"/>
      <c r="RA296" s="150"/>
      <c r="RB296" s="150"/>
      <c r="RC296" s="150"/>
      <c r="RD296" s="150"/>
      <c r="RE296" s="150"/>
      <c r="RF296" s="150"/>
      <c r="RG296" s="150"/>
      <c r="RH296" s="150"/>
      <c r="RI296" s="150"/>
      <c r="RJ296" s="150"/>
      <c r="RK296" s="150"/>
      <c r="RL296" s="150"/>
      <c r="RM296" s="150"/>
      <c r="RN296" s="150"/>
      <c r="RO296" s="150"/>
      <c r="RP296" s="150"/>
      <c r="RQ296" s="150"/>
      <c r="RR296" s="150"/>
      <c r="RS296" s="150"/>
      <c r="RT296" s="150"/>
      <c r="RU296" s="150"/>
      <c r="RV296" s="150"/>
      <c r="RW296" s="150"/>
      <c r="RX296" s="150"/>
      <c r="RY296" s="150"/>
      <c r="RZ296" s="150"/>
      <c r="SA296" s="150"/>
      <c r="SB296" s="150"/>
      <c r="SC296" s="150"/>
      <c r="SD296" s="150"/>
      <c r="SE296" s="150"/>
      <c r="SF296" s="150"/>
      <c r="SG296" s="150"/>
      <c r="SH296" s="150"/>
      <c r="SI296" s="150"/>
      <c r="SJ296" s="150"/>
      <c r="SK296" s="150"/>
      <c r="SL296" s="150"/>
      <c r="SM296" s="150"/>
      <c r="SN296" s="150"/>
      <c r="SO296" s="150"/>
      <c r="SP296" s="150"/>
      <c r="SQ296" s="150"/>
      <c r="SR296" s="150"/>
      <c r="SS296" s="150"/>
      <c r="ST296" s="150"/>
      <c r="SU296" s="150"/>
      <c r="SV296" s="150"/>
      <c r="SW296" s="150"/>
      <c r="SX296" s="150"/>
      <c r="SY296" s="150"/>
      <c r="SZ296" s="150"/>
      <c r="TA296" s="150"/>
      <c r="TB296" s="150"/>
      <c r="TC296" s="150"/>
      <c r="TD296" s="150"/>
      <c r="TE296" s="150"/>
      <c r="TF296" s="150"/>
      <c r="TG296" s="150"/>
      <c r="TH296" s="150"/>
      <c r="TI296" s="150"/>
      <c r="TJ296" s="150"/>
      <c r="TK296" s="150"/>
      <c r="TL296" s="150"/>
      <c r="TM296" s="150"/>
      <c r="TN296" s="150"/>
      <c r="TO296" s="150"/>
      <c r="TP296" s="150"/>
      <c r="TQ296" s="150"/>
      <c r="TR296" s="150"/>
      <c r="TS296" s="150"/>
      <c r="TT296" s="150"/>
      <c r="TU296" s="150"/>
      <c r="TV296" s="150"/>
      <c r="TW296" s="150"/>
      <c r="TX296" s="150"/>
      <c r="TY296" s="150"/>
      <c r="TZ296" s="150"/>
      <c r="UA296" s="150"/>
      <c r="UB296" s="150"/>
      <c r="UC296" s="150"/>
      <c r="UD296" s="150"/>
      <c r="UE296" s="150"/>
      <c r="UF296" s="150"/>
      <c r="UG296" s="150"/>
      <c r="UH296" s="150"/>
      <c r="UI296" s="150"/>
      <c r="UJ296" s="150"/>
      <c r="UK296" s="150"/>
      <c r="UL296" s="150"/>
      <c r="UM296" s="150"/>
      <c r="UN296" s="150"/>
      <c r="UO296" s="150"/>
      <c r="UP296" s="150"/>
      <c r="UQ296" s="150"/>
      <c r="UR296" s="150"/>
      <c r="US296" s="150"/>
      <c r="UT296" s="150"/>
      <c r="UU296" s="150"/>
      <c r="UV296" s="150"/>
      <c r="UW296" s="150"/>
      <c r="UX296" s="150"/>
      <c r="UY296" s="150"/>
      <c r="UZ296" s="150"/>
      <c r="VA296" s="150"/>
      <c r="VB296" s="150"/>
      <c r="VC296" s="150"/>
      <c r="VD296" s="150"/>
      <c r="VE296" s="150"/>
      <c r="VF296" s="150"/>
      <c r="VG296" s="150"/>
      <c r="VH296" s="150"/>
      <c r="VI296" s="150"/>
      <c r="VJ296" s="150"/>
      <c r="VK296" s="150"/>
      <c r="VL296" s="150"/>
      <c r="VM296" s="150"/>
      <c r="VN296" s="150"/>
      <c r="VO296" s="150"/>
      <c r="VP296" s="150"/>
      <c r="VQ296" s="150"/>
      <c r="VR296" s="150"/>
      <c r="VS296" s="150"/>
      <c r="VT296" s="150"/>
      <c r="VU296" s="150"/>
      <c r="VV296" s="150"/>
      <c r="VW296" s="150"/>
      <c r="VX296" s="150"/>
      <c r="VY296" s="150"/>
      <c r="VZ296" s="150"/>
      <c r="WA296" s="150"/>
      <c r="WB296" s="150"/>
      <c r="WC296" s="150"/>
      <c r="WD296" s="150"/>
      <c r="WE296" s="150"/>
      <c r="WF296" s="150"/>
      <c r="WG296" s="150"/>
      <c r="WH296" s="150"/>
      <c r="WI296" s="150"/>
      <c r="WJ296" s="150"/>
      <c r="WK296" s="150"/>
      <c r="WL296" s="150"/>
      <c r="WM296" s="150"/>
      <c r="WN296" s="150"/>
      <c r="WO296" s="150"/>
      <c r="WP296" s="150"/>
      <c r="WQ296" s="150"/>
      <c r="WR296" s="150"/>
      <c r="WS296" s="150"/>
      <c r="WT296" s="150"/>
      <c r="WU296" s="150"/>
      <c r="WV296" s="150"/>
      <c r="WW296" s="150"/>
      <c r="WX296" s="150"/>
      <c r="WY296" s="150"/>
      <c r="WZ296" s="150"/>
      <c r="XA296" s="150"/>
      <c r="XB296" s="150"/>
      <c r="XC296" s="150"/>
      <c r="XD296" s="150"/>
      <c r="XE296" s="150"/>
      <c r="XF296" s="150"/>
      <c r="XG296" s="150"/>
      <c r="XH296" s="150"/>
      <c r="XI296" s="150"/>
      <c r="XJ296" s="150"/>
      <c r="XK296" s="150"/>
      <c r="XL296" s="150"/>
      <c r="XM296" s="150"/>
      <c r="XN296" s="150"/>
      <c r="XO296" s="150"/>
      <c r="XP296" s="150"/>
      <c r="XQ296" s="150"/>
      <c r="XR296" s="150"/>
      <c r="XS296" s="150"/>
      <c r="XT296" s="150"/>
      <c r="XU296" s="150"/>
      <c r="XV296" s="150"/>
      <c r="XW296" s="150"/>
      <c r="XX296" s="150"/>
      <c r="XY296" s="150"/>
      <c r="XZ296" s="150"/>
      <c r="YA296" s="150"/>
      <c r="YB296" s="150"/>
      <c r="YC296" s="150"/>
      <c r="YD296" s="150"/>
      <c r="YE296" s="150"/>
      <c r="YF296" s="150"/>
      <c r="YG296" s="150"/>
      <c r="YH296" s="150"/>
      <c r="YI296" s="150"/>
      <c r="YJ296" s="150"/>
      <c r="YK296" s="150"/>
      <c r="YL296" s="150"/>
      <c r="YM296" s="150"/>
      <c r="YN296" s="150"/>
      <c r="YO296" s="150"/>
      <c r="YP296" s="150"/>
      <c r="YQ296" s="150"/>
      <c r="YR296" s="150"/>
      <c r="YS296" s="150"/>
      <c r="YT296" s="150"/>
      <c r="YU296" s="150"/>
      <c r="YV296" s="150"/>
      <c r="YW296" s="150"/>
      <c r="YX296" s="150"/>
      <c r="YY296" s="150"/>
      <c r="YZ296" s="150"/>
      <c r="ZA296" s="150"/>
      <c r="ZB296" s="150"/>
      <c r="ZC296" s="150"/>
      <c r="ZD296" s="150"/>
      <c r="ZE296" s="150"/>
      <c r="ZF296" s="150"/>
      <c r="ZG296" s="150"/>
      <c r="ZH296" s="150"/>
      <c r="ZI296" s="150"/>
      <c r="ZJ296" s="150"/>
      <c r="ZK296" s="150"/>
      <c r="ZL296" s="150"/>
      <c r="ZM296" s="150"/>
      <c r="ZN296" s="150"/>
      <c r="ZO296" s="150"/>
      <c r="ZP296" s="150"/>
      <c r="ZQ296" s="150"/>
      <c r="ZR296" s="150"/>
      <c r="ZS296" s="150"/>
      <c r="ZT296" s="150"/>
      <c r="ZU296" s="150"/>
      <c r="ZV296" s="150"/>
      <c r="ZW296" s="150"/>
      <c r="ZX296" s="150"/>
      <c r="ZY296" s="150"/>
      <c r="ZZ296" s="150"/>
      <c r="AAA296" s="150"/>
      <c r="AAB296" s="150"/>
      <c r="AAC296" s="150"/>
      <c r="AAD296" s="150"/>
      <c r="AAE296" s="150"/>
      <c r="AAF296" s="150"/>
      <c r="AAG296" s="150"/>
      <c r="AAH296" s="150"/>
      <c r="AAI296" s="150"/>
      <c r="AAJ296" s="150"/>
      <c r="AAK296" s="150"/>
      <c r="AAL296" s="150"/>
      <c r="AAM296" s="150"/>
      <c r="AAN296" s="150"/>
      <c r="AAO296" s="150"/>
      <c r="AAP296" s="150"/>
      <c r="AAQ296" s="150"/>
      <c r="AAR296" s="150"/>
      <c r="AAS296" s="150"/>
      <c r="AAT296" s="150"/>
      <c r="AAU296" s="150"/>
      <c r="AAV296" s="150"/>
      <c r="AAW296" s="150"/>
      <c r="AAX296" s="150"/>
      <c r="AAY296" s="150"/>
      <c r="AAZ296" s="150"/>
      <c r="ABA296" s="150"/>
      <c r="ABB296" s="150"/>
      <c r="ABC296" s="150"/>
      <c r="ABD296" s="150"/>
      <c r="ABE296" s="150"/>
      <c r="ABF296" s="150"/>
      <c r="ABG296" s="150"/>
      <c r="ABH296" s="150"/>
      <c r="ABI296" s="150"/>
      <c r="ABJ296" s="150"/>
      <c r="ABK296" s="150"/>
      <c r="ABL296" s="150"/>
      <c r="ABM296" s="150"/>
      <c r="ABN296" s="150"/>
      <c r="ABO296" s="150"/>
      <c r="ABP296" s="150"/>
      <c r="ABQ296" s="150"/>
      <c r="ABR296" s="150"/>
      <c r="ABS296" s="150"/>
      <c r="ABT296" s="150"/>
      <c r="ABU296" s="150"/>
      <c r="ABV296" s="150"/>
      <c r="ABW296" s="150"/>
      <c r="ABX296" s="150"/>
      <c r="ABY296" s="150"/>
      <c r="ABZ296" s="150"/>
      <c r="ACA296" s="150"/>
      <c r="ACB296" s="150"/>
      <c r="ACC296" s="150"/>
      <c r="ACD296" s="150"/>
      <c r="ACE296" s="150"/>
      <c r="ACF296" s="150"/>
      <c r="ACG296" s="150"/>
      <c r="ACH296" s="150"/>
      <c r="ACI296" s="150"/>
      <c r="ACJ296" s="150"/>
      <c r="ACK296" s="150"/>
      <c r="ACL296" s="150"/>
      <c r="ACM296" s="150"/>
      <c r="ACN296" s="150"/>
      <c r="ACO296" s="150"/>
      <c r="ACP296" s="150"/>
      <c r="ACQ296" s="150"/>
      <c r="ACR296" s="150"/>
      <c r="ACS296" s="150"/>
      <c r="ACT296" s="150"/>
      <c r="ACU296" s="150"/>
      <c r="ACV296" s="150"/>
      <c r="ACW296" s="150"/>
      <c r="ACX296" s="150"/>
      <c r="ACY296" s="150"/>
      <c r="ACZ296" s="150"/>
      <c r="ADA296" s="150"/>
      <c r="ADB296" s="150"/>
      <c r="ADC296" s="150"/>
      <c r="ADD296" s="150"/>
      <c r="ADE296" s="150"/>
      <c r="ADF296" s="150"/>
      <c r="ADG296" s="150"/>
      <c r="ADH296" s="150"/>
      <c r="ADI296" s="150"/>
      <c r="ADJ296" s="150"/>
      <c r="ADK296" s="150"/>
      <c r="ADL296" s="150"/>
      <c r="ADM296" s="150"/>
      <c r="ADN296" s="150"/>
      <c r="ADO296" s="150"/>
      <c r="ADP296" s="150"/>
      <c r="ADQ296" s="150"/>
      <c r="ADR296" s="150"/>
      <c r="ADS296" s="150"/>
      <c r="ADT296" s="150"/>
      <c r="ADU296" s="150"/>
      <c r="ADV296" s="150"/>
      <c r="ADW296" s="150"/>
      <c r="ADX296" s="150"/>
      <c r="ADY296" s="150"/>
      <c r="ADZ296" s="150"/>
      <c r="AEA296" s="150"/>
      <c r="AEB296" s="150"/>
      <c r="AEC296" s="150"/>
      <c r="AED296" s="150"/>
      <c r="AEE296" s="150"/>
      <c r="AEF296" s="150"/>
      <c r="AEG296" s="150"/>
      <c r="AEH296" s="150"/>
      <c r="AEI296" s="150"/>
      <c r="AEJ296" s="150"/>
      <c r="AEK296" s="150"/>
      <c r="AEL296" s="150"/>
      <c r="AEM296" s="150"/>
      <c r="AEN296" s="150"/>
      <c r="AEO296" s="150"/>
      <c r="AEP296" s="150"/>
      <c r="AEQ296" s="150"/>
      <c r="AER296" s="150"/>
      <c r="AES296" s="150"/>
      <c r="AET296" s="150"/>
      <c r="AEU296" s="150"/>
      <c r="AEV296" s="150"/>
      <c r="AEW296" s="150"/>
      <c r="AEX296" s="150"/>
      <c r="AEY296" s="150"/>
      <c r="AEZ296" s="150"/>
      <c r="AFA296" s="150"/>
      <c r="AFB296" s="150"/>
      <c r="AFC296" s="150"/>
      <c r="AFD296" s="150"/>
      <c r="AFE296" s="150"/>
      <c r="AFF296" s="150"/>
      <c r="AFG296" s="150"/>
      <c r="AFH296" s="150"/>
      <c r="AFI296" s="150"/>
      <c r="AFJ296" s="150"/>
      <c r="AFK296" s="150"/>
      <c r="AFL296" s="150"/>
      <c r="AFM296" s="150"/>
      <c r="AFN296" s="150"/>
      <c r="AFO296" s="150"/>
      <c r="AFP296" s="150"/>
      <c r="AFQ296" s="150"/>
      <c r="AFR296" s="150"/>
      <c r="AFS296" s="150"/>
      <c r="AFT296" s="150"/>
      <c r="AFU296" s="150"/>
      <c r="AFV296" s="150"/>
      <c r="AFW296" s="150"/>
      <c r="AFX296" s="150"/>
      <c r="AFY296" s="150"/>
      <c r="AFZ296" s="150"/>
      <c r="AGA296" s="150"/>
      <c r="AGB296" s="150"/>
      <c r="AGC296" s="150"/>
      <c r="AGD296" s="150"/>
      <c r="AGE296" s="150"/>
      <c r="AGF296" s="150"/>
      <c r="AGG296" s="150"/>
      <c r="AGH296" s="150"/>
      <c r="AGI296" s="150"/>
      <c r="AGJ296" s="150"/>
      <c r="AGK296" s="150"/>
      <c r="AGL296" s="150"/>
      <c r="AGM296" s="150"/>
      <c r="AGN296" s="150"/>
      <c r="AGO296" s="150"/>
      <c r="AGP296" s="150"/>
      <c r="AGQ296" s="150"/>
      <c r="AGR296" s="150"/>
      <c r="AGS296" s="150"/>
      <c r="AGT296" s="150"/>
      <c r="AGU296" s="150"/>
      <c r="AGV296" s="150"/>
      <c r="AGW296" s="150"/>
      <c r="AGX296" s="150"/>
      <c r="AGY296" s="150"/>
      <c r="AGZ296" s="150"/>
      <c r="AHA296" s="150"/>
      <c r="AHB296" s="150"/>
      <c r="AHC296" s="150"/>
      <c r="AHD296" s="150"/>
      <c r="AHE296" s="150"/>
      <c r="AHF296" s="150"/>
      <c r="AHG296" s="150"/>
      <c r="AHH296" s="150"/>
      <c r="AHI296" s="150"/>
      <c r="AHJ296" s="150"/>
      <c r="AHK296" s="150"/>
      <c r="AHL296" s="150"/>
      <c r="AHM296" s="150"/>
      <c r="AHN296" s="150"/>
      <c r="AHO296" s="150"/>
      <c r="AHP296" s="150"/>
      <c r="AHQ296" s="150"/>
      <c r="AHR296" s="150"/>
      <c r="AHS296" s="150"/>
      <c r="AHT296" s="150"/>
      <c r="AHU296" s="150"/>
      <c r="AHV296" s="150"/>
      <c r="AHW296" s="150"/>
      <c r="AHX296" s="150"/>
      <c r="AHY296" s="150"/>
      <c r="AHZ296" s="150"/>
      <c r="AIA296" s="150"/>
      <c r="AIB296" s="150"/>
      <c r="AIC296" s="150"/>
      <c r="AID296" s="150"/>
      <c r="AIE296" s="150"/>
      <c r="AIF296" s="150"/>
      <c r="AIG296" s="150"/>
      <c r="AIH296" s="150"/>
      <c r="AII296" s="150"/>
      <c r="AIJ296" s="150"/>
      <c r="AIK296" s="150"/>
      <c r="AIL296" s="150"/>
      <c r="AIM296" s="150"/>
      <c r="AIN296" s="150"/>
      <c r="AIO296" s="150"/>
      <c r="AIP296" s="150"/>
      <c r="AIQ296" s="150"/>
      <c r="AIR296" s="150"/>
      <c r="AIS296" s="150"/>
      <c r="AIT296" s="150"/>
      <c r="AIU296" s="150"/>
      <c r="AIV296" s="150"/>
      <c r="AIW296" s="150"/>
      <c r="AIX296" s="150"/>
      <c r="AIY296" s="150"/>
      <c r="AIZ296" s="150"/>
      <c r="AJA296" s="150"/>
      <c r="AJB296" s="150"/>
      <c r="AJC296" s="150"/>
      <c r="AJD296" s="150"/>
      <c r="AJE296" s="150"/>
      <c r="AJF296" s="150"/>
      <c r="AJG296" s="150"/>
      <c r="AJH296" s="150"/>
      <c r="AJI296" s="150"/>
      <c r="AJJ296" s="150"/>
      <c r="AJK296" s="150"/>
      <c r="AJL296" s="150"/>
      <c r="AJM296" s="150"/>
      <c r="AJN296" s="150"/>
      <c r="AJO296" s="150"/>
      <c r="AJP296" s="150"/>
      <c r="AJQ296" s="150"/>
      <c r="AJR296" s="150"/>
      <c r="AJS296" s="150"/>
      <c r="AJT296" s="150"/>
      <c r="AJU296" s="150"/>
      <c r="AJV296" s="150"/>
      <c r="AJW296" s="150"/>
      <c r="AJX296" s="150"/>
      <c r="AJY296" s="150"/>
      <c r="AJZ296" s="150"/>
      <c r="AKA296" s="150"/>
      <c r="AKB296" s="150"/>
      <c r="AKC296" s="150"/>
      <c r="AKD296" s="150"/>
      <c r="AKE296" s="150"/>
      <c r="AKF296" s="150"/>
      <c r="AKG296" s="150"/>
      <c r="AKH296" s="150"/>
      <c r="AKI296" s="150"/>
      <c r="AKJ296" s="150"/>
      <c r="AKK296" s="150"/>
      <c r="AKL296" s="150"/>
      <c r="AKM296" s="150"/>
      <c r="AKN296" s="150"/>
      <c r="AKO296" s="150"/>
      <c r="AKP296" s="150"/>
      <c r="AKQ296" s="150"/>
      <c r="AKR296" s="150"/>
      <c r="AKS296" s="150"/>
      <c r="AKT296" s="150"/>
      <c r="AKU296" s="150"/>
      <c r="AKV296" s="150"/>
      <c r="AKW296" s="150"/>
      <c r="AKX296" s="150"/>
      <c r="AKY296" s="150"/>
      <c r="AKZ296" s="150"/>
      <c r="ALA296" s="150"/>
      <c r="ALB296" s="150"/>
      <c r="ALC296" s="150"/>
      <c r="ALD296" s="150"/>
      <c r="ALE296" s="150"/>
      <c r="ALF296" s="150"/>
      <c r="ALG296" s="150"/>
      <c r="ALH296" s="150"/>
      <c r="ALI296" s="150"/>
      <c r="ALJ296" s="150"/>
      <c r="ALK296" s="150"/>
      <c r="ALL296" s="150"/>
      <c r="ALM296" s="150"/>
      <c r="ALN296" s="150"/>
      <c r="ALO296" s="150"/>
      <c r="ALP296" s="150"/>
      <c r="ALQ296" s="150"/>
      <c r="ALR296" s="150"/>
      <c r="ALS296" s="150"/>
      <c r="ALT296" s="150"/>
      <c r="ALU296" s="150"/>
      <c r="ALV296" s="150"/>
      <c r="ALW296" s="150"/>
      <c r="ALX296" s="150"/>
      <c r="ALY296" s="150"/>
      <c r="ALZ296" s="150"/>
      <c r="AMA296" s="150"/>
      <c r="AMB296" s="150"/>
      <c r="AMC296" s="150"/>
      <c r="AMD296" s="150"/>
      <c r="AME296" s="150"/>
      <c r="AMF296" s="150"/>
      <c r="AMG296" s="150"/>
      <c r="AMH296" s="150"/>
      <c r="AMI296" s="150"/>
      <c r="AMJ296" s="150"/>
      <c r="AMK296" s="150"/>
      <c r="AML296" s="150"/>
      <c r="AMM296" s="150"/>
      <c r="AMN296" s="150"/>
      <c r="AMO296" s="150"/>
      <c r="AMP296" s="150"/>
      <c r="AMQ296" s="150"/>
      <c r="AMR296" s="150"/>
      <c r="AMS296" s="150"/>
      <c r="AMT296" s="150"/>
      <c r="AMU296" s="150"/>
      <c r="AMV296" s="150"/>
      <c r="AMW296" s="150"/>
      <c r="AMX296" s="150"/>
      <c r="AMY296" s="150"/>
      <c r="AMZ296" s="150"/>
      <c r="ANA296" s="150"/>
      <c r="ANB296" s="150"/>
      <c r="ANC296" s="150"/>
      <c r="AND296" s="150"/>
      <c r="ANE296" s="150"/>
      <c r="ANF296" s="150"/>
      <c r="ANG296" s="150"/>
      <c r="ANH296" s="150"/>
      <c r="ANI296" s="150"/>
      <c r="ANJ296" s="150"/>
      <c r="ANK296" s="150"/>
      <c r="ANL296" s="150"/>
      <c r="ANM296" s="150"/>
      <c r="ANN296" s="150"/>
      <c r="ANO296" s="150"/>
      <c r="ANP296" s="150"/>
      <c r="ANQ296" s="150"/>
      <c r="ANR296" s="150"/>
      <c r="ANS296" s="150"/>
      <c r="ANT296" s="150"/>
      <c r="ANU296" s="150"/>
      <c r="ANV296" s="150"/>
      <c r="ANW296" s="150"/>
      <c r="ANX296" s="150"/>
      <c r="ANY296" s="150"/>
      <c r="ANZ296" s="150"/>
      <c r="AOA296" s="150"/>
      <c r="AOB296" s="150"/>
      <c r="AOC296" s="150"/>
      <c r="AOD296" s="150"/>
      <c r="AOE296" s="150"/>
      <c r="AOF296" s="150"/>
      <c r="AOG296" s="150"/>
      <c r="AOH296" s="150"/>
      <c r="AOI296" s="150"/>
      <c r="AOJ296" s="150"/>
      <c r="AOK296" s="150"/>
      <c r="AOL296" s="150"/>
      <c r="AOM296" s="150"/>
      <c r="AON296" s="150"/>
      <c r="AOO296" s="150"/>
      <c r="AOP296" s="150"/>
      <c r="AOQ296" s="150"/>
      <c r="AOR296" s="150"/>
      <c r="AOS296" s="150"/>
      <c r="AOT296" s="150"/>
      <c r="AOU296" s="150"/>
      <c r="AOV296" s="150"/>
      <c r="AOW296" s="150"/>
      <c r="AOX296" s="150"/>
      <c r="AOY296" s="150"/>
      <c r="AOZ296" s="150"/>
      <c r="APA296" s="150"/>
      <c r="APB296" s="150"/>
      <c r="APC296" s="150"/>
      <c r="APD296" s="150"/>
      <c r="APE296" s="150"/>
      <c r="APF296" s="150"/>
      <c r="APG296" s="150"/>
      <c r="APH296" s="150"/>
      <c r="API296" s="150"/>
      <c r="APJ296" s="150"/>
      <c r="APK296" s="150"/>
      <c r="APL296" s="150"/>
      <c r="APM296" s="150"/>
      <c r="APN296" s="150"/>
      <c r="APO296" s="150"/>
      <c r="APP296" s="150"/>
      <c r="APQ296" s="150"/>
      <c r="APR296" s="150"/>
      <c r="APS296" s="150"/>
      <c r="APT296" s="150"/>
      <c r="APU296" s="150"/>
      <c r="APV296" s="150"/>
      <c r="APW296" s="150"/>
      <c r="APX296" s="150"/>
      <c r="APY296" s="150"/>
      <c r="APZ296" s="150"/>
      <c r="AQA296" s="150"/>
      <c r="AQB296" s="150"/>
      <c r="AQC296" s="150"/>
      <c r="AQD296" s="150"/>
      <c r="AQE296" s="150"/>
      <c r="AQF296" s="150"/>
      <c r="AQG296" s="150"/>
      <c r="AQH296" s="150"/>
      <c r="AQI296" s="150"/>
      <c r="AQJ296" s="150"/>
      <c r="AQK296" s="150"/>
      <c r="AQL296" s="150"/>
      <c r="AQM296" s="150"/>
      <c r="AQN296" s="150"/>
      <c r="AQO296" s="150"/>
      <c r="AQP296" s="150"/>
      <c r="AQQ296" s="150"/>
      <c r="AQR296" s="150"/>
      <c r="AQS296" s="150"/>
      <c r="AQT296" s="150"/>
      <c r="AQU296" s="150"/>
      <c r="AQV296" s="150"/>
      <c r="AQW296" s="150"/>
      <c r="AQX296" s="150"/>
      <c r="AQY296" s="150"/>
      <c r="AQZ296" s="150"/>
      <c r="ARA296" s="150"/>
      <c r="ARB296" s="150"/>
      <c r="ARC296" s="150"/>
      <c r="ARD296" s="150"/>
      <c r="ARE296" s="150"/>
      <c r="ARF296" s="150"/>
      <c r="ARG296" s="150"/>
      <c r="ARH296" s="150"/>
      <c r="ARI296" s="150"/>
      <c r="ARJ296" s="150"/>
      <c r="ARK296" s="150"/>
      <c r="ARL296" s="150"/>
      <c r="ARM296" s="150"/>
      <c r="ARN296" s="150"/>
      <c r="ARO296" s="150"/>
      <c r="ARP296" s="150"/>
      <c r="ARQ296" s="150"/>
      <c r="ARR296" s="150"/>
      <c r="ARS296" s="150"/>
      <c r="ART296" s="150"/>
      <c r="ARU296" s="150"/>
      <c r="ARV296" s="150"/>
      <c r="ARW296" s="150"/>
      <c r="ARX296" s="150"/>
      <c r="ARY296" s="150"/>
      <c r="ARZ296" s="150"/>
      <c r="ASA296" s="150"/>
      <c r="ASB296" s="150"/>
      <c r="ASC296" s="150"/>
      <c r="ASD296" s="150"/>
      <c r="ASE296" s="150"/>
      <c r="ASF296" s="150"/>
      <c r="ASG296" s="150"/>
      <c r="ASH296" s="150"/>
      <c r="ASI296" s="150"/>
      <c r="ASJ296" s="150"/>
      <c r="ASK296" s="150"/>
      <c r="ASL296" s="150"/>
      <c r="ASM296" s="150"/>
      <c r="ASN296" s="150"/>
      <c r="ASO296" s="150"/>
      <c r="ASP296" s="150"/>
      <c r="ASQ296" s="150"/>
      <c r="ASR296" s="150"/>
      <c r="ASS296" s="150"/>
      <c r="AST296" s="150"/>
      <c r="ASU296" s="150"/>
      <c r="ASV296" s="150"/>
      <c r="ASW296" s="150"/>
      <c r="ASX296" s="150"/>
      <c r="ASY296" s="150"/>
      <c r="ASZ296" s="150"/>
      <c r="ATA296" s="150"/>
      <c r="ATB296" s="150"/>
      <c r="ATC296" s="150"/>
      <c r="ATD296" s="150"/>
      <c r="ATE296" s="150"/>
      <c r="ATF296" s="150"/>
      <c r="ATG296" s="150"/>
      <c r="ATH296" s="150"/>
      <c r="ATI296" s="150"/>
      <c r="ATJ296" s="150"/>
      <c r="ATK296" s="150"/>
      <c r="ATL296" s="150"/>
      <c r="ATM296" s="150"/>
      <c r="ATN296" s="150"/>
      <c r="ATO296" s="150"/>
      <c r="ATP296" s="150"/>
      <c r="ATQ296" s="150"/>
      <c r="ATR296" s="150"/>
      <c r="ATS296" s="150"/>
      <c r="ATT296" s="150"/>
      <c r="ATU296" s="150"/>
      <c r="ATV296" s="150"/>
      <c r="ATW296" s="150"/>
      <c r="ATX296" s="150"/>
      <c r="ATY296" s="150"/>
      <c r="ATZ296" s="150"/>
      <c r="AUA296" s="150"/>
      <c r="AUB296" s="150"/>
      <c r="AUC296" s="150"/>
      <c r="AUD296" s="150"/>
      <c r="AUE296" s="150"/>
      <c r="AUF296" s="150"/>
      <c r="AUG296" s="150"/>
      <c r="AUH296" s="150"/>
      <c r="AUI296" s="150"/>
      <c r="AUJ296" s="150"/>
      <c r="AUK296" s="150"/>
      <c r="AUL296" s="150"/>
      <c r="AUM296" s="150"/>
      <c r="AUN296" s="150"/>
      <c r="AUO296" s="150"/>
      <c r="AUP296" s="150"/>
      <c r="AUQ296" s="150"/>
      <c r="AUR296" s="150"/>
      <c r="AUS296" s="150"/>
      <c r="AUT296" s="150"/>
      <c r="AUU296" s="150"/>
      <c r="AUV296" s="150"/>
      <c r="AUW296" s="150"/>
      <c r="AUX296" s="150"/>
      <c r="AUY296" s="150"/>
      <c r="AUZ296" s="150"/>
      <c r="AVA296" s="150"/>
      <c r="AVB296" s="150"/>
      <c r="AVC296" s="150"/>
      <c r="AVD296" s="150"/>
      <c r="AVE296" s="150"/>
      <c r="AVF296" s="150"/>
      <c r="AVG296" s="150"/>
      <c r="AVH296" s="150"/>
      <c r="AVI296" s="150"/>
      <c r="AVJ296" s="150"/>
      <c r="AVK296" s="150"/>
      <c r="AVL296" s="150"/>
      <c r="AVM296" s="150"/>
      <c r="AVN296" s="150"/>
      <c r="AVO296" s="150"/>
      <c r="AVP296" s="150"/>
      <c r="AVQ296" s="150"/>
      <c r="AVR296" s="150"/>
      <c r="AVS296" s="150"/>
      <c r="AVT296" s="150"/>
      <c r="AVU296" s="150"/>
      <c r="AVV296" s="150"/>
      <c r="AVW296" s="150"/>
      <c r="AVX296" s="150"/>
      <c r="AVY296" s="150"/>
      <c r="AVZ296" s="150"/>
      <c r="AWA296" s="150"/>
      <c r="AWB296" s="150"/>
      <c r="AWC296" s="150"/>
      <c r="AWD296" s="150"/>
      <c r="AWE296" s="150"/>
      <c r="AWF296" s="150"/>
      <c r="AWG296" s="150"/>
      <c r="AWH296" s="150"/>
      <c r="AWI296" s="150"/>
      <c r="AWJ296" s="150"/>
      <c r="AWK296" s="150"/>
      <c r="AWL296" s="150"/>
      <c r="AWM296" s="150"/>
      <c r="AWN296" s="150"/>
      <c r="AWO296" s="150"/>
      <c r="AWP296" s="150"/>
      <c r="AWQ296" s="150"/>
      <c r="AWR296" s="150"/>
      <c r="AWS296" s="150"/>
      <c r="AWT296" s="150"/>
      <c r="AWU296" s="150"/>
      <c r="AWV296" s="150"/>
      <c r="AWW296" s="150"/>
      <c r="AWX296" s="150"/>
      <c r="AWY296" s="150"/>
      <c r="AWZ296" s="150"/>
      <c r="AXA296" s="150"/>
      <c r="AXB296" s="150"/>
      <c r="AXC296" s="150"/>
      <c r="AXD296" s="150"/>
      <c r="AXE296" s="150"/>
      <c r="AXF296" s="150"/>
      <c r="AXG296" s="150"/>
      <c r="AXH296" s="150"/>
      <c r="AXI296" s="150"/>
      <c r="AXJ296" s="150"/>
      <c r="AXK296" s="150"/>
      <c r="AXL296" s="150"/>
      <c r="AXM296" s="150"/>
      <c r="AXN296" s="150"/>
      <c r="AXO296" s="150"/>
      <c r="AXP296" s="150"/>
      <c r="AXQ296" s="150"/>
      <c r="AXR296" s="150"/>
      <c r="AXS296" s="150"/>
      <c r="AXT296" s="150"/>
      <c r="AXU296" s="150"/>
      <c r="AXV296" s="150"/>
      <c r="AXW296" s="150"/>
      <c r="AXX296" s="150"/>
      <c r="AXY296" s="150"/>
      <c r="AXZ296" s="150"/>
      <c r="AYA296" s="150"/>
      <c r="AYB296" s="150"/>
      <c r="AYC296" s="150"/>
      <c r="AYD296" s="150"/>
      <c r="AYE296" s="150"/>
      <c r="AYF296" s="150"/>
      <c r="AYG296" s="150"/>
      <c r="AYH296" s="150"/>
      <c r="AYI296" s="150"/>
      <c r="AYJ296" s="150"/>
      <c r="AYK296" s="150"/>
      <c r="AYL296" s="150"/>
      <c r="AYM296" s="150"/>
      <c r="AYN296" s="150"/>
      <c r="AYO296" s="150"/>
      <c r="AYP296" s="150"/>
      <c r="AYQ296" s="150"/>
      <c r="AYR296" s="150"/>
      <c r="AYS296" s="150"/>
      <c r="AYT296" s="150"/>
      <c r="AYU296" s="150"/>
      <c r="AYV296" s="150"/>
      <c r="AYW296" s="150"/>
      <c r="AYX296" s="150"/>
      <c r="AYY296" s="150"/>
      <c r="AYZ296" s="150"/>
      <c r="AZA296" s="150"/>
      <c r="AZB296" s="150"/>
      <c r="AZC296" s="150"/>
      <c r="AZD296" s="150"/>
      <c r="AZE296" s="150"/>
      <c r="AZF296" s="150"/>
      <c r="AZG296" s="150"/>
      <c r="AZH296" s="150"/>
      <c r="AZI296" s="150"/>
      <c r="AZJ296" s="150"/>
      <c r="AZK296" s="150"/>
      <c r="AZL296" s="150"/>
      <c r="AZM296" s="150"/>
      <c r="AZN296" s="150"/>
      <c r="AZO296" s="150"/>
      <c r="AZP296" s="150"/>
      <c r="AZQ296" s="150"/>
      <c r="AZR296" s="150"/>
      <c r="AZS296" s="150"/>
      <c r="AZT296" s="150"/>
      <c r="AZU296" s="150"/>
      <c r="AZV296" s="150"/>
      <c r="AZW296" s="150"/>
      <c r="AZX296" s="150"/>
      <c r="AZY296" s="150"/>
      <c r="AZZ296" s="150"/>
      <c r="BAA296" s="150"/>
      <c r="BAB296" s="150"/>
      <c r="BAC296" s="150"/>
      <c r="BAD296" s="150"/>
      <c r="BAE296" s="150"/>
      <c r="BAF296" s="150"/>
      <c r="BAG296" s="150"/>
      <c r="BAH296" s="150"/>
      <c r="BAI296" s="150"/>
      <c r="BAJ296" s="150"/>
      <c r="BAK296" s="150"/>
      <c r="BAL296" s="150"/>
      <c r="BAM296" s="150"/>
      <c r="BAN296" s="150"/>
      <c r="BAO296" s="150"/>
      <c r="BAP296" s="150"/>
      <c r="BAQ296" s="150"/>
      <c r="BAR296" s="150"/>
      <c r="BAS296" s="150"/>
      <c r="BAT296" s="150"/>
      <c r="BAU296" s="150"/>
      <c r="BAV296" s="150"/>
      <c r="BAW296" s="150"/>
      <c r="BAX296" s="150"/>
      <c r="BAY296" s="150"/>
      <c r="BAZ296" s="150"/>
      <c r="BBA296" s="150"/>
      <c r="BBB296" s="150"/>
      <c r="BBC296" s="150"/>
      <c r="BBD296" s="150"/>
      <c r="BBE296" s="150"/>
      <c r="BBF296" s="150"/>
      <c r="BBG296" s="150"/>
      <c r="BBH296" s="150"/>
      <c r="BBI296" s="150"/>
      <c r="BBJ296" s="150"/>
      <c r="BBK296" s="150"/>
      <c r="BBL296" s="150"/>
      <c r="BBM296" s="150"/>
      <c r="BBN296" s="150"/>
      <c r="BBO296" s="150"/>
      <c r="BBP296" s="150"/>
      <c r="BBQ296" s="150"/>
      <c r="BBR296" s="150"/>
      <c r="BBS296" s="150"/>
      <c r="BBT296" s="150"/>
      <c r="BBU296" s="150"/>
      <c r="BBV296" s="150"/>
      <c r="BBW296" s="150"/>
      <c r="BBX296" s="150"/>
      <c r="BBY296" s="150"/>
      <c r="BBZ296" s="150"/>
      <c r="BCA296" s="150"/>
      <c r="BCB296" s="150"/>
      <c r="BCC296" s="150"/>
      <c r="BCD296" s="150"/>
      <c r="BCE296" s="150"/>
      <c r="BCF296" s="150"/>
      <c r="BCG296" s="150"/>
      <c r="BCH296" s="150"/>
      <c r="BCI296" s="150"/>
      <c r="BCJ296" s="150"/>
      <c r="BCK296" s="150"/>
      <c r="BCL296" s="150"/>
      <c r="BCM296" s="150"/>
      <c r="BCN296" s="150"/>
      <c r="BCO296" s="150"/>
      <c r="BCP296" s="150"/>
      <c r="BCQ296" s="150"/>
      <c r="BCR296" s="150"/>
      <c r="BCS296" s="150"/>
      <c r="BCT296" s="150"/>
      <c r="BCU296" s="150"/>
      <c r="BCV296" s="150"/>
      <c r="BCW296" s="150"/>
      <c r="BCX296" s="150"/>
      <c r="BCY296" s="150"/>
      <c r="BCZ296" s="150"/>
      <c r="BDA296" s="150"/>
      <c r="BDB296" s="150"/>
      <c r="BDC296" s="150"/>
      <c r="BDD296" s="150"/>
      <c r="BDE296" s="150"/>
      <c r="BDF296" s="150"/>
      <c r="BDG296" s="150"/>
      <c r="BDH296" s="150"/>
      <c r="BDI296" s="150"/>
      <c r="BDJ296" s="150"/>
      <c r="BDK296" s="150"/>
      <c r="BDL296" s="150"/>
      <c r="BDM296" s="150"/>
      <c r="BDN296" s="150"/>
      <c r="BDO296" s="150"/>
      <c r="BDP296" s="150"/>
      <c r="BDQ296" s="150"/>
      <c r="BDR296" s="150"/>
      <c r="BDS296" s="150"/>
      <c r="BDT296" s="150"/>
      <c r="BDU296" s="150"/>
      <c r="BDV296" s="150"/>
      <c r="BDW296" s="150"/>
      <c r="BDX296" s="150"/>
      <c r="BDY296" s="150"/>
      <c r="BDZ296" s="150"/>
      <c r="BEA296" s="150"/>
      <c r="BEB296" s="150"/>
      <c r="BEC296" s="150"/>
      <c r="BED296" s="150"/>
      <c r="BEE296" s="150"/>
      <c r="BEF296" s="150"/>
      <c r="BEG296" s="150"/>
      <c r="BEH296" s="150"/>
      <c r="BEI296" s="150"/>
      <c r="BEJ296" s="150"/>
      <c r="BEK296" s="150"/>
      <c r="BEL296" s="150"/>
      <c r="BEM296" s="150"/>
      <c r="BEN296" s="150"/>
      <c r="BEO296" s="150"/>
      <c r="BEP296" s="150"/>
      <c r="BEQ296" s="150"/>
      <c r="BER296" s="150"/>
      <c r="BES296" s="150"/>
      <c r="BET296" s="150"/>
      <c r="BEU296" s="150"/>
      <c r="BEV296" s="150"/>
      <c r="BEW296" s="150"/>
      <c r="BEX296" s="150"/>
      <c r="BEY296" s="150"/>
      <c r="BEZ296" s="150"/>
      <c r="BFA296" s="150"/>
      <c r="BFB296" s="150"/>
      <c r="BFC296" s="150"/>
      <c r="BFD296" s="150"/>
      <c r="BFE296" s="150"/>
      <c r="BFF296" s="150"/>
      <c r="BFG296" s="150"/>
      <c r="BFH296" s="150"/>
      <c r="BFI296" s="150"/>
      <c r="BFJ296" s="150"/>
      <c r="BFK296" s="150"/>
      <c r="BFL296" s="150"/>
      <c r="BFM296" s="150"/>
      <c r="BFN296" s="150"/>
      <c r="BFO296" s="150"/>
      <c r="BFP296" s="150"/>
      <c r="BFQ296" s="150"/>
      <c r="BFR296" s="150"/>
      <c r="BFS296" s="150"/>
      <c r="BFT296" s="150"/>
      <c r="BFU296" s="150"/>
      <c r="BFV296" s="150"/>
      <c r="BFW296" s="150"/>
      <c r="BFX296" s="150"/>
      <c r="BFY296" s="150"/>
      <c r="BFZ296" s="150"/>
      <c r="BGA296" s="150"/>
      <c r="BGB296" s="150"/>
      <c r="BGC296" s="150"/>
      <c r="BGD296" s="150"/>
      <c r="BGE296" s="150"/>
      <c r="BGF296" s="150"/>
      <c r="BGG296" s="150"/>
      <c r="BGH296" s="150"/>
      <c r="BGI296" s="150"/>
      <c r="BGJ296" s="150"/>
      <c r="BGK296" s="150"/>
      <c r="BGL296" s="150"/>
      <c r="BGM296" s="150"/>
      <c r="BGN296" s="150"/>
      <c r="BGO296" s="150"/>
      <c r="BGP296" s="150"/>
      <c r="BGQ296" s="150"/>
      <c r="BGR296" s="150"/>
      <c r="BGS296" s="150"/>
      <c r="BGT296" s="150"/>
      <c r="BGU296" s="150"/>
      <c r="BGV296" s="150"/>
      <c r="BGW296" s="150"/>
      <c r="BGX296" s="150"/>
      <c r="BGY296" s="150"/>
      <c r="BGZ296" s="150"/>
      <c r="BHA296" s="150"/>
      <c r="BHB296" s="150"/>
      <c r="BHC296" s="150"/>
      <c r="BHD296" s="150"/>
      <c r="BHE296" s="150"/>
      <c r="BHF296" s="150"/>
      <c r="BHG296" s="150"/>
      <c r="BHH296" s="150"/>
      <c r="BHI296" s="150"/>
      <c r="BHJ296" s="150"/>
      <c r="BHK296" s="150"/>
      <c r="BHL296" s="150"/>
      <c r="BHM296" s="150"/>
      <c r="BHN296" s="150"/>
      <c r="BHO296" s="150"/>
      <c r="BHP296" s="150"/>
      <c r="BHQ296" s="150"/>
      <c r="BHR296" s="150"/>
      <c r="BHS296" s="150"/>
      <c r="BHT296" s="150"/>
      <c r="BHU296" s="150"/>
      <c r="BHV296" s="150"/>
      <c r="BHW296" s="150"/>
      <c r="BHX296" s="150"/>
      <c r="BHY296" s="150"/>
      <c r="BHZ296" s="150"/>
      <c r="BIA296" s="150"/>
      <c r="BIB296" s="150"/>
      <c r="BIC296" s="150"/>
      <c r="BID296" s="150"/>
      <c r="BIE296" s="150"/>
      <c r="BIF296" s="150"/>
      <c r="BIG296" s="150"/>
      <c r="BIH296" s="150"/>
      <c r="BII296" s="150"/>
      <c r="BIJ296" s="150"/>
      <c r="BIK296" s="150"/>
      <c r="BIL296" s="150"/>
      <c r="BIM296" s="150"/>
      <c r="BIN296" s="150"/>
      <c r="BIO296" s="150"/>
      <c r="BIP296" s="150"/>
      <c r="BIQ296" s="150"/>
      <c r="BIR296" s="150"/>
      <c r="BIS296" s="150"/>
      <c r="BIT296" s="150"/>
      <c r="BIU296" s="150"/>
      <c r="BIV296" s="150"/>
      <c r="BIW296" s="150"/>
      <c r="BIX296" s="150"/>
      <c r="BIY296" s="150"/>
      <c r="BIZ296" s="150"/>
      <c r="BJA296" s="150"/>
      <c r="BJB296" s="150"/>
      <c r="BJC296" s="150"/>
      <c r="BJD296" s="150"/>
      <c r="BJE296" s="150"/>
      <c r="BJF296" s="150"/>
      <c r="BJG296" s="150"/>
      <c r="BJH296" s="150"/>
      <c r="BJI296" s="150"/>
      <c r="BJJ296" s="150"/>
      <c r="BJK296" s="150"/>
      <c r="BJL296" s="150"/>
      <c r="BJM296" s="150"/>
      <c r="BJN296" s="150"/>
      <c r="BJO296" s="150"/>
      <c r="BJP296" s="150"/>
      <c r="BJQ296" s="150"/>
      <c r="BJR296" s="150"/>
      <c r="BJS296" s="150"/>
      <c r="BJT296" s="150"/>
      <c r="BJU296" s="150"/>
      <c r="BJV296" s="150"/>
      <c r="BJW296" s="150"/>
      <c r="BJX296" s="150"/>
      <c r="BJY296" s="150"/>
      <c r="BJZ296" s="150"/>
      <c r="BKA296" s="150"/>
      <c r="BKB296" s="150"/>
      <c r="BKC296" s="150"/>
      <c r="BKD296" s="150"/>
      <c r="BKE296" s="150"/>
      <c r="BKF296" s="150"/>
      <c r="BKG296" s="150"/>
      <c r="BKH296" s="150"/>
      <c r="BKI296" s="150"/>
      <c r="BKJ296" s="150"/>
      <c r="BKK296" s="150"/>
      <c r="BKL296" s="150"/>
      <c r="BKM296" s="150"/>
      <c r="BKN296" s="150"/>
      <c r="BKO296" s="150"/>
      <c r="BKP296" s="150"/>
      <c r="BKQ296" s="150"/>
      <c r="BKR296" s="150"/>
      <c r="BKS296" s="150"/>
      <c r="BKT296" s="150"/>
      <c r="BKU296" s="150"/>
      <c r="BKV296" s="150"/>
      <c r="BKW296" s="150"/>
      <c r="BKX296" s="150"/>
      <c r="BKY296" s="150"/>
      <c r="BKZ296" s="150"/>
      <c r="BLA296" s="150"/>
      <c r="BLB296" s="150"/>
      <c r="BLC296" s="150"/>
      <c r="BLD296" s="150"/>
      <c r="BLE296" s="150"/>
      <c r="BLF296" s="150"/>
      <c r="BLG296" s="150"/>
      <c r="BLH296" s="150"/>
      <c r="BLI296" s="150"/>
      <c r="BLJ296" s="150"/>
      <c r="BLK296" s="150"/>
      <c r="BLL296" s="150"/>
      <c r="BLM296" s="150"/>
      <c r="BLN296" s="150"/>
      <c r="BLO296" s="150"/>
      <c r="BLP296" s="150"/>
      <c r="BLQ296" s="150"/>
      <c r="BLR296" s="150"/>
      <c r="BLS296" s="150"/>
      <c r="BLT296" s="150"/>
      <c r="BLU296" s="150"/>
      <c r="BLV296" s="150"/>
      <c r="BLW296" s="150"/>
      <c r="BLX296" s="150"/>
      <c r="BLY296" s="150"/>
      <c r="BLZ296" s="150"/>
      <c r="BMA296" s="150"/>
      <c r="BMB296" s="150"/>
      <c r="BMC296" s="150"/>
      <c r="BMD296" s="150"/>
      <c r="BME296" s="150"/>
      <c r="BMF296" s="150"/>
      <c r="BMG296" s="150"/>
      <c r="BMH296" s="150"/>
      <c r="BMI296" s="150"/>
      <c r="BMJ296" s="150"/>
      <c r="BMK296" s="150"/>
      <c r="BML296" s="150"/>
      <c r="BMM296" s="150"/>
      <c r="BMN296" s="150"/>
      <c r="BMO296" s="150"/>
      <c r="BMP296" s="150"/>
      <c r="BMQ296" s="150"/>
      <c r="BMR296" s="150"/>
      <c r="BMS296" s="150"/>
      <c r="BMT296" s="150"/>
      <c r="BMU296" s="150"/>
      <c r="BMV296" s="150"/>
      <c r="BMW296" s="150"/>
      <c r="BMX296" s="150"/>
      <c r="BMY296" s="150"/>
      <c r="BMZ296" s="150"/>
      <c r="BNA296" s="150"/>
      <c r="BNB296" s="150"/>
      <c r="BNC296" s="150"/>
      <c r="BND296" s="150"/>
      <c r="BNE296" s="150"/>
      <c r="BNF296" s="150"/>
      <c r="BNG296" s="150"/>
      <c r="BNH296" s="150"/>
      <c r="BNI296" s="150"/>
      <c r="BNJ296" s="150"/>
      <c r="BNK296" s="150"/>
      <c r="BNL296" s="150"/>
      <c r="BNM296" s="150"/>
      <c r="BNN296" s="150"/>
      <c r="BNO296" s="150"/>
      <c r="BNP296" s="150"/>
      <c r="BNQ296" s="150"/>
      <c r="BNR296" s="150"/>
      <c r="BNS296" s="150"/>
      <c r="BNT296" s="150"/>
      <c r="BNU296" s="150"/>
      <c r="BNV296" s="150"/>
      <c r="BNW296" s="150"/>
      <c r="BNX296" s="150"/>
      <c r="BNY296" s="150"/>
      <c r="BNZ296" s="150"/>
      <c r="BOA296" s="150"/>
      <c r="BOB296" s="150"/>
      <c r="BOC296" s="150"/>
      <c r="BOD296" s="150"/>
      <c r="BOE296" s="150"/>
      <c r="BOF296" s="150"/>
      <c r="BOG296" s="150"/>
      <c r="BOH296" s="150"/>
      <c r="BOI296" s="150"/>
      <c r="BOJ296" s="150"/>
      <c r="BOK296" s="150"/>
      <c r="BOL296" s="150"/>
      <c r="BOM296" s="150"/>
      <c r="BON296" s="150"/>
      <c r="BOO296" s="150"/>
      <c r="BOP296" s="150"/>
      <c r="BOQ296" s="150"/>
      <c r="BOR296" s="150"/>
      <c r="BOS296" s="150"/>
      <c r="BOT296" s="150"/>
      <c r="BOU296" s="150"/>
      <c r="BOV296" s="150"/>
      <c r="BOW296" s="150"/>
      <c r="BOX296" s="150"/>
      <c r="BOY296" s="150"/>
      <c r="BOZ296" s="150"/>
      <c r="BPA296" s="150"/>
      <c r="BPB296" s="150"/>
      <c r="BPC296" s="150"/>
      <c r="BPD296" s="150"/>
      <c r="BPE296" s="150"/>
      <c r="BPF296" s="150"/>
      <c r="BPG296" s="150"/>
      <c r="BPH296" s="150"/>
      <c r="BPI296" s="150"/>
      <c r="BPJ296" s="150"/>
      <c r="BPK296" s="150"/>
      <c r="BPL296" s="150"/>
      <c r="BPM296" s="150"/>
      <c r="BPN296" s="150"/>
      <c r="BPO296" s="150"/>
      <c r="BPP296" s="150"/>
      <c r="BPQ296" s="150"/>
      <c r="BPR296" s="150"/>
      <c r="BPS296" s="150"/>
      <c r="BPT296" s="150"/>
      <c r="BPU296" s="150"/>
      <c r="BPV296" s="150"/>
      <c r="BPW296" s="150"/>
      <c r="BPX296" s="150"/>
      <c r="BPY296" s="150"/>
      <c r="BPZ296" s="150"/>
      <c r="BQA296" s="150"/>
      <c r="BQB296" s="150"/>
      <c r="BQC296" s="150"/>
      <c r="BQD296" s="150"/>
      <c r="BQE296" s="150"/>
      <c r="BQF296" s="150"/>
      <c r="BQG296" s="150"/>
      <c r="BQH296" s="150"/>
      <c r="BQI296" s="150"/>
      <c r="BQJ296" s="150"/>
      <c r="BQK296" s="150"/>
      <c r="BQL296" s="150"/>
      <c r="BQM296" s="150"/>
      <c r="BQN296" s="150"/>
      <c r="BQO296" s="150"/>
      <c r="BQP296" s="150"/>
      <c r="BQQ296" s="150"/>
      <c r="BQR296" s="150"/>
      <c r="BQS296" s="150"/>
      <c r="BQT296" s="150"/>
      <c r="BQU296" s="150"/>
      <c r="BQV296" s="150"/>
      <c r="BQW296" s="150"/>
      <c r="BQX296" s="150"/>
      <c r="BQY296" s="150"/>
      <c r="BQZ296" s="150"/>
      <c r="BRA296" s="150"/>
      <c r="BRB296" s="150"/>
      <c r="BRC296" s="150"/>
      <c r="BRD296" s="150"/>
      <c r="BRE296" s="150"/>
      <c r="BRF296" s="150"/>
      <c r="BRG296" s="150"/>
      <c r="BRH296" s="150"/>
      <c r="BRI296" s="150"/>
      <c r="BRJ296" s="150"/>
      <c r="BRK296" s="150"/>
      <c r="BRL296" s="150"/>
      <c r="BRM296" s="150"/>
      <c r="BRN296" s="150"/>
      <c r="BRO296" s="150"/>
      <c r="BRP296" s="150"/>
      <c r="BRQ296" s="150"/>
      <c r="BRR296" s="150"/>
      <c r="BRS296" s="150"/>
      <c r="BRT296" s="150"/>
      <c r="BRU296" s="150"/>
      <c r="BRV296" s="150"/>
      <c r="BRW296" s="150"/>
      <c r="BRX296" s="150"/>
      <c r="BRY296" s="150"/>
      <c r="BRZ296" s="150"/>
      <c r="BSA296" s="150"/>
      <c r="BSB296" s="150"/>
      <c r="BSC296" s="150"/>
      <c r="BSD296" s="150"/>
      <c r="BSE296" s="150"/>
      <c r="BSF296" s="150"/>
      <c r="BSG296" s="150"/>
      <c r="BSH296" s="150"/>
      <c r="BSI296" s="150"/>
      <c r="BSJ296" s="150"/>
      <c r="BSK296" s="150"/>
      <c r="BSL296" s="150"/>
      <c r="BSM296" s="150"/>
      <c r="BSN296" s="150"/>
      <c r="BSO296" s="150"/>
      <c r="BSP296" s="150"/>
      <c r="BSQ296" s="150"/>
      <c r="BSR296" s="150"/>
      <c r="BSS296" s="150"/>
      <c r="BST296" s="150"/>
      <c r="BSU296" s="150"/>
      <c r="BSV296" s="150"/>
      <c r="BSW296" s="150"/>
      <c r="BSX296" s="150"/>
      <c r="BSY296" s="150"/>
      <c r="BSZ296" s="150"/>
      <c r="BTA296" s="150"/>
      <c r="BTB296" s="150"/>
      <c r="BTC296" s="150"/>
      <c r="BTD296" s="150"/>
      <c r="BTE296" s="150"/>
      <c r="BTF296" s="150"/>
      <c r="BTG296" s="150"/>
      <c r="BTH296" s="150"/>
      <c r="BTI296" s="150"/>
      <c r="BTJ296" s="150"/>
      <c r="BTK296" s="150"/>
      <c r="BTL296" s="150"/>
      <c r="BTM296" s="150"/>
      <c r="BTN296" s="150"/>
      <c r="BTO296" s="150"/>
      <c r="BTP296" s="150"/>
      <c r="BTQ296" s="150"/>
      <c r="BTR296" s="150"/>
      <c r="BTS296" s="150"/>
      <c r="BTT296" s="150"/>
      <c r="BTU296" s="150"/>
      <c r="BTV296" s="150"/>
      <c r="BTW296" s="150"/>
      <c r="BTX296" s="150"/>
      <c r="BTY296" s="150"/>
      <c r="BTZ296" s="150"/>
      <c r="BUA296" s="150"/>
      <c r="BUB296" s="150"/>
      <c r="BUC296" s="150"/>
      <c r="BUD296" s="150"/>
      <c r="BUE296" s="150"/>
      <c r="BUF296" s="150"/>
      <c r="BUG296" s="150"/>
      <c r="BUH296" s="150"/>
      <c r="BUI296" s="150"/>
      <c r="BUJ296" s="150"/>
      <c r="BUK296" s="150"/>
      <c r="BUL296" s="150"/>
      <c r="BUM296" s="150"/>
      <c r="BUN296" s="150"/>
      <c r="BUO296" s="150"/>
      <c r="BUP296" s="150"/>
      <c r="BUQ296" s="150"/>
      <c r="BUR296" s="150"/>
      <c r="BUS296" s="150"/>
      <c r="BUT296" s="150"/>
      <c r="BUU296" s="150"/>
      <c r="BUV296" s="150"/>
      <c r="BUW296" s="150"/>
      <c r="BUX296" s="150"/>
      <c r="BUY296" s="150"/>
      <c r="BUZ296" s="150"/>
      <c r="BVA296" s="150"/>
      <c r="BVB296" s="150"/>
      <c r="BVC296" s="150"/>
      <c r="BVD296" s="150"/>
      <c r="BVE296" s="150"/>
      <c r="BVF296" s="150"/>
      <c r="BVG296" s="150"/>
      <c r="BVH296" s="150"/>
      <c r="BVI296" s="150"/>
      <c r="BVJ296" s="150"/>
      <c r="BVK296" s="150"/>
      <c r="BVL296" s="150"/>
      <c r="BVM296" s="150"/>
      <c r="BVN296" s="150"/>
      <c r="BVO296" s="150"/>
      <c r="BVP296" s="150"/>
      <c r="BVQ296" s="150"/>
      <c r="BVR296" s="150"/>
      <c r="BVS296" s="150"/>
      <c r="BVT296" s="150"/>
      <c r="BVU296" s="150"/>
      <c r="BVV296" s="150"/>
      <c r="BVW296" s="150"/>
      <c r="BVX296" s="150"/>
      <c r="BVY296" s="150"/>
      <c r="BVZ296" s="150"/>
      <c r="BWA296" s="150"/>
      <c r="BWB296" s="150"/>
      <c r="BWC296" s="150"/>
      <c r="BWD296" s="150"/>
      <c r="BWE296" s="150"/>
      <c r="BWF296" s="150"/>
      <c r="BWG296" s="150"/>
      <c r="BWH296" s="150"/>
      <c r="BWI296" s="150"/>
      <c r="BWJ296" s="150"/>
      <c r="BWK296" s="150"/>
      <c r="BWL296" s="150"/>
      <c r="BWM296" s="150"/>
      <c r="BWN296" s="150"/>
      <c r="BWO296" s="150"/>
      <c r="BWP296" s="150"/>
      <c r="BWQ296" s="150"/>
      <c r="BWR296" s="150"/>
      <c r="BWS296" s="150"/>
      <c r="BWT296" s="150"/>
      <c r="BWU296" s="150"/>
      <c r="BWV296" s="150"/>
      <c r="BWW296" s="150"/>
      <c r="BWX296" s="150"/>
      <c r="BWY296" s="150"/>
      <c r="BWZ296" s="150"/>
      <c r="BXA296" s="150"/>
      <c r="BXB296" s="150"/>
      <c r="BXC296" s="150"/>
      <c r="BXD296" s="150"/>
      <c r="BXE296" s="150"/>
      <c r="BXF296" s="150"/>
      <c r="BXG296" s="150"/>
      <c r="BXH296" s="150"/>
      <c r="BXI296" s="150"/>
      <c r="BXJ296" s="150"/>
      <c r="BXK296" s="150"/>
      <c r="BXL296" s="150"/>
      <c r="BXM296" s="150"/>
      <c r="BXN296" s="150"/>
      <c r="BXO296" s="150"/>
      <c r="BXP296" s="150"/>
      <c r="BXQ296" s="150"/>
      <c r="BXR296" s="150"/>
      <c r="BXS296" s="150"/>
      <c r="BXT296" s="150"/>
      <c r="BXU296" s="150"/>
      <c r="BXV296" s="150"/>
      <c r="BXW296" s="150"/>
      <c r="BXX296" s="150"/>
      <c r="BXY296" s="150"/>
      <c r="BXZ296" s="150"/>
      <c r="BYA296" s="150"/>
      <c r="BYB296" s="150"/>
      <c r="BYC296" s="150"/>
      <c r="BYD296" s="150"/>
      <c r="BYE296" s="150"/>
      <c r="BYF296" s="150"/>
      <c r="BYG296" s="150"/>
      <c r="BYH296" s="150"/>
      <c r="BYI296" s="150"/>
      <c r="BYJ296" s="150"/>
      <c r="BYK296" s="150"/>
      <c r="BYL296" s="150"/>
      <c r="BYM296" s="150"/>
      <c r="BYN296" s="150"/>
      <c r="BYO296" s="150"/>
      <c r="BYP296" s="150"/>
      <c r="BYQ296" s="150"/>
      <c r="BYR296" s="150"/>
      <c r="BYS296" s="150"/>
      <c r="BYT296" s="150"/>
      <c r="BYU296" s="150"/>
      <c r="BYV296" s="150"/>
      <c r="BYW296" s="150"/>
      <c r="BYX296" s="150"/>
      <c r="BYY296" s="150"/>
      <c r="BYZ296" s="150"/>
      <c r="BZA296" s="150"/>
      <c r="BZB296" s="150"/>
      <c r="BZC296" s="150"/>
      <c r="BZD296" s="150"/>
      <c r="BZE296" s="150"/>
      <c r="BZF296" s="150"/>
      <c r="BZG296" s="150"/>
      <c r="BZH296" s="150"/>
      <c r="BZI296" s="150"/>
      <c r="BZJ296" s="150"/>
      <c r="BZK296" s="150"/>
      <c r="BZL296" s="150"/>
      <c r="BZM296" s="150"/>
      <c r="BZN296" s="150"/>
      <c r="BZO296" s="150"/>
      <c r="BZP296" s="150"/>
      <c r="BZQ296" s="150"/>
      <c r="BZR296" s="150"/>
      <c r="BZS296" s="150"/>
      <c r="BZT296" s="150"/>
      <c r="BZU296" s="150"/>
      <c r="BZV296" s="150"/>
      <c r="BZW296" s="150"/>
      <c r="BZX296" s="150"/>
      <c r="BZY296" s="150"/>
      <c r="BZZ296" s="150"/>
      <c r="CAA296" s="150"/>
      <c r="CAB296" s="150"/>
      <c r="CAC296" s="150"/>
      <c r="CAD296" s="150"/>
      <c r="CAE296" s="150"/>
      <c r="CAF296" s="150"/>
      <c r="CAG296" s="150"/>
      <c r="CAH296" s="150"/>
      <c r="CAI296" s="150"/>
      <c r="CAJ296" s="150"/>
      <c r="CAK296" s="150"/>
      <c r="CAL296" s="150"/>
      <c r="CAM296" s="150"/>
      <c r="CAN296" s="150"/>
      <c r="CAO296" s="150"/>
      <c r="CAP296" s="150"/>
      <c r="CAQ296" s="150"/>
      <c r="CAR296" s="150"/>
      <c r="CAS296" s="150"/>
      <c r="CAT296" s="150"/>
      <c r="CAU296" s="150"/>
      <c r="CAV296" s="150"/>
      <c r="CAW296" s="150"/>
      <c r="CAX296" s="150"/>
      <c r="CAY296" s="150"/>
      <c r="CAZ296" s="150"/>
      <c r="CBA296" s="150"/>
      <c r="CBB296" s="150"/>
      <c r="CBC296" s="150"/>
      <c r="CBD296" s="150"/>
      <c r="CBE296" s="150"/>
      <c r="CBF296" s="150"/>
      <c r="CBG296" s="150"/>
      <c r="CBH296" s="150"/>
      <c r="CBI296" s="150"/>
      <c r="CBJ296" s="150"/>
      <c r="CBK296" s="150"/>
      <c r="CBL296" s="150"/>
      <c r="CBM296" s="150"/>
      <c r="CBN296" s="150"/>
      <c r="CBO296" s="150"/>
      <c r="CBP296" s="150"/>
      <c r="CBQ296" s="150"/>
      <c r="CBR296" s="150"/>
      <c r="CBS296" s="150"/>
      <c r="CBT296" s="150"/>
      <c r="CBU296" s="150"/>
      <c r="CBV296" s="150"/>
      <c r="CBW296" s="150"/>
      <c r="CBX296" s="150"/>
      <c r="CBY296" s="150"/>
      <c r="CBZ296" s="150"/>
      <c r="CCA296" s="150"/>
      <c r="CCB296" s="150"/>
      <c r="CCC296" s="150"/>
      <c r="CCD296" s="150"/>
      <c r="CCE296" s="150"/>
      <c r="CCF296" s="150"/>
      <c r="CCG296" s="150"/>
      <c r="CCH296" s="150"/>
      <c r="CCI296" s="150"/>
      <c r="CCJ296" s="150"/>
      <c r="CCK296" s="150"/>
      <c r="CCL296" s="150"/>
      <c r="CCM296" s="150"/>
      <c r="CCN296" s="150"/>
      <c r="CCO296" s="150"/>
      <c r="CCP296" s="150"/>
      <c r="CCQ296" s="150"/>
      <c r="CCR296" s="150"/>
      <c r="CCS296" s="150"/>
      <c r="CCT296" s="150"/>
      <c r="CCU296" s="150"/>
      <c r="CCV296" s="150"/>
      <c r="CCW296" s="150"/>
      <c r="CCX296" s="150"/>
      <c r="CCY296" s="150"/>
      <c r="CCZ296" s="150"/>
      <c r="CDA296" s="150"/>
      <c r="CDB296" s="150"/>
      <c r="CDC296" s="150"/>
      <c r="CDD296" s="150"/>
      <c r="CDE296" s="150"/>
      <c r="CDF296" s="150"/>
      <c r="CDG296" s="150"/>
      <c r="CDH296" s="150"/>
      <c r="CDI296" s="150"/>
      <c r="CDJ296" s="150"/>
      <c r="CDK296" s="150"/>
      <c r="CDL296" s="150"/>
      <c r="CDM296" s="150"/>
      <c r="CDN296" s="150"/>
      <c r="CDO296" s="150"/>
      <c r="CDP296" s="150"/>
      <c r="CDQ296" s="150"/>
      <c r="CDR296" s="150"/>
      <c r="CDS296" s="150"/>
      <c r="CDT296" s="150"/>
      <c r="CDU296" s="150"/>
      <c r="CDV296" s="150"/>
      <c r="CDW296" s="150"/>
      <c r="CDX296" s="150"/>
      <c r="CDY296" s="150"/>
      <c r="CDZ296" s="150"/>
      <c r="CEA296" s="150"/>
      <c r="CEB296" s="150"/>
      <c r="CEC296" s="150"/>
      <c r="CED296" s="150"/>
      <c r="CEE296" s="150"/>
      <c r="CEF296" s="150"/>
      <c r="CEG296" s="150"/>
      <c r="CEH296" s="150"/>
      <c r="CEI296" s="150"/>
      <c r="CEJ296" s="150"/>
      <c r="CEK296" s="150"/>
      <c r="CEL296" s="150"/>
      <c r="CEM296" s="150"/>
      <c r="CEN296" s="150"/>
      <c r="CEO296" s="150"/>
      <c r="CEP296" s="150"/>
      <c r="CEQ296" s="150"/>
      <c r="CER296" s="150"/>
      <c r="CES296" s="150"/>
      <c r="CET296" s="150"/>
      <c r="CEU296" s="150"/>
      <c r="CEV296" s="150"/>
      <c r="CEW296" s="150"/>
      <c r="CEX296" s="150"/>
      <c r="CEY296" s="150"/>
      <c r="CEZ296" s="150"/>
      <c r="CFA296" s="150"/>
      <c r="CFB296" s="150"/>
      <c r="CFC296" s="150"/>
      <c r="CFD296" s="150"/>
      <c r="CFE296" s="150"/>
      <c r="CFF296" s="150"/>
      <c r="CFG296" s="150"/>
      <c r="CFH296" s="150"/>
      <c r="CFI296" s="150"/>
      <c r="CFJ296" s="150"/>
      <c r="CFK296" s="150"/>
      <c r="CFL296" s="150"/>
      <c r="CFM296" s="150"/>
      <c r="CFN296" s="150"/>
      <c r="CFO296" s="150"/>
      <c r="CFP296" s="150"/>
      <c r="CFQ296" s="150"/>
      <c r="CFR296" s="150"/>
      <c r="CFS296" s="150"/>
      <c r="CFT296" s="150"/>
      <c r="CFU296" s="150"/>
      <c r="CFV296" s="150"/>
      <c r="CFW296" s="150"/>
      <c r="CFX296" s="150"/>
      <c r="CFY296" s="150"/>
      <c r="CFZ296" s="150"/>
      <c r="CGA296" s="150"/>
      <c r="CGB296" s="150"/>
      <c r="CGC296" s="150"/>
      <c r="CGD296" s="150"/>
      <c r="CGE296" s="150"/>
      <c r="CGF296" s="150"/>
      <c r="CGG296" s="150"/>
      <c r="CGH296" s="150"/>
      <c r="CGI296" s="150"/>
      <c r="CGJ296" s="150"/>
      <c r="CGK296" s="150"/>
      <c r="CGL296" s="150"/>
      <c r="CGM296" s="150"/>
      <c r="CGN296" s="150"/>
      <c r="CGO296" s="150"/>
      <c r="CGP296" s="150"/>
      <c r="CGQ296" s="150"/>
      <c r="CGR296" s="150"/>
      <c r="CGS296" s="150"/>
      <c r="CGT296" s="150"/>
      <c r="CGU296" s="150"/>
      <c r="CGV296" s="150"/>
      <c r="CGW296" s="150"/>
      <c r="CGX296" s="150"/>
      <c r="CGY296" s="150"/>
      <c r="CGZ296" s="150"/>
      <c r="CHA296" s="150"/>
      <c r="CHB296" s="150"/>
      <c r="CHC296" s="150"/>
      <c r="CHD296" s="150"/>
      <c r="CHE296" s="150"/>
      <c r="CHF296" s="150"/>
      <c r="CHG296" s="150"/>
      <c r="CHH296" s="150"/>
      <c r="CHI296" s="150"/>
      <c r="CHJ296" s="150"/>
      <c r="CHK296" s="150"/>
      <c r="CHL296" s="150"/>
      <c r="CHM296" s="150"/>
      <c r="CHN296" s="150"/>
      <c r="CHO296" s="150"/>
      <c r="CHP296" s="150"/>
      <c r="CHQ296" s="150"/>
      <c r="CHR296" s="150"/>
      <c r="CHS296" s="150"/>
      <c r="CHT296" s="150"/>
      <c r="CHU296" s="150"/>
      <c r="CHV296" s="150"/>
      <c r="CHW296" s="150"/>
      <c r="CHX296" s="150"/>
      <c r="CHY296" s="150"/>
      <c r="CHZ296" s="150"/>
      <c r="CIA296" s="150"/>
      <c r="CIB296" s="150"/>
      <c r="CIC296" s="150"/>
      <c r="CID296" s="150"/>
      <c r="CIE296" s="150"/>
      <c r="CIF296" s="150"/>
      <c r="CIG296" s="150"/>
      <c r="CIH296" s="150"/>
      <c r="CII296" s="150"/>
      <c r="CIJ296" s="150"/>
      <c r="CIK296" s="150"/>
      <c r="CIL296" s="150"/>
      <c r="CIM296" s="150"/>
      <c r="CIN296" s="150"/>
      <c r="CIO296" s="150"/>
      <c r="CIP296" s="150"/>
      <c r="CIQ296" s="150"/>
      <c r="CIR296" s="150"/>
      <c r="CIS296" s="150"/>
      <c r="CIT296" s="150"/>
      <c r="CIU296" s="150"/>
      <c r="CIV296" s="150"/>
      <c r="CIW296" s="150"/>
      <c r="CIX296" s="150"/>
      <c r="CIY296" s="150"/>
      <c r="CIZ296" s="150"/>
      <c r="CJA296" s="150"/>
      <c r="CJB296" s="150"/>
      <c r="CJC296" s="150"/>
      <c r="CJD296" s="150"/>
      <c r="CJE296" s="150"/>
      <c r="CJF296" s="150"/>
      <c r="CJG296" s="150"/>
      <c r="CJH296" s="150"/>
      <c r="CJI296" s="150"/>
      <c r="CJJ296" s="150"/>
      <c r="CJK296" s="150"/>
      <c r="CJL296" s="150"/>
      <c r="CJM296" s="150"/>
      <c r="CJN296" s="150"/>
      <c r="CJO296" s="150"/>
      <c r="CJP296" s="150"/>
      <c r="CJQ296" s="150"/>
      <c r="CJR296" s="150"/>
      <c r="CJS296" s="150"/>
      <c r="CJT296" s="150"/>
      <c r="CJU296" s="150"/>
      <c r="CJV296" s="150"/>
      <c r="CJW296" s="150"/>
      <c r="CJX296" s="150"/>
      <c r="CJY296" s="150"/>
      <c r="CJZ296" s="150"/>
      <c r="CKA296" s="150"/>
      <c r="CKB296" s="150"/>
      <c r="CKC296" s="150"/>
      <c r="CKD296" s="150"/>
      <c r="CKE296" s="150"/>
      <c r="CKF296" s="150"/>
      <c r="CKG296" s="150"/>
      <c r="CKH296" s="150"/>
      <c r="CKI296" s="150"/>
      <c r="CKJ296" s="150"/>
      <c r="CKK296" s="150"/>
      <c r="CKL296" s="150"/>
      <c r="CKM296" s="150"/>
      <c r="CKN296" s="150"/>
      <c r="CKO296" s="150"/>
      <c r="CKP296" s="150"/>
      <c r="CKQ296" s="150"/>
      <c r="CKR296" s="150"/>
      <c r="CKS296" s="150"/>
      <c r="CKT296" s="150"/>
      <c r="CKU296" s="150"/>
      <c r="CKV296" s="150"/>
      <c r="CKW296" s="150"/>
      <c r="CKX296" s="150"/>
      <c r="CKY296" s="150"/>
      <c r="CKZ296" s="150"/>
      <c r="CLA296" s="150"/>
      <c r="CLB296" s="150"/>
      <c r="CLC296" s="150"/>
      <c r="CLD296" s="150"/>
      <c r="CLE296" s="150"/>
      <c r="CLF296" s="150"/>
      <c r="CLG296" s="150"/>
      <c r="CLH296" s="150"/>
      <c r="CLI296" s="150"/>
      <c r="CLJ296" s="150"/>
      <c r="CLK296" s="150"/>
      <c r="CLL296" s="150"/>
      <c r="CLM296" s="150"/>
      <c r="CLN296" s="150"/>
      <c r="CLO296" s="150"/>
      <c r="CLP296" s="150"/>
      <c r="CLQ296" s="150"/>
      <c r="CLR296" s="150"/>
      <c r="CLS296" s="150"/>
      <c r="CLT296" s="150"/>
      <c r="CLU296" s="150"/>
      <c r="CLV296" s="150"/>
      <c r="CLW296" s="150"/>
      <c r="CLX296" s="150"/>
      <c r="CLY296" s="150"/>
      <c r="CLZ296" s="150"/>
      <c r="CMA296" s="150"/>
      <c r="CMB296" s="150"/>
      <c r="CMC296" s="150"/>
      <c r="CMD296" s="150"/>
      <c r="CME296" s="150"/>
      <c r="CMF296" s="150"/>
      <c r="CMG296" s="150"/>
      <c r="CMH296" s="150"/>
      <c r="CMI296" s="150"/>
      <c r="CMJ296" s="150"/>
      <c r="CMK296" s="150"/>
      <c r="CML296" s="150"/>
      <c r="CMM296" s="150"/>
      <c r="CMN296" s="150"/>
      <c r="CMO296" s="150"/>
      <c r="CMP296" s="150"/>
      <c r="CMQ296" s="150"/>
      <c r="CMR296" s="150"/>
      <c r="CMS296" s="150"/>
      <c r="CMT296" s="150"/>
      <c r="CMU296" s="150"/>
      <c r="CMV296" s="150"/>
      <c r="CMW296" s="150"/>
      <c r="CMX296" s="150"/>
      <c r="CMY296" s="150"/>
      <c r="CMZ296" s="150"/>
      <c r="CNA296" s="150"/>
      <c r="CNB296" s="150"/>
      <c r="CNC296" s="150"/>
      <c r="CND296" s="150"/>
      <c r="CNE296" s="150"/>
      <c r="CNF296" s="150"/>
      <c r="CNG296" s="150"/>
      <c r="CNH296" s="150"/>
      <c r="CNI296" s="150"/>
      <c r="CNJ296" s="150"/>
      <c r="CNK296" s="150"/>
      <c r="CNL296" s="150"/>
      <c r="CNM296" s="150"/>
      <c r="CNN296" s="150"/>
      <c r="CNO296" s="150"/>
      <c r="CNP296" s="150"/>
      <c r="CNQ296" s="150"/>
      <c r="CNR296" s="150"/>
      <c r="CNS296" s="150"/>
      <c r="CNT296" s="150"/>
      <c r="CNU296" s="150"/>
      <c r="CNV296" s="150"/>
      <c r="CNW296" s="150"/>
      <c r="CNX296" s="150"/>
      <c r="CNY296" s="150"/>
      <c r="CNZ296" s="150"/>
      <c r="COA296" s="150"/>
      <c r="COB296" s="150"/>
      <c r="COC296" s="150"/>
      <c r="COD296" s="150"/>
      <c r="COE296" s="150"/>
      <c r="COF296" s="150"/>
      <c r="COG296" s="150"/>
      <c r="COH296" s="150"/>
      <c r="COI296" s="150"/>
      <c r="COJ296" s="150"/>
      <c r="COK296" s="150"/>
      <c r="COL296" s="150"/>
      <c r="COM296" s="150"/>
      <c r="CON296" s="150"/>
      <c r="COO296" s="150"/>
      <c r="COP296" s="150"/>
      <c r="COQ296" s="150"/>
      <c r="COR296" s="150"/>
      <c r="COS296" s="150"/>
      <c r="COT296" s="150"/>
      <c r="COU296" s="150"/>
      <c r="COV296" s="150"/>
      <c r="COW296" s="150"/>
      <c r="COX296" s="150"/>
      <c r="COY296" s="150"/>
      <c r="COZ296" s="150"/>
      <c r="CPA296" s="150"/>
      <c r="CPB296" s="150"/>
      <c r="CPC296" s="150"/>
      <c r="CPD296" s="150"/>
      <c r="CPE296" s="150"/>
      <c r="CPF296" s="150"/>
      <c r="CPG296" s="150"/>
      <c r="CPH296" s="150"/>
      <c r="CPI296" s="150"/>
      <c r="CPJ296" s="150"/>
      <c r="CPK296" s="150"/>
      <c r="CPL296" s="150"/>
      <c r="CPM296" s="150"/>
      <c r="CPN296" s="150"/>
      <c r="CPO296" s="150"/>
      <c r="CPP296" s="150"/>
      <c r="CPQ296" s="150"/>
      <c r="CPR296" s="150"/>
      <c r="CPS296" s="150"/>
      <c r="CPT296" s="150"/>
      <c r="CPU296" s="150"/>
      <c r="CPV296" s="150"/>
      <c r="CPW296" s="150"/>
      <c r="CPX296" s="150"/>
      <c r="CPY296" s="150"/>
      <c r="CPZ296" s="150"/>
      <c r="CQA296" s="150"/>
      <c r="CQB296" s="150"/>
      <c r="CQC296" s="150"/>
      <c r="CQD296" s="150"/>
      <c r="CQE296" s="150"/>
      <c r="CQF296" s="150"/>
      <c r="CQG296" s="150"/>
      <c r="CQH296" s="150"/>
      <c r="CQI296" s="150"/>
      <c r="CQJ296" s="150"/>
      <c r="CQK296" s="150"/>
      <c r="CQL296" s="150"/>
      <c r="CQM296" s="150"/>
      <c r="CQN296" s="150"/>
      <c r="CQO296" s="150"/>
      <c r="CQP296" s="150"/>
      <c r="CQQ296" s="150"/>
      <c r="CQR296" s="150"/>
      <c r="CQS296" s="150"/>
      <c r="CQT296" s="150"/>
      <c r="CQU296" s="150"/>
      <c r="CQV296" s="150"/>
      <c r="CQW296" s="150"/>
      <c r="CQX296" s="150"/>
      <c r="CQY296" s="150"/>
      <c r="CQZ296" s="150"/>
      <c r="CRA296" s="150"/>
      <c r="CRB296" s="150"/>
      <c r="CRC296" s="150"/>
      <c r="CRD296" s="150"/>
      <c r="CRE296" s="150"/>
      <c r="CRF296" s="150"/>
      <c r="CRG296" s="150"/>
      <c r="CRH296" s="150"/>
      <c r="CRI296" s="150"/>
      <c r="CRJ296" s="150"/>
      <c r="CRK296" s="150"/>
      <c r="CRL296" s="150"/>
      <c r="CRM296" s="150"/>
      <c r="CRN296" s="150"/>
      <c r="CRO296" s="150"/>
      <c r="CRP296" s="150"/>
      <c r="CRQ296" s="150"/>
      <c r="CRR296" s="150"/>
      <c r="CRS296" s="150"/>
      <c r="CRT296" s="150"/>
      <c r="CRU296" s="150"/>
      <c r="CRV296" s="150"/>
      <c r="CRW296" s="150"/>
      <c r="CRX296" s="150"/>
      <c r="CRY296" s="150"/>
      <c r="CRZ296" s="150"/>
      <c r="CSA296" s="150"/>
      <c r="CSB296" s="150"/>
      <c r="CSC296" s="150"/>
      <c r="CSD296" s="150"/>
      <c r="CSE296" s="150"/>
      <c r="CSF296" s="150"/>
      <c r="CSG296" s="150"/>
      <c r="CSH296" s="150"/>
      <c r="CSI296" s="150"/>
      <c r="CSJ296" s="150"/>
      <c r="CSK296" s="150"/>
      <c r="CSL296" s="150"/>
      <c r="CSM296" s="150"/>
      <c r="CSN296" s="150"/>
      <c r="CSO296" s="150"/>
      <c r="CSP296" s="150"/>
      <c r="CSQ296" s="150"/>
      <c r="CSR296" s="150"/>
      <c r="CSS296" s="150"/>
      <c r="CST296" s="150"/>
      <c r="CSU296" s="150"/>
      <c r="CSV296" s="150"/>
      <c r="CSW296" s="150"/>
      <c r="CSX296" s="150"/>
      <c r="CSY296" s="150"/>
      <c r="CSZ296" s="150"/>
      <c r="CTA296" s="150"/>
      <c r="CTB296" s="150"/>
      <c r="CTC296" s="150"/>
      <c r="CTD296" s="150"/>
      <c r="CTE296" s="150"/>
      <c r="CTF296" s="150"/>
      <c r="CTG296" s="150"/>
      <c r="CTH296" s="150"/>
      <c r="CTI296" s="150"/>
      <c r="CTJ296" s="150"/>
      <c r="CTK296" s="150"/>
      <c r="CTL296" s="150"/>
      <c r="CTM296" s="150"/>
      <c r="CTN296" s="150"/>
      <c r="CTO296" s="150"/>
      <c r="CTP296" s="150"/>
      <c r="CTQ296" s="150"/>
      <c r="CTR296" s="150"/>
      <c r="CTS296" s="150"/>
      <c r="CTT296" s="150"/>
      <c r="CTU296" s="150"/>
      <c r="CTV296" s="150"/>
      <c r="CTW296" s="150"/>
      <c r="CTX296" s="150"/>
      <c r="CTY296" s="150"/>
      <c r="CTZ296" s="150"/>
      <c r="CUA296" s="150"/>
      <c r="CUB296" s="150"/>
      <c r="CUC296" s="150"/>
      <c r="CUD296" s="150"/>
      <c r="CUE296" s="150"/>
      <c r="CUF296" s="150"/>
      <c r="CUG296" s="150"/>
      <c r="CUH296" s="150"/>
      <c r="CUI296" s="150"/>
      <c r="CUJ296" s="150"/>
      <c r="CUK296" s="150"/>
      <c r="CUL296" s="150"/>
      <c r="CUM296" s="150"/>
      <c r="CUN296" s="150"/>
      <c r="CUO296" s="150"/>
      <c r="CUP296" s="150"/>
      <c r="CUQ296" s="150"/>
      <c r="CUR296" s="150"/>
      <c r="CUS296" s="150"/>
      <c r="CUT296" s="150"/>
      <c r="CUU296" s="150"/>
      <c r="CUV296" s="150"/>
      <c r="CUW296" s="150"/>
      <c r="CUX296" s="150"/>
      <c r="CUY296" s="150"/>
      <c r="CUZ296" s="150"/>
      <c r="CVA296" s="150"/>
      <c r="CVB296" s="150"/>
      <c r="CVC296" s="150"/>
      <c r="CVD296" s="150"/>
      <c r="CVE296" s="150"/>
      <c r="CVF296" s="150"/>
      <c r="CVG296" s="150"/>
      <c r="CVH296" s="150"/>
      <c r="CVI296" s="150"/>
      <c r="CVJ296" s="150"/>
      <c r="CVK296" s="150"/>
      <c r="CVL296" s="150"/>
      <c r="CVM296" s="150"/>
      <c r="CVN296" s="150"/>
      <c r="CVO296" s="150"/>
      <c r="CVP296" s="150"/>
      <c r="CVQ296" s="150"/>
      <c r="CVR296" s="150"/>
      <c r="CVS296" s="150"/>
      <c r="CVT296" s="150"/>
      <c r="CVU296" s="150"/>
      <c r="CVV296" s="150"/>
      <c r="CVW296" s="150"/>
      <c r="CVX296" s="150"/>
      <c r="CVY296" s="150"/>
      <c r="CVZ296" s="150"/>
      <c r="CWA296" s="150"/>
      <c r="CWB296" s="150"/>
      <c r="CWC296" s="150"/>
      <c r="CWD296" s="150"/>
      <c r="CWE296" s="150"/>
      <c r="CWF296" s="150"/>
      <c r="CWG296" s="150"/>
      <c r="CWH296" s="150"/>
      <c r="CWI296" s="150"/>
      <c r="CWJ296" s="150"/>
      <c r="CWK296" s="150"/>
      <c r="CWL296" s="150"/>
      <c r="CWM296" s="150"/>
      <c r="CWN296" s="150"/>
      <c r="CWO296" s="150"/>
      <c r="CWP296" s="150"/>
      <c r="CWQ296" s="150"/>
      <c r="CWR296" s="150"/>
      <c r="CWS296" s="150"/>
      <c r="CWT296" s="150"/>
      <c r="CWU296" s="150"/>
      <c r="CWV296" s="150"/>
      <c r="CWW296" s="150"/>
      <c r="CWX296" s="150"/>
      <c r="CWY296" s="150"/>
      <c r="CWZ296" s="150"/>
      <c r="CXA296" s="150"/>
      <c r="CXB296" s="150"/>
      <c r="CXC296" s="150"/>
      <c r="CXD296" s="150"/>
      <c r="CXE296" s="150"/>
      <c r="CXF296" s="150"/>
      <c r="CXG296" s="150"/>
      <c r="CXH296" s="150"/>
      <c r="CXI296" s="150"/>
      <c r="CXJ296" s="150"/>
      <c r="CXK296" s="150"/>
      <c r="CXL296" s="150"/>
      <c r="CXM296" s="150"/>
      <c r="CXN296" s="150"/>
      <c r="CXO296" s="150"/>
      <c r="CXP296" s="150"/>
      <c r="CXQ296" s="150"/>
      <c r="CXR296" s="150"/>
      <c r="CXS296" s="150"/>
      <c r="CXT296" s="150"/>
      <c r="CXU296" s="150"/>
      <c r="CXV296" s="150"/>
      <c r="CXW296" s="150"/>
      <c r="CXX296" s="150"/>
      <c r="CXY296" s="150"/>
      <c r="CXZ296" s="150"/>
      <c r="CYA296" s="150"/>
      <c r="CYB296" s="150"/>
      <c r="CYC296" s="150"/>
      <c r="CYD296" s="150"/>
      <c r="CYE296" s="150"/>
      <c r="CYF296" s="150"/>
      <c r="CYG296" s="150"/>
      <c r="CYH296" s="150"/>
      <c r="CYI296" s="150"/>
      <c r="CYJ296" s="150"/>
      <c r="CYK296" s="150"/>
      <c r="CYL296" s="150"/>
      <c r="CYM296" s="150"/>
      <c r="CYN296" s="150"/>
      <c r="CYO296" s="150"/>
      <c r="CYP296" s="150"/>
      <c r="CYQ296" s="150"/>
      <c r="CYR296" s="150"/>
      <c r="CYS296" s="150"/>
      <c r="CYT296" s="150"/>
      <c r="CYU296" s="150"/>
      <c r="CYV296" s="150"/>
      <c r="CYW296" s="150"/>
      <c r="CYX296" s="150"/>
      <c r="CYY296" s="150"/>
      <c r="CYZ296" s="150"/>
      <c r="CZA296" s="150"/>
      <c r="CZB296" s="150"/>
      <c r="CZC296" s="150"/>
      <c r="CZD296" s="150"/>
      <c r="CZE296" s="150"/>
      <c r="CZF296" s="150"/>
      <c r="CZG296" s="150"/>
      <c r="CZH296" s="150"/>
      <c r="CZI296" s="150"/>
      <c r="CZJ296" s="150"/>
      <c r="CZK296" s="150"/>
      <c r="CZL296" s="150"/>
      <c r="CZM296" s="150"/>
      <c r="CZN296" s="150"/>
      <c r="CZO296" s="150"/>
      <c r="CZP296" s="150"/>
      <c r="CZQ296" s="150"/>
      <c r="CZR296" s="150"/>
      <c r="CZS296" s="150"/>
      <c r="CZT296" s="150"/>
      <c r="CZU296" s="150"/>
      <c r="CZV296" s="150"/>
      <c r="CZW296" s="150"/>
      <c r="CZX296" s="150"/>
      <c r="CZY296" s="150"/>
      <c r="CZZ296" s="150"/>
      <c r="DAA296" s="150"/>
      <c r="DAB296" s="150"/>
      <c r="DAC296" s="150"/>
      <c r="DAD296" s="150"/>
      <c r="DAE296" s="150"/>
      <c r="DAF296" s="150"/>
      <c r="DAG296" s="150"/>
      <c r="DAH296" s="150"/>
      <c r="DAI296" s="150"/>
      <c r="DAJ296" s="150"/>
      <c r="DAK296" s="150"/>
      <c r="DAL296" s="150"/>
      <c r="DAM296" s="150"/>
      <c r="DAN296" s="150"/>
      <c r="DAO296" s="150"/>
      <c r="DAP296" s="150"/>
      <c r="DAQ296" s="150"/>
      <c r="DAR296" s="150"/>
      <c r="DAS296" s="150"/>
      <c r="DAT296" s="150"/>
      <c r="DAU296" s="150"/>
      <c r="DAV296" s="150"/>
      <c r="DAW296" s="150"/>
      <c r="DAX296" s="150"/>
      <c r="DAY296" s="150"/>
      <c r="DAZ296" s="150"/>
      <c r="DBA296" s="150"/>
      <c r="DBB296" s="150"/>
      <c r="DBC296" s="150"/>
      <c r="DBD296" s="150"/>
      <c r="DBE296" s="150"/>
      <c r="DBF296" s="150"/>
      <c r="DBG296" s="150"/>
      <c r="DBH296" s="150"/>
      <c r="DBI296" s="150"/>
      <c r="DBJ296" s="150"/>
      <c r="DBK296" s="150"/>
      <c r="DBL296" s="150"/>
      <c r="DBM296" s="150"/>
      <c r="DBN296" s="150"/>
      <c r="DBO296" s="150"/>
      <c r="DBP296" s="150"/>
      <c r="DBQ296" s="150"/>
      <c r="DBR296" s="150"/>
      <c r="DBS296" s="150"/>
      <c r="DBT296" s="150"/>
      <c r="DBU296" s="150"/>
      <c r="DBV296" s="150"/>
      <c r="DBW296" s="150"/>
      <c r="DBX296" s="150"/>
      <c r="DBY296" s="150"/>
      <c r="DBZ296" s="150"/>
      <c r="DCA296" s="150"/>
      <c r="DCB296" s="150"/>
      <c r="DCC296" s="150"/>
      <c r="DCD296" s="150"/>
      <c r="DCE296" s="150"/>
      <c r="DCF296" s="150"/>
      <c r="DCG296" s="150"/>
      <c r="DCH296" s="150"/>
      <c r="DCI296" s="150"/>
      <c r="DCJ296" s="150"/>
      <c r="DCK296" s="150"/>
      <c r="DCL296" s="150"/>
      <c r="DCM296" s="150"/>
      <c r="DCN296" s="150"/>
      <c r="DCO296" s="150"/>
      <c r="DCP296" s="150"/>
      <c r="DCQ296" s="150"/>
      <c r="DCR296" s="150"/>
      <c r="DCS296" s="150"/>
      <c r="DCT296" s="150"/>
      <c r="DCU296" s="150"/>
      <c r="DCV296" s="150"/>
      <c r="DCW296" s="150"/>
      <c r="DCX296" s="150"/>
      <c r="DCY296" s="150"/>
      <c r="DCZ296" s="150"/>
      <c r="DDA296" s="150"/>
      <c r="DDB296" s="150"/>
      <c r="DDC296" s="150"/>
      <c r="DDD296" s="150"/>
      <c r="DDE296" s="150"/>
      <c r="DDF296" s="150"/>
      <c r="DDG296" s="150"/>
      <c r="DDH296" s="150"/>
      <c r="DDI296" s="150"/>
      <c r="DDJ296" s="150"/>
      <c r="DDK296" s="150"/>
      <c r="DDL296" s="150"/>
      <c r="DDM296" s="150"/>
      <c r="DDN296" s="150"/>
      <c r="DDO296" s="150"/>
      <c r="DDP296" s="150"/>
      <c r="DDQ296" s="150"/>
      <c r="DDR296" s="150"/>
      <c r="DDS296" s="150"/>
      <c r="DDT296" s="150"/>
      <c r="DDU296" s="150"/>
      <c r="DDV296" s="150"/>
      <c r="DDW296" s="150"/>
      <c r="DDX296" s="150"/>
      <c r="DDY296" s="150"/>
      <c r="DDZ296" s="150"/>
      <c r="DEA296" s="150"/>
      <c r="DEB296" s="150"/>
      <c r="DEC296" s="150"/>
      <c r="DED296" s="150"/>
      <c r="DEE296" s="150"/>
      <c r="DEF296" s="150"/>
      <c r="DEG296" s="150"/>
      <c r="DEH296" s="150"/>
      <c r="DEI296" s="150"/>
      <c r="DEJ296" s="150"/>
      <c r="DEK296" s="150"/>
      <c r="DEL296" s="150"/>
      <c r="DEM296" s="150"/>
      <c r="DEN296" s="150"/>
      <c r="DEO296" s="150"/>
      <c r="DEP296" s="150"/>
      <c r="DEQ296" s="150"/>
      <c r="DER296" s="150"/>
      <c r="DES296" s="150"/>
      <c r="DET296" s="150"/>
      <c r="DEU296" s="150"/>
      <c r="DEV296" s="150"/>
      <c r="DEW296" s="150"/>
      <c r="DEX296" s="150"/>
      <c r="DEY296" s="150"/>
      <c r="DEZ296" s="150"/>
      <c r="DFA296" s="150"/>
      <c r="DFB296" s="150"/>
      <c r="DFC296" s="150"/>
      <c r="DFD296" s="150"/>
      <c r="DFE296" s="150"/>
      <c r="DFF296" s="150"/>
      <c r="DFG296" s="150"/>
      <c r="DFH296" s="150"/>
      <c r="DFI296" s="150"/>
      <c r="DFJ296" s="150"/>
      <c r="DFK296" s="150"/>
      <c r="DFL296" s="150"/>
      <c r="DFM296" s="150"/>
      <c r="DFN296" s="150"/>
      <c r="DFO296" s="150"/>
      <c r="DFP296" s="150"/>
      <c r="DFQ296" s="150"/>
      <c r="DFR296" s="150"/>
      <c r="DFS296" s="150"/>
      <c r="DFT296" s="150"/>
      <c r="DFU296" s="150"/>
      <c r="DFV296" s="150"/>
      <c r="DFW296" s="150"/>
      <c r="DFX296" s="150"/>
      <c r="DFY296" s="150"/>
      <c r="DFZ296" s="150"/>
      <c r="DGA296" s="150"/>
      <c r="DGB296" s="150"/>
      <c r="DGC296" s="150"/>
      <c r="DGD296" s="150"/>
      <c r="DGE296" s="150"/>
      <c r="DGF296" s="150"/>
      <c r="DGG296" s="150"/>
      <c r="DGH296" s="150"/>
      <c r="DGI296" s="150"/>
      <c r="DGJ296" s="150"/>
      <c r="DGK296" s="150"/>
      <c r="DGL296" s="150"/>
      <c r="DGM296" s="150"/>
      <c r="DGN296" s="150"/>
      <c r="DGO296" s="150"/>
      <c r="DGP296" s="150"/>
      <c r="DGQ296" s="150"/>
      <c r="DGR296" s="150"/>
      <c r="DGS296" s="150"/>
      <c r="DGT296" s="150"/>
      <c r="DGU296" s="150"/>
      <c r="DGV296" s="150"/>
      <c r="DGW296" s="150"/>
      <c r="DGX296" s="150"/>
      <c r="DGY296" s="150"/>
      <c r="DGZ296" s="150"/>
      <c r="DHA296" s="150"/>
      <c r="DHB296" s="150"/>
      <c r="DHC296" s="150"/>
      <c r="DHD296" s="150"/>
      <c r="DHE296" s="150"/>
      <c r="DHF296" s="150"/>
      <c r="DHG296" s="150"/>
      <c r="DHH296" s="150"/>
      <c r="DHI296" s="150"/>
      <c r="DHJ296" s="150"/>
      <c r="DHK296" s="150"/>
      <c r="DHL296" s="150"/>
      <c r="DHM296" s="150"/>
      <c r="DHN296" s="150"/>
      <c r="DHO296" s="150"/>
      <c r="DHP296" s="150"/>
      <c r="DHQ296" s="150"/>
      <c r="DHR296" s="150"/>
      <c r="DHS296" s="150"/>
      <c r="DHT296" s="150"/>
      <c r="DHU296" s="150"/>
      <c r="DHV296" s="150"/>
      <c r="DHW296" s="150"/>
      <c r="DHX296" s="150"/>
      <c r="DHY296" s="150"/>
      <c r="DHZ296" s="150"/>
      <c r="DIA296" s="150"/>
      <c r="DIB296" s="150"/>
      <c r="DIC296" s="150"/>
      <c r="DID296" s="150"/>
      <c r="DIE296" s="150"/>
      <c r="DIF296" s="150"/>
      <c r="DIG296" s="150"/>
      <c r="DIH296" s="150"/>
      <c r="DII296" s="150"/>
      <c r="DIJ296" s="150"/>
      <c r="DIK296" s="150"/>
      <c r="DIL296" s="150"/>
      <c r="DIM296" s="150"/>
      <c r="DIN296" s="150"/>
      <c r="DIO296" s="150"/>
      <c r="DIP296" s="150"/>
      <c r="DIQ296" s="150"/>
      <c r="DIR296" s="150"/>
      <c r="DIS296" s="150"/>
      <c r="DIT296" s="150"/>
      <c r="DIU296" s="150"/>
      <c r="DIV296" s="150"/>
      <c r="DIW296" s="150"/>
      <c r="DIX296" s="150"/>
      <c r="DIY296" s="150"/>
      <c r="DIZ296" s="150"/>
      <c r="DJA296" s="150"/>
      <c r="DJB296" s="150"/>
      <c r="DJC296" s="150"/>
      <c r="DJD296" s="150"/>
      <c r="DJE296" s="150"/>
      <c r="DJF296" s="150"/>
      <c r="DJG296" s="150"/>
      <c r="DJH296" s="150"/>
      <c r="DJI296" s="150"/>
      <c r="DJJ296" s="150"/>
      <c r="DJK296" s="150"/>
      <c r="DJL296" s="150"/>
      <c r="DJM296" s="150"/>
      <c r="DJN296" s="150"/>
      <c r="DJO296" s="150"/>
      <c r="DJP296" s="150"/>
      <c r="DJQ296" s="150"/>
      <c r="DJR296" s="150"/>
      <c r="DJS296" s="150"/>
      <c r="DJT296" s="150"/>
      <c r="DJU296" s="150"/>
      <c r="DJV296" s="150"/>
      <c r="DJW296" s="150"/>
      <c r="DJX296" s="150"/>
      <c r="DJY296" s="150"/>
      <c r="DJZ296" s="150"/>
      <c r="DKA296" s="150"/>
      <c r="DKB296" s="150"/>
      <c r="DKC296" s="150"/>
      <c r="DKD296" s="150"/>
      <c r="DKE296" s="150"/>
      <c r="DKF296" s="150"/>
      <c r="DKG296" s="150"/>
      <c r="DKH296" s="150"/>
      <c r="DKI296" s="150"/>
      <c r="DKJ296" s="150"/>
      <c r="DKK296" s="150"/>
      <c r="DKL296" s="150"/>
      <c r="DKM296" s="150"/>
      <c r="DKN296" s="150"/>
      <c r="DKO296" s="150"/>
      <c r="DKP296" s="150"/>
      <c r="DKQ296" s="150"/>
      <c r="DKR296" s="150"/>
      <c r="DKS296" s="150"/>
      <c r="DKT296" s="150"/>
      <c r="DKU296" s="150"/>
      <c r="DKV296" s="150"/>
      <c r="DKW296" s="150"/>
      <c r="DKX296" s="150"/>
      <c r="DKY296" s="150"/>
      <c r="DKZ296" s="150"/>
      <c r="DLA296" s="150"/>
      <c r="DLB296" s="150"/>
      <c r="DLC296" s="150"/>
      <c r="DLD296" s="150"/>
      <c r="DLE296" s="150"/>
      <c r="DLF296" s="150"/>
      <c r="DLG296" s="150"/>
      <c r="DLH296" s="150"/>
      <c r="DLI296" s="150"/>
      <c r="DLJ296" s="150"/>
      <c r="DLK296" s="150"/>
      <c r="DLL296" s="150"/>
      <c r="DLM296" s="150"/>
      <c r="DLN296" s="150"/>
      <c r="DLO296" s="150"/>
      <c r="DLP296" s="150"/>
      <c r="DLQ296" s="150"/>
      <c r="DLR296" s="150"/>
      <c r="DLS296" s="150"/>
      <c r="DLT296" s="150"/>
      <c r="DLU296" s="150"/>
      <c r="DLV296" s="150"/>
      <c r="DLW296" s="150"/>
      <c r="DLX296" s="150"/>
      <c r="DLY296" s="150"/>
      <c r="DLZ296" s="150"/>
      <c r="DMA296" s="150"/>
      <c r="DMB296" s="150"/>
      <c r="DMC296" s="150"/>
      <c r="DMD296" s="150"/>
      <c r="DME296" s="150"/>
      <c r="DMF296" s="150"/>
      <c r="DMG296" s="150"/>
      <c r="DMH296" s="150"/>
      <c r="DMI296" s="150"/>
      <c r="DMJ296" s="150"/>
      <c r="DMK296" s="150"/>
      <c r="DML296" s="150"/>
      <c r="DMM296" s="150"/>
      <c r="DMN296" s="150"/>
      <c r="DMO296" s="150"/>
      <c r="DMP296" s="150"/>
      <c r="DMQ296" s="150"/>
      <c r="DMR296" s="150"/>
      <c r="DMS296" s="150"/>
      <c r="DMT296" s="150"/>
      <c r="DMU296" s="150"/>
      <c r="DMV296" s="150"/>
      <c r="DMW296" s="150"/>
      <c r="DMX296" s="150"/>
      <c r="DMY296" s="150"/>
      <c r="DMZ296" s="150"/>
      <c r="DNA296" s="150"/>
      <c r="DNB296" s="150"/>
      <c r="DNC296" s="150"/>
      <c r="DND296" s="150"/>
      <c r="DNE296" s="150"/>
      <c r="DNF296" s="150"/>
      <c r="DNG296" s="150"/>
      <c r="DNH296" s="150"/>
      <c r="DNI296" s="150"/>
      <c r="DNJ296" s="150"/>
      <c r="DNK296" s="150"/>
      <c r="DNL296" s="150"/>
      <c r="DNM296" s="150"/>
      <c r="DNN296" s="150"/>
      <c r="DNO296" s="150"/>
      <c r="DNP296" s="150"/>
      <c r="DNQ296" s="150"/>
      <c r="DNR296" s="150"/>
      <c r="DNS296" s="150"/>
      <c r="DNT296" s="150"/>
      <c r="DNU296" s="150"/>
      <c r="DNV296" s="150"/>
      <c r="DNW296" s="150"/>
      <c r="DNX296" s="150"/>
      <c r="DNY296" s="150"/>
      <c r="DNZ296" s="150"/>
      <c r="DOA296" s="150"/>
      <c r="DOB296" s="150"/>
      <c r="DOC296" s="150"/>
      <c r="DOD296" s="150"/>
      <c r="DOE296" s="150"/>
      <c r="DOF296" s="150"/>
      <c r="DOG296" s="150"/>
      <c r="DOH296" s="150"/>
      <c r="DOI296" s="150"/>
      <c r="DOJ296" s="150"/>
      <c r="DOK296" s="150"/>
      <c r="DOL296" s="150"/>
      <c r="DOM296" s="150"/>
      <c r="DON296" s="150"/>
      <c r="DOO296" s="150"/>
      <c r="DOP296" s="150"/>
      <c r="DOQ296" s="150"/>
      <c r="DOR296" s="150"/>
      <c r="DOS296" s="150"/>
      <c r="DOT296" s="150"/>
      <c r="DOU296" s="150"/>
      <c r="DOV296" s="150"/>
      <c r="DOW296" s="150"/>
      <c r="DOX296" s="150"/>
      <c r="DOY296" s="150"/>
      <c r="DOZ296" s="150"/>
      <c r="DPA296" s="150"/>
      <c r="DPB296" s="150"/>
      <c r="DPC296" s="150"/>
      <c r="DPD296" s="150"/>
      <c r="DPE296" s="150"/>
      <c r="DPF296" s="150"/>
      <c r="DPG296" s="150"/>
      <c r="DPH296" s="150"/>
      <c r="DPI296" s="150"/>
      <c r="DPJ296" s="150"/>
      <c r="DPK296" s="150"/>
      <c r="DPL296" s="150"/>
      <c r="DPM296" s="150"/>
      <c r="DPN296" s="150"/>
      <c r="DPO296" s="150"/>
      <c r="DPP296" s="150"/>
      <c r="DPQ296" s="150"/>
      <c r="DPR296" s="150"/>
      <c r="DPS296" s="150"/>
      <c r="DPT296" s="150"/>
      <c r="DPU296" s="150"/>
      <c r="DPV296" s="150"/>
      <c r="DPW296" s="150"/>
      <c r="DPX296" s="150"/>
      <c r="DPY296" s="150"/>
      <c r="DPZ296" s="150"/>
      <c r="DQA296" s="150"/>
      <c r="DQB296" s="150"/>
      <c r="DQC296" s="150"/>
      <c r="DQD296" s="150"/>
      <c r="DQE296" s="150"/>
      <c r="DQF296" s="150"/>
      <c r="DQG296" s="150"/>
      <c r="DQH296" s="150"/>
      <c r="DQI296" s="150"/>
      <c r="DQJ296" s="150"/>
      <c r="DQK296" s="150"/>
      <c r="DQL296" s="150"/>
      <c r="DQM296" s="150"/>
      <c r="DQN296" s="150"/>
      <c r="DQO296" s="150"/>
      <c r="DQP296" s="150"/>
      <c r="DQQ296" s="150"/>
      <c r="DQR296" s="150"/>
      <c r="DQS296" s="150"/>
      <c r="DQT296" s="150"/>
      <c r="DQU296" s="150"/>
      <c r="DQV296" s="150"/>
      <c r="DQW296" s="150"/>
      <c r="DQX296" s="150"/>
      <c r="DQY296" s="150"/>
      <c r="DQZ296" s="150"/>
      <c r="DRA296" s="150"/>
      <c r="DRB296" s="150"/>
      <c r="DRC296" s="150"/>
      <c r="DRD296" s="150"/>
      <c r="DRE296" s="150"/>
      <c r="DRF296" s="150"/>
      <c r="DRG296" s="150"/>
      <c r="DRH296" s="150"/>
      <c r="DRI296" s="150"/>
      <c r="DRJ296" s="150"/>
      <c r="DRK296" s="150"/>
      <c r="DRL296" s="150"/>
      <c r="DRM296" s="150"/>
      <c r="DRN296" s="150"/>
      <c r="DRO296" s="150"/>
      <c r="DRP296" s="150"/>
      <c r="DRQ296" s="150"/>
      <c r="DRR296" s="150"/>
      <c r="DRS296" s="150"/>
      <c r="DRT296" s="150"/>
      <c r="DRU296" s="150"/>
      <c r="DRV296" s="150"/>
      <c r="DRW296" s="150"/>
      <c r="DRX296" s="150"/>
      <c r="DRY296" s="150"/>
      <c r="DRZ296" s="150"/>
      <c r="DSA296" s="150"/>
      <c r="DSB296" s="150"/>
      <c r="DSC296" s="150"/>
      <c r="DSD296" s="150"/>
      <c r="DSE296" s="150"/>
      <c r="DSF296" s="150"/>
      <c r="DSG296" s="150"/>
      <c r="DSH296" s="150"/>
      <c r="DSI296" s="150"/>
      <c r="DSJ296" s="150"/>
      <c r="DSK296" s="150"/>
      <c r="DSL296" s="150"/>
      <c r="DSM296" s="150"/>
      <c r="DSN296" s="150"/>
      <c r="DSO296" s="150"/>
      <c r="DSP296" s="150"/>
      <c r="DSQ296" s="150"/>
      <c r="DSR296" s="150"/>
      <c r="DSS296" s="150"/>
      <c r="DST296" s="150"/>
      <c r="DSU296" s="150"/>
      <c r="DSV296" s="150"/>
      <c r="DSW296" s="150"/>
      <c r="DSX296" s="150"/>
      <c r="DSY296" s="150"/>
      <c r="DSZ296" s="150"/>
      <c r="DTA296" s="150"/>
      <c r="DTB296" s="150"/>
      <c r="DTC296" s="150"/>
      <c r="DTD296" s="150"/>
      <c r="DTE296" s="150"/>
      <c r="DTF296" s="150"/>
      <c r="DTG296" s="150"/>
      <c r="DTH296" s="150"/>
      <c r="DTI296" s="150"/>
      <c r="DTJ296" s="150"/>
      <c r="DTK296" s="150"/>
      <c r="DTL296" s="150"/>
      <c r="DTM296" s="150"/>
      <c r="DTN296" s="150"/>
      <c r="DTO296" s="150"/>
      <c r="DTP296" s="150"/>
      <c r="DTQ296" s="150"/>
      <c r="DTR296" s="150"/>
      <c r="DTS296" s="150"/>
      <c r="DTT296" s="150"/>
      <c r="DTU296" s="150"/>
      <c r="DTV296" s="150"/>
      <c r="DTW296" s="150"/>
      <c r="DTX296" s="150"/>
      <c r="DTY296" s="150"/>
      <c r="DTZ296" s="150"/>
      <c r="DUA296" s="150"/>
      <c r="DUB296" s="150"/>
      <c r="DUC296" s="150"/>
      <c r="DUD296" s="150"/>
      <c r="DUE296" s="150"/>
      <c r="DUF296" s="150"/>
      <c r="DUG296" s="150"/>
      <c r="DUH296" s="150"/>
      <c r="DUI296" s="150"/>
      <c r="DUJ296" s="150"/>
      <c r="DUK296" s="150"/>
      <c r="DUL296" s="150"/>
      <c r="DUM296" s="150"/>
      <c r="DUN296" s="150"/>
      <c r="DUO296" s="150"/>
      <c r="DUP296" s="150"/>
      <c r="DUQ296" s="150"/>
      <c r="DUR296" s="150"/>
      <c r="DUS296" s="150"/>
      <c r="DUT296" s="150"/>
      <c r="DUU296" s="150"/>
      <c r="DUV296" s="150"/>
      <c r="DUW296" s="150"/>
      <c r="DUX296" s="150"/>
      <c r="DUY296" s="150"/>
      <c r="DUZ296" s="150"/>
      <c r="DVA296" s="150"/>
      <c r="DVB296" s="150"/>
      <c r="DVC296" s="150"/>
      <c r="DVD296" s="150"/>
      <c r="DVE296" s="150"/>
      <c r="DVF296" s="150"/>
      <c r="DVG296" s="150"/>
      <c r="DVH296" s="150"/>
      <c r="DVI296" s="150"/>
      <c r="DVJ296" s="150"/>
      <c r="DVK296" s="150"/>
      <c r="DVL296" s="150"/>
      <c r="DVM296" s="150"/>
      <c r="DVN296" s="150"/>
      <c r="DVO296" s="150"/>
      <c r="DVP296" s="150"/>
      <c r="DVQ296" s="150"/>
      <c r="DVR296" s="150"/>
      <c r="DVS296" s="150"/>
      <c r="DVT296" s="150"/>
      <c r="DVU296" s="150"/>
      <c r="DVV296" s="150"/>
      <c r="DVW296" s="150"/>
      <c r="DVX296" s="150"/>
      <c r="DVY296" s="150"/>
      <c r="DVZ296" s="150"/>
      <c r="DWA296" s="150"/>
      <c r="DWB296" s="150"/>
      <c r="DWC296" s="150"/>
      <c r="DWD296" s="150"/>
      <c r="DWE296" s="150"/>
      <c r="DWF296" s="150"/>
      <c r="DWG296" s="150"/>
      <c r="DWH296" s="150"/>
      <c r="DWI296" s="150"/>
      <c r="DWJ296" s="150"/>
      <c r="DWK296" s="150"/>
      <c r="DWL296" s="150"/>
      <c r="DWM296" s="150"/>
      <c r="DWN296" s="150"/>
      <c r="DWO296" s="150"/>
      <c r="DWP296" s="150"/>
      <c r="DWQ296" s="150"/>
      <c r="DWR296" s="150"/>
      <c r="DWS296" s="150"/>
      <c r="DWT296" s="150"/>
      <c r="DWU296" s="150"/>
      <c r="DWV296" s="150"/>
      <c r="DWW296" s="150"/>
      <c r="DWX296" s="150"/>
      <c r="DWY296" s="150"/>
      <c r="DWZ296" s="150"/>
      <c r="DXA296" s="150"/>
      <c r="DXB296" s="150"/>
      <c r="DXC296" s="150"/>
      <c r="DXD296" s="150"/>
      <c r="DXE296" s="150"/>
      <c r="DXF296" s="150"/>
      <c r="DXG296" s="150"/>
      <c r="DXH296" s="150"/>
      <c r="DXI296" s="150"/>
      <c r="DXJ296" s="150"/>
      <c r="DXK296" s="150"/>
      <c r="DXL296" s="150"/>
      <c r="DXM296" s="150"/>
      <c r="DXN296" s="150"/>
      <c r="DXO296" s="150"/>
      <c r="DXP296" s="150"/>
      <c r="DXQ296" s="150"/>
      <c r="DXR296" s="150"/>
      <c r="DXS296" s="150"/>
      <c r="DXT296" s="150"/>
      <c r="DXU296" s="150"/>
      <c r="DXV296" s="150"/>
      <c r="DXW296" s="150"/>
      <c r="DXX296" s="150"/>
      <c r="DXY296" s="150"/>
      <c r="DXZ296" s="150"/>
      <c r="DYA296" s="150"/>
      <c r="DYB296" s="150"/>
      <c r="DYC296" s="150"/>
      <c r="DYD296" s="150"/>
      <c r="DYE296" s="150"/>
      <c r="DYF296" s="150"/>
      <c r="DYG296" s="150"/>
      <c r="DYH296" s="150"/>
      <c r="DYI296" s="150"/>
      <c r="DYJ296" s="150"/>
      <c r="DYK296" s="150"/>
      <c r="DYL296" s="150"/>
      <c r="DYM296" s="150"/>
      <c r="DYN296" s="150"/>
      <c r="DYO296" s="150"/>
      <c r="DYP296" s="150"/>
      <c r="DYQ296" s="150"/>
      <c r="DYR296" s="150"/>
      <c r="DYS296" s="150"/>
      <c r="DYT296" s="150"/>
      <c r="DYU296" s="150"/>
      <c r="DYV296" s="150"/>
      <c r="DYW296" s="150"/>
      <c r="DYX296" s="150"/>
      <c r="DYY296" s="150"/>
      <c r="DYZ296" s="150"/>
      <c r="DZA296" s="150"/>
      <c r="DZB296" s="150"/>
      <c r="DZC296" s="150"/>
      <c r="DZD296" s="150"/>
      <c r="DZE296" s="150"/>
      <c r="DZF296" s="150"/>
      <c r="DZG296" s="150"/>
      <c r="DZH296" s="150"/>
      <c r="DZI296" s="150"/>
      <c r="DZJ296" s="150"/>
      <c r="DZK296" s="150"/>
      <c r="DZL296" s="150"/>
      <c r="DZM296" s="150"/>
      <c r="DZN296" s="150"/>
      <c r="DZO296" s="150"/>
      <c r="DZP296" s="150"/>
      <c r="DZQ296" s="150"/>
      <c r="DZR296" s="150"/>
      <c r="DZS296" s="150"/>
      <c r="DZT296" s="150"/>
      <c r="DZU296" s="150"/>
      <c r="DZV296" s="150"/>
      <c r="DZW296" s="150"/>
      <c r="DZX296" s="150"/>
      <c r="DZY296" s="150"/>
      <c r="DZZ296" s="150"/>
      <c r="EAA296" s="150"/>
      <c r="EAB296" s="150"/>
      <c r="EAC296" s="150"/>
      <c r="EAD296" s="150"/>
      <c r="EAE296" s="150"/>
      <c r="EAF296" s="150"/>
      <c r="EAG296" s="150"/>
      <c r="EAH296" s="150"/>
      <c r="EAI296" s="150"/>
      <c r="EAJ296" s="150"/>
      <c r="EAK296" s="150"/>
      <c r="EAL296" s="150"/>
      <c r="EAM296" s="150"/>
      <c r="EAN296" s="150"/>
      <c r="EAO296" s="150"/>
      <c r="EAP296" s="150"/>
      <c r="EAQ296" s="150"/>
      <c r="EAR296" s="150"/>
      <c r="EAS296" s="150"/>
      <c r="EAT296" s="150"/>
      <c r="EAU296" s="150"/>
      <c r="EAV296" s="150"/>
      <c r="EAW296" s="150"/>
      <c r="EAX296" s="150"/>
      <c r="EAY296" s="150"/>
      <c r="EAZ296" s="150"/>
      <c r="EBA296" s="150"/>
      <c r="EBB296" s="150"/>
      <c r="EBC296" s="150"/>
      <c r="EBD296" s="150"/>
      <c r="EBE296" s="150"/>
      <c r="EBF296" s="150"/>
      <c r="EBG296" s="150"/>
      <c r="EBH296" s="150"/>
      <c r="EBI296" s="150"/>
      <c r="EBJ296" s="150"/>
      <c r="EBK296" s="150"/>
      <c r="EBL296" s="150"/>
      <c r="EBM296" s="150"/>
      <c r="EBN296" s="150"/>
      <c r="EBO296" s="150"/>
      <c r="EBP296" s="150"/>
      <c r="EBQ296" s="150"/>
      <c r="EBR296" s="150"/>
      <c r="EBS296" s="150"/>
      <c r="EBT296" s="150"/>
      <c r="EBU296" s="150"/>
      <c r="EBV296" s="150"/>
      <c r="EBW296" s="150"/>
      <c r="EBX296" s="150"/>
      <c r="EBY296" s="150"/>
      <c r="EBZ296" s="150"/>
      <c r="ECA296" s="150"/>
      <c r="ECB296" s="150"/>
      <c r="ECC296" s="150"/>
      <c r="ECD296" s="150"/>
      <c r="ECE296" s="150"/>
      <c r="ECF296" s="150"/>
      <c r="ECG296" s="150"/>
      <c r="ECH296" s="150"/>
      <c r="ECI296" s="150"/>
      <c r="ECJ296" s="150"/>
      <c r="ECK296" s="150"/>
      <c r="ECL296" s="150"/>
      <c r="ECM296" s="150"/>
      <c r="ECN296" s="150"/>
      <c r="ECO296" s="150"/>
      <c r="ECP296" s="150"/>
      <c r="ECQ296" s="150"/>
      <c r="ECR296" s="150"/>
      <c r="ECS296" s="150"/>
      <c r="ECT296" s="150"/>
      <c r="ECU296" s="150"/>
      <c r="ECV296" s="150"/>
      <c r="ECW296" s="150"/>
      <c r="ECX296" s="150"/>
      <c r="ECY296" s="150"/>
      <c r="ECZ296" s="150"/>
      <c r="EDA296" s="150"/>
      <c r="EDB296" s="150"/>
      <c r="EDC296" s="150"/>
      <c r="EDD296" s="150"/>
      <c r="EDE296" s="150"/>
      <c r="EDF296" s="150"/>
      <c r="EDG296" s="150"/>
      <c r="EDH296" s="150"/>
      <c r="EDI296" s="150"/>
      <c r="EDJ296" s="150"/>
      <c r="EDK296" s="150"/>
      <c r="EDL296" s="150"/>
      <c r="EDM296" s="150"/>
      <c r="EDN296" s="150"/>
      <c r="EDO296" s="150"/>
      <c r="EDP296" s="150"/>
      <c r="EDQ296" s="150"/>
      <c r="EDR296" s="150"/>
      <c r="EDS296" s="150"/>
      <c r="EDT296" s="150"/>
      <c r="EDU296" s="150"/>
      <c r="EDV296" s="150"/>
      <c r="EDW296" s="150"/>
      <c r="EDX296" s="150"/>
      <c r="EDY296" s="150"/>
      <c r="EDZ296" s="150"/>
      <c r="EEA296" s="150"/>
      <c r="EEB296" s="150"/>
      <c r="EEC296" s="150"/>
      <c r="EED296" s="150"/>
      <c r="EEE296" s="150"/>
      <c r="EEF296" s="150"/>
      <c r="EEG296" s="150"/>
      <c r="EEH296" s="150"/>
      <c r="EEI296" s="150"/>
      <c r="EEJ296" s="150"/>
      <c r="EEK296" s="150"/>
      <c r="EEL296" s="150"/>
      <c r="EEM296" s="150"/>
      <c r="EEN296" s="150"/>
      <c r="EEO296" s="150"/>
      <c r="EEP296" s="150"/>
      <c r="EEQ296" s="150"/>
      <c r="EER296" s="150"/>
      <c r="EES296" s="150"/>
      <c r="EET296" s="150"/>
      <c r="EEU296" s="150"/>
      <c r="EEV296" s="150"/>
      <c r="EEW296" s="150"/>
      <c r="EEX296" s="150"/>
      <c r="EEY296" s="150"/>
      <c r="EEZ296" s="150"/>
      <c r="EFA296" s="150"/>
      <c r="EFB296" s="150"/>
      <c r="EFC296" s="150"/>
      <c r="EFD296" s="150"/>
      <c r="EFE296" s="150"/>
      <c r="EFF296" s="150"/>
      <c r="EFG296" s="150"/>
      <c r="EFH296" s="150"/>
      <c r="EFI296" s="150"/>
      <c r="EFJ296" s="150"/>
      <c r="EFK296" s="150"/>
      <c r="EFL296" s="150"/>
      <c r="EFM296" s="150"/>
      <c r="EFN296" s="150"/>
      <c r="EFO296" s="150"/>
      <c r="EFP296" s="150"/>
      <c r="EFQ296" s="150"/>
      <c r="EFR296" s="150"/>
      <c r="EFS296" s="150"/>
      <c r="EFT296" s="150"/>
      <c r="EFU296" s="150"/>
      <c r="EFV296" s="150"/>
      <c r="EFW296" s="150"/>
      <c r="EFX296" s="150"/>
      <c r="EFY296" s="150"/>
      <c r="EFZ296" s="150"/>
      <c r="EGA296" s="150"/>
      <c r="EGB296" s="150"/>
      <c r="EGC296" s="150"/>
      <c r="EGD296" s="150"/>
      <c r="EGE296" s="150"/>
      <c r="EGF296" s="150"/>
      <c r="EGG296" s="150"/>
      <c r="EGH296" s="150"/>
      <c r="EGI296" s="150"/>
      <c r="EGJ296" s="150"/>
      <c r="EGK296" s="150"/>
      <c r="EGL296" s="150"/>
      <c r="EGM296" s="150"/>
      <c r="EGN296" s="150"/>
      <c r="EGO296" s="150"/>
      <c r="EGP296" s="150"/>
      <c r="EGQ296" s="150"/>
      <c r="EGR296" s="150"/>
      <c r="EGS296" s="150"/>
      <c r="EGT296" s="150"/>
      <c r="EGU296" s="150"/>
      <c r="EGV296" s="150"/>
      <c r="EGW296" s="150"/>
      <c r="EGX296" s="150"/>
      <c r="EGY296" s="150"/>
      <c r="EGZ296" s="150"/>
      <c r="EHA296" s="150"/>
      <c r="EHB296" s="150"/>
      <c r="EHC296" s="150"/>
      <c r="EHD296" s="150"/>
      <c r="EHE296" s="150"/>
      <c r="EHF296" s="150"/>
      <c r="EHG296" s="150"/>
      <c r="EHH296" s="150"/>
      <c r="EHI296" s="150"/>
      <c r="EHJ296" s="150"/>
      <c r="EHK296" s="150"/>
      <c r="EHL296" s="150"/>
      <c r="EHM296" s="150"/>
      <c r="EHN296" s="150"/>
      <c r="EHO296" s="150"/>
      <c r="EHP296" s="150"/>
      <c r="EHQ296" s="150"/>
      <c r="EHR296" s="150"/>
      <c r="EHS296" s="150"/>
      <c r="EHT296" s="150"/>
      <c r="EHU296" s="150"/>
      <c r="EHV296" s="150"/>
      <c r="EHW296" s="150"/>
      <c r="EHX296" s="150"/>
      <c r="EHY296" s="150"/>
      <c r="EHZ296" s="150"/>
      <c r="EIA296" s="150"/>
      <c r="EIB296" s="150"/>
      <c r="EIC296" s="150"/>
      <c r="EID296" s="150"/>
      <c r="EIE296" s="150"/>
      <c r="EIF296" s="150"/>
      <c r="EIG296" s="150"/>
      <c r="EIH296" s="150"/>
      <c r="EII296" s="150"/>
      <c r="EIJ296" s="150"/>
      <c r="EIK296" s="150"/>
      <c r="EIL296" s="150"/>
      <c r="EIM296" s="150"/>
      <c r="EIN296" s="150"/>
      <c r="EIO296" s="150"/>
      <c r="EIP296" s="150"/>
      <c r="EIQ296" s="150"/>
      <c r="EIR296" s="150"/>
      <c r="EIS296" s="150"/>
      <c r="EIT296" s="150"/>
      <c r="EIU296" s="150"/>
      <c r="EIV296" s="150"/>
      <c r="EIW296" s="150"/>
      <c r="EIX296" s="150"/>
      <c r="EIY296" s="150"/>
      <c r="EIZ296" s="150"/>
      <c r="EJA296" s="150"/>
      <c r="EJB296" s="150"/>
      <c r="EJC296" s="150"/>
      <c r="EJD296" s="150"/>
      <c r="EJE296" s="150"/>
      <c r="EJF296" s="150"/>
      <c r="EJG296" s="150"/>
      <c r="EJH296" s="150"/>
      <c r="EJI296" s="150"/>
      <c r="EJJ296" s="150"/>
      <c r="EJK296" s="150"/>
      <c r="EJL296" s="150"/>
      <c r="EJM296" s="150"/>
      <c r="EJN296" s="150"/>
      <c r="EJO296" s="150"/>
      <c r="EJP296" s="150"/>
      <c r="EJQ296" s="150"/>
      <c r="EJR296" s="150"/>
      <c r="EJS296" s="150"/>
      <c r="EJT296" s="150"/>
      <c r="EJU296" s="150"/>
      <c r="EJV296" s="150"/>
      <c r="EJW296" s="150"/>
      <c r="EJX296" s="150"/>
      <c r="EJY296" s="150"/>
      <c r="EJZ296" s="150"/>
      <c r="EKA296" s="150"/>
      <c r="EKB296" s="150"/>
      <c r="EKC296" s="150"/>
      <c r="EKD296" s="150"/>
      <c r="EKE296" s="150"/>
      <c r="EKF296" s="150"/>
      <c r="EKG296" s="150"/>
      <c r="EKH296" s="150"/>
      <c r="EKI296" s="150"/>
      <c r="EKJ296" s="150"/>
      <c r="EKK296" s="150"/>
      <c r="EKL296" s="150"/>
      <c r="EKM296" s="150"/>
      <c r="EKN296" s="150"/>
      <c r="EKO296" s="150"/>
      <c r="EKP296" s="150"/>
      <c r="EKQ296" s="150"/>
      <c r="EKR296" s="150"/>
      <c r="EKS296" s="150"/>
      <c r="EKT296" s="150"/>
      <c r="EKU296" s="150"/>
      <c r="EKV296" s="150"/>
      <c r="EKW296" s="150"/>
      <c r="EKX296" s="150"/>
      <c r="EKY296" s="150"/>
      <c r="EKZ296" s="150"/>
      <c r="ELA296" s="150"/>
      <c r="ELB296" s="150"/>
      <c r="ELC296" s="150"/>
      <c r="ELD296" s="150"/>
      <c r="ELE296" s="150"/>
      <c r="ELF296" s="150"/>
      <c r="ELG296" s="150"/>
      <c r="ELH296" s="150"/>
      <c r="ELI296" s="150"/>
      <c r="ELJ296" s="150"/>
      <c r="ELK296" s="150"/>
      <c r="ELL296" s="150"/>
      <c r="ELM296" s="150"/>
      <c r="ELN296" s="150"/>
      <c r="ELO296" s="150"/>
      <c r="ELP296" s="150"/>
      <c r="ELQ296" s="150"/>
      <c r="ELR296" s="150"/>
      <c r="ELS296" s="150"/>
      <c r="ELT296" s="150"/>
      <c r="ELU296" s="150"/>
      <c r="ELV296" s="150"/>
      <c r="ELW296" s="150"/>
      <c r="ELX296" s="150"/>
      <c r="ELY296" s="150"/>
      <c r="ELZ296" s="150"/>
      <c r="EMA296" s="150"/>
      <c r="EMB296" s="150"/>
      <c r="EMC296" s="150"/>
      <c r="EMD296" s="150"/>
      <c r="EME296" s="150"/>
      <c r="EMF296" s="150"/>
      <c r="EMG296" s="150"/>
      <c r="EMH296" s="150"/>
      <c r="EMI296" s="150"/>
      <c r="EMJ296" s="150"/>
      <c r="EMK296" s="150"/>
      <c r="EML296" s="150"/>
      <c r="EMM296" s="150"/>
      <c r="EMN296" s="150"/>
      <c r="EMO296" s="150"/>
      <c r="EMP296" s="150"/>
      <c r="EMQ296" s="150"/>
      <c r="EMR296" s="150"/>
      <c r="EMS296" s="150"/>
      <c r="EMT296" s="150"/>
      <c r="EMU296" s="150"/>
      <c r="EMV296" s="150"/>
      <c r="EMW296" s="150"/>
      <c r="EMX296" s="150"/>
      <c r="EMY296" s="150"/>
      <c r="EMZ296" s="150"/>
      <c r="ENA296" s="150"/>
      <c r="ENB296" s="150"/>
      <c r="ENC296" s="150"/>
      <c r="END296" s="150"/>
      <c r="ENE296" s="150"/>
      <c r="ENF296" s="150"/>
      <c r="ENG296" s="150"/>
      <c r="ENH296" s="150"/>
      <c r="ENI296" s="150"/>
      <c r="ENJ296" s="150"/>
      <c r="ENK296" s="150"/>
      <c r="ENL296" s="150"/>
      <c r="ENM296" s="150"/>
      <c r="ENN296" s="150"/>
      <c r="ENO296" s="150"/>
      <c r="ENP296" s="150"/>
      <c r="ENQ296" s="150"/>
      <c r="ENR296" s="150"/>
      <c r="ENS296" s="150"/>
      <c r="ENT296" s="150"/>
      <c r="ENU296" s="150"/>
      <c r="ENV296" s="150"/>
      <c r="ENW296" s="150"/>
      <c r="ENX296" s="150"/>
      <c r="ENY296" s="150"/>
      <c r="ENZ296" s="150"/>
      <c r="EOA296" s="150"/>
      <c r="EOB296" s="150"/>
      <c r="EOC296" s="150"/>
      <c r="EOD296" s="150"/>
      <c r="EOE296" s="150"/>
      <c r="EOF296" s="150"/>
      <c r="EOG296" s="150"/>
      <c r="EOH296" s="150"/>
      <c r="EOI296" s="150"/>
      <c r="EOJ296" s="150"/>
      <c r="EOK296" s="150"/>
      <c r="EOL296" s="150"/>
      <c r="EOM296" s="150"/>
      <c r="EON296" s="150"/>
      <c r="EOO296" s="150"/>
      <c r="EOP296" s="150"/>
      <c r="EOQ296" s="150"/>
      <c r="EOR296" s="150"/>
      <c r="EOS296" s="150"/>
      <c r="EOT296" s="150"/>
      <c r="EOU296" s="150"/>
      <c r="EOV296" s="150"/>
      <c r="EOW296" s="150"/>
      <c r="EOX296" s="150"/>
      <c r="EOY296" s="150"/>
      <c r="EOZ296" s="150"/>
      <c r="EPA296" s="150"/>
      <c r="EPB296" s="150"/>
      <c r="EPC296" s="150"/>
      <c r="EPD296" s="150"/>
      <c r="EPE296" s="150"/>
      <c r="EPF296" s="150"/>
      <c r="EPG296" s="150"/>
      <c r="EPH296" s="150"/>
      <c r="EPI296" s="150"/>
      <c r="EPJ296" s="150"/>
      <c r="EPK296" s="150"/>
      <c r="EPL296" s="150"/>
      <c r="EPM296" s="150"/>
      <c r="EPN296" s="150"/>
      <c r="EPO296" s="150"/>
      <c r="EPP296" s="150"/>
      <c r="EPQ296" s="150"/>
      <c r="EPR296" s="150"/>
      <c r="EPS296" s="150"/>
      <c r="EPT296" s="150"/>
      <c r="EPU296" s="150"/>
      <c r="EPV296" s="150"/>
      <c r="EPW296" s="150"/>
      <c r="EPX296" s="150"/>
      <c r="EPY296" s="150"/>
      <c r="EPZ296" s="150"/>
      <c r="EQA296" s="150"/>
      <c r="EQB296" s="150"/>
      <c r="EQC296" s="150"/>
      <c r="EQD296" s="150"/>
      <c r="EQE296" s="150"/>
      <c r="EQF296" s="150"/>
      <c r="EQG296" s="150"/>
      <c r="EQH296" s="150"/>
      <c r="EQI296" s="150"/>
      <c r="EQJ296" s="150"/>
      <c r="EQK296" s="150"/>
      <c r="EQL296" s="150"/>
      <c r="EQM296" s="150"/>
      <c r="EQN296" s="150"/>
      <c r="EQO296" s="150"/>
      <c r="EQP296" s="150"/>
      <c r="EQQ296" s="150"/>
      <c r="EQR296" s="150"/>
      <c r="EQS296" s="150"/>
      <c r="EQT296" s="150"/>
      <c r="EQU296" s="150"/>
      <c r="EQV296" s="150"/>
      <c r="EQW296" s="150"/>
      <c r="EQX296" s="150"/>
      <c r="EQY296" s="150"/>
      <c r="EQZ296" s="150"/>
      <c r="ERA296" s="150"/>
      <c r="ERB296" s="150"/>
      <c r="ERC296" s="150"/>
      <c r="ERD296" s="150"/>
      <c r="ERE296" s="150"/>
      <c r="ERF296" s="150"/>
      <c r="ERG296" s="150"/>
      <c r="ERH296" s="150"/>
      <c r="ERI296" s="150"/>
      <c r="ERJ296" s="150"/>
      <c r="ERK296" s="150"/>
      <c r="ERL296" s="150"/>
      <c r="ERM296" s="150"/>
      <c r="ERN296" s="150"/>
      <c r="ERO296" s="150"/>
      <c r="ERP296" s="150"/>
      <c r="ERQ296" s="150"/>
      <c r="ERR296" s="150"/>
      <c r="ERS296" s="150"/>
      <c r="ERT296" s="150"/>
      <c r="ERU296" s="150"/>
      <c r="ERV296" s="150"/>
      <c r="ERW296" s="150"/>
      <c r="ERX296" s="150"/>
      <c r="ERY296" s="150"/>
      <c r="ERZ296" s="150"/>
      <c r="ESA296" s="150"/>
      <c r="ESB296" s="150"/>
      <c r="ESC296" s="150"/>
      <c r="ESD296" s="150"/>
      <c r="ESE296" s="150"/>
      <c r="ESF296" s="150"/>
      <c r="ESG296" s="150"/>
      <c r="ESH296" s="150"/>
      <c r="ESI296" s="150"/>
      <c r="ESJ296" s="150"/>
      <c r="ESK296" s="150"/>
      <c r="ESL296" s="150"/>
      <c r="ESM296" s="150"/>
      <c r="ESN296" s="150"/>
      <c r="ESO296" s="150"/>
      <c r="ESP296" s="150"/>
      <c r="ESQ296" s="150"/>
      <c r="ESR296" s="150"/>
      <c r="ESS296" s="150"/>
      <c r="EST296" s="150"/>
      <c r="ESU296" s="150"/>
      <c r="ESV296" s="150"/>
      <c r="ESW296" s="150"/>
      <c r="ESX296" s="150"/>
      <c r="ESY296" s="150"/>
      <c r="ESZ296" s="150"/>
      <c r="ETA296" s="150"/>
      <c r="ETB296" s="150"/>
      <c r="ETC296" s="150"/>
      <c r="ETD296" s="150"/>
      <c r="ETE296" s="150"/>
      <c r="ETF296" s="150"/>
      <c r="ETG296" s="150"/>
      <c r="ETH296" s="150"/>
      <c r="ETI296" s="150"/>
      <c r="ETJ296" s="150"/>
      <c r="ETK296" s="150"/>
      <c r="ETL296" s="150"/>
      <c r="ETM296" s="150"/>
      <c r="ETN296" s="150"/>
      <c r="ETO296" s="150"/>
      <c r="ETP296" s="150"/>
      <c r="ETQ296" s="150"/>
      <c r="ETR296" s="150"/>
      <c r="ETS296" s="150"/>
      <c r="ETT296" s="150"/>
      <c r="ETU296" s="150"/>
      <c r="ETV296" s="150"/>
      <c r="ETW296" s="150"/>
      <c r="ETX296" s="150"/>
      <c r="ETY296" s="150"/>
      <c r="ETZ296" s="150"/>
      <c r="EUA296" s="150"/>
      <c r="EUB296" s="150"/>
      <c r="EUC296" s="150"/>
      <c r="EUD296" s="150"/>
      <c r="EUE296" s="150"/>
      <c r="EUF296" s="150"/>
      <c r="EUG296" s="150"/>
      <c r="EUH296" s="150"/>
      <c r="EUI296" s="150"/>
      <c r="EUJ296" s="150"/>
      <c r="EUK296" s="150"/>
      <c r="EUL296" s="150"/>
      <c r="EUM296" s="150"/>
      <c r="EUN296" s="150"/>
      <c r="EUO296" s="150"/>
      <c r="EUP296" s="150"/>
      <c r="EUQ296" s="150"/>
      <c r="EUR296" s="150"/>
      <c r="EUS296" s="150"/>
      <c r="EUT296" s="150"/>
      <c r="EUU296" s="150"/>
      <c r="EUV296" s="150"/>
      <c r="EUW296" s="150"/>
      <c r="EUX296" s="150"/>
      <c r="EUY296" s="150"/>
      <c r="EUZ296" s="150"/>
      <c r="EVA296" s="150"/>
      <c r="EVB296" s="150"/>
      <c r="EVC296" s="150"/>
      <c r="EVD296" s="150"/>
      <c r="EVE296" s="150"/>
      <c r="EVF296" s="150"/>
      <c r="EVG296" s="150"/>
      <c r="EVH296" s="150"/>
      <c r="EVI296" s="150"/>
      <c r="EVJ296" s="150"/>
      <c r="EVK296" s="150"/>
      <c r="EVL296" s="150"/>
      <c r="EVM296" s="150"/>
      <c r="EVN296" s="150"/>
      <c r="EVO296" s="150"/>
      <c r="EVP296" s="150"/>
      <c r="EVQ296" s="150"/>
      <c r="EVR296" s="150"/>
      <c r="EVS296" s="150"/>
      <c r="EVT296" s="150"/>
      <c r="EVU296" s="150"/>
      <c r="EVV296" s="150"/>
      <c r="EVW296" s="150"/>
      <c r="EVX296" s="150"/>
      <c r="EVY296" s="150"/>
      <c r="EVZ296" s="150"/>
      <c r="EWA296" s="150"/>
      <c r="EWB296" s="150"/>
      <c r="EWC296" s="150"/>
      <c r="EWD296" s="150"/>
      <c r="EWE296" s="150"/>
      <c r="EWF296" s="150"/>
      <c r="EWG296" s="150"/>
      <c r="EWH296" s="150"/>
      <c r="EWI296" s="150"/>
      <c r="EWJ296" s="150"/>
      <c r="EWK296" s="150"/>
      <c r="EWL296" s="150"/>
      <c r="EWM296" s="150"/>
      <c r="EWN296" s="150"/>
      <c r="EWO296" s="150"/>
      <c r="EWP296" s="150"/>
      <c r="EWQ296" s="150"/>
      <c r="EWR296" s="150"/>
      <c r="EWS296" s="150"/>
      <c r="EWT296" s="150"/>
      <c r="EWU296" s="150"/>
      <c r="EWV296" s="150"/>
      <c r="EWW296" s="150"/>
      <c r="EWX296" s="150"/>
      <c r="EWY296" s="150"/>
      <c r="EWZ296" s="150"/>
      <c r="EXA296" s="150"/>
      <c r="EXB296" s="150"/>
      <c r="EXC296" s="150"/>
      <c r="EXD296" s="150"/>
      <c r="EXE296" s="150"/>
      <c r="EXF296" s="150"/>
      <c r="EXG296" s="150"/>
      <c r="EXH296" s="150"/>
      <c r="EXI296" s="150"/>
      <c r="EXJ296" s="150"/>
      <c r="EXK296" s="150"/>
      <c r="EXL296" s="150"/>
      <c r="EXM296" s="150"/>
      <c r="EXN296" s="150"/>
      <c r="EXO296" s="150"/>
      <c r="EXP296" s="150"/>
      <c r="EXQ296" s="150"/>
      <c r="EXR296" s="150"/>
      <c r="EXS296" s="150"/>
      <c r="EXT296" s="150"/>
      <c r="EXU296" s="150"/>
      <c r="EXV296" s="150"/>
      <c r="EXW296" s="150"/>
      <c r="EXX296" s="150"/>
      <c r="EXY296" s="150"/>
      <c r="EXZ296" s="150"/>
      <c r="EYA296" s="150"/>
      <c r="EYB296" s="150"/>
      <c r="EYC296" s="150"/>
      <c r="EYD296" s="150"/>
      <c r="EYE296" s="150"/>
      <c r="EYF296" s="150"/>
      <c r="EYG296" s="150"/>
      <c r="EYH296" s="150"/>
      <c r="EYI296" s="150"/>
      <c r="EYJ296" s="150"/>
      <c r="EYK296" s="150"/>
      <c r="EYL296" s="150"/>
      <c r="EYM296" s="150"/>
      <c r="EYN296" s="150"/>
      <c r="EYO296" s="150"/>
      <c r="EYP296" s="150"/>
      <c r="EYQ296" s="150"/>
      <c r="EYR296" s="150"/>
      <c r="EYS296" s="150"/>
      <c r="EYT296" s="150"/>
      <c r="EYU296" s="150"/>
      <c r="EYV296" s="150"/>
      <c r="EYW296" s="150"/>
      <c r="EYX296" s="150"/>
      <c r="EYY296" s="150"/>
      <c r="EYZ296" s="150"/>
      <c r="EZA296" s="150"/>
      <c r="EZB296" s="150"/>
      <c r="EZC296" s="150"/>
      <c r="EZD296" s="150"/>
      <c r="EZE296" s="150"/>
      <c r="EZF296" s="150"/>
      <c r="EZG296" s="150"/>
      <c r="EZH296" s="150"/>
      <c r="EZI296" s="150"/>
      <c r="EZJ296" s="150"/>
      <c r="EZK296" s="150"/>
      <c r="EZL296" s="150"/>
      <c r="EZM296" s="150"/>
      <c r="EZN296" s="150"/>
      <c r="EZO296" s="150"/>
      <c r="EZP296" s="150"/>
      <c r="EZQ296" s="150"/>
      <c r="EZR296" s="150"/>
      <c r="EZS296" s="150"/>
      <c r="EZT296" s="150"/>
      <c r="EZU296" s="150"/>
      <c r="EZV296" s="150"/>
      <c r="EZW296" s="150"/>
      <c r="EZX296" s="150"/>
      <c r="EZY296" s="150"/>
      <c r="EZZ296" s="150"/>
      <c r="FAA296" s="150"/>
      <c r="FAB296" s="150"/>
      <c r="FAC296" s="150"/>
      <c r="FAD296" s="150"/>
      <c r="FAE296" s="150"/>
      <c r="FAF296" s="150"/>
      <c r="FAG296" s="150"/>
      <c r="FAH296" s="150"/>
      <c r="FAI296" s="150"/>
      <c r="FAJ296" s="150"/>
      <c r="FAK296" s="150"/>
      <c r="FAL296" s="150"/>
      <c r="FAM296" s="150"/>
      <c r="FAN296" s="150"/>
      <c r="FAO296" s="150"/>
      <c r="FAP296" s="150"/>
      <c r="FAQ296" s="150"/>
      <c r="FAR296" s="150"/>
      <c r="FAS296" s="150"/>
      <c r="FAT296" s="150"/>
      <c r="FAU296" s="150"/>
      <c r="FAV296" s="150"/>
      <c r="FAW296" s="150"/>
      <c r="FAX296" s="150"/>
      <c r="FAY296" s="150"/>
      <c r="FAZ296" s="150"/>
      <c r="FBA296" s="150"/>
      <c r="FBB296" s="150"/>
      <c r="FBC296" s="150"/>
      <c r="FBD296" s="150"/>
      <c r="FBE296" s="150"/>
      <c r="FBF296" s="150"/>
      <c r="FBG296" s="150"/>
      <c r="FBH296" s="150"/>
      <c r="FBI296" s="150"/>
      <c r="FBJ296" s="150"/>
      <c r="FBK296" s="150"/>
      <c r="FBL296" s="150"/>
      <c r="FBM296" s="150"/>
      <c r="FBN296" s="150"/>
      <c r="FBO296" s="150"/>
      <c r="FBP296" s="150"/>
      <c r="FBQ296" s="150"/>
      <c r="FBR296" s="150"/>
      <c r="FBS296" s="150"/>
      <c r="FBT296" s="150"/>
      <c r="FBU296" s="150"/>
      <c r="FBV296" s="150"/>
      <c r="FBW296" s="150"/>
      <c r="FBX296" s="150"/>
      <c r="FBY296" s="150"/>
      <c r="FBZ296" s="150"/>
      <c r="FCA296" s="150"/>
      <c r="FCB296" s="150"/>
      <c r="FCC296" s="150"/>
      <c r="FCD296" s="150"/>
      <c r="FCE296" s="150"/>
      <c r="FCF296" s="150"/>
      <c r="FCG296" s="150"/>
      <c r="FCH296" s="150"/>
      <c r="FCI296" s="150"/>
      <c r="FCJ296" s="150"/>
      <c r="FCK296" s="150"/>
      <c r="FCL296" s="150"/>
      <c r="FCM296" s="150"/>
      <c r="FCN296" s="150"/>
      <c r="FCO296" s="150"/>
      <c r="FCP296" s="150"/>
      <c r="FCQ296" s="150"/>
      <c r="FCR296" s="150"/>
      <c r="FCS296" s="150"/>
      <c r="FCT296" s="150"/>
      <c r="FCU296" s="150"/>
      <c r="FCV296" s="150"/>
      <c r="FCW296" s="150"/>
      <c r="FCX296" s="150"/>
      <c r="FCY296" s="150"/>
      <c r="FCZ296" s="150"/>
      <c r="FDA296" s="150"/>
      <c r="FDB296" s="150"/>
      <c r="FDC296" s="150"/>
      <c r="FDD296" s="150"/>
      <c r="FDE296" s="150"/>
      <c r="FDF296" s="150"/>
      <c r="FDG296" s="150"/>
      <c r="FDH296" s="150"/>
      <c r="FDI296" s="150"/>
      <c r="FDJ296" s="150"/>
      <c r="FDK296" s="150"/>
      <c r="FDL296" s="150"/>
      <c r="FDM296" s="150"/>
      <c r="FDN296" s="150"/>
      <c r="FDO296" s="150"/>
      <c r="FDP296" s="150"/>
      <c r="FDQ296" s="150"/>
      <c r="FDR296" s="150"/>
      <c r="FDS296" s="150"/>
      <c r="FDT296" s="150"/>
      <c r="FDU296" s="150"/>
      <c r="FDV296" s="150"/>
      <c r="FDW296" s="150"/>
      <c r="FDX296" s="150"/>
      <c r="FDY296" s="150"/>
      <c r="FDZ296" s="150"/>
      <c r="FEA296" s="150"/>
      <c r="FEB296" s="150"/>
      <c r="FEC296" s="150"/>
      <c r="FED296" s="150"/>
      <c r="FEE296" s="150"/>
      <c r="FEF296" s="150"/>
      <c r="FEG296" s="150"/>
      <c r="FEH296" s="150"/>
      <c r="FEI296" s="150"/>
      <c r="FEJ296" s="150"/>
      <c r="FEK296" s="150"/>
      <c r="FEL296" s="150"/>
      <c r="FEM296" s="150"/>
      <c r="FEN296" s="150"/>
      <c r="FEO296" s="150"/>
      <c r="FEP296" s="150"/>
      <c r="FEQ296" s="150"/>
      <c r="FER296" s="150"/>
      <c r="FES296" s="150"/>
      <c r="FET296" s="150"/>
      <c r="FEU296" s="150"/>
      <c r="FEV296" s="150"/>
      <c r="FEW296" s="150"/>
      <c r="FEX296" s="150"/>
      <c r="FEY296" s="150"/>
      <c r="FEZ296" s="150"/>
      <c r="FFA296" s="150"/>
      <c r="FFB296" s="150"/>
      <c r="FFC296" s="150"/>
      <c r="FFD296" s="150"/>
      <c r="FFE296" s="150"/>
      <c r="FFF296" s="150"/>
      <c r="FFG296" s="150"/>
      <c r="FFH296" s="150"/>
      <c r="FFI296" s="150"/>
      <c r="FFJ296" s="150"/>
      <c r="FFK296" s="150"/>
      <c r="FFL296" s="150"/>
      <c r="FFM296" s="150"/>
      <c r="FFN296" s="150"/>
      <c r="FFO296" s="150"/>
      <c r="FFP296" s="150"/>
      <c r="FFQ296" s="150"/>
      <c r="FFR296" s="150"/>
      <c r="FFS296" s="150"/>
      <c r="FFT296" s="150"/>
      <c r="FFU296" s="150"/>
      <c r="FFV296" s="150"/>
      <c r="FFW296" s="150"/>
      <c r="FFX296" s="150"/>
      <c r="FFY296" s="150"/>
      <c r="FFZ296" s="150"/>
      <c r="FGA296" s="150"/>
      <c r="FGB296" s="150"/>
      <c r="FGC296" s="150"/>
      <c r="FGD296" s="150"/>
      <c r="FGE296" s="150"/>
      <c r="FGF296" s="150"/>
      <c r="FGG296" s="150"/>
      <c r="FGH296" s="150"/>
      <c r="FGI296" s="150"/>
      <c r="FGJ296" s="150"/>
      <c r="FGK296" s="150"/>
      <c r="FGL296" s="150"/>
      <c r="FGM296" s="150"/>
      <c r="FGN296" s="150"/>
      <c r="FGO296" s="150"/>
      <c r="FGP296" s="150"/>
      <c r="FGQ296" s="150"/>
      <c r="FGR296" s="150"/>
      <c r="FGS296" s="150"/>
      <c r="FGT296" s="150"/>
      <c r="FGU296" s="150"/>
      <c r="FGV296" s="150"/>
      <c r="FGW296" s="150"/>
      <c r="FGX296" s="150"/>
      <c r="FGY296" s="150"/>
      <c r="FGZ296" s="150"/>
      <c r="FHA296" s="150"/>
      <c r="FHB296" s="150"/>
      <c r="FHC296" s="150"/>
      <c r="FHD296" s="150"/>
      <c r="FHE296" s="150"/>
      <c r="FHF296" s="150"/>
      <c r="FHG296" s="150"/>
      <c r="FHH296" s="150"/>
      <c r="FHI296" s="150"/>
      <c r="FHJ296" s="150"/>
      <c r="FHK296" s="150"/>
      <c r="FHL296" s="150"/>
      <c r="FHM296" s="150"/>
      <c r="FHN296" s="150"/>
      <c r="FHO296" s="150"/>
      <c r="FHP296" s="150"/>
      <c r="FHQ296" s="150"/>
      <c r="FHR296" s="150"/>
      <c r="FHS296" s="150"/>
      <c r="FHT296" s="150"/>
      <c r="FHU296" s="150"/>
      <c r="FHV296" s="150"/>
      <c r="FHW296" s="150"/>
      <c r="FHX296" s="150"/>
      <c r="FHY296" s="150"/>
      <c r="FHZ296" s="150"/>
      <c r="FIA296" s="150"/>
      <c r="FIB296" s="150"/>
      <c r="FIC296" s="150"/>
      <c r="FID296" s="150"/>
      <c r="FIE296" s="150"/>
      <c r="FIF296" s="150"/>
      <c r="FIG296" s="150"/>
      <c r="FIH296" s="150"/>
      <c r="FII296" s="150"/>
      <c r="FIJ296" s="150"/>
      <c r="FIK296" s="150"/>
      <c r="FIL296" s="150"/>
      <c r="FIM296" s="150"/>
      <c r="FIN296" s="150"/>
      <c r="FIO296" s="150"/>
      <c r="FIP296" s="150"/>
      <c r="FIQ296" s="150"/>
      <c r="FIR296" s="150"/>
      <c r="FIS296" s="150"/>
      <c r="FIT296" s="150"/>
      <c r="FIU296" s="150"/>
      <c r="FIV296" s="150"/>
      <c r="FIW296" s="150"/>
      <c r="FIX296" s="150"/>
      <c r="FIY296" s="150"/>
      <c r="FIZ296" s="150"/>
      <c r="FJA296" s="150"/>
      <c r="FJB296" s="150"/>
      <c r="FJC296" s="150"/>
      <c r="FJD296" s="150"/>
      <c r="FJE296" s="150"/>
      <c r="FJF296" s="150"/>
      <c r="FJG296" s="150"/>
      <c r="FJH296" s="150"/>
      <c r="FJI296" s="150"/>
      <c r="FJJ296" s="150"/>
      <c r="FJK296" s="150"/>
      <c r="FJL296" s="150"/>
      <c r="FJM296" s="150"/>
      <c r="FJN296" s="150"/>
      <c r="FJO296" s="150"/>
      <c r="FJP296" s="150"/>
      <c r="FJQ296" s="150"/>
      <c r="FJR296" s="150"/>
      <c r="FJS296" s="150"/>
      <c r="FJT296" s="150"/>
      <c r="FJU296" s="150"/>
      <c r="FJV296" s="150"/>
      <c r="FJW296" s="150"/>
      <c r="FJX296" s="150"/>
      <c r="FJY296" s="150"/>
      <c r="FJZ296" s="150"/>
      <c r="FKA296" s="150"/>
      <c r="FKB296" s="150"/>
      <c r="FKC296" s="150"/>
      <c r="FKD296" s="150"/>
      <c r="FKE296" s="150"/>
      <c r="FKF296" s="150"/>
      <c r="FKG296" s="150"/>
      <c r="FKH296" s="150"/>
      <c r="FKI296" s="150"/>
      <c r="FKJ296" s="150"/>
      <c r="FKK296" s="150"/>
      <c r="FKL296" s="150"/>
      <c r="FKM296" s="150"/>
      <c r="FKN296" s="150"/>
      <c r="FKO296" s="150"/>
      <c r="FKP296" s="150"/>
      <c r="FKQ296" s="150"/>
      <c r="FKR296" s="150"/>
      <c r="FKS296" s="150"/>
      <c r="FKT296" s="150"/>
      <c r="FKU296" s="150"/>
      <c r="FKV296" s="150"/>
      <c r="FKW296" s="150"/>
      <c r="FKX296" s="150"/>
      <c r="FKY296" s="150"/>
      <c r="FKZ296" s="150"/>
      <c r="FLA296" s="150"/>
      <c r="FLB296" s="150"/>
      <c r="FLC296" s="150"/>
      <c r="FLD296" s="150"/>
      <c r="FLE296" s="150"/>
      <c r="FLF296" s="150"/>
      <c r="FLG296" s="150"/>
      <c r="FLH296" s="150"/>
      <c r="FLI296" s="150"/>
      <c r="FLJ296" s="150"/>
      <c r="FLK296" s="150"/>
      <c r="FLL296" s="150"/>
      <c r="FLM296" s="150"/>
      <c r="FLN296" s="150"/>
      <c r="FLO296" s="150"/>
      <c r="FLP296" s="150"/>
      <c r="FLQ296" s="150"/>
      <c r="FLR296" s="150"/>
      <c r="FLS296" s="150"/>
      <c r="FLT296" s="150"/>
      <c r="FLU296" s="150"/>
      <c r="FLV296" s="150"/>
      <c r="FLW296" s="150"/>
      <c r="FLX296" s="150"/>
      <c r="FLY296" s="150"/>
      <c r="FLZ296" s="150"/>
      <c r="FMA296" s="150"/>
      <c r="FMB296" s="150"/>
      <c r="FMC296" s="150"/>
      <c r="FMD296" s="150"/>
      <c r="FME296" s="150"/>
      <c r="FMF296" s="150"/>
      <c r="FMG296" s="150"/>
      <c r="FMH296" s="150"/>
      <c r="FMI296" s="150"/>
      <c r="FMJ296" s="150"/>
      <c r="FMK296" s="150"/>
      <c r="FML296" s="150"/>
      <c r="FMM296" s="150"/>
      <c r="FMN296" s="150"/>
      <c r="FMO296" s="150"/>
      <c r="FMP296" s="150"/>
      <c r="FMQ296" s="150"/>
      <c r="FMR296" s="150"/>
      <c r="FMS296" s="150"/>
      <c r="FMT296" s="150"/>
      <c r="FMU296" s="150"/>
      <c r="FMV296" s="150"/>
      <c r="FMW296" s="150"/>
      <c r="FMX296" s="150"/>
      <c r="FMY296" s="150"/>
      <c r="FMZ296" s="150"/>
      <c r="FNA296" s="150"/>
      <c r="FNB296" s="150"/>
      <c r="FNC296" s="150"/>
      <c r="FND296" s="150"/>
      <c r="FNE296" s="150"/>
      <c r="FNF296" s="150"/>
      <c r="FNG296" s="150"/>
      <c r="FNH296" s="150"/>
      <c r="FNI296" s="150"/>
      <c r="FNJ296" s="150"/>
      <c r="FNK296" s="150"/>
      <c r="FNL296" s="150"/>
      <c r="FNM296" s="150"/>
      <c r="FNN296" s="150"/>
      <c r="FNO296" s="150"/>
      <c r="FNP296" s="150"/>
      <c r="FNQ296" s="150"/>
      <c r="FNR296" s="150"/>
      <c r="FNS296" s="150"/>
      <c r="FNT296" s="150"/>
      <c r="FNU296" s="150"/>
      <c r="FNV296" s="150"/>
      <c r="FNW296" s="150"/>
      <c r="FNX296" s="150"/>
      <c r="FNY296" s="150"/>
      <c r="FNZ296" s="150"/>
      <c r="FOA296" s="150"/>
      <c r="FOB296" s="150"/>
      <c r="FOC296" s="150"/>
      <c r="FOD296" s="150"/>
      <c r="FOE296" s="150"/>
      <c r="FOF296" s="150"/>
      <c r="FOG296" s="150"/>
      <c r="FOH296" s="150"/>
      <c r="FOI296" s="150"/>
      <c r="FOJ296" s="150"/>
      <c r="FOK296" s="150"/>
      <c r="FOL296" s="150"/>
      <c r="FOM296" s="150"/>
      <c r="FON296" s="150"/>
      <c r="FOO296" s="150"/>
      <c r="FOP296" s="150"/>
      <c r="FOQ296" s="150"/>
      <c r="FOR296" s="150"/>
      <c r="FOS296" s="150"/>
      <c r="FOT296" s="150"/>
      <c r="FOU296" s="150"/>
      <c r="FOV296" s="150"/>
      <c r="FOW296" s="150"/>
      <c r="FOX296" s="150"/>
      <c r="FOY296" s="150"/>
      <c r="FOZ296" s="150"/>
      <c r="FPA296" s="150"/>
      <c r="FPB296" s="150"/>
      <c r="FPC296" s="150"/>
      <c r="FPD296" s="150"/>
      <c r="FPE296" s="150"/>
      <c r="FPF296" s="150"/>
      <c r="FPG296" s="150"/>
      <c r="FPH296" s="150"/>
      <c r="FPI296" s="150"/>
      <c r="FPJ296" s="150"/>
      <c r="FPK296" s="150"/>
      <c r="FPL296" s="150"/>
      <c r="FPM296" s="150"/>
      <c r="FPN296" s="150"/>
      <c r="FPO296" s="150"/>
      <c r="FPP296" s="150"/>
      <c r="FPQ296" s="150"/>
      <c r="FPR296" s="150"/>
      <c r="FPS296" s="150"/>
      <c r="FPT296" s="150"/>
      <c r="FPU296" s="150"/>
      <c r="FPV296" s="150"/>
      <c r="FPW296" s="150"/>
      <c r="FPX296" s="150"/>
      <c r="FPY296" s="150"/>
      <c r="FPZ296" s="150"/>
      <c r="FQA296" s="150"/>
      <c r="FQB296" s="150"/>
      <c r="FQC296" s="150"/>
      <c r="FQD296" s="150"/>
      <c r="FQE296" s="150"/>
      <c r="FQF296" s="150"/>
      <c r="FQG296" s="150"/>
      <c r="FQH296" s="150"/>
      <c r="FQI296" s="150"/>
      <c r="FQJ296" s="150"/>
      <c r="FQK296" s="150"/>
      <c r="FQL296" s="150"/>
      <c r="FQM296" s="150"/>
      <c r="FQN296" s="150"/>
      <c r="FQO296" s="150"/>
      <c r="FQP296" s="150"/>
      <c r="FQQ296" s="150"/>
      <c r="FQR296" s="150"/>
      <c r="FQS296" s="150"/>
      <c r="FQT296" s="150"/>
      <c r="FQU296" s="150"/>
      <c r="FQV296" s="150"/>
      <c r="FQW296" s="150"/>
      <c r="FQX296" s="150"/>
      <c r="FQY296" s="150"/>
      <c r="FQZ296" s="150"/>
      <c r="FRA296" s="150"/>
      <c r="FRB296" s="150"/>
      <c r="FRC296" s="150"/>
      <c r="FRD296" s="150"/>
      <c r="FRE296" s="150"/>
      <c r="FRF296" s="150"/>
      <c r="FRG296" s="150"/>
      <c r="FRH296" s="150"/>
      <c r="FRI296" s="150"/>
      <c r="FRJ296" s="150"/>
      <c r="FRK296" s="150"/>
      <c r="FRL296" s="150"/>
      <c r="FRM296" s="150"/>
      <c r="FRN296" s="150"/>
      <c r="FRO296" s="150"/>
      <c r="FRP296" s="150"/>
      <c r="FRQ296" s="150"/>
      <c r="FRR296" s="150"/>
      <c r="FRS296" s="150"/>
      <c r="FRT296" s="150"/>
      <c r="FRU296" s="150"/>
      <c r="FRV296" s="150"/>
      <c r="FRW296" s="150"/>
      <c r="FRX296" s="150"/>
      <c r="FRY296" s="150"/>
      <c r="FRZ296" s="150"/>
      <c r="FSA296" s="150"/>
      <c r="FSB296" s="150"/>
      <c r="FSC296" s="150"/>
      <c r="FSD296" s="150"/>
      <c r="FSE296" s="150"/>
      <c r="FSF296" s="150"/>
      <c r="FSG296" s="150"/>
      <c r="FSH296" s="150"/>
      <c r="FSI296" s="150"/>
      <c r="FSJ296" s="150"/>
      <c r="FSK296" s="150"/>
      <c r="FSL296" s="150"/>
      <c r="FSM296" s="150"/>
      <c r="FSN296" s="150"/>
      <c r="FSO296" s="150"/>
      <c r="FSP296" s="150"/>
      <c r="FSQ296" s="150"/>
      <c r="FSR296" s="150"/>
      <c r="FSS296" s="150"/>
      <c r="FST296" s="150"/>
      <c r="FSU296" s="150"/>
      <c r="FSV296" s="150"/>
      <c r="FSW296" s="150"/>
      <c r="FSX296" s="150"/>
      <c r="FSY296" s="150"/>
      <c r="FSZ296" s="150"/>
      <c r="FTA296" s="150"/>
      <c r="FTB296" s="150"/>
      <c r="FTC296" s="150"/>
      <c r="FTD296" s="150"/>
      <c r="FTE296" s="150"/>
      <c r="FTF296" s="150"/>
      <c r="FTG296" s="150"/>
      <c r="FTH296" s="150"/>
      <c r="FTI296" s="150"/>
      <c r="FTJ296" s="150"/>
      <c r="FTK296" s="150"/>
      <c r="FTL296" s="150"/>
      <c r="FTM296" s="150"/>
      <c r="FTN296" s="150"/>
      <c r="FTO296" s="150"/>
      <c r="FTP296" s="150"/>
      <c r="FTQ296" s="150"/>
      <c r="FTR296" s="150"/>
      <c r="FTS296" s="150"/>
      <c r="FTT296" s="150"/>
      <c r="FTU296" s="150"/>
      <c r="FTV296" s="150"/>
      <c r="FTW296" s="150"/>
      <c r="FTX296" s="150"/>
      <c r="FTY296" s="150"/>
      <c r="FTZ296" s="150"/>
      <c r="FUA296" s="150"/>
      <c r="FUB296" s="150"/>
      <c r="FUC296" s="150"/>
      <c r="FUD296" s="150"/>
      <c r="FUE296" s="150"/>
      <c r="FUF296" s="150"/>
      <c r="FUG296" s="150"/>
      <c r="FUH296" s="150"/>
      <c r="FUI296" s="150"/>
      <c r="FUJ296" s="150"/>
      <c r="FUK296" s="150"/>
      <c r="FUL296" s="150"/>
      <c r="FUM296" s="150"/>
      <c r="FUN296" s="150"/>
      <c r="FUO296" s="150"/>
      <c r="FUP296" s="150"/>
      <c r="FUQ296" s="150"/>
      <c r="FUR296" s="150"/>
      <c r="FUS296" s="150"/>
      <c r="FUT296" s="150"/>
      <c r="FUU296" s="150"/>
      <c r="FUV296" s="150"/>
      <c r="FUW296" s="150"/>
      <c r="FUX296" s="150"/>
      <c r="FUY296" s="150"/>
      <c r="FUZ296" s="150"/>
      <c r="FVA296" s="150"/>
      <c r="FVB296" s="150"/>
      <c r="FVC296" s="150"/>
      <c r="FVD296" s="150"/>
      <c r="FVE296" s="150"/>
      <c r="FVF296" s="150"/>
      <c r="FVG296" s="150"/>
      <c r="FVH296" s="150"/>
      <c r="FVI296" s="150"/>
      <c r="FVJ296" s="150"/>
      <c r="FVK296" s="150"/>
      <c r="FVL296" s="150"/>
      <c r="FVM296" s="150"/>
      <c r="FVN296" s="150"/>
      <c r="FVO296" s="150"/>
      <c r="FVP296" s="150"/>
      <c r="FVQ296" s="150"/>
      <c r="FVR296" s="150"/>
      <c r="FVS296" s="150"/>
      <c r="FVT296" s="150"/>
      <c r="FVU296" s="150"/>
      <c r="FVV296" s="150"/>
      <c r="FVW296" s="150"/>
      <c r="FVX296" s="150"/>
      <c r="FVY296" s="150"/>
      <c r="FVZ296" s="150"/>
      <c r="FWA296" s="150"/>
      <c r="FWB296" s="150"/>
      <c r="FWC296" s="150"/>
      <c r="FWD296" s="150"/>
      <c r="FWE296" s="150"/>
      <c r="FWF296" s="150"/>
      <c r="FWG296" s="150"/>
      <c r="FWH296" s="150"/>
      <c r="FWI296" s="150"/>
      <c r="FWJ296" s="150"/>
      <c r="FWK296" s="150"/>
      <c r="FWL296" s="150"/>
      <c r="FWM296" s="150"/>
      <c r="FWN296" s="150"/>
      <c r="FWO296" s="150"/>
      <c r="FWP296" s="150"/>
      <c r="FWQ296" s="150"/>
      <c r="FWR296" s="150"/>
      <c r="FWS296" s="150"/>
      <c r="FWT296" s="150"/>
      <c r="FWU296" s="150"/>
      <c r="FWV296" s="150"/>
      <c r="FWW296" s="150"/>
      <c r="FWX296" s="150"/>
      <c r="FWY296" s="150"/>
      <c r="FWZ296" s="150"/>
      <c r="FXA296" s="150"/>
      <c r="FXB296" s="150"/>
      <c r="FXC296" s="150"/>
      <c r="FXD296" s="150"/>
      <c r="FXE296" s="150"/>
      <c r="FXF296" s="150"/>
      <c r="FXG296" s="150"/>
      <c r="FXH296" s="150"/>
      <c r="FXI296" s="150"/>
      <c r="FXJ296" s="150"/>
      <c r="FXK296" s="150"/>
      <c r="FXL296" s="150"/>
      <c r="FXM296" s="150"/>
      <c r="FXN296" s="150"/>
      <c r="FXO296" s="150"/>
      <c r="FXP296" s="150"/>
      <c r="FXQ296" s="150"/>
      <c r="FXR296" s="150"/>
      <c r="FXS296" s="150"/>
      <c r="FXT296" s="150"/>
      <c r="FXU296" s="150"/>
      <c r="FXV296" s="150"/>
      <c r="FXW296" s="150"/>
      <c r="FXX296" s="150"/>
      <c r="FXY296" s="150"/>
      <c r="FXZ296" s="150"/>
      <c r="FYA296" s="150"/>
      <c r="FYB296" s="150"/>
      <c r="FYC296" s="150"/>
      <c r="FYD296" s="150"/>
      <c r="FYE296" s="150"/>
      <c r="FYF296" s="150"/>
      <c r="FYG296" s="150"/>
      <c r="FYH296" s="150"/>
      <c r="FYI296" s="150"/>
      <c r="FYJ296" s="150"/>
      <c r="FYK296" s="150"/>
      <c r="FYL296" s="150"/>
      <c r="FYM296" s="150"/>
      <c r="FYN296" s="150"/>
      <c r="FYO296" s="150"/>
      <c r="FYP296" s="150"/>
      <c r="FYQ296" s="150"/>
      <c r="FYR296" s="150"/>
      <c r="FYS296" s="150"/>
      <c r="FYT296" s="150"/>
      <c r="FYU296" s="150"/>
      <c r="FYV296" s="150"/>
      <c r="FYW296" s="150"/>
      <c r="FYX296" s="150"/>
      <c r="FYY296" s="150"/>
      <c r="FYZ296" s="150"/>
      <c r="FZA296" s="150"/>
      <c r="FZB296" s="150"/>
      <c r="FZC296" s="150"/>
      <c r="FZD296" s="150"/>
      <c r="FZE296" s="150"/>
      <c r="FZF296" s="150"/>
      <c r="FZG296" s="150"/>
      <c r="FZH296" s="150"/>
      <c r="FZI296" s="150"/>
      <c r="FZJ296" s="150"/>
      <c r="FZK296" s="150"/>
      <c r="FZL296" s="150"/>
      <c r="FZM296" s="150"/>
      <c r="FZN296" s="150"/>
      <c r="FZO296" s="150"/>
      <c r="FZP296" s="150"/>
      <c r="FZQ296" s="150"/>
      <c r="FZR296" s="150"/>
      <c r="FZS296" s="150"/>
      <c r="FZT296" s="150"/>
      <c r="FZU296" s="150"/>
      <c r="FZV296" s="150"/>
      <c r="FZW296" s="150"/>
      <c r="FZX296" s="150"/>
      <c r="FZY296" s="150"/>
      <c r="FZZ296" s="150"/>
      <c r="GAA296" s="150"/>
      <c r="GAB296" s="150"/>
      <c r="GAC296" s="150"/>
      <c r="GAD296" s="150"/>
      <c r="GAE296" s="150"/>
      <c r="GAF296" s="150"/>
      <c r="GAG296" s="150"/>
      <c r="GAH296" s="150"/>
      <c r="GAI296" s="150"/>
      <c r="GAJ296" s="150"/>
      <c r="GAK296" s="150"/>
      <c r="GAL296" s="150"/>
      <c r="GAM296" s="150"/>
      <c r="GAN296" s="150"/>
      <c r="GAO296" s="150"/>
      <c r="GAP296" s="150"/>
      <c r="GAQ296" s="150"/>
      <c r="GAR296" s="150"/>
      <c r="GAS296" s="150"/>
      <c r="GAT296" s="150"/>
      <c r="GAU296" s="150"/>
      <c r="GAV296" s="150"/>
      <c r="GAW296" s="150"/>
      <c r="GAX296" s="150"/>
      <c r="GAY296" s="150"/>
      <c r="GAZ296" s="150"/>
      <c r="GBA296" s="150"/>
      <c r="GBB296" s="150"/>
      <c r="GBC296" s="150"/>
      <c r="GBD296" s="150"/>
      <c r="GBE296" s="150"/>
      <c r="GBF296" s="150"/>
      <c r="GBG296" s="150"/>
      <c r="GBH296" s="150"/>
      <c r="GBI296" s="150"/>
      <c r="GBJ296" s="150"/>
      <c r="GBK296" s="150"/>
      <c r="GBL296" s="150"/>
      <c r="GBM296" s="150"/>
      <c r="GBN296" s="150"/>
      <c r="GBO296" s="150"/>
      <c r="GBP296" s="150"/>
      <c r="GBQ296" s="150"/>
      <c r="GBR296" s="150"/>
      <c r="GBS296" s="150"/>
      <c r="GBT296" s="150"/>
      <c r="GBU296" s="150"/>
      <c r="GBV296" s="150"/>
      <c r="GBW296" s="150"/>
      <c r="GBX296" s="150"/>
      <c r="GBY296" s="150"/>
      <c r="GBZ296" s="150"/>
      <c r="GCA296" s="150"/>
      <c r="GCB296" s="150"/>
      <c r="GCC296" s="150"/>
      <c r="GCD296" s="150"/>
      <c r="GCE296" s="150"/>
      <c r="GCF296" s="150"/>
      <c r="GCG296" s="150"/>
      <c r="GCH296" s="150"/>
      <c r="GCI296" s="150"/>
      <c r="GCJ296" s="150"/>
      <c r="GCK296" s="150"/>
      <c r="GCL296" s="150"/>
      <c r="GCM296" s="150"/>
      <c r="GCN296" s="150"/>
      <c r="GCO296" s="150"/>
      <c r="GCP296" s="150"/>
      <c r="GCQ296" s="150"/>
      <c r="GCR296" s="150"/>
      <c r="GCS296" s="150"/>
      <c r="GCT296" s="150"/>
      <c r="GCU296" s="150"/>
      <c r="GCV296" s="150"/>
      <c r="GCW296" s="150"/>
      <c r="GCX296" s="150"/>
      <c r="GCY296" s="150"/>
      <c r="GCZ296" s="150"/>
      <c r="GDA296" s="150"/>
      <c r="GDB296" s="150"/>
      <c r="GDC296" s="150"/>
      <c r="GDD296" s="150"/>
      <c r="GDE296" s="150"/>
      <c r="GDF296" s="150"/>
      <c r="GDG296" s="150"/>
      <c r="GDH296" s="150"/>
      <c r="GDI296" s="150"/>
      <c r="GDJ296" s="150"/>
      <c r="GDK296" s="150"/>
      <c r="GDL296" s="150"/>
      <c r="GDM296" s="150"/>
      <c r="GDN296" s="150"/>
      <c r="GDO296" s="150"/>
      <c r="GDP296" s="150"/>
      <c r="GDQ296" s="150"/>
      <c r="GDR296" s="150"/>
      <c r="GDS296" s="150"/>
      <c r="GDT296" s="150"/>
      <c r="GDU296" s="150"/>
      <c r="GDV296" s="150"/>
      <c r="GDW296" s="150"/>
      <c r="GDX296" s="150"/>
      <c r="GDY296" s="150"/>
      <c r="GDZ296" s="150"/>
      <c r="GEA296" s="150"/>
      <c r="GEB296" s="150"/>
      <c r="GEC296" s="150"/>
      <c r="GED296" s="150"/>
      <c r="GEE296" s="150"/>
      <c r="GEF296" s="150"/>
      <c r="GEG296" s="150"/>
      <c r="GEH296" s="150"/>
      <c r="GEI296" s="150"/>
      <c r="GEJ296" s="150"/>
      <c r="GEK296" s="150"/>
      <c r="GEL296" s="150"/>
      <c r="GEM296" s="150"/>
      <c r="GEN296" s="150"/>
      <c r="GEO296" s="150"/>
      <c r="GEP296" s="150"/>
      <c r="GEQ296" s="150"/>
      <c r="GER296" s="150"/>
      <c r="GES296" s="150"/>
      <c r="GET296" s="150"/>
      <c r="GEU296" s="150"/>
      <c r="GEV296" s="150"/>
      <c r="GEW296" s="150"/>
      <c r="GEX296" s="150"/>
      <c r="GEY296" s="150"/>
      <c r="GEZ296" s="150"/>
      <c r="GFA296" s="150"/>
      <c r="GFB296" s="150"/>
      <c r="GFC296" s="150"/>
      <c r="GFD296" s="150"/>
      <c r="GFE296" s="150"/>
      <c r="GFF296" s="150"/>
      <c r="GFG296" s="150"/>
      <c r="GFH296" s="150"/>
      <c r="GFI296" s="150"/>
      <c r="GFJ296" s="150"/>
      <c r="GFK296" s="150"/>
      <c r="GFL296" s="150"/>
      <c r="GFM296" s="150"/>
      <c r="GFN296" s="150"/>
      <c r="GFO296" s="150"/>
      <c r="GFP296" s="150"/>
      <c r="GFQ296" s="150"/>
      <c r="GFR296" s="150"/>
      <c r="GFS296" s="150"/>
      <c r="GFT296" s="150"/>
      <c r="GFU296" s="150"/>
      <c r="GFV296" s="150"/>
      <c r="GFW296" s="150"/>
      <c r="GFX296" s="150"/>
      <c r="GFY296" s="150"/>
      <c r="GFZ296" s="150"/>
      <c r="GGA296" s="150"/>
      <c r="GGB296" s="150"/>
      <c r="GGC296" s="150"/>
      <c r="GGD296" s="150"/>
      <c r="GGE296" s="150"/>
      <c r="GGF296" s="150"/>
      <c r="GGG296" s="150"/>
      <c r="GGH296" s="150"/>
      <c r="GGI296" s="150"/>
      <c r="GGJ296" s="150"/>
      <c r="GGK296" s="150"/>
      <c r="GGL296" s="150"/>
      <c r="GGM296" s="150"/>
      <c r="GGN296" s="150"/>
      <c r="GGO296" s="150"/>
      <c r="GGP296" s="150"/>
      <c r="GGQ296" s="150"/>
      <c r="GGR296" s="150"/>
      <c r="GGS296" s="150"/>
      <c r="GGT296" s="150"/>
      <c r="GGU296" s="150"/>
      <c r="GGV296" s="150"/>
      <c r="GGW296" s="150"/>
      <c r="GGX296" s="150"/>
      <c r="GGY296" s="150"/>
      <c r="GGZ296" s="150"/>
      <c r="GHA296" s="150"/>
      <c r="GHB296" s="150"/>
      <c r="GHC296" s="150"/>
      <c r="GHD296" s="150"/>
      <c r="GHE296" s="150"/>
      <c r="GHF296" s="150"/>
      <c r="GHG296" s="150"/>
      <c r="GHH296" s="150"/>
      <c r="GHI296" s="150"/>
      <c r="GHJ296" s="150"/>
      <c r="GHK296" s="150"/>
      <c r="GHL296" s="150"/>
      <c r="GHM296" s="150"/>
      <c r="GHN296" s="150"/>
      <c r="GHO296" s="150"/>
      <c r="GHP296" s="150"/>
      <c r="GHQ296" s="150"/>
      <c r="GHR296" s="150"/>
      <c r="GHS296" s="150"/>
      <c r="GHT296" s="150"/>
      <c r="GHU296" s="150"/>
      <c r="GHV296" s="150"/>
      <c r="GHW296" s="150"/>
      <c r="GHX296" s="150"/>
      <c r="GHY296" s="150"/>
      <c r="GHZ296" s="150"/>
      <c r="GIA296" s="150"/>
      <c r="GIB296" s="150"/>
      <c r="GIC296" s="150"/>
      <c r="GID296" s="150"/>
      <c r="GIE296" s="150"/>
      <c r="GIF296" s="150"/>
      <c r="GIG296" s="150"/>
      <c r="GIH296" s="150"/>
      <c r="GII296" s="150"/>
      <c r="GIJ296" s="150"/>
      <c r="GIK296" s="150"/>
      <c r="GIL296" s="150"/>
      <c r="GIM296" s="150"/>
      <c r="GIN296" s="150"/>
      <c r="GIO296" s="150"/>
      <c r="GIP296" s="150"/>
      <c r="GIQ296" s="150"/>
      <c r="GIR296" s="150"/>
      <c r="GIS296" s="150"/>
      <c r="GIT296" s="150"/>
      <c r="GIU296" s="150"/>
      <c r="GIV296" s="150"/>
      <c r="GIW296" s="150"/>
      <c r="GIX296" s="150"/>
      <c r="GIY296" s="150"/>
      <c r="GIZ296" s="150"/>
      <c r="GJA296" s="150"/>
      <c r="GJB296" s="150"/>
      <c r="GJC296" s="150"/>
      <c r="GJD296" s="150"/>
      <c r="GJE296" s="150"/>
      <c r="GJF296" s="150"/>
      <c r="GJG296" s="150"/>
      <c r="GJH296" s="150"/>
      <c r="GJI296" s="150"/>
      <c r="GJJ296" s="150"/>
      <c r="GJK296" s="150"/>
      <c r="GJL296" s="150"/>
      <c r="GJM296" s="150"/>
      <c r="GJN296" s="150"/>
      <c r="GJO296" s="150"/>
      <c r="GJP296" s="150"/>
      <c r="GJQ296" s="150"/>
      <c r="GJR296" s="150"/>
      <c r="GJS296" s="150"/>
      <c r="GJT296" s="150"/>
      <c r="GJU296" s="150"/>
      <c r="GJV296" s="150"/>
      <c r="GJW296" s="150"/>
      <c r="GJX296" s="150"/>
      <c r="GJY296" s="150"/>
      <c r="GJZ296" s="150"/>
      <c r="GKA296" s="150"/>
      <c r="GKB296" s="150"/>
      <c r="GKC296" s="150"/>
      <c r="GKD296" s="150"/>
      <c r="GKE296" s="150"/>
      <c r="GKF296" s="150"/>
      <c r="GKG296" s="150"/>
      <c r="GKH296" s="150"/>
      <c r="GKI296" s="150"/>
      <c r="GKJ296" s="150"/>
      <c r="GKK296" s="150"/>
      <c r="GKL296" s="150"/>
      <c r="GKM296" s="150"/>
      <c r="GKN296" s="150"/>
      <c r="GKO296" s="150"/>
      <c r="GKP296" s="150"/>
      <c r="GKQ296" s="150"/>
      <c r="GKR296" s="150"/>
      <c r="GKS296" s="150"/>
      <c r="GKT296" s="150"/>
      <c r="GKU296" s="150"/>
      <c r="GKV296" s="150"/>
      <c r="GKW296" s="150"/>
      <c r="GKX296" s="150"/>
      <c r="GKY296" s="150"/>
      <c r="GKZ296" s="150"/>
      <c r="GLA296" s="150"/>
      <c r="GLB296" s="150"/>
      <c r="GLC296" s="150"/>
      <c r="GLD296" s="150"/>
      <c r="GLE296" s="150"/>
      <c r="GLF296" s="150"/>
      <c r="GLG296" s="150"/>
      <c r="GLH296" s="150"/>
      <c r="GLI296" s="150"/>
      <c r="GLJ296" s="150"/>
      <c r="GLK296" s="150"/>
      <c r="GLL296" s="150"/>
      <c r="GLM296" s="150"/>
      <c r="GLN296" s="150"/>
      <c r="GLO296" s="150"/>
      <c r="GLP296" s="150"/>
      <c r="GLQ296" s="150"/>
      <c r="GLR296" s="150"/>
      <c r="GLS296" s="150"/>
      <c r="GLT296" s="150"/>
      <c r="GLU296" s="150"/>
      <c r="GLV296" s="150"/>
      <c r="GLW296" s="150"/>
      <c r="GLX296" s="150"/>
      <c r="GLY296" s="150"/>
      <c r="GLZ296" s="150"/>
      <c r="GMA296" s="150"/>
      <c r="GMB296" s="150"/>
      <c r="GMC296" s="150"/>
      <c r="GMD296" s="150"/>
      <c r="GME296" s="150"/>
      <c r="GMF296" s="150"/>
      <c r="GMG296" s="150"/>
      <c r="GMH296" s="150"/>
      <c r="GMI296" s="150"/>
      <c r="GMJ296" s="150"/>
      <c r="GMK296" s="150"/>
      <c r="GML296" s="150"/>
      <c r="GMM296" s="150"/>
      <c r="GMN296" s="150"/>
      <c r="GMO296" s="150"/>
      <c r="GMP296" s="150"/>
      <c r="GMQ296" s="150"/>
      <c r="GMR296" s="150"/>
      <c r="GMS296" s="150"/>
      <c r="GMT296" s="150"/>
      <c r="GMU296" s="150"/>
      <c r="GMV296" s="150"/>
      <c r="GMW296" s="150"/>
      <c r="GMX296" s="150"/>
      <c r="GMY296" s="150"/>
      <c r="GMZ296" s="150"/>
      <c r="GNA296" s="150"/>
      <c r="GNB296" s="150"/>
      <c r="GNC296" s="150"/>
      <c r="GND296" s="150"/>
      <c r="GNE296" s="150"/>
      <c r="GNF296" s="150"/>
      <c r="GNG296" s="150"/>
      <c r="GNH296" s="150"/>
      <c r="GNI296" s="150"/>
      <c r="GNJ296" s="150"/>
      <c r="GNK296" s="150"/>
      <c r="GNL296" s="150"/>
      <c r="GNM296" s="150"/>
      <c r="GNN296" s="150"/>
      <c r="GNO296" s="150"/>
      <c r="GNP296" s="150"/>
      <c r="GNQ296" s="150"/>
      <c r="GNR296" s="150"/>
      <c r="GNS296" s="150"/>
      <c r="GNT296" s="150"/>
      <c r="GNU296" s="150"/>
      <c r="GNV296" s="150"/>
      <c r="GNW296" s="150"/>
      <c r="GNX296" s="150"/>
      <c r="GNY296" s="150"/>
      <c r="GNZ296" s="150"/>
      <c r="GOA296" s="150"/>
      <c r="GOB296" s="150"/>
      <c r="GOC296" s="150"/>
      <c r="GOD296" s="150"/>
      <c r="GOE296" s="150"/>
      <c r="GOF296" s="150"/>
      <c r="GOG296" s="150"/>
      <c r="GOH296" s="150"/>
      <c r="GOI296" s="150"/>
      <c r="GOJ296" s="150"/>
      <c r="GOK296" s="150"/>
      <c r="GOL296" s="150"/>
      <c r="GOM296" s="150"/>
      <c r="GON296" s="150"/>
      <c r="GOO296" s="150"/>
      <c r="GOP296" s="150"/>
      <c r="GOQ296" s="150"/>
      <c r="GOR296" s="150"/>
      <c r="GOS296" s="150"/>
      <c r="GOT296" s="150"/>
      <c r="GOU296" s="150"/>
      <c r="GOV296" s="150"/>
      <c r="GOW296" s="150"/>
      <c r="GOX296" s="150"/>
      <c r="GOY296" s="150"/>
      <c r="GOZ296" s="150"/>
      <c r="GPA296" s="150"/>
      <c r="GPB296" s="150"/>
      <c r="GPC296" s="150"/>
      <c r="GPD296" s="150"/>
      <c r="GPE296" s="150"/>
      <c r="GPF296" s="150"/>
      <c r="GPG296" s="150"/>
      <c r="GPH296" s="150"/>
      <c r="GPI296" s="150"/>
      <c r="GPJ296" s="150"/>
      <c r="GPK296" s="150"/>
      <c r="GPL296" s="150"/>
      <c r="GPM296" s="150"/>
      <c r="GPN296" s="150"/>
      <c r="GPO296" s="150"/>
      <c r="GPP296" s="150"/>
      <c r="GPQ296" s="150"/>
      <c r="GPR296" s="150"/>
      <c r="GPS296" s="150"/>
      <c r="GPT296" s="150"/>
      <c r="GPU296" s="150"/>
      <c r="GPV296" s="150"/>
      <c r="GPW296" s="150"/>
      <c r="GPX296" s="150"/>
      <c r="GPY296" s="150"/>
      <c r="GPZ296" s="150"/>
      <c r="GQA296" s="150"/>
      <c r="GQB296" s="150"/>
      <c r="GQC296" s="150"/>
      <c r="GQD296" s="150"/>
      <c r="GQE296" s="150"/>
      <c r="GQF296" s="150"/>
      <c r="GQG296" s="150"/>
      <c r="GQH296" s="150"/>
      <c r="GQI296" s="150"/>
      <c r="GQJ296" s="150"/>
      <c r="GQK296" s="150"/>
      <c r="GQL296" s="150"/>
      <c r="GQM296" s="150"/>
      <c r="GQN296" s="150"/>
      <c r="GQO296" s="150"/>
      <c r="GQP296" s="150"/>
      <c r="GQQ296" s="150"/>
      <c r="GQR296" s="150"/>
      <c r="GQS296" s="150"/>
      <c r="GQT296" s="150"/>
      <c r="GQU296" s="150"/>
      <c r="GQV296" s="150"/>
      <c r="GQW296" s="150"/>
      <c r="GQX296" s="150"/>
      <c r="GQY296" s="150"/>
      <c r="GQZ296" s="150"/>
      <c r="GRA296" s="150"/>
      <c r="GRB296" s="150"/>
      <c r="GRC296" s="150"/>
      <c r="GRD296" s="150"/>
      <c r="GRE296" s="150"/>
      <c r="GRF296" s="150"/>
      <c r="GRG296" s="150"/>
      <c r="GRH296" s="150"/>
      <c r="GRI296" s="150"/>
      <c r="GRJ296" s="150"/>
      <c r="GRK296" s="150"/>
      <c r="GRL296" s="150"/>
      <c r="GRM296" s="150"/>
      <c r="GRN296" s="150"/>
      <c r="GRO296" s="150"/>
      <c r="GRP296" s="150"/>
      <c r="GRQ296" s="150"/>
      <c r="GRR296" s="150"/>
      <c r="GRS296" s="150"/>
      <c r="GRT296" s="150"/>
      <c r="GRU296" s="150"/>
      <c r="GRV296" s="150"/>
      <c r="GRW296" s="150"/>
      <c r="GRX296" s="150"/>
      <c r="GRY296" s="150"/>
      <c r="GRZ296" s="150"/>
      <c r="GSA296" s="150"/>
      <c r="GSB296" s="150"/>
      <c r="GSC296" s="150"/>
      <c r="GSD296" s="150"/>
      <c r="GSE296" s="150"/>
      <c r="GSF296" s="150"/>
      <c r="GSG296" s="150"/>
      <c r="GSH296" s="150"/>
      <c r="GSI296" s="150"/>
      <c r="GSJ296" s="150"/>
      <c r="GSK296" s="150"/>
      <c r="GSL296" s="150"/>
      <c r="GSM296" s="150"/>
      <c r="GSN296" s="150"/>
      <c r="GSO296" s="150"/>
      <c r="GSP296" s="150"/>
      <c r="GSQ296" s="150"/>
      <c r="GSR296" s="150"/>
      <c r="GSS296" s="150"/>
      <c r="GST296" s="150"/>
      <c r="GSU296" s="150"/>
      <c r="GSV296" s="150"/>
      <c r="GSW296" s="150"/>
      <c r="GSX296" s="150"/>
      <c r="GSY296" s="150"/>
      <c r="GSZ296" s="150"/>
      <c r="GTA296" s="150"/>
      <c r="GTB296" s="150"/>
      <c r="GTC296" s="150"/>
      <c r="GTD296" s="150"/>
      <c r="GTE296" s="150"/>
      <c r="GTF296" s="150"/>
      <c r="GTG296" s="150"/>
      <c r="GTH296" s="150"/>
      <c r="GTI296" s="150"/>
      <c r="GTJ296" s="150"/>
      <c r="GTK296" s="150"/>
      <c r="GTL296" s="150"/>
      <c r="GTM296" s="150"/>
      <c r="GTN296" s="150"/>
      <c r="GTO296" s="150"/>
      <c r="GTP296" s="150"/>
      <c r="GTQ296" s="150"/>
      <c r="GTR296" s="150"/>
      <c r="GTS296" s="150"/>
      <c r="GTT296" s="150"/>
      <c r="GTU296" s="150"/>
      <c r="GTV296" s="150"/>
      <c r="GTW296" s="150"/>
      <c r="GTX296" s="150"/>
      <c r="GTY296" s="150"/>
      <c r="GTZ296" s="150"/>
      <c r="GUA296" s="150"/>
      <c r="GUB296" s="150"/>
      <c r="GUC296" s="150"/>
      <c r="GUD296" s="150"/>
      <c r="GUE296" s="150"/>
      <c r="GUF296" s="150"/>
      <c r="GUG296" s="150"/>
      <c r="GUH296" s="150"/>
      <c r="GUI296" s="150"/>
      <c r="GUJ296" s="150"/>
      <c r="GUK296" s="150"/>
      <c r="GUL296" s="150"/>
      <c r="GUM296" s="150"/>
      <c r="GUN296" s="150"/>
      <c r="GUO296" s="150"/>
      <c r="GUP296" s="150"/>
      <c r="GUQ296" s="150"/>
      <c r="GUR296" s="150"/>
      <c r="GUS296" s="150"/>
      <c r="GUT296" s="150"/>
      <c r="GUU296" s="150"/>
      <c r="GUV296" s="150"/>
      <c r="GUW296" s="150"/>
      <c r="GUX296" s="150"/>
      <c r="GUY296" s="150"/>
      <c r="GUZ296" s="150"/>
      <c r="GVA296" s="150"/>
      <c r="GVB296" s="150"/>
      <c r="GVC296" s="150"/>
      <c r="GVD296" s="150"/>
      <c r="GVE296" s="150"/>
      <c r="GVF296" s="150"/>
      <c r="GVG296" s="150"/>
      <c r="GVH296" s="150"/>
      <c r="GVI296" s="150"/>
      <c r="GVJ296" s="150"/>
      <c r="GVK296" s="150"/>
      <c r="GVL296" s="150"/>
      <c r="GVM296" s="150"/>
      <c r="GVN296" s="150"/>
      <c r="GVO296" s="150"/>
      <c r="GVP296" s="150"/>
      <c r="GVQ296" s="150"/>
      <c r="GVR296" s="150"/>
      <c r="GVS296" s="150"/>
      <c r="GVT296" s="150"/>
      <c r="GVU296" s="150"/>
      <c r="GVV296" s="150"/>
      <c r="GVW296" s="150"/>
      <c r="GVX296" s="150"/>
      <c r="GVY296" s="150"/>
      <c r="GVZ296" s="150"/>
      <c r="GWA296" s="150"/>
      <c r="GWB296" s="150"/>
      <c r="GWC296" s="150"/>
      <c r="GWD296" s="150"/>
      <c r="GWE296" s="150"/>
      <c r="GWF296" s="150"/>
      <c r="GWG296" s="150"/>
      <c r="GWH296" s="150"/>
      <c r="GWI296" s="150"/>
      <c r="GWJ296" s="150"/>
      <c r="GWK296" s="150"/>
      <c r="GWL296" s="150"/>
      <c r="GWM296" s="150"/>
      <c r="GWN296" s="150"/>
      <c r="GWO296" s="150"/>
      <c r="GWP296" s="150"/>
      <c r="GWQ296" s="150"/>
      <c r="GWR296" s="150"/>
      <c r="GWS296" s="150"/>
      <c r="GWT296" s="150"/>
      <c r="GWU296" s="150"/>
      <c r="GWV296" s="150"/>
      <c r="GWW296" s="150"/>
      <c r="GWX296" s="150"/>
      <c r="GWY296" s="150"/>
      <c r="GWZ296" s="150"/>
      <c r="GXA296" s="150"/>
      <c r="GXB296" s="150"/>
      <c r="GXC296" s="150"/>
      <c r="GXD296" s="150"/>
      <c r="GXE296" s="150"/>
      <c r="GXF296" s="150"/>
      <c r="GXG296" s="150"/>
      <c r="GXH296" s="150"/>
      <c r="GXI296" s="150"/>
      <c r="GXJ296" s="150"/>
      <c r="GXK296" s="150"/>
      <c r="GXL296" s="150"/>
      <c r="GXM296" s="150"/>
      <c r="GXN296" s="150"/>
      <c r="GXO296" s="150"/>
      <c r="GXP296" s="150"/>
      <c r="GXQ296" s="150"/>
      <c r="GXR296" s="150"/>
      <c r="GXS296" s="150"/>
      <c r="GXT296" s="150"/>
      <c r="GXU296" s="150"/>
      <c r="GXV296" s="150"/>
      <c r="GXW296" s="150"/>
      <c r="GXX296" s="150"/>
      <c r="GXY296" s="150"/>
      <c r="GXZ296" s="150"/>
      <c r="GYA296" s="150"/>
      <c r="GYB296" s="150"/>
      <c r="GYC296" s="150"/>
      <c r="GYD296" s="150"/>
      <c r="GYE296" s="150"/>
      <c r="GYF296" s="150"/>
      <c r="GYG296" s="150"/>
      <c r="GYH296" s="150"/>
      <c r="GYI296" s="150"/>
      <c r="GYJ296" s="150"/>
      <c r="GYK296" s="150"/>
      <c r="GYL296" s="150"/>
      <c r="GYM296" s="150"/>
      <c r="GYN296" s="150"/>
      <c r="GYO296" s="150"/>
      <c r="GYP296" s="150"/>
      <c r="GYQ296" s="150"/>
      <c r="GYR296" s="150"/>
      <c r="GYS296" s="150"/>
      <c r="GYT296" s="150"/>
      <c r="GYU296" s="150"/>
      <c r="GYV296" s="150"/>
      <c r="GYW296" s="150"/>
      <c r="GYX296" s="150"/>
      <c r="GYY296" s="150"/>
      <c r="GYZ296" s="150"/>
      <c r="GZA296" s="150"/>
      <c r="GZB296" s="150"/>
      <c r="GZC296" s="150"/>
      <c r="GZD296" s="150"/>
      <c r="GZE296" s="150"/>
      <c r="GZF296" s="150"/>
      <c r="GZG296" s="150"/>
      <c r="GZH296" s="150"/>
      <c r="GZI296" s="150"/>
      <c r="GZJ296" s="150"/>
      <c r="GZK296" s="150"/>
      <c r="GZL296" s="150"/>
      <c r="GZM296" s="150"/>
      <c r="GZN296" s="150"/>
      <c r="GZO296" s="150"/>
      <c r="GZP296" s="150"/>
      <c r="GZQ296" s="150"/>
      <c r="GZR296" s="150"/>
      <c r="GZS296" s="150"/>
      <c r="GZT296" s="150"/>
      <c r="GZU296" s="150"/>
      <c r="GZV296" s="150"/>
      <c r="GZW296" s="150"/>
      <c r="GZX296" s="150"/>
      <c r="GZY296" s="150"/>
      <c r="GZZ296" s="150"/>
      <c r="HAA296" s="150"/>
      <c r="HAB296" s="150"/>
      <c r="HAC296" s="150"/>
      <c r="HAD296" s="150"/>
      <c r="HAE296" s="150"/>
      <c r="HAF296" s="150"/>
      <c r="HAG296" s="150"/>
      <c r="HAH296" s="150"/>
      <c r="HAI296" s="150"/>
      <c r="HAJ296" s="150"/>
      <c r="HAK296" s="150"/>
      <c r="HAL296" s="150"/>
      <c r="HAM296" s="150"/>
      <c r="HAN296" s="150"/>
      <c r="HAO296" s="150"/>
      <c r="HAP296" s="150"/>
      <c r="HAQ296" s="150"/>
      <c r="HAR296" s="150"/>
      <c r="HAS296" s="150"/>
      <c r="HAT296" s="150"/>
      <c r="HAU296" s="150"/>
      <c r="HAV296" s="150"/>
      <c r="HAW296" s="150"/>
      <c r="HAX296" s="150"/>
      <c r="HAY296" s="150"/>
      <c r="HAZ296" s="150"/>
      <c r="HBA296" s="150"/>
      <c r="HBB296" s="150"/>
      <c r="HBC296" s="150"/>
      <c r="HBD296" s="150"/>
      <c r="HBE296" s="150"/>
      <c r="HBF296" s="150"/>
      <c r="HBG296" s="150"/>
      <c r="HBH296" s="150"/>
      <c r="HBI296" s="150"/>
      <c r="HBJ296" s="150"/>
      <c r="HBK296" s="150"/>
      <c r="HBL296" s="150"/>
      <c r="HBM296" s="150"/>
      <c r="HBN296" s="150"/>
      <c r="HBO296" s="150"/>
      <c r="HBP296" s="150"/>
      <c r="HBQ296" s="150"/>
      <c r="HBR296" s="150"/>
      <c r="HBS296" s="150"/>
      <c r="HBT296" s="150"/>
      <c r="HBU296" s="150"/>
      <c r="HBV296" s="150"/>
      <c r="HBW296" s="150"/>
      <c r="HBX296" s="150"/>
      <c r="HBY296" s="150"/>
      <c r="HBZ296" s="150"/>
      <c r="HCA296" s="150"/>
      <c r="HCB296" s="150"/>
      <c r="HCC296" s="150"/>
      <c r="HCD296" s="150"/>
      <c r="HCE296" s="150"/>
      <c r="HCF296" s="150"/>
      <c r="HCG296" s="150"/>
      <c r="HCH296" s="150"/>
      <c r="HCI296" s="150"/>
      <c r="HCJ296" s="150"/>
      <c r="HCK296" s="150"/>
      <c r="HCL296" s="150"/>
      <c r="HCM296" s="150"/>
      <c r="HCN296" s="150"/>
      <c r="HCO296" s="150"/>
      <c r="HCP296" s="150"/>
      <c r="HCQ296" s="150"/>
      <c r="HCR296" s="150"/>
      <c r="HCS296" s="150"/>
      <c r="HCT296" s="150"/>
      <c r="HCU296" s="150"/>
      <c r="HCV296" s="150"/>
      <c r="HCW296" s="150"/>
      <c r="HCX296" s="150"/>
      <c r="HCY296" s="150"/>
      <c r="HCZ296" s="150"/>
      <c r="HDA296" s="150"/>
      <c r="HDB296" s="150"/>
      <c r="HDC296" s="150"/>
      <c r="HDD296" s="150"/>
      <c r="HDE296" s="150"/>
      <c r="HDF296" s="150"/>
      <c r="HDG296" s="150"/>
      <c r="HDH296" s="150"/>
      <c r="HDI296" s="150"/>
      <c r="HDJ296" s="150"/>
      <c r="HDK296" s="150"/>
      <c r="HDL296" s="150"/>
      <c r="HDM296" s="150"/>
      <c r="HDN296" s="150"/>
      <c r="HDO296" s="150"/>
      <c r="HDP296" s="150"/>
      <c r="HDQ296" s="150"/>
      <c r="HDR296" s="150"/>
      <c r="HDS296" s="150"/>
      <c r="HDT296" s="150"/>
      <c r="HDU296" s="150"/>
      <c r="HDV296" s="150"/>
      <c r="HDW296" s="150"/>
      <c r="HDX296" s="150"/>
      <c r="HDY296" s="150"/>
      <c r="HDZ296" s="150"/>
      <c r="HEA296" s="150"/>
      <c r="HEB296" s="150"/>
      <c r="HEC296" s="150"/>
      <c r="HED296" s="150"/>
      <c r="HEE296" s="150"/>
      <c r="HEF296" s="150"/>
      <c r="HEG296" s="150"/>
      <c r="HEH296" s="150"/>
      <c r="HEI296" s="150"/>
      <c r="HEJ296" s="150"/>
      <c r="HEK296" s="150"/>
      <c r="HEL296" s="150"/>
      <c r="HEM296" s="150"/>
      <c r="HEN296" s="150"/>
      <c r="HEO296" s="150"/>
      <c r="HEP296" s="150"/>
      <c r="HEQ296" s="150"/>
      <c r="HER296" s="150"/>
      <c r="HES296" s="150"/>
      <c r="HET296" s="150"/>
      <c r="HEU296" s="150"/>
      <c r="HEV296" s="150"/>
      <c r="HEW296" s="150"/>
      <c r="HEX296" s="150"/>
      <c r="HEY296" s="150"/>
      <c r="HEZ296" s="150"/>
      <c r="HFA296" s="150"/>
      <c r="HFB296" s="150"/>
      <c r="HFC296" s="150"/>
      <c r="HFD296" s="150"/>
      <c r="HFE296" s="150"/>
      <c r="HFF296" s="150"/>
      <c r="HFG296" s="150"/>
      <c r="HFH296" s="150"/>
      <c r="HFI296" s="150"/>
      <c r="HFJ296" s="150"/>
      <c r="HFK296" s="150"/>
      <c r="HFL296" s="150"/>
      <c r="HFM296" s="150"/>
      <c r="HFN296" s="150"/>
      <c r="HFO296" s="150"/>
      <c r="HFP296" s="150"/>
      <c r="HFQ296" s="150"/>
      <c r="HFR296" s="150"/>
      <c r="HFS296" s="150"/>
      <c r="HFT296" s="150"/>
      <c r="HFU296" s="150"/>
      <c r="HFV296" s="150"/>
      <c r="HFW296" s="150"/>
      <c r="HFX296" s="150"/>
      <c r="HFY296" s="150"/>
      <c r="HFZ296" s="150"/>
      <c r="HGA296" s="150"/>
      <c r="HGB296" s="150"/>
      <c r="HGC296" s="150"/>
      <c r="HGD296" s="150"/>
      <c r="HGE296" s="150"/>
      <c r="HGF296" s="150"/>
      <c r="HGG296" s="150"/>
      <c r="HGH296" s="150"/>
      <c r="HGI296" s="150"/>
      <c r="HGJ296" s="150"/>
      <c r="HGK296" s="150"/>
      <c r="HGL296" s="150"/>
      <c r="HGM296" s="150"/>
      <c r="HGN296" s="150"/>
      <c r="HGO296" s="150"/>
      <c r="HGP296" s="150"/>
      <c r="HGQ296" s="150"/>
      <c r="HGR296" s="150"/>
      <c r="HGS296" s="150"/>
      <c r="HGT296" s="150"/>
      <c r="HGU296" s="150"/>
      <c r="HGV296" s="150"/>
      <c r="HGW296" s="150"/>
      <c r="HGX296" s="150"/>
      <c r="HGY296" s="150"/>
      <c r="HGZ296" s="150"/>
      <c r="HHA296" s="150"/>
      <c r="HHB296" s="150"/>
      <c r="HHC296" s="150"/>
      <c r="HHD296" s="150"/>
      <c r="HHE296" s="150"/>
      <c r="HHF296" s="150"/>
      <c r="HHG296" s="150"/>
      <c r="HHH296" s="150"/>
      <c r="HHI296" s="150"/>
      <c r="HHJ296" s="150"/>
      <c r="HHK296" s="150"/>
      <c r="HHL296" s="150"/>
      <c r="HHM296" s="150"/>
      <c r="HHN296" s="150"/>
      <c r="HHO296" s="150"/>
      <c r="HHP296" s="150"/>
      <c r="HHQ296" s="150"/>
      <c r="HHR296" s="150"/>
      <c r="HHS296" s="150"/>
      <c r="HHT296" s="150"/>
      <c r="HHU296" s="150"/>
      <c r="HHV296" s="150"/>
      <c r="HHW296" s="150"/>
      <c r="HHX296" s="150"/>
      <c r="HHY296" s="150"/>
      <c r="HHZ296" s="150"/>
      <c r="HIA296" s="150"/>
      <c r="HIB296" s="150"/>
      <c r="HIC296" s="150"/>
      <c r="HID296" s="150"/>
      <c r="HIE296" s="150"/>
      <c r="HIF296" s="150"/>
      <c r="HIG296" s="150"/>
      <c r="HIH296" s="150"/>
      <c r="HII296" s="150"/>
      <c r="HIJ296" s="150"/>
      <c r="HIK296" s="150"/>
      <c r="HIL296" s="150"/>
      <c r="HIM296" s="150"/>
      <c r="HIN296" s="150"/>
      <c r="HIO296" s="150"/>
      <c r="HIP296" s="150"/>
      <c r="HIQ296" s="150"/>
      <c r="HIR296" s="150"/>
      <c r="HIS296" s="150"/>
      <c r="HIT296" s="150"/>
      <c r="HIU296" s="150"/>
      <c r="HIV296" s="150"/>
      <c r="HIW296" s="150"/>
      <c r="HIX296" s="150"/>
      <c r="HIY296" s="150"/>
      <c r="HIZ296" s="150"/>
      <c r="HJA296" s="150"/>
      <c r="HJB296" s="150"/>
      <c r="HJC296" s="150"/>
      <c r="HJD296" s="150"/>
      <c r="HJE296" s="150"/>
      <c r="HJF296" s="150"/>
      <c r="HJG296" s="150"/>
      <c r="HJH296" s="150"/>
      <c r="HJI296" s="150"/>
      <c r="HJJ296" s="150"/>
      <c r="HJK296" s="150"/>
      <c r="HJL296" s="150"/>
      <c r="HJM296" s="150"/>
      <c r="HJN296" s="150"/>
      <c r="HJO296" s="150"/>
      <c r="HJP296" s="150"/>
      <c r="HJQ296" s="150"/>
      <c r="HJR296" s="150"/>
      <c r="HJS296" s="150"/>
      <c r="HJT296" s="150"/>
      <c r="HJU296" s="150"/>
      <c r="HJV296" s="150"/>
      <c r="HJW296" s="150"/>
      <c r="HJX296" s="150"/>
      <c r="HJY296" s="150"/>
      <c r="HJZ296" s="150"/>
      <c r="HKA296" s="150"/>
      <c r="HKB296" s="150"/>
      <c r="HKC296" s="150"/>
      <c r="HKD296" s="150"/>
      <c r="HKE296" s="150"/>
      <c r="HKF296" s="150"/>
      <c r="HKG296" s="150"/>
      <c r="HKH296" s="150"/>
      <c r="HKI296" s="150"/>
      <c r="HKJ296" s="150"/>
      <c r="HKK296" s="150"/>
      <c r="HKL296" s="150"/>
      <c r="HKM296" s="150"/>
      <c r="HKN296" s="150"/>
      <c r="HKO296" s="150"/>
      <c r="HKP296" s="150"/>
      <c r="HKQ296" s="150"/>
      <c r="HKR296" s="150"/>
      <c r="HKS296" s="150"/>
      <c r="HKT296" s="150"/>
      <c r="HKU296" s="150"/>
      <c r="HKV296" s="150"/>
      <c r="HKW296" s="150"/>
      <c r="HKX296" s="150"/>
      <c r="HKY296" s="150"/>
      <c r="HKZ296" s="150"/>
      <c r="HLA296" s="150"/>
      <c r="HLB296" s="150"/>
      <c r="HLC296" s="150"/>
      <c r="HLD296" s="150"/>
      <c r="HLE296" s="150"/>
      <c r="HLF296" s="150"/>
      <c r="HLG296" s="150"/>
      <c r="HLH296" s="150"/>
      <c r="HLI296" s="150"/>
      <c r="HLJ296" s="150"/>
      <c r="HLK296" s="150"/>
      <c r="HLL296" s="150"/>
      <c r="HLM296" s="150"/>
      <c r="HLN296" s="150"/>
      <c r="HLO296" s="150"/>
      <c r="HLP296" s="150"/>
      <c r="HLQ296" s="150"/>
      <c r="HLR296" s="150"/>
      <c r="HLS296" s="150"/>
      <c r="HLT296" s="150"/>
      <c r="HLU296" s="150"/>
      <c r="HLV296" s="150"/>
      <c r="HLW296" s="150"/>
      <c r="HLX296" s="150"/>
      <c r="HLY296" s="150"/>
      <c r="HLZ296" s="150"/>
      <c r="HMA296" s="150"/>
      <c r="HMB296" s="150"/>
      <c r="HMC296" s="150"/>
      <c r="HMD296" s="150"/>
      <c r="HME296" s="150"/>
      <c r="HMF296" s="150"/>
      <c r="HMG296" s="150"/>
      <c r="HMH296" s="150"/>
      <c r="HMI296" s="150"/>
      <c r="HMJ296" s="150"/>
      <c r="HMK296" s="150"/>
      <c r="HML296" s="150"/>
      <c r="HMM296" s="150"/>
      <c r="HMN296" s="150"/>
      <c r="HMO296" s="150"/>
      <c r="HMP296" s="150"/>
      <c r="HMQ296" s="150"/>
      <c r="HMR296" s="150"/>
      <c r="HMS296" s="150"/>
      <c r="HMT296" s="150"/>
      <c r="HMU296" s="150"/>
      <c r="HMV296" s="150"/>
      <c r="HMW296" s="150"/>
      <c r="HMX296" s="150"/>
      <c r="HMY296" s="150"/>
      <c r="HMZ296" s="150"/>
      <c r="HNA296" s="150"/>
      <c r="HNB296" s="150"/>
      <c r="HNC296" s="150"/>
      <c r="HND296" s="150"/>
      <c r="HNE296" s="150"/>
      <c r="HNF296" s="150"/>
      <c r="HNG296" s="150"/>
      <c r="HNH296" s="150"/>
      <c r="HNI296" s="150"/>
      <c r="HNJ296" s="150"/>
      <c r="HNK296" s="150"/>
      <c r="HNL296" s="150"/>
      <c r="HNM296" s="150"/>
      <c r="HNN296" s="150"/>
      <c r="HNO296" s="150"/>
      <c r="HNP296" s="150"/>
      <c r="HNQ296" s="150"/>
      <c r="HNR296" s="150"/>
      <c r="HNS296" s="150"/>
      <c r="HNT296" s="150"/>
      <c r="HNU296" s="150"/>
      <c r="HNV296" s="150"/>
      <c r="HNW296" s="150"/>
      <c r="HNX296" s="150"/>
      <c r="HNY296" s="150"/>
      <c r="HNZ296" s="150"/>
      <c r="HOA296" s="150"/>
      <c r="HOB296" s="150"/>
      <c r="HOC296" s="150"/>
      <c r="HOD296" s="150"/>
      <c r="HOE296" s="150"/>
      <c r="HOF296" s="150"/>
      <c r="HOG296" s="150"/>
      <c r="HOH296" s="150"/>
      <c r="HOI296" s="150"/>
      <c r="HOJ296" s="150"/>
      <c r="HOK296" s="150"/>
      <c r="HOL296" s="150"/>
      <c r="HOM296" s="150"/>
      <c r="HON296" s="150"/>
      <c r="HOO296" s="150"/>
      <c r="HOP296" s="150"/>
      <c r="HOQ296" s="150"/>
      <c r="HOR296" s="150"/>
      <c r="HOS296" s="150"/>
      <c r="HOT296" s="150"/>
      <c r="HOU296" s="150"/>
      <c r="HOV296" s="150"/>
      <c r="HOW296" s="150"/>
      <c r="HOX296" s="150"/>
      <c r="HOY296" s="150"/>
      <c r="HOZ296" s="150"/>
      <c r="HPA296" s="150"/>
      <c r="HPB296" s="150"/>
      <c r="HPC296" s="150"/>
      <c r="HPD296" s="150"/>
      <c r="HPE296" s="150"/>
      <c r="HPF296" s="150"/>
      <c r="HPG296" s="150"/>
      <c r="HPH296" s="150"/>
      <c r="HPI296" s="150"/>
      <c r="HPJ296" s="150"/>
      <c r="HPK296" s="150"/>
      <c r="HPL296" s="150"/>
      <c r="HPM296" s="150"/>
      <c r="HPN296" s="150"/>
      <c r="HPO296" s="150"/>
      <c r="HPP296" s="150"/>
      <c r="HPQ296" s="150"/>
      <c r="HPR296" s="150"/>
      <c r="HPS296" s="150"/>
      <c r="HPT296" s="150"/>
      <c r="HPU296" s="150"/>
      <c r="HPV296" s="150"/>
      <c r="HPW296" s="150"/>
      <c r="HPX296" s="150"/>
      <c r="HPY296" s="150"/>
      <c r="HPZ296" s="150"/>
      <c r="HQA296" s="150"/>
      <c r="HQB296" s="150"/>
      <c r="HQC296" s="150"/>
      <c r="HQD296" s="150"/>
      <c r="HQE296" s="150"/>
      <c r="HQF296" s="150"/>
      <c r="HQG296" s="150"/>
      <c r="HQH296" s="150"/>
      <c r="HQI296" s="150"/>
      <c r="HQJ296" s="150"/>
      <c r="HQK296" s="150"/>
      <c r="HQL296" s="150"/>
      <c r="HQM296" s="150"/>
      <c r="HQN296" s="150"/>
      <c r="HQO296" s="150"/>
      <c r="HQP296" s="150"/>
      <c r="HQQ296" s="150"/>
      <c r="HQR296" s="150"/>
      <c r="HQS296" s="150"/>
      <c r="HQT296" s="150"/>
      <c r="HQU296" s="150"/>
      <c r="HQV296" s="150"/>
      <c r="HQW296" s="150"/>
      <c r="HQX296" s="150"/>
      <c r="HQY296" s="150"/>
      <c r="HQZ296" s="150"/>
      <c r="HRA296" s="150"/>
      <c r="HRB296" s="150"/>
      <c r="HRC296" s="150"/>
      <c r="HRD296" s="150"/>
      <c r="HRE296" s="150"/>
      <c r="HRF296" s="150"/>
      <c r="HRG296" s="150"/>
      <c r="HRH296" s="150"/>
      <c r="HRI296" s="150"/>
      <c r="HRJ296" s="150"/>
      <c r="HRK296" s="150"/>
      <c r="HRL296" s="150"/>
      <c r="HRM296" s="150"/>
      <c r="HRN296" s="150"/>
      <c r="HRO296" s="150"/>
      <c r="HRP296" s="150"/>
      <c r="HRQ296" s="150"/>
      <c r="HRR296" s="150"/>
      <c r="HRS296" s="150"/>
      <c r="HRT296" s="150"/>
      <c r="HRU296" s="150"/>
      <c r="HRV296" s="150"/>
      <c r="HRW296" s="150"/>
      <c r="HRX296" s="150"/>
      <c r="HRY296" s="150"/>
      <c r="HRZ296" s="150"/>
      <c r="HSA296" s="150"/>
      <c r="HSB296" s="150"/>
      <c r="HSC296" s="150"/>
      <c r="HSD296" s="150"/>
      <c r="HSE296" s="150"/>
      <c r="HSF296" s="150"/>
      <c r="HSG296" s="150"/>
      <c r="HSH296" s="150"/>
      <c r="HSI296" s="150"/>
      <c r="HSJ296" s="150"/>
      <c r="HSK296" s="150"/>
      <c r="HSL296" s="150"/>
      <c r="HSM296" s="150"/>
      <c r="HSN296" s="150"/>
      <c r="HSO296" s="150"/>
      <c r="HSP296" s="150"/>
      <c r="HSQ296" s="150"/>
      <c r="HSR296" s="150"/>
      <c r="HSS296" s="150"/>
      <c r="HST296" s="150"/>
      <c r="HSU296" s="150"/>
      <c r="HSV296" s="150"/>
      <c r="HSW296" s="150"/>
      <c r="HSX296" s="150"/>
      <c r="HSY296" s="150"/>
      <c r="HSZ296" s="150"/>
      <c r="HTA296" s="150"/>
      <c r="HTB296" s="150"/>
      <c r="HTC296" s="150"/>
      <c r="HTD296" s="150"/>
      <c r="HTE296" s="150"/>
      <c r="HTF296" s="150"/>
      <c r="HTG296" s="150"/>
      <c r="HTH296" s="150"/>
      <c r="HTI296" s="150"/>
      <c r="HTJ296" s="150"/>
      <c r="HTK296" s="150"/>
      <c r="HTL296" s="150"/>
      <c r="HTM296" s="150"/>
      <c r="HTN296" s="150"/>
      <c r="HTO296" s="150"/>
      <c r="HTP296" s="150"/>
      <c r="HTQ296" s="150"/>
      <c r="HTR296" s="150"/>
      <c r="HTS296" s="150"/>
      <c r="HTT296" s="150"/>
      <c r="HTU296" s="150"/>
      <c r="HTV296" s="150"/>
      <c r="HTW296" s="150"/>
      <c r="HTX296" s="150"/>
      <c r="HTY296" s="150"/>
      <c r="HTZ296" s="150"/>
      <c r="HUA296" s="150"/>
      <c r="HUB296" s="150"/>
      <c r="HUC296" s="150"/>
      <c r="HUD296" s="150"/>
      <c r="HUE296" s="150"/>
      <c r="HUF296" s="150"/>
      <c r="HUG296" s="150"/>
      <c r="HUH296" s="150"/>
      <c r="HUI296" s="150"/>
      <c r="HUJ296" s="150"/>
      <c r="HUK296" s="150"/>
      <c r="HUL296" s="150"/>
      <c r="HUM296" s="150"/>
      <c r="HUN296" s="150"/>
      <c r="HUO296" s="150"/>
      <c r="HUP296" s="150"/>
      <c r="HUQ296" s="150"/>
      <c r="HUR296" s="150"/>
      <c r="HUS296" s="150"/>
      <c r="HUT296" s="150"/>
      <c r="HUU296" s="150"/>
      <c r="HUV296" s="150"/>
      <c r="HUW296" s="150"/>
      <c r="HUX296" s="150"/>
      <c r="HUY296" s="150"/>
      <c r="HUZ296" s="150"/>
      <c r="HVA296" s="150"/>
      <c r="HVB296" s="150"/>
      <c r="HVC296" s="150"/>
      <c r="HVD296" s="150"/>
      <c r="HVE296" s="150"/>
      <c r="HVF296" s="150"/>
      <c r="HVG296" s="150"/>
      <c r="HVH296" s="150"/>
      <c r="HVI296" s="150"/>
      <c r="HVJ296" s="150"/>
      <c r="HVK296" s="150"/>
      <c r="HVL296" s="150"/>
      <c r="HVM296" s="150"/>
      <c r="HVN296" s="150"/>
      <c r="HVO296" s="150"/>
      <c r="HVP296" s="150"/>
      <c r="HVQ296" s="150"/>
      <c r="HVR296" s="150"/>
      <c r="HVS296" s="150"/>
      <c r="HVT296" s="150"/>
      <c r="HVU296" s="150"/>
      <c r="HVV296" s="150"/>
      <c r="HVW296" s="150"/>
      <c r="HVX296" s="150"/>
      <c r="HVY296" s="150"/>
      <c r="HVZ296" s="150"/>
      <c r="HWA296" s="150"/>
      <c r="HWB296" s="150"/>
      <c r="HWC296" s="150"/>
      <c r="HWD296" s="150"/>
      <c r="HWE296" s="150"/>
      <c r="HWF296" s="150"/>
      <c r="HWG296" s="150"/>
      <c r="HWH296" s="150"/>
      <c r="HWI296" s="150"/>
      <c r="HWJ296" s="150"/>
      <c r="HWK296" s="150"/>
      <c r="HWL296" s="150"/>
      <c r="HWM296" s="150"/>
      <c r="HWN296" s="150"/>
      <c r="HWO296" s="150"/>
      <c r="HWP296" s="150"/>
      <c r="HWQ296" s="150"/>
      <c r="HWR296" s="150"/>
      <c r="HWS296" s="150"/>
      <c r="HWT296" s="150"/>
      <c r="HWU296" s="150"/>
      <c r="HWV296" s="150"/>
      <c r="HWW296" s="150"/>
      <c r="HWX296" s="150"/>
      <c r="HWY296" s="150"/>
      <c r="HWZ296" s="150"/>
      <c r="HXA296" s="150"/>
      <c r="HXB296" s="150"/>
      <c r="HXC296" s="150"/>
      <c r="HXD296" s="150"/>
      <c r="HXE296" s="150"/>
      <c r="HXF296" s="150"/>
      <c r="HXG296" s="150"/>
      <c r="HXH296" s="150"/>
      <c r="HXI296" s="150"/>
      <c r="HXJ296" s="150"/>
      <c r="HXK296" s="150"/>
      <c r="HXL296" s="150"/>
      <c r="HXM296" s="150"/>
      <c r="HXN296" s="150"/>
      <c r="HXO296" s="150"/>
      <c r="HXP296" s="150"/>
      <c r="HXQ296" s="150"/>
      <c r="HXR296" s="150"/>
      <c r="HXS296" s="150"/>
      <c r="HXT296" s="150"/>
      <c r="HXU296" s="150"/>
      <c r="HXV296" s="150"/>
      <c r="HXW296" s="150"/>
      <c r="HXX296" s="150"/>
      <c r="HXY296" s="150"/>
      <c r="HXZ296" s="150"/>
      <c r="HYA296" s="150"/>
      <c r="HYB296" s="150"/>
      <c r="HYC296" s="150"/>
      <c r="HYD296" s="150"/>
      <c r="HYE296" s="150"/>
      <c r="HYF296" s="150"/>
      <c r="HYG296" s="150"/>
      <c r="HYH296" s="150"/>
      <c r="HYI296" s="150"/>
      <c r="HYJ296" s="150"/>
      <c r="HYK296" s="150"/>
      <c r="HYL296" s="150"/>
      <c r="HYM296" s="150"/>
      <c r="HYN296" s="150"/>
      <c r="HYO296" s="150"/>
      <c r="HYP296" s="150"/>
      <c r="HYQ296" s="150"/>
      <c r="HYR296" s="150"/>
      <c r="HYS296" s="150"/>
      <c r="HYT296" s="150"/>
      <c r="HYU296" s="150"/>
      <c r="HYV296" s="150"/>
      <c r="HYW296" s="150"/>
      <c r="HYX296" s="150"/>
      <c r="HYY296" s="150"/>
      <c r="HYZ296" s="150"/>
      <c r="HZA296" s="150"/>
      <c r="HZB296" s="150"/>
      <c r="HZC296" s="150"/>
      <c r="HZD296" s="150"/>
      <c r="HZE296" s="150"/>
      <c r="HZF296" s="150"/>
      <c r="HZG296" s="150"/>
      <c r="HZH296" s="150"/>
      <c r="HZI296" s="150"/>
      <c r="HZJ296" s="150"/>
      <c r="HZK296" s="150"/>
      <c r="HZL296" s="150"/>
      <c r="HZM296" s="150"/>
      <c r="HZN296" s="150"/>
      <c r="HZO296" s="150"/>
      <c r="HZP296" s="150"/>
      <c r="HZQ296" s="150"/>
      <c r="HZR296" s="150"/>
      <c r="HZS296" s="150"/>
      <c r="HZT296" s="150"/>
      <c r="HZU296" s="150"/>
      <c r="HZV296" s="150"/>
      <c r="HZW296" s="150"/>
      <c r="HZX296" s="150"/>
      <c r="HZY296" s="150"/>
      <c r="HZZ296" s="150"/>
      <c r="IAA296" s="150"/>
      <c r="IAB296" s="150"/>
      <c r="IAC296" s="150"/>
      <c r="IAD296" s="150"/>
      <c r="IAE296" s="150"/>
      <c r="IAF296" s="150"/>
      <c r="IAG296" s="150"/>
      <c r="IAH296" s="150"/>
      <c r="IAI296" s="150"/>
      <c r="IAJ296" s="150"/>
      <c r="IAK296" s="150"/>
      <c r="IAL296" s="150"/>
      <c r="IAM296" s="150"/>
      <c r="IAN296" s="150"/>
      <c r="IAO296" s="150"/>
      <c r="IAP296" s="150"/>
      <c r="IAQ296" s="150"/>
      <c r="IAR296" s="150"/>
      <c r="IAS296" s="150"/>
      <c r="IAT296" s="150"/>
      <c r="IAU296" s="150"/>
      <c r="IAV296" s="150"/>
      <c r="IAW296" s="150"/>
      <c r="IAX296" s="150"/>
      <c r="IAY296" s="150"/>
      <c r="IAZ296" s="150"/>
      <c r="IBA296" s="150"/>
      <c r="IBB296" s="150"/>
      <c r="IBC296" s="150"/>
      <c r="IBD296" s="150"/>
      <c r="IBE296" s="150"/>
      <c r="IBF296" s="150"/>
      <c r="IBG296" s="150"/>
      <c r="IBH296" s="150"/>
      <c r="IBI296" s="150"/>
      <c r="IBJ296" s="150"/>
      <c r="IBK296" s="150"/>
      <c r="IBL296" s="150"/>
      <c r="IBM296" s="150"/>
      <c r="IBN296" s="150"/>
      <c r="IBO296" s="150"/>
      <c r="IBP296" s="150"/>
      <c r="IBQ296" s="150"/>
      <c r="IBR296" s="150"/>
      <c r="IBS296" s="150"/>
      <c r="IBT296" s="150"/>
      <c r="IBU296" s="150"/>
      <c r="IBV296" s="150"/>
      <c r="IBW296" s="150"/>
      <c r="IBX296" s="150"/>
      <c r="IBY296" s="150"/>
      <c r="IBZ296" s="150"/>
      <c r="ICA296" s="150"/>
      <c r="ICB296" s="150"/>
      <c r="ICC296" s="150"/>
      <c r="ICD296" s="150"/>
      <c r="ICE296" s="150"/>
      <c r="ICF296" s="150"/>
      <c r="ICG296" s="150"/>
      <c r="ICH296" s="150"/>
      <c r="ICI296" s="150"/>
      <c r="ICJ296" s="150"/>
      <c r="ICK296" s="150"/>
      <c r="ICL296" s="150"/>
      <c r="ICM296" s="150"/>
      <c r="ICN296" s="150"/>
      <c r="ICO296" s="150"/>
      <c r="ICP296" s="150"/>
      <c r="ICQ296" s="150"/>
      <c r="ICR296" s="150"/>
      <c r="ICS296" s="150"/>
      <c r="ICT296" s="150"/>
      <c r="ICU296" s="150"/>
      <c r="ICV296" s="150"/>
      <c r="ICW296" s="150"/>
      <c r="ICX296" s="150"/>
      <c r="ICY296" s="150"/>
      <c r="ICZ296" s="150"/>
      <c r="IDA296" s="150"/>
      <c r="IDB296" s="150"/>
      <c r="IDC296" s="150"/>
      <c r="IDD296" s="150"/>
      <c r="IDE296" s="150"/>
      <c r="IDF296" s="150"/>
      <c r="IDG296" s="150"/>
      <c r="IDH296" s="150"/>
      <c r="IDI296" s="150"/>
      <c r="IDJ296" s="150"/>
      <c r="IDK296" s="150"/>
      <c r="IDL296" s="150"/>
      <c r="IDM296" s="150"/>
      <c r="IDN296" s="150"/>
      <c r="IDO296" s="150"/>
      <c r="IDP296" s="150"/>
      <c r="IDQ296" s="150"/>
      <c r="IDR296" s="150"/>
      <c r="IDS296" s="150"/>
      <c r="IDT296" s="150"/>
      <c r="IDU296" s="150"/>
      <c r="IDV296" s="150"/>
      <c r="IDW296" s="150"/>
      <c r="IDX296" s="150"/>
      <c r="IDY296" s="150"/>
      <c r="IDZ296" s="150"/>
      <c r="IEA296" s="150"/>
      <c r="IEB296" s="150"/>
      <c r="IEC296" s="150"/>
      <c r="IED296" s="150"/>
      <c r="IEE296" s="150"/>
      <c r="IEF296" s="150"/>
      <c r="IEG296" s="150"/>
      <c r="IEH296" s="150"/>
      <c r="IEI296" s="150"/>
      <c r="IEJ296" s="150"/>
      <c r="IEK296" s="150"/>
      <c r="IEL296" s="150"/>
      <c r="IEM296" s="150"/>
      <c r="IEN296" s="150"/>
      <c r="IEO296" s="150"/>
      <c r="IEP296" s="150"/>
      <c r="IEQ296" s="150"/>
      <c r="IER296" s="150"/>
      <c r="IES296" s="150"/>
      <c r="IET296" s="150"/>
      <c r="IEU296" s="150"/>
      <c r="IEV296" s="150"/>
      <c r="IEW296" s="150"/>
      <c r="IEX296" s="150"/>
      <c r="IEY296" s="150"/>
      <c r="IEZ296" s="150"/>
      <c r="IFA296" s="150"/>
      <c r="IFB296" s="150"/>
      <c r="IFC296" s="150"/>
      <c r="IFD296" s="150"/>
      <c r="IFE296" s="150"/>
      <c r="IFF296" s="150"/>
      <c r="IFG296" s="150"/>
      <c r="IFH296" s="150"/>
      <c r="IFI296" s="150"/>
      <c r="IFJ296" s="150"/>
      <c r="IFK296" s="150"/>
      <c r="IFL296" s="150"/>
      <c r="IFM296" s="150"/>
      <c r="IFN296" s="150"/>
      <c r="IFO296" s="150"/>
      <c r="IFP296" s="150"/>
      <c r="IFQ296" s="150"/>
      <c r="IFR296" s="150"/>
      <c r="IFS296" s="150"/>
      <c r="IFT296" s="150"/>
      <c r="IFU296" s="150"/>
      <c r="IFV296" s="150"/>
      <c r="IFW296" s="150"/>
      <c r="IFX296" s="150"/>
      <c r="IFY296" s="150"/>
      <c r="IFZ296" s="150"/>
      <c r="IGA296" s="150"/>
      <c r="IGB296" s="150"/>
      <c r="IGC296" s="150"/>
      <c r="IGD296" s="150"/>
      <c r="IGE296" s="150"/>
      <c r="IGF296" s="150"/>
      <c r="IGG296" s="150"/>
      <c r="IGH296" s="150"/>
      <c r="IGI296" s="150"/>
      <c r="IGJ296" s="150"/>
      <c r="IGK296" s="150"/>
      <c r="IGL296" s="150"/>
      <c r="IGM296" s="150"/>
      <c r="IGN296" s="150"/>
      <c r="IGO296" s="150"/>
      <c r="IGP296" s="150"/>
      <c r="IGQ296" s="150"/>
      <c r="IGR296" s="150"/>
      <c r="IGS296" s="150"/>
      <c r="IGT296" s="150"/>
      <c r="IGU296" s="150"/>
      <c r="IGV296" s="150"/>
      <c r="IGW296" s="150"/>
      <c r="IGX296" s="150"/>
      <c r="IGY296" s="150"/>
      <c r="IGZ296" s="150"/>
      <c r="IHA296" s="150"/>
      <c r="IHB296" s="150"/>
      <c r="IHC296" s="150"/>
      <c r="IHD296" s="150"/>
      <c r="IHE296" s="150"/>
      <c r="IHF296" s="150"/>
      <c r="IHG296" s="150"/>
      <c r="IHH296" s="150"/>
      <c r="IHI296" s="150"/>
      <c r="IHJ296" s="150"/>
      <c r="IHK296" s="150"/>
      <c r="IHL296" s="150"/>
      <c r="IHM296" s="150"/>
      <c r="IHN296" s="150"/>
      <c r="IHO296" s="150"/>
      <c r="IHP296" s="150"/>
      <c r="IHQ296" s="150"/>
      <c r="IHR296" s="150"/>
      <c r="IHS296" s="150"/>
      <c r="IHT296" s="150"/>
      <c r="IHU296" s="150"/>
      <c r="IHV296" s="150"/>
      <c r="IHW296" s="150"/>
      <c r="IHX296" s="150"/>
      <c r="IHY296" s="150"/>
      <c r="IHZ296" s="150"/>
      <c r="IIA296" s="150"/>
      <c r="IIB296" s="150"/>
      <c r="IIC296" s="150"/>
      <c r="IID296" s="150"/>
      <c r="IIE296" s="150"/>
      <c r="IIF296" s="150"/>
      <c r="IIG296" s="150"/>
      <c r="IIH296" s="150"/>
      <c r="III296" s="150"/>
      <c r="IIJ296" s="150"/>
      <c r="IIK296" s="150"/>
      <c r="IIL296" s="150"/>
      <c r="IIM296" s="150"/>
      <c r="IIN296" s="150"/>
      <c r="IIO296" s="150"/>
      <c r="IIP296" s="150"/>
      <c r="IIQ296" s="150"/>
      <c r="IIR296" s="150"/>
      <c r="IIS296" s="150"/>
      <c r="IIT296" s="150"/>
      <c r="IIU296" s="150"/>
      <c r="IIV296" s="150"/>
      <c r="IIW296" s="150"/>
      <c r="IIX296" s="150"/>
      <c r="IIY296" s="150"/>
      <c r="IIZ296" s="150"/>
      <c r="IJA296" s="150"/>
      <c r="IJB296" s="150"/>
      <c r="IJC296" s="150"/>
      <c r="IJD296" s="150"/>
      <c r="IJE296" s="150"/>
      <c r="IJF296" s="150"/>
      <c r="IJG296" s="150"/>
      <c r="IJH296" s="150"/>
      <c r="IJI296" s="150"/>
      <c r="IJJ296" s="150"/>
      <c r="IJK296" s="150"/>
      <c r="IJL296" s="150"/>
      <c r="IJM296" s="150"/>
      <c r="IJN296" s="150"/>
      <c r="IJO296" s="150"/>
      <c r="IJP296" s="150"/>
      <c r="IJQ296" s="150"/>
      <c r="IJR296" s="150"/>
      <c r="IJS296" s="150"/>
      <c r="IJT296" s="150"/>
      <c r="IJU296" s="150"/>
      <c r="IJV296" s="150"/>
      <c r="IJW296" s="150"/>
      <c r="IJX296" s="150"/>
      <c r="IJY296" s="150"/>
      <c r="IJZ296" s="150"/>
      <c r="IKA296" s="150"/>
      <c r="IKB296" s="150"/>
      <c r="IKC296" s="150"/>
      <c r="IKD296" s="150"/>
      <c r="IKE296" s="150"/>
      <c r="IKF296" s="150"/>
      <c r="IKG296" s="150"/>
      <c r="IKH296" s="150"/>
      <c r="IKI296" s="150"/>
      <c r="IKJ296" s="150"/>
      <c r="IKK296" s="150"/>
      <c r="IKL296" s="150"/>
      <c r="IKM296" s="150"/>
      <c r="IKN296" s="150"/>
      <c r="IKO296" s="150"/>
      <c r="IKP296" s="150"/>
      <c r="IKQ296" s="150"/>
      <c r="IKR296" s="150"/>
      <c r="IKS296" s="150"/>
      <c r="IKT296" s="150"/>
      <c r="IKU296" s="150"/>
      <c r="IKV296" s="150"/>
      <c r="IKW296" s="150"/>
      <c r="IKX296" s="150"/>
      <c r="IKY296" s="150"/>
      <c r="IKZ296" s="150"/>
      <c r="ILA296" s="150"/>
      <c r="ILB296" s="150"/>
      <c r="ILC296" s="150"/>
      <c r="ILD296" s="150"/>
      <c r="ILE296" s="150"/>
      <c r="ILF296" s="150"/>
      <c r="ILG296" s="150"/>
      <c r="ILH296" s="150"/>
      <c r="ILI296" s="150"/>
      <c r="ILJ296" s="150"/>
      <c r="ILK296" s="150"/>
      <c r="ILL296" s="150"/>
      <c r="ILM296" s="150"/>
      <c r="ILN296" s="150"/>
      <c r="ILO296" s="150"/>
      <c r="ILP296" s="150"/>
      <c r="ILQ296" s="150"/>
      <c r="ILR296" s="150"/>
      <c r="ILS296" s="150"/>
      <c r="ILT296" s="150"/>
      <c r="ILU296" s="150"/>
      <c r="ILV296" s="150"/>
      <c r="ILW296" s="150"/>
      <c r="ILX296" s="150"/>
      <c r="ILY296" s="150"/>
      <c r="ILZ296" s="150"/>
      <c r="IMA296" s="150"/>
      <c r="IMB296" s="150"/>
      <c r="IMC296" s="150"/>
      <c r="IMD296" s="150"/>
      <c r="IME296" s="150"/>
      <c r="IMF296" s="150"/>
      <c r="IMG296" s="150"/>
      <c r="IMH296" s="150"/>
      <c r="IMI296" s="150"/>
      <c r="IMJ296" s="150"/>
      <c r="IMK296" s="150"/>
      <c r="IML296" s="150"/>
      <c r="IMM296" s="150"/>
      <c r="IMN296" s="150"/>
      <c r="IMO296" s="150"/>
      <c r="IMP296" s="150"/>
      <c r="IMQ296" s="150"/>
      <c r="IMR296" s="150"/>
      <c r="IMS296" s="150"/>
      <c r="IMT296" s="150"/>
      <c r="IMU296" s="150"/>
      <c r="IMV296" s="150"/>
      <c r="IMW296" s="150"/>
      <c r="IMX296" s="150"/>
      <c r="IMY296" s="150"/>
      <c r="IMZ296" s="150"/>
      <c r="INA296" s="150"/>
      <c r="INB296" s="150"/>
      <c r="INC296" s="150"/>
      <c r="IND296" s="150"/>
      <c r="INE296" s="150"/>
      <c r="INF296" s="150"/>
      <c r="ING296" s="150"/>
      <c r="INH296" s="150"/>
      <c r="INI296" s="150"/>
      <c r="INJ296" s="150"/>
      <c r="INK296" s="150"/>
      <c r="INL296" s="150"/>
      <c r="INM296" s="150"/>
      <c r="INN296" s="150"/>
      <c r="INO296" s="150"/>
      <c r="INP296" s="150"/>
      <c r="INQ296" s="150"/>
      <c r="INR296" s="150"/>
      <c r="INS296" s="150"/>
      <c r="INT296" s="150"/>
      <c r="INU296" s="150"/>
      <c r="INV296" s="150"/>
      <c r="INW296" s="150"/>
      <c r="INX296" s="150"/>
      <c r="INY296" s="150"/>
      <c r="INZ296" s="150"/>
      <c r="IOA296" s="150"/>
      <c r="IOB296" s="150"/>
      <c r="IOC296" s="150"/>
      <c r="IOD296" s="150"/>
      <c r="IOE296" s="150"/>
      <c r="IOF296" s="150"/>
      <c r="IOG296" s="150"/>
      <c r="IOH296" s="150"/>
      <c r="IOI296" s="150"/>
      <c r="IOJ296" s="150"/>
      <c r="IOK296" s="150"/>
      <c r="IOL296" s="150"/>
      <c r="IOM296" s="150"/>
      <c r="ION296" s="150"/>
      <c r="IOO296" s="150"/>
      <c r="IOP296" s="150"/>
      <c r="IOQ296" s="150"/>
      <c r="IOR296" s="150"/>
      <c r="IOS296" s="150"/>
      <c r="IOT296" s="150"/>
      <c r="IOU296" s="150"/>
      <c r="IOV296" s="150"/>
      <c r="IOW296" s="150"/>
      <c r="IOX296" s="150"/>
      <c r="IOY296" s="150"/>
      <c r="IOZ296" s="150"/>
      <c r="IPA296" s="150"/>
      <c r="IPB296" s="150"/>
      <c r="IPC296" s="150"/>
      <c r="IPD296" s="150"/>
      <c r="IPE296" s="150"/>
      <c r="IPF296" s="150"/>
      <c r="IPG296" s="150"/>
      <c r="IPH296" s="150"/>
      <c r="IPI296" s="150"/>
      <c r="IPJ296" s="150"/>
      <c r="IPK296" s="150"/>
      <c r="IPL296" s="150"/>
      <c r="IPM296" s="150"/>
      <c r="IPN296" s="150"/>
      <c r="IPO296" s="150"/>
      <c r="IPP296" s="150"/>
      <c r="IPQ296" s="150"/>
      <c r="IPR296" s="150"/>
      <c r="IPS296" s="150"/>
      <c r="IPT296" s="150"/>
      <c r="IPU296" s="150"/>
      <c r="IPV296" s="150"/>
      <c r="IPW296" s="150"/>
      <c r="IPX296" s="150"/>
      <c r="IPY296" s="150"/>
      <c r="IPZ296" s="150"/>
      <c r="IQA296" s="150"/>
      <c r="IQB296" s="150"/>
      <c r="IQC296" s="150"/>
      <c r="IQD296" s="150"/>
      <c r="IQE296" s="150"/>
      <c r="IQF296" s="150"/>
      <c r="IQG296" s="150"/>
      <c r="IQH296" s="150"/>
      <c r="IQI296" s="150"/>
      <c r="IQJ296" s="150"/>
      <c r="IQK296" s="150"/>
      <c r="IQL296" s="150"/>
      <c r="IQM296" s="150"/>
      <c r="IQN296" s="150"/>
      <c r="IQO296" s="150"/>
      <c r="IQP296" s="150"/>
      <c r="IQQ296" s="150"/>
      <c r="IQR296" s="150"/>
      <c r="IQS296" s="150"/>
      <c r="IQT296" s="150"/>
      <c r="IQU296" s="150"/>
      <c r="IQV296" s="150"/>
      <c r="IQW296" s="150"/>
      <c r="IQX296" s="150"/>
      <c r="IQY296" s="150"/>
      <c r="IQZ296" s="150"/>
      <c r="IRA296" s="150"/>
      <c r="IRB296" s="150"/>
      <c r="IRC296" s="150"/>
      <c r="IRD296" s="150"/>
      <c r="IRE296" s="150"/>
      <c r="IRF296" s="150"/>
      <c r="IRG296" s="150"/>
      <c r="IRH296" s="150"/>
      <c r="IRI296" s="150"/>
      <c r="IRJ296" s="150"/>
      <c r="IRK296" s="150"/>
      <c r="IRL296" s="150"/>
      <c r="IRM296" s="150"/>
      <c r="IRN296" s="150"/>
      <c r="IRO296" s="150"/>
      <c r="IRP296" s="150"/>
      <c r="IRQ296" s="150"/>
      <c r="IRR296" s="150"/>
      <c r="IRS296" s="150"/>
      <c r="IRT296" s="150"/>
      <c r="IRU296" s="150"/>
      <c r="IRV296" s="150"/>
      <c r="IRW296" s="150"/>
      <c r="IRX296" s="150"/>
      <c r="IRY296" s="150"/>
      <c r="IRZ296" s="150"/>
      <c r="ISA296" s="150"/>
      <c r="ISB296" s="150"/>
      <c r="ISC296" s="150"/>
      <c r="ISD296" s="150"/>
      <c r="ISE296" s="150"/>
      <c r="ISF296" s="150"/>
      <c r="ISG296" s="150"/>
      <c r="ISH296" s="150"/>
      <c r="ISI296" s="150"/>
      <c r="ISJ296" s="150"/>
      <c r="ISK296" s="150"/>
      <c r="ISL296" s="150"/>
      <c r="ISM296" s="150"/>
      <c r="ISN296" s="150"/>
      <c r="ISO296" s="150"/>
      <c r="ISP296" s="150"/>
      <c r="ISQ296" s="150"/>
      <c r="ISR296" s="150"/>
      <c r="ISS296" s="150"/>
      <c r="IST296" s="150"/>
      <c r="ISU296" s="150"/>
      <c r="ISV296" s="150"/>
      <c r="ISW296" s="150"/>
      <c r="ISX296" s="150"/>
      <c r="ISY296" s="150"/>
      <c r="ISZ296" s="150"/>
      <c r="ITA296" s="150"/>
      <c r="ITB296" s="150"/>
      <c r="ITC296" s="150"/>
      <c r="ITD296" s="150"/>
      <c r="ITE296" s="150"/>
      <c r="ITF296" s="150"/>
      <c r="ITG296" s="150"/>
      <c r="ITH296" s="150"/>
      <c r="ITI296" s="150"/>
      <c r="ITJ296" s="150"/>
      <c r="ITK296" s="150"/>
      <c r="ITL296" s="150"/>
      <c r="ITM296" s="150"/>
      <c r="ITN296" s="150"/>
      <c r="ITO296" s="150"/>
      <c r="ITP296" s="150"/>
      <c r="ITQ296" s="150"/>
      <c r="ITR296" s="150"/>
      <c r="ITS296" s="150"/>
      <c r="ITT296" s="150"/>
      <c r="ITU296" s="150"/>
      <c r="ITV296" s="150"/>
      <c r="ITW296" s="150"/>
      <c r="ITX296" s="150"/>
      <c r="ITY296" s="150"/>
      <c r="ITZ296" s="150"/>
      <c r="IUA296" s="150"/>
      <c r="IUB296" s="150"/>
      <c r="IUC296" s="150"/>
      <c r="IUD296" s="150"/>
      <c r="IUE296" s="150"/>
      <c r="IUF296" s="150"/>
      <c r="IUG296" s="150"/>
      <c r="IUH296" s="150"/>
      <c r="IUI296" s="150"/>
      <c r="IUJ296" s="150"/>
      <c r="IUK296" s="150"/>
      <c r="IUL296" s="150"/>
      <c r="IUM296" s="150"/>
      <c r="IUN296" s="150"/>
      <c r="IUO296" s="150"/>
      <c r="IUP296" s="150"/>
      <c r="IUQ296" s="150"/>
      <c r="IUR296" s="150"/>
      <c r="IUS296" s="150"/>
      <c r="IUT296" s="150"/>
      <c r="IUU296" s="150"/>
      <c r="IUV296" s="150"/>
      <c r="IUW296" s="150"/>
      <c r="IUX296" s="150"/>
      <c r="IUY296" s="150"/>
      <c r="IUZ296" s="150"/>
      <c r="IVA296" s="150"/>
      <c r="IVB296" s="150"/>
      <c r="IVC296" s="150"/>
      <c r="IVD296" s="150"/>
      <c r="IVE296" s="150"/>
      <c r="IVF296" s="150"/>
      <c r="IVG296" s="150"/>
      <c r="IVH296" s="150"/>
      <c r="IVI296" s="150"/>
      <c r="IVJ296" s="150"/>
      <c r="IVK296" s="150"/>
      <c r="IVL296" s="150"/>
      <c r="IVM296" s="150"/>
      <c r="IVN296" s="150"/>
      <c r="IVO296" s="150"/>
      <c r="IVP296" s="150"/>
      <c r="IVQ296" s="150"/>
      <c r="IVR296" s="150"/>
      <c r="IVS296" s="150"/>
      <c r="IVT296" s="150"/>
      <c r="IVU296" s="150"/>
      <c r="IVV296" s="150"/>
      <c r="IVW296" s="150"/>
      <c r="IVX296" s="150"/>
      <c r="IVY296" s="150"/>
      <c r="IVZ296" s="150"/>
      <c r="IWA296" s="150"/>
      <c r="IWB296" s="150"/>
      <c r="IWC296" s="150"/>
      <c r="IWD296" s="150"/>
      <c r="IWE296" s="150"/>
      <c r="IWF296" s="150"/>
      <c r="IWG296" s="150"/>
      <c r="IWH296" s="150"/>
      <c r="IWI296" s="150"/>
      <c r="IWJ296" s="150"/>
      <c r="IWK296" s="150"/>
      <c r="IWL296" s="150"/>
      <c r="IWM296" s="150"/>
      <c r="IWN296" s="150"/>
      <c r="IWO296" s="150"/>
      <c r="IWP296" s="150"/>
      <c r="IWQ296" s="150"/>
      <c r="IWR296" s="150"/>
      <c r="IWS296" s="150"/>
      <c r="IWT296" s="150"/>
      <c r="IWU296" s="150"/>
      <c r="IWV296" s="150"/>
      <c r="IWW296" s="150"/>
      <c r="IWX296" s="150"/>
      <c r="IWY296" s="150"/>
      <c r="IWZ296" s="150"/>
      <c r="IXA296" s="150"/>
      <c r="IXB296" s="150"/>
      <c r="IXC296" s="150"/>
      <c r="IXD296" s="150"/>
      <c r="IXE296" s="150"/>
      <c r="IXF296" s="150"/>
      <c r="IXG296" s="150"/>
      <c r="IXH296" s="150"/>
      <c r="IXI296" s="150"/>
      <c r="IXJ296" s="150"/>
      <c r="IXK296" s="150"/>
      <c r="IXL296" s="150"/>
      <c r="IXM296" s="150"/>
      <c r="IXN296" s="150"/>
      <c r="IXO296" s="150"/>
      <c r="IXP296" s="150"/>
      <c r="IXQ296" s="150"/>
      <c r="IXR296" s="150"/>
      <c r="IXS296" s="150"/>
      <c r="IXT296" s="150"/>
      <c r="IXU296" s="150"/>
      <c r="IXV296" s="150"/>
      <c r="IXW296" s="150"/>
      <c r="IXX296" s="150"/>
      <c r="IXY296" s="150"/>
      <c r="IXZ296" s="150"/>
      <c r="IYA296" s="150"/>
      <c r="IYB296" s="150"/>
      <c r="IYC296" s="150"/>
      <c r="IYD296" s="150"/>
      <c r="IYE296" s="150"/>
      <c r="IYF296" s="150"/>
      <c r="IYG296" s="150"/>
      <c r="IYH296" s="150"/>
      <c r="IYI296" s="150"/>
      <c r="IYJ296" s="150"/>
      <c r="IYK296" s="150"/>
      <c r="IYL296" s="150"/>
      <c r="IYM296" s="150"/>
      <c r="IYN296" s="150"/>
      <c r="IYO296" s="150"/>
      <c r="IYP296" s="150"/>
      <c r="IYQ296" s="150"/>
      <c r="IYR296" s="150"/>
      <c r="IYS296" s="150"/>
      <c r="IYT296" s="150"/>
      <c r="IYU296" s="150"/>
      <c r="IYV296" s="150"/>
      <c r="IYW296" s="150"/>
      <c r="IYX296" s="150"/>
      <c r="IYY296" s="150"/>
      <c r="IYZ296" s="150"/>
      <c r="IZA296" s="150"/>
      <c r="IZB296" s="150"/>
      <c r="IZC296" s="150"/>
      <c r="IZD296" s="150"/>
      <c r="IZE296" s="150"/>
      <c r="IZF296" s="150"/>
      <c r="IZG296" s="150"/>
      <c r="IZH296" s="150"/>
      <c r="IZI296" s="150"/>
      <c r="IZJ296" s="150"/>
      <c r="IZK296" s="150"/>
      <c r="IZL296" s="150"/>
      <c r="IZM296" s="150"/>
      <c r="IZN296" s="150"/>
      <c r="IZO296" s="150"/>
      <c r="IZP296" s="150"/>
      <c r="IZQ296" s="150"/>
      <c r="IZR296" s="150"/>
      <c r="IZS296" s="150"/>
      <c r="IZT296" s="150"/>
      <c r="IZU296" s="150"/>
      <c r="IZV296" s="150"/>
      <c r="IZW296" s="150"/>
      <c r="IZX296" s="150"/>
      <c r="IZY296" s="150"/>
      <c r="IZZ296" s="150"/>
      <c r="JAA296" s="150"/>
      <c r="JAB296" s="150"/>
      <c r="JAC296" s="150"/>
      <c r="JAD296" s="150"/>
      <c r="JAE296" s="150"/>
      <c r="JAF296" s="150"/>
      <c r="JAG296" s="150"/>
      <c r="JAH296" s="150"/>
      <c r="JAI296" s="150"/>
      <c r="JAJ296" s="150"/>
      <c r="JAK296" s="150"/>
      <c r="JAL296" s="150"/>
      <c r="JAM296" s="150"/>
      <c r="JAN296" s="150"/>
      <c r="JAO296" s="150"/>
      <c r="JAP296" s="150"/>
      <c r="JAQ296" s="150"/>
      <c r="JAR296" s="150"/>
      <c r="JAS296" s="150"/>
      <c r="JAT296" s="150"/>
      <c r="JAU296" s="150"/>
      <c r="JAV296" s="150"/>
      <c r="JAW296" s="150"/>
      <c r="JAX296" s="150"/>
      <c r="JAY296" s="150"/>
      <c r="JAZ296" s="150"/>
      <c r="JBA296" s="150"/>
      <c r="JBB296" s="150"/>
      <c r="JBC296" s="150"/>
      <c r="JBD296" s="150"/>
      <c r="JBE296" s="150"/>
      <c r="JBF296" s="150"/>
      <c r="JBG296" s="150"/>
      <c r="JBH296" s="150"/>
      <c r="JBI296" s="150"/>
      <c r="JBJ296" s="150"/>
      <c r="JBK296" s="150"/>
      <c r="JBL296" s="150"/>
      <c r="JBM296" s="150"/>
      <c r="JBN296" s="150"/>
      <c r="JBO296" s="150"/>
      <c r="JBP296" s="150"/>
      <c r="JBQ296" s="150"/>
      <c r="JBR296" s="150"/>
      <c r="JBS296" s="150"/>
      <c r="JBT296" s="150"/>
      <c r="JBU296" s="150"/>
      <c r="JBV296" s="150"/>
      <c r="JBW296" s="150"/>
      <c r="JBX296" s="150"/>
      <c r="JBY296" s="150"/>
      <c r="JBZ296" s="150"/>
      <c r="JCA296" s="150"/>
      <c r="JCB296" s="150"/>
      <c r="JCC296" s="150"/>
      <c r="JCD296" s="150"/>
      <c r="JCE296" s="150"/>
      <c r="JCF296" s="150"/>
      <c r="JCG296" s="150"/>
      <c r="JCH296" s="150"/>
      <c r="JCI296" s="150"/>
      <c r="JCJ296" s="150"/>
      <c r="JCK296" s="150"/>
      <c r="JCL296" s="150"/>
      <c r="JCM296" s="150"/>
      <c r="JCN296" s="150"/>
      <c r="JCO296" s="150"/>
      <c r="JCP296" s="150"/>
      <c r="JCQ296" s="150"/>
      <c r="JCR296" s="150"/>
      <c r="JCS296" s="150"/>
      <c r="JCT296" s="150"/>
      <c r="JCU296" s="150"/>
      <c r="JCV296" s="150"/>
      <c r="JCW296" s="150"/>
      <c r="JCX296" s="150"/>
      <c r="JCY296" s="150"/>
      <c r="JCZ296" s="150"/>
      <c r="JDA296" s="150"/>
      <c r="JDB296" s="150"/>
      <c r="JDC296" s="150"/>
      <c r="JDD296" s="150"/>
      <c r="JDE296" s="150"/>
      <c r="JDF296" s="150"/>
      <c r="JDG296" s="150"/>
      <c r="JDH296" s="150"/>
      <c r="JDI296" s="150"/>
      <c r="JDJ296" s="150"/>
      <c r="JDK296" s="150"/>
      <c r="JDL296" s="150"/>
      <c r="JDM296" s="150"/>
      <c r="JDN296" s="150"/>
      <c r="JDO296" s="150"/>
      <c r="JDP296" s="150"/>
      <c r="JDQ296" s="150"/>
      <c r="JDR296" s="150"/>
      <c r="JDS296" s="150"/>
      <c r="JDT296" s="150"/>
      <c r="JDU296" s="150"/>
      <c r="JDV296" s="150"/>
      <c r="JDW296" s="150"/>
      <c r="JDX296" s="150"/>
      <c r="JDY296" s="150"/>
      <c r="JDZ296" s="150"/>
      <c r="JEA296" s="150"/>
      <c r="JEB296" s="150"/>
      <c r="JEC296" s="150"/>
      <c r="JED296" s="150"/>
      <c r="JEE296" s="150"/>
      <c r="JEF296" s="150"/>
      <c r="JEG296" s="150"/>
      <c r="JEH296" s="150"/>
      <c r="JEI296" s="150"/>
      <c r="JEJ296" s="150"/>
      <c r="JEK296" s="150"/>
      <c r="JEL296" s="150"/>
      <c r="JEM296" s="150"/>
      <c r="JEN296" s="150"/>
      <c r="JEO296" s="150"/>
      <c r="JEP296" s="150"/>
      <c r="JEQ296" s="150"/>
      <c r="JER296" s="150"/>
      <c r="JES296" s="150"/>
      <c r="JET296" s="150"/>
      <c r="JEU296" s="150"/>
      <c r="JEV296" s="150"/>
      <c r="JEW296" s="150"/>
      <c r="JEX296" s="150"/>
      <c r="JEY296" s="150"/>
      <c r="JEZ296" s="150"/>
      <c r="JFA296" s="150"/>
      <c r="JFB296" s="150"/>
      <c r="JFC296" s="150"/>
      <c r="JFD296" s="150"/>
      <c r="JFE296" s="150"/>
      <c r="JFF296" s="150"/>
      <c r="JFG296" s="150"/>
      <c r="JFH296" s="150"/>
      <c r="JFI296" s="150"/>
      <c r="JFJ296" s="150"/>
      <c r="JFK296" s="150"/>
      <c r="JFL296" s="150"/>
      <c r="JFM296" s="150"/>
      <c r="JFN296" s="150"/>
      <c r="JFO296" s="150"/>
      <c r="JFP296" s="150"/>
      <c r="JFQ296" s="150"/>
      <c r="JFR296" s="150"/>
      <c r="JFS296" s="150"/>
      <c r="JFT296" s="150"/>
      <c r="JFU296" s="150"/>
      <c r="JFV296" s="150"/>
      <c r="JFW296" s="150"/>
      <c r="JFX296" s="150"/>
      <c r="JFY296" s="150"/>
      <c r="JFZ296" s="150"/>
      <c r="JGA296" s="150"/>
      <c r="JGB296" s="150"/>
      <c r="JGC296" s="150"/>
      <c r="JGD296" s="150"/>
      <c r="JGE296" s="150"/>
      <c r="JGF296" s="150"/>
      <c r="JGG296" s="150"/>
      <c r="JGH296" s="150"/>
      <c r="JGI296" s="150"/>
      <c r="JGJ296" s="150"/>
      <c r="JGK296" s="150"/>
      <c r="JGL296" s="150"/>
      <c r="JGM296" s="150"/>
      <c r="JGN296" s="150"/>
      <c r="JGO296" s="150"/>
      <c r="JGP296" s="150"/>
      <c r="JGQ296" s="150"/>
      <c r="JGR296" s="150"/>
      <c r="JGS296" s="150"/>
      <c r="JGT296" s="150"/>
      <c r="JGU296" s="150"/>
      <c r="JGV296" s="150"/>
      <c r="JGW296" s="150"/>
      <c r="JGX296" s="150"/>
      <c r="JGY296" s="150"/>
      <c r="JGZ296" s="150"/>
      <c r="JHA296" s="150"/>
      <c r="JHB296" s="150"/>
      <c r="JHC296" s="150"/>
      <c r="JHD296" s="150"/>
      <c r="JHE296" s="150"/>
      <c r="JHF296" s="150"/>
      <c r="JHG296" s="150"/>
      <c r="JHH296" s="150"/>
      <c r="JHI296" s="150"/>
      <c r="JHJ296" s="150"/>
      <c r="JHK296" s="150"/>
      <c r="JHL296" s="150"/>
      <c r="JHM296" s="150"/>
      <c r="JHN296" s="150"/>
      <c r="JHO296" s="150"/>
      <c r="JHP296" s="150"/>
      <c r="JHQ296" s="150"/>
      <c r="JHR296" s="150"/>
      <c r="JHS296" s="150"/>
      <c r="JHT296" s="150"/>
      <c r="JHU296" s="150"/>
      <c r="JHV296" s="150"/>
      <c r="JHW296" s="150"/>
      <c r="JHX296" s="150"/>
      <c r="JHY296" s="150"/>
      <c r="JHZ296" s="150"/>
      <c r="JIA296" s="150"/>
      <c r="JIB296" s="150"/>
      <c r="JIC296" s="150"/>
      <c r="JID296" s="150"/>
      <c r="JIE296" s="150"/>
      <c r="JIF296" s="150"/>
      <c r="JIG296" s="150"/>
      <c r="JIH296" s="150"/>
      <c r="JII296" s="150"/>
      <c r="JIJ296" s="150"/>
      <c r="JIK296" s="150"/>
      <c r="JIL296" s="150"/>
      <c r="JIM296" s="150"/>
      <c r="JIN296" s="150"/>
      <c r="JIO296" s="150"/>
      <c r="JIP296" s="150"/>
      <c r="JIQ296" s="150"/>
      <c r="JIR296" s="150"/>
      <c r="JIS296" s="150"/>
      <c r="JIT296" s="150"/>
      <c r="JIU296" s="150"/>
      <c r="JIV296" s="150"/>
      <c r="JIW296" s="150"/>
      <c r="JIX296" s="150"/>
      <c r="JIY296" s="150"/>
      <c r="JIZ296" s="150"/>
      <c r="JJA296" s="150"/>
      <c r="JJB296" s="150"/>
      <c r="JJC296" s="150"/>
      <c r="JJD296" s="150"/>
      <c r="JJE296" s="150"/>
      <c r="JJF296" s="150"/>
      <c r="JJG296" s="150"/>
      <c r="JJH296" s="150"/>
      <c r="JJI296" s="150"/>
      <c r="JJJ296" s="150"/>
      <c r="JJK296" s="150"/>
      <c r="JJL296" s="150"/>
      <c r="JJM296" s="150"/>
      <c r="JJN296" s="150"/>
      <c r="JJO296" s="150"/>
      <c r="JJP296" s="150"/>
      <c r="JJQ296" s="150"/>
      <c r="JJR296" s="150"/>
      <c r="JJS296" s="150"/>
      <c r="JJT296" s="150"/>
      <c r="JJU296" s="150"/>
      <c r="JJV296" s="150"/>
      <c r="JJW296" s="150"/>
      <c r="JJX296" s="150"/>
      <c r="JJY296" s="150"/>
      <c r="JJZ296" s="150"/>
      <c r="JKA296" s="150"/>
      <c r="JKB296" s="150"/>
      <c r="JKC296" s="150"/>
      <c r="JKD296" s="150"/>
      <c r="JKE296" s="150"/>
      <c r="JKF296" s="150"/>
      <c r="JKG296" s="150"/>
      <c r="JKH296" s="150"/>
      <c r="JKI296" s="150"/>
      <c r="JKJ296" s="150"/>
      <c r="JKK296" s="150"/>
      <c r="JKL296" s="150"/>
      <c r="JKM296" s="150"/>
      <c r="JKN296" s="150"/>
      <c r="JKO296" s="150"/>
      <c r="JKP296" s="150"/>
      <c r="JKQ296" s="150"/>
      <c r="JKR296" s="150"/>
      <c r="JKS296" s="150"/>
      <c r="JKT296" s="150"/>
      <c r="JKU296" s="150"/>
      <c r="JKV296" s="150"/>
      <c r="JKW296" s="150"/>
      <c r="JKX296" s="150"/>
      <c r="JKY296" s="150"/>
      <c r="JKZ296" s="150"/>
      <c r="JLA296" s="150"/>
      <c r="JLB296" s="150"/>
      <c r="JLC296" s="150"/>
      <c r="JLD296" s="150"/>
      <c r="JLE296" s="150"/>
      <c r="JLF296" s="150"/>
      <c r="JLG296" s="150"/>
      <c r="JLH296" s="150"/>
      <c r="JLI296" s="150"/>
      <c r="JLJ296" s="150"/>
      <c r="JLK296" s="150"/>
      <c r="JLL296" s="150"/>
      <c r="JLM296" s="150"/>
      <c r="JLN296" s="150"/>
      <c r="JLO296" s="150"/>
      <c r="JLP296" s="150"/>
      <c r="JLQ296" s="150"/>
      <c r="JLR296" s="150"/>
      <c r="JLS296" s="150"/>
      <c r="JLT296" s="150"/>
      <c r="JLU296" s="150"/>
      <c r="JLV296" s="150"/>
      <c r="JLW296" s="150"/>
      <c r="JLX296" s="150"/>
      <c r="JLY296" s="150"/>
      <c r="JLZ296" s="150"/>
      <c r="JMA296" s="150"/>
      <c r="JMB296" s="150"/>
      <c r="JMC296" s="150"/>
      <c r="JMD296" s="150"/>
      <c r="JME296" s="150"/>
      <c r="JMF296" s="150"/>
      <c r="JMG296" s="150"/>
      <c r="JMH296" s="150"/>
      <c r="JMI296" s="150"/>
      <c r="JMJ296" s="150"/>
      <c r="JMK296" s="150"/>
      <c r="JML296" s="150"/>
      <c r="JMM296" s="150"/>
      <c r="JMN296" s="150"/>
      <c r="JMO296" s="150"/>
      <c r="JMP296" s="150"/>
      <c r="JMQ296" s="150"/>
      <c r="JMR296" s="150"/>
      <c r="JMS296" s="150"/>
      <c r="JMT296" s="150"/>
      <c r="JMU296" s="150"/>
      <c r="JMV296" s="150"/>
      <c r="JMW296" s="150"/>
      <c r="JMX296" s="150"/>
      <c r="JMY296" s="150"/>
      <c r="JMZ296" s="150"/>
      <c r="JNA296" s="150"/>
      <c r="JNB296" s="150"/>
      <c r="JNC296" s="150"/>
      <c r="JND296" s="150"/>
      <c r="JNE296" s="150"/>
      <c r="JNF296" s="150"/>
      <c r="JNG296" s="150"/>
      <c r="JNH296" s="150"/>
      <c r="JNI296" s="150"/>
      <c r="JNJ296" s="150"/>
      <c r="JNK296" s="150"/>
      <c r="JNL296" s="150"/>
      <c r="JNM296" s="150"/>
      <c r="JNN296" s="150"/>
      <c r="JNO296" s="150"/>
      <c r="JNP296" s="150"/>
      <c r="JNQ296" s="150"/>
      <c r="JNR296" s="150"/>
      <c r="JNS296" s="150"/>
      <c r="JNT296" s="150"/>
      <c r="JNU296" s="150"/>
      <c r="JNV296" s="150"/>
      <c r="JNW296" s="150"/>
      <c r="JNX296" s="150"/>
      <c r="JNY296" s="150"/>
      <c r="JNZ296" s="150"/>
      <c r="JOA296" s="150"/>
      <c r="JOB296" s="150"/>
      <c r="JOC296" s="150"/>
      <c r="JOD296" s="150"/>
      <c r="JOE296" s="150"/>
      <c r="JOF296" s="150"/>
      <c r="JOG296" s="150"/>
      <c r="JOH296" s="150"/>
      <c r="JOI296" s="150"/>
      <c r="JOJ296" s="150"/>
      <c r="JOK296" s="150"/>
      <c r="JOL296" s="150"/>
      <c r="JOM296" s="150"/>
      <c r="JON296" s="150"/>
      <c r="JOO296" s="150"/>
      <c r="JOP296" s="150"/>
      <c r="JOQ296" s="150"/>
      <c r="JOR296" s="150"/>
      <c r="JOS296" s="150"/>
      <c r="JOT296" s="150"/>
      <c r="JOU296" s="150"/>
      <c r="JOV296" s="150"/>
      <c r="JOW296" s="150"/>
      <c r="JOX296" s="150"/>
      <c r="JOY296" s="150"/>
      <c r="JOZ296" s="150"/>
      <c r="JPA296" s="150"/>
      <c r="JPB296" s="150"/>
      <c r="JPC296" s="150"/>
      <c r="JPD296" s="150"/>
      <c r="JPE296" s="150"/>
      <c r="JPF296" s="150"/>
      <c r="JPG296" s="150"/>
      <c r="JPH296" s="150"/>
      <c r="JPI296" s="150"/>
      <c r="JPJ296" s="150"/>
      <c r="JPK296" s="150"/>
      <c r="JPL296" s="150"/>
      <c r="JPM296" s="150"/>
      <c r="JPN296" s="150"/>
      <c r="JPO296" s="150"/>
      <c r="JPP296" s="150"/>
      <c r="JPQ296" s="150"/>
      <c r="JPR296" s="150"/>
      <c r="JPS296" s="150"/>
      <c r="JPT296" s="150"/>
      <c r="JPU296" s="150"/>
      <c r="JPV296" s="150"/>
      <c r="JPW296" s="150"/>
      <c r="JPX296" s="150"/>
      <c r="JPY296" s="150"/>
      <c r="JPZ296" s="150"/>
      <c r="JQA296" s="150"/>
      <c r="JQB296" s="150"/>
      <c r="JQC296" s="150"/>
      <c r="JQD296" s="150"/>
      <c r="JQE296" s="150"/>
      <c r="JQF296" s="150"/>
      <c r="JQG296" s="150"/>
      <c r="JQH296" s="150"/>
      <c r="JQI296" s="150"/>
      <c r="JQJ296" s="150"/>
      <c r="JQK296" s="150"/>
      <c r="JQL296" s="150"/>
      <c r="JQM296" s="150"/>
      <c r="JQN296" s="150"/>
      <c r="JQO296" s="150"/>
      <c r="JQP296" s="150"/>
      <c r="JQQ296" s="150"/>
      <c r="JQR296" s="150"/>
      <c r="JQS296" s="150"/>
      <c r="JQT296" s="150"/>
      <c r="JQU296" s="150"/>
      <c r="JQV296" s="150"/>
      <c r="JQW296" s="150"/>
      <c r="JQX296" s="150"/>
      <c r="JQY296" s="150"/>
      <c r="JQZ296" s="150"/>
      <c r="JRA296" s="150"/>
      <c r="JRB296" s="150"/>
      <c r="JRC296" s="150"/>
      <c r="JRD296" s="150"/>
      <c r="JRE296" s="150"/>
      <c r="JRF296" s="150"/>
      <c r="JRG296" s="150"/>
      <c r="JRH296" s="150"/>
      <c r="JRI296" s="150"/>
      <c r="JRJ296" s="150"/>
      <c r="JRK296" s="150"/>
      <c r="JRL296" s="150"/>
      <c r="JRM296" s="150"/>
      <c r="JRN296" s="150"/>
      <c r="JRO296" s="150"/>
      <c r="JRP296" s="150"/>
      <c r="JRQ296" s="150"/>
      <c r="JRR296" s="150"/>
      <c r="JRS296" s="150"/>
      <c r="JRT296" s="150"/>
      <c r="JRU296" s="150"/>
      <c r="JRV296" s="150"/>
      <c r="JRW296" s="150"/>
      <c r="JRX296" s="150"/>
      <c r="JRY296" s="150"/>
      <c r="JRZ296" s="150"/>
      <c r="JSA296" s="150"/>
      <c r="JSB296" s="150"/>
      <c r="JSC296" s="150"/>
      <c r="JSD296" s="150"/>
      <c r="JSE296" s="150"/>
      <c r="JSF296" s="150"/>
      <c r="JSG296" s="150"/>
      <c r="JSH296" s="150"/>
      <c r="JSI296" s="150"/>
      <c r="JSJ296" s="150"/>
      <c r="JSK296" s="150"/>
      <c r="JSL296" s="150"/>
      <c r="JSM296" s="150"/>
      <c r="JSN296" s="150"/>
      <c r="JSO296" s="150"/>
      <c r="JSP296" s="150"/>
      <c r="JSQ296" s="150"/>
      <c r="JSR296" s="150"/>
      <c r="JSS296" s="150"/>
      <c r="JST296" s="150"/>
      <c r="JSU296" s="150"/>
      <c r="JSV296" s="150"/>
      <c r="JSW296" s="150"/>
      <c r="JSX296" s="150"/>
      <c r="JSY296" s="150"/>
      <c r="JSZ296" s="150"/>
      <c r="JTA296" s="150"/>
      <c r="JTB296" s="150"/>
      <c r="JTC296" s="150"/>
      <c r="JTD296" s="150"/>
      <c r="JTE296" s="150"/>
      <c r="JTF296" s="150"/>
      <c r="JTG296" s="150"/>
      <c r="JTH296" s="150"/>
      <c r="JTI296" s="150"/>
      <c r="JTJ296" s="150"/>
      <c r="JTK296" s="150"/>
      <c r="JTL296" s="150"/>
      <c r="JTM296" s="150"/>
      <c r="JTN296" s="150"/>
      <c r="JTO296" s="150"/>
      <c r="JTP296" s="150"/>
      <c r="JTQ296" s="150"/>
      <c r="JTR296" s="150"/>
      <c r="JTS296" s="150"/>
      <c r="JTT296" s="150"/>
      <c r="JTU296" s="150"/>
      <c r="JTV296" s="150"/>
      <c r="JTW296" s="150"/>
      <c r="JTX296" s="150"/>
      <c r="JTY296" s="150"/>
      <c r="JTZ296" s="150"/>
      <c r="JUA296" s="150"/>
      <c r="JUB296" s="150"/>
      <c r="JUC296" s="150"/>
      <c r="JUD296" s="150"/>
      <c r="JUE296" s="150"/>
      <c r="JUF296" s="150"/>
      <c r="JUG296" s="150"/>
      <c r="JUH296" s="150"/>
      <c r="JUI296" s="150"/>
      <c r="JUJ296" s="150"/>
      <c r="JUK296" s="150"/>
      <c r="JUL296" s="150"/>
      <c r="JUM296" s="150"/>
      <c r="JUN296" s="150"/>
      <c r="JUO296" s="150"/>
      <c r="JUP296" s="150"/>
      <c r="JUQ296" s="150"/>
      <c r="JUR296" s="150"/>
      <c r="JUS296" s="150"/>
      <c r="JUT296" s="150"/>
      <c r="JUU296" s="150"/>
      <c r="JUV296" s="150"/>
      <c r="JUW296" s="150"/>
      <c r="JUX296" s="150"/>
      <c r="JUY296" s="150"/>
      <c r="JUZ296" s="150"/>
      <c r="JVA296" s="150"/>
      <c r="JVB296" s="150"/>
      <c r="JVC296" s="150"/>
      <c r="JVD296" s="150"/>
      <c r="JVE296" s="150"/>
      <c r="JVF296" s="150"/>
      <c r="JVG296" s="150"/>
      <c r="JVH296" s="150"/>
      <c r="JVI296" s="150"/>
      <c r="JVJ296" s="150"/>
      <c r="JVK296" s="150"/>
      <c r="JVL296" s="150"/>
      <c r="JVM296" s="150"/>
      <c r="JVN296" s="150"/>
      <c r="JVO296" s="150"/>
      <c r="JVP296" s="150"/>
      <c r="JVQ296" s="150"/>
      <c r="JVR296" s="150"/>
      <c r="JVS296" s="150"/>
      <c r="JVT296" s="150"/>
      <c r="JVU296" s="150"/>
      <c r="JVV296" s="150"/>
      <c r="JVW296" s="150"/>
      <c r="JVX296" s="150"/>
      <c r="JVY296" s="150"/>
      <c r="JVZ296" s="150"/>
      <c r="JWA296" s="150"/>
      <c r="JWB296" s="150"/>
      <c r="JWC296" s="150"/>
      <c r="JWD296" s="150"/>
      <c r="JWE296" s="150"/>
      <c r="JWF296" s="150"/>
      <c r="JWG296" s="150"/>
      <c r="JWH296" s="150"/>
      <c r="JWI296" s="150"/>
      <c r="JWJ296" s="150"/>
      <c r="JWK296" s="150"/>
      <c r="JWL296" s="150"/>
      <c r="JWM296" s="150"/>
      <c r="JWN296" s="150"/>
      <c r="JWO296" s="150"/>
      <c r="JWP296" s="150"/>
      <c r="JWQ296" s="150"/>
      <c r="JWR296" s="150"/>
      <c r="JWS296" s="150"/>
      <c r="JWT296" s="150"/>
      <c r="JWU296" s="150"/>
      <c r="JWV296" s="150"/>
      <c r="JWW296" s="150"/>
      <c r="JWX296" s="150"/>
      <c r="JWY296" s="150"/>
      <c r="JWZ296" s="150"/>
      <c r="JXA296" s="150"/>
      <c r="JXB296" s="150"/>
      <c r="JXC296" s="150"/>
      <c r="JXD296" s="150"/>
      <c r="JXE296" s="150"/>
      <c r="JXF296" s="150"/>
      <c r="JXG296" s="150"/>
      <c r="JXH296" s="150"/>
      <c r="JXI296" s="150"/>
      <c r="JXJ296" s="150"/>
      <c r="JXK296" s="150"/>
      <c r="JXL296" s="150"/>
      <c r="JXM296" s="150"/>
      <c r="JXN296" s="150"/>
      <c r="JXO296" s="150"/>
      <c r="JXP296" s="150"/>
      <c r="JXQ296" s="150"/>
      <c r="JXR296" s="150"/>
      <c r="JXS296" s="150"/>
      <c r="JXT296" s="150"/>
      <c r="JXU296" s="150"/>
      <c r="JXV296" s="150"/>
      <c r="JXW296" s="150"/>
      <c r="JXX296" s="150"/>
      <c r="JXY296" s="150"/>
      <c r="JXZ296" s="150"/>
      <c r="JYA296" s="150"/>
      <c r="JYB296" s="150"/>
      <c r="JYC296" s="150"/>
      <c r="JYD296" s="150"/>
      <c r="JYE296" s="150"/>
      <c r="JYF296" s="150"/>
      <c r="JYG296" s="150"/>
      <c r="JYH296" s="150"/>
      <c r="JYI296" s="150"/>
      <c r="JYJ296" s="150"/>
      <c r="JYK296" s="150"/>
      <c r="JYL296" s="150"/>
      <c r="JYM296" s="150"/>
      <c r="JYN296" s="150"/>
      <c r="JYO296" s="150"/>
      <c r="JYP296" s="150"/>
      <c r="JYQ296" s="150"/>
      <c r="JYR296" s="150"/>
      <c r="JYS296" s="150"/>
      <c r="JYT296" s="150"/>
      <c r="JYU296" s="150"/>
      <c r="JYV296" s="150"/>
      <c r="JYW296" s="150"/>
      <c r="JYX296" s="150"/>
      <c r="JYY296" s="150"/>
      <c r="JYZ296" s="150"/>
      <c r="JZA296" s="150"/>
      <c r="JZB296" s="150"/>
      <c r="JZC296" s="150"/>
      <c r="JZD296" s="150"/>
      <c r="JZE296" s="150"/>
      <c r="JZF296" s="150"/>
      <c r="JZG296" s="150"/>
      <c r="JZH296" s="150"/>
      <c r="JZI296" s="150"/>
      <c r="JZJ296" s="150"/>
      <c r="JZK296" s="150"/>
      <c r="JZL296" s="150"/>
      <c r="JZM296" s="150"/>
      <c r="JZN296" s="150"/>
      <c r="JZO296" s="150"/>
      <c r="JZP296" s="150"/>
      <c r="JZQ296" s="150"/>
      <c r="JZR296" s="150"/>
      <c r="JZS296" s="150"/>
      <c r="JZT296" s="150"/>
      <c r="JZU296" s="150"/>
      <c r="JZV296" s="150"/>
      <c r="JZW296" s="150"/>
      <c r="JZX296" s="150"/>
      <c r="JZY296" s="150"/>
      <c r="JZZ296" s="150"/>
      <c r="KAA296" s="150"/>
      <c r="KAB296" s="150"/>
      <c r="KAC296" s="150"/>
      <c r="KAD296" s="150"/>
      <c r="KAE296" s="150"/>
      <c r="KAF296" s="150"/>
      <c r="KAG296" s="150"/>
      <c r="KAH296" s="150"/>
      <c r="KAI296" s="150"/>
      <c r="KAJ296" s="150"/>
      <c r="KAK296" s="150"/>
      <c r="KAL296" s="150"/>
      <c r="KAM296" s="150"/>
      <c r="KAN296" s="150"/>
      <c r="KAO296" s="150"/>
      <c r="KAP296" s="150"/>
      <c r="KAQ296" s="150"/>
      <c r="KAR296" s="150"/>
      <c r="KAS296" s="150"/>
      <c r="KAT296" s="150"/>
      <c r="KAU296" s="150"/>
      <c r="KAV296" s="150"/>
      <c r="KAW296" s="150"/>
      <c r="KAX296" s="150"/>
      <c r="KAY296" s="150"/>
      <c r="KAZ296" s="150"/>
      <c r="KBA296" s="150"/>
      <c r="KBB296" s="150"/>
      <c r="KBC296" s="150"/>
      <c r="KBD296" s="150"/>
      <c r="KBE296" s="150"/>
      <c r="KBF296" s="150"/>
      <c r="KBG296" s="150"/>
      <c r="KBH296" s="150"/>
      <c r="KBI296" s="150"/>
      <c r="KBJ296" s="150"/>
      <c r="KBK296" s="150"/>
      <c r="KBL296" s="150"/>
      <c r="KBM296" s="150"/>
      <c r="KBN296" s="150"/>
      <c r="KBO296" s="150"/>
      <c r="KBP296" s="150"/>
      <c r="KBQ296" s="150"/>
      <c r="KBR296" s="150"/>
      <c r="KBS296" s="150"/>
      <c r="KBT296" s="150"/>
      <c r="KBU296" s="150"/>
      <c r="KBV296" s="150"/>
      <c r="KBW296" s="150"/>
      <c r="KBX296" s="150"/>
      <c r="KBY296" s="150"/>
      <c r="KBZ296" s="150"/>
      <c r="KCA296" s="150"/>
      <c r="KCB296" s="150"/>
      <c r="KCC296" s="150"/>
      <c r="KCD296" s="150"/>
      <c r="KCE296" s="150"/>
      <c r="KCF296" s="150"/>
      <c r="KCG296" s="150"/>
      <c r="KCH296" s="150"/>
      <c r="KCI296" s="150"/>
      <c r="KCJ296" s="150"/>
      <c r="KCK296" s="150"/>
      <c r="KCL296" s="150"/>
      <c r="KCM296" s="150"/>
      <c r="KCN296" s="150"/>
      <c r="KCO296" s="150"/>
      <c r="KCP296" s="150"/>
      <c r="KCQ296" s="150"/>
      <c r="KCR296" s="150"/>
      <c r="KCS296" s="150"/>
      <c r="KCT296" s="150"/>
      <c r="KCU296" s="150"/>
      <c r="KCV296" s="150"/>
      <c r="KCW296" s="150"/>
      <c r="KCX296" s="150"/>
      <c r="KCY296" s="150"/>
      <c r="KCZ296" s="150"/>
      <c r="KDA296" s="150"/>
      <c r="KDB296" s="150"/>
      <c r="KDC296" s="150"/>
      <c r="KDD296" s="150"/>
      <c r="KDE296" s="150"/>
      <c r="KDF296" s="150"/>
      <c r="KDG296" s="150"/>
      <c r="KDH296" s="150"/>
      <c r="KDI296" s="150"/>
      <c r="KDJ296" s="150"/>
      <c r="KDK296" s="150"/>
      <c r="KDL296" s="150"/>
      <c r="KDM296" s="150"/>
      <c r="KDN296" s="150"/>
      <c r="KDO296" s="150"/>
      <c r="KDP296" s="150"/>
      <c r="KDQ296" s="150"/>
      <c r="KDR296" s="150"/>
      <c r="KDS296" s="150"/>
      <c r="KDT296" s="150"/>
      <c r="KDU296" s="150"/>
      <c r="KDV296" s="150"/>
      <c r="KDW296" s="150"/>
      <c r="KDX296" s="150"/>
      <c r="KDY296" s="150"/>
      <c r="KDZ296" s="150"/>
      <c r="KEA296" s="150"/>
      <c r="KEB296" s="150"/>
      <c r="KEC296" s="150"/>
      <c r="KED296" s="150"/>
      <c r="KEE296" s="150"/>
      <c r="KEF296" s="150"/>
      <c r="KEG296" s="150"/>
      <c r="KEH296" s="150"/>
      <c r="KEI296" s="150"/>
      <c r="KEJ296" s="150"/>
      <c r="KEK296" s="150"/>
      <c r="KEL296" s="150"/>
      <c r="KEM296" s="150"/>
      <c r="KEN296" s="150"/>
      <c r="KEO296" s="150"/>
      <c r="KEP296" s="150"/>
      <c r="KEQ296" s="150"/>
      <c r="KER296" s="150"/>
      <c r="KES296" s="150"/>
      <c r="KET296" s="150"/>
      <c r="KEU296" s="150"/>
      <c r="KEV296" s="150"/>
      <c r="KEW296" s="150"/>
      <c r="KEX296" s="150"/>
      <c r="KEY296" s="150"/>
      <c r="KEZ296" s="150"/>
      <c r="KFA296" s="150"/>
      <c r="KFB296" s="150"/>
      <c r="KFC296" s="150"/>
      <c r="KFD296" s="150"/>
      <c r="KFE296" s="150"/>
      <c r="KFF296" s="150"/>
      <c r="KFG296" s="150"/>
      <c r="KFH296" s="150"/>
      <c r="KFI296" s="150"/>
      <c r="KFJ296" s="150"/>
      <c r="KFK296" s="150"/>
      <c r="KFL296" s="150"/>
      <c r="KFM296" s="150"/>
      <c r="KFN296" s="150"/>
      <c r="KFO296" s="150"/>
      <c r="KFP296" s="150"/>
      <c r="KFQ296" s="150"/>
      <c r="KFR296" s="150"/>
      <c r="KFS296" s="150"/>
      <c r="KFT296" s="150"/>
      <c r="KFU296" s="150"/>
      <c r="KFV296" s="150"/>
      <c r="KFW296" s="150"/>
      <c r="KFX296" s="150"/>
      <c r="KFY296" s="150"/>
      <c r="KFZ296" s="150"/>
      <c r="KGA296" s="150"/>
      <c r="KGB296" s="150"/>
      <c r="KGC296" s="150"/>
      <c r="KGD296" s="150"/>
      <c r="KGE296" s="150"/>
      <c r="KGF296" s="150"/>
      <c r="KGG296" s="150"/>
      <c r="KGH296" s="150"/>
      <c r="KGI296" s="150"/>
      <c r="KGJ296" s="150"/>
      <c r="KGK296" s="150"/>
      <c r="KGL296" s="150"/>
      <c r="KGM296" s="150"/>
      <c r="KGN296" s="150"/>
      <c r="KGO296" s="150"/>
      <c r="KGP296" s="150"/>
      <c r="KGQ296" s="150"/>
      <c r="KGR296" s="150"/>
      <c r="KGS296" s="150"/>
      <c r="KGT296" s="150"/>
      <c r="KGU296" s="150"/>
      <c r="KGV296" s="150"/>
      <c r="KGW296" s="150"/>
      <c r="KGX296" s="150"/>
      <c r="KGY296" s="150"/>
      <c r="KGZ296" s="150"/>
      <c r="KHA296" s="150"/>
      <c r="KHB296" s="150"/>
      <c r="KHC296" s="150"/>
      <c r="KHD296" s="150"/>
      <c r="KHE296" s="150"/>
      <c r="KHF296" s="150"/>
      <c r="KHG296" s="150"/>
      <c r="KHH296" s="150"/>
      <c r="KHI296" s="150"/>
      <c r="KHJ296" s="150"/>
      <c r="KHK296" s="150"/>
      <c r="KHL296" s="150"/>
      <c r="KHM296" s="150"/>
      <c r="KHN296" s="150"/>
      <c r="KHO296" s="150"/>
      <c r="KHP296" s="150"/>
      <c r="KHQ296" s="150"/>
      <c r="KHR296" s="150"/>
      <c r="KHS296" s="150"/>
      <c r="KHT296" s="150"/>
      <c r="KHU296" s="150"/>
      <c r="KHV296" s="150"/>
      <c r="KHW296" s="150"/>
      <c r="KHX296" s="150"/>
      <c r="KHY296" s="150"/>
      <c r="KHZ296" s="150"/>
      <c r="KIA296" s="150"/>
      <c r="KIB296" s="150"/>
      <c r="KIC296" s="150"/>
      <c r="KID296" s="150"/>
      <c r="KIE296" s="150"/>
      <c r="KIF296" s="150"/>
      <c r="KIG296" s="150"/>
      <c r="KIH296" s="150"/>
      <c r="KII296" s="150"/>
      <c r="KIJ296" s="150"/>
      <c r="KIK296" s="150"/>
      <c r="KIL296" s="150"/>
      <c r="KIM296" s="150"/>
      <c r="KIN296" s="150"/>
      <c r="KIO296" s="150"/>
      <c r="KIP296" s="150"/>
      <c r="KIQ296" s="150"/>
      <c r="KIR296" s="150"/>
      <c r="KIS296" s="150"/>
      <c r="KIT296" s="150"/>
      <c r="KIU296" s="150"/>
      <c r="KIV296" s="150"/>
      <c r="KIW296" s="150"/>
      <c r="KIX296" s="150"/>
      <c r="KIY296" s="150"/>
      <c r="KIZ296" s="150"/>
      <c r="KJA296" s="150"/>
      <c r="KJB296" s="150"/>
      <c r="KJC296" s="150"/>
      <c r="KJD296" s="150"/>
      <c r="KJE296" s="150"/>
      <c r="KJF296" s="150"/>
      <c r="KJG296" s="150"/>
      <c r="KJH296" s="150"/>
      <c r="KJI296" s="150"/>
      <c r="KJJ296" s="150"/>
      <c r="KJK296" s="150"/>
      <c r="KJL296" s="150"/>
      <c r="KJM296" s="150"/>
      <c r="KJN296" s="150"/>
      <c r="KJO296" s="150"/>
      <c r="KJP296" s="150"/>
      <c r="KJQ296" s="150"/>
      <c r="KJR296" s="150"/>
      <c r="KJS296" s="150"/>
      <c r="KJT296" s="150"/>
      <c r="KJU296" s="150"/>
      <c r="KJV296" s="150"/>
      <c r="KJW296" s="150"/>
      <c r="KJX296" s="150"/>
      <c r="KJY296" s="150"/>
      <c r="KJZ296" s="150"/>
      <c r="KKA296" s="150"/>
      <c r="KKB296" s="150"/>
      <c r="KKC296" s="150"/>
      <c r="KKD296" s="150"/>
      <c r="KKE296" s="150"/>
      <c r="KKF296" s="150"/>
      <c r="KKG296" s="150"/>
      <c r="KKH296" s="150"/>
      <c r="KKI296" s="150"/>
      <c r="KKJ296" s="150"/>
      <c r="KKK296" s="150"/>
      <c r="KKL296" s="150"/>
      <c r="KKM296" s="150"/>
      <c r="KKN296" s="150"/>
      <c r="KKO296" s="150"/>
      <c r="KKP296" s="150"/>
      <c r="KKQ296" s="150"/>
      <c r="KKR296" s="150"/>
      <c r="KKS296" s="150"/>
      <c r="KKT296" s="150"/>
      <c r="KKU296" s="150"/>
      <c r="KKV296" s="150"/>
      <c r="KKW296" s="150"/>
      <c r="KKX296" s="150"/>
      <c r="KKY296" s="150"/>
      <c r="KKZ296" s="150"/>
      <c r="KLA296" s="150"/>
      <c r="KLB296" s="150"/>
      <c r="KLC296" s="150"/>
      <c r="KLD296" s="150"/>
      <c r="KLE296" s="150"/>
      <c r="KLF296" s="150"/>
      <c r="KLG296" s="150"/>
      <c r="KLH296" s="150"/>
      <c r="KLI296" s="150"/>
      <c r="KLJ296" s="150"/>
      <c r="KLK296" s="150"/>
      <c r="KLL296" s="150"/>
      <c r="KLM296" s="150"/>
      <c r="KLN296" s="150"/>
      <c r="KLO296" s="150"/>
      <c r="KLP296" s="150"/>
      <c r="KLQ296" s="150"/>
      <c r="KLR296" s="150"/>
      <c r="KLS296" s="150"/>
      <c r="KLT296" s="150"/>
      <c r="KLU296" s="150"/>
      <c r="KLV296" s="150"/>
      <c r="KLW296" s="150"/>
      <c r="KLX296" s="150"/>
      <c r="KLY296" s="150"/>
      <c r="KLZ296" s="150"/>
      <c r="KMA296" s="150"/>
      <c r="KMB296" s="150"/>
      <c r="KMC296" s="150"/>
      <c r="KMD296" s="150"/>
      <c r="KME296" s="150"/>
      <c r="KMF296" s="150"/>
      <c r="KMG296" s="150"/>
      <c r="KMH296" s="150"/>
      <c r="KMI296" s="150"/>
      <c r="KMJ296" s="150"/>
      <c r="KMK296" s="150"/>
      <c r="KML296" s="150"/>
      <c r="KMM296" s="150"/>
      <c r="KMN296" s="150"/>
      <c r="KMO296" s="150"/>
      <c r="KMP296" s="150"/>
      <c r="KMQ296" s="150"/>
      <c r="KMR296" s="150"/>
      <c r="KMS296" s="150"/>
      <c r="KMT296" s="150"/>
      <c r="KMU296" s="150"/>
      <c r="KMV296" s="150"/>
      <c r="KMW296" s="150"/>
      <c r="KMX296" s="150"/>
      <c r="KMY296" s="150"/>
      <c r="KMZ296" s="150"/>
      <c r="KNA296" s="150"/>
      <c r="KNB296" s="150"/>
      <c r="KNC296" s="150"/>
      <c r="KND296" s="150"/>
      <c r="KNE296" s="150"/>
      <c r="KNF296" s="150"/>
      <c r="KNG296" s="150"/>
      <c r="KNH296" s="150"/>
      <c r="KNI296" s="150"/>
      <c r="KNJ296" s="150"/>
      <c r="KNK296" s="150"/>
      <c r="KNL296" s="150"/>
      <c r="KNM296" s="150"/>
      <c r="KNN296" s="150"/>
      <c r="KNO296" s="150"/>
      <c r="KNP296" s="150"/>
      <c r="KNQ296" s="150"/>
      <c r="KNR296" s="150"/>
      <c r="KNS296" s="150"/>
      <c r="KNT296" s="150"/>
      <c r="KNU296" s="150"/>
      <c r="KNV296" s="150"/>
      <c r="KNW296" s="150"/>
      <c r="KNX296" s="150"/>
      <c r="KNY296" s="150"/>
      <c r="KNZ296" s="150"/>
      <c r="KOA296" s="150"/>
      <c r="KOB296" s="150"/>
      <c r="KOC296" s="150"/>
      <c r="KOD296" s="150"/>
      <c r="KOE296" s="150"/>
      <c r="KOF296" s="150"/>
      <c r="KOG296" s="150"/>
      <c r="KOH296" s="150"/>
      <c r="KOI296" s="150"/>
      <c r="KOJ296" s="150"/>
      <c r="KOK296" s="150"/>
      <c r="KOL296" s="150"/>
      <c r="KOM296" s="150"/>
      <c r="KON296" s="150"/>
      <c r="KOO296" s="150"/>
      <c r="KOP296" s="150"/>
      <c r="KOQ296" s="150"/>
      <c r="KOR296" s="150"/>
      <c r="KOS296" s="150"/>
      <c r="KOT296" s="150"/>
      <c r="KOU296" s="150"/>
      <c r="KOV296" s="150"/>
      <c r="KOW296" s="150"/>
      <c r="KOX296" s="150"/>
      <c r="KOY296" s="150"/>
      <c r="KOZ296" s="150"/>
      <c r="KPA296" s="150"/>
      <c r="KPB296" s="150"/>
      <c r="KPC296" s="150"/>
      <c r="KPD296" s="150"/>
      <c r="KPE296" s="150"/>
      <c r="KPF296" s="150"/>
      <c r="KPG296" s="150"/>
      <c r="KPH296" s="150"/>
      <c r="KPI296" s="150"/>
      <c r="KPJ296" s="150"/>
      <c r="KPK296" s="150"/>
      <c r="KPL296" s="150"/>
      <c r="KPM296" s="150"/>
      <c r="KPN296" s="150"/>
      <c r="KPO296" s="150"/>
      <c r="KPP296" s="150"/>
      <c r="KPQ296" s="150"/>
      <c r="KPR296" s="150"/>
      <c r="KPS296" s="150"/>
      <c r="KPT296" s="150"/>
      <c r="KPU296" s="150"/>
      <c r="KPV296" s="150"/>
      <c r="KPW296" s="150"/>
      <c r="KPX296" s="150"/>
      <c r="KPY296" s="150"/>
      <c r="KPZ296" s="150"/>
      <c r="KQA296" s="150"/>
      <c r="KQB296" s="150"/>
      <c r="KQC296" s="150"/>
      <c r="KQD296" s="150"/>
      <c r="KQE296" s="150"/>
      <c r="KQF296" s="150"/>
      <c r="KQG296" s="150"/>
      <c r="KQH296" s="150"/>
      <c r="KQI296" s="150"/>
      <c r="KQJ296" s="150"/>
      <c r="KQK296" s="150"/>
      <c r="KQL296" s="150"/>
      <c r="KQM296" s="150"/>
      <c r="KQN296" s="150"/>
      <c r="KQO296" s="150"/>
      <c r="KQP296" s="150"/>
      <c r="KQQ296" s="150"/>
      <c r="KQR296" s="150"/>
      <c r="KQS296" s="150"/>
      <c r="KQT296" s="150"/>
      <c r="KQU296" s="150"/>
      <c r="KQV296" s="150"/>
      <c r="KQW296" s="150"/>
      <c r="KQX296" s="150"/>
      <c r="KQY296" s="150"/>
      <c r="KQZ296" s="150"/>
      <c r="KRA296" s="150"/>
      <c r="KRB296" s="150"/>
      <c r="KRC296" s="150"/>
      <c r="KRD296" s="150"/>
      <c r="KRE296" s="150"/>
      <c r="KRF296" s="150"/>
      <c r="KRG296" s="150"/>
      <c r="KRH296" s="150"/>
      <c r="KRI296" s="150"/>
      <c r="KRJ296" s="150"/>
      <c r="KRK296" s="150"/>
      <c r="KRL296" s="150"/>
      <c r="KRM296" s="150"/>
      <c r="KRN296" s="150"/>
      <c r="KRO296" s="150"/>
      <c r="KRP296" s="150"/>
      <c r="KRQ296" s="150"/>
      <c r="KRR296" s="150"/>
      <c r="KRS296" s="150"/>
      <c r="KRT296" s="150"/>
      <c r="KRU296" s="150"/>
      <c r="KRV296" s="150"/>
      <c r="KRW296" s="150"/>
      <c r="KRX296" s="150"/>
      <c r="KRY296" s="150"/>
      <c r="KRZ296" s="150"/>
      <c r="KSA296" s="150"/>
      <c r="KSB296" s="150"/>
      <c r="KSC296" s="150"/>
      <c r="KSD296" s="150"/>
      <c r="KSE296" s="150"/>
      <c r="KSF296" s="150"/>
      <c r="KSG296" s="150"/>
      <c r="KSH296" s="150"/>
      <c r="KSI296" s="150"/>
      <c r="KSJ296" s="150"/>
      <c r="KSK296" s="150"/>
      <c r="KSL296" s="150"/>
      <c r="KSM296" s="150"/>
      <c r="KSN296" s="150"/>
      <c r="KSO296" s="150"/>
      <c r="KSP296" s="150"/>
      <c r="KSQ296" s="150"/>
      <c r="KSR296" s="150"/>
      <c r="KSS296" s="150"/>
      <c r="KST296" s="150"/>
      <c r="KSU296" s="150"/>
      <c r="KSV296" s="150"/>
      <c r="KSW296" s="150"/>
      <c r="KSX296" s="150"/>
      <c r="KSY296" s="150"/>
      <c r="KSZ296" s="150"/>
      <c r="KTA296" s="150"/>
      <c r="KTB296" s="150"/>
      <c r="KTC296" s="150"/>
      <c r="KTD296" s="150"/>
      <c r="KTE296" s="150"/>
      <c r="KTF296" s="150"/>
      <c r="KTG296" s="150"/>
      <c r="KTH296" s="150"/>
      <c r="KTI296" s="150"/>
      <c r="KTJ296" s="150"/>
      <c r="KTK296" s="150"/>
      <c r="KTL296" s="150"/>
      <c r="KTM296" s="150"/>
      <c r="KTN296" s="150"/>
      <c r="KTO296" s="150"/>
      <c r="KTP296" s="150"/>
      <c r="KTQ296" s="150"/>
      <c r="KTR296" s="150"/>
      <c r="KTS296" s="150"/>
      <c r="KTT296" s="150"/>
      <c r="KTU296" s="150"/>
      <c r="KTV296" s="150"/>
      <c r="KTW296" s="150"/>
      <c r="KTX296" s="150"/>
      <c r="KTY296" s="150"/>
      <c r="KTZ296" s="150"/>
      <c r="KUA296" s="150"/>
      <c r="KUB296" s="150"/>
      <c r="KUC296" s="150"/>
      <c r="KUD296" s="150"/>
      <c r="KUE296" s="150"/>
      <c r="KUF296" s="150"/>
      <c r="KUG296" s="150"/>
      <c r="KUH296" s="150"/>
      <c r="KUI296" s="150"/>
      <c r="KUJ296" s="150"/>
      <c r="KUK296" s="150"/>
      <c r="KUL296" s="150"/>
      <c r="KUM296" s="150"/>
      <c r="KUN296" s="150"/>
      <c r="KUO296" s="150"/>
      <c r="KUP296" s="150"/>
      <c r="KUQ296" s="150"/>
      <c r="KUR296" s="150"/>
      <c r="KUS296" s="150"/>
      <c r="KUT296" s="150"/>
      <c r="KUU296" s="150"/>
      <c r="KUV296" s="150"/>
      <c r="KUW296" s="150"/>
      <c r="KUX296" s="150"/>
      <c r="KUY296" s="150"/>
      <c r="KUZ296" s="150"/>
      <c r="KVA296" s="150"/>
      <c r="KVB296" s="150"/>
      <c r="KVC296" s="150"/>
      <c r="KVD296" s="150"/>
      <c r="KVE296" s="150"/>
      <c r="KVF296" s="150"/>
      <c r="KVG296" s="150"/>
      <c r="KVH296" s="150"/>
      <c r="KVI296" s="150"/>
      <c r="KVJ296" s="150"/>
      <c r="KVK296" s="150"/>
      <c r="KVL296" s="150"/>
      <c r="KVM296" s="150"/>
      <c r="KVN296" s="150"/>
      <c r="KVO296" s="150"/>
      <c r="KVP296" s="150"/>
      <c r="KVQ296" s="150"/>
      <c r="KVR296" s="150"/>
      <c r="KVS296" s="150"/>
      <c r="KVT296" s="150"/>
      <c r="KVU296" s="150"/>
      <c r="KVV296" s="150"/>
      <c r="KVW296" s="150"/>
      <c r="KVX296" s="150"/>
      <c r="KVY296" s="150"/>
      <c r="KVZ296" s="150"/>
      <c r="KWA296" s="150"/>
      <c r="KWB296" s="150"/>
      <c r="KWC296" s="150"/>
      <c r="KWD296" s="150"/>
      <c r="KWE296" s="150"/>
      <c r="KWF296" s="150"/>
      <c r="KWG296" s="150"/>
      <c r="KWH296" s="150"/>
      <c r="KWI296" s="150"/>
      <c r="KWJ296" s="150"/>
      <c r="KWK296" s="150"/>
      <c r="KWL296" s="150"/>
      <c r="KWM296" s="150"/>
      <c r="KWN296" s="150"/>
      <c r="KWO296" s="150"/>
      <c r="KWP296" s="150"/>
      <c r="KWQ296" s="150"/>
      <c r="KWR296" s="150"/>
      <c r="KWS296" s="150"/>
      <c r="KWT296" s="150"/>
      <c r="KWU296" s="150"/>
      <c r="KWV296" s="150"/>
      <c r="KWW296" s="150"/>
      <c r="KWX296" s="150"/>
      <c r="KWY296" s="150"/>
      <c r="KWZ296" s="150"/>
      <c r="KXA296" s="150"/>
      <c r="KXB296" s="150"/>
      <c r="KXC296" s="150"/>
      <c r="KXD296" s="150"/>
      <c r="KXE296" s="150"/>
      <c r="KXF296" s="150"/>
      <c r="KXG296" s="150"/>
      <c r="KXH296" s="150"/>
      <c r="KXI296" s="150"/>
      <c r="KXJ296" s="150"/>
      <c r="KXK296" s="150"/>
      <c r="KXL296" s="150"/>
      <c r="KXM296" s="150"/>
      <c r="KXN296" s="150"/>
      <c r="KXO296" s="150"/>
      <c r="KXP296" s="150"/>
      <c r="KXQ296" s="150"/>
      <c r="KXR296" s="150"/>
      <c r="KXS296" s="150"/>
      <c r="KXT296" s="150"/>
      <c r="KXU296" s="150"/>
      <c r="KXV296" s="150"/>
      <c r="KXW296" s="150"/>
      <c r="KXX296" s="150"/>
      <c r="KXY296" s="150"/>
      <c r="KXZ296" s="150"/>
      <c r="KYA296" s="150"/>
      <c r="KYB296" s="150"/>
      <c r="KYC296" s="150"/>
      <c r="KYD296" s="150"/>
      <c r="KYE296" s="150"/>
      <c r="KYF296" s="150"/>
      <c r="KYG296" s="150"/>
      <c r="KYH296" s="150"/>
      <c r="KYI296" s="150"/>
      <c r="KYJ296" s="150"/>
      <c r="KYK296" s="150"/>
      <c r="KYL296" s="150"/>
      <c r="KYM296" s="150"/>
      <c r="KYN296" s="150"/>
      <c r="KYO296" s="150"/>
      <c r="KYP296" s="150"/>
      <c r="KYQ296" s="150"/>
      <c r="KYR296" s="150"/>
      <c r="KYS296" s="150"/>
      <c r="KYT296" s="150"/>
      <c r="KYU296" s="150"/>
      <c r="KYV296" s="150"/>
      <c r="KYW296" s="150"/>
      <c r="KYX296" s="150"/>
      <c r="KYY296" s="150"/>
      <c r="KYZ296" s="150"/>
      <c r="KZA296" s="150"/>
      <c r="KZB296" s="150"/>
      <c r="KZC296" s="150"/>
      <c r="KZD296" s="150"/>
      <c r="KZE296" s="150"/>
      <c r="KZF296" s="150"/>
      <c r="KZG296" s="150"/>
      <c r="KZH296" s="150"/>
      <c r="KZI296" s="150"/>
      <c r="KZJ296" s="150"/>
      <c r="KZK296" s="150"/>
      <c r="KZL296" s="150"/>
      <c r="KZM296" s="150"/>
      <c r="KZN296" s="150"/>
      <c r="KZO296" s="150"/>
      <c r="KZP296" s="150"/>
      <c r="KZQ296" s="150"/>
      <c r="KZR296" s="150"/>
      <c r="KZS296" s="150"/>
      <c r="KZT296" s="150"/>
      <c r="KZU296" s="150"/>
      <c r="KZV296" s="150"/>
      <c r="KZW296" s="150"/>
      <c r="KZX296" s="150"/>
      <c r="KZY296" s="150"/>
      <c r="KZZ296" s="150"/>
      <c r="LAA296" s="150"/>
      <c r="LAB296" s="150"/>
      <c r="LAC296" s="150"/>
      <c r="LAD296" s="150"/>
      <c r="LAE296" s="150"/>
      <c r="LAF296" s="150"/>
      <c r="LAG296" s="150"/>
      <c r="LAH296" s="150"/>
      <c r="LAI296" s="150"/>
      <c r="LAJ296" s="150"/>
      <c r="LAK296" s="150"/>
      <c r="LAL296" s="150"/>
      <c r="LAM296" s="150"/>
      <c r="LAN296" s="150"/>
      <c r="LAO296" s="150"/>
      <c r="LAP296" s="150"/>
      <c r="LAQ296" s="150"/>
      <c r="LAR296" s="150"/>
      <c r="LAS296" s="150"/>
      <c r="LAT296" s="150"/>
      <c r="LAU296" s="150"/>
      <c r="LAV296" s="150"/>
      <c r="LAW296" s="150"/>
      <c r="LAX296" s="150"/>
      <c r="LAY296" s="150"/>
      <c r="LAZ296" s="150"/>
      <c r="LBA296" s="150"/>
      <c r="LBB296" s="150"/>
      <c r="LBC296" s="150"/>
      <c r="LBD296" s="150"/>
      <c r="LBE296" s="150"/>
      <c r="LBF296" s="150"/>
      <c r="LBG296" s="150"/>
      <c r="LBH296" s="150"/>
      <c r="LBI296" s="150"/>
      <c r="LBJ296" s="150"/>
      <c r="LBK296" s="150"/>
      <c r="LBL296" s="150"/>
      <c r="LBM296" s="150"/>
      <c r="LBN296" s="150"/>
      <c r="LBO296" s="150"/>
      <c r="LBP296" s="150"/>
      <c r="LBQ296" s="150"/>
      <c r="LBR296" s="150"/>
      <c r="LBS296" s="150"/>
      <c r="LBT296" s="150"/>
      <c r="LBU296" s="150"/>
      <c r="LBV296" s="150"/>
      <c r="LBW296" s="150"/>
      <c r="LBX296" s="150"/>
      <c r="LBY296" s="150"/>
      <c r="LBZ296" s="150"/>
      <c r="LCA296" s="150"/>
      <c r="LCB296" s="150"/>
      <c r="LCC296" s="150"/>
      <c r="LCD296" s="150"/>
      <c r="LCE296" s="150"/>
      <c r="LCF296" s="150"/>
      <c r="LCG296" s="150"/>
      <c r="LCH296" s="150"/>
      <c r="LCI296" s="150"/>
      <c r="LCJ296" s="150"/>
      <c r="LCK296" s="150"/>
      <c r="LCL296" s="150"/>
      <c r="LCM296" s="150"/>
      <c r="LCN296" s="150"/>
      <c r="LCO296" s="150"/>
      <c r="LCP296" s="150"/>
      <c r="LCQ296" s="150"/>
      <c r="LCR296" s="150"/>
      <c r="LCS296" s="150"/>
      <c r="LCT296" s="150"/>
      <c r="LCU296" s="150"/>
      <c r="LCV296" s="150"/>
      <c r="LCW296" s="150"/>
      <c r="LCX296" s="150"/>
      <c r="LCY296" s="150"/>
      <c r="LCZ296" s="150"/>
      <c r="LDA296" s="150"/>
      <c r="LDB296" s="150"/>
      <c r="LDC296" s="150"/>
      <c r="LDD296" s="150"/>
      <c r="LDE296" s="150"/>
      <c r="LDF296" s="150"/>
      <c r="LDG296" s="150"/>
      <c r="LDH296" s="150"/>
      <c r="LDI296" s="150"/>
      <c r="LDJ296" s="150"/>
      <c r="LDK296" s="150"/>
      <c r="LDL296" s="150"/>
      <c r="LDM296" s="150"/>
      <c r="LDN296" s="150"/>
      <c r="LDO296" s="150"/>
      <c r="LDP296" s="150"/>
      <c r="LDQ296" s="150"/>
      <c r="LDR296" s="150"/>
      <c r="LDS296" s="150"/>
      <c r="LDT296" s="150"/>
      <c r="LDU296" s="150"/>
      <c r="LDV296" s="150"/>
      <c r="LDW296" s="150"/>
      <c r="LDX296" s="150"/>
      <c r="LDY296" s="150"/>
      <c r="LDZ296" s="150"/>
      <c r="LEA296" s="150"/>
      <c r="LEB296" s="150"/>
      <c r="LEC296" s="150"/>
      <c r="LED296" s="150"/>
      <c r="LEE296" s="150"/>
      <c r="LEF296" s="150"/>
      <c r="LEG296" s="150"/>
      <c r="LEH296" s="150"/>
      <c r="LEI296" s="150"/>
      <c r="LEJ296" s="150"/>
      <c r="LEK296" s="150"/>
      <c r="LEL296" s="150"/>
      <c r="LEM296" s="150"/>
      <c r="LEN296" s="150"/>
      <c r="LEO296" s="150"/>
      <c r="LEP296" s="150"/>
      <c r="LEQ296" s="150"/>
      <c r="LER296" s="150"/>
      <c r="LES296" s="150"/>
      <c r="LET296" s="150"/>
      <c r="LEU296" s="150"/>
      <c r="LEV296" s="150"/>
      <c r="LEW296" s="150"/>
      <c r="LEX296" s="150"/>
      <c r="LEY296" s="150"/>
      <c r="LEZ296" s="150"/>
      <c r="LFA296" s="150"/>
      <c r="LFB296" s="150"/>
      <c r="LFC296" s="150"/>
      <c r="LFD296" s="150"/>
      <c r="LFE296" s="150"/>
      <c r="LFF296" s="150"/>
      <c r="LFG296" s="150"/>
      <c r="LFH296" s="150"/>
      <c r="LFI296" s="150"/>
      <c r="LFJ296" s="150"/>
      <c r="LFK296" s="150"/>
      <c r="LFL296" s="150"/>
      <c r="LFM296" s="150"/>
      <c r="LFN296" s="150"/>
      <c r="LFO296" s="150"/>
      <c r="LFP296" s="150"/>
      <c r="LFQ296" s="150"/>
      <c r="LFR296" s="150"/>
      <c r="LFS296" s="150"/>
      <c r="LFT296" s="150"/>
      <c r="LFU296" s="150"/>
      <c r="LFV296" s="150"/>
      <c r="LFW296" s="150"/>
      <c r="LFX296" s="150"/>
      <c r="LFY296" s="150"/>
      <c r="LFZ296" s="150"/>
      <c r="LGA296" s="150"/>
      <c r="LGB296" s="150"/>
      <c r="LGC296" s="150"/>
      <c r="LGD296" s="150"/>
      <c r="LGE296" s="150"/>
      <c r="LGF296" s="150"/>
      <c r="LGG296" s="150"/>
      <c r="LGH296" s="150"/>
      <c r="LGI296" s="150"/>
      <c r="LGJ296" s="150"/>
      <c r="LGK296" s="150"/>
      <c r="LGL296" s="150"/>
      <c r="LGM296" s="150"/>
      <c r="LGN296" s="150"/>
      <c r="LGO296" s="150"/>
      <c r="LGP296" s="150"/>
      <c r="LGQ296" s="150"/>
      <c r="LGR296" s="150"/>
      <c r="LGS296" s="150"/>
      <c r="LGT296" s="150"/>
      <c r="LGU296" s="150"/>
      <c r="LGV296" s="150"/>
      <c r="LGW296" s="150"/>
      <c r="LGX296" s="150"/>
      <c r="LGY296" s="150"/>
      <c r="LGZ296" s="150"/>
      <c r="LHA296" s="150"/>
      <c r="LHB296" s="150"/>
      <c r="LHC296" s="150"/>
      <c r="LHD296" s="150"/>
      <c r="LHE296" s="150"/>
      <c r="LHF296" s="150"/>
      <c r="LHG296" s="150"/>
      <c r="LHH296" s="150"/>
      <c r="LHI296" s="150"/>
      <c r="LHJ296" s="150"/>
      <c r="LHK296" s="150"/>
      <c r="LHL296" s="150"/>
      <c r="LHM296" s="150"/>
      <c r="LHN296" s="150"/>
      <c r="LHO296" s="150"/>
      <c r="LHP296" s="150"/>
      <c r="LHQ296" s="150"/>
      <c r="LHR296" s="150"/>
      <c r="LHS296" s="150"/>
      <c r="LHT296" s="150"/>
      <c r="LHU296" s="150"/>
      <c r="LHV296" s="150"/>
      <c r="LHW296" s="150"/>
      <c r="LHX296" s="150"/>
      <c r="LHY296" s="150"/>
      <c r="LHZ296" s="150"/>
      <c r="LIA296" s="150"/>
      <c r="LIB296" s="150"/>
      <c r="LIC296" s="150"/>
      <c r="LID296" s="150"/>
      <c r="LIE296" s="150"/>
      <c r="LIF296" s="150"/>
      <c r="LIG296" s="150"/>
      <c r="LIH296" s="150"/>
      <c r="LII296" s="150"/>
      <c r="LIJ296" s="150"/>
      <c r="LIK296" s="150"/>
      <c r="LIL296" s="150"/>
      <c r="LIM296" s="150"/>
      <c r="LIN296" s="150"/>
      <c r="LIO296" s="150"/>
      <c r="LIP296" s="150"/>
      <c r="LIQ296" s="150"/>
      <c r="LIR296" s="150"/>
      <c r="LIS296" s="150"/>
      <c r="LIT296" s="150"/>
      <c r="LIU296" s="150"/>
      <c r="LIV296" s="150"/>
      <c r="LIW296" s="150"/>
      <c r="LIX296" s="150"/>
      <c r="LIY296" s="150"/>
      <c r="LIZ296" s="150"/>
      <c r="LJA296" s="150"/>
      <c r="LJB296" s="150"/>
      <c r="LJC296" s="150"/>
      <c r="LJD296" s="150"/>
      <c r="LJE296" s="150"/>
      <c r="LJF296" s="150"/>
      <c r="LJG296" s="150"/>
      <c r="LJH296" s="150"/>
      <c r="LJI296" s="150"/>
      <c r="LJJ296" s="150"/>
      <c r="LJK296" s="150"/>
      <c r="LJL296" s="150"/>
      <c r="LJM296" s="150"/>
      <c r="LJN296" s="150"/>
      <c r="LJO296" s="150"/>
      <c r="LJP296" s="150"/>
      <c r="LJQ296" s="150"/>
      <c r="LJR296" s="150"/>
      <c r="LJS296" s="150"/>
      <c r="LJT296" s="150"/>
      <c r="LJU296" s="150"/>
      <c r="LJV296" s="150"/>
      <c r="LJW296" s="150"/>
      <c r="LJX296" s="150"/>
      <c r="LJY296" s="150"/>
      <c r="LJZ296" s="150"/>
      <c r="LKA296" s="150"/>
      <c r="LKB296" s="150"/>
      <c r="LKC296" s="150"/>
      <c r="LKD296" s="150"/>
      <c r="LKE296" s="150"/>
      <c r="LKF296" s="150"/>
      <c r="LKG296" s="150"/>
      <c r="LKH296" s="150"/>
      <c r="LKI296" s="150"/>
      <c r="LKJ296" s="150"/>
      <c r="LKK296" s="150"/>
      <c r="LKL296" s="150"/>
      <c r="LKM296" s="150"/>
      <c r="LKN296" s="150"/>
      <c r="LKO296" s="150"/>
      <c r="LKP296" s="150"/>
      <c r="LKQ296" s="150"/>
      <c r="LKR296" s="150"/>
      <c r="LKS296" s="150"/>
      <c r="LKT296" s="150"/>
      <c r="LKU296" s="150"/>
      <c r="LKV296" s="150"/>
      <c r="LKW296" s="150"/>
      <c r="LKX296" s="150"/>
      <c r="LKY296" s="150"/>
      <c r="LKZ296" s="150"/>
      <c r="LLA296" s="150"/>
      <c r="LLB296" s="150"/>
      <c r="LLC296" s="150"/>
      <c r="LLD296" s="150"/>
      <c r="LLE296" s="150"/>
      <c r="LLF296" s="150"/>
      <c r="LLG296" s="150"/>
      <c r="LLH296" s="150"/>
      <c r="LLI296" s="150"/>
      <c r="LLJ296" s="150"/>
      <c r="LLK296" s="150"/>
      <c r="LLL296" s="150"/>
      <c r="LLM296" s="150"/>
      <c r="LLN296" s="150"/>
      <c r="LLO296" s="150"/>
      <c r="LLP296" s="150"/>
      <c r="LLQ296" s="150"/>
      <c r="LLR296" s="150"/>
      <c r="LLS296" s="150"/>
      <c r="LLT296" s="150"/>
      <c r="LLU296" s="150"/>
      <c r="LLV296" s="150"/>
      <c r="LLW296" s="150"/>
      <c r="LLX296" s="150"/>
      <c r="LLY296" s="150"/>
      <c r="LLZ296" s="150"/>
      <c r="LMA296" s="150"/>
      <c r="LMB296" s="150"/>
      <c r="LMC296" s="150"/>
      <c r="LMD296" s="150"/>
      <c r="LME296" s="150"/>
      <c r="LMF296" s="150"/>
      <c r="LMG296" s="150"/>
      <c r="LMH296" s="150"/>
      <c r="LMI296" s="150"/>
      <c r="LMJ296" s="150"/>
      <c r="LMK296" s="150"/>
      <c r="LML296" s="150"/>
      <c r="LMM296" s="150"/>
      <c r="LMN296" s="150"/>
      <c r="LMO296" s="150"/>
      <c r="LMP296" s="150"/>
      <c r="LMQ296" s="150"/>
      <c r="LMR296" s="150"/>
      <c r="LMS296" s="150"/>
      <c r="LMT296" s="150"/>
      <c r="LMU296" s="150"/>
      <c r="LMV296" s="150"/>
      <c r="LMW296" s="150"/>
      <c r="LMX296" s="150"/>
      <c r="LMY296" s="150"/>
      <c r="LMZ296" s="150"/>
      <c r="LNA296" s="150"/>
      <c r="LNB296" s="150"/>
      <c r="LNC296" s="150"/>
      <c r="LND296" s="150"/>
      <c r="LNE296" s="150"/>
      <c r="LNF296" s="150"/>
      <c r="LNG296" s="150"/>
      <c r="LNH296" s="150"/>
      <c r="LNI296" s="150"/>
      <c r="LNJ296" s="150"/>
      <c r="LNK296" s="150"/>
      <c r="LNL296" s="150"/>
      <c r="LNM296" s="150"/>
      <c r="LNN296" s="150"/>
      <c r="LNO296" s="150"/>
      <c r="LNP296" s="150"/>
      <c r="LNQ296" s="150"/>
      <c r="LNR296" s="150"/>
      <c r="LNS296" s="150"/>
      <c r="LNT296" s="150"/>
      <c r="LNU296" s="150"/>
      <c r="LNV296" s="150"/>
      <c r="LNW296" s="150"/>
      <c r="LNX296" s="150"/>
      <c r="LNY296" s="150"/>
      <c r="LNZ296" s="150"/>
      <c r="LOA296" s="150"/>
      <c r="LOB296" s="150"/>
      <c r="LOC296" s="150"/>
      <c r="LOD296" s="150"/>
      <c r="LOE296" s="150"/>
      <c r="LOF296" s="150"/>
      <c r="LOG296" s="150"/>
      <c r="LOH296" s="150"/>
      <c r="LOI296" s="150"/>
      <c r="LOJ296" s="150"/>
      <c r="LOK296" s="150"/>
      <c r="LOL296" s="150"/>
      <c r="LOM296" s="150"/>
      <c r="LON296" s="150"/>
      <c r="LOO296" s="150"/>
      <c r="LOP296" s="150"/>
      <c r="LOQ296" s="150"/>
      <c r="LOR296" s="150"/>
      <c r="LOS296" s="150"/>
      <c r="LOT296" s="150"/>
      <c r="LOU296" s="150"/>
      <c r="LOV296" s="150"/>
      <c r="LOW296" s="150"/>
      <c r="LOX296" s="150"/>
      <c r="LOY296" s="150"/>
      <c r="LOZ296" s="150"/>
      <c r="LPA296" s="150"/>
      <c r="LPB296" s="150"/>
      <c r="LPC296" s="150"/>
      <c r="LPD296" s="150"/>
      <c r="LPE296" s="150"/>
      <c r="LPF296" s="150"/>
      <c r="LPG296" s="150"/>
      <c r="LPH296" s="150"/>
      <c r="LPI296" s="150"/>
      <c r="LPJ296" s="150"/>
      <c r="LPK296" s="150"/>
      <c r="LPL296" s="150"/>
      <c r="LPM296" s="150"/>
      <c r="LPN296" s="150"/>
      <c r="LPO296" s="150"/>
      <c r="LPP296" s="150"/>
      <c r="LPQ296" s="150"/>
      <c r="LPR296" s="150"/>
      <c r="LPS296" s="150"/>
      <c r="LPT296" s="150"/>
      <c r="LPU296" s="150"/>
      <c r="LPV296" s="150"/>
      <c r="LPW296" s="150"/>
      <c r="LPX296" s="150"/>
      <c r="LPY296" s="150"/>
      <c r="LPZ296" s="150"/>
      <c r="LQA296" s="150"/>
      <c r="LQB296" s="150"/>
      <c r="LQC296" s="150"/>
      <c r="LQD296" s="150"/>
      <c r="LQE296" s="150"/>
      <c r="LQF296" s="150"/>
      <c r="LQG296" s="150"/>
      <c r="LQH296" s="150"/>
      <c r="LQI296" s="150"/>
      <c r="LQJ296" s="150"/>
      <c r="LQK296" s="150"/>
      <c r="LQL296" s="150"/>
      <c r="LQM296" s="150"/>
      <c r="LQN296" s="150"/>
      <c r="LQO296" s="150"/>
      <c r="LQP296" s="150"/>
      <c r="LQQ296" s="150"/>
      <c r="LQR296" s="150"/>
      <c r="LQS296" s="150"/>
      <c r="LQT296" s="150"/>
      <c r="LQU296" s="150"/>
      <c r="LQV296" s="150"/>
      <c r="LQW296" s="150"/>
      <c r="LQX296" s="150"/>
      <c r="LQY296" s="150"/>
      <c r="LQZ296" s="150"/>
      <c r="LRA296" s="150"/>
      <c r="LRB296" s="150"/>
      <c r="LRC296" s="150"/>
      <c r="LRD296" s="150"/>
      <c r="LRE296" s="150"/>
      <c r="LRF296" s="150"/>
      <c r="LRG296" s="150"/>
      <c r="LRH296" s="150"/>
      <c r="LRI296" s="150"/>
      <c r="LRJ296" s="150"/>
      <c r="LRK296" s="150"/>
      <c r="LRL296" s="150"/>
      <c r="LRM296" s="150"/>
      <c r="LRN296" s="150"/>
      <c r="LRO296" s="150"/>
      <c r="LRP296" s="150"/>
      <c r="LRQ296" s="150"/>
      <c r="LRR296" s="150"/>
      <c r="LRS296" s="150"/>
      <c r="LRT296" s="150"/>
      <c r="LRU296" s="150"/>
      <c r="LRV296" s="150"/>
      <c r="LRW296" s="150"/>
      <c r="LRX296" s="150"/>
      <c r="LRY296" s="150"/>
      <c r="LRZ296" s="150"/>
      <c r="LSA296" s="150"/>
      <c r="LSB296" s="150"/>
      <c r="LSC296" s="150"/>
      <c r="LSD296" s="150"/>
      <c r="LSE296" s="150"/>
      <c r="LSF296" s="150"/>
      <c r="LSG296" s="150"/>
      <c r="LSH296" s="150"/>
      <c r="LSI296" s="150"/>
      <c r="LSJ296" s="150"/>
      <c r="LSK296" s="150"/>
      <c r="LSL296" s="150"/>
      <c r="LSM296" s="150"/>
      <c r="LSN296" s="150"/>
      <c r="LSO296" s="150"/>
      <c r="LSP296" s="150"/>
      <c r="LSQ296" s="150"/>
      <c r="LSR296" s="150"/>
      <c r="LSS296" s="150"/>
      <c r="LST296" s="150"/>
      <c r="LSU296" s="150"/>
      <c r="LSV296" s="150"/>
      <c r="LSW296" s="150"/>
      <c r="LSX296" s="150"/>
      <c r="LSY296" s="150"/>
      <c r="LSZ296" s="150"/>
      <c r="LTA296" s="150"/>
      <c r="LTB296" s="150"/>
      <c r="LTC296" s="150"/>
      <c r="LTD296" s="150"/>
      <c r="LTE296" s="150"/>
      <c r="LTF296" s="150"/>
      <c r="LTG296" s="150"/>
      <c r="LTH296" s="150"/>
      <c r="LTI296" s="150"/>
      <c r="LTJ296" s="150"/>
      <c r="LTK296" s="150"/>
      <c r="LTL296" s="150"/>
      <c r="LTM296" s="150"/>
      <c r="LTN296" s="150"/>
      <c r="LTO296" s="150"/>
      <c r="LTP296" s="150"/>
      <c r="LTQ296" s="150"/>
      <c r="LTR296" s="150"/>
      <c r="LTS296" s="150"/>
      <c r="LTT296" s="150"/>
      <c r="LTU296" s="150"/>
      <c r="LTV296" s="150"/>
      <c r="LTW296" s="150"/>
      <c r="LTX296" s="150"/>
      <c r="LTY296" s="150"/>
      <c r="LTZ296" s="150"/>
      <c r="LUA296" s="150"/>
      <c r="LUB296" s="150"/>
      <c r="LUC296" s="150"/>
      <c r="LUD296" s="150"/>
      <c r="LUE296" s="150"/>
      <c r="LUF296" s="150"/>
      <c r="LUG296" s="150"/>
      <c r="LUH296" s="150"/>
      <c r="LUI296" s="150"/>
      <c r="LUJ296" s="150"/>
      <c r="LUK296" s="150"/>
      <c r="LUL296" s="150"/>
      <c r="LUM296" s="150"/>
      <c r="LUN296" s="150"/>
      <c r="LUO296" s="150"/>
      <c r="LUP296" s="150"/>
      <c r="LUQ296" s="150"/>
      <c r="LUR296" s="150"/>
      <c r="LUS296" s="150"/>
      <c r="LUT296" s="150"/>
      <c r="LUU296" s="150"/>
      <c r="LUV296" s="150"/>
      <c r="LUW296" s="150"/>
      <c r="LUX296" s="150"/>
      <c r="LUY296" s="150"/>
      <c r="LUZ296" s="150"/>
      <c r="LVA296" s="150"/>
      <c r="LVB296" s="150"/>
      <c r="LVC296" s="150"/>
      <c r="LVD296" s="150"/>
      <c r="LVE296" s="150"/>
      <c r="LVF296" s="150"/>
      <c r="LVG296" s="150"/>
      <c r="LVH296" s="150"/>
      <c r="LVI296" s="150"/>
      <c r="LVJ296" s="150"/>
      <c r="LVK296" s="150"/>
      <c r="LVL296" s="150"/>
      <c r="LVM296" s="150"/>
      <c r="LVN296" s="150"/>
      <c r="LVO296" s="150"/>
      <c r="LVP296" s="150"/>
      <c r="LVQ296" s="150"/>
      <c r="LVR296" s="150"/>
      <c r="LVS296" s="150"/>
      <c r="LVT296" s="150"/>
      <c r="LVU296" s="150"/>
      <c r="LVV296" s="150"/>
      <c r="LVW296" s="150"/>
      <c r="LVX296" s="150"/>
      <c r="LVY296" s="150"/>
      <c r="LVZ296" s="150"/>
      <c r="LWA296" s="150"/>
      <c r="LWB296" s="150"/>
      <c r="LWC296" s="150"/>
      <c r="LWD296" s="150"/>
      <c r="LWE296" s="150"/>
      <c r="LWF296" s="150"/>
      <c r="LWG296" s="150"/>
      <c r="LWH296" s="150"/>
      <c r="LWI296" s="150"/>
      <c r="LWJ296" s="150"/>
      <c r="LWK296" s="150"/>
      <c r="LWL296" s="150"/>
      <c r="LWM296" s="150"/>
      <c r="LWN296" s="150"/>
      <c r="LWO296" s="150"/>
      <c r="LWP296" s="150"/>
      <c r="LWQ296" s="150"/>
      <c r="LWR296" s="150"/>
      <c r="LWS296" s="150"/>
      <c r="LWT296" s="150"/>
      <c r="LWU296" s="150"/>
      <c r="LWV296" s="150"/>
      <c r="LWW296" s="150"/>
      <c r="LWX296" s="150"/>
      <c r="LWY296" s="150"/>
      <c r="LWZ296" s="150"/>
      <c r="LXA296" s="150"/>
      <c r="LXB296" s="150"/>
      <c r="LXC296" s="150"/>
      <c r="LXD296" s="150"/>
      <c r="LXE296" s="150"/>
      <c r="LXF296" s="150"/>
      <c r="LXG296" s="150"/>
      <c r="LXH296" s="150"/>
      <c r="LXI296" s="150"/>
      <c r="LXJ296" s="150"/>
      <c r="LXK296" s="150"/>
      <c r="LXL296" s="150"/>
      <c r="LXM296" s="150"/>
      <c r="LXN296" s="150"/>
      <c r="LXO296" s="150"/>
      <c r="LXP296" s="150"/>
      <c r="LXQ296" s="150"/>
      <c r="LXR296" s="150"/>
      <c r="LXS296" s="150"/>
      <c r="LXT296" s="150"/>
      <c r="LXU296" s="150"/>
      <c r="LXV296" s="150"/>
      <c r="LXW296" s="150"/>
      <c r="LXX296" s="150"/>
      <c r="LXY296" s="150"/>
      <c r="LXZ296" s="150"/>
      <c r="LYA296" s="150"/>
      <c r="LYB296" s="150"/>
      <c r="LYC296" s="150"/>
      <c r="LYD296" s="150"/>
      <c r="LYE296" s="150"/>
      <c r="LYF296" s="150"/>
      <c r="LYG296" s="150"/>
      <c r="LYH296" s="150"/>
      <c r="LYI296" s="150"/>
      <c r="LYJ296" s="150"/>
      <c r="LYK296" s="150"/>
      <c r="LYL296" s="150"/>
      <c r="LYM296" s="150"/>
      <c r="LYN296" s="150"/>
      <c r="LYO296" s="150"/>
      <c r="LYP296" s="150"/>
      <c r="LYQ296" s="150"/>
      <c r="LYR296" s="150"/>
      <c r="LYS296" s="150"/>
      <c r="LYT296" s="150"/>
      <c r="LYU296" s="150"/>
      <c r="LYV296" s="150"/>
      <c r="LYW296" s="150"/>
      <c r="LYX296" s="150"/>
      <c r="LYY296" s="150"/>
      <c r="LYZ296" s="150"/>
      <c r="LZA296" s="150"/>
      <c r="LZB296" s="150"/>
      <c r="LZC296" s="150"/>
      <c r="LZD296" s="150"/>
      <c r="LZE296" s="150"/>
      <c r="LZF296" s="150"/>
      <c r="LZG296" s="150"/>
      <c r="LZH296" s="150"/>
      <c r="LZI296" s="150"/>
      <c r="LZJ296" s="150"/>
      <c r="LZK296" s="150"/>
      <c r="LZL296" s="150"/>
      <c r="LZM296" s="150"/>
      <c r="LZN296" s="150"/>
      <c r="LZO296" s="150"/>
      <c r="LZP296" s="150"/>
      <c r="LZQ296" s="150"/>
      <c r="LZR296" s="150"/>
      <c r="LZS296" s="150"/>
      <c r="LZT296" s="150"/>
      <c r="LZU296" s="150"/>
      <c r="LZV296" s="150"/>
      <c r="LZW296" s="150"/>
      <c r="LZX296" s="150"/>
      <c r="LZY296" s="150"/>
      <c r="LZZ296" s="150"/>
      <c r="MAA296" s="150"/>
      <c r="MAB296" s="150"/>
      <c r="MAC296" s="150"/>
      <c r="MAD296" s="150"/>
      <c r="MAE296" s="150"/>
      <c r="MAF296" s="150"/>
      <c r="MAG296" s="150"/>
      <c r="MAH296" s="150"/>
      <c r="MAI296" s="150"/>
      <c r="MAJ296" s="150"/>
      <c r="MAK296" s="150"/>
      <c r="MAL296" s="150"/>
      <c r="MAM296" s="150"/>
      <c r="MAN296" s="150"/>
      <c r="MAO296" s="150"/>
      <c r="MAP296" s="150"/>
      <c r="MAQ296" s="150"/>
      <c r="MAR296" s="150"/>
      <c r="MAS296" s="150"/>
      <c r="MAT296" s="150"/>
      <c r="MAU296" s="150"/>
      <c r="MAV296" s="150"/>
      <c r="MAW296" s="150"/>
      <c r="MAX296" s="150"/>
      <c r="MAY296" s="150"/>
      <c r="MAZ296" s="150"/>
      <c r="MBA296" s="150"/>
      <c r="MBB296" s="150"/>
      <c r="MBC296" s="150"/>
      <c r="MBD296" s="150"/>
      <c r="MBE296" s="150"/>
      <c r="MBF296" s="150"/>
      <c r="MBG296" s="150"/>
      <c r="MBH296" s="150"/>
      <c r="MBI296" s="150"/>
      <c r="MBJ296" s="150"/>
      <c r="MBK296" s="150"/>
      <c r="MBL296" s="150"/>
      <c r="MBM296" s="150"/>
      <c r="MBN296" s="150"/>
      <c r="MBO296" s="150"/>
      <c r="MBP296" s="150"/>
      <c r="MBQ296" s="150"/>
      <c r="MBR296" s="150"/>
      <c r="MBS296" s="150"/>
      <c r="MBT296" s="150"/>
      <c r="MBU296" s="150"/>
      <c r="MBV296" s="150"/>
      <c r="MBW296" s="150"/>
      <c r="MBX296" s="150"/>
      <c r="MBY296" s="150"/>
      <c r="MBZ296" s="150"/>
      <c r="MCA296" s="150"/>
      <c r="MCB296" s="150"/>
      <c r="MCC296" s="150"/>
      <c r="MCD296" s="150"/>
      <c r="MCE296" s="150"/>
      <c r="MCF296" s="150"/>
      <c r="MCG296" s="150"/>
      <c r="MCH296" s="150"/>
      <c r="MCI296" s="150"/>
      <c r="MCJ296" s="150"/>
      <c r="MCK296" s="150"/>
      <c r="MCL296" s="150"/>
      <c r="MCM296" s="150"/>
      <c r="MCN296" s="150"/>
      <c r="MCO296" s="150"/>
      <c r="MCP296" s="150"/>
      <c r="MCQ296" s="150"/>
      <c r="MCR296" s="150"/>
      <c r="MCS296" s="150"/>
      <c r="MCT296" s="150"/>
      <c r="MCU296" s="150"/>
      <c r="MCV296" s="150"/>
      <c r="MCW296" s="150"/>
      <c r="MCX296" s="150"/>
      <c r="MCY296" s="150"/>
      <c r="MCZ296" s="150"/>
      <c r="MDA296" s="150"/>
      <c r="MDB296" s="150"/>
      <c r="MDC296" s="150"/>
      <c r="MDD296" s="150"/>
      <c r="MDE296" s="150"/>
      <c r="MDF296" s="150"/>
      <c r="MDG296" s="150"/>
      <c r="MDH296" s="150"/>
      <c r="MDI296" s="150"/>
      <c r="MDJ296" s="150"/>
      <c r="MDK296" s="150"/>
      <c r="MDL296" s="150"/>
      <c r="MDM296" s="150"/>
      <c r="MDN296" s="150"/>
      <c r="MDO296" s="150"/>
      <c r="MDP296" s="150"/>
      <c r="MDQ296" s="150"/>
      <c r="MDR296" s="150"/>
      <c r="MDS296" s="150"/>
      <c r="MDT296" s="150"/>
      <c r="MDU296" s="150"/>
      <c r="MDV296" s="150"/>
      <c r="MDW296" s="150"/>
      <c r="MDX296" s="150"/>
      <c r="MDY296" s="150"/>
      <c r="MDZ296" s="150"/>
      <c r="MEA296" s="150"/>
      <c r="MEB296" s="150"/>
      <c r="MEC296" s="150"/>
      <c r="MED296" s="150"/>
      <c r="MEE296" s="150"/>
      <c r="MEF296" s="150"/>
      <c r="MEG296" s="150"/>
      <c r="MEH296" s="150"/>
      <c r="MEI296" s="150"/>
      <c r="MEJ296" s="150"/>
      <c r="MEK296" s="150"/>
      <c r="MEL296" s="150"/>
      <c r="MEM296" s="150"/>
      <c r="MEN296" s="150"/>
      <c r="MEO296" s="150"/>
      <c r="MEP296" s="150"/>
      <c r="MEQ296" s="150"/>
      <c r="MER296" s="150"/>
      <c r="MES296" s="150"/>
      <c r="MET296" s="150"/>
      <c r="MEU296" s="150"/>
      <c r="MEV296" s="150"/>
      <c r="MEW296" s="150"/>
      <c r="MEX296" s="150"/>
      <c r="MEY296" s="150"/>
      <c r="MEZ296" s="150"/>
      <c r="MFA296" s="150"/>
      <c r="MFB296" s="150"/>
      <c r="MFC296" s="150"/>
      <c r="MFD296" s="150"/>
      <c r="MFE296" s="150"/>
      <c r="MFF296" s="150"/>
      <c r="MFG296" s="150"/>
      <c r="MFH296" s="150"/>
      <c r="MFI296" s="150"/>
      <c r="MFJ296" s="150"/>
      <c r="MFK296" s="150"/>
      <c r="MFL296" s="150"/>
      <c r="MFM296" s="150"/>
      <c r="MFN296" s="150"/>
      <c r="MFO296" s="150"/>
      <c r="MFP296" s="150"/>
      <c r="MFQ296" s="150"/>
      <c r="MFR296" s="150"/>
      <c r="MFS296" s="150"/>
      <c r="MFT296" s="150"/>
      <c r="MFU296" s="150"/>
      <c r="MFV296" s="150"/>
      <c r="MFW296" s="150"/>
      <c r="MFX296" s="150"/>
      <c r="MFY296" s="150"/>
      <c r="MFZ296" s="150"/>
      <c r="MGA296" s="150"/>
      <c r="MGB296" s="150"/>
      <c r="MGC296" s="150"/>
      <c r="MGD296" s="150"/>
      <c r="MGE296" s="150"/>
      <c r="MGF296" s="150"/>
      <c r="MGG296" s="150"/>
      <c r="MGH296" s="150"/>
      <c r="MGI296" s="150"/>
      <c r="MGJ296" s="150"/>
      <c r="MGK296" s="150"/>
      <c r="MGL296" s="150"/>
      <c r="MGM296" s="150"/>
      <c r="MGN296" s="150"/>
      <c r="MGO296" s="150"/>
      <c r="MGP296" s="150"/>
      <c r="MGQ296" s="150"/>
      <c r="MGR296" s="150"/>
      <c r="MGS296" s="150"/>
      <c r="MGT296" s="150"/>
      <c r="MGU296" s="150"/>
      <c r="MGV296" s="150"/>
      <c r="MGW296" s="150"/>
      <c r="MGX296" s="150"/>
      <c r="MGY296" s="150"/>
      <c r="MGZ296" s="150"/>
      <c r="MHA296" s="150"/>
      <c r="MHB296" s="150"/>
      <c r="MHC296" s="150"/>
      <c r="MHD296" s="150"/>
      <c r="MHE296" s="150"/>
      <c r="MHF296" s="150"/>
      <c r="MHG296" s="150"/>
      <c r="MHH296" s="150"/>
      <c r="MHI296" s="150"/>
      <c r="MHJ296" s="150"/>
      <c r="MHK296" s="150"/>
      <c r="MHL296" s="150"/>
      <c r="MHM296" s="150"/>
      <c r="MHN296" s="150"/>
      <c r="MHO296" s="150"/>
      <c r="MHP296" s="150"/>
      <c r="MHQ296" s="150"/>
      <c r="MHR296" s="150"/>
      <c r="MHS296" s="150"/>
      <c r="MHT296" s="150"/>
      <c r="MHU296" s="150"/>
      <c r="MHV296" s="150"/>
      <c r="MHW296" s="150"/>
      <c r="MHX296" s="150"/>
      <c r="MHY296" s="150"/>
      <c r="MHZ296" s="150"/>
      <c r="MIA296" s="150"/>
      <c r="MIB296" s="150"/>
      <c r="MIC296" s="150"/>
      <c r="MID296" s="150"/>
      <c r="MIE296" s="150"/>
      <c r="MIF296" s="150"/>
      <c r="MIG296" s="150"/>
      <c r="MIH296" s="150"/>
      <c r="MII296" s="150"/>
      <c r="MIJ296" s="150"/>
      <c r="MIK296" s="150"/>
      <c r="MIL296" s="150"/>
      <c r="MIM296" s="150"/>
      <c r="MIN296" s="150"/>
      <c r="MIO296" s="150"/>
      <c r="MIP296" s="150"/>
      <c r="MIQ296" s="150"/>
      <c r="MIR296" s="150"/>
      <c r="MIS296" s="150"/>
      <c r="MIT296" s="150"/>
      <c r="MIU296" s="150"/>
      <c r="MIV296" s="150"/>
      <c r="MIW296" s="150"/>
      <c r="MIX296" s="150"/>
      <c r="MIY296" s="150"/>
      <c r="MIZ296" s="150"/>
      <c r="MJA296" s="150"/>
      <c r="MJB296" s="150"/>
      <c r="MJC296" s="150"/>
      <c r="MJD296" s="150"/>
      <c r="MJE296" s="150"/>
      <c r="MJF296" s="150"/>
      <c r="MJG296" s="150"/>
      <c r="MJH296" s="150"/>
      <c r="MJI296" s="150"/>
      <c r="MJJ296" s="150"/>
      <c r="MJK296" s="150"/>
      <c r="MJL296" s="150"/>
      <c r="MJM296" s="150"/>
      <c r="MJN296" s="150"/>
      <c r="MJO296" s="150"/>
      <c r="MJP296" s="150"/>
      <c r="MJQ296" s="150"/>
      <c r="MJR296" s="150"/>
      <c r="MJS296" s="150"/>
      <c r="MJT296" s="150"/>
      <c r="MJU296" s="150"/>
      <c r="MJV296" s="150"/>
      <c r="MJW296" s="150"/>
      <c r="MJX296" s="150"/>
      <c r="MJY296" s="150"/>
      <c r="MJZ296" s="150"/>
      <c r="MKA296" s="150"/>
      <c r="MKB296" s="150"/>
      <c r="MKC296" s="150"/>
      <c r="MKD296" s="150"/>
      <c r="MKE296" s="150"/>
      <c r="MKF296" s="150"/>
      <c r="MKG296" s="150"/>
      <c r="MKH296" s="150"/>
      <c r="MKI296" s="150"/>
      <c r="MKJ296" s="150"/>
      <c r="MKK296" s="150"/>
      <c r="MKL296" s="150"/>
      <c r="MKM296" s="150"/>
      <c r="MKN296" s="150"/>
      <c r="MKO296" s="150"/>
      <c r="MKP296" s="150"/>
      <c r="MKQ296" s="150"/>
      <c r="MKR296" s="150"/>
      <c r="MKS296" s="150"/>
      <c r="MKT296" s="150"/>
      <c r="MKU296" s="150"/>
      <c r="MKV296" s="150"/>
      <c r="MKW296" s="150"/>
      <c r="MKX296" s="150"/>
      <c r="MKY296" s="150"/>
      <c r="MKZ296" s="150"/>
      <c r="MLA296" s="150"/>
      <c r="MLB296" s="150"/>
      <c r="MLC296" s="150"/>
      <c r="MLD296" s="150"/>
      <c r="MLE296" s="150"/>
      <c r="MLF296" s="150"/>
      <c r="MLG296" s="150"/>
      <c r="MLH296" s="150"/>
      <c r="MLI296" s="150"/>
      <c r="MLJ296" s="150"/>
      <c r="MLK296" s="150"/>
      <c r="MLL296" s="150"/>
      <c r="MLM296" s="150"/>
      <c r="MLN296" s="150"/>
      <c r="MLO296" s="150"/>
      <c r="MLP296" s="150"/>
      <c r="MLQ296" s="150"/>
      <c r="MLR296" s="150"/>
      <c r="MLS296" s="150"/>
      <c r="MLT296" s="150"/>
      <c r="MLU296" s="150"/>
      <c r="MLV296" s="150"/>
      <c r="MLW296" s="150"/>
      <c r="MLX296" s="150"/>
      <c r="MLY296" s="150"/>
      <c r="MLZ296" s="150"/>
      <c r="MMA296" s="150"/>
      <c r="MMB296" s="150"/>
      <c r="MMC296" s="150"/>
      <c r="MMD296" s="150"/>
      <c r="MME296" s="150"/>
      <c r="MMF296" s="150"/>
      <c r="MMG296" s="150"/>
      <c r="MMH296" s="150"/>
      <c r="MMI296" s="150"/>
      <c r="MMJ296" s="150"/>
      <c r="MMK296" s="150"/>
      <c r="MML296" s="150"/>
      <c r="MMM296" s="150"/>
      <c r="MMN296" s="150"/>
      <c r="MMO296" s="150"/>
      <c r="MMP296" s="150"/>
      <c r="MMQ296" s="150"/>
      <c r="MMR296" s="150"/>
      <c r="MMS296" s="150"/>
      <c r="MMT296" s="150"/>
      <c r="MMU296" s="150"/>
      <c r="MMV296" s="150"/>
      <c r="MMW296" s="150"/>
      <c r="MMX296" s="150"/>
      <c r="MMY296" s="150"/>
      <c r="MMZ296" s="150"/>
      <c r="MNA296" s="150"/>
      <c r="MNB296" s="150"/>
      <c r="MNC296" s="150"/>
      <c r="MND296" s="150"/>
      <c r="MNE296" s="150"/>
      <c r="MNF296" s="150"/>
      <c r="MNG296" s="150"/>
      <c r="MNH296" s="150"/>
      <c r="MNI296" s="150"/>
      <c r="MNJ296" s="150"/>
      <c r="MNK296" s="150"/>
      <c r="MNL296" s="150"/>
      <c r="MNM296" s="150"/>
      <c r="MNN296" s="150"/>
      <c r="MNO296" s="150"/>
      <c r="MNP296" s="150"/>
      <c r="MNQ296" s="150"/>
      <c r="MNR296" s="150"/>
      <c r="MNS296" s="150"/>
      <c r="MNT296" s="150"/>
      <c r="MNU296" s="150"/>
      <c r="MNV296" s="150"/>
      <c r="MNW296" s="150"/>
      <c r="MNX296" s="150"/>
      <c r="MNY296" s="150"/>
      <c r="MNZ296" s="150"/>
      <c r="MOA296" s="150"/>
      <c r="MOB296" s="150"/>
      <c r="MOC296" s="150"/>
      <c r="MOD296" s="150"/>
      <c r="MOE296" s="150"/>
      <c r="MOF296" s="150"/>
      <c r="MOG296" s="150"/>
      <c r="MOH296" s="150"/>
      <c r="MOI296" s="150"/>
      <c r="MOJ296" s="150"/>
      <c r="MOK296" s="150"/>
      <c r="MOL296" s="150"/>
      <c r="MOM296" s="150"/>
      <c r="MON296" s="150"/>
      <c r="MOO296" s="150"/>
      <c r="MOP296" s="150"/>
      <c r="MOQ296" s="150"/>
      <c r="MOR296" s="150"/>
      <c r="MOS296" s="150"/>
      <c r="MOT296" s="150"/>
      <c r="MOU296" s="150"/>
      <c r="MOV296" s="150"/>
      <c r="MOW296" s="150"/>
      <c r="MOX296" s="150"/>
      <c r="MOY296" s="150"/>
      <c r="MOZ296" s="150"/>
      <c r="MPA296" s="150"/>
      <c r="MPB296" s="150"/>
      <c r="MPC296" s="150"/>
      <c r="MPD296" s="150"/>
      <c r="MPE296" s="150"/>
      <c r="MPF296" s="150"/>
      <c r="MPG296" s="150"/>
      <c r="MPH296" s="150"/>
      <c r="MPI296" s="150"/>
      <c r="MPJ296" s="150"/>
      <c r="MPK296" s="150"/>
      <c r="MPL296" s="150"/>
      <c r="MPM296" s="150"/>
      <c r="MPN296" s="150"/>
      <c r="MPO296" s="150"/>
      <c r="MPP296" s="150"/>
      <c r="MPQ296" s="150"/>
      <c r="MPR296" s="150"/>
      <c r="MPS296" s="150"/>
      <c r="MPT296" s="150"/>
      <c r="MPU296" s="150"/>
      <c r="MPV296" s="150"/>
      <c r="MPW296" s="150"/>
      <c r="MPX296" s="150"/>
      <c r="MPY296" s="150"/>
      <c r="MPZ296" s="150"/>
      <c r="MQA296" s="150"/>
      <c r="MQB296" s="150"/>
      <c r="MQC296" s="150"/>
      <c r="MQD296" s="150"/>
      <c r="MQE296" s="150"/>
      <c r="MQF296" s="150"/>
      <c r="MQG296" s="150"/>
      <c r="MQH296" s="150"/>
      <c r="MQI296" s="150"/>
      <c r="MQJ296" s="150"/>
      <c r="MQK296" s="150"/>
      <c r="MQL296" s="150"/>
      <c r="MQM296" s="150"/>
      <c r="MQN296" s="150"/>
      <c r="MQO296" s="150"/>
      <c r="MQP296" s="150"/>
      <c r="MQQ296" s="150"/>
      <c r="MQR296" s="150"/>
      <c r="MQS296" s="150"/>
      <c r="MQT296" s="150"/>
      <c r="MQU296" s="150"/>
      <c r="MQV296" s="150"/>
      <c r="MQW296" s="150"/>
      <c r="MQX296" s="150"/>
      <c r="MQY296" s="150"/>
      <c r="MQZ296" s="150"/>
      <c r="MRA296" s="150"/>
      <c r="MRB296" s="150"/>
      <c r="MRC296" s="150"/>
      <c r="MRD296" s="150"/>
      <c r="MRE296" s="150"/>
      <c r="MRF296" s="150"/>
      <c r="MRG296" s="150"/>
      <c r="MRH296" s="150"/>
      <c r="MRI296" s="150"/>
      <c r="MRJ296" s="150"/>
      <c r="MRK296" s="150"/>
      <c r="MRL296" s="150"/>
      <c r="MRM296" s="150"/>
      <c r="MRN296" s="150"/>
      <c r="MRO296" s="150"/>
      <c r="MRP296" s="150"/>
      <c r="MRQ296" s="150"/>
      <c r="MRR296" s="150"/>
      <c r="MRS296" s="150"/>
      <c r="MRT296" s="150"/>
      <c r="MRU296" s="150"/>
      <c r="MRV296" s="150"/>
      <c r="MRW296" s="150"/>
      <c r="MRX296" s="150"/>
      <c r="MRY296" s="150"/>
      <c r="MRZ296" s="150"/>
      <c r="MSA296" s="150"/>
      <c r="MSB296" s="150"/>
      <c r="MSC296" s="150"/>
      <c r="MSD296" s="150"/>
      <c r="MSE296" s="150"/>
      <c r="MSF296" s="150"/>
      <c r="MSG296" s="150"/>
      <c r="MSH296" s="150"/>
      <c r="MSI296" s="150"/>
      <c r="MSJ296" s="150"/>
      <c r="MSK296" s="150"/>
      <c r="MSL296" s="150"/>
      <c r="MSM296" s="150"/>
      <c r="MSN296" s="150"/>
      <c r="MSO296" s="150"/>
      <c r="MSP296" s="150"/>
      <c r="MSQ296" s="150"/>
      <c r="MSR296" s="150"/>
      <c r="MSS296" s="150"/>
      <c r="MST296" s="150"/>
      <c r="MSU296" s="150"/>
      <c r="MSV296" s="150"/>
      <c r="MSW296" s="150"/>
      <c r="MSX296" s="150"/>
      <c r="MSY296" s="150"/>
      <c r="MSZ296" s="150"/>
      <c r="MTA296" s="150"/>
      <c r="MTB296" s="150"/>
      <c r="MTC296" s="150"/>
      <c r="MTD296" s="150"/>
      <c r="MTE296" s="150"/>
      <c r="MTF296" s="150"/>
      <c r="MTG296" s="150"/>
      <c r="MTH296" s="150"/>
      <c r="MTI296" s="150"/>
      <c r="MTJ296" s="150"/>
      <c r="MTK296" s="150"/>
      <c r="MTL296" s="150"/>
      <c r="MTM296" s="150"/>
      <c r="MTN296" s="150"/>
      <c r="MTO296" s="150"/>
      <c r="MTP296" s="150"/>
      <c r="MTQ296" s="150"/>
      <c r="MTR296" s="150"/>
      <c r="MTS296" s="150"/>
      <c r="MTT296" s="150"/>
      <c r="MTU296" s="150"/>
      <c r="MTV296" s="150"/>
      <c r="MTW296" s="150"/>
      <c r="MTX296" s="150"/>
      <c r="MTY296" s="150"/>
      <c r="MTZ296" s="150"/>
      <c r="MUA296" s="150"/>
      <c r="MUB296" s="150"/>
      <c r="MUC296" s="150"/>
      <c r="MUD296" s="150"/>
      <c r="MUE296" s="150"/>
      <c r="MUF296" s="150"/>
      <c r="MUG296" s="150"/>
      <c r="MUH296" s="150"/>
      <c r="MUI296" s="150"/>
      <c r="MUJ296" s="150"/>
      <c r="MUK296" s="150"/>
      <c r="MUL296" s="150"/>
      <c r="MUM296" s="150"/>
      <c r="MUN296" s="150"/>
      <c r="MUO296" s="150"/>
      <c r="MUP296" s="150"/>
      <c r="MUQ296" s="150"/>
      <c r="MUR296" s="150"/>
      <c r="MUS296" s="150"/>
      <c r="MUT296" s="150"/>
      <c r="MUU296" s="150"/>
      <c r="MUV296" s="150"/>
      <c r="MUW296" s="150"/>
      <c r="MUX296" s="150"/>
      <c r="MUY296" s="150"/>
      <c r="MUZ296" s="150"/>
      <c r="MVA296" s="150"/>
      <c r="MVB296" s="150"/>
      <c r="MVC296" s="150"/>
      <c r="MVD296" s="150"/>
      <c r="MVE296" s="150"/>
      <c r="MVF296" s="150"/>
      <c r="MVG296" s="150"/>
      <c r="MVH296" s="150"/>
      <c r="MVI296" s="150"/>
      <c r="MVJ296" s="150"/>
      <c r="MVK296" s="150"/>
      <c r="MVL296" s="150"/>
      <c r="MVM296" s="150"/>
      <c r="MVN296" s="150"/>
      <c r="MVO296" s="150"/>
      <c r="MVP296" s="150"/>
      <c r="MVQ296" s="150"/>
      <c r="MVR296" s="150"/>
      <c r="MVS296" s="150"/>
      <c r="MVT296" s="150"/>
      <c r="MVU296" s="150"/>
      <c r="MVV296" s="150"/>
      <c r="MVW296" s="150"/>
      <c r="MVX296" s="150"/>
      <c r="MVY296" s="150"/>
      <c r="MVZ296" s="150"/>
      <c r="MWA296" s="150"/>
      <c r="MWB296" s="150"/>
      <c r="MWC296" s="150"/>
      <c r="MWD296" s="150"/>
      <c r="MWE296" s="150"/>
      <c r="MWF296" s="150"/>
      <c r="MWG296" s="150"/>
      <c r="MWH296" s="150"/>
      <c r="MWI296" s="150"/>
      <c r="MWJ296" s="150"/>
      <c r="MWK296" s="150"/>
      <c r="MWL296" s="150"/>
      <c r="MWM296" s="150"/>
      <c r="MWN296" s="150"/>
      <c r="MWO296" s="150"/>
      <c r="MWP296" s="150"/>
      <c r="MWQ296" s="150"/>
      <c r="MWR296" s="150"/>
      <c r="MWS296" s="150"/>
      <c r="MWT296" s="150"/>
      <c r="MWU296" s="150"/>
      <c r="MWV296" s="150"/>
      <c r="MWW296" s="150"/>
      <c r="MWX296" s="150"/>
      <c r="MWY296" s="150"/>
      <c r="MWZ296" s="150"/>
      <c r="MXA296" s="150"/>
      <c r="MXB296" s="150"/>
      <c r="MXC296" s="150"/>
      <c r="MXD296" s="150"/>
      <c r="MXE296" s="150"/>
      <c r="MXF296" s="150"/>
      <c r="MXG296" s="150"/>
      <c r="MXH296" s="150"/>
      <c r="MXI296" s="150"/>
      <c r="MXJ296" s="150"/>
      <c r="MXK296" s="150"/>
      <c r="MXL296" s="150"/>
      <c r="MXM296" s="150"/>
      <c r="MXN296" s="150"/>
      <c r="MXO296" s="150"/>
      <c r="MXP296" s="150"/>
      <c r="MXQ296" s="150"/>
      <c r="MXR296" s="150"/>
      <c r="MXS296" s="150"/>
      <c r="MXT296" s="150"/>
      <c r="MXU296" s="150"/>
      <c r="MXV296" s="150"/>
      <c r="MXW296" s="150"/>
      <c r="MXX296" s="150"/>
      <c r="MXY296" s="150"/>
      <c r="MXZ296" s="150"/>
      <c r="MYA296" s="150"/>
      <c r="MYB296" s="150"/>
      <c r="MYC296" s="150"/>
      <c r="MYD296" s="150"/>
      <c r="MYE296" s="150"/>
      <c r="MYF296" s="150"/>
      <c r="MYG296" s="150"/>
      <c r="MYH296" s="150"/>
      <c r="MYI296" s="150"/>
      <c r="MYJ296" s="150"/>
      <c r="MYK296" s="150"/>
      <c r="MYL296" s="150"/>
      <c r="MYM296" s="150"/>
      <c r="MYN296" s="150"/>
      <c r="MYO296" s="150"/>
      <c r="MYP296" s="150"/>
      <c r="MYQ296" s="150"/>
      <c r="MYR296" s="150"/>
      <c r="MYS296" s="150"/>
      <c r="MYT296" s="150"/>
      <c r="MYU296" s="150"/>
      <c r="MYV296" s="150"/>
      <c r="MYW296" s="150"/>
      <c r="MYX296" s="150"/>
      <c r="MYY296" s="150"/>
      <c r="MYZ296" s="150"/>
      <c r="MZA296" s="150"/>
      <c r="MZB296" s="150"/>
      <c r="MZC296" s="150"/>
      <c r="MZD296" s="150"/>
      <c r="MZE296" s="150"/>
      <c r="MZF296" s="150"/>
      <c r="MZG296" s="150"/>
      <c r="MZH296" s="150"/>
      <c r="MZI296" s="150"/>
      <c r="MZJ296" s="150"/>
      <c r="MZK296" s="150"/>
      <c r="MZL296" s="150"/>
      <c r="MZM296" s="150"/>
      <c r="MZN296" s="150"/>
      <c r="MZO296" s="150"/>
      <c r="MZP296" s="150"/>
      <c r="MZQ296" s="150"/>
      <c r="MZR296" s="150"/>
      <c r="MZS296" s="150"/>
      <c r="MZT296" s="150"/>
      <c r="MZU296" s="150"/>
      <c r="MZV296" s="150"/>
      <c r="MZW296" s="150"/>
      <c r="MZX296" s="150"/>
      <c r="MZY296" s="150"/>
      <c r="MZZ296" s="150"/>
      <c r="NAA296" s="150"/>
      <c r="NAB296" s="150"/>
      <c r="NAC296" s="150"/>
      <c r="NAD296" s="150"/>
      <c r="NAE296" s="150"/>
      <c r="NAF296" s="150"/>
      <c r="NAG296" s="150"/>
      <c r="NAH296" s="150"/>
      <c r="NAI296" s="150"/>
      <c r="NAJ296" s="150"/>
      <c r="NAK296" s="150"/>
      <c r="NAL296" s="150"/>
      <c r="NAM296" s="150"/>
      <c r="NAN296" s="150"/>
      <c r="NAO296" s="150"/>
      <c r="NAP296" s="150"/>
      <c r="NAQ296" s="150"/>
      <c r="NAR296" s="150"/>
      <c r="NAS296" s="150"/>
      <c r="NAT296" s="150"/>
      <c r="NAU296" s="150"/>
      <c r="NAV296" s="150"/>
      <c r="NAW296" s="150"/>
      <c r="NAX296" s="150"/>
      <c r="NAY296" s="150"/>
      <c r="NAZ296" s="150"/>
      <c r="NBA296" s="150"/>
      <c r="NBB296" s="150"/>
      <c r="NBC296" s="150"/>
      <c r="NBD296" s="150"/>
      <c r="NBE296" s="150"/>
      <c r="NBF296" s="150"/>
      <c r="NBG296" s="150"/>
      <c r="NBH296" s="150"/>
      <c r="NBI296" s="150"/>
      <c r="NBJ296" s="150"/>
      <c r="NBK296" s="150"/>
      <c r="NBL296" s="150"/>
      <c r="NBM296" s="150"/>
      <c r="NBN296" s="150"/>
      <c r="NBO296" s="150"/>
      <c r="NBP296" s="150"/>
      <c r="NBQ296" s="150"/>
      <c r="NBR296" s="150"/>
      <c r="NBS296" s="150"/>
      <c r="NBT296" s="150"/>
      <c r="NBU296" s="150"/>
      <c r="NBV296" s="150"/>
      <c r="NBW296" s="150"/>
      <c r="NBX296" s="150"/>
      <c r="NBY296" s="150"/>
      <c r="NBZ296" s="150"/>
      <c r="NCA296" s="150"/>
      <c r="NCB296" s="150"/>
      <c r="NCC296" s="150"/>
      <c r="NCD296" s="150"/>
      <c r="NCE296" s="150"/>
      <c r="NCF296" s="150"/>
      <c r="NCG296" s="150"/>
      <c r="NCH296" s="150"/>
      <c r="NCI296" s="150"/>
      <c r="NCJ296" s="150"/>
      <c r="NCK296" s="150"/>
      <c r="NCL296" s="150"/>
      <c r="NCM296" s="150"/>
      <c r="NCN296" s="150"/>
      <c r="NCO296" s="150"/>
      <c r="NCP296" s="150"/>
      <c r="NCQ296" s="150"/>
      <c r="NCR296" s="150"/>
      <c r="NCS296" s="150"/>
      <c r="NCT296" s="150"/>
      <c r="NCU296" s="150"/>
      <c r="NCV296" s="150"/>
      <c r="NCW296" s="150"/>
      <c r="NCX296" s="150"/>
      <c r="NCY296" s="150"/>
      <c r="NCZ296" s="150"/>
      <c r="NDA296" s="150"/>
      <c r="NDB296" s="150"/>
      <c r="NDC296" s="150"/>
      <c r="NDD296" s="150"/>
      <c r="NDE296" s="150"/>
      <c r="NDF296" s="150"/>
      <c r="NDG296" s="150"/>
      <c r="NDH296" s="150"/>
      <c r="NDI296" s="150"/>
      <c r="NDJ296" s="150"/>
      <c r="NDK296" s="150"/>
      <c r="NDL296" s="150"/>
      <c r="NDM296" s="150"/>
      <c r="NDN296" s="150"/>
      <c r="NDO296" s="150"/>
      <c r="NDP296" s="150"/>
      <c r="NDQ296" s="150"/>
      <c r="NDR296" s="150"/>
      <c r="NDS296" s="150"/>
      <c r="NDT296" s="150"/>
      <c r="NDU296" s="150"/>
      <c r="NDV296" s="150"/>
      <c r="NDW296" s="150"/>
      <c r="NDX296" s="150"/>
      <c r="NDY296" s="150"/>
      <c r="NDZ296" s="150"/>
      <c r="NEA296" s="150"/>
      <c r="NEB296" s="150"/>
      <c r="NEC296" s="150"/>
      <c r="NED296" s="150"/>
      <c r="NEE296" s="150"/>
      <c r="NEF296" s="150"/>
      <c r="NEG296" s="150"/>
      <c r="NEH296" s="150"/>
      <c r="NEI296" s="150"/>
      <c r="NEJ296" s="150"/>
      <c r="NEK296" s="150"/>
      <c r="NEL296" s="150"/>
      <c r="NEM296" s="150"/>
      <c r="NEN296" s="150"/>
      <c r="NEO296" s="150"/>
      <c r="NEP296" s="150"/>
      <c r="NEQ296" s="150"/>
      <c r="NER296" s="150"/>
      <c r="NES296" s="150"/>
      <c r="NET296" s="150"/>
      <c r="NEU296" s="150"/>
      <c r="NEV296" s="150"/>
      <c r="NEW296" s="150"/>
      <c r="NEX296" s="150"/>
      <c r="NEY296" s="150"/>
      <c r="NEZ296" s="150"/>
      <c r="NFA296" s="150"/>
      <c r="NFB296" s="150"/>
      <c r="NFC296" s="150"/>
      <c r="NFD296" s="150"/>
      <c r="NFE296" s="150"/>
      <c r="NFF296" s="150"/>
      <c r="NFG296" s="150"/>
      <c r="NFH296" s="150"/>
      <c r="NFI296" s="150"/>
      <c r="NFJ296" s="150"/>
      <c r="NFK296" s="150"/>
      <c r="NFL296" s="150"/>
      <c r="NFM296" s="150"/>
      <c r="NFN296" s="150"/>
      <c r="NFO296" s="150"/>
      <c r="NFP296" s="150"/>
      <c r="NFQ296" s="150"/>
      <c r="NFR296" s="150"/>
      <c r="NFS296" s="150"/>
      <c r="NFT296" s="150"/>
      <c r="NFU296" s="150"/>
      <c r="NFV296" s="150"/>
      <c r="NFW296" s="150"/>
      <c r="NFX296" s="150"/>
      <c r="NFY296" s="150"/>
      <c r="NFZ296" s="150"/>
      <c r="NGA296" s="150"/>
      <c r="NGB296" s="150"/>
      <c r="NGC296" s="150"/>
      <c r="NGD296" s="150"/>
      <c r="NGE296" s="150"/>
      <c r="NGF296" s="150"/>
      <c r="NGG296" s="150"/>
      <c r="NGH296" s="150"/>
      <c r="NGI296" s="150"/>
      <c r="NGJ296" s="150"/>
      <c r="NGK296" s="150"/>
      <c r="NGL296" s="150"/>
      <c r="NGM296" s="150"/>
      <c r="NGN296" s="150"/>
      <c r="NGO296" s="150"/>
      <c r="NGP296" s="150"/>
      <c r="NGQ296" s="150"/>
      <c r="NGR296" s="150"/>
      <c r="NGS296" s="150"/>
      <c r="NGT296" s="150"/>
      <c r="NGU296" s="150"/>
      <c r="NGV296" s="150"/>
      <c r="NGW296" s="150"/>
      <c r="NGX296" s="150"/>
      <c r="NGY296" s="150"/>
      <c r="NGZ296" s="150"/>
      <c r="NHA296" s="150"/>
      <c r="NHB296" s="150"/>
      <c r="NHC296" s="150"/>
      <c r="NHD296" s="150"/>
      <c r="NHE296" s="150"/>
      <c r="NHF296" s="150"/>
      <c r="NHG296" s="150"/>
      <c r="NHH296" s="150"/>
      <c r="NHI296" s="150"/>
      <c r="NHJ296" s="150"/>
      <c r="NHK296" s="150"/>
      <c r="NHL296" s="150"/>
      <c r="NHM296" s="150"/>
      <c r="NHN296" s="150"/>
      <c r="NHO296" s="150"/>
      <c r="NHP296" s="150"/>
      <c r="NHQ296" s="150"/>
      <c r="NHR296" s="150"/>
      <c r="NHS296" s="150"/>
      <c r="NHT296" s="150"/>
      <c r="NHU296" s="150"/>
      <c r="NHV296" s="150"/>
      <c r="NHW296" s="150"/>
      <c r="NHX296" s="150"/>
      <c r="NHY296" s="150"/>
      <c r="NHZ296" s="150"/>
      <c r="NIA296" s="150"/>
      <c r="NIB296" s="150"/>
      <c r="NIC296" s="150"/>
      <c r="NID296" s="150"/>
      <c r="NIE296" s="150"/>
      <c r="NIF296" s="150"/>
      <c r="NIG296" s="150"/>
      <c r="NIH296" s="150"/>
      <c r="NII296" s="150"/>
      <c r="NIJ296" s="150"/>
      <c r="NIK296" s="150"/>
      <c r="NIL296" s="150"/>
      <c r="NIM296" s="150"/>
      <c r="NIN296" s="150"/>
      <c r="NIO296" s="150"/>
      <c r="NIP296" s="150"/>
      <c r="NIQ296" s="150"/>
      <c r="NIR296" s="150"/>
      <c r="NIS296" s="150"/>
      <c r="NIT296" s="150"/>
      <c r="NIU296" s="150"/>
      <c r="NIV296" s="150"/>
      <c r="NIW296" s="150"/>
      <c r="NIX296" s="150"/>
      <c r="NIY296" s="150"/>
      <c r="NIZ296" s="150"/>
      <c r="NJA296" s="150"/>
      <c r="NJB296" s="150"/>
      <c r="NJC296" s="150"/>
      <c r="NJD296" s="150"/>
      <c r="NJE296" s="150"/>
      <c r="NJF296" s="150"/>
      <c r="NJG296" s="150"/>
      <c r="NJH296" s="150"/>
      <c r="NJI296" s="150"/>
      <c r="NJJ296" s="150"/>
      <c r="NJK296" s="150"/>
      <c r="NJL296" s="150"/>
      <c r="NJM296" s="150"/>
      <c r="NJN296" s="150"/>
      <c r="NJO296" s="150"/>
      <c r="NJP296" s="150"/>
      <c r="NJQ296" s="150"/>
      <c r="NJR296" s="150"/>
      <c r="NJS296" s="150"/>
      <c r="NJT296" s="150"/>
      <c r="NJU296" s="150"/>
      <c r="NJV296" s="150"/>
      <c r="NJW296" s="150"/>
      <c r="NJX296" s="150"/>
      <c r="NJY296" s="150"/>
      <c r="NJZ296" s="150"/>
      <c r="NKA296" s="150"/>
      <c r="NKB296" s="150"/>
      <c r="NKC296" s="150"/>
      <c r="NKD296" s="150"/>
      <c r="NKE296" s="150"/>
      <c r="NKF296" s="150"/>
      <c r="NKG296" s="150"/>
      <c r="NKH296" s="150"/>
      <c r="NKI296" s="150"/>
      <c r="NKJ296" s="150"/>
      <c r="NKK296" s="150"/>
      <c r="NKL296" s="150"/>
      <c r="NKM296" s="150"/>
      <c r="NKN296" s="150"/>
      <c r="NKO296" s="150"/>
      <c r="NKP296" s="150"/>
      <c r="NKQ296" s="150"/>
      <c r="NKR296" s="150"/>
      <c r="NKS296" s="150"/>
      <c r="NKT296" s="150"/>
      <c r="NKU296" s="150"/>
      <c r="NKV296" s="150"/>
      <c r="NKW296" s="150"/>
      <c r="NKX296" s="150"/>
      <c r="NKY296" s="150"/>
      <c r="NKZ296" s="150"/>
      <c r="NLA296" s="150"/>
      <c r="NLB296" s="150"/>
      <c r="NLC296" s="150"/>
      <c r="NLD296" s="150"/>
      <c r="NLE296" s="150"/>
      <c r="NLF296" s="150"/>
      <c r="NLG296" s="150"/>
      <c r="NLH296" s="150"/>
      <c r="NLI296" s="150"/>
      <c r="NLJ296" s="150"/>
      <c r="NLK296" s="150"/>
      <c r="NLL296" s="150"/>
      <c r="NLM296" s="150"/>
      <c r="NLN296" s="150"/>
      <c r="NLO296" s="150"/>
      <c r="NLP296" s="150"/>
      <c r="NLQ296" s="150"/>
      <c r="NLR296" s="150"/>
      <c r="NLS296" s="150"/>
      <c r="NLT296" s="150"/>
      <c r="NLU296" s="150"/>
      <c r="NLV296" s="150"/>
      <c r="NLW296" s="150"/>
      <c r="NLX296" s="150"/>
      <c r="NLY296" s="150"/>
      <c r="NLZ296" s="150"/>
      <c r="NMA296" s="150"/>
      <c r="NMB296" s="150"/>
      <c r="NMC296" s="150"/>
      <c r="NMD296" s="150"/>
      <c r="NME296" s="150"/>
      <c r="NMF296" s="150"/>
      <c r="NMG296" s="150"/>
      <c r="NMH296" s="150"/>
      <c r="NMI296" s="150"/>
      <c r="NMJ296" s="150"/>
      <c r="NMK296" s="150"/>
      <c r="NML296" s="150"/>
      <c r="NMM296" s="150"/>
      <c r="NMN296" s="150"/>
      <c r="NMO296" s="150"/>
      <c r="NMP296" s="150"/>
      <c r="NMQ296" s="150"/>
      <c r="NMR296" s="150"/>
      <c r="NMS296" s="150"/>
      <c r="NMT296" s="150"/>
      <c r="NMU296" s="150"/>
      <c r="NMV296" s="150"/>
      <c r="NMW296" s="150"/>
      <c r="NMX296" s="150"/>
      <c r="NMY296" s="150"/>
      <c r="NMZ296" s="150"/>
      <c r="NNA296" s="150"/>
      <c r="NNB296" s="150"/>
      <c r="NNC296" s="150"/>
      <c r="NND296" s="150"/>
      <c r="NNE296" s="150"/>
      <c r="NNF296" s="150"/>
      <c r="NNG296" s="150"/>
      <c r="NNH296" s="150"/>
      <c r="NNI296" s="150"/>
      <c r="NNJ296" s="150"/>
      <c r="NNK296" s="150"/>
      <c r="NNL296" s="150"/>
      <c r="NNM296" s="150"/>
      <c r="NNN296" s="150"/>
      <c r="NNO296" s="150"/>
      <c r="NNP296" s="150"/>
      <c r="NNQ296" s="150"/>
      <c r="NNR296" s="150"/>
      <c r="NNS296" s="150"/>
      <c r="NNT296" s="150"/>
      <c r="NNU296" s="150"/>
      <c r="NNV296" s="150"/>
      <c r="NNW296" s="150"/>
      <c r="NNX296" s="150"/>
      <c r="NNY296" s="150"/>
      <c r="NNZ296" s="150"/>
      <c r="NOA296" s="150"/>
      <c r="NOB296" s="150"/>
      <c r="NOC296" s="150"/>
      <c r="NOD296" s="150"/>
      <c r="NOE296" s="150"/>
      <c r="NOF296" s="150"/>
      <c r="NOG296" s="150"/>
      <c r="NOH296" s="150"/>
      <c r="NOI296" s="150"/>
      <c r="NOJ296" s="150"/>
      <c r="NOK296" s="150"/>
      <c r="NOL296" s="150"/>
      <c r="NOM296" s="150"/>
      <c r="NON296" s="150"/>
      <c r="NOO296" s="150"/>
      <c r="NOP296" s="150"/>
      <c r="NOQ296" s="150"/>
      <c r="NOR296" s="150"/>
      <c r="NOS296" s="150"/>
      <c r="NOT296" s="150"/>
      <c r="NOU296" s="150"/>
      <c r="NOV296" s="150"/>
      <c r="NOW296" s="150"/>
      <c r="NOX296" s="150"/>
      <c r="NOY296" s="150"/>
      <c r="NOZ296" s="150"/>
      <c r="NPA296" s="150"/>
      <c r="NPB296" s="150"/>
      <c r="NPC296" s="150"/>
      <c r="NPD296" s="150"/>
      <c r="NPE296" s="150"/>
      <c r="NPF296" s="150"/>
      <c r="NPG296" s="150"/>
      <c r="NPH296" s="150"/>
      <c r="NPI296" s="150"/>
      <c r="NPJ296" s="150"/>
      <c r="NPK296" s="150"/>
      <c r="NPL296" s="150"/>
      <c r="NPM296" s="150"/>
      <c r="NPN296" s="150"/>
      <c r="NPO296" s="150"/>
      <c r="NPP296" s="150"/>
      <c r="NPQ296" s="150"/>
      <c r="NPR296" s="150"/>
      <c r="NPS296" s="150"/>
      <c r="NPT296" s="150"/>
      <c r="NPU296" s="150"/>
      <c r="NPV296" s="150"/>
      <c r="NPW296" s="150"/>
      <c r="NPX296" s="150"/>
      <c r="NPY296" s="150"/>
      <c r="NPZ296" s="150"/>
      <c r="NQA296" s="150"/>
      <c r="NQB296" s="150"/>
      <c r="NQC296" s="150"/>
      <c r="NQD296" s="150"/>
      <c r="NQE296" s="150"/>
      <c r="NQF296" s="150"/>
      <c r="NQG296" s="150"/>
      <c r="NQH296" s="150"/>
      <c r="NQI296" s="150"/>
      <c r="NQJ296" s="150"/>
      <c r="NQK296" s="150"/>
      <c r="NQL296" s="150"/>
      <c r="NQM296" s="150"/>
      <c r="NQN296" s="150"/>
      <c r="NQO296" s="150"/>
      <c r="NQP296" s="150"/>
      <c r="NQQ296" s="150"/>
      <c r="NQR296" s="150"/>
      <c r="NQS296" s="150"/>
      <c r="NQT296" s="150"/>
      <c r="NQU296" s="150"/>
      <c r="NQV296" s="150"/>
      <c r="NQW296" s="150"/>
      <c r="NQX296" s="150"/>
      <c r="NQY296" s="150"/>
      <c r="NQZ296" s="150"/>
      <c r="NRA296" s="150"/>
      <c r="NRB296" s="150"/>
      <c r="NRC296" s="150"/>
      <c r="NRD296" s="150"/>
      <c r="NRE296" s="150"/>
      <c r="NRF296" s="150"/>
      <c r="NRG296" s="150"/>
      <c r="NRH296" s="150"/>
      <c r="NRI296" s="150"/>
      <c r="NRJ296" s="150"/>
      <c r="NRK296" s="150"/>
      <c r="NRL296" s="150"/>
      <c r="NRM296" s="150"/>
      <c r="NRN296" s="150"/>
      <c r="NRO296" s="150"/>
      <c r="NRP296" s="150"/>
      <c r="NRQ296" s="150"/>
      <c r="NRR296" s="150"/>
      <c r="NRS296" s="150"/>
      <c r="NRT296" s="150"/>
      <c r="NRU296" s="150"/>
      <c r="NRV296" s="150"/>
      <c r="NRW296" s="150"/>
      <c r="NRX296" s="150"/>
      <c r="NRY296" s="150"/>
      <c r="NRZ296" s="150"/>
      <c r="NSA296" s="150"/>
      <c r="NSB296" s="150"/>
      <c r="NSC296" s="150"/>
      <c r="NSD296" s="150"/>
      <c r="NSE296" s="150"/>
      <c r="NSF296" s="150"/>
      <c r="NSG296" s="150"/>
      <c r="NSH296" s="150"/>
      <c r="NSI296" s="150"/>
      <c r="NSJ296" s="150"/>
      <c r="NSK296" s="150"/>
      <c r="NSL296" s="150"/>
      <c r="NSM296" s="150"/>
      <c r="NSN296" s="150"/>
      <c r="NSO296" s="150"/>
      <c r="NSP296" s="150"/>
      <c r="NSQ296" s="150"/>
      <c r="NSR296" s="150"/>
      <c r="NSS296" s="150"/>
      <c r="NST296" s="150"/>
      <c r="NSU296" s="150"/>
      <c r="NSV296" s="150"/>
      <c r="NSW296" s="150"/>
      <c r="NSX296" s="150"/>
      <c r="NSY296" s="150"/>
      <c r="NSZ296" s="150"/>
      <c r="NTA296" s="150"/>
      <c r="NTB296" s="150"/>
      <c r="NTC296" s="150"/>
      <c r="NTD296" s="150"/>
      <c r="NTE296" s="150"/>
      <c r="NTF296" s="150"/>
      <c r="NTG296" s="150"/>
      <c r="NTH296" s="150"/>
      <c r="NTI296" s="150"/>
      <c r="NTJ296" s="150"/>
      <c r="NTK296" s="150"/>
      <c r="NTL296" s="150"/>
      <c r="NTM296" s="150"/>
      <c r="NTN296" s="150"/>
      <c r="NTO296" s="150"/>
      <c r="NTP296" s="150"/>
      <c r="NTQ296" s="150"/>
      <c r="NTR296" s="150"/>
      <c r="NTS296" s="150"/>
      <c r="NTT296" s="150"/>
      <c r="NTU296" s="150"/>
      <c r="NTV296" s="150"/>
      <c r="NTW296" s="150"/>
      <c r="NTX296" s="150"/>
      <c r="NTY296" s="150"/>
      <c r="NTZ296" s="150"/>
      <c r="NUA296" s="150"/>
      <c r="NUB296" s="150"/>
      <c r="NUC296" s="150"/>
      <c r="NUD296" s="150"/>
      <c r="NUE296" s="150"/>
      <c r="NUF296" s="150"/>
      <c r="NUG296" s="150"/>
      <c r="NUH296" s="150"/>
      <c r="NUI296" s="150"/>
      <c r="NUJ296" s="150"/>
      <c r="NUK296" s="150"/>
      <c r="NUL296" s="150"/>
      <c r="NUM296" s="150"/>
      <c r="NUN296" s="150"/>
      <c r="NUO296" s="150"/>
      <c r="NUP296" s="150"/>
      <c r="NUQ296" s="150"/>
      <c r="NUR296" s="150"/>
      <c r="NUS296" s="150"/>
      <c r="NUT296" s="150"/>
      <c r="NUU296" s="150"/>
      <c r="NUV296" s="150"/>
      <c r="NUW296" s="150"/>
      <c r="NUX296" s="150"/>
      <c r="NUY296" s="150"/>
      <c r="NUZ296" s="150"/>
      <c r="NVA296" s="150"/>
      <c r="NVB296" s="150"/>
      <c r="NVC296" s="150"/>
      <c r="NVD296" s="150"/>
      <c r="NVE296" s="150"/>
      <c r="NVF296" s="150"/>
      <c r="NVG296" s="150"/>
      <c r="NVH296" s="150"/>
      <c r="NVI296" s="150"/>
      <c r="NVJ296" s="150"/>
      <c r="NVK296" s="150"/>
      <c r="NVL296" s="150"/>
      <c r="NVM296" s="150"/>
      <c r="NVN296" s="150"/>
      <c r="NVO296" s="150"/>
      <c r="NVP296" s="150"/>
      <c r="NVQ296" s="150"/>
      <c r="NVR296" s="150"/>
      <c r="NVS296" s="150"/>
      <c r="NVT296" s="150"/>
      <c r="NVU296" s="150"/>
      <c r="NVV296" s="150"/>
      <c r="NVW296" s="150"/>
      <c r="NVX296" s="150"/>
      <c r="NVY296" s="150"/>
      <c r="NVZ296" s="150"/>
      <c r="NWA296" s="150"/>
      <c r="NWB296" s="150"/>
      <c r="NWC296" s="150"/>
      <c r="NWD296" s="150"/>
      <c r="NWE296" s="150"/>
      <c r="NWF296" s="150"/>
      <c r="NWG296" s="150"/>
      <c r="NWH296" s="150"/>
      <c r="NWI296" s="150"/>
      <c r="NWJ296" s="150"/>
      <c r="NWK296" s="150"/>
      <c r="NWL296" s="150"/>
      <c r="NWM296" s="150"/>
      <c r="NWN296" s="150"/>
      <c r="NWO296" s="150"/>
      <c r="NWP296" s="150"/>
      <c r="NWQ296" s="150"/>
      <c r="NWR296" s="150"/>
      <c r="NWS296" s="150"/>
      <c r="NWT296" s="150"/>
      <c r="NWU296" s="150"/>
      <c r="NWV296" s="150"/>
      <c r="NWW296" s="150"/>
      <c r="NWX296" s="150"/>
      <c r="NWY296" s="150"/>
      <c r="NWZ296" s="150"/>
      <c r="NXA296" s="150"/>
      <c r="NXB296" s="150"/>
      <c r="NXC296" s="150"/>
      <c r="NXD296" s="150"/>
      <c r="NXE296" s="150"/>
      <c r="NXF296" s="150"/>
      <c r="NXG296" s="150"/>
      <c r="NXH296" s="150"/>
      <c r="NXI296" s="150"/>
      <c r="NXJ296" s="150"/>
      <c r="NXK296" s="150"/>
      <c r="NXL296" s="150"/>
      <c r="NXM296" s="150"/>
      <c r="NXN296" s="150"/>
      <c r="NXO296" s="150"/>
      <c r="NXP296" s="150"/>
      <c r="NXQ296" s="150"/>
      <c r="NXR296" s="150"/>
      <c r="NXS296" s="150"/>
      <c r="NXT296" s="150"/>
      <c r="NXU296" s="150"/>
      <c r="NXV296" s="150"/>
      <c r="NXW296" s="150"/>
      <c r="NXX296" s="150"/>
      <c r="NXY296" s="150"/>
      <c r="NXZ296" s="150"/>
      <c r="NYA296" s="150"/>
      <c r="NYB296" s="150"/>
      <c r="NYC296" s="150"/>
      <c r="NYD296" s="150"/>
      <c r="NYE296" s="150"/>
      <c r="NYF296" s="150"/>
      <c r="NYG296" s="150"/>
      <c r="NYH296" s="150"/>
      <c r="NYI296" s="150"/>
      <c r="NYJ296" s="150"/>
      <c r="NYK296" s="150"/>
      <c r="NYL296" s="150"/>
      <c r="NYM296" s="150"/>
      <c r="NYN296" s="150"/>
      <c r="NYO296" s="150"/>
      <c r="NYP296" s="150"/>
      <c r="NYQ296" s="150"/>
      <c r="NYR296" s="150"/>
      <c r="NYS296" s="150"/>
      <c r="NYT296" s="150"/>
      <c r="NYU296" s="150"/>
      <c r="NYV296" s="150"/>
      <c r="NYW296" s="150"/>
      <c r="NYX296" s="150"/>
      <c r="NYY296" s="150"/>
      <c r="NYZ296" s="150"/>
      <c r="NZA296" s="150"/>
      <c r="NZB296" s="150"/>
      <c r="NZC296" s="150"/>
      <c r="NZD296" s="150"/>
      <c r="NZE296" s="150"/>
      <c r="NZF296" s="150"/>
      <c r="NZG296" s="150"/>
      <c r="NZH296" s="150"/>
      <c r="NZI296" s="150"/>
      <c r="NZJ296" s="150"/>
      <c r="NZK296" s="150"/>
      <c r="NZL296" s="150"/>
      <c r="NZM296" s="150"/>
      <c r="NZN296" s="150"/>
      <c r="NZO296" s="150"/>
      <c r="NZP296" s="150"/>
      <c r="NZQ296" s="150"/>
      <c r="NZR296" s="150"/>
      <c r="NZS296" s="150"/>
      <c r="NZT296" s="150"/>
      <c r="NZU296" s="150"/>
      <c r="NZV296" s="150"/>
      <c r="NZW296" s="150"/>
      <c r="NZX296" s="150"/>
      <c r="NZY296" s="150"/>
      <c r="NZZ296" s="150"/>
      <c r="OAA296" s="150"/>
      <c r="OAB296" s="150"/>
      <c r="OAC296" s="150"/>
      <c r="OAD296" s="150"/>
      <c r="OAE296" s="150"/>
      <c r="OAF296" s="150"/>
      <c r="OAG296" s="150"/>
      <c r="OAH296" s="150"/>
      <c r="OAI296" s="150"/>
      <c r="OAJ296" s="150"/>
      <c r="OAK296" s="150"/>
      <c r="OAL296" s="150"/>
      <c r="OAM296" s="150"/>
      <c r="OAN296" s="150"/>
      <c r="OAO296" s="150"/>
      <c r="OAP296" s="150"/>
      <c r="OAQ296" s="150"/>
      <c r="OAR296" s="150"/>
      <c r="OAS296" s="150"/>
      <c r="OAT296" s="150"/>
      <c r="OAU296" s="150"/>
      <c r="OAV296" s="150"/>
      <c r="OAW296" s="150"/>
      <c r="OAX296" s="150"/>
      <c r="OAY296" s="150"/>
      <c r="OAZ296" s="150"/>
      <c r="OBA296" s="150"/>
      <c r="OBB296" s="150"/>
      <c r="OBC296" s="150"/>
      <c r="OBD296" s="150"/>
      <c r="OBE296" s="150"/>
      <c r="OBF296" s="150"/>
      <c r="OBG296" s="150"/>
      <c r="OBH296" s="150"/>
      <c r="OBI296" s="150"/>
      <c r="OBJ296" s="150"/>
      <c r="OBK296" s="150"/>
      <c r="OBL296" s="150"/>
      <c r="OBM296" s="150"/>
      <c r="OBN296" s="150"/>
      <c r="OBO296" s="150"/>
      <c r="OBP296" s="150"/>
      <c r="OBQ296" s="150"/>
      <c r="OBR296" s="150"/>
      <c r="OBS296" s="150"/>
      <c r="OBT296" s="150"/>
      <c r="OBU296" s="150"/>
      <c r="OBV296" s="150"/>
      <c r="OBW296" s="150"/>
      <c r="OBX296" s="150"/>
      <c r="OBY296" s="150"/>
      <c r="OBZ296" s="150"/>
      <c r="OCA296" s="150"/>
      <c r="OCB296" s="150"/>
      <c r="OCC296" s="150"/>
      <c r="OCD296" s="150"/>
      <c r="OCE296" s="150"/>
      <c r="OCF296" s="150"/>
      <c r="OCG296" s="150"/>
      <c r="OCH296" s="150"/>
      <c r="OCI296" s="150"/>
      <c r="OCJ296" s="150"/>
      <c r="OCK296" s="150"/>
      <c r="OCL296" s="150"/>
      <c r="OCM296" s="150"/>
      <c r="OCN296" s="150"/>
      <c r="OCO296" s="150"/>
      <c r="OCP296" s="150"/>
      <c r="OCQ296" s="150"/>
      <c r="OCR296" s="150"/>
      <c r="OCS296" s="150"/>
      <c r="OCT296" s="150"/>
      <c r="OCU296" s="150"/>
      <c r="OCV296" s="150"/>
      <c r="OCW296" s="150"/>
      <c r="OCX296" s="150"/>
      <c r="OCY296" s="150"/>
      <c r="OCZ296" s="150"/>
      <c r="ODA296" s="150"/>
      <c r="ODB296" s="150"/>
      <c r="ODC296" s="150"/>
      <c r="ODD296" s="150"/>
      <c r="ODE296" s="150"/>
      <c r="ODF296" s="150"/>
      <c r="ODG296" s="150"/>
      <c r="ODH296" s="150"/>
      <c r="ODI296" s="150"/>
      <c r="ODJ296" s="150"/>
      <c r="ODK296" s="150"/>
      <c r="ODL296" s="150"/>
      <c r="ODM296" s="150"/>
      <c r="ODN296" s="150"/>
      <c r="ODO296" s="150"/>
      <c r="ODP296" s="150"/>
      <c r="ODQ296" s="150"/>
      <c r="ODR296" s="150"/>
      <c r="ODS296" s="150"/>
      <c r="ODT296" s="150"/>
      <c r="ODU296" s="150"/>
      <c r="ODV296" s="150"/>
      <c r="ODW296" s="150"/>
      <c r="ODX296" s="150"/>
      <c r="ODY296" s="150"/>
      <c r="ODZ296" s="150"/>
      <c r="OEA296" s="150"/>
      <c r="OEB296" s="150"/>
      <c r="OEC296" s="150"/>
      <c r="OED296" s="150"/>
      <c r="OEE296" s="150"/>
      <c r="OEF296" s="150"/>
      <c r="OEG296" s="150"/>
      <c r="OEH296" s="150"/>
      <c r="OEI296" s="150"/>
      <c r="OEJ296" s="150"/>
      <c r="OEK296" s="150"/>
      <c r="OEL296" s="150"/>
      <c r="OEM296" s="150"/>
      <c r="OEN296" s="150"/>
      <c r="OEO296" s="150"/>
      <c r="OEP296" s="150"/>
      <c r="OEQ296" s="150"/>
      <c r="OER296" s="150"/>
      <c r="OES296" s="150"/>
      <c r="OET296" s="150"/>
      <c r="OEU296" s="150"/>
      <c r="OEV296" s="150"/>
      <c r="OEW296" s="150"/>
      <c r="OEX296" s="150"/>
      <c r="OEY296" s="150"/>
      <c r="OEZ296" s="150"/>
      <c r="OFA296" s="150"/>
      <c r="OFB296" s="150"/>
      <c r="OFC296" s="150"/>
      <c r="OFD296" s="150"/>
      <c r="OFE296" s="150"/>
      <c r="OFF296" s="150"/>
      <c r="OFG296" s="150"/>
      <c r="OFH296" s="150"/>
      <c r="OFI296" s="150"/>
      <c r="OFJ296" s="150"/>
      <c r="OFK296" s="150"/>
      <c r="OFL296" s="150"/>
      <c r="OFM296" s="150"/>
      <c r="OFN296" s="150"/>
      <c r="OFO296" s="150"/>
      <c r="OFP296" s="150"/>
      <c r="OFQ296" s="150"/>
      <c r="OFR296" s="150"/>
      <c r="OFS296" s="150"/>
      <c r="OFT296" s="150"/>
      <c r="OFU296" s="150"/>
      <c r="OFV296" s="150"/>
      <c r="OFW296" s="150"/>
      <c r="OFX296" s="150"/>
      <c r="OFY296" s="150"/>
      <c r="OFZ296" s="150"/>
      <c r="OGA296" s="150"/>
      <c r="OGB296" s="150"/>
      <c r="OGC296" s="150"/>
      <c r="OGD296" s="150"/>
      <c r="OGE296" s="150"/>
      <c r="OGF296" s="150"/>
      <c r="OGG296" s="150"/>
      <c r="OGH296" s="150"/>
      <c r="OGI296" s="150"/>
      <c r="OGJ296" s="150"/>
      <c r="OGK296" s="150"/>
      <c r="OGL296" s="150"/>
      <c r="OGM296" s="150"/>
      <c r="OGN296" s="150"/>
      <c r="OGO296" s="150"/>
      <c r="OGP296" s="150"/>
      <c r="OGQ296" s="150"/>
      <c r="OGR296" s="150"/>
      <c r="OGS296" s="150"/>
      <c r="OGT296" s="150"/>
      <c r="OGU296" s="150"/>
      <c r="OGV296" s="150"/>
      <c r="OGW296" s="150"/>
      <c r="OGX296" s="150"/>
      <c r="OGY296" s="150"/>
      <c r="OGZ296" s="150"/>
      <c r="OHA296" s="150"/>
      <c r="OHB296" s="150"/>
      <c r="OHC296" s="150"/>
      <c r="OHD296" s="150"/>
      <c r="OHE296" s="150"/>
      <c r="OHF296" s="150"/>
      <c r="OHG296" s="150"/>
      <c r="OHH296" s="150"/>
      <c r="OHI296" s="150"/>
      <c r="OHJ296" s="150"/>
      <c r="OHK296" s="150"/>
      <c r="OHL296" s="150"/>
      <c r="OHM296" s="150"/>
      <c r="OHN296" s="150"/>
      <c r="OHO296" s="150"/>
      <c r="OHP296" s="150"/>
      <c r="OHQ296" s="150"/>
      <c r="OHR296" s="150"/>
      <c r="OHS296" s="150"/>
      <c r="OHT296" s="150"/>
      <c r="OHU296" s="150"/>
      <c r="OHV296" s="150"/>
      <c r="OHW296" s="150"/>
      <c r="OHX296" s="150"/>
      <c r="OHY296" s="150"/>
      <c r="OHZ296" s="150"/>
      <c r="OIA296" s="150"/>
      <c r="OIB296" s="150"/>
      <c r="OIC296" s="150"/>
      <c r="OID296" s="150"/>
      <c r="OIE296" s="150"/>
      <c r="OIF296" s="150"/>
      <c r="OIG296" s="150"/>
      <c r="OIH296" s="150"/>
      <c r="OII296" s="150"/>
      <c r="OIJ296" s="150"/>
      <c r="OIK296" s="150"/>
      <c r="OIL296" s="150"/>
      <c r="OIM296" s="150"/>
      <c r="OIN296" s="150"/>
      <c r="OIO296" s="150"/>
      <c r="OIP296" s="150"/>
      <c r="OIQ296" s="150"/>
      <c r="OIR296" s="150"/>
      <c r="OIS296" s="150"/>
      <c r="OIT296" s="150"/>
      <c r="OIU296" s="150"/>
      <c r="OIV296" s="150"/>
      <c r="OIW296" s="150"/>
      <c r="OIX296" s="150"/>
      <c r="OIY296" s="150"/>
      <c r="OIZ296" s="150"/>
      <c r="OJA296" s="150"/>
      <c r="OJB296" s="150"/>
      <c r="OJC296" s="150"/>
      <c r="OJD296" s="150"/>
      <c r="OJE296" s="150"/>
      <c r="OJF296" s="150"/>
      <c r="OJG296" s="150"/>
      <c r="OJH296" s="150"/>
      <c r="OJI296" s="150"/>
      <c r="OJJ296" s="150"/>
      <c r="OJK296" s="150"/>
      <c r="OJL296" s="150"/>
      <c r="OJM296" s="150"/>
      <c r="OJN296" s="150"/>
      <c r="OJO296" s="150"/>
      <c r="OJP296" s="150"/>
      <c r="OJQ296" s="150"/>
      <c r="OJR296" s="150"/>
      <c r="OJS296" s="150"/>
      <c r="OJT296" s="150"/>
      <c r="OJU296" s="150"/>
      <c r="OJV296" s="150"/>
      <c r="OJW296" s="150"/>
      <c r="OJX296" s="150"/>
      <c r="OJY296" s="150"/>
      <c r="OJZ296" s="150"/>
      <c r="OKA296" s="150"/>
      <c r="OKB296" s="150"/>
      <c r="OKC296" s="150"/>
      <c r="OKD296" s="150"/>
      <c r="OKE296" s="150"/>
      <c r="OKF296" s="150"/>
      <c r="OKG296" s="150"/>
      <c r="OKH296" s="150"/>
      <c r="OKI296" s="150"/>
      <c r="OKJ296" s="150"/>
      <c r="OKK296" s="150"/>
      <c r="OKL296" s="150"/>
      <c r="OKM296" s="150"/>
      <c r="OKN296" s="150"/>
      <c r="OKO296" s="150"/>
      <c r="OKP296" s="150"/>
      <c r="OKQ296" s="150"/>
      <c r="OKR296" s="150"/>
      <c r="OKS296" s="150"/>
      <c r="OKT296" s="150"/>
      <c r="OKU296" s="150"/>
      <c r="OKV296" s="150"/>
      <c r="OKW296" s="150"/>
      <c r="OKX296" s="150"/>
      <c r="OKY296" s="150"/>
      <c r="OKZ296" s="150"/>
      <c r="OLA296" s="150"/>
      <c r="OLB296" s="150"/>
      <c r="OLC296" s="150"/>
      <c r="OLD296" s="150"/>
      <c r="OLE296" s="150"/>
      <c r="OLF296" s="150"/>
      <c r="OLG296" s="150"/>
      <c r="OLH296" s="150"/>
      <c r="OLI296" s="150"/>
      <c r="OLJ296" s="150"/>
      <c r="OLK296" s="150"/>
      <c r="OLL296" s="150"/>
      <c r="OLM296" s="150"/>
      <c r="OLN296" s="150"/>
      <c r="OLO296" s="150"/>
      <c r="OLP296" s="150"/>
      <c r="OLQ296" s="150"/>
      <c r="OLR296" s="150"/>
      <c r="OLS296" s="150"/>
      <c r="OLT296" s="150"/>
      <c r="OLU296" s="150"/>
      <c r="OLV296" s="150"/>
      <c r="OLW296" s="150"/>
      <c r="OLX296" s="150"/>
      <c r="OLY296" s="150"/>
      <c r="OLZ296" s="150"/>
      <c r="OMA296" s="150"/>
      <c r="OMB296" s="150"/>
      <c r="OMC296" s="150"/>
      <c r="OMD296" s="150"/>
      <c r="OME296" s="150"/>
      <c r="OMF296" s="150"/>
      <c r="OMG296" s="150"/>
      <c r="OMH296" s="150"/>
      <c r="OMI296" s="150"/>
      <c r="OMJ296" s="150"/>
      <c r="OMK296" s="150"/>
      <c r="OML296" s="150"/>
      <c r="OMM296" s="150"/>
      <c r="OMN296" s="150"/>
      <c r="OMO296" s="150"/>
      <c r="OMP296" s="150"/>
      <c r="OMQ296" s="150"/>
      <c r="OMR296" s="150"/>
      <c r="OMS296" s="150"/>
      <c r="OMT296" s="150"/>
      <c r="OMU296" s="150"/>
      <c r="OMV296" s="150"/>
      <c r="OMW296" s="150"/>
      <c r="OMX296" s="150"/>
      <c r="OMY296" s="150"/>
      <c r="OMZ296" s="150"/>
      <c r="ONA296" s="150"/>
      <c r="ONB296" s="150"/>
      <c r="ONC296" s="150"/>
      <c r="OND296" s="150"/>
      <c r="ONE296" s="150"/>
      <c r="ONF296" s="150"/>
      <c r="ONG296" s="150"/>
      <c r="ONH296" s="150"/>
      <c r="ONI296" s="150"/>
      <c r="ONJ296" s="150"/>
      <c r="ONK296" s="150"/>
      <c r="ONL296" s="150"/>
      <c r="ONM296" s="150"/>
      <c r="ONN296" s="150"/>
      <c r="ONO296" s="150"/>
      <c r="ONP296" s="150"/>
      <c r="ONQ296" s="150"/>
      <c r="ONR296" s="150"/>
      <c r="ONS296" s="150"/>
      <c r="ONT296" s="150"/>
      <c r="ONU296" s="150"/>
      <c r="ONV296" s="150"/>
      <c r="ONW296" s="150"/>
      <c r="ONX296" s="150"/>
      <c r="ONY296" s="150"/>
      <c r="ONZ296" s="150"/>
      <c r="OOA296" s="150"/>
      <c r="OOB296" s="150"/>
      <c r="OOC296" s="150"/>
      <c r="OOD296" s="150"/>
      <c r="OOE296" s="150"/>
      <c r="OOF296" s="150"/>
      <c r="OOG296" s="150"/>
      <c r="OOH296" s="150"/>
      <c r="OOI296" s="150"/>
      <c r="OOJ296" s="150"/>
      <c r="OOK296" s="150"/>
      <c r="OOL296" s="150"/>
      <c r="OOM296" s="150"/>
      <c r="OON296" s="150"/>
      <c r="OOO296" s="150"/>
      <c r="OOP296" s="150"/>
      <c r="OOQ296" s="150"/>
      <c r="OOR296" s="150"/>
      <c r="OOS296" s="150"/>
      <c r="OOT296" s="150"/>
      <c r="OOU296" s="150"/>
      <c r="OOV296" s="150"/>
      <c r="OOW296" s="150"/>
      <c r="OOX296" s="150"/>
      <c r="OOY296" s="150"/>
      <c r="OOZ296" s="150"/>
      <c r="OPA296" s="150"/>
      <c r="OPB296" s="150"/>
      <c r="OPC296" s="150"/>
      <c r="OPD296" s="150"/>
      <c r="OPE296" s="150"/>
      <c r="OPF296" s="150"/>
      <c r="OPG296" s="150"/>
      <c r="OPH296" s="150"/>
      <c r="OPI296" s="150"/>
      <c r="OPJ296" s="150"/>
      <c r="OPK296" s="150"/>
      <c r="OPL296" s="150"/>
      <c r="OPM296" s="150"/>
      <c r="OPN296" s="150"/>
      <c r="OPO296" s="150"/>
      <c r="OPP296" s="150"/>
      <c r="OPQ296" s="150"/>
      <c r="OPR296" s="150"/>
      <c r="OPS296" s="150"/>
      <c r="OPT296" s="150"/>
      <c r="OPU296" s="150"/>
      <c r="OPV296" s="150"/>
      <c r="OPW296" s="150"/>
      <c r="OPX296" s="150"/>
      <c r="OPY296" s="150"/>
      <c r="OPZ296" s="150"/>
      <c r="OQA296" s="150"/>
      <c r="OQB296" s="150"/>
      <c r="OQC296" s="150"/>
      <c r="OQD296" s="150"/>
      <c r="OQE296" s="150"/>
      <c r="OQF296" s="150"/>
      <c r="OQG296" s="150"/>
      <c r="OQH296" s="150"/>
      <c r="OQI296" s="150"/>
      <c r="OQJ296" s="150"/>
      <c r="OQK296" s="150"/>
      <c r="OQL296" s="150"/>
      <c r="OQM296" s="150"/>
      <c r="OQN296" s="150"/>
      <c r="OQO296" s="150"/>
      <c r="OQP296" s="150"/>
      <c r="OQQ296" s="150"/>
      <c r="OQR296" s="150"/>
      <c r="OQS296" s="150"/>
      <c r="OQT296" s="150"/>
      <c r="OQU296" s="150"/>
      <c r="OQV296" s="150"/>
      <c r="OQW296" s="150"/>
      <c r="OQX296" s="150"/>
      <c r="OQY296" s="150"/>
      <c r="OQZ296" s="150"/>
      <c r="ORA296" s="150"/>
      <c r="ORB296" s="150"/>
      <c r="ORC296" s="150"/>
      <c r="ORD296" s="150"/>
      <c r="ORE296" s="150"/>
      <c r="ORF296" s="150"/>
      <c r="ORG296" s="150"/>
      <c r="ORH296" s="150"/>
      <c r="ORI296" s="150"/>
      <c r="ORJ296" s="150"/>
      <c r="ORK296" s="150"/>
      <c r="ORL296" s="150"/>
      <c r="ORM296" s="150"/>
      <c r="ORN296" s="150"/>
      <c r="ORO296" s="150"/>
      <c r="ORP296" s="150"/>
      <c r="ORQ296" s="150"/>
      <c r="ORR296" s="150"/>
      <c r="ORS296" s="150"/>
      <c r="ORT296" s="150"/>
      <c r="ORU296" s="150"/>
      <c r="ORV296" s="150"/>
      <c r="ORW296" s="150"/>
      <c r="ORX296" s="150"/>
      <c r="ORY296" s="150"/>
      <c r="ORZ296" s="150"/>
      <c r="OSA296" s="150"/>
      <c r="OSB296" s="150"/>
      <c r="OSC296" s="150"/>
      <c r="OSD296" s="150"/>
      <c r="OSE296" s="150"/>
      <c r="OSF296" s="150"/>
      <c r="OSG296" s="150"/>
      <c r="OSH296" s="150"/>
      <c r="OSI296" s="150"/>
      <c r="OSJ296" s="150"/>
      <c r="OSK296" s="150"/>
      <c r="OSL296" s="150"/>
      <c r="OSM296" s="150"/>
      <c r="OSN296" s="150"/>
      <c r="OSO296" s="150"/>
      <c r="OSP296" s="150"/>
      <c r="OSQ296" s="150"/>
      <c r="OSR296" s="150"/>
      <c r="OSS296" s="150"/>
      <c r="OST296" s="150"/>
      <c r="OSU296" s="150"/>
      <c r="OSV296" s="150"/>
      <c r="OSW296" s="150"/>
      <c r="OSX296" s="150"/>
      <c r="OSY296" s="150"/>
      <c r="OSZ296" s="150"/>
      <c r="OTA296" s="150"/>
      <c r="OTB296" s="150"/>
      <c r="OTC296" s="150"/>
      <c r="OTD296" s="150"/>
      <c r="OTE296" s="150"/>
      <c r="OTF296" s="150"/>
      <c r="OTG296" s="150"/>
      <c r="OTH296" s="150"/>
      <c r="OTI296" s="150"/>
      <c r="OTJ296" s="150"/>
      <c r="OTK296" s="150"/>
      <c r="OTL296" s="150"/>
      <c r="OTM296" s="150"/>
      <c r="OTN296" s="150"/>
      <c r="OTO296" s="150"/>
      <c r="OTP296" s="150"/>
      <c r="OTQ296" s="150"/>
      <c r="OTR296" s="150"/>
      <c r="OTS296" s="150"/>
      <c r="OTT296" s="150"/>
      <c r="OTU296" s="150"/>
      <c r="OTV296" s="150"/>
      <c r="OTW296" s="150"/>
      <c r="OTX296" s="150"/>
      <c r="OTY296" s="150"/>
      <c r="OTZ296" s="150"/>
      <c r="OUA296" s="150"/>
      <c r="OUB296" s="150"/>
      <c r="OUC296" s="150"/>
      <c r="OUD296" s="150"/>
      <c r="OUE296" s="150"/>
      <c r="OUF296" s="150"/>
      <c r="OUG296" s="150"/>
      <c r="OUH296" s="150"/>
      <c r="OUI296" s="150"/>
      <c r="OUJ296" s="150"/>
      <c r="OUK296" s="150"/>
      <c r="OUL296" s="150"/>
      <c r="OUM296" s="150"/>
      <c r="OUN296" s="150"/>
      <c r="OUO296" s="150"/>
      <c r="OUP296" s="150"/>
      <c r="OUQ296" s="150"/>
      <c r="OUR296" s="150"/>
      <c r="OUS296" s="150"/>
      <c r="OUT296" s="150"/>
      <c r="OUU296" s="150"/>
      <c r="OUV296" s="150"/>
      <c r="OUW296" s="150"/>
      <c r="OUX296" s="150"/>
      <c r="OUY296" s="150"/>
      <c r="OUZ296" s="150"/>
      <c r="OVA296" s="150"/>
      <c r="OVB296" s="150"/>
      <c r="OVC296" s="150"/>
      <c r="OVD296" s="150"/>
      <c r="OVE296" s="150"/>
      <c r="OVF296" s="150"/>
      <c r="OVG296" s="150"/>
      <c r="OVH296" s="150"/>
      <c r="OVI296" s="150"/>
      <c r="OVJ296" s="150"/>
      <c r="OVK296" s="150"/>
      <c r="OVL296" s="150"/>
      <c r="OVM296" s="150"/>
      <c r="OVN296" s="150"/>
      <c r="OVO296" s="150"/>
      <c r="OVP296" s="150"/>
      <c r="OVQ296" s="150"/>
      <c r="OVR296" s="150"/>
      <c r="OVS296" s="150"/>
      <c r="OVT296" s="150"/>
      <c r="OVU296" s="150"/>
      <c r="OVV296" s="150"/>
      <c r="OVW296" s="150"/>
      <c r="OVX296" s="150"/>
      <c r="OVY296" s="150"/>
      <c r="OVZ296" s="150"/>
      <c r="OWA296" s="150"/>
      <c r="OWB296" s="150"/>
      <c r="OWC296" s="150"/>
      <c r="OWD296" s="150"/>
      <c r="OWE296" s="150"/>
      <c r="OWF296" s="150"/>
      <c r="OWG296" s="150"/>
      <c r="OWH296" s="150"/>
      <c r="OWI296" s="150"/>
      <c r="OWJ296" s="150"/>
      <c r="OWK296" s="150"/>
      <c r="OWL296" s="150"/>
      <c r="OWM296" s="150"/>
      <c r="OWN296" s="150"/>
      <c r="OWO296" s="150"/>
      <c r="OWP296" s="150"/>
      <c r="OWQ296" s="150"/>
      <c r="OWR296" s="150"/>
      <c r="OWS296" s="150"/>
      <c r="OWT296" s="150"/>
      <c r="OWU296" s="150"/>
      <c r="OWV296" s="150"/>
      <c r="OWW296" s="150"/>
      <c r="OWX296" s="150"/>
      <c r="OWY296" s="150"/>
      <c r="OWZ296" s="150"/>
      <c r="OXA296" s="150"/>
      <c r="OXB296" s="150"/>
      <c r="OXC296" s="150"/>
      <c r="OXD296" s="150"/>
      <c r="OXE296" s="150"/>
      <c r="OXF296" s="150"/>
      <c r="OXG296" s="150"/>
      <c r="OXH296" s="150"/>
      <c r="OXI296" s="150"/>
      <c r="OXJ296" s="150"/>
      <c r="OXK296" s="150"/>
      <c r="OXL296" s="150"/>
      <c r="OXM296" s="150"/>
      <c r="OXN296" s="150"/>
      <c r="OXO296" s="150"/>
      <c r="OXP296" s="150"/>
      <c r="OXQ296" s="150"/>
      <c r="OXR296" s="150"/>
      <c r="OXS296" s="150"/>
      <c r="OXT296" s="150"/>
      <c r="OXU296" s="150"/>
      <c r="OXV296" s="150"/>
      <c r="OXW296" s="150"/>
      <c r="OXX296" s="150"/>
      <c r="OXY296" s="150"/>
      <c r="OXZ296" s="150"/>
      <c r="OYA296" s="150"/>
      <c r="OYB296" s="150"/>
      <c r="OYC296" s="150"/>
      <c r="OYD296" s="150"/>
      <c r="OYE296" s="150"/>
      <c r="OYF296" s="150"/>
      <c r="OYG296" s="150"/>
      <c r="OYH296" s="150"/>
      <c r="OYI296" s="150"/>
      <c r="OYJ296" s="150"/>
      <c r="OYK296" s="150"/>
      <c r="OYL296" s="150"/>
      <c r="OYM296" s="150"/>
      <c r="OYN296" s="150"/>
      <c r="OYO296" s="150"/>
      <c r="OYP296" s="150"/>
      <c r="OYQ296" s="150"/>
      <c r="OYR296" s="150"/>
      <c r="OYS296" s="150"/>
      <c r="OYT296" s="150"/>
      <c r="OYU296" s="150"/>
      <c r="OYV296" s="150"/>
      <c r="OYW296" s="150"/>
      <c r="OYX296" s="150"/>
      <c r="OYY296" s="150"/>
      <c r="OYZ296" s="150"/>
      <c r="OZA296" s="150"/>
      <c r="OZB296" s="150"/>
      <c r="OZC296" s="150"/>
      <c r="OZD296" s="150"/>
      <c r="OZE296" s="150"/>
      <c r="OZF296" s="150"/>
      <c r="OZG296" s="150"/>
      <c r="OZH296" s="150"/>
      <c r="OZI296" s="150"/>
      <c r="OZJ296" s="150"/>
      <c r="OZK296" s="150"/>
      <c r="OZL296" s="150"/>
      <c r="OZM296" s="150"/>
      <c r="OZN296" s="150"/>
      <c r="OZO296" s="150"/>
      <c r="OZP296" s="150"/>
      <c r="OZQ296" s="150"/>
      <c r="OZR296" s="150"/>
      <c r="OZS296" s="150"/>
      <c r="OZT296" s="150"/>
      <c r="OZU296" s="150"/>
      <c r="OZV296" s="150"/>
      <c r="OZW296" s="150"/>
      <c r="OZX296" s="150"/>
      <c r="OZY296" s="150"/>
      <c r="OZZ296" s="150"/>
      <c r="PAA296" s="150"/>
      <c r="PAB296" s="150"/>
      <c r="PAC296" s="150"/>
      <c r="PAD296" s="150"/>
      <c r="PAE296" s="150"/>
      <c r="PAF296" s="150"/>
      <c r="PAG296" s="150"/>
      <c r="PAH296" s="150"/>
      <c r="PAI296" s="150"/>
      <c r="PAJ296" s="150"/>
      <c r="PAK296" s="150"/>
      <c r="PAL296" s="150"/>
      <c r="PAM296" s="150"/>
      <c r="PAN296" s="150"/>
      <c r="PAO296" s="150"/>
      <c r="PAP296" s="150"/>
      <c r="PAQ296" s="150"/>
      <c r="PAR296" s="150"/>
      <c r="PAS296" s="150"/>
      <c r="PAT296" s="150"/>
      <c r="PAU296" s="150"/>
      <c r="PAV296" s="150"/>
      <c r="PAW296" s="150"/>
      <c r="PAX296" s="150"/>
      <c r="PAY296" s="150"/>
      <c r="PAZ296" s="150"/>
      <c r="PBA296" s="150"/>
      <c r="PBB296" s="150"/>
      <c r="PBC296" s="150"/>
      <c r="PBD296" s="150"/>
      <c r="PBE296" s="150"/>
      <c r="PBF296" s="150"/>
      <c r="PBG296" s="150"/>
      <c r="PBH296" s="150"/>
      <c r="PBI296" s="150"/>
      <c r="PBJ296" s="150"/>
      <c r="PBK296" s="150"/>
      <c r="PBL296" s="150"/>
      <c r="PBM296" s="150"/>
      <c r="PBN296" s="150"/>
      <c r="PBO296" s="150"/>
      <c r="PBP296" s="150"/>
      <c r="PBQ296" s="150"/>
      <c r="PBR296" s="150"/>
      <c r="PBS296" s="150"/>
      <c r="PBT296" s="150"/>
      <c r="PBU296" s="150"/>
      <c r="PBV296" s="150"/>
      <c r="PBW296" s="150"/>
      <c r="PBX296" s="150"/>
      <c r="PBY296" s="150"/>
      <c r="PBZ296" s="150"/>
      <c r="PCA296" s="150"/>
      <c r="PCB296" s="150"/>
      <c r="PCC296" s="150"/>
      <c r="PCD296" s="150"/>
      <c r="PCE296" s="150"/>
      <c r="PCF296" s="150"/>
      <c r="PCG296" s="150"/>
      <c r="PCH296" s="150"/>
      <c r="PCI296" s="150"/>
      <c r="PCJ296" s="150"/>
      <c r="PCK296" s="150"/>
      <c r="PCL296" s="150"/>
      <c r="PCM296" s="150"/>
      <c r="PCN296" s="150"/>
      <c r="PCO296" s="150"/>
      <c r="PCP296" s="150"/>
      <c r="PCQ296" s="150"/>
      <c r="PCR296" s="150"/>
      <c r="PCS296" s="150"/>
      <c r="PCT296" s="150"/>
      <c r="PCU296" s="150"/>
      <c r="PCV296" s="150"/>
      <c r="PCW296" s="150"/>
      <c r="PCX296" s="150"/>
      <c r="PCY296" s="150"/>
      <c r="PCZ296" s="150"/>
      <c r="PDA296" s="150"/>
      <c r="PDB296" s="150"/>
      <c r="PDC296" s="150"/>
      <c r="PDD296" s="150"/>
      <c r="PDE296" s="150"/>
      <c r="PDF296" s="150"/>
      <c r="PDG296" s="150"/>
      <c r="PDH296" s="150"/>
      <c r="PDI296" s="150"/>
      <c r="PDJ296" s="150"/>
      <c r="PDK296" s="150"/>
      <c r="PDL296" s="150"/>
      <c r="PDM296" s="150"/>
      <c r="PDN296" s="150"/>
      <c r="PDO296" s="150"/>
      <c r="PDP296" s="150"/>
      <c r="PDQ296" s="150"/>
      <c r="PDR296" s="150"/>
      <c r="PDS296" s="150"/>
      <c r="PDT296" s="150"/>
      <c r="PDU296" s="150"/>
      <c r="PDV296" s="150"/>
      <c r="PDW296" s="150"/>
      <c r="PDX296" s="150"/>
      <c r="PDY296" s="150"/>
      <c r="PDZ296" s="150"/>
      <c r="PEA296" s="150"/>
      <c r="PEB296" s="150"/>
      <c r="PEC296" s="150"/>
      <c r="PED296" s="150"/>
      <c r="PEE296" s="150"/>
      <c r="PEF296" s="150"/>
      <c r="PEG296" s="150"/>
      <c r="PEH296" s="150"/>
      <c r="PEI296" s="150"/>
      <c r="PEJ296" s="150"/>
      <c r="PEK296" s="150"/>
      <c r="PEL296" s="150"/>
      <c r="PEM296" s="150"/>
      <c r="PEN296" s="150"/>
      <c r="PEO296" s="150"/>
      <c r="PEP296" s="150"/>
      <c r="PEQ296" s="150"/>
      <c r="PER296" s="150"/>
      <c r="PES296" s="150"/>
      <c r="PET296" s="150"/>
      <c r="PEU296" s="150"/>
      <c r="PEV296" s="150"/>
      <c r="PEW296" s="150"/>
      <c r="PEX296" s="150"/>
      <c r="PEY296" s="150"/>
      <c r="PEZ296" s="150"/>
      <c r="PFA296" s="150"/>
      <c r="PFB296" s="150"/>
      <c r="PFC296" s="150"/>
      <c r="PFD296" s="150"/>
      <c r="PFE296" s="150"/>
      <c r="PFF296" s="150"/>
      <c r="PFG296" s="150"/>
      <c r="PFH296" s="150"/>
      <c r="PFI296" s="150"/>
      <c r="PFJ296" s="150"/>
      <c r="PFK296" s="150"/>
      <c r="PFL296" s="150"/>
      <c r="PFM296" s="150"/>
      <c r="PFN296" s="150"/>
      <c r="PFO296" s="150"/>
      <c r="PFP296" s="150"/>
      <c r="PFQ296" s="150"/>
      <c r="PFR296" s="150"/>
      <c r="PFS296" s="150"/>
      <c r="PFT296" s="150"/>
      <c r="PFU296" s="150"/>
      <c r="PFV296" s="150"/>
      <c r="PFW296" s="150"/>
      <c r="PFX296" s="150"/>
      <c r="PFY296" s="150"/>
      <c r="PFZ296" s="150"/>
      <c r="PGA296" s="150"/>
      <c r="PGB296" s="150"/>
      <c r="PGC296" s="150"/>
      <c r="PGD296" s="150"/>
      <c r="PGE296" s="150"/>
      <c r="PGF296" s="150"/>
      <c r="PGG296" s="150"/>
      <c r="PGH296" s="150"/>
      <c r="PGI296" s="150"/>
      <c r="PGJ296" s="150"/>
      <c r="PGK296" s="150"/>
      <c r="PGL296" s="150"/>
      <c r="PGM296" s="150"/>
      <c r="PGN296" s="150"/>
      <c r="PGO296" s="150"/>
      <c r="PGP296" s="150"/>
      <c r="PGQ296" s="150"/>
      <c r="PGR296" s="150"/>
      <c r="PGS296" s="150"/>
      <c r="PGT296" s="150"/>
      <c r="PGU296" s="150"/>
      <c r="PGV296" s="150"/>
      <c r="PGW296" s="150"/>
      <c r="PGX296" s="150"/>
      <c r="PGY296" s="150"/>
      <c r="PGZ296" s="150"/>
      <c r="PHA296" s="150"/>
      <c r="PHB296" s="150"/>
      <c r="PHC296" s="150"/>
      <c r="PHD296" s="150"/>
      <c r="PHE296" s="150"/>
      <c r="PHF296" s="150"/>
      <c r="PHG296" s="150"/>
      <c r="PHH296" s="150"/>
      <c r="PHI296" s="150"/>
      <c r="PHJ296" s="150"/>
      <c r="PHK296" s="150"/>
      <c r="PHL296" s="150"/>
      <c r="PHM296" s="150"/>
      <c r="PHN296" s="150"/>
      <c r="PHO296" s="150"/>
      <c r="PHP296" s="150"/>
      <c r="PHQ296" s="150"/>
      <c r="PHR296" s="150"/>
      <c r="PHS296" s="150"/>
      <c r="PHT296" s="150"/>
      <c r="PHU296" s="150"/>
      <c r="PHV296" s="150"/>
      <c r="PHW296" s="150"/>
      <c r="PHX296" s="150"/>
      <c r="PHY296" s="150"/>
      <c r="PHZ296" s="150"/>
      <c r="PIA296" s="150"/>
      <c r="PIB296" s="150"/>
      <c r="PIC296" s="150"/>
      <c r="PID296" s="150"/>
      <c r="PIE296" s="150"/>
      <c r="PIF296" s="150"/>
      <c r="PIG296" s="150"/>
      <c r="PIH296" s="150"/>
      <c r="PII296" s="150"/>
      <c r="PIJ296" s="150"/>
      <c r="PIK296" s="150"/>
      <c r="PIL296" s="150"/>
      <c r="PIM296" s="150"/>
      <c r="PIN296" s="150"/>
      <c r="PIO296" s="150"/>
      <c r="PIP296" s="150"/>
      <c r="PIQ296" s="150"/>
      <c r="PIR296" s="150"/>
      <c r="PIS296" s="150"/>
      <c r="PIT296" s="150"/>
      <c r="PIU296" s="150"/>
      <c r="PIV296" s="150"/>
      <c r="PIW296" s="150"/>
      <c r="PIX296" s="150"/>
      <c r="PIY296" s="150"/>
      <c r="PIZ296" s="150"/>
      <c r="PJA296" s="150"/>
      <c r="PJB296" s="150"/>
      <c r="PJC296" s="150"/>
      <c r="PJD296" s="150"/>
      <c r="PJE296" s="150"/>
      <c r="PJF296" s="150"/>
      <c r="PJG296" s="150"/>
      <c r="PJH296" s="150"/>
      <c r="PJI296" s="150"/>
      <c r="PJJ296" s="150"/>
      <c r="PJK296" s="150"/>
      <c r="PJL296" s="150"/>
      <c r="PJM296" s="150"/>
      <c r="PJN296" s="150"/>
      <c r="PJO296" s="150"/>
      <c r="PJP296" s="150"/>
      <c r="PJQ296" s="150"/>
      <c r="PJR296" s="150"/>
      <c r="PJS296" s="150"/>
      <c r="PJT296" s="150"/>
      <c r="PJU296" s="150"/>
      <c r="PJV296" s="150"/>
      <c r="PJW296" s="150"/>
      <c r="PJX296" s="150"/>
      <c r="PJY296" s="150"/>
      <c r="PJZ296" s="150"/>
      <c r="PKA296" s="150"/>
      <c r="PKB296" s="150"/>
      <c r="PKC296" s="150"/>
      <c r="PKD296" s="150"/>
      <c r="PKE296" s="150"/>
      <c r="PKF296" s="150"/>
      <c r="PKG296" s="150"/>
      <c r="PKH296" s="150"/>
      <c r="PKI296" s="150"/>
      <c r="PKJ296" s="150"/>
      <c r="PKK296" s="150"/>
      <c r="PKL296" s="150"/>
      <c r="PKM296" s="150"/>
      <c r="PKN296" s="150"/>
      <c r="PKO296" s="150"/>
      <c r="PKP296" s="150"/>
      <c r="PKQ296" s="150"/>
      <c r="PKR296" s="150"/>
      <c r="PKS296" s="150"/>
      <c r="PKT296" s="150"/>
      <c r="PKU296" s="150"/>
      <c r="PKV296" s="150"/>
      <c r="PKW296" s="150"/>
      <c r="PKX296" s="150"/>
      <c r="PKY296" s="150"/>
      <c r="PKZ296" s="150"/>
      <c r="PLA296" s="150"/>
      <c r="PLB296" s="150"/>
      <c r="PLC296" s="150"/>
      <c r="PLD296" s="150"/>
      <c r="PLE296" s="150"/>
      <c r="PLF296" s="150"/>
      <c r="PLG296" s="150"/>
      <c r="PLH296" s="150"/>
      <c r="PLI296" s="150"/>
      <c r="PLJ296" s="150"/>
      <c r="PLK296" s="150"/>
      <c r="PLL296" s="150"/>
      <c r="PLM296" s="150"/>
      <c r="PLN296" s="150"/>
      <c r="PLO296" s="150"/>
      <c r="PLP296" s="150"/>
      <c r="PLQ296" s="150"/>
      <c r="PLR296" s="150"/>
      <c r="PLS296" s="150"/>
      <c r="PLT296" s="150"/>
      <c r="PLU296" s="150"/>
      <c r="PLV296" s="150"/>
      <c r="PLW296" s="150"/>
      <c r="PLX296" s="150"/>
      <c r="PLY296" s="150"/>
      <c r="PLZ296" s="150"/>
      <c r="PMA296" s="150"/>
      <c r="PMB296" s="150"/>
      <c r="PMC296" s="150"/>
      <c r="PMD296" s="150"/>
      <c r="PME296" s="150"/>
      <c r="PMF296" s="150"/>
      <c r="PMG296" s="150"/>
      <c r="PMH296" s="150"/>
      <c r="PMI296" s="150"/>
      <c r="PMJ296" s="150"/>
      <c r="PMK296" s="150"/>
      <c r="PML296" s="150"/>
      <c r="PMM296" s="150"/>
      <c r="PMN296" s="150"/>
      <c r="PMO296" s="150"/>
      <c r="PMP296" s="150"/>
      <c r="PMQ296" s="150"/>
      <c r="PMR296" s="150"/>
      <c r="PMS296" s="150"/>
      <c r="PMT296" s="150"/>
      <c r="PMU296" s="150"/>
      <c r="PMV296" s="150"/>
      <c r="PMW296" s="150"/>
      <c r="PMX296" s="150"/>
      <c r="PMY296" s="150"/>
      <c r="PMZ296" s="150"/>
      <c r="PNA296" s="150"/>
      <c r="PNB296" s="150"/>
      <c r="PNC296" s="150"/>
      <c r="PND296" s="150"/>
      <c r="PNE296" s="150"/>
      <c r="PNF296" s="150"/>
      <c r="PNG296" s="150"/>
      <c r="PNH296" s="150"/>
      <c r="PNI296" s="150"/>
      <c r="PNJ296" s="150"/>
      <c r="PNK296" s="150"/>
      <c r="PNL296" s="150"/>
      <c r="PNM296" s="150"/>
      <c r="PNN296" s="150"/>
      <c r="PNO296" s="150"/>
      <c r="PNP296" s="150"/>
      <c r="PNQ296" s="150"/>
      <c r="PNR296" s="150"/>
      <c r="PNS296" s="150"/>
      <c r="PNT296" s="150"/>
      <c r="PNU296" s="150"/>
      <c r="PNV296" s="150"/>
      <c r="PNW296" s="150"/>
      <c r="PNX296" s="150"/>
      <c r="PNY296" s="150"/>
      <c r="PNZ296" s="150"/>
      <c r="POA296" s="150"/>
      <c r="POB296" s="150"/>
      <c r="POC296" s="150"/>
      <c r="POD296" s="150"/>
      <c r="POE296" s="150"/>
      <c r="POF296" s="150"/>
      <c r="POG296" s="150"/>
      <c r="POH296" s="150"/>
      <c r="POI296" s="150"/>
      <c r="POJ296" s="150"/>
      <c r="POK296" s="150"/>
      <c r="POL296" s="150"/>
      <c r="POM296" s="150"/>
      <c r="PON296" s="150"/>
      <c r="POO296" s="150"/>
      <c r="POP296" s="150"/>
      <c r="POQ296" s="150"/>
      <c r="POR296" s="150"/>
      <c r="POS296" s="150"/>
      <c r="POT296" s="150"/>
      <c r="POU296" s="150"/>
      <c r="POV296" s="150"/>
      <c r="POW296" s="150"/>
      <c r="POX296" s="150"/>
      <c r="POY296" s="150"/>
      <c r="POZ296" s="150"/>
      <c r="PPA296" s="150"/>
      <c r="PPB296" s="150"/>
      <c r="PPC296" s="150"/>
      <c r="PPD296" s="150"/>
      <c r="PPE296" s="150"/>
      <c r="PPF296" s="150"/>
      <c r="PPG296" s="150"/>
      <c r="PPH296" s="150"/>
      <c r="PPI296" s="150"/>
      <c r="PPJ296" s="150"/>
      <c r="PPK296" s="150"/>
      <c r="PPL296" s="150"/>
      <c r="PPM296" s="150"/>
      <c r="PPN296" s="150"/>
      <c r="PPO296" s="150"/>
      <c r="PPP296" s="150"/>
      <c r="PPQ296" s="150"/>
      <c r="PPR296" s="150"/>
      <c r="PPS296" s="150"/>
      <c r="PPT296" s="150"/>
      <c r="PPU296" s="150"/>
      <c r="PPV296" s="150"/>
      <c r="PPW296" s="150"/>
      <c r="PPX296" s="150"/>
      <c r="PPY296" s="150"/>
      <c r="PPZ296" s="150"/>
      <c r="PQA296" s="150"/>
      <c r="PQB296" s="150"/>
      <c r="PQC296" s="150"/>
      <c r="PQD296" s="150"/>
      <c r="PQE296" s="150"/>
      <c r="PQF296" s="150"/>
      <c r="PQG296" s="150"/>
      <c r="PQH296" s="150"/>
      <c r="PQI296" s="150"/>
      <c r="PQJ296" s="150"/>
      <c r="PQK296" s="150"/>
      <c r="PQL296" s="150"/>
      <c r="PQM296" s="150"/>
      <c r="PQN296" s="150"/>
      <c r="PQO296" s="150"/>
      <c r="PQP296" s="150"/>
      <c r="PQQ296" s="150"/>
      <c r="PQR296" s="150"/>
      <c r="PQS296" s="150"/>
      <c r="PQT296" s="150"/>
      <c r="PQU296" s="150"/>
      <c r="PQV296" s="150"/>
      <c r="PQW296" s="150"/>
      <c r="PQX296" s="150"/>
      <c r="PQY296" s="150"/>
      <c r="PQZ296" s="150"/>
      <c r="PRA296" s="150"/>
      <c r="PRB296" s="150"/>
      <c r="PRC296" s="150"/>
      <c r="PRD296" s="150"/>
      <c r="PRE296" s="150"/>
      <c r="PRF296" s="150"/>
      <c r="PRG296" s="150"/>
      <c r="PRH296" s="150"/>
      <c r="PRI296" s="150"/>
      <c r="PRJ296" s="150"/>
      <c r="PRK296" s="150"/>
      <c r="PRL296" s="150"/>
      <c r="PRM296" s="150"/>
      <c r="PRN296" s="150"/>
      <c r="PRO296" s="150"/>
      <c r="PRP296" s="150"/>
      <c r="PRQ296" s="150"/>
      <c r="PRR296" s="150"/>
      <c r="PRS296" s="150"/>
      <c r="PRT296" s="150"/>
      <c r="PRU296" s="150"/>
      <c r="PRV296" s="150"/>
      <c r="PRW296" s="150"/>
      <c r="PRX296" s="150"/>
      <c r="PRY296" s="150"/>
      <c r="PRZ296" s="150"/>
      <c r="PSA296" s="150"/>
      <c r="PSB296" s="150"/>
      <c r="PSC296" s="150"/>
      <c r="PSD296" s="150"/>
      <c r="PSE296" s="150"/>
      <c r="PSF296" s="150"/>
      <c r="PSG296" s="150"/>
      <c r="PSH296" s="150"/>
      <c r="PSI296" s="150"/>
      <c r="PSJ296" s="150"/>
      <c r="PSK296" s="150"/>
      <c r="PSL296" s="150"/>
      <c r="PSM296" s="150"/>
      <c r="PSN296" s="150"/>
      <c r="PSO296" s="150"/>
      <c r="PSP296" s="150"/>
      <c r="PSQ296" s="150"/>
      <c r="PSR296" s="150"/>
      <c r="PSS296" s="150"/>
      <c r="PST296" s="150"/>
      <c r="PSU296" s="150"/>
      <c r="PSV296" s="150"/>
      <c r="PSW296" s="150"/>
      <c r="PSX296" s="150"/>
      <c r="PSY296" s="150"/>
      <c r="PSZ296" s="150"/>
      <c r="PTA296" s="150"/>
      <c r="PTB296" s="150"/>
      <c r="PTC296" s="150"/>
      <c r="PTD296" s="150"/>
      <c r="PTE296" s="150"/>
      <c r="PTF296" s="150"/>
      <c r="PTG296" s="150"/>
      <c r="PTH296" s="150"/>
      <c r="PTI296" s="150"/>
      <c r="PTJ296" s="150"/>
      <c r="PTK296" s="150"/>
      <c r="PTL296" s="150"/>
      <c r="PTM296" s="150"/>
      <c r="PTN296" s="150"/>
      <c r="PTO296" s="150"/>
      <c r="PTP296" s="150"/>
      <c r="PTQ296" s="150"/>
      <c r="PTR296" s="150"/>
      <c r="PTS296" s="150"/>
      <c r="PTT296" s="150"/>
      <c r="PTU296" s="150"/>
      <c r="PTV296" s="150"/>
      <c r="PTW296" s="150"/>
      <c r="PTX296" s="150"/>
      <c r="PTY296" s="150"/>
      <c r="PTZ296" s="150"/>
      <c r="PUA296" s="150"/>
      <c r="PUB296" s="150"/>
      <c r="PUC296" s="150"/>
      <c r="PUD296" s="150"/>
      <c r="PUE296" s="150"/>
      <c r="PUF296" s="150"/>
      <c r="PUG296" s="150"/>
      <c r="PUH296" s="150"/>
      <c r="PUI296" s="150"/>
      <c r="PUJ296" s="150"/>
      <c r="PUK296" s="150"/>
      <c r="PUL296" s="150"/>
      <c r="PUM296" s="150"/>
      <c r="PUN296" s="150"/>
      <c r="PUO296" s="150"/>
      <c r="PUP296" s="150"/>
      <c r="PUQ296" s="150"/>
      <c r="PUR296" s="150"/>
      <c r="PUS296" s="150"/>
      <c r="PUT296" s="150"/>
      <c r="PUU296" s="150"/>
      <c r="PUV296" s="150"/>
      <c r="PUW296" s="150"/>
      <c r="PUX296" s="150"/>
      <c r="PUY296" s="150"/>
      <c r="PUZ296" s="150"/>
      <c r="PVA296" s="150"/>
      <c r="PVB296" s="150"/>
      <c r="PVC296" s="150"/>
      <c r="PVD296" s="150"/>
      <c r="PVE296" s="150"/>
      <c r="PVF296" s="150"/>
      <c r="PVG296" s="150"/>
      <c r="PVH296" s="150"/>
      <c r="PVI296" s="150"/>
      <c r="PVJ296" s="150"/>
      <c r="PVK296" s="150"/>
      <c r="PVL296" s="150"/>
      <c r="PVM296" s="150"/>
      <c r="PVN296" s="150"/>
      <c r="PVO296" s="150"/>
      <c r="PVP296" s="150"/>
      <c r="PVQ296" s="150"/>
      <c r="PVR296" s="150"/>
      <c r="PVS296" s="150"/>
      <c r="PVT296" s="150"/>
      <c r="PVU296" s="150"/>
      <c r="PVV296" s="150"/>
      <c r="PVW296" s="150"/>
      <c r="PVX296" s="150"/>
      <c r="PVY296" s="150"/>
      <c r="PVZ296" s="150"/>
      <c r="PWA296" s="150"/>
      <c r="PWB296" s="150"/>
      <c r="PWC296" s="150"/>
      <c r="PWD296" s="150"/>
      <c r="PWE296" s="150"/>
      <c r="PWF296" s="150"/>
      <c r="PWG296" s="150"/>
      <c r="PWH296" s="150"/>
      <c r="PWI296" s="150"/>
      <c r="PWJ296" s="150"/>
      <c r="PWK296" s="150"/>
      <c r="PWL296" s="150"/>
      <c r="PWM296" s="150"/>
      <c r="PWN296" s="150"/>
      <c r="PWO296" s="150"/>
      <c r="PWP296" s="150"/>
      <c r="PWQ296" s="150"/>
      <c r="PWR296" s="150"/>
      <c r="PWS296" s="150"/>
      <c r="PWT296" s="150"/>
      <c r="PWU296" s="150"/>
      <c r="PWV296" s="150"/>
      <c r="PWW296" s="150"/>
      <c r="PWX296" s="150"/>
      <c r="PWY296" s="150"/>
      <c r="PWZ296" s="150"/>
      <c r="PXA296" s="150"/>
      <c r="PXB296" s="150"/>
      <c r="PXC296" s="150"/>
      <c r="PXD296" s="150"/>
      <c r="PXE296" s="150"/>
      <c r="PXF296" s="150"/>
      <c r="PXG296" s="150"/>
      <c r="PXH296" s="150"/>
      <c r="PXI296" s="150"/>
      <c r="PXJ296" s="150"/>
      <c r="PXK296" s="150"/>
      <c r="PXL296" s="150"/>
      <c r="PXM296" s="150"/>
      <c r="PXN296" s="150"/>
      <c r="PXO296" s="150"/>
      <c r="PXP296" s="150"/>
      <c r="PXQ296" s="150"/>
      <c r="PXR296" s="150"/>
      <c r="PXS296" s="150"/>
      <c r="PXT296" s="150"/>
      <c r="PXU296" s="150"/>
      <c r="PXV296" s="150"/>
      <c r="PXW296" s="150"/>
      <c r="PXX296" s="150"/>
      <c r="PXY296" s="150"/>
      <c r="PXZ296" s="150"/>
      <c r="PYA296" s="150"/>
      <c r="PYB296" s="150"/>
      <c r="PYC296" s="150"/>
      <c r="PYD296" s="150"/>
      <c r="PYE296" s="150"/>
      <c r="PYF296" s="150"/>
      <c r="PYG296" s="150"/>
      <c r="PYH296" s="150"/>
      <c r="PYI296" s="150"/>
      <c r="PYJ296" s="150"/>
      <c r="PYK296" s="150"/>
      <c r="PYL296" s="150"/>
      <c r="PYM296" s="150"/>
      <c r="PYN296" s="150"/>
      <c r="PYO296" s="150"/>
      <c r="PYP296" s="150"/>
      <c r="PYQ296" s="150"/>
      <c r="PYR296" s="150"/>
      <c r="PYS296" s="150"/>
      <c r="PYT296" s="150"/>
      <c r="PYU296" s="150"/>
      <c r="PYV296" s="150"/>
      <c r="PYW296" s="150"/>
      <c r="PYX296" s="150"/>
      <c r="PYY296" s="150"/>
      <c r="PYZ296" s="150"/>
      <c r="PZA296" s="150"/>
      <c r="PZB296" s="150"/>
      <c r="PZC296" s="150"/>
      <c r="PZD296" s="150"/>
      <c r="PZE296" s="150"/>
      <c r="PZF296" s="150"/>
      <c r="PZG296" s="150"/>
      <c r="PZH296" s="150"/>
      <c r="PZI296" s="150"/>
      <c r="PZJ296" s="150"/>
      <c r="PZK296" s="150"/>
      <c r="PZL296" s="150"/>
      <c r="PZM296" s="150"/>
      <c r="PZN296" s="150"/>
      <c r="PZO296" s="150"/>
      <c r="PZP296" s="150"/>
      <c r="PZQ296" s="150"/>
      <c r="PZR296" s="150"/>
      <c r="PZS296" s="150"/>
      <c r="PZT296" s="150"/>
      <c r="PZU296" s="150"/>
      <c r="PZV296" s="150"/>
      <c r="PZW296" s="150"/>
      <c r="PZX296" s="150"/>
      <c r="PZY296" s="150"/>
      <c r="PZZ296" s="150"/>
      <c r="QAA296" s="150"/>
      <c r="QAB296" s="150"/>
      <c r="QAC296" s="150"/>
      <c r="QAD296" s="150"/>
      <c r="QAE296" s="150"/>
      <c r="QAF296" s="150"/>
      <c r="QAG296" s="150"/>
      <c r="QAH296" s="150"/>
      <c r="QAI296" s="150"/>
      <c r="QAJ296" s="150"/>
      <c r="QAK296" s="150"/>
      <c r="QAL296" s="150"/>
      <c r="QAM296" s="150"/>
      <c r="QAN296" s="150"/>
      <c r="QAO296" s="150"/>
      <c r="QAP296" s="150"/>
      <c r="QAQ296" s="150"/>
      <c r="QAR296" s="150"/>
      <c r="QAS296" s="150"/>
      <c r="QAT296" s="150"/>
      <c r="QAU296" s="150"/>
      <c r="QAV296" s="150"/>
      <c r="QAW296" s="150"/>
      <c r="QAX296" s="150"/>
      <c r="QAY296" s="150"/>
      <c r="QAZ296" s="150"/>
      <c r="QBA296" s="150"/>
      <c r="QBB296" s="150"/>
      <c r="QBC296" s="150"/>
      <c r="QBD296" s="150"/>
      <c r="QBE296" s="150"/>
      <c r="QBF296" s="150"/>
      <c r="QBG296" s="150"/>
      <c r="QBH296" s="150"/>
      <c r="QBI296" s="150"/>
      <c r="QBJ296" s="150"/>
      <c r="QBK296" s="150"/>
      <c r="QBL296" s="150"/>
      <c r="QBM296" s="150"/>
      <c r="QBN296" s="150"/>
      <c r="QBO296" s="150"/>
      <c r="QBP296" s="150"/>
      <c r="QBQ296" s="150"/>
      <c r="QBR296" s="150"/>
      <c r="QBS296" s="150"/>
      <c r="QBT296" s="150"/>
      <c r="QBU296" s="150"/>
      <c r="QBV296" s="150"/>
      <c r="QBW296" s="150"/>
      <c r="QBX296" s="150"/>
      <c r="QBY296" s="150"/>
      <c r="QBZ296" s="150"/>
      <c r="QCA296" s="150"/>
      <c r="QCB296" s="150"/>
      <c r="QCC296" s="150"/>
      <c r="QCD296" s="150"/>
      <c r="QCE296" s="150"/>
      <c r="QCF296" s="150"/>
      <c r="QCG296" s="150"/>
      <c r="QCH296" s="150"/>
      <c r="QCI296" s="150"/>
      <c r="QCJ296" s="150"/>
      <c r="QCK296" s="150"/>
      <c r="QCL296" s="150"/>
      <c r="QCM296" s="150"/>
      <c r="QCN296" s="150"/>
      <c r="QCO296" s="150"/>
      <c r="QCP296" s="150"/>
      <c r="QCQ296" s="150"/>
      <c r="QCR296" s="150"/>
      <c r="QCS296" s="150"/>
      <c r="QCT296" s="150"/>
      <c r="QCU296" s="150"/>
      <c r="QCV296" s="150"/>
      <c r="QCW296" s="150"/>
      <c r="QCX296" s="150"/>
      <c r="QCY296" s="150"/>
      <c r="QCZ296" s="150"/>
      <c r="QDA296" s="150"/>
      <c r="QDB296" s="150"/>
      <c r="QDC296" s="150"/>
      <c r="QDD296" s="150"/>
      <c r="QDE296" s="150"/>
      <c r="QDF296" s="150"/>
      <c r="QDG296" s="150"/>
      <c r="QDH296" s="150"/>
      <c r="QDI296" s="150"/>
      <c r="QDJ296" s="150"/>
      <c r="QDK296" s="150"/>
      <c r="QDL296" s="150"/>
      <c r="QDM296" s="150"/>
      <c r="QDN296" s="150"/>
      <c r="QDO296" s="150"/>
      <c r="QDP296" s="150"/>
      <c r="QDQ296" s="150"/>
      <c r="QDR296" s="150"/>
      <c r="QDS296" s="150"/>
      <c r="QDT296" s="150"/>
      <c r="QDU296" s="150"/>
      <c r="QDV296" s="150"/>
      <c r="QDW296" s="150"/>
      <c r="QDX296" s="150"/>
      <c r="QDY296" s="150"/>
      <c r="QDZ296" s="150"/>
      <c r="QEA296" s="150"/>
      <c r="QEB296" s="150"/>
      <c r="QEC296" s="150"/>
      <c r="QED296" s="150"/>
      <c r="QEE296" s="150"/>
      <c r="QEF296" s="150"/>
      <c r="QEG296" s="150"/>
      <c r="QEH296" s="150"/>
      <c r="QEI296" s="150"/>
      <c r="QEJ296" s="150"/>
      <c r="QEK296" s="150"/>
      <c r="QEL296" s="150"/>
      <c r="QEM296" s="150"/>
      <c r="QEN296" s="150"/>
      <c r="QEO296" s="150"/>
      <c r="QEP296" s="150"/>
      <c r="QEQ296" s="150"/>
      <c r="QER296" s="150"/>
      <c r="QES296" s="150"/>
      <c r="QET296" s="150"/>
      <c r="QEU296" s="150"/>
      <c r="QEV296" s="150"/>
      <c r="QEW296" s="150"/>
      <c r="QEX296" s="150"/>
      <c r="QEY296" s="150"/>
      <c r="QEZ296" s="150"/>
      <c r="QFA296" s="150"/>
      <c r="QFB296" s="150"/>
      <c r="QFC296" s="150"/>
      <c r="QFD296" s="150"/>
      <c r="QFE296" s="150"/>
      <c r="QFF296" s="150"/>
      <c r="QFG296" s="150"/>
      <c r="QFH296" s="150"/>
      <c r="QFI296" s="150"/>
      <c r="QFJ296" s="150"/>
      <c r="QFK296" s="150"/>
      <c r="QFL296" s="150"/>
      <c r="QFM296" s="150"/>
      <c r="QFN296" s="150"/>
      <c r="QFO296" s="150"/>
      <c r="QFP296" s="150"/>
      <c r="QFQ296" s="150"/>
      <c r="QFR296" s="150"/>
      <c r="QFS296" s="150"/>
      <c r="QFT296" s="150"/>
      <c r="QFU296" s="150"/>
      <c r="QFV296" s="150"/>
      <c r="QFW296" s="150"/>
      <c r="QFX296" s="150"/>
      <c r="QFY296" s="150"/>
      <c r="QFZ296" s="150"/>
      <c r="QGA296" s="150"/>
      <c r="QGB296" s="150"/>
      <c r="QGC296" s="150"/>
      <c r="QGD296" s="150"/>
      <c r="QGE296" s="150"/>
      <c r="QGF296" s="150"/>
      <c r="QGG296" s="150"/>
      <c r="QGH296" s="150"/>
      <c r="QGI296" s="150"/>
      <c r="QGJ296" s="150"/>
      <c r="QGK296" s="150"/>
      <c r="QGL296" s="150"/>
      <c r="QGM296" s="150"/>
      <c r="QGN296" s="150"/>
      <c r="QGO296" s="150"/>
      <c r="QGP296" s="150"/>
      <c r="QGQ296" s="150"/>
      <c r="QGR296" s="150"/>
      <c r="QGS296" s="150"/>
      <c r="QGT296" s="150"/>
      <c r="QGU296" s="150"/>
      <c r="QGV296" s="150"/>
      <c r="QGW296" s="150"/>
      <c r="QGX296" s="150"/>
      <c r="QGY296" s="150"/>
      <c r="QGZ296" s="150"/>
      <c r="QHA296" s="150"/>
      <c r="QHB296" s="150"/>
      <c r="QHC296" s="150"/>
      <c r="QHD296" s="150"/>
      <c r="QHE296" s="150"/>
      <c r="QHF296" s="150"/>
      <c r="QHG296" s="150"/>
      <c r="QHH296" s="150"/>
      <c r="QHI296" s="150"/>
      <c r="QHJ296" s="150"/>
      <c r="QHK296" s="150"/>
      <c r="QHL296" s="150"/>
      <c r="QHM296" s="150"/>
      <c r="QHN296" s="150"/>
      <c r="QHO296" s="150"/>
      <c r="QHP296" s="150"/>
      <c r="QHQ296" s="150"/>
      <c r="QHR296" s="150"/>
      <c r="QHS296" s="150"/>
      <c r="QHT296" s="150"/>
      <c r="QHU296" s="150"/>
      <c r="QHV296" s="150"/>
      <c r="QHW296" s="150"/>
      <c r="QHX296" s="150"/>
      <c r="QHY296" s="150"/>
      <c r="QHZ296" s="150"/>
      <c r="QIA296" s="150"/>
      <c r="QIB296" s="150"/>
      <c r="QIC296" s="150"/>
      <c r="QID296" s="150"/>
      <c r="QIE296" s="150"/>
      <c r="QIF296" s="150"/>
      <c r="QIG296" s="150"/>
      <c r="QIH296" s="150"/>
      <c r="QII296" s="150"/>
      <c r="QIJ296" s="150"/>
      <c r="QIK296" s="150"/>
      <c r="QIL296" s="150"/>
      <c r="QIM296" s="150"/>
      <c r="QIN296" s="150"/>
      <c r="QIO296" s="150"/>
      <c r="QIP296" s="150"/>
      <c r="QIQ296" s="150"/>
      <c r="QIR296" s="150"/>
      <c r="QIS296" s="150"/>
      <c r="QIT296" s="150"/>
      <c r="QIU296" s="150"/>
      <c r="QIV296" s="150"/>
      <c r="QIW296" s="150"/>
      <c r="QIX296" s="150"/>
      <c r="QIY296" s="150"/>
      <c r="QIZ296" s="150"/>
      <c r="QJA296" s="150"/>
      <c r="QJB296" s="150"/>
      <c r="QJC296" s="150"/>
      <c r="QJD296" s="150"/>
      <c r="QJE296" s="150"/>
      <c r="QJF296" s="150"/>
      <c r="QJG296" s="150"/>
      <c r="QJH296" s="150"/>
      <c r="QJI296" s="150"/>
      <c r="QJJ296" s="150"/>
      <c r="QJK296" s="150"/>
      <c r="QJL296" s="150"/>
      <c r="QJM296" s="150"/>
      <c r="QJN296" s="150"/>
      <c r="QJO296" s="150"/>
      <c r="QJP296" s="150"/>
      <c r="QJQ296" s="150"/>
      <c r="QJR296" s="150"/>
      <c r="QJS296" s="150"/>
      <c r="QJT296" s="150"/>
      <c r="QJU296" s="150"/>
      <c r="QJV296" s="150"/>
      <c r="QJW296" s="150"/>
      <c r="QJX296" s="150"/>
      <c r="QJY296" s="150"/>
      <c r="QJZ296" s="150"/>
      <c r="QKA296" s="150"/>
      <c r="QKB296" s="150"/>
      <c r="QKC296" s="150"/>
      <c r="QKD296" s="150"/>
      <c r="QKE296" s="150"/>
      <c r="QKF296" s="150"/>
      <c r="QKG296" s="150"/>
      <c r="QKH296" s="150"/>
      <c r="QKI296" s="150"/>
      <c r="QKJ296" s="150"/>
      <c r="QKK296" s="150"/>
      <c r="QKL296" s="150"/>
      <c r="QKM296" s="150"/>
      <c r="QKN296" s="150"/>
      <c r="QKO296" s="150"/>
      <c r="QKP296" s="150"/>
      <c r="QKQ296" s="150"/>
      <c r="QKR296" s="150"/>
      <c r="QKS296" s="150"/>
      <c r="QKT296" s="150"/>
      <c r="QKU296" s="150"/>
      <c r="QKV296" s="150"/>
      <c r="QKW296" s="150"/>
      <c r="QKX296" s="150"/>
      <c r="QKY296" s="150"/>
      <c r="QKZ296" s="150"/>
      <c r="QLA296" s="150"/>
      <c r="QLB296" s="150"/>
      <c r="QLC296" s="150"/>
      <c r="QLD296" s="150"/>
      <c r="QLE296" s="150"/>
      <c r="QLF296" s="150"/>
      <c r="QLG296" s="150"/>
      <c r="QLH296" s="150"/>
      <c r="QLI296" s="150"/>
      <c r="QLJ296" s="150"/>
      <c r="QLK296" s="150"/>
      <c r="QLL296" s="150"/>
      <c r="QLM296" s="150"/>
      <c r="QLN296" s="150"/>
      <c r="QLO296" s="150"/>
      <c r="QLP296" s="150"/>
      <c r="QLQ296" s="150"/>
      <c r="QLR296" s="150"/>
      <c r="QLS296" s="150"/>
      <c r="QLT296" s="150"/>
      <c r="QLU296" s="150"/>
      <c r="QLV296" s="150"/>
      <c r="QLW296" s="150"/>
      <c r="QLX296" s="150"/>
      <c r="QLY296" s="150"/>
      <c r="QLZ296" s="150"/>
      <c r="QMA296" s="150"/>
      <c r="QMB296" s="150"/>
      <c r="QMC296" s="150"/>
      <c r="QMD296" s="150"/>
      <c r="QME296" s="150"/>
      <c r="QMF296" s="150"/>
      <c r="QMG296" s="150"/>
      <c r="QMH296" s="150"/>
      <c r="QMI296" s="150"/>
      <c r="QMJ296" s="150"/>
      <c r="QMK296" s="150"/>
      <c r="QML296" s="150"/>
      <c r="QMM296" s="150"/>
      <c r="QMN296" s="150"/>
      <c r="QMO296" s="150"/>
      <c r="QMP296" s="150"/>
      <c r="QMQ296" s="150"/>
      <c r="QMR296" s="150"/>
      <c r="QMS296" s="150"/>
      <c r="QMT296" s="150"/>
      <c r="QMU296" s="150"/>
      <c r="QMV296" s="150"/>
      <c r="QMW296" s="150"/>
      <c r="QMX296" s="150"/>
      <c r="QMY296" s="150"/>
      <c r="QMZ296" s="150"/>
      <c r="QNA296" s="150"/>
      <c r="QNB296" s="150"/>
      <c r="QNC296" s="150"/>
      <c r="QND296" s="150"/>
      <c r="QNE296" s="150"/>
      <c r="QNF296" s="150"/>
      <c r="QNG296" s="150"/>
      <c r="QNH296" s="150"/>
      <c r="QNI296" s="150"/>
      <c r="QNJ296" s="150"/>
      <c r="QNK296" s="150"/>
      <c r="QNL296" s="150"/>
      <c r="QNM296" s="150"/>
      <c r="QNN296" s="150"/>
      <c r="QNO296" s="150"/>
      <c r="QNP296" s="150"/>
      <c r="QNQ296" s="150"/>
      <c r="QNR296" s="150"/>
      <c r="QNS296" s="150"/>
      <c r="QNT296" s="150"/>
      <c r="QNU296" s="150"/>
      <c r="QNV296" s="150"/>
      <c r="QNW296" s="150"/>
      <c r="QNX296" s="150"/>
      <c r="QNY296" s="150"/>
      <c r="QNZ296" s="150"/>
      <c r="QOA296" s="150"/>
      <c r="QOB296" s="150"/>
      <c r="QOC296" s="150"/>
      <c r="QOD296" s="150"/>
      <c r="QOE296" s="150"/>
      <c r="QOF296" s="150"/>
      <c r="QOG296" s="150"/>
      <c r="QOH296" s="150"/>
      <c r="QOI296" s="150"/>
      <c r="QOJ296" s="150"/>
      <c r="QOK296" s="150"/>
      <c r="QOL296" s="150"/>
      <c r="QOM296" s="150"/>
      <c r="QON296" s="150"/>
      <c r="QOO296" s="150"/>
      <c r="QOP296" s="150"/>
      <c r="QOQ296" s="150"/>
      <c r="QOR296" s="150"/>
      <c r="QOS296" s="150"/>
      <c r="QOT296" s="150"/>
      <c r="QOU296" s="150"/>
      <c r="QOV296" s="150"/>
      <c r="QOW296" s="150"/>
      <c r="QOX296" s="150"/>
      <c r="QOY296" s="150"/>
      <c r="QOZ296" s="150"/>
      <c r="QPA296" s="150"/>
      <c r="QPB296" s="150"/>
      <c r="QPC296" s="150"/>
      <c r="QPD296" s="150"/>
      <c r="QPE296" s="150"/>
      <c r="QPF296" s="150"/>
      <c r="QPG296" s="150"/>
      <c r="QPH296" s="150"/>
      <c r="QPI296" s="150"/>
      <c r="QPJ296" s="150"/>
      <c r="QPK296" s="150"/>
      <c r="QPL296" s="150"/>
      <c r="QPM296" s="150"/>
      <c r="QPN296" s="150"/>
      <c r="QPO296" s="150"/>
      <c r="QPP296" s="150"/>
      <c r="QPQ296" s="150"/>
      <c r="QPR296" s="150"/>
      <c r="QPS296" s="150"/>
      <c r="QPT296" s="150"/>
      <c r="QPU296" s="150"/>
      <c r="QPV296" s="150"/>
      <c r="QPW296" s="150"/>
      <c r="QPX296" s="150"/>
      <c r="QPY296" s="150"/>
      <c r="QPZ296" s="150"/>
      <c r="QQA296" s="150"/>
      <c r="QQB296" s="150"/>
      <c r="QQC296" s="150"/>
      <c r="QQD296" s="150"/>
      <c r="QQE296" s="150"/>
      <c r="QQF296" s="150"/>
      <c r="QQG296" s="150"/>
      <c r="QQH296" s="150"/>
      <c r="QQI296" s="150"/>
      <c r="QQJ296" s="150"/>
      <c r="QQK296" s="150"/>
      <c r="QQL296" s="150"/>
      <c r="QQM296" s="150"/>
      <c r="QQN296" s="150"/>
      <c r="QQO296" s="150"/>
      <c r="QQP296" s="150"/>
      <c r="QQQ296" s="150"/>
      <c r="QQR296" s="150"/>
      <c r="QQS296" s="150"/>
      <c r="QQT296" s="150"/>
      <c r="QQU296" s="150"/>
      <c r="QQV296" s="150"/>
      <c r="QQW296" s="150"/>
      <c r="QQX296" s="150"/>
      <c r="QQY296" s="150"/>
      <c r="QQZ296" s="150"/>
      <c r="QRA296" s="150"/>
      <c r="QRB296" s="150"/>
      <c r="QRC296" s="150"/>
      <c r="QRD296" s="150"/>
      <c r="QRE296" s="150"/>
      <c r="QRF296" s="150"/>
      <c r="QRG296" s="150"/>
      <c r="QRH296" s="150"/>
      <c r="QRI296" s="150"/>
      <c r="QRJ296" s="150"/>
      <c r="QRK296" s="150"/>
      <c r="QRL296" s="150"/>
      <c r="QRM296" s="150"/>
      <c r="QRN296" s="150"/>
      <c r="QRO296" s="150"/>
      <c r="QRP296" s="150"/>
      <c r="QRQ296" s="150"/>
      <c r="QRR296" s="150"/>
      <c r="QRS296" s="150"/>
      <c r="QRT296" s="150"/>
      <c r="QRU296" s="150"/>
      <c r="QRV296" s="150"/>
      <c r="QRW296" s="150"/>
      <c r="QRX296" s="150"/>
      <c r="QRY296" s="150"/>
      <c r="QRZ296" s="150"/>
      <c r="QSA296" s="150"/>
      <c r="QSB296" s="150"/>
      <c r="QSC296" s="150"/>
      <c r="QSD296" s="150"/>
      <c r="QSE296" s="150"/>
      <c r="QSF296" s="150"/>
      <c r="QSG296" s="150"/>
      <c r="QSH296" s="150"/>
      <c r="QSI296" s="150"/>
      <c r="QSJ296" s="150"/>
      <c r="QSK296" s="150"/>
      <c r="QSL296" s="150"/>
      <c r="QSM296" s="150"/>
      <c r="QSN296" s="150"/>
      <c r="QSO296" s="150"/>
      <c r="QSP296" s="150"/>
      <c r="QSQ296" s="150"/>
      <c r="QSR296" s="150"/>
      <c r="QSS296" s="150"/>
      <c r="QST296" s="150"/>
      <c r="QSU296" s="150"/>
      <c r="QSV296" s="150"/>
      <c r="QSW296" s="150"/>
      <c r="QSX296" s="150"/>
      <c r="QSY296" s="150"/>
      <c r="QSZ296" s="150"/>
      <c r="QTA296" s="150"/>
      <c r="QTB296" s="150"/>
      <c r="QTC296" s="150"/>
      <c r="QTD296" s="150"/>
      <c r="QTE296" s="150"/>
      <c r="QTF296" s="150"/>
      <c r="QTG296" s="150"/>
      <c r="QTH296" s="150"/>
      <c r="QTI296" s="150"/>
      <c r="QTJ296" s="150"/>
      <c r="QTK296" s="150"/>
      <c r="QTL296" s="150"/>
      <c r="QTM296" s="150"/>
      <c r="QTN296" s="150"/>
      <c r="QTO296" s="150"/>
      <c r="QTP296" s="150"/>
      <c r="QTQ296" s="150"/>
      <c r="QTR296" s="150"/>
      <c r="QTS296" s="150"/>
      <c r="QTT296" s="150"/>
      <c r="QTU296" s="150"/>
      <c r="QTV296" s="150"/>
      <c r="QTW296" s="150"/>
      <c r="QTX296" s="150"/>
      <c r="QTY296" s="150"/>
      <c r="QTZ296" s="150"/>
      <c r="QUA296" s="150"/>
      <c r="QUB296" s="150"/>
      <c r="QUC296" s="150"/>
      <c r="QUD296" s="150"/>
      <c r="QUE296" s="150"/>
      <c r="QUF296" s="150"/>
      <c r="QUG296" s="150"/>
      <c r="QUH296" s="150"/>
      <c r="QUI296" s="150"/>
      <c r="QUJ296" s="150"/>
      <c r="QUK296" s="150"/>
      <c r="QUL296" s="150"/>
      <c r="QUM296" s="150"/>
      <c r="QUN296" s="150"/>
      <c r="QUO296" s="150"/>
      <c r="QUP296" s="150"/>
      <c r="QUQ296" s="150"/>
      <c r="QUR296" s="150"/>
      <c r="QUS296" s="150"/>
      <c r="QUT296" s="150"/>
      <c r="QUU296" s="150"/>
      <c r="QUV296" s="150"/>
      <c r="QUW296" s="150"/>
      <c r="QUX296" s="150"/>
      <c r="QUY296" s="150"/>
      <c r="QUZ296" s="150"/>
      <c r="QVA296" s="150"/>
      <c r="QVB296" s="150"/>
      <c r="QVC296" s="150"/>
      <c r="QVD296" s="150"/>
      <c r="QVE296" s="150"/>
      <c r="QVF296" s="150"/>
      <c r="QVG296" s="150"/>
      <c r="QVH296" s="150"/>
      <c r="QVI296" s="150"/>
      <c r="QVJ296" s="150"/>
      <c r="QVK296" s="150"/>
      <c r="QVL296" s="150"/>
      <c r="QVM296" s="150"/>
      <c r="QVN296" s="150"/>
      <c r="QVO296" s="150"/>
      <c r="QVP296" s="150"/>
      <c r="QVQ296" s="150"/>
      <c r="QVR296" s="150"/>
      <c r="QVS296" s="150"/>
      <c r="QVT296" s="150"/>
      <c r="QVU296" s="150"/>
      <c r="QVV296" s="150"/>
      <c r="QVW296" s="150"/>
      <c r="QVX296" s="150"/>
      <c r="QVY296" s="150"/>
      <c r="QVZ296" s="150"/>
      <c r="QWA296" s="150"/>
      <c r="QWB296" s="150"/>
      <c r="QWC296" s="150"/>
      <c r="QWD296" s="150"/>
      <c r="QWE296" s="150"/>
      <c r="QWF296" s="150"/>
      <c r="QWG296" s="150"/>
      <c r="QWH296" s="150"/>
      <c r="QWI296" s="150"/>
      <c r="QWJ296" s="150"/>
      <c r="QWK296" s="150"/>
      <c r="QWL296" s="150"/>
      <c r="QWM296" s="150"/>
      <c r="QWN296" s="150"/>
      <c r="QWO296" s="150"/>
      <c r="QWP296" s="150"/>
      <c r="QWQ296" s="150"/>
      <c r="QWR296" s="150"/>
      <c r="QWS296" s="150"/>
      <c r="QWT296" s="150"/>
      <c r="QWU296" s="150"/>
      <c r="QWV296" s="150"/>
      <c r="QWW296" s="150"/>
      <c r="QWX296" s="150"/>
      <c r="QWY296" s="150"/>
      <c r="QWZ296" s="150"/>
      <c r="QXA296" s="150"/>
      <c r="QXB296" s="150"/>
      <c r="QXC296" s="150"/>
      <c r="QXD296" s="150"/>
      <c r="QXE296" s="150"/>
      <c r="QXF296" s="150"/>
      <c r="QXG296" s="150"/>
      <c r="QXH296" s="150"/>
      <c r="QXI296" s="150"/>
      <c r="QXJ296" s="150"/>
      <c r="QXK296" s="150"/>
      <c r="QXL296" s="150"/>
      <c r="QXM296" s="150"/>
      <c r="QXN296" s="150"/>
      <c r="QXO296" s="150"/>
      <c r="QXP296" s="150"/>
      <c r="QXQ296" s="150"/>
      <c r="QXR296" s="150"/>
      <c r="QXS296" s="150"/>
      <c r="QXT296" s="150"/>
      <c r="QXU296" s="150"/>
      <c r="QXV296" s="150"/>
      <c r="QXW296" s="150"/>
      <c r="QXX296" s="150"/>
      <c r="QXY296" s="150"/>
      <c r="QXZ296" s="150"/>
      <c r="QYA296" s="150"/>
      <c r="QYB296" s="150"/>
      <c r="QYC296" s="150"/>
      <c r="QYD296" s="150"/>
      <c r="QYE296" s="150"/>
      <c r="QYF296" s="150"/>
      <c r="QYG296" s="150"/>
      <c r="QYH296" s="150"/>
      <c r="QYI296" s="150"/>
      <c r="QYJ296" s="150"/>
      <c r="QYK296" s="150"/>
      <c r="QYL296" s="150"/>
      <c r="QYM296" s="150"/>
      <c r="QYN296" s="150"/>
      <c r="QYO296" s="150"/>
      <c r="QYP296" s="150"/>
      <c r="QYQ296" s="150"/>
      <c r="QYR296" s="150"/>
      <c r="QYS296" s="150"/>
      <c r="QYT296" s="150"/>
      <c r="QYU296" s="150"/>
      <c r="QYV296" s="150"/>
      <c r="QYW296" s="150"/>
      <c r="QYX296" s="150"/>
      <c r="QYY296" s="150"/>
      <c r="QYZ296" s="150"/>
      <c r="QZA296" s="150"/>
      <c r="QZB296" s="150"/>
      <c r="QZC296" s="150"/>
      <c r="QZD296" s="150"/>
      <c r="QZE296" s="150"/>
      <c r="QZF296" s="150"/>
      <c r="QZG296" s="150"/>
      <c r="QZH296" s="150"/>
      <c r="QZI296" s="150"/>
      <c r="QZJ296" s="150"/>
      <c r="QZK296" s="150"/>
      <c r="QZL296" s="150"/>
      <c r="QZM296" s="150"/>
      <c r="QZN296" s="150"/>
      <c r="QZO296" s="150"/>
      <c r="QZP296" s="150"/>
      <c r="QZQ296" s="150"/>
      <c r="QZR296" s="150"/>
      <c r="QZS296" s="150"/>
      <c r="QZT296" s="150"/>
      <c r="QZU296" s="150"/>
      <c r="QZV296" s="150"/>
      <c r="QZW296" s="150"/>
      <c r="QZX296" s="150"/>
      <c r="QZY296" s="150"/>
      <c r="QZZ296" s="150"/>
      <c r="RAA296" s="150"/>
      <c r="RAB296" s="150"/>
      <c r="RAC296" s="150"/>
      <c r="RAD296" s="150"/>
      <c r="RAE296" s="150"/>
      <c r="RAF296" s="150"/>
      <c r="RAG296" s="150"/>
      <c r="RAH296" s="150"/>
      <c r="RAI296" s="150"/>
      <c r="RAJ296" s="150"/>
      <c r="RAK296" s="150"/>
      <c r="RAL296" s="150"/>
      <c r="RAM296" s="150"/>
      <c r="RAN296" s="150"/>
      <c r="RAO296" s="150"/>
      <c r="RAP296" s="150"/>
      <c r="RAQ296" s="150"/>
      <c r="RAR296" s="150"/>
      <c r="RAS296" s="150"/>
      <c r="RAT296" s="150"/>
      <c r="RAU296" s="150"/>
      <c r="RAV296" s="150"/>
      <c r="RAW296" s="150"/>
      <c r="RAX296" s="150"/>
      <c r="RAY296" s="150"/>
      <c r="RAZ296" s="150"/>
      <c r="RBA296" s="150"/>
      <c r="RBB296" s="150"/>
      <c r="RBC296" s="150"/>
      <c r="RBD296" s="150"/>
      <c r="RBE296" s="150"/>
      <c r="RBF296" s="150"/>
      <c r="RBG296" s="150"/>
      <c r="RBH296" s="150"/>
      <c r="RBI296" s="150"/>
      <c r="RBJ296" s="150"/>
      <c r="RBK296" s="150"/>
      <c r="RBL296" s="150"/>
      <c r="RBM296" s="150"/>
      <c r="RBN296" s="150"/>
      <c r="RBO296" s="150"/>
      <c r="RBP296" s="150"/>
      <c r="RBQ296" s="150"/>
      <c r="RBR296" s="150"/>
      <c r="RBS296" s="150"/>
      <c r="RBT296" s="150"/>
      <c r="RBU296" s="150"/>
      <c r="RBV296" s="150"/>
      <c r="RBW296" s="150"/>
      <c r="RBX296" s="150"/>
      <c r="RBY296" s="150"/>
      <c r="RBZ296" s="150"/>
      <c r="RCA296" s="150"/>
      <c r="RCB296" s="150"/>
      <c r="RCC296" s="150"/>
      <c r="RCD296" s="150"/>
      <c r="RCE296" s="150"/>
      <c r="RCF296" s="150"/>
      <c r="RCG296" s="150"/>
      <c r="RCH296" s="150"/>
      <c r="RCI296" s="150"/>
      <c r="RCJ296" s="150"/>
      <c r="RCK296" s="150"/>
      <c r="RCL296" s="150"/>
      <c r="RCM296" s="150"/>
      <c r="RCN296" s="150"/>
      <c r="RCO296" s="150"/>
      <c r="RCP296" s="150"/>
      <c r="RCQ296" s="150"/>
      <c r="RCR296" s="150"/>
      <c r="RCS296" s="150"/>
      <c r="RCT296" s="150"/>
      <c r="RCU296" s="150"/>
      <c r="RCV296" s="150"/>
      <c r="RCW296" s="150"/>
      <c r="RCX296" s="150"/>
      <c r="RCY296" s="150"/>
      <c r="RCZ296" s="150"/>
      <c r="RDA296" s="150"/>
      <c r="RDB296" s="150"/>
      <c r="RDC296" s="150"/>
      <c r="RDD296" s="150"/>
      <c r="RDE296" s="150"/>
      <c r="RDF296" s="150"/>
      <c r="RDG296" s="150"/>
      <c r="RDH296" s="150"/>
      <c r="RDI296" s="150"/>
      <c r="RDJ296" s="150"/>
      <c r="RDK296" s="150"/>
      <c r="RDL296" s="150"/>
      <c r="RDM296" s="150"/>
      <c r="RDN296" s="150"/>
      <c r="RDO296" s="150"/>
      <c r="RDP296" s="150"/>
      <c r="RDQ296" s="150"/>
      <c r="RDR296" s="150"/>
      <c r="RDS296" s="150"/>
      <c r="RDT296" s="150"/>
      <c r="RDU296" s="150"/>
      <c r="RDV296" s="150"/>
      <c r="RDW296" s="150"/>
      <c r="RDX296" s="150"/>
      <c r="RDY296" s="150"/>
      <c r="RDZ296" s="150"/>
      <c r="REA296" s="150"/>
      <c r="REB296" s="150"/>
      <c r="REC296" s="150"/>
      <c r="RED296" s="150"/>
      <c r="REE296" s="150"/>
      <c r="REF296" s="150"/>
      <c r="REG296" s="150"/>
      <c r="REH296" s="150"/>
      <c r="REI296" s="150"/>
      <c r="REJ296" s="150"/>
      <c r="REK296" s="150"/>
      <c r="REL296" s="150"/>
      <c r="REM296" s="150"/>
      <c r="REN296" s="150"/>
      <c r="REO296" s="150"/>
      <c r="REP296" s="150"/>
      <c r="REQ296" s="150"/>
      <c r="RER296" s="150"/>
      <c r="RES296" s="150"/>
      <c r="RET296" s="150"/>
      <c r="REU296" s="150"/>
      <c r="REV296" s="150"/>
      <c r="REW296" s="150"/>
      <c r="REX296" s="150"/>
      <c r="REY296" s="150"/>
      <c r="REZ296" s="150"/>
      <c r="RFA296" s="150"/>
      <c r="RFB296" s="150"/>
      <c r="RFC296" s="150"/>
      <c r="RFD296" s="150"/>
      <c r="RFE296" s="150"/>
      <c r="RFF296" s="150"/>
      <c r="RFG296" s="150"/>
      <c r="RFH296" s="150"/>
      <c r="RFI296" s="150"/>
      <c r="RFJ296" s="150"/>
      <c r="RFK296" s="150"/>
      <c r="RFL296" s="150"/>
      <c r="RFM296" s="150"/>
      <c r="RFN296" s="150"/>
      <c r="RFO296" s="150"/>
      <c r="RFP296" s="150"/>
      <c r="RFQ296" s="150"/>
      <c r="RFR296" s="150"/>
      <c r="RFS296" s="150"/>
      <c r="RFT296" s="150"/>
      <c r="RFU296" s="150"/>
      <c r="RFV296" s="150"/>
      <c r="RFW296" s="150"/>
      <c r="RFX296" s="150"/>
      <c r="RFY296" s="150"/>
      <c r="RFZ296" s="150"/>
      <c r="RGA296" s="150"/>
      <c r="RGB296" s="150"/>
      <c r="RGC296" s="150"/>
      <c r="RGD296" s="150"/>
      <c r="RGE296" s="150"/>
      <c r="RGF296" s="150"/>
      <c r="RGG296" s="150"/>
      <c r="RGH296" s="150"/>
      <c r="RGI296" s="150"/>
      <c r="RGJ296" s="150"/>
      <c r="RGK296" s="150"/>
      <c r="RGL296" s="150"/>
      <c r="RGM296" s="150"/>
      <c r="RGN296" s="150"/>
      <c r="RGO296" s="150"/>
      <c r="RGP296" s="150"/>
      <c r="RGQ296" s="150"/>
      <c r="RGR296" s="150"/>
      <c r="RGS296" s="150"/>
      <c r="RGT296" s="150"/>
      <c r="RGU296" s="150"/>
      <c r="RGV296" s="150"/>
      <c r="RGW296" s="150"/>
      <c r="RGX296" s="150"/>
      <c r="RGY296" s="150"/>
      <c r="RGZ296" s="150"/>
      <c r="RHA296" s="150"/>
      <c r="RHB296" s="150"/>
      <c r="RHC296" s="150"/>
      <c r="RHD296" s="150"/>
      <c r="RHE296" s="150"/>
      <c r="RHF296" s="150"/>
      <c r="RHG296" s="150"/>
      <c r="RHH296" s="150"/>
      <c r="RHI296" s="150"/>
      <c r="RHJ296" s="150"/>
      <c r="RHK296" s="150"/>
      <c r="RHL296" s="150"/>
      <c r="RHM296" s="150"/>
      <c r="RHN296" s="150"/>
      <c r="RHO296" s="150"/>
      <c r="RHP296" s="150"/>
      <c r="RHQ296" s="150"/>
      <c r="RHR296" s="150"/>
      <c r="RHS296" s="150"/>
      <c r="RHT296" s="150"/>
      <c r="RHU296" s="150"/>
      <c r="RHV296" s="150"/>
      <c r="RHW296" s="150"/>
      <c r="RHX296" s="150"/>
      <c r="RHY296" s="150"/>
      <c r="RHZ296" s="150"/>
      <c r="RIA296" s="150"/>
      <c r="RIB296" s="150"/>
      <c r="RIC296" s="150"/>
      <c r="RID296" s="150"/>
      <c r="RIE296" s="150"/>
      <c r="RIF296" s="150"/>
      <c r="RIG296" s="150"/>
      <c r="RIH296" s="150"/>
      <c r="RII296" s="150"/>
      <c r="RIJ296" s="150"/>
      <c r="RIK296" s="150"/>
      <c r="RIL296" s="150"/>
      <c r="RIM296" s="150"/>
      <c r="RIN296" s="150"/>
      <c r="RIO296" s="150"/>
      <c r="RIP296" s="150"/>
      <c r="RIQ296" s="150"/>
      <c r="RIR296" s="150"/>
      <c r="RIS296" s="150"/>
      <c r="RIT296" s="150"/>
      <c r="RIU296" s="150"/>
      <c r="RIV296" s="150"/>
      <c r="RIW296" s="150"/>
      <c r="RIX296" s="150"/>
      <c r="RIY296" s="150"/>
      <c r="RIZ296" s="150"/>
      <c r="RJA296" s="150"/>
      <c r="RJB296" s="150"/>
      <c r="RJC296" s="150"/>
      <c r="RJD296" s="150"/>
      <c r="RJE296" s="150"/>
      <c r="RJF296" s="150"/>
      <c r="RJG296" s="150"/>
      <c r="RJH296" s="150"/>
      <c r="RJI296" s="150"/>
      <c r="RJJ296" s="150"/>
      <c r="RJK296" s="150"/>
      <c r="RJL296" s="150"/>
      <c r="RJM296" s="150"/>
      <c r="RJN296" s="150"/>
      <c r="RJO296" s="150"/>
      <c r="RJP296" s="150"/>
      <c r="RJQ296" s="150"/>
      <c r="RJR296" s="150"/>
      <c r="RJS296" s="150"/>
      <c r="RJT296" s="150"/>
      <c r="RJU296" s="150"/>
      <c r="RJV296" s="150"/>
      <c r="RJW296" s="150"/>
      <c r="RJX296" s="150"/>
      <c r="RJY296" s="150"/>
      <c r="RJZ296" s="150"/>
      <c r="RKA296" s="150"/>
      <c r="RKB296" s="150"/>
      <c r="RKC296" s="150"/>
      <c r="RKD296" s="150"/>
      <c r="RKE296" s="150"/>
      <c r="RKF296" s="150"/>
      <c r="RKG296" s="150"/>
      <c r="RKH296" s="150"/>
      <c r="RKI296" s="150"/>
      <c r="RKJ296" s="150"/>
      <c r="RKK296" s="150"/>
      <c r="RKL296" s="150"/>
      <c r="RKM296" s="150"/>
      <c r="RKN296" s="150"/>
      <c r="RKO296" s="150"/>
      <c r="RKP296" s="150"/>
      <c r="RKQ296" s="150"/>
      <c r="RKR296" s="150"/>
      <c r="RKS296" s="150"/>
      <c r="RKT296" s="150"/>
      <c r="RKU296" s="150"/>
      <c r="RKV296" s="150"/>
      <c r="RKW296" s="150"/>
      <c r="RKX296" s="150"/>
      <c r="RKY296" s="150"/>
      <c r="RKZ296" s="150"/>
      <c r="RLA296" s="150"/>
      <c r="RLB296" s="150"/>
      <c r="RLC296" s="150"/>
      <c r="RLD296" s="150"/>
      <c r="RLE296" s="150"/>
      <c r="RLF296" s="150"/>
      <c r="RLG296" s="150"/>
      <c r="RLH296" s="150"/>
      <c r="RLI296" s="150"/>
      <c r="RLJ296" s="150"/>
      <c r="RLK296" s="150"/>
      <c r="RLL296" s="150"/>
      <c r="RLM296" s="150"/>
      <c r="RLN296" s="150"/>
      <c r="RLO296" s="150"/>
      <c r="RLP296" s="150"/>
      <c r="RLQ296" s="150"/>
      <c r="RLR296" s="150"/>
      <c r="RLS296" s="150"/>
      <c r="RLT296" s="150"/>
      <c r="RLU296" s="150"/>
      <c r="RLV296" s="150"/>
      <c r="RLW296" s="150"/>
      <c r="RLX296" s="150"/>
      <c r="RLY296" s="150"/>
      <c r="RLZ296" s="150"/>
      <c r="RMA296" s="150"/>
      <c r="RMB296" s="150"/>
      <c r="RMC296" s="150"/>
      <c r="RMD296" s="150"/>
      <c r="RME296" s="150"/>
      <c r="RMF296" s="150"/>
      <c r="RMG296" s="150"/>
      <c r="RMH296" s="150"/>
      <c r="RMI296" s="150"/>
      <c r="RMJ296" s="150"/>
      <c r="RMK296" s="150"/>
      <c r="RML296" s="150"/>
      <c r="RMM296" s="150"/>
      <c r="RMN296" s="150"/>
      <c r="RMO296" s="150"/>
      <c r="RMP296" s="150"/>
      <c r="RMQ296" s="150"/>
      <c r="RMR296" s="150"/>
      <c r="RMS296" s="150"/>
      <c r="RMT296" s="150"/>
      <c r="RMU296" s="150"/>
      <c r="RMV296" s="150"/>
      <c r="RMW296" s="150"/>
      <c r="RMX296" s="150"/>
      <c r="RMY296" s="150"/>
      <c r="RMZ296" s="150"/>
      <c r="RNA296" s="150"/>
      <c r="RNB296" s="150"/>
      <c r="RNC296" s="150"/>
      <c r="RND296" s="150"/>
      <c r="RNE296" s="150"/>
      <c r="RNF296" s="150"/>
      <c r="RNG296" s="150"/>
      <c r="RNH296" s="150"/>
      <c r="RNI296" s="150"/>
      <c r="RNJ296" s="150"/>
      <c r="RNK296" s="150"/>
      <c r="RNL296" s="150"/>
      <c r="RNM296" s="150"/>
      <c r="RNN296" s="150"/>
      <c r="RNO296" s="150"/>
      <c r="RNP296" s="150"/>
      <c r="RNQ296" s="150"/>
      <c r="RNR296" s="150"/>
      <c r="RNS296" s="150"/>
      <c r="RNT296" s="150"/>
      <c r="RNU296" s="150"/>
      <c r="RNV296" s="150"/>
      <c r="RNW296" s="150"/>
      <c r="RNX296" s="150"/>
      <c r="RNY296" s="150"/>
      <c r="RNZ296" s="150"/>
      <c r="ROA296" s="150"/>
      <c r="ROB296" s="150"/>
      <c r="ROC296" s="150"/>
      <c r="ROD296" s="150"/>
      <c r="ROE296" s="150"/>
      <c r="ROF296" s="150"/>
      <c r="ROG296" s="150"/>
      <c r="ROH296" s="150"/>
      <c r="ROI296" s="150"/>
      <c r="ROJ296" s="150"/>
      <c r="ROK296" s="150"/>
      <c r="ROL296" s="150"/>
      <c r="ROM296" s="150"/>
      <c r="RON296" s="150"/>
      <c r="ROO296" s="150"/>
      <c r="ROP296" s="150"/>
      <c r="ROQ296" s="150"/>
      <c r="ROR296" s="150"/>
      <c r="ROS296" s="150"/>
      <c r="ROT296" s="150"/>
      <c r="ROU296" s="150"/>
      <c r="ROV296" s="150"/>
      <c r="ROW296" s="150"/>
      <c r="ROX296" s="150"/>
      <c r="ROY296" s="150"/>
      <c r="ROZ296" s="150"/>
      <c r="RPA296" s="150"/>
      <c r="RPB296" s="150"/>
      <c r="RPC296" s="150"/>
      <c r="RPD296" s="150"/>
      <c r="RPE296" s="150"/>
      <c r="RPF296" s="150"/>
      <c r="RPG296" s="150"/>
      <c r="RPH296" s="150"/>
      <c r="RPI296" s="150"/>
      <c r="RPJ296" s="150"/>
      <c r="RPK296" s="150"/>
      <c r="RPL296" s="150"/>
      <c r="RPM296" s="150"/>
      <c r="RPN296" s="150"/>
      <c r="RPO296" s="150"/>
      <c r="RPP296" s="150"/>
      <c r="RPQ296" s="150"/>
      <c r="RPR296" s="150"/>
      <c r="RPS296" s="150"/>
      <c r="RPT296" s="150"/>
      <c r="RPU296" s="150"/>
      <c r="RPV296" s="150"/>
      <c r="RPW296" s="150"/>
      <c r="RPX296" s="150"/>
      <c r="RPY296" s="150"/>
      <c r="RPZ296" s="150"/>
      <c r="RQA296" s="150"/>
      <c r="RQB296" s="150"/>
      <c r="RQC296" s="150"/>
      <c r="RQD296" s="150"/>
      <c r="RQE296" s="150"/>
      <c r="RQF296" s="150"/>
      <c r="RQG296" s="150"/>
      <c r="RQH296" s="150"/>
      <c r="RQI296" s="150"/>
      <c r="RQJ296" s="150"/>
      <c r="RQK296" s="150"/>
      <c r="RQL296" s="150"/>
      <c r="RQM296" s="150"/>
      <c r="RQN296" s="150"/>
      <c r="RQO296" s="150"/>
      <c r="RQP296" s="150"/>
      <c r="RQQ296" s="150"/>
      <c r="RQR296" s="150"/>
      <c r="RQS296" s="150"/>
      <c r="RQT296" s="150"/>
      <c r="RQU296" s="150"/>
      <c r="RQV296" s="150"/>
      <c r="RQW296" s="150"/>
      <c r="RQX296" s="150"/>
      <c r="RQY296" s="150"/>
      <c r="RQZ296" s="150"/>
      <c r="RRA296" s="150"/>
      <c r="RRB296" s="150"/>
      <c r="RRC296" s="150"/>
      <c r="RRD296" s="150"/>
      <c r="RRE296" s="150"/>
      <c r="RRF296" s="150"/>
      <c r="RRG296" s="150"/>
      <c r="RRH296" s="150"/>
      <c r="RRI296" s="150"/>
      <c r="RRJ296" s="150"/>
      <c r="RRK296" s="150"/>
      <c r="RRL296" s="150"/>
      <c r="RRM296" s="150"/>
      <c r="RRN296" s="150"/>
      <c r="RRO296" s="150"/>
      <c r="RRP296" s="150"/>
      <c r="RRQ296" s="150"/>
      <c r="RRR296" s="150"/>
      <c r="RRS296" s="150"/>
      <c r="RRT296" s="150"/>
      <c r="RRU296" s="150"/>
      <c r="RRV296" s="150"/>
      <c r="RRW296" s="150"/>
      <c r="RRX296" s="150"/>
      <c r="RRY296" s="150"/>
      <c r="RRZ296" s="150"/>
      <c r="RSA296" s="150"/>
      <c r="RSB296" s="150"/>
      <c r="RSC296" s="150"/>
      <c r="RSD296" s="150"/>
      <c r="RSE296" s="150"/>
      <c r="RSF296" s="150"/>
      <c r="RSG296" s="150"/>
      <c r="RSH296" s="150"/>
      <c r="RSI296" s="150"/>
      <c r="RSJ296" s="150"/>
      <c r="RSK296" s="150"/>
      <c r="RSL296" s="150"/>
      <c r="RSM296" s="150"/>
      <c r="RSN296" s="150"/>
      <c r="RSO296" s="150"/>
      <c r="RSP296" s="150"/>
      <c r="RSQ296" s="150"/>
      <c r="RSR296" s="150"/>
      <c r="RSS296" s="150"/>
      <c r="RST296" s="150"/>
      <c r="RSU296" s="150"/>
      <c r="RSV296" s="150"/>
      <c r="RSW296" s="150"/>
      <c r="RSX296" s="150"/>
      <c r="RSY296" s="150"/>
      <c r="RSZ296" s="150"/>
      <c r="RTA296" s="150"/>
      <c r="RTB296" s="150"/>
      <c r="RTC296" s="150"/>
      <c r="RTD296" s="150"/>
      <c r="RTE296" s="150"/>
      <c r="RTF296" s="150"/>
      <c r="RTG296" s="150"/>
      <c r="RTH296" s="150"/>
      <c r="RTI296" s="150"/>
      <c r="RTJ296" s="150"/>
      <c r="RTK296" s="150"/>
      <c r="RTL296" s="150"/>
      <c r="RTM296" s="150"/>
      <c r="RTN296" s="150"/>
      <c r="RTO296" s="150"/>
      <c r="RTP296" s="150"/>
      <c r="RTQ296" s="150"/>
      <c r="RTR296" s="150"/>
      <c r="RTS296" s="150"/>
      <c r="RTT296" s="150"/>
      <c r="RTU296" s="150"/>
      <c r="RTV296" s="150"/>
      <c r="RTW296" s="150"/>
      <c r="RTX296" s="150"/>
      <c r="RTY296" s="150"/>
      <c r="RTZ296" s="150"/>
      <c r="RUA296" s="150"/>
      <c r="RUB296" s="150"/>
      <c r="RUC296" s="150"/>
      <c r="RUD296" s="150"/>
      <c r="RUE296" s="150"/>
      <c r="RUF296" s="150"/>
      <c r="RUG296" s="150"/>
      <c r="RUH296" s="150"/>
      <c r="RUI296" s="150"/>
      <c r="RUJ296" s="150"/>
      <c r="RUK296" s="150"/>
      <c r="RUL296" s="150"/>
      <c r="RUM296" s="150"/>
      <c r="RUN296" s="150"/>
      <c r="RUO296" s="150"/>
      <c r="RUP296" s="150"/>
      <c r="RUQ296" s="150"/>
      <c r="RUR296" s="150"/>
      <c r="RUS296" s="150"/>
      <c r="RUT296" s="150"/>
      <c r="RUU296" s="150"/>
      <c r="RUV296" s="150"/>
      <c r="RUW296" s="150"/>
      <c r="RUX296" s="150"/>
      <c r="RUY296" s="150"/>
      <c r="RUZ296" s="150"/>
      <c r="RVA296" s="150"/>
      <c r="RVB296" s="150"/>
      <c r="RVC296" s="150"/>
      <c r="RVD296" s="150"/>
      <c r="RVE296" s="150"/>
      <c r="RVF296" s="150"/>
      <c r="RVG296" s="150"/>
      <c r="RVH296" s="150"/>
      <c r="RVI296" s="150"/>
      <c r="RVJ296" s="150"/>
      <c r="RVK296" s="150"/>
      <c r="RVL296" s="150"/>
      <c r="RVM296" s="150"/>
      <c r="RVN296" s="150"/>
      <c r="RVO296" s="150"/>
      <c r="RVP296" s="150"/>
      <c r="RVQ296" s="150"/>
      <c r="RVR296" s="150"/>
      <c r="RVS296" s="150"/>
      <c r="RVT296" s="150"/>
      <c r="RVU296" s="150"/>
      <c r="RVV296" s="150"/>
      <c r="RVW296" s="150"/>
      <c r="RVX296" s="150"/>
      <c r="RVY296" s="150"/>
      <c r="RVZ296" s="150"/>
      <c r="RWA296" s="150"/>
      <c r="RWB296" s="150"/>
      <c r="RWC296" s="150"/>
      <c r="RWD296" s="150"/>
      <c r="RWE296" s="150"/>
      <c r="RWF296" s="150"/>
      <c r="RWG296" s="150"/>
      <c r="RWH296" s="150"/>
      <c r="RWI296" s="150"/>
      <c r="RWJ296" s="150"/>
      <c r="RWK296" s="150"/>
      <c r="RWL296" s="150"/>
      <c r="RWM296" s="150"/>
      <c r="RWN296" s="150"/>
      <c r="RWO296" s="150"/>
      <c r="RWP296" s="150"/>
      <c r="RWQ296" s="150"/>
      <c r="RWR296" s="150"/>
      <c r="RWS296" s="150"/>
      <c r="RWT296" s="150"/>
      <c r="RWU296" s="150"/>
      <c r="RWV296" s="150"/>
      <c r="RWW296" s="150"/>
      <c r="RWX296" s="150"/>
      <c r="RWY296" s="150"/>
      <c r="RWZ296" s="150"/>
      <c r="RXA296" s="150"/>
      <c r="RXB296" s="150"/>
      <c r="RXC296" s="150"/>
      <c r="RXD296" s="150"/>
      <c r="RXE296" s="150"/>
      <c r="RXF296" s="150"/>
      <c r="RXG296" s="150"/>
      <c r="RXH296" s="150"/>
      <c r="RXI296" s="150"/>
      <c r="RXJ296" s="150"/>
      <c r="RXK296" s="150"/>
      <c r="RXL296" s="150"/>
      <c r="RXM296" s="150"/>
      <c r="RXN296" s="150"/>
      <c r="RXO296" s="150"/>
      <c r="RXP296" s="150"/>
      <c r="RXQ296" s="150"/>
      <c r="RXR296" s="150"/>
      <c r="RXS296" s="150"/>
      <c r="RXT296" s="150"/>
      <c r="RXU296" s="150"/>
      <c r="RXV296" s="150"/>
      <c r="RXW296" s="150"/>
      <c r="RXX296" s="150"/>
      <c r="RXY296" s="150"/>
      <c r="RXZ296" s="150"/>
      <c r="RYA296" s="150"/>
      <c r="RYB296" s="150"/>
      <c r="RYC296" s="150"/>
      <c r="RYD296" s="150"/>
      <c r="RYE296" s="150"/>
      <c r="RYF296" s="150"/>
      <c r="RYG296" s="150"/>
      <c r="RYH296" s="150"/>
      <c r="RYI296" s="150"/>
      <c r="RYJ296" s="150"/>
      <c r="RYK296" s="150"/>
      <c r="RYL296" s="150"/>
      <c r="RYM296" s="150"/>
      <c r="RYN296" s="150"/>
      <c r="RYO296" s="150"/>
      <c r="RYP296" s="150"/>
      <c r="RYQ296" s="150"/>
      <c r="RYR296" s="150"/>
      <c r="RYS296" s="150"/>
      <c r="RYT296" s="150"/>
      <c r="RYU296" s="150"/>
      <c r="RYV296" s="150"/>
      <c r="RYW296" s="150"/>
      <c r="RYX296" s="150"/>
      <c r="RYY296" s="150"/>
      <c r="RYZ296" s="150"/>
      <c r="RZA296" s="150"/>
      <c r="RZB296" s="150"/>
      <c r="RZC296" s="150"/>
      <c r="RZD296" s="150"/>
      <c r="RZE296" s="150"/>
      <c r="RZF296" s="150"/>
      <c r="RZG296" s="150"/>
      <c r="RZH296" s="150"/>
      <c r="RZI296" s="150"/>
      <c r="RZJ296" s="150"/>
      <c r="RZK296" s="150"/>
      <c r="RZL296" s="150"/>
      <c r="RZM296" s="150"/>
      <c r="RZN296" s="150"/>
      <c r="RZO296" s="150"/>
      <c r="RZP296" s="150"/>
      <c r="RZQ296" s="150"/>
      <c r="RZR296" s="150"/>
      <c r="RZS296" s="150"/>
      <c r="RZT296" s="150"/>
      <c r="RZU296" s="150"/>
      <c r="RZV296" s="150"/>
      <c r="RZW296" s="150"/>
      <c r="RZX296" s="150"/>
      <c r="RZY296" s="150"/>
      <c r="RZZ296" s="150"/>
      <c r="SAA296" s="150"/>
      <c r="SAB296" s="150"/>
      <c r="SAC296" s="150"/>
      <c r="SAD296" s="150"/>
      <c r="SAE296" s="150"/>
      <c r="SAF296" s="150"/>
      <c r="SAG296" s="150"/>
      <c r="SAH296" s="150"/>
      <c r="SAI296" s="150"/>
      <c r="SAJ296" s="150"/>
      <c r="SAK296" s="150"/>
      <c r="SAL296" s="150"/>
      <c r="SAM296" s="150"/>
      <c r="SAN296" s="150"/>
      <c r="SAO296" s="150"/>
      <c r="SAP296" s="150"/>
      <c r="SAQ296" s="150"/>
      <c r="SAR296" s="150"/>
      <c r="SAS296" s="150"/>
      <c r="SAT296" s="150"/>
      <c r="SAU296" s="150"/>
      <c r="SAV296" s="150"/>
      <c r="SAW296" s="150"/>
      <c r="SAX296" s="150"/>
      <c r="SAY296" s="150"/>
      <c r="SAZ296" s="150"/>
      <c r="SBA296" s="150"/>
      <c r="SBB296" s="150"/>
      <c r="SBC296" s="150"/>
      <c r="SBD296" s="150"/>
      <c r="SBE296" s="150"/>
      <c r="SBF296" s="150"/>
      <c r="SBG296" s="150"/>
      <c r="SBH296" s="150"/>
      <c r="SBI296" s="150"/>
      <c r="SBJ296" s="150"/>
      <c r="SBK296" s="150"/>
      <c r="SBL296" s="150"/>
      <c r="SBM296" s="150"/>
      <c r="SBN296" s="150"/>
      <c r="SBO296" s="150"/>
      <c r="SBP296" s="150"/>
      <c r="SBQ296" s="150"/>
      <c r="SBR296" s="150"/>
      <c r="SBS296" s="150"/>
      <c r="SBT296" s="150"/>
      <c r="SBU296" s="150"/>
      <c r="SBV296" s="150"/>
      <c r="SBW296" s="150"/>
      <c r="SBX296" s="150"/>
      <c r="SBY296" s="150"/>
      <c r="SBZ296" s="150"/>
      <c r="SCA296" s="150"/>
      <c r="SCB296" s="150"/>
      <c r="SCC296" s="150"/>
      <c r="SCD296" s="150"/>
      <c r="SCE296" s="150"/>
      <c r="SCF296" s="150"/>
      <c r="SCG296" s="150"/>
      <c r="SCH296" s="150"/>
      <c r="SCI296" s="150"/>
      <c r="SCJ296" s="150"/>
      <c r="SCK296" s="150"/>
      <c r="SCL296" s="150"/>
      <c r="SCM296" s="150"/>
      <c r="SCN296" s="150"/>
      <c r="SCO296" s="150"/>
      <c r="SCP296" s="150"/>
      <c r="SCQ296" s="150"/>
      <c r="SCR296" s="150"/>
      <c r="SCS296" s="150"/>
      <c r="SCT296" s="150"/>
      <c r="SCU296" s="150"/>
      <c r="SCV296" s="150"/>
      <c r="SCW296" s="150"/>
      <c r="SCX296" s="150"/>
      <c r="SCY296" s="150"/>
      <c r="SCZ296" s="150"/>
      <c r="SDA296" s="150"/>
      <c r="SDB296" s="150"/>
      <c r="SDC296" s="150"/>
      <c r="SDD296" s="150"/>
      <c r="SDE296" s="150"/>
      <c r="SDF296" s="150"/>
      <c r="SDG296" s="150"/>
      <c r="SDH296" s="150"/>
      <c r="SDI296" s="150"/>
      <c r="SDJ296" s="150"/>
      <c r="SDK296" s="150"/>
      <c r="SDL296" s="150"/>
      <c r="SDM296" s="150"/>
      <c r="SDN296" s="150"/>
      <c r="SDO296" s="150"/>
      <c r="SDP296" s="150"/>
      <c r="SDQ296" s="150"/>
      <c r="SDR296" s="150"/>
      <c r="SDS296" s="150"/>
      <c r="SDT296" s="150"/>
      <c r="SDU296" s="150"/>
      <c r="SDV296" s="150"/>
      <c r="SDW296" s="150"/>
      <c r="SDX296" s="150"/>
      <c r="SDY296" s="150"/>
      <c r="SDZ296" s="150"/>
      <c r="SEA296" s="150"/>
      <c r="SEB296" s="150"/>
      <c r="SEC296" s="150"/>
      <c r="SED296" s="150"/>
      <c r="SEE296" s="150"/>
      <c r="SEF296" s="150"/>
      <c r="SEG296" s="150"/>
      <c r="SEH296" s="150"/>
      <c r="SEI296" s="150"/>
      <c r="SEJ296" s="150"/>
      <c r="SEK296" s="150"/>
      <c r="SEL296" s="150"/>
      <c r="SEM296" s="150"/>
      <c r="SEN296" s="150"/>
      <c r="SEO296" s="150"/>
      <c r="SEP296" s="150"/>
      <c r="SEQ296" s="150"/>
      <c r="SER296" s="150"/>
      <c r="SES296" s="150"/>
      <c r="SET296" s="150"/>
      <c r="SEU296" s="150"/>
      <c r="SEV296" s="150"/>
      <c r="SEW296" s="150"/>
      <c r="SEX296" s="150"/>
      <c r="SEY296" s="150"/>
      <c r="SEZ296" s="150"/>
      <c r="SFA296" s="150"/>
      <c r="SFB296" s="150"/>
      <c r="SFC296" s="150"/>
      <c r="SFD296" s="150"/>
      <c r="SFE296" s="150"/>
      <c r="SFF296" s="150"/>
      <c r="SFG296" s="150"/>
      <c r="SFH296" s="150"/>
      <c r="SFI296" s="150"/>
      <c r="SFJ296" s="150"/>
      <c r="SFK296" s="150"/>
      <c r="SFL296" s="150"/>
      <c r="SFM296" s="150"/>
      <c r="SFN296" s="150"/>
      <c r="SFO296" s="150"/>
      <c r="SFP296" s="150"/>
      <c r="SFQ296" s="150"/>
      <c r="SFR296" s="150"/>
      <c r="SFS296" s="150"/>
      <c r="SFT296" s="150"/>
      <c r="SFU296" s="150"/>
      <c r="SFV296" s="150"/>
      <c r="SFW296" s="150"/>
      <c r="SFX296" s="150"/>
      <c r="SFY296" s="150"/>
      <c r="SFZ296" s="150"/>
      <c r="SGA296" s="150"/>
      <c r="SGB296" s="150"/>
      <c r="SGC296" s="150"/>
      <c r="SGD296" s="150"/>
      <c r="SGE296" s="150"/>
      <c r="SGF296" s="150"/>
      <c r="SGG296" s="150"/>
      <c r="SGH296" s="150"/>
      <c r="SGI296" s="150"/>
      <c r="SGJ296" s="150"/>
      <c r="SGK296" s="150"/>
      <c r="SGL296" s="150"/>
      <c r="SGM296" s="150"/>
      <c r="SGN296" s="150"/>
      <c r="SGO296" s="150"/>
      <c r="SGP296" s="150"/>
      <c r="SGQ296" s="150"/>
      <c r="SGR296" s="150"/>
      <c r="SGS296" s="150"/>
      <c r="SGT296" s="150"/>
      <c r="SGU296" s="150"/>
      <c r="SGV296" s="150"/>
      <c r="SGW296" s="150"/>
      <c r="SGX296" s="150"/>
      <c r="SGY296" s="150"/>
      <c r="SGZ296" s="150"/>
      <c r="SHA296" s="150"/>
      <c r="SHB296" s="150"/>
      <c r="SHC296" s="150"/>
      <c r="SHD296" s="150"/>
      <c r="SHE296" s="150"/>
      <c r="SHF296" s="150"/>
      <c r="SHG296" s="150"/>
      <c r="SHH296" s="150"/>
      <c r="SHI296" s="150"/>
      <c r="SHJ296" s="150"/>
      <c r="SHK296" s="150"/>
      <c r="SHL296" s="150"/>
      <c r="SHM296" s="150"/>
      <c r="SHN296" s="150"/>
      <c r="SHO296" s="150"/>
      <c r="SHP296" s="150"/>
      <c r="SHQ296" s="150"/>
      <c r="SHR296" s="150"/>
      <c r="SHS296" s="150"/>
      <c r="SHT296" s="150"/>
      <c r="SHU296" s="150"/>
      <c r="SHV296" s="150"/>
      <c r="SHW296" s="150"/>
      <c r="SHX296" s="150"/>
      <c r="SHY296" s="150"/>
      <c r="SHZ296" s="150"/>
      <c r="SIA296" s="150"/>
      <c r="SIB296" s="150"/>
      <c r="SIC296" s="150"/>
      <c r="SID296" s="150"/>
      <c r="SIE296" s="150"/>
      <c r="SIF296" s="150"/>
      <c r="SIG296" s="150"/>
      <c r="SIH296" s="150"/>
      <c r="SII296" s="150"/>
      <c r="SIJ296" s="150"/>
      <c r="SIK296" s="150"/>
      <c r="SIL296" s="150"/>
      <c r="SIM296" s="150"/>
      <c r="SIN296" s="150"/>
      <c r="SIO296" s="150"/>
      <c r="SIP296" s="150"/>
      <c r="SIQ296" s="150"/>
      <c r="SIR296" s="150"/>
      <c r="SIS296" s="150"/>
      <c r="SIT296" s="150"/>
      <c r="SIU296" s="150"/>
      <c r="SIV296" s="150"/>
      <c r="SIW296" s="150"/>
      <c r="SIX296" s="150"/>
      <c r="SIY296" s="150"/>
      <c r="SIZ296" s="150"/>
      <c r="SJA296" s="150"/>
      <c r="SJB296" s="150"/>
      <c r="SJC296" s="150"/>
      <c r="SJD296" s="150"/>
      <c r="SJE296" s="150"/>
      <c r="SJF296" s="150"/>
      <c r="SJG296" s="150"/>
      <c r="SJH296" s="150"/>
      <c r="SJI296" s="150"/>
      <c r="SJJ296" s="150"/>
      <c r="SJK296" s="150"/>
      <c r="SJL296" s="150"/>
      <c r="SJM296" s="150"/>
      <c r="SJN296" s="150"/>
      <c r="SJO296" s="150"/>
      <c r="SJP296" s="150"/>
      <c r="SJQ296" s="150"/>
      <c r="SJR296" s="150"/>
      <c r="SJS296" s="150"/>
      <c r="SJT296" s="150"/>
      <c r="SJU296" s="150"/>
      <c r="SJV296" s="150"/>
      <c r="SJW296" s="150"/>
      <c r="SJX296" s="150"/>
      <c r="SJY296" s="150"/>
      <c r="SJZ296" s="150"/>
      <c r="SKA296" s="150"/>
      <c r="SKB296" s="150"/>
      <c r="SKC296" s="150"/>
      <c r="SKD296" s="150"/>
      <c r="SKE296" s="150"/>
      <c r="SKF296" s="150"/>
      <c r="SKG296" s="150"/>
      <c r="SKH296" s="150"/>
      <c r="SKI296" s="150"/>
      <c r="SKJ296" s="150"/>
      <c r="SKK296" s="150"/>
      <c r="SKL296" s="150"/>
      <c r="SKM296" s="150"/>
      <c r="SKN296" s="150"/>
      <c r="SKO296" s="150"/>
      <c r="SKP296" s="150"/>
      <c r="SKQ296" s="150"/>
      <c r="SKR296" s="150"/>
      <c r="SKS296" s="150"/>
      <c r="SKT296" s="150"/>
      <c r="SKU296" s="150"/>
      <c r="SKV296" s="150"/>
      <c r="SKW296" s="150"/>
      <c r="SKX296" s="150"/>
      <c r="SKY296" s="150"/>
      <c r="SKZ296" s="150"/>
      <c r="SLA296" s="150"/>
      <c r="SLB296" s="150"/>
      <c r="SLC296" s="150"/>
      <c r="SLD296" s="150"/>
      <c r="SLE296" s="150"/>
      <c r="SLF296" s="150"/>
      <c r="SLG296" s="150"/>
      <c r="SLH296" s="150"/>
      <c r="SLI296" s="150"/>
      <c r="SLJ296" s="150"/>
      <c r="SLK296" s="150"/>
      <c r="SLL296" s="150"/>
      <c r="SLM296" s="150"/>
      <c r="SLN296" s="150"/>
      <c r="SLO296" s="150"/>
      <c r="SLP296" s="150"/>
      <c r="SLQ296" s="150"/>
      <c r="SLR296" s="150"/>
      <c r="SLS296" s="150"/>
      <c r="SLT296" s="150"/>
      <c r="SLU296" s="150"/>
      <c r="SLV296" s="150"/>
      <c r="SLW296" s="150"/>
      <c r="SLX296" s="150"/>
      <c r="SLY296" s="150"/>
      <c r="SLZ296" s="150"/>
      <c r="SMA296" s="150"/>
      <c r="SMB296" s="150"/>
      <c r="SMC296" s="150"/>
      <c r="SMD296" s="150"/>
      <c r="SME296" s="150"/>
      <c r="SMF296" s="150"/>
      <c r="SMG296" s="150"/>
      <c r="SMH296" s="150"/>
      <c r="SMI296" s="150"/>
      <c r="SMJ296" s="150"/>
      <c r="SMK296" s="150"/>
      <c r="SML296" s="150"/>
      <c r="SMM296" s="150"/>
      <c r="SMN296" s="150"/>
      <c r="SMO296" s="150"/>
      <c r="SMP296" s="150"/>
      <c r="SMQ296" s="150"/>
      <c r="SMR296" s="150"/>
      <c r="SMS296" s="150"/>
      <c r="SMT296" s="150"/>
      <c r="SMU296" s="150"/>
      <c r="SMV296" s="150"/>
      <c r="SMW296" s="150"/>
      <c r="SMX296" s="150"/>
      <c r="SMY296" s="150"/>
      <c r="SMZ296" s="150"/>
      <c r="SNA296" s="150"/>
      <c r="SNB296" s="150"/>
      <c r="SNC296" s="150"/>
      <c r="SND296" s="150"/>
      <c r="SNE296" s="150"/>
      <c r="SNF296" s="150"/>
      <c r="SNG296" s="150"/>
      <c r="SNH296" s="150"/>
      <c r="SNI296" s="150"/>
      <c r="SNJ296" s="150"/>
      <c r="SNK296" s="150"/>
      <c r="SNL296" s="150"/>
      <c r="SNM296" s="150"/>
      <c r="SNN296" s="150"/>
      <c r="SNO296" s="150"/>
      <c r="SNP296" s="150"/>
      <c r="SNQ296" s="150"/>
      <c r="SNR296" s="150"/>
      <c r="SNS296" s="150"/>
      <c r="SNT296" s="150"/>
      <c r="SNU296" s="150"/>
      <c r="SNV296" s="150"/>
      <c r="SNW296" s="150"/>
      <c r="SNX296" s="150"/>
      <c r="SNY296" s="150"/>
      <c r="SNZ296" s="150"/>
      <c r="SOA296" s="150"/>
      <c r="SOB296" s="150"/>
      <c r="SOC296" s="150"/>
      <c r="SOD296" s="150"/>
      <c r="SOE296" s="150"/>
      <c r="SOF296" s="150"/>
      <c r="SOG296" s="150"/>
      <c r="SOH296" s="150"/>
      <c r="SOI296" s="150"/>
      <c r="SOJ296" s="150"/>
      <c r="SOK296" s="150"/>
      <c r="SOL296" s="150"/>
      <c r="SOM296" s="150"/>
      <c r="SON296" s="150"/>
      <c r="SOO296" s="150"/>
      <c r="SOP296" s="150"/>
      <c r="SOQ296" s="150"/>
      <c r="SOR296" s="150"/>
      <c r="SOS296" s="150"/>
      <c r="SOT296" s="150"/>
      <c r="SOU296" s="150"/>
      <c r="SOV296" s="150"/>
      <c r="SOW296" s="150"/>
      <c r="SOX296" s="150"/>
      <c r="SOY296" s="150"/>
      <c r="SOZ296" s="150"/>
      <c r="SPA296" s="150"/>
      <c r="SPB296" s="150"/>
      <c r="SPC296" s="150"/>
      <c r="SPD296" s="150"/>
      <c r="SPE296" s="150"/>
      <c r="SPF296" s="150"/>
      <c r="SPG296" s="150"/>
      <c r="SPH296" s="150"/>
      <c r="SPI296" s="150"/>
      <c r="SPJ296" s="150"/>
      <c r="SPK296" s="150"/>
      <c r="SPL296" s="150"/>
      <c r="SPM296" s="150"/>
      <c r="SPN296" s="150"/>
      <c r="SPO296" s="150"/>
      <c r="SPP296" s="150"/>
      <c r="SPQ296" s="150"/>
      <c r="SPR296" s="150"/>
      <c r="SPS296" s="150"/>
      <c r="SPT296" s="150"/>
      <c r="SPU296" s="150"/>
      <c r="SPV296" s="150"/>
      <c r="SPW296" s="150"/>
      <c r="SPX296" s="150"/>
      <c r="SPY296" s="150"/>
      <c r="SPZ296" s="150"/>
      <c r="SQA296" s="150"/>
      <c r="SQB296" s="150"/>
      <c r="SQC296" s="150"/>
      <c r="SQD296" s="150"/>
      <c r="SQE296" s="150"/>
      <c r="SQF296" s="150"/>
      <c r="SQG296" s="150"/>
      <c r="SQH296" s="150"/>
      <c r="SQI296" s="150"/>
      <c r="SQJ296" s="150"/>
      <c r="SQK296" s="150"/>
      <c r="SQL296" s="150"/>
      <c r="SQM296" s="150"/>
      <c r="SQN296" s="150"/>
      <c r="SQO296" s="150"/>
      <c r="SQP296" s="150"/>
      <c r="SQQ296" s="150"/>
      <c r="SQR296" s="150"/>
      <c r="SQS296" s="150"/>
      <c r="SQT296" s="150"/>
      <c r="SQU296" s="150"/>
      <c r="SQV296" s="150"/>
      <c r="SQW296" s="150"/>
      <c r="SQX296" s="150"/>
      <c r="SQY296" s="150"/>
      <c r="SQZ296" s="150"/>
      <c r="SRA296" s="150"/>
      <c r="SRB296" s="150"/>
      <c r="SRC296" s="150"/>
      <c r="SRD296" s="150"/>
      <c r="SRE296" s="150"/>
      <c r="SRF296" s="150"/>
      <c r="SRG296" s="150"/>
      <c r="SRH296" s="150"/>
      <c r="SRI296" s="150"/>
      <c r="SRJ296" s="150"/>
      <c r="SRK296" s="150"/>
      <c r="SRL296" s="150"/>
      <c r="SRM296" s="150"/>
      <c r="SRN296" s="150"/>
      <c r="SRO296" s="150"/>
      <c r="SRP296" s="150"/>
      <c r="SRQ296" s="150"/>
      <c r="SRR296" s="150"/>
      <c r="SRS296" s="150"/>
      <c r="SRT296" s="150"/>
      <c r="SRU296" s="150"/>
      <c r="SRV296" s="150"/>
      <c r="SRW296" s="150"/>
      <c r="SRX296" s="150"/>
      <c r="SRY296" s="150"/>
      <c r="SRZ296" s="150"/>
      <c r="SSA296" s="150"/>
      <c r="SSB296" s="150"/>
      <c r="SSC296" s="150"/>
      <c r="SSD296" s="150"/>
      <c r="SSE296" s="150"/>
      <c r="SSF296" s="150"/>
      <c r="SSG296" s="150"/>
      <c r="SSH296" s="150"/>
      <c r="SSI296" s="150"/>
      <c r="SSJ296" s="150"/>
      <c r="SSK296" s="150"/>
      <c r="SSL296" s="150"/>
      <c r="SSM296" s="150"/>
      <c r="SSN296" s="150"/>
      <c r="SSO296" s="150"/>
      <c r="SSP296" s="150"/>
      <c r="SSQ296" s="150"/>
      <c r="SSR296" s="150"/>
      <c r="SSS296" s="150"/>
      <c r="SST296" s="150"/>
      <c r="SSU296" s="150"/>
      <c r="SSV296" s="150"/>
      <c r="SSW296" s="150"/>
      <c r="SSX296" s="150"/>
      <c r="SSY296" s="150"/>
      <c r="SSZ296" s="150"/>
      <c r="STA296" s="150"/>
      <c r="STB296" s="150"/>
      <c r="STC296" s="150"/>
      <c r="STD296" s="150"/>
      <c r="STE296" s="150"/>
      <c r="STF296" s="150"/>
      <c r="STG296" s="150"/>
      <c r="STH296" s="150"/>
      <c r="STI296" s="150"/>
      <c r="STJ296" s="150"/>
      <c r="STK296" s="150"/>
      <c r="STL296" s="150"/>
      <c r="STM296" s="150"/>
      <c r="STN296" s="150"/>
      <c r="STO296" s="150"/>
      <c r="STP296" s="150"/>
      <c r="STQ296" s="150"/>
      <c r="STR296" s="150"/>
      <c r="STS296" s="150"/>
      <c r="STT296" s="150"/>
      <c r="STU296" s="150"/>
      <c r="STV296" s="150"/>
      <c r="STW296" s="150"/>
      <c r="STX296" s="150"/>
      <c r="STY296" s="150"/>
      <c r="STZ296" s="150"/>
      <c r="SUA296" s="150"/>
      <c r="SUB296" s="150"/>
      <c r="SUC296" s="150"/>
      <c r="SUD296" s="150"/>
      <c r="SUE296" s="150"/>
      <c r="SUF296" s="150"/>
      <c r="SUG296" s="150"/>
      <c r="SUH296" s="150"/>
      <c r="SUI296" s="150"/>
      <c r="SUJ296" s="150"/>
      <c r="SUK296" s="150"/>
      <c r="SUL296" s="150"/>
      <c r="SUM296" s="150"/>
      <c r="SUN296" s="150"/>
      <c r="SUO296" s="150"/>
      <c r="SUP296" s="150"/>
      <c r="SUQ296" s="150"/>
      <c r="SUR296" s="150"/>
      <c r="SUS296" s="150"/>
      <c r="SUT296" s="150"/>
      <c r="SUU296" s="150"/>
      <c r="SUV296" s="150"/>
      <c r="SUW296" s="150"/>
      <c r="SUX296" s="150"/>
      <c r="SUY296" s="150"/>
      <c r="SUZ296" s="150"/>
      <c r="SVA296" s="150"/>
      <c r="SVB296" s="150"/>
      <c r="SVC296" s="150"/>
      <c r="SVD296" s="150"/>
      <c r="SVE296" s="150"/>
      <c r="SVF296" s="150"/>
      <c r="SVG296" s="150"/>
      <c r="SVH296" s="150"/>
      <c r="SVI296" s="150"/>
      <c r="SVJ296" s="150"/>
      <c r="SVK296" s="150"/>
      <c r="SVL296" s="150"/>
      <c r="SVM296" s="150"/>
      <c r="SVN296" s="150"/>
      <c r="SVO296" s="150"/>
      <c r="SVP296" s="150"/>
      <c r="SVQ296" s="150"/>
      <c r="SVR296" s="150"/>
      <c r="SVS296" s="150"/>
      <c r="SVT296" s="150"/>
      <c r="SVU296" s="150"/>
      <c r="SVV296" s="150"/>
      <c r="SVW296" s="150"/>
      <c r="SVX296" s="150"/>
      <c r="SVY296" s="150"/>
      <c r="SVZ296" s="150"/>
      <c r="SWA296" s="150"/>
      <c r="SWB296" s="150"/>
      <c r="SWC296" s="150"/>
      <c r="SWD296" s="150"/>
      <c r="SWE296" s="150"/>
      <c r="SWF296" s="150"/>
      <c r="SWG296" s="150"/>
      <c r="SWH296" s="150"/>
      <c r="SWI296" s="150"/>
      <c r="SWJ296" s="150"/>
      <c r="SWK296" s="150"/>
      <c r="SWL296" s="150"/>
      <c r="SWM296" s="150"/>
      <c r="SWN296" s="150"/>
      <c r="SWO296" s="150"/>
      <c r="SWP296" s="150"/>
      <c r="SWQ296" s="150"/>
      <c r="SWR296" s="150"/>
      <c r="SWS296" s="150"/>
      <c r="SWT296" s="150"/>
      <c r="SWU296" s="150"/>
      <c r="SWV296" s="150"/>
      <c r="SWW296" s="150"/>
      <c r="SWX296" s="150"/>
      <c r="SWY296" s="150"/>
      <c r="SWZ296" s="150"/>
      <c r="SXA296" s="150"/>
      <c r="SXB296" s="150"/>
      <c r="SXC296" s="150"/>
      <c r="SXD296" s="150"/>
      <c r="SXE296" s="150"/>
      <c r="SXF296" s="150"/>
      <c r="SXG296" s="150"/>
      <c r="SXH296" s="150"/>
      <c r="SXI296" s="150"/>
      <c r="SXJ296" s="150"/>
      <c r="SXK296" s="150"/>
      <c r="SXL296" s="150"/>
      <c r="SXM296" s="150"/>
      <c r="SXN296" s="150"/>
      <c r="SXO296" s="150"/>
      <c r="SXP296" s="150"/>
      <c r="SXQ296" s="150"/>
      <c r="SXR296" s="150"/>
      <c r="SXS296" s="150"/>
      <c r="SXT296" s="150"/>
      <c r="SXU296" s="150"/>
      <c r="SXV296" s="150"/>
      <c r="SXW296" s="150"/>
      <c r="SXX296" s="150"/>
      <c r="SXY296" s="150"/>
      <c r="SXZ296" s="150"/>
      <c r="SYA296" s="150"/>
      <c r="SYB296" s="150"/>
      <c r="SYC296" s="150"/>
      <c r="SYD296" s="150"/>
      <c r="SYE296" s="150"/>
      <c r="SYF296" s="150"/>
      <c r="SYG296" s="150"/>
      <c r="SYH296" s="150"/>
      <c r="SYI296" s="150"/>
      <c r="SYJ296" s="150"/>
      <c r="SYK296" s="150"/>
      <c r="SYL296" s="150"/>
      <c r="SYM296" s="150"/>
      <c r="SYN296" s="150"/>
      <c r="SYO296" s="150"/>
      <c r="SYP296" s="150"/>
      <c r="SYQ296" s="150"/>
      <c r="SYR296" s="150"/>
      <c r="SYS296" s="150"/>
      <c r="SYT296" s="150"/>
      <c r="SYU296" s="150"/>
      <c r="SYV296" s="150"/>
      <c r="SYW296" s="150"/>
      <c r="SYX296" s="150"/>
      <c r="SYY296" s="150"/>
      <c r="SYZ296" s="150"/>
      <c r="SZA296" s="150"/>
      <c r="SZB296" s="150"/>
      <c r="SZC296" s="150"/>
      <c r="SZD296" s="150"/>
      <c r="SZE296" s="150"/>
      <c r="SZF296" s="150"/>
      <c r="SZG296" s="150"/>
      <c r="SZH296" s="150"/>
      <c r="SZI296" s="150"/>
      <c r="SZJ296" s="150"/>
      <c r="SZK296" s="150"/>
      <c r="SZL296" s="150"/>
      <c r="SZM296" s="150"/>
      <c r="SZN296" s="150"/>
      <c r="SZO296" s="150"/>
      <c r="SZP296" s="150"/>
      <c r="SZQ296" s="150"/>
      <c r="SZR296" s="150"/>
      <c r="SZS296" s="150"/>
      <c r="SZT296" s="150"/>
      <c r="SZU296" s="150"/>
      <c r="SZV296" s="150"/>
      <c r="SZW296" s="150"/>
      <c r="SZX296" s="150"/>
      <c r="SZY296" s="150"/>
      <c r="SZZ296" s="150"/>
      <c r="TAA296" s="150"/>
      <c r="TAB296" s="150"/>
      <c r="TAC296" s="150"/>
      <c r="TAD296" s="150"/>
      <c r="TAE296" s="150"/>
      <c r="TAF296" s="150"/>
      <c r="TAG296" s="150"/>
      <c r="TAH296" s="150"/>
      <c r="TAI296" s="150"/>
      <c r="TAJ296" s="150"/>
      <c r="TAK296" s="150"/>
      <c r="TAL296" s="150"/>
      <c r="TAM296" s="150"/>
      <c r="TAN296" s="150"/>
      <c r="TAO296" s="150"/>
      <c r="TAP296" s="150"/>
      <c r="TAQ296" s="150"/>
      <c r="TAR296" s="150"/>
      <c r="TAS296" s="150"/>
      <c r="TAT296" s="150"/>
      <c r="TAU296" s="150"/>
      <c r="TAV296" s="150"/>
      <c r="TAW296" s="150"/>
      <c r="TAX296" s="150"/>
      <c r="TAY296" s="150"/>
      <c r="TAZ296" s="150"/>
      <c r="TBA296" s="150"/>
      <c r="TBB296" s="150"/>
      <c r="TBC296" s="150"/>
      <c r="TBD296" s="150"/>
      <c r="TBE296" s="150"/>
      <c r="TBF296" s="150"/>
      <c r="TBG296" s="150"/>
      <c r="TBH296" s="150"/>
      <c r="TBI296" s="150"/>
      <c r="TBJ296" s="150"/>
      <c r="TBK296" s="150"/>
      <c r="TBL296" s="150"/>
      <c r="TBM296" s="150"/>
      <c r="TBN296" s="150"/>
      <c r="TBO296" s="150"/>
      <c r="TBP296" s="150"/>
      <c r="TBQ296" s="150"/>
      <c r="TBR296" s="150"/>
      <c r="TBS296" s="150"/>
      <c r="TBT296" s="150"/>
      <c r="TBU296" s="150"/>
      <c r="TBV296" s="150"/>
      <c r="TBW296" s="150"/>
      <c r="TBX296" s="150"/>
      <c r="TBY296" s="150"/>
      <c r="TBZ296" s="150"/>
      <c r="TCA296" s="150"/>
      <c r="TCB296" s="150"/>
      <c r="TCC296" s="150"/>
      <c r="TCD296" s="150"/>
      <c r="TCE296" s="150"/>
      <c r="TCF296" s="150"/>
      <c r="TCG296" s="150"/>
      <c r="TCH296" s="150"/>
      <c r="TCI296" s="150"/>
      <c r="TCJ296" s="150"/>
      <c r="TCK296" s="150"/>
      <c r="TCL296" s="150"/>
      <c r="TCM296" s="150"/>
      <c r="TCN296" s="150"/>
      <c r="TCO296" s="150"/>
      <c r="TCP296" s="150"/>
      <c r="TCQ296" s="150"/>
      <c r="TCR296" s="150"/>
      <c r="TCS296" s="150"/>
      <c r="TCT296" s="150"/>
      <c r="TCU296" s="150"/>
      <c r="TCV296" s="150"/>
      <c r="TCW296" s="150"/>
      <c r="TCX296" s="150"/>
      <c r="TCY296" s="150"/>
      <c r="TCZ296" s="150"/>
      <c r="TDA296" s="150"/>
      <c r="TDB296" s="150"/>
      <c r="TDC296" s="150"/>
      <c r="TDD296" s="150"/>
      <c r="TDE296" s="150"/>
      <c r="TDF296" s="150"/>
      <c r="TDG296" s="150"/>
      <c r="TDH296" s="150"/>
      <c r="TDI296" s="150"/>
      <c r="TDJ296" s="150"/>
      <c r="TDK296" s="150"/>
      <c r="TDL296" s="150"/>
      <c r="TDM296" s="150"/>
      <c r="TDN296" s="150"/>
      <c r="TDO296" s="150"/>
      <c r="TDP296" s="150"/>
      <c r="TDQ296" s="150"/>
      <c r="TDR296" s="150"/>
      <c r="TDS296" s="150"/>
      <c r="TDT296" s="150"/>
      <c r="TDU296" s="150"/>
      <c r="TDV296" s="150"/>
      <c r="TDW296" s="150"/>
      <c r="TDX296" s="150"/>
      <c r="TDY296" s="150"/>
      <c r="TDZ296" s="150"/>
      <c r="TEA296" s="150"/>
      <c r="TEB296" s="150"/>
      <c r="TEC296" s="150"/>
      <c r="TED296" s="150"/>
      <c r="TEE296" s="150"/>
      <c r="TEF296" s="150"/>
      <c r="TEG296" s="150"/>
      <c r="TEH296" s="150"/>
      <c r="TEI296" s="150"/>
      <c r="TEJ296" s="150"/>
      <c r="TEK296" s="150"/>
      <c r="TEL296" s="150"/>
      <c r="TEM296" s="150"/>
      <c r="TEN296" s="150"/>
      <c r="TEO296" s="150"/>
      <c r="TEP296" s="150"/>
      <c r="TEQ296" s="150"/>
      <c r="TER296" s="150"/>
      <c r="TES296" s="150"/>
      <c r="TET296" s="150"/>
      <c r="TEU296" s="150"/>
      <c r="TEV296" s="150"/>
      <c r="TEW296" s="150"/>
      <c r="TEX296" s="150"/>
      <c r="TEY296" s="150"/>
      <c r="TEZ296" s="150"/>
      <c r="TFA296" s="150"/>
      <c r="TFB296" s="150"/>
      <c r="TFC296" s="150"/>
      <c r="TFD296" s="150"/>
      <c r="TFE296" s="150"/>
      <c r="TFF296" s="150"/>
      <c r="TFG296" s="150"/>
      <c r="TFH296" s="150"/>
      <c r="TFI296" s="150"/>
      <c r="TFJ296" s="150"/>
      <c r="TFK296" s="150"/>
      <c r="TFL296" s="150"/>
      <c r="TFM296" s="150"/>
      <c r="TFN296" s="150"/>
      <c r="TFO296" s="150"/>
      <c r="TFP296" s="150"/>
      <c r="TFQ296" s="150"/>
      <c r="TFR296" s="150"/>
      <c r="TFS296" s="150"/>
      <c r="TFT296" s="150"/>
      <c r="TFU296" s="150"/>
      <c r="TFV296" s="150"/>
      <c r="TFW296" s="150"/>
      <c r="TFX296" s="150"/>
      <c r="TFY296" s="150"/>
      <c r="TFZ296" s="150"/>
      <c r="TGA296" s="150"/>
      <c r="TGB296" s="150"/>
      <c r="TGC296" s="150"/>
      <c r="TGD296" s="150"/>
      <c r="TGE296" s="150"/>
      <c r="TGF296" s="150"/>
      <c r="TGG296" s="150"/>
      <c r="TGH296" s="150"/>
      <c r="TGI296" s="150"/>
      <c r="TGJ296" s="150"/>
      <c r="TGK296" s="150"/>
      <c r="TGL296" s="150"/>
      <c r="TGM296" s="150"/>
      <c r="TGN296" s="150"/>
      <c r="TGO296" s="150"/>
      <c r="TGP296" s="150"/>
      <c r="TGQ296" s="150"/>
      <c r="TGR296" s="150"/>
      <c r="TGS296" s="150"/>
      <c r="TGT296" s="150"/>
      <c r="TGU296" s="150"/>
      <c r="TGV296" s="150"/>
      <c r="TGW296" s="150"/>
      <c r="TGX296" s="150"/>
      <c r="TGY296" s="150"/>
      <c r="TGZ296" s="150"/>
      <c r="THA296" s="150"/>
      <c r="THB296" s="150"/>
      <c r="THC296" s="150"/>
      <c r="THD296" s="150"/>
      <c r="THE296" s="150"/>
      <c r="THF296" s="150"/>
      <c r="THG296" s="150"/>
      <c r="THH296" s="150"/>
      <c r="THI296" s="150"/>
      <c r="THJ296" s="150"/>
      <c r="THK296" s="150"/>
      <c r="THL296" s="150"/>
      <c r="THM296" s="150"/>
      <c r="THN296" s="150"/>
      <c r="THO296" s="150"/>
      <c r="THP296" s="150"/>
      <c r="THQ296" s="150"/>
      <c r="THR296" s="150"/>
      <c r="THS296" s="150"/>
      <c r="THT296" s="150"/>
      <c r="THU296" s="150"/>
      <c r="THV296" s="150"/>
      <c r="THW296" s="150"/>
      <c r="THX296" s="150"/>
      <c r="THY296" s="150"/>
      <c r="THZ296" s="150"/>
      <c r="TIA296" s="150"/>
      <c r="TIB296" s="150"/>
      <c r="TIC296" s="150"/>
      <c r="TID296" s="150"/>
      <c r="TIE296" s="150"/>
      <c r="TIF296" s="150"/>
      <c r="TIG296" s="150"/>
      <c r="TIH296" s="150"/>
      <c r="TII296" s="150"/>
      <c r="TIJ296" s="150"/>
      <c r="TIK296" s="150"/>
      <c r="TIL296" s="150"/>
      <c r="TIM296" s="150"/>
      <c r="TIN296" s="150"/>
      <c r="TIO296" s="150"/>
      <c r="TIP296" s="150"/>
      <c r="TIQ296" s="150"/>
      <c r="TIR296" s="150"/>
      <c r="TIS296" s="150"/>
      <c r="TIT296" s="150"/>
      <c r="TIU296" s="150"/>
      <c r="TIV296" s="150"/>
      <c r="TIW296" s="150"/>
      <c r="TIX296" s="150"/>
      <c r="TIY296" s="150"/>
      <c r="TIZ296" s="150"/>
      <c r="TJA296" s="150"/>
      <c r="TJB296" s="150"/>
      <c r="TJC296" s="150"/>
      <c r="TJD296" s="150"/>
      <c r="TJE296" s="150"/>
      <c r="TJF296" s="150"/>
      <c r="TJG296" s="150"/>
      <c r="TJH296" s="150"/>
      <c r="TJI296" s="150"/>
      <c r="TJJ296" s="150"/>
      <c r="TJK296" s="150"/>
      <c r="TJL296" s="150"/>
      <c r="TJM296" s="150"/>
      <c r="TJN296" s="150"/>
      <c r="TJO296" s="150"/>
      <c r="TJP296" s="150"/>
      <c r="TJQ296" s="150"/>
      <c r="TJR296" s="150"/>
      <c r="TJS296" s="150"/>
      <c r="TJT296" s="150"/>
      <c r="TJU296" s="150"/>
      <c r="TJV296" s="150"/>
      <c r="TJW296" s="150"/>
      <c r="TJX296" s="150"/>
      <c r="TJY296" s="150"/>
      <c r="TJZ296" s="150"/>
      <c r="TKA296" s="150"/>
      <c r="TKB296" s="150"/>
      <c r="TKC296" s="150"/>
      <c r="TKD296" s="150"/>
      <c r="TKE296" s="150"/>
      <c r="TKF296" s="150"/>
      <c r="TKG296" s="150"/>
      <c r="TKH296" s="150"/>
      <c r="TKI296" s="150"/>
      <c r="TKJ296" s="150"/>
      <c r="TKK296" s="150"/>
      <c r="TKL296" s="150"/>
      <c r="TKM296" s="150"/>
      <c r="TKN296" s="150"/>
      <c r="TKO296" s="150"/>
      <c r="TKP296" s="150"/>
      <c r="TKQ296" s="150"/>
      <c r="TKR296" s="150"/>
      <c r="TKS296" s="150"/>
      <c r="TKT296" s="150"/>
      <c r="TKU296" s="150"/>
      <c r="TKV296" s="150"/>
      <c r="TKW296" s="150"/>
      <c r="TKX296" s="150"/>
      <c r="TKY296" s="150"/>
      <c r="TKZ296" s="150"/>
      <c r="TLA296" s="150"/>
      <c r="TLB296" s="150"/>
      <c r="TLC296" s="150"/>
      <c r="TLD296" s="150"/>
      <c r="TLE296" s="150"/>
      <c r="TLF296" s="150"/>
      <c r="TLG296" s="150"/>
      <c r="TLH296" s="150"/>
      <c r="TLI296" s="150"/>
      <c r="TLJ296" s="150"/>
      <c r="TLK296" s="150"/>
      <c r="TLL296" s="150"/>
      <c r="TLM296" s="150"/>
      <c r="TLN296" s="150"/>
      <c r="TLO296" s="150"/>
      <c r="TLP296" s="150"/>
      <c r="TLQ296" s="150"/>
      <c r="TLR296" s="150"/>
      <c r="TLS296" s="150"/>
      <c r="TLT296" s="150"/>
      <c r="TLU296" s="150"/>
      <c r="TLV296" s="150"/>
      <c r="TLW296" s="150"/>
      <c r="TLX296" s="150"/>
      <c r="TLY296" s="150"/>
      <c r="TLZ296" s="150"/>
      <c r="TMA296" s="150"/>
      <c r="TMB296" s="150"/>
      <c r="TMC296" s="150"/>
      <c r="TMD296" s="150"/>
      <c r="TME296" s="150"/>
      <c r="TMF296" s="150"/>
      <c r="TMG296" s="150"/>
      <c r="TMH296" s="150"/>
      <c r="TMI296" s="150"/>
      <c r="TMJ296" s="150"/>
      <c r="TMK296" s="150"/>
      <c r="TML296" s="150"/>
      <c r="TMM296" s="150"/>
      <c r="TMN296" s="150"/>
      <c r="TMO296" s="150"/>
      <c r="TMP296" s="150"/>
      <c r="TMQ296" s="150"/>
      <c r="TMR296" s="150"/>
      <c r="TMS296" s="150"/>
      <c r="TMT296" s="150"/>
      <c r="TMU296" s="150"/>
      <c r="TMV296" s="150"/>
      <c r="TMW296" s="150"/>
      <c r="TMX296" s="150"/>
      <c r="TMY296" s="150"/>
      <c r="TMZ296" s="150"/>
      <c r="TNA296" s="150"/>
      <c r="TNB296" s="150"/>
      <c r="TNC296" s="150"/>
      <c r="TND296" s="150"/>
      <c r="TNE296" s="150"/>
      <c r="TNF296" s="150"/>
      <c r="TNG296" s="150"/>
      <c r="TNH296" s="150"/>
      <c r="TNI296" s="150"/>
      <c r="TNJ296" s="150"/>
      <c r="TNK296" s="150"/>
      <c r="TNL296" s="150"/>
      <c r="TNM296" s="150"/>
      <c r="TNN296" s="150"/>
      <c r="TNO296" s="150"/>
      <c r="TNP296" s="150"/>
      <c r="TNQ296" s="150"/>
      <c r="TNR296" s="150"/>
      <c r="TNS296" s="150"/>
      <c r="TNT296" s="150"/>
      <c r="TNU296" s="150"/>
      <c r="TNV296" s="150"/>
      <c r="TNW296" s="150"/>
      <c r="TNX296" s="150"/>
      <c r="TNY296" s="150"/>
      <c r="TNZ296" s="150"/>
      <c r="TOA296" s="150"/>
      <c r="TOB296" s="150"/>
      <c r="TOC296" s="150"/>
      <c r="TOD296" s="150"/>
      <c r="TOE296" s="150"/>
      <c r="TOF296" s="150"/>
      <c r="TOG296" s="150"/>
      <c r="TOH296" s="150"/>
      <c r="TOI296" s="150"/>
      <c r="TOJ296" s="150"/>
      <c r="TOK296" s="150"/>
      <c r="TOL296" s="150"/>
      <c r="TOM296" s="150"/>
      <c r="TON296" s="150"/>
      <c r="TOO296" s="150"/>
      <c r="TOP296" s="150"/>
      <c r="TOQ296" s="150"/>
      <c r="TOR296" s="150"/>
      <c r="TOS296" s="150"/>
      <c r="TOT296" s="150"/>
      <c r="TOU296" s="150"/>
      <c r="TOV296" s="150"/>
      <c r="TOW296" s="150"/>
      <c r="TOX296" s="150"/>
      <c r="TOY296" s="150"/>
      <c r="TOZ296" s="150"/>
      <c r="TPA296" s="150"/>
      <c r="TPB296" s="150"/>
      <c r="TPC296" s="150"/>
      <c r="TPD296" s="150"/>
      <c r="TPE296" s="150"/>
      <c r="TPF296" s="150"/>
      <c r="TPG296" s="150"/>
      <c r="TPH296" s="150"/>
      <c r="TPI296" s="150"/>
      <c r="TPJ296" s="150"/>
      <c r="TPK296" s="150"/>
      <c r="TPL296" s="150"/>
      <c r="TPM296" s="150"/>
      <c r="TPN296" s="150"/>
      <c r="TPO296" s="150"/>
      <c r="TPP296" s="150"/>
      <c r="TPQ296" s="150"/>
      <c r="TPR296" s="150"/>
      <c r="TPS296" s="150"/>
      <c r="TPT296" s="150"/>
      <c r="TPU296" s="150"/>
      <c r="TPV296" s="150"/>
      <c r="TPW296" s="150"/>
      <c r="TPX296" s="150"/>
      <c r="TPY296" s="150"/>
      <c r="TPZ296" s="150"/>
      <c r="TQA296" s="150"/>
      <c r="TQB296" s="150"/>
      <c r="TQC296" s="150"/>
      <c r="TQD296" s="150"/>
      <c r="TQE296" s="150"/>
      <c r="TQF296" s="150"/>
      <c r="TQG296" s="150"/>
      <c r="TQH296" s="150"/>
      <c r="TQI296" s="150"/>
      <c r="TQJ296" s="150"/>
      <c r="TQK296" s="150"/>
      <c r="TQL296" s="150"/>
      <c r="TQM296" s="150"/>
      <c r="TQN296" s="150"/>
      <c r="TQO296" s="150"/>
      <c r="TQP296" s="150"/>
      <c r="TQQ296" s="150"/>
      <c r="TQR296" s="150"/>
      <c r="TQS296" s="150"/>
      <c r="TQT296" s="150"/>
      <c r="TQU296" s="150"/>
      <c r="TQV296" s="150"/>
      <c r="TQW296" s="150"/>
      <c r="TQX296" s="150"/>
      <c r="TQY296" s="150"/>
      <c r="TQZ296" s="150"/>
      <c r="TRA296" s="150"/>
      <c r="TRB296" s="150"/>
      <c r="TRC296" s="150"/>
      <c r="TRD296" s="150"/>
      <c r="TRE296" s="150"/>
      <c r="TRF296" s="150"/>
      <c r="TRG296" s="150"/>
      <c r="TRH296" s="150"/>
      <c r="TRI296" s="150"/>
      <c r="TRJ296" s="150"/>
      <c r="TRK296" s="150"/>
      <c r="TRL296" s="150"/>
      <c r="TRM296" s="150"/>
      <c r="TRN296" s="150"/>
      <c r="TRO296" s="150"/>
      <c r="TRP296" s="150"/>
      <c r="TRQ296" s="150"/>
      <c r="TRR296" s="150"/>
      <c r="TRS296" s="150"/>
      <c r="TRT296" s="150"/>
      <c r="TRU296" s="150"/>
      <c r="TRV296" s="150"/>
      <c r="TRW296" s="150"/>
      <c r="TRX296" s="150"/>
      <c r="TRY296" s="150"/>
      <c r="TRZ296" s="150"/>
      <c r="TSA296" s="150"/>
      <c r="TSB296" s="150"/>
      <c r="TSC296" s="150"/>
      <c r="TSD296" s="150"/>
      <c r="TSE296" s="150"/>
      <c r="TSF296" s="150"/>
      <c r="TSG296" s="150"/>
      <c r="TSH296" s="150"/>
      <c r="TSI296" s="150"/>
      <c r="TSJ296" s="150"/>
      <c r="TSK296" s="150"/>
      <c r="TSL296" s="150"/>
      <c r="TSM296" s="150"/>
      <c r="TSN296" s="150"/>
      <c r="TSO296" s="150"/>
      <c r="TSP296" s="150"/>
      <c r="TSQ296" s="150"/>
      <c r="TSR296" s="150"/>
      <c r="TSS296" s="150"/>
      <c r="TST296" s="150"/>
      <c r="TSU296" s="150"/>
      <c r="TSV296" s="150"/>
      <c r="TSW296" s="150"/>
      <c r="TSX296" s="150"/>
      <c r="TSY296" s="150"/>
      <c r="TSZ296" s="150"/>
      <c r="TTA296" s="150"/>
      <c r="TTB296" s="150"/>
      <c r="TTC296" s="150"/>
      <c r="TTD296" s="150"/>
      <c r="TTE296" s="150"/>
      <c r="TTF296" s="150"/>
      <c r="TTG296" s="150"/>
      <c r="TTH296" s="150"/>
      <c r="TTI296" s="150"/>
      <c r="TTJ296" s="150"/>
      <c r="TTK296" s="150"/>
      <c r="TTL296" s="150"/>
      <c r="TTM296" s="150"/>
      <c r="TTN296" s="150"/>
      <c r="TTO296" s="150"/>
      <c r="TTP296" s="150"/>
      <c r="TTQ296" s="150"/>
      <c r="TTR296" s="150"/>
      <c r="TTS296" s="150"/>
      <c r="TTT296" s="150"/>
      <c r="TTU296" s="150"/>
      <c r="TTV296" s="150"/>
      <c r="TTW296" s="150"/>
      <c r="TTX296" s="150"/>
      <c r="TTY296" s="150"/>
      <c r="TTZ296" s="150"/>
      <c r="TUA296" s="150"/>
      <c r="TUB296" s="150"/>
      <c r="TUC296" s="150"/>
      <c r="TUD296" s="150"/>
      <c r="TUE296" s="150"/>
      <c r="TUF296" s="150"/>
      <c r="TUG296" s="150"/>
      <c r="TUH296" s="150"/>
      <c r="TUI296" s="150"/>
      <c r="TUJ296" s="150"/>
      <c r="TUK296" s="150"/>
      <c r="TUL296" s="150"/>
      <c r="TUM296" s="150"/>
      <c r="TUN296" s="150"/>
      <c r="TUO296" s="150"/>
      <c r="TUP296" s="150"/>
      <c r="TUQ296" s="150"/>
      <c r="TUR296" s="150"/>
      <c r="TUS296" s="150"/>
      <c r="TUT296" s="150"/>
      <c r="TUU296" s="150"/>
      <c r="TUV296" s="150"/>
      <c r="TUW296" s="150"/>
      <c r="TUX296" s="150"/>
      <c r="TUY296" s="150"/>
      <c r="TUZ296" s="150"/>
      <c r="TVA296" s="150"/>
      <c r="TVB296" s="150"/>
      <c r="TVC296" s="150"/>
      <c r="TVD296" s="150"/>
      <c r="TVE296" s="150"/>
      <c r="TVF296" s="150"/>
      <c r="TVG296" s="150"/>
      <c r="TVH296" s="150"/>
      <c r="TVI296" s="150"/>
      <c r="TVJ296" s="150"/>
      <c r="TVK296" s="150"/>
      <c r="TVL296" s="150"/>
      <c r="TVM296" s="150"/>
      <c r="TVN296" s="150"/>
      <c r="TVO296" s="150"/>
      <c r="TVP296" s="150"/>
      <c r="TVQ296" s="150"/>
      <c r="TVR296" s="150"/>
      <c r="TVS296" s="150"/>
      <c r="TVT296" s="150"/>
      <c r="TVU296" s="150"/>
      <c r="TVV296" s="150"/>
      <c r="TVW296" s="150"/>
      <c r="TVX296" s="150"/>
      <c r="TVY296" s="150"/>
      <c r="TVZ296" s="150"/>
      <c r="TWA296" s="150"/>
      <c r="TWB296" s="150"/>
      <c r="TWC296" s="150"/>
      <c r="TWD296" s="150"/>
      <c r="TWE296" s="150"/>
      <c r="TWF296" s="150"/>
      <c r="TWG296" s="150"/>
      <c r="TWH296" s="150"/>
      <c r="TWI296" s="150"/>
      <c r="TWJ296" s="150"/>
      <c r="TWK296" s="150"/>
      <c r="TWL296" s="150"/>
      <c r="TWM296" s="150"/>
      <c r="TWN296" s="150"/>
      <c r="TWO296" s="150"/>
      <c r="TWP296" s="150"/>
      <c r="TWQ296" s="150"/>
      <c r="TWR296" s="150"/>
      <c r="TWS296" s="150"/>
      <c r="TWT296" s="150"/>
      <c r="TWU296" s="150"/>
      <c r="TWV296" s="150"/>
      <c r="TWW296" s="150"/>
      <c r="TWX296" s="150"/>
      <c r="TWY296" s="150"/>
      <c r="TWZ296" s="150"/>
      <c r="TXA296" s="150"/>
      <c r="TXB296" s="150"/>
      <c r="TXC296" s="150"/>
      <c r="TXD296" s="150"/>
      <c r="TXE296" s="150"/>
      <c r="TXF296" s="150"/>
      <c r="TXG296" s="150"/>
      <c r="TXH296" s="150"/>
      <c r="TXI296" s="150"/>
      <c r="TXJ296" s="150"/>
      <c r="TXK296" s="150"/>
      <c r="TXL296" s="150"/>
      <c r="TXM296" s="150"/>
      <c r="TXN296" s="150"/>
      <c r="TXO296" s="150"/>
      <c r="TXP296" s="150"/>
      <c r="TXQ296" s="150"/>
      <c r="TXR296" s="150"/>
      <c r="TXS296" s="150"/>
      <c r="TXT296" s="150"/>
      <c r="TXU296" s="150"/>
      <c r="TXV296" s="150"/>
      <c r="TXW296" s="150"/>
      <c r="TXX296" s="150"/>
      <c r="TXY296" s="150"/>
      <c r="TXZ296" s="150"/>
      <c r="TYA296" s="150"/>
      <c r="TYB296" s="150"/>
      <c r="TYC296" s="150"/>
      <c r="TYD296" s="150"/>
      <c r="TYE296" s="150"/>
      <c r="TYF296" s="150"/>
      <c r="TYG296" s="150"/>
      <c r="TYH296" s="150"/>
      <c r="TYI296" s="150"/>
      <c r="TYJ296" s="150"/>
      <c r="TYK296" s="150"/>
      <c r="TYL296" s="150"/>
      <c r="TYM296" s="150"/>
      <c r="TYN296" s="150"/>
      <c r="TYO296" s="150"/>
      <c r="TYP296" s="150"/>
      <c r="TYQ296" s="150"/>
      <c r="TYR296" s="150"/>
      <c r="TYS296" s="150"/>
      <c r="TYT296" s="150"/>
      <c r="TYU296" s="150"/>
      <c r="TYV296" s="150"/>
      <c r="TYW296" s="150"/>
      <c r="TYX296" s="150"/>
      <c r="TYY296" s="150"/>
      <c r="TYZ296" s="150"/>
      <c r="TZA296" s="150"/>
      <c r="TZB296" s="150"/>
      <c r="TZC296" s="150"/>
      <c r="TZD296" s="150"/>
      <c r="TZE296" s="150"/>
      <c r="TZF296" s="150"/>
      <c r="TZG296" s="150"/>
      <c r="TZH296" s="150"/>
      <c r="TZI296" s="150"/>
      <c r="TZJ296" s="150"/>
      <c r="TZK296" s="150"/>
      <c r="TZL296" s="150"/>
      <c r="TZM296" s="150"/>
      <c r="TZN296" s="150"/>
      <c r="TZO296" s="150"/>
      <c r="TZP296" s="150"/>
      <c r="TZQ296" s="150"/>
      <c r="TZR296" s="150"/>
      <c r="TZS296" s="150"/>
      <c r="TZT296" s="150"/>
      <c r="TZU296" s="150"/>
      <c r="TZV296" s="150"/>
      <c r="TZW296" s="150"/>
      <c r="TZX296" s="150"/>
      <c r="TZY296" s="150"/>
      <c r="TZZ296" s="150"/>
      <c r="UAA296" s="150"/>
      <c r="UAB296" s="150"/>
      <c r="UAC296" s="150"/>
      <c r="UAD296" s="150"/>
      <c r="UAE296" s="150"/>
      <c r="UAF296" s="150"/>
      <c r="UAG296" s="150"/>
      <c r="UAH296" s="150"/>
      <c r="UAI296" s="150"/>
      <c r="UAJ296" s="150"/>
      <c r="UAK296" s="150"/>
      <c r="UAL296" s="150"/>
      <c r="UAM296" s="150"/>
      <c r="UAN296" s="150"/>
      <c r="UAO296" s="150"/>
      <c r="UAP296" s="150"/>
      <c r="UAQ296" s="150"/>
      <c r="UAR296" s="150"/>
      <c r="UAS296" s="150"/>
      <c r="UAT296" s="150"/>
      <c r="UAU296" s="150"/>
      <c r="UAV296" s="150"/>
      <c r="UAW296" s="150"/>
      <c r="UAX296" s="150"/>
      <c r="UAY296" s="150"/>
      <c r="UAZ296" s="150"/>
      <c r="UBA296" s="150"/>
      <c r="UBB296" s="150"/>
      <c r="UBC296" s="150"/>
      <c r="UBD296" s="150"/>
      <c r="UBE296" s="150"/>
      <c r="UBF296" s="150"/>
      <c r="UBG296" s="150"/>
      <c r="UBH296" s="150"/>
      <c r="UBI296" s="150"/>
      <c r="UBJ296" s="150"/>
      <c r="UBK296" s="150"/>
      <c r="UBL296" s="150"/>
      <c r="UBM296" s="150"/>
      <c r="UBN296" s="150"/>
      <c r="UBO296" s="150"/>
      <c r="UBP296" s="150"/>
      <c r="UBQ296" s="150"/>
      <c r="UBR296" s="150"/>
      <c r="UBS296" s="150"/>
      <c r="UBT296" s="150"/>
      <c r="UBU296" s="150"/>
      <c r="UBV296" s="150"/>
      <c r="UBW296" s="150"/>
      <c r="UBX296" s="150"/>
      <c r="UBY296" s="150"/>
      <c r="UBZ296" s="150"/>
      <c r="UCA296" s="150"/>
      <c r="UCB296" s="150"/>
      <c r="UCC296" s="150"/>
      <c r="UCD296" s="150"/>
      <c r="UCE296" s="150"/>
      <c r="UCF296" s="150"/>
      <c r="UCG296" s="150"/>
      <c r="UCH296" s="150"/>
      <c r="UCI296" s="150"/>
      <c r="UCJ296" s="150"/>
      <c r="UCK296" s="150"/>
      <c r="UCL296" s="150"/>
      <c r="UCM296" s="150"/>
      <c r="UCN296" s="150"/>
      <c r="UCO296" s="150"/>
      <c r="UCP296" s="150"/>
      <c r="UCQ296" s="150"/>
      <c r="UCR296" s="150"/>
      <c r="UCS296" s="150"/>
      <c r="UCT296" s="150"/>
      <c r="UCU296" s="150"/>
      <c r="UCV296" s="150"/>
      <c r="UCW296" s="150"/>
      <c r="UCX296" s="150"/>
      <c r="UCY296" s="150"/>
      <c r="UCZ296" s="150"/>
      <c r="UDA296" s="150"/>
      <c r="UDB296" s="150"/>
      <c r="UDC296" s="150"/>
      <c r="UDD296" s="150"/>
      <c r="UDE296" s="150"/>
      <c r="UDF296" s="150"/>
      <c r="UDG296" s="150"/>
      <c r="UDH296" s="150"/>
      <c r="UDI296" s="150"/>
      <c r="UDJ296" s="150"/>
      <c r="UDK296" s="150"/>
      <c r="UDL296" s="150"/>
      <c r="UDM296" s="150"/>
      <c r="UDN296" s="150"/>
      <c r="UDO296" s="150"/>
      <c r="UDP296" s="150"/>
      <c r="UDQ296" s="150"/>
      <c r="UDR296" s="150"/>
      <c r="UDS296" s="150"/>
      <c r="UDT296" s="150"/>
      <c r="UDU296" s="150"/>
      <c r="UDV296" s="150"/>
      <c r="UDW296" s="150"/>
      <c r="UDX296" s="150"/>
      <c r="UDY296" s="150"/>
      <c r="UDZ296" s="150"/>
      <c r="UEA296" s="150"/>
      <c r="UEB296" s="150"/>
      <c r="UEC296" s="150"/>
      <c r="UED296" s="150"/>
      <c r="UEE296" s="150"/>
      <c r="UEF296" s="150"/>
      <c r="UEG296" s="150"/>
      <c r="UEH296" s="150"/>
      <c r="UEI296" s="150"/>
      <c r="UEJ296" s="150"/>
      <c r="UEK296" s="150"/>
      <c r="UEL296" s="150"/>
      <c r="UEM296" s="150"/>
      <c r="UEN296" s="150"/>
      <c r="UEO296" s="150"/>
      <c r="UEP296" s="150"/>
      <c r="UEQ296" s="150"/>
      <c r="UER296" s="150"/>
      <c r="UES296" s="150"/>
      <c r="UET296" s="150"/>
      <c r="UEU296" s="150"/>
      <c r="UEV296" s="150"/>
      <c r="UEW296" s="150"/>
      <c r="UEX296" s="150"/>
      <c r="UEY296" s="150"/>
      <c r="UEZ296" s="150"/>
      <c r="UFA296" s="150"/>
      <c r="UFB296" s="150"/>
      <c r="UFC296" s="150"/>
      <c r="UFD296" s="150"/>
      <c r="UFE296" s="150"/>
      <c r="UFF296" s="150"/>
      <c r="UFG296" s="150"/>
      <c r="UFH296" s="150"/>
      <c r="UFI296" s="150"/>
      <c r="UFJ296" s="150"/>
      <c r="UFK296" s="150"/>
      <c r="UFL296" s="150"/>
      <c r="UFM296" s="150"/>
      <c r="UFN296" s="150"/>
      <c r="UFO296" s="150"/>
      <c r="UFP296" s="150"/>
      <c r="UFQ296" s="150"/>
      <c r="UFR296" s="150"/>
      <c r="UFS296" s="150"/>
      <c r="UFT296" s="150"/>
      <c r="UFU296" s="150"/>
      <c r="UFV296" s="150"/>
      <c r="UFW296" s="150"/>
      <c r="UFX296" s="150"/>
      <c r="UFY296" s="150"/>
      <c r="UFZ296" s="150"/>
      <c r="UGA296" s="150"/>
      <c r="UGB296" s="150"/>
      <c r="UGC296" s="150"/>
      <c r="UGD296" s="150"/>
      <c r="UGE296" s="150"/>
      <c r="UGF296" s="150"/>
      <c r="UGG296" s="150"/>
      <c r="UGH296" s="150"/>
      <c r="UGI296" s="150"/>
      <c r="UGJ296" s="150"/>
      <c r="UGK296" s="150"/>
      <c r="UGL296" s="150"/>
      <c r="UGM296" s="150"/>
      <c r="UGN296" s="150"/>
      <c r="UGO296" s="150"/>
      <c r="UGP296" s="150"/>
      <c r="UGQ296" s="150"/>
      <c r="UGR296" s="150"/>
      <c r="UGS296" s="150"/>
      <c r="UGT296" s="150"/>
      <c r="UGU296" s="150"/>
      <c r="UGV296" s="150"/>
      <c r="UGW296" s="150"/>
      <c r="UGX296" s="150"/>
      <c r="UGY296" s="150"/>
      <c r="UGZ296" s="150"/>
      <c r="UHA296" s="150"/>
      <c r="UHB296" s="150"/>
      <c r="UHC296" s="150"/>
      <c r="UHD296" s="150"/>
      <c r="UHE296" s="150"/>
      <c r="UHF296" s="150"/>
      <c r="UHG296" s="150"/>
      <c r="UHH296" s="150"/>
      <c r="UHI296" s="150"/>
      <c r="UHJ296" s="150"/>
      <c r="UHK296" s="150"/>
      <c r="UHL296" s="150"/>
      <c r="UHM296" s="150"/>
      <c r="UHN296" s="150"/>
      <c r="UHO296" s="150"/>
      <c r="UHP296" s="150"/>
      <c r="UHQ296" s="150"/>
      <c r="UHR296" s="150"/>
      <c r="UHS296" s="150"/>
      <c r="UHT296" s="150"/>
      <c r="UHU296" s="150"/>
      <c r="UHV296" s="150"/>
      <c r="UHW296" s="150"/>
      <c r="UHX296" s="150"/>
      <c r="UHY296" s="150"/>
      <c r="UHZ296" s="150"/>
      <c r="UIA296" s="150"/>
      <c r="UIB296" s="150"/>
      <c r="UIC296" s="150"/>
      <c r="UID296" s="150"/>
      <c r="UIE296" s="150"/>
      <c r="UIF296" s="150"/>
      <c r="UIG296" s="150"/>
      <c r="UIH296" s="150"/>
      <c r="UII296" s="150"/>
      <c r="UIJ296" s="150"/>
      <c r="UIK296" s="150"/>
      <c r="UIL296" s="150"/>
      <c r="UIM296" s="150"/>
      <c r="UIN296" s="150"/>
      <c r="UIO296" s="150"/>
      <c r="UIP296" s="150"/>
      <c r="UIQ296" s="150"/>
      <c r="UIR296" s="150"/>
      <c r="UIS296" s="150"/>
      <c r="UIT296" s="150"/>
      <c r="UIU296" s="150"/>
      <c r="UIV296" s="150"/>
      <c r="UIW296" s="150"/>
      <c r="UIX296" s="150"/>
      <c r="UIY296" s="150"/>
      <c r="UIZ296" s="150"/>
      <c r="UJA296" s="150"/>
      <c r="UJB296" s="150"/>
      <c r="UJC296" s="150"/>
      <c r="UJD296" s="150"/>
      <c r="UJE296" s="150"/>
      <c r="UJF296" s="150"/>
      <c r="UJG296" s="150"/>
      <c r="UJH296" s="150"/>
      <c r="UJI296" s="150"/>
      <c r="UJJ296" s="150"/>
      <c r="UJK296" s="150"/>
      <c r="UJL296" s="150"/>
      <c r="UJM296" s="150"/>
      <c r="UJN296" s="150"/>
      <c r="UJO296" s="150"/>
      <c r="UJP296" s="150"/>
      <c r="UJQ296" s="150"/>
      <c r="UJR296" s="150"/>
      <c r="UJS296" s="150"/>
      <c r="UJT296" s="150"/>
      <c r="UJU296" s="150"/>
      <c r="UJV296" s="150"/>
      <c r="UJW296" s="150"/>
      <c r="UJX296" s="150"/>
      <c r="UJY296" s="150"/>
      <c r="UJZ296" s="150"/>
      <c r="UKA296" s="150"/>
      <c r="UKB296" s="150"/>
      <c r="UKC296" s="150"/>
      <c r="UKD296" s="150"/>
      <c r="UKE296" s="150"/>
      <c r="UKF296" s="150"/>
      <c r="UKG296" s="150"/>
      <c r="UKH296" s="150"/>
      <c r="UKI296" s="150"/>
      <c r="UKJ296" s="150"/>
      <c r="UKK296" s="150"/>
      <c r="UKL296" s="150"/>
      <c r="UKM296" s="150"/>
      <c r="UKN296" s="150"/>
      <c r="UKO296" s="150"/>
      <c r="UKP296" s="150"/>
      <c r="UKQ296" s="150"/>
      <c r="UKR296" s="150"/>
      <c r="UKS296" s="150"/>
      <c r="UKT296" s="150"/>
      <c r="UKU296" s="150"/>
      <c r="UKV296" s="150"/>
      <c r="UKW296" s="150"/>
      <c r="UKX296" s="150"/>
      <c r="UKY296" s="150"/>
      <c r="UKZ296" s="150"/>
      <c r="ULA296" s="150"/>
      <c r="ULB296" s="150"/>
      <c r="ULC296" s="150"/>
      <c r="ULD296" s="150"/>
      <c r="ULE296" s="150"/>
      <c r="ULF296" s="150"/>
      <c r="ULG296" s="150"/>
      <c r="ULH296" s="150"/>
      <c r="ULI296" s="150"/>
      <c r="ULJ296" s="150"/>
      <c r="ULK296" s="150"/>
      <c r="ULL296" s="150"/>
      <c r="ULM296" s="150"/>
      <c r="ULN296" s="150"/>
      <c r="ULO296" s="150"/>
      <c r="ULP296" s="150"/>
      <c r="ULQ296" s="150"/>
      <c r="ULR296" s="150"/>
      <c r="ULS296" s="150"/>
      <c r="ULT296" s="150"/>
      <c r="ULU296" s="150"/>
      <c r="ULV296" s="150"/>
      <c r="ULW296" s="150"/>
      <c r="ULX296" s="150"/>
      <c r="ULY296" s="150"/>
      <c r="ULZ296" s="150"/>
      <c r="UMA296" s="150"/>
      <c r="UMB296" s="150"/>
      <c r="UMC296" s="150"/>
      <c r="UMD296" s="150"/>
      <c r="UME296" s="150"/>
      <c r="UMF296" s="150"/>
      <c r="UMG296" s="150"/>
      <c r="UMH296" s="150"/>
      <c r="UMI296" s="150"/>
      <c r="UMJ296" s="150"/>
      <c r="UMK296" s="150"/>
      <c r="UML296" s="150"/>
      <c r="UMM296" s="150"/>
      <c r="UMN296" s="150"/>
      <c r="UMO296" s="150"/>
      <c r="UMP296" s="150"/>
      <c r="UMQ296" s="150"/>
      <c r="UMR296" s="150"/>
      <c r="UMS296" s="150"/>
      <c r="UMT296" s="150"/>
      <c r="UMU296" s="150"/>
      <c r="UMV296" s="150"/>
      <c r="UMW296" s="150"/>
      <c r="UMX296" s="150"/>
      <c r="UMY296" s="150"/>
      <c r="UMZ296" s="150"/>
      <c r="UNA296" s="150"/>
      <c r="UNB296" s="150"/>
      <c r="UNC296" s="150"/>
      <c r="UND296" s="150"/>
      <c r="UNE296" s="150"/>
      <c r="UNF296" s="150"/>
      <c r="UNG296" s="150"/>
      <c r="UNH296" s="150"/>
      <c r="UNI296" s="150"/>
      <c r="UNJ296" s="150"/>
      <c r="UNK296" s="150"/>
      <c r="UNL296" s="150"/>
      <c r="UNM296" s="150"/>
      <c r="UNN296" s="150"/>
      <c r="UNO296" s="150"/>
      <c r="UNP296" s="150"/>
      <c r="UNQ296" s="150"/>
      <c r="UNR296" s="150"/>
      <c r="UNS296" s="150"/>
      <c r="UNT296" s="150"/>
      <c r="UNU296" s="150"/>
      <c r="UNV296" s="150"/>
      <c r="UNW296" s="150"/>
      <c r="UNX296" s="150"/>
      <c r="UNY296" s="150"/>
      <c r="UNZ296" s="150"/>
      <c r="UOA296" s="150"/>
      <c r="UOB296" s="150"/>
      <c r="UOC296" s="150"/>
      <c r="UOD296" s="150"/>
      <c r="UOE296" s="150"/>
      <c r="UOF296" s="150"/>
      <c r="UOG296" s="150"/>
      <c r="UOH296" s="150"/>
      <c r="UOI296" s="150"/>
      <c r="UOJ296" s="150"/>
      <c r="UOK296" s="150"/>
      <c r="UOL296" s="150"/>
      <c r="UOM296" s="150"/>
      <c r="UON296" s="150"/>
      <c r="UOO296" s="150"/>
      <c r="UOP296" s="150"/>
      <c r="UOQ296" s="150"/>
      <c r="UOR296" s="150"/>
      <c r="UOS296" s="150"/>
      <c r="UOT296" s="150"/>
      <c r="UOU296" s="150"/>
      <c r="UOV296" s="150"/>
      <c r="UOW296" s="150"/>
      <c r="UOX296" s="150"/>
      <c r="UOY296" s="150"/>
      <c r="UOZ296" s="150"/>
      <c r="UPA296" s="150"/>
      <c r="UPB296" s="150"/>
      <c r="UPC296" s="150"/>
      <c r="UPD296" s="150"/>
      <c r="UPE296" s="150"/>
      <c r="UPF296" s="150"/>
      <c r="UPG296" s="150"/>
      <c r="UPH296" s="150"/>
      <c r="UPI296" s="150"/>
      <c r="UPJ296" s="150"/>
      <c r="UPK296" s="150"/>
      <c r="UPL296" s="150"/>
      <c r="UPM296" s="150"/>
      <c r="UPN296" s="150"/>
      <c r="UPO296" s="150"/>
      <c r="UPP296" s="150"/>
      <c r="UPQ296" s="150"/>
      <c r="UPR296" s="150"/>
      <c r="UPS296" s="150"/>
      <c r="UPT296" s="150"/>
      <c r="UPU296" s="150"/>
      <c r="UPV296" s="150"/>
      <c r="UPW296" s="150"/>
      <c r="UPX296" s="150"/>
      <c r="UPY296" s="150"/>
      <c r="UPZ296" s="150"/>
      <c r="UQA296" s="150"/>
      <c r="UQB296" s="150"/>
      <c r="UQC296" s="150"/>
      <c r="UQD296" s="150"/>
      <c r="UQE296" s="150"/>
      <c r="UQF296" s="150"/>
      <c r="UQG296" s="150"/>
      <c r="UQH296" s="150"/>
      <c r="UQI296" s="150"/>
      <c r="UQJ296" s="150"/>
      <c r="UQK296" s="150"/>
      <c r="UQL296" s="150"/>
      <c r="UQM296" s="150"/>
      <c r="UQN296" s="150"/>
      <c r="UQO296" s="150"/>
      <c r="UQP296" s="150"/>
      <c r="UQQ296" s="150"/>
      <c r="UQR296" s="150"/>
      <c r="UQS296" s="150"/>
      <c r="UQT296" s="150"/>
      <c r="UQU296" s="150"/>
      <c r="UQV296" s="150"/>
      <c r="UQW296" s="150"/>
      <c r="UQX296" s="150"/>
      <c r="UQY296" s="150"/>
      <c r="UQZ296" s="150"/>
      <c r="URA296" s="150"/>
      <c r="URB296" s="150"/>
      <c r="URC296" s="150"/>
      <c r="URD296" s="150"/>
      <c r="URE296" s="150"/>
      <c r="URF296" s="150"/>
      <c r="URG296" s="150"/>
      <c r="URH296" s="150"/>
      <c r="URI296" s="150"/>
      <c r="URJ296" s="150"/>
      <c r="URK296" s="150"/>
      <c r="URL296" s="150"/>
      <c r="URM296" s="150"/>
      <c r="URN296" s="150"/>
      <c r="URO296" s="150"/>
      <c r="URP296" s="150"/>
      <c r="URQ296" s="150"/>
      <c r="URR296" s="150"/>
      <c r="URS296" s="150"/>
      <c r="URT296" s="150"/>
      <c r="URU296" s="150"/>
      <c r="URV296" s="150"/>
      <c r="URW296" s="150"/>
      <c r="URX296" s="150"/>
      <c r="URY296" s="150"/>
      <c r="URZ296" s="150"/>
      <c r="USA296" s="150"/>
      <c r="USB296" s="150"/>
      <c r="USC296" s="150"/>
      <c r="USD296" s="150"/>
      <c r="USE296" s="150"/>
      <c r="USF296" s="150"/>
      <c r="USG296" s="150"/>
      <c r="USH296" s="150"/>
      <c r="USI296" s="150"/>
      <c r="USJ296" s="150"/>
      <c r="USK296" s="150"/>
      <c r="USL296" s="150"/>
      <c r="USM296" s="150"/>
      <c r="USN296" s="150"/>
      <c r="USO296" s="150"/>
      <c r="USP296" s="150"/>
      <c r="USQ296" s="150"/>
      <c r="USR296" s="150"/>
      <c r="USS296" s="150"/>
      <c r="UST296" s="150"/>
      <c r="USU296" s="150"/>
      <c r="USV296" s="150"/>
      <c r="USW296" s="150"/>
      <c r="USX296" s="150"/>
      <c r="USY296" s="150"/>
      <c r="USZ296" s="150"/>
      <c r="UTA296" s="150"/>
      <c r="UTB296" s="150"/>
      <c r="UTC296" s="150"/>
      <c r="UTD296" s="150"/>
      <c r="UTE296" s="150"/>
      <c r="UTF296" s="150"/>
      <c r="UTG296" s="150"/>
      <c r="UTH296" s="150"/>
      <c r="UTI296" s="150"/>
      <c r="UTJ296" s="150"/>
      <c r="UTK296" s="150"/>
      <c r="UTL296" s="150"/>
      <c r="UTM296" s="150"/>
      <c r="UTN296" s="150"/>
      <c r="UTO296" s="150"/>
      <c r="UTP296" s="150"/>
      <c r="UTQ296" s="150"/>
      <c r="UTR296" s="150"/>
      <c r="UTS296" s="150"/>
      <c r="UTT296" s="150"/>
      <c r="UTU296" s="150"/>
      <c r="UTV296" s="150"/>
      <c r="UTW296" s="150"/>
      <c r="UTX296" s="150"/>
      <c r="UTY296" s="150"/>
      <c r="UTZ296" s="150"/>
      <c r="UUA296" s="150"/>
      <c r="UUB296" s="150"/>
      <c r="UUC296" s="150"/>
      <c r="UUD296" s="150"/>
      <c r="UUE296" s="150"/>
      <c r="UUF296" s="150"/>
      <c r="UUG296" s="150"/>
      <c r="UUH296" s="150"/>
      <c r="UUI296" s="150"/>
      <c r="UUJ296" s="150"/>
      <c r="UUK296" s="150"/>
      <c r="UUL296" s="150"/>
      <c r="UUM296" s="150"/>
      <c r="UUN296" s="150"/>
      <c r="UUO296" s="150"/>
      <c r="UUP296" s="150"/>
      <c r="UUQ296" s="150"/>
      <c r="UUR296" s="150"/>
      <c r="UUS296" s="150"/>
      <c r="UUT296" s="150"/>
      <c r="UUU296" s="150"/>
      <c r="UUV296" s="150"/>
      <c r="UUW296" s="150"/>
      <c r="UUX296" s="150"/>
      <c r="UUY296" s="150"/>
      <c r="UUZ296" s="150"/>
      <c r="UVA296" s="150"/>
      <c r="UVB296" s="150"/>
      <c r="UVC296" s="150"/>
      <c r="UVD296" s="150"/>
      <c r="UVE296" s="150"/>
      <c r="UVF296" s="150"/>
      <c r="UVG296" s="150"/>
      <c r="UVH296" s="150"/>
      <c r="UVI296" s="150"/>
      <c r="UVJ296" s="150"/>
      <c r="UVK296" s="150"/>
      <c r="UVL296" s="150"/>
      <c r="UVM296" s="150"/>
      <c r="UVN296" s="150"/>
      <c r="UVO296" s="150"/>
      <c r="UVP296" s="150"/>
      <c r="UVQ296" s="150"/>
      <c r="UVR296" s="150"/>
      <c r="UVS296" s="150"/>
      <c r="UVT296" s="150"/>
      <c r="UVU296" s="150"/>
      <c r="UVV296" s="150"/>
      <c r="UVW296" s="150"/>
      <c r="UVX296" s="150"/>
      <c r="UVY296" s="150"/>
      <c r="UVZ296" s="150"/>
      <c r="UWA296" s="150"/>
      <c r="UWB296" s="150"/>
      <c r="UWC296" s="150"/>
      <c r="UWD296" s="150"/>
      <c r="UWE296" s="150"/>
      <c r="UWF296" s="150"/>
      <c r="UWG296" s="150"/>
      <c r="UWH296" s="150"/>
      <c r="UWI296" s="150"/>
      <c r="UWJ296" s="150"/>
      <c r="UWK296" s="150"/>
      <c r="UWL296" s="150"/>
      <c r="UWM296" s="150"/>
      <c r="UWN296" s="150"/>
      <c r="UWO296" s="150"/>
      <c r="UWP296" s="150"/>
      <c r="UWQ296" s="150"/>
      <c r="UWR296" s="150"/>
      <c r="UWS296" s="150"/>
      <c r="UWT296" s="150"/>
      <c r="UWU296" s="150"/>
      <c r="UWV296" s="150"/>
      <c r="UWW296" s="150"/>
      <c r="UWX296" s="150"/>
      <c r="UWY296" s="150"/>
      <c r="UWZ296" s="150"/>
      <c r="UXA296" s="150"/>
      <c r="UXB296" s="150"/>
      <c r="UXC296" s="150"/>
      <c r="UXD296" s="150"/>
      <c r="UXE296" s="150"/>
      <c r="UXF296" s="150"/>
      <c r="UXG296" s="150"/>
      <c r="UXH296" s="150"/>
      <c r="UXI296" s="150"/>
      <c r="UXJ296" s="150"/>
      <c r="UXK296" s="150"/>
      <c r="UXL296" s="150"/>
      <c r="UXM296" s="150"/>
      <c r="UXN296" s="150"/>
      <c r="UXO296" s="150"/>
      <c r="UXP296" s="150"/>
      <c r="UXQ296" s="150"/>
      <c r="UXR296" s="150"/>
      <c r="UXS296" s="150"/>
      <c r="UXT296" s="150"/>
      <c r="UXU296" s="150"/>
      <c r="UXV296" s="150"/>
      <c r="UXW296" s="150"/>
      <c r="UXX296" s="150"/>
      <c r="UXY296" s="150"/>
      <c r="UXZ296" s="150"/>
      <c r="UYA296" s="150"/>
      <c r="UYB296" s="150"/>
      <c r="UYC296" s="150"/>
      <c r="UYD296" s="150"/>
      <c r="UYE296" s="150"/>
      <c r="UYF296" s="150"/>
      <c r="UYG296" s="150"/>
      <c r="UYH296" s="150"/>
      <c r="UYI296" s="150"/>
      <c r="UYJ296" s="150"/>
      <c r="UYK296" s="150"/>
      <c r="UYL296" s="150"/>
      <c r="UYM296" s="150"/>
      <c r="UYN296" s="150"/>
      <c r="UYO296" s="150"/>
      <c r="UYP296" s="150"/>
      <c r="UYQ296" s="150"/>
      <c r="UYR296" s="150"/>
      <c r="UYS296" s="150"/>
      <c r="UYT296" s="150"/>
      <c r="UYU296" s="150"/>
      <c r="UYV296" s="150"/>
      <c r="UYW296" s="150"/>
      <c r="UYX296" s="150"/>
      <c r="UYY296" s="150"/>
      <c r="UYZ296" s="150"/>
      <c r="UZA296" s="150"/>
      <c r="UZB296" s="150"/>
      <c r="UZC296" s="150"/>
      <c r="UZD296" s="150"/>
      <c r="UZE296" s="150"/>
      <c r="UZF296" s="150"/>
      <c r="UZG296" s="150"/>
      <c r="UZH296" s="150"/>
      <c r="UZI296" s="150"/>
      <c r="UZJ296" s="150"/>
      <c r="UZK296" s="150"/>
      <c r="UZL296" s="150"/>
      <c r="UZM296" s="150"/>
      <c r="UZN296" s="150"/>
      <c r="UZO296" s="150"/>
      <c r="UZP296" s="150"/>
      <c r="UZQ296" s="150"/>
      <c r="UZR296" s="150"/>
      <c r="UZS296" s="150"/>
      <c r="UZT296" s="150"/>
      <c r="UZU296" s="150"/>
      <c r="UZV296" s="150"/>
      <c r="UZW296" s="150"/>
      <c r="UZX296" s="150"/>
      <c r="UZY296" s="150"/>
      <c r="UZZ296" s="150"/>
      <c r="VAA296" s="150"/>
      <c r="VAB296" s="150"/>
      <c r="VAC296" s="150"/>
      <c r="VAD296" s="150"/>
      <c r="VAE296" s="150"/>
      <c r="VAF296" s="150"/>
      <c r="VAG296" s="150"/>
      <c r="VAH296" s="150"/>
      <c r="VAI296" s="150"/>
      <c r="VAJ296" s="150"/>
      <c r="VAK296" s="150"/>
      <c r="VAL296" s="150"/>
      <c r="VAM296" s="150"/>
      <c r="VAN296" s="150"/>
      <c r="VAO296" s="150"/>
      <c r="VAP296" s="150"/>
      <c r="VAQ296" s="150"/>
      <c r="VAR296" s="150"/>
      <c r="VAS296" s="150"/>
      <c r="VAT296" s="150"/>
      <c r="VAU296" s="150"/>
      <c r="VAV296" s="150"/>
      <c r="VAW296" s="150"/>
      <c r="VAX296" s="150"/>
      <c r="VAY296" s="150"/>
      <c r="VAZ296" s="150"/>
      <c r="VBA296" s="150"/>
      <c r="VBB296" s="150"/>
      <c r="VBC296" s="150"/>
      <c r="VBD296" s="150"/>
      <c r="VBE296" s="150"/>
      <c r="VBF296" s="150"/>
      <c r="VBG296" s="150"/>
      <c r="VBH296" s="150"/>
      <c r="VBI296" s="150"/>
      <c r="VBJ296" s="150"/>
      <c r="VBK296" s="150"/>
      <c r="VBL296" s="150"/>
      <c r="VBM296" s="150"/>
      <c r="VBN296" s="150"/>
      <c r="VBO296" s="150"/>
      <c r="VBP296" s="150"/>
      <c r="VBQ296" s="150"/>
      <c r="VBR296" s="150"/>
      <c r="VBS296" s="150"/>
      <c r="VBT296" s="150"/>
      <c r="VBU296" s="150"/>
      <c r="VBV296" s="150"/>
      <c r="VBW296" s="150"/>
      <c r="VBX296" s="150"/>
      <c r="VBY296" s="150"/>
      <c r="VBZ296" s="150"/>
      <c r="VCA296" s="150"/>
      <c r="VCB296" s="150"/>
      <c r="VCC296" s="150"/>
      <c r="VCD296" s="150"/>
      <c r="VCE296" s="150"/>
      <c r="VCF296" s="150"/>
      <c r="VCG296" s="150"/>
      <c r="VCH296" s="150"/>
      <c r="VCI296" s="150"/>
      <c r="VCJ296" s="150"/>
      <c r="VCK296" s="150"/>
      <c r="VCL296" s="150"/>
      <c r="VCM296" s="150"/>
      <c r="VCN296" s="150"/>
      <c r="VCO296" s="150"/>
      <c r="VCP296" s="150"/>
      <c r="VCQ296" s="150"/>
      <c r="VCR296" s="150"/>
      <c r="VCS296" s="150"/>
      <c r="VCT296" s="150"/>
      <c r="VCU296" s="150"/>
      <c r="VCV296" s="150"/>
      <c r="VCW296" s="150"/>
      <c r="VCX296" s="150"/>
      <c r="VCY296" s="150"/>
      <c r="VCZ296" s="150"/>
      <c r="VDA296" s="150"/>
      <c r="VDB296" s="150"/>
      <c r="VDC296" s="150"/>
      <c r="VDD296" s="150"/>
      <c r="VDE296" s="150"/>
      <c r="VDF296" s="150"/>
      <c r="VDG296" s="150"/>
      <c r="VDH296" s="150"/>
      <c r="VDI296" s="150"/>
      <c r="VDJ296" s="150"/>
      <c r="VDK296" s="150"/>
      <c r="VDL296" s="150"/>
      <c r="VDM296" s="150"/>
      <c r="VDN296" s="150"/>
      <c r="VDO296" s="150"/>
      <c r="VDP296" s="150"/>
      <c r="VDQ296" s="150"/>
      <c r="VDR296" s="150"/>
      <c r="VDS296" s="150"/>
      <c r="VDT296" s="150"/>
      <c r="VDU296" s="150"/>
      <c r="VDV296" s="150"/>
      <c r="VDW296" s="150"/>
      <c r="VDX296" s="150"/>
      <c r="VDY296" s="150"/>
      <c r="VDZ296" s="150"/>
      <c r="VEA296" s="150"/>
      <c r="VEB296" s="150"/>
      <c r="VEC296" s="150"/>
      <c r="VED296" s="150"/>
      <c r="VEE296" s="150"/>
      <c r="VEF296" s="150"/>
      <c r="VEG296" s="150"/>
      <c r="VEH296" s="150"/>
      <c r="VEI296" s="150"/>
      <c r="VEJ296" s="150"/>
      <c r="VEK296" s="150"/>
      <c r="VEL296" s="150"/>
      <c r="VEM296" s="150"/>
      <c r="VEN296" s="150"/>
      <c r="VEO296" s="150"/>
      <c r="VEP296" s="150"/>
      <c r="VEQ296" s="150"/>
      <c r="VER296" s="150"/>
      <c r="VES296" s="150"/>
      <c r="VET296" s="150"/>
      <c r="VEU296" s="150"/>
      <c r="VEV296" s="150"/>
      <c r="VEW296" s="150"/>
      <c r="VEX296" s="150"/>
      <c r="VEY296" s="150"/>
      <c r="VEZ296" s="150"/>
      <c r="VFA296" s="150"/>
      <c r="VFB296" s="150"/>
      <c r="VFC296" s="150"/>
      <c r="VFD296" s="150"/>
      <c r="VFE296" s="150"/>
      <c r="VFF296" s="150"/>
      <c r="VFG296" s="150"/>
      <c r="VFH296" s="150"/>
      <c r="VFI296" s="150"/>
      <c r="VFJ296" s="150"/>
      <c r="VFK296" s="150"/>
      <c r="VFL296" s="150"/>
      <c r="VFM296" s="150"/>
      <c r="VFN296" s="150"/>
      <c r="VFO296" s="150"/>
      <c r="VFP296" s="150"/>
      <c r="VFQ296" s="150"/>
      <c r="VFR296" s="150"/>
      <c r="VFS296" s="150"/>
      <c r="VFT296" s="150"/>
      <c r="VFU296" s="150"/>
      <c r="VFV296" s="150"/>
      <c r="VFW296" s="150"/>
      <c r="VFX296" s="150"/>
      <c r="VFY296" s="150"/>
      <c r="VFZ296" s="150"/>
      <c r="VGA296" s="150"/>
      <c r="VGB296" s="150"/>
      <c r="VGC296" s="150"/>
      <c r="VGD296" s="150"/>
      <c r="VGE296" s="150"/>
      <c r="VGF296" s="150"/>
      <c r="VGG296" s="150"/>
      <c r="VGH296" s="150"/>
      <c r="VGI296" s="150"/>
      <c r="VGJ296" s="150"/>
      <c r="VGK296" s="150"/>
      <c r="VGL296" s="150"/>
      <c r="VGM296" s="150"/>
      <c r="VGN296" s="150"/>
      <c r="VGO296" s="150"/>
      <c r="VGP296" s="150"/>
      <c r="VGQ296" s="150"/>
      <c r="VGR296" s="150"/>
      <c r="VGS296" s="150"/>
      <c r="VGT296" s="150"/>
      <c r="VGU296" s="150"/>
      <c r="VGV296" s="150"/>
      <c r="VGW296" s="150"/>
      <c r="VGX296" s="150"/>
      <c r="VGY296" s="150"/>
      <c r="VGZ296" s="150"/>
      <c r="VHA296" s="150"/>
      <c r="VHB296" s="150"/>
      <c r="VHC296" s="150"/>
      <c r="VHD296" s="150"/>
      <c r="VHE296" s="150"/>
      <c r="VHF296" s="150"/>
      <c r="VHG296" s="150"/>
      <c r="VHH296" s="150"/>
      <c r="VHI296" s="150"/>
      <c r="VHJ296" s="150"/>
      <c r="VHK296" s="150"/>
      <c r="VHL296" s="150"/>
      <c r="VHM296" s="150"/>
      <c r="VHN296" s="150"/>
      <c r="VHO296" s="150"/>
      <c r="VHP296" s="150"/>
      <c r="VHQ296" s="150"/>
      <c r="VHR296" s="150"/>
      <c r="VHS296" s="150"/>
      <c r="VHT296" s="150"/>
      <c r="VHU296" s="150"/>
      <c r="VHV296" s="150"/>
      <c r="VHW296" s="150"/>
      <c r="VHX296" s="150"/>
      <c r="VHY296" s="150"/>
      <c r="VHZ296" s="150"/>
      <c r="VIA296" s="150"/>
      <c r="VIB296" s="150"/>
      <c r="VIC296" s="150"/>
      <c r="VID296" s="150"/>
      <c r="VIE296" s="150"/>
      <c r="VIF296" s="150"/>
      <c r="VIG296" s="150"/>
      <c r="VIH296" s="150"/>
      <c r="VII296" s="150"/>
      <c r="VIJ296" s="150"/>
      <c r="VIK296" s="150"/>
      <c r="VIL296" s="150"/>
      <c r="VIM296" s="150"/>
      <c r="VIN296" s="150"/>
      <c r="VIO296" s="150"/>
      <c r="VIP296" s="150"/>
      <c r="VIQ296" s="150"/>
      <c r="VIR296" s="150"/>
      <c r="VIS296" s="150"/>
      <c r="VIT296" s="150"/>
      <c r="VIU296" s="150"/>
      <c r="VIV296" s="150"/>
      <c r="VIW296" s="150"/>
      <c r="VIX296" s="150"/>
      <c r="VIY296" s="150"/>
      <c r="VIZ296" s="150"/>
      <c r="VJA296" s="150"/>
      <c r="VJB296" s="150"/>
      <c r="VJC296" s="150"/>
      <c r="VJD296" s="150"/>
      <c r="VJE296" s="150"/>
      <c r="VJF296" s="150"/>
      <c r="VJG296" s="150"/>
      <c r="VJH296" s="150"/>
      <c r="VJI296" s="150"/>
      <c r="VJJ296" s="150"/>
      <c r="VJK296" s="150"/>
      <c r="VJL296" s="150"/>
      <c r="VJM296" s="150"/>
      <c r="VJN296" s="150"/>
      <c r="VJO296" s="150"/>
      <c r="VJP296" s="150"/>
      <c r="VJQ296" s="150"/>
      <c r="VJR296" s="150"/>
      <c r="VJS296" s="150"/>
      <c r="VJT296" s="150"/>
      <c r="VJU296" s="150"/>
      <c r="VJV296" s="150"/>
      <c r="VJW296" s="150"/>
      <c r="VJX296" s="150"/>
      <c r="VJY296" s="150"/>
      <c r="VJZ296" s="150"/>
      <c r="VKA296" s="150"/>
      <c r="VKB296" s="150"/>
      <c r="VKC296" s="150"/>
      <c r="VKD296" s="150"/>
      <c r="VKE296" s="150"/>
      <c r="VKF296" s="150"/>
      <c r="VKG296" s="150"/>
      <c r="VKH296" s="150"/>
      <c r="VKI296" s="150"/>
      <c r="VKJ296" s="150"/>
      <c r="VKK296" s="150"/>
      <c r="VKL296" s="150"/>
      <c r="VKM296" s="150"/>
      <c r="VKN296" s="150"/>
      <c r="VKO296" s="150"/>
      <c r="VKP296" s="150"/>
      <c r="VKQ296" s="150"/>
      <c r="VKR296" s="150"/>
      <c r="VKS296" s="150"/>
      <c r="VKT296" s="150"/>
      <c r="VKU296" s="150"/>
      <c r="VKV296" s="150"/>
      <c r="VKW296" s="150"/>
      <c r="VKX296" s="150"/>
      <c r="VKY296" s="150"/>
      <c r="VKZ296" s="150"/>
      <c r="VLA296" s="150"/>
      <c r="VLB296" s="150"/>
      <c r="VLC296" s="150"/>
      <c r="VLD296" s="150"/>
      <c r="VLE296" s="150"/>
      <c r="VLF296" s="150"/>
      <c r="VLG296" s="150"/>
      <c r="VLH296" s="150"/>
      <c r="VLI296" s="150"/>
      <c r="VLJ296" s="150"/>
      <c r="VLK296" s="150"/>
      <c r="VLL296" s="150"/>
      <c r="VLM296" s="150"/>
      <c r="VLN296" s="150"/>
      <c r="VLO296" s="150"/>
      <c r="VLP296" s="150"/>
      <c r="VLQ296" s="150"/>
      <c r="VLR296" s="150"/>
      <c r="VLS296" s="150"/>
      <c r="VLT296" s="150"/>
      <c r="VLU296" s="150"/>
      <c r="VLV296" s="150"/>
      <c r="VLW296" s="150"/>
      <c r="VLX296" s="150"/>
      <c r="VLY296" s="150"/>
      <c r="VLZ296" s="150"/>
      <c r="VMA296" s="150"/>
      <c r="VMB296" s="150"/>
      <c r="VMC296" s="150"/>
      <c r="VMD296" s="150"/>
      <c r="VME296" s="150"/>
      <c r="VMF296" s="150"/>
      <c r="VMG296" s="150"/>
      <c r="VMH296" s="150"/>
      <c r="VMI296" s="150"/>
      <c r="VMJ296" s="150"/>
      <c r="VMK296" s="150"/>
      <c r="VML296" s="150"/>
      <c r="VMM296" s="150"/>
      <c r="VMN296" s="150"/>
      <c r="VMO296" s="150"/>
      <c r="VMP296" s="150"/>
      <c r="VMQ296" s="150"/>
      <c r="VMR296" s="150"/>
      <c r="VMS296" s="150"/>
      <c r="VMT296" s="150"/>
      <c r="VMU296" s="150"/>
      <c r="VMV296" s="150"/>
      <c r="VMW296" s="150"/>
      <c r="VMX296" s="150"/>
      <c r="VMY296" s="150"/>
      <c r="VMZ296" s="150"/>
      <c r="VNA296" s="150"/>
      <c r="VNB296" s="150"/>
      <c r="VNC296" s="150"/>
      <c r="VND296" s="150"/>
      <c r="VNE296" s="150"/>
      <c r="VNF296" s="150"/>
      <c r="VNG296" s="150"/>
      <c r="VNH296" s="150"/>
      <c r="VNI296" s="150"/>
      <c r="VNJ296" s="150"/>
      <c r="VNK296" s="150"/>
      <c r="VNL296" s="150"/>
      <c r="VNM296" s="150"/>
      <c r="VNN296" s="150"/>
      <c r="VNO296" s="150"/>
      <c r="VNP296" s="150"/>
      <c r="VNQ296" s="150"/>
      <c r="VNR296" s="150"/>
      <c r="VNS296" s="150"/>
      <c r="VNT296" s="150"/>
      <c r="VNU296" s="150"/>
      <c r="VNV296" s="150"/>
      <c r="VNW296" s="150"/>
      <c r="VNX296" s="150"/>
      <c r="VNY296" s="150"/>
      <c r="VNZ296" s="150"/>
      <c r="VOA296" s="150"/>
      <c r="VOB296" s="150"/>
      <c r="VOC296" s="150"/>
      <c r="VOD296" s="150"/>
      <c r="VOE296" s="150"/>
      <c r="VOF296" s="150"/>
      <c r="VOG296" s="150"/>
      <c r="VOH296" s="150"/>
      <c r="VOI296" s="150"/>
      <c r="VOJ296" s="150"/>
      <c r="VOK296" s="150"/>
      <c r="VOL296" s="150"/>
      <c r="VOM296" s="150"/>
      <c r="VON296" s="150"/>
      <c r="VOO296" s="150"/>
      <c r="VOP296" s="150"/>
      <c r="VOQ296" s="150"/>
      <c r="VOR296" s="150"/>
      <c r="VOS296" s="150"/>
      <c r="VOT296" s="150"/>
      <c r="VOU296" s="150"/>
      <c r="VOV296" s="150"/>
      <c r="VOW296" s="150"/>
      <c r="VOX296" s="150"/>
      <c r="VOY296" s="150"/>
      <c r="VOZ296" s="150"/>
      <c r="VPA296" s="150"/>
      <c r="VPB296" s="150"/>
      <c r="VPC296" s="150"/>
      <c r="VPD296" s="150"/>
      <c r="VPE296" s="150"/>
      <c r="VPF296" s="150"/>
      <c r="VPG296" s="150"/>
      <c r="VPH296" s="150"/>
      <c r="VPI296" s="150"/>
      <c r="VPJ296" s="150"/>
      <c r="VPK296" s="150"/>
      <c r="VPL296" s="150"/>
      <c r="VPM296" s="150"/>
      <c r="VPN296" s="150"/>
      <c r="VPO296" s="150"/>
      <c r="VPP296" s="150"/>
      <c r="VPQ296" s="150"/>
      <c r="VPR296" s="150"/>
      <c r="VPS296" s="150"/>
      <c r="VPT296" s="150"/>
      <c r="VPU296" s="150"/>
      <c r="VPV296" s="150"/>
      <c r="VPW296" s="150"/>
      <c r="VPX296" s="150"/>
      <c r="VPY296" s="150"/>
      <c r="VPZ296" s="150"/>
      <c r="VQA296" s="150"/>
      <c r="VQB296" s="150"/>
      <c r="VQC296" s="150"/>
      <c r="VQD296" s="150"/>
      <c r="VQE296" s="150"/>
      <c r="VQF296" s="150"/>
      <c r="VQG296" s="150"/>
      <c r="VQH296" s="150"/>
      <c r="VQI296" s="150"/>
      <c r="VQJ296" s="150"/>
      <c r="VQK296" s="150"/>
      <c r="VQL296" s="150"/>
      <c r="VQM296" s="150"/>
      <c r="VQN296" s="150"/>
      <c r="VQO296" s="150"/>
      <c r="VQP296" s="150"/>
      <c r="VQQ296" s="150"/>
      <c r="VQR296" s="150"/>
      <c r="VQS296" s="150"/>
      <c r="VQT296" s="150"/>
      <c r="VQU296" s="150"/>
      <c r="VQV296" s="150"/>
      <c r="VQW296" s="150"/>
      <c r="VQX296" s="150"/>
      <c r="VQY296" s="150"/>
      <c r="VQZ296" s="150"/>
      <c r="VRA296" s="150"/>
      <c r="VRB296" s="150"/>
      <c r="VRC296" s="150"/>
      <c r="VRD296" s="150"/>
      <c r="VRE296" s="150"/>
      <c r="VRF296" s="150"/>
      <c r="VRG296" s="150"/>
      <c r="VRH296" s="150"/>
      <c r="VRI296" s="150"/>
      <c r="VRJ296" s="150"/>
      <c r="VRK296" s="150"/>
      <c r="VRL296" s="150"/>
      <c r="VRM296" s="150"/>
      <c r="VRN296" s="150"/>
      <c r="VRO296" s="150"/>
      <c r="VRP296" s="150"/>
      <c r="VRQ296" s="150"/>
      <c r="VRR296" s="150"/>
      <c r="VRS296" s="150"/>
      <c r="VRT296" s="150"/>
      <c r="VRU296" s="150"/>
      <c r="VRV296" s="150"/>
      <c r="VRW296" s="150"/>
      <c r="VRX296" s="150"/>
      <c r="VRY296" s="150"/>
      <c r="VRZ296" s="150"/>
      <c r="VSA296" s="150"/>
      <c r="VSB296" s="150"/>
      <c r="VSC296" s="150"/>
      <c r="VSD296" s="150"/>
      <c r="VSE296" s="150"/>
      <c r="VSF296" s="150"/>
      <c r="VSG296" s="150"/>
      <c r="VSH296" s="150"/>
      <c r="VSI296" s="150"/>
      <c r="VSJ296" s="150"/>
      <c r="VSK296" s="150"/>
      <c r="VSL296" s="150"/>
      <c r="VSM296" s="150"/>
      <c r="VSN296" s="150"/>
      <c r="VSO296" s="150"/>
      <c r="VSP296" s="150"/>
      <c r="VSQ296" s="150"/>
      <c r="VSR296" s="150"/>
      <c r="VSS296" s="150"/>
      <c r="VST296" s="150"/>
      <c r="VSU296" s="150"/>
      <c r="VSV296" s="150"/>
      <c r="VSW296" s="150"/>
      <c r="VSX296" s="150"/>
      <c r="VSY296" s="150"/>
      <c r="VSZ296" s="150"/>
      <c r="VTA296" s="150"/>
      <c r="VTB296" s="150"/>
      <c r="VTC296" s="150"/>
      <c r="VTD296" s="150"/>
      <c r="VTE296" s="150"/>
      <c r="VTF296" s="150"/>
      <c r="VTG296" s="150"/>
      <c r="VTH296" s="150"/>
      <c r="VTI296" s="150"/>
      <c r="VTJ296" s="150"/>
      <c r="VTK296" s="150"/>
      <c r="VTL296" s="150"/>
      <c r="VTM296" s="150"/>
      <c r="VTN296" s="150"/>
      <c r="VTO296" s="150"/>
      <c r="VTP296" s="150"/>
      <c r="VTQ296" s="150"/>
      <c r="VTR296" s="150"/>
      <c r="VTS296" s="150"/>
      <c r="VTT296" s="150"/>
      <c r="VTU296" s="150"/>
      <c r="VTV296" s="150"/>
      <c r="VTW296" s="150"/>
      <c r="VTX296" s="150"/>
      <c r="VTY296" s="150"/>
      <c r="VTZ296" s="150"/>
      <c r="VUA296" s="150"/>
      <c r="VUB296" s="150"/>
      <c r="VUC296" s="150"/>
      <c r="VUD296" s="150"/>
      <c r="VUE296" s="150"/>
      <c r="VUF296" s="150"/>
      <c r="VUG296" s="150"/>
      <c r="VUH296" s="150"/>
      <c r="VUI296" s="150"/>
      <c r="VUJ296" s="150"/>
      <c r="VUK296" s="150"/>
      <c r="VUL296" s="150"/>
      <c r="VUM296" s="150"/>
      <c r="VUN296" s="150"/>
      <c r="VUO296" s="150"/>
      <c r="VUP296" s="150"/>
      <c r="VUQ296" s="150"/>
      <c r="VUR296" s="150"/>
      <c r="VUS296" s="150"/>
      <c r="VUT296" s="150"/>
      <c r="VUU296" s="150"/>
      <c r="VUV296" s="150"/>
      <c r="VUW296" s="150"/>
      <c r="VUX296" s="150"/>
      <c r="VUY296" s="150"/>
      <c r="VUZ296" s="150"/>
      <c r="VVA296" s="150"/>
      <c r="VVB296" s="150"/>
      <c r="VVC296" s="150"/>
      <c r="VVD296" s="150"/>
      <c r="VVE296" s="150"/>
      <c r="VVF296" s="150"/>
      <c r="VVG296" s="150"/>
      <c r="VVH296" s="150"/>
      <c r="VVI296" s="150"/>
      <c r="VVJ296" s="150"/>
      <c r="VVK296" s="150"/>
      <c r="VVL296" s="150"/>
      <c r="VVM296" s="150"/>
      <c r="VVN296" s="150"/>
      <c r="VVO296" s="150"/>
      <c r="VVP296" s="150"/>
      <c r="VVQ296" s="150"/>
      <c r="VVR296" s="150"/>
      <c r="VVS296" s="150"/>
      <c r="VVT296" s="150"/>
      <c r="VVU296" s="150"/>
      <c r="VVV296" s="150"/>
      <c r="VVW296" s="150"/>
      <c r="VVX296" s="150"/>
      <c r="VVY296" s="150"/>
      <c r="VVZ296" s="150"/>
      <c r="VWA296" s="150"/>
      <c r="VWB296" s="150"/>
      <c r="VWC296" s="150"/>
      <c r="VWD296" s="150"/>
      <c r="VWE296" s="150"/>
      <c r="VWF296" s="150"/>
      <c r="VWG296" s="150"/>
      <c r="VWH296" s="150"/>
      <c r="VWI296" s="150"/>
      <c r="VWJ296" s="150"/>
      <c r="VWK296" s="150"/>
      <c r="VWL296" s="150"/>
      <c r="VWM296" s="150"/>
      <c r="VWN296" s="150"/>
      <c r="VWO296" s="150"/>
      <c r="VWP296" s="150"/>
      <c r="VWQ296" s="150"/>
      <c r="VWR296" s="150"/>
      <c r="VWS296" s="150"/>
      <c r="VWT296" s="150"/>
      <c r="VWU296" s="150"/>
      <c r="VWV296" s="150"/>
      <c r="VWW296" s="150"/>
      <c r="VWX296" s="150"/>
      <c r="VWY296" s="150"/>
      <c r="VWZ296" s="150"/>
      <c r="VXA296" s="150"/>
      <c r="VXB296" s="150"/>
      <c r="VXC296" s="150"/>
      <c r="VXD296" s="150"/>
      <c r="VXE296" s="150"/>
      <c r="VXF296" s="150"/>
      <c r="VXG296" s="150"/>
      <c r="VXH296" s="150"/>
      <c r="VXI296" s="150"/>
      <c r="VXJ296" s="150"/>
      <c r="VXK296" s="150"/>
      <c r="VXL296" s="150"/>
      <c r="VXM296" s="150"/>
      <c r="VXN296" s="150"/>
      <c r="VXO296" s="150"/>
      <c r="VXP296" s="150"/>
      <c r="VXQ296" s="150"/>
      <c r="VXR296" s="150"/>
      <c r="VXS296" s="150"/>
      <c r="VXT296" s="150"/>
      <c r="VXU296" s="150"/>
      <c r="VXV296" s="150"/>
      <c r="VXW296" s="150"/>
      <c r="VXX296" s="150"/>
      <c r="VXY296" s="150"/>
      <c r="VXZ296" s="150"/>
      <c r="VYA296" s="150"/>
      <c r="VYB296" s="150"/>
      <c r="VYC296" s="150"/>
      <c r="VYD296" s="150"/>
      <c r="VYE296" s="150"/>
      <c r="VYF296" s="150"/>
      <c r="VYG296" s="150"/>
      <c r="VYH296" s="150"/>
      <c r="VYI296" s="150"/>
      <c r="VYJ296" s="150"/>
      <c r="VYK296" s="150"/>
      <c r="VYL296" s="150"/>
      <c r="VYM296" s="150"/>
      <c r="VYN296" s="150"/>
      <c r="VYO296" s="150"/>
      <c r="VYP296" s="150"/>
      <c r="VYQ296" s="150"/>
      <c r="VYR296" s="150"/>
      <c r="VYS296" s="150"/>
      <c r="VYT296" s="150"/>
      <c r="VYU296" s="150"/>
      <c r="VYV296" s="150"/>
      <c r="VYW296" s="150"/>
      <c r="VYX296" s="150"/>
      <c r="VYY296" s="150"/>
      <c r="VYZ296" s="150"/>
      <c r="VZA296" s="150"/>
      <c r="VZB296" s="150"/>
      <c r="VZC296" s="150"/>
      <c r="VZD296" s="150"/>
      <c r="VZE296" s="150"/>
      <c r="VZF296" s="150"/>
      <c r="VZG296" s="150"/>
      <c r="VZH296" s="150"/>
      <c r="VZI296" s="150"/>
      <c r="VZJ296" s="150"/>
      <c r="VZK296" s="150"/>
      <c r="VZL296" s="150"/>
      <c r="VZM296" s="150"/>
      <c r="VZN296" s="150"/>
      <c r="VZO296" s="150"/>
      <c r="VZP296" s="150"/>
      <c r="VZQ296" s="150"/>
      <c r="VZR296" s="150"/>
      <c r="VZS296" s="150"/>
      <c r="VZT296" s="150"/>
      <c r="VZU296" s="150"/>
      <c r="VZV296" s="150"/>
      <c r="VZW296" s="150"/>
      <c r="VZX296" s="150"/>
      <c r="VZY296" s="150"/>
      <c r="VZZ296" s="150"/>
      <c r="WAA296" s="150"/>
      <c r="WAB296" s="150"/>
      <c r="WAC296" s="150"/>
      <c r="WAD296" s="150"/>
      <c r="WAE296" s="150"/>
      <c r="WAF296" s="150"/>
      <c r="WAG296" s="150"/>
      <c r="WAH296" s="150"/>
      <c r="WAI296" s="150"/>
      <c r="WAJ296" s="150"/>
      <c r="WAK296" s="150"/>
      <c r="WAL296" s="150"/>
      <c r="WAM296" s="150"/>
      <c r="WAN296" s="150"/>
      <c r="WAO296" s="150"/>
      <c r="WAP296" s="150"/>
      <c r="WAQ296" s="150"/>
      <c r="WAR296" s="150"/>
      <c r="WAS296" s="150"/>
      <c r="WAT296" s="150"/>
      <c r="WAU296" s="150"/>
      <c r="WAV296" s="150"/>
      <c r="WAW296" s="150"/>
      <c r="WAX296" s="150"/>
      <c r="WAY296" s="150"/>
      <c r="WAZ296" s="150"/>
      <c r="WBA296" s="150"/>
      <c r="WBB296" s="150"/>
      <c r="WBC296" s="150"/>
      <c r="WBD296" s="150"/>
      <c r="WBE296" s="150"/>
      <c r="WBF296" s="150"/>
      <c r="WBG296" s="150"/>
      <c r="WBH296" s="150"/>
      <c r="WBI296" s="150"/>
      <c r="WBJ296" s="150"/>
      <c r="WBK296" s="150"/>
      <c r="WBL296" s="150"/>
      <c r="WBM296" s="150"/>
      <c r="WBN296" s="150"/>
      <c r="WBO296" s="150"/>
      <c r="WBP296" s="150"/>
      <c r="WBQ296" s="150"/>
      <c r="WBR296" s="150"/>
      <c r="WBS296" s="150"/>
      <c r="WBT296" s="150"/>
      <c r="WBU296" s="150"/>
      <c r="WBV296" s="150"/>
      <c r="WBW296" s="150"/>
      <c r="WBX296" s="150"/>
      <c r="WBY296" s="150"/>
      <c r="WBZ296" s="150"/>
      <c r="WCA296" s="150"/>
      <c r="WCB296" s="150"/>
      <c r="WCC296" s="150"/>
      <c r="WCD296" s="150"/>
      <c r="WCE296" s="150"/>
      <c r="WCF296" s="150"/>
      <c r="WCG296" s="150"/>
      <c r="WCH296" s="150"/>
      <c r="WCI296" s="150"/>
      <c r="WCJ296" s="150"/>
      <c r="WCK296" s="150"/>
      <c r="WCL296" s="150"/>
      <c r="WCM296" s="150"/>
      <c r="WCN296" s="150"/>
      <c r="WCO296" s="150"/>
      <c r="WCP296" s="150"/>
      <c r="WCQ296" s="150"/>
      <c r="WCR296" s="150"/>
      <c r="WCS296" s="150"/>
      <c r="WCT296" s="150"/>
      <c r="WCU296" s="150"/>
      <c r="WCV296" s="150"/>
      <c r="WCW296" s="150"/>
      <c r="WCX296" s="150"/>
      <c r="WCY296" s="150"/>
      <c r="WCZ296" s="150"/>
      <c r="WDA296" s="150"/>
      <c r="WDB296" s="150"/>
      <c r="WDC296" s="150"/>
      <c r="WDD296" s="150"/>
      <c r="WDE296" s="150"/>
      <c r="WDF296" s="150"/>
      <c r="WDG296" s="150"/>
      <c r="WDH296" s="150"/>
      <c r="WDI296" s="150"/>
      <c r="WDJ296" s="150"/>
      <c r="WDK296" s="150"/>
      <c r="WDL296" s="150"/>
      <c r="WDM296" s="150"/>
      <c r="WDN296" s="150"/>
      <c r="WDO296" s="150"/>
      <c r="WDP296" s="150"/>
      <c r="WDQ296" s="150"/>
      <c r="WDR296" s="150"/>
      <c r="WDS296" s="150"/>
      <c r="WDT296" s="150"/>
      <c r="WDU296" s="150"/>
      <c r="WDV296" s="150"/>
      <c r="WDW296" s="150"/>
      <c r="WDX296" s="150"/>
      <c r="WDY296" s="150"/>
      <c r="WDZ296" s="150"/>
      <c r="WEA296" s="150"/>
      <c r="WEB296" s="150"/>
      <c r="WEC296" s="150"/>
      <c r="WED296" s="150"/>
      <c r="WEE296" s="150"/>
      <c r="WEF296" s="150"/>
      <c r="WEG296" s="150"/>
      <c r="WEH296" s="150"/>
      <c r="WEI296" s="150"/>
      <c r="WEJ296" s="150"/>
      <c r="WEK296" s="150"/>
      <c r="WEL296" s="150"/>
      <c r="WEM296" s="150"/>
      <c r="WEN296" s="150"/>
      <c r="WEO296" s="150"/>
      <c r="WEP296" s="150"/>
      <c r="WEQ296" s="150"/>
      <c r="WER296" s="150"/>
      <c r="WES296" s="150"/>
      <c r="WET296" s="150"/>
      <c r="WEU296" s="150"/>
      <c r="WEV296" s="150"/>
      <c r="WEW296" s="150"/>
      <c r="WEX296" s="150"/>
      <c r="WEY296" s="150"/>
      <c r="WEZ296" s="150"/>
      <c r="WFA296" s="150"/>
      <c r="WFB296" s="150"/>
      <c r="WFC296" s="150"/>
      <c r="WFD296" s="150"/>
      <c r="WFE296" s="150"/>
      <c r="WFF296" s="150"/>
      <c r="WFG296" s="150"/>
      <c r="WFH296" s="150"/>
      <c r="WFI296" s="150"/>
      <c r="WFJ296" s="150"/>
      <c r="WFK296" s="150"/>
      <c r="WFL296" s="150"/>
      <c r="WFM296" s="150"/>
      <c r="WFN296" s="150"/>
      <c r="WFO296" s="150"/>
      <c r="WFP296" s="150"/>
      <c r="WFQ296" s="150"/>
      <c r="WFR296" s="150"/>
      <c r="WFS296" s="150"/>
      <c r="WFT296" s="150"/>
      <c r="WFU296" s="150"/>
      <c r="WFV296" s="150"/>
      <c r="WFW296" s="150"/>
      <c r="WFX296" s="150"/>
      <c r="WFY296" s="150"/>
      <c r="WFZ296" s="150"/>
      <c r="WGA296" s="150"/>
      <c r="WGB296" s="150"/>
      <c r="WGC296" s="150"/>
      <c r="WGD296" s="150"/>
      <c r="WGE296" s="150"/>
      <c r="WGF296" s="150"/>
      <c r="WGG296" s="150"/>
      <c r="WGH296" s="150"/>
      <c r="WGI296" s="150"/>
      <c r="WGJ296" s="150"/>
      <c r="WGK296" s="150"/>
      <c r="WGL296" s="150"/>
      <c r="WGM296" s="150"/>
      <c r="WGN296" s="150"/>
      <c r="WGO296" s="150"/>
      <c r="WGP296" s="150"/>
      <c r="WGQ296" s="150"/>
      <c r="WGR296" s="150"/>
      <c r="WGS296" s="150"/>
      <c r="WGT296" s="150"/>
      <c r="WGU296" s="150"/>
      <c r="WGV296" s="150"/>
      <c r="WGW296" s="150"/>
      <c r="WGX296" s="150"/>
      <c r="WGY296" s="150"/>
      <c r="WGZ296" s="150"/>
      <c r="WHA296" s="150"/>
      <c r="WHB296" s="150"/>
      <c r="WHC296" s="150"/>
      <c r="WHD296" s="150"/>
      <c r="WHE296" s="150"/>
      <c r="WHF296" s="150"/>
      <c r="WHG296" s="150"/>
      <c r="WHH296" s="150"/>
      <c r="WHI296" s="150"/>
      <c r="WHJ296" s="150"/>
      <c r="WHK296" s="150"/>
      <c r="WHL296" s="150"/>
      <c r="WHM296" s="150"/>
      <c r="WHN296" s="150"/>
      <c r="WHO296" s="150"/>
      <c r="WHP296" s="150"/>
      <c r="WHQ296" s="150"/>
      <c r="WHR296" s="150"/>
      <c r="WHS296" s="150"/>
      <c r="WHT296" s="150"/>
      <c r="WHU296" s="150"/>
      <c r="WHV296" s="150"/>
      <c r="WHW296" s="150"/>
      <c r="WHX296" s="150"/>
      <c r="WHY296" s="150"/>
      <c r="WHZ296" s="150"/>
      <c r="WIA296" s="150"/>
      <c r="WIB296" s="150"/>
      <c r="WIC296" s="150"/>
      <c r="WID296" s="150"/>
      <c r="WIE296" s="150"/>
      <c r="WIF296" s="150"/>
      <c r="WIG296" s="150"/>
      <c r="WIH296" s="150"/>
      <c r="WII296" s="150"/>
      <c r="WIJ296" s="150"/>
      <c r="WIK296" s="150"/>
      <c r="WIL296" s="150"/>
      <c r="WIM296" s="150"/>
      <c r="WIN296" s="150"/>
      <c r="WIO296" s="150"/>
      <c r="WIP296" s="150"/>
      <c r="WIQ296" s="150"/>
      <c r="WIR296" s="150"/>
      <c r="WIS296" s="150"/>
      <c r="WIT296" s="150"/>
      <c r="WIU296" s="150"/>
      <c r="WIV296" s="150"/>
      <c r="WIW296" s="150"/>
      <c r="WIX296" s="150"/>
      <c r="WIY296" s="150"/>
      <c r="WIZ296" s="150"/>
      <c r="WJA296" s="150"/>
      <c r="WJB296" s="150"/>
      <c r="WJC296" s="150"/>
      <c r="WJD296" s="150"/>
      <c r="WJE296" s="150"/>
      <c r="WJF296" s="150"/>
      <c r="WJG296" s="150"/>
      <c r="WJH296" s="150"/>
      <c r="WJI296" s="150"/>
      <c r="WJJ296" s="150"/>
      <c r="WJK296" s="150"/>
      <c r="WJL296" s="150"/>
      <c r="WJM296" s="150"/>
      <c r="WJN296" s="150"/>
      <c r="WJO296" s="150"/>
      <c r="WJP296" s="150"/>
      <c r="WJQ296" s="150"/>
      <c r="WJR296" s="150"/>
      <c r="WJS296" s="150"/>
      <c r="WJT296" s="150"/>
      <c r="WJU296" s="150"/>
      <c r="WJV296" s="150"/>
      <c r="WJW296" s="150"/>
      <c r="WJX296" s="150"/>
      <c r="WJY296" s="150"/>
      <c r="WJZ296" s="150"/>
      <c r="WKA296" s="150"/>
      <c r="WKB296" s="150"/>
      <c r="WKC296" s="150"/>
      <c r="WKD296" s="150"/>
      <c r="WKE296" s="150"/>
      <c r="WKF296" s="150"/>
      <c r="WKG296" s="150"/>
      <c r="WKH296" s="150"/>
      <c r="WKI296" s="150"/>
      <c r="WKJ296" s="150"/>
      <c r="WKK296" s="150"/>
      <c r="WKL296" s="150"/>
      <c r="WKM296" s="150"/>
      <c r="WKN296" s="150"/>
      <c r="WKO296" s="150"/>
      <c r="WKP296" s="150"/>
      <c r="WKQ296" s="150"/>
      <c r="WKR296" s="150"/>
      <c r="WKS296" s="150"/>
      <c r="WKT296" s="150"/>
      <c r="WKU296" s="150"/>
      <c r="WKV296" s="150"/>
      <c r="WKW296" s="150"/>
      <c r="WKX296" s="150"/>
      <c r="WKY296" s="150"/>
      <c r="WKZ296" s="150"/>
      <c r="WLA296" s="150"/>
      <c r="WLB296" s="150"/>
      <c r="WLC296" s="150"/>
      <c r="WLD296" s="150"/>
      <c r="WLE296" s="150"/>
      <c r="WLF296" s="150"/>
      <c r="WLG296" s="150"/>
      <c r="WLH296" s="150"/>
      <c r="WLI296" s="150"/>
      <c r="WLJ296" s="150"/>
      <c r="WLK296" s="150"/>
      <c r="WLL296" s="150"/>
      <c r="WLM296" s="150"/>
      <c r="WLN296" s="150"/>
      <c r="WLO296" s="150"/>
      <c r="WLP296" s="150"/>
      <c r="WLQ296" s="150"/>
      <c r="WLR296" s="150"/>
      <c r="WLS296" s="150"/>
      <c r="WLT296" s="150"/>
      <c r="WLU296" s="150"/>
      <c r="WLV296" s="150"/>
      <c r="WLW296" s="150"/>
      <c r="WLX296" s="150"/>
      <c r="WLY296" s="150"/>
      <c r="WLZ296" s="150"/>
      <c r="WMA296" s="150"/>
      <c r="WMB296" s="150"/>
      <c r="WMC296" s="150"/>
      <c r="WMD296" s="150"/>
      <c r="WME296" s="150"/>
      <c r="WMF296" s="150"/>
      <c r="WMG296" s="150"/>
      <c r="WMH296" s="150"/>
      <c r="WMI296" s="150"/>
      <c r="WMJ296" s="150"/>
      <c r="WMK296" s="150"/>
      <c r="WML296" s="150"/>
      <c r="WMM296" s="150"/>
      <c r="WMN296" s="150"/>
      <c r="WMO296" s="150"/>
      <c r="WMP296" s="150"/>
      <c r="WMQ296" s="150"/>
      <c r="WMR296" s="150"/>
      <c r="WMS296" s="150"/>
      <c r="WMT296" s="150"/>
      <c r="WMU296" s="150"/>
      <c r="WMV296" s="150"/>
      <c r="WMW296" s="150"/>
      <c r="WMX296" s="150"/>
      <c r="WMY296" s="150"/>
      <c r="WMZ296" s="150"/>
      <c r="WNA296" s="150"/>
      <c r="WNB296" s="150"/>
      <c r="WNC296" s="150"/>
      <c r="WND296" s="150"/>
      <c r="WNE296" s="150"/>
      <c r="WNF296" s="150"/>
      <c r="WNG296" s="150"/>
      <c r="WNH296" s="150"/>
      <c r="WNI296" s="150"/>
      <c r="WNJ296" s="150"/>
      <c r="WNK296" s="150"/>
      <c r="WNL296" s="150"/>
      <c r="WNM296" s="150"/>
      <c r="WNN296" s="150"/>
      <c r="WNO296" s="150"/>
      <c r="WNP296" s="150"/>
      <c r="WNQ296" s="150"/>
      <c r="WNR296" s="150"/>
      <c r="WNS296" s="150"/>
      <c r="WNT296" s="150"/>
      <c r="WNU296" s="150"/>
      <c r="WNV296" s="150"/>
      <c r="WNW296" s="150"/>
      <c r="WNX296" s="150"/>
      <c r="WNY296" s="150"/>
      <c r="WNZ296" s="150"/>
      <c r="WOA296" s="150"/>
      <c r="WOB296" s="150"/>
      <c r="WOC296" s="150"/>
      <c r="WOD296" s="150"/>
      <c r="WOE296" s="150"/>
      <c r="WOF296" s="150"/>
      <c r="WOG296" s="150"/>
      <c r="WOH296" s="150"/>
      <c r="WOI296" s="150"/>
      <c r="WOJ296" s="150"/>
      <c r="WOK296" s="150"/>
      <c r="WOL296" s="150"/>
      <c r="WOM296" s="150"/>
      <c r="WON296" s="150"/>
      <c r="WOO296" s="150"/>
      <c r="WOP296" s="150"/>
      <c r="WOQ296" s="150"/>
      <c r="WOR296" s="150"/>
      <c r="WOS296" s="150"/>
      <c r="WOT296" s="150"/>
      <c r="WOU296" s="150"/>
      <c r="WOV296" s="150"/>
      <c r="WOW296" s="150"/>
      <c r="WOX296" s="150"/>
      <c r="WOY296" s="150"/>
      <c r="WOZ296" s="150"/>
      <c r="WPA296" s="150"/>
      <c r="WPB296" s="150"/>
      <c r="WPC296" s="150"/>
      <c r="WPD296" s="150"/>
      <c r="WPE296" s="150"/>
      <c r="WPF296" s="150"/>
      <c r="WPG296" s="150"/>
      <c r="WPH296" s="150"/>
      <c r="WPI296" s="150"/>
      <c r="WPJ296" s="150"/>
      <c r="WPK296" s="150"/>
      <c r="WPL296" s="150"/>
      <c r="WPM296" s="150"/>
      <c r="WPN296" s="150"/>
      <c r="WPO296" s="150"/>
      <c r="WPP296" s="150"/>
      <c r="WPQ296" s="150"/>
      <c r="WPR296" s="150"/>
      <c r="WPS296" s="150"/>
      <c r="WPT296" s="150"/>
      <c r="WPU296" s="150"/>
      <c r="WPV296" s="150"/>
      <c r="WPW296" s="150"/>
      <c r="WPX296" s="150"/>
      <c r="WPY296" s="150"/>
      <c r="WPZ296" s="150"/>
      <c r="WQA296" s="150"/>
      <c r="WQB296" s="150"/>
      <c r="WQC296" s="150"/>
      <c r="WQD296" s="150"/>
      <c r="WQE296" s="150"/>
      <c r="WQF296" s="150"/>
      <c r="WQG296" s="150"/>
      <c r="WQH296" s="150"/>
      <c r="WQI296" s="150"/>
      <c r="WQJ296" s="150"/>
      <c r="WQK296" s="150"/>
      <c r="WQL296" s="150"/>
      <c r="WQM296" s="150"/>
      <c r="WQN296" s="150"/>
      <c r="WQO296" s="150"/>
      <c r="WQP296" s="150"/>
      <c r="WQQ296" s="150"/>
      <c r="WQR296" s="150"/>
      <c r="WQS296" s="150"/>
      <c r="WQT296" s="150"/>
      <c r="WQU296" s="150"/>
      <c r="WQV296" s="150"/>
      <c r="WQW296" s="150"/>
      <c r="WQX296" s="150"/>
      <c r="WQY296" s="150"/>
      <c r="WQZ296" s="150"/>
      <c r="WRA296" s="150"/>
      <c r="WRB296" s="150"/>
      <c r="WRC296" s="150"/>
      <c r="WRD296" s="150"/>
      <c r="WRE296" s="150"/>
      <c r="WRF296" s="150"/>
      <c r="WRG296" s="150"/>
      <c r="WRH296" s="150"/>
      <c r="WRI296" s="150"/>
      <c r="WRJ296" s="150"/>
      <c r="WRK296" s="150"/>
      <c r="WRL296" s="150"/>
      <c r="WRM296" s="150"/>
      <c r="WRN296" s="150"/>
      <c r="WRO296" s="150"/>
      <c r="WRP296" s="150"/>
      <c r="WRQ296" s="150"/>
      <c r="WRR296" s="150"/>
      <c r="WRS296" s="150"/>
      <c r="WRT296" s="150"/>
      <c r="WRU296" s="150"/>
      <c r="WRV296" s="150"/>
      <c r="WRW296" s="150"/>
      <c r="WRX296" s="150"/>
      <c r="WRY296" s="150"/>
      <c r="WRZ296" s="150"/>
      <c r="WSA296" s="150"/>
      <c r="WSB296" s="150"/>
      <c r="WSC296" s="150"/>
      <c r="WSD296" s="150"/>
      <c r="WSE296" s="150"/>
      <c r="WSF296" s="150"/>
      <c r="WSG296" s="150"/>
      <c r="WSH296" s="150"/>
      <c r="WSI296" s="150"/>
      <c r="WSJ296" s="150"/>
      <c r="WSK296" s="150"/>
      <c r="WSL296" s="150"/>
      <c r="WSM296" s="150"/>
      <c r="WSN296" s="150"/>
      <c r="WSO296" s="150"/>
      <c r="WSP296" s="150"/>
      <c r="WSQ296" s="150"/>
      <c r="WSR296" s="150"/>
      <c r="WSS296" s="150"/>
      <c r="WST296" s="150"/>
      <c r="WSU296" s="150"/>
      <c r="WSV296" s="150"/>
      <c r="WSW296" s="150"/>
      <c r="WSX296" s="150"/>
      <c r="WSY296" s="150"/>
      <c r="WSZ296" s="150"/>
      <c r="WTA296" s="150"/>
      <c r="WTB296" s="150"/>
      <c r="WTC296" s="150"/>
      <c r="WTD296" s="150"/>
      <c r="WTE296" s="150"/>
      <c r="WTF296" s="150"/>
      <c r="WTG296" s="150"/>
      <c r="WTH296" s="150"/>
      <c r="WTI296" s="150"/>
      <c r="WTJ296" s="150"/>
      <c r="WTK296" s="150"/>
      <c r="WTL296" s="150"/>
      <c r="WTM296" s="150"/>
      <c r="WTN296" s="150"/>
      <c r="WTO296" s="150"/>
      <c r="WTP296" s="150"/>
      <c r="WTQ296" s="150"/>
      <c r="WTR296" s="150"/>
      <c r="WTS296" s="150"/>
      <c r="WTT296" s="150"/>
      <c r="WTU296" s="150"/>
      <c r="WTV296" s="150"/>
      <c r="WTW296" s="150"/>
      <c r="WTX296" s="150"/>
      <c r="WTY296" s="150"/>
      <c r="WTZ296" s="150"/>
      <c r="WUA296" s="150"/>
      <c r="WUB296" s="150"/>
      <c r="WUC296" s="150"/>
      <c r="WUD296" s="150"/>
      <c r="WUE296" s="150"/>
      <c r="WUF296" s="150"/>
      <c r="WUG296" s="150"/>
      <c r="WUH296" s="150"/>
      <c r="WUI296" s="150"/>
      <c r="WUJ296" s="150"/>
      <c r="WUK296" s="150"/>
      <c r="WUL296" s="150"/>
      <c r="WUM296" s="150"/>
      <c r="WUN296" s="150"/>
      <c r="WUO296" s="150"/>
      <c r="WUP296" s="150"/>
      <c r="WUQ296" s="150"/>
      <c r="WUR296" s="150"/>
      <c r="WUS296" s="150"/>
      <c r="WUT296" s="150"/>
      <c r="WUU296" s="150"/>
      <c r="WUV296" s="150"/>
      <c r="WUW296" s="150"/>
      <c r="WUX296" s="150"/>
      <c r="WUY296" s="150"/>
      <c r="WUZ296" s="150"/>
      <c r="WVA296" s="150"/>
      <c r="WVB296" s="150"/>
      <c r="WVC296" s="150"/>
      <c r="WVD296" s="150"/>
      <c r="WVE296" s="150"/>
      <c r="WVF296" s="150"/>
      <c r="WVG296" s="150"/>
      <c r="WVH296" s="150"/>
      <c r="WVI296" s="150"/>
      <c r="WVJ296" s="150"/>
      <c r="WVK296" s="150"/>
      <c r="WVL296" s="150"/>
      <c r="WVM296" s="150"/>
      <c r="WVN296" s="150"/>
      <c r="WVO296" s="150"/>
      <c r="WVP296" s="150"/>
      <c r="WVQ296" s="150"/>
      <c r="WVR296" s="150"/>
      <c r="WVS296" s="150"/>
      <c r="WVT296" s="150"/>
      <c r="WVU296" s="150"/>
      <c r="WVV296" s="150"/>
      <c r="WVW296" s="150"/>
      <c r="WVX296" s="150"/>
      <c r="WVY296" s="150"/>
      <c r="WVZ296" s="150"/>
      <c r="WWA296" s="150"/>
      <c r="WWB296" s="150"/>
      <c r="WWC296" s="150"/>
      <c r="WWD296" s="150"/>
      <c r="WWE296" s="150"/>
      <c r="WWF296" s="150"/>
      <c r="WWG296" s="150"/>
      <c r="WWH296" s="150"/>
      <c r="WWI296" s="150"/>
      <c r="WWJ296" s="150"/>
      <c r="WWK296" s="150"/>
      <c r="WWL296" s="150"/>
      <c r="WWM296" s="150"/>
      <c r="WWN296" s="150"/>
      <c r="WWO296" s="150"/>
      <c r="WWP296" s="150"/>
      <c r="WWQ296" s="150"/>
      <c r="WWR296" s="150"/>
      <c r="WWS296" s="150"/>
      <c r="WWT296" s="150"/>
      <c r="WWU296" s="150"/>
      <c r="WWV296" s="150"/>
      <c r="WWW296" s="150"/>
      <c r="WWX296" s="150"/>
      <c r="WWY296" s="150"/>
      <c r="WWZ296" s="150"/>
      <c r="WXA296" s="150"/>
      <c r="WXB296" s="150"/>
      <c r="WXC296" s="150"/>
      <c r="WXD296" s="150"/>
      <c r="WXE296" s="150"/>
      <c r="WXF296" s="150"/>
      <c r="WXG296" s="150"/>
      <c r="WXH296" s="150"/>
      <c r="WXI296" s="150"/>
      <c r="WXJ296" s="150"/>
      <c r="WXK296" s="150"/>
      <c r="WXL296" s="150"/>
      <c r="WXM296" s="150"/>
      <c r="WXN296" s="150"/>
      <c r="WXO296" s="150"/>
      <c r="WXP296" s="150"/>
      <c r="WXQ296" s="150"/>
      <c r="WXR296" s="150"/>
      <c r="WXS296" s="150"/>
      <c r="WXT296" s="150"/>
      <c r="WXU296" s="150"/>
      <c r="WXV296" s="150"/>
      <c r="WXW296" s="150"/>
      <c r="WXX296" s="150"/>
      <c r="WXY296" s="150"/>
      <c r="WXZ296" s="150"/>
      <c r="WYA296" s="150"/>
      <c r="WYB296" s="150"/>
      <c r="WYC296" s="150"/>
      <c r="WYD296" s="150"/>
      <c r="WYE296" s="150"/>
      <c r="WYF296" s="150"/>
      <c r="WYG296" s="150"/>
      <c r="WYH296" s="150"/>
      <c r="WYI296" s="150"/>
      <c r="WYJ296" s="150"/>
      <c r="WYK296" s="150"/>
      <c r="WYL296" s="150"/>
      <c r="WYM296" s="150"/>
      <c r="WYN296" s="150"/>
      <c r="WYO296" s="150"/>
      <c r="WYP296" s="150"/>
      <c r="WYQ296" s="150"/>
      <c r="WYR296" s="150"/>
      <c r="WYS296" s="150"/>
      <c r="WYT296" s="150"/>
      <c r="WYU296" s="150"/>
      <c r="WYV296" s="150"/>
      <c r="WYW296" s="150"/>
      <c r="WYX296" s="150"/>
      <c r="WYY296" s="150"/>
      <c r="WYZ296" s="150"/>
      <c r="WZA296" s="150"/>
      <c r="WZB296" s="150"/>
      <c r="WZC296" s="150"/>
      <c r="WZD296" s="150"/>
      <c r="WZE296" s="150"/>
      <c r="WZF296" s="150"/>
      <c r="WZG296" s="150"/>
      <c r="WZH296" s="150"/>
      <c r="WZI296" s="150"/>
      <c r="WZJ296" s="150"/>
      <c r="WZK296" s="150"/>
      <c r="WZL296" s="150"/>
      <c r="WZM296" s="150"/>
      <c r="WZN296" s="150"/>
      <c r="WZO296" s="150"/>
      <c r="WZP296" s="150"/>
      <c r="WZQ296" s="150"/>
      <c r="WZR296" s="150"/>
      <c r="WZS296" s="150"/>
      <c r="WZT296" s="150"/>
      <c r="WZU296" s="150"/>
      <c r="WZV296" s="150"/>
      <c r="WZW296" s="150"/>
      <c r="WZX296" s="150"/>
      <c r="WZY296" s="150"/>
      <c r="WZZ296" s="150"/>
      <c r="XAA296" s="150"/>
      <c r="XAB296" s="150"/>
      <c r="XAC296" s="150"/>
      <c r="XAD296" s="150"/>
      <c r="XAE296" s="150"/>
      <c r="XAF296" s="150"/>
      <c r="XAG296" s="150"/>
      <c r="XAH296" s="150"/>
      <c r="XAI296" s="150"/>
      <c r="XAJ296" s="150"/>
      <c r="XAK296" s="150"/>
      <c r="XAL296" s="150"/>
      <c r="XAM296" s="150"/>
      <c r="XAN296" s="150"/>
      <c r="XAO296" s="150"/>
      <c r="XAP296" s="150"/>
      <c r="XAQ296" s="150"/>
      <c r="XAR296" s="150"/>
      <c r="XAS296" s="150"/>
      <c r="XAT296" s="150"/>
      <c r="XAU296" s="150"/>
      <c r="XAV296" s="150"/>
      <c r="XAW296" s="150"/>
      <c r="XAX296" s="150"/>
      <c r="XAY296" s="150"/>
      <c r="XAZ296" s="150"/>
      <c r="XBA296" s="150"/>
      <c r="XBB296" s="150"/>
      <c r="XBC296" s="150"/>
      <c r="XBD296" s="150"/>
      <c r="XBE296" s="150"/>
      <c r="XBF296" s="150"/>
      <c r="XBG296" s="150"/>
      <c r="XBH296" s="150"/>
      <c r="XBI296" s="150"/>
      <c r="XBJ296" s="150"/>
      <c r="XBK296" s="150"/>
      <c r="XBL296" s="150"/>
      <c r="XBM296" s="150"/>
      <c r="XBN296" s="150"/>
      <c r="XBO296" s="150"/>
      <c r="XBP296" s="150"/>
      <c r="XBQ296" s="150"/>
      <c r="XBR296" s="150"/>
      <c r="XBS296" s="150"/>
      <c r="XBT296" s="150"/>
      <c r="XBU296" s="150"/>
      <c r="XBV296" s="150"/>
      <c r="XBW296" s="150"/>
      <c r="XBX296" s="150"/>
      <c r="XBY296" s="150"/>
      <c r="XBZ296" s="150"/>
      <c r="XCA296" s="150"/>
      <c r="XCB296" s="150"/>
      <c r="XCC296" s="150"/>
      <c r="XCD296" s="150"/>
      <c r="XCE296" s="150"/>
      <c r="XCF296" s="150"/>
      <c r="XCG296" s="150"/>
      <c r="XCH296" s="150"/>
      <c r="XCI296" s="150"/>
      <c r="XCJ296" s="150"/>
      <c r="XCK296" s="150"/>
      <c r="XCL296" s="150"/>
      <c r="XCM296" s="150"/>
      <c r="XCN296" s="150"/>
      <c r="XCO296" s="150"/>
      <c r="XCP296" s="150"/>
      <c r="XCQ296" s="150"/>
      <c r="XCR296" s="150"/>
      <c r="XCS296" s="150"/>
      <c r="XCT296" s="150"/>
      <c r="XCU296" s="150"/>
      <c r="XCV296" s="150"/>
      <c r="XCW296" s="150"/>
      <c r="XCX296" s="150"/>
      <c r="XCY296" s="150"/>
      <c r="XCZ296" s="150"/>
      <c r="XDA296" s="150"/>
      <c r="XDB296" s="150"/>
      <c r="XDC296" s="150"/>
      <c r="XDD296" s="150"/>
      <c r="XDE296" s="150"/>
      <c r="XDF296" s="150"/>
      <c r="XDG296" s="150"/>
      <c r="XDH296" s="150"/>
      <c r="XDI296" s="150"/>
      <c r="XDJ296" s="150"/>
      <c r="XDK296" s="150"/>
      <c r="XDL296" s="150"/>
      <c r="XDM296" s="150"/>
      <c r="XDN296" s="150"/>
      <c r="XDO296" s="150"/>
      <c r="XDP296" s="150"/>
      <c r="XDQ296" s="150"/>
      <c r="XDR296" s="150"/>
      <c r="XDS296" s="150"/>
      <c r="XDT296" s="150"/>
      <c r="XDU296" s="150"/>
      <c r="XDV296" s="150"/>
      <c r="XDW296" s="150"/>
      <c r="XDX296" s="150"/>
      <c r="XDY296" s="150"/>
      <c r="XDZ296" s="150"/>
      <c r="XEA296" s="150"/>
      <c r="XEB296" s="150"/>
      <c r="XEC296" s="150"/>
      <c r="XED296" s="150"/>
      <c r="XEE296" s="150"/>
      <c r="XEF296" s="150"/>
      <c r="XEG296" s="150"/>
      <c r="XEH296" s="150"/>
      <c r="XEI296" s="150"/>
      <c r="XEJ296" s="150"/>
      <c r="XEK296" s="150"/>
      <c r="XEL296" s="150"/>
      <c r="XEM296" s="150"/>
      <c r="XEN296" s="150"/>
      <c r="XEO296" s="150"/>
      <c r="XEP296" s="150"/>
      <c r="XEQ296" s="150"/>
      <c r="XER296" s="150"/>
      <c r="XES296" s="150"/>
      <c r="XET296" s="150"/>
      <c r="XEU296" s="150"/>
      <c r="XEV296" s="150"/>
      <c r="XEW296" s="150"/>
      <c r="XEX296" s="150"/>
      <c r="XEY296" s="150"/>
      <c r="XEZ296" s="150"/>
      <c r="XFA296" s="150"/>
      <c r="XFB296" s="150"/>
      <c r="XFC296" s="150"/>
      <c r="XFD296" s="150"/>
    </row>
    <row r="297" spans="1:16384" s="150" customFormat="1" ht="18.75" customHeight="1">
      <c r="A297" s="50"/>
      <c r="B297" s="716"/>
      <c r="C297" s="73"/>
      <c r="D297" s="84">
        <v>7300</v>
      </c>
      <c r="E297" s="120" t="s">
        <v>898</v>
      </c>
      <c r="F297" s="121" t="s">
        <v>365</v>
      </c>
      <c r="G297" s="952"/>
      <c r="H297" s="961"/>
      <c r="I297" s="955"/>
      <c r="J297" s="962"/>
      <c r="K297" s="957"/>
      <c r="L297" s="963"/>
      <c r="M297" s="964"/>
      <c r="N297" s="965"/>
      <c r="O297" s="965"/>
      <c r="P297" s="965"/>
      <c r="Q297" s="964"/>
      <c r="R297" s="964"/>
      <c r="S297" s="964"/>
      <c r="T297" s="964"/>
      <c r="U297" s="964"/>
      <c r="V297" s="964"/>
      <c r="W297" s="964"/>
      <c r="X297" s="964"/>
      <c r="Y297" s="964"/>
      <c r="Z297" s="964"/>
      <c r="AA297" s="964"/>
      <c r="AB297" s="964"/>
      <c r="AC297" s="964"/>
      <c r="AD297" s="964"/>
      <c r="AE297" s="964"/>
      <c r="AF297" s="964"/>
      <c r="AG297" s="964"/>
      <c r="AH297" s="964"/>
      <c r="AI297" s="964"/>
      <c r="AJ297" s="964"/>
      <c r="AK297" s="964"/>
      <c r="AL297" s="964"/>
      <c r="AM297" s="964"/>
      <c r="AN297" s="964"/>
      <c r="AO297" s="964"/>
      <c r="AP297" s="964"/>
      <c r="AQ297" s="964"/>
      <c r="AR297" s="964"/>
      <c r="AS297" s="964"/>
      <c r="AT297" s="964"/>
      <c r="AU297" s="964"/>
      <c r="AV297" s="964"/>
      <c r="AW297" s="964"/>
      <c r="AX297" s="964"/>
      <c r="AY297" s="964"/>
      <c r="AZ297" s="964"/>
      <c r="BA297" s="964"/>
      <c r="BB297" s="964"/>
      <c r="BC297" s="964"/>
      <c r="BD297" s="964"/>
      <c r="BE297" s="964"/>
      <c r="BF297" s="964"/>
      <c r="BG297" s="964"/>
      <c r="BH297" s="964"/>
      <c r="BI297" s="964"/>
      <c r="BJ297" s="964"/>
      <c r="BK297" s="964"/>
      <c r="BL297" s="964"/>
      <c r="BM297" s="964"/>
      <c r="BN297" s="964"/>
      <c r="BO297" s="964"/>
      <c r="BP297" s="964"/>
      <c r="BQ297" s="964"/>
      <c r="BR297" s="964"/>
      <c r="BS297" s="964"/>
      <c r="BT297" s="964"/>
      <c r="BU297" s="964"/>
      <c r="BV297" s="964"/>
      <c r="BW297" s="964"/>
      <c r="BX297" s="964"/>
      <c r="BY297" s="964"/>
      <c r="BZ297" s="964"/>
      <c r="CA297" s="964"/>
      <c r="CB297" s="964"/>
      <c r="CC297" s="964"/>
      <c r="CD297" s="964"/>
      <c r="CE297" s="964"/>
      <c r="CF297" s="964"/>
      <c r="CG297" s="964"/>
      <c r="CH297" s="964"/>
      <c r="CI297" s="964"/>
      <c r="CJ297" s="964"/>
      <c r="CK297" s="964"/>
      <c r="CL297" s="964"/>
      <c r="CM297" s="964"/>
      <c r="CN297" s="964"/>
      <c r="CO297" s="964"/>
      <c r="CP297" s="964"/>
      <c r="CQ297" s="964"/>
      <c r="CR297" s="964"/>
      <c r="CS297" s="964"/>
      <c r="CT297" s="964"/>
      <c r="CU297" s="964"/>
      <c r="CV297" s="964"/>
      <c r="CW297" s="964"/>
      <c r="CX297" s="964"/>
      <c r="CY297" s="964"/>
      <c r="CZ297" s="964"/>
      <c r="DA297" s="964"/>
      <c r="DB297" s="964"/>
      <c r="DC297" s="964"/>
      <c r="DD297" s="964"/>
      <c r="DE297" s="964"/>
      <c r="DF297" s="964"/>
      <c r="DG297" s="964"/>
      <c r="DH297" s="964"/>
      <c r="DI297" s="964"/>
      <c r="DJ297" s="964"/>
      <c r="DK297" s="851"/>
    </row>
    <row r="298" spans="1:16384" s="150" customFormat="1" ht="18.75" customHeight="1">
      <c r="A298" s="50"/>
      <c r="B298" s="716"/>
      <c r="C298" s="73"/>
      <c r="D298" s="84">
        <v>7310</v>
      </c>
      <c r="E298" s="120" t="s">
        <v>899</v>
      </c>
      <c r="F298" s="121" t="s">
        <v>366</v>
      </c>
      <c r="G298" s="952"/>
      <c r="H298" s="961"/>
      <c r="I298" s="955"/>
      <c r="J298" s="962"/>
      <c r="K298" s="957"/>
      <c r="L298" s="963"/>
      <c r="M298" s="964"/>
      <c r="N298" s="965"/>
      <c r="O298" s="965"/>
      <c r="P298" s="965"/>
      <c r="Q298" s="964"/>
      <c r="R298" s="964"/>
      <c r="S298" s="964"/>
      <c r="T298" s="964"/>
      <c r="U298" s="964"/>
      <c r="V298" s="964"/>
      <c r="W298" s="964"/>
      <c r="X298" s="964"/>
      <c r="Y298" s="964"/>
      <c r="Z298" s="964"/>
      <c r="AA298" s="964"/>
      <c r="AB298" s="964"/>
      <c r="AC298" s="964"/>
      <c r="AD298" s="964"/>
      <c r="AE298" s="964"/>
      <c r="AF298" s="964"/>
      <c r="AG298" s="964"/>
      <c r="AH298" s="964"/>
      <c r="AI298" s="964"/>
      <c r="AJ298" s="964"/>
      <c r="AK298" s="964"/>
      <c r="AL298" s="964"/>
      <c r="AM298" s="964"/>
      <c r="AN298" s="964"/>
      <c r="AO298" s="964"/>
      <c r="AP298" s="964"/>
      <c r="AQ298" s="964"/>
      <c r="AR298" s="964"/>
      <c r="AS298" s="964"/>
      <c r="AT298" s="964"/>
      <c r="AU298" s="964"/>
      <c r="AV298" s="964"/>
      <c r="AW298" s="964"/>
      <c r="AX298" s="964"/>
      <c r="AY298" s="964"/>
      <c r="AZ298" s="964"/>
      <c r="BA298" s="964"/>
      <c r="BB298" s="964"/>
      <c r="BC298" s="964"/>
      <c r="BD298" s="964"/>
      <c r="BE298" s="964"/>
      <c r="BF298" s="964"/>
      <c r="BG298" s="964"/>
      <c r="BH298" s="964"/>
      <c r="BI298" s="964"/>
      <c r="BJ298" s="964"/>
      <c r="BK298" s="964"/>
      <c r="BL298" s="964"/>
      <c r="BM298" s="964"/>
      <c r="BN298" s="964"/>
      <c r="BO298" s="964"/>
      <c r="BP298" s="964"/>
      <c r="BQ298" s="964"/>
      <c r="BR298" s="964"/>
      <c r="BS298" s="964"/>
      <c r="BT298" s="964"/>
      <c r="BU298" s="964"/>
      <c r="BV298" s="964"/>
      <c r="BW298" s="964"/>
      <c r="BX298" s="964"/>
      <c r="BY298" s="964"/>
      <c r="BZ298" s="964"/>
      <c r="CA298" s="964"/>
      <c r="CB298" s="964"/>
      <c r="CC298" s="964"/>
      <c r="CD298" s="964"/>
      <c r="CE298" s="964"/>
      <c r="CF298" s="964"/>
      <c r="CG298" s="964"/>
      <c r="CH298" s="964"/>
      <c r="CI298" s="964"/>
      <c r="CJ298" s="964"/>
      <c r="CK298" s="964"/>
      <c r="CL298" s="964"/>
      <c r="CM298" s="964"/>
      <c r="CN298" s="964"/>
      <c r="CO298" s="964"/>
      <c r="CP298" s="964"/>
      <c r="CQ298" s="964"/>
      <c r="CR298" s="964"/>
      <c r="CS298" s="964"/>
      <c r="CT298" s="964"/>
      <c r="CU298" s="964"/>
      <c r="CV298" s="964"/>
      <c r="CW298" s="964"/>
      <c r="CX298" s="964"/>
      <c r="CY298" s="964"/>
      <c r="CZ298" s="964"/>
      <c r="DA298" s="964"/>
      <c r="DB298" s="964"/>
      <c r="DC298" s="964"/>
      <c r="DD298" s="964"/>
      <c r="DE298" s="964"/>
      <c r="DF298" s="964"/>
      <c r="DG298" s="964"/>
      <c r="DH298" s="964"/>
      <c r="DI298" s="964"/>
      <c r="DJ298" s="964"/>
      <c r="DK298" s="851"/>
    </row>
    <row r="299" spans="1:16384" s="150" customFormat="1" ht="18.75" customHeight="1">
      <c r="A299" s="50"/>
      <c r="B299" s="716"/>
      <c r="C299" s="73"/>
      <c r="D299" s="84">
        <v>7320</v>
      </c>
      <c r="E299" s="120" t="s">
        <v>900</v>
      </c>
      <c r="F299" s="121" t="s">
        <v>367</v>
      </c>
      <c r="G299" s="952"/>
      <c r="H299" s="961"/>
      <c r="I299" s="955"/>
      <c r="J299" s="962"/>
      <c r="K299" s="957"/>
      <c r="L299" s="963"/>
      <c r="M299" s="964"/>
      <c r="N299" s="965"/>
      <c r="O299" s="965"/>
      <c r="P299" s="965"/>
      <c r="Q299" s="964"/>
      <c r="R299" s="964"/>
      <c r="S299" s="964"/>
      <c r="T299" s="964"/>
      <c r="U299" s="964"/>
      <c r="V299" s="964"/>
      <c r="W299" s="964"/>
      <c r="X299" s="964"/>
      <c r="Y299" s="964"/>
      <c r="Z299" s="964"/>
      <c r="AA299" s="964"/>
      <c r="AB299" s="964"/>
      <c r="AC299" s="964"/>
      <c r="AD299" s="964"/>
      <c r="AE299" s="964"/>
      <c r="AF299" s="964"/>
      <c r="AG299" s="964"/>
      <c r="AH299" s="964"/>
      <c r="AI299" s="964"/>
      <c r="AJ299" s="964"/>
      <c r="AK299" s="964"/>
      <c r="AL299" s="964"/>
      <c r="AM299" s="964"/>
      <c r="AN299" s="964"/>
      <c r="AO299" s="964"/>
      <c r="AP299" s="964"/>
      <c r="AQ299" s="964"/>
      <c r="AR299" s="964"/>
      <c r="AS299" s="964"/>
      <c r="AT299" s="964"/>
      <c r="AU299" s="964"/>
      <c r="AV299" s="964"/>
      <c r="AW299" s="964"/>
      <c r="AX299" s="964"/>
      <c r="AY299" s="964"/>
      <c r="AZ299" s="964"/>
      <c r="BA299" s="964"/>
      <c r="BB299" s="964"/>
      <c r="BC299" s="964"/>
      <c r="BD299" s="964"/>
      <c r="BE299" s="964"/>
      <c r="BF299" s="964"/>
      <c r="BG299" s="964"/>
      <c r="BH299" s="964"/>
      <c r="BI299" s="964"/>
      <c r="BJ299" s="964"/>
      <c r="BK299" s="964"/>
      <c r="BL299" s="964"/>
      <c r="BM299" s="964"/>
      <c r="BN299" s="964"/>
      <c r="BO299" s="964"/>
      <c r="BP299" s="964"/>
      <c r="BQ299" s="964"/>
      <c r="BR299" s="964"/>
      <c r="BS299" s="964"/>
      <c r="BT299" s="964"/>
      <c r="BU299" s="964"/>
      <c r="BV299" s="964"/>
      <c r="BW299" s="964"/>
      <c r="BX299" s="964"/>
      <c r="BY299" s="964"/>
      <c r="BZ299" s="964"/>
      <c r="CA299" s="964"/>
      <c r="CB299" s="964"/>
      <c r="CC299" s="964"/>
      <c r="CD299" s="964"/>
      <c r="CE299" s="964"/>
      <c r="CF299" s="964"/>
      <c r="CG299" s="964"/>
      <c r="CH299" s="964"/>
      <c r="CI299" s="964"/>
      <c r="CJ299" s="964"/>
      <c r="CK299" s="964"/>
      <c r="CL299" s="964"/>
      <c r="CM299" s="964"/>
      <c r="CN299" s="964"/>
      <c r="CO299" s="964"/>
      <c r="CP299" s="964"/>
      <c r="CQ299" s="964"/>
      <c r="CR299" s="964"/>
      <c r="CS299" s="964"/>
      <c r="CT299" s="964"/>
      <c r="CU299" s="964"/>
      <c r="CV299" s="964"/>
      <c r="CW299" s="964"/>
      <c r="CX299" s="964"/>
      <c r="CY299" s="964"/>
      <c r="CZ299" s="964"/>
      <c r="DA299" s="964"/>
      <c r="DB299" s="964"/>
      <c r="DC299" s="964"/>
      <c r="DD299" s="964"/>
      <c r="DE299" s="964"/>
      <c r="DF299" s="964"/>
      <c r="DG299" s="964"/>
      <c r="DH299" s="964"/>
      <c r="DI299" s="964"/>
      <c r="DJ299" s="964"/>
      <c r="DK299" s="851"/>
    </row>
    <row r="300" spans="1:16384" s="156" customFormat="1" ht="18.75" customHeight="1">
      <c r="A300" s="154"/>
      <c r="B300" s="716"/>
      <c r="C300" s="155"/>
      <c r="D300" s="84">
        <v>7330</v>
      </c>
      <c r="E300" s="122" t="s">
        <v>901</v>
      </c>
      <c r="F300" s="152" t="s">
        <v>902</v>
      </c>
      <c r="G300" s="952"/>
      <c r="H300" s="961"/>
      <c r="I300" s="955"/>
      <c r="J300" s="1096"/>
      <c r="K300" s="957"/>
      <c r="L300" s="963"/>
      <c r="M300" s="964"/>
      <c r="N300" s="965"/>
      <c r="O300" s="965"/>
      <c r="P300" s="965"/>
      <c r="Q300" s="964"/>
      <c r="R300" s="964"/>
      <c r="S300" s="964"/>
      <c r="T300" s="964"/>
      <c r="U300" s="964"/>
      <c r="V300" s="964"/>
      <c r="W300" s="964"/>
      <c r="X300" s="964"/>
      <c r="Y300" s="964"/>
      <c r="Z300" s="964"/>
      <c r="AA300" s="964"/>
      <c r="AB300" s="964"/>
      <c r="AC300" s="964"/>
      <c r="AD300" s="964"/>
      <c r="AE300" s="964"/>
      <c r="AF300" s="964"/>
      <c r="AG300" s="964"/>
      <c r="AH300" s="964"/>
      <c r="AI300" s="964"/>
      <c r="AJ300" s="964"/>
      <c r="AK300" s="964"/>
      <c r="AL300" s="964"/>
      <c r="AM300" s="964"/>
      <c r="AN300" s="964"/>
      <c r="AO300" s="964"/>
      <c r="AP300" s="964"/>
      <c r="AQ300" s="964"/>
      <c r="AR300" s="964"/>
      <c r="AS300" s="964"/>
      <c r="AT300" s="964"/>
      <c r="AU300" s="964"/>
      <c r="AV300" s="964"/>
      <c r="AW300" s="964"/>
      <c r="AX300" s="964"/>
      <c r="AY300" s="964"/>
      <c r="AZ300" s="964"/>
      <c r="BA300" s="964"/>
      <c r="BB300" s="964"/>
      <c r="BC300" s="964"/>
      <c r="BD300" s="964"/>
      <c r="BE300" s="964"/>
      <c r="BF300" s="964"/>
      <c r="BG300" s="964"/>
      <c r="BH300" s="964"/>
      <c r="BI300" s="964"/>
      <c r="BJ300" s="964"/>
      <c r="BK300" s="964"/>
      <c r="BL300" s="964"/>
      <c r="BM300" s="964"/>
      <c r="BN300" s="964"/>
      <c r="BO300" s="964"/>
      <c r="BP300" s="964"/>
      <c r="BQ300" s="964"/>
      <c r="BR300" s="964"/>
      <c r="BS300" s="964"/>
      <c r="BT300" s="964"/>
      <c r="BU300" s="964"/>
      <c r="BV300" s="964"/>
      <c r="BW300" s="964"/>
      <c r="BX300" s="964"/>
      <c r="BY300" s="964"/>
      <c r="BZ300" s="964"/>
      <c r="CA300" s="964"/>
      <c r="CB300" s="964"/>
      <c r="CC300" s="964"/>
      <c r="CD300" s="964"/>
      <c r="CE300" s="964"/>
      <c r="CF300" s="964"/>
      <c r="CG300" s="964"/>
      <c r="CH300" s="964"/>
      <c r="CI300" s="964"/>
      <c r="CJ300" s="964"/>
      <c r="CK300" s="964"/>
      <c r="CL300" s="964"/>
      <c r="CM300" s="964"/>
      <c r="CN300" s="964"/>
      <c r="CO300" s="964"/>
      <c r="CP300" s="964"/>
      <c r="CQ300" s="964"/>
      <c r="CR300" s="964"/>
      <c r="CS300" s="964"/>
      <c r="CT300" s="964"/>
      <c r="CU300" s="964"/>
      <c r="CV300" s="964"/>
      <c r="CW300" s="964"/>
      <c r="CX300" s="964"/>
      <c r="CY300" s="964"/>
      <c r="CZ300" s="964"/>
      <c r="DA300" s="964"/>
      <c r="DB300" s="964"/>
      <c r="DC300" s="964"/>
      <c r="DD300" s="964"/>
      <c r="DE300" s="964"/>
      <c r="DF300" s="964"/>
      <c r="DG300" s="964"/>
      <c r="DH300" s="964"/>
      <c r="DI300" s="964"/>
      <c r="DJ300" s="964"/>
      <c r="DK300" s="851"/>
      <c r="DL300" s="150"/>
      <c r="DM300" s="150"/>
      <c r="DN300" s="150"/>
      <c r="DO300" s="150"/>
      <c r="DP300" s="150"/>
      <c r="DQ300" s="150"/>
      <c r="DR300" s="150"/>
      <c r="DS300" s="150"/>
      <c r="DT300" s="150"/>
      <c r="DU300" s="150"/>
      <c r="DV300" s="150"/>
      <c r="DW300" s="150"/>
      <c r="DX300" s="150"/>
      <c r="DY300" s="150"/>
      <c r="DZ300" s="150"/>
      <c r="EA300" s="150"/>
      <c r="EB300" s="150"/>
      <c r="EC300" s="150"/>
      <c r="ED300" s="150"/>
      <c r="EE300" s="150"/>
      <c r="EF300" s="150"/>
      <c r="EG300" s="150"/>
      <c r="EH300" s="150"/>
      <c r="EI300" s="150"/>
      <c r="EJ300" s="150"/>
      <c r="EK300" s="150"/>
      <c r="EL300" s="150"/>
      <c r="EM300" s="150"/>
      <c r="EN300" s="150"/>
      <c r="EO300" s="150"/>
      <c r="EP300" s="150"/>
      <c r="EQ300" s="150"/>
      <c r="ER300" s="150"/>
      <c r="ES300" s="150"/>
      <c r="ET300" s="150"/>
      <c r="EU300" s="150"/>
      <c r="EV300" s="150"/>
      <c r="EW300" s="150"/>
      <c r="EX300" s="150"/>
      <c r="EY300" s="150"/>
      <c r="EZ300" s="150"/>
      <c r="FA300" s="150"/>
      <c r="FB300" s="150"/>
      <c r="FC300" s="150"/>
      <c r="FD300" s="150"/>
      <c r="FE300" s="150"/>
      <c r="FF300" s="150"/>
      <c r="FG300" s="150"/>
      <c r="FH300" s="150"/>
      <c r="FI300" s="150"/>
      <c r="FJ300" s="150"/>
      <c r="FK300" s="150"/>
      <c r="FL300" s="150"/>
      <c r="FM300" s="150"/>
      <c r="FN300" s="150"/>
      <c r="FO300" s="150"/>
      <c r="FP300" s="150"/>
      <c r="FQ300" s="150"/>
      <c r="FR300" s="150"/>
      <c r="FS300" s="150"/>
      <c r="FT300" s="150"/>
      <c r="FU300" s="150"/>
      <c r="FV300" s="150"/>
      <c r="FW300" s="150"/>
      <c r="FX300" s="150"/>
      <c r="FY300" s="150"/>
      <c r="FZ300" s="150"/>
      <c r="GA300" s="150"/>
      <c r="GB300" s="150"/>
      <c r="GC300" s="150"/>
      <c r="GD300" s="150"/>
      <c r="GE300" s="150"/>
      <c r="GF300" s="150"/>
      <c r="GG300" s="150"/>
      <c r="GH300" s="150"/>
      <c r="GI300" s="150"/>
      <c r="GJ300" s="150"/>
      <c r="GK300" s="150"/>
      <c r="GL300" s="150"/>
      <c r="GM300" s="150"/>
      <c r="GN300" s="150"/>
      <c r="GO300" s="150"/>
      <c r="GP300" s="150"/>
      <c r="GQ300" s="150"/>
      <c r="GR300" s="150"/>
      <c r="GS300" s="150"/>
      <c r="GT300" s="150"/>
      <c r="GU300" s="150"/>
      <c r="GV300" s="150"/>
      <c r="GW300" s="150"/>
      <c r="GX300" s="150"/>
      <c r="GY300" s="150"/>
      <c r="GZ300" s="150"/>
      <c r="HA300" s="150"/>
      <c r="HB300" s="150"/>
      <c r="HC300" s="150"/>
      <c r="HD300" s="150"/>
      <c r="HE300" s="150"/>
      <c r="HF300" s="150"/>
      <c r="HG300" s="150"/>
      <c r="HH300" s="150"/>
      <c r="HI300" s="150"/>
      <c r="HJ300" s="150"/>
      <c r="HK300" s="150"/>
      <c r="HL300" s="150"/>
      <c r="HM300" s="150"/>
      <c r="HN300" s="150"/>
      <c r="HO300" s="150"/>
      <c r="HP300" s="150"/>
      <c r="HQ300" s="150"/>
      <c r="HR300" s="150"/>
      <c r="HS300" s="150"/>
      <c r="HT300" s="150"/>
      <c r="HU300" s="150"/>
      <c r="HV300" s="150"/>
      <c r="HW300" s="150"/>
      <c r="HX300" s="150"/>
      <c r="HY300" s="150"/>
      <c r="HZ300" s="150"/>
      <c r="IA300" s="150"/>
      <c r="IB300" s="150"/>
      <c r="IC300" s="150"/>
      <c r="ID300" s="150"/>
      <c r="IE300" s="150"/>
      <c r="IF300" s="150"/>
      <c r="IG300" s="150"/>
      <c r="IH300" s="150"/>
      <c r="II300" s="150"/>
      <c r="IJ300" s="150"/>
      <c r="IK300" s="150"/>
      <c r="IL300" s="150"/>
      <c r="IM300" s="150"/>
      <c r="IN300" s="150"/>
      <c r="IO300" s="150"/>
      <c r="IP300" s="150"/>
      <c r="IQ300" s="150"/>
      <c r="IR300" s="150"/>
      <c r="IS300" s="150"/>
      <c r="IT300" s="150"/>
      <c r="IU300" s="150"/>
      <c r="IV300" s="150"/>
      <c r="IW300" s="150"/>
      <c r="IX300" s="150"/>
      <c r="IY300" s="150"/>
      <c r="IZ300" s="150"/>
      <c r="JA300" s="150"/>
      <c r="JB300" s="150"/>
      <c r="JC300" s="150"/>
      <c r="JD300" s="150"/>
      <c r="JE300" s="150"/>
      <c r="JF300" s="150"/>
      <c r="JG300" s="150"/>
      <c r="JH300" s="150"/>
      <c r="JI300" s="150"/>
      <c r="JJ300" s="150"/>
      <c r="JK300" s="150"/>
      <c r="JL300" s="150"/>
      <c r="JM300" s="150"/>
      <c r="JN300" s="150"/>
      <c r="JO300" s="150"/>
      <c r="JP300" s="150"/>
      <c r="JQ300" s="150"/>
      <c r="JR300" s="150"/>
      <c r="JS300" s="150"/>
      <c r="JT300" s="150"/>
      <c r="JU300" s="150"/>
      <c r="JV300" s="150"/>
      <c r="JW300" s="150"/>
      <c r="JX300" s="150"/>
      <c r="JY300" s="150"/>
      <c r="JZ300" s="150"/>
      <c r="KA300" s="150"/>
      <c r="KB300" s="150"/>
      <c r="KC300" s="150"/>
      <c r="KD300" s="150"/>
      <c r="KE300" s="150"/>
      <c r="KF300" s="150"/>
      <c r="KG300" s="150"/>
      <c r="KH300" s="150"/>
      <c r="KI300" s="150"/>
      <c r="KJ300" s="150"/>
      <c r="KK300" s="150"/>
      <c r="KL300" s="150"/>
      <c r="KM300" s="150"/>
      <c r="KN300" s="150"/>
      <c r="KO300" s="150"/>
      <c r="KP300" s="150"/>
      <c r="KQ300" s="150"/>
      <c r="KR300" s="150"/>
      <c r="KS300" s="150"/>
      <c r="KT300" s="150"/>
      <c r="KU300" s="150"/>
      <c r="KV300" s="150"/>
      <c r="KW300" s="150"/>
      <c r="KX300" s="150"/>
      <c r="KY300" s="150"/>
      <c r="KZ300" s="150"/>
      <c r="LA300" s="150"/>
      <c r="LB300" s="150"/>
      <c r="LC300" s="150"/>
      <c r="LD300" s="150"/>
      <c r="LE300" s="150"/>
      <c r="LF300" s="150"/>
      <c r="LG300" s="150"/>
      <c r="LH300" s="150"/>
      <c r="LI300" s="150"/>
      <c r="LJ300" s="150"/>
      <c r="LK300" s="150"/>
      <c r="LL300" s="150"/>
      <c r="LM300" s="150"/>
      <c r="LN300" s="150"/>
      <c r="LO300" s="150"/>
      <c r="LP300" s="150"/>
      <c r="LQ300" s="150"/>
      <c r="LR300" s="150"/>
      <c r="LS300" s="150"/>
      <c r="LT300" s="150"/>
      <c r="LU300" s="150"/>
      <c r="LV300" s="150"/>
      <c r="LW300" s="150"/>
      <c r="LX300" s="150"/>
      <c r="LY300" s="150"/>
      <c r="LZ300" s="150"/>
      <c r="MA300" s="150"/>
      <c r="MB300" s="150"/>
      <c r="MC300" s="150"/>
      <c r="MD300" s="150"/>
      <c r="ME300" s="150"/>
      <c r="MF300" s="150"/>
      <c r="MG300" s="150"/>
      <c r="MH300" s="150"/>
      <c r="MI300" s="150"/>
      <c r="MJ300" s="150"/>
      <c r="MK300" s="150"/>
      <c r="ML300" s="150"/>
      <c r="MM300" s="150"/>
      <c r="MN300" s="150"/>
      <c r="MO300" s="150"/>
      <c r="MP300" s="150"/>
      <c r="MQ300" s="150"/>
      <c r="MR300" s="150"/>
      <c r="MS300" s="150"/>
      <c r="MT300" s="150"/>
      <c r="MU300" s="150"/>
      <c r="MV300" s="150"/>
      <c r="MW300" s="150"/>
      <c r="MX300" s="150"/>
      <c r="MY300" s="150"/>
      <c r="MZ300" s="150"/>
      <c r="NA300" s="150"/>
      <c r="NB300" s="150"/>
      <c r="NC300" s="150"/>
      <c r="ND300" s="150"/>
      <c r="NE300" s="150"/>
      <c r="NF300" s="150"/>
      <c r="NG300" s="150"/>
      <c r="NH300" s="150"/>
      <c r="NI300" s="150"/>
      <c r="NJ300" s="150"/>
      <c r="NK300" s="150"/>
      <c r="NL300" s="150"/>
      <c r="NM300" s="150"/>
      <c r="NN300" s="150"/>
      <c r="NO300" s="150"/>
      <c r="NP300" s="150"/>
      <c r="NQ300" s="150"/>
      <c r="NR300" s="150"/>
      <c r="NS300" s="150"/>
      <c r="NT300" s="150"/>
      <c r="NU300" s="150"/>
      <c r="NV300" s="150"/>
      <c r="NW300" s="150"/>
      <c r="NX300" s="150"/>
      <c r="NY300" s="150"/>
      <c r="NZ300" s="150"/>
      <c r="OA300" s="150"/>
      <c r="OB300" s="150"/>
      <c r="OC300" s="150"/>
      <c r="OD300" s="150"/>
      <c r="OE300" s="150"/>
      <c r="OF300" s="150"/>
      <c r="OG300" s="150"/>
      <c r="OH300" s="150"/>
      <c r="OI300" s="150"/>
      <c r="OJ300" s="150"/>
      <c r="OK300" s="150"/>
      <c r="OL300" s="150"/>
      <c r="OM300" s="150"/>
      <c r="ON300" s="150"/>
      <c r="OO300" s="150"/>
      <c r="OP300" s="150"/>
      <c r="OQ300" s="150"/>
      <c r="OR300" s="150"/>
      <c r="OS300" s="150"/>
      <c r="OT300" s="150"/>
      <c r="OU300" s="150"/>
      <c r="OV300" s="150"/>
      <c r="OW300" s="150"/>
      <c r="OX300" s="150"/>
      <c r="OY300" s="150"/>
      <c r="OZ300" s="150"/>
      <c r="PA300" s="150"/>
      <c r="PB300" s="150"/>
      <c r="PC300" s="150"/>
      <c r="PD300" s="150"/>
      <c r="PE300" s="150"/>
      <c r="PF300" s="150"/>
      <c r="PG300" s="150"/>
      <c r="PH300" s="150"/>
      <c r="PI300" s="150"/>
      <c r="PJ300" s="150"/>
      <c r="PK300" s="150"/>
      <c r="PL300" s="150"/>
      <c r="PM300" s="150"/>
      <c r="PN300" s="150"/>
      <c r="PO300" s="150"/>
      <c r="PP300" s="150"/>
      <c r="PQ300" s="150"/>
      <c r="PR300" s="150"/>
      <c r="PS300" s="150"/>
      <c r="PT300" s="150"/>
      <c r="PU300" s="150"/>
      <c r="PV300" s="150"/>
      <c r="PW300" s="150"/>
      <c r="PX300" s="150"/>
      <c r="PY300" s="150"/>
      <c r="PZ300" s="150"/>
      <c r="QA300" s="150"/>
      <c r="QB300" s="150"/>
      <c r="QC300" s="150"/>
      <c r="QD300" s="150"/>
      <c r="QE300" s="150"/>
      <c r="QF300" s="150"/>
      <c r="QG300" s="150"/>
      <c r="QH300" s="150"/>
      <c r="QI300" s="150"/>
      <c r="QJ300" s="150"/>
      <c r="QK300" s="150"/>
      <c r="QL300" s="150"/>
      <c r="QM300" s="150"/>
      <c r="QN300" s="150"/>
      <c r="QO300" s="150"/>
      <c r="QP300" s="150"/>
      <c r="QQ300" s="150"/>
      <c r="QR300" s="150"/>
      <c r="QS300" s="150"/>
      <c r="QT300" s="150"/>
      <c r="QU300" s="150"/>
      <c r="QV300" s="150"/>
      <c r="QW300" s="150"/>
      <c r="QX300" s="150"/>
      <c r="QY300" s="150"/>
      <c r="QZ300" s="150"/>
      <c r="RA300" s="150"/>
      <c r="RB300" s="150"/>
      <c r="RC300" s="150"/>
      <c r="RD300" s="150"/>
      <c r="RE300" s="150"/>
      <c r="RF300" s="150"/>
      <c r="RG300" s="150"/>
      <c r="RH300" s="150"/>
      <c r="RI300" s="150"/>
      <c r="RJ300" s="150"/>
      <c r="RK300" s="150"/>
      <c r="RL300" s="150"/>
      <c r="RM300" s="150"/>
      <c r="RN300" s="150"/>
      <c r="RO300" s="150"/>
      <c r="RP300" s="150"/>
      <c r="RQ300" s="150"/>
      <c r="RR300" s="150"/>
      <c r="RS300" s="150"/>
      <c r="RT300" s="150"/>
      <c r="RU300" s="150"/>
      <c r="RV300" s="150"/>
      <c r="RW300" s="150"/>
      <c r="RX300" s="150"/>
      <c r="RY300" s="150"/>
      <c r="RZ300" s="150"/>
      <c r="SA300" s="150"/>
      <c r="SB300" s="150"/>
      <c r="SC300" s="150"/>
      <c r="SD300" s="150"/>
      <c r="SE300" s="150"/>
      <c r="SF300" s="150"/>
      <c r="SG300" s="150"/>
      <c r="SH300" s="150"/>
      <c r="SI300" s="150"/>
      <c r="SJ300" s="150"/>
      <c r="SK300" s="150"/>
      <c r="SL300" s="150"/>
      <c r="SM300" s="150"/>
      <c r="SN300" s="150"/>
      <c r="SO300" s="150"/>
      <c r="SP300" s="150"/>
      <c r="SQ300" s="150"/>
      <c r="SR300" s="150"/>
      <c r="SS300" s="150"/>
      <c r="ST300" s="150"/>
      <c r="SU300" s="150"/>
      <c r="SV300" s="150"/>
      <c r="SW300" s="150"/>
      <c r="SX300" s="150"/>
      <c r="SY300" s="150"/>
      <c r="SZ300" s="150"/>
      <c r="TA300" s="150"/>
      <c r="TB300" s="150"/>
      <c r="TC300" s="150"/>
      <c r="TD300" s="150"/>
      <c r="TE300" s="150"/>
      <c r="TF300" s="150"/>
      <c r="TG300" s="150"/>
      <c r="TH300" s="150"/>
      <c r="TI300" s="150"/>
      <c r="TJ300" s="150"/>
      <c r="TK300" s="150"/>
      <c r="TL300" s="150"/>
      <c r="TM300" s="150"/>
      <c r="TN300" s="150"/>
      <c r="TO300" s="150"/>
      <c r="TP300" s="150"/>
      <c r="TQ300" s="150"/>
      <c r="TR300" s="150"/>
      <c r="TS300" s="150"/>
      <c r="TT300" s="150"/>
      <c r="TU300" s="150"/>
      <c r="TV300" s="150"/>
      <c r="TW300" s="150"/>
      <c r="TX300" s="150"/>
      <c r="TY300" s="150"/>
      <c r="TZ300" s="150"/>
      <c r="UA300" s="150"/>
      <c r="UB300" s="150"/>
      <c r="UC300" s="150"/>
      <c r="UD300" s="150"/>
      <c r="UE300" s="150"/>
      <c r="UF300" s="150"/>
      <c r="UG300" s="150"/>
      <c r="UH300" s="150"/>
      <c r="UI300" s="150"/>
      <c r="UJ300" s="150"/>
      <c r="UK300" s="150"/>
      <c r="UL300" s="150"/>
      <c r="UM300" s="150"/>
      <c r="UN300" s="150"/>
      <c r="UO300" s="150"/>
      <c r="UP300" s="150"/>
      <c r="UQ300" s="150"/>
      <c r="UR300" s="150"/>
      <c r="US300" s="150"/>
      <c r="UT300" s="150"/>
      <c r="UU300" s="150"/>
      <c r="UV300" s="150"/>
      <c r="UW300" s="150"/>
      <c r="UX300" s="150"/>
      <c r="UY300" s="150"/>
      <c r="UZ300" s="150"/>
      <c r="VA300" s="150"/>
      <c r="VB300" s="150"/>
      <c r="VC300" s="150"/>
      <c r="VD300" s="150"/>
      <c r="VE300" s="150"/>
      <c r="VF300" s="150"/>
      <c r="VG300" s="150"/>
      <c r="VH300" s="150"/>
      <c r="VI300" s="150"/>
      <c r="VJ300" s="150"/>
      <c r="VK300" s="150"/>
      <c r="VL300" s="150"/>
      <c r="VM300" s="150"/>
      <c r="VN300" s="150"/>
      <c r="VO300" s="150"/>
      <c r="VP300" s="150"/>
      <c r="VQ300" s="150"/>
      <c r="VR300" s="150"/>
      <c r="VS300" s="150"/>
      <c r="VT300" s="150"/>
      <c r="VU300" s="150"/>
      <c r="VV300" s="150"/>
      <c r="VW300" s="150"/>
      <c r="VX300" s="150"/>
      <c r="VY300" s="150"/>
      <c r="VZ300" s="150"/>
      <c r="WA300" s="150"/>
      <c r="WB300" s="150"/>
      <c r="WC300" s="150"/>
      <c r="WD300" s="150"/>
      <c r="WE300" s="150"/>
      <c r="WF300" s="150"/>
      <c r="WG300" s="150"/>
      <c r="WH300" s="150"/>
      <c r="WI300" s="150"/>
      <c r="WJ300" s="150"/>
      <c r="WK300" s="150"/>
      <c r="WL300" s="150"/>
      <c r="WM300" s="150"/>
      <c r="WN300" s="150"/>
      <c r="WO300" s="150"/>
      <c r="WP300" s="150"/>
      <c r="WQ300" s="150"/>
      <c r="WR300" s="150"/>
      <c r="WS300" s="150"/>
      <c r="WT300" s="150"/>
      <c r="WU300" s="150"/>
      <c r="WV300" s="150"/>
      <c r="WW300" s="150"/>
      <c r="WX300" s="150"/>
      <c r="WY300" s="150"/>
      <c r="WZ300" s="150"/>
      <c r="XA300" s="150"/>
      <c r="XB300" s="150"/>
      <c r="XC300" s="150"/>
      <c r="XD300" s="150"/>
      <c r="XE300" s="150"/>
      <c r="XF300" s="150"/>
      <c r="XG300" s="150"/>
      <c r="XH300" s="150"/>
      <c r="XI300" s="150"/>
      <c r="XJ300" s="150"/>
      <c r="XK300" s="150"/>
      <c r="XL300" s="150"/>
      <c r="XM300" s="150"/>
      <c r="XN300" s="150"/>
      <c r="XO300" s="150"/>
      <c r="XP300" s="150"/>
      <c r="XQ300" s="150"/>
      <c r="XR300" s="150"/>
      <c r="XS300" s="150"/>
      <c r="XT300" s="150"/>
      <c r="XU300" s="150"/>
      <c r="XV300" s="150"/>
      <c r="XW300" s="150"/>
      <c r="XX300" s="150"/>
      <c r="XY300" s="150"/>
      <c r="XZ300" s="150"/>
      <c r="YA300" s="150"/>
      <c r="YB300" s="150"/>
      <c r="YC300" s="150"/>
      <c r="YD300" s="150"/>
      <c r="YE300" s="150"/>
      <c r="YF300" s="150"/>
      <c r="YG300" s="150"/>
      <c r="YH300" s="150"/>
      <c r="YI300" s="150"/>
      <c r="YJ300" s="150"/>
      <c r="YK300" s="150"/>
      <c r="YL300" s="150"/>
      <c r="YM300" s="150"/>
      <c r="YN300" s="150"/>
      <c r="YO300" s="150"/>
      <c r="YP300" s="150"/>
      <c r="YQ300" s="150"/>
      <c r="YR300" s="150"/>
      <c r="YS300" s="150"/>
      <c r="YT300" s="150"/>
      <c r="YU300" s="150"/>
      <c r="YV300" s="150"/>
      <c r="YW300" s="150"/>
      <c r="YX300" s="150"/>
      <c r="YY300" s="150"/>
      <c r="YZ300" s="150"/>
      <c r="ZA300" s="150"/>
      <c r="ZB300" s="150"/>
      <c r="ZC300" s="150"/>
      <c r="ZD300" s="150"/>
      <c r="ZE300" s="150"/>
      <c r="ZF300" s="150"/>
      <c r="ZG300" s="150"/>
      <c r="ZH300" s="150"/>
      <c r="ZI300" s="150"/>
      <c r="ZJ300" s="150"/>
      <c r="ZK300" s="150"/>
      <c r="ZL300" s="150"/>
      <c r="ZM300" s="150"/>
      <c r="ZN300" s="150"/>
      <c r="ZO300" s="150"/>
      <c r="ZP300" s="150"/>
      <c r="ZQ300" s="150"/>
      <c r="ZR300" s="150"/>
      <c r="ZS300" s="150"/>
      <c r="ZT300" s="150"/>
      <c r="ZU300" s="150"/>
      <c r="ZV300" s="150"/>
      <c r="ZW300" s="150"/>
      <c r="ZX300" s="150"/>
      <c r="ZY300" s="150"/>
      <c r="ZZ300" s="150"/>
      <c r="AAA300" s="150"/>
      <c r="AAB300" s="150"/>
      <c r="AAC300" s="150"/>
      <c r="AAD300" s="150"/>
      <c r="AAE300" s="150"/>
      <c r="AAF300" s="150"/>
      <c r="AAG300" s="150"/>
      <c r="AAH300" s="150"/>
      <c r="AAI300" s="150"/>
      <c r="AAJ300" s="150"/>
      <c r="AAK300" s="150"/>
      <c r="AAL300" s="150"/>
      <c r="AAM300" s="150"/>
      <c r="AAN300" s="150"/>
      <c r="AAO300" s="150"/>
      <c r="AAP300" s="150"/>
      <c r="AAQ300" s="150"/>
      <c r="AAR300" s="150"/>
      <c r="AAS300" s="150"/>
      <c r="AAT300" s="150"/>
      <c r="AAU300" s="150"/>
      <c r="AAV300" s="150"/>
      <c r="AAW300" s="150"/>
      <c r="AAX300" s="150"/>
      <c r="AAY300" s="150"/>
      <c r="AAZ300" s="150"/>
      <c r="ABA300" s="150"/>
      <c r="ABB300" s="150"/>
      <c r="ABC300" s="150"/>
      <c r="ABD300" s="150"/>
      <c r="ABE300" s="150"/>
      <c r="ABF300" s="150"/>
      <c r="ABG300" s="150"/>
      <c r="ABH300" s="150"/>
      <c r="ABI300" s="150"/>
      <c r="ABJ300" s="150"/>
      <c r="ABK300" s="150"/>
      <c r="ABL300" s="150"/>
      <c r="ABM300" s="150"/>
      <c r="ABN300" s="150"/>
      <c r="ABO300" s="150"/>
      <c r="ABP300" s="150"/>
      <c r="ABQ300" s="150"/>
      <c r="ABR300" s="150"/>
      <c r="ABS300" s="150"/>
      <c r="ABT300" s="150"/>
      <c r="ABU300" s="150"/>
      <c r="ABV300" s="150"/>
      <c r="ABW300" s="150"/>
      <c r="ABX300" s="150"/>
      <c r="ABY300" s="150"/>
      <c r="ABZ300" s="150"/>
      <c r="ACA300" s="150"/>
      <c r="ACB300" s="150"/>
      <c r="ACC300" s="150"/>
      <c r="ACD300" s="150"/>
      <c r="ACE300" s="150"/>
      <c r="ACF300" s="150"/>
      <c r="ACG300" s="150"/>
      <c r="ACH300" s="150"/>
      <c r="ACI300" s="150"/>
      <c r="ACJ300" s="150"/>
      <c r="ACK300" s="150"/>
      <c r="ACL300" s="150"/>
      <c r="ACM300" s="150"/>
      <c r="ACN300" s="150"/>
      <c r="ACO300" s="150"/>
      <c r="ACP300" s="150"/>
      <c r="ACQ300" s="150"/>
      <c r="ACR300" s="150"/>
      <c r="ACS300" s="150"/>
      <c r="ACT300" s="150"/>
      <c r="ACU300" s="150"/>
      <c r="ACV300" s="150"/>
      <c r="ACW300" s="150"/>
      <c r="ACX300" s="150"/>
      <c r="ACY300" s="150"/>
      <c r="ACZ300" s="150"/>
      <c r="ADA300" s="150"/>
      <c r="ADB300" s="150"/>
      <c r="ADC300" s="150"/>
      <c r="ADD300" s="150"/>
      <c r="ADE300" s="150"/>
      <c r="ADF300" s="150"/>
      <c r="ADG300" s="150"/>
      <c r="ADH300" s="150"/>
      <c r="ADI300" s="150"/>
      <c r="ADJ300" s="150"/>
      <c r="ADK300" s="150"/>
      <c r="ADL300" s="150"/>
      <c r="ADM300" s="150"/>
      <c r="ADN300" s="150"/>
      <c r="ADO300" s="150"/>
      <c r="ADP300" s="150"/>
      <c r="ADQ300" s="150"/>
      <c r="ADR300" s="150"/>
      <c r="ADS300" s="150"/>
      <c r="ADT300" s="150"/>
      <c r="ADU300" s="150"/>
      <c r="ADV300" s="150"/>
      <c r="ADW300" s="150"/>
      <c r="ADX300" s="150"/>
      <c r="ADY300" s="150"/>
      <c r="ADZ300" s="150"/>
      <c r="AEA300" s="150"/>
      <c r="AEB300" s="150"/>
      <c r="AEC300" s="150"/>
      <c r="AED300" s="150"/>
      <c r="AEE300" s="150"/>
      <c r="AEF300" s="150"/>
      <c r="AEG300" s="150"/>
      <c r="AEH300" s="150"/>
      <c r="AEI300" s="150"/>
      <c r="AEJ300" s="150"/>
      <c r="AEK300" s="150"/>
      <c r="AEL300" s="150"/>
      <c r="AEM300" s="150"/>
      <c r="AEN300" s="150"/>
      <c r="AEO300" s="150"/>
      <c r="AEP300" s="150"/>
      <c r="AEQ300" s="150"/>
      <c r="AER300" s="150"/>
      <c r="AES300" s="150"/>
      <c r="AET300" s="150"/>
      <c r="AEU300" s="150"/>
      <c r="AEV300" s="150"/>
      <c r="AEW300" s="150"/>
      <c r="AEX300" s="150"/>
      <c r="AEY300" s="150"/>
      <c r="AEZ300" s="150"/>
      <c r="AFA300" s="150"/>
      <c r="AFB300" s="150"/>
      <c r="AFC300" s="150"/>
      <c r="AFD300" s="150"/>
      <c r="AFE300" s="150"/>
      <c r="AFF300" s="150"/>
      <c r="AFG300" s="150"/>
      <c r="AFH300" s="150"/>
      <c r="AFI300" s="150"/>
      <c r="AFJ300" s="150"/>
      <c r="AFK300" s="150"/>
      <c r="AFL300" s="150"/>
      <c r="AFM300" s="150"/>
      <c r="AFN300" s="150"/>
      <c r="AFO300" s="150"/>
      <c r="AFP300" s="150"/>
      <c r="AFQ300" s="150"/>
      <c r="AFR300" s="150"/>
      <c r="AFS300" s="150"/>
      <c r="AFT300" s="150"/>
      <c r="AFU300" s="150"/>
      <c r="AFV300" s="150"/>
      <c r="AFW300" s="150"/>
      <c r="AFX300" s="150"/>
      <c r="AFY300" s="150"/>
      <c r="AFZ300" s="150"/>
      <c r="AGA300" s="150"/>
      <c r="AGB300" s="150"/>
      <c r="AGC300" s="150"/>
      <c r="AGD300" s="150"/>
      <c r="AGE300" s="150"/>
      <c r="AGF300" s="150"/>
      <c r="AGG300" s="150"/>
      <c r="AGH300" s="150"/>
      <c r="AGI300" s="150"/>
      <c r="AGJ300" s="150"/>
      <c r="AGK300" s="150"/>
      <c r="AGL300" s="150"/>
      <c r="AGM300" s="150"/>
      <c r="AGN300" s="150"/>
      <c r="AGO300" s="150"/>
      <c r="AGP300" s="150"/>
      <c r="AGQ300" s="150"/>
      <c r="AGR300" s="150"/>
      <c r="AGS300" s="150"/>
      <c r="AGT300" s="150"/>
      <c r="AGU300" s="150"/>
      <c r="AGV300" s="150"/>
      <c r="AGW300" s="150"/>
      <c r="AGX300" s="150"/>
      <c r="AGY300" s="150"/>
      <c r="AGZ300" s="150"/>
      <c r="AHA300" s="150"/>
      <c r="AHB300" s="150"/>
      <c r="AHC300" s="150"/>
      <c r="AHD300" s="150"/>
      <c r="AHE300" s="150"/>
      <c r="AHF300" s="150"/>
      <c r="AHG300" s="150"/>
      <c r="AHH300" s="150"/>
      <c r="AHI300" s="150"/>
      <c r="AHJ300" s="150"/>
      <c r="AHK300" s="150"/>
      <c r="AHL300" s="150"/>
      <c r="AHM300" s="150"/>
      <c r="AHN300" s="150"/>
      <c r="AHO300" s="150"/>
      <c r="AHP300" s="150"/>
      <c r="AHQ300" s="150"/>
      <c r="AHR300" s="150"/>
      <c r="AHS300" s="150"/>
      <c r="AHT300" s="150"/>
      <c r="AHU300" s="150"/>
      <c r="AHV300" s="150"/>
      <c r="AHW300" s="150"/>
      <c r="AHX300" s="150"/>
      <c r="AHY300" s="150"/>
      <c r="AHZ300" s="150"/>
      <c r="AIA300" s="150"/>
      <c r="AIB300" s="150"/>
      <c r="AIC300" s="150"/>
      <c r="AID300" s="150"/>
      <c r="AIE300" s="150"/>
      <c r="AIF300" s="150"/>
      <c r="AIG300" s="150"/>
      <c r="AIH300" s="150"/>
      <c r="AII300" s="150"/>
      <c r="AIJ300" s="150"/>
      <c r="AIK300" s="150"/>
      <c r="AIL300" s="150"/>
      <c r="AIM300" s="150"/>
      <c r="AIN300" s="150"/>
      <c r="AIO300" s="150"/>
      <c r="AIP300" s="150"/>
      <c r="AIQ300" s="150"/>
      <c r="AIR300" s="150"/>
      <c r="AIS300" s="150"/>
      <c r="AIT300" s="150"/>
      <c r="AIU300" s="150"/>
      <c r="AIV300" s="150"/>
      <c r="AIW300" s="150"/>
      <c r="AIX300" s="150"/>
      <c r="AIY300" s="150"/>
      <c r="AIZ300" s="150"/>
      <c r="AJA300" s="150"/>
      <c r="AJB300" s="150"/>
      <c r="AJC300" s="150"/>
      <c r="AJD300" s="150"/>
      <c r="AJE300" s="150"/>
      <c r="AJF300" s="150"/>
      <c r="AJG300" s="150"/>
      <c r="AJH300" s="150"/>
      <c r="AJI300" s="150"/>
      <c r="AJJ300" s="150"/>
      <c r="AJK300" s="150"/>
      <c r="AJL300" s="150"/>
      <c r="AJM300" s="150"/>
      <c r="AJN300" s="150"/>
      <c r="AJO300" s="150"/>
      <c r="AJP300" s="150"/>
      <c r="AJQ300" s="150"/>
      <c r="AJR300" s="150"/>
      <c r="AJS300" s="150"/>
      <c r="AJT300" s="150"/>
      <c r="AJU300" s="150"/>
      <c r="AJV300" s="150"/>
      <c r="AJW300" s="150"/>
      <c r="AJX300" s="150"/>
      <c r="AJY300" s="150"/>
      <c r="AJZ300" s="150"/>
      <c r="AKA300" s="150"/>
      <c r="AKB300" s="150"/>
      <c r="AKC300" s="150"/>
      <c r="AKD300" s="150"/>
      <c r="AKE300" s="150"/>
      <c r="AKF300" s="150"/>
      <c r="AKG300" s="150"/>
      <c r="AKH300" s="150"/>
      <c r="AKI300" s="150"/>
      <c r="AKJ300" s="150"/>
      <c r="AKK300" s="150"/>
      <c r="AKL300" s="150"/>
      <c r="AKM300" s="150"/>
      <c r="AKN300" s="150"/>
      <c r="AKO300" s="150"/>
      <c r="AKP300" s="150"/>
      <c r="AKQ300" s="150"/>
      <c r="AKR300" s="150"/>
      <c r="AKS300" s="150"/>
      <c r="AKT300" s="150"/>
      <c r="AKU300" s="150"/>
      <c r="AKV300" s="150"/>
      <c r="AKW300" s="150"/>
      <c r="AKX300" s="150"/>
      <c r="AKY300" s="150"/>
      <c r="AKZ300" s="150"/>
      <c r="ALA300" s="150"/>
      <c r="ALB300" s="150"/>
      <c r="ALC300" s="150"/>
      <c r="ALD300" s="150"/>
      <c r="ALE300" s="150"/>
      <c r="ALF300" s="150"/>
      <c r="ALG300" s="150"/>
      <c r="ALH300" s="150"/>
      <c r="ALI300" s="150"/>
      <c r="ALJ300" s="150"/>
      <c r="ALK300" s="150"/>
      <c r="ALL300" s="150"/>
      <c r="ALM300" s="150"/>
      <c r="ALN300" s="150"/>
      <c r="ALO300" s="150"/>
      <c r="ALP300" s="150"/>
      <c r="ALQ300" s="150"/>
      <c r="ALR300" s="150"/>
      <c r="ALS300" s="150"/>
      <c r="ALT300" s="150"/>
      <c r="ALU300" s="150"/>
      <c r="ALV300" s="150"/>
      <c r="ALW300" s="150"/>
      <c r="ALX300" s="150"/>
      <c r="ALY300" s="150"/>
      <c r="ALZ300" s="150"/>
      <c r="AMA300" s="150"/>
      <c r="AMB300" s="150"/>
      <c r="AMC300" s="150"/>
      <c r="AMD300" s="150"/>
      <c r="AME300" s="150"/>
      <c r="AMF300" s="150"/>
      <c r="AMG300" s="150"/>
      <c r="AMH300" s="150"/>
      <c r="AMI300" s="150"/>
      <c r="AMJ300" s="150"/>
      <c r="AMK300" s="150"/>
      <c r="AML300" s="150"/>
      <c r="AMM300" s="150"/>
      <c r="AMN300" s="150"/>
      <c r="AMO300" s="150"/>
      <c r="AMP300" s="150"/>
      <c r="AMQ300" s="150"/>
      <c r="AMR300" s="150"/>
      <c r="AMS300" s="150"/>
      <c r="AMT300" s="150"/>
      <c r="AMU300" s="150"/>
      <c r="AMV300" s="150"/>
      <c r="AMW300" s="150"/>
      <c r="AMX300" s="150"/>
      <c r="AMY300" s="150"/>
      <c r="AMZ300" s="150"/>
      <c r="ANA300" s="150"/>
      <c r="ANB300" s="150"/>
      <c r="ANC300" s="150"/>
      <c r="AND300" s="150"/>
      <c r="ANE300" s="150"/>
      <c r="ANF300" s="150"/>
      <c r="ANG300" s="150"/>
      <c r="ANH300" s="150"/>
      <c r="ANI300" s="150"/>
      <c r="ANJ300" s="150"/>
      <c r="ANK300" s="150"/>
      <c r="ANL300" s="150"/>
      <c r="ANM300" s="150"/>
      <c r="ANN300" s="150"/>
      <c r="ANO300" s="150"/>
      <c r="ANP300" s="150"/>
      <c r="ANQ300" s="150"/>
      <c r="ANR300" s="150"/>
      <c r="ANS300" s="150"/>
      <c r="ANT300" s="150"/>
      <c r="ANU300" s="150"/>
      <c r="ANV300" s="150"/>
      <c r="ANW300" s="150"/>
      <c r="ANX300" s="150"/>
      <c r="ANY300" s="150"/>
      <c r="ANZ300" s="150"/>
      <c r="AOA300" s="150"/>
      <c r="AOB300" s="150"/>
      <c r="AOC300" s="150"/>
      <c r="AOD300" s="150"/>
      <c r="AOE300" s="150"/>
      <c r="AOF300" s="150"/>
      <c r="AOG300" s="150"/>
      <c r="AOH300" s="150"/>
      <c r="AOI300" s="150"/>
      <c r="AOJ300" s="150"/>
      <c r="AOK300" s="150"/>
      <c r="AOL300" s="150"/>
      <c r="AOM300" s="150"/>
      <c r="AON300" s="150"/>
      <c r="AOO300" s="150"/>
      <c r="AOP300" s="150"/>
      <c r="AOQ300" s="150"/>
      <c r="AOR300" s="150"/>
      <c r="AOS300" s="150"/>
      <c r="AOT300" s="150"/>
      <c r="AOU300" s="150"/>
      <c r="AOV300" s="150"/>
      <c r="AOW300" s="150"/>
      <c r="AOX300" s="150"/>
      <c r="AOY300" s="150"/>
      <c r="AOZ300" s="150"/>
      <c r="APA300" s="150"/>
      <c r="APB300" s="150"/>
      <c r="APC300" s="150"/>
      <c r="APD300" s="150"/>
      <c r="APE300" s="150"/>
      <c r="APF300" s="150"/>
      <c r="APG300" s="150"/>
      <c r="APH300" s="150"/>
      <c r="API300" s="150"/>
      <c r="APJ300" s="150"/>
      <c r="APK300" s="150"/>
      <c r="APL300" s="150"/>
      <c r="APM300" s="150"/>
      <c r="APN300" s="150"/>
      <c r="APO300" s="150"/>
      <c r="APP300" s="150"/>
      <c r="APQ300" s="150"/>
      <c r="APR300" s="150"/>
      <c r="APS300" s="150"/>
      <c r="APT300" s="150"/>
      <c r="APU300" s="150"/>
      <c r="APV300" s="150"/>
      <c r="APW300" s="150"/>
      <c r="APX300" s="150"/>
      <c r="APY300" s="150"/>
      <c r="APZ300" s="150"/>
      <c r="AQA300" s="150"/>
      <c r="AQB300" s="150"/>
      <c r="AQC300" s="150"/>
      <c r="AQD300" s="150"/>
      <c r="AQE300" s="150"/>
      <c r="AQF300" s="150"/>
      <c r="AQG300" s="150"/>
      <c r="AQH300" s="150"/>
      <c r="AQI300" s="150"/>
      <c r="AQJ300" s="150"/>
      <c r="AQK300" s="150"/>
      <c r="AQL300" s="150"/>
      <c r="AQM300" s="150"/>
      <c r="AQN300" s="150"/>
      <c r="AQO300" s="150"/>
      <c r="AQP300" s="150"/>
      <c r="AQQ300" s="150"/>
      <c r="AQR300" s="150"/>
      <c r="AQS300" s="150"/>
      <c r="AQT300" s="150"/>
      <c r="AQU300" s="150"/>
      <c r="AQV300" s="150"/>
      <c r="AQW300" s="150"/>
      <c r="AQX300" s="150"/>
      <c r="AQY300" s="150"/>
      <c r="AQZ300" s="150"/>
      <c r="ARA300" s="150"/>
      <c r="ARB300" s="150"/>
      <c r="ARC300" s="150"/>
      <c r="ARD300" s="150"/>
      <c r="ARE300" s="150"/>
      <c r="ARF300" s="150"/>
      <c r="ARG300" s="150"/>
      <c r="ARH300" s="150"/>
      <c r="ARI300" s="150"/>
      <c r="ARJ300" s="150"/>
      <c r="ARK300" s="150"/>
      <c r="ARL300" s="150"/>
      <c r="ARM300" s="150"/>
      <c r="ARN300" s="150"/>
      <c r="ARO300" s="150"/>
      <c r="ARP300" s="150"/>
      <c r="ARQ300" s="150"/>
      <c r="ARR300" s="150"/>
      <c r="ARS300" s="150"/>
      <c r="ART300" s="150"/>
      <c r="ARU300" s="150"/>
      <c r="ARV300" s="150"/>
      <c r="ARW300" s="150"/>
      <c r="ARX300" s="150"/>
      <c r="ARY300" s="150"/>
      <c r="ARZ300" s="150"/>
      <c r="ASA300" s="150"/>
      <c r="ASB300" s="150"/>
      <c r="ASC300" s="150"/>
      <c r="ASD300" s="150"/>
      <c r="ASE300" s="150"/>
      <c r="ASF300" s="150"/>
      <c r="ASG300" s="150"/>
      <c r="ASH300" s="150"/>
      <c r="ASI300" s="150"/>
      <c r="ASJ300" s="150"/>
      <c r="ASK300" s="150"/>
      <c r="ASL300" s="150"/>
      <c r="ASM300" s="150"/>
      <c r="ASN300" s="150"/>
      <c r="ASO300" s="150"/>
      <c r="ASP300" s="150"/>
      <c r="ASQ300" s="150"/>
      <c r="ASR300" s="150"/>
      <c r="ASS300" s="150"/>
      <c r="AST300" s="150"/>
      <c r="ASU300" s="150"/>
      <c r="ASV300" s="150"/>
      <c r="ASW300" s="150"/>
      <c r="ASX300" s="150"/>
      <c r="ASY300" s="150"/>
      <c r="ASZ300" s="150"/>
      <c r="ATA300" s="150"/>
      <c r="ATB300" s="150"/>
      <c r="ATC300" s="150"/>
      <c r="ATD300" s="150"/>
      <c r="ATE300" s="150"/>
      <c r="ATF300" s="150"/>
      <c r="ATG300" s="150"/>
      <c r="ATH300" s="150"/>
      <c r="ATI300" s="150"/>
      <c r="ATJ300" s="150"/>
      <c r="ATK300" s="150"/>
      <c r="ATL300" s="150"/>
      <c r="ATM300" s="150"/>
      <c r="ATN300" s="150"/>
      <c r="ATO300" s="150"/>
      <c r="ATP300" s="150"/>
      <c r="ATQ300" s="150"/>
      <c r="ATR300" s="150"/>
      <c r="ATS300" s="150"/>
      <c r="ATT300" s="150"/>
      <c r="ATU300" s="150"/>
      <c r="ATV300" s="150"/>
      <c r="ATW300" s="150"/>
      <c r="ATX300" s="150"/>
      <c r="ATY300" s="150"/>
      <c r="ATZ300" s="150"/>
      <c r="AUA300" s="150"/>
      <c r="AUB300" s="150"/>
      <c r="AUC300" s="150"/>
      <c r="AUD300" s="150"/>
      <c r="AUE300" s="150"/>
      <c r="AUF300" s="150"/>
      <c r="AUG300" s="150"/>
      <c r="AUH300" s="150"/>
      <c r="AUI300" s="150"/>
      <c r="AUJ300" s="150"/>
      <c r="AUK300" s="150"/>
      <c r="AUL300" s="150"/>
      <c r="AUM300" s="150"/>
      <c r="AUN300" s="150"/>
      <c r="AUO300" s="150"/>
      <c r="AUP300" s="150"/>
      <c r="AUQ300" s="150"/>
      <c r="AUR300" s="150"/>
      <c r="AUS300" s="150"/>
      <c r="AUT300" s="150"/>
      <c r="AUU300" s="150"/>
      <c r="AUV300" s="150"/>
      <c r="AUW300" s="150"/>
      <c r="AUX300" s="150"/>
      <c r="AUY300" s="150"/>
      <c r="AUZ300" s="150"/>
      <c r="AVA300" s="150"/>
      <c r="AVB300" s="150"/>
      <c r="AVC300" s="150"/>
      <c r="AVD300" s="150"/>
      <c r="AVE300" s="150"/>
      <c r="AVF300" s="150"/>
      <c r="AVG300" s="150"/>
      <c r="AVH300" s="150"/>
      <c r="AVI300" s="150"/>
      <c r="AVJ300" s="150"/>
      <c r="AVK300" s="150"/>
      <c r="AVL300" s="150"/>
      <c r="AVM300" s="150"/>
      <c r="AVN300" s="150"/>
      <c r="AVO300" s="150"/>
      <c r="AVP300" s="150"/>
      <c r="AVQ300" s="150"/>
      <c r="AVR300" s="150"/>
      <c r="AVS300" s="150"/>
      <c r="AVT300" s="150"/>
      <c r="AVU300" s="150"/>
      <c r="AVV300" s="150"/>
      <c r="AVW300" s="150"/>
      <c r="AVX300" s="150"/>
      <c r="AVY300" s="150"/>
      <c r="AVZ300" s="150"/>
      <c r="AWA300" s="150"/>
      <c r="AWB300" s="150"/>
      <c r="AWC300" s="150"/>
      <c r="AWD300" s="150"/>
      <c r="AWE300" s="150"/>
      <c r="AWF300" s="150"/>
      <c r="AWG300" s="150"/>
      <c r="AWH300" s="150"/>
      <c r="AWI300" s="150"/>
      <c r="AWJ300" s="150"/>
      <c r="AWK300" s="150"/>
      <c r="AWL300" s="150"/>
      <c r="AWM300" s="150"/>
      <c r="AWN300" s="150"/>
      <c r="AWO300" s="150"/>
      <c r="AWP300" s="150"/>
      <c r="AWQ300" s="150"/>
      <c r="AWR300" s="150"/>
      <c r="AWS300" s="150"/>
      <c r="AWT300" s="150"/>
      <c r="AWU300" s="150"/>
      <c r="AWV300" s="150"/>
      <c r="AWW300" s="150"/>
      <c r="AWX300" s="150"/>
      <c r="AWY300" s="150"/>
      <c r="AWZ300" s="150"/>
      <c r="AXA300" s="150"/>
      <c r="AXB300" s="150"/>
      <c r="AXC300" s="150"/>
      <c r="AXD300" s="150"/>
      <c r="AXE300" s="150"/>
      <c r="AXF300" s="150"/>
      <c r="AXG300" s="150"/>
      <c r="AXH300" s="150"/>
      <c r="AXI300" s="150"/>
      <c r="AXJ300" s="150"/>
      <c r="AXK300" s="150"/>
      <c r="AXL300" s="150"/>
      <c r="AXM300" s="150"/>
      <c r="AXN300" s="150"/>
      <c r="AXO300" s="150"/>
      <c r="AXP300" s="150"/>
      <c r="AXQ300" s="150"/>
      <c r="AXR300" s="150"/>
      <c r="AXS300" s="150"/>
      <c r="AXT300" s="150"/>
      <c r="AXU300" s="150"/>
      <c r="AXV300" s="150"/>
      <c r="AXW300" s="150"/>
      <c r="AXX300" s="150"/>
      <c r="AXY300" s="150"/>
      <c r="AXZ300" s="150"/>
      <c r="AYA300" s="150"/>
      <c r="AYB300" s="150"/>
      <c r="AYC300" s="150"/>
      <c r="AYD300" s="150"/>
      <c r="AYE300" s="150"/>
      <c r="AYF300" s="150"/>
      <c r="AYG300" s="150"/>
      <c r="AYH300" s="150"/>
      <c r="AYI300" s="150"/>
      <c r="AYJ300" s="150"/>
      <c r="AYK300" s="150"/>
      <c r="AYL300" s="150"/>
      <c r="AYM300" s="150"/>
      <c r="AYN300" s="150"/>
      <c r="AYO300" s="150"/>
      <c r="AYP300" s="150"/>
      <c r="AYQ300" s="150"/>
      <c r="AYR300" s="150"/>
      <c r="AYS300" s="150"/>
      <c r="AYT300" s="150"/>
      <c r="AYU300" s="150"/>
      <c r="AYV300" s="150"/>
      <c r="AYW300" s="150"/>
      <c r="AYX300" s="150"/>
      <c r="AYY300" s="150"/>
      <c r="AYZ300" s="150"/>
      <c r="AZA300" s="150"/>
      <c r="AZB300" s="150"/>
      <c r="AZC300" s="150"/>
      <c r="AZD300" s="150"/>
      <c r="AZE300" s="150"/>
      <c r="AZF300" s="150"/>
      <c r="AZG300" s="150"/>
      <c r="AZH300" s="150"/>
      <c r="AZI300" s="150"/>
      <c r="AZJ300" s="150"/>
      <c r="AZK300" s="150"/>
      <c r="AZL300" s="150"/>
      <c r="AZM300" s="150"/>
      <c r="AZN300" s="150"/>
      <c r="AZO300" s="150"/>
      <c r="AZP300" s="150"/>
      <c r="AZQ300" s="150"/>
      <c r="AZR300" s="150"/>
      <c r="AZS300" s="150"/>
      <c r="AZT300" s="150"/>
      <c r="AZU300" s="150"/>
      <c r="AZV300" s="150"/>
      <c r="AZW300" s="150"/>
      <c r="AZX300" s="150"/>
      <c r="AZY300" s="150"/>
      <c r="AZZ300" s="150"/>
      <c r="BAA300" s="150"/>
      <c r="BAB300" s="150"/>
      <c r="BAC300" s="150"/>
      <c r="BAD300" s="150"/>
      <c r="BAE300" s="150"/>
      <c r="BAF300" s="150"/>
      <c r="BAG300" s="150"/>
      <c r="BAH300" s="150"/>
      <c r="BAI300" s="150"/>
      <c r="BAJ300" s="150"/>
      <c r="BAK300" s="150"/>
      <c r="BAL300" s="150"/>
      <c r="BAM300" s="150"/>
      <c r="BAN300" s="150"/>
      <c r="BAO300" s="150"/>
      <c r="BAP300" s="150"/>
      <c r="BAQ300" s="150"/>
      <c r="BAR300" s="150"/>
      <c r="BAS300" s="150"/>
      <c r="BAT300" s="150"/>
      <c r="BAU300" s="150"/>
      <c r="BAV300" s="150"/>
      <c r="BAW300" s="150"/>
      <c r="BAX300" s="150"/>
      <c r="BAY300" s="150"/>
      <c r="BAZ300" s="150"/>
      <c r="BBA300" s="150"/>
      <c r="BBB300" s="150"/>
      <c r="BBC300" s="150"/>
      <c r="BBD300" s="150"/>
      <c r="BBE300" s="150"/>
      <c r="BBF300" s="150"/>
      <c r="BBG300" s="150"/>
      <c r="BBH300" s="150"/>
      <c r="BBI300" s="150"/>
      <c r="BBJ300" s="150"/>
      <c r="BBK300" s="150"/>
      <c r="BBL300" s="150"/>
      <c r="BBM300" s="150"/>
      <c r="BBN300" s="150"/>
      <c r="BBO300" s="150"/>
      <c r="BBP300" s="150"/>
      <c r="BBQ300" s="150"/>
      <c r="BBR300" s="150"/>
      <c r="BBS300" s="150"/>
      <c r="BBT300" s="150"/>
      <c r="BBU300" s="150"/>
      <c r="BBV300" s="150"/>
      <c r="BBW300" s="150"/>
      <c r="BBX300" s="150"/>
      <c r="BBY300" s="150"/>
      <c r="BBZ300" s="150"/>
      <c r="BCA300" s="150"/>
      <c r="BCB300" s="150"/>
      <c r="BCC300" s="150"/>
      <c r="BCD300" s="150"/>
      <c r="BCE300" s="150"/>
      <c r="BCF300" s="150"/>
      <c r="BCG300" s="150"/>
      <c r="BCH300" s="150"/>
      <c r="BCI300" s="150"/>
      <c r="BCJ300" s="150"/>
      <c r="BCK300" s="150"/>
      <c r="BCL300" s="150"/>
      <c r="BCM300" s="150"/>
      <c r="BCN300" s="150"/>
      <c r="BCO300" s="150"/>
      <c r="BCP300" s="150"/>
      <c r="BCQ300" s="150"/>
      <c r="BCR300" s="150"/>
      <c r="BCS300" s="150"/>
      <c r="BCT300" s="150"/>
      <c r="BCU300" s="150"/>
      <c r="BCV300" s="150"/>
      <c r="BCW300" s="150"/>
      <c r="BCX300" s="150"/>
      <c r="BCY300" s="150"/>
      <c r="BCZ300" s="150"/>
      <c r="BDA300" s="150"/>
      <c r="BDB300" s="150"/>
      <c r="BDC300" s="150"/>
      <c r="BDD300" s="150"/>
      <c r="BDE300" s="150"/>
      <c r="BDF300" s="150"/>
      <c r="BDG300" s="150"/>
      <c r="BDH300" s="150"/>
      <c r="BDI300" s="150"/>
      <c r="BDJ300" s="150"/>
      <c r="BDK300" s="150"/>
      <c r="BDL300" s="150"/>
      <c r="BDM300" s="150"/>
      <c r="BDN300" s="150"/>
      <c r="BDO300" s="150"/>
      <c r="BDP300" s="150"/>
      <c r="BDQ300" s="150"/>
      <c r="BDR300" s="150"/>
      <c r="BDS300" s="150"/>
      <c r="BDT300" s="150"/>
      <c r="BDU300" s="150"/>
      <c r="BDV300" s="150"/>
      <c r="BDW300" s="150"/>
      <c r="BDX300" s="150"/>
      <c r="BDY300" s="150"/>
      <c r="BDZ300" s="150"/>
      <c r="BEA300" s="150"/>
      <c r="BEB300" s="150"/>
      <c r="BEC300" s="150"/>
      <c r="BED300" s="150"/>
      <c r="BEE300" s="150"/>
      <c r="BEF300" s="150"/>
      <c r="BEG300" s="150"/>
      <c r="BEH300" s="150"/>
      <c r="BEI300" s="150"/>
      <c r="BEJ300" s="150"/>
      <c r="BEK300" s="150"/>
      <c r="BEL300" s="150"/>
      <c r="BEM300" s="150"/>
      <c r="BEN300" s="150"/>
      <c r="BEO300" s="150"/>
      <c r="BEP300" s="150"/>
      <c r="BEQ300" s="150"/>
      <c r="BER300" s="150"/>
      <c r="BES300" s="150"/>
      <c r="BET300" s="150"/>
      <c r="BEU300" s="150"/>
      <c r="BEV300" s="150"/>
      <c r="BEW300" s="150"/>
      <c r="BEX300" s="150"/>
      <c r="BEY300" s="150"/>
      <c r="BEZ300" s="150"/>
      <c r="BFA300" s="150"/>
      <c r="BFB300" s="150"/>
      <c r="BFC300" s="150"/>
      <c r="BFD300" s="150"/>
      <c r="BFE300" s="150"/>
      <c r="BFF300" s="150"/>
      <c r="BFG300" s="150"/>
      <c r="BFH300" s="150"/>
      <c r="BFI300" s="150"/>
      <c r="BFJ300" s="150"/>
      <c r="BFK300" s="150"/>
      <c r="BFL300" s="150"/>
      <c r="BFM300" s="150"/>
      <c r="BFN300" s="150"/>
      <c r="BFO300" s="150"/>
      <c r="BFP300" s="150"/>
      <c r="BFQ300" s="150"/>
      <c r="BFR300" s="150"/>
      <c r="BFS300" s="150"/>
      <c r="BFT300" s="150"/>
      <c r="BFU300" s="150"/>
      <c r="BFV300" s="150"/>
      <c r="BFW300" s="150"/>
      <c r="BFX300" s="150"/>
      <c r="BFY300" s="150"/>
      <c r="BFZ300" s="150"/>
      <c r="BGA300" s="150"/>
      <c r="BGB300" s="150"/>
      <c r="BGC300" s="150"/>
      <c r="BGD300" s="150"/>
      <c r="BGE300" s="150"/>
      <c r="BGF300" s="150"/>
      <c r="BGG300" s="150"/>
      <c r="BGH300" s="150"/>
      <c r="BGI300" s="150"/>
      <c r="BGJ300" s="150"/>
      <c r="BGK300" s="150"/>
      <c r="BGL300" s="150"/>
      <c r="BGM300" s="150"/>
      <c r="BGN300" s="150"/>
      <c r="BGO300" s="150"/>
      <c r="BGP300" s="150"/>
      <c r="BGQ300" s="150"/>
      <c r="BGR300" s="150"/>
      <c r="BGS300" s="150"/>
      <c r="BGT300" s="150"/>
      <c r="BGU300" s="150"/>
      <c r="BGV300" s="150"/>
      <c r="BGW300" s="150"/>
      <c r="BGX300" s="150"/>
      <c r="BGY300" s="150"/>
      <c r="BGZ300" s="150"/>
      <c r="BHA300" s="150"/>
      <c r="BHB300" s="150"/>
      <c r="BHC300" s="150"/>
      <c r="BHD300" s="150"/>
      <c r="BHE300" s="150"/>
      <c r="BHF300" s="150"/>
      <c r="BHG300" s="150"/>
      <c r="BHH300" s="150"/>
      <c r="BHI300" s="150"/>
      <c r="BHJ300" s="150"/>
      <c r="BHK300" s="150"/>
      <c r="BHL300" s="150"/>
      <c r="BHM300" s="150"/>
      <c r="BHN300" s="150"/>
      <c r="BHO300" s="150"/>
      <c r="BHP300" s="150"/>
      <c r="BHQ300" s="150"/>
      <c r="BHR300" s="150"/>
      <c r="BHS300" s="150"/>
      <c r="BHT300" s="150"/>
      <c r="BHU300" s="150"/>
      <c r="BHV300" s="150"/>
      <c r="BHW300" s="150"/>
      <c r="BHX300" s="150"/>
      <c r="BHY300" s="150"/>
      <c r="BHZ300" s="150"/>
      <c r="BIA300" s="150"/>
      <c r="BIB300" s="150"/>
      <c r="BIC300" s="150"/>
      <c r="BID300" s="150"/>
      <c r="BIE300" s="150"/>
      <c r="BIF300" s="150"/>
      <c r="BIG300" s="150"/>
      <c r="BIH300" s="150"/>
      <c r="BII300" s="150"/>
      <c r="BIJ300" s="150"/>
      <c r="BIK300" s="150"/>
      <c r="BIL300" s="150"/>
      <c r="BIM300" s="150"/>
      <c r="BIN300" s="150"/>
      <c r="BIO300" s="150"/>
      <c r="BIP300" s="150"/>
      <c r="BIQ300" s="150"/>
      <c r="BIR300" s="150"/>
      <c r="BIS300" s="150"/>
      <c r="BIT300" s="150"/>
      <c r="BIU300" s="150"/>
      <c r="BIV300" s="150"/>
      <c r="BIW300" s="150"/>
      <c r="BIX300" s="150"/>
      <c r="BIY300" s="150"/>
      <c r="BIZ300" s="150"/>
      <c r="BJA300" s="150"/>
      <c r="BJB300" s="150"/>
      <c r="BJC300" s="150"/>
      <c r="BJD300" s="150"/>
      <c r="BJE300" s="150"/>
      <c r="BJF300" s="150"/>
      <c r="BJG300" s="150"/>
      <c r="BJH300" s="150"/>
      <c r="BJI300" s="150"/>
      <c r="BJJ300" s="150"/>
      <c r="BJK300" s="150"/>
      <c r="BJL300" s="150"/>
      <c r="BJM300" s="150"/>
      <c r="BJN300" s="150"/>
      <c r="BJO300" s="150"/>
      <c r="BJP300" s="150"/>
      <c r="BJQ300" s="150"/>
      <c r="BJR300" s="150"/>
      <c r="BJS300" s="150"/>
      <c r="BJT300" s="150"/>
      <c r="BJU300" s="150"/>
      <c r="BJV300" s="150"/>
      <c r="BJW300" s="150"/>
      <c r="BJX300" s="150"/>
      <c r="BJY300" s="150"/>
      <c r="BJZ300" s="150"/>
      <c r="BKA300" s="150"/>
      <c r="BKB300" s="150"/>
      <c r="BKC300" s="150"/>
      <c r="BKD300" s="150"/>
      <c r="BKE300" s="150"/>
      <c r="BKF300" s="150"/>
      <c r="BKG300" s="150"/>
      <c r="BKH300" s="150"/>
      <c r="BKI300" s="150"/>
      <c r="BKJ300" s="150"/>
      <c r="BKK300" s="150"/>
      <c r="BKL300" s="150"/>
      <c r="BKM300" s="150"/>
      <c r="BKN300" s="150"/>
      <c r="BKO300" s="150"/>
      <c r="BKP300" s="150"/>
      <c r="BKQ300" s="150"/>
      <c r="BKR300" s="150"/>
      <c r="BKS300" s="150"/>
      <c r="BKT300" s="150"/>
      <c r="BKU300" s="150"/>
      <c r="BKV300" s="150"/>
      <c r="BKW300" s="150"/>
      <c r="BKX300" s="150"/>
      <c r="BKY300" s="150"/>
      <c r="BKZ300" s="150"/>
      <c r="BLA300" s="150"/>
      <c r="BLB300" s="150"/>
      <c r="BLC300" s="150"/>
      <c r="BLD300" s="150"/>
      <c r="BLE300" s="150"/>
      <c r="BLF300" s="150"/>
      <c r="BLG300" s="150"/>
      <c r="BLH300" s="150"/>
      <c r="BLI300" s="150"/>
      <c r="BLJ300" s="150"/>
      <c r="BLK300" s="150"/>
      <c r="BLL300" s="150"/>
      <c r="BLM300" s="150"/>
      <c r="BLN300" s="150"/>
      <c r="BLO300" s="150"/>
      <c r="BLP300" s="150"/>
      <c r="BLQ300" s="150"/>
      <c r="BLR300" s="150"/>
      <c r="BLS300" s="150"/>
      <c r="BLT300" s="150"/>
      <c r="BLU300" s="150"/>
      <c r="BLV300" s="150"/>
      <c r="BLW300" s="150"/>
      <c r="BLX300" s="150"/>
      <c r="BLY300" s="150"/>
      <c r="BLZ300" s="150"/>
      <c r="BMA300" s="150"/>
      <c r="BMB300" s="150"/>
      <c r="BMC300" s="150"/>
      <c r="BMD300" s="150"/>
      <c r="BME300" s="150"/>
      <c r="BMF300" s="150"/>
      <c r="BMG300" s="150"/>
      <c r="BMH300" s="150"/>
      <c r="BMI300" s="150"/>
      <c r="BMJ300" s="150"/>
      <c r="BMK300" s="150"/>
      <c r="BML300" s="150"/>
      <c r="BMM300" s="150"/>
      <c r="BMN300" s="150"/>
      <c r="BMO300" s="150"/>
      <c r="BMP300" s="150"/>
      <c r="BMQ300" s="150"/>
      <c r="BMR300" s="150"/>
      <c r="BMS300" s="150"/>
      <c r="BMT300" s="150"/>
      <c r="BMU300" s="150"/>
      <c r="BMV300" s="150"/>
      <c r="BMW300" s="150"/>
      <c r="BMX300" s="150"/>
      <c r="BMY300" s="150"/>
      <c r="BMZ300" s="150"/>
      <c r="BNA300" s="150"/>
      <c r="BNB300" s="150"/>
      <c r="BNC300" s="150"/>
      <c r="BND300" s="150"/>
      <c r="BNE300" s="150"/>
      <c r="BNF300" s="150"/>
      <c r="BNG300" s="150"/>
      <c r="BNH300" s="150"/>
      <c r="BNI300" s="150"/>
      <c r="BNJ300" s="150"/>
      <c r="BNK300" s="150"/>
      <c r="BNL300" s="150"/>
      <c r="BNM300" s="150"/>
      <c r="BNN300" s="150"/>
      <c r="BNO300" s="150"/>
      <c r="BNP300" s="150"/>
      <c r="BNQ300" s="150"/>
      <c r="BNR300" s="150"/>
      <c r="BNS300" s="150"/>
      <c r="BNT300" s="150"/>
      <c r="BNU300" s="150"/>
      <c r="BNV300" s="150"/>
      <c r="BNW300" s="150"/>
      <c r="BNX300" s="150"/>
      <c r="BNY300" s="150"/>
      <c r="BNZ300" s="150"/>
      <c r="BOA300" s="150"/>
      <c r="BOB300" s="150"/>
      <c r="BOC300" s="150"/>
      <c r="BOD300" s="150"/>
      <c r="BOE300" s="150"/>
      <c r="BOF300" s="150"/>
      <c r="BOG300" s="150"/>
      <c r="BOH300" s="150"/>
      <c r="BOI300" s="150"/>
      <c r="BOJ300" s="150"/>
      <c r="BOK300" s="150"/>
      <c r="BOL300" s="150"/>
      <c r="BOM300" s="150"/>
      <c r="BON300" s="150"/>
      <c r="BOO300" s="150"/>
      <c r="BOP300" s="150"/>
      <c r="BOQ300" s="150"/>
      <c r="BOR300" s="150"/>
      <c r="BOS300" s="150"/>
      <c r="BOT300" s="150"/>
      <c r="BOU300" s="150"/>
      <c r="BOV300" s="150"/>
      <c r="BOW300" s="150"/>
      <c r="BOX300" s="150"/>
      <c r="BOY300" s="150"/>
      <c r="BOZ300" s="150"/>
      <c r="BPA300" s="150"/>
      <c r="BPB300" s="150"/>
      <c r="BPC300" s="150"/>
      <c r="BPD300" s="150"/>
      <c r="BPE300" s="150"/>
      <c r="BPF300" s="150"/>
      <c r="BPG300" s="150"/>
      <c r="BPH300" s="150"/>
      <c r="BPI300" s="150"/>
      <c r="BPJ300" s="150"/>
      <c r="BPK300" s="150"/>
      <c r="BPL300" s="150"/>
      <c r="BPM300" s="150"/>
      <c r="BPN300" s="150"/>
      <c r="BPO300" s="150"/>
      <c r="BPP300" s="150"/>
      <c r="BPQ300" s="150"/>
      <c r="BPR300" s="150"/>
      <c r="BPS300" s="150"/>
      <c r="BPT300" s="150"/>
      <c r="BPU300" s="150"/>
      <c r="BPV300" s="150"/>
      <c r="BPW300" s="150"/>
      <c r="BPX300" s="150"/>
      <c r="BPY300" s="150"/>
      <c r="BPZ300" s="150"/>
      <c r="BQA300" s="150"/>
      <c r="BQB300" s="150"/>
      <c r="BQC300" s="150"/>
      <c r="BQD300" s="150"/>
      <c r="BQE300" s="150"/>
      <c r="BQF300" s="150"/>
      <c r="BQG300" s="150"/>
      <c r="BQH300" s="150"/>
      <c r="BQI300" s="150"/>
      <c r="BQJ300" s="150"/>
      <c r="BQK300" s="150"/>
      <c r="BQL300" s="150"/>
      <c r="BQM300" s="150"/>
      <c r="BQN300" s="150"/>
      <c r="BQO300" s="150"/>
      <c r="BQP300" s="150"/>
      <c r="BQQ300" s="150"/>
      <c r="BQR300" s="150"/>
      <c r="BQS300" s="150"/>
      <c r="BQT300" s="150"/>
      <c r="BQU300" s="150"/>
      <c r="BQV300" s="150"/>
      <c r="BQW300" s="150"/>
      <c r="BQX300" s="150"/>
      <c r="BQY300" s="150"/>
      <c r="BQZ300" s="150"/>
      <c r="BRA300" s="150"/>
      <c r="BRB300" s="150"/>
      <c r="BRC300" s="150"/>
      <c r="BRD300" s="150"/>
      <c r="BRE300" s="150"/>
      <c r="BRF300" s="150"/>
      <c r="BRG300" s="150"/>
      <c r="BRH300" s="150"/>
      <c r="BRI300" s="150"/>
      <c r="BRJ300" s="150"/>
      <c r="BRK300" s="150"/>
      <c r="BRL300" s="150"/>
      <c r="BRM300" s="150"/>
      <c r="BRN300" s="150"/>
      <c r="BRO300" s="150"/>
      <c r="BRP300" s="150"/>
      <c r="BRQ300" s="150"/>
      <c r="BRR300" s="150"/>
      <c r="BRS300" s="150"/>
      <c r="BRT300" s="150"/>
      <c r="BRU300" s="150"/>
      <c r="BRV300" s="150"/>
      <c r="BRW300" s="150"/>
      <c r="BRX300" s="150"/>
      <c r="BRY300" s="150"/>
      <c r="BRZ300" s="150"/>
      <c r="BSA300" s="150"/>
      <c r="BSB300" s="150"/>
      <c r="BSC300" s="150"/>
      <c r="BSD300" s="150"/>
      <c r="BSE300" s="150"/>
      <c r="BSF300" s="150"/>
      <c r="BSG300" s="150"/>
      <c r="BSH300" s="150"/>
      <c r="BSI300" s="150"/>
      <c r="BSJ300" s="150"/>
      <c r="BSK300" s="150"/>
      <c r="BSL300" s="150"/>
      <c r="BSM300" s="150"/>
      <c r="BSN300" s="150"/>
      <c r="BSO300" s="150"/>
      <c r="BSP300" s="150"/>
      <c r="BSQ300" s="150"/>
      <c r="BSR300" s="150"/>
      <c r="BSS300" s="150"/>
      <c r="BST300" s="150"/>
      <c r="BSU300" s="150"/>
      <c r="BSV300" s="150"/>
      <c r="BSW300" s="150"/>
      <c r="BSX300" s="150"/>
      <c r="BSY300" s="150"/>
      <c r="BSZ300" s="150"/>
      <c r="BTA300" s="150"/>
      <c r="BTB300" s="150"/>
      <c r="BTC300" s="150"/>
      <c r="BTD300" s="150"/>
      <c r="BTE300" s="150"/>
      <c r="BTF300" s="150"/>
      <c r="BTG300" s="150"/>
      <c r="BTH300" s="150"/>
      <c r="BTI300" s="150"/>
      <c r="BTJ300" s="150"/>
      <c r="BTK300" s="150"/>
      <c r="BTL300" s="150"/>
      <c r="BTM300" s="150"/>
      <c r="BTN300" s="150"/>
      <c r="BTO300" s="150"/>
      <c r="BTP300" s="150"/>
      <c r="BTQ300" s="150"/>
      <c r="BTR300" s="150"/>
      <c r="BTS300" s="150"/>
      <c r="BTT300" s="150"/>
      <c r="BTU300" s="150"/>
      <c r="BTV300" s="150"/>
      <c r="BTW300" s="150"/>
      <c r="BTX300" s="150"/>
      <c r="BTY300" s="150"/>
      <c r="BTZ300" s="150"/>
      <c r="BUA300" s="150"/>
      <c r="BUB300" s="150"/>
      <c r="BUC300" s="150"/>
      <c r="BUD300" s="150"/>
      <c r="BUE300" s="150"/>
      <c r="BUF300" s="150"/>
      <c r="BUG300" s="150"/>
      <c r="BUH300" s="150"/>
      <c r="BUI300" s="150"/>
      <c r="BUJ300" s="150"/>
      <c r="BUK300" s="150"/>
      <c r="BUL300" s="150"/>
      <c r="BUM300" s="150"/>
      <c r="BUN300" s="150"/>
      <c r="BUO300" s="150"/>
      <c r="BUP300" s="150"/>
      <c r="BUQ300" s="150"/>
      <c r="BUR300" s="150"/>
      <c r="BUS300" s="150"/>
      <c r="BUT300" s="150"/>
      <c r="BUU300" s="150"/>
      <c r="BUV300" s="150"/>
      <c r="BUW300" s="150"/>
      <c r="BUX300" s="150"/>
      <c r="BUY300" s="150"/>
      <c r="BUZ300" s="150"/>
      <c r="BVA300" s="150"/>
      <c r="BVB300" s="150"/>
      <c r="BVC300" s="150"/>
      <c r="BVD300" s="150"/>
      <c r="BVE300" s="150"/>
      <c r="BVF300" s="150"/>
      <c r="BVG300" s="150"/>
      <c r="BVH300" s="150"/>
      <c r="BVI300" s="150"/>
      <c r="BVJ300" s="150"/>
      <c r="BVK300" s="150"/>
      <c r="BVL300" s="150"/>
      <c r="BVM300" s="150"/>
      <c r="BVN300" s="150"/>
      <c r="BVO300" s="150"/>
      <c r="BVP300" s="150"/>
      <c r="BVQ300" s="150"/>
      <c r="BVR300" s="150"/>
      <c r="BVS300" s="150"/>
      <c r="BVT300" s="150"/>
      <c r="BVU300" s="150"/>
      <c r="BVV300" s="150"/>
      <c r="BVW300" s="150"/>
      <c r="BVX300" s="150"/>
      <c r="BVY300" s="150"/>
      <c r="BVZ300" s="150"/>
      <c r="BWA300" s="150"/>
      <c r="BWB300" s="150"/>
      <c r="BWC300" s="150"/>
      <c r="BWD300" s="150"/>
      <c r="BWE300" s="150"/>
      <c r="BWF300" s="150"/>
      <c r="BWG300" s="150"/>
      <c r="BWH300" s="150"/>
      <c r="BWI300" s="150"/>
      <c r="BWJ300" s="150"/>
      <c r="BWK300" s="150"/>
      <c r="BWL300" s="150"/>
      <c r="BWM300" s="150"/>
      <c r="BWN300" s="150"/>
      <c r="BWO300" s="150"/>
      <c r="BWP300" s="150"/>
      <c r="BWQ300" s="150"/>
      <c r="BWR300" s="150"/>
      <c r="BWS300" s="150"/>
      <c r="BWT300" s="150"/>
      <c r="BWU300" s="150"/>
      <c r="BWV300" s="150"/>
      <c r="BWW300" s="150"/>
      <c r="BWX300" s="150"/>
      <c r="BWY300" s="150"/>
      <c r="BWZ300" s="150"/>
      <c r="BXA300" s="150"/>
      <c r="BXB300" s="150"/>
      <c r="BXC300" s="150"/>
      <c r="BXD300" s="150"/>
      <c r="BXE300" s="150"/>
      <c r="BXF300" s="150"/>
      <c r="BXG300" s="150"/>
      <c r="BXH300" s="150"/>
      <c r="BXI300" s="150"/>
      <c r="BXJ300" s="150"/>
      <c r="BXK300" s="150"/>
      <c r="BXL300" s="150"/>
      <c r="BXM300" s="150"/>
      <c r="BXN300" s="150"/>
      <c r="BXO300" s="150"/>
      <c r="BXP300" s="150"/>
      <c r="BXQ300" s="150"/>
      <c r="BXR300" s="150"/>
      <c r="BXS300" s="150"/>
      <c r="BXT300" s="150"/>
      <c r="BXU300" s="150"/>
      <c r="BXV300" s="150"/>
      <c r="BXW300" s="150"/>
      <c r="BXX300" s="150"/>
      <c r="BXY300" s="150"/>
      <c r="BXZ300" s="150"/>
      <c r="BYA300" s="150"/>
      <c r="BYB300" s="150"/>
      <c r="BYC300" s="150"/>
      <c r="BYD300" s="150"/>
      <c r="BYE300" s="150"/>
      <c r="BYF300" s="150"/>
      <c r="BYG300" s="150"/>
      <c r="BYH300" s="150"/>
      <c r="BYI300" s="150"/>
      <c r="BYJ300" s="150"/>
      <c r="BYK300" s="150"/>
      <c r="BYL300" s="150"/>
      <c r="BYM300" s="150"/>
      <c r="BYN300" s="150"/>
      <c r="BYO300" s="150"/>
      <c r="BYP300" s="150"/>
      <c r="BYQ300" s="150"/>
      <c r="BYR300" s="150"/>
      <c r="BYS300" s="150"/>
      <c r="BYT300" s="150"/>
      <c r="BYU300" s="150"/>
      <c r="BYV300" s="150"/>
      <c r="BYW300" s="150"/>
      <c r="BYX300" s="150"/>
      <c r="BYY300" s="150"/>
      <c r="BYZ300" s="150"/>
      <c r="BZA300" s="150"/>
      <c r="BZB300" s="150"/>
      <c r="BZC300" s="150"/>
      <c r="BZD300" s="150"/>
      <c r="BZE300" s="150"/>
      <c r="BZF300" s="150"/>
      <c r="BZG300" s="150"/>
      <c r="BZH300" s="150"/>
      <c r="BZI300" s="150"/>
      <c r="BZJ300" s="150"/>
      <c r="BZK300" s="150"/>
      <c r="BZL300" s="150"/>
      <c r="BZM300" s="150"/>
      <c r="BZN300" s="150"/>
      <c r="BZO300" s="150"/>
      <c r="BZP300" s="150"/>
      <c r="BZQ300" s="150"/>
      <c r="BZR300" s="150"/>
      <c r="BZS300" s="150"/>
      <c r="BZT300" s="150"/>
      <c r="BZU300" s="150"/>
      <c r="BZV300" s="150"/>
      <c r="BZW300" s="150"/>
      <c r="BZX300" s="150"/>
      <c r="BZY300" s="150"/>
      <c r="BZZ300" s="150"/>
      <c r="CAA300" s="150"/>
      <c r="CAB300" s="150"/>
      <c r="CAC300" s="150"/>
      <c r="CAD300" s="150"/>
      <c r="CAE300" s="150"/>
      <c r="CAF300" s="150"/>
      <c r="CAG300" s="150"/>
      <c r="CAH300" s="150"/>
      <c r="CAI300" s="150"/>
      <c r="CAJ300" s="150"/>
      <c r="CAK300" s="150"/>
      <c r="CAL300" s="150"/>
      <c r="CAM300" s="150"/>
      <c r="CAN300" s="150"/>
      <c r="CAO300" s="150"/>
      <c r="CAP300" s="150"/>
      <c r="CAQ300" s="150"/>
      <c r="CAR300" s="150"/>
      <c r="CAS300" s="150"/>
      <c r="CAT300" s="150"/>
      <c r="CAU300" s="150"/>
      <c r="CAV300" s="150"/>
      <c r="CAW300" s="150"/>
      <c r="CAX300" s="150"/>
      <c r="CAY300" s="150"/>
      <c r="CAZ300" s="150"/>
      <c r="CBA300" s="150"/>
      <c r="CBB300" s="150"/>
      <c r="CBC300" s="150"/>
      <c r="CBD300" s="150"/>
      <c r="CBE300" s="150"/>
      <c r="CBF300" s="150"/>
      <c r="CBG300" s="150"/>
      <c r="CBH300" s="150"/>
      <c r="CBI300" s="150"/>
      <c r="CBJ300" s="150"/>
      <c r="CBK300" s="150"/>
      <c r="CBL300" s="150"/>
      <c r="CBM300" s="150"/>
      <c r="CBN300" s="150"/>
      <c r="CBO300" s="150"/>
      <c r="CBP300" s="150"/>
      <c r="CBQ300" s="150"/>
      <c r="CBR300" s="150"/>
      <c r="CBS300" s="150"/>
      <c r="CBT300" s="150"/>
      <c r="CBU300" s="150"/>
      <c r="CBV300" s="150"/>
      <c r="CBW300" s="150"/>
      <c r="CBX300" s="150"/>
      <c r="CBY300" s="150"/>
      <c r="CBZ300" s="150"/>
      <c r="CCA300" s="150"/>
      <c r="CCB300" s="150"/>
      <c r="CCC300" s="150"/>
      <c r="CCD300" s="150"/>
      <c r="CCE300" s="150"/>
      <c r="CCF300" s="150"/>
      <c r="CCG300" s="150"/>
      <c r="CCH300" s="150"/>
      <c r="CCI300" s="150"/>
      <c r="CCJ300" s="150"/>
      <c r="CCK300" s="150"/>
      <c r="CCL300" s="150"/>
      <c r="CCM300" s="150"/>
      <c r="CCN300" s="150"/>
      <c r="CCO300" s="150"/>
      <c r="CCP300" s="150"/>
      <c r="CCQ300" s="150"/>
      <c r="CCR300" s="150"/>
      <c r="CCS300" s="150"/>
      <c r="CCT300" s="150"/>
      <c r="CCU300" s="150"/>
      <c r="CCV300" s="150"/>
      <c r="CCW300" s="150"/>
      <c r="CCX300" s="150"/>
      <c r="CCY300" s="150"/>
      <c r="CCZ300" s="150"/>
      <c r="CDA300" s="150"/>
      <c r="CDB300" s="150"/>
      <c r="CDC300" s="150"/>
      <c r="CDD300" s="150"/>
      <c r="CDE300" s="150"/>
      <c r="CDF300" s="150"/>
      <c r="CDG300" s="150"/>
      <c r="CDH300" s="150"/>
      <c r="CDI300" s="150"/>
      <c r="CDJ300" s="150"/>
      <c r="CDK300" s="150"/>
      <c r="CDL300" s="150"/>
      <c r="CDM300" s="150"/>
      <c r="CDN300" s="150"/>
      <c r="CDO300" s="150"/>
      <c r="CDP300" s="150"/>
      <c r="CDQ300" s="150"/>
      <c r="CDR300" s="150"/>
      <c r="CDS300" s="150"/>
      <c r="CDT300" s="150"/>
      <c r="CDU300" s="150"/>
      <c r="CDV300" s="150"/>
      <c r="CDW300" s="150"/>
      <c r="CDX300" s="150"/>
      <c r="CDY300" s="150"/>
      <c r="CDZ300" s="150"/>
      <c r="CEA300" s="150"/>
      <c r="CEB300" s="150"/>
      <c r="CEC300" s="150"/>
      <c r="CED300" s="150"/>
      <c r="CEE300" s="150"/>
      <c r="CEF300" s="150"/>
      <c r="CEG300" s="150"/>
      <c r="CEH300" s="150"/>
      <c r="CEI300" s="150"/>
      <c r="CEJ300" s="150"/>
      <c r="CEK300" s="150"/>
      <c r="CEL300" s="150"/>
      <c r="CEM300" s="150"/>
      <c r="CEN300" s="150"/>
      <c r="CEO300" s="150"/>
      <c r="CEP300" s="150"/>
      <c r="CEQ300" s="150"/>
      <c r="CER300" s="150"/>
      <c r="CES300" s="150"/>
      <c r="CET300" s="150"/>
      <c r="CEU300" s="150"/>
      <c r="CEV300" s="150"/>
      <c r="CEW300" s="150"/>
      <c r="CEX300" s="150"/>
      <c r="CEY300" s="150"/>
      <c r="CEZ300" s="150"/>
      <c r="CFA300" s="150"/>
      <c r="CFB300" s="150"/>
      <c r="CFC300" s="150"/>
      <c r="CFD300" s="150"/>
      <c r="CFE300" s="150"/>
      <c r="CFF300" s="150"/>
      <c r="CFG300" s="150"/>
      <c r="CFH300" s="150"/>
      <c r="CFI300" s="150"/>
      <c r="CFJ300" s="150"/>
      <c r="CFK300" s="150"/>
      <c r="CFL300" s="150"/>
      <c r="CFM300" s="150"/>
      <c r="CFN300" s="150"/>
      <c r="CFO300" s="150"/>
      <c r="CFP300" s="150"/>
      <c r="CFQ300" s="150"/>
      <c r="CFR300" s="150"/>
      <c r="CFS300" s="150"/>
      <c r="CFT300" s="150"/>
      <c r="CFU300" s="150"/>
      <c r="CFV300" s="150"/>
      <c r="CFW300" s="150"/>
      <c r="CFX300" s="150"/>
      <c r="CFY300" s="150"/>
      <c r="CFZ300" s="150"/>
      <c r="CGA300" s="150"/>
      <c r="CGB300" s="150"/>
      <c r="CGC300" s="150"/>
      <c r="CGD300" s="150"/>
      <c r="CGE300" s="150"/>
      <c r="CGF300" s="150"/>
      <c r="CGG300" s="150"/>
      <c r="CGH300" s="150"/>
      <c r="CGI300" s="150"/>
      <c r="CGJ300" s="150"/>
      <c r="CGK300" s="150"/>
      <c r="CGL300" s="150"/>
      <c r="CGM300" s="150"/>
      <c r="CGN300" s="150"/>
      <c r="CGO300" s="150"/>
      <c r="CGP300" s="150"/>
      <c r="CGQ300" s="150"/>
      <c r="CGR300" s="150"/>
      <c r="CGS300" s="150"/>
      <c r="CGT300" s="150"/>
      <c r="CGU300" s="150"/>
      <c r="CGV300" s="150"/>
      <c r="CGW300" s="150"/>
      <c r="CGX300" s="150"/>
      <c r="CGY300" s="150"/>
      <c r="CGZ300" s="150"/>
      <c r="CHA300" s="150"/>
      <c r="CHB300" s="150"/>
      <c r="CHC300" s="150"/>
      <c r="CHD300" s="150"/>
      <c r="CHE300" s="150"/>
      <c r="CHF300" s="150"/>
      <c r="CHG300" s="150"/>
      <c r="CHH300" s="150"/>
      <c r="CHI300" s="150"/>
      <c r="CHJ300" s="150"/>
      <c r="CHK300" s="150"/>
      <c r="CHL300" s="150"/>
      <c r="CHM300" s="150"/>
      <c r="CHN300" s="150"/>
      <c r="CHO300" s="150"/>
      <c r="CHP300" s="150"/>
      <c r="CHQ300" s="150"/>
      <c r="CHR300" s="150"/>
      <c r="CHS300" s="150"/>
      <c r="CHT300" s="150"/>
      <c r="CHU300" s="150"/>
      <c r="CHV300" s="150"/>
      <c r="CHW300" s="150"/>
      <c r="CHX300" s="150"/>
      <c r="CHY300" s="150"/>
      <c r="CHZ300" s="150"/>
      <c r="CIA300" s="150"/>
      <c r="CIB300" s="150"/>
      <c r="CIC300" s="150"/>
      <c r="CID300" s="150"/>
      <c r="CIE300" s="150"/>
      <c r="CIF300" s="150"/>
      <c r="CIG300" s="150"/>
      <c r="CIH300" s="150"/>
      <c r="CII300" s="150"/>
      <c r="CIJ300" s="150"/>
      <c r="CIK300" s="150"/>
      <c r="CIL300" s="150"/>
      <c r="CIM300" s="150"/>
      <c r="CIN300" s="150"/>
      <c r="CIO300" s="150"/>
      <c r="CIP300" s="150"/>
      <c r="CIQ300" s="150"/>
      <c r="CIR300" s="150"/>
      <c r="CIS300" s="150"/>
      <c r="CIT300" s="150"/>
      <c r="CIU300" s="150"/>
      <c r="CIV300" s="150"/>
      <c r="CIW300" s="150"/>
      <c r="CIX300" s="150"/>
      <c r="CIY300" s="150"/>
      <c r="CIZ300" s="150"/>
      <c r="CJA300" s="150"/>
      <c r="CJB300" s="150"/>
      <c r="CJC300" s="150"/>
      <c r="CJD300" s="150"/>
      <c r="CJE300" s="150"/>
      <c r="CJF300" s="150"/>
      <c r="CJG300" s="150"/>
      <c r="CJH300" s="150"/>
      <c r="CJI300" s="150"/>
      <c r="CJJ300" s="150"/>
      <c r="CJK300" s="150"/>
      <c r="CJL300" s="150"/>
      <c r="CJM300" s="150"/>
      <c r="CJN300" s="150"/>
      <c r="CJO300" s="150"/>
      <c r="CJP300" s="150"/>
      <c r="CJQ300" s="150"/>
      <c r="CJR300" s="150"/>
      <c r="CJS300" s="150"/>
      <c r="CJT300" s="150"/>
      <c r="CJU300" s="150"/>
      <c r="CJV300" s="150"/>
      <c r="CJW300" s="150"/>
      <c r="CJX300" s="150"/>
      <c r="CJY300" s="150"/>
      <c r="CJZ300" s="150"/>
      <c r="CKA300" s="150"/>
      <c r="CKB300" s="150"/>
      <c r="CKC300" s="150"/>
      <c r="CKD300" s="150"/>
      <c r="CKE300" s="150"/>
      <c r="CKF300" s="150"/>
      <c r="CKG300" s="150"/>
      <c r="CKH300" s="150"/>
      <c r="CKI300" s="150"/>
      <c r="CKJ300" s="150"/>
      <c r="CKK300" s="150"/>
      <c r="CKL300" s="150"/>
      <c r="CKM300" s="150"/>
      <c r="CKN300" s="150"/>
      <c r="CKO300" s="150"/>
      <c r="CKP300" s="150"/>
      <c r="CKQ300" s="150"/>
      <c r="CKR300" s="150"/>
      <c r="CKS300" s="150"/>
      <c r="CKT300" s="150"/>
      <c r="CKU300" s="150"/>
      <c r="CKV300" s="150"/>
      <c r="CKW300" s="150"/>
      <c r="CKX300" s="150"/>
      <c r="CKY300" s="150"/>
      <c r="CKZ300" s="150"/>
      <c r="CLA300" s="150"/>
      <c r="CLB300" s="150"/>
      <c r="CLC300" s="150"/>
      <c r="CLD300" s="150"/>
      <c r="CLE300" s="150"/>
      <c r="CLF300" s="150"/>
      <c r="CLG300" s="150"/>
      <c r="CLH300" s="150"/>
      <c r="CLI300" s="150"/>
      <c r="CLJ300" s="150"/>
      <c r="CLK300" s="150"/>
      <c r="CLL300" s="150"/>
      <c r="CLM300" s="150"/>
      <c r="CLN300" s="150"/>
      <c r="CLO300" s="150"/>
      <c r="CLP300" s="150"/>
      <c r="CLQ300" s="150"/>
      <c r="CLR300" s="150"/>
      <c r="CLS300" s="150"/>
      <c r="CLT300" s="150"/>
      <c r="CLU300" s="150"/>
      <c r="CLV300" s="150"/>
      <c r="CLW300" s="150"/>
      <c r="CLX300" s="150"/>
      <c r="CLY300" s="150"/>
      <c r="CLZ300" s="150"/>
      <c r="CMA300" s="150"/>
      <c r="CMB300" s="150"/>
      <c r="CMC300" s="150"/>
      <c r="CMD300" s="150"/>
      <c r="CME300" s="150"/>
      <c r="CMF300" s="150"/>
      <c r="CMG300" s="150"/>
      <c r="CMH300" s="150"/>
      <c r="CMI300" s="150"/>
      <c r="CMJ300" s="150"/>
      <c r="CMK300" s="150"/>
      <c r="CML300" s="150"/>
      <c r="CMM300" s="150"/>
      <c r="CMN300" s="150"/>
      <c r="CMO300" s="150"/>
      <c r="CMP300" s="150"/>
      <c r="CMQ300" s="150"/>
      <c r="CMR300" s="150"/>
      <c r="CMS300" s="150"/>
      <c r="CMT300" s="150"/>
      <c r="CMU300" s="150"/>
      <c r="CMV300" s="150"/>
      <c r="CMW300" s="150"/>
      <c r="CMX300" s="150"/>
      <c r="CMY300" s="150"/>
      <c r="CMZ300" s="150"/>
      <c r="CNA300" s="150"/>
      <c r="CNB300" s="150"/>
      <c r="CNC300" s="150"/>
      <c r="CND300" s="150"/>
      <c r="CNE300" s="150"/>
      <c r="CNF300" s="150"/>
      <c r="CNG300" s="150"/>
      <c r="CNH300" s="150"/>
      <c r="CNI300" s="150"/>
      <c r="CNJ300" s="150"/>
      <c r="CNK300" s="150"/>
      <c r="CNL300" s="150"/>
      <c r="CNM300" s="150"/>
      <c r="CNN300" s="150"/>
      <c r="CNO300" s="150"/>
      <c r="CNP300" s="150"/>
      <c r="CNQ300" s="150"/>
      <c r="CNR300" s="150"/>
      <c r="CNS300" s="150"/>
      <c r="CNT300" s="150"/>
      <c r="CNU300" s="150"/>
      <c r="CNV300" s="150"/>
      <c r="CNW300" s="150"/>
      <c r="CNX300" s="150"/>
      <c r="CNY300" s="150"/>
      <c r="CNZ300" s="150"/>
      <c r="COA300" s="150"/>
      <c r="COB300" s="150"/>
      <c r="COC300" s="150"/>
      <c r="COD300" s="150"/>
      <c r="COE300" s="150"/>
      <c r="COF300" s="150"/>
      <c r="COG300" s="150"/>
      <c r="COH300" s="150"/>
      <c r="COI300" s="150"/>
      <c r="COJ300" s="150"/>
      <c r="COK300" s="150"/>
      <c r="COL300" s="150"/>
      <c r="COM300" s="150"/>
      <c r="CON300" s="150"/>
      <c r="COO300" s="150"/>
      <c r="COP300" s="150"/>
      <c r="COQ300" s="150"/>
      <c r="COR300" s="150"/>
      <c r="COS300" s="150"/>
      <c r="COT300" s="150"/>
      <c r="COU300" s="150"/>
      <c r="COV300" s="150"/>
      <c r="COW300" s="150"/>
      <c r="COX300" s="150"/>
      <c r="COY300" s="150"/>
      <c r="COZ300" s="150"/>
      <c r="CPA300" s="150"/>
      <c r="CPB300" s="150"/>
      <c r="CPC300" s="150"/>
      <c r="CPD300" s="150"/>
      <c r="CPE300" s="150"/>
      <c r="CPF300" s="150"/>
      <c r="CPG300" s="150"/>
      <c r="CPH300" s="150"/>
      <c r="CPI300" s="150"/>
      <c r="CPJ300" s="150"/>
      <c r="CPK300" s="150"/>
      <c r="CPL300" s="150"/>
      <c r="CPM300" s="150"/>
      <c r="CPN300" s="150"/>
      <c r="CPO300" s="150"/>
      <c r="CPP300" s="150"/>
      <c r="CPQ300" s="150"/>
      <c r="CPR300" s="150"/>
      <c r="CPS300" s="150"/>
      <c r="CPT300" s="150"/>
      <c r="CPU300" s="150"/>
      <c r="CPV300" s="150"/>
      <c r="CPW300" s="150"/>
      <c r="CPX300" s="150"/>
      <c r="CPY300" s="150"/>
      <c r="CPZ300" s="150"/>
      <c r="CQA300" s="150"/>
      <c r="CQB300" s="150"/>
      <c r="CQC300" s="150"/>
      <c r="CQD300" s="150"/>
      <c r="CQE300" s="150"/>
      <c r="CQF300" s="150"/>
      <c r="CQG300" s="150"/>
      <c r="CQH300" s="150"/>
      <c r="CQI300" s="150"/>
      <c r="CQJ300" s="150"/>
      <c r="CQK300" s="150"/>
      <c r="CQL300" s="150"/>
      <c r="CQM300" s="150"/>
      <c r="CQN300" s="150"/>
      <c r="CQO300" s="150"/>
      <c r="CQP300" s="150"/>
      <c r="CQQ300" s="150"/>
      <c r="CQR300" s="150"/>
      <c r="CQS300" s="150"/>
      <c r="CQT300" s="150"/>
      <c r="CQU300" s="150"/>
      <c r="CQV300" s="150"/>
      <c r="CQW300" s="150"/>
      <c r="CQX300" s="150"/>
      <c r="CQY300" s="150"/>
      <c r="CQZ300" s="150"/>
      <c r="CRA300" s="150"/>
      <c r="CRB300" s="150"/>
      <c r="CRC300" s="150"/>
      <c r="CRD300" s="150"/>
      <c r="CRE300" s="150"/>
      <c r="CRF300" s="150"/>
      <c r="CRG300" s="150"/>
      <c r="CRH300" s="150"/>
      <c r="CRI300" s="150"/>
      <c r="CRJ300" s="150"/>
      <c r="CRK300" s="150"/>
      <c r="CRL300" s="150"/>
      <c r="CRM300" s="150"/>
      <c r="CRN300" s="150"/>
      <c r="CRO300" s="150"/>
      <c r="CRP300" s="150"/>
      <c r="CRQ300" s="150"/>
      <c r="CRR300" s="150"/>
      <c r="CRS300" s="150"/>
      <c r="CRT300" s="150"/>
      <c r="CRU300" s="150"/>
      <c r="CRV300" s="150"/>
      <c r="CRW300" s="150"/>
      <c r="CRX300" s="150"/>
      <c r="CRY300" s="150"/>
      <c r="CRZ300" s="150"/>
      <c r="CSA300" s="150"/>
      <c r="CSB300" s="150"/>
      <c r="CSC300" s="150"/>
      <c r="CSD300" s="150"/>
      <c r="CSE300" s="150"/>
      <c r="CSF300" s="150"/>
      <c r="CSG300" s="150"/>
      <c r="CSH300" s="150"/>
      <c r="CSI300" s="150"/>
      <c r="CSJ300" s="150"/>
      <c r="CSK300" s="150"/>
      <c r="CSL300" s="150"/>
      <c r="CSM300" s="150"/>
      <c r="CSN300" s="150"/>
      <c r="CSO300" s="150"/>
      <c r="CSP300" s="150"/>
      <c r="CSQ300" s="150"/>
      <c r="CSR300" s="150"/>
      <c r="CSS300" s="150"/>
      <c r="CST300" s="150"/>
      <c r="CSU300" s="150"/>
      <c r="CSV300" s="150"/>
      <c r="CSW300" s="150"/>
      <c r="CSX300" s="150"/>
      <c r="CSY300" s="150"/>
      <c r="CSZ300" s="150"/>
      <c r="CTA300" s="150"/>
      <c r="CTB300" s="150"/>
      <c r="CTC300" s="150"/>
      <c r="CTD300" s="150"/>
      <c r="CTE300" s="150"/>
      <c r="CTF300" s="150"/>
      <c r="CTG300" s="150"/>
      <c r="CTH300" s="150"/>
      <c r="CTI300" s="150"/>
      <c r="CTJ300" s="150"/>
      <c r="CTK300" s="150"/>
      <c r="CTL300" s="150"/>
      <c r="CTM300" s="150"/>
      <c r="CTN300" s="150"/>
      <c r="CTO300" s="150"/>
      <c r="CTP300" s="150"/>
      <c r="CTQ300" s="150"/>
      <c r="CTR300" s="150"/>
      <c r="CTS300" s="150"/>
      <c r="CTT300" s="150"/>
      <c r="CTU300" s="150"/>
      <c r="CTV300" s="150"/>
      <c r="CTW300" s="150"/>
      <c r="CTX300" s="150"/>
      <c r="CTY300" s="150"/>
      <c r="CTZ300" s="150"/>
      <c r="CUA300" s="150"/>
      <c r="CUB300" s="150"/>
      <c r="CUC300" s="150"/>
      <c r="CUD300" s="150"/>
      <c r="CUE300" s="150"/>
      <c r="CUF300" s="150"/>
      <c r="CUG300" s="150"/>
      <c r="CUH300" s="150"/>
      <c r="CUI300" s="150"/>
      <c r="CUJ300" s="150"/>
      <c r="CUK300" s="150"/>
      <c r="CUL300" s="150"/>
      <c r="CUM300" s="150"/>
      <c r="CUN300" s="150"/>
      <c r="CUO300" s="150"/>
      <c r="CUP300" s="150"/>
      <c r="CUQ300" s="150"/>
      <c r="CUR300" s="150"/>
      <c r="CUS300" s="150"/>
      <c r="CUT300" s="150"/>
      <c r="CUU300" s="150"/>
      <c r="CUV300" s="150"/>
      <c r="CUW300" s="150"/>
      <c r="CUX300" s="150"/>
      <c r="CUY300" s="150"/>
      <c r="CUZ300" s="150"/>
      <c r="CVA300" s="150"/>
      <c r="CVB300" s="150"/>
      <c r="CVC300" s="150"/>
      <c r="CVD300" s="150"/>
      <c r="CVE300" s="150"/>
      <c r="CVF300" s="150"/>
      <c r="CVG300" s="150"/>
      <c r="CVH300" s="150"/>
      <c r="CVI300" s="150"/>
      <c r="CVJ300" s="150"/>
      <c r="CVK300" s="150"/>
      <c r="CVL300" s="150"/>
      <c r="CVM300" s="150"/>
      <c r="CVN300" s="150"/>
      <c r="CVO300" s="150"/>
      <c r="CVP300" s="150"/>
      <c r="CVQ300" s="150"/>
      <c r="CVR300" s="150"/>
      <c r="CVS300" s="150"/>
      <c r="CVT300" s="150"/>
      <c r="CVU300" s="150"/>
      <c r="CVV300" s="150"/>
      <c r="CVW300" s="150"/>
      <c r="CVX300" s="150"/>
      <c r="CVY300" s="150"/>
      <c r="CVZ300" s="150"/>
      <c r="CWA300" s="150"/>
      <c r="CWB300" s="150"/>
      <c r="CWC300" s="150"/>
      <c r="CWD300" s="150"/>
      <c r="CWE300" s="150"/>
      <c r="CWF300" s="150"/>
      <c r="CWG300" s="150"/>
      <c r="CWH300" s="150"/>
      <c r="CWI300" s="150"/>
      <c r="CWJ300" s="150"/>
      <c r="CWK300" s="150"/>
      <c r="CWL300" s="150"/>
      <c r="CWM300" s="150"/>
      <c r="CWN300" s="150"/>
      <c r="CWO300" s="150"/>
      <c r="CWP300" s="150"/>
      <c r="CWQ300" s="150"/>
      <c r="CWR300" s="150"/>
      <c r="CWS300" s="150"/>
      <c r="CWT300" s="150"/>
      <c r="CWU300" s="150"/>
      <c r="CWV300" s="150"/>
      <c r="CWW300" s="150"/>
      <c r="CWX300" s="150"/>
      <c r="CWY300" s="150"/>
      <c r="CWZ300" s="150"/>
      <c r="CXA300" s="150"/>
      <c r="CXB300" s="150"/>
      <c r="CXC300" s="150"/>
      <c r="CXD300" s="150"/>
      <c r="CXE300" s="150"/>
      <c r="CXF300" s="150"/>
      <c r="CXG300" s="150"/>
      <c r="CXH300" s="150"/>
      <c r="CXI300" s="150"/>
      <c r="CXJ300" s="150"/>
      <c r="CXK300" s="150"/>
      <c r="CXL300" s="150"/>
      <c r="CXM300" s="150"/>
      <c r="CXN300" s="150"/>
      <c r="CXO300" s="150"/>
      <c r="CXP300" s="150"/>
      <c r="CXQ300" s="150"/>
      <c r="CXR300" s="150"/>
      <c r="CXS300" s="150"/>
      <c r="CXT300" s="150"/>
      <c r="CXU300" s="150"/>
      <c r="CXV300" s="150"/>
      <c r="CXW300" s="150"/>
      <c r="CXX300" s="150"/>
      <c r="CXY300" s="150"/>
      <c r="CXZ300" s="150"/>
      <c r="CYA300" s="150"/>
      <c r="CYB300" s="150"/>
      <c r="CYC300" s="150"/>
      <c r="CYD300" s="150"/>
      <c r="CYE300" s="150"/>
      <c r="CYF300" s="150"/>
      <c r="CYG300" s="150"/>
      <c r="CYH300" s="150"/>
      <c r="CYI300" s="150"/>
      <c r="CYJ300" s="150"/>
      <c r="CYK300" s="150"/>
      <c r="CYL300" s="150"/>
      <c r="CYM300" s="150"/>
      <c r="CYN300" s="150"/>
      <c r="CYO300" s="150"/>
      <c r="CYP300" s="150"/>
      <c r="CYQ300" s="150"/>
      <c r="CYR300" s="150"/>
      <c r="CYS300" s="150"/>
      <c r="CYT300" s="150"/>
      <c r="CYU300" s="150"/>
      <c r="CYV300" s="150"/>
      <c r="CYW300" s="150"/>
      <c r="CYX300" s="150"/>
      <c r="CYY300" s="150"/>
      <c r="CYZ300" s="150"/>
      <c r="CZA300" s="150"/>
      <c r="CZB300" s="150"/>
      <c r="CZC300" s="150"/>
      <c r="CZD300" s="150"/>
      <c r="CZE300" s="150"/>
      <c r="CZF300" s="150"/>
      <c r="CZG300" s="150"/>
      <c r="CZH300" s="150"/>
      <c r="CZI300" s="150"/>
      <c r="CZJ300" s="150"/>
      <c r="CZK300" s="150"/>
      <c r="CZL300" s="150"/>
      <c r="CZM300" s="150"/>
      <c r="CZN300" s="150"/>
      <c r="CZO300" s="150"/>
      <c r="CZP300" s="150"/>
      <c r="CZQ300" s="150"/>
      <c r="CZR300" s="150"/>
      <c r="CZS300" s="150"/>
      <c r="CZT300" s="150"/>
      <c r="CZU300" s="150"/>
      <c r="CZV300" s="150"/>
      <c r="CZW300" s="150"/>
      <c r="CZX300" s="150"/>
      <c r="CZY300" s="150"/>
      <c r="CZZ300" s="150"/>
      <c r="DAA300" s="150"/>
      <c r="DAB300" s="150"/>
      <c r="DAC300" s="150"/>
      <c r="DAD300" s="150"/>
      <c r="DAE300" s="150"/>
      <c r="DAF300" s="150"/>
      <c r="DAG300" s="150"/>
      <c r="DAH300" s="150"/>
      <c r="DAI300" s="150"/>
      <c r="DAJ300" s="150"/>
      <c r="DAK300" s="150"/>
      <c r="DAL300" s="150"/>
      <c r="DAM300" s="150"/>
      <c r="DAN300" s="150"/>
      <c r="DAO300" s="150"/>
      <c r="DAP300" s="150"/>
      <c r="DAQ300" s="150"/>
      <c r="DAR300" s="150"/>
      <c r="DAS300" s="150"/>
      <c r="DAT300" s="150"/>
      <c r="DAU300" s="150"/>
      <c r="DAV300" s="150"/>
      <c r="DAW300" s="150"/>
      <c r="DAX300" s="150"/>
      <c r="DAY300" s="150"/>
      <c r="DAZ300" s="150"/>
      <c r="DBA300" s="150"/>
      <c r="DBB300" s="150"/>
      <c r="DBC300" s="150"/>
      <c r="DBD300" s="150"/>
      <c r="DBE300" s="150"/>
      <c r="DBF300" s="150"/>
      <c r="DBG300" s="150"/>
      <c r="DBH300" s="150"/>
      <c r="DBI300" s="150"/>
      <c r="DBJ300" s="150"/>
      <c r="DBK300" s="150"/>
      <c r="DBL300" s="150"/>
      <c r="DBM300" s="150"/>
      <c r="DBN300" s="150"/>
      <c r="DBO300" s="150"/>
      <c r="DBP300" s="150"/>
      <c r="DBQ300" s="150"/>
      <c r="DBR300" s="150"/>
      <c r="DBS300" s="150"/>
      <c r="DBT300" s="150"/>
      <c r="DBU300" s="150"/>
      <c r="DBV300" s="150"/>
      <c r="DBW300" s="150"/>
      <c r="DBX300" s="150"/>
      <c r="DBY300" s="150"/>
      <c r="DBZ300" s="150"/>
      <c r="DCA300" s="150"/>
      <c r="DCB300" s="150"/>
      <c r="DCC300" s="150"/>
      <c r="DCD300" s="150"/>
      <c r="DCE300" s="150"/>
      <c r="DCF300" s="150"/>
      <c r="DCG300" s="150"/>
      <c r="DCH300" s="150"/>
      <c r="DCI300" s="150"/>
      <c r="DCJ300" s="150"/>
      <c r="DCK300" s="150"/>
      <c r="DCL300" s="150"/>
      <c r="DCM300" s="150"/>
      <c r="DCN300" s="150"/>
      <c r="DCO300" s="150"/>
      <c r="DCP300" s="150"/>
      <c r="DCQ300" s="150"/>
      <c r="DCR300" s="150"/>
      <c r="DCS300" s="150"/>
      <c r="DCT300" s="150"/>
      <c r="DCU300" s="150"/>
      <c r="DCV300" s="150"/>
      <c r="DCW300" s="150"/>
      <c r="DCX300" s="150"/>
      <c r="DCY300" s="150"/>
      <c r="DCZ300" s="150"/>
      <c r="DDA300" s="150"/>
      <c r="DDB300" s="150"/>
      <c r="DDC300" s="150"/>
      <c r="DDD300" s="150"/>
      <c r="DDE300" s="150"/>
      <c r="DDF300" s="150"/>
      <c r="DDG300" s="150"/>
      <c r="DDH300" s="150"/>
      <c r="DDI300" s="150"/>
      <c r="DDJ300" s="150"/>
      <c r="DDK300" s="150"/>
      <c r="DDL300" s="150"/>
      <c r="DDM300" s="150"/>
      <c r="DDN300" s="150"/>
      <c r="DDO300" s="150"/>
      <c r="DDP300" s="150"/>
      <c r="DDQ300" s="150"/>
      <c r="DDR300" s="150"/>
      <c r="DDS300" s="150"/>
      <c r="DDT300" s="150"/>
      <c r="DDU300" s="150"/>
      <c r="DDV300" s="150"/>
      <c r="DDW300" s="150"/>
      <c r="DDX300" s="150"/>
      <c r="DDY300" s="150"/>
      <c r="DDZ300" s="150"/>
      <c r="DEA300" s="150"/>
      <c r="DEB300" s="150"/>
      <c r="DEC300" s="150"/>
      <c r="DED300" s="150"/>
      <c r="DEE300" s="150"/>
      <c r="DEF300" s="150"/>
      <c r="DEG300" s="150"/>
      <c r="DEH300" s="150"/>
      <c r="DEI300" s="150"/>
      <c r="DEJ300" s="150"/>
      <c r="DEK300" s="150"/>
      <c r="DEL300" s="150"/>
      <c r="DEM300" s="150"/>
      <c r="DEN300" s="150"/>
      <c r="DEO300" s="150"/>
      <c r="DEP300" s="150"/>
      <c r="DEQ300" s="150"/>
      <c r="DER300" s="150"/>
      <c r="DES300" s="150"/>
      <c r="DET300" s="150"/>
      <c r="DEU300" s="150"/>
      <c r="DEV300" s="150"/>
      <c r="DEW300" s="150"/>
      <c r="DEX300" s="150"/>
      <c r="DEY300" s="150"/>
      <c r="DEZ300" s="150"/>
      <c r="DFA300" s="150"/>
      <c r="DFB300" s="150"/>
      <c r="DFC300" s="150"/>
      <c r="DFD300" s="150"/>
      <c r="DFE300" s="150"/>
      <c r="DFF300" s="150"/>
      <c r="DFG300" s="150"/>
      <c r="DFH300" s="150"/>
      <c r="DFI300" s="150"/>
      <c r="DFJ300" s="150"/>
      <c r="DFK300" s="150"/>
      <c r="DFL300" s="150"/>
      <c r="DFM300" s="150"/>
      <c r="DFN300" s="150"/>
      <c r="DFO300" s="150"/>
      <c r="DFP300" s="150"/>
      <c r="DFQ300" s="150"/>
      <c r="DFR300" s="150"/>
      <c r="DFS300" s="150"/>
      <c r="DFT300" s="150"/>
      <c r="DFU300" s="150"/>
      <c r="DFV300" s="150"/>
      <c r="DFW300" s="150"/>
      <c r="DFX300" s="150"/>
      <c r="DFY300" s="150"/>
      <c r="DFZ300" s="150"/>
      <c r="DGA300" s="150"/>
      <c r="DGB300" s="150"/>
      <c r="DGC300" s="150"/>
      <c r="DGD300" s="150"/>
      <c r="DGE300" s="150"/>
      <c r="DGF300" s="150"/>
      <c r="DGG300" s="150"/>
      <c r="DGH300" s="150"/>
      <c r="DGI300" s="150"/>
      <c r="DGJ300" s="150"/>
      <c r="DGK300" s="150"/>
      <c r="DGL300" s="150"/>
      <c r="DGM300" s="150"/>
      <c r="DGN300" s="150"/>
      <c r="DGO300" s="150"/>
      <c r="DGP300" s="150"/>
      <c r="DGQ300" s="150"/>
      <c r="DGR300" s="150"/>
      <c r="DGS300" s="150"/>
      <c r="DGT300" s="150"/>
      <c r="DGU300" s="150"/>
      <c r="DGV300" s="150"/>
      <c r="DGW300" s="150"/>
      <c r="DGX300" s="150"/>
      <c r="DGY300" s="150"/>
      <c r="DGZ300" s="150"/>
      <c r="DHA300" s="150"/>
      <c r="DHB300" s="150"/>
      <c r="DHC300" s="150"/>
      <c r="DHD300" s="150"/>
      <c r="DHE300" s="150"/>
      <c r="DHF300" s="150"/>
      <c r="DHG300" s="150"/>
      <c r="DHH300" s="150"/>
      <c r="DHI300" s="150"/>
      <c r="DHJ300" s="150"/>
      <c r="DHK300" s="150"/>
      <c r="DHL300" s="150"/>
      <c r="DHM300" s="150"/>
      <c r="DHN300" s="150"/>
      <c r="DHO300" s="150"/>
      <c r="DHP300" s="150"/>
      <c r="DHQ300" s="150"/>
      <c r="DHR300" s="150"/>
      <c r="DHS300" s="150"/>
      <c r="DHT300" s="150"/>
      <c r="DHU300" s="150"/>
      <c r="DHV300" s="150"/>
      <c r="DHW300" s="150"/>
      <c r="DHX300" s="150"/>
      <c r="DHY300" s="150"/>
      <c r="DHZ300" s="150"/>
      <c r="DIA300" s="150"/>
      <c r="DIB300" s="150"/>
      <c r="DIC300" s="150"/>
      <c r="DID300" s="150"/>
      <c r="DIE300" s="150"/>
      <c r="DIF300" s="150"/>
      <c r="DIG300" s="150"/>
      <c r="DIH300" s="150"/>
      <c r="DII300" s="150"/>
      <c r="DIJ300" s="150"/>
      <c r="DIK300" s="150"/>
      <c r="DIL300" s="150"/>
      <c r="DIM300" s="150"/>
      <c r="DIN300" s="150"/>
      <c r="DIO300" s="150"/>
      <c r="DIP300" s="150"/>
      <c r="DIQ300" s="150"/>
      <c r="DIR300" s="150"/>
      <c r="DIS300" s="150"/>
      <c r="DIT300" s="150"/>
      <c r="DIU300" s="150"/>
      <c r="DIV300" s="150"/>
      <c r="DIW300" s="150"/>
      <c r="DIX300" s="150"/>
      <c r="DIY300" s="150"/>
      <c r="DIZ300" s="150"/>
      <c r="DJA300" s="150"/>
      <c r="DJB300" s="150"/>
      <c r="DJC300" s="150"/>
      <c r="DJD300" s="150"/>
      <c r="DJE300" s="150"/>
      <c r="DJF300" s="150"/>
      <c r="DJG300" s="150"/>
      <c r="DJH300" s="150"/>
      <c r="DJI300" s="150"/>
      <c r="DJJ300" s="150"/>
      <c r="DJK300" s="150"/>
      <c r="DJL300" s="150"/>
      <c r="DJM300" s="150"/>
      <c r="DJN300" s="150"/>
      <c r="DJO300" s="150"/>
      <c r="DJP300" s="150"/>
      <c r="DJQ300" s="150"/>
      <c r="DJR300" s="150"/>
      <c r="DJS300" s="150"/>
      <c r="DJT300" s="150"/>
      <c r="DJU300" s="150"/>
      <c r="DJV300" s="150"/>
      <c r="DJW300" s="150"/>
      <c r="DJX300" s="150"/>
      <c r="DJY300" s="150"/>
      <c r="DJZ300" s="150"/>
      <c r="DKA300" s="150"/>
      <c r="DKB300" s="150"/>
      <c r="DKC300" s="150"/>
      <c r="DKD300" s="150"/>
      <c r="DKE300" s="150"/>
      <c r="DKF300" s="150"/>
      <c r="DKG300" s="150"/>
      <c r="DKH300" s="150"/>
      <c r="DKI300" s="150"/>
      <c r="DKJ300" s="150"/>
      <c r="DKK300" s="150"/>
      <c r="DKL300" s="150"/>
      <c r="DKM300" s="150"/>
      <c r="DKN300" s="150"/>
      <c r="DKO300" s="150"/>
      <c r="DKP300" s="150"/>
      <c r="DKQ300" s="150"/>
      <c r="DKR300" s="150"/>
      <c r="DKS300" s="150"/>
      <c r="DKT300" s="150"/>
      <c r="DKU300" s="150"/>
      <c r="DKV300" s="150"/>
      <c r="DKW300" s="150"/>
      <c r="DKX300" s="150"/>
      <c r="DKY300" s="150"/>
      <c r="DKZ300" s="150"/>
      <c r="DLA300" s="150"/>
      <c r="DLB300" s="150"/>
      <c r="DLC300" s="150"/>
      <c r="DLD300" s="150"/>
      <c r="DLE300" s="150"/>
      <c r="DLF300" s="150"/>
      <c r="DLG300" s="150"/>
      <c r="DLH300" s="150"/>
      <c r="DLI300" s="150"/>
      <c r="DLJ300" s="150"/>
      <c r="DLK300" s="150"/>
      <c r="DLL300" s="150"/>
      <c r="DLM300" s="150"/>
      <c r="DLN300" s="150"/>
      <c r="DLO300" s="150"/>
      <c r="DLP300" s="150"/>
      <c r="DLQ300" s="150"/>
      <c r="DLR300" s="150"/>
      <c r="DLS300" s="150"/>
      <c r="DLT300" s="150"/>
      <c r="DLU300" s="150"/>
      <c r="DLV300" s="150"/>
      <c r="DLW300" s="150"/>
      <c r="DLX300" s="150"/>
      <c r="DLY300" s="150"/>
      <c r="DLZ300" s="150"/>
      <c r="DMA300" s="150"/>
      <c r="DMB300" s="150"/>
      <c r="DMC300" s="150"/>
      <c r="DMD300" s="150"/>
      <c r="DME300" s="150"/>
      <c r="DMF300" s="150"/>
      <c r="DMG300" s="150"/>
      <c r="DMH300" s="150"/>
      <c r="DMI300" s="150"/>
      <c r="DMJ300" s="150"/>
      <c r="DMK300" s="150"/>
      <c r="DML300" s="150"/>
      <c r="DMM300" s="150"/>
      <c r="DMN300" s="150"/>
      <c r="DMO300" s="150"/>
      <c r="DMP300" s="150"/>
      <c r="DMQ300" s="150"/>
      <c r="DMR300" s="150"/>
      <c r="DMS300" s="150"/>
      <c r="DMT300" s="150"/>
      <c r="DMU300" s="150"/>
      <c r="DMV300" s="150"/>
      <c r="DMW300" s="150"/>
      <c r="DMX300" s="150"/>
      <c r="DMY300" s="150"/>
      <c r="DMZ300" s="150"/>
      <c r="DNA300" s="150"/>
      <c r="DNB300" s="150"/>
      <c r="DNC300" s="150"/>
      <c r="DND300" s="150"/>
      <c r="DNE300" s="150"/>
      <c r="DNF300" s="150"/>
      <c r="DNG300" s="150"/>
      <c r="DNH300" s="150"/>
      <c r="DNI300" s="150"/>
      <c r="DNJ300" s="150"/>
      <c r="DNK300" s="150"/>
      <c r="DNL300" s="150"/>
      <c r="DNM300" s="150"/>
      <c r="DNN300" s="150"/>
      <c r="DNO300" s="150"/>
      <c r="DNP300" s="150"/>
      <c r="DNQ300" s="150"/>
      <c r="DNR300" s="150"/>
      <c r="DNS300" s="150"/>
      <c r="DNT300" s="150"/>
      <c r="DNU300" s="150"/>
      <c r="DNV300" s="150"/>
      <c r="DNW300" s="150"/>
      <c r="DNX300" s="150"/>
      <c r="DNY300" s="150"/>
      <c r="DNZ300" s="150"/>
      <c r="DOA300" s="150"/>
      <c r="DOB300" s="150"/>
      <c r="DOC300" s="150"/>
      <c r="DOD300" s="150"/>
      <c r="DOE300" s="150"/>
      <c r="DOF300" s="150"/>
      <c r="DOG300" s="150"/>
      <c r="DOH300" s="150"/>
      <c r="DOI300" s="150"/>
      <c r="DOJ300" s="150"/>
      <c r="DOK300" s="150"/>
      <c r="DOL300" s="150"/>
      <c r="DOM300" s="150"/>
      <c r="DON300" s="150"/>
      <c r="DOO300" s="150"/>
      <c r="DOP300" s="150"/>
      <c r="DOQ300" s="150"/>
      <c r="DOR300" s="150"/>
      <c r="DOS300" s="150"/>
      <c r="DOT300" s="150"/>
      <c r="DOU300" s="150"/>
      <c r="DOV300" s="150"/>
      <c r="DOW300" s="150"/>
      <c r="DOX300" s="150"/>
      <c r="DOY300" s="150"/>
      <c r="DOZ300" s="150"/>
      <c r="DPA300" s="150"/>
      <c r="DPB300" s="150"/>
      <c r="DPC300" s="150"/>
      <c r="DPD300" s="150"/>
      <c r="DPE300" s="150"/>
      <c r="DPF300" s="150"/>
      <c r="DPG300" s="150"/>
      <c r="DPH300" s="150"/>
      <c r="DPI300" s="150"/>
      <c r="DPJ300" s="150"/>
      <c r="DPK300" s="150"/>
      <c r="DPL300" s="150"/>
      <c r="DPM300" s="150"/>
      <c r="DPN300" s="150"/>
      <c r="DPO300" s="150"/>
      <c r="DPP300" s="150"/>
      <c r="DPQ300" s="150"/>
      <c r="DPR300" s="150"/>
      <c r="DPS300" s="150"/>
      <c r="DPT300" s="150"/>
      <c r="DPU300" s="150"/>
      <c r="DPV300" s="150"/>
      <c r="DPW300" s="150"/>
      <c r="DPX300" s="150"/>
      <c r="DPY300" s="150"/>
      <c r="DPZ300" s="150"/>
      <c r="DQA300" s="150"/>
      <c r="DQB300" s="150"/>
      <c r="DQC300" s="150"/>
      <c r="DQD300" s="150"/>
      <c r="DQE300" s="150"/>
      <c r="DQF300" s="150"/>
      <c r="DQG300" s="150"/>
      <c r="DQH300" s="150"/>
      <c r="DQI300" s="150"/>
      <c r="DQJ300" s="150"/>
      <c r="DQK300" s="150"/>
      <c r="DQL300" s="150"/>
      <c r="DQM300" s="150"/>
      <c r="DQN300" s="150"/>
      <c r="DQO300" s="150"/>
      <c r="DQP300" s="150"/>
      <c r="DQQ300" s="150"/>
      <c r="DQR300" s="150"/>
      <c r="DQS300" s="150"/>
      <c r="DQT300" s="150"/>
      <c r="DQU300" s="150"/>
      <c r="DQV300" s="150"/>
      <c r="DQW300" s="150"/>
      <c r="DQX300" s="150"/>
      <c r="DQY300" s="150"/>
      <c r="DQZ300" s="150"/>
      <c r="DRA300" s="150"/>
      <c r="DRB300" s="150"/>
      <c r="DRC300" s="150"/>
      <c r="DRD300" s="150"/>
      <c r="DRE300" s="150"/>
      <c r="DRF300" s="150"/>
      <c r="DRG300" s="150"/>
      <c r="DRH300" s="150"/>
      <c r="DRI300" s="150"/>
      <c r="DRJ300" s="150"/>
      <c r="DRK300" s="150"/>
      <c r="DRL300" s="150"/>
      <c r="DRM300" s="150"/>
      <c r="DRN300" s="150"/>
      <c r="DRO300" s="150"/>
      <c r="DRP300" s="150"/>
      <c r="DRQ300" s="150"/>
      <c r="DRR300" s="150"/>
      <c r="DRS300" s="150"/>
      <c r="DRT300" s="150"/>
      <c r="DRU300" s="150"/>
      <c r="DRV300" s="150"/>
      <c r="DRW300" s="150"/>
      <c r="DRX300" s="150"/>
      <c r="DRY300" s="150"/>
      <c r="DRZ300" s="150"/>
      <c r="DSA300" s="150"/>
      <c r="DSB300" s="150"/>
      <c r="DSC300" s="150"/>
      <c r="DSD300" s="150"/>
      <c r="DSE300" s="150"/>
      <c r="DSF300" s="150"/>
      <c r="DSG300" s="150"/>
      <c r="DSH300" s="150"/>
      <c r="DSI300" s="150"/>
      <c r="DSJ300" s="150"/>
      <c r="DSK300" s="150"/>
      <c r="DSL300" s="150"/>
      <c r="DSM300" s="150"/>
      <c r="DSN300" s="150"/>
      <c r="DSO300" s="150"/>
      <c r="DSP300" s="150"/>
      <c r="DSQ300" s="150"/>
      <c r="DSR300" s="150"/>
      <c r="DSS300" s="150"/>
      <c r="DST300" s="150"/>
      <c r="DSU300" s="150"/>
      <c r="DSV300" s="150"/>
      <c r="DSW300" s="150"/>
      <c r="DSX300" s="150"/>
      <c r="DSY300" s="150"/>
      <c r="DSZ300" s="150"/>
      <c r="DTA300" s="150"/>
      <c r="DTB300" s="150"/>
      <c r="DTC300" s="150"/>
      <c r="DTD300" s="150"/>
      <c r="DTE300" s="150"/>
      <c r="DTF300" s="150"/>
      <c r="DTG300" s="150"/>
      <c r="DTH300" s="150"/>
      <c r="DTI300" s="150"/>
      <c r="DTJ300" s="150"/>
      <c r="DTK300" s="150"/>
      <c r="DTL300" s="150"/>
      <c r="DTM300" s="150"/>
      <c r="DTN300" s="150"/>
      <c r="DTO300" s="150"/>
      <c r="DTP300" s="150"/>
      <c r="DTQ300" s="150"/>
      <c r="DTR300" s="150"/>
      <c r="DTS300" s="150"/>
      <c r="DTT300" s="150"/>
      <c r="DTU300" s="150"/>
      <c r="DTV300" s="150"/>
      <c r="DTW300" s="150"/>
      <c r="DTX300" s="150"/>
      <c r="DTY300" s="150"/>
      <c r="DTZ300" s="150"/>
      <c r="DUA300" s="150"/>
      <c r="DUB300" s="150"/>
      <c r="DUC300" s="150"/>
      <c r="DUD300" s="150"/>
      <c r="DUE300" s="150"/>
      <c r="DUF300" s="150"/>
      <c r="DUG300" s="150"/>
      <c r="DUH300" s="150"/>
      <c r="DUI300" s="150"/>
      <c r="DUJ300" s="150"/>
      <c r="DUK300" s="150"/>
      <c r="DUL300" s="150"/>
      <c r="DUM300" s="150"/>
      <c r="DUN300" s="150"/>
      <c r="DUO300" s="150"/>
      <c r="DUP300" s="150"/>
      <c r="DUQ300" s="150"/>
      <c r="DUR300" s="150"/>
      <c r="DUS300" s="150"/>
      <c r="DUT300" s="150"/>
      <c r="DUU300" s="150"/>
      <c r="DUV300" s="150"/>
      <c r="DUW300" s="150"/>
      <c r="DUX300" s="150"/>
      <c r="DUY300" s="150"/>
      <c r="DUZ300" s="150"/>
      <c r="DVA300" s="150"/>
      <c r="DVB300" s="150"/>
      <c r="DVC300" s="150"/>
      <c r="DVD300" s="150"/>
      <c r="DVE300" s="150"/>
      <c r="DVF300" s="150"/>
      <c r="DVG300" s="150"/>
      <c r="DVH300" s="150"/>
      <c r="DVI300" s="150"/>
      <c r="DVJ300" s="150"/>
      <c r="DVK300" s="150"/>
      <c r="DVL300" s="150"/>
      <c r="DVM300" s="150"/>
      <c r="DVN300" s="150"/>
      <c r="DVO300" s="150"/>
      <c r="DVP300" s="150"/>
      <c r="DVQ300" s="150"/>
      <c r="DVR300" s="150"/>
      <c r="DVS300" s="150"/>
      <c r="DVT300" s="150"/>
      <c r="DVU300" s="150"/>
      <c r="DVV300" s="150"/>
      <c r="DVW300" s="150"/>
      <c r="DVX300" s="150"/>
      <c r="DVY300" s="150"/>
      <c r="DVZ300" s="150"/>
      <c r="DWA300" s="150"/>
      <c r="DWB300" s="150"/>
      <c r="DWC300" s="150"/>
      <c r="DWD300" s="150"/>
      <c r="DWE300" s="150"/>
      <c r="DWF300" s="150"/>
      <c r="DWG300" s="150"/>
      <c r="DWH300" s="150"/>
      <c r="DWI300" s="150"/>
      <c r="DWJ300" s="150"/>
      <c r="DWK300" s="150"/>
      <c r="DWL300" s="150"/>
      <c r="DWM300" s="150"/>
      <c r="DWN300" s="150"/>
      <c r="DWO300" s="150"/>
      <c r="DWP300" s="150"/>
      <c r="DWQ300" s="150"/>
      <c r="DWR300" s="150"/>
      <c r="DWS300" s="150"/>
      <c r="DWT300" s="150"/>
      <c r="DWU300" s="150"/>
      <c r="DWV300" s="150"/>
      <c r="DWW300" s="150"/>
      <c r="DWX300" s="150"/>
      <c r="DWY300" s="150"/>
      <c r="DWZ300" s="150"/>
      <c r="DXA300" s="150"/>
      <c r="DXB300" s="150"/>
      <c r="DXC300" s="150"/>
      <c r="DXD300" s="150"/>
      <c r="DXE300" s="150"/>
      <c r="DXF300" s="150"/>
      <c r="DXG300" s="150"/>
      <c r="DXH300" s="150"/>
      <c r="DXI300" s="150"/>
      <c r="DXJ300" s="150"/>
      <c r="DXK300" s="150"/>
      <c r="DXL300" s="150"/>
      <c r="DXM300" s="150"/>
      <c r="DXN300" s="150"/>
      <c r="DXO300" s="150"/>
      <c r="DXP300" s="150"/>
      <c r="DXQ300" s="150"/>
      <c r="DXR300" s="150"/>
      <c r="DXS300" s="150"/>
      <c r="DXT300" s="150"/>
      <c r="DXU300" s="150"/>
      <c r="DXV300" s="150"/>
      <c r="DXW300" s="150"/>
      <c r="DXX300" s="150"/>
      <c r="DXY300" s="150"/>
      <c r="DXZ300" s="150"/>
      <c r="DYA300" s="150"/>
      <c r="DYB300" s="150"/>
      <c r="DYC300" s="150"/>
      <c r="DYD300" s="150"/>
      <c r="DYE300" s="150"/>
      <c r="DYF300" s="150"/>
      <c r="DYG300" s="150"/>
      <c r="DYH300" s="150"/>
      <c r="DYI300" s="150"/>
      <c r="DYJ300" s="150"/>
      <c r="DYK300" s="150"/>
      <c r="DYL300" s="150"/>
      <c r="DYM300" s="150"/>
      <c r="DYN300" s="150"/>
      <c r="DYO300" s="150"/>
      <c r="DYP300" s="150"/>
      <c r="DYQ300" s="150"/>
      <c r="DYR300" s="150"/>
      <c r="DYS300" s="150"/>
      <c r="DYT300" s="150"/>
      <c r="DYU300" s="150"/>
      <c r="DYV300" s="150"/>
      <c r="DYW300" s="150"/>
      <c r="DYX300" s="150"/>
      <c r="DYY300" s="150"/>
      <c r="DYZ300" s="150"/>
      <c r="DZA300" s="150"/>
      <c r="DZB300" s="150"/>
      <c r="DZC300" s="150"/>
      <c r="DZD300" s="150"/>
      <c r="DZE300" s="150"/>
      <c r="DZF300" s="150"/>
      <c r="DZG300" s="150"/>
      <c r="DZH300" s="150"/>
      <c r="DZI300" s="150"/>
      <c r="DZJ300" s="150"/>
      <c r="DZK300" s="150"/>
      <c r="DZL300" s="150"/>
      <c r="DZM300" s="150"/>
      <c r="DZN300" s="150"/>
      <c r="DZO300" s="150"/>
      <c r="DZP300" s="150"/>
      <c r="DZQ300" s="150"/>
      <c r="DZR300" s="150"/>
      <c r="DZS300" s="150"/>
      <c r="DZT300" s="150"/>
      <c r="DZU300" s="150"/>
      <c r="DZV300" s="150"/>
      <c r="DZW300" s="150"/>
      <c r="DZX300" s="150"/>
      <c r="DZY300" s="150"/>
      <c r="DZZ300" s="150"/>
      <c r="EAA300" s="150"/>
      <c r="EAB300" s="150"/>
      <c r="EAC300" s="150"/>
      <c r="EAD300" s="150"/>
      <c r="EAE300" s="150"/>
      <c r="EAF300" s="150"/>
      <c r="EAG300" s="150"/>
      <c r="EAH300" s="150"/>
      <c r="EAI300" s="150"/>
      <c r="EAJ300" s="150"/>
      <c r="EAK300" s="150"/>
      <c r="EAL300" s="150"/>
      <c r="EAM300" s="150"/>
      <c r="EAN300" s="150"/>
      <c r="EAO300" s="150"/>
      <c r="EAP300" s="150"/>
      <c r="EAQ300" s="150"/>
      <c r="EAR300" s="150"/>
      <c r="EAS300" s="150"/>
      <c r="EAT300" s="150"/>
      <c r="EAU300" s="150"/>
      <c r="EAV300" s="150"/>
      <c r="EAW300" s="150"/>
      <c r="EAX300" s="150"/>
      <c r="EAY300" s="150"/>
      <c r="EAZ300" s="150"/>
      <c r="EBA300" s="150"/>
      <c r="EBB300" s="150"/>
      <c r="EBC300" s="150"/>
      <c r="EBD300" s="150"/>
      <c r="EBE300" s="150"/>
      <c r="EBF300" s="150"/>
      <c r="EBG300" s="150"/>
      <c r="EBH300" s="150"/>
      <c r="EBI300" s="150"/>
      <c r="EBJ300" s="150"/>
      <c r="EBK300" s="150"/>
      <c r="EBL300" s="150"/>
      <c r="EBM300" s="150"/>
      <c r="EBN300" s="150"/>
      <c r="EBO300" s="150"/>
      <c r="EBP300" s="150"/>
      <c r="EBQ300" s="150"/>
      <c r="EBR300" s="150"/>
      <c r="EBS300" s="150"/>
      <c r="EBT300" s="150"/>
      <c r="EBU300" s="150"/>
      <c r="EBV300" s="150"/>
      <c r="EBW300" s="150"/>
      <c r="EBX300" s="150"/>
      <c r="EBY300" s="150"/>
      <c r="EBZ300" s="150"/>
      <c r="ECA300" s="150"/>
      <c r="ECB300" s="150"/>
      <c r="ECC300" s="150"/>
      <c r="ECD300" s="150"/>
      <c r="ECE300" s="150"/>
      <c r="ECF300" s="150"/>
      <c r="ECG300" s="150"/>
      <c r="ECH300" s="150"/>
      <c r="ECI300" s="150"/>
      <c r="ECJ300" s="150"/>
      <c r="ECK300" s="150"/>
      <c r="ECL300" s="150"/>
      <c r="ECM300" s="150"/>
      <c r="ECN300" s="150"/>
      <c r="ECO300" s="150"/>
      <c r="ECP300" s="150"/>
      <c r="ECQ300" s="150"/>
      <c r="ECR300" s="150"/>
      <c r="ECS300" s="150"/>
      <c r="ECT300" s="150"/>
      <c r="ECU300" s="150"/>
      <c r="ECV300" s="150"/>
      <c r="ECW300" s="150"/>
      <c r="ECX300" s="150"/>
      <c r="ECY300" s="150"/>
      <c r="ECZ300" s="150"/>
      <c r="EDA300" s="150"/>
      <c r="EDB300" s="150"/>
      <c r="EDC300" s="150"/>
      <c r="EDD300" s="150"/>
      <c r="EDE300" s="150"/>
      <c r="EDF300" s="150"/>
      <c r="EDG300" s="150"/>
      <c r="EDH300" s="150"/>
      <c r="EDI300" s="150"/>
      <c r="EDJ300" s="150"/>
      <c r="EDK300" s="150"/>
      <c r="EDL300" s="150"/>
      <c r="EDM300" s="150"/>
      <c r="EDN300" s="150"/>
      <c r="EDO300" s="150"/>
      <c r="EDP300" s="150"/>
      <c r="EDQ300" s="150"/>
      <c r="EDR300" s="150"/>
      <c r="EDS300" s="150"/>
      <c r="EDT300" s="150"/>
      <c r="EDU300" s="150"/>
      <c r="EDV300" s="150"/>
      <c r="EDW300" s="150"/>
      <c r="EDX300" s="150"/>
      <c r="EDY300" s="150"/>
      <c r="EDZ300" s="150"/>
      <c r="EEA300" s="150"/>
      <c r="EEB300" s="150"/>
      <c r="EEC300" s="150"/>
      <c r="EED300" s="150"/>
      <c r="EEE300" s="150"/>
      <c r="EEF300" s="150"/>
      <c r="EEG300" s="150"/>
      <c r="EEH300" s="150"/>
      <c r="EEI300" s="150"/>
      <c r="EEJ300" s="150"/>
      <c r="EEK300" s="150"/>
      <c r="EEL300" s="150"/>
      <c r="EEM300" s="150"/>
      <c r="EEN300" s="150"/>
      <c r="EEO300" s="150"/>
      <c r="EEP300" s="150"/>
      <c r="EEQ300" s="150"/>
      <c r="EER300" s="150"/>
      <c r="EES300" s="150"/>
      <c r="EET300" s="150"/>
      <c r="EEU300" s="150"/>
      <c r="EEV300" s="150"/>
      <c r="EEW300" s="150"/>
      <c r="EEX300" s="150"/>
      <c r="EEY300" s="150"/>
      <c r="EEZ300" s="150"/>
      <c r="EFA300" s="150"/>
      <c r="EFB300" s="150"/>
      <c r="EFC300" s="150"/>
      <c r="EFD300" s="150"/>
      <c r="EFE300" s="150"/>
      <c r="EFF300" s="150"/>
      <c r="EFG300" s="150"/>
      <c r="EFH300" s="150"/>
      <c r="EFI300" s="150"/>
      <c r="EFJ300" s="150"/>
      <c r="EFK300" s="150"/>
      <c r="EFL300" s="150"/>
      <c r="EFM300" s="150"/>
      <c r="EFN300" s="150"/>
      <c r="EFO300" s="150"/>
      <c r="EFP300" s="150"/>
      <c r="EFQ300" s="150"/>
      <c r="EFR300" s="150"/>
      <c r="EFS300" s="150"/>
      <c r="EFT300" s="150"/>
      <c r="EFU300" s="150"/>
      <c r="EFV300" s="150"/>
      <c r="EFW300" s="150"/>
      <c r="EFX300" s="150"/>
      <c r="EFY300" s="150"/>
      <c r="EFZ300" s="150"/>
      <c r="EGA300" s="150"/>
      <c r="EGB300" s="150"/>
      <c r="EGC300" s="150"/>
      <c r="EGD300" s="150"/>
      <c r="EGE300" s="150"/>
      <c r="EGF300" s="150"/>
      <c r="EGG300" s="150"/>
      <c r="EGH300" s="150"/>
      <c r="EGI300" s="150"/>
      <c r="EGJ300" s="150"/>
      <c r="EGK300" s="150"/>
      <c r="EGL300" s="150"/>
      <c r="EGM300" s="150"/>
      <c r="EGN300" s="150"/>
      <c r="EGO300" s="150"/>
      <c r="EGP300" s="150"/>
      <c r="EGQ300" s="150"/>
      <c r="EGR300" s="150"/>
      <c r="EGS300" s="150"/>
      <c r="EGT300" s="150"/>
      <c r="EGU300" s="150"/>
      <c r="EGV300" s="150"/>
      <c r="EGW300" s="150"/>
      <c r="EGX300" s="150"/>
      <c r="EGY300" s="150"/>
      <c r="EGZ300" s="150"/>
      <c r="EHA300" s="150"/>
      <c r="EHB300" s="150"/>
      <c r="EHC300" s="150"/>
      <c r="EHD300" s="150"/>
      <c r="EHE300" s="150"/>
      <c r="EHF300" s="150"/>
      <c r="EHG300" s="150"/>
      <c r="EHH300" s="150"/>
      <c r="EHI300" s="150"/>
      <c r="EHJ300" s="150"/>
      <c r="EHK300" s="150"/>
      <c r="EHL300" s="150"/>
      <c r="EHM300" s="150"/>
      <c r="EHN300" s="150"/>
      <c r="EHO300" s="150"/>
      <c r="EHP300" s="150"/>
      <c r="EHQ300" s="150"/>
      <c r="EHR300" s="150"/>
      <c r="EHS300" s="150"/>
      <c r="EHT300" s="150"/>
      <c r="EHU300" s="150"/>
      <c r="EHV300" s="150"/>
      <c r="EHW300" s="150"/>
      <c r="EHX300" s="150"/>
      <c r="EHY300" s="150"/>
      <c r="EHZ300" s="150"/>
      <c r="EIA300" s="150"/>
      <c r="EIB300" s="150"/>
      <c r="EIC300" s="150"/>
      <c r="EID300" s="150"/>
      <c r="EIE300" s="150"/>
      <c r="EIF300" s="150"/>
      <c r="EIG300" s="150"/>
      <c r="EIH300" s="150"/>
      <c r="EII300" s="150"/>
      <c r="EIJ300" s="150"/>
      <c r="EIK300" s="150"/>
      <c r="EIL300" s="150"/>
      <c r="EIM300" s="150"/>
      <c r="EIN300" s="150"/>
      <c r="EIO300" s="150"/>
      <c r="EIP300" s="150"/>
      <c r="EIQ300" s="150"/>
      <c r="EIR300" s="150"/>
      <c r="EIS300" s="150"/>
      <c r="EIT300" s="150"/>
      <c r="EIU300" s="150"/>
      <c r="EIV300" s="150"/>
      <c r="EIW300" s="150"/>
      <c r="EIX300" s="150"/>
      <c r="EIY300" s="150"/>
      <c r="EIZ300" s="150"/>
      <c r="EJA300" s="150"/>
      <c r="EJB300" s="150"/>
      <c r="EJC300" s="150"/>
      <c r="EJD300" s="150"/>
      <c r="EJE300" s="150"/>
      <c r="EJF300" s="150"/>
      <c r="EJG300" s="150"/>
      <c r="EJH300" s="150"/>
      <c r="EJI300" s="150"/>
      <c r="EJJ300" s="150"/>
      <c r="EJK300" s="150"/>
      <c r="EJL300" s="150"/>
      <c r="EJM300" s="150"/>
      <c r="EJN300" s="150"/>
      <c r="EJO300" s="150"/>
      <c r="EJP300" s="150"/>
      <c r="EJQ300" s="150"/>
      <c r="EJR300" s="150"/>
      <c r="EJS300" s="150"/>
      <c r="EJT300" s="150"/>
      <c r="EJU300" s="150"/>
      <c r="EJV300" s="150"/>
      <c r="EJW300" s="150"/>
      <c r="EJX300" s="150"/>
      <c r="EJY300" s="150"/>
      <c r="EJZ300" s="150"/>
      <c r="EKA300" s="150"/>
      <c r="EKB300" s="150"/>
      <c r="EKC300" s="150"/>
      <c r="EKD300" s="150"/>
      <c r="EKE300" s="150"/>
      <c r="EKF300" s="150"/>
      <c r="EKG300" s="150"/>
      <c r="EKH300" s="150"/>
      <c r="EKI300" s="150"/>
      <c r="EKJ300" s="150"/>
      <c r="EKK300" s="150"/>
      <c r="EKL300" s="150"/>
      <c r="EKM300" s="150"/>
      <c r="EKN300" s="150"/>
      <c r="EKO300" s="150"/>
      <c r="EKP300" s="150"/>
      <c r="EKQ300" s="150"/>
      <c r="EKR300" s="150"/>
      <c r="EKS300" s="150"/>
      <c r="EKT300" s="150"/>
      <c r="EKU300" s="150"/>
      <c r="EKV300" s="150"/>
      <c r="EKW300" s="150"/>
      <c r="EKX300" s="150"/>
      <c r="EKY300" s="150"/>
      <c r="EKZ300" s="150"/>
      <c r="ELA300" s="150"/>
      <c r="ELB300" s="150"/>
      <c r="ELC300" s="150"/>
      <c r="ELD300" s="150"/>
      <c r="ELE300" s="150"/>
      <c r="ELF300" s="150"/>
      <c r="ELG300" s="150"/>
      <c r="ELH300" s="150"/>
      <c r="ELI300" s="150"/>
      <c r="ELJ300" s="150"/>
      <c r="ELK300" s="150"/>
      <c r="ELL300" s="150"/>
      <c r="ELM300" s="150"/>
      <c r="ELN300" s="150"/>
      <c r="ELO300" s="150"/>
      <c r="ELP300" s="150"/>
      <c r="ELQ300" s="150"/>
      <c r="ELR300" s="150"/>
      <c r="ELS300" s="150"/>
      <c r="ELT300" s="150"/>
      <c r="ELU300" s="150"/>
      <c r="ELV300" s="150"/>
      <c r="ELW300" s="150"/>
      <c r="ELX300" s="150"/>
      <c r="ELY300" s="150"/>
      <c r="ELZ300" s="150"/>
      <c r="EMA300" s="150"/>
      <c r="EMB300" s="150"/>
      <c r="EMC300" s="150"/>
      <c r="EMD300" s="150"/>
      <c r="EME300" s="150"/>
      <c r="EMF300" s="150"/>
      <c r="EMG300" s="150"/>
      <c r="EMH300" s="150"/>
      <c r="EMI300" s="150"/>
      <c r="EMJ300" s="150"/>
      <c r="EMK300" s="150"/>
      <c r="EML300" s="150"/>
      <c r="EMM300" s="150"/>
      <c r="EMN300" s="150"/>
      <c r="EMO300" s="150"/>
      <c r="EMP300" s="150"/>
      <c r="EMQ300" s="150"/>
      <c r="EMR300" s="150"/>
      <c r="EMS300" s="150"/>
      <c r="EMT300" s="150"/>
      <c r="EMU300" s="150"/>
      <c r="EMV300" s="150"/>
      <c r="EMW300" s="150"/>
      <c r="EMX300" s="150"/>
      <c r="EMY300" s="150"/>
      <c r="EMZ300" s="150"/>
      <c r="ENA300" s="150"/>
      <c r="ENB300" s="150"/>
      <c r="ENC300" s="150"/>
      <c r="END300" s="150"/>
      <c r="ENE300" s="150"/>
      <c r="ENF300" s="150"/>
      <c r="ENG300" s="150"/>
      <c r="ENH300" s="150"/>
      <c r="ENI300" s="150"/>
      <c r="ENJ300" s="150"/>
      <c r="ENK300" s="150"/>
      <c r="ENL300" s="150"/>
      <c r="ENM300" s="150"/>
      <c r="ENN300" s="150"/>
      <c r="ENO300" s="150"/>
      <c r="ENP300" s="150"/>
      <c r="ENQ300" s="150"/>
      <c r="ENR300" s="150"/>
      <c r="ENS300" s="150"/>
      <c r="ENT300" s="150"/>
      <c r="ENU300" s="150"/>
      <c r="ENV300" s="150"/>
      <c r="ENW300" s="150"/>
      <c r="ENX300" s="150"/>
      <c r="ENY300" s="150"/>
      <c r="ENZ300" s="150"/>
      <c r="EOA300" s="150"/>
      <c r="EOB300" s="150"/>
      <c r="EOC300" s="150"/>
      <c r="EOD300" s="150"/>
      <c r="EOE300" s="150"/>
      <c r="EOF300" s="150"/>
      <c r="EOG300" s="150"/>
      <c r="EOH300" s="150"/>
      <c r="EOI300" s="150"/>
      <c r="EOJ300" s="150"/>
      <c r="EOK300" s="150"/>
      <c r="EOL300" s="150"/>
      <c r="EOM300" s="150"/>
      <c r="EON300" s="150"/>
      <c r="EOO300" s="150"/>
      <c r="EOP300" s="150"/>
      <c r="EOQ300" s="150"/>
      <c r="EOR300" s="150"/>
      <c r="EOS300" s="150"/>
      <c r="EOT300" s="150"/>
      <c r="EOU300" s="150"/>
      <c r="EOV300" s="150"/>
      <c r="EOW300" s="150"/>
      <c r="EOX300" s="150"/>
      <c r="EOY300" s="150"/>
      <c r="EOZ300" s="150"/>
      <c r="EPA300" s="150"/>
      <c r="EPB300" s="150"/>
      <c r="EPC300" s="150"/>
      <c r="EPD300" s="150"/>
      <c r="EPE300" s="150"/>
      <c r="EPF300" s="150"/>
      <c r="EPG300" s="150"/>
      <c r="EPH300" s="150"/>
      <c r="EPI300" s="150"/>
      <c r="EPJ300" s="150"/>
      <c r="EPK300" s="150"/>
      <c r="EPL300" s="150"/>
      <c r="EPM300" s="150"/>
      <c r="EPN300" s="150"/>
      <c r="EPO300" s="150"/>
      <c r="EPP300" s="150"/>
      <c r="EPQ300" s="150"/>
      <c r="EPR300" s="150"/>
      <c r="EPS300" s="150"/>
      <c r="EPT300" s="150"/>
      <c r="EPU300" s="150"/>
      <c r="EPV300" s="150"/>
      <c r="EPW300" s="150"/>
      <c r="EPX300" s="150"/>
      <c r="EPY300" s="150"/>
      <c r="EPZ300" s="150"/>
      <c r="EQA300" s="150"/>
      <c r="EQB300" s="150"/>
      <c r="EQC300" s="150"/>
      <c r="EQD300" s="150"/>
      <c r="EQE300" s="150"/>
      <c r="EQF300" s="150"/>
      <c r="EQG300" s="150"/>
      <c r="EQH300" s="150"/>
      <c r="EQI300" s="150"/>
      <c r="EQJ300" s="150"/>
      <c r="EQK300" s="150"/>
      <c r="EQL300" s="150"/>
      <c r="EQM300" s="150"/>
      <c r="EQN300" s="150"/>
      <c r="EQO300" s="150"/>
      <c r="EQP300" s="150"/>
      <c r="EQQ300" s="150"/>
      <c r="EQR300" s="150"/>
      <c r="EQS300" s="150"/>
      <c r="EQT300" s="150"/>
      <c r="EQU300" s="150"/>
      <c r="EQV300" s="150"/>
      <c r="EQW300" s="150"/>
      <c r="EQX300" s="150"/>
      <c r="EQY300" s="150"/>
      <c r="EQZ300" s="150"/>
      <c r="ERA300" s="150"/>
      <c r="ERB300" s="150"/>
      <c r="ERC300" s="150"/>
      <c r="ERD300" s="150"/>
      <c r="ERE300" s="150"/>
      <c r="ERF300" s="150"/>
      <c r="ERG300" s="150"/>
      <c r="ERH300" s="150"/>
      <c r="ERI300" s="150"/>
      <c r="ERJ300" s="150"/>
      <c r="ERK300" s="150"/>
      <c r="ERL300" s="150"/>
      <c r="ERM300" s="150"/>
      <c r="ERN300" s="150"/>
      <c r="ERO300" s="150"/>
      <c r="ERP300" s="150"/>
      <c r="ERQ300" s="150"/>
      <c r="ERR300" s="150"/>
      <c r="ERS300" s="150"/>
      <c r="ERT300" s="150"/>
      <c r="ERU300" s="150"/>
      <c r="ERV300" s="150"/>
      <c r="ERW300" s="150"/>
      <c r="ERX300" s="150"/>
      <c r="ERY300" s="150"/>
      <c r="ERZ300" s="150"/>
      <c r="ESA300" s="150"/>
      <c r="ESB300" s="150"/>
      <c r="ESC300" s="150"/>
      <c r="ESD300" s="150"/>
      <c r="ESE300" s="150"/>
      <c r="ESF300" s="150"/>
      <c r="ESG300" s="150"/>
      <c r="ESH300" s="150"/>
      <c r="ESI300" s="150"/>
      <c r="ESJ300" s="150"/>
      <c r="ESK300" s="150"/>
      <c r="ESL300" s="150"/>
      <c r="ESM300" s="150"/>
      <c r="ESN300" s="150"/>
      <c r="ESO300" s="150"/>
      <c r="ESP300" s="150"/>
      <c r="ESQ300" s="150"/>
      <c r="ESR300" s="150"/>
      <c r="ESS300" s="150"/>
      <c r="EST300" s="150"/>
      <c r="ESU300" s="150"/>
      <c r="ESV300" s="150"/>
      <c r="ESW300" s="150"/>
      <c r="ESX300" s="150"/>
      <c r="ESY300" s="150"/>
      <c r="ESZ300" s="150"/>
      <c r="ETA300" s="150"/>
      <c r="ETB300" s="150"/>
      <c r="ETC300" s="150"/>
      <c r="ETD300" s="150"/>
      <c r="ETE300" s="150"/>
      <c r="ETF300" s="150"/>
      <c r="ETG300" s="150"/>
      <c r="ETH300" s="150"/>
      <c r="ETI300" s="150"/>
      <c r="ETJ300" s="150"/>
      <c r="ETK300" s="150"/>
      <c r="ETL300" s="150"/>
      <c r="ETM300" s="150"/>
      <c r="ETN300" s="150"/>
      <c r="ETO300" s="150"/>
      <c r="ETP300" s="150"/>
      <c r="ETQ300" s="150"/>
      <c r="ETR300" s="150"/>
      <c r="ETS300" s="150"/>
      <c r="ETT300" s="150"/>
      <c r="ETU300" s="150"/>
      <c r="ETV300" s="150"/>
      <c r="ETW300" s="150"/>
      <c r="ETX300" s="150"/>
      <c r="ETY300" s="150"/>
      <c r="ETZ300" s="150"/>
      <c r="EUA300" s="150"/>
      <c r="EUB300" s="150"/>
      <c r="EUC300" s="150"/>
      <c r="EUD300" s="150"/>
      <c r="EUE300" s="150"/>
      <c r="EUF300" s="150"/>
      <c r="EUG300" s="150"/>
      <c r="EUH300" s="150"/>
      <c r="EUI300" s="150"/>
      <c r="EUJ300" s="150"/>
      <c r="EUK300" s="150"/>
      <c r="EUL300" s="150"/>
      <c r="EUM300" s="150"/>
      <c r="EUN300" s="150"/>
      <c r="EUO300" s="150"/>
      <c r="EUP300" s="150"/>
      <c r="EUQ300" s="150"/>
      <c r="EUR300" s="150"/>
      <c r="EUS300" s="150"/>
      <c r="EUT300" s="150"/>
      <c r="EUU300" s="150"/>
      <c r="EUV300" s="150"/>
      <c r="EUW300" s="150"/>
      <c r="EUX300" s="150"/>
      <c r="EUY300" s="150"/>
      <c r="EUZ300" s="150"/>
      <c r="EVA300" s="150"/>
      <c r="EVB300" s="150"/>
      <c r="EVC300" s="150"/>
      <c r="EVD300" s="150"/>
      <c r="EVE300" s="150"/>
      <c r="EVF300" s="150"/>
      <c r="EVG300" s="150"/>
      <c r="EVH300" s="150"/>
      <c r="EVI300" s="150"/>
      <c r="EVJ300" s="150"/>
      <c r="EVK300" s="150"/>
      <c r="EVL300" s="150"/>
      <c r="EVM300" s="150"/>
      <c r="EVN300" s="150"/>
      <c r="EVO300" s="150"/>
      <c r="EVP300" s="150"/>
      <c r="EVQ300" s="150"/>
      <c r="EVR300" s="150"/>
      <c r="EVS300" s="150"/>
      <c r="EVT300" s="150"/>
      <c r="EVU300" s="150"/>
      <c r="EVV300" s="150"/>
      <c r="EVW300" s="150"/>
      <c r="EVX300" s="150"/>
      <c r="EVY300" s="150"/>
      <c r="EVZ300" s="150"/>
      <c r="EWA300" s="150"/>
      <c r="EWB300" s="150"/>
      <c r="EWC300" s="150"/>
      <c r="EWD300" s="150"/>
      <c r="EWE300" s="150"/>
      <c r="EWF300" s="150"/>
      <c r="EWG300" s="150"/>
      <c r="EWH300" s="150"/>
      <c r="EWI300" s="150"/>
      <c r="EWJ300" s="150"/>
      <c r="EWK300" s="150"/>
      <c r="EWL300" s="150"/>
      <c r="EWM300" s="150"/>
      <c r="EWN300" s="150"/>
      <c r="EWO300" s="150"/>
      <c r="EWP300" s="150"/>
      <c r="EWQ300" s="150"/>
      <c r="EWR300" s="150"/>
      <c r="EWS300" s="150"/>
      <c r="EWT300" s="150"/>
      <c r="EWU300" s="150"/>
      <c r="EWV300" s="150"/>
      <c r="EWW300" s="150"/>
      <c r="EWX300" s="150"/>
      <c r="EWY300" s="150"/>
      <c r="EWZ300" s="150"/>
      <c r="EXA300" s="150"/>
      <c r="EXB300" s="150"/>
      <c r="EXC300" s="150"/>
      <c r="EXD300" s="150"/>
      <c r="EXE300" s="150"/>
      <c r="EXF300" s="150"/>
      <c r="EXG300" s="150"/>
      <c r="EXH300" s="150"/>
      <c r="EXI300" s="150"/>
      <c r="EXJ300" s="150"/>
      <c r="EXK300" s="150"/>
      <c r="EXL300" s="150"/>
      <c r="EXM300" s="150"/>
      <c r="EXN300" s="150"/>
      <c r="EXO300" s="150"/>
      <c r="EXP300" s="150"/>
      <c r="EXQ300" s="150"/>
      <c r="EXR300" s="150"/>
      <c r="EXS300" s="150"/>
      <c r="EXT300" s="150"/>
      <c r="EXU300" s="150"/>
      <c r="EXV300" s="150"/>
      <c r="EXW300" s="150"/>
      <c r="EXX300" s="150"/>
      <c r="EXY300" s="150"/>
      <c r="EXZ300" s="150"/>
      <c r="EYA300" s="150"/>
      <c r="EYB300" s="150"/>
      <c r="EYC300" s="150"/>
      <c r="EYD300" s="150"/>
      <c r="EYE300" s="150"/>
      <c r="EYF300" s="150"/>
      <c r="EYG300" s="150"/>
      <c r="EYH300" s="150"/>
      <c r="EYI300" s="150"/>
      <c r="EYJ300" s="150"/>
      <c r="EYK300" s="150"/>
      <c r="EYL300" s="150"/>
      <c r="EYM300" s="150"/>
      <c r="EYN300" s="150"/>
      <c r="EYO300" s="150"/>
      <c r="EYP300" s="150"/>
      <c r="EYQ300" s="150"/>
      <c r="EYR300" s="150"/>
      <c r="EYS300" s="150"/>
      <c r="EYT300" s="150"/>
      <c r="EYU300" s="150"/>
      <c r="EYV300" s="150"/>
      <c r="EYW300" s="150"/>
      <c r="EYX300" s="150"/>
      <c r="EYY300" s="150"/>
      <c r="EYZ300" s="150"/>
      <c r="EZA300" s="150"/>
      <c r="EZB300" s="150"/>
      <c r="EZC300" s="150"/>
      <c r="EZD300" s="150"/>
      <c r="EZE300" s="150"/>
      <c r="EZF300" s="150"/>
      <c r="EZG300" s="150"/>
      <c r="EZH300" s="150"/>
      <c r="EZI300" s="150"/>
      <c r="EZJ300" s="150"/>
      <c r="EZK300" s="150"/>
      <c r="EZL300" s="150"/>
      <c r="EZM300" s="150"/>
      <c r="EZN300" s="150"/>
      <c r="EZO300" s="150"/>
      <c r="EZP300" s="150"/>
      <c r="EZQ300" s="150"/>
      <c r="EZR300" s="150"/>
      <c r="EZS300" s="150"/>
      <c r="EZT300" s="150"/>
      <c r="EZU300" s="150"/>
      <c r="EZV300" s="150"/>
      <c r="EZW300" s="150"/>
      <c r="EZX300" s="150"/>
      <c r="EZY300" s="150"/>
      <c r="EZZ300" s="150"/>
      <c r="FAA300" s="150"/>
      <c r="FAB300" s="150"/>
      <c r="FAC300" s="150"/>
      <c r="FAD300" s="150"/>
      <c r="FAE300" s="150"/>
      <c r="FAF300" s="150"/>
      <c r="FAG300" s="150"/>
      <c r="FAH300" s="150"/>
      <c r="FAI300" s="150"/>
      <c r="FAJ300" s="150"/>
      <c r="FAK300" s="150"/>
      <c r="FAL300" s="150"/>
      <c r="FAM300" s="150"/>
      <c r="FAN300" s="150"/>
      <c r="FAO300" s="150"/>
      <c r="FAP300" s="150"/>
      <c r="FAQ300" s="150"/>
      <c r="FAR300" s="150"/>
      <c r="FAS300" s="150"/>
      <c r="FAT300" s="150"/>
      <c r="FAU300" s="150"/>
      <c r="FAV300" s="150"/>
      <c r="FAW300" s="150"/>
      <c r="FAX300" s="150"/>
      <c r="FAY300" s="150"/>
      <c r="FAZ300" s="150"/>
      <c r="FBA300" s="150"/>
      <c r="FBB300" s="150"/>
      <c r="FBC300" s="150"/>
      <c r="FBD300" s="150"/>
      <c r="FBE300" s="150"/>
      <c r="FBF300" s="150"/>
      <c r="FBG300" s="150"/>
      <c r="FBH300" s="150"/>
      <c r="FBI300" s="150"/>
      <c r="FBJ300" s="150"/>
      <c r="FBK300" s="150"/>
      <c r="FBL300" s="150"/>
      <c r="FBM300" s="150"/>
      <c r="FBN300" s="150"/>
      <c r="FBO300" s="150"/>
      <c r="FBP300" s="150"/>
      <c r="FBQ300" s="150"/>
      <c r="FBR300" s="150"/>
      <c r="FBS300" s="150"/>
      <c r="FBT300" s="150"/>
      <c r="FBU300" s="150"/>
      <c r="FBV300" s="150"/>
      <c r="FBW300" s="150"/>
      <c r="FBX300" s="150"/>
      <c r="FBY300" s="150"/>
      <c r="FBZ300" s="150"/>
      <c r="FCA300" s="150"/>
      <c r="FCB300" s="150"/>
      <c r="FCC300" s="150"/>
      <c r="FCD300" s="150"/>
      <c r="FCE300" s="150"/>
      <c r="FCF300" s="150"/>
      <c r="FCG300" s="150"/>
      <c r="FCH300" s="150"/>
      <c r="FCI300" s="150"/>
      <c r="FCJ300" s="150"/>
      <c r="FCK300" s="150"/>
      <c r="FCL300" s="150"/>
      <c r="FCM300" s="150"/>
      <c r="FCN300" s="150"/>
      <c r="FCO300" s="150"/>
      <c r="FCP300" s="150"/>
      <c r="FCQ300" s="150"/>
      <c r="FCR300" s="150"/>
      <c r="FCS300" s="150"/>
      <c r="FCT300" s="150"/>
      <c r="FCU300" s="150"/>
      <c r="FCV300" s="150"/>
      <c r="FCW300" s="150"/>
      <c r="FCX300" s="150"/>
      <c r="FCY300" s="150"/>
      <c r="FCZ300" s="150"/>
      <c r="FDA300" s="150"/>
      <c r="FDB300" s="150"/>
      <c r="FDC300" s="150"/>
      <c r="FDD300" s="150"/>
      <c r="FDE300" s="150"/>
      <c r="FDF300" s="150"/>
      <c r="FDG300" s="150"/>
      <c r="FDH300" s="150"/>
      <c r="FDI300" s="150"/>
      <c r="FDJ300" s="150"/>
      <c r="FDK300" s="150"/>
      <c r="FDL300" s="150"/>
      <c r="FDM300" s="150"/>
      <c r="FDN300" s="150"/>
      <c r="FDO300" s="150"/>
      <c r="FDP300" s="150"/>
      <c r="FDQ300" s="150"/>
      <c r="FDR300" s="150"/>
      <c r="FDS300" s="150"/>
      <c r="FDT300" s="150"/>
      <c r="FDU300" s="150"/>
      <c r="FDV300" s="150"/>
      <c r="FDW300" s="150"/>
      <c r="FDX300" s="150"/>
      <c r="FDY300" s="150"/>
      <c r="FDZ300" s="150"/>
      <c r="FEA300" s="150"/>
      <c r="FEB300" s="150"/>
      <c r="FEC300" s="150"/>
      <c r="FED300" s="150"/>
      <c r="FEE300" s="150"/>
      <c r="FEF300" s="150"/>
      <c r="FEG300" s="150"/>
      <c r="FEH300" s="150"/>
      <c r="FEI300" s="150"/>
      <c r="FEJ300" s="150"/>
      <c r="FEK300" s="150"/>
      <c r="FEL300" s="150"/>
      <c r="FEM300" s="150"/>
      <c r="FEN300" s="150"/>
      <c r="FEO300" s="150"/>
      <c r="FEP300" s="150"/>
      <c r="FEQ300" s="150"/>
      <c r="FER300" s="150"/>
      <c r="FES300" s="150"/>
      <c r="FET300" s="150"/>
      <c r="FEU300" s="150"/>
      <c r="FEV300" s="150"/>
      <c r="FEW300" s="150"/>
      <c r="FEX300" s="150"/>
      <c r="FEY300" s="150"/>
      <c r="FEZ300" s="150"/>
      <c r="FFA300" s="150"/>
      <c r="FFB300" s="150"/>
      <c r="FFC300" s="150"/>
      <c r="FFD300" s="150"/>
      <c r="FFE300" s="150"/>
      <c r="FFF300" s="150"/>
      <c r="FFG300" s="150"/>
      <c r="FFH300" s="150"/>
      <c r="FFI300" s="150"/>
      <c r="FFJ300" s="150"/>
      <c r="FFK300" s="150"/>
      <c r="FFL300" s="150"/>
      <c r="FFM300" s="150"/>
      <c r="FFN300" s="150"/>
      <c r="FFO300" s="150"/>
      <c r="FFP300" s="150"/>
      <c r="FFQ300" s="150"/>
      <c r="FFR300" s="150"/>
      <c r="FFS300" s="150"/>
      <c r="FFT300" s="150"/>
      <c r="FFU300" s="150"/>
      <c r="FFV300" s="150"/>
      <c r="FFW300" s="150"/>
      <c r="FFX300" s="150"/>
      <c r="FFY300" s="150"/>
      <c r="FFZ300" s="150"/>
      <c r="FGA300" s="150"/>
      <c r="FGB300" s="150"/>
      <c r="FGC300" s="150"/>
      <c r="FGD300" s="150"/>
      <c r="FGE300" s="150"/>
      <c r="FGF300" s="150"/>
      <c r="FGG300" s="150"/>
      <c r="FGH300" s="150"/>
      <c r="FGI300" s="150"/>
      <c r="FGJ300" s="150"/>
      <c r="FGK300" s="150"/>
      <c r="FGL300" s="150"/>
      <c r="FGM300" s="150"/>
      <c r="FGN300" s="150"/>
      <c r="FGO300" s="150"/>
      <c r="FGP300" s="150"/>
      <c r="FGQ300" s="150"/>
      <c r="FGR300" s="150"/>
      <c r="FGS300" s="150"/>
      <c r="FGT300" s="150"/>
      <c r="FGU300" s="150"/>
      <c r="FGV300" s="150"/>
      <c r="FGW300" s="150"/>
      <c r="FGX300" s="150"/>
      <c r="FGY300" s="150"/>
      <c r="FGZ300" s="150"/>
      <c r="FHA300" s="150"/>
      <c r="FHB300" s="150"/>
      <c r="FHC300" s="150"/>
      <c r="FHD300" s="150"/>
      <c r="FHE300" s="150"/>
      <c r="FHF300" s="150"/>
      <c r="FHG300" s="150"/>
      <c r="FHH300" s="150"/>
      <c r="FHI300" s="150"/>
      <c r="FHJ300" s="150"/>
      <c r="FHK300" s="150"/>
      <c r="FHL300" s="150"/>
      <c r="FHM300" s="150"/>
      <c r="FHN300" s="150"/>
      <c r="FHO300" s="150"/>
      <c r="FHP300" s="150"/>
      <c r="FHQ300" s="150"/>
      <c r="FHR300" s="150"/>
      <c r="FHS300" s="150"/>
      <c r="FHT300" s="150"/>
      <c r="FHU300" s="150"/>
      <c r="FHV300" s="150"/>
      <c r="FHW300" s="150"/>
      <c r="FHX300" s="150"/>
      <c r="FHY300" s="150"/>
      <c r="FHZ300" s="150"/>
      <c r="FIA300" s="150"/>
      <c r="FIB300" s="150"/>
      <c r="FIC300" s="150"/>
      <c r="FID300" s="150"/>
      <c r="FIE300" s="150"/>
      <c r="FIF300" s="150"/>
      <c r="FIG300" s="150"/>
      <c r="FIH300" s="150"/>
      <c r="FII300" s="150"/>
      <c r="FIJ300" s="150"/>
      <c r="FIK300" s="150"/>
      <c r="FIL300" s="150"/>
      <c r="FIM300" s="150"/>
      <c r="FIN300" s="150"/>
      <c r="FIO300" s="150"/>
      <c r="FIP300" s="150"/>
      <c r="FIQ300" s="150"/>
      <c r="FIR300" s="150"/>
      <c r="FIS300" s="150"/>
      <c r="FIT300" s="150"/>
      <c r="FIU300" s="150"/>
      <c r="FIV300" s="150"/>
      <c r="FIW300" s="150"/>
      <c r="FIX300" s="150"/>
      <c r="FIY300" s="150"/>
      <c r="FIZ300" s="150"/>
      <c r="FJA300" s="150"/>
      <c r="FJB300" s="150"/>
      <c r="FJC300" s="150"/>
      <c r="FJD300" s="150"/>
      <c r="FJE300" s="150"/>
      <c r="FJF300" s="150"/>
      <c r="FJG300" s="150"/>
      <c r="FJH300" s="150"/>
      <c r="FJI300" s="150"/>
      <c r="FJJ300" s="150"/>
      <c r="FJK300" s="150"/>
      <c r="FJL300" s="150"/>
      <c r="FJM300" s="150"/>
      <c r="FJN300" s="150"/>
      <c r="FJO300" s="150"/>
      <c r="FJP300" s="150"/>
      <c r="FJQ300" s="150"/>
      <c r="FJR300" s="150"/>
      <c r="FJS300" s="150"/>
      <c r="FJT300" s="150"/>
      <c r="FJU300" s="150"/>
      <c r="FJV300" s="150"/>
      <c r="FJW300" s="150"/>
      <c r="FJX300" s="150"/>
      <c r="FJY300" s="150"/>
      <c r="FJZ300" s="150"/>
      <c r="FKA300" s="150"/>
      <c r="FKB300" s="150"/>
      <c r="FKC300" s="150"/>
      <c r="FKD300" s="150"/>
      <c r="FKE300" s="150"/>
      <c r="FKF300" s="150"/>
      <c r="FKG300" s="150"/>
      <c r="FKH300" s="150"/>
      <c r="FKI300" s="150"/>
      <c r="FKJ300" s="150"/>
      <c r="FKK300" s="150"/>
      <c r="FKL300" s="150"/>
      <c r="FKM300" s="150"/>
      <c r="FKN300" s="150"/>
      <c r="FKO300" s="150"/>
      <c r="FKP300" s="150"/>
      <c r="FKQ300" s="150"/>
      <c r="FKR300" s="150"/>
      <c r="FKS300" s="150"/>
      <c r="FKT300" s="150"/>
      <c r="FKU300" s="150"/>
      <c r="FKV300" s="150"/>
      <c r="FKW300" s="150"/>
      <c r="FKX300" s="150"/>
      <c r="FKY300" s="150"/>
      <c r="FKZ300" s="150"/>
      <c r="FLA300" s="150"/>
      <c r="FLB300" s="150"/>
      <c r="FLC300" s="150"/>
      <c r="FLD300" s="150"/>
      <c r="FLE300" s="150"/>
      <c r="FLF300" s="150"/>
      <c r="FLG300" s="150"/>
      <c r="FLH300" s="150"/>
      <c r="FLI300" s="150"/>
      <c r="FLJ300" s="150"/>
      <c r="FLK300" s="150"/>
      <c r="FLL300" s="150"/>
      <c r="FLM300" s="150"/>
      <c r="FLN300" s="150"/>
      <c r="FLO300" s="150"/>
      <c r="FLP300" s="150"/>
      <c r="FLQ300" s="150"/>
      <c r="FLR300" s="150"/>
      <c r="FLS300" s="150"/>
      <c r="FLT300" s="150"/>
      <c r="FLU300" s="150"/>
      <c r="FLV300" s="150"/>
      <c r="FLW300" s="150"/>
      <c r="FLX300" s="150"/>
      <c r="FLY300" s="150"/>
      <c r="FLZ300" s="150"/>
      <c r="FMA300" s="150"/>
      <c r="FMB300" s="150"/>
      <c r="FMC300" s="150"/>
      <c r="FMD300" s="150"/>
      <c r="FME300" s="150"/>
      <c r="FMF300" s="150"/>
      <c r="FMG300" s="150"/>
      <c r="FMH300" s="150"/>
      <c r="FMI300" s="150"/>
      <c r="FMJ300" s="150"/>
      <c r="FMK300" s="150"/>
      <c r="FML300" s="150"/>
      <c r="FMM300" s="150"/>
      <c r="FMN300" s="150"/>
      <c r="FMO300" s="150"/>
      <c r="FMP300" s="150"/>
      <c r="FMQ300" s="150"/>
      <c r="FMR300" s="150"/>
      <c r="FMS300" s="150"/>
      <c r="FMT300" s="150"/>
      <c r="FMU300" s="150"/>
      <c r="FMV300" s="150"/>
      <c r="FMW300" s="150"/>
      <c r="FMX300" s="150"/>
      <c r="FMY300" s="150"/>
      <c r="FMZ300" s="150"/>
      <c r="FNA300" s="150"/>
      <c r="FNB300" s="150"/>
      <c r="FNC300" s="150"/>
      <c r="FND300" s="150"/>
      <c r="FNE300" s="150"/>
      <c r="FNF300" s="150"/>
      <c r="FNG300" s="150"/>
      <c r="FNH300" s="150"/>
      <c r="FNI300" s="150"/>
      <c r="FNJ300" s="150"/>
      <c r="FNK300" s="150"/>
      <c r="FNL300" s="150"/>
      <c r="FNM300" s="150"/>
      <c r="FNN300" s="150"/>
      <c r="FNO300" s="150"/>
      <c r="FNP300" s="150"/>
      <c r="FNQ300" s="150"/>
      <c r="FNR300" s="150"/>
      <c r="FNS300" s="150"/>
      <c r="FNT300" s="150"/>
      <c r="FNU300" s="150"/>
      <c r="FNV300" s="150"/>
      <c r="FNW300" s="150"/>
      <c r="FNX300" s="150"/>
      <c r="FNY300" s="150"/>
      <c r="FNZ300" s="150"/>
      <c r="FOA300" s="150"/>
      <c r="FOB300" s="150"/>
      <c r="FOC300" s="150"/>
      <c r="FOD300" s="150"/>
      <c r="FOE300" s="150"/>
      <c r="FOF300" s="150"/>
      <c r="FOG300" s="150"/>
      <c r="FOH300" s="150"/>
      <c r="FOI300" s="150"/>
      <c r="FOJ300" s="150"/>
      <c r="FOK300" s="150"/>
      <c r="FOL300" s="150"/>
      <c r="FOM300" s="150"/>
      <c r="FON300" s="150"/>
      <c r="FOO300" s="150"/>
      <c r="FOP300" s="150"/>
      <c r="FOQ300" s="150"/>
      <c r="FOR300" s="150"/>
      <c r="FOS300" s="150"/>
      <c r="FOT300" s="150"/>
      <c r="FOU300" s="150"/>
      <c r="FOV300" s="150"/>
      <c r="FOW300" s="150"/>
      <c r="FOX300" s="150"/>
      <c r="FOY300" s="150"/>
      <c r="FOZ300" s="150"/>
      <c r="FPA300" s="150"/>
      <c r="FPB300" s="150"/>
      <c r="FPC300" s="150"/>
      <c r="FPD300" s="150"/>
      <c r="FPE300" s="150"/>
      <c r="FPF300" s="150"/>
      <c r="FPG300" s="150"/>
      <c r="FPH300" s="150"/>
      <c r="FPI300" s="150"/>
      <c r="FPJ300" s="150"/>
      <c r="FPK300" s="150"/>
      <c r="FPL300" s="150"/>
      <c r="FPM300" s="150"/>
      <c r="FPN300" s="150"/>
      <c r="FPO300" s="150"/>
      <c r="FPP300" s="150"/>
      <c r="FPQ300" s="150"/>
      <c r="FPR300" s="150"/>
      <c r="FPS300" s="150"/>
      <c r="FPT300" s="150"/>
      <c r="FPU300" s="150"/>
      <c r="FPV300" s="150"/>
      <c r="FPW300" s="150"/>
      <c r="FPX300" s="150"/>
      <c r="FPY300" s="150"/>
      <c r="FPZ300" s="150"/>
      <c r="FQA300" s="150"/>
      <c r="FQB300" s="150"/>
      <c r="FQC300" s="150"/>
      <c r="FQD300" s="150"/>
      <c r="FQE300" s="150"/>
      <c r="FQF300" s="150"/>
      <c r="FQG300" s="150"/>
      <c r="FQH300" s="150"/>
      <c r="FQI300" s="150"/>
      <c r="FQJ300" s="150"/>
      <c r="FQK300" s="150"/>
      <c r="FQL300" s="150"/>
      <c r="FQM300" s="150"/>
      <c r="FQN300" s="150"/>
      <c r="FQO300" s="150"/>
      <c r="FQP300" s="150"/>
      <c r="FQQ300" s="150"/>
      <c r="FQR300" s="150"/>
      <c r="FQS300" s="150"/>
      <c r="FQT300" s="150"/>
      <c r="FQU300" s="150"/>
      <c r="FQV300" s="150"/>
      <c r="FQW300" s="150"/>
      <c r="FQX300" s="150"/>
      <c r="FQY300" s="150"/>
      <c r="FQZ300" s="150"/>
      <c r="FRA300" s="150"/>
      <c r="FRB300" s="150"/>
      <c r="FRC300" s="150"/>
      <c r="FRD300" s="150"/>
      <c r="FRE300" s="150"/>
      <c r="FRF300" s="150"/>
      <c r="FRG300" s="150"/>
      <c r="FRH300" s="150"/>
      <c r="FRI300" s="150"/>
      <c r="FRJ300" s="150"/>
      <c r="FRK300" s="150"/>
      <c r="FRL300" s="150"/>
      <c r="FRM300" s="150"/>
      <c r="FRN300" s="150"/>
      <c r="FRO300" s="150"/>
      <c r="FRP300" s="150"/>
      <c r="FRQ300" s="150"/>
      <c r="FRR300" s="150"/>
      <c r="FRS300" s="150"/>
      <c r="FRT300" s="150"/>
      <c r="FRU300" s="150"/>
      <c r="FRV300" s="150"/>
      <c r="FRW300" s="150"/>
      <c r="FRX300" s="150"/>
      <c r="FRY300" s="150"/>
      <c r="FRZ300" s="150"/>
      <c r="FSA300" s="150"/>
      <c r="FSB300" s="150"/>
      <c r="FSC300" s="150"/>
      <c r="FSD300" s="150"/>
      <c r="FSE300" s="150"/>
      <c r="FSF300" s="150"/>
      <c r="FSG300" s="150"/>
      <c r="FSH300" s="150"/>
      <c r="FSI300" s="150"/>
      <c r="FSJ300" s="150"/>
      <c r="FSK300" s="150"/>
      <c r="FSL300" s="150"/>
      <c r="FSM300" s="150"/>
      <c r="FSN300" s="150"/>
      <c r="FSO300" s="150"/>
      <c r="FSP300" s="150"/>
      <c r="FSQ300" s="150"/>
      <c r="FSR300" s="150"/>
      <c r="FSS300" s="150"/>
      <c r="FST300" s="150"/>
      <c r="FSU300" s="150"/>
      <c r="FSV300" s="150"/>
      <c r="FSW300" s="150"/>
      <c r="FSX300" s="150"/>
      <c r="FSY300" s="150"/>
      <c r="FSZ300" s="150"/>
      <c r="FTA300" s="150"/>
      <c r="FTB300" s="150"/>
      <c r="FTC300" s="150"/>
      <c r="FTD300" s="150"/>
      <c r="FTE300" s="150"/>
      <c r="FTF300" s="150"/>
      <c r="FTG300" s="150"/>
      <c r="FTH300" s="150"/>
      <c r="FTI300" s="150"/>
      <c r="FTJ300" s="150"/>
      <c r="FTK300" s="150"/>
      <c r="FTL300" s="150"/>
      <c r="FTM300" s="150"/>
      <c r="FTN300" s="150"/>
      <c r="FTO300" s="150"/>
      <c r="FTP300" s="150"/>
      <c r="FTQ300" s="150"/>
      <c r="FTR300" s="150"/>
      <c r="FTS300" s="150"/>
      <c r="FTT300" s="150"/>
      <c r="FTU300" s="150"/>
      <c r="FTV300" s="150"/>
      <c r="FTW300" s="150"/>
      <c r="FTX300" s="150"/>
      <c r="FTY300" s="150"/>
      <c r="FTZ300" s="150"/>
      <c r="FUA300" s="150"/>
      <c r="FUB300" s="150"/>
      <c r="FUC300" s="150"/>
      <c r="FUD300" s="150"/>
      <c r="FUE300" s="150"/>
      <c r="FUF300" s="150"/>
      <c r="FUG300" s="150"/>
      <c r="FUH300" s="150"/>
      <c r="FUI300" s="150"/>
      <c r="FUJ300" s="150"/>
      <c r="FUK300" s="150"/>
      <c r="FUL300" s="150"/>
      <c r="FUM300" s="150"/>
      <c r="FUN300" s="150"/>
      <c r="FUO300" s="150"/>
      <c r="FUP300" s="150"/>
      <c r="FUQ300" s="150"/>
      <c r="FUR300" s="150"/>
      <c r="FUS300" s="150"/>
      <c r="FUT300" s="150"/>
      <c r="FUU300" s="150"/>
      <c r="FUV300" s="150"/>
      <c r="FUW300" s="150"/>
      <c r="FUX300" s="150"/>
      <c r="FUY300" s="150"/>
      <c r="FUZ300" s="150"/>
      <c r="FVA300" s="150"/>
      <c r="FVB300" s="150"/>
      <c r="FVC300" s="150"/>
      <c r="FVD300" s="150"/>
      <c r="FVE300" s="150"/>
      <c r="FVF300" s="150"/>
      <c r="FVG300" s="150"/>
      <c r="FVH300" s="150"/>
      <c r="FVI300" s="150"/>
      <c r="FVJ300" s="150"/>
      <c r="FVK300" s="150"/>
      <c r="FVL300" s="150"/>
      <c r="FVM300" s="150"/>
      <c r="FVN300" s="150"/>
      <c r="FVO300" s="150"/>
      <c r="FVP300" s="150"/>
      <c r="FVQ300" s="150"/>
      <c r="FVR300" s="150"/>
      <c r="FVS300" s="150"/>
      <c r="FVT300" s="150"/>
      <c r="FVU300" s="150"/>
      <c r="FVV300" s="150"/>
      <c r="FVW300" s="150"/>
      <c r="FVX300" s="150"/>
      <c r="FVY300" s="150"/>
      <c r="FVZ300" s="150"/>
      <c r="FWA300" s="150"/>
      <c r="FWB300" s="150"/>
      <c r="FWC300" s="150"/>
      <c r="FWD300" s="150"/>
      <c r="FWE300" s="150"/>
      <c r="FWF300" s="150"/>
      <c r="FWG300" s="150"/>
      <c r="FWH300" s="150"/>
      <c r="FWI300" s="150"/>
      <c r="FWJ300" s="150"/>
      <c r="FWK300" s="150"/>
      <c r="FWL300" s="150"/>
      <c r="FWM300" s="150"/>
      <c r="FWN300" s="150"/>
      <c r="FWO300" s="150"/>
      <c r="FWP300" s="150"/>
      <c r="FWQ300" s="150"/>
      <c r="FWR300" s="150"/>
      <c r="FWS300" s="150"/>
      <c r="FWT300" s="150"/>
      <c r="FWU300" s="150"/>
      <c r="FWV300" s="150"/>
      <c r="FWW300" s="150"/>
      <c r="FWX300" s="150"/>
      <c r="FWY300" s="150"/>
      <c r="FWZ300" s="150"/>
      <c r="FXA300" s="150"/>
      <c r="FXB300" s="150"/>
      <c r="FXC300" s="150"/>
      <c r="FXD300" s="150"/>
      <c r="FXE300" s="150"/>
      <c r="FXF300" s="150"/>
      <c r="FXG300" s="150"/>
      <c r="FXH300" s="150"/>
      <c r="FXI300" s="150"/>
      <c r="FXJ300" s="150"/>
      <c r="FXK300" s="150"/>
      <c r="FXL300" s="150"/>
      <c r="FXM300" s="150"/>
      <c r="FXN300" s="150"/>
      <c r="FXO300" s="150"/>
      <c r="FXP300" s="150"/>
      <c r="FXQ300" s="150"/>
      <c r="FXR300" s="150"/>
      <c r="FXS300" s="150"/>
      <c r="FXT300" s="150"/>
      <c r="FXU300" s="150"/>
      <c r="FXV300" s="150"/>
      <c r="FXW300" s="150"/>
      <c r="FXX300" s="150"/>
      <c r="FXY300" s="150"/>
      <c r="FXZ300" s="150"/>
      <c r="FYA300" s="150"/>
      <c r="FYB300" s="150"/>
      <c r="FYC300" s="150"/>
      <c r="FYD300" s="150"/>
      <c r="FYE300" s="150"/>
      <c r="FYF300" s="150"/>
      <c r="FYG300" s="150"/>
      <c r="FYH300" s="150"/>
      <c r="FYI300" s="150"/>
      <c r="FYJ300" s="150"/>
      <c r="FYK300" s="150"/>
      <c r="FYL300" s="150"/>
      <c r="FYM300" s="150"/>
      <c r="FYN300" s="150"/>
      <c r="FYO300" s="150"/>
      <c r="FYP300" s="150"/>
      <c r="FYQ300" s="150"/>
      <c r="FYR300" s="150"/>
      <c r="FYS300" s="150"/>
      <c r="FYT300" s="150"/>
      <c r="FYU300" s="150"/>
      <c r="FYV300" s="150"/>
      <c r="FYW300" s="150"/>
      <c r="FYX300" s="150"/>
      <c r="FYY300" s="150"/>
      <c r="FYZ300" s="150"/>
      <c r="FZA300" s="150"/>
      <c r="FZB300" s="150"/>
      <c r="FZC300" s="150"/>
      <c r="FZD300" s="150"/>
      <c r="FZE300" s="150"/>
      <c r="FZF300" s="150"/>
      <c r="FZG300" s="150"/>
      <c r="FZH300" s="150"/>
      <c r="FZI300" s="150"/>
      <c r="FZJ300" s="150"/>
      <c r="FZK300" s="150"/>
      <c r="FZL300" s="150"/>
      <c r="FZM300" s="150"/>
      <c r="FZN300" s="150"/>
      <c r="FZO300" s="150"/>
      <c r="FZP300" s="150"/>
      <c r="FZQ300" s="150"/>
      <c r="FZR300" s="150"/>
      <c r="FZS300" s="150"/>
      <c r="FZT300" s="150"/>
      <c r="FZU300" s="150"/>
      <c r="FZV300" s="150"/>
      <c r="FZW300" s="150"/>
      <c r="FZX300" s="150"/>
      <c r="FZY300" s="150"/>
      <c r="FZZ300" s="150"/>
      <c r="GAA300" s="150"/>
      <c r="GAB300" s="150"/>
      <c r="GAC300" s="150"/>
      <c r="GAD300" s="150"/>
      <c r="GAE300" s="150"/>
      <c r="GAF300" s="150"/>
      <c r="GAG300" s="150"/>
      <c r="GAH300" s="150"/>
      <c r="GAI300" s="150"/>
      <c r="GAJ300" s="150"/>
      <c r="GAK300" s="150"/>
      <c r="GAL300" s="150"/>
      <c r="GAM300" s="150"/>
      <c r="GAN300" s="150"/>
      <c r="GAO300" s="150"/>
      <c r="GAP300" s="150"/>
      <c r="GAQ300" s="150"/>
      <c r="GAR300" s="150"/>
      <c r="GAS300" s="150"/>
      <c r="GAT300" s="150"/>
      <c r="GAU300" s="150"/>
      <c r="GAV300" s="150"/>
      <c r="GAW300" s="150"/>
      <c r="GAX300" s="150"/>
      <c r="GAY300" s="150"/>
      <c r="GAZ300" s="150"/>
      <c r="GBA300" s="150"/>
      <c r="GBB300" s="150"/>
      <c r="GBC300" s="150"/>
      <c r="GBD300" s="150"/>
      <c r="GBE300" s="150"/>
      <c r="GBF300" s="150"/>
      <c r="GBG300" s="150"/>
      <c r="GBH300" s="150"/>
      <c r="GBI300" s="150"/>
      <c r="GBJ300" s="150"/>
      <c r="GBK300" s="150"/>
      <c r="GBL300" s="150"/>
      <c r="GBM300" s="150"/>
      <c r="GBN300" s="150"/>
      <c r="GBO300" s="150"/>
      <c r="GBP300" s="150"/>
      <c r="GBQ300" s="150"/>
      <c r="GBR300" s="150"/>
      <c r="GBS300" s="150"/>
      <c r="GBT300" s="150"/>
      <c r="GBU300" s="150"/>
      <c r="GBV300" s="150"/>
      <c r="GBW300" s="150"/>
      <c r="GBX300" s="150"/>
      <c r="GBY300" s="150"/>
      <c r="GBZ300" s="150"/>
      <c r="GCA300" s="150"/>
      <c r="GCB300" s="150"/>
      <c r="GCC300" s="150"/>
      <c r="GCD300" s="150"/>
      <c r="GCE300" s="150"/>
      <c r="GCF300" s="150"/>
      <c r="GCG300" s="150"/>
      <c r="GCH300" s="150"/>
      <c r="GCI300" s="150"/>
      <c r="GCJ300" s="150"/>
      <c r="GCK300" s="150"/>
      <c r="GCL300" s="150"/>
      <c r="GCM300" s="150"/>
      <c r="GCN300" s="150"/>
      <c r="GCO300" s="150"/>
      <c r="GCP300" s="150"/>
      <c r="GCQ300" s="150"/>
      <c r="GCR300" s="150"/>
      <c r="GCS300" s="150"/>
      <c r="GCT300" s="150"/>
      <c r="GCU300" s="150"/>
      <c r="GCV300" s="150"/>
      <c r="GCW300" s="150"/>
      <c r="GCX300" s="150"/>
      <c r="GCY300" s="150"/>
      <c r="GCZ300" s="150"/>
      <c r="GDA300" s="150"/>
      <c r="GDB300" s="150"/>
      <c r="GDC300" s="150"/>
      <c r="GDD300" s="150"/>
      <c r="GDE300" s="150"/>
      <c r="GDF300" s="150"/>
      <c r="GDG300" s="150"/>
      <c r="GDH300" s="150"/>
      <c r="GDI300" s="150"/>
      <c r="GDJ300" s="150"/>
      <c r="GDK300" s="150"/>
      <c r="GDL300" s="150"/>
      <c r="GDM300" s="150"/>
      <c r="GDN300" s="150"/>
      <c r="GDO300" s="150"/>
      <c r="GDP300" s="150"/>
      <c r="GDQ300" s="150"/>
      <c r="GDR300" s="150"/>
      <c r="GDS300" s="150"/>
      <c r="GDT300" s="150"/>
      <c r="GDU300" s="150"/>
      <c r="GDV300" s="150"/>
      <c r="GDW300" s="150"/>
      <c r="GDX300" s="150"/>
      <c r="GDY300" s="150"/>
      <c r="GDZ300" s="150"/>
      <c r="GEA300" s="150"/>
      <c r="GEB300" s="150"/>
      <c r="GEC300" s="150"/>
      <c r="GED300" s="150"/>
      <c r="GEE300" s="150"/>
      <c r="GEF300" s="150"/>
      <c r="GEG300" s="150"/>
      <c r="GEH300" s="150"/>
      <c r="GEI300" s="150"/>
      <c r="GEJ300" s="150"/>
      <c r="GEK300" s="150"/>
      <c r="GEL300" s="150"/>
      <c r="GEM300" s="150"/>
      <c r="GEN300" s="150"/>
      <c r="GEO300" s="150"/>
      <c r="GEP300" s="150"/>
      <c r="GEQ300" s="150"/>
      <c r="GER300" s="150"/>
      <c r="GES300" s="150"/>
      <c r="GET300" s="150"/>
      <c r="GEU300" s="150"/>
      <c r="GEV300" s="150"/>
      <c r="GEW300" s="150"/>
      <c r="GEX300" s="150"/>
      <c r="GEY300" s="150"/>
      <c r="GEZ300" s="150"/>
      <c r="GFA300" s="150"/>
      <c r="GFB300" s="150"/>
      <c r="GFC300" s="150"/>
      <c r="GFD300" s="150"/>
      <c r="GFE300" s="150"/>
      <c r="GFF300" s="150"/>
      <c r="GFG300" s="150"/>
      <c r="GFH300" s="150"/>
      <c r="GFI300" s="150"/>
      <c r="GFJ300" s="150"/>
      <c r="GFK300" s="150"/>
      <c r="GFL300" s="150"/>
      <c r="GFM300" s="150"/>
      <c r="GFN300" s="150"/>
      <c r="GFO300" s="150"/>
      <c r="GFP300" s="150"/>
      <c r="GFQ300" s="150"/>
      <c r="GFR300" s="150"/>
      <c r="GFS300" s="150"/>
      <c r="GFT300" s="150"/>
      <c r="GFU300" s="150"/>
      <c r="GFV300" s="150"/>
      <c r="GFW300" s="150"/>
      <c r="GFX300" s="150"/>
      <c r="GFY300" s="150"/>
      <c r="GFZ300" s="150"/>
      <c r="GGA300" s="150"/>
      <c r="GGB300" s="150"/>
      <c r="GGC300" s="150"/>
      <c r="GGD300" s="150"/>
      <c r="GGE300" s="150"/>
      <c r="GGF300" s="150"/>
      <c r="GGG300" s="150"/>
      <c r="GGH300" s="150"/>
      <c r="GGI300" s="150"/>
      <c r="GGJ300" s="150"/>
      <c r="GGK300" s="150"/>
      <c r="GGL300" s="150"/>
      <c r="GGM300" s="150"/>
      <c r="GGN300" s="150"/>
      <c r="GGO300" s="150"/>
      <c r="GGP300" s="150"/>
      <c r="GGQ300" s="150"/>
      <c r="GGR300" s="150"/>
      <c r="GGS300" s="150"/>
      <c r="GGT300" s="150"/>
      <c r="GGU300" s="150"/>
      <c r="GGV300" s="150"/>
      <c r="GGW300" s="150"/>
      <c r="GGX300" s="150"/>
      <c r="GGY300" s="150"/>
      <c r="GGZ300" s="150"/>
      <c r="GHA300" s="150"/>
      <c r="GHB300" s="150"/>
      <c r="GHC300" s="150"/>
      <c r="GHD300" s="150"/>
      <c r="GHE300" s="150"/>
      <c r="GHF300" s="150"/>
      <c r="GHG300" s="150"/>
      <c r="GHH300" s="150"/>
      <c r="GHI300" s="150"/>
      <c r="GHJ300" s="150"/>
      <c r="GHK300" s="150"/>
      <c r="GHL300" s="150"/>
      <c r="GHM300" s="150"/>
      <c r="GHN300" s="150"/>
      <c r="GHO300" s="150"/>
      <c r="GHP300" s="150"/>
      <c r="GHQ300" s="150"/>
      <c r="GHR300" s="150"/>
      <c r="GHS300" s="150"/>
      <c r="GHT300" s="150"/>
      <c r="GHU300" s="150"/>
      <c r="GHV300" s="150"/>
      <c r="GHW300" s="150"/>
      <c r="GHX300" s="150"/>
      <c r="GHY300" s="150"/>
      <c r="GHZ300" s="150"/>
      <c r="GIA300" s="150"/>
      <c r="GIB300" s="150"/>
      <c r="GIC300" s="150"/>
      <c r="GID300" s="150"/>
      <c r="GIE300" s="150"/>
      <c r="GIF300" s="150"/>
      <c r="GIG300" s="150"/>
      <c r="GIH300" s="150"/>
      <c r="GII300" s="150"/>
      <c r="GIJ300" s="150"/>
      <c r="GIK300" s="150"/>
      <c r="GIL300" s="150"/>
      <c r="GIM300" s="150"/>
      <c r="GIN300" s="150"/>
      <c r="GIO300" s="150"/>
      <c r="GIP300" s="150"/>
      <c r="GIQ300" s="150"/>
      <c r="GIR300" s="150"/>
      <c r="GIS300" s="150"/>
      <c r="GIT300" s="150"/>
      <c r="GIU300" s="150"/>
      <c r="GIV300" s="150"/>
      <c r="GIW300" s="150"/>
      <c r="GIX300" s="150"/>
      <c r="GIY300" s="150"/>
      <c r="GIZ300" s="150"/>
      <c r="GJA300" s="150"/>
      <c r="GJB300" s="150"/>
      <c r="GJC300" s="150"/>
      <c r="GJD300" s="150"/>
      <c r="GJE300" s="150"/>
      <c r="GJF300" s="150"/>
      <c r="GJG300" s="150"/>
      <c r="GJH300" s="150"/>
      <c r="GJI300" s="150"/>
      <c r="GJJ300" s="150"/>
      <c r="GJK300" s="150"/>
      <c r="GJL300" s="150"/>
      <c r="GJM300" s="150"/>
      <c r="GJN300" s="150"/>
      <c r="GJO300" s="150"/>
      <c r="GJP300" s="150"/>
      <c r="GJQ300" s="150"/>
      <c r="GJR300" s="150"/>
      <c r="GJS300" s="150"/>
      <c r="GJT300" s="150"/>
      <c r="GJU300" s="150"/>
      <c r="GJV300" s="150"/>
      <c r="GJW300" s="150"/>
      <c r="GJX300" s="150"/>
      <c r="GJY300" s="150"/>
      <c r="GJZ300" s="150"/>
      <c r="GKA300" s="150"/>
      <c r="GKB300" s="150"/>
      <c r="GKC300" s="150"/>
      <c r="GKD300" s="150"/>
      <c r="GKE300" s="150"/>
      <c r="GKF300" s="150"/>
      <c r="GKG300" s="150"/>
      <c r="GKH300" s="150"/>
      <c r="GKI300" s="150"/>
      <c r="GKJ300" s="150"/>
      <c r="GKK300" s="150"/>
      <c r="GKL300" s="150"/>
      <c r="GKM300" s="150"/>
      <c r="GKN300" s="150"/>
      <c r="GKO300" s="150"/>
      <c r="GKP300" s="150"/>
      <c r="GKQ300" s="150"/>
      <c r="GKR300" s="150"/>
      <c r="GKS300" s="150"/>
      <c r="GKT300" s="150"/>
      <c r="GKU300" s="150"/>
      <c r="GKV300" s="150"/>
      <c r="GKW300" s="150"/>
      <c r="GKX300" s="150"/>
      <c r="GKY300" s="150"/>
      <c r="GKZ300" s="150"/>
      <c r="GLA300" s="150"/>
      <c r="GLB300" s="150"/>
      <c r="GLC300" s="150"/>
      <c r="GLD300" s="150"/>
      <c r="GLE300" s="150"/>
      <c r="GLF300" s="150"/>
      <c r="GLG300" s="150"/>
      <c r="GLH300" s="150"/>
      <c r="GLI300" s="150"/>
      <c r="GLJ300" s="150"/>
      <c r="GLK300" s="150"/>
      <c r="GLL300" s="150"/>
      <c r="GLM300" s="150"/>
      <c r="GLN300" s="150"/>
      <c r="GLO300" s="150"/>
      <c r="GLP300" s="150"/>
      <c r="GLQ300" s="150"/>
      <c r="GLR300" s="150"/>
      <c r="GLS300" s="150"/>
      <c r="GLT300" s="150"/>
      <c r="GLU300" s="150"/>
      <c r="GLV300" s="150"/>
      <c r="GLW300" s="150"/>
      <c r="GLX300" s="150"/>
      <c r="GLY300" s="150"/>
      <c r="GLZ300" s="150"/>
      <c r="GMA300" s="150"/>
      <c r="GMB300" s="150"/>
      <c r="GMC300" s="150"/>
      <c r="GMD300" s="150"/>
      <c r="GME300" s="150"/>
      <c r="GMF300" s="150"/>
      <c r="GMG300" s="150"/>
      <c r="GMH300" s="150"/>
      <c r="GMI300" s="150"/>
      <c r="GMJ300" s="150"/>
      <c r="GMK300" s="150"/>
      <c r="GML300" s="150"/>
      <c r="GMM300" s="150"/>
      <c r="GMN300" s="150"/>
      <c r="GMO300" s="150"/>
      <c r="GMP300" s="150"/>
      <c r="GMQ300" s="150"/>
      <c r="GMR300" s="150"/>
      <c r="GMS300" s="150"/>
      <c r="GMT300" s="150"/>
      <c r="GMU300" s="150"/>
      <c r="GMV300" s="150"/>
      <c r="GMW300" s="150"/>
      <c r="GMX300" s="150"/>
      <c r="GMY300" s="150"/>
      <c r="GMZ300" s="150"/>
      <c r="GNA300" s="150"/>
      <c r="GNB300" s="150"/>
      <c r="GNC300" s="150"/>
      <c r="GND300" s="150"/>
      <c r="GNE300" s="150"/>
      <c r="GNF300" s="150"/>
      <c r="GNG300" s="150"/>
      <c r="GNH300" s="150"/>
      <c r="GNI300" s="150"/>
      <c r="GNJ300" s="150"/>
      <c r="GNK300" s="150"/>
      <c r="GNL300" s="150"/>
      <c r="GNM300" s="150"/>
      <c r="GNN300" s="150"/>
      <c r="GNO300" s="150"/>
      <c r="GNP300" s="150"/>
      <c r="GNQ300" s="150"/>
      <c r="GNR300" s="150"/>
      <c r="GNS300" s="150"/>
      <c r="GNT300" s="150"/>
      <c r="GNU300" s="150"/>
      <c r="GNV300" s="150"/>
      <c r="GNW300" s="150"/>
      <c r="GNX300" s="150"/>
      <c r="GNY300" s="150"/>
      <c r="GNZ300" s="150"/>
      <c r="GOA300" s="150"/>
      <c r="GOB300" s="150"/>
      <c r="GOC300" s="150"/>
      <c r="GOD300" s="150"/>
      <c r="GOE300" s="150"/>
      <c r="GOF300" s="150"/>
      <c r="GOG300" s="150"/>
      <c r="GOH300" s="150"/>
      <c r="GOI300" s="150"/>
      <c r="GOJ300" s="150"/>
      <c r="GOK300" s="150"/>
      <c r="GOL300" s="150"/>
      <c r="GOM300" s="150"/>
      <c r="GON300" s="150"/>
      <c r="GOO300" s="150"/>
      <c r="GOP300" s="150"/>
      <c r="GOQ300" s="150"/>
      <c r="GOR300" s="150"/>
      <c r="GOS300" s="150"/>
      <c r="GOT300" s="150"/>
      <c r="GOU300" s="150"/>
      <c r="GOV300" s="150"/>
      <c r="GOW300" s="150"/>
      <c r="GOX300" s="150"/>
      <c r="GOY300" s="150"/>
      <c r="GOZ300" s="150"/>
      <c r="GPA300" s="150"/>
      <c r="GPB300" s="150"/>
      <c r="GPC300" s="150"/>
      <c r="GPD300" s="150"/>
      <c r="GPE300" s="150"/>
      <c r="GPF300" s="150"/>
      <c r="GPG300" s="150"/>
      <c r="GPH300" s="150"/>
      <c r="GPI300" s="150"/>
      <c r="GPJ300" s="150"/>
      <c r="GPK300" s="150"/>
      <c r="GPL300" s="150"/>
      <c r="GPM300" s="150"/>
      <c r="GPN300" s="150"/>
      <c r="GPO300" s="150"/>
      <c r="GPP300" s="150"/>
      <c r="GPQ300" s="150"/>
      <c r="GPR300" s="150"/>
      <c r="GPS300" s="150"/>
      <c r="GPT300" s="150"/>
      <c r="GPU300" s="150"/>
      <c r="GPV300" s="150"/>
      <c r="GPW300" s="150"/>
      <c r="GPX300" s="150"/>
      <c r="GPY300" s="150"/>
      <c r="GPZ300" s="150"/>
      <c r="GQA300" s="150"/>
      <c r="GQB300" s="150"/>
      <c r="GQC300" s="150"/>
      <c r="GQD300" s="150"/>
      <c r="GQE300" s="150"/>
      <c r="GQF300" s="150"/>
      <c r="GQG300" s="150"/>
      <c r="GQH300" s="150"/>
      <c r="GQI300" s="150"/>
      <c r="GQJ300" s="150"/>
      <c r="GQK300" s="150"/>
      <c r="GQL300" s="150"/>
      <c r="GQM300" s="150"/>
      <c r="GQN300" s="150"/>
      <c r="GQO300" s="150"/>
      <c r="GQP300" s="150"/>
      <c r="GQQ300" s="150"/>
      <c r="GQR300" s="150"/>
      <c r="GQS300" s="150"/>
      <c r="GQT300" s="150"/>
      <c r="GQU300" s="150"/>
      <c r="GQV300" s="150"/>
      <c r="GQW300" s="150"/>
      <c r="GQX300" s="150"/>
      <c r="GQY300" s="150"/>
      <c r="GQZ300" s="150"/>
      <c r="GRA300" s="150"/>
      <c r="GRB300" s="150"/>
      <c r="GRC300" s="150"/>
      <c r="GRD300" s="150"/>
      <c r="GRE300" s="150"/>
      <c r="GRF300" s="150"/>
      <c r="GRG300" s="150"/>
      <c r="GRH300" s="150"/>
      <c r="GRI300" s="150"/>
      <c r="GRJ300" s="150"/>
      <c r="GRK300" s="150"/>
      <c r="GRL300" s="150"/>
      <c r="GRM300" s="150"/>
      <c r="GRN300" s="150"/>
      <c r="GRO300" s="150"/>
      <c r="GRP300" s="150"/>
      <c r="GRQ300" s="150"/>
      <c r="GRR300" s="150"/>
      <c r="GRS300" s="150"/>
      <c r="GRT300" s="150"/>
      <c r="GRU300" s="150"/>
      <c r="GRV300" s="150"/>
      <c r="GRW300" s="150"/>
      <c r="GRX300" s="150"/>
      <c r="GRY300" s="150"/>
      <c r="GRZ300" s="150"/>
      <c r="GSA300" s="150"/>
      <c r="GSB300" s="150"/>
      <c r="GSC300" s="150"/>
      <c r="GSD300" s="150"/>
      <c r="GSE300" s="150"/>
      <c r="GSF300" s="150"/>
      <c r="GSG300" s="150"/>
      <c r="GSH300" s="150"/>
      <c r="GSI300" s="150"/>
      <c r="GSJ300" s="150"/>
      <c r="GSK300" s="150"/>
      <c r="GSL300" s="150"/>
      <c r="GSM300" s="150"/>
      <c r="GSN300" s="150"/>
      <c r="GSO300" s="150"/>
      <c r="GSP300" s="150"/>
      <c r="GSQ300" s="150"/>
      <c r="GSR300" s="150"/>
      <c r="GSS300" s="150"/>
      <c r="GST300" s="150"/>
      <c r="GSU300" s="150"/>
      <c r="GSV300" s="150"/>
      <c r="GSW300" s="150"/>
      <c r="GSX300" s="150"/>
      <c r="GSY300" s="150"/>
      <c r="GSZ300" s="150"/>
      <c r="GTA300" s="150"/>
      <c r="GTB300" s="150"/>
      <c r="GTC300" s="150"/>
      <c r="GTD300" s="150"/>
      <c r="GTE300" s="150"/>
      <c r="GTF300" s="150"/>
      <c r="GTG300" s="150"/>
      <c r="GTH300" s="150"/>
      <c r="GTI300" s="150"/>
      <c r="GTJ300" s="150"/>
      <c r="GTK300" s="150"/>
      <c r="GTL300" s="150"/>
      <c r="GTM300" s="150"/>
      <c r="GTN300" s="150"/>
      <c r="GTO300" s="150"/>
      <c r="GTP300" s="150"/>
      <c r="GTQ300" s="150"/>
      <c r="GTR300" s="150"/>
      <c r="GTS300" s="150"/>
      <c r="GTT300" s="150"/>
      <c r="GTU300" s="150"/>
      <c r="GTV300" s="150"/>
      <c r="GTW300" s="150"/>
      <c r="GTX300" s="150"/>
      <c r="GTY300" s="150"/>
      <c r="GTZ300" s="150"/>
      <c r="GUA300" s="150"/>
      <c r="GUB300" s="150"/>
      <c r="GUC300" s="150"/>
      <c r="GUD300" s="150"/>
      <c r="GUE300" s="150"/>
      <c r="GUF300" s="150"/>
      <c r="GUG300" s="150"/>
      <c r="GUH300" s="150"/>
      <c r="GUI300" s="150"/>
      <c r="GUJ300" s="150"/>
      <c r="GUK300" s="150"/>
      <c r="GUL300" s="150"/>
      <c r="GUM300" s="150"/>
      <c r="GUN300" s="150"/>
      <c r="GUO300" s="150"/>
      <c r="GUP300" s="150"/>
      <c r="GUQ300" s="150"/>
      <c r="GUR300" s="150"/>
      <c r="GUS300" s="150"/>
      <c r="GUT300" s="150"/>
      <c r="GUU300" s="150"/>
      <c r="GUV300" s="150"/>
      <c r="GUW300" s="150"/>
      <c r="GUX300" s="150"/>
      <c r="GUY300" s="150"/>
      <c r="GUZ300" s="150"/>
      <c r="GVA300" s="150"/>
      <c r="GVB300" s="150"/>
      <c r="GVC300" s="150"/>
      <c r="GVD300" s="150"/>
      <c r="GVE300" s="150"/>
      <c r="GVF300" s="150"/>
      <c r="GVG300" s="150"/>
      <c r="GVH300" s="150"/>
      <c r="GVI300" s="150"/>
      <c r="GVJ300" s="150"/>
      <c r="GVK300" s="150"/>
      <c r="GVL300" s="150"/>
      <c r="GVM300" s="150"/>
      <c r="GVN300" s="150"/>
      <c r="GVO300" s="150"/>
      <c r="GVP300" s="150"/>
      <c r="GVQ300" s="150"/>
      <c r="GVR300" s="150"/>
      <c r="GVS300" s="150"/>
      <c r="GVT300" s="150"/>
      <c r="GVU300" s="150"/>
      <c r="GVV300" s="150"/>
      <c r="GVW300" s="150"/>
      <c r="GVX300" s="150"/>
      <c r="GVY300" s="150"/>
      <c r="GVZ300" s="150"/>
      <c r="GWA300" s="150"/>
      <c r="GWB300" s="150"/>
      <c r="GWC300" s="150"/>
      <c r="GWD300" s="150"/>
      <c r="GWE300" s="150"/>
      <c r="GWF300" s="150"/>
      <c r="GWG300" s="150"/>
      <c r="GWH300" s="150"/>
      <c r="GWI300" s="150"/>
      <c r="GWJ300" s="150"/>
      <c r="GWK300" s="150"/>
      <c r="GWL300" s="150"/>
      <c r="GWM300" s="150"/>
      <c r="GWN300" s="150"/>
      <c r="GWO300" s="150"/>
      <c r="GWP300" s="150"/>
      <c r="GWQ300" s="150"/>
      <c r="GWR300" s="150"/>
      <c r="GWS300" s="150"/>
      <c r="GWT300" s="150"/>
      <c r="GWU300" s="150"/>
      <c r="GWV300" s="150"/>
      <c r="GWW300" s="150"/>
      <c r="GWX300" s="150"/>
      <c r="GWY300" s="150"/>
      <c r="GWZ300" s="150"/>
      <c r="GXA300" s="150"/>
      <c r="GXB300" s="150"/>
      <c r="GXC300" s="150"/>
      <c r="GXD300" s="150"/>
      <c r="GXE300" s="150"/>
      <c r="GXF300" s="150"/>
      <c r="GXG300" s="150"/>
      <c r="GXH300" s="150"/>
      <c r="GXI300" s="150"/>
      <c r="GXJ300" s="150"/>
      <c r="GXK300" s="150"/>
      <c r="GXL300" s="150"/>
      <c r="GXM300" s="150"/>
      <c r="GXN300" s="150"/>
      <c r="GXO300" s="150"/>
      <c r="GXP300" s="150"/>
      <c r="GXQ300" s="150"/>
      <c r="GXR300" s="150"/>
      <c r="GXS300" s="150"/>
      <c r="GXT300" s="150"/>
      <c r="GXU300" s="150"/>
      <c r="GXV300" s="150"/>
      <c r="GXW300" s="150"/>
      <c r="GXX300" s="150"/>
      <c r="GXY300" s="150"/>
      <c r="GXZ300" s="150"/>
      <c r="GYA300" s="150"/>
      <c r="GYB300" s="150"/>
      <c r="GYC300" s="150"/>
      <c r="GYD300" s="150"/>
      <c r="GYE300" s="150"/>
      <c r="GYF300" s="150"/>
      <c r="GYG300" s="150"/>
      <c r="GYH300" s="150"/>
      <c r="GYI300" s="150"/>
      <c r="GYJ300" s="150"/>
      <c r="GYK300" s="150"/>
      <c r="GYL300" s="150"/>
      <c r="GYM300" s="150"/>
      <c r="GYN300" s="150"/>
      <c r="GYO300" s="150"/>
      <c r="GYP300" s="150"/>
      <c r="GYQ300" s="150"/>
      <c r="GYR300" s="150"/>
      <c r="GYS300" s="150"/>
      <c r="GYT300" s="150"/>
      <c r="GYU300" s="150"/>
      <c r="GYV300" s="150"/>
      <c r="GYW300" s="150"/>
      <c r="GYX300" s="150"/>
      <c r="GYY300" s="150"/>
      <c r="GYZ300" s="150"/>
      <c r="GZA300" s="150"/>
      <c r="GZB300" s="150"/>
      <c r="GZC300" s="150"/>
      <c r="GZD300" s="150"/>
      <c r="GZE300" s="150"/>
      <c r="GZF300" s="150"/>
      <c r="GZG300" s="150"/>
      <c r="GZH300" s="150"/>
      <c r="GZI300" s="150"/>
      <c r="GZJ300" s="150"/>
      <c r="GZK300" s="150"/>
      <c r="GZL300" s="150"/>
      <c r="GZM300" s="150"/>
      <c r="GZN300" s="150"/>
      <c r="GZO300" s="150"/>
      <c r="GZP300" s="150"/>
      <c r="GZQ300" s="150"/>
      <c r="GZR300" s="150"/>
      <c r="GZS300" s="150"/>
      <c r="GZT300" s="150"/>
      <c r="GZU300" s="150"/>
      <c r="GZV300" s="150"/>
      <c r="GZW300" s="150"/>
      <c r="GZX300" s="150"/>
      <c r="GZY300" s="150"/>
      <c r="GZZ300" s="150"/>
      <c r="HAA300" s="150"/>
      <c r="HAB300" s="150"/>
      <c r="HAC300" s="150"/>
      <c r="HAD300" s="150"/>
      <c r="HAE300" s="150"/>
      <c r="HAF300" s="150"/>
      <c r="HAG300" s="150"/>
      <c r="HAH300" s="150"/>
      <c r="HAI300" s="150"/>
      <c r="HAJ300" s="150"/>
      <c r="HAK300" s="150"/>
      <c r="HAL300" s="150"/>
      <c r="HAM300" s="150"/>
      <c r="HAN300" s="150"/>
      <c r="HAO300" s="150"/>
      <c r="HAP300" s="150"/>
      <c r="HAQ300" s="150"/>
      <c r="HAR300" s="150"/>
      <c r="HAS300" s="150"/>
      <c r="HAT300" s="150"/>
      <c r="HAU300" s="150"/>
      <c r="HAV300" s="150"/>
      <c r="HAW300" s="150"/>
      <c r="HAX300" s="150"/>
      <c r="HAY300" s="150"/>
      <c r="HAZ300" s="150"/>
      <c r="HBA300" s="150"/>
      <c r="HBB300" s="150"/>
      <c r="HBC300" s="150"/>
      <c r="HBD300" s="150"/>
      <c r="HBE300" s="150"/>
      <c r="HBF300" s="150"/>
      <c r="HBG300" s="150"/>
      <c r="HBH300" s="150"/>
      <c r="HBI300" s="150"/>
      <c r="HBJ300" s="150"/>
      <c r="HBK300" s="150"/>
      <c r="HBL300" s="150"/>
      <c r="HBM300" s="150"/>
      <c r="HBN300" s="150"/>
      <c r="HBO300" s="150"/>
      <c r="HBP300" s="150"/>
      <c r="HBQ300" s="150"/>
      <c r="HBR300" s="150"/>
      <c r="HBS300" s="150"/>
      <c r="HBT300" s="150"/>
      <c r="HBU300" s="150"/>
      <c r="HBV300" s="150"/>
      <c r="HBW300" s="150"/>
      <c r="HBX300" s="150"/>
      <c r="HBY300" s="150"/>
      <c r="HBZ300" s="150"/>
      <c r="HCA300" s="150"/>
      <c r="HCB300" s="150"/>
      <c r="HCC300" s="150"/>
      <c r="HCD300" s="150"/>
      <c r="HCE300" s="150"/>
      <c r="HCF300" s="150"/>
      <c r="HCG300" s="150"/>
      <c r="HCH300" s="150"/>
      <c r="HCI300" s="150"/>
      <c r="HCJ300" s="150"/>
      <c r="HCK300" s="150"/>
      <c r="HCL300" s="150"/>
      <c r="HCM300" s="150"/>
      <c r="HCN300" s="150"/>
      <c r="HCO300" s="150"/>
      <c r="HCP300" s="150"/>
      <c r="HCQ300" s="150"/>
      <c r="HCR300" s="150"/>
      <c r="HCS300" s="150"/>
      <c r="HCT300" s="150"/>
      <c r="HCU300" s="150"/>
      <c r="HCV300" s="150"/>
      <c r="HCW300" s="150"/>
      <c r="HCX300" s="150"/>
      <c r="HCY300" s="150"/>
      <c r="HCZ300" s="150"/>
      <c r="HDA300" s="150"/>
      <c r="HDB300" s="150"/>
      <c r="HDC300" s="150"/>
      <c r="HDD300" s="150"/>
      <c r="HDE300" s="150"/>
      <c r="HDF300" s="150"/>
      <c r="HDG300" s="150"/>
      <c r="HDH300" s="150"/>
      <c r="HDI300" s="150"/>
      <c r="HDJ300" s="150"/>
      <c r="HDK300" s="150"/>
      <c r="HDL300" s="150"/>
      <c r="HDM300" s="150"/>
      <c r="HDN300" s="150"/>
      <c r="HDO300" s="150"/>
      <c r="HDP300" s="150"/>
      <c r="HDQ300" s="150"/>
      <c r="HDR300" s="150"/>
      <c r="HDS300" s="150"/>
      <c r="HDT300" s="150"/>
      <c r="HDU300" s="150"/>
      <c r="HDV300" s="150"/>
      <c r="HDW300" s="150"/>
      <c r="HDX300" s="150"/>
      <c r="HDY300" s="150"/>
      <c r="HDZ300" s="150"/>
      <c r="HEA300" s="150"/>
      <c r="HEB300" s="150"/>
      <c r="HEC300" s="150"/>
      <c r="HED300" s="150"/>
      <c r="HEE300" s="150"/>
      <c r="HEF300" s="150"/>
      <c r="HEG300" s="150"/>
      <c r="HEH300" s="150"/>
      <c r="HEI300" s="150"/>
      <c r="HEJ300" s="150"/>
      <c r="HEK300" s="150"/>
      <c r="HEL300" s="150"/>
      <c r="HEM300" s="150"/>
      <c r="HEN300" s="150"/>
      <c r="HEO300" s="150"/>
      <c r="HEP300" s="150"/>
      <c r="HEQ300" s="150"/>
      <c r="HER300" s="150"/>
      <c r="HES300" s="150"/>
      <c r="HET300" s="150"/>
      <c r="HEU300" s="150"/>
      <c r="HEV300" s="150"/>
      <c r="HEW300" s="150"/>
      <c r="HEX300" s="150"/>
      <c r="HEY300" s="150"/>
      <c r="HEZ300" s="150"/>
      <c r="HFA300" s="150"/>
      <c r="HFB300" s="150"/>
      <c r="HFC300" s="150"/>
      <c r="HFD300" s="150"/>
      <c r="HFE300" s="150"/>
      <c r="HFF300" s="150"/>
      <c r="HFG300" s="150"/>
      <c r="HFH300" s="150"/>
      <c r="HFI300" s="150"/>
      <c r="HFJ300" s="150"/>
      <c r="HFK300" s="150"/>
      <c r="HFL300" s="150"/>
      <c r="HFM300" s="150"/>
      <c r="HFN300" s="150"/>
      <c r="HFO300" s="150"/>
      <c r="HFP300" s="150"/>
      <c r="HFQ300" s="150"/>
      <c r="HFR300" s="150"/>
      <c r="HFS300" s="150"/>
      <c r="HFT300" s="150"/>
      <c r="HFU300" s="150"/>
      <c r="HFV300" s="150"/>
      <c r="HFW300" s="150"/>
      <c r="HFX300" s="150"/>
      <c r="HFY300" s="150"/>
      <c r="HFZ300" s="150"/>
      <c r="HGA300" s="150"/>
      <c r="HGB300" s="150"/>
      <c r="HGC300" s="150"/>
      <c r="HGD300" s="150"/>
      <c r="HGE300" s="150"/>
      <c r="HGF300" s="150"/>
      <c r="HGG300" s="150"/>
      <c r="HGH300" s="150"/>
      <c r="HGI300" s="150"/>
      <c r="HGJ300" s="150"/>
      <c r="HGK300" s="150"/>
      <c r="HGL300" s="150"/>
      <c r="HGM300" s="150"/>
      <c r="HGN300" s="150"/>
      <c r="HGO300" s="150"/>
      <c r="HGP300" s="150"/>
      <c r="HGQ300" s="150"/>
      <c r="HGR300" s="150"/>
      <c r="HGS300" s="150"/>
      <c r="HGT300" s="150"/>
      <c r="HGU300" s="150"/>
      <c r="HGV300" s="150"/>
      <c r="HGW300" s="150"/>
      <c r="HGX300" s="150"/>
      <c r="HGY300" s="150"/>
      <c r="HGZ300" s="150"/>
      <c r="HHA300" s="150"/>
      <c r="HHB300" s="150"/>
      <c r="HHC300" s="150"/>
      <c r="HHD300" s="150"/>
      <c r="HHE300" s="150"/>
      <c r="HHF300" s="150"/>
      <c r="HHG300" s="150"/>
      <c r="HHH300" s="150"/>
      <c r="HHI300" s="150"/>
      <c r="HHJ300" s="150"/>
      <c r="HHK300" s="150"/>
      <c r="HHL300" s="150"/>
      <c r="HHM300" s="150"/>
      <c r="HHN300" s="150"/>
      <c r="HHO300" s="150"/>
      <c r="HHP300" s="150"/>
      <c r="HHQ300" s="150"/>
      <c r="HHR300" s="150"/>
      <c r="HHS300" s="150"/>
      <c r="HHT300" s="150"/>
      <c r="HHU300" s="150"/>
      <c r="HHV300" s="150"/>
      <c r="HHW300" s="150"/>
      <c r="HHX300" s="150"/>
      <c r="HHY300" s="150"/>
      <c r="HHZ300" s="150"/>
      <c r="HIA300" s="150"/>
      <c r="HIB300" s="150"/>
      <c r="HIC300" s="150"/>
      <c r="HID300" s="150"/>
      <c r="HIE300" s="150"/>
      <c r="HIF300" s="150"/>
      <c r="HIG300" s="150"/>
      <c r="HIH300" s="150"/>
      <c r="HII300" s="150"/>
      <c r="HIJ300" s="150"/>
      <c r="HIK300" s="150"/>
      <c r="HIL300" s="150"/>
      <c r="HIM300" s="150"/>
      <c r="HIN300" s="150"/>
      <c r="HIO300" s="150"/>
      <c r="HIP300" s="150"/>
      <c r="HIQ300" s="150"/>
      <c r="HIR300" s="150"/>
      <c r="HIS300" s="150"/>
      <c r="HIT300" s="150"/>
      <c r="HIU300" s="150"/>
      <c r="HIV300" s="150"/>
      <c r="HIW300" s="150"/>
      <c r="HIX300" s="150"/>
      <c r="HIY300" s="150"/>
      <c r="HIZ300" s="150"/>
      <c r="HJA300" s="150"/>
      <c r="HJB300" s="150"/>
      <c r="HJC300" s="150"/>
      <c r="HJD300" s="150"/>
      <c r="HJE300" s="150"/>
      <c r="HJF300" s="150"/>
      <c r="HJG300" s="150"/>
      <c r="HJH300" s="150"/>
      <c r="HJI300" s="150"/>
      <c r="HJJ300" s="150"/>
      <c r="HJK300" s="150"/>
      <c r="HJL300" s="150"/>
      <c r="HJM300" s="150"/>
      <c r="HJN300" s="150"/>
      <c r="HJO300" s="150"/>
      <c r="HJP300" s="150"/>
      <c r="HJQ300" s="150"/>
      <c r="HJR300" s="150"/>
      <c r="HJS300" s="150"/>
      <c r="HJT300" s="150"/>
      <c r="HJU300" s="150"/>
      <c r="HJV300" s="150"/>
      <c r="HJW300" s="150"/>
      <c r="HJX300" s="150"/>
      <c r="HJY300" s="150"/>
      <c r="HJZ300" s="150"/>
      <c r="HKA300" s="150"/>
      <c r="HKB300" s="150"/>
      <c r="HKC300" s="150"/>
      <c r="HKD300" s="150"/>
      <c r="HKE300" s="150"/>
      <c r="HKF300" s="150"/>
      <c r="HKG300" s="150"/>
      <c r="HKH300" s="150"/>
      <c r="HKI300" s="150"/>
      <c r="HKJ300" s="150"/>
      <c r="HKK300" s="150"/>
      <c r="HKL300" s="150"/>
      <c r="HKM300" s="150"/>
      <c r="HKN300" s="150"/>
      <c r="HKO300" s="150"/>
      <c r="HKP300" s="150"/>
      <c r="HKQ300" s="150"/>
      <c r="HKR300" s="150"/>
      <c r="HKS300" s="150"/>
      <c r="HKT300" s="150"/>
      <c r="HKU300" s="150"/>
      <c r="HKV300" s="150"/>
      <c r="HKW300" s="150"/>
      <c r="HKX300" s="150"/>
      <c r="HKY300" s="150"/>
      <c r="HKZ300" s="150"/>
      <c r="HLA300" s="150"/>
      <c r="HLB300" s="150"/>
      <c r="HLC300" s="150"/>
      <c r="HLD300" s="150"/>
      <c r="HLE300" s="150"/>
      <c r="HLF300" s="150"/>
      <c r="HLG300" s="150"/>
      <c r="HLH300" s="150"/>
      <c r="HLI300" s="150"/>
      <c r="HLJ300" s="150"/>
      <c r="HLK300" s="150"/>
      <c r="HLL300" s="150"/>
      <c r="HLM300" s="150"/>
      <c r="HLN300" s="150"/>
      <c r="HLO300" s="150"/>
      <c r="HLP300" s="150"/>
      <c r="HLQ300" s="150"/>
      <c r="HLR300" s="150"/>
      <c r="HLS300" s="150"/>
      <c r="HLT300" s="150"/>
      <c r="HLU300" s="150"/>
      <c r="HLV300" s="150"/>
      <c r="HLW300" s="150"/>
      <c r="HLX300" s="150"/>
      <c r="HLY300" s="150"/>
      <c r="HLZ300" s="150"/>
      <c r="HMA300" s="150"/>
      <c r="HMB300" s="150"/>
      <c r="HMC300" s="150"/>
      <c r="HMD300" s="150"/>
      <c r="HME300" s="150"/>
      <c r="HMF300" s="150"/>
      <c r="HMG300" s="150"/>
      <c r="HMH300" s="150"/>
      <c r="HMI300" s="150"/>
      <c r="HMJ300" s="150"/>
      <c r="HMK300" s="150"/>
      <c r="HML300" s="150"/>
      <c r="HMM300" s="150"/>
      <c r="HMN300" s="150"/>
      <c r="HMO300" s="150"/>
      <c r="HMP300" s="150"/>
      <c r="HMQ300" s="150"/>
      <c r="HMR300" s="150"/>
      <c r="HMS300" s="150"/>
      <c r="HMT300" s="150"/>
      <c r="HMU300" s="150"/>
      <c r="HMV300" s="150"/>
      <c r="HMW300" s="150"/>
      <c r="HMX300" s="150"/>
      <c r="HMY300" s="150"/>
      <c r="HMZ300" s="150"/>
      <c r="HNA300" s="150"/>
      <c r="HNB300" s="150"/>
      <c r="HNC300" s="150"/>
      <c r="HND300" s="150"/>
      <c r="HNE300" s="150"/>
      <c r="HNF300" s="150"/>
      <c r="HNG300" s="150"/>
      <c r="HNH300" s="150"/>
      <c r="HNI300" s="150"/>
      <c r="HNJ300" s="150"/>
      <c r="HNK300" s="150"/>
      <c r="HNL300" s="150"/>
      <c r="HNM300" s="150"/>
      <c r="HNN300" s="150"/>
      <c r="HNO300" s="150"/>
      <c r="HNP300" s="150"/>
      <c r="HNQ300" s="150"/>
      <c r="HNR300" s="150"/>
      <c r="HNS300" s="150"/>
      <c r="HNT300" s="150"/>
      <c r="HNU300" s="150"/>
      <c r="HNV300" s="150"/>
      <c r="HNW300" s="150"/>
      <c r="HNX300" s="150"/>
      <c r="HNY300" s="150"/>
      <c r="HNZ300" s="150"/>
      <c r="HOA300" s="150"/>
      <c r="HOB300" s="150"/>
      <c r="HOC300" s="150"/>
      <c r="HOD300" s="150"/>
      <c r="HOE300" s="150"/>
      <c r="HOF300" s="150"/>
      <c r="HOG300" s="150"/>
      <c r="HOH300" s="150"/>
      <c r="HOI300" s="150"/>
      <c r="HOJ300" s="150"/>
      <c r="HOK300" s="150"/>
      <c r="HOL300" s="150"/>
      <c r="HOM300" s="150"/>
      <c r="HON300" s="150"/>
      <c r="HOO300" s="150"/>
      <c r="HOP300" s="150"/>
      <c r="HOQ300" s="150"/>
      <c r="HOR300" s="150"/>
      <c r="HOS300" s="150"/>
      <c r="HOT300" s="150"/>
      <c r="HOU300" s="150"/>
      <c r="HOV300" s="150"/>
      <c r="HOW300" s="150"/>
      <c r="HOX300" s="150"/>
      <c r="HOY300" s="150"/>
      <c r="HOZ300" s="150"/>
      <c r="HPA300" s="150"/>
      <c r="HPB300" s="150"/>
      <c r="HPC300" s="150"/>
      <c r="HPD300" s="150"/>
      <c r="HPE300" s="150"/>
      <c r="HPF300" s="150"/>
      <c r="HPG300" s="150"/>
      <c r="HPH300" s="150"/>
      <c r="HPI300" s="150"/>
      <c r="HPJ300" s="150"/>
      <c r="HPK300" s="150"/>
      <c r="HPL300" s="150"/>
      <c r="HPM300" s="150"/>
      <c r="HPN300" s="150"/>
      <c r="HPO300" s="150"/>
      <c r="HPP300" s="150"/>
      <c r="HPQ300" s="150"/>
      <c r="HPR300" s="150"/>
      <c r="HPS300" s="150"/>
      <c r="HPT300" s="150"/>
      <c r="HPU300" s="150"/>
      <c r="HPV300" s="150"/>
      <c r="HPW300" s="150"/>
      <c r="HPX300" s="150"/>
      <c r="HPY300" s="150"/>
      <c r="HPZ300" s="150"/>
      <c r="HQA300" s="150"/>
      <c r="HQB300" s="150"/>
      <c r="HQC300" s="150"/>
      <c r="HQD300" s="150"/>
      <c r="HQE300" s="150"/>
      <c r="HQF300" s="150"/>
      <c r="HQG300" s="150"/>
      <c r="HQH300" s="150"/>
      <c r="HQI300" s="150"/>
      <c r="HQJ300" s="150"/>
      <c r="HQK300" s="150"/>
      <c r="HQL300" s="150"/>
      <c r="HQM300" s="150"/>
      <c r="HQN300" s="150"/>
      <c r="HQO300" s="150"/>
      <c r="HQP300" s="150"/>
      <c r="HQQ300" s="150"/>
      <c r="HQR300" s="150"/>
      <c r="HQS300" s="150"/>
      <c r="HQT300" s="150"/>
      <c r="HQU300" s="150"/>
      <c r="HQV300" s="150"/>
      <c r="HQW300" s="150"/>
      <c r="HQX300" s="150"/>
      <c r="HQY300" s="150"/>
      <c r="HQZ300" s="150"/>
      <c r="HRA300" s="150"/>
      <c r="HRB300" s="150"/>
      <c r="HRC300" s="150"/>
      <c r="HRD300" s="150"/>
      <c r="HRE300" s="150"/>
      <c r="HRF300" s="150"/>
      <c r="HRG300" s="150"/>
      <c r="HRH300" s="150"/>
      <c r="HRI300" s="150"/>
      <c r="HRJ300" s="150"/>
      <c r="HRK300" s="150"/>
      <c r="HRL300" s="150"/>
      <c r="HRM300" s="150"/>
      <c r="HRN300" s="150"/>
      <c r="HRO300" s="150"/>
      <c r="HRP300" s="150"/>
      <c r="HRQ300" s="150"/>
      <c r="HRR300" s="150"/>
      <c r="HRS300" s="150"/>
      <c r="HRT300" s="150"/>
      <c r="HRU300" s="150"/>
      <c r="HRV300" s="150"/>
      <c r="HRW300" s="150"/>
      <c r="HRX300" s="150"/>
      <c r="HRY300" s="150"/>
      <c r="HRZ300" s="150"/>
      <c r="HSA300" s="150"/>
      <c r="HSB300" s="150"/>
      <c r="HSC300" s="150"/>
      <c r="HSD300" s="150"/>
      <c r="HSE300" s="150"/>
      <c r="HSF300" s="150"/>
      <c r="HSG300" s="150"/>
      <c r="HSH300" s="150"/>
      <c r="HSI300" s="150"/>
      <c r="HSJ300" s="150"/>
      <c r="HSK300" s="150"/>
      <c r="HSL300" s="150"/>
      <c r="HSM300" s="150"/>
      <c r="HSN300" s="150"/>
      <c r="HSO300" s="150"/>
      <c r="HSP300" s="150"/>
      <c r="HSQ300" s="150"/>
      <c r="HSR300" s="150"/>
      <c r="HSS300" s="150"/>
      <c r="HST300" s="150"/>
      <c r="HSU300" s="150"/>
      <c r="HSV300" s="150"/>
      <c r="HSW300" s="150"/>
      <c r="HSX300" s="150"/>
      <c r="HSY300" s="150"/>
      <c r="HSZ300" s="150"/>
      <c r="HTA300" s="150"/>
      <c r="HTB300" s="150"/>
      <c r="HTC300" s="150"/>
      <c r="HTD300" s="150"/>
      <c r="HTE300" s="150"/>
      <c r="HTF300" s="150"/>
      <c r="HTG300" s="150"/>
      <c r="HTH300" s="150"/>
      <c r="HTI300" s="150"/>
      <c r="HTJ300" s="150"/>
      <c r="HTK300" s="150"/>
      <c r="HTL300" s="150"/>
      <c r="HTM300" s="150"/>
      <c r="HTN300" s="150"/>
      <c r="HTO300" s="150"/>
      <c r="HTP300" s="150"/>
      <c r="HTQ300" s="150"/>
      <c r="HTR300" s="150"/>
      <c r="HTS300" s="150"/>
      <c r="HTT300" s="150"/>
      <c r="HTU300" s="150"/>
      <c r="HTV300" s="150"/>
      <c r="HTW300" s="150"/>
      <c r="HTX300" s="150"/>
      <c r="HTY300" s="150"/>
      <c r="HTZ300" s="150"/>
      <c r="HUA300" s="150"/>
      <c r="HUB300" s="150"/>
      <c r="HUC300" s="150"/>
      <c r="HUD300" s="150"/>
      <c r="HUE300" s="150"/>
      <c r="HUF300" s="150"/>
      <c r="HUG300" s="150"/>
      <c r="HUH300" s="150"/>
      <c r="HUI300" s="150"/>
      <c r="HUJ300" s="150"/>
      <c r="HUK300" s="150"/>
      <c r="HUL300" s="150"/>
      <c r="HUM300" s="150"/>
      <c r="HUN300" s="150"/>
      <c r="HUO300" s="150"/>
      <c r="HUP300" s="150"/>
      <c r="HUQ300" s="150"/>
      <c r="HUR300" s="150"/>
      <c r="HUS300" s="150"/>
      <c r="HUT300" s="150"/>
      <c r="HUU300" s="150"/>
      <c r="HUV300" s="150"/>
      <c r="HUW300" s="150"/>
      <c r="HUX300" s="150"/>
      <c r="HUY300" s="150"/>
      <c r="HUZ300" s="150"/>
      <c r="HVA300" s="150"/>
      <c r="HVB300" s="150"/>
      <c r="HVC300" s="150"/>
      <c r="HVD300" s="150"/>
      <c r="HVE300" s="150"/>
      <c r="HVF300" s="150"/>
      <c r="HVG300" s="150"/>
      <c r="HVH300" s="150"/>
      <c r="HVI300" s="150"/>
      <c r="HVJ300" s="150"/>
      <c r="HVK300" s="150"/>
      <c r="HVL300" s="150"/>
      <c r="HVM300" s="150"/>
      <c r="HVN300" s="150"/>
      <c r="HVO300" s="150"/>
      <c r="HVP300" s="150"/>
      <c r="HVQ300" s="150"/>
      <c r="HVR300" s="150"/>
      <c r="HVS300" s="150"/>
      <c r="HVT300" s="150"/>
      <c r="HVU300" s="150"/>
      <c r="HVV300" s="150"/>
      <c r="HVW300" s="150"/>
      <c r="HVX300" s="150"/>
      <c r="HVY300" s="150"/>
      <c r="HVZ300" s="150"/>
      <c r="HWA300" s="150"/>
      <c r="HWB300" s="150"/>
      <c r="HWC300" s="150"/>
      <c r="HWD300" s="150"/>
      <c r="HWE300" s="150"/>
      <c r="HWF300" s="150"/>
      <c r="HWG300" s="150"/>
      <c r="HWH300" s="150"/>
      <c r="HWI300" s="150"/>
      <c r="HWJ300" s="150"/>
      <c r="HWK300" s="150"/>
      <c r="HWL300" s="150"/>
      <c r="HWM300" s="150"/>
      <c r="HWN300" s="150"/>
      <c r="HWO300" s="150"/>
      <c r="HWP300" s="150"/>
      <c r="HWQ300" s="150"/>
      <c r="HWR300" s="150"/>
      <c r="HWS300" s="150"/>
      <c r="HWT300" s="150"/>
      <c r="HWU300" s="150"/>
      <c r="HWV300" s="150"/>
      <c r="HWW300" s="150"/>
      <c r="HWX300" s="150"/>
      <c r="HWY300" s="150"/>
      <c r="HWZ300" s="150"/>
      <c r="HXA300" s="150"/>
      <c r="HXB300" s="150"/>
      <c r="HXC300" s="150"/>
      <c r="HXD300" s="150"/>
      <c r="HXE300" s="150"/>
      <c r="HXF300" s="150"/>
      <c r="HXG300" s="150"/>
      <c r="HXH300" s="150"/>
      <c r="HXI300" s="150"/>
      <c r="HXJ300" s="150"/>
      <c r="HXK300" s="150"/>
      <c r="HXL300" s="150"/>
      <c r="HXM300" s="150"/>
      <c r="HXN300" s="150"/>
      <c r="HXO300" s="150"/>
      <c r="HXP300" s="150"/>
      <c r="HXQ300" s="150"/>
      <c r="HXR300" s="150"/>
      <c r="HXS300" s="150"/>
      <c r="HXT300" s="150"/>
      <c r="HXU300" s="150"/>
      <c r="HXV300" s="150"/>
      <c r="HXW300" s="150"/>
      <c r="HXX300" s="150"/>
      <c r="HXY300" s="150"/>
      <c r="HXZ300" s="150"/>
      <c r="HYA300" s="150"/>
      <c r="HYB300" s="150"/>
      <c r="HYC300" s="150"/>
      <c r="HYD300" s="150"/>
      <c r="HYE300" s="150"/>
      <c r="HYF300" s="150"/>
      <c r="HYG300" s="150"/>
      <c r="HYH300" s="150"/>
      <c r="HYI300" s="150"/>
      <c r="HYJ300" s="150"/>
      <c r="HYK300" s="150"/>
      <c r="HYL300" s="150"/>
      <c r="HYM300" s="150"/>
      <c r="HYN300" s="150"/>
      <c r="HYO300" s="150"/>
      <c r="HYP300" s="150"/>
      <c r="HYQ300" s="150"/>
      <c r="HYR300" s="150"/>
      <c r="HYS300" s="150"/>
      <c r="HYT300" s="150"/>
      <c r="HYU300" s="150"/>
      <c r="HYV300" s="150"/>
      <c r="HYW300" s="150"/>
      <c r="HYX300" s="150"/>
      <c r="HYY300" s="150"/>
      <c r="HYZ300" s="150"/>
      <c r="HZA300" s="150"/>
      <c r="HZB300" s="150"/>
      <c r="HZC300" s="150"/>
      <c r="HZD300" s="150"/>
      <c r="HZE300" s="150"/>
      <c r="HZF300" s="150"/>
      <c r="HZG300" s="150"/>
      <c r="HZH300" s="150"/>
      <c r="HZI300" s="150"/>
      <c r="HZJ300" s="150"/>
      <c r="HZK300" s="150"/>
      <c r="HZL300" s="150"/>
      <c r="HZM300" s="150"/>
      <c r="HZN300" s="150"/>
      <c r="HZO300" s="150"/>
      <c r="HZP300" s="150"/>
      <c r="HZQ300" s="150"/>
      <c r="HZR300" s="150"/>
      <c r="HZS300" s="150"/>
      <c r="HZT300" s="150"/>
      <c r="HZU300" s="150"/>
      <c r="HZV300" s="150"/>
      <c r="HZW300" s="150"/>
      <c r="HZX300" s="150"/>
      <c r="HZY300" s="150"/>
      <c r="HZZ300" s="150"/>
      <c r="IAA300" s="150"/>
      <c r="IAB300" s="150"/>
      <c r="IAC300" s="150"/>
      <c r="IAD300" s="150"/>
      <c r="IAE300" s="150"/>
      <c r="IAF300" s="150"/>
      <c r="IAG300" s="150"/>
      <c r="IAH300" s="150"/>
      <c r="IAI300" s="150"/>
      <c r="IAJ300" s="150"/>
      <c r="IAK300" s="150"/>
      <c r="IAL300" s="150"/>
      <c r="IAM300" s="150"/>
      <c r="IAN300" s="150"/>
      <c r="IAO300" s="150"/>
      <c r="IAP300" s="150"/>
      <c r="IAQ300" s="150"/>
      <c r="IAR300" s="150"/>
      <c r="IAS300" s="150"/>
      <c r="IAT300" s="150"/>
      <c r="IAU300" s="150"/>
      <c r="IAV300" s="150"/>
      <c r="IAW300" s="150"/>
      <c r="IAX300" s="150"/>
      <c r="IAY300" s="150"/>
      <c r="IAZ300" s="150"/>
      <c r="IBA300" s="150"/>
      <c r="IBB300" s="150"/>
      <c r="IBC300" s="150"/>
      <c r="IBD300" s="150"/>
      <c r="IBE300" s="150"/>
      <c r="IBF300" s="150"/>
      <c r="IBG300" s="150"/>
      <c r="IBH300" s="150"/>
      <c r="IBI300" s="150"/>
      <c r="IBJ300" s="150"/>
      <c r="IBK300" s="150"/>
      <c r="IBL300" s="150"/>
      <c r="IBM300" s="150"/>
      <c r="IBN300" s="150"/>
      <c r="IBO300" s="150"/>
      <c r="IBP300" s="150"/>
      <c r="IBQ300" s="150"/>
      <c r="IBR300" s="150"/>
      <c r="IBS300" s="150"/>
      <c r="IBT300" s="150"/>
      <c r="IBU300" s="150"/>
      <c r="IBV300" s="150"/>
      <c r="IBW300" s="150"/>
      <c r="IBX300" s="150"/>
      <c r="IBY300" s="150"/>
      <c r="IBZ300" s="150"/>
      <c r="ICA300" s="150"/>
      <c r="ICB300" s="150"/>
      <c r="ICC300" s="150"/>
      <c r="ICD300" s="150"/>
      <c r="ICE300" s="150"/>
      <c r="ICF300" s="150"/>
      <c r="ICG300" s="150"/>
      <c r="ICH300" s="150"/>
      <c r="ICI300" s="150"/>
      <c r="ICJ300" s="150"/>
      <c r="ICK300" s="150"/>
      <c r="ICL300" s="150"/>
      <c r="ICM300" s="150"/>
      <c r="ICN300" s="150"/>
      <c r="ICO300" s="150"/>
      <c r="ICP300" s="150"/>
      <c r="ICQ300" s="150"/>
      <c r="ICR300" s="150"/>
      <c r="ICS300" s="150"/>
      <c r="ICT300" s="150"/>
      <c r="ICU300" s="150"/>
      <c r="ICV300" s="150"/>
      <c r="ICW300" s="150"/>
      <c r="ICX300" s="150"/>
      <c r="ICY300" s="150"/>
      <c r="ICZ300" s="150"/>
      <c r="IDA300" s="150"/>
      <c r="IDB300" s="150"/>
      <c r="IDC300" s="150"/>
      <c r="IDD300" s="150"/>
      <c r="IDE300" s="150"/>
      <c r="IDF300" s="150"/>
      <c r="IDG300" s="150"/>
      <c r="IDH300" s="150"/>
      <c r="IDI300" s="150"/>
      <c r="IDJ300" s="150"/>
      <c r="IDK300" s="150"/>
      <c r="IDL300" s="150"/>
      <c r="IDM300" s="150"/>
      <c r="IDN300" s="150"/>
      <c r="IDO300" s="150"/>
      <c r="IDP300" s="150"/>
      <c r="IDQ300" s="150"/>
      <c r="IDR300" s="150"/>
      <c r="IDS300" s="150"/>
      <c r="IDT300" s="150"/>
      <c r="IDU300" s="150"/>
      <c r="IDV300" s="150"/>
      <c r="IDW300" s="150"/>
      <c r="IDX300" s="150"/>
      <c r="IDY300" s="150"/>
      <c r="IDZ300" s="150"/>
      <c r="IEA300" s="150"/>
      <c r="IEB300" s="150"/>
      <c r="IEC300" s="150"/>
      <c r="IED300" s="150"/>
      <c r="IEE300" s="150"/>
      <c r="IEF300" s="150"/>
      <c r="IEG300" s="150"/>
      <c r="IEH300" s="150"/>
      <c r="IEI300" s="150"/>
      <c r="IEJ300" s="150"/>
      <c r="IEK300" s="150"/>
      <c r="IEL300" s="150"/>
      <c r="IEM300" s="150"/>
      <c r="IEN300" s="150"/>
      <c r="IEO300" s="150"/>
      <c r="IEP300" s="150"/>
      <c r="IEQ300" s="150"/>
      <c r="IER300" s="150"/>
      <c r="IES300" s="150"/>
      <c r="IET300" s="150"/>
      <c r="IEU300" s="150"/>
      <c r="IEV300" s="150"/>
      <c r="IEW300" s="150"/>
      <c r="IEX300" s="150"/>
      <c r="IEY300" s="150"/>
      <c r="IEZ300" s="150"/>
      <c r="IFA300" s="150"/>
      <c r="IFB300" s="150"/>
      <c r="IFC300" s="150"/>
      <c r="IFD300" s="150"/>
      <c r="IFE300" s="150"/>
      <c r="IFF300" s="150"/>
      <c r="IFG300" s="150"/>
      <c r="IFH300" s="150"/>
      <c r="IFI300" s="150"/>
      <c r="IFJ300" s="150"/>
      <c r="IFK300" s="150"/>
      <c r="IFL300" s="150"/>
      <c r="IFM300" s="150"/>
      <c r="IFN300" s="150"/>
      <c r="IFO300" s="150"/>
      <c r="IFP300" s="150"/>
      <c r="IFQ300" s="150"/>
      <c r="IFR300" s="150"/>
      <c r="IFS300" s="150"/>
      <c r="IFT300" s="150"/>
      <c r="IFU300" s="150"/>
      <c r="IFV300" s="150"/>
      <c r="IFW300" s="150"/>
      <c r="IFX300" s="150"/>
      <c r="IFY300" s="150"/>
      <c r="IFZ300" s="150"/>
      <c r="IGA300" s="150"/>
      <c r="IGB300" s="150"/>
      <c r="IGC300" s="150"/>
      <c r="IGD300" s="150"/>
      <c r="IGE300" s="150"/>
      <c r="IGF300" s="150"/>
      <c r="IGG300" s="150"/>
      <c r="IGH300" s="150"/>
      <c r="IGI300" s="150"/>
      <c r="IGJ300" s="150"/>
      <c r="IGK300" s="150"/>
      <c r="IGL300" s="150"/>
      <c r="IGM300" s="150"/>
      <c r="IGN300" s="150"/>
      <c r="IGO300" s="150"/>
      <c r="IGP300" s="150"/>
      <c r="IGQ300" s="150"/>
      <c r="IGR300" s="150"/>
      <c r="IGS300" s="150"/>
      <c r="IGT300" s="150"/>
      <c r="IGU300" s="150"/>
      <c r="IGV300" s="150"/>
      <c r="IGW300" s="150"/>
      <c r="IGX300" s="150"/>
      <c r="IGY300" s="150"/>
      <c r="IGZ300" s="150"/>
      <c r="IHA300" s="150"/>
      <c r="IHB300" s="150"/>
      <c r="IHC300" s="150"/>
      <c r="IHD300" s="150"/>
      <c r="IHE300" s="150"/>
      <c r="IHF300" s="150"/>
      <c r="IHG300" s="150"/>
      <c r="IHH300" s="150"/>
      <c r="IHI300" s="150"/>
      <c r="IHJ300" s="150"/>
      <c r="IHK300" s="150"/>
      <c r="IHL300" s="150"/>
      <c r="IHM300" s="150"/>
      <c r="IHN300" s="150"/>
      <c r="IHO300" s="150"/>
      <c r="IHP300" s="150"/>
      <c r="IHQ300" s="150"/>
      <c r="IHR300" s="150"/>
      <c r="IHS300" s="150"/>
      <c r="IHT300" s="150"/>
      <c r="IHU300" s="150"/>
      <c r="IHV300" s="150"/>
      <c r="IHW300" s="150"/>
      <c r="IHX300" s="150"/>
      <c r="IHY300" s="150"/>
      <c r="IHZ300" s="150"/>
      <c r="IIA300" s="150"/>
      <c r="IIB300" s="150"/>
      <c r="IIC300" s="150"/>
      <c r="IID300" s="150"/>
      <c r="IIE300" s="150"/>
      <c r="IIF300" s="150"/>
      <c r="IIG300" s="150"/>
      <c r="IIH300" s="150"/>
      <c r="III300" s="150"/>
      <c r="IIJ300" s="150"/>
      <c r="IIK300" s="150"/>
      <c r="IIL300" s="150"/>
      <c r="IIM300" s="150"/>
      <c r="IIN300" s="150"/>
      <c r="IIO300" s="150"/>
      <c r="IIP300" s="150"/>
      <c r="IIQ300" s="150"/>
      <c r="IIR300" s="150"/>
      <c r="IIS300" s="150"/>
      <c r="IIT300" s="150"/>
      <c r="IIU300" s="150"/>
      <c r="IIV300" s="150"/>
      <c r="IIW300" s="150"/>
      <c r="IIX300" s="150"/>
      <c r="IIY300" s="150"/>
      <c r="IIZ300" s="150"/>
      <c r="IJA300" s="150"/>
      <c r="IJB300" s="150"/>
      <c r="IJC300" s="150"/>
      <c r="IJD300" s="150"/>
      <c r="IJE300" s="150"/>
      <c r="IJF300" s="150"/>
      <c r="IJG300" s="150"/>
      <c r="IJH300" s="150"/>
      <c r="IJI300" s="150"/>
      <c r="IJJ300" s="150"/>
      <c r="IJK300" s="150"/>
      <c r="IJL300" s="150"/>
      <c r="IJM300" s="150"/>
      <c r="IJN300" s="150"/>
      <c r="IJO300" s="150"/>
      <c r="IJP300" s="150"/>
      <c r="IJQ300" s="150"/>
      <c r="IJR300" s="150"/>
      <c r="IJS300" s="150"/>
      <c r="IJT300" s="150"/>
      <c r="IJU300" s="150"/>
      <c r="IJV300" s="150"/>
      <c r="IJW300" s="150"/>
      <c r="IJX300" s="150"/>
      <c r="IJY300" s="150"/>
      <c r="IJZ300" s="150"/>
      <c r="IKA300" s="150"/>
      <c r="IKB300" s="150"/>
      <c r="IKC300" s="150"/>
      <c r="IKD300" s="150"/>
      <c r="IKE300" s="150"/>
      <c r="IKF300" s="150"/>
      <c r="IKG300" s="150"/>
      <c r="IKH300" s="150"/>
      <c r="IKI300" s="150"/>
      <c r="IKJ300" s="150"/>
      <c r="IKK300" s="150"/>
      <c r="IKL300" s="150"/>
      <c r="IKM300" s="150"/>
      <c r="IKN300" s="150"/>
      <c r="IKO300" s="150"/>
      <c r="IKP300" s="150"/>
      <c r="IKQ300" s="150"/>
      <c r="IKR300" s="150"/>
      <c r="IKS300" s="150"/>
      <c r="IKT300" s="150"/>
      <c r="IKU300" s="150"/>
      <c r="IKV300" s="150"/>
      <c r="IKW300" s="150"/>
      <c r="IKX300" s="150"/>
      <c r="IKY300" s="150"/>
      <c r="IKZ300" s="150"/>
      <c r="ILA300" s="150"/>
      <c r="ILB300" s="150"/>
      <c r="ILC300" s="150"/>
      <c r="ILD300" s="150"/>
      <c r="ILE300" s="150"/>
      <c r="ILF300" s="150"/>
      <c r="ILG300" s="150"/>
      <c r="ILH300" s="150"/>
      <c r="ILI300" s="150"/>
      <c r="ILJ300" s="150"/>
      <c r="ILK300" s="150"/>
      <c r="ILL300" s="150"/>
      <c r="ILM300" s="150"/>
      <c r="ILN300" s="150"/>
      <c r="ILO300" s="150"/>
      <c r="ILP300" s="150"/>
      <c r="ILQ300" s="150"/>
      <c r="ILR300" s="150"/>
      <c r="ILS300" s="150"/>
      <c r="ILT300" s="150"/>
      <c r="ILU300" s="150"/>
      <c r="ILV300" s="150"/>
      <c r="ILW300" s="150"/>
      <c r="ILX300" s="150"/>
      <c r="ILY300" s="150"/>
      <c r="ILZ300" s="150"/>
      <c r="IMA300" s="150"/>
      <c r="IMB300" s="150"/>
      <c r="IMC300" s="150"/>
      <c r="IMD300" s="150"/>
      <c r="IME300" s="150"/>
      <c r="IMF300" s="150"/>
      <c r="IMG300" s="150"/>
      <c r="IMH300" s="150"/>
      <c r="IMI300" s="150"/>
      <c r="IMJ300" s="150"/>
      <c r="IMK300" s="150"/>
      <c r="IML300" s="150"/>
      <c r="IMM300" s="150"/>
      <c r="IMN300" s="150"/>
      <c r="IMO300" s="150"/>
      <c r="IMP300" s="150"/>
      <c r="IMQ300" s="150"/>
      <c r="IMR300" s="150"/>
      <c r="IMS300" s="150"/>
      <c r="IMT300" s="150"/>
      <c r="IMU300" s="150"/>
      <c r="IMV300" s="150"/>
      <c r="IMW300" s="150"/>
      <c r="IMX300" s="150"/>
      <c r="IMY300" s="150"/>
      <c r="IMZ300" s="150"/>
      <c r="INA300" s="150"/>
      <c r="INB300" s="150"/>
      <c r="INC300" s="150"/>
      <c r="IND300" s="150"/>
      <c r="INE300" s="150"/>
      <c r="INF300" s="150"/>
      <c r="ING300" s="150"/>
      <c r="INH300" s="150"/>
      <c r="INI300" s="150"/>
      <c r="INJ300" s="150"/>
      <c r="INK300" s="150"/>
      <c r="INL300" s="150"/>
      <c r="INM300" s="150"/>
      <c r="INN300" s="150"/>
      <c r="INO300" s="150"/>
      <c r="INP300" s="150"/>
      <c r="INQ300" s="150"/>
      <c r="INR300" s="150"/>
      <c r="INS300" s="150"/>
      <c r="INT300" s="150"/>
      <c r="INU300" s="150"/>
      <c r="INV300" s="150"/>
      <c r="INW300" s="150"/>
      <c r="INX300" s="150"/>
      <c r="INY300" s="150"/>
      <c r="INZ300" s="150"/>
      <c r="IOA300" s="150"/>
      <c r="IOB300" s="150"/>
      <c r="IOC300" s="150"/>
      <c r="IOD300" s="150"/>
      <c r="IOE300" s="150"/>
      <c r="IOF300" s="150"/>
      <c r="IOG300" s="150"/>
      <c r="IOH300" s="150"/>
      <c r="IOI300" s="150"/>
      <c r="IOJ300" s="150"/>
      <c r="IOK300" s="150"/>
      <c r="IOL300" s="150"/>
      <c r="IOM300" s="150"/>
      <c r="ION300" s="150"/>
      <c r="IOO300" s="150"/>
      <c r="IOP300" s="150"/>
      <c r="IOQ300" s="150"/>
      <c r="IOR300" s="150"/>
      <c r="IOS300" s="150"/>
      <c r="IOT300" s="150"/>
      <c r="IOU300" s="150"/>
      <c r="IOV300" s="150"/>
      <c r="IOW300" s="150"/>
      <c r="IOX300" s="150"/>
      <c r="IOY300" s="150"/>
      <c r="IOZ300" s="150"/>
      <c r="IPA300" s="150"/>
      <c r="IPB300" s="150"/>
      <c r="IPC300" s="150"/>
      <c r="IPD300" s="150"/>
      <c r="IPE300" s="150"/>
      <c r="IPF300" s="150"/>
      <c r="IPG300" s="150"/>
      <c r="IPH300" s="150"/>
      <c r="IPI300" s="150"/>
      <c r="IPJ300" s="150"/>
      <c r="IPK300" s="150"/>
      <c r="IPL300" s="150"/>
      <c r="IPM300" s="150"/>
      <c r="IPN300" s="150"/>
      <c r="IPO300" s="150"/>
      <c r="IPP300" s="150"/>
      <c r="IPQ300" s="150"/>
      <c r="IPR300" s="150"/>
      <c r="IPS300" s="150"/>
      <c r="IPT300" s="150"/>
      <c r="IPU300" s="150"/>
      <c r="IPV300" s="150"/>
      <c r="IPW300" s="150"/>
      <c r="IPX300" s="150"/>
      <c r="IPY300" s="150"/>
      <c r="IPZ300" s="150"/>
      <c r="IQA300" s="150"/>
      <c r="IQB300" s="150"/>
      <c r="IQC300" s="150"/>
      <c r="IQD300" s="150"/>
      <c r="IQE300" s="150"/>
      <c r="IQF300" s="150"/>
      <c r="IQG300" s="150"/>
      <c r="IQH300" s="150"/>
      <c r="IQI300" s="150"/>
      <c r="IQJ300" s="150"/>
      <c r="IQK300" s="150"/>
      <c r="IQL300" s="150"/>
      <c r="IQM300" s="150"/>
      <c r="IQN300" s="150"/>
      <c r="IQO300" s="150"/>
      <c r="IQP300" s="150"/>
      <c r="IQQ300" s="150"/>
      <c r="IQR300" s="150"/>
      <c r="IQS300" s="150"/>
      <c r="IQT300" s="150"/>
      <c r="IQU300" s="150"/>
      <c r="IQV300" s="150"/>
      <c r="IQW300" s="150"/>
      <c r="IQX300" s="150"/>
      <c r="IQY300" s="150"/>
      <c r="IQZ300" s="150"/>
      <c r="IRA300" s="150"/>
      <c r="IRB300" s="150"/>
      <c r="IRC300" s="150"/>
      <c r="IRD300" s="150"/>
      <c r="IRE300" s="150"/>
      <c r="IRF300" s="150"/>
      <c r="IRG300" s="150"/>
      <c r="IRH300" s="150"/>
      <c r="IRI300" s="150"/>
      <c r="IRJ300" s="150"/>
      <c r="IRK300" s="150"/>
      <c r="IRL300" s="150"/>
      <c r="IRM300" s="150"/>
      <c r="IRN300" s="150"/>
      <c r="IRO300" s="150"/>
      <c r="IRP300" s="150"/>
      <c r="IRQ300" s="150"/>
      <c r="IRR300" s="150"/>
      <c r="IRS300" s="150"/>
      <c r="IRT300" s="150"/>
      <c r="IRU300" s="150"/>
      <c r="IRV300" s="150"/>
      <c r="IRW300" s="150"/>
      <c r="IRX300" s="150"/>
      <c r="IRY300" s="150"/>
      <c r="IRZ300" s="150"/>
      <c r="ISA300" s="150"/>
      <c r="ISB300" s="150"/>
      <c r="ISC300" s="150"/>
      <c r="ISD300" s="150"/>
      <c r="ISE300" s="150"/>
      <c r="ISF300" s="150"/>
      <c r="ISG300" s="150"/>
      <c r="ISH300" s="150"/>
      <c r="ISI300" s="150"/>
      <c r="ISJ300" s="150"/>
      <c r="ISK300" s="150"/>
      <c r="ISL300" s="150"/>
      <c r="ISM300" s="150"/>
      <c r="ISN300" s="150"/>
      <c r="ISO300" s="150"/>
      <c r="ISP300" s="150"/>
      <c r="ISQ300" s="150"/>
      <c r="ISR300" s="150"/>
      <c r="ISS300" s="150"/>
      <c r="IST300" s="150"/>
      <c r="ISU300" s="150"/>
      <c r="ISV300" s="150"/>
      <c r="ISW300" s="150"/>
      <c r="ISX300" s="150"/>
      <c r="ISY300" s="150"/>
      <c r="ISZ300" s="150"/>
      <c r="ITA300" s="150"/>
      <c r="ITB300" s="150"/>
      <c r="ITC300" s="150"/>
      <c r="ITD300" s="150"/>
      <c r="ITE300" s="150"/>
      <c r="ITF300" s="150"/>
      <c r="ITG300" s="150"/>
      <c r="ITH300" s="150"/>
      <c r="ITI300" s="150"/>
      <c r="ITJ300" s="150"/>
      <c r="ITK300" s="150"/>
      <c r="ITL300" s="150"/>
      <c r="ITM300" s="150"/>
      <c r="ITN300" s="150"/>
      <c r="ITO300" s="150"/>
      <c r="ITP300" s="150"/>
      <c r="ITQ300" s="150"/>
      <c r="ITR300" s="150"/>
      <c r="ITS300" s="150"/>
      <c r="ITT300" s="150"/>
      <c r="ITU300" s="150"/>
      <c r="ITV300" s="150"/>
      <c r="ITW300" s="150"/>
      <c r="ITX300" s="150"/>
      <c r="ITY300" s="150"/>
      <c r="ITZ300" s="150"/>
      <c r="IUA300" s="150"/>
      <c r="IUB300" s="150"/>
      <c r="IUC300" s="150"/>
      <c r="IUD300" s="150"/>
      <c r="IUE300" s="150"/>
      <c r="IUF300" s="150"/>
      <c r="IUG300" s="150"/>
      <c r="IUH300" s="150"/>
      <c r="IUI300" s="150"/>
      <c r="IUJ300" s="150"/>
      <c r="IUK300" s="150"/>
      <c r="IUL300" s="150"/>
      <c r="IUM300" s="150"/>
      <c r="IUN300" s="150"/>
      <c r="IUO300" s="150"/>
      <c r="IUP300" s="150"/>
      <c r="IUQ300" s="150"/>
      <c r="IUR300" s="150"/>
      <c r="IUS300" s="150"/>
      <c r="IUT300" s="150"/>
      <c r="IUU300" s="150"/>
      <c r="IUV300" s="150"/>
      <c r="IUW300" s="150"/>
      <c r="IUX300" s="150"/>
      <c r="IUY300" s="150"/>
      <c r="IUZ300" s="150"/>
      <c r="IVA300" s="150"/>
      <c r="IVB300" s="150"/>
      <c r="IVC300" s="150"/>
      <c r="IVD300" s="150"/>
      <c r="IVE300" s="150"/>
      <c r="IVF300" s="150"/>
      <c r="IVG300" s="150"/>
      <c r="IVH300" s="150"/>
      <c r="IVI300" s="150"/>
      <c r="IVJ300" s="150"/>
      <c r="IVK300" s="150"/>
      <c r="IVL300" s="150"/>
      <c r="IVM300" s="150"/>
      <c r="IVN300" s="150"/>
      <c r="IVO300" s="150"/>
      <c r="IVP300" s="150"/>
      <c r="IVQ300" s="150"/>
      <c r="IVR300" s="150"/>
      <c r="IVS300" s="150"/>
      <c r="IVT300" s="150"/>
      <c r="IVU300" s="150"/>
      <c r="IVV300" s="150"/>
      <c r="IVW300" s="150"/>
      <c r="IVX300" s="150"/>
      <c r="IVY300" s="150"/>
      <c r="IVZ300" s="150"/>
      <c r="IWA300" s="150"/>
      <c r="IWB300" s="150"/>
      <c r="IWC300" s="150"/>
      <c r="IWD300" s="150"/>
      <c r="IWE300" s="150"/>
      <c r="IWF300" s="150"/>
      <c r="IWG300" s="150"/>
      <c r="IWH300" s="150"/>
      <c r="IWI300" s="150"/>
      <c r="IWJ300" s="150"/>
      <c r="IWK300" s="150"/>
      <c r="IWL300" s="150"/>
      <c r="IWM300" s="150"/>
      <c r="IWN300" s="150"/>
      <c r="IWO300" s="150"/>
      <c r="IWP300" s="150"/>
      <c r="IWQ300" s="150"/>
      <c r="IWR300" s="150"/>
      <c r="IWS300" s="150"/>
      <c r="IWT300" s="150"/>
      <c r="IWU300" s="150"/>
      <c r="IWV300" s="150"/>
      <c r="IWW300" s="150"/>
      <c r="IWX300" s="150"/>
      <c r="IWY300" s="150"/>
      <c r="IWZ300" s="150"/>
      <c r="IXA300" s="150"/>
      <c r="IXB300" s="150"/>
      <c r="IXC300" s="150"/>
      <c r="IXD300" s="150"/>
      <c r="IXE300" s="150"/>
      <c r="IXF300" s="150"/>
      <c r="IXG300" s="150"/>
      <c r="IXH300" s="150"/>
      <c r="IXI300" s="150"/>
      <c r="IXJ300" s="150"/>
      <c r="IXK300" s="150"/>
      <c r="IXL300" s="150"/>
      <c r="IXM300" s="150"/>
      <c r="IXN300" s="150"/>
      <c r="IXO300" s="150"/>
      <c r="IXP300" s="150"/>
      <c r="IXQ300" s="150"/>
      <c r="IXR300" s="150"/>
      <c r="IXS300" s="150"/>
      <c r="IXT300" s="150"/>
      <c r="IXU300" s="150"/>
      <c r="IXV300" s="150"/>
      <c r="IXW300" s="150"/>
      <c r="IXX300" s="150"/>
      <c r="IXY300" s="150"/>
      <c r="IXZ300" s="150"/>
      <c r="IYA300" s="150"/>
      <c r="IYB300" s="150"/>
      <c r="IYC300" s="150"/>
      <c r="IYD300" s="150"/>
      <c r="IYE300" s="150"/>
      <c r="IYF300" s="150"/>
      <c r="IYG300" s="150"/>
      <c r="IYH300" s="150"/>
      <c r="IYI300" s="150"/>
      <c r="IYJ300" s="150"/>
      <c r="IYK300" s="150"/>
      <c r="IYL300" s="150"/>
      <c r="IYM300" s="150"/>
      <c r="IYN300" s="150"/>
      <c r="IYO300" s="150"/>
      <c r="IYP300" s="150"/>
      <c r="IYQ300" s="150"/>
      <c r="IYR300" s="150"/>
      <c r="IYS300" s="150"/>
      <c r="IYT300" s="150"/>
      <c r="IYU300" s="150"/>
      <c r="IYV300" s="150"/>
      <c r="IYW300" s="150"/>
      <c r="IYX300" s="150"/>
      <c r="IYY300" s="150"/>
      <c r="IYZ300" s="150"/>
      <c r="IZA300" s="150"/>
      <c r="IZB300" s="150"/>
      <c r="IZC300" s="150"/>
      <c r="IZD300" s="150"/>
      <c r="IZE300" s="150"/>
      <c r="IZF300" s="150"/>
      <c r="IZG300" s="150"/>
      <c r="IZH300" s="150"/>
      <c r="IZI300" s="150"/>
      <c r="IZJ300" s="150"/>
      <c r="IZK300" s="150"/>
      <c r="IZL300" s="150"/>
      <c r="IZM300" s="150"/>
      <c r="IZN300" s="150"/>
      <c r="IZO300" s="150"/>
      <c r="IZP300" s="150"/>
      <c r="IZQ300" s="150"/>
      <c r="IZR300" s="150"/>
      <c r="IZS300" s="150"/>
      <c r="IZT300" s="150"/>
      <c r="IZU300" s="150"/>
      <c r="IZV300" s="150"/>
      <c r="IZW300" s="150"/>
      <c r="IZX300" s="150"/>
      <c r="IZY300" s="150"/>
      <c r="IZZ300" s="150"/>
      <c r="JAA300" s="150"/>
      <c r="JAB300" s="150"/>
      <c r="JAC300" s="150"/>
      <c r="JAD300" s="150"/>
      <c r="JAE300" s="150"/>
      <c r="JAF300" s="150"/>
      <c r="JAG300" s="150"/>
      <c r="JAH300" s="150"/>
      <c r="JAI300" s="150"/>
      <c r="JAJ300" s="150"/>
      <c r="JAK300" s="150"/>
      <c r="JAL300" s="150"/>
      <c r="JAM300" s="150"/>
      <c r="JAN300" s="150"/>
      <c r="JAO300" s="150"/>
      <c r="JAP300" s="150"/>
      <c r="JAQ300" s="150"/>
      <c r="JAR300" s="150"/>
      <c r="JAS300" s="150"/>
      <c r="JAT300" s="150"/>
      <c r="JAU300" s="150"/>
      <c r="JAV300" s="150"/>
      <c r="JAW300" s="150"/>
      <c r="JAX300" s="150"/>
      <c r="JAY300" s="150"/>
      <c r="JAZ300" s="150"/>
      <c r="JBA300" s="150"/>
      <c r="JBB300" s="150"/>
      <c r="JBC300" s="150"/>
      <c r="JBD300" s="150"/>
      <c r="JBE300" s="150"/>
      <c r="JBF300" s="150"/>
      <c r="JBG300" s="150"/>
      <c r="JBH300" s="150"/>
      <c r="JBI300" s="150"/>
      <c r="JBJ300" s="150"/>
      <c r="JBK300" s="150"/>
      <c r="JBL300" s="150"/>
      <c r="JBM300" s="150"/>
      <c r="JBN300" s="150"/>
      <c r="JBO300" s="150"/>
      <c r="JBP300" s="150"/>
      <c r="JBQ300" s="150"/>
      <c r="JBR300" s="150"/>
      <c r="JBS300" s="150"/>
      <c r="JBT300" s="150"/>
      <c r="JBU300" s="150"/>
      <c r="JBV300" s="150"/>
      <c r="JBW300" s="150"/>
      <c r="JBX300" s="150"/>
      <c r="JBY300" s="150"/>
      <c r="JBZ300" s="150"/>
      <c r="JCA300" s="150"/>
      <c r="JCB300" s="150"/>
      <c r="JCC300" s="150"/>
      <c r="JCD300" s="150"/>
      <c r="JCE300" s="150"/>
      <c r="JCF300" s="150"/>
      <c r="JCG300" s="150"/>
      <c r="JCH300" s="150"/>
      <c r="JCI300" s="150"/>
      <c r="JCJ300" s="150"/>
      <c r="JCK300" s="150"/>
      <c r="JCL300" s="150"/>
      <c r="JCM300" s="150"/>
      <c r="JCN300" s="150"/>
      <c r="JCO300" s="150"/>
      <c r="JCP300" s="150"/>
      <c r="JCQ300" s="150"/>
      <c r="JCR300" s="150"/>
      <c r="JCS300" s="150"/>
      <c r="JCT300" s="150"/>
      <c r="JCU300" s="150"/>
      <c r="JCV300" s="150"/>
      <c r="JCW300" s="150"/>
      <c r="JCX300" s="150"/>
      <c r="JCY300" s="150"/>
      <c r="JCZ300" s="150"/>
      <c r="JDA300" s="150"/>
      <c r="JDB300" s="150"/>
      <c r="JDC300" s="150"/>
      <c r="JDD300" s="150"/>
      <c r="JDE300" s="150"/>
      <c r="JDF300" s="150"/>
      <c r="JDG300" s="150"/>
      <c r="JDH300" s="150"/>
      <c r="JDI300" s="150"/>
      <c r="JDJ300" s="150"/>
      <c r="JDK300" s="150"/>
      <c r="JDL300" s="150"/>
      <c r="JDM300" s="150"/>
      <c r="JDN300" s="150"/>
      <c r="JDO300" s="150"/>
      <c r="JDP300" s="150"/>
      <c r="JDQ300" s="150"/>
      <c r="JDR300" s="150"/>
      <c r="JDS300" s="150"/>
      <c r="JDT300" s="150"/>
      <c r="JDU300" s="150"/>
      <c r="JDV300" s="150"/>
      <c r="JDW300" s="150"/>
      <c r="JDX300" s="150"/>
      <c r="JDY300" s="150"/>
      <c r="JDZ300" s="150"/>
      <c r="JEA300" s="150"/>
      <c r="JEB300" s="150"/>
      <c r="JEC300" s="150"/>
      <c r="JED300" s="150"/>
      <c r="JEE300" s="150"/>
      <c r="JEF300" s="150"/>
      <c r="JEG300" s="150"/>
      <c r="JEH300" s="150"/>
      <c r="JEI300" s="150"/>
      <c r="JEJ300" s="150"/>
      <c r="JEK300" s="150"/>
      <c r="JEL300" s="150"/>
      <c r="JEM300" s="150"/>
      <c r="JEN300" s="150"/>
      <c r="JEO300" s="150"/>
      <c r="JEP300" s="150"/>
      <c r="JEQ300" s="150"/>
      <c r="JER300" s="150"/>
      <c r="JES300" s="150"/>
      <c r="JET300" s="150"/>
      <c r="JEU300" s="150"/>
      <c r="JEV300" s="150"/>
      <c r="JEW300" s="150"/>
      <c r="JEX300" s="150"/>
      <c r="JEY300" s="150"/>
      <c r="JEZ300" s="150"/>
      <c r="JFA300" s="150"/>
      <c r="JFB300" s="150"/>
      <c r="JFC300" s="150"/>
      <c r="JFD300" s="150"/>
      <c r="JFE300" s="150"/>
      <c r="JFF300" s="150"/>
      <c r="JFG300" s="150"/>
      <c r="JFH300" s="150"/>
      <c r="JFI300" s="150"/>
      <c r="JFJ300" s="150"/>
      <c r="JFK300" s="150"/>
      <c r="JFL300" s="150"/>
      <c r="JFM300" s="150"/>
      <c r="JFN300" s="150"/>
      <c r="JFO300" s="150"/>
      <c r="JFP300" s="150"/>
      <c r="JFQ300" s="150"/>
      <c r="JFR300" s="150"/>
      <c r="JFS300" s="150"/>
      <c r="JFT300" s="150"/>
      <c r="JFU300" s="150"/>
      <c r="JFV300" s="150"/>
      <c r="JFW300" s="150"/>
      <c r="JFX300" s="150"/>
      <c r="JFY300" s="150"/>
      <c r="JFZ300" s="150"/>
      <c r="JGA300" s="150"/>
      <c r="JGB300" s="150"/>
      <c r="JGC300" s="150"/>
      <c r="JGD300" s="150"/>
      <c r="JGE300" s="150"/>
      <c r="JGF300" s="150"/>
      <c r="JGG300" s="150"/>
      <c r="JGH300" s="150"/>
      <c r="JGI300" s="150"/>
      <c r="JGJ300" s="150"/>
      <c r="JGK300" s="150"/>
      <c r="JGL300" s="150"/>
      <c r="JGM300" s="150"/>
      <c r="JGN300" s="150"/>
      <c r="JGO300" s="150"/>
      <c r="JGP300" s="150"/>
      <c r="JGQ300" s="150"/>
      <c r="JGR300" s="150"/>
      <c r="JGS300" s="150"/>
      <c r="JGT300" s="150"/>
      <c r="JGU300" s="150"/>
      <c r="JGV300" s="150"/>
      <c r="JGW300" s="150"/>
      <c r="JGX300" s="150"/>
      <c r="JGY300" s="150"/>
      <c r="JGZ300" s="150"/>
      <c r="JHA300" s="150"/>
      <c r="JHB300" s="150"/>
      <c r="JHC300" s="150"/>
      <c r="JHD300" s="150"/>
      <c r="JHE300" s="150"/>
      <c r="JHF300" s="150"/>
      <c r="JHG300" s="150"/>
      <c r="JHH300" s="150"/>
      <c r="JHI300" s="150"/>
      <c r="JHJ300" s="150"/>
      <c r="JHK300" s="150"/>
      <c r="JHL300" s="150"/>
      <c r="JHM300" s="150"/>
      <c r="JHN300" s="150"/>
      <c r="JHO300" s="150"/>
      <c r="JHP300" s="150"/>
      <c r="JHQ300" s="150"/>
      <c r="JHR300" s="150"/>
      <c r="JHS300" s="150"/>
      <c r="JHT300" s="150"/>
      <c r="JHU300" s="150"/>
      <c r="JHV300" s="150"/>
      <c r="JHW300" s="150"/>
      <c r="JHX300" s="150"/>
      <c r="JHY300" s="150"/>
      <c r="JHZ300" s="150"/>
      <c r="JIA300" s="150"/>
      <c r="JIB300" s="150"/>
      <c r="JIC300" s="150"/>
      <c r="JID300" s="150"/>
      <c r="JIE300" s="150"/>
      <c r="JIF300" s="150"/>
      <c r="JIG300" s="150"/>
      <c r="JIH300" s="150"/>
      <c r="JII300" s="150"/>
      <c r="JIJ300" s="150"/>
      <c r="JIK300" s="150"/>
      <c r="JIL300" s="150"/>
      <c r="JIM300" s="150"/>
      <c r="JIN300" s="150"/>
      <c r="JIO300" s="150"/>
      <c r="JIP300" s="150"/>
      <c r="JIQ300" s="150"/>
      <c r="JIR300" s="150"/>
      <c r="JIS300" s="150"/>
      <c r="JIT300" s="150"/>
      <c r="JIU300" s="150"/>
      <c r="JIV300" s="150"/>
      <c r="JIW300" s="150"/>
      <c r="JIX300" s="150"/>
      <c r="JIY300" s="150"/>
      <c r="JIZ300" s="150"/>
      <c r="JJA300" s="150"/>
      <c r="JJB300" s="150"/>
      <c r="JJC300" s="150"/>
      <c r="JJD300" s="150"/>
      <c r="JJE300" s="150"/>
      <c r="JJF300" s="150"/>
      <c r="JJG300" s="150"/>
      <c r="JJH300" s="150"/>
      <c r="JJI300" s="150"/>
      <c r="JJJ300" s="150"/>
      <c r="JJK300" s="150"/>
      <c r="JJL300" s="150"/>
      <c r="JJM300" s="150"/>
      <c r="JJN300" s="150"/>
      <c r="JJO300" s="150"/>
      <c r="JJP300" s="150"/>
      <c r="JJQ300" s="150"/>
      <c r="JJR300" s="150"/>
      <c r="JJS300" s="150"/>
      <c r="JJT300" s="150"/>
      <c r="JJU300" s="150"/>
      <c r="JJV300" s="150"/>
      <c r="JJW300" s="150"/>
      <c r="JJX300" s="150"/>
      <c r="JJY300" s="150"/>
      <c r="JJZ300" s="150"/>
      <c r="JKA300" s="150"/>
      <c r="JKB300" s="150"/>
      <c r="JKC300" s="150"/>
      <c r="JKD300" s="150"/>
      <c r="JKE300" s="150"/>
      <c r="JKF300" s="150"/>
      <c r="JKG300" s="150"/>
      <c r="JKH300" s="150"/>
      <c r="JKI300" s="150"/>
      <c r="JKJ300" s="150"/>
      <c r="JKK300" s="150"/>
      <c r="JKL300" s="150"/>
      <c r="JKM300" s="150"/>
      <c r="JKN300" s="150"/>
      <c r="JKO300" s="150"/>
      <c r="JKP300" s="150"/>
      <c r="JKQ300" s="150"/>
      <c r="JKR300" s="150"/>
      <c r="JKS300" s="150"/>
      <c r="JKT300" s="150"/>
      <c r="JKU300" s="150"/>
      <c r="JKV300" s="150"/>
      <c r="JKW300" s="150"/>
      <c r="JKX300" s="150"/>
      <c r="JKY300" s="150"/>
      <c r="JKZ300" s="150"/>
      <c r="JLA300" s="150"/>
      <c r="JLB300" s="150"/>
      <c r="JLC300" s="150"/>
      <c r="JLD300" s="150"/>
      <c r="JLE300" s="150"/>
      <c r="JLF300" s="150"/>
      <c r="JLG300" s="150"/>
      <c r="JLH300" s="150"/>
      <c r="JLI300" s="150"/>
      <c r="JLJ300" s="150"/>
      <c r="JLK300" s="150"/>
      <c r="JLL300" s="150"/>
      <c r="JLM300" s="150"/>
      <c r="JLN300" s="150"/>
      <c r="JLO300" s="150"/>
      <c r="JLP300" s="150"/>
      <c r="JLQ300" s="150"/>
      <c r="JLR300" s="150"/>
      <c r="JLS300" s="150"/>
      <c r="JLT300" s="150"/>
      <c r="JLU300" s="150"/>
      <c r="JLV300" s="150"/>
      <c r="JLW300" s="150"/>
      <c r="JLX300" s="150"/>
      <c r="JLY300" s="150"/>
      <c r="JLZ300" s="150"/>
      <c r="JMA300" s="150"/>
      <c r="JMB300" s="150"/>
      <c r="JMC300" s="150"/>
      <c r="JMD300" s="150"/>
      <c r="JME300" s="150"/>
      <c r="JMF300" s="150"/>
      <c r="JMG300" s="150"/>
      <c r="JMH300" s="150"/>
      <c r="JMI300" s="150"/>
      <c r="JMJ300" s="150"/>
      <c r="JMK300" s="150"/>
      <c r="JML300" s="150"/>
      <c r="JMM300" s="150"/>
      <c r="JMN300" s="150"/>
      <c r="JMO300" s="150"/>
      <c r="JMP300" s="150"/>
      <c r="JMQ300" s="150"/>
      <c r="JMR300" s="150"/>
      <c r="JMS300" s="150"/>
      <c r="JMT300" s="150"/>
      <c r="JMU300" s="150"/>
      <c r="JMV300" s="150"/>
      <c r="JMW300" s="150"/>
      <c r="JMX300" s="150"/>
      <c r="JMY300" s="150"/>
      <c r="JMZ300" s="150"/>
      <c r="JNA300" s="150"/>
      <c r="JNB300" s="150"/>
      <c r="JNC300" s="150"/>
      <c r="JND300" s="150"/>
      <c r="JNE300" s="150"/>
      <c r="JNF300" s="150"/>
      <c r="JNG300" s="150"/>
      <c r="JNH300" s="150"/>
      <c r="JNI300" s="150"/>
      <c r="JNJ300" s="150"/>
      <c r="JNK300" s="150"/>
      <c r="JNL300" s="150"/>
      <c r="JNM300" s="150"/>
      <c r="JNN300" s="150"/>
      <c r="JNO300" s="150"/>
      <c r="JNP300" s="150"/>
      <c r="JNQ300" s="150"/>
      <c r="JNR300" s="150"/>
      <c r="JNS300" s="150"/>
      <c r="JNT300" s="150"/>
      <c r="JNU300" s="150"/>
      <c r="JNV300" s="150"/>
      <c r="JNW300" s="150"/>
      <c r="JNX300" s="150"/>
      <c r="JNY300" s="150"/>
      <c r="JNZ300" s="150"/>
      <c r="JOA300" s="150"/>
      <c r="JOB300" s="150"/>
      <c r="JOC300" s="150"/>
      <c r="JOD300" s="150"/>
      <c r="JOE300" s="150"/>
      <c r="JOF300" s="150"/>
      <c r="JOG300" s="150"/>
      <c r="JOH300" s="150"/>
      <c r="JOI300" s="150"/>
      <c r="JOJ300" s="150"/>
      <c r="JOK300" s="150"/>
      <c r="JOL300" s="150"/>
      <c r="JOM300" s="150"/>
      <c r="JON300" s="150"/>
      <c r="JOO300" s="150"/>
      <c r="JOP300" s="150"/>
      <c r="JOQ300" s="150"/>
      <c r="JOR300" s="150"/>
      <c r="JOS300" s="150"/>
      <c r="JOT300" s="150"/>
      <c r="JOU300" s="150"/>
      <c r="JOV300" s="150"/>
      <c r="JOW300" s="150"/>
      <c r="JOX300" s="150"/>
      <c r="JOY300" s="150"/>
      <c r="JOZ300" s="150"/>
      <c r="JPA300" s="150"/>
      <c r="JPB300" s="150"/>
      <c r="JPC300" s="150"/>
      <c r="JPD300" s="150"/>
      <c r="JPE300" s="150"/>
      <c r="JPF300" s="150"/>
      <c r="JPG300" s="150"/>
      <c r="JPH300" s="150"/>
      <c r="JPI300" s="150"/>
      <c r="JPJ300" s="150"/>
      <c r="JPK300" s="150"/>
      <c r="JPL300" s="150"/>
      <c r="JPM300" s="150"/>
      <c r="JPN300" s="150"/>
      <c r="JPO300" s="150"/>
      <c r="JPP300" s="150"/>
      <c r="JPQ300" s="150"/>
      <c r="JPR300" s="150"/>
      <c r="JPS300" s="150"/>
      <c r="JPT300" s="150"/>
      <c r="JPU300" s="150"/>
      <c r="JPV300" s="150"/>
      <c r="JPW300" s="150"/>
      <c r="JPX300" s="150"/>
      <c r="JPY300" s="150"/>
      <c r="JPZ300" s="150"/>
      <c r="JQA300" s="150"/>
      <c r="JQB300" s="150"/>
      <c r="JQC300" s="150"/>
      <c r="JQD300" s="150"/>
      <c r="JQE300" s="150"/>
      <c r="JQF300" s="150"/>
      <c r="JQG300" s="150"/>
      <c r="JQH300" s="150"/>
      <c r="JQI300" s="150"/>
      <c r="JQJ300" s="150"/>
      <c r="JQK300" s="150"/>
      <c r="JQL300" s="150"/>
      <c r="JQM300" s="150"/>
      <c r="JQN300" s="150"/>
      <c r="JQO300" s="150"/>
      <c r="JQP300" s="150"/>
      <c r="JQQ300" s="150"/>
      <c r="JQR300" s="150"/>
      <c r="JQS300" s="150"/>
      <c r="JQT300" s="150"/>
      <c r="JQU300" s="150"/>
      <c r="JQV300" s="150"/>
      <c r="JQW300" s="150"/>
      <c r="JQX300" s="150"/>
      <c r="JQY300" s="150"/>
      <c r="JQZ300" s="150"/>
      <c r="JRA300" s="150"/>
      <c r="JRB300" s="150"/>
      <c r="JRC300" s="150"/>
      <c r="JRD300" s="150"/>
      <c r="JRE300" s="150"/>
      <c r="JRF300" s="150"/>
      <c r="JRG300" s="150"/>
      <c r="JRH300" s="150"/>
      <c r="JRI300" s="150"/>
      <c r="JRJ300" s="150"/>
      <c r="JRK300" s="150"/>
      <c r="JRL300" s="150"/>
      <c r="JRM300" s="150"/>
      <c r="JRN300" s="150"/>
      <c r="JRO300" s="150"/>
      <c r="JRP300" s="150"/>
      <c r="JRQ300" s="150"/>
      <c r="JRR300" s="150"/>
      <c r="JRS300" s="150"/>
      <c r="JRT300" s="150"/>
      <c r="JRU300" s="150"/>
      <c r="JRV300" s="150"/>
      <c r="JRW300" s="150"/>
      <c r="JRX300" s="150"/>
      <c r="JRY300" s="150"/>
      <c r="JRZ300" s="150"/>
      <c r="JSA300" s="150"/>
      <c r="JSB300" s="150"/>
      <c r="JSC300" s="150"/>
      <c r="JSD300" s="150"/>
      <c r="JSE300" s="150"/>
      <c r="JSF300" s="150"/>
      <c r="JSG300" s="150"/>
      <c r="JSH300" s="150"/>
      <c r="JSI300" s="150"/>
      <c r="JSJ300" s="150"/>
      <c r="JSK300" s="150"/>
      <c r="JSL300" s="150"/>
      <c r="JSM300" s="150"/>
      <c r="JSN300" s="150"/>
      <c r="JSO300" s="150"/>
      <c r="JSP300" s="150"/>
      <c r="JSQ300" s="150"/>
      <c r="JSR300" s="150"/>
      <c r="JSS300" s="150"/>
      <c r="JST300" s="150"/>
      <c r="JSU300" s="150"/>
      <c r="JSV300" s="150"/>
      <c r="JSW300" s="150"/>
      <c r="JSX300" s="150"/>
      <c r="JSY300" s="150"/>
      <c r="JSZ300" s="150"/>
      <c r="JTA300" s="150"/>
      <c r="JTB300" s="150"/>
      <c r="JTC300" s="150"/>
      <c r="JTD300" s="150"/>
      <c r="JTE300" s="150"/>
      <c r="JTF300" s="150"/>
      <c r="JTG300" s="150"/>
      <c r="JTH300" s="150"/>
      <c r="JTI300" s="150"/>
      <c r="JTJ300" s="150"/>
      <c r="JTK300" s="150"/>
      <c r="JTL300" s="150"/>
      <c r="JTM300" s="150"/>
      <c r="JTN300" s="150"/>
      <c r="JTO300" s="150"/>
      <c r="JTP300" s="150"/>
      <c r="JTQ300" s="150"/>
      <c r="JTR300" s="150"/>
      <c r="JTS300" s="150"/>
      <c r="JTT300" s="150"/>
      <c r="JTU300" s="150"/>
      <c r="JTV300" s="150"/>
      <c r="JTW300" s="150"/>
      <c r="JTX300" s="150"/>
      <c r="JTY300" s="150"/>
      <c r="JTZ300" s="150"/>
      <c r="JUA300" s="150"/>
      <c r="JUB300" s="150"/>
      <c r="JUC300" s="150"/>
      <c r="JUD300" s="150"/>
      <c r="JUE300" s="150"/>
      <c r="JUF300" s="150"/>
      <c r="JUG300" s="150"/>
      <c r="JUH300" s="150"/>
      <c r="JUI300" s="150"/>
      <c r="JUJ300" s="150"/>
      <c r="JUK300" s="150"/>
      <c r="JUL300" s="150"/>
      <c r="JUM300" s="150"/>
      <c r="JUN300" s="150"/>
      <c r="JUO300" s="150"/>
      <c r="JUP300" s="150"/>
      <c r="JUQ300" s="150"/>
      <c r="JUR300" s="150"/>
      <c r="JUS300" s="150"/>
      <c r="JUT300" s="150"/>
      <c r="JUU300" s="150"/>
      <c r="JUV300" s="150"/>
      <c r="JUW300" s="150"/>
      <c r="JUX300" s="150"/>
      <c r="JUY300" s="150"/>
      <c r="JUZ300" s="150"/>
      <c r="JVA300" s="150"/>
      <c r="JVB300" s="150"/>
      <c r="JVC300" s="150"/>
      <c r="JVD300" s="150"/>
      <c r="JVE300" s="150"/>
      <c r="JVF300" s="150"/>
      <c r="JVG300" s="150"/>
      <c r="JVH300" s="150"/>
      <c r="JVI300" s="150"/>
      <c r="JVJ300" s="150"/>
      <c r="JVK300" s="150"/>
      <c r="JVL300" s="150"/>
      <c r="JVM300" s="150"/>
      <c r="JVN300" s="150"/>
      <c r="JVO300" s="150"/>
      <c r="JVP300" s="150"/>
      <c r="JVQ300" s="150"/>
      <c r="JVR300" s="150"/>
      <c r="JVS300" s="150"/>
      <c r="JVT300" s="150"/>
      <c r="JVU300" s="150"/>
      <c r="JVV300" s="150"/>
      <c r="JVW300" s="150"/>
      <c r="JVX300" s="150"/>
      <c r="JVY300" s="150"/>
      <c r="JVZ300" s="150"/>
      <c r="JWA300" s="150"/>
      <c r="JWB300" s="150"/>
      <c r="JWC300" s="150"/>
      <c r="JWD300" s="150"/>
      <c r="JWE300" s="150"/>
      <c r="JWF300" s="150"/>
      <c r="JWG300" s="150"/>
      <c r="JWH300" s="150"/>
      <c r="JWI300" s="150"/>
      <c r="JWJ300" s="150"/>
      <c r="JWK300" s="150"/>
      <c r="JWL300" s="150"/>
      <c r="JWM300" s="150"/>
      <c r="JWN300" s="150"/>
      <c r="JWO300" s="150"/>
      <c r="JWP300" s="150"/>
      <c r="JWQ300" s="150"/>
      <c r="JWR300" s="150"/>
      <c r="JWS300" s="150"/>
      <c r="JWT300" s="150"/>
      <c r="JWU300" s="150"/>
      <c r="JWV300" s="150"/>
      <c r="JWW300" s="150"/>
      <c r="JWX300" s="150"/>
      <c r="JWY300" s="150"/>
      <c r="JWZ300" s="150"/>
      <c r="JXA300" s="150"/>
      <c r="JXB300" s="150"/>
      <c r="JXC300" s="150"/>
      <c r="JXD300" s="150"/>
      <c r="JXE300" s="150"/>
      <c r="JXF300" s="150"/>
      <c r="JXG300" s="150"/>
      <c r="JXH300" s="150"/>
      <c r="JXI300" s="150"/>
      <c r="JXJ300" s="150"/>
      <c r="JXK300" s="150"/>
      <c r="JXL300" s="150"/>
      <c r="JXM300" s="150"/>
      <c r="JXN300" s="150"/>
      <c r="JXO300" s="150"/>
      <c r="JXP300" s="150"/>
      <c r="JXQ300" s="150"/>
      <c r="JXR300" s="150"/>
      <c r="JXS300" s="150"/>
      <c r="JXT300" s="150"/>
      <c r="JXU300" s="150"/>
      <c r="JXV300" s="150"/>
      <c r="JXW300" s="150"/>
      <c r="JXX300" s="150"/>
      <c r="JXY300" s="150"/>
      <c r="JXZ300" s="150"/>
      <c r="JYA300" s="150"/>
      <c r="JYB300" s="150"/>
      <c r="JYC300" s="150"/>
      <c r="JYD300" s="150"/>
      <c r="JYE300" s="150"/>
      <c r="JYF300" s="150"/>
      <c r="JYG300" s="150"/>
      <c r="JYH300" s="150"/>
      <c r="JYI300" s="150"/>
      <c r="JYJ300" s="150"/>
      <c r="JYK300" s="150"/>
      <c r="JYL300" s="150"/>
      <c r="JYM300" s="150"/>
      <c r="JYN300" s="150"/>
      <c r="JYO300" s="150"/>
      <c r="JYP300" s="150"/>
      <c r="JYQ300" s="150"/>
      <c r="JYR300" s="150"/>
      <c r="JYS300" s="150"/>
      <c r="JYT300" s="150"/>
      <c r="JYU300" s="150"/>
      <c r="JYV300" s="150"/>
      <c r="JYW300" s="150"/>
      <c r="JYX300" s="150"/>
      <c r="JYY300" s="150"/>
      <c r="JYZ300" s="150"/>
      <c r="JZA300" s="150"/>
      <c r="JZB300" s="150"/>
      <c r="JZC300" s="150"/>
      <c r="JZD300" s="150"/>
      <c r="JZE300" s="150"/>
      <c r="JZF300" s="150"/>
      <c r="JZG300" s="150"/>
      <c r="JZH300" s="150"/>
      <c r="JZI300" s="150"/>
      <c r="JZJ300" s="150"/>
      <c r="JZK300" s="150"/>
      <c r="JZL300" s="150"/>
      <c r="JZM300" s="150"/>
      <c r="JZN300" s="150"/>
      <c r="JZO300" s="150"/>
      <c r="JZP300" s="150"/>
      <c r="JZQ300" s="150"/>
      <c r="JZR300" s="150"/>
      <c r="JZS300" s="150"/>
      <c r="JZT300" s="150"/>
      <c r="JZU300" s="150"/>
      <c r="JZV300" s="150"/>
      <c r="JZW300" s="150"/>
      <c r="JZX300" s="150"/>
      <c r="JZY300" s="150"/>
      <c r="JZZ300" s="150"/>
      <c r="KAA300" s="150"/>
      <c r="KAB300" s="150"/>
      <c r="KAC300" s="150"/>
      <c r="KAD300" s="150"/>
      <c r="KAE300" s="150"/>
      <c r="KAF300" s="150"/>
      <c r="KAG300" s="150"/>
      <c r="KAH300" s="150"/>
      <c r="KAI300" s="150"/>
      <c r="KAJ300" s="150"/>
      <c r="KAK300" s="150"/>
      <c r="KAL300" s="150"/>
      <c r="KAM300" s="150"/>
      <c r="KAN300" s="150"/>
      <c r="KAO300" s="150"/>
      <c r="KAP300" s="150"/>
      <c r="KAQ300" s="150"/>
      <c r="KAR300" s="150"/>
      <c r="KAS300" s="150"/>
      <c r="KAT300" s="150"/>
      <c r="KAU300" s="150"/>
      <c r="KAV300" s="150"/>
      <c r="KAW300" s="150"/>
      <c r="KAX300" s="150"/>
      <c r="KAY300" s="150"/>
      <c r="KAZ300" s="150"/>
      <c r="KBA300" s="150"/>
      <c r="KBB300" s="150"/>
      <c r="KBC300" s="150"/>
      <c r="KBD300" s="150"/>
      <c r="KBE300" s="150"/>
      <c r="KBF300" s="150"/>
      <c r="KBG300" s="150"/>
      <c r="KBH300" s="150"/>
      <c r="KBI300" s="150"/>
      <c r="KBJ300" s="150"/>
      <c r="KBK300" s="150"/>
      <c r="KBL300" s="150"/>
      <c r="KBM300" s="150"/>
      <c r="KBN300" s="150"/>
      <c r="KBO300" s="150"/>
      <c r="KBP300" s="150"/>
      <c r="KBQ300" s="150"/>
      <c r="KBR300" s="150"/>
      <c r="KBS300" s="150"/>
      <c r="KBT300" s="150"/>
      <c r="KBU300" s="150"/>
      <c r="KBV300" s="150"/>
      <c r="KBW300" s="150"/>
      <c r="KBX300" s="150"/>
      <c r="KBY300" s="150"/>
      <c r="KBZ300" s="150"/>
      <c r="KCA300" s="150"/>
      <c r="KCB300" s="150"/>
      <c r="KCC300" s="150"/>
      <c r="KCD300" s="150"/>
      <c r="KCE300" s="150"/>
      <c r="KCF300" s="150"/>
      <c r="KCG300" s="150"/>
      <c r="KCH300" s="150"/>
      <c r="KCI300" s="150"/>
      <c r="KCJ300" s="150"/>
      <c r="KCK300" s="150"/>
      <c r="KCL300" s="150"/>
      <c r="KCM300" s="150"/>
      <c r="KCN300" s="150"/>
      <c r="KCO300" s="150"/>
      <c r="KCP300" s="150"/>
      <c r="KCQ300" s="150"/>
      <c r="KCR300" s="150"/>
      <c r="KCS300" s="150"/>
      <c r="KCT300" s="150"/>
      <c r="KCU300" s="150"/>
      <c r="KCV300" s="150"/>
      <c r="KCW300" s="150"/>
      <c r="KCX300" s="150"/>
      <c r="KCY300" s="150"/>
      <c r="KCZ300" s="150"/>
      <c r="KDA300" s="150"/>
      <c r="KDB300" s="150"/>
      <c r="KDC300" s="150"/>
      <c r="KDD300" s="150"/>
      <c r="KDE300" s="150"/>
      <c r="KDF300" s="150"/>
      <c r="KDG300" s="150"/>
      <c r="KDH300" s="150"/>
      <c r="KDI300" s="150"/>
      <c r="KDJ300" s="150"/>
      <c r="KDK300" s="150"/>
      <c r="KDL300" s="150"/>
      <c r="KDM300" s="150"/>
      <c r="KDN300" s="150"/>
      <c r="KDO300" s="150"/>
      <c r="KDP300" s="150"/>
      <c r="KDQ300" s="150"/>
      <c r="KDR300" s="150"/>
      <c r="KDS300" s="150"/>
      <c r="KDT300" s="150"/>
      <c r="KDU300" s="150"/>
      <c r="KDV300" s="150"/>
      <c r="KDW300" s="150"/>
      <c r="KDX300" s="150"/>
      <c r="KDY300" s="150"/>
      <c r="KDZ300" s="150"/>
      <c r="KEA300" s="150"/>
      <c r="KEB300" s="150"/>
      <c r="KEC300" s="150"/>
      <c r="KED300" s="150"/>
      <c r="KEE300" s="150"/>
      <c r="KEF300" s="150"/>
      <c r="KEG300" s="150"/>
      <c r="KEH300" s="150"/>
      <c r="KEI300" s="150"/>
      <c r="KEJ300" s="150"/>
      <c r="KEK300" s="150"/>
      <c r="KEL300" s="150"/>
      <c r="KEM300" s="150"/>
      <c r="KEN300" s="150"/>
      <c r="KEO300" s="150"/>
      <c r="KEP300" s="150"/>
      <c r="KEQ300" s="150"/>
      <c r="KER300" s="150"/>
      <c r="KES300" s="150"/>
      <c r="KET300" s="150"/>
      <c r="KEU300" s="150"/>
      <c r="KEV300" s="150"/>
      <c r="KEW300" s="150"/>
      <c r="KEX300" s="150"/>
      <c r="KEY300" s="150"/>
      <c r="KEZ300" s="150"/>
      <c r="KFA300" s="150"/>
      <c r="KFB300" s="150"/>
      <c r="KFC300" s="150"/>
      <c r="KFD300" s="150"/>
      <c r="KFE300" s="150"/>
      <c r="KFF300" s="150"/>
      <c r="KFG300" s="150"/>
      <c r="KFH300" s="150"/>
      <c r="KFI300" s="150"/>
      <c r="KFJ300" s="150"/>
      <c r="KFK300" s="150"/>
      <c r="KFL300" s="150"/>
      <c r="KFM300" s="150"/>
      <c r="KFN300" s="150"/>
      <c r="KFO300" s="150"/>
      <c r="KFP300" s="150"/>
      <c r="KFQ300" s="150"/>
      <c r="KFR300" s="150"/>
      <c r="KFS300" s="150"/>
      <c r="KFT300" s="150"/>
      <c r="KFU300" s="150"/>
      <c r="KFV300" s="150"/>
      <c r="KFW300" s="150"/>
      <c r="KFX300" s="150"/>
      <c r="KFY300" s="150"/>
      <c r="KFZ300" s="150"/>
      <c r="KGA300" s="150"/>
      <c r="KGB300" s="150"/>
      <c r="KGC300" s="150"/>
      <c r="KGD300" s="150"/>
      <c r="KGE300" s="150"/>
      <c r="KGF300" s="150"/>
      <c r="KGG300" s="150"/>
      <c r="KGH300" s="150"/>
      <c r="KGI300" s="150"/>
      <c r="KGJ300" s="150"/>
      <c r="KGK300" s="150"/>
      <c r="KGL300" s="150"/>
      <c r="KGM300" s="150"/>
      <c r="KGN300" s="150"/>
      <c r="KGO300" s="150"/>
      <c r="KGP300" s="150"/>
      <c r="KGQ300" s="150"/>
      <c r="KGR300" s="150"/>
      <c r="KGS300" s="150"/>
      <c r="KGT300" s="150"/>
      <c r="KGU300" s="150"/>
      <c r="KGV300" s="150"/>
      <c r="KGW300" s="150"/>
      <c r="KGX300" s="150"/>
      <c r="KGY300" s="150"/>
      <c r="KGZ300" s="150"/>
      <c r="KHA300" s="150"/>
      <c r="KHB300" s="150"/>
      <c r="KHC300" s="150"/>
      <c r="KHD300" s="150"/>
      <c r="KHE300" s="150"/>
      <c r="KHF300" s="150"/>
      <c r="KHG300" s="150"/>
      <c r="KHH300" s="150"/>
      <c r="KHI300" s="150"/>
      <c r="KHJ300" s="150"/>
      <c r="KHK300" s="150"/>
      <c r="KHL300" s="150"/>
      <c r="KHM300" s="150"/>
      <c r="KHN300" s="150"/>
      <c r="KHO300" s="150"/>
      <c r="KHP300" s="150"/>
      <c r="KHQ300" s="150"/>
      <c r="KHR300" s="150"/>
      <c r="KHS300" s="150"/>
      <c r="KHT300" s="150"/>
      <c r="KHU300" s="150"/>
      <c r="KHV300" s="150"/>
      <c r="KHW300" s="150"/>
      <c r="KHX300" s="150"/>
      <c r="KHY300" s="150"/>
      <c r="KHZ300" s="150"/>
      <c r="KIA300" s="150"/>
      <c r="KIB300" s="150"/>
      <c r="KIC300" s="150"/>
      <c r="KID300" s="150"/>
      <c r="KIE300" s="150"/>
      <c r="KIF300" s="150"/>
      <c r="KIG300" s="150"/>
      <c r="KIH300" s="150"/>
      <c r="KII300" s="150"/>
      <c r="KIJ300" s="150"/>
      <c r="KIK300" s="150"/>
      <c r="KIL300" s="150"/>
      <c r="KIM300" s="150"/>
      <c r="KIN300" s="150"/>
      <c r="KIO300" s="150"/>
      <c r="KIP300" s="150"/>
      <c r="KIQ300" s="150"/>
      <c r="KIR300" s="150"/>
      <c r="KIS300" s="150"/>
      <c r="KIT300" s="150"/>
      <c r="KIU300" s="150"/>
      <c r="KIV300" s="150"/>
      <c r="KIW300" s="150"/>
      <c r="KIX300" s="150"/>
      <c r="KIY300" s="150"/>
      <c r="KIZ300" s="150"/>
      <c r="KJA300" s="150"/>
      <c r="KJB300" s="150"/>
      <c r="KJC300" s="150"/>
      <c r="KJD300" s="150"/>
      <c r="KJE300" s="150"/>
      <c r="KJF300" s="150"/>
      <c r="KJG300" s="150"/>
      <c r="KJH300" s="150"/>
      <c r="KJI300" s="150"/>
      <c r="KJJ300" s="150"/>
      <c r="KJK300" s="150"/>
      <c r="KJL300" s="150"/>
      <c r="KJM300" s="150"/>
      <c r="KJN300" s="150"/>
      <c r="KJO300" s="150"/>
      <c r="KJP300" s="150"/>
      <c r="KJQ300" s="150"/>
      <c r="KJR300" s="150"/>
      <c r="KJS300" s="150"/>
      <c r="KJT300" s="150"/>
      <c r="KJU300" s="150"/>
      <c r="KJV300" s="150"/>
      <c r="KJW300" s="150"/>
      <c r="KJX300" s="150"/>
      <c r="KJY300" s="150"/>
      <c r="KJZ300" s="150"/>
      <c r="KKA300" s="150"/>
      <c r="KKB300" s="150"/>
      <c r="KKC300" s="150"/>
      <c r="KKD300" s="150"/>
      <c r="KKE300" s="150"/>
      <c r="KKF300" s="150"/>
      <c r="KKG300" s="150"/>
      <c r="KKH300" s="150"/>
      <c r="KKI300" s="150"/>
      <c r="KKJ300" s="150"/>
      <c r="KKK300" s="150"/>
      <c r="KKL300" s="150"/>
      <c r="KKM300" s="150"/>
      <c r="KKN300" s="150"/>
      <c r="KKO300" s="150"/>
      <c r="KKP300" s="150"/>
      <c r="KKQ300" s="150"/>
      <c r="KKR300" s="150"/>
      <c r="KKS300" s="150"/>
      <c r="KKT300" s="150"/>
      <c r="KKU300" s="150"/>
      <c r="KKV300" s="150"/>
      <c r="KKW300" s="150"/>
      <c r="KKX300" s="150"/>
      <c r="KKY300" s="150"/>
      <c r="KKZ300" s="150"/>
      <c r="KLA300" s="150"/>
      <c r="KLB300" s="150"/>
      <c r="KLC300" s="150"/>
      <c r="KLD300" s="150"/>
      <c r="KLE300" s="150"/>
      <c r="KLF300" s="150"/>
      <c r="KLG300" s="150"/>
      <c r="KLH300" s="150"/>
      <c r="KLI300" s="150"/>
      <c r="KLJ300" s="150"/>
      <c r="KLK300" s="150"/>
      <c r="KLL300" s="150"/>
      <c r="KLM300" s="150"/>
      <c r="KLN300" s="150"/>
      <c r="KLO300" s="150"/>
      <c r="KLP300" s="150"/>
      <c r="KLQ300" s="150"/>
      <c r="KLR300" s="150"/>
      <c r="KLS300" s="150"/>
      <c r="KLT300" s="150"/>
      <c r="KLU300" s="150"/>
      <c r="KLV300" s="150"/>
      <c r="KLW300" s="150"/>
      <c r="KLX300" s="150"/>
      <c r="KLY300" s="150"/>
      <c r="KLZ300" s="150"/>
      <c r="KMA300" s="150"/>
      <c r="KMB300" s="150"/>
      <c r="KMC300" s="150"/>
      <c r="KMD300" s="150"/>
      <c r="KME300" s="150"/>
      <c r="KMF300" s="150"/>
      <c r="KMG300" s="150"/>
      <c r="KMH300" s="150"/>
      <c r="KMI300" s="150"/>
      <c r="KMJ300" s="150"/>
      <c r="KMK300" s="150"/>
      <c r="KML300" s="150"/>
      <c r="KMM300" s="150"/>
      <c r="KMN300" s="150"/>
      <c r="KMO300" s="150"/>
      <c r="KMP300" s="150"/>
      <c r="KMQ300" s="150"/>
      <c r="KMR300" s="150"/>
      <c r="KMS300" s="150"/>
      <c r="KMT300" s="150"/>
      <c r="KMU300" s="150"/>
      <c r="KMV300" s="150"/>
      <c r="KMW300" s="150"/>
      <c r="KMX300" s="150"/>
      <c r="KMY300" s="150"/>
      <c r="KMZ300" s="150"/>
      <c r="KNA300" s="150"/>
      <c r="KNB300" s="150"/>
      <c r="KNC300" s="150"/>
      <c r="KND300" s="150"/>
      <c r="KNE300" s="150"/>
      <c r="KNF300" s="150"/>
      <c r="KNG300" s="150"/>
      <c r="KNH300" s="150"/>
      <c r="KNI300" s="150"/>
      <c r="KNJ300" s="150"/>
      <c r="KNK300" s="150"/>
      <c r="KNL300" s="150"/>
      <c r="KNM300" s="150"/>
      <c r="KNN300" s="150"/>
      <c r="KNO300" s="150"/>
      <c r="KNP300" s="150"/>
      <c r="KNQ300" s="150"/>
      <c r="KNR300" s="150"/>
      <c r="KNS300" s="150"/>
      <c r="KNT300" s="150"/>
      <c r="KNU300" s="150"/>
      <c r="KNV300" s="150"/>
      <c r="KNW300" s="150"/>
      <c r="KNX300" s="150"/>
      <c r="KNY300" s="150"/>
      <c r="KNZ300" s="150"/>
      <c r="KOA300" s="150"/>
      <c r="KOB300" s="150"/>
      <c r="KOC300" s="150"/>
      <c r="KOD300" s="150"/>
      <c r="KOE300" s="150"/>
      <c r="KOF300" s="150"/>
      <c r="KOG300" s="150"/>
      <c r="KOH300" s="150"/>
      <c r="KOI300" s="150"/>
      <c r="KOJ300" s="150"/>
      <c r="KOK300" s="150"/>
      <c r="KOL300" s="150"/>
      <c r="KOM300" s="150"/>
      <c r="KON300" s="150"/>
      <c r="KOO300" s="150"/>
      <c r="KOP300" s="150"/>
      <c r="KOQ300" s="150"/>
      <c r="KOR300" s="150"/>
      <c r="KOS300" s="150"/>
      <c r="KOT300" s="150"/>
      <c r="KOU300" s="150"/>
      <c r="KOV300" s="150"/>
      <c r="KOW300" s="150"/>
      <c r="KOX300" s="150"/>
      <c r="KOY300" s="150"/>
      <c r="KOZ300" s="150"/>
      <c r="KPA300" s="150"/>
      <c r="KPB300" s="150"/>
      <c r="KPC300" s="150"/>
      <c r="KPD300" s="150"/>
      <c r="KPE300" s="150"/>
      <c r="KPF300" s="150"/>
      <c r="KPG300" s="150"/>
      <c r="KPH300" s="150"/>
      <c r="KPI300" s="150"/>
      <c r="KPJ300" s="150"/>
      <c r="KPK300" s="150"/>
      <c r="KPL300" s="150"/>
      <c r="KPM300" s="150"/>
      <c r="KPN300" s="150"/>
      <c r="KPO300" s="150"/>
      <c r="KPP300" s="150"/>
      <c r="KPQ300" s="150"/>
      <c r="KPR300" s="150"/>
      <c r="KPS300" s="150"/>
      <c r="KPT300" s="150"/>
      <c r="KPU300" s="150"/>
      <c r="KPV300" s="150"/>
      <c r="KPW300" s="150"/>
      <c r="KPX300" s="150"/>
      <c r="KPY300" s="150"/>
      <c r="KPZ300" s="150"/>
      <c r="KQA300" s="150"/>
      <c r="KQB300" s="150"/>
      <c r="KQC300" s="150"/>
      <c r="KQD300" s="150"/>
      <c r="KQE300" s="150"/>
      <c r="KQF300" s="150"/>
      <c r="KQG300" s="150"/>
      <c r="KQH300" s="150"/>
      <c r="KQI300" s="150"/>
      <c r="KQJ300" s="150"/>
      <c r="KQK300" s="150"/>
      <c r="KQL300" s="150"/>
      <c r="KQM300" s="150"/>
      <c r="KQN300" s="150"/>
      <c r="KQO300" s="150"/>
      <c r="KQP300" s="150"/>
      <c r="KQQ300" s="150"/>
      <c r="KQR300" s="150"/>
      <c r="KQS300" s="150"/>
      <c r="KQT300" s="150"/>
      <c r="KQU300" s="150"/>
      <c r="KQV300" s="150"/>
      <c r="KQW300" s="150"/>
      <c r="KQX300" s="150"/>
      <c r="KQY300" s="150"/>
      <c r="KQZ300" s="150"/>
      <c r="KRA300" s="150"/>
      <c r="KRB300" s="150"/>
      <c r="KRC300" s="150"/>
      <c r="KRD300" s="150"/>
      <c r="KRE300" s="150"/>
      <c r="KRF300" s="150"/>
      <c r="KRG300" s="150"/>
      <c r="KRH300" s="150"/>
      <c r="KRI300" s="150"/>
      <c r="KRJ300" s="150"/>
      <c r="KRK300" s="150"/>
      <c r="KRL300" s="150"/>
      <c r="KRM300" s="150"/>
      <c r="KRN300" s="150"/>
      <c r="KRO300" s="150"/>
      <c r="KRP300" s="150"/>
      <c r="KRQ300" s="150"/>
      <c r="KRR300" s="150"/>
      <c r="KRS300" s="150"/>
      <c r="KRT300" s="150"/>
      <c r="KRU300" s="150"/>
      <c r="KRV300" s="150"/>
      <c r="KRW300" s="150"/>
      <c r="KRX300" s="150"/>
      <c r="KRY300" s="150"/>
      <c r="KRZ300" s="150"/>
      <c r="KSA300" s="150"/>
      <c r="KSB300" s="150"/>
      <c r="KSC300" s="150"/>
      <c r="KSD300" s="150"/>
      <c r="KSE300" s="150"/>
      <c r="KSF300" s="150"/>
      <c r="KSG300" s="150"/>
      <c r="KSH300" s="150"/>
      <c r="KSI300" s="150"/>
      <c r="KSJ300" s="150"/>
      <c r="KSK300" s="150"/>
      <c r="KSL300" s="150"/>
      <c r="KSM300" s="150"/>
      <c r="KSN300" s="150"/>
      <c r="KSO300" s="150"/>
      <c r="KSP300" s="150"/>
      <c r="KSQ300" s="150"/>
      <c r="KSR300" s="150"/>
      <c r="KSS300" s="150"/>
      <c r="KST300" s="150"/>
      <c r="KSU300" s="150"/>
      <c r="KSV300" s="150"/>
      <c r="KSW300" s="150"/>
      <c r="KSX300" s="150"/>
      <c r="KSY300" s="150"/>
      <c r="KSZ300" s="150"/>
      <c r="KTA300" s="150"/>
      <c r="KTB300" s="150"/>
      <c r="KTC300" s="150"/>
      <c r="KTD300" s="150"/>
      <c r="KTE300" s="150"/>
      <c r="KTF300" s="150"/>
      <c r="KTG300" s="150"/>
      <c r="KTH300" s="150"/>
      <c r="KTI300" s="150"/>
      <c r="KTJ300" s="150"/>
      <c r="KTK300" s="150"/>
      <c r="KTL300" s="150"/>
      <c r="KTM300" s="150"/>
      <c r="KTN300" s="150"/>
      <c r="KTO300" s="150"/>
      <c r="KTP300" s="150"/>
      <c r="KTQ300" s="150"/>
      <c r="KTR300" s="150"/>
      <c r="KTS300" s="150"/>
      <c r="KTT300" s="150"/>
      <c r="KTU300" s="150"/>
      <c r="KTV300" s="150"/>
      <c r="KTW300" s="150"/>
      <c r="KTX300" s="150"/>
      <c r="KTY300" s="150"/>
      <c r="KTZ300" s="150"/>
      <c r="KUA300" s="150"/>
      <c r="KUB300" s="150"/>
      <c r="KUC300" s="150"/>
      <c r="KUD300" s="150"/>
      <c r="KUE300" s="150"/>
      <c r="KUF300" s="150"/>
      <c r="KUG300" s="150"/>
      <c r="KUH300" s="150"/>
      <c r="KUI300" s="150"/>
      <c r="KUJ300" s="150"/>
      <c r="KUK300" s="150"/>
      <c r="KUL300" s="150"/>
      <c r="KUM300" s="150"/>
      <c r="KUN300" s="150"/>
      <c r="KUO300" s="150"/>
      <c r="KUP300" s="150"/>
      <c r="KUQ300" s="150"/>
      <c r="KUR300" s="150"/>
      <c r="KUS300" s="150"/>
      <c r="KUT300" s="150"/>
      <c r="KUU300" s="150"/>
      <c r="KUV300" s="150"/>
      <c r="KUW300" s="150"/>
      <c r="KUX300" s="150"/>
      <c r="KUY300" s="150"/>
      <c r="KUZ300" s="150"/>
      <c r="KVA300" s="150"/>
      <c r="KVB300" s="150"/>
      <c r="KVC300" s="150"/>
      <c r="KVD300" s="150"/>
      <c r="KVE300" s="150"/>
      <c r="KVF300" s="150"/>
      <c r="KVG300" s="150"/>
      <c r="KVH300" s="150"/>
      <c r="KVI300" s="150"/>
      <c r="KVJ300" s="150"/>
      <c r="KVK300" s="150"/>
      <c r="KVL300" s="150"/>
      <c r="KVM300" s="150"/>
      <c r="KVN300" s="150"/>
      <c r="KVO300" s="150"/>
      <c r="KVP300" s="150"/>
      <c r="KVQ300" s="150"/>
      <c r="KVR300" s="150"/>
      <c r="KVS300" s="150"/>
      <c r="KVT300" s="150"/>
      <c r="KVU300" s="150"/>
      <c r="KVV300" s="150"/>
      <c r="KVW300" s="150"/>
      <c r="KVX300" s="150"/>
      <c r="KVY300" s="150"/>
      <c r="KVZ300" s="150"/>
      <c r="KWA300" s="150"/>
      <c r="KWB300" s="150"/>
      <c r="KWC300" s="150"/>
      <c r="KWD300" s="150"/>
      <c r="KWE300" s="150"/>
      <c r="KWF300" s="150"/>
      <c r="KWG300" s="150"/>
      <c r="KWH300" s="150"/>
      <c r="KWI300" s="150"/>
      <c r="KWJ300" s="150"/>
      <c r="KWK300" s="150"/>
      <c r="KWL300" s="150"/>
      <c r="KWM300" s="150"/>
      <c r="KWN300" s="150"/>
      <c r="KWO300" s="150"/>
      <c r="KWP300" s="150"/>
      <c r="KWQ300" s="150"/>
      <c r="KWR300" s="150"/>
      <c r="KWS300" s="150"/>
      <c r="KWT300" s="150"/>
      <c r="KWU300" s="150"/>
      <c r="KWV300" s="150"/>
      <c r="KWW300" s="150"/>
      <c r="KWX300" s="150"/>
      <c r="KWY300" s="150"/>
      <c r="KWZ300" s="150"/>
      <c r="KXA300" s="150"/>
      <c r="KXB300" s="150"/>
      <c r="KXC300" s="150"/>
      <c r="KXD300" s="150"/>
      <c r="KXE300" s="150"/>
      <c r="KXF300" s="150"/>
      <c r="KXG300" s="150"/>
      <c r="KXH300" s="150"/>
      <c r="KXI300" s="150"/>
      <c r="KXJ300" s="150"/>
      <c r="KXK300" s="150"/>
      <c r="KXL300" s="150"/>
      <c r="KXM300" s="150"/>
      <c r="KXN300" s="150"/>
      <c r="KXO300" s="150"/>
      <c r="KXP300" s="150"/>
      <c r="KXQ300" s="150"/>
      <c r="KXR300" s="150"/>
      <c r="KXS300" s="150"/>
      <c r="KXT300" s="150"/>
      <c r="KXU300" s="150"/>
      <c r="KXV300" s="150"/>
      <c r="KXW300" s="150"/>
      <c r="KXX300" s="150"/>
      <c r="KXY300" s="150"/>
      <c r="KXZ300" s="150"/>
      <c r="KYA300" s="150"/>
      <c r="KYB300" s="150"/>
      <c r="KYC300" s="150"/>
      <c r="KYD300" s="150"/>
      <c r="KYE300" s="150"/>
      <c r="KYF300" s="150"/>
      <c r="KYG300" s="150"/>
      <c r="KYH300" s="150"/>
      <c r="KYI300" s="150"/>
      <c r="KYJ300" s="150"/>
      <c r="KYK300" s="150"/>
      <c r="KYL300" s="150"/>
      <c r="KYM300" s="150"/>
      <c r="KYN300" s="150"/>
      <c r="KYO300" s="150"/>
      <c r="KYP300" s="150"/>
      <c r="KYQ300" s="150"/>
      <c r="KYR300" s="150"/>
      <c r="KYS300" s="150"/>
      <c r="KYT300" s="150"/>
      <c r="KYU300" s="150"/>
      <c r="KYV300" s="150"/>
      <c r="KYW300" s="150"/>
      <c r="KYX300" s="150"/>
      <c r="KYY300" s="150"/>
      <c r="KYZ300" s="150"/>
      <c r="KZA300" s="150"/>
      <c r="KZB300" s="150"/>
      <c r="KZC300" s="150"/>
      <c r="KZD300" s="150"/>
      <c r="KZE300" s="150"/>
      <c r="KZF300" s="150"/>
      <c r="KZG300" s="150"/>
      <c r="KZH300" s="150"/>
      <c r="KZI300" s="150"/>
      <c r="KZJ300" s="150"/>
      <c r="KZK300" s="150"/>
      <c r="KZL300" s="150"/>
      <c r="KZM300" s="150"/>
      <c r="KZN300" s="150"/>
      <c r="KZO300" s="150"/>
      <c r="KZP300" s="150"/>
      <c r="KZQ300" s="150"/>
      <c r="KZR300" s="150"/>
      <c r="KZS300" s="150"/>
      <c r="KZT300" s="150"/>
      <c r="KZU300" s="150"/>
      <c r="KZV300" s="150"/>
      <c r="KZW300" s="150"/>
      <c r="KZX300" s="150"/>
      <c r="KZY300" s="150"/>
      <c r="KZZ300" s="150"/>
      <c r="LAA300" s="150"/>
      <c r="LAB300" s="150"/>
      <c r="LAC300" s="150"/>
      <c r="LAD300" s="150"/>
      <c r="LAE300" s="150"/>
      <c r="LAF300" s="150"/>
      <c r="LAG300" s="150"/>
      <c r="LAH300" s="150"/>
      <c r="LAI300" s="150"/>
      <c r="LAJ300" s="150"/>
      <c r="LAK300" s="150"/>
      <c r="LAL300" s="150"/>
      <c r="LAM300" s="150"/>
      <c r="LAN300" s="150"/>
      <c r="LAO300" s="150"/>
      <c r="LAP300" s="150"/>
      <c r="LAQ300" s="150"/>
      <c r="LAR300" s="150"/>
      <c r="LAS300" s="150"/>
      <c r="LAT300" s="150"/>
      <c r="LAU300" s="150"/>
      <c r="LAV300" s="150"/>
      <c r="LAW300" s="150"/>
      <c r="LAX300" s="150"/>
      <c r="LAY300" s="150"/>
      <c r="LAZ300" s="150"/>
      <c r="LBA300" s="150"/>
      <c r="LBB300" s="150"/>
      <c r="LBC300" s="150"/>
      <c r="LBD300" s="150"/>
      <c r="LBE300" s="150"/>
      <c r="LBF300" s="150"/>
      <c r="LBG300" s="150"/>
      <c r="LBH300" s="150"/>
      <c r="LBI300" s="150"/>
      <c r="LBJ300" s="150"/>
      <c r="LBK300" s="150"/>
      <c r="LBL300" s="150"/>
      <c r="LBM300" s="150"/>
      <c r="LBN300" s="150"/>
      <c r="LBO300" s="150"/>
      <c r="LBP300" s="150"/>
      <c r="LBQ300" s="150"/>
      <c r="LBR300" s="150"/>
      <c r="LBS300" s="150"/>
      <c r="LBT300" s="150"/>
      <c r="LBU300" s="150"/>
      <c r="LBV300" s="150"/>
      <c r="LBW300" s="150"/>
      <c r="LBX300" s="150"/>
      <c r="LBY300" s="150"/>
      <c r="LBZ300" s="150"/>
      <c r="LCA300" s="150"/>
      <c r="LCB300" s="150"/>
      <c r="LCC300" s="150"/>
      <c r="LCD300" s="150"/>
      <c r="LCE300" s="150"/>
      <c r="LCF300" s="150"/>
      <c r="LCG300" s="150"/>
      <c r="LCH300" s="150"/>
      <c r="LCI300" s="150"/>
      <c r="LCJ300" s="150"/>
      <c r="LCK300" s="150"/>
      <c r="LCL300" s="150"/>
      <c r="LCM300" s="150"/>
      <c r="LCN300" s="150"/>
      <c r="LCO300" s="150"/>
      <c r="LCP300" s="150"/>
      <c r="LCQ300" s="150"/>
      <c r="LCR300" s="150"/>
      <c r="LCS300" s="150"/>
      <c r="LCT300" s="150"/>
      <c r="LCU300" s="150"/>
      <c r="LCV300" s="150"/>
      <c r="LCW300" s="150"/>
      <c r="LCX300" s="150"/>
      <c r="LCY300" s="150"/>
      <c r="LCZ300" s="150"/>
      <c r="LDA300" s="150"/>
      <c r="LDB300" s="150"/>
      <c r="LDC300" s="150"/>
      <c r="LDD300" s="150"/>
      <c r="LDE300" s="150"/>
      <c r="LDF300" s="150"/>
      <c r="LDG300" s="150"/>
      <c r="LDH300" s="150"/>
      <c r="LDI300" s="150"/>
      <c r="LDJ300" s="150"/>
      <c r="LDK300" s="150"/>
      <c r="LDL300" s="150"/>
      <c r="LDM300" s="150"/>
      <c r="LDN300" s="150"/>
      <c r="LDO300" s="150"/>
      <c r="LDP300" s="150"/>
      <c r="LDQ300" s="150"/>
      <c r="LDR300" s="150"/>
      <c r="LDS300" s="150"/>
      <c r="LDT300" s="150"/>
      <c r="LDU300" s="150"/>
      <c r="LDV300" s="150"/>
      <c r="LDW300" s="150"/>
      <c r="LDX300" s="150"/>
      <c r="LDY300" s="150"/>
      <c r="LDZ300" s="150"/>
      <c r="LEA300" s="150"/>
      <c r="LEB300" s="150"/>
      <c r="LEC300" s="150"/>
      <c r="LED300" s="150"/>
      <c r="LEE300" s="150"/>
      <c r="LEF300" s="150"/>
      <c r="LEG300" s="150"/>
      <c r="LEH300" s="150"/>
      <c r="LEI300" s="150"/>
      <c r="LEJ300" s="150"/>
      <c r="LEK300" s="150"/>
      <c r="LEL300" s="150"/>
      <c r="LEM300" s="150"/>
      <c r="LEN300" s="150"/>
      <c r="LEO300" s="150"/>
      <c r="LEP300" s="150"/>
      <c r="LEQ300" s="150"/>
      <c r="LER300" s="150"/>
      <c r="LES300" s="150"/>
      <c r="LET300" s="150"/>
      <c r="LEU300" s="150"/>
      <c r="LEV300" s="150"/>
      <c r="LEW300" s="150"/>
      <c r="LEX300" s="150"/>
      <c r="LEY300" s="150"/>
      <c r="LEZ300" s="150"/>
      <c r="LFA300" s="150"/>
      <c r="LFB300" s="150"/>
      <c r="LFC300" s="150"/>
      <c r="LFD300" s="150"/>
      <c r="LFE300" s="150"/>
      <c r="LFF300" s="150"/>
      <c r="LFG300" s="150"/>
      <c r="LFH300" s="150"/>
      <c r="LFI300" s="150"/>
      <c r="LFJ300" s="150"/>
      <c r="LFK300" s="150"/>
      <c r="LFL300" s="150"/>
      <c r="LFM300" s="150"/>
      <c r="LFN300" s="150"/>
      <c r="LFO300" s="150"/>
      <c r="LFP300" s="150"/>
      <c r="LFQ300" s="150"/>
      <c r="LFR300" s="150"/>
      <c r="LFS300" s="150"/>
      <c r="LFT300" s="150"/>
      <c r="LFU300" s="150"/>
      <c r="LFV300" s="150"/>
      <c r="LFW300" s="150"/>
      <c r="LFX300" s="150"/>
      <c r="LFY300" s="150"/>
      <c r="LFZ300" s="150"/>
      <c r="LGA300" s="150"/>
      <c r="LGB300" s="150"/>
      <c r="LGC300" s="150"/>
      <c r="LGD300" s="150"/>
      <c r="LGE300" s="150"/>
      <c r="LGF300" s="150"/>
      <c r="LGG300" s="150"/>
      <c r="LGH300" s="150"/>
      <c r="LGI300" s="150"/>
      <c r="LGJ300" s="150"/>
      <c r="LGK300" s="150"/>
      <c r="LGL300" s="150"/>
      <c r="LGM300" s="150"/>
      <c r="LGN300" s="150"/>
      <c r="LGO300" s="150"/>
      <c r="LGP300" s="150"/>
      <c r="LGQ300" s="150"/>
      <c r="LGR300" s="150"/>
      <c r="LGS300" s="150"/>
      <c r="LGT300" s="150"/>
      <c r="LGU300" s="150"/>
      <c r="LGV300" s="150"/>
      <c r="LGW300" s="150"/>
      <c r="LGX300" s="150"/>
      <c r="LGY300" s="150"/>
      <c r="LGZ300" s="150"/>
      <c r="LHA300" s="150"/>
      <c r="LHB300" s="150"/>
      <c r="LHC300" s="150"/>
      <c r="LHD300" s="150"/>
      <c r="LHE300" s="150"/>
      <c r="LHF300" s="150"/>
      <c r="LHG300" s="150"/>
      <c r="LHH300" s="150"/>
      <c r="LHI300" s="150"/>
      <c r="LHJ300" s="150"/>
      <c r="LHK300" s="150"/>
      <c r="LHL300" s="150"/>
      <c r="LHM300" s="150"/>
      <c r="LHN300" s="150"/>
      <c r="LHO300" s="150"/>
      <c r="LHP300" s="150"/>
      <c r="LHQ300" s="150"/>
      <c r="LHR300" s="150"/>
      <c r="LHS300" s="150"/>
      <c r="LHT300" s="150"/>
      <c r="LHU300" s="150"/>
      <c r="LHV300" s="150"/>
      <c r="LHW300" s="150"/>
      <c r="LHX300" s="150"/>
      <c r="LHY300" s="150"/>
      <c r="LHZ300" s="150"/>
      <c r="LIA300" s="150"/>
      <c r="LIB300" s="150"/>
      <c r="LIC300" s="150"/>
      <c r="LID300" s="150"/>
      <c r="LIE300" s="150"/>
      <c r="LIF300" s="150"/>
      <c r="LIG300" s="150"/>
      <c r="LIH300" s="150"/>
      <c r="LII300" s="150"/>
      <c r="LIJ300" s="150"/>
      <c r="LIK300" s="150"/>
      <c r="LIL300" s="150"/>
      <c r="LIM300" s="150"/>
      <c r="LIN300" s="150"/>
      <c r="LIO300" s="150"/>
      <c r="LIP300" s="150"/>
      <c r="LIQ300" s="150"/>
      <c r="LIR300" s="150"/>
      <c r="LIS300" s="150"/>
      <c r="LIT300" s="150"/>
      <c r="LIU300" s="150"/>
      <c r="LIV300" s="150"/>
      <c r="LIW300" s="150"/>
      <c r="LIX300" s="150"/>
      <c r="LIY300" s="150"/>
      <c r="LIZ300" s="150"/>
      <c r="LJA300" s="150"/>
      <c r="LJB300" s="150"/>
      <c r="LJC300" s="150"/>
      <c r="LJD300" s="150"/>
      <c r="LJE300" s="150"/>
      <c r="LJF300" s="150"/>
      <c r="LJG300" s="150"/>
      <c r="LJH300" s="150"/>
      <c r="LJI300" s="150"/>
      <c r="LJJ300" s="150"/>
      <c r="LJK300" s="150"/>
      <c r="LJL300" s="150"/>
      <c r="LJM300" s="150"/>
      <c r="LJN300" s="150"/>
      <c r="LJO300" s="150"/>
      <c r="LJP300" s="150"/>
      <c r="LJQ300" s="150"/>
      <c r="LJR300" s="150"/>
      <c r="LJS300" s="150"/>
      <c r="LJT300" s="150"/>
      <c r="LJU300" s="150"/>
      <c r="LJV300" s="150"/>
      <c r="LJW300" s="150"/>
      <c r="LJX300" s="150"/>
      <c r="LJY300" s="150"/>
      <c r="LJZ300" s="150"/>
      <c r="LKA300" s="150"/>
      <c r="LKB300" s="150"/>
      <c r="LKC300" s="150"/>
      <c r="LKD300" s="150"/>
      <c r="LKE300" s="150"/>
      <c r="LKF300" s="150"/>
      <c r="LKG300" s="150"/>
      <c r="LKH300" s="150"/>
      <c r="LKI300" s="150"/>
      <c r="LKJ300" s="150"/>
      <c r="LKK300" s="150"/>
      <c r="LKL300" s="150"/>
      <c r="LKM300" s="150"/>
      <c r="LKN300" s="150"/>
      <c r="LKO300" s="150"/>
      <c r="LKP300" s="150"/>
      <c r="LKQ300" s="150"/>
      <c r="LKR300" s="150"/>
      <c r="LKS300" s="150"/>
      <c r="LKT300" s="150"/>
      <c r="LKU300" s="150"/>
      <c r="LKV300" s="150"/>
      <c r="LKW300" s="150"/>
      <c r="LKX300" s="150"/>
      <c r="LKY300" s="150"/>
      <c r="LKZ300" s="150"/>
      <c r="LLA300" s="150"/>
      <c r="LLB300" s="150"/>
      <c r="LLC300" s="150"/>
      <c r="LLD300" s="150"/>
      <c r="LLE300" s="150"/>
      <c r="LLF300" s="150"/>
      <c r="LLG300" s="150"/>
      <c r="LLH300" s="150"/>
      <c r="LLI300" s="150"/>
      <c r="LLJ300" s="150"/>
      <c r="LLK300" s="150"/>
      <c r="LLL300" s="150"/>
      <c r="LLM300" s="150"/>
      <c r="LLN300" s="150"/>
      <c r="LLO300" s="150"/>
      <c r="LLP300" s="150"/>
      <c r="LLQ300" s="150"/>
      <c r="LLR300" s="150"/>
      <c r="LLS300" s="150"/>
      <c r="LLT300" s="150"/>
      <c r="LLU300" s="150"/>
      <c r="LLV300" s="150"/>
      <c r="LLW300" s="150"/>
      <c r="LLX300" s="150"/>
      <c r="LLY300" s="150"/>
      <c r="LLZ300" s="150"/>
      <c r="LMA300" s="150"/>
      <c r="LMB300" s="150"/>
      <c r="LMC300" s="150"/>
      <c r="LMD300" s="150"/>
      <c r="LME300" s="150"/>
      <c r="LMF300" s="150"/>
      <c r="LMG300" s="150"/>
      <c r="LMH300" s="150"/>
      <c r="LMI300" s="150"/>
      <c r="LMJ300" s="150"/>
      <c r="LMK300" s="150"/>
      <c r="LML300" s="150"/>
      <c r="LMM300" s="150"/>
      <c r="LMN300" s="150"/>
      <c r="LMO300" s="150"/>
      <c r="LMP300" s="150"/>
      <c r="LMQ300" s="150"/>
      <c r="LMR300" s="150"/>
      <c r="LMS300" s="150"/>
      <c r="LMT300" s="150"/>
      <c r="LMU300" s="150"/>
      <c r="LMV300" s="150"/>
      <c r="LMW300" s="150"/>
      <c r="LMX300" s="150"/>
      <c r="LMY300" s="150"/>
      <c r="LMZ300" s="150"/>
      <c r="LNA300" s="150"/>
      <c r="LNB300" s="150"/>
      <c r="LNC300" s="150"/>
      <c r="LND300" s="150"/>
      <c r="LNE300" s="150"/>
      <c r="LNF300" s="150"/>
      <c r="LNG300" s="150"/>
      <c r="LNH300" s="150"/>
      <c r="LNI300" s="150"/>
      <c r="LNJ300" s="150"/>
      <c r="LNK300" s="150"/>
      <c r="LNL300" s="150"/>
      <c r="LNM300" s="150"/>
      <c r="LNN300" s="150"/>
      <c r="LNO300" s="150"/>
      <c r="LNP300" s="150"/>
      <c r="LNQ300" s="150"/>
      <c r="LNR300" s="150"/>
      <c r="LNS300" s="150"/>
      <c r="LNT300" s="150"/>
      <c r="LNU300" s="150"/>
      <c r="LNV300" s="150"/>
      <c r="LNW300" s="150"/>
      <c r="LNX300" s="150"/>
      <c r="LNY300" s="150"/>
      <c r="LNZ300" s="150"/>
      <c r="LOA300" s="150"/>
      <c r="LOB300" s="150"/>
      <c r="LOC300" s="150"/>
      <c r="LOD300" s="150"/>
      <c r="LOE300" s="150"/>
      <c r="LOF300" s="150"/>
      <c r="LOG300" s="150"/>
      <c r="LOH300" s="150"/>
      <c r="LOI300" s="150"/>
      <c r="LOJ300" s="150"/>
      <c r="LOK300" s="150"/>
      <c r="LOL300" s="150"/>
      <c r="LOM300" s="150"/>
      <c r="LON300" s="150"/>
      <c r="LOO300" s="150"/>
      <c r="LOP300" s="150"/>
      <c r="LOQ300" s="150"/>
      <c r="LOR300" s="150"/>
      <c r="LOS300" s="150"/>
      <c r="LOT300" s="150"/>
      <c r="LOU300" s="150"/>
      <c r="LOV300" s="150"/>
      <c r="LOW300" s="150"/>
      <c r="LOX300" s="150"/>
      <c r="LOY300" s="150"/>
      <c r="LOZ300" s="150"/>
      <c r="LPA300" s="150"/>
      <c r="LPB300" s="150"/>
      <c r="LPC300" s="150"/>
      <c r="LPD300" s="150"/>
      <c r="LPE300" s="150"/>
      <c r="LPF300" s="150"/>
      <c r="LPG300" s="150"/>
      <c r="LPH300" s="150"/>
      <c r="LPI300" s="150"/>
      <c r="LPJ300" s="150"/>
      <c r="LPK300" s="150"/>
      <c r="LPL300" s="150"/>
      <c r="LPM300" s="150"/>
      <c r="LPN300" s="150"/>
      <c r="LPO300" s="150"/>
      <c r="LPP300" s="150"/>
      <c r="LPQ300" s="150"/>
      <c r="LPR300" s="150"/>
      <c r="LPS300" s="150"/>
      <c r="LPT300" s="150"/>
      <c r="LPU300" s="150"/>
      <c r="LPV300" s="150"/>
      <c r="LPW300" s="150"/>
      <c r="LPX300" s="150"/>
      <c r="LPY300" s="150"/>
      <c r="LPZ300" s="150"/>
      <c r="LQA300" s="150"/>
      <c r="LQB300" s="150"/>
      <c r="LQC300" s="150"/>
      <c r="LQD300" s="150"/>
      <c r="LQE300" s="150"/>
      <c r="LQF300" s="150"/>
      <c r="LQG300" s="150"/>
      <c r="LQH300" s="150"/>
      <c r="LQI300" s="150"/>
      <c r="LQJ300" s="150"/>
      <c r="LQK300" s="150"/>
      <c r="LQL300" s="150"/>
      <c r="LQM300" s="150"/>
      <c r="LQN300" s="150"/>
      <c r="LQO300" s="150"/>
      <c r="LQP300" s="150"/>
      <c r="LQQ300" s="150"/>
      <c r="LQR300" s="150"/>
      <c r="LQS300" s="150"/>
      <c r="LQT300" s="150"/>
      <c r="LQU300" s="150"/>
      <c r="LQV300" s="150"/>
      <c r="LQW300" s="150"/>
      <c r="LQX300" s="150"/>
      <c r="LQY300" s="150"/>
      <c r="LQZ300" s="150"/>
      <c r="LRA300" s="150"/>
      <c r="LRB300" s="150"/>
      <c r="LRC300" s="150"/>
      <c r="LRD300" s="150"/>
      <c r="LRE300" s="150"/>
      <c r="LRF300" s="150"/>
      <c r="LRG300" s="150"/>
      <c r="LRH300" s="150"/>
      <c r="LRI300" s="150"/>
      <c r="LRJ300" s="150"/>
      <c r="LRK300" s="150"/>
      <c r="LRL300" s="150"/>
      <c r="LRM300" s="150"/>
      <c r="LRN300" s="150"/>
      <c r="LRO300" s="150"/>
      <c r="LRP300" s="150"/>
      <c r="LRQ300" s="150"/>
      <c r="LRR300" s="150"/>
      <c r="LRS300" s="150"/>
      <c r="LRT300" s="150"/>
      <c r="LRU300" s="150"/>
      <c r="LRV300" s="150"/>
      <c r="LRW300" s="150"/>
      <c r="LRX300" s="150"/>
      <c r="LRY300" s="150"/>
      <c r="LRZ300" s="150"/>
      <c r="LSA300" s="150"/>
      <c r="LSB300" s="150"/>
      <c r="LSC300" s="150"/>
      <c r="LSD300" s="150"/>
      <c r="LSE300" s="150"/>
      <c r="LSF300" s="150"/>
      <c r="LSG300" s="150"/>
      <c r="LSH300" s="150"/>
      <c r="LSI300" s="150"/>
      <c r="LSJ300" s="150"/>
      <c r="LSK300" s="150"/>
      <c r="LSL300" s="150"/>
      <c r="LSM300" s="150"/>
      <c r="LSN300" s="150"/>
      <c r="LSO300" s="150"/>
      <c r="LSP300" s="150"/>
      <c r="LSQ300" s="150"/>
      <c r="LSR300" s="150"/>
      <c r="LSS300" s="150"/>
      <c r="LST300" s="150"/>
      <c r="LSU300" s="150"/>
      <c r="LSV300" s="150"/>
      <c r="LSW300" s="150"/>
      <c r="LSX300" s="150"/>
      <c r="LSY300" s="150"/>
      <c r="LSZ300" s="150"/>
      <c r="LTA300" s="150"/>
      <c r="LTB300" s="150"/>
      <c r="LTC300" s="150"/>
      <c r="LTD300" s="150"/>
      <c r="LTE300" s="150"/>
      <c r="LTF300" s="150"/>
      <c r="LTG300" s="150"/>
      <c r="LTH300" s="150"/>
      <c r="LTI300" s="150"/>
      <c r="LTJ300" s="150"/>
      <c r="LTK300" s="150"/>
      <c r="LTL300" s="150"/>
      <c r="LTM300" s="150"/>
      <c r="LTN300" s="150"/>
      <c r="LTO300" s="150"/>
      <c r="LTP300" s="150"/>
      <c r="LTQ300" s="150"/>
      <c r="LTR300" s="150"/>
      <c r="LTS300" s="150"/>
      <c r="LTT300" s="150"/>
      <c r="LTU300" s="150"/>
      <c r="LTV300" s="150"/>
      <c r="LTW300" s="150"/>
      <c r="LTX300" s="150"/>
      <c r="LTY300" s="150"/>
      <c r="LTZ300" s="150"/>
      <c r="LUA300" s="150"/>
      <c r="LUB300" s="150"/>
      <c r="LUC300" s="150"/>
      <c r="LUD300" s="150"/>
      <c r="LUE300" s="150"/>
      <c r="LUF300" s="150"/>
      <c r="LUG300" s="150"/>
      <c r="LUH300" s="150"/>
      <c r="LUI300" s="150"/>
      <c r="LUJ300" s="150"/>
      <c r="LUK300" s="150"/>
      <c r="LUL300" s="150"/>
      <c r="LUM300" s="150"/>
      <c r="LUN300" s="150"/>
      <c r="LUO300" s="150"/>
      <c r="LUP300" s="150"/>
      <c r="LUQ300" s="150"/>
      <c r="LUR300" s="150"/>
      <c r="LUS300" s="150"/>
      <c r="LUT300" s="150"/>
      <c r="LUU300" s="150"/>
      <c r="LUV300" s="150"/>
      <c r="LUW300" s="150"/>
      <c r="LUX300" s="150"/>
      <c r="LUY300" s="150"/>
      <c r="LUZ300" s="150"/>
      <c r="LVA300" s="150"/>
      <c r="LVB300" s="150"/>
      <c r="LVC300" s="150"/>
      <c r="LVD300" s="150"/>
      <c r="LVE300" s="150"/>
      <c r="LVF300" s="150"/>
      <c r="LVG300" s="150"/>
      <c r="LVH300" s="150"/>
      <c r="LVI300" s="150"/>
      <c r="LVJ300" s="150"/>
      <c r="LVK300" s="150"/>
      <c r="LVL300" s="150"/>
      <c r="LVM300" s="150"/>
      <c r="LVN300" s="150"/>
      <c r="LVO300" s="150"/>
      <c r="LVP300" s="150"/>
      <c r="LVQ300" s="150"/>
      <c r="LVR300" s="150"/>
      <c r="LVS300" s="150"/>
      <c r="LVT300" s="150"/>
      <c r="LVU300" s="150"/>
      <c r="LVV300" s="150"/>
      <c r="LVW300" s="150"/>
      <c r="LVX300" s="150"/>
      <c r="LVY300" s="150"/>
      <c r="LVZ300" s="150"/>
      <c r="LWA300" s="150"/>
      <c r="LWB300" s="150"/>
      <c r="LWC300" s="150"/>
      <c r="LWD300" s="150"/>
      <c r="LWE300" s="150"/>
      <c r="LWF300" s="150"/>
      <c r="LWG300" s="150"/>
      <c r="LWH300" s="150"/>
      <c r="LWI300" s="150"/>
      <c r="LWJ300" s="150"/>
      <c r="LWK300" s="150"/>
      <c r="LWL300" s="150"/>
      <c r="LWM300" s="150"/>
      <c r="LWN300" s="150"/>
      <c r="LWO300" s="150"/>
      <c r="LWP300" s="150"/>
      <c r="LWQ300" s="150"/>
      <c r="LWR300" s="150"/>
      <c r="LWS300" s="150"/>
      <c r="LWT300" s="150"/>
      <c r="LWU300" s="150"/>
      <c r="LWV300" s="150"/>
      <c r="LWW300" s="150"/>
      <c r="LWX300" s="150"/>
      <c r="LWY300" s="150"/>
      <c r="LWZ300" s="150"/>
      <c r="LXA300" s="150"/>
      <c r="LXB300" s="150"/>
      <c r="LXC300" s="150"/>
      <c r="LXD300" s="150"/>
      <c r="LXE300" s="150"/>
      <c r="LXF300" s="150"/>
      <c r="LXG300" s="150"/>
      <c r="LXH300" s="150"/>
      <c r="LXI300" s="150"/>
      <c r="LXJ300" s="150"/>
      <c r="LXK300" s="150"/>
      <c r="LXL300" s="150"/>
      <c r="LXM300" s="150"/>
      <c r="LXN300" s="150"/>
      <c r="LXO300" s="150"/>
      <c r="LXP300" s="150"/>
      <c r="LXQ300" s="150"/>
      <c r="LXR300" s="150"/>
      <c r="LXS300" s="150"/>
      <c r="LXT300" s="150"/>
      <c r="LXU300" s="150"/>
      <c r="LXV300" s="150"/>
      <c r="LXW300" s="150"/>
      <c r="LXX300" s="150"/>
      <c r="LXY300" s="150"/>
      <c r="LXZ300" s="150"/>
      <c r="LYA300" s="150"/>
      <c r="LYB300" s="150"/>
      <c r="LYC300" s="150"/>
      <c r="LYD300" s="150"/>
      <c r="LYE300" s="150"/>
      <c r="LYF300" s="150"/>
      <c r="LYG300" s="150"/>
      <c r="LYH300" s="150"/>
      <c r="LYI300" s="150"/>
      <c r="LYJ300" s="150"/>
      <c r="LYK300" s="150"/>
      <c r="LYL300" s="150"/>
      <c r="LYM300" s="150"/>
      <c r="LYN300" s="150"/>
      <c r="LYO300" s="150"/>
      <c r="LYP300" s="150"/>
      <c r="LYQ300" s="150"/>
      <c r="LYR300" s="150"/>
      <c r="LYS300" s="150"/>
      <c r="LYT300" s="150"/>
      <c r="LYU300" s="150"/>
      <c r="LYV300" s="150"/>
      <c r="LYW300" s="150"/>
      <c r="LYX300" s="150"/>
      <c r="LYY300" s="150"/>
      <c r="LYZ300" s="150"/>
      <c r="LZA300" s="150"/>
      <c r="LZB300" s="150"/>
      <c r="LZC300" s="150"/>
      <c r="LZD300" s="150"/>
      <c r="LZE300" s="150"/>
      <c r="LZF300" s="150"/>
      <c r="LZG300" s="150"/>
      <c r="LZH300" s="150"/>
      <c r="LZI300" s="150"/>
      <c r="LZJ300" s="150"/>
      <c r="LZK300" s="150"/>
      <c r="LZL300" s="150"/>
      <c r="LZM300" s="150"/>
      <c r="LZN300" s="150"/>
      <c r="LZO300" s="150"/>
      <c r="LZP300" s="150"/>
      <c r="LZQ300" s="150"/>
      <c r="LZR300" s="150"/>
      <c r="LZS300" s="150"/>
      <c r="LZT300" s="150"/>
      <c r="LZU300" s="150"/>
      <c r="LZV300" s="150"/>
      <c r="LZW300" s="150"/>
      <c r="LZX300" s="150"/>
      <c r="LZY300" s="150"/>
      <c r="LZZ300" s="150"/>
      <c r="MAA300" s="150"/>
      <c r="MAB300" s="150"/>
      <c r="MAC300" s="150"/>
      <c r="MAD300" s="150"/>
      <c r="MAE300" s="150"/>
      <c r="MAF300" s="150"/>
      <c r="MAG300" s="150"/>
      <c r="MAH300" s="150"/>
      <c r="MAI300" s="150"/>
      <c r="MAJ300" s="150"/>
      <c r="MAK300" s="150"/>
      <c r="MAL300" s="150"/>
      <c r="MAM300" s="150"/>
      <c r="MAN300" s="150"/>
      <c r="MAO300" s="150"/>
      <c r="MAP300" s="150"/>
      <c r="MAQ300" s="150"/>
      <c r="MAR300" s="150"/>
      <c r="MAS300" s="150"/>
      <c r="MAT300" s="150"/>
      <c r="MAU300" s="150"/>
      <c r="MAV300" s="150"/>
      <c r="MAW300" s="150"/>
      <c r="MAX300" s="150"/>
      <c r="MAY300" s="150"/>
      <c r="MAZ300" s="150"/>
      <c r="MBA300" s="150"/>
      <c r="MBB300" s="150"/>
      <c r="MBC300" s="150"/>
      <c r="MBD300" s="150"/>
      <c r="MBE300" s="150"/>
      <c r="MBF300" s="150"/>
      <c r="MBG300" s="150"/>
      <c r="MBH300" s="150"/>
      <c r="MBI300" s="150"/>
      <c r="MBJ300" s="150"/>
      <c r="MBK300" s="150"/>
      <c r="MBL300" s="150"/>
      <c r="MBM300" s="150"/>
      <c r="MBN300" s="150"/>
      <c r="MBO300" s="150"/>
      <c r="MBP300" s="150"/>
      <c r="MBQ300" s="150"/>
      <c r="MBR300" s="150"/>
      <c r="MBS300" s="150"/>
      <c r="MBT300" s="150"/>
      <c r="MBU300" s="150"/>
      <c r="MBV300" s="150"/>
      <c r="MBW300" s="150"/>
      <c r="MBX300" s="150"/>
      <c r="MBY300" s="150"/>
      <c r="MBZ300" s="150"/>
      <c r="MCA300" s="150"/>
      <c r="MCB300" s="150"/>
      <c r="MCC300" s="150"/>
      <c r="MCD300" s="150"/>
      <c r="MCE300" s="150"/>
      <c r="MCF300" s="150"/>
      <c r="MCG300" s="150"/>
      <c r="MCH300" s="150"/>
      <c r="MCI300" s="150"/>
      <c r="MCJ300" s="150"/>
      <c r="MCK300" s="150"/>
      <c r="MCL300" s="150"/>
      <c r="MCM300" s="150"/>
      <c r="MCN300" s="150"/>
      <c r="MCO300" s="150"/>
      <c r="MCP300" s="150"/>
      <c r="MCQ300" s="150"/>
      <c r="MCR300" s="150"/>
      <c r="MCS300" s="150"/>
      <c r="MCT300" s="150"/>
      <c r="MCU300" s="150"/>
      <c r="MCV300" s="150"/>
      <c r="MCW300" s="150"/>
      <c r="MCX300" s="150"/>
      <c r="MCY300" s="150"/>
      <c r="MCZ300" s="150"/>
      <c r="MDA300" s="150"/>
      <c r="MDB300" s="150"/>
      <c r="MDC300" s="150"/>
      <c r="MDD300" s="150"/>
      <c r="MDE300" s="150"/>
      <c r="MDF300" s="150"/>
      <c r="MDG300" s="150"/>
      <c r="MDH300" s="150"/>
      <c r="MDI300" s="150"/>
      <c r="MDJ300" s="150"/>
      <c r="MDK300" s="150"/>
      <c r="MDL300" s="150"/>
      <c r="MDM300" s="150"/>
      <c r="MDN300" s="150"/>
      <c r="MDO300" s="150"/>
      <c r="MDP300" s="150"/>
      <c r="MDQ300" s="150"/>
      <c r="MDR300" s="150"/>
      <c r="MDS300" s="150"/>
      <c r="MDT300" s="150"/>
      <c r="MDU300" s="150"/>
      <c r="MDV300" s="150"/>
      <c r="MDW300" s="150"/>
      <c r="MDX300" s="150"/>
      <c r="MDY300" s="150"/>
      <c r="MDZ300" s="150"/>
      <c r="MEA300" s="150"/>
      <c r="MEB300" s="150"/>
      <c r="MEC300" s="150"/>
      <c r="MED300" s="150"/>
      <c r="MEE300" s="150"/>
      <c r="MEF300" s="150"/>
      <c r="MEG300" s="150"/>
      <c r="MEH300" s="150"/>
      <c r="MEI300" s="150"/>
      <c r="MEJ300" s="150"/>
      <c r="MEK300" s="150"/>
      <c r="MEL300" s="150"/>
      <c r="MEM300" s="150"/>
      <c r="MEN300" s="150"/>
      <c r="MEO300" s="150"/>
      <c r="MEP300" s="150"/>
      <c r="MEQ300" s="150"/>
      <c r="MER300" s="150"/>
      <c r="MES300" s="150"/>
      <c r="MET300" s="150"/>
      <c r="MEU300" s="150"/>
      <c r="MEV300" s="150"/>
      <c r="MEW300" s="150"/>
      <c r="MEX300" s="150"/>
      <c r="MEY300" s="150"/>
      <c r="MEZ300" s="150"/>
      <c r="MFA300" s="150"/>
      <c r="MFB300" s="150"/>
      <c r="MFC300" s="150"/>
      <c r="MFD300" s="150"/>
      <c r="MFE300" s="150"/>
      <c r="MFF300" s="150"/>
      <c r="MFG300" s="150"/>
      <c r="MFH300" s="150"/>
      <c r="MFI300" s="150"/>
      <c r="MFJ300" s="150"/>
      <c r="MFK300" s="150"/>
      <c r="MFL300" s="150"/>
      <c r="MFM300" s="150"/>
      <c r="MFN300" s="150"/>
      <c r="MFO300" s="150"/>
      <c r="MFP300" s="150"/>
      <c r="MFQ300" s="150"/>
      <c r="MFR300" s="150"/>
      <c r="MFS300" s="150"/>
      <c r="MFT300" s="150"/>
      <c r="MFU300" s="150"/>
      <c r="MFV300" s="150"/>
      <c r="MFW300" s="150"/>
      <c r="MFX300" s="150"/>
      <c r="MFY300" s="150"/>
      <c r="MFZ300" s="150"/>
      <c r="MGA300" s="150"/>
      <c r="MGB300" s="150"/>
      <c r="MGC300" s="150"/>
      <c r="MGD300" s="150"/>
      <c r="MGE300" s="150"/>
      <c r="MGF300" s="150"/>
      <c r="MGG300" s="150"/>
      <c r="MGH300" s="150"/>
      <c r="MGI300" s="150"/>
      <c r="MGJ300" s="150"/>
      <c r="MGK300" s="150"/>
      <c r="MGL300" s="150"/>
      <c r="MGM300" s="150"/>
      <c r="MGN300" s="150"/>
      <c r="MGO300" s="150"/>
      <c r="MGP300" s="150"/>
      <c r="MGQ300" s="150"/>
      <c r="MGR300" s="150"/>
      <c r="MGS300" s="150"/>
      <c r="MGT300" s="150"/>
      <c r="MGU300" s="150"/>
      <c r="MGV300" s="150"/>
      <c r="MGW300" s="150"/>
      <c r="MGX300" s="150"/>
      <c r="MGY300" s="150"/>
      <c r="MGZ300" s="150"/>
      <c r="MHA300" s="150"/>
      <c r="MHB300" s="150"/>
      <c r="MHC300" s="150"/>
      <c r="MHD300" s="150"/>
      <c r="MHE300" s="150"/>
      <c r="MHF300" s="150"/>
      <c r="MHG300" s="150"/>
      <c r="MHH300" s="150"/>
      <c r="MHI300" s="150"/>
      <c r="MHJ300" s="150"/>
      <c r="MHK300" s="150"/>
      <c r="MHL300" s="150"/>
      <c r="MHM300" s="150"/>
      <c r="MHN300" s="150"/>
      <c r="MHO300" s="150"/>
      <c r="MHP300" s="150"/>
      <c r="MHQ300" s="150"/>
      <c r="MHR300" s="150"/>
      <c r="MHS300" s="150"/>
      <c r="MHT300" s="150"/>
      <c r="MHU300" s="150"/>
      <c r="MHV300" s="150"/>
      <c r="MHW300" s="150"/>
      <c r="MHX300" s="150"/>
      <c r="MHY300" s="150"/>
      <c r="MHZ300" s="150"/>
      <c r="MIA300" s="150"/>
      <c r="MIB300" s="150"/>
      <c r="MIC300" s="150"/>
      <c r="MID300" s="150"/>
      <c r="MIE300" s="150"/>
      <c r="MIF300" s="150"/>
      <c r="MIG300" s="150"/>
      <c r="MIH300" s="150"/>
      <c r="MII300" s="150"/>
      <c r="MIJ300" s="150"/>
      <c r="MIK300" s="150"/>
      <c r="MIL300" s="150"/>
      <c r="MIM300" s="150"/>
      <c r="MIN300" s="150"/>
      <c r="MIO300" s="150"/>
      <c r="MIP300" s="150"/>
      <c r="MIQ300" s="150"/>
      <c r="MIR300" s="150"/>
      <c r="MIS300" s="150"/>
      <c r="MIT300" s="150"/>
      <c r="MIU300" s="150"/>
      <c r="MIV300" s="150"/>
      <c r="MIW300" s="150"/>
      <c r="MIX300" s="150"/>
      <c r="MIY300" s="150"/>
      <c r="MIZ300" s="150"/>
      <c r="MJA300" s="150"/>
      <c r="MJB300" s="150"/>
      <c r="MJC300" s="150"/>
      <c r="MJD300" s="150"/>
      <c r="MJE300" s="150"/>
      <c r="MJF300" s="150"/>
      <c r="MJG300" s="150"/>
      <c r="MJH300" s="150"/>
      <c r="MJI300" s="150"/>
      <c r="MJJ300" s="150"/>
      <c r="MJK300" s="150"/>
      <c r="MJL300" s="150"/>
      <c r="MJM300" s="150"/>
      <c r="MJN300" s="150"/>
      <c r="MJO300" s="150"/>
      <c r="MJP300" s="150"/>
      <c r="MJQ300" s="150"/>
      <c r="MJR300" s="150"/>
      <c r="MJS300" s="150"/>
      <c r="MJT300" s="150"/>
      <c r="MJU300" s="150"/>
      <c r="MJV300" s="150"/>
      <c r="MJW300" s="150"/>
      <c r="MJX300" s="150"/>
      <c r="MJY300" s="150"/>
      <c r="MJZ300" s="150"/>
      <c r="MKA300" s="150"/>
      <c r="MKB300" s="150"/>
      <c r="MKC300" s="150"/>
      <c r="MKD300" s="150"/>
      <c r="MKE300" s="150"/>
      <c r="MKF300" s="150"/>
      <c r="MKG300" s="150"/>
      <c r="MKH300" s="150"/>
      <c r="MKI300" s="150"/>
      <c r="MKJ300" s="150"/>
      <c r="MKK300" s="150"/>
      <c r="MKL300" s="150"/>
      <c r="MKM300" s="150"/>
      <c r="MKN300" s="150"/>
      <c r="MKO300" s="150"/>
      <c r="MKP300" s="150"/>
      <c r="MKQ300" s="150"/>
      <c r="MKR300" s="150"/>
      <c r="MKS300" s="150"/>
      <c r="MKT300" s="150"/>
      <c r="MKU300" s="150"/>
      <c r="MKV300" s="150"/>
      <c r="MKW300" s="150"/>
      <c r="MKX300" s="150"/>
      <c r="MKY300" s="150"/>
      <c r="MKZ300" s="150"/>
      <c r="MLA300" s="150"/>
      <c r="MLB300" s="150"/>
      <c r="MLC300" s="150"/>
      <c r="MLD300" s="150"/>
      <c r="MLE300" s="150"/>
      <c r="MLF300" s="150"/>
      <c r="MLG300" s="150"/>
      <c r="MLH300" s="150"/>
      <c r="MLI300" s="150"/>
      <c r="MLJ300" s="150"/>
      <c r="MLK300" s="150"/>
      <c r="MLL300" s="150"/>
      <c r="MLM300" s="150"/>
      <c r="MLN300" s="150"/>
      <c r="MLO300" s="150"/>
      <c r="MLP300" s="150"/>
      <c r="MLQ300" s="150"/>
      <c r="MLR300" s="150"/>
      <c r="MLS300" s="150"/>
      <c r="MLT300" s="150"/>
      <c r="MLU300" s="150"/>
      <c r="MLV300" s="150"/>
      <c r="MLW300" s="150"/>
      <c r="MLX300" s="150"/>
      <c r="MLY300" s="150"/>
      <c r="MLZ300" s="150"/>
      <c r="MMA300" s="150"/>
      <c r="MMB300" s="150"/>
      <c r="MMC300" s="150"/>
      <c r="MMD300" s="150"/>
      <c r="MME300" s="150"/>
      <c r="MMF300" s="150"/>
      <c r="MMG300" s="150"/>
      <c r="MMH300" s="150"/>
      <c r="MMI300" s="150"/>
      <c r="MMJ300" s="150"/>
      <c r="MMK300" s="150"/>
      <c r="MML300" s="150"/>
      <c r="MMM300" s="150"/>
      <c r="MMN300" s="150"/>
      <c r="MMO300" s="150"/>
      <c r="MMP300" s="150"/>
      <c r="MMQ300" s="150"/>
      <c r="MMR300" s="150"/>
      <c r="MMS300" s="150"/>
      <c r="MMT300" s="150"/>
      <c r="MMU300" s="150"/>
      <c r="MMV300" s="150"/>
      <c r="MMW300" s="150"/>
      <c r="MMX300" s="150"/>
      <c r="MMY300" s="150"/>
      <c r="MMZ300" s="150"/>
      <c r="MNA300" s="150"/>
      <c r="MNB300" s="150"/>
      <c r="MNC300" s="150"/>
      <c r="MND300" s="150"/>
      <c r="MNE300" s="150"/>
      <c r="MNF300" s="150"/>
      <c r="MNG300" s="150"/>
      <c r="MNH300" s="150"/>
      <c r="MNI300" s="150"/>
      <c r="MNJ300" s="150"/>
      <c r="MNK300" s="150"/>
      <c r="MNL300" s="150"/>
      <c r="MNM300" s="150"/>
      <c r="MNN300" s="150"/>
      <c r="MNO300" s="150"/>
      <c r="MNP300" s="150"/>
      <c r="MNQ300" s="150"/>
      <c r="MNR300" s="150"/>
      <c r="MNS300" s="150"/>
      <c r="MNT300" s="150"/>
      <c r="MNU300" s="150"/>
      <c r="MNV300" s="150"/>
      <c r="MNW300" s="150"/>
      <c r="MNX300" s="150"/>
      <c r="MNY300" s="150"/>
      <c r="MNZ300" s="150"/>
      <c r="MOA300" s="150"/>
      <c r="MOB300" s="150"/>
      <c r="MOC300" s="150"/>
      <c r="MOD300" s="150"/>
      <c r="MOE300" s="150"/>
      <c r="MOF300" s="150"/>
      <c r="MOG300" s="150"/>
      <c r="MOH300" s="150"/>
      <c r="MOI300" s="150"/>
      <c r="MOJ300" s="150"/>
      <c r="MOK300" s="150"/>
      <c r="MOL300" s="150"/>
      <c r="MOM300" s="150"/>
      <c r="MON300" s="150"/>
      <c r="MOO300" s="150"/>
      <c r="MOP300" s="150"/>
      <c r="MOQ300" s="150"/>
      <c r="MOR300" s="150"/>
      <c r="MOS300" s="150"/>
      <c r="MOT300" s="150"/>
      <c r="MOU300" s="150"/>
      <c r="MOV300" s="150"/>
      <c r="MOW300" s="150"/>
      <c r="MOX300" s="150"/>
      <c r="MOY300" s="150"/>
      <c r="MOZ300" s="150"/>
      <c r="MPA300" s="150"/>
      <c r="MPB300" s="150"/>
      <c r="MPC300" s="150"/>
      <c r="MPD300" s="150"/>
      <c r="MPE300" s="150"/>
      <c r="MPF300" s="150"/>
      <c r="MPG300" s="150"/>
      <c r="MPH300" s="150"/>
      <c r="MPI300" s="150"/>
      <c r="MPJ300" s="150"/>
      <c r="MPK300" s="150"/>
      <c r="MPL300" s="150"/>
      <c r="MPM300" s="150"/>
      <c r="MPN300" s="150"/>
      <c r="MPO300" s="150"/>
      <c r="MPP300" s="150"/>
      <c r="MPQ300" s="150"/>
      <c r="MPR300" s="150"/>
      <c r="MPS300" s="150"/>
      <c r="MPT300" s="150"/>
      <c r="MPU300" s="150"/>
      <c r="MPV300" s="150"/>
      <c r="MPW300" s="150"/>
      <c r="MPX300" s="150"/>
      <c r="MPY300" s="150"/>
      <c r="MPZ300" s="150"/>
      <c r="MQA300" s="150"/>
      <c r="MQB300" s="150"/>
      <c r="MQC300" s="150"/>
      <c r="MQD300" s="150"/>
      <c r="MQE300" s="150"/>
      <c r="MQF300" s="150"/>
      <c r="MQG300" s="150"/>
      <c r="MQH300" s="150"/>
      <c r="MQI300" s="150"/>
      <c r="MQJ300" s="150"/>
      <c r="MQK300" s="150"/>
      <c r="MQL300" s="150"/>
      <c r="MQM300" s="150"/>
      <c r="MQN300" s="150"/>
      <c r="MQO300" s="150"/>
      <c r="MQP300" s="150"/>
      <c r="MQQ300" s="150"/>
      <c r="MQR300" s="150"/>
      <c r="MQS300" s="150"/>
      <c r="MQT300" s="150"/>
      <c r="MQU300" s="150"/>
      <c r="MQV300" s="150"/>
      <c r="MQW300" s="150"/>
      <c r="MQX300" s="150"/>
      <c r="MQY300" s="150"/>
      <c r="MQZ300" s="150"/>
      <c r="MRA300" s="150"/>
      <c r="MRB300" s="150"/>
      <c r="MRC300" s="150"/>
      <c r="MRD300" s="150"/>
      <c r="MRE300" s="150"/>
      <c r="MRF300" s="150"/>
      <c r="MRG300" s="150"/>
      <c r="MRH300" s="150"/>
      <c r="MRI300" s="150"/>
      <c r="MRJ300" s="150"/>
      <c r="MRK300" s="150"/>
      <c r="MRL300" s="150"/>
      <c r="MRM300" s="150"/>
      <c r="MRN300" s="150"/>
      <c r="MRO300" s="150"/>
      <c r="MRP300" s="150"/>
      <c r="MRQ300" s="150"/>
      <c r="MRR300" s="150"/>
      <c r="MRS300" s="150"/>
      <c r="MRT300" s="150"/>
      <c r="MRU300" s="150"/>
      <c r="MRV300" s="150"/>
      <c r="MRW300" s="150"/>
      <c r="MRX300" s="150"/>
      <c r="MRY300" s="150"/>
      <c r="MRZ300" s="150"/>
      <c r="MSA300" s="150"/>
      <c r="MSB300" s="150"/>
      <c r="MSC300" s="150"/>
      <c r="MSD300" s="150"/>
      <c r="MSE300" s="150"/>
      <c r="MSF300" s="150"/>
      <c r="MSG300" s="150"/>
      <c r="MSH300" s="150"/>
      <c r="MSI300" s="150"/>
      <c r="MSJ300" s="150"/>
      <c r="MSK300" s="150"/>
      <c r="MSL300" s="150"/>
      <c r="MSM300" s="150"/>
      <c r="MSN300" s="150"/>
      <c r="MSO300" s="150"/>
      <c r="MSP300" s="150"/>
      <c r="MSQ300" s="150"/>
      <c r="MSR300" s="150"/>
      <c r="MSS300" s="150"/>
      <c r="MST300" s="150"/>
      <c r="MSU300" s="150"/>
      <c r="MSV300" s="150"/>
      <c r="MSW300" s="150"/>
      <c r="MSX300" s="150"/>
      <c r="MSY300" s="150"/>
      <c r="MSZ300" s="150"/>
      <c r="MTA300" s="150"/>
      <c r="MTB300" s="150"/>
      <c r="MTC300" s="150"/>
      <c r="MTD300" s="150"/>
      <c r="MTE300" s="150"/>
      <c r="MTF300" s="150"/>
      <c r="MTG300" s="150"/>
      <c r="MTH300" s="150"/>
      <c r="MTI300" s="150"/>
      <c r="MTJ300" s="150"/>
      <c r="MTK300" s="150"/>
      <c r="MTL300" s="150"/>
      <c r="MTM300" s="150"/>
      <c r="MTN300" s="150"/>
      <c r="MTO300" s="150"/>
      <c r="MTP300" s="150"/>
      <c r="MTQ300" s="150"/>
      <c r="MTR300" s="150"/>
      <c r="MTS300" s="150"/>
      <c r="MTT300" s="150"/>
      <c r="MTU300" s="150"/>
      <c r="MTV300" s="150"/>
      <c r="MTW300" s="150"/>
      <c r="MTX300" s="150"/>
      <c r="MTY300" s="150"/>
      <c r="MTZ300" s="150"/>
      <c r="MUA300" s="150"/>
      <c r="MUB300" s="150"/>
      <c r="MUC300" s="150"/>
      <c r="MUD300" s="150"/>
      <c r="MUE300" s="150"/>
      <c r="MUF300" s="150"/>
      <c r="MUG300" s="150"/>
      <c r="MUH300" s="150"/>
      <c r="MUI300" s="150"/>
      <c r="MUJ300" s="150"/>
      <c r="MUK300" s="150"/>
      <c r="MUL300" s="150"/>
      <c r="MUM300" s="150"/>
      <c r="MUN300" s="150"/>
      <c r="MUO300" s="150"/>
      <c r="MUP300" s="150"/>
      <c r="MUQ300" s="150"/>
      <c r="MUR300" s="150"/>
      <c r="MUS300" s="150"/>
      <c r="MUT300" s="150"/>
      <c r="MUU300" s="150"/>
      <c r="MUV300" s="150"/>
      <c r="MUW300" s="150"/>
      <c r="MUX300" s="150"/>
      <c r="MUY300" s="150"/>
      <c r="MUZ300" s="150"/>
      <c r="MVA300" s="150"/>
      <c r="MVB300" s="150"/>
      <c r="MVC300" s="150"/>
      <c r="MVD300" s="150"/>
      <c r="MVE300" s="150"/>
      <c r="MVF300" s="150"/>
      <c r="MVG300" s="150"/>
      <c r="MVH300" s="150"/>
      <c r="MVI300" s="150"/>
      <c r="MVJ300" s="150"/>
      <c r="MVK300" s="150"/>
      <c r="MVL300" s="150"/>
      <c r="MVM300" s="150"/>
      <c r="MVN300" s="150"/>
      <c r="MVO300" s="150"/>
      <c r="MVP300" s="150"/>
      <c r="MVQ300" s="150"/>
      <c r="MVR300" s="150"/>
      <c r="MVS300" s="150"/>
      <c r="MVT300" s="150"/>
      <c r="MVU300" s="150"/>
      <c r="MVV300" s="150"/>
      <c r="MVW300" s="150"/>
      <c r="MVX300" s="150"/>
      <c r="MVY300" s="150"/>
      <c r="MVZ300" s="150"/>
      <c r="MWA300" s="150"/>
      <c r="MWB300" s="150"/>
      <c r="MWC300" s="150"/>
      <c r="MWD300" s="150"/>
      <c r="MWE300" s="150"/>
      <c r="MWF300" s="150"/>
      <c r="MWG300" s="150"/>
      <c r="MWH300" s="150"/>
      <c r="MWI300" s="150"/>
      <c r="MWJ300" s="150"/>
      <c r="MWK300" s="150"/>
      <c r="MWL300" s="150"/>
      <c r="MWM300" s="150"/>
      <c r="MWN300" s="150"/>
      <c r="MWO300" s="150"/>
      <c r="MWP300" s="150"/>
      <c r="MWQ300" s="150"/>
      <c r="MWR300" s="150"/>
      <c r="MWS300" s="150"/>
      <c r="MWT300" s="150"/>
      <c r="MWU300" s="150"/>
      <c r="MWV300" s="150"/>
      <c r="MWW300" s="150"/>
      <c r="MWX300" s="150"/>
      <c r="MWY300" s="150"/>
      <c r="MWZ300" s="150"/>
      <c r="MXA300" s="150"/>
      <c r="MXB300" s="150"/>
      <c r="MXC300" s="150"/>
      <c r="MXD300" s="150"/>
      <c r="MXE300" s="150"/>
      <c r="MXF300" s="150"/>
      <c r="MXG300" s="150"/>
      <c r="MXH300" s="150"/>
      <c r="MXI300" s="150"/>
      <c r="MXJ300" s="150"/>
      <c r="MXK300" s="150"/>
      <c r="MXL300" s="150"/>
      <c r="MXM300" s="150"/>
      <c r="MXN300" s="150"/>
      <c r="MXO300" s="150"/>
      <c r="MXP300" s="150"/>
      <c r="MXQ300" s="150"/>
      <c r="MXR300" s="150"/>
      <c r="MXS300" s="150"/>
      <c r="MXT300" s="150"/>
      <c r="MXU300" s="150"/>
      <c r="MXV300" s="150"/>
      <c r="MXW300" s="150"/>
      <c r="MXX300" s="150"/>
      <c r="MXY300" s="150"/>
      <c r="MXZ300" s="150"/>
      <c r="MYA300" s="150"/>
      <c r="MYB300" s="150"/>
      <c r="MYC300" s="150"/>
      <c r="MYD300" s="150"/>
      <c r="MYE300" s="150"/>
      <c r="MYF300" s="150"/>
      <c r="MYG300" s="150"/>
      <c r="MYH300" s="150"/>
      <c r="MYI300" s="150"/>
      <c r="MYJ300" s="150"/>
      <c r="MYK300" s="150"/>
      <c r="MYL300" s="150"/>
      <c r="MYM300" s="150"/>
      <c r="MYN300" s="150"/>
      <c r="MYO300" s="150"/>
      <c r="MYP300" s="150"/>
      <c r="MYQ300" s="150"/>
      <c r="MYR300" s="150"/>
      <c r="MYS300" s="150"/>
      <c r="MYT300" s="150"/>
      <c r="MYU300" s="150"/>
      <c r="MYV300" s="150"/>
      <c r="MYW300" s="150"/>
      <c r="MYX300" s="150"/>
      <c r="MYY300" s="150"/>
      <c r="MYZ300" s="150"/>
      <c r="MZA300" s="150"/>
      <c r="MZB300" s="150"/>
      <c r="MZC300" s="150"/>
      <c r="MZD300" s="150"/>
      <c r="MZE300" s="150"/>
      <c r="MZF300" s="150"/>
      <c r="MZG300" s="150"/>
      <c r="MZH300" s="150"/>
      <c r="MZI300" s="150"/>
      <c r="MZJ300" s="150"/>
      <c r="MZK300" s="150"/>
      <c r="MZL300" s="150"/>
      <c r="MZM300" s="150"/>
      <c r="MZN300" s="150"/>
      <c r="MZO300" s="150"/>
      <c r="MZP300" s="150"/>
      <c r="MZQ300" s="150"/>
      <c r="MZR300" s="150"/>
      <c r="MZS300" s="150"/>
      <c r="MZT300" s="150"/>
      <c r="MZU300" s="150"/>
      <c r="MZV300" s="150"/>
      <c r="MZW300" s="150"/>
      <c r="MZX300" s="150"/>
      <c r="MZY300" s="150"/>
      <c r="MZZ300" s="150"/>
      <c r="NAA300" s="150"/>
      <c r="NAB300" s="150"/>
      <c r="NAC300" s="150"/>
      <c r="NAD300" s="150"/>
      <c r="NAE300" s="150"/>
      <c r="NAF300" s="150"/>
      <c r="NAG300" s="150"/>
      <c r="NAH300" s="150"/>
      <c r="NAI300" s="150"/>
      <c r="NAJ300" s="150"/>
      <c r="NAK300" s="150"/>
      <c r="NAL300" s="150"/>
      <c r="NAM300" s="150"/>
      <c r="NAN300" s="150"/>
      <c r="NAO300" s="150"/>
      <c r="NAP300" s="150"/>
      <c r="NAQ300" s="150"/>
      <c r="NAR300" s="150"/>
      <c r="NAS300" s="150"/>
      <c r="NAT300" s="150"/>
      <c r="NAU300" s="150"/>
      <c r="NAV300" s="150"/>
      <c r="NAW300" s="150"/>
      <c r="NAX300" s="150"/>
      <c r="NAY300" s="150"/>
      <c r="NAZ300" s="150"/>
      <c r="NBA300" s="150"/>
      <c r="NBB300" s="150"/>
      <c r="NBC300" s="150"/>
      <c r="NBD300" s="150"/>
      <c r="NBE300" s="150"/>
      <c r="NBF300" s="150"/>
      <c r="NBG300" s="150"/>
      <c r="NBH300" s="150"/>
      <c r="NBI300" s="150"/>
      <c r="NBJ300" s="150"/>
      <c r="NBK300" s="150"/>
      <c r="NBL300" s="150"/>
      <c r="NBM300" s="150"/>
      <c r="NBN300" s="150"/>
      <c r="NBO300" s="150"/>
      <c r="NBP300" s="150"/>
      <c r="NBQ300" s="150"/>
      <c r="NBR300" s="150"/>
      <c r="NBS300" s="150"/>
      <c r="NBT300" s="150"/>
      <c r="NBU300" s="150"/>
      <c r="NBV300" s="150"/>
      <c r="NBW300" s="150"/>
      <c r="NBX300" s="150"/>
      <c r="NBY300" s="150"/>
      <c r="NBZ300" s="150"/>
      <c r="NCA300" s="150"/>
      <c r="NCB300" s="150"/>
      <c r="NCC300" s="150"/>
      <c r="NCD300" s="150"/>
      <c r="NCE300" s="150"/>
      <c r="NCF300" s="150"/>
      <c r="NCG300" s="150"/>
      <c r="NCH300" s="150"/>
      <c r="NCI300" s="150"/>
      <c r="NCJ300" s="150"/>
      <c r="NCK300" s="150"/>
      <c r="NCL300" s="150"/>
      <c r="NCM300" s="150"/>
      <c r="NCN300" s="150"/>
      <c r="NCO300" s="150"/>
      <c r="NCP300" s="150"/>
      <c r="NCQ300" s="150"/>
      <c r="NCR300" s="150"/>
      <c r="NCS300" s="150"/>
      <c r="NCT300" s="150"/>
      <c r="NCU300" s="150"/>
      <c r="NCV300" s="150"/>
      <c r="NCW300" s="150"/>
      <c r="NCX300" s="150"/>
      <c r="NCY300" s="150"/>
      <c r="NCZ300" s="150"/>
      <c r="NDA300" s="150"/>
      <c r="NDB300" s="150"/>
      <c r="NDC300" s="150"/>
      <c r="NDD300" s="150"/>
      <c r="NDE300" s="150"/>
      <c r="NDF300" s="150"/>
      <c r="NDG300" s="150"/>
      <c r="NDH300" s="150"/>
      <c r="NDI300" s="150"/>
      <c r="NDJ300" s="150"/>
      <c r="NDK300" s="150"/>
      <c r="NDL300" s="150"/>
      <c r="NDM300" s="150"/>
      <c r="NDN300" s="150"/>
      <c r="NDO300" s="150"/>
      <c r="NDP300" s="150"/>
      <c r="NDQ300" s="150"/>
      <c r="NDR300" s="150"/>
      <c r="NDS300" s="150"/>
      <c r="NDT300" s="150"/>
      <c r="NDU300" s="150"/>
      <c r="NDV300" s="150"/>
      <c r="NDW300" s="150"/>
      <c r="NDX300" s="150"/>
      <c r="NDY300" s="150"/>
      <c r="NDZ300" s="150"/>
      <c r="NEA300" s="150"/>
      <c r="NEB300" s="150"/>
      <c r="NEC300" s="150"/>
      <c r="NED300" s="150"/>
      <c r="NEE300" s="150"/>
      <c r="NEF300" s="150"/>
      <c r="NEG300" s="150"/>
      <c r="NEH300" s="150"/>
      <c r="NEI300" s="150"/>
      <c r="NEJ300" s="150"/>
      <c r="NEK300" s="150"/>
      <c r="NEL300" s="150"/>
      <c r="NEM300" s="150"/>
      <c r="NEN300" s="150"/>
      <c r="NEO300" s="150"/>
      <c r="NEP300" s="150"/>
      <c r="NEQ300" s="150"/>
      <c r="NER300" s="150"/>
      <c r="NES300" s="150"/>
      <c r="NET300" s="150"/>
      <c r="NEU300" s="150"/>
      <c r="NEV300" s="150"/>
      <c r="NEW300" s="150"/>
      <c r="NEX300" s="150"/>
      <c r="NEY300" s="150"/>
      <c r="NEZ300" s="150"/>
      <c r="NFA300" s="150"/>
      <c r="NFB300" s="150"/>
      <c r="NFC300" s="150"/>
      <c r="NFD300" s="150"/>
      <c r="NFE300" s="150"/>
      <c r="NFF300" s="150"/>
      <c r="NFG300" s="150"/>
      <c r="NFH300" s="150"/>
      <c r="NFI300" s="150"/>
      <c r="NFJ300" s="150"/>
      <c r="NFK300" s="150"/>
      <c r="NFL300" s="150"/>
      <c r="NFM300" s="150"/>
      <c r="NFN300" s="150"/>
      <c r="NFO300" s="150"/>
      <c r="NFP300" s="150"/>
      <c r="NFQ300" s="150"/>
      <c r="NFR300" s="150"/>
      <c r="NFS300" s="150"/>
      <c r="NFT300" s="150"/>
      <c r="NFU300" s="150"/>
      <c r="NFV300" s="150"/>
      <c r="NFW300" s="150"/>
      <c r="NFX300" s="150"/>
      <c r="NFY300" s="150"/>
      <c r="NFZ300" s="150"/>
      <c r="NGA300" s="150"/>
      <c r="NGB300" s="150"/>
      <c r="NGC300" s="150"/>
      <c r="NGD300" s="150"/>
      <c r="NGE300" s="150"/>
      <c r="NGF300" s="150"/>
      <c r="NGG300" s="150"/>
      <c r="NGH300" s="150"/>
      <c r="NGI300" s="150"/>
      <c r="NGJ300" s="150"/>
      <c r="NGK300" s="150"/>
      <c r="NGL300" s="150"/>
      <c r="NGM300" s="150"/>
      <c r="NGN300" s="150"/>
      <c r="NGO300" s="150"/>
      <c r="NGP300" s="150"/>
      <c r="NGQ300" s="150"/>
      <c r="NGR300" s="150"/>
      <c r="NGS300" s="150"/>
      <c r="NGT300" s="150"/>
      <c r="NGU300" s="150"/>
      <c r="NGV300" s="150"/>
      <c r="NGW300" s="150"/>
      <c r="NGX300" s="150"/>
      <c r="NGY300" s="150"/>
      <c r="NGZ300" s="150"/>
      <c r="NHA300" s="150"/>
      <c r="NHB300" s="150"/>
      <c r="NHC300" s="150"/>
      <c r="NHD300" s="150"/>
      <c r="NHE300" s="150"/>
      <c r="NHF300" s="150"/>
      <c r="NHG300" s="150"/>
      <c r="NHH300" s="150"/>
      <c r="NHI300" s="150"/>
      <c r="NHJ300" s="150"/>
      <c r="NHK300" s="150"/>
      <c r="NHL300" s="150"/>
      <c r="NHM300" s="150"/>
      <c r="NHN300" s="150"/>
      <c r="NHO300" s="150"/>
      <c r="NHP300" s="150"/>
      <c r="NHQ300" s="150"/>
      <c r="NHR300" s="150"/>
      <c r="NHS300" s="150"/>
      <c r="NHT300" s="150"/>
      <c r="NHU300" s="150"/>
      <c r="NHV300" s="150"/>
      <c r="NHW300" s="150"/>
      <c r="NHX300" s="150"/>
      <c r="NHY300" s="150"/>
      <c r="NHZ300" s="150"/>
      <c r="NIA300" s="150"/>
      <c r="NIB300" s="150"/>
      <c r="NIC300" s="150"/>
      <c r="NID300" s="150"/>
      <c r="NIE300" s="150"/>
      <c r="NIF300" s="150"/>
      <c r="NIG300" s="150"/>
      <c r="NIH300" s="150"/>
      <c r="NII300" s="150"/>
      <c r="NIJ300" s="150"/>
      <c r="NIK300" s="150"/>
      <c r="NIL300" s="150"/>
      <c r="NIM300" s="150"/>
      <c r="NIN300" s="150"/>
      <c r="NIO300" s="150"/>
      <c r="NIP300" s="150"/>
      <c r="NIQ300" s="150"/>
      <c r="NIR300" s="150"/>
      <c r="NIS300" s="150"/>
      <c r="NIT300" s="150"/>
      <c r="NIU300" s="150"/>
      <c r="NIV300" s="150"/>
      <c r="NIW300" s="150"/>
      <c r="NIX300" s="150"/>
      <c r="NIY300" s="150"/>
      <c r="NIZ300" s="150"/>
      <c r="NJA300" s="150"/>
      <c r="NJB300" s="150"/>
      <c r="NJC300" s="150"/>
      <c r="NJD300" s="150"/>
      <c r="NJE300" s="150"/>
      <c r="NJF300" s="150"/>
      <c r="NJG300" s="150"/>
      <c r="NJH300" s="150"/>
      <c r="NJI300" s="150"/>
      <c r="NJJ300" s="150"/>
      <c r="NJK300" s="150"/>
      <c r="NJL300" s="150"/>
      <c r="NJM300" s="150"/>
      <c r="NJN300" s="150"/>
      <c r="NJO300" s="150"/>
      <c r="NJP300" s="150"/>
      <c r="NJQ300" s="150"/>
      <c r="NJR300" s="150"/>
      <c r="NJS300" s="150"/>
      <c r="NJT300" s="150"/>
      <c r="NJU300" s="150"/>
      <c r="NJV300" s="150"/>
      <c r="NJW300" s="150"/>
      <c r="NJX300" s="150"/>
      <c r="NJY300" s="150"/>
      <c r="NJZ300" s="150"/>
      <c r="NKA300" s="150"/>
      <c r="NKB300" s="150"/>
      <c r="NKC300" s="150"/>
      <c r="NKD300" s="150"/>
      <c r="NKE300" s="150"/>
      <c r="NKF300" s="150"/>
      <c r="NKG300" s="150"/>
      <c r="NKH300" s="150"/>
      <c r="NKI300" s="150"/>
      <c r="NKJ300" s="150"/>
      <c r="NKK300" s="150"/>
      <c r="NKL300" s="150"/>
      <c r="NKM300" s="150"/>
      <c r="NKN300" s="150"/>
      <c r="NKO300" s="150"/>
      <c r="NKP300" s="150"/>
      <c r="NKQ300" s="150"/>
      <c r="NKR300" s="150"/>
      <c r="NKS300" s="150"/>
      <c r="NKT300" s="150"/>
      <c r="NKU300" s="150"/>
      <c r="NKV300" s="150"/>
      <c r="NKW300" s="150"/>
      <c r="NKX300" s="150"/>
      <c r="NKY300" s="150"/>
      <c r="NKZ300" s="150"/>
      <c r="NLA300" s="150"/>
      <c r="NLB300" s="150"/>
      <c r="NLC300" s="150"/>
      <c r="NLD300" s="150"/>
      <c r="NLE300" s="150"/>
      <c r="NLF300" s="150"/>
      <c r="NLG300" s="150"/>
      <c r="NLH300" s="150"/>
      <c r="NLI300" s="150"/>
      <c r="NLJ300" s="150"/>
      <c r="NLK300" s="150"/>
      <c r="NLL300" s="150"/>
      <c r="NLM300" s="150"/>
      <c r="NLN300" s="150"/>
      <c r="NLO300" s="150"/>
      <c r="NLP300" s="150"/>
      <c r="NLQ300" s="150"/>
      <c r="NLR300" s="150"/>
      <c r="NLS300" s="150"/>
      <c r="NLT300" s="150"/>
      <c r="NLU300" s="150"/>
      <c r="NLV300" s="150"/>
      <c r="NLW300" s="150"/>
      <c r="NLX300" s="150"/>
      <c r="NLY300" s="150"/>
      <c r="NLZ300" s="150"/>
      <c r="NMA300" s="150"/>
      <c r="NMB300" s="150"/>
      <c r="NMC300" s="150"/>
      <c r="NMD300" s="150"/>
      <c r="NME300" s="150"/>
      <c r="NMF300" s="150"/>
      <c r="NMG300" s="150"/>
      <c r="NMH300" s="150"/>
      <c r="NMI300" s="150"/>
      <c r="NMJ300" s="150"/>
      <c r="NMK300" s="150"/>
      <c r="NML300" s="150"/>
      <c r="NMM300" s="150"/>
      <c r="NMN300" s="150"/>
      <c r="NMO300" s="150"/>
      <c r="NMP300" s="150"/>
      <c r="NMQ300" s="150"/>
      <c r="NMR300" s="150"/>
      <c r="NMS300" s="150"/>
      <c r="NMT300" s="150"/>
      <c r="NMU300" s="150"/>
      <c r="NMV300" s="150"/>
      <c r="NMW300" s="150"/>
      <c r="NMX300" s="150"/>
      <c r="NMY300" s="150"/>
      <c r="NMZ300" s="150"/>
      <c r="NNA300" s="150"/>
      <c r="NNB300" s="150"/>
      <c r="NNC300" s="150"/>
      <c r="NND300" s="150"/>
      <c r="NNE300" s="150"/>
      <c r="NNF300" s="150"/>
      <c r="NNG300" s="150"/>
      <c r="NNH300" s="150"/>
      <c r="NNI300" s="150"/>
      <c r="NNJ300" s="150"/>
      <c r="NNK300" s="150"/>
      <c r="NNL300" s="150"/>
      <c r="NNM300" s="150"/>
      <c r="NNN300" s="150"/>
      <c r="NNO300" s="150"/>
      <c r="NNP300" s="150"/>
      <c r="NNQ300" s="150"/>
      <c r="NNR300" s="150"/>
      <c r="NNS300" s="150"/>
      <c r="NNT300" s="150"/>
      <c r="NNU300" s="150"/>
      <c r="NNV300" s="150"/>
      <c r="NNW300" s="150"/>
      <c r="NNX300" s="150"/>
      <c r="NNY300" s="150"/>
      <c r="NNZ300" s="150"/>
      <c r="NOA300" s="150"/>
      <c r="NOB300" s="150"/>
      <c r="NOC300" s="150"/>
      <c r="NOD300" s="150"/>
      <c r="NOE300" s="150"/>
      <c r="NOF300" s="150"/>
      <c r="NOG300" s="150"/>
      <c r="NOH300" s="150"/>
      <c r="NOI300" s="150"/>
      <c r="NOJ300" s="150"/>
      <c r="NOK300" s="150"/>
      <c r="NOL300" s="150"/>
      <c r="NOM300" s="150"/>
      <c r="NON300" s="150"/>
      <c r="NOO300" s="150"/>
      <c r="NOP300" s="150"/>
      <c r="NOQ300" s="150"/>
      <c r="NOR300" s="150"/>
      <c r="NOS300" s="150"/>
      <c r="NOT300" s="150"/>
      <c r="NOU300" s="150"/>
      <c r="NOV300" s="150"/>
      <c r="NOW300" s="150"/>
      <c r="NOX300" s="150"/>
      <c r="NOY300" s="150"/>
      <c r="NOZ300" s="150"/>
      <c r="NPA300" s="150"/>
      <c r="NPB300" s="150"/>
      <c r="NPC300" s="150"/>
      <c r="NPD300" s="150"/>
      <c r="NPE300" s="150"/>
      <c r="NPF300" s="150"/>
      <c r="NPG300" s="150"/>
      <c r="NPH300" s="150"/>
      <c r="NPI300" s="150"/>
      <c r="NPJ300" s="150"/>
      <c r="NPK300" s="150"/>
      <c r="NPL300" s="150"/>
      <c r="NPM300" s="150"/>
      <c r="NPN300" s="150"/>
      <c r="NPO300" s="150"/>
      <c r="NPP300" s="150"/>
      <c r="NPQ300" s="150"/>
      <c r="NPR300" s="150"/>
      <c r="NPS300" s="150"/>
      <c r="NPT300" s="150"/>
      <c r="NPU300" s="150"/>
      <c r="NPV300" s="150"/>
      <c r="NPW300" s="150"/>
      <c r="NPX300" s="150"/>
      <c r="NPY300" s="150"/>
      <c r="NPZ300" s="150"/>
      <c r="NQA300" s="150"/>
      <c r="NQB300" s="150"/>
      <c r="NQC300" s="150"/>
      <c r="NQD300" s="150"/>
      <c r="NQE300" s="150"/>
      <c r="NQF300" s="150"/>
      <c r="NQG300" s="150"/>
      <c r="NQH300" s="150"/>
      <c r="NQI300" s="150"/>
      <c r="NQJ300" s="150"/>
      <c r="NQK300" s="150"/>
      <c r="NQL300" s="150"/>
      <c r="NQM300" s="150"/>
      <c r="NQN300" s="150"/>
      <c r="NQO300" s="150"/>
      <c r="NQP300" s="150"/>
      <c r="NQQ300" s="150"/>
      <c r="NQR300" s="150"/>
      <c r="NQS300" s="150"/>
      <c r="NQT300" s="150"/>
      <c r="NQU300" s="150"/>
      <c r="NQV300" s="150"/>
      <c r="NQW300" s="150"/>
      <c r="NQX300" s="150"/>
      <c r="NQY300" s="150"/>
      <c r="NQZ300" s="150"/>
      <c r="NRA300" s="150"/>
      <c r="NRB300" s="150"/>
      <c r="NRC300" s="150"/>
      <c r="NRD300" s="150"/>
      <c r="NRE300" s="150"/>
      <c r="NRF300" s="150"/>
      <c r="NRG300" s="150"/>
      <c r="NRH300" s="150"/>
      <c r="NRI300" s="150"/>
      <c r="NRJ300" s="150"/>
      <c r="NRK300" s="150"/>
      <c r="NRL300" s="150"/>
      <c r="NRM300" s="150"/>
      <c r="NRN300" s="150"/>
      <c r="NRO300" s="150"/>
      <c r="NRP300" s="150"/>
      <c r="NRQ300" s="150"/>
      <c r="NRR300" s="150"/>
      <c r="NRS300" s="150"/>
      <c r="NRT300" s="150"/>
      <c r="NRU300" s="150"/>
      <c r="NRV300" s="150"/>
      <c r="NRW300" s="150"/>
      <c r="NRX300" s="150"/>
      <c r="NRY300" s="150"/>
      <c r="NRZ300" s="150"/>
      <c r="NSA300" s="150"/>
      <c r="NSB300" s="150"/>
      <c r="NSC300" s="150"/>
      <c r="NSD300" s="150"/>
      <c r="NSE300" s="150"/>
      <c r="NSF300" s="150"/>
      <c r="NSG300" s="150"/>
      <c r="NSH300" s="150"/>
      <c r="NSI300" s="150"/>
      <c r="NSJ300" s="150"/>
      <c r="NSK300" s="150"/>
      <c r="NSL300" s="150"/>
      <c r="NSM300" s="150"/>
      <c r="NSN300" s="150"/>
      <c r="NSO300" s="150"/>
      <c r="NSP300" s="150"/>
      <c r="NSQ300" s="150"/>
      <c r="NSR300" s="150"/>
      <c r="NSS300" s="150"/>
      <c r="NST300" s="150"/>
      <c r="NSU300" s="150"/>
      <c r="NSV300" s="150"/>
      <c r="NSW300" s="150"/>
      <c r="NSX300" s="150"/>
      <c r="NSY300" s="150"/>
      <c r="NSZ300" s="150"/>
      <c r="NTA300" s="150"/>
      <c r="NTB300" s="150"/>
      <c r="NTC300" s="150"/>
      <c r="NTD300" s="150"/>
      <c r="NTE300" s="150"/>
      <c r="NTF300" s="150"/>
      <c r="NTG300" s="150"/>
      <c r="NTH300" s="150"/>
      <c r="NTI300" s="150"/>
      <c r="NTJ300" s="150"/>
      <c r="NTK300" s="150"/>
      <c r="NTL300" s="150"/>
      <c r="NTM300" s="150"/>
      <c r="NTN300" s="150"/>
      <c r="NTO300" s="150"/>
      <c r="NTP300" s="150"/>
      <c r="NTQ300" s="150"/>
      <c r="NTR300" s="150"/>
      <c r="NTS300" s="150"/>
      <c r="NTT300" s="150"/>
      <c r="NTU300" s="150"/>
      <c r="NTV300" s="150"/>
      <c r="NTW300" s="150"/>
      <c r="NTX300" s="150"/>
      <c r="NTY300" s="150"/>
      <c r="NTZ300" s="150"/>
      <c r="NUA300" s="150"/>
      <c r="NUB300" s="150"/>
      <c r="NUC300" s="150"/>
      <c r="NUD300" s="150"/>
      <c r="NUE300" s="150"/>
      <c r="NUF300" s="150"/>
      <c r="NUG300" s="150"/>
      <c r="NUH300" s="150"/>
      <c r="NUI300" s="150"/>
      <c r="NUJ300" s="150"/>
      <c r="NUK300" s="150"/>
      <c r="NUL300" s="150"/>
      <c r="NUM300" s="150"/>
      <c r="NUN300" s="150"/>
      <c r="NUO300" s="150"/>
      <c r="NUP300" s="150"/>
      <c r="NUQ300" s="150"/>
      <c r="NUR300" s="150"/>
      <c r="NUS300" s="150"/>
      <c r="NUT300" s="150"/>
      <c r="NUU300" s="150"/>
      <c r="NUV300" s="150"/>
      <c r="NUW300" s="150"/>
      <c r="NUX300" s="150"/>
      <c r="NUY300" s="150"/>
      <c r="NUZ300" s="150"/>
      <c r="NVA300" s="150"/>
      <c r="NVB300" s="150"/>
      <c r="NVC300" s="150"/>
      <c r="NVD300" s="150"/>
      <c r="NVE300" s="150"/>
      <c r="NVF300" s="150"/>
      <c r="NVG300" s="150"/>
      <c r="NVH300" s="150"/>
      <c r="NVI300" s="150"/>
      <c r="NVJ300" s="150"/>
      <c r="NVK300" s="150"/>
      <c r="NVL300" s="150"/>
      <c r="NVM300" s="150"/>
      <c r="NVN300" s="150"/>
      <c r="NVO300" s="150"/>
      <c r="NVP300" s="150"/>
      <c r="NVQ300" s="150"/>
      <c r="NVR300" s="150"/>
      <c r="NVS300" s="150"/>
      <c r="NVT300" s="150"/>
      <c r="NVU300" s="150"/>
      <c r="NVV300" s="150"/>
      <c r="NVW300" s="150"/>
      <c r="NVX300" s="150"/>
      <c r="NVY300" s="150"/>
      <c r="NVZ300" s="150"/>
      <c r="NWA300" s="150"/>
      <c r="NWB300" s="150"/>
      <c r="NWC300" s="150"/>
      <c r="NWD300" s="150"/>
      <c r="NWE300" s="150"/>
      <c r="NWF300" s="150"/>
      <c r="NWG300" s="150"/>
      <c r="NWH300" s="150"/>
      <c r="NWI300" s="150"/>
      <c r="NWJ300" s="150"/>
      <c r="NWK300" s="150"/>
      <c r="NWL300" s="150"/>
      <c r="NWM300" s="150"/>
      <c r="NWN300" s="150"/>
      <c r="NWO300" s="150"/>
      <c r="NWP300" s="150"/>
      <c r="NWQ300" s="150"/>
      <c r="NWR300" s="150"/>
      <c r="NWS300" s="150"/>
      <c r="NWT300" s="150"/>
      <c r="NWU300" s="150"/>
      <c r="NWV300" s="150"/>
      <c r="NWW300" s="150"/>
      <c r="NWX300" s="150"/>
      <c r="NWY300" s="150"/>
      <c r="NWZ300" s="150"/>
      <c r="NXA300" s="150"/>
      <c r="NXB300" s="150"/>
      <c r="NXC300" s="150"/>
      <c r="NXD300" s="150"/>
      <c r="NXE300" s="150"/>
      <c r="NXF300" s="150"/>
      <c r="NXG300" s="150"/>
      <c r="NXH300" s="150"/>
      <c r="NXI300" s="150"/>
      <c r="NXJ300" s="150"/>
      <c r="NXK300" s="150"/>
      <c r="NXL300" s="150"/>
      <c r="NXM300" s="150"/>
      <c r="NXN300" s="150"/>
      <c r="NXO300" s="150"/>
      <c r="NXP300" s="150"/>
      <c r="NXQ300" s="150"/>
      <c r="NXR300" s="150"/>
      <c r="NXS300" s="150"/>
      <c r="NXT300" s="150"/>
      <c r="NXU300" s="150"/>
      <c r="NXV300" s="150"/>
      <c r="NXW300" s="150"/>
      <c r="NXX300" s="150"/>
      <c r="NXY300" s="150"/>
      <c r="NXZ300" s="150"/>
      <c r="NYA300" s="150"/>
      <c r="NYB300" s="150"/>
      <c r="NYC300" s="150"/>
      <c r="NYD300" s="150"/>
      <c r="NYE300" s="150"/>
      <c r="NYF300" s="150"/>
      <c r="NYG300" s="150"/>
      <c r="NYH300" s="150"/>
      <c r="NYI300" s="150"/>
      <c r="NYJ300" s="150"/>
      <c r="NYK300" s="150"/>
      <c r="NYL300" s="150"/>
      <c r="NYM300" s="150"/>
      <c r="NYN300" s="150"/>
      <c r="NYO300" s="150"/>
      <c r="NYP300" s="150"/>
      <c r="NYQ300" s="150"/>
      <c r="NYR300" s="150"/>
      <c r="NYS300" s="150"/>
      <c r="NYT300" s="150"/>
      <c r="NYU300" s="150"/>
      <c r="NYV300" s="150"/>
      <c r="NYW300" s="150"/>
      <c r="NYX300" s="150"/>
      <c r="NYY300" s="150"/>
      <c r="NYZ300" s="150"/>
      <c r="NZA300" s="150"/>
      <c r="NZB300" s="150"/>
      <c r="NZC300" s="150"/>
      <c r="NZD300" s="150"/>
      <c r="NZE300" s="150"/>
      <c r="NZF300" s="150"/>
      <c r="NZG300" s="150"/>
      <c r="NZH300" s="150"/>
      <c r="NZI300" s="150"/>
      <c r="NZJ300" s="150"/>
      <c r="NZK300" s="150"/>
      <c r="NZL300" s="150"/>
      <c r="NZM300" s="150"/>
      <c r="NZN300" s="150"/>
      <c r="NZO300" s="150"/>
      <c r="NZP300" s="150"/>
      <c r="NZQ300" s="150"/>
      <c r="NZR300" s="150"/>
      <c r="NZS300" s="150"/>
      <c r="NZT300" s="150"/>
      <c r="NZU300" s="150"/>
      <c r="NZV300" s="150"/>
      <c r="NZW300" s="150"/>
      <c r="NZX300" s="150"/>
      <c r="NZY300" s="150"/>
      <c r="NZZ300" s="150"/>
      <c r="OAA300" s="150"/>
      <c r="OAB300" s="150"/>
      <c r="OAC300" s="150"/>
      <c r="OAD300" s="150"/>
      <c r="OAE300" s="150"/>
      <c r="OAF300" s="150"/>
      <c r="OAG300" s="150"/>
      <c r="OAH300" s="150"/>
      <c r="OAI300" s="150"/>
      <c r="OAJ300" s="150"/>
      <c r="OAK300" s="150"/>
      <c r="OAL300" s="150"/>
      <c r="OAM300" s="150"/>
      <c r="OAN300" s="150"/>
      <c r="OAO300" s="150"/>
      <c r="OAP300" s="150"/>
      <c r="OAQ300" s="150"/>
      <c r="OAR300" s="150"/>
      <c r="OAS300" s="150"/>
      <c r="OAT300" s="150"/>
      <c r="OAU300" s="150"/>
      <c r="OAV300" s="150"/>
      <c r="OAW300" s="150"/>
      <c r="OAX300" s="150"/>
      <c r="OAY300" s="150"/>
      <c r="OAZ300" s="150"/>
      <c r="OBA300" s="150"/>
      <c r="OBB300" s="150"/>
      <c r="OBC300" s="150"/>
      <c r="OBD300" s="150"/>
      <c r="OBE300" s="150"/>
      <c r="OBF300" s="150"/>
      <c r="OBG300" s="150"/>
      <c r="OBH300" s="150"/>
      <c r="OBI300" s="150"/>
      <c r="OBJ300" s="150"/>
      <c r="OBK300" s="150"/>
      <c r="OBL300" s="150"/>
      <c r="OBM300" s="150"/>
      <c r="OBN300" s="150"/>
      <c r="OBO300" s="150"/>
      <c r="OBP300" s="150"/>
      <c r="OBQ300" s="150"/>
      <c r="OBR300" s="150"/>
      <c r="OBS300" s="150"/>
      <c r="OBT300" s="150"/>
      <c r="OBU300" s="150"/>
      <c r="OBV300" s="150"/>
      <c r="OBW300" s="150"/>
      <c r="OBX300" s="150"/>
      <c r="OBY300" s="150"/>
      <c r="OBZ300" s="150"/>
      <c r="OCA300" s="150"/>
      <c r="OCB300" s="150"/>
      <c r="OCC300" s="150"/>
      <c r="OCD300" s="150"/>
      <c r="OCE300" s="150"/>
      <c r="OCF300" s="150"/>
      <c r="OCG300" s="150"/>
      <c r="OCH300" s="150"/>
      <c r="OCI300" s="150"/>
      <c r="OCJ300" s="150"/>
      <c r="OCK300" s="150"/>
      <c r="OCL300" s="150"/>
      <c r="OCM300" s="150"/>
      <c r="OCN300" s="150"/>
      <c r="OCO300" s="150"/>
      <c r="OCP300" s="150"/>
      <c r="OCQ300" s="150"/>
      <c r="OCR300" s="150"/>
      <c r="OCS300" s="150"/>
      <c r="OCT300" s="150"/>
      <c r="OCU300" s="150"/>
      <c r="OCV300" s="150"/>
      <c r="OCW300" s="150"/>
      <c r="OCX300" s="150"/>
      <c r="OCY300" s="150"/>
      <c r="OCZ300" s="150"/>
      <c r="ODA300" s="150"/>
      <c r="ODB300" s="150"/>
      <c r="ODC300" s="150"/>
      <c r="ODD300" s="150"/>
      <c r="ODE300" s="150"/>
      <c r="ODF300" s="150"/>
      <c r="ODG300" s="150"/>
      <c r="ODH300" s="150"/>
      <c r="ODI300" s="150"/>
      <c r="ODJ300" s="150"/>
      <c r="ODK300" s="150"/>
      <c r="ODL300" s="150"/>
      <c r="ODM300" s="150"/>
      <c r="ODN300" s="150"/>
      <c r="ODO300" s="150"/>
      <c r="ODP300" s="150"/>
      <c r="ODQ300" s="150"/>
      <c r="ODR300" s="150"/>
      <c r="ODS300" s="150"/>
      <c r="ODT300" s="150"/>
      <c r="ODU300" s="150"/>
      <c r="ODV300" s="150"/>
      <c r="ODW300" s="150"/>
      <c r="ODX300" s="150"/>
      <c r="ODY300" s="150"/>
      <c r="ODZ300" s="150"/>
      <c r="OEA300" s="150"/>
      <c r="OEB300" s="150"/>
      <c r="OEC300" s="150"/>
      <c r="OED300" s="150"/>
      <c r="OEE300" s="150"/>
      <c r="OEF300" s="150"/>
      <c r="OEG300" s="150"/>
      <c r="OEH300" s="150"/>
      <c r="OEI300" s="150"/>
      <c r="OEJ300" s="150"/>
      <c r="OEK300" s="150"/>
      <c r="OEL300" s="150"/>
      <c r="OEM300" s="150"/>
      <c r="OEN300" s="150"/>
      <c r="OEO300" s="150"/>
      <c r="OEP300" s="150"/>
      <c r="OEQ300" s="150"/>
      <c r="OER300" s="150"/>
      <c r="OES300" s="150"/>
      <c r="OET300" s="150"/>
      <c r="OEU300" s="150"/>
      <c r="OEV300" s="150"/>
      <c r="OEW300" s="150"/>
      <c r="OEX300" s="150"/>
      <c r="OEY300" s="150"/>
      <c r="OEZ300" s="150"/>
      <c r="OFA300" s="150"/>
      <c r="OFB300" s="150"/>
      <c r="OFC300" s="150"/>
      <c r="OFD300" s="150"/>
      <c r="OFE300" s="150"/>
      <c r="OFF300" s="150"/>
      <c r="OFG300" s="150"/>
      <c r="OFH300" s="150"/>
      <c r="OFI300" s="150"/>
      <c r="OFJ300" s="150"/>
      <c r="OFK300" s="150"/>
      <c r="OFL300" s="150"/>
      <c r="OFM300" s="150"/>
      <c r="OFN300" s="150"/>
      <c r="OFO300" s="150"/>
      <c r="OFP300" s="150"/>
      <c r="OFQ300" s="150"/>
      <c r="OFR300" s="150"/>
      <c r="OFS300" s="150"/>
      <c r="OFT300" s="150"/>
      <c r="OFU300" s="150"/>
      <c r="OFV300" s="150"/>
      <c r="OFW300" s="150"/>
      <c r="OFX300" s="150"/>
      <c r="OFY300" s="150"/>
      <c r="OFZ300" s="150"/>
      <c r="OGA300" s="150"/>
      <c r="OGB300" s="150"/>
      <c r="OGC300" s="150"/>
      <c r="OGD300" s="150"/>
      <c r="OGE300" s="150"/>
      <c r="OGF300" s="150"/>
      <c r="OGG300" s="150"/>
      <c r="OGH300" s="150"/>
      <c r="OGI300" s="150"/>
      <c r="OGJ300" s="150"/>
      <c r="OGK300" s="150"/>
      <c r="OGL300" s="150"/>
      <c r="OGM300" s="150"/>
      <c r="OGN300" s="150"/>
      <c r="OGO300" s="150"/>
      <c r="OGP300" s="150"/>
      <c r="OGQ300" s="150"/>
      <c r="OGR300" s="150"/>
      <c r="OGS300" s="150"/>
      <c r="OGT300" s="150"/>
      <c r="OGU300" s="150"/>
      <c r="OGV300" s="150"/>
      <c r="OGW300" s="150"/>
      <c r="OGX300" s="150"/>
      <c r="OGY300" s="150"/>
      <c r="OGZ300" s="150"/>
      <c r="OHA300" s="150"/>
      <c r="OHB300" s="150"/>
      <c r="OHC300" s="150"/>
      <c r="OHD300" s="150"/>
      <c r="OHE300" s="150"/>
      <c r="OHF300" s="150"/>
      <c r="OHG300" s="150"/>
      <c r="OHH300" s="150"/>
      <c r="OHI300" s="150"/>
      <c r="OHJ300" s="150"/>
      <c r="OHK300" s="150"/>
      <c r="OHL300" s="150"/>
      <c r="OHM300" s="150"/>
      <c r="OHN300" s="150"/>
      <c r="OHO300" s="150"/>
      <c r="OHP300" s="150"/>
      <c r="OHQ300" s="150"/>
      <c r="OHR300" s="150"/>
      <c r="OHS300" s="150"/>
      <c r="OHT300" s="150"/>
      <c r="OHU300" s="150"/>
      <c r="OHV300" s="150"/>
      <c r="OHW300" s="150"/>
      <c r="OHX300" s="150"/>
      <c r="OHY300" s="150"/>
      <c r="OHZ300" s="150"/>
      <c r="OIA300" s="150"/>
      <c r="OIB300" s="150"/>
      <c r="OIC300" s="150"/>
      <c r="OID300" s="150"/>
      <c r="OIE300" s="150"/>
      <c r="OIF300" s="150"/>
      <c r="OIG300" s="150"/>
      <c r="OIH300" s="150"/>
      <c r="OII300" s="150"/>
      <c r="OIJ300" s="150"/>
      <c r="OIK300" s="150"/>
      <c r="OIL300" s="150"/>
      <c r="OIM300" s="150"/>
      <c r="OIN300" s="150"/>
      <c r="OIO300" s="150"/>
      <c r="OIP300" s="150"/>
      <c r="OIQ300" s="150"/>
      <c r="OIR300" s="150"/>
      <c r="OIS300" s="150"/>
      <c r="OIT300" s="150"/>
      <c r="OIU300" s="150"/>
      <c r="OIV300" s="150"/>
      <c r="OIW300" s="150"/>
      <c r="OIX300" s="150"/>
      <c r="OIY300" s="150"/>
      <c r="OIZ300" s="150"/>
      <c r="OJA300" s="150"/>
      <c r="OJB300" s="150"/>
      <c r="OJC300" s="150"/>
      <c r="OJD300" s="150"/>
      <c r="OJE300" s="150"/>
      <c r="OJF300" s="150"/>
      <c r="OJG300" s="150"/>
      <c r="OJH300" s="150"/>
      <c r="OJI300" s="150"/>
      <c r="OJJ300" s="150"/>
      <c r="OJK300" s="150"/>
      <c r="OJL300" s="150"/>
      <c r="OJM300" s="150"/>
      <c r="OJN300" s="150"/>
      <c r="OJO300" s="150"/>
      <c r="OJP300" s="150"/>
      <c r="OJQ300" s="150"/>
      <c r="OJR300" s="150"/>
      <c r="OJS300" s="150"/>
      <c r="OJT300" s="150"/>
      <c r="OJU300" s="150"/>
      <c r="OJV300" s="150"/>
      <c r="OJW300" s="150"/>
      <c r="OJX300" s="150"/>
      <c r="OJY300" s="150"/>
      <c r="OJZ300" s="150"/>
      <c r="OKA300" s="150"/>
      <c r="OKB300" s="150"/>
      <c r="OKC300" s="150"/>
      <c r="OKD300" s="150"/>
      <c r="OKE300" s="150"/>
      <c r="OKF300" s="150"/>
      <c r="OKG300" s="150"/>
      <c r="OKH300" s="150"/>
      <c r="OKI300" s="150"/>
      <c r="OKJ300" s="150"/>
      <c r="OKK300" s="150"/>
      <c r="OKL300" s="150"/>
      <c r="OKM300" s="150"/>
      <c r="OKN300" s="150"/>
      <c r="OKO300" s="150"/>
      <c r="OKP300" s="150"/>
      <c r="OKQ300" s="150"/>
      <c r="OKR300" s="150"/>
      <c r="OKS300" s="150"/>
      <c r="OKT300" s="150"/>
      <c r="OKU300" s="150"/>
      <c r="OKV300" s="150"/>
      <c r="OKW300" s="150"/>
      <c r="OKX300" s="150"/>
      <c r="OKY300" s="150"/>
      <c r="OKZ300" s="150"/>
      <c r="OLA300" s="150"/>
      <c r="OLB300" s="150"/>
      <c r="OLC300" s="150"/>
      <c r="OLD300" s="150"/>
      <c r="OLE300" s="150"/>
      <c r="OLF300" s="150"/>
      <c r="OLG300" s="150"/>
      <c r="OLH300" s="150"/>
      <c r="OLI300" s="150"/>
      <c r="OLJ300" s="150"/>
      <c r="OLK300" s="150"/>
      <c r="OLL300" s="150"/>
      <c r="OLM300" s="150"/>
      <c r="OLN300" s="150"/>
      <c r="OLO300" s="150"/>
      <c r="OLP300" s="150"/>
      <c r="OLQ300" s="150"/>
      <c r="OLR300" s="150"/>
      <c r="OLS300" s="150"/>
      <c r="OLT300" s="150"/>
      <c r="OLU300" s="150"/>
      <c r="OLV300" s="150"/>
      <c r="OLW300" s="150"/>
      <c r="OLX300" s="150"/>
      <c r="OLY300" s="150"/>
      <c r="OLZ300" s="150"/>
      <c r="OMA300" s="150"/>
      <c r="OMB300" s="150"/>
      <c r="OMC300" s="150"/>
      <c r="OMD300" s="150"/>
      <c r="OME300" s="150"/>
      <c r="OMF300" s="150"/>
      <c r="OMG300" s="150"/>
      <c r="OMH300" s="150"/>
      <c r="OMI300" s="150"/>
      <c r="OMJ300" s="150"/>
      <c r="OMK300" s="150"/>
      <c r="OML300" s="150"/>
      <c r="OMM300" s="150"/>
      <c r="OMN300" s="150"/>
      <c r="OMO300" s="150"/>
      <c r="OMP300" s="150"/>
      <c r="OMQ300" s="150"/>
      <c r="OMR300" s="150"/>
      <c r="OMS300" s="150"/>
      <c r="OMT300" s="150"/>
      <c r="OMU300" s="150"/>
      <c r="OMV300" s="150"/>
      <c r="OMW300" s="150"/>
      <c r="OMX300" s="150"/>
      <c r="OMY300" s="150"/>
      <c r="OMZ300" s="150"/>
      <c r="ONA300" s="150"/>
      <c r="ONB300" s="150"/>
      <c r="ONC300" s="150"/>
      <c r="OND300" s="150"/>
      <c r="ONE300" s="150"/>
      <c r="ONF300" s="150"/>
      <c r="ONG300" s="150"/>
      <c r="ONH300" s="150"/>
      <c r="ONI300" s="150"/>
      <c r="ONJ300" s="150"/>
      <c r="ONK300" s="150"/>
      <c r="ONL300" s="150"/>
      <c r="ONM300" s="150"/>
      <c r="ONN300" s="150"/>
      <c r="ONO300" s="150"/>
      <c r="ONP300" s="150"/>
      <c r="ONQ300" s="150"/>
      <c r="ONR300" s="150"/>
      <c r="ONS300" s="150"/>
      <c r="ONT300" s="150"/>
      <c r="ONU300" s="150"/>
      <c r="ONV300" s="150"/>
      <c r="ONW300" s="150"/>
      <c r="ONX300" s="150"/>
      <c r="ONY300" s="150"/>
      <c r="ONZ300" s="150"/>
      <c r="OOA300" s="150"/>
      <c r="OOB300" s="150"/>
      <c r="OOC300" s="150"/>
      <c r="OOD300" s="150"/>
      <c r="OOE300" s="150"/>
      <c r="OOF300" s="150"/>
      <c r="OOG300" s="150"/>
      <c r="OOH300" s="150"/>
      <c r="OOI300" s="150"/>
      <c r="OOJ300" s="150"/>
      <c r="OOK300" s="150"/>
      <c r="OOL300" s="150"/>
      <c r="OOM300" s="150"/>
      <c r="OON300" s="150"/>
      <c r="OOO300" s="150"/>
      <c r="OOP300" s="150"/>
      <c r="OOQ300" s="150"/>
      <c r="OOR300" s="150"/>
      <c r="OOS300" s="150"/>
      <c r="OOT300" s="150"/>
      <c r="OOU300" s="150"/>
      <c r="OOV300" s="150"/>
      <c r="OOW300" s="150"/>
      <c r="OOX300" s="150"/>
      <c r="OOY300" s="150"/>
      <c r="OOZ300" s="150"/>
      <c r="OPA300" s="150"/>
      <c r="OPB300" s="150"/>
      <c r="OPC300" s="150"/>
      <c r="OPD300" s="150"/>
      <c r="OPE300" s="150"/>
      <c r="OPF300" s="150"/>
      <c r="OPG300" s="150"/>
      <c r="OPH300" s="150"/>
      <c r="OPI300" s="150"/>
      <c r="OPJ300" s="150"/>
      <c r="OPK300" s="150"/>
      <c r="OPL300" s="150"/>
      <c r="OPM300" s="150"/>
      <c r="OPN300" s="150"/>
      <c r="OPO300" s="150"/>
      <c r="OPP300" s="150"/>
      <c r="OPQ300" s="150"/>
      <c r="OPR300" s="150"/>
      <c r="OPS300" s="150"/>
      <c r="OPT300" s="150"/>
      <c r="OPU300" s="150"/>
      <c r="OPV300" s="150"/>
      <c r="OPW300" s="150"/>
      <c r="OPX300" s="150"/>
      <c r="OPY300" s="150"/>
      <c r="OPZ300" s="150"/>
      <c r="OQA300" s="150"/>
      <c r="OQB300" s="150"/>
      <c r="OQC300" s="150"/>
      <c r="OQD300" s="150"/>
      <c r="OQE300" s="150"/>
      <c r="OQF300" s="150"/>
      <c r="OQG300" s="150"/>
      <c r="OQH300" s="150"/>
      <c r="OQI300" s="150"/>
      <c r="OQJ300" s="150"/>
      <c r="OQK300" s="150"/>
      <c r="OQL300" s="150"/>
      <c r="OQM300" s="150"/>
      <c r="OQN300" s="150"/>
      <c r="OQO300" s="150"/>
      <c r="OQP300" s="150"/>
      <c r="OQQ300" s="150"/>
      <c r="OQR300" s="150"/>
      <c r="OQS300" s="150"/>
      <c r="OQT300" s="150"/>
      <c r="OQU300" s="150"/>
      <c r="OQV300" s="150"/>
      <c r="OQW300" s="150"/>
      <c r="OQX300" s="150"/>
      <c r="OQY300" s="150"/>
      <c r="OQZ300" s="150"/>
      <c r="ORA300" s="150"/>
      <c r="ORB300" s="150"/>
      <c r="ORC300" s="150"/>
      <c r="ORD300" s="150"/>
      <c r="ORE300" s="150"/>
      <c r="ORF300" s="150"/>
      <c r="ORG300" s="150"/>
      <c r="ORH300" s="150"/>
      <c r="ORI300" s="150"/>
      <c r="ORJ300" s="150"/>
      <c r="ORK300" s="150"/>
      <c r="ORL300" s="150"/>
      <c r="ORM300" s="150"/>
      <c r="ORN300" s="150"/>
      <c r="ORO300" s="150"/>
      <c r="ORP300" s="150"/>
      <c r="ORQ300" s="150"/>
      <c r="ORR300" s="150"/>
      <c r="ORS300" s="150"/>
      <c r="ORT300" s="150"/>
      <c r="ORU300" s="150"/>
      <c r="ORV300" s="150"/>
      <c r="ORW300" s="150"/>
      <c r="ORX300" s="150"/>
      <c r="ORY300" s="150"/>
      <c r="ORZ300" s="150"/>
      <c r="OSA300" s="150"/>
      <c r="OSB300" s="150"/>
      <c r="OSC300" s="150"/>
      <c r="OSD300" s="150"/>
      <c r="OSE300" s="150"/>
      <c r="OSF300" s="150"/>
      <c r="OSG300" s="150"/>
      <c r="OSH300" s="150"/>
      <c r="OSI300" s="150"/>
      <c r="OSJ300" s="150"/>
      <c r="OSK300" s="150"/>
      <c r="OSL300" s="150"/>
      <c r="OSM300" s="150"/>
      <c r="OSN300" s="150"/>
      <c r="OSO300" s="150"/>
      <c r="OSP300" s="150"/>
      <c r="OSQ300" s="150"/>
      <c r="OSR300" s="150"/>
      <c r="OSS300" s="150"/>
      <c r="OST300" s="150"/>
      <c r="OSU300" s="150"/>
      <c r="OSV300" s="150"/>
      <c r="OSW300" s="150"/>
      <c r="OSX300" s="150"/>
      <c r="OSY300" s="150"/>
      <c r="OSZ300" s="150"/>
      <c r="OTA300" s="150"/>
      <c r="OTB300" s="150"/>
      <c r="OTC300" s="150"/>
      <c r="OTD300" s="150"/>
      <c r="OTE300" s="150"/>
      <c r="OTF300" s="150"/>
      <c r="OTG300" s="150"/>
      <c r="OTH300" s="150"/>
      <c r="OTI300" s="150"/>
      <c r="OTJ300" s="150"/>
      <c r="OTK300" s="150"/>
      <c r="OTL300" s="150"/>
      <c r="OTM300" s="150"/>
      <c r="OTN300" s="150"/>
      <c r="OTO300" s="150"/>
      <c r="OTP300" s="150"/>
      <c r="OTQ300" s="150"/>
      <c r="OTR300" s="150"/>
      <c r="OTS300" s="150"/>
      <c r="OTT300" s="150"/>
      <c r="OTU300" s="150"/>
      <c r="OTV300" s="150"/>
      <c r="OTW300" s="150"/>
      <c r="OTX300" s="150"/>
      <c r="OTY300" s="150"/>
      <c r="OTZ300" s="150"/>
      <c r="OUA300" s="150"/>
      <c r="OUB300" s="150"/>
      <c r="OUC300" s="150"/>
      <c r="OUD300" s="150"/>
      <c r="OUE300" s="150"/>
      <c r="OUF300" s="150"/>
      <c r="OUG300" s="150"/>
      <c r="OUH300" s="150"/>
      <c r="OUI300" s="150"/>
      <c r="OUJ300" s="150"/>
      <c r="OUK300" s="150"/>
      <c r="OUL300" s="150"/>
      <c r="OUM300" s="150"/>
      <c r="OUN300" s="150"/>
      <c r="OUO300" s="150"/>
      <c r="OUP300" s="150"/>
      <c r="OUQ300" s="150"/>
      <c r="OUR300" s="150"/>
      <c r="OUS300" s="150"/>
      <c r="OUT300" s="150"/>
      <c r="OUU300" s="150"/>
      <c r="OUV300" s="150"/>
      <c r="OUW300" s="150"/>
      <c r="OUX300" s="150"/>
      <c r="OUY300" s="150"/>
      <c r="OUZ300" s="150"/>
      <c r="OVA300" s="150"/>
      <c r="OVB300" s="150"/>
      <c r="OVC300" s="150"/>
      <c r="OVD300" s="150"/>
      <c r="OVE300" s="150"/>
      <c r="OVF300" s="150"/>
      <c r="OVG300" s="150"/>
      <c r="OVH300" s="150"/>
      <c r="OVI300" s="150"/>
      <c r="OVJ300" s="150"/>
      <c r="OVK300" s="150"/>
      <c r="OVL300" s="150"/>
      <c r="OVM300" s="150"/>
      <c r="OVN300" s="150"/>
      <c r="OVO300" s="150"/>
      <c r="OVP300" s="150"/>
      <c r="OVQ300" s="150"/>
      <c r="OVR300" s="150"/>
      <c r="OVS300" s="150"/>
      <c r="OVT300" s="150"/>
      <c r="OVU300" s="150"/>
      <c r="OVV300" s="150"/>
      <c r="OVW300" s="150"/>
      <c r="OVX300" s="150"/>
      <c r="OVY300" s="150"/>
      <c r="OVZ300" s="150"/>
      <c r="OWA300" s="150"/>
      <c r="OWB300" s="150"/>
      <c r="OWC300" s="150"/>
      <c r="OWD300" s="150"/>
      <c r="OWE300" s="150"/>
      <c r="OWF300" s="150"/>
      <c r="OWG300" s="150"/>
      <c r="OWH300" s="150"/>
      <c r="OWI300" s="150"/>
      <c r="OWJ300" s="150"/>
      <c r="OWK300" s="150"/>
      <c r="OWL300" s="150"/>
      <c r="OWM300" s="150"/>
      <c r="OWN300" s="150"/>
      <c r="OWO300" s="150"/>
      <c r="OWP300" s="150"/>
      <c r="OWQ300" s="150"/>
      <c r="OWR300" s="150"/>
      <c r="OWS300" s="150"/>
      <c r="OWT300" s="150"/>
      <c r="OWU300" s="150"/>
      <c r="OWV300" s="150"/>
      <c r="OWW300" s="150"/>
      <c r="OWX300" s="150"/>
      <c r="OWY300" s="150"/>
      <c r="OWZ300" s="150"/>
      <c r="OXA300" s="150"/>
      <c r="OXB300" s="150"/>
      <c r="OXC300" s="150"/>
      <c r="OXD300" s="150"/>
      <c r="OXE300" s="150"/>
      <c r="OXF300" s="150"/>
      <c r="OXG300" s="150"/>
      <c r="OXH300" s="150"/>
      <c r="OXI300" s="150"/>
      <c r="OXJ300" s="150"/>
      <c r="OXK300" s="150"/>
      <c r="OXL300" s="150"/>
      <c r="OXM300" s="150"/>
      <c r="OXN300" s="150"/>
      <c r="OXO300" s="150"/>
      <c r="OXP300" s="150"/>
      <c r="OXQ300" s="150"/>
      <c r="OXR300" s="150"/>
      <c r="OXS300" s="150"/>
      <c r="OXT300" s="150"/>
      <c r="OXU300" s="150"/>
      <c r="OXV300" s="150"/>
      <c r="OXW300" s="150"/>
      <c r="OXX300" s="150"/>
      <c r="OXY300" s="150"/>
      <c r="OXZ300" s="150"/>
      <c r="OYA300" s="150"/>
      <c r="OYB300" s="150"/>
      <c r="OYC300" s="150"/>
      <c r="OYD300" s="150"/>
      <c r="OYE300" s="150"/>
      <c r="OYF300" s="150"/>
      <c r="OYG300" s="150"/>
      <c r="OYH300" s="150"/>
      <c r="OYI300" s="150"/>
      <c r="OYJ300" s="150"/>
      <c r="OYK300" s="150"/>
      <c r="OYL300" s="150"/>
      <c r="OYM300" s="150"/>
      <c r="OYN300" s="150"/>
      <c r="OYO300" s="150"/>
      <c r="OYP300" s="150"/>
      <c r="OYQ300" s="150"/>
      <c r="OYR300" s="150"/>
      <c r="OYS300" s="150"/>
      <c r="OYT300" s="150"/>
      <c r="OYU300" s="150"/>
      <c r="OYV300" s="150"/>
      <c r="OYW300" s="150"/>
      <c r="OYX300" s="150"/>
      <c r="OYY300" s="150"/>
      <c r="OYZ300" s="150"/>
      <c r="OZA300" s="150"/>
      <c r="OZB300" s="150"/>
      <c r="OZC300" s="150"/>
      <c r="OZD300" s="150"/>
      <c r="OZE300" s="150"/>
      <c r="OZF300" s="150"/>
      <c r="OZG300" s="150"/>
      <c r="OZH300" s="150"/>
      <c r="OZI300" s="150"/>
      <c r="OZJ300" s="150"/>
      <c r="OZK300" s="150"/>
      <c r="OZL300" s="150"/>
      <c r="OZM300" s="150"/>
      <c r="OZN300" s="150"/>
      <c r="OZO300" s="150"/>
      <c r="OZP300" s="150"/>
      <c r="OZQ300" s="150"/>
      <c r="OZR300" s="150"/>
      <c r="OZS300" s="150"/>
      <c r="OZT300" s="150"/>
      <c r="OZU300" s="150"/>
      <c r="OZV300" s="150"/>
      <c r="OZW300" s="150"/>
      <c r="OZX300" s="150"/>
      <c r="OZY300" s="150"/>
      <c r="OZZ300" s="150"/>
      <c r="PAA300" s="150"/>
      <c r="PAB300" s="150"/>
      <c r="PAC300" s="150"/>
      <c r="PAD300" s="150"/>
      <c r="PAE300" s="150"/>
      <c r="PAF300" s="150"/>
      <c r="PAG300" s="150"/>
      <c r="PAH300" s="150"/>
      <c r="PAI300" s="150"/>
      <c r="PAJ300" s="150"/>
      <c r="PAK300" s="150"/>
      <c r="PAL300" s="150"/>
      <c r="PAM300" s="150"/>
      <c r="PAN300" s="150"/>
      <c r="PAO300" s="150"/>
      <c r="PAP300" s="150"/>
      <c r="PAQ300" s="150"/>
      <c r="PAR300" s="150"/>
      <c r="PAS300" s="150"/>
      <c r="PAT300" s="150"/>
      <c r="PAU300" s="150"/>
      <c r="PAV300" s="150"/>
      <c r="PAW300" s="150"/>
      <c r="PAX300" s="150"/>
      <c r="PAY300" s="150"/>
      <c r="PAZ300" s="150"/>
      <c r="PBA300" s="150"/>
      <c r="PBB300" s="150"/>
      <c r="PBC300" s="150"/>
      <c r="PBD300" s="150"/>
      <c r="PBE300" s="150"/>
      <c r="PBF300" s="150"/>
      <c r="PBG300" s="150"/>
      <c r="PBH300" s="150"/>
      <c r="PBI300" s="150"/>
      <c r="PBJ300" s="150"/>
      <c r="PBK300" s="150"/>
      <c r="PBL300" s="150"/>
      <c r="PBM300" s="150"/>
      <c r="PBN300" s="150"/>
      <c r="PBO300" s="150"/>
      <c r="PBP300" s="150"/>
      <c r="PBQ300" s="150"/>
      <c r="PBR300" s="150"/>
      <c r="PBS300" s="150"/>
      <c r="PBT300" s="150"/>
      <c r="PBU300" s="150"/>
      <c r="PBV300" s="150"/>
      <c r="PBW300" s="150"/>
      <c r="PBX300" s="150"/>
      <c r="PBY300" s="150"/>
      <c r="PBZ300" s="150"/>
      <c r="PCA300" s="150"/>
      <c r="PCB300" s="150"/>
      <c r="PCC300" s="150"/>
      <c r="PCD300" s="150"/>
      <c r="PCE300" s="150"/>
      <c r="PCF300" s="150"/>
      <c r="PCG300" s="150"/>
      <c r="PCH300" s="150"/>
      <c r="PCI300" s="150"/>
      <c r="PCJ300" s="150"/>
      <c r="PCK300" s="150"/>
      <c r="PCL300" s="150"/>
      <c r="PCM300" s="150"/>
      <c r="PCN300" s="150"/>
      <c r="PCO300" s="150"/>
      <c r="PCP300" s="150"/>
      <c r="PCQ300" s="150"/>
      <c r="PCR300" s="150"/>
      <c r="PCS300" s="150"/>
      <c r="PCT300" s="150"/>
      <c r="PCU300" s="150"/>
      <c r="PCV300" s="150"/>
      <c r="PCW300" s="150"/>
      <c r="PCX300" s="150"/>
      <c r="PCY300" s="150"/>
      <c r="PCZ300" s="150"/>
      <c r="PDA300" s="150"/>
      <c r="PDB300" s="150"/>
      <c r="PDC300" s="150"/>
      <c r="PDD300" s="150"/>
      <c r="PDE300" s="150"/>
      <c r="PDF300" s="150"/>
      <c r="PDG300" s="150"/>
      <c r="PDH300" s="150"/>
      <c r="PDI300" s="150"/>
      <c r="PDJ300" s="150"/>
      <c r="PDK300" s="150"/>
      <c r="PDL300" s="150"/>
      <c r="PDM300" s="150"/>
      <c r="PDN300" s="150"/>
      <c r="PDO300" s="150"/>
      <c r="PDP300" s="150"/>
      <c r="PDQ300" s="150"/>
      <c r="PDR300" s="150"/>
      <c r="PDS300" s="150"/>
      <c r="PDT300" s="150"/>
      <c r="PDU300" s="150"/>
      <c r="PDV300" s="150"/>
      <c r="PDW300" s="150"/>
      <c r="PDX300" s="150"/>
      <c r="PDY300" s="150"/>
      <c r="PDZ300" s="150"/>
      <c r="PEA300" s="150"/>
      <c r="PEB300" s="150"/>
      <c r="PEC300" s="150"/>
      <c r="PED300" s="150"/>
      <c r="PEE300" s="150"/>
      <c r="PEF300" s="150"/>
      <c r="PEG300" s="150"/>
      <c r="PEH300" s="150"/>
      <c r="PEI300" s="150"/>
      <c r="PEJ300" s="150"/>
      <c r="PEK300" s="150"/>
      <c r="PEL300" s="150"/>
      <c r="PEM300" s="150"/>
      <c r="PEN300" s="150"/>
      <c r="PEO300" s="150"/>
      <c r="PEP300" s="150"/>
      <c r="PEQ300" s="150"/>
      <c r="PER300" s="150"/>
      <c r="PES300" s="150"/>
      <c r="PET300" s="150"/>
      <c r="PEU300" s="150"/>
      <c r="PEV300" s="150"/>
      <c r="PEW300" s="150"/>
      <c r="PEX300" s="150"/>
      <c r="PEY300" s="150"/>
      <c r="PEZ300" s="150"/>
      <c r="PFA300" s="150"/>
      <c r="PFB300" s="150"/>
      <c r="PFC300" s="150"/>
      <c r="PFD300" s="150"/>
      <c r="PFE300" s="150"/>
      <c r="PFF300" s="150"/>
      <c r="PFG300" s="150"/>
      <c r="PFH300" s="150"/>
      <c r="PFI300" s="150"/>
      <c r="PFJ300" s="150"/>
      <c r="PFK300" s="150"/>
      <c r="PFL300" s="150"/>
      <c r="PFM300" s="150"/>
      <c r="PFN300" s="150"/>
      <c r="PFO300" s="150"/>
      <c r="PFP300" s="150"/>
      <c r="PFQ300" s="150"/>
      <c r="PFR300" s="150"/>
      <c r="PFS300" s="150"/>
      <c r="PFT300" s="150"/>
      <c r="PFU300" s="150"/>
      <c r="PFV300" s="150"/>
      <c r="PFW300" s="150"/>
      <c r="PFX300" s="150"/>
      <c r="PFY300" s="150"/>
      <c r="PFZ300" s="150"/>
      <c r="PGA300" s="150"/>
      <c r="PGB300" s="150"/>
      <c r="PGC300" s="150"/>
      <c r="PGD300" s="150"/>
      <c r="PGE300" s="150"/>
      <c r="PGF300" s="150"/>
      <c r="PGG300" s="150"/>
      <c r="PGH300" s="150"/>
      <c r="PGI300" s="150"/>
      <c r="PGJ300" s="150"/>
      <c r="PGK300" s="150"/>
      <c r="PGL300" s="150"/>
      <c r="PGM300" s="150"/>
      <c r="PGN300" s="150"/>
      <c r="PGO300" s="150"/>
      <c r="PGP300" s="150"/>
      <c r="PGQ300" s="150"/>
      <c r="PGR300" s="150"/>
      <c r="PGS300" s="150"/>
      <c r="PGT300" s="150"/>
      <c r="PGU300" s="150"/>
      <c r="PGV300" s="150"/>
      <c r="PGW300" s="150"/>
      <c r="PGX300" s="150"/>
      <c r="PGY300" s="150"/>
      <c r="PGZ300" s="150"/>
      <c r="PHA300" s="150"/>
      <c r="PHB300" s="150"/>
      <c r="PHC300" s="150"/>
      <c r="PHD300" s="150"/>
      <c r="PHE300" s="150"/>
      <c r="PHF300" s="150"/>
      <c r="PHG300" s="150"/>
      <c r="PHH300" s="150"/>
      <c r="PHI300" s="150"/>
      <c r="PHJ300" s="150"/>
      <c r="PHK300" s="150"/>
      <c r="PHL300" s="150"/>
      <c r="PHM300" s="150"/>
      <c r="PHN300" s="150"/>
      <c r="PHO300" s="150"/>
      <c r="PHP300" s="150"/>
      <c r="PHQ300" s="150"/>
      <c r="PHR300" s="150"/>
      <c r="PHS300" s="150"/>
      <c r="PHT300" s="150"/>
      <c r="PHU300" s="150"/>
      <c r="PHV300" s="150"/>
      <c r="PHW300" s="150"/>
      <c r="PHX300" s="150"/>
      <c r="PHY300" s="150"/>
      <c r="PHZ300" s="150"/>
      <c r="PIA300" s="150"/>
      <c r="PIB300" s="150"/>
      <c r="PIC300" s="150"/>
      <c r="PID300" s="150"/>
      <c r="PIE300" s="150"/>
      <c r="PIF300" s="150"/>
      <c r="PIG300" s="150"/>
      <c r="PIH300" s="150"/>
      <c r="PII300" s="150"/>
      <c r="PIJ300" s="150"/>
      <c r="PIK300" s="150"/>
      <c r="PIL300" s="150"/>
      <c r="PIM300" s="150"/>
      <c r="PIN300" s="150"/>
      <c r="PIO300" s="150"/>
      <c r="PIP300" s="150"/>
      <c r="PIQ300" s="150"/>
      <c r="PIR300" s="150"/>
      <c r="PIS300" s="150"/>
      <c r="PIT300" s="150"/>
      <c r="PIU300" s="150"/>
      <c r="PIV300" s="150"/>
      <c r="PIW300" s="150"/>
      <c r="PIX300" s="150"/>
      <c r="PIY300" s="150"/>
      <c r="PIZ300" s="150"/>
      <c r="PJA300" s="150"/>
      <c r="PJB300" s="150"/>
      <c r="PJC300" s="150"/>
      <c r="PJD300" s="150"/>
      <c r="PJE300" s="150"/>
      <c r="PJF300" s="150"/>
      <c r="PJG300" s="150"/>
      <c r="PJH300" s="150"/>
      <c r="PJI300" s="150"/>
      <c r="PJJ300" s="150"/>
      <c r="PJK300" s="150"/>
      <c r="PJL300" s="150"/>
      <c r="PJM300" s="150"/>
      <c r="PJN300" s="150"/>
      <c r="PJO300" s="150"/>
      <c r="PJP300" s="150"/>
      <c r="PJQ300" s="150"/>
      <c r="PJR300" s="150"/>
      <c r="PJS300" s="150"/>
      <c r="PJT300" s="150"/>
      <c r="PJU300" s="150"/>
      <c r="PJV300" s="150"/>
      <c r="PJW300" s="150"/>
      <c r="PJX300" s="150"/>
      <c r="PJY300" s="150"/>
      <c r="PJZ300" s="150"/>
      <c r="PKA300" s="150"/>
      <c r="PKB300" s="150"/>
      <c r="PKC300" s="150"/>
      <c r="PKD300" s="150"/>
      <c r="PKE300" s="150"/>
      <c r="PKF300" s="150"/>
      <c r="PKG300" s="150"/>
      <c r="PKH300" s="150"/>
      <c r="PKI300" s="150"/>
      <c r="PKJ300" s="150"/>
      <c r="PKK300" s="150"/>
      <c r="PKL300" s="150"/>
      <c r="PKM300" s="150"/>
      <c r="PKN300" s="150"/>
      <c r="PKO300" s="150"/>
      <c r="PKP300" s="150"/>
      <c r="PKQ300" s="150"/>
      <c r="PKR300" s="150"/>
      <c r="PKS300" s="150"/>
      <c r="PKT300" s="150"/>
      <c r="PKU300" s="150"/>
      <c r="PKV300" s="150"/>
      <c r="PKW300" s="150"/>
      <c r="PKX300" s="150"/>
      <c r="PKY300" s="150"/>
      <c r="PKZ300" s="150"/>
      <c r="PLA300" s="150"/>
      <c r="PLB300" s="150"/>
      <c r="PLC300" s="150"/>
      <c r="PLD300" s="150"/>
      <c r="PLE300" s="150"/>
      <c r="PLF300" s="150"/>
      <c r="PLG300" s="150"/>
      <c r="PLH300" s="150"/>
      <c r="PLI300" s="150"/>
      <c r="PLJ300" s="150"/>
      <c r="PLK300" s="150"/>
      <c r="PLL300" s="150"/>
      <c r="PLM300" s="150"/>
      <c r="PLN300" s="150"/>
      <c r="PLO300" s="150"/>
      <c r="PLP300" s="150"/>
      <c r="PLQ300" s="150"/>
      <c r="PLR300" s="150"/>
      <c r="PLS300" s="150"/>
      <c r="PLT300" s="150"/>
      <c r="PLU300" s="150"/>
      <c r="PLV300" s="150"/>
      <c r="PLW300" s="150"/>
      <c r="PLX300" s="150"/>
      <c r="PLY300" s="150"/>
      <c r="PLZ300" s="150"/>
      <c r="PMA300" s="150"/>
      <c r="PMB300" s="150"/>
      <c r="PMC300" s="150"/>
      <c r="PMD300" s="150"/>
      <c r="PME300" s="150"/>
      <c r="PMF300" s="150"/>
      <c r="PMG300" s="150"/>
      <c r="PMH300" s="150"/>
      <c r="PMI300" s="150"/>
      <c r="PMJ300" s="150"/>
      <c r="PMK300" s="150"/>
      <c r="PML300" s="150"/>
      <c r="PMM300" s="150"/>
      <c r="PMN300" s="150"/>
      <c r="PMO300" s="150"/>
      <c r="PMP300" s="150"/>
      <c r="PMQ300" s="150"/>
      <c r="PMR300" s="150"/>
      <c r="PMS300" s="150"/>
      <c r="PMT300" s="150"/>
      <c r="PMU300" s="150"/>
      <c r="PMV300" s="150"/>
      <c r="PMW300" s="150"/>
      <c r="PMX300" s="150"/>
      <c r="PMY300" s="150"/>
      <c r="PMZ300" s="150"/>
      <c r="PNA300" s="150"/>
      <c r="PNB300" s="150"/>
      <c r="PNC300" s="150"/>
      <c r="PND300" s="150"/>
      <c r="PNE300" s="150"/>
      <c r="PNF300" s="150"/>
      <c r="PNG300" s="150"/>
      <c r="PNH300" s="150"/>
      <c r="PNI300" s="150"/>
      <c r="PNJ300" s="150"/>
      <c r="PNK300" s="150"/>
      <c r="PNL300" s="150"/>
      <c r="PNM300" s="150"/>
      <c r="PNN300" s="150"/>
      <c r="PNO300" s="150"/>
      <c r="PNP300" s="150"/>
      <c r="PNQ300" s="150"/>
      <c r="PNR300" s="150"/>
      <c r="PNS300" s="150"/>
      <c r="PNT300" s="150"/>
      <c r="PNU300" s="150"/>
      <c r="PNV300" s="150"/>
      <c r="PNW300" s="150"/>
      <c r="PNX300" s="150"/>
      <c r="PNY300" s="150"/>
      <c r="PNZ300" s="150"/>
      <c r="POA300" s="150"/>
      <c r="POB300" s="150"/>
      <c r="POC300" s="150"/>
      <c r="POD300" s="150"/>
      <c r="POE300" s="150"/>
      <c r="POF300" s="150"/>
      <c r="POG300" s="150"/>
      <c r="POH300" s="150"/>
      <c r="POI300" s="150"/>
      <c r="POJ300" s="150"/>
      <c r="POK300" s="150"/>
      <c r="POL300" s="150"/>
      <c r="POM300" s="150"/>
      <c r="PON300" s="150"/>
      <c r="POO300" s="150"/>
      <c r="POP300" s="150"/>
      <c r="POQ300" s="150"/>
      <c r="POR300" s="150"/>
      <c r="POS300" s="150"/>
      <c r="POT300" s="150"/>
      <c r="POU300" s="150"/>
      <c r="POV300" s="150"/>
      <c r="POW300" s="150"/>
      <c r="POX300" s="150"/>
      <c r="POY300" s="150"/>
      <c r="POZ300" s="150"/>
      <c r="PPA300" s="150"/>
      <c r="PPB300" s="150"/>
      <c r="PPC300" s="150"/>
      <c r="PPD300" s="150"/>
      <c r="PPE300" s="150"/>
      <c r="PPF300" s="150"/>
      <c r="PPG300" s="150"/>
      <c r="PPH300" s="150"/>
      <c r="PPI300" s="150"/>
      <c r="PPJ300" s="150"/>
      <c r="PPK300" s="150"/>
      <c r="PPL300" s="150"/>
      <c r="PPM300" s="150"/>
      <c r="PPN300" s="150"/>
      <c r="PPO300" s="150"/>
      <c r="PPP300" s="150"/>
      <c r="PPQ300" s="150"/>
      <c r="PPR300" s="150"/>
      <c r="PPS300" s="150"/>
      <c r="PPT300" s="150"/>
      <c r="PPU300" s="150"/>
      <c r="PPV300" s="150"/>
      <c r="PPW300" s="150"/>
      <c r="PPX300" s="150"/>
      <c r="PPY300" s="150"/>
      <c r="PPZ300" s="150"/>
      <c r="PQA300" s="150"/>
      <c r="PQB300" s="150"/>
      <c r="PQC300" s="150"/>
      <c r="PQD300" s="150"/>
      <c r="PQE300" s="150"/>
      <c r="PQF300" s="150"/>
      <c r="PQG300" s="150"/>
      <c r="PQH300" s="150"/>
      <c r="PQI300" s="150"/>
      <c r="PQJ300" s="150"/>
      <c r="PQK300" s="150"/>
      <c r="PQL300" s="150"/>
      <c r="PQM300" s="150"/>
      <c r="PQN300" s="150"/>
      <c r="PQO300" s="150"/>
      <c r="PQP300" s="150"/>
      <c r="PQQ300" s="150"/>
      <c r="PQR300" s="150"/>
      <c r="PQS300" s="150"/>
      <c r="PQT300" s="150"/>
      <c r="PQU300" s="150"/>
      <c r="PQV300" s="150"/>
      <c r="PQW300" s="150"/>
      <c r="PQX300" s="150"/>
      <c r="PQY300" s="150"/>
      <c r="PQZ300" s="150"/>
      <c r="PRA300" s="150"/>
      <c r="PRB300" s="150"/>
      <c r="PRC300" s="150"/>
      <c r="PRD300" s="150"/>
      <c r="PRE300" s="150"/>
      <c r="PRF300" s="150"/>
      <c r="PRG300" s="150"/>
      <c r="PRH300" s="150"/>
      <c r="PRI300" s="150"/>
      <c r="PRJ300" s="150"/>
      <c r="PRK300" s="150"/>
      <c r="PRL300" s="150"/>
      <c r="PRM300" s="150"/>
      <c r="PRN300" s="150"/>
      <c r="PRO300" s="150"/>
      <c r="PRP300" s="150"/>
      <c r="PRQ300" s="150"/>
      <c r="PRR300" s="150"/>
      <c r="PRS300" s="150"/>
      <c r="PRT300" s="150"/>
      <c r="PRU300" s="150"/>
      <c r="PRV300" s="150"/>
      <c r="PRW300" s="150"/>
      <c r="PRX300" s="150"/>
      <c r="PRY300" s="150"/>
      <c r="PRZ300" s="150"/>
      <c r="PSA300" s="150"/>
      <c r="PSB300" s="150"/>
      <c r="PSC300" s="150"/>
      <c r="PSD300" s="150"/>
      <c r="PSE300" s="150"/>
      <c r="PSF300" s="150"/>
      <c r="PSG300" s="150"/>
      <c r="PSH300" s="150"/>
      <c r="PSI300" s="150"/>
      <c r="PSJ300" s="150"/>
      <c r="PSK300" s="150"/>
      <c r="PSL300" s="150"/>
      <c r="PSM300" s="150"/>
      <c r="PSN300" s="150"/>
      <c r="PSO300" s="150"/>
      <c r="PSP300" s="150"/>
      <c r="PSQ300" s="150"/>
      <c r="PSR300" s="150"/>
      <c r="PSS300" s="150"/>
      <c r="PST300" s="150"/>
      <c r="PSU300" s="150"/>
      <c r="PSV300" s="150"/>
      <c r="PSW300" s="150"/>
      <c r="PSX300" s="150"/>
      <c r="PSY300" s="150"/>
      <c r="PSZ300" s="150"/>
      <c r="PTA300" s="150"/>
      <c r="PTB300" s="150"/>
      <c r="PTC300" s="150"/>
      <c r="PTD300" s="150"/>
      <c r="PTE300" s="150"/>
      <c r="PTF300" s="150"/>
      <c r="PTG300" s="150"/>
      <c r="PTH300" s="150"/>
      <c r="PTI300" s="150"/>
      <c r="PTJ300" s="150"/>
      <c r="PTK300" s="150"/>
      <c r="PTL300" s="150"/>
      <c r="PTM300" s="150"/>
      <c r="PTN300" s="150"/>
      <c r="PTO300" s="150"/>
      <c r="PTP300" s="150"/>
      <c r="PTQ300" s="150"/>
      <c r="PTR300" s="150"/>
      <c r="PTS300" s="150"/>
      <c r="PTT300" s="150"/>
      <c r="PTU300" s="150"/>
      <c r="PTV300" s="150"/>
      <c r="PTW300" s="150"/>
      <c r="PTX300" s="150"/>
      <c r="PTY300" s="150"/>
      <c r="PTZ300" s="150"/>
      <c r="PUA300" s="150"/>
      <c r="PUB300" s="150"/>
      <c r="PUC300" s="150"/>
      <c r="PUD300" s="150"/>
      <c r="PUE300" s="150"/>
      <c r="PUF300" s="150"/>
      <c r="PUG300" s="150"/>
      <c r="PUH300" s="150"/>
      <c r="PUI300" s="150"/>
      <c r="PUJ300" s="150"/>
      <c r="PUK300" s="150"/>
      <c r="PUL300" s="150"/>
      <c r="PUM300" s="150"/>
      <c r="PUN300" s="150"/>
      <c r="PUO300" s="150"/>
      <c r="PUP300" s="150"/>
      <c r="PUQ300" s="150"/>
      <c r="PUR300" s="150"/>
      <c r="PUS300" s="150"/>
      <c r="PUT300" s="150"/>
      <c r="PUU300" s="150"/>
      <c r="PUV300" s="150"/>
      <c r="PUW300" s="150"/>
      <c r="PUX300" s="150"/>
      <c r="PUY300" s="150"/>
      <c r="PUZ300" s="150"/>
      <c r="PVA300" s="150"/>
      <c r="PVB300" s="150"/>
      <c r="PVC300" s="150"/>
      <c r="PVD300" s="150"/>
      <c r="PVE300" s="150"/>
      <c r="PVF300" s="150"/>
      <c r="PVG300" s="150"/>
      <c r="PVH300" s="150"/>
      <c r="PVI300" s="150"/>
      <c r="PVJ300" s="150"/>
      <c r="PVK300" s="150"/>
      <c r="PVL300" s="150"/>
      <c r="PVM300" s="150"/>
      <c r="PVN300" s="150"/>
      <c r="PVO300" s="150"/>
      <c r="PVP300" s="150"/>
      <c r="PVQ300" s="150"/>
      <c r="PVR300" s="150"/>
      <c r="PVS300" s="150"/>
      <c r="PVT300" s="150"/>
      <c r="PVU300" s="150"/>
      <c r="PVV300" s="150"/>
      <c r="PVW300" s="150"/>
      <c r="PVX300" s="150"/>
      <c r="PVY300" s="150"/>
      <c r="PVZ300" s="150"/>
      <c r="PWA300" s="150"/>
      <c r="PWB300" s="150"/>
      <c r="PWC300" s="150"/>
      <c r="PWD300" s="150"/>
      <c r="PWE300" s="150"/>
      <c r="PWF300" s="150"/>
      <c r="PWG300" s="150"/>
      <c r="PWH300" s="150"/>
      <c r="PWI300" s="150"/>
      <c r="PWJ300" s="150"/>
      <c r="PWK300" s="150"/>
      <c r="PWL300" s="150"/>
      <c r="PWM300" s="150"/>
      <c r="PWN300" s="150"/>
      <c r="PWO300" s="150"/>
      <c r="PWP300" s="150"/>
      <c r="PWQ300" s="150"/>
      <c r="PWR300" s="150"/>
      <c r="PWS300" s="150"/>
      <c r="PWT300" s="150"/>
      <c r="PWU300" s="150"/>
      <c r="PWV300" s="150"/>
      <c r="PWW300" s="150"/>
      <c r="PWX300" s="150"/>
      <c r="PWY300" s="150"/>
      <c r="PWZ300" s="150"/>
      <c r="PXA300" s="150"/>
      <c r="PXB300" s="150"/>
      <c r="PXC300" s="150"/>
      <c r="PXD300" s="150"/>
      <c r="PXE300" s="150"/>
      <c r="PXF300" s="150"/>
      <c r="PXG300" s="150"/>
      <c r="PXH300" s="150"/>
      <c r="PXI300" s="150"/>
      <c r="PXJ300" s="150"/>
      <c r="PXK300" s="150"/>
      <c r="PXL300" s="150"/>
      <c r="PXM300" s="150"/>
      <c r="PXN300" s="150"/>
      <c r="PXO300" s="150"/>
      <c r="PXP300" s="150"/>
      <c r="PXQ300" s="150"/>
      <c r="PXR300" s="150"/>
      <c r="PXS300" s="150"/>
      <c r="PXT300" s="150"/>
      <c r="PXU300" s="150"/>
      <c r="PXV300" s="150"/>
      <c r="PXW300" s="150"/>
      <c r="PXX300" s="150"/>
      <c r="PXY300" s="150"/>
      <c r="PXZ300" s="150"/>
      <c r="PYA300" s="150"/>
      <c r="PYB300" s="150"/>
      <c r="PYC300" s="150"/>
      <c r="PYD300" s="150"/>
      <c r="PYE300" s="150"/>
      <c r="PYF300" s="150"/>
      <c r="PYG300" s="150"/>
      <c r="PYH300" s="150"/>
      <c r="PYI300" s="150"/>
      <c r="PYJ300" s="150"/>
      <c r="PYK300" s="150"/>
      <c r="PYL300" s="150"/>
      <c r="PYM300" s="150"/>
      <c r="PYN300" s="150"/>
      <c r="PYO300" s="150"/>
      <c r="PYP300" s="150"/>
      <c r="PYQ300" s="150"/>
      <c r="PYR300" s="150"/>
      <c r="PYS300" s="150"/>
      <c r="PYT300" s="150"/>
      <c r="PYU300" s="150"/>
      <c r="PYV300" s="150"/>
      <c r="PYW300" s="150"/>
      <c r="PYX300" s="150"/>
      <c r="PYY300" s="150"/>
      <c r="PYZ300" s="150"/>
      <c r="PZA300" s="150"/>
      <c r="PZB300" s="150"/>
      <c r="PZC300" s="150"/>
      <c r="PZD300" s="150"/>
      <c r="PZE300" s="150"/>
      <c r="PZF300" s="150"/>
      <c r="PZG300" s="150"/>
      <c r="PZH300" s="150"/>
      <c r="PZI300" s="150"/>
      <c r="PZJ300" s="150"/>
      <c r="PZK300" s="150"/>
      <c r="PZL300" s="150"/>
      <c r="PZM300" s="150"/>
      <c r="PZN300" s="150"/>
      <c r="PZO300" s="150"/>
      <c r="PZP300" s="150"/>
      <c r="PZQ300" s="150"/>
      <c r="PZR300" s="150"/>
      <c r="PZS300" s="150"/>
      <c r="PZT300" s="150"/>
      <c r="PZU300" s="150"/>
      <c r="PZV300" s="150"/>
      <c r="PZW300" s="150"/>
      <c r="PZX300" s="150"/>
      <c r="PZY300" s="150"/>
      <c r="PZZ300" s="150"/>
      <c r="QAA300" s="150"/>
      <c r="QAB300" s="150"/>
      <c r="QAC300" s="150"/>
      <c r="QAD300" s="150"/>
      <c r="QAE300" s="150"/>
      <c r="QAF300" s="150"/>
      <c r="QAG300" s="150"/>
      <c r="QAH300" s="150"/>
      <c r="QAI300" s="150"/>
      <c r="QAJ300" s="150"/>
      <c r="QAK300" s="150"/>
      <c r="QAL300" s="150"/>
      <c r="QAM300" s="150"/>
      <c r="QAN300" s="150"/>
      <c r="QAO300" s="150"/>
      <c r="QAP300" s="150"/>
      <c r="QAQ300" s="150"/>
      <c r="QAR300" s="150"/>
      <c r="QAS300" s="150"/>
      <c r="QAT300" s="150"/>
      <c r="QAU300" s="150"/>
      <c r="QAV300" s="150"/>
      <c r="QAW300" s="150"/>
      <c r="QAX300" s="150"/>
      <c r="QAY300" s="150"/>
      <c r="QAZ300" s="150"/>
      <c r="QBA300" s="150"/>
      <c r="QBB300" s="150"/>
      <c r="QBC300" s="150"/>
      <c r="QBD300" s="150"/>
      <c r="QBE300" s="150"/>
      <c r="QBF300" s="150"/>
      <c r="QBG300" s="150"/>
      <c r="QBH300" s="150"/>
      <c r="QBI300" s="150"/>
      <c r="QBJ300" s="150"/>
      <c r="QBK300" s="150"/>
      <c r="QBL300" s="150"/>
      <c r="QBM300" s="150"/>
      <c r="QBN300" s="150"/>
      <c r="QBO300" s="150"/>
      <c r="QBP300" s="150"/>
      <c r="QBQ300" s="150"/>
      <c r="QBR300" s="150"/>
      <c r="QBS300" s="150"/>
      <c r="QBT300" s="150"/>
      <c r="QBU300" s="150"/>
      <c r="QBV300" s="150"/>
      <c r="QBW300" s="150"/>
      <c r="QBX300" s="150"/>
      <c r="QBY300" s="150"/>
      <c r="QBZ300" s="150"/>
      <c r="QCA300" s="150"/>
      <c r="QCB300" s="150"/>
      <c r="QCC300" s="150"/>
      <c r="QCD300" s="150"/>
      <c r="QCE300" s="150"/>
      <c r="QCF300" s="150"/>
      <c r="QCG300" s="150"/>
      <c r="QCH300" s="150"/>
      <c r="QCI300" s="150"/>
      <c r="QCJ300" s="150"/>
      <c r="QCK300" s="150"/>
      <c r="QCL300" s="150"/>
      <c r="QCM300" s="150"/>
      <c r="QCN300" s="150"/>
      <c r="QCO300" s="150"/>
      <c r="QCP300" s="150"/>
      <c r="QCQ300" s="150"/>
      <c r="QCR300" s="150"/>
      <c r="QCS300" s="150"/>
      <c r="QCT300" s="150"/>
      <c r="QCU300" s="150"/>
      <c r="QCV300" s="150"/>
      <c r="QCW300" s="150"/>
      <c r="QCX300" s="150"/>
      <c r="QCY300" s="150"/>
      <c r="QCZ300" s="150"/>
      <c r="QDA300" s="150"/>
      <c r="QDB300" s="150"/>
      <c r="QDC300" s="150"/>
      <c r="QDD300" s="150"/>
      <c r="QDE300" s="150"/>
      <c r="QDF300" s="150"/>
      <c r="QDG300" s="150"/>
      <c r="QDH300" s="150"/>
      <c r="QDI300" s="150"/>
      <c r="QDJ300" s="150"/>
      <c r="QDK300" s="150"/>
      <c r="QDL300" s="150"/>
      <c r="QDM300" s="150"/>
      <c r="QDN300" s="150"/>
      <c r="QDO300" s="150"/>
      <c r="QDP300" s="150"/>
      <c r="QDQ300" s="150"/>
      <c r="QDR300" s="150"/>
      <c r="QDS300" s="150"/>
      <c r="QDT300" s="150"/>
      <c r="QDU300" s="150"/>
      <c r="QDV300" s="150"/>
      <c r="QDW300" s="150"/>
      <c r="QDX300" s="150"/>
      <c r="QDY300" s="150"/>
      <c r="QDZ300" s="150"/>
      <c r="QEA300" s="150"/>
      <c r="QEB300" s="150"/>
      <c r="QEC300" s="150"/>
      <c r="QED300" s="150"/>
      <c r="QEE300" s="150"/>
      <c r="QEF300" s="150"/>
      <c r="QEG300" s="150"/>
      <c r="QEH300" s="150"/>
      <c r="QEI300" s="150"/>
      <c r="QEJ300" s="150"/>
      <c r="QEK300" s="150"/>
      <c r="QEL300" s="150"/>
      <c r="QEM300" s="150"/>
      <c r="QEN300" s="150"/>
      <c r="QEO300" s="150"/>
      <c r="QEP300" s="150"/>
      <c r="QEQ300" s="150"/>
      <c r="QER300" s="150"/>
      <c r="QES300" s="150"/>
      <c r="QET300" s="150"/>
      <c r="QEU300" s="150"/>
      <c r="QEV300" s="150"/>
      <c r="QEW300" s="150"/>
      <c r="QEX300" s="150"/>
      <c r="QEY300" s="150"/>
      <c r="QEZ300" s="150"/>
      <c r="QFA300" s="150"/>
      <c r="QFB300" s="150"/>
      <c r="QFC300" s="150"/>
      <c r="QFD300" s="150"/>
      <c r="QFE300" s="150"/>
      <c r="QFF300" s="150"/>
      <c r="QFG300" s="150"/>
      <c r="QFH300" s="150"/>
      <c r="QFI300" s="150"/>
      <c r="QFJ300" s="150"/>
      <c r="QFK300" s="150"/>
      <c r="QFL300" s="150"/>
      <c r="QFM300" s="150"/>
      <c r="QFN300" s="150"/>
      <c r="QFO300" s="150"/>
      <c r="QFP300" s="150"/>
      <c r="QFQ300" s="150"/>
      <c r="QFR300" s="150"/>
      <c r="QFS300" s="150"/>
      <c r="QFT300" s="150"/>
      <c r="QFU300" s="150"/>
      <c r="QFV300" s="150"/>
      <c r="QFW300" s="150"/>
      <c r="QFX300" s="150"/>
      <c r="QFY300" s="150"/>
      <c r="QFZ300" s="150"/>
      <c r="QGA300" s="150"/>
      <c r="QGB300" s="150"/>
      <c r="QGC300" s="150"/>
      <c r="QGD300" s="150"/>
      <c r="QGE300" s="150"/>
      <c r="QGF300" s="150"/>
      <c r="QGG300" s="150"/>
      <c r="QGH300" s="150"/>
      <c r="QGI300" s="150"/>
      <c r="QGJ300" s="150"/>
      <c r="QGK300" s="150"/>
      <c r="QGL300" s="150"/>
      <c r="QGM300" s="150"/>
      <c r="QGN300" s="150"/>
      <c r="QGO300" s="150"/>
      <c r="QGP300" s="150"/>
      <c r="QGQ300" s="150"/>
      <c r="QGR300" s="150"/>
      <c r="QGS300" s="150"/>
      <c r="QGT300" s="150"/>
      <c r="QGU300" s="150"/>
      <c r="QGV300" s="150"/>
      <c r="QGW300" s="150"/>
      <c r="QGX300" s="150"/>
      <c r="QGY300" s="150"/>
      <c r="QGZ300" s="150"/>
      <c r="QHA300" s="150"/>
      <c r="QHB300" s="150"/>
      <c r="QHC300" s="150"/>
      <c r="QHD300" s="150"/>
      <c r="QHE300" s="150"/>
      <c r="QHF300" s="150"/>
      <c r="QHG300" s="150"/>
      <c r="QHH300" s="150"/>
      <c r="QHI300" s="150"/>
      <c r="QHJ300" s="150"/>
      <c r="QHK300" s="150"/>
      <c r="QHL300" s="150"/>
      <c r="QHM300" s="150"/>
      <c r="QHN300" s="150"/>
      <c r="QHO300" s="150"/>
      <c r="QHP300" s="150"/>
      <c r="QHQ300" s="150"/>
      <c r="QHR300" s="150"/>
      <c r="QHS300" s="150"/>
      <c r="QHT300" s="150"/>
      <c r="QHU300" s="150"/>
      <c r="QHV300" s="150"/>
      <c r="QHW300" s="150"/>
      <c r="QHX300" s="150"/>
      <c r="QHY300" s="150"/>
      <c r="QHZ300" s="150"/>
      <c r="QIA300" s="150"/>
      <c r="QIB300" s="150"/>
      <c r="QIC300" s="150"/>
      <c r="QID300" s="150"/>
      <c r="QIE300" s="150"/>
      <c r="QIF300" s="150"/>
      <c r="QIG300" s="150"/>
      <c r="QIH300" s="150"/>
      <c r="QII300" s="150"/>
      <c r="QIJ300" s="150"/>
      <c r="QIK300" s="150"/>
      <c r="QIL300" s="150"/>
      <c r="QIM300" s="150"/>
      <c r="QIN300" s="150"/>
      <c r="QIO300" s="150"/>
      <c r="QIP300" s="150"/>
      <c r="QIQ300" s="150"/>
      <c r="QIR300" s="150"/>
      <c r="QIS300" s="150"/>
      <c r="QIT300" s="150"/>
      <c r="QIU300" s="150"/>
      <c r="QIV300" s="150"/>
      <c r="QIW300" s="150"/>
      <c r="QIX300" s="150"/>
      <c r="QIY300" s="150"/>
      <c r="QIZ300" s="150"/>
      <c r="QJA300" s="150"/>
      <c r="QJB300" s="150"/>
      <c r="QJC300" s="150"/>
      <c r="QJD300" s="150"/>
      <c r="QJE300" s="150"/>
      <c r="QJF300" s="150"/>
      <c r="QJG300" s="150"/>
      <c r="QJH300" s="150"/>
      <c r="QJI300" s="150"/>
      <c r="QJJ300" s="150"/>
      <c r="QJK300" s="150"/>
      <c r="QJL300" s="150"/>
      <c r="QJM300" s="150"/>
      <c r="QJN300" s="150"/>
      <c r="QJO300" s="150"/>
      <c r="QJP300" s="150"/>
      <c r="QJQ300" s="150"/>
      <c r="QJR300" s="150"/>
      <c r="QJS300" s="150"/>
      <c r="QJT300" s="150"/>
      <c r="QJU300" s="150"/>
      <c r="QJV300" s="150"/>
      <c r="QJW300" s="150"/>
      <c r="QJX300" s="150"/>
      <c r="QJY300" s="150"/>
      <c r="QJZ300" s="150"/>
      <c r="QKA300" s="150"/>
      <c r="QKB300" s="150"/>
      <c r="QKC300" s="150"/>
      <c r="QKD300" s="150"/>
      <c r="QKE300" s="150"/>
      <c r="QKF300" s="150"/>
      <c r="QKG300" s="150"/>
      <c r="QKH300" s="150"/>
      <c r="QKI300" s="150"/>
      <c r="QKJ300" s="150"/>
      <c r="QKK300" s="150"/>
      <c r="QKL300" s="150"/>
      <c r="QKM300" s="150"/>
      <c r="QKN300" s="150"/>
      <c r="QKO300" s="150"/>
      <c r="QKP300" s="150"/>
      <c r="QKQ300" s="150"/>
      <c r="QKR300" s="150"/>
      <c r="QKS300" s="150"/>
      <c r="QKT300" s="150"/>
      <c r="QKU300" s="150"/>
      <c r="QKV300" s="150"/>
      <c r="QKW300" s="150"/>
      <c r="QKX300" s="150"/>
      <c r="QKY300" s="150"/>
      <c r="QKZ300" s="150"/>
      <c r="QLA300" s="150"/>
      <c r="QLB300" s="150"/>
      <c r="QLC300" s="150"/>
      <c r="QLD300" s="150"/>
      <c r="QLE300" s="150"/>
      <c r="QLF300" s="150"/>
      <c r="QLG300" s="150"/>
      <c r="QLH300" s="150"/>
      <c r="QLI300" s="150"/>
      <c r="QLJ300" s="150"/>
      <c r="QLK300" s="150"/>
      <c r="QLL300" s="150"/>
      <c r="QLM300" s="150"/>
      <c r="QLN300" s="150"/>
      <c r="QLO300" s="150"/>
      <c r="QLP300" s="150"/>
      <c r="QLQ300" s="150"/>
      <c r="QLR300" s="150"/>
      <c r="QLS300" s="150"/>
      <c r="QLT300" s="150"/>
      <c r="QLU300" s="150"/>
      <c r="QLV300" s="150"/>
      <c r="QLW300" s="150"/>
      <c r="QLX300" s="150"/>
      <c r="QLY300" s="150"/>
      <c r="QLZ300" s="150"/>
      <c r="QMA300" s="150"/>
      <c r="QMB300" s="150"/>
      <c r="QMC300" s="150"/>
      <c r="QMD300" s="150"/>
      <c r="QME300" s="150"/>
      <c r="QMF300" s="150"/>
      <c r="QMG300" s="150"/>
      <c r="QMH300" s="150"/>
      <c r="QMI300" s="150"/>
      <c r="QMJ300" s="150"/>
      <c r="QMK300" s="150"/>
      <c r="QML300" s="150"/>
      <c r="QMM300" s="150"/>
      <c r="QMN300" s="150"/>
      <c r="QMO300" s="150"/>
      <c r="QMP300" s="150"/>
      <c r="QMQ300" s="150"/>
      <c r="QMR300" s="150"/>
      <c r="QMS300" s="150"/>
      <c r="QMT300" s="150"/>
      <c r="QMU300" s="150"/>
      <c r="QMV300" s="150"/>
      <c r="QMW300" s="150"/>
      <c r="QMX300" s="150"/>
      <c r="QMY300" s="150"/>
      <c r="QMZ300" s="150"/>
      <c r="QNA300" s="150"/>
      <c r="QNB300" s="150"/>
      <c r="QNC300" s="150"/>
      <c r="QND300" s="150"/>
      <c r="QNE300" s="150"/>
      <c r="QNF300" s="150"/>
      <c r="QNG300" s="150"/>
      <c r="QNH300" s="150"/>
      <c r="QNI300" s="150"/>
      <c r="QNJ300" s="150"/>
      <c r="QNK300" s="150"/>
      <c r="QNL300" s="150"/>
      <c r="QNM300" s="150"/>
      <c r="QNN300" s="150"/>
      <c r="QNO300" s="150"/>
      <c r="QNP300" s="150"/>
      <c r="QNQ300" s="150"/>
      <c r="QNR300" s="150"/>
      <c r="QNS300" s="150"/>
      <c r="QNT300" s="150"/>
      <c r="QNU300" s="150"/>
      <c r="QNV300" s="150"/>
      <c r="QNW300" s="150"/>
      <c r="QNX300" s="150"/>
      <c r="QNY300" s="150"/>
      <c r="QNZ300" s="150"/>
      <c r="QOA300" s="150"/>
      <c r="QOB300" s="150"/>
      <c r="QOC300" s="150"/>
      <c r="QOD300" s="150"/>
      <c r="QOE300" s="150"/>
      <c r="QOF300" s="150"/>
      <c r="QOG300" s="150"/>
      <c r="QOH300" s="150"/>
      <c r="QOI300" s="150"/>
      <c r="QOJ300" s="150"/>
      <c r="QOK300" s="150"/>
      <c r="QOL300" s="150"/>
      <c r="QOM300" s="150"/>
      <c r="QON300" s="150"/>
      <c r="QOO300" s="150"/>
      <c r="QOP300" s="150"/>
      <c r="QOQ300" s="150"/>
      <c r="QOR300" s="150"/>
      <c r="QOS300" s="150"/>
      <c r="QOT300" s="150"/>
      <c r="QOU300" s="150"/>
      <c r="QOV300" s="150"/>
      <c r="QOW300" s="150"/>
      <c r="QOX300" s="150"/>
      <c r="QOY300" s="150"/>
      <c r="QOZ300" s="150"/>
      <c r="QPA300" s="150"/>
      <c r="QPB300" s="150"/>
      <c r="QPC300" s="150"/>
      <c r="QPD300" s="150"/>
      <c r="QPE300" s="150"/>
      <c r="QPF300" s="150"/>
      <c r="QPG300" s="150"/>
      <c r="QPH300" s="150"/>
      <c r="QPI300" s="150"/>
      <c r="QPJ300" s="150"/>
      <c r="QPK300" s="150"/>
      <c r="QPL300" s="150"/>
      <c r="QPM300" s="150"/>
      <c r="QPN300" s="150"/>
      <c r="QPO300" s="150"/>
      <c r="QPP300" s="150"/>
      <c r="QPQ300" s="150"/>
      <c r="QPR300" s="150"/>
      <c r="QPS300" s="150"/>
      <c r="QPT300" s="150"/>
      <c r="QPU300" s="150"/>
      <c r="QPV300" s="150"/>
      <c r="QPW300" s="150"/>
      <c r="QPX300" s="150"/>
      <c r="QPY300" s="150"/>
      <c r="QPZ300" s="150"/>
      <c r="QQA300" s="150"/>
      <c r="QQB300" s="150"/>
      <c r="QQC300" s="150"/>
      <c r="QQD300" s="150"/>
      <c r="QQE300" s="150"/>
      <c r="QQF300" s="150"/>
      <c r="QQG300" s="150"/>
      <c r="QQH300" s="150"/>
      <c r="QQI300" s="150"/>
      <c r="QQJ300" s="150"/>
      <c r="QQK300" s="150"/>
      <c r="QQL300" s="150"/>
      <c r="QQM300" s="150"/>
      <c r="QQN300" s="150"/>
      <c r="QQO300" s="150"/>
      <c r="QQP300" s="150"/>
      <c r="QQQ300" s="150"/>
      <c r="QQR300" s="150"/>
      <c r="QQS300" s="150"/>
      <c r="QQT300" s="150"/>
      <c r="QQU300" s="150"/>
      <c r="QQV300" s="150"/>
      <c r="QQW300" s="150"/>
      <c r="QQX300" s="150"/>
      <c r="QQY300" s="150"/>
      <c r="QQZ300" s="150"/>
      <c r="QRA300" s="150"/>
      <c r="QRB300" s="150"/>
      <c r="QRC300" s="150"/>
      <c r="QRD300" s="150"/>
      <c r="QRE300" s="150"/>
      <c r="QRF300" s="150"/>
      <c r="QRG300" s="150"/>
      <c r="QRH300" s="150"/>
      <c r="QRI300" s="150"/>
      <c r="QRJ300" s="150"/>
      <c r="QRK300" s="150"/>
      <c r="QRL300" s="150"/>
      <c r="QRM300" s="150"/>
      <c r="QRN300" s="150"/>
      <c r="QRO300" s="150"/>
      <c r="QRP300" s="150"/>
      <c r="QRQ300" s="150"/>
      <c r="QRR300" s="150"/>
      <c r="QRS300" s="150"/>
      <c r="QRT300" s="150"/>
      <c r="QRU300" s="150"/>
      <c r="QRV300" s="150"/>
      <c r="QRW300" s="150"/>
      <c r="QRX300" s="150"/>
      <c r="QRY300" s="150"/>
      <c r="QRZ300" s="150"/>
      <c r="QSA300" s="150"/>
      <c r="QSB300" s="150"/>
      <c r="QSC300" s="150"/>
      <c r="QSD300" s="150"/>
      <c r="QSE300" s="150"/>
      <c r="QSF300" s="150"/>
      <c r="QSG300" s="150"/>
      <c r="QSH300" s="150"/>
      <c r="QSI300" s="150"/>
      <c r="QSJ300" s="150"/>
      <c r="QSK300" s="150"/>
      <c r="QSL300" s="150"/>
      <c r="QSM300" s="150"/>
      <c r="QSN300" s="150"/>
      <c r="QSO300" s="150"/>
      <c r="QSP300" s="150"/>
      <c r="QSQ300" s="150"/>
      <c r="QSR300" s="150"/>
      <c r="QSS300" s="150"/>
      <c r="QST300" s="150"/>
      <c r="QSU300" s="150"/>
      <c r="QSV300" s="150"/>
      <c r="QSW300" s="150"/>
      <c r="QSX300" s="150"/>
      <c r="QSY300" s="150"/>
      <c r="QSZ300" s="150"/>
      <c r="QTA300" s="150"/>
      <c r="QTB300" s="150"/>
      <c r="QTC300" s="150"/>
      <c r="QTD300" s="150"/>
      <c r="QTE300" s="150"/>
      <c r="QTF300" s="150"/>
      <c r="QTG300" s="150"/>
      <c r="QTH300" s="150"/>
      <c r="QTI300" s="150"/>
      <c r="QTJ300" s="150"/>
      <c r="QTK300" s="150"/>
      <c r="QTL300" s="150"/>
      <c r="QTM300" s="150"/>
      <c r="QTN300" s="150"/>
      <c r="QTO300" s="150"/>
      <c r="QTP300" s="150"/>
      <c r="QTQ300" s="150"/>
      <c r="QTR300" s="150"/>
      <c r="QTS300" s="150"/>
      <c r="QTT300" s="150"/>
      <c r="QTU300" s="150"/>
      <c r="QTV300" s="150"/>
      <c r="QTW300" s="150"/>
      <c r="QTX300" s="150"/>
      <c r="QTY300" s="150"/>
      <c r="QTZ300" s="150"/>
      <c r="QUA300" s="150"/>
      <c r="QUB300" s="150"/>
      <c r="QUC300" s="150"/>
      <c r="QUD300" s="150"/>
      <c r="QUE300" s="150"/>
      <c r="QUF300" s="150"/>
      <c r="QUG300" s="150"/>
      <c r="QUH300" s="150"/>
      <c r="QUI300" s="150"/>
      <c r="QUJ300" s="150"/>
      <c r="QUK300" s="150"/>
      <c r="QUL300" s="150"/>
      <c r="QUM300" s="150"/>
      <c r="QUN300" s="150"/>
      <c r="QUO300" s="150"/>
      <c r="QUP300" s="150"/>
      <c r="QUQ300" s="150"/>
      <c r="QUR300" s="150"/>
      <c r="QUS300" s="150"/>
      <c r="QUT300" s="150"/>
      <c r="QUU300" s="150"/>
      <c r="QUV300" s="150"/>
      <c r="QUW300" s="150"/>
      <c r="QUX300" s="150"/>
      <c r="QUY300" s="150"/>
      <c r="QUZ300" s="150"/>
      <c r="QVA300" s="150"/>
      <c r="QVB300" s="150"/>
      <c r="QVC300" s="150"/>
      <c r="QVD300" s="150"/>
      <c r="QVE300" s="150"/>
      <c r="QVF300" s="150"/>
      <c r="QVG300" s="150"/>
      <c r="QVH300" s="150"/>
      <c r="QVI300" s="150"/>
      <c r="QVJ300" s="150"/>
      <c r="QVK300" s="150"/>
      <c r="QVL300" s="150"/>
      <c r="QVM300" s="150"/>
      <c r="QVN300" s="150"/>
      <c r="QVO300" s="150"/>
      <c r="QVP300" s="150"/>
      <c r="QVQ300" s="150"/>
      <c r="QVR300" s="150"/>
      <c r="QVS300" s="150"/>
      <c r="QVT300" s="150"/>
      <c r="QVU300" s="150"/>
      <c r="QVV300" s="150"/>
      <c r="QVW300" s="150"/>
      <c r="QVX300" s="150"/>
      <c r="QVY300" s="150"/>
      <c r="QVZ300" s="150"/>
      <c r="QWA300" s="150"/>
      <c r="QWB300" s="150"/>
      <c r="QWC300" s="150"/>
      <c r="QWD300" s="150"/>
      <c r="QWE300" s="150"/>
      <c r="QWF300" s="150"/>
      <c r="QWG300" s="150"/>
      <c r="QWH300" s="150"/>
      <c r="QWI300" s="150"/>
      <c r="QWJ300" s="150"/>
      <c r="QWK300" s="150"/>
      <c r="QWL300" s="150"/>
      <c r="QWM300" s="150"/>
      <c r="QWN300" s="150"/>
      <c r="QWO300" s="150"/>
      <c r="QWP300" s="150"/>
      <c r="QWQ300" s="150"/>
      <c r="QWR300" s="150"/>
      <c r="QWS300" s="150"/>
      <c r="QWT300" s="150"/>
      <c r="QWU300" s="150"/>
      <c r="QWV300" s="150"/>
      <c r="QWW300" s="150"/>
      <c r="QWX300" s="150"/>
      <c r="QWY300" s="150"/>
      <c r="QWZ300" s="150"/>
      <c r="QXA300" s="150"/>
      <c r="QXB300" s="150"/>
      <c r="QXC300" s="150"/>
      <c r="QXD300" s="150"/>
      <c r="QXE300" s="150"/>
      <c r="QXF300" s="150"/>
      <c r="QXG300" s="150"/>
      <c r="QXH300" s="150"/>
      <c r="QXI300" s="150"/>
      <c r="QXJ300" s="150"/>
      <c r="QXK300" s="150"/>
      <c r="QXL300" s="150"/>
      <c r="QXM300" s="150"/>
      <c r="QXN300" s="150"/>
      <c r="QXO300" s="150"/>
      <c r="QXP300" s="150"/>
      <c r="QXQ300" s="150"/>
      <c r="QXR300" s="150"/>
      <c r="QXS300" s="150"/>
      <c r="QXT300" s="150"/>
      <c r="QXU300" s="150"/>
      <c r="QXV300" s="150"/>
      <c r="QXW300" s="150"/>
      <c r="QXX300" s="150"/>
      <c r="QXY300" s="150"/>
      <c r="QXZ300" s="150"/>
      <c r="QYA300" s="150"/>
      <c r="QYB300" s="150"/>
      <c r="QYC300" s="150"/>
      <c r="QYD300" s="150"/>
      <c r="QYE300" s="150"/>
      <c r="QYF300" s="150"/>
      <c r="QYG300" s="150"/>
      <c r="QYH300" s="150"/>
      <c r="QYI300" s="150"/>
      <c r="QYJ300" s="150"/>
      <c r="QYK300" s="150"/>
      <c r="QYL300" s="150"/>
      <c r="QYM300" s="150"/>
      <c r="QYN300" s="150"/>
      <c r="QYO300" s="150"/>
      <c r="QYP300" s="150"/>
      <c r="QYQ300" s="150"/>
      <c r="QYR300" s="150"/>
      <c r="QYS300" s="150"/>
      <c r="QYT300" s="150"/>
      <c r="QYU300" s="150"/>
      <c r="QYV300" s="150"/>
      <c r="QYW300" s="150"/>
      <c r="QYX300" s="150"/>
      <c r="QYY300" s="150"/>
      <c r="QYZ300" s="150"/>
      <c r="QZA300" s="150"/>
      <c r="QZB300" s="150"/>
      <c r="QZC300" s="150"/>
      <c r="QZD300" s="150"/>
      <c r="QZE300" s="150"/>
      <c r="QZF300" s="150"/>
      <c r="QZG300" s="150"/>
      <c r="QZH300" s="150"/>
      <c r="QZI300" s="150"/>
      <c r="QZJ300" s="150"/>
      <c r="QZK300" s="150"/>
      <c r="QZL300" s="150"/>
      <c r="QZM300" s="150"/>
      <c r="QZN300" s="150"/>
      <c r="QZO300" s="150"/>
      <c r="QZP300" s="150"/>
      <c r="QZQ300" s="150"/>
      <c r="QZR300" s="150"/>
      <c r="QZS300" s="150"/>
      <c r="QZT300" s="150"/>
      <c r="QZU300" s="150"/>
      <c r="QZV300" s="150"/>
      <c r="QZW300" s="150"/>
      <c r="QZX300" s="150"/>
      <c r="QZY300" s="150"/>
      <c r="QZZ300" s="150"/>
      <c r="RAA300" s="150"/>
      <c r="RAB300" s="150"/>
      <c r="RAC300" s="150"/>
      <c r="RAD300" s="150"/>
      <c r="RAE300" s="150"/>
      <c r="RAF300" s="150"/>
      <c r="RAG300" s="150"/>
      <c r="RAH300" s="150"/>
      <c r="RAI300" s="150"/>
      <c r="RAJ300" s="150"/>
      <c r="RAK300" s="150"/>
      <c r="RAL300" s="150"/>
      <c r="RAM300" s="150"/>
      <c r="RAN300" s="150"/>
      <c r="RAO300" s="150"/>
      <c r="RAP300" s="150"/>
      <c r="RAQ300" s="150"/>
      <c r="RAR300" s="150"/>
      <c r="RAS300" s="150"/>
      <c r="RAT300" s="150"/>
      <c r="RAU300" s="150"/>
      <c r="RAV300" s="150"/>
      <c r="RAW300" s="150"/>
      <c r="RAX300" s="150"/>
      <c r="RAY300" s="150"/>
      <c r="RAZ300" s="150"/>
      <c r="RBA300" s="150"/>
      <c r="RBB300" s="150"/>
      <c r="RBC300" s="150"/>
      <c r="RBD300" s="150"/>
      <c r="RBE300" s="150"/>
      <c r="RBF300" s="150"/>
      <c r="RBG300" s="150"/>
      <c r="RBH300" s="150"/>
      <c r="RBI300" s="150"/>
      <c r="RBJ300" s="150"/>
      <c r="RBK300" s="150"/>
      <c r="RBL300" s="150"/>
      <c r="RBM300" s="150"/>
      <c r="RBN300" s="150"/>
      <c r="RBO300" s="150"/>
      <c r="RBP300" s="150"/>
      <c r="RBQ300" s="150"/>
      <c r="RBR300" s="150"/>
      <c r="RBS300" s="150"/>
      <c r="RBT300" s="150"/>
      <c r="RBU300" s="150"/>
      <c r="RBV300" s="150"/>
      <c r="RBW300" s="150"/>
      <c r="RBX300" s="150"/>
      <c r="RBY300" s="150"/>
      <c r="RBZ300" s="150"/>
      <c r="RCA300" s="150"/>
      <c r="RCB300" s="150"/>
      <c r="RCC300" s="150"/>
      <c r="RCD300" s="150"/>
      <c r="RCE300" s="150"/>
      <c r="RCF300" s="150"/>
      <c r="RCG300" s="150"/>
      <c r="RCH300" s="150"/>
      <c r="RCI300" s="150"/>
      <c r="RCJ300" s="150"/>
      <c r="RCK300" s="150"/>
      <c r="RCL300" s="150"/>
      <c r="RCM300" s="150"/>
      <c r="RCN300" s="150"/>
      <c r="RCO300" s="150"/>
      <c r="RCP300" s="150"/>
      <c r="RCQ300" s="150"/>
      <c r="RCR300" s="150"/>
      <c r="RCS300" s="150"/>
      <c r="RCT300" s="150"/>
      <c r="RCU300" s="150"/>
      <c r="RCV300" s="150"/>
      <c r="RCW300" s="150"/>
      <c r="RCX300" s="150"/>
      <c r="RCY300" s="150"/>
      <c r="RCZ300" s="150"/>
      <c r="RDA300" s="150"/>
      <c r="RDB300" s="150"/>
      <c r="RDC300" s="150"/>
      <c r="RDD300" s="150"/>
      <c r="RDE300" s="150"/>
      <c r="RDF300" s="150"/>
      <c r="RDG300" s="150"/>
      <c r="RDH300" s="150"/>
      <c r="RDI300" s="150"/>
      <c r="RDJ300" s="150"/>
      <c r="RDK300" s="150"/>
      <c r="RDL300" s="150"/>
      <c r="RDM300" s="150"/>
      <c r="RDN300" s="150"/>
      <c r="RDO300" s="150"/>
      <c r="RDP300" s="150"/>
      <c r="RDQ300" s="150"/>
      <c r="RDR300" s="150"/>
      <c r="RDS300" s="150"/>
      <c r="RDT300" s="150"/>
      <c r="RDU300" s="150"/>
      <c r="RDV300" s="150"/>
      <c r="RDW300" s="150"/>
      <c r="RDX300" s="150"/>
      <c r="RDY300" s="150"/>
      <c r="RDZ300" s="150"/>
      <c r="REA300" s="150"/>
      <c r="REB300" s="150"/>
      <c r="REC300" s="150"/>
      <c r="RED300" s="150"/>
      <c r="REE300" s="150"/>
      <c r="REF300" s="150"/>
      <c r="REG300" s="150"/>
      <c r="REH300" s="150"/>
      <c r="REI300" s="150"/>
      <c r="REJ300" s="150"/>
      <c r="REK300" s="150"/>
      <c r="REL300" s="150"/>
      <c r="REM300" s="150"/>
      <c r="REN300" s="150"/>
      <c r="REO300" s="150"/>
      <c r="REP300" s="150"/>
      <c r="REQ300" s="150"/>
      <c r="RER300" s="150"/>
      <c r="RES300" s="150"/>
      <c r="RET300" s="150"/>
      <c r="REU300" s="150"/>
      <c r="REV300" s="150"/>
      <c r="REW300" s="150"/>
      <c r="REX300" s="150"/>
      <c r="REY300" s="150"/>
      <c r="REZ300" s="150"/>
      <c r="RFA300" s="150"/>
      <c r="RFB300" s="150"/>
      <c r="RFC300" s="150"/>
      <c r="RFD300" s="150"/>
      <c r="RFE300" s="150"/>
      <c r="RFF300" s="150"/>
      <c r="RFG300" s="150"/>
      <c r="RFH300" s="150"/>
      <c r="RFI300" s="150"/>
      <c r="RFJ300" s="150"/>
      <c r="RFK300" s="150"/>
      <c r="RFL300" s="150"/>
      <c r="RFM300" s="150"/>
      <c r="RFN300" s="150"/>
      <c r="RFO300" s="150"/>
      <c r="RFP300" s="150"/>
      <c r="RFQ300" s="150"/>
      <c r="RFR300" s="150"/>
      <c r="RFS300" s="150"/>
      <c r="RFT300" s="150"/>
      <c r="RFU300" s="150"/>
      <c r="RFV300" s="150"/>
      <c r="RFW300" s="150"/>
      <c r="RFX300" s="150"/>
      <c r="RFY300" s="150"/>
      <c r="RFZ300" s="150"/>
      <c r="RGA300" s="150"/>
      <c r="RGB300" s="150"/>
      <c r="RGC300" s="150"/>
      <c r="RGD300" s="150"/>
      <c r="RGE300" s="150"/>
      <c r="RGF300" s="150"/>
      <c r="RGG300" s="150"/>
      <c r="RGH300" s="150"/>
      <c r="RGI300" s="150"/>
      <c r="RGJ300" s="150"/>
      <c r="RGK300" s="150"/>
      <c r="RGL300" s="150"/>
      <c r="RGM300" s="150"/>
      <c r="RGN300" s="150"/>
      <c r="RGO300" s="150"/>
      <c r="RGP300" s="150"/>
      <c r="RGQ300" s="150"/>
      <c r="RGR300" s="150"/>
      <c r="RGS300" s="150"/>
      <c r="RGT300" s="150"/>
      <c r="RGU300" s="150"/>
      <c r="RGV300" s="150"/>
      <c r="RGW300" s="150"/>
      <c r="RGX300" s="150"/>
      <c r="RGY300" s="150"/>
      <c r="RGZ300" s="150"/>
      <c r="RHA300" s="150"/>
      <c r="RHB300" s="150"/>
      <c r="RHC300" s="150"/>
      <c r="RHD300" s="150"/>
      <c r="RHE300" s="150"/>
      <c r="RHF300" s="150"/>
      <c r="RHG300" s="150"/>
      <c r="RHH300" s="150"/>
      <c r="RHI300" s="150"/>
      <c r="RHJ300" s="150"/>
      <c r="RHK300" s="150"/>
      <c r="RHL300" s="150"/>
      <c r="RHM300" s="150"/>
      <c r="RHN300" s="150"/>
      <c r="RHO300" s="150"/>
      <c r="RHP300" s="150"/>
      <c r="RHQ300" s="150"/>
      <c r="RHR300" s="150"/>
      <c r="RHS300" s="150"/>
      <c r="RHT300" s="150"/>
      <c r="RHU300" s="150"/>
      <c r="RHV300" s="150"/>
      <c r="RHW300" s="150"/>
      <c r="RHX300" s="150"/>
      <c r="RHY300" s="150"/>
      <c r="RHZ300" s="150"/>
      <c r="RIA300" s="150"/>
      <c r="RIB300" s="150"/>
      <c r="RIC300" s="150"/>
      <c r="RID300" s="150"/>
      <c r="RIE300" s="150"/>
      <c r="RIF300" s="150"/>
      <c r="RIG300" s="150"/>
      <c r="RIH300" s="150"/>
      <c r="RII300" s="150"/>
      <c r="RIJ300" s="150"/>
      <c r="RIK300" s="150"/>
      <c r="RIL300" s="150"/>
      <c r="RIM300" s="150"/>
      <c r="RIN300" s="150"/>
      <c r="RIO300" s="150"/>
      <c r="RIP300" s="150"/>
      <c r="RIQ300" s="150"/>
      <c r="RIR300" s="150"/>
      <c r="RIS300" s="150"/>
      <c r="RIT300" s="150"/>
      <c r="RIU300" s="150"/>
      <c r="RIV300" s="150"/>
      <c r="RIW300" s="150"/>
      <c r="RIX300" s="150"/>
      <c r="RIY300" s="150"/>
      <c r="RIZ300" s="150"/>
      <c r="RJA300" s="150"/>
      <c r="RJB300" s="150"/>
      <c r="RJC300" s="150"/>
      <c r="RJD300" s="150"/>
      <c r="RJE300" s="150"/>
      <c r="RJF300" s="150"/>
      <c r="RJG300" s="150"/>
      <c r="RJH300" s="150"/>
      <c r="RJI300" s="150"/>
      <c r="RJJ300" s="150"/>
      <c r="RJK300" s="150"/>
      <c r="RJL300" s="150"/>
      <c r="RJM300" s="150"/>
      <c r="RJN300" s="150"/>
      <c r="RJO300" s="150"/>
      <c r="RJP300" s="150"/>
      <c r="RJQ300" s="150"/>
      <c r="RJR300" s="150"/>
      <c r="RJS300" s="150"/>
      <c r="RJT300" s="150"/>
      <c r="RJU300" s="150"/>
      <c r="RJV300" s="150"/>
      <c r="RJW300" s="150"/>
      <c r="RJX300" s="150"/>
      <c r="RJY300" s="150"/>
      <c r="RJZ300" s="150"/>
      <c r="RKA300" s="150"/>
      <c r="RKB300" s="150"/>
      <c r="RKC300" s="150"/>
      <c r="RKD300" s="150"/>
      <c r="RKE300" s="150"/>
      <c r="RKF300" s="150"/>
      <c r="RKG300" s="150"/>
      <c r="RKH300" s="150"/>
      <c r="RKI300" s="150"/>
      <c r="RKJ300" s="150"/>
      <c r="RKK300" s="150"/>
      <c r="RKL300" s="150"/>
      <c r="RKM300" s="150"/>
      <c r="RKN300" s="150"/>
      <c r="RKO300" s="150"/>
      <c r="RKP300" s="150"/>
      <c r="RKQ300" s="150"/>
      <c r="RKR300" s="150"/>
      <c r="RKS300" s="150"/>
      <c r="RKT300" s="150"/>
      <c r="RKU300" s="150"/>
      <c r="RKV300" s="150"/>
      <c r="RKW300" s="150"/>
      <c r="RKX300" s="150"/>
      <c r="RKY300" s="150"/>
      <c r="RKZ300" s="150"/>
      <c r="RLA300" s="150"/>
      <c r="RLB300" s="150"/>
      <c r="RLC300" s="150"/>
      <c r="RLD300" s="150"/>
      <c r="RLE300" s="150"/>
      <c r="RLF300" s="150"/>
      <c r="RLG300" s="150"/>
      <c r="RLH300" s="150"/>
      <c r="RLI300" s="150"/>
      <c r="RLJ300" s="150"/>
      <c r="RLK300" s="150"/>
      <c r="RLL300" s="150"/>
      <c r="RLM300" s="150"/>
      <c r="RLN300" s="150"/>
      <c r="RLO300" s="150"/>
      <c r="RLP300" s="150"/>
      <c r="RLQ300" s="150"/>
      <c r="RLR300" s="150"/>
      <c r="RLS300" s="150"/>
      <c r="RLT300" s="150"/>
      <c r="RLU300" s="150"/>
      <c r="RLV300" s="150"/>
      <c r="RLW300" s="150"/>
      <c r="RLX300" s="150"/>
      <c r="RLY300" s="150"/>
      <c r="RLZ300" s="150"/>
      <c r="RMA300" s="150"/>
      <c r="RMB300" s="150"/>
      <c r="RMC300" s="150"/>
      <c r="RMD300" s="150"/>
      <c r="RME300" s="150"/>
      <c r="RMF300" s="150"/>
      <c r="RMG300" s="150"/>
      <c r="RMH300" s="150"/>
      <c r="RMI300" s="150"/>
      <c r="RMJ300" s="150"/>
      <c r="RMK300" s="150"/>
      <c r="RML300" s="150"/>
      <c r="RMM300" s="150"/>
      <c r="RMN300" s="150"/>
      <c r="RMO300" s="150"/>
      <c r="RMP300" s="150"/>
      <c r="RMQ300" s="150"/>
      <c r="RMR300" s="150"/>
      <c r="RMS300" s="150"/>
      <c r="RMT300" s="150"/>
      <c r="RMU300" s="150"/>
      <c r="RMV300" s="150"/>
      <c r="RMW300" s="150"/>
      <c r="RMX300" s="150"/>
      <c r="RMY300" s="150"/>
      <c r="RMZ300" s="150"/>
      <c r="RNA300" s="150"/>
      <c r="RNB300" s="150"/>
      <c r="RNC300" s="150"/>
      <c r="RND300" s="150"/>
      <c r="RNE300" s="150"/>
      <c r="RNF300" s="150"/>
      <c r="RNG300" s="150"/>
      <c r="RNH300" s="150"/>
      <c r="RNI300" s="150"/>
      <c r="RNJ300" s="150"/>
      <c r="RNK300" s="150"/>
      <c r="RNL300" s="150"/>
      <c r="RNM300" s="150"/>
      <c r="RNN300" s="150"/>
      <c r="RNO300" s="150"/>
      <c r="RNP300" s="150"/>
      <c r="RNQ300" s="150"/>
      <c r="RNR300" s="150"/>
      <c r="RNS300" s="150"/>
      <c r="RNT300" s="150"/>
      <c r="RNU300" s="150"/>
      <c r="RNV300" s="150"/>
      <c r="RNW300" s="150"/>
      <c r="RNX300" s="150"/>
      <c r="RNY300" s="150"/>
      <c r="RNZ300" s="150"/>
      <c r="ROA300" s="150"/>
      <c r="ROB300" s="150"/>
      <c r="ROC300" s="150"/>
      <c r="ROD300" s="150"/>
      <c r="ROE300" s="150"/>
      <c r="ROF300" s="150"/>
      <c r="ROG300" s="150"/>
      <c r="ROH300" s="150"/>
      <c r="ROI300" s="150"/>
      <c r="ROJ300" s="150"/>
      <c r="ROK300" s="150"/>
      <c r="ROL300" s="150"/>
      <c r="ROM300" s="150"/>
      <c r="RON300" s="150"/>
      <c r="ROO300" s="150"/>
      <c r="ROP300" s="150"/>
      <c r="ROQ300" s="150"/>
      <c r="ROR300" s="150"/>
      <c r="ROS300" s="150"/>
      <c r="ROT300" s="150"/>
      <c r="ROU300" s="150"/>
      <c r="ROV300" s="150"/>
      <c r="ROW300" s="150"/>
      <c r="ROX300" s="150"/>
      <c r="ROY300" s="150"/>
      <c r="ROZ300" s="150"/>
      <c r="RPA300" s="150"/>
      <c r="RPB300" s="150"/>
      <c r="RPC300" s="150"/>
      <c r="RPD300" s="150"/>
      <c r="RPE300" s="150"/>
      <c r="RPF300" s="150"/>
      <c r="RPG300" s="150"/>
      <c r="RPH300" s="150"/>
      <c r="RPI300" s="150"/>
      <c r="RPJ300" s="150"/>
      <c r="RPK300" s="150"/>
      <c r="RPL300" s="150"/>
      <c r="RPM300" s="150"/>
      <c r="RPN300" s="150"/>
      <c r="RPO300" s="150"/>
      <c r="RPP300" s="150"/>
      <c r="RPQ300" s="150"/>
      <c r="RPR300" s="150"/>
      <c r="RPS300" s="150"/>
      <c r="RPT300" s="150"/>
      <c r="RPU300" s="150"/>
      <c r="RPV300" s="150"/>
      <c r="RPW300" s="150"/>
      <c r="RPX300" s="150"/>
      <c r="RPY300" s="150"/>
      <c r="RPZ300" s="150"/>
      <c r="RQA300" s="150"/>
      <c r="RQB300" s="150"/>
      <c r="RQC300" s="150"/>
      <c r="RQD300" s="150"/>
      <c r="RQE300" s="150"/>
      <c r="RQF300" s="150"/>
      <c r="RQG300" s="150"/>
      <c r="RQH300" s="150"/>
      <c r="RQI300" s="150"/>
      <c r="RQJ300" s="150"/>
      <c r="RQK300" s="150"/>
      <c r="RQL300" s="150"/>
      <c r="RQM300" s="150"/>
      <c r="RQN300" s="150"/>
      <c r="RQO300" s="150"/>
      <c r="RQP300" s="150"/>
      <c r="RQQ300" s="150"/>
      <c r="RQR300" s="150"/>
      <c r="RQS300" s="150"/>
      <c r="RQT300" s="150"/>
      <c r="RQU300" s="150"/>
      <c r="RQV300" s="150"/>
      <c r="RQW300" s="150"/>
      <c r="RQX300" s="150"/>
      <c r="RQY300" s="150"/>
      <c r="RQZ300" s="150"/>
      <c r="RRA300" s="150"/>
      <c r="RRB300" s="150"/>
      <c r="RRC300" s="150"/>
      <c r="RRD300" s="150"/>
      <c r="RRE300" s="150"/>
      <c r="RRF300" s="150"/>
      <c r="RRG300" s="150"/>
      <c r="RRH300" s="150"/>
      <c r="RRI300" s="150"/>
      <c r="RRJ300" s="150"/>
      <c r="RRK300" s="150"/>
      <c r="RRL300" s="150"/>
      <c r="RRM300" s="150"/>
      <c r="RRN300" s="150"/>
      <c r="RRO300" s="150"/>
      <c r="RRP300" s="150"/>
      <c r="RRQ300" s="150"/>
      <c r="RRR300" s="150"/>
      <c r="RRS300" s="150"/>
      <c r="RRT300" s="150"/>
      <c r="RRU300" s="150"/>
      <c r="RRV300" s="150"/>
      <c r="RRW300" s="150"/>
      <c r="RRX300" s="150"/>
      <c r="RRY300" s="150"/>
      <c r="RRZ300" s="150"/>
      <c r="RSA300" s="150"/>
      <c r="RSB300" s="150"/>
      <c r="RSC300" s="150"/>
      <c r="RSD300" s="150"/>
      <c r="RSE300" s="150"/>
      <c r="RSF300" s="150"/>
      <c r="RSG300" s="150"/>
      <c r="RSH300" s="150"/>
      <c r="RSI300" s="150"/>
      <c r="RSJ300" s="150"/>
      <c r="RSK300" s="150"/>
      <c r="RSL300" s="150"/>
      <c r="RSM300" s="150"/>
      <c r="RSN300" s="150"/>
      <c r="RSO300" s="150"/>
      <c r="RSP300" s="150"/>
      <c r="RSQ300" s="150"/>
      <c r="RSR300" s="150"/>
      <c r="RSS300" s="150"/>
      <c r="RST300" s="150"/>
      <c r="RSU300" s="150"/>
      <c r="RSV300" s="150"/>
      <c r="RSW300" s="150"/>
      <c r="RSX300" s="150"/>
      <c r="RSY300" s="150"/>
      <c r="RSZ300" s="150"/>
      <c r="RTA300" s="150"/>
      <c r="RTB300" s="150"/>
      <c r="RTC300" s="150"/>
      <c r="RTD300" s="150"/>
      <c r="RTE300" s="150"/>
      <c r="RTF300" s="150"/>
      <c r="RTG300" s="150"/>
      <c r="RTH300" s="150"/>
      <c r="RTI300" s="150"/>
      <c r="RTJ300" s="150"/>
      <c r="RTK300" s="150"/>
      <c r="RTL300" s="150"/>
      <c r="RTM300" s="150"/>
      <c r="RTN300" s="150"/>
      <c r="RTO300" s="150"/>
      <c r="RTP300" s="150"/>
      <c r="RTQ300" s="150"/>
      <c r="RTR300" s="150"/>
      <c r="RTS300" s="150"/>
      <c r="RTT300" s="150"/>
      <c r="RTU300" s="150"/>
      <c r="RTV300" s="150"/>
      <c r="RTW300" s="150"/>
      <c r="RTX300" s="150"/>
      <c r="RTY300" s="150"/>
      <c r="RTZ300" s="150"/>
      <c r="RUA300" s="150"/>
      <c r="RUB300" s="150"/>
      <c r="RUC300" s="150"/>
      <c r="RUD300" s="150"/>
      <c r="RUE300" s="150"/>
      <c r="RUF300" s="150"/>
      <c r="RUG300" s="150"/>
      <c r="RUH300" s="150"/>
      <c r="RUI300" s="150"/>
      <c r="RUJ300" s="150"/>
      <c r="RUK300" s="150"/>
      <c r="RUL300" s="150"/>
      <c r="RUM300" s="150"/>
      <c r="RUN300" s="150"/>
      <c r="RUO300" s="150"/>
      <c r="RUP300" s="150"/>
      <c r="RUQ300" s="150"/>
      <c r="RUR300" s="150"/>
      <c r="RUS300" s="150"/>
      <c r="RUT300" s="150"/>
      <c r="RUU300" s="150"/>
      <c r="RUV300" s="150"/>
      <c r="RUW300" s="150"/>
      <c r="RUX300" s="150"/>
      <c r="RUY300" s="150"/>
      <c r="RUZ300" s="150"/>
      <c r="RVA300" s="150"/>
      <c r="RVB300" s="150"/>
      <c r="RVC300" s="150"/>
      <c r="RVD300" s="150"/>
      <c r="RVE300" s="150"/>
      <c r="RVF300" s="150"/>
      <c r="RVG300" s="150"/>
      <c r="RVH300" s="150"/>
      <c r="RVI300" s="150"/>
      <c r="RVJ300" s="150"/>
      <c r="RVK300" s="150"/>
      <c r="RVL300" s="150"/>
      <c r="RVM300" s="150"/>
      <c r="RVN300" s="150"/>
      <c r="RVO300" s="150"/>
      <c r="RVP300" s="150"/>
      <c r="RVQ300" s="150"/>
      <c r="RVR300" s="150"/>
      <c r="RVS300" s="150"/>
      <c r="RVT300" s="150"/>
      <c r="RVU300" s="150"/>
      <c r="RVV300" s="150"/>
      <c r="RVW300" s="150"/>
      <c r="RVX300" s="150"/>
      <c r="RVY300" s="150"/>
      <c r="RVZ300" s="150"/>
      <c r="RWA300" s="150"/>
      <c r="RWB300" s="150"/>
      <c r="RWC300" s="150"/>
      <c r="RWD300" s="150"/>
      <c r="RWE300" s="150"/>
      <c r="RWF300" s="150"/>
      <c r="RWG300" s="150"/>
      <c r="RWH300" s="150"/>
      <c r="RWI300" s="150"/>
      <c r="RWJ300" s="150"/>
      <c r="RWK300" s="150"/>
      <c r="RWL300" s="150"/>
      <c r="RWM300" s="150"/>
      <c r="RWN300" s="150"/>
      <c r="RWO300" s="150"/>
      <c r="RWP300" s="150"/>
      <c r="RWQ300" s="150"/>
      <c r="RWR300" s="150"/>
      <c r="RWS300" s="150"/>
      <c r="RWT300" s="150"/>
      <c r="RWU300" s="150"/>
      <c r="RWV300" s="150"/>
      <c r="RWW300" s="150"/>
      <c r="RWX300" s="150"/>
      <c r="RWY300" s="150"/>
      <c r="RWZ300" s="150"/>
      <c r="RXA300" s="150"/>
      <c r="RXB300" s="150"/>
      <c r="RXC300" s="150"/>
      <c r="RXD300" s="150"/>
      <c r="RXE300" s="150"/>
      <c r="RXF300" s="150"/>
      <c r="RXG300" s="150"/>
      <c r="RXH300" s="150"/>
      <c r="RXI300" s="150"/>
      <c r="RXJ300" s="150"/>
      <c r="RXK300" s="150"/>
      <c r="RXL300" s="150"/>
      <c r="RXM300" s="150"/>
      <c r="RXN300" s="150"/>
      <c r="RXO300" s="150"/>
      <c r="RXP300" s="150"/>
      <c r="RXQ300" s="150"/>
      <c r="RXR300" s="150"/>
      <c r="RXS300" s="150"/>
      <c r="RXT300" s="150"/>
      <c r="RXU300" s="150"/>
      <c r="RXV300" s="150"/>
      <c r="RXW300" s="150"/>
      <c r="RXX300" s="150"/>
      <c r="RXY300" s="150"/>
      <c r="RXZ300" s="150"/>
      <c r="RYA300" s="150"/>
      <c r="RYB300" s="150"/>
      <c r="RYC300" s="150"/>
      <c r="RYD300" s="150"/>
      <c r="RYE300" s="150"/>
      <c r="RYF300" s="150"/>
      <c r="RYG300" s="150"/>
      <c r="RYH300" s="150"/>
      <c r="RYI300" s="150"/>
      <c r="RYJ300" s="150"/>
      <c r="RYK300" s="150"/>
      <c r="RYL300" s="150"/>
      <c r="RYM300" s="150"/>
      <c r="RYN300" s="150"/>
      <c r="RYO300" s="150"/>
      <c r="RYP300" s="150"/>
      <c r="RYQ300" s="150"/>
      <c r="RYR300" s="150"/>
      <c r="RYS300" s="150"/>
      <c r="RYT300" s="150"/>
      <c r="RYU300" s="150"/>
      <c r="RYV300" s="150"/>
      <c r="RYW300" s="150"/>
      <c r="RYX300" s="150"/>
      <c r="RYY300" s="150"/>
      <c r="RYZ300" s="150"/>
      <c r="RZA300" s="150"/>
      <c r="RZB300" s="150"/>
      <c r="RZC300" s="150"/>
      <c r="RZD300" s="150"/>
      <c r="RZE300" s="150"/>
      <c r="RZF300" s="150"/>
      <c r="RZG300" s="150"/>
      <c r="RZH300" s="150"/>
      <c r="RZI300" s="150"/>
      <c r="RZJ300" s="150"/>
      <c r="RZK300" s="150"/>
      <c r="RZL300" s="150"/>
      <c r="RZM300" s="150"/>
      <c r="RZN300" s="150"/>
      <c r="RZO300" s="150"/>
      <c r="RZP300" s="150"/>
      <c r="RZQ300" s="150"/>
      <c r="RZR300" s="150"/>
      <c r="RZS300" s="150"/>
      <c r="RZT300" s="150"/>
      <c r="RZU300" s="150"/>
      <c r="RZV300" s="150"/>
      <c r="RZW300" s="150"/>
      <c r="RZX300" s="150"/>
      <c r="RZY300" s="150"/>
      <c r="RZZ300" s="150"/>
      <c r="SAA300" s="150"/>
      <c r="SAB300" s="150"/>
      <c r="SAC300" s="150"/>
      <c r="SAD300" s="150"/>
      <c r="SAE300" s="150"/>
      <c r="SAF300" s="150"/>
      <c r="SAG300" s="150"/>
      <c r="SAH300" s="150"/>
      <c r="SAI300" s="150"/>
      <c r="SAJ300" s="150"/>
      <c r="SAK300" s="150"/>
      <c r="SAL300" s="150"/>
      <c r="SAM300" s="150"/>
      <c r="SAN300" s="150"/>
      <c r="SAO300" s="150"/>
      <c r="SAP300" s="150"/>
      <c r="SAQ300" s="150"/>
      <c r="SAR300" s="150"/>
      <c r="SAS300" s="150"/>
      <c r="SAT300" s="150"/>
      <c r="SAU300" s="150"/>
      <c r="SAV300" s="150"/>
      <c r="SAW300" s="150"/>
      <c r="SAX300" s="150"/>
      <c r="SAY300" s="150"/>
      <c r="SAZ300" s="150"/>
      <c r="SBA300" s="150"/>
      <c r="SBB300" s="150"/>
      <c r="SBC300" s="150"/>
      <c r="SBD300" s="150"/>
      <c r="SBE300" s="150"/>
      <c r="SBF300" s="150"/>
      <c r="SBG300" s="150"/>
      <c r="SBH300" s="150"/>
      <c r="SBI300" s="150"/>
      <c r="SBJ300" s="150"/>
      <c r="SBK300" s="150"/>
      <c r="SBL300" s="150"/>
      <c r="SBM300" s="150"/>
      <c r="SBN300" s="150"/>
      <c r="SBO300" s="150"/>
      <c r="SBP300" s="150"/>
      <c r="SBQ300" s="150"/>
      <c r="SBR300" s="150"/>
      <c r="SBS300" s="150"/>
      <c r="SBT300" s="150"/>
      <c r="SBU300" s="150"/>
      <c r="SBV300" s="150"/>
      <c r="SBW300" s="150"/>
      <c r="SBX300" s="150"/>
      <c r="SBY300" s="150"/>
      <c r="SBZ300" s="150"/>
      <c r="SCA300" s="150"/>
      <c r="SCB300" s="150"/>
      <c r="SCC300" s="150"/>
      <c r="SCD300" s="150"/>
      <c r="SCE300" s="150"/>
      <c r="SCF300" s="150"/>
      <c r="SCG300" s="150"/>
      <c r="SCH300" s="150"/>
      <c r="SCI300" s="150"/>
      <c r="SCJ300" s="150"/>
      <c r="SCK300" s="150"/>
      <c r="SCL300" s="150"/>
      <c r="SCM300" s="150"/>
      <c r="SCN300" s="150"/>
      <c r="SCO300" s="150"/>
      <c r="SCP300" s="150"/>
      <c r="SCQ300" s="150"/>
      <c r="SCR300" s="150"/>
      <c r="SCS300" s="150"/>
      <c r="SCT300" s="150"/>
      <c r="SCU300" s="150"/>
      <c r="SCV300" s="150"/>
      <c r="SCW300" s="150"/>
      <c r="SCX300" s="150"/>
      <c r="SCY300" s="150"/>
      <c r="SCZ300" s="150"/>
      <c r="SDA300" s="150"/>
      <c r="SDB300" s="150"/>
      <c r="SDC300" s="150"/>
      <c r="SDD300" s="150"/>
      <c r="SDE300" s="150"/>
      <c r="SDF300" s="150"/>
      <c r="SDG300" s="150"/>
      <c r="SDH300" s="150"/>
      <c r="SDI300" s="150"/>
      <c r="SDJ300" s="150"/>
      <c r="SDK300" s="150"/>
      <c r="SDL300" s="150"/>
      <c r="SDM300" s="150"/>
      <c r="SDN300" s="150"/>
      <c r="SDO300" s="150"/>
      <c r="SDP300" s="150"/>
      <c r="SDQ300" s="150"/>
      <c r="SDR300" s="150"/>
      <c r="SDS300" s="150"/>
      <c r="SDT300" s="150"/>
      <c r="SDU300" s="150"/>
      <c r="SDV300" s="150"/>
      <c r="SDW300" s="150"/>
      <c r="SDX300" s="150"/>
      <c r="SDY300" s="150"/>
      <c r="SDZ300" s="150"/>
      <c r="SEA300" s="150"/>
      <c r="SEB300" s="150"/>
      <c r="SEC300" s="150"/>
      <c r="SED300" s="150"/>
      <c r="SEE300" s="150"/>
      <c r="SEF300" s="150"/>
      <c r="SEG300" s="150"/>
      <c r="SEH300" s="150"/>
      <c r="SEI300" s="150"/>
      <c r="SEJ300" s="150"/>
      <c r="SEK300" s="150"/>
      <c r="SEL300" s="150"/>
      <c r="SEM300" s="150"/>
      <c r="SEN300" s="150"/>
      <c r="SEO300" s="150"/>
      <c r="SEP300" s="150"/>
      <c r="SEQ300" s="150"/>
      <c r="SER300" s="150"/>
      <c r="SES300" s="150"/>
      <c r="SET300" s="150"/>
      <c r="SEU300" s="150"/>
      <c r="SEV300" s="150"/>
      <c r="SEW300" s="150"/>
      <c r="SEX300" s="150"/>
      <c r="SEY300" s="150"/>
      <c r="SEZ300" s="150"/>
      <c r="SFA300" s="150"/>
      <c r="SFB300" s="150"/>
      <c r="SFC300" s="150"/>
      <c r="SFD300" s="150"/>
      <c r="SFE300" s="150"/>
      <c r="SFF300" s="150"/>
      <c r="SFG300" s="150"/>
      <c r="SFH300" s="150"/>
      <c r="SFI300" s="150"/>
      <c r="SFJ300" s="150"/>
      <c r="SFK300" s="150"/>
      <c r="SFL300" s="150"/>
      <c r="SFM300" s="150"/>
      <c r="SFN300" s="150"/>
      <c r="SFO300" s="150"/>
      <c r="SFP300" s="150"/>
      <c r="SFQ300" s="150"/>
      <c r="SFR300" s="150"/>
      <c r="SFS300" s="150"/>
      <c r="SFT300" s="150"/>
      <c r="SFU300" s="150"/>
      <c r="SFV300" s="150"/>
      <c r="SFW300" s="150"/>
      <c r="SFX300" s="150"/>
      <c r="SFY300" s="150"/>
      <c r="SFZ300" s="150"/>
      <c r="SGA300" s="150"/>
      <c r="SGB300" s="150"/>
      <c r="SGC300" s="150"/>
      <c r="SGD300" s="150"/>
      <c r="SGE300" s="150"/>
      <c r="SGF300" s="150"/>
      <c r="SGG300" s="150"/>
      <c r="SGH300" s="150"/>
      <c r="SGI300" s="150"/>
      <c r="SGJ300" s="150"/>
      <c r="SGK300" s="150"/>
      <c r="SGL300" s="150"/>
      <c r="SGM300" s="150"/>
      <c r="SGN300" s="150"/>
      <c r="SGO300" s="150"/>
      <c r="SGP300" s="150"/>
      <c r="SGQ300" s="150"/>
      <c r="SGR300" s="150"/>
      <c r="SGS300" s="150"/>
      <c r="SGT300" s="150"/>
      <c r="SGU300" s="150"/>
      <c r="SGV300" s="150"/>
      <c r="SGW300" s="150"/>
      <c r="SGX300" s="150"/>
      <c r="SGY300" s="150"/>
      <c r="SGZ300" s="150"/>
      <c r="SHA300" s="150"/>
      <c r="SHB300" s="150"/>
      <c r="SHC300" s="150"/>
      <c r="SHD300" s="150"/>
      <c r="SHE300" s="150"/>
      <c r="SHF300" s="150"/>
      <c r="SHG300" s="150"/>
      <c r="SHH300" s="150"/>
      <c r="SHI300" s="150"/>
      <c r="SHJ300" s="150"/>
      <c r="SHK300" s="150"/>
      <c r="SHL300" s="150"/>
      <c r="SHM300" s="150"/>
      <c r="SHN300" s="150"/>
      <c r="SHO300" s="150"/>
      <c r="SHP300" s="150"/>
      <c r="SHQ300" s="150"/>
      <c r="SHR300" s="150"/>
      <c r="SHS300" s="150"/>
      <c r="SHT300" s="150"/>
      <c r="SHU300" s="150"/>
      <c r="SHV300" s="150"/>
      <c r="SHW300" s="150"/>
      <c r="SHX300" s="150"/>
      <c r="SHY300" s="150"/>
      <c r="SHZ300" s="150"/>
      <c r="SIA300" s="150"/>
      <c r="SIB300" s="150"/>
      <c r="SIC300" s="150"/>
      <c r="SID300" s="150"/>
      <c r="SIE300" s="150"/>
      <c r="SIF300" s="150"/>
      <c r="SIG300" s="150"/>
      <c r="SIH300" s="150"/>
      <c r="SII300" s="150"/>
      <c r="SIJ300" s="150"/>
      <c r="SIK300" s="150"/>
      <c r="SIL300" s="150"/>
      <c r="SIM300" s="150"/>
      <c r="SIN300" s="150"/>
      <c r="SIO300" s="150"/>
      <c r="SIP300" s="150"/>
      <c r="SIQ300" s="150"/>
      <c r="SIR300" s="150"/>
      <c r="SIS300" s="150"/>
      <c r="SIT300" s="150"/>
      <c r="SIU300" s="150"/>
      <c r="SIV300" s="150"/>
      <c r="SIW300" s="150"/>
      <c r="SIX300" s="150"/>
      <c r="SIY300" s="150"/>
      <c r="SIZ300" s="150"/>
      <c r="SJA300" s="150"/>
      <c r="SJB300" s="150"/>
      <c r="SJC300" s="150"/>
      <c r="SJD300" s="150"/>
      <c r="SJE300" s="150"/>
      <c r="SJF300" s="150"/>
      <c r="SJG300" s="150"/>
      <c r="SJH300" s="150"/>
      <c r="SJI300" s="150"/>
      <c r="SJJ300" s="150"/>
      <c r="SJK300" s="150"/>
      <c r="SJL300" s="150"/>
      <c r="SJM300" s="150"/>
      <c r="SJN300" s="150"/>
      <c r="SJO300" s="150"/>
      <c r="SJP300" s="150"/>
      <c r="SJQ300" s="150"/>
      <c r="SJR300" s="150"/>
      <c r="SJS300" s="150"/>
      <c r="SJT300" s="150"/>
      <c r="SJU300" s="150"/>
      <c r="SJV300" s="150"/>
      <c r="SJW300" s="150"/>
      <c r="SJX300" s="150"/>
      <c r="SJY300" s="150"/>
      <c r="SJZ300" s="150"/>
      <c r="SKA300" s="150"/>
      <c r="SKB300" s="150"/>
      <c r="SKC300" s="150"/>
      <c r="SKD300" s="150"/>
      <c r="SKE300" s="150"/>
      <c r="SKF300" s="150"/>
      <c r="SKG300" s="150"/>
      <c r="SKH300" s="150"/>
      <c r="SKI300" s="150"/>
      <c r="SKJ300" s="150"/>
      <c r="SKK300" s="150"/>
      <c r="SKL300" s="150"/>
      <c r="SKM300" s="150"/>
      <c r="SKN300" s="150"/>
      <c r="SKO300" s="150"/>
      <c r="SKP300" s="150"/>
      <c r="SKQ300" s="150"/>
      <c r="SKR300" s="150"/>
      <c r="SKS300" s="150"/>
      <c r="SKT300" s="150"/>
      <c r="SKU300" s="150"/>
      <c r="SKV300" s="150"/>
      <c r="SKW300" s="150"/>
      <c r="SKX300" s="150"/>
      <c r="SKY300" s="150"/>
      <c r="SKZ300" s="150"/>
      <c r="SLA300" s="150"/>
      <c r="SLB300" s="150"/>
      <c r="SLC300" s="150"/>
      <c r="SLD300" s="150"/>
      <c r="SLE300" s="150"/>
      <c r="SLF300" s="150"/>
      <c r="SLG300" s="150"/>
      <c r="SLH300" s="150"/>
      <c r="SLI300" s="150"/>
      <c r="SLJ300" s="150"/>
      <c r="SLK300" s="150"/>
      <c r="SLL300" s="150"/>
      <c r="SLM300" s="150"/>
      <c r="SLN300" s="150"/>
      <c r="SLO300" s="150"/>
      <c r="SLP300" s="150"/>
      <c r="SLQ300" s="150"/>
      <c r="SLR300" s="150"/>
      <c r="SLS300" s="150"/>
      <c r="SLT300" s="150"/>
      <c r="SLU300" s="150"/>
      <c r="SLV300" s="150"/>
      <c r="SLW300" s="150"/>
      <c r="SLX300" s="150"/>
      <c r="SLY300" s="150"/>
      <c r="SLZ300" s="150"/>
      <c r="SMA300" s="150"/>
      <c r="SMB300" s="150"/>
      <c r="SMC300" s="150"/>
      <c r="SMD300" s="150"/>
      <c r="SME300" s="150"/>
      <c r="SMF300" s="150"/>
      <c r="SMG300" s="150"/>
      <c r="SMH300" s="150"/>
      <c r="SMI300" s="150"/>
      <c r="SMJ300" s="150"/>
      <c r="SMK300" s="150"/>
      <c r="SML300" s="150"/>
      <c r="SMM300" s="150"/>
      <c r="SMN300" s="150"/>
      <c r="SMO300" s="150"/>
      <c r="SMP300" s="150"/>
      <c r="SMQ300" s="150"/>
      <c r="SMR300" s="150"/>
      <c r="SMS300" s="150"/>
      <c r="SMT300" s="150"/>
      <c r="SMU300" s="150"/>
      <c r="SMV300" s="150"/>
      <c r="SMW300" s="150"/>
      <c r="SMX300" s="150"/>
      <c r="SMY300" s="150"/>
      <c r="SMZ300" s="150"/>
      <c r="SNA300" s="150"/>
      <c r="SNB300" s="150"/>
      <c r="SNC300" s="150"/>
      <c r="SND300" s="150"/>
      <c r="SNE300" s="150"/>
      <c r="SNF300" s="150"/>
      <c r="SNG300" s="150"/>
      <c r="SNH300" s="150"/>
      <c r="SNI300" s="150"/>
      <c r="SNJ300" s="150"/>
      <c r="SNK300" s="150"/>
      <c r="SNL300" s="150"/>
      <c r="SNM300" s="150"/>
      <c r="SNN300" s="150"/>
      <c r="SNO300" s="150"/>
      <c r="SNP300" s="150"/>
      <c r="SNQ300" s="150"/>
      <c r="SNR300" s="150"/>
      <c r="SNS300" s="150"/>
      <c r="SNT300" s="150"/>
      <c r="SNU300" s="150"/>
      <c r="SNV300" s="150"/>
      <c r="SNW300" s="150"/>
      <c r="SNX300" s="150"/>
      <c r="SNY300" s="150"/>
      <c r="SNZ300" s="150"/>
      <c r="SOA300" s="150"/>
      <c r="SOB300" s="150"/>
      <c r="SOC300" s="150"/>
      <c r="SOD300" s="150"/>
      <c r="SOE300" s="150"/>
      <c r="SOF300" s="150"/>
      <c r="SOG300" s="150"/>
      <c r="SOH300" s="150"/>
      <c r="SOI300" s="150"/>
      <c r="SOJ300" s="150"/>
      <c r="SOK300" s="150"/>
      <c r="SOL300" s="150"/>
      <c r="SOM300" s="150"/>
      <c r="SON300" s="150"/>
      <c r="SOO300" s="150"/>
      <c r="SOP300" s="150"/>
      <c r="SOQ300" s="150"/>
      <c r="SOR300" s="150"/>
      <c r="SOS300" s="150"/>
      <c r="SOT300" s="150"/>
      <c r="SOU300" s="150"/>
      <c r="SOV300" s="150"/>
      <c r="SOW300" s="150"/>
      <c r="SOX300" s="150"/>
      <c r="SOY300" s="150"/>
      <c r="SOZ300" s="150"/>
      <c r="SPA300" s="150"/>
      <c r="SPB300" s="150"/>
      <c r="SPC300" s="150"/>
      <c r="SPD300" s="150"/>
      <c r="SPE300" s="150"/>
      <c r="SPF300" s="150"/>
      <c r="SPG300" s="150"/>
      <c r="SPH300" s="150"/>
      <c r="SPI300" s="150"/>
      <c r="SPJ300" s="150"/>
      <c r="SPK300" s="150"/>
      <c r="SPL300" s="150"/>
      <c r="SPM300" s="150"/>
      <c r="SPN300" s="150"/>
      <c r="SPO300" s="150"/>
      <c r="SPP300" s="150"/>
      <c r="SPQ300" s="150"/>
      <c r="SPR300" s="150"/>
      <c r="SPS300" s="150"/>
      <c r="SPT300" s="150"/>
      <c r="SPU300" s="150"/>
      <c r="SPV300" s="150"/>
      <c r="SPW300" s="150"/>
      <c r="SPX300" s="150"/>
      <c r="SPY300" s="150"/>
      <c r="SPZ300" s="150"/>
      <c r="SQA300" s="150"/>
      <c r="SQB300" s="150"/>
      <c r="SQC300" s="150"/>
      <c r="SQD300" s="150"/>
      <c r="SQE300" s="150"/>
      <c r="SQF300" s="150"/>
      <c r="SQG300" s="150"/>
      <c r="SQH300" s="150"/>
      <c r="SQI300" s="150"/>
      <c r="SQJ300" s="150"/>
      <c r="SQK300" s="150"/>
      <c r="SQL300" s="150"/>
      <c r="SQM300" s="150"/>
      <c r="SQN300" s="150"/>
      <c r="SQO300" s="150"/>
      <c r="SQP300" s="150"/>
      <c r="SQQ300" s="150"/>
      <c r="SQR300" s="150"/>
      <c r="SQS300" s="150"/>
      <c r="SQT300" s="150"/>
      <c r="SQU300" s="150"/>
      <c r="SQV300" s="150"/>
      <c r="SQW300" s="150"/>
      <c r="SQX300" s="150"/>
      <c r="SQY300" s="150"/>
      <c r="SQZ300" s="150"/>
      <c r="SRA300" s="150"/>
      <c r="SRB300" s="150"/>
      <c r="SRC300" s="150"/>
      <c r="SRD300" s="150"/>
      <c r="SRE300" s="150"/>
      <c r="SRF300" s="150"/>
      <c r="SRG300" s="150"/>
      <c r="SRH300" s="150"/>
      <c r="SRI300" s="150"/>
      <c r="SRJ300" s="150"/>
      <c r="SRK300" s="150"/>
      <c r="SRL300" s="150"/>
      <c r="SRM300" s="150"/>
      <c r="SRN300" s="150"/>
      <c r="SRO300" s="150"/>
      <c r="SRP300" s="150"/>
      <c r="SRQ300" s="150"/>
      <c r="SRR300" s="150"/>
      <c r="SRS300" s="150"/>
      <c r="SRT300" s="150"/>
      <c r="SRU300" s="150"/>
      <c r="SRV300" s="150"/>
      <c r="SRW300" s="150"/>
      <c r="SRX300" s="150"/>
      <c r="SRY300" s="150"/>
      <c r="SRZ300" s="150"/>
      <c r="SSA300" s="150"/>
      <c r="SSB300" s="150"/>
      <c r="SSC300" s="150"/>
      <c r="SSD300" s="150"/>
      <c r="SSE300" s="150"/>
      <c r="SSF300" s="150"/>
      <c r="SSG300" s="150"/>
      <c r="SSH300" s="150"/>
      <c r="SSI300" s="150"/>
      <c r="SSJ300" s="150"/>
      <c r="SSK300" s="150"/>
      <c r="SSL300" s="150"/>
      <c r="SSM300" s="150"/>
      <c r="SSN300" s="150"/>
      <c r="SSO300" s="150"/>
      <c r="SSP300" s="150"/>
      <c r="SSQ300" s="150"/>
      <c r="SSR300" s="150"/>
      <c r="SSS300" s="150"/>
      <c r="SST300" s="150"/>
      <c r="SSU300" s="150"/>
      <c r="SSV300" s="150"/>
      <c r="SSW300" s="150"/>
      <c r="SSX300" s="150"/>
      <c r="SSY300" s="150"/>
      <c r="SSZ300" s="150"/>
      <c r="STA300" s="150"/>
      <c r="STB300" s="150"/>
      <c r="STC300" s="150"/>
      <c r="STD300" s="150"/>
      <c r="STE300" s="150"/>
      <c r="STF300" s="150"/>
      <c r="STG300" s="150"/>
      <c r="STH300" s="150"/>
      <c r="STI300" s="150"/>
      <c r="STJ300" s="150"/>
      <c r="STK300" s="150"/>
      <c r="STL300" s="150"/>
      <c r="STM300" s="150"/>
      <c r="STN300" s="150"/>
      <c r="STO300" s="150"/>
      <c r="STP300" s="150"/>
      <c r="STQ300" s="150"/>
      <c r="STR300" s="150"/>
      <c r="STS300" s="150"/>
      <c r="STT300" s="150"/>
      <c r="STU300" s="150"/>
      <c r="STV300" s="150"/>
      <c r="STW300" s="150"/>
      <c r="STX300" s="150"/>
      <c r="STY300" s="150"/>
      <c r="STZ300" s="150"/>
      <c r="SUA300" s="150"/>
      <c r="SUB300" s="150"/>
      <c r="SUC300" s="150"/>
      <c r="SUD300" s="150"/>
      <c r="SUE300" s="150"/>
      <c r="SUF300" s="150"/>
      <c r="SUG300" s="150"/>
      <c r="SUH300" s="150"/>
      <c r="SUI300" s="150"/>
      <c r="SUJ300" s="150"/>
      <c r="SUK300" s="150"/>
      <c r="SUL300" s="150"/>
      <c r="SUM300" s="150"/>
      <c r="SUN300" s="150"/>
      <c r="SUO300" s="150"/>
      <c r="SUP300" s="150"/>
      <c r="SUQ300" s="150"/>
      <c r="SUR300" s="150"/>
      <c r="SUS300" s="150"/>
      <c r="SUT300" s="150"/>
      <c r="SUU300" s="150"/>
      <c r="SUV300" s="150"/>
      <c r="SUW300" s="150"/>
      <c r="SUX300" s="150"/>
      <c r="SUY300" s="150"/>
      <c r="SUZ300" s="150"/>
      <c r="SVA300" s="150"/>
      <c r="SVB300" s="150"/>
      <c r="SVC300" s="150"/>
      <c r="SVD300" s="150"/>
      <c r="SVE300" s="150"/>
      <c r="SVF300" s="150"/>
      <c r="SVG300" s="150"/>
      <c r="SVH300" s="150"/>
      <c r="SVI300" s="150"/>
      <c r="SVJ300" s="150"/>
      <c r="SVK300" s="150"/>
      <c r="SVL300" s="150"/>
      <c r="SVM300" s="150"/>
      <c r="SVN300" s="150"/>
      <c r="SVO300" s="150"/>
      <c r="SVP300" s="150"/>
      <c r="SVQ300" s="150"/>
      <c r="SVR300" s="150"/>
      <c r="SVS300" s="150"/>
      <c r="SVT300" s="150"/>
      <c r="SVU300" s="150"/>
      <c r="SVV300" s="150"/>
      <c r="SVW300" s="150"/>
      <c r="SVX300" s="150"/>
      <c r="SVY300" s="150"/>
      <c r="SVZ300" s="150"/>
      <c r="SWA300" s="150"/>
      <c r="SWB300" s="150"/>
      <c r="SWC300" s="150"/>
      <c r="SWD300" s="150"/>
      <c r="SWE300" s="150"/>
      <c r="SWF300" s="150"/>
      <c r="SWG300" s="150"/>
      <c r="SWH300" s="150"/>
      <c r="SWI300" s="150"/>
      <c r="SWJ300" s="150"/>
      <c r="SWK300" s="150"/>
      <c r="SWL300" s="150"/>
      <c r="SWM300" s="150"/>
      <c r="SWN300" s="150"/>
      <c r="SWO300" s="150"/>
      <c r="SWP300" s="150"/>
      <c r="SWQ300" s="150"/>
      <c r="SWR300" s="150"/>
      <c r="SWS300" s="150"/>
      <c r="SWT300" s="150"/>
      <c r="SWU300" s="150"/>
      <c r="SWV300" s="150"/>
      <c r="SWW300" s="150"/>
      <c r="SWX300" s="150"/>
      <c r="SWY300" s="150"/>
      <c r="SWZ300" s="150"/>
      <c r="SXA300" s="150"/>
      <c r="SXB300" s="150"/>
      <c r="SXC300" s="150"/>
      <c r="SXD300" s="150"/>
      <c r="SXE300" s="150"/>
      <c r="SXF300" s="150"/>
      <c r="SXG300" s="150"/>
      <c r="SXH300" s="150"/>
      <c r="SXI300" s="150"/>
      <c r="SXJ300" s="150"/>
      <c r="SXK300" s="150"/>
      <c r="SXL300" s="150"/>
      <c r="SXM300" s="150"/>
      <c r="SXN300" s="150"/>
      <c r="SXO300" s="150"/>
      <c r="SXP300" s="150"/>
      <c r="SXQ300" s="150"/>
      <c r="SXR300" s="150"/>
      <c r="SXS300" s="150"/>
      <c r="SXT300" s="150"/>
      <c r="SXU300" s="150"/>
      <c r="SXV300" s="150"/>
      <c r="SXW300" s="150"/>
      <c r="SXX300" s="150"/>
      <c r="SXY300" s="150"/>
      <c r="SXZ300" s="150"/>
      <c r="SYA300" s="150"/>
      <c r="SYB300" s="150"/>
      <c r="SYC300" s="150"/>
      <c r="SYD300" s="150"/>
      <c r="SYE300" s="150"/>
      <c r="SYF300" s="150"/>
      <c r="SYG300" s="150"/>
      <c r="SYH300" s="150"/>
      <c r="SYI300" s="150"/>
      <c r="SYJ300" s="150"/>
      <c r="SYK300" s="150"/>
      <c r="SYL300" s="150"/>
      <c r="SYM300" s="150"/>
      <c r="SYN300" s="150"/>
      <c r="SYO300" s="150"/>
      <c r="SYP300" s="150"/>
      <c r="SYQ300" s="150"/>
      <c r="SYR300" s="150"/>
      <c r="SYS300" s="150"/>
      <c r="SYT300" s="150"/>
      <c r="SYU300" s="150"/>
      <c r="SYV300" s="150"/>
      <c r="SYW300" s="150"/>
      <c r="SYX300" s="150"/>
      <c r="SYY300" s="150"/>
      <c r="SYZ300" s="150"/>
      <c r="SZA300" s="150"/>
      <c r="SZB300" s="150"/>
      <c r="SZC300" s="150"/>
      <c r="SZD300" s="150"/>
      <c r="SZE300" s="150"/>
      <c r="SZF300" s="150"/>
      <c r="SZG300" s="150"/>
      <c r="SZH300" s="150"/>
      <c r="SZI300" s="150"/>
      <c r="SZJ300" s="150"/>
      <c r="SZK300" s="150"/>
      <c r="SZL300" s="150"/>
      <c r="SZM300" s="150"/>
      <c r="SZN300" s="150"/>
      <c r="SZO300" s="150"/>
      <c r="SZP300" s="150"/>
      <c r="SZQ300" s="150"/>
      <c r="SZR300" s="150"/>
      <c r="SZS300" s="150"/>
      <c r="SZT300" s="150"/>
      <c r="SZU300" s="150"/>
      <c r="SZV300" s="150"/>
      <c r="SZW300" s="150"/>
      <c r="SZX300" s="150"/>
      <c r="SZY300" s="150"/>
      <c r="SZZ300" s="150"/>
      <c r="TAA300" s="150"/>
      <c r="TAB300" s="150"/>
      <c r="TAC300" s="150"/>
      <c r="TAD300" s="150"/>
      <c r="TAE300" s="150"/>
      <c r="TAF300" s="150"/>
      <c r="TAG300" s="150"/>
      <c r="TAH300" s="150"/>
      <c r="TAI300" s="150"/>
      <c r="TAJ300" s="150"/>
      <c r="TAK300" s="150"/>
      <c r="TAL300" s="150"/>
      <c r="TAM300" s="150"/>
      <c r="TAN300" s="150"/>
      <c r="TAO300" s="150"/>
      <c r="TAP300" s="150"/>
      <c r="TAQ300" s="150"/>
      <c r="TAR300" s="150"/>
      <c r="TAS300" s="150"/>
      <c r="TAT300" s="150"/>
      <c r="TAU300" s="150"/>
      <c r="TAV300" s="150"/>
      <c r="TAW300" s="150"/>
      <c r="TAX300" s="150"/>
      <c r="TAY300" s="150"/>
      <c r="TAZ300" s="150"/>
      <c r="TBA300" s="150"/>
      <c r="TBB300" s="150"/>
      <c r="TBC300" s="150"/>
      <c r="TBD300" s="150"/>
      <c r="TBE300" s="150"/>
      <c r="TBF300" s="150"/>
      <c r="TBG300" s="150"/>
      <c r="TBH300" s="150"/>
      <c r="TBI300" s="150"/>
      <c r="TBJ300" s="150"/>
      <c r="TBK300" s="150"/>
      <c r="TBL300" s="150"/>
      <c r="TBM300" s="150"/>
      <c r="TBN300" s="150"/>
      <c r="TBO300" s="150"/>
      <c r="TBP300" s="150"/>
      <c r="TBQ300" s="150"/>
      <c r="TBR300" s="150"/>
      <c r="TBS300" s="150"/>
      <c r="TBT300" s="150"/>
      <c r="TBU300" s="150"/>
      <c r="TBV300" s="150"/>
      <c r="TBW300" s="150"/>
      <c r="TBX300" s="150"/>
      <c r="TBY300" s="150"/>
      <c r="TBZ300" s="150"/>
      <c r="TCA300" s="150"/>
      <c r="TCB300" s="150"/>
      <c r="TCC300" s="150"/>
      <c r="TCD300" s="150"/>
      <c r="TCE300" s="150"/>
      <c r="TCF300" s="150"/>
      <c r="TCG300" s="150"/>
      <c r="TCH300" s="150"/>
      <c r="TCI300" s="150"/>
      <c r="TCJ300" s="150"/>
      <c r="TCK300" s="150"/>
      <c r="TCL300" s="150"/>
      <c r="TCM300" s="150"/>
      <c r="TCN300" s="150"/>
      <c r="TCO300" s="150"/>
      <c r="TCP300" s="150"/>
      <c r="TCQ300" s="150"/>
      <c r="TCR300" s="150"/>
      <c r="TCS300" s="150"/>
      <c r="TCT300" s="150"/>
      <c r="TCU300" s="150"/>
      <c r="TCV300" s="150"/>
      <c r="TCW300" s="150"/>
      <c r="TCX300" s="150"/>
      <c r="TCY300" s="150"/>
      <c r="TCZ300" s="150"/>
      <c r="TDA300" s="150"/>
      <c r="TDB300" s="150"/>
      <c r="TDC300" s="150"/>
      <c r="TDD300" s="150"/>
      <c r="TDE300" s="150"/>
      <c r="TDF300" s="150"/>
      <c r="TDG300" s="150"/>
      <c r="TDH300" s="150"/>
      <c r="TDI300" s="150"/>
      <c r="TDJ300" s="150"/>
      <c r="TDK300" s="150"/>
      <c r="TDL300" s="150"/>
      <c r="TDM300" s="150"/>
      <c r="TDN300" s="150"/>
      <c r="TDO300" s="150"/>
      <c r="TDP300" s="150"/>
      <c r="TDQ300" s="150"/>
      <c r="TDR300" s="150"/>
      <c r="TDS300" s="150"/>
      <c r="TDT300" s="150"/>
      <c r="TDU300" s="150"/>
      <c r="TDV300" s="150"/>
      <c r="TDW300" s="150"/>
      <c r="TDX300" s="150"/>
      <c r="TDY300" s="150"/>
      <c r="TDZ300" s="150"/>
      <c r="TEA300" s="150"/>
      <c r="TEB300" s="150"/>
      <c r="TEC300" s="150"/>
      <c r="TED300" s="150"/>
      <c r="TEE300" s="150"/>
      <c r="TEF300" s="150"/>
      <c r="TEG300" s="150"/>
      <c r="TEH300" s="150"/>
      <c r="TEI300" s="150"/>
      <c r="TEJ300" s="150"/>
      <c r="TEK300" s="150"/>
      <c r="TEL300" s="150"/>
      <c r="TEM300" s="150"/>
      <c r="TEN300" s="150"/>
      <c r="TEO300" s="150"/>
      <c r="TEP300" s="150"/>
      <c r="TEQ300" s="150"/>
      <c r="TER300" s="150"/>
      <c r="TES300" s="150"/>
      <c r="TET300" s="150"/>
      <c r="TEU300" s="150"/>
      <c r="TEV300" s="150"/>
      <c r="TEW300" s="150"/>
      <c r="TEX300" s="150"/>
      <c r="TEY300" s="150"/>
      <c r="TEZ300" s="150"/>
      <c r="TFA300" s="150"/>
      <c r="TFB300" s="150"/>
      <c r="TFC300" s="150"/>
      <c r="TFD300" s="150"/>
      <c r="TFE300" s="150"/>
      <c r="TFF300" s="150"/>
      <c r="TFG300" s="150"/>
      <c r="TFH300" s="150"/>
      <c r="TFI300" s="150"/>
      <c r="TFJ300" s="150"/>
      <c r="TFK300" s="150"/>
      <c r="TFL300" s="150"/>
      <c r="TFM300" s="150"/>
      <c r="TFN300" s="150"/>
      <c r="TFO300" s="150"/>
      <c r="TFP300" s="150"/>
      <c r="TFQ300" s="150"/>
      <c r="TFR300" s="150"/>
      <c r="TFS300" s="150"/>
      <c r="TFT300" s="150"/>
      <c r="TFU300" s="150"/>
      <c r="TFV300" s="150"/>
      <c r="TFW300" s="150"/>
      <c r="TFX300" s="150"/>
      <c r="TFY300" s="150"/>
      <c r="TFZ300" s="150"/>
      <c r="TGA300" s="150"/>
      <c r="TGB300" s="150"/>
      <c r="TGC300" s="150"/>
      <c r="TGD300" s="150"/>
      <c r="TGE300" s="150"/>
      <c r="TGF300" s="150"/>
      <c r="TGG300" s="150"/>
      <c r="TGH300" s="150"/>
      <c r="TGI300" s="150"/>
      <c r="TGJ300" s="150"/>
      <c r="TGK300" s="150"/>
      <c r="TGL300" s="150"/>
      <c r="TGM300" s="150"/>
      <c r="TGN300" s="150"/>
      <c r="TGO300" s="150"/>
      <c r="TGP300" s="150"/>
      <c r="TGQ300" s="150"/>
      <c r="TGR300" s="150"/>
      <c r="TGS300" s="150"/>
      <c r="TGT300" s="150"/>
      <c r="TGU300" s="150"/>
      <c r="TGV300" s="150"/>
      <c r="TGW300" s="150"/>
      <c r="TGX300" s="150"/>
      <c r="TGY300" s="150"/>
      <c r="TGZ300" s="150"/>
      <c r="THA300" s="150"/>
      <c r="THB300" s="150"/>
      <c r="THC300" s="150"/>
      <c r="THD300" s="150"/>
      <c r="THE300" s="150"/>
      <c r="THF300" s="150"/>
      <c r="THG300" s="150"/>
      <c r="THH300" s="150"/>
      <c r="THI300" s="150"/>
      <c r="THJ300" s="150"/>
      <c r="THK300" s="150"/>
      <c r="THL300" s="150"/>
      <c r="THM300" s="150"/>
      <c r="THN300" s="150"/>
      <c r="THO300" s="150"/>
      <c r="THP300" s="150"/>
      <c r="THQ300" s="150"/>
      <c r="THR300" s="150"/>
      <c r="THS300" s="150"/>
      <c r="THT300" s="150"/>
      <c r="THU300" s="150"/>
      <c r="THV300" s="150"/>
      <c r="THW300" s="150"/>
      <c r="THX300" s="150"/>
      <c r="THY300" s="150"/>
      <c r="THZ300" s="150"/>
      <c r="TIA300" s="150"/>
      <c r="TIB300" s="150"/>
      <c r="TIC300" s="150"/>
      <c r="TID300" s="150"/>
      <c r="TIE300" s="150"/>
      <c r="TIF300" s="150"/>
      <c r="TIG300" s="150"/>
      <c r="TIH300" s="150"/>
      <c r="TII300" s="150"/>
      <c r="TIJ300" s="150"/>
      <c r="TIK300" s="150"/>
      <c r="TIL300" s="150"/>
      <c r="TIM300" s="150"/>
      <c r="TIN300" s="150"/>
      <c r="TIO300" s="150"/>
      <c r="TIP300" s="150"/>
      <c r="TIQ300" s="150"/>
      <c r="TIR300" s="150"/>
      <c r="TIS300" s="150"/>
      <c r="TIT300" s="150"/>
      <c r="TIU300" s="150"/>
      <c r="TIV300" s="150"/>
      <c r="TIW300" s="150"/>
      <c r="TIX300" s="150"/>
      <c r="TIY300" s="150"/>
      <c r="TIZ300" s="150"/>
      <c r="TJA300" s="150"/>
      <c r="TJB300" s="150"/>
      <c r="TJC300" s="150"/>
      <c r="TJD300" s="150"/>
      <c r="TJE300" s="150"/>
      <c r="TJF300" s="150"/>
      <c r="TJG300" s="150"/>
      <c r="TJH300" s="150"/>
      <c r="TJI300" s="150"/>
      <c r="TJJ300" s="150"/>
      <c r="TJK300" s="150"/>
      <c r="TJL300" s="150"/>
      <c r="TJM300" s="150"/>
      <c r="TJN300" s="150"/>
      <c r="TJO300" s="150"/>
      <c r="TJP300" s="150"/>
      <c r="TJQ300" s="150"/>
      <c r="TJR300" s="150"/>
      <c r="TJS300" s="150"/>
      <c r="TJT300" s="150"/>
      <c r="TJU300" s="150"/>
      <c r="TJV300" s="150"/>
      <c r="TJW300" s="150"/>
      <c r="TJX300" s="150"/>
      <c r="TJY300" s="150"/>
      <c r="TJZ300" s="150"/>
      <c r="TKA300" s="150"/>
      <c r="TKB300" s="150"/>
      <c r="TKC300" s="150"/>
      <c r="TKD300" s="150"/>
      <c r="TKE300" s="150"/>
      <c r="TKF300" s="150"/>
      <c r="TKG300" s="150"/>
      <c r="TKH300" s="150"/>
      <c r="TKI300" s="150"/>
      <c r="TKJ300" s="150"/>
      <c r="TKK300" s="150"/>
      <c r="TKL300" s="150"/>
      <c r="TKM300" s="150"/>
      <c r="TKN300" s="150"/>
      <c r="TKO300" s="150"/>
      <c r="TKP300" s="150"/>
      <c r="TKQ300" s="150"/>
      <c r="TKR300" s="150"/>
      <c r="TKS300" s="150"/>
      <c r="TKT300" s="150"/>
      <c r="TKU300" s="150"/>
      <c r="TKV300" s="150"/>
      <c r="TKW300" s="150"/>
      <c r="TKX300" s="150"/>
      <c r="TKY300" s="150"/>
      <c r="TKZ300" s="150"/>
      <c r="TLA300" s="150"/>
      <c r="TLB300" s="150"/>
      <c r="TLC300" s="150"/>
      <c r="TLD300" s="150"/>
      <c r="TLE300" s="150"/>
      <c r="TLF300" s="150"/>
      <c r="TLG300" s="150"/>
      <c r="TLH300" s="150"/>
      <c r="TLI300" s="150"/>
      <c r="TLJ300" s="150"/>
      <c r="TLK300" s="150"/>
      <c r="TLL300" s="150"/>
      <c r="TLM300" s="150"/>
      <c r="TLN300" s="150"/>
      <c r="TLO300" s="150"/>
      <c r="TLP300" s="150"/>
      <c r="TLQ300" s="150"/>
      <c r="TLR300" s="150"/>
      <c r="TLS300" s="150"/>
      <c r="TLT300" s="150"/>
      <c r="TLU300" s="150"/>
      <c r="TLV300" s="150"/>
      <c r="TLW300" s="150"/>
      <c r="TLX300" s="150"/>
      <c r="TLY300" s="150"/>
      <c r="TLZ300" s="150"/>
      <c r="TMA300" s="150"/>
      <c r="TMB300" s="150"/>
      <c r="TMC300" s="150"/>
      <c r="TMD300" s="150"/>
      <c r="TME300" s="150"/>
      <c r="TMF300" s="150"/>
      <c r="TMG300" s="150"/>
      <c r="TMH300" s="150"/>
      <c r="TMI300" s="150"/>
      <c r="TMJ300" s="150"/>
      <c r="TMK300" s="150"/>
      <c r="TML300" s="150"/>
      <c r="TMM300" s="150"/>
      <c r="TMN300" s="150"/>
      <c r="TMO300" s="150"/>
      <c r="TMP300" s="150"/>
      <c r="TMQ300" s="150"/>
      <c r="TMR300" s="150"/>
      <c r="TMS300" s="150"/>
      <c r="TMT300" s="150"/>
      <c r="TMU300" s="150"/>
      <c r="TMV300" s="150"/>
      <c r="TMW300" s="150"/>
      <c r="TMX300" s="150"/>
      <c r="TMY300" s="150"/>
      <c r="TMZ300" s="150"/>
      <c r="TNA300" s="150"/>
      <c r="TNB300" s="150"/>
      <c r="TNC300" s="150"/>
      <c r="TND300" s="150"/>
      <c r="TNE300" s="150"/>
      <c r="TNF300" s="150"/>
      <c r="TNG300" s="150"/>
      <c r="TNH300" s="150"/>
      <c r="TNI300" s="150"/>
      <c r="TNJ300" s="150"/>
      <c r="TNK300" s="150"/>
      <c r="TNL300" s="150"/>
      <c r="TNM300" s="150"/>
      <c r="TNN300" s="150"/>
      <c r="TNO300" s="150"/>
      <c r="TNP300" s="150"/>
      <c r="TNQ300" s="150"/>
      <c r="TNR300" s="150"/>
      <c r="TNS300" s="150"/>
      <c r="TNT300" s="150"/>
      <c r="TNU300" s="150"/>
      <c r="TNV300" s="150"/>
      <c r="TNW300" s="150"/>
      <c r="TNX300" s="150"/>
      <c r="TNY300" s="150"/>
      <c r="TNZ300" s="150"/>
      <c r="TOA300" s="150"/>
      <c r="TOB300" s="150"/>
      <c r="TOC300" s="150"/>
      <c r="TOD300" s="150"/>
      <c r="TOE300" s="150"/>
      <c r="TOF300" s="150"/>
      <c r="TOG300" s="150"/>
      <c r="TOH300" s="150"/>
      <c r="TOI300" s="150"/>
      <c r="TOJ300" s="150"/>
      <c r="TOK300" s="150"/>
      <c r="TOL300" s="150"/>
      <c r="TOM300" s="150"/>
      <c r="TON300" s="150"/>
      <c r="TOO300" s="150"/>
      <c r="TOP300" s="150"/>
      <c r="TOQ300" s="150"/>
      <c r="TOR300" s="150"/>
      <c r="TOS300" s="150"/>
      <c r="TOT300" s="150"/>
      <c r="TOU300" s="150"/>
      <c r="TOV300" s="150"/>
      <c r="TOW300" s="150"/>
      <c r="TOX300" s="150"/>
      <c r="TOY300" s="150"/>
      <c r="TOZ300" s="150"/>
      <c r="TPA300" s="150"/>
      <c r="TPB300" s="150"/>
      <c r="TPC300" s="150"/>
      <c r="TPD300" s="150"/>
      <c r="TPE300" s="150"/>
      <c r="TPF300" s="150"/>
      <c r="TPG300" s="150"/>
      <c r="TPH300" s="150"/>
      <c r="TPI300" s="150"/>
      <c r="TPJ300" s="150"/>
      <c r="TPK300" s="150"/>
      <c r="TPL300" s="150"/>
      <c r="TPM300" s="150"/>
      <c r="TPN300" s="150"/>
      <c r="TPO300" s="150"/>
      <c r="TPP300" s="150"/>
      <c r="TPQ300" s="150"/>
      <c r="TPR300" s="150"/>
      <c r="TPS300" s="150"/>
      <c r="TPT300" s="150"/>
      <c r="TPU300" s="150"/>
      <c r="TPV300" s="150"/>
      <c r="TPW300" s="150"/>
      <c r="TPX300" s="150"/>
      <c r="TPY300" s="150"/>
      <c r="TPZ300" s="150"/>
      <c r="TQA300" s="150"/>
      <c r="TQB300" s="150"/>
      <c r="TQC300" s="150"/>
      <c r="TQD300" s="150"/>
      <c r="TQE300" s="150"/>
      <c r="TQF300" s="150"/>
      <c r="TQG300" s="150"/>
      <c r="TQH300" s="150"/>
      <c r="TQI300" s="150"/>
      <c r="TQJ300" s="150"/>
      <c r="TQK300" s="150"/>
      <c r="TQL300" s="150"/>
      <c r="TQM300" s="150"/>
      <c r="TQN300" s="150"/>
      <c r="TQO300" s="150"/>
      <c r="TQP300" s="150"/>
      <c r="TQQ300" s="150"/>
      <c r="TQR300" s="150"/>
      <c r="TQS300" s="150"/>
      <c r="TQT300" s="150"/>
      <c r="TQU300" s="150"/>
      <c r="TQV300" s="150"/>
      <c r="TQW300" s="150"/>
      <c r="TQX300" s="150"/>
      <c r="TQY300" s="150"/>
      <c r="TQZ300" s="150"/>
      <c r="TRA300" s="150"/>
      <c r="TRB300" s="150"/>
      <c r="TRC300" s="150"/>
      <c r="TRD300" s="150"/>
      <c r="TRE300" s="150"/>
      <c r="TRF300" s="150"/>
      <c r="TRG300" s="150"/>
      <c r="TRH300" s="150"/>
      <c r="TRI300" s="150"/>
      <c r="TRJ300" s="150"/>
      <c r="TRK300" s="150"/>
      <c r="TRL300" s="150"/>
      <c r="TRM300" s="150"/>
      <c r="TRN300" s="150"/>
      <c r="TRO300" s="150"/>
      <c r="TRP300" s="150"/>
      <c r="TRQ300" s="150"/>
      <c r="TRR300" s="150"/>
      <c r="TRS300" s="150"/>
      <c r="TRT300" s="150"/>
      <c r="TRU300" s="150"/>
      <c r="TRV300" s="150"/>
      <c r="TRW300" s="150"/>
      <c r="TRX300" s="150"/>
      <c r="TRY300" s="150"/>
      <c r="TRZ300" s="150"/>
      <c r="TSA300" s="150"/>
      <c r="TSB300" s="150"/>
      <c r="TSC300" s="150"/>
      <c r="TSD300" s="150"/>
      <c r="TSE300" s="150"/>
      <c r="TSF300" s="150"/>
      <c r="TSG300" s="150"/>
      <c r="TSH300" s="150"/>
      <c r="TSI300" s="150"/>
      <c r="TSJ300" s="150"/>
      <c r="TSK300" s="150"/>
      <c r="TSL300" s="150"/>
      <c r="TSM300" s="150"/>
      <c r="TSN300" s="150"/>
      <c r="TSO300" s="150"/>
      <c r="TSP300" s="150"/>
      <c r="TSQ300" s="150"/>
      <c r="TSR300" s="150"/>
      <c r="TSS300" s="150"/>
      <c r="TST300" s="150"/>
      <c r="TSU300" s="150"/>
      <c r="TSV300" s="150"/>
      <c r="TSW300" s="150"/>
      <c r="TSX300" s="150"/>
      <c r="TSY300" s="150"/>
      <c r="TSZ300" s="150"/>
      <c r="TTA300" s="150"/>
      <c r="TTB300" s="150"/>
      <c r="TTC300" s="150"/>
      <c r="TTD300" s="150"/>
      <c r="TTE300" s="150"/>
      <c r="TTF300" s="150"/>
      <c r="TTG300" s="150"/>
      <c r="TTH300" s="150"/>
      <c r="TTI300" s="150"/>
      <c r="TTJ300" s="150"/>
      <c r="TTK300" s="150"/>
      <c r="TTL300" s="150"/>
      <c r="TTM300" s="150"/>
      <c r="TTN300" s="150"/>
      <c r="TTO300" s="150"/>
      <c r="TTP300" s="150"/>
      <c r="TTQ300" s="150"/>
      <c r="TTR300" s="150"/>
      <c r="TTS300" s="150"/>
      <c r="TTT300" s="150"/>
      <c r="TTU300" s="150"/>
      <c r="TTV300" s="150"/>
      <c r="TTW300" s="150"/>
      <c r="TTX300" s="150"/>
      <c r="TTY300" s="150"/>
      <c r="TTZ300" s="150"/>
      <c r="TUA300" s="150"/>
      <c r="TUB300" s="150"/>
      <c r="TUC300" s="150"/>
      <c r="TUD300" s="150"/>
      <c r="TUE300" s="150"/>
      <c r="TUF300" s="150"/>
      <c r="TUG300" s="150"/>
      <c r="TUH300" s="150"/>
      <c r="TUI300" s="150"/>
      <c r="TUJ300" s="150"/>
      <c r="TUK300" s="150"/>
      <c r="TUL300" s="150"/>
      <c r="TUM300" s="150"/>
      <c r="TUN300" s="150"/>
      <c r="TUO300" s="150"/>
      <c r="TUP300" s="150"/>
      <c r="TUQ300" s="150"/>
      <c r="TUR300" s="150"/>
      <c r="TUS300" s="150"/>
      <c r="TUT300" s="150"/>
      <c r="TUU300" s="150"/>
      <c r="TUV300" s="150"/>
      <c r="TUW300" s="150"/>
      <c r="TUX300" s="150"/>
      <c r="TUY300" s="150"/>
      <c r="TUZ300" s="150"/>
      <c r="TVA300" s="150"/>
      <c r="TVB300" s="150"/>
      <c r="TVC300" s="150"/>
      <c r="TVD300" s="150"/>
      <c r="TVE300" s="150"/>
      <c r="TVF300" s="150"/>
      <c r="TVG300" s="150"/>
      <c r="TVH300" s="150"/>
      <c r="TVI300" s="150"/>
      <c r="TVJ300" s="150"/>
      <c r="TVK300" s="150"/>
      <c r="TVL300" s="150"/>
      <c r="TVM300" s="150"/>
      <c r="TVN300" s="150"/>
      <c r="TVO300" s="150"/>
      <c r="TVP300" s="150"/>
      <c r="TVQ300" s="150"/>
      <c r="TVR300" s="150"/>
      <c r="TVS300" s="150"/>
      <c r="TVT300" s="150"/>
      <c r="TVU300" s="150"/>
      <c r="TVV300" s="150"/>
      <c r="TVW300" s="150"/>
      <c r="TVX300" s="150"/>
      <c r="TVY300" s="150"/>
      <c r="TVZ300" s="150"/>
      <c r="TWA300" s="150"/>
      <c r="TWB300" s="150"/>
      <c r="TWC300" s="150"/>
      <c r="TWD300" s="150"/>
      <c r="TWE300" s="150"/>
      <c r="TWF300" s="150"/>
      <c r="TWG300" s="150"/>
      <c r="TWH300" s="150"/>
      <c r="TWI300" s="150"/>
      <c r="TWJ300" s="150"/>
      <c r="TWK300" s="150"/>
      <c r="TWL300" s="150"/>
      <c r="TWM300" s="150"/>
      <c r="TWN300" s="150"/>
      <c r="TWO300" s="150"/>
      <c r="TWP300" s="150"/>
      <c r="TWQ300" s="150"/>
      <c r="TWR300" s="150"/>
      <c r="TWS300" s="150"/>
      <c r="TWT300" s="150"/>
      <c r="TWU300" s="150"/>
      <c r="TWV300" s="150"/>
      <c r="TWW300" s="150"/>
      <c r="TWX300" s="150"/>
      <c r="TWY300" s="150"/>
      <c r="TWZ300" s="150"/>
      <c r="TXA300" s="150"/>
      <c r="TXB300" s="150"/>
      <c r="TXC300" s="150"/>
      <c r="TXD300" s="150"/>
      <c r="TXE300" s="150"/>
      <c r="TXF300" s="150"/>
      <c r="TXG300" s="150"/>
      <c r="TXH300" s="150"/>
      <c r="TXI300" s="150"/>
      <c r="TXJ300" s="150"/>
      <c r="TXK300" s="150"/>
      <c r="TXL300" s="150"/>
      <c r="TXM300" s="150"/>
      <c r="TXN300" s="150"/>
      <c r="TXO300" s="150"/>
      <c r="TXP300" s="150"/>
      <c r="TXQ300" s="150"/>
      <c r="TXR300" s="150"/>
      <c r="TXS300" s="150"/>
      <c r="TXT300" s="150"/>
      <c r="TXU300" s="150"/>
      <c r="TXV300" s="150"/>
      <c r="TXW300" s="150"/>
      <c r="TXX300" s="150"/>
      <c r="TXY300" s="150"/>
      <c r="TXZ300" s="150"/>
      <c r="TYA300" s="150"/>
      <c r="TYB300" s="150"/>
      <c r="TYC300" s="150"/>
      <c r="TYD300" s="150"/>
      <c r="TYE300" s="150"/>
      <c r="TYF300" s="150"/>
      <c r="TYG300" s="150"/>
      <c r="TYH300" s="150"/>
      <c r="TYI300" s="150"/>
      <c r="TYJ300" s="150"/>
      <c r="TYK300" s="150"/>
      <c r="TYL300" s="150"/>
      <c r="TYM300" s="150"/>
      <c r="TYN300" s="150"/>
      <c r="TYO300" s="150"/>
      <c r="TYP300" s="150"/>
      <c r="TYQ300" s="150"/>
      <c r="TYR300" s="150"/>
      <c r="TYS300" s="150"/>
      <c r="TYT300" s="150"/>
      <c r="TYU300" s="150"/>
      <c r="TYV300" s="150"/>
      <c r="TYW300" s="150"/>
      <c r="TYX300" s="150"/>
      <c r="TYY300" s="150"/>
      <c r="TYZ300" s="150"/>
      <c r="TZA300" s="150"/>
      <c r="TZB300" s="150"/>
      <c r="TZC300" s="150"/>
      <c r="TZD300" s="150"/>
      <c r="TZE300" s="150"/>
      <c r="TZF300" s="150"/>
      <c r="TZG300" s="150"/>
      <c r="TZH300" s="150"/>
      <c r="TZI300" s="150"/>
      <c r="TZJ300" s="150"/>
      <c r="TZK300" s="150"/>
      <c r="TZL300" s="150"/>
      <c r="TZM300" s="150"/>
      <c r="TZN300" s="150"/>
      <c r="TZO300" s="150"/>
      <c r="TZP300" s="150"/>
      <c r="TZQ300" s="150"/>
      <c r="TZR300" s="150"/>
      <c r="TZS300" s="150"/>
      <c r="TZT300" s="150"/>
      <c r="TZU300" s="150"/>
      <c r="TZV300" s="150"/>
      <c r="TZW300" s="150"/>
      <c r="TZX300" s="150"/>
      <c r="TZY300" s="150"/>
      <c r="TZZ300" s="150"/>
      <c r="UAA300" s="150"/>
      <c r="UAB300" s="150"/>
      <c r="UAC300" s="150"/>
      <c r="UAD300" s="150"/>
      <c r="UAE300" s="150"/>
      <c r="UAF300" s="150"/>
      <c r="UAG300" s="150"/>
      <c r="UAH300" s="150"/>
      <c r="UAI300" s="150"/>
      <c r="UAJ300" s="150"/>
      <c r="UAK300" s="150"/>
      <c r="UAL300" s="150"/>
      <c r="UAM300" s="150"/>
      <c r="UAN300" s="150"/>
      <c r="UAO300" s="150"/>
      <c r="UAP300" s="150"/>
      <c r="UAQ300" s="150"/>
      <c r="UAR300" s="150"/>
      <c r="UAS300" s="150"/>
      <c r="UAT300" s="150"/>
      <c r="UAU300" s="150"/>
      <c r="UAV300" s="150"/>
      <c r="UAW300" s="150"/>
      <c r="UAX300" s="150"/>
      <c r="UAY300" s="150"/>
      <c r="UAZ300" s="150"/>
      <c r="UBA300" s="150"/>
      <c r="UBB300" s="150"/>
      <c r="UBC300" s="150"/>
      <c r="UBD300" s="150"/>
      <c r="UBE300" s="150"/>
      <c r="UBF300" s="150"/>
      <c r="UBG300" s="150"/>
      <c r="UBH300" s="150"/>
      <c r="UBI300" s="150"/>
      <c r="UBJ300" s="150"/>
      <c r="UBK300" s="150"/>
      <c r="UBL300" s="150"/>
      <c r="UBM300" s="150"/>
      <c r="UBN300" s="150"/>
      <c r="UBO300" s="150"/>
      <c r="UBP300" s="150"/>
      <c r="UBQ300" s="150"/>
      <c r="UBR300" s="150"/>
      <c r="UBS300" s="150"/>
      <c r="UBT300" s="150"/>
      <c r="UBU300" s="150"/>
      <c r="UBV300" s="150"/>
      <c r="UBW300" s="150"/>
      <c r="UBX300" s="150"/>
      <c r="UBY300" s="150"/>
      <c r="UBZ300" s="150"/>
      <c r="UCA300" s="150"/>
      <c r="UCB300" s="150"/>
      <c r="UCC300" s="150"/>
      <c r="UCD300" s="150"/>
      <c r="UCE300" s="150"/>
      <c r="UCF300" s="150"/>
      <c r="UCG300" s="150"/>
      <c r="UCH300" s="150"/>
      <c r="UCI300" s="150"/>
      <c r="UCJ300" s="150"/>
      <c r="UCK300" s="150"/>
      <c r="UCL300" s="150"/>
      <c r="UCM300" s="150"/>
      <c r="UCN300" s="150"/>
      <c r="UCO300" s="150"/>
      <c r="UCP300" s="150"/>
      <c r="UCQ300" s="150"/>
      <c r="UCR300" s="150"/>
      <c r="UCS300" s="150"/>
      <c r="UCT300" s="150"/>
      <c r="UCU300" s="150"/>
      <c r="UCV300" s="150"/>
      <c r="UCW300" s="150"/>
      <c r="UCX300" s="150"/>
      <c r="UCY300" s="150"/>
      <c r="UCZ300" s="150"/>
      <c r="UDA300" s="150"/>
      <c r="UDB300" s="150"/>
      <c r="UDC300" s="150"/>
      <c r="UDD300" s="150"/>
      <c r="UDE300" s="150"/>
      <c r="UDF300" s="150"/>
      <c r="UDG300" s="150"/>
      <c r="UDH300" s="150"/>
      <c r="UDI300" s="150"/>
      <c r="UDJ300" s="150"/>
      <c r="UDK300" s="150"/>
      <c r="UDL300" s="150"/>
      <c r="UDM300" s="150"/>
      <c r="UDN300" s="150"/>
      <c r="UDO300" s="150"/>
      <c r="UDP300" s="150"/>
      <c r="UDQ300" s="150"/>
      <c r="UDR300" s="150"/>
      <c r="UDS300" s="150"/>
      <c r="UDT300" s="150"/>
      <c r="UDU300" s="150"/>
      <c r="UDV300" s="150"/>
      <c r="UDW300" s="150"/>
      <c r="UDX300" s="150"/>
      <c r="UDY300" s="150"/>
      <c r="UDZ300" s="150"/>
      <c r="UEA300" s="150"/>
      <c r="UEB300" s="150"/>
      <c r="UEC300" s="150"/>
      <c r="UED300" s="150"/>
      <c r="UEE300" s="150"/>
      <c r="UEF300" s="150"/>
      <c r="UEG300" s="150"/>
      <c r="UEH300" s="150"/>
      <c r="UEI300" s="150"/>
      <c r="UEJ300" s="150"/>
      <c r="UEK300" s="150"/>
      <c r="UEL300" s="150"/>
      <c r="UEM300" s="150"/>
      <c r="UEN300" s="150"/>
      <c r="UEO300" s="150"/>
      <c r="UEP300" s="150"/>
      <c r="UEQ300" s="150"/>
      <c r="UER300" s="150"/>
      <c r="UES300" s="150"/>
      <c r="UET300" s="150"/>
      <c r="UEU300" s="150"/>
      <c r="UEV300" s="150"/>
      <c r="UEW300" s="150"/>
      <c r="UEX300" s="150"/>
      <c r="UEY300" s="150"/>
      <c r="UEZ300" s="150"/>
      <c r="UFA300" s="150"/>
      <c r="UFB300" s="150"/>
      <c r="UFC300" s="150"/>
      <c r="UFD300" s="150"/>
      <c r="UFE300" s="150"/>
      <c r="UFF300" s="150"/>
      <c r="UFG300" s="150"/>
      <c r="UFH300" s="150"/>
      <c r="UFI300" s="150"/>
      <c r="UFJ300" s="150"/>
      <c r="UFK300" s="150"/>
      <c r="UFL300" s="150"/>
      <c r="UFM300" s="150"/>
      <c r="UFN300" s="150"/>
      <c r="UFO300" s="150"/>
      <c r="UFP300" s="150"/>
      <c r="UFQ300" s="150"/>
      <c r="UFR300" s="150"/>
      <c r="UFS300" s="150"/>
      <c r="UFT300" s="150"/>
      <c r="UFU300" s="150"/>
      <c r="UFV300" s="150"/>
      <c r="UFW300" s="150"/>
      <c r="UFX300" s="150"/>
      <c r="UFY300" s="150"/>
      <c r="UFZ300" s="150"/>
      <c r="UGA300" s="150"/>
      <c r="UGB300" s="150"/>
      <c r="UGC300" s="150"/>
      <c r="UGD300" s="150"/>
      <c r="UGE300" s="150"/>
      <c r="UGF300" s="150"/>
      <c r="UGG300" s="150"/>
      <c r="UGH300" s="150"/>
      <c r="UGI300" s="150"/>
      <c r="UGJ300" s="150"/>
      <c r="UGK300" s="150"/>
      <c r="UGL300" s="150"/>
      <c r="UGM300" s="150"/>
      <c r="UGN300" s="150"/>
      <c r="UGO300" s="150"/>
      <c r="UGP300" s="150"/>
      <c r="UGQ300" s="150"/>
      <c r="UGR300" s="150"/>
      <c r="UGS300" s="150"/>
      <c r="UGT300" s="150"/>
      <c r="UGU300" s="150"/>
      <c r="UGV300" s="150"/>
      <c r="UGW300" s="150"/>
      <c r="UGX300" s="150"/>
      <c r="UGY300" s="150"/>
      <c r="UGZ300" s="150"/>
      <c r="UHA300" s="150"/>
      <c r="UHB300" s="150"/>
      <c r="UHC300" s="150"/>
      <c r="UHD300" s="150"/>
      <c r="UHE300" s="150"/>
      <c r="UHF300" s="150"/>
      <c r="UHG300" s="150"/>
      <c r="UHH300" s="150"/>
      <c r="UHI300" s="150"/>
      <c r="UHJ300" s="150"/>
      <c r="UHK300" s="150"/>
      <c r="UHL300" s="150"/>
      <c r="UHM300" s="150"/>
      <c r="UHN300" s="150"/>
      <c r="UHO300" s="150"/>
      <c r="UHP300" s="150"/>
      <c r="UHQ300" s="150"/>
      <c r="UHR300" s="150"/>
      <c r="UHS300" s="150"/>
      <c r="UHT300" s="150"/>
      <c r="UHU300" s="150"/>
      <c r="UHV300" s="150"/>
      <c r="UHW300" s="150"/>
      <c r="UHX300" s="150"/>
      <c r="UHY300" s="150"/>
      <c r="UHZ300" s="150"/>
      <c r="UIA300" s="150"/>
      <c r="UIB300" s="150"/>
      <c r="UIC300" s="150"/>
      <c r="UID300" s="150"/>
      <c r="UIE300" s="150"/>
      <c r="UIF300" s="150"/>
      <c r="UIG300" s="150"/>
      <c r="UIH300" s="150"/>
      <c r="UII300" s="150"/>
      <c r="UIJ300" s="150"/>
      <c r="UIK300" s="150"/>
      <c r="UIL300" s="150"/>
      <c r="UIM300" s="150"/>
      <c r="UIN300" s="150"/>
      <c r="UIO300" s="150"/>
      <c r="UIP300" s="150"/>
      <c r="UIQ300" s="150"/>
      <c r="UIR300" s="150"/>
      <c r="UIS300" s="150"/>
      <c r="UIT300" s="150"/>
      <c r="UIU300" s="150"/>
      <c r="UIV300" s="150"/>
      <c r="UIW300" s="150"/>
      <c r="UIX300" s="150"/>
      <c r="UIY300" s="150"/>
      <c r="UIZ300" s="150"/>
      <c r="UJA300" s="150"/>
      <c r="UJB300" s="150"/>
      <c r="UJC300" s="150"/>
      <c r="UJD300" s="150"/>
      <c r="UJE300" s="150"/>
      <c r="UJF300" s="150"/>
      <c r="UJG300" s="150"/>
      <c r="UJH300" s="150"/>
      <c r="UJI300" s="150"/>
      <c r="UJJ300" s="150"/>
      <c r="UJK300" s="150"/>
      <c r="UJL300" s="150"/>
      <c r="UJM300" s="150"/>
      <c r="UJN300" s="150"/>
      <c r="UJO300" s="150"/>
      <c r="UJP300" s="150"/>
      <c r="UJQ300" s="150"/>
      <c r="UJR300" s="150"/>
      <c r="UJS300" s="150"/>
      <c r="UJT300" s="150"/>
      <c r="UJU300" s="150"/>
      <c r="UJV300" s="150"/>
      <c r="UJW300" s="150"/>
      <c r="UJX300" s="150"/>
      <c r="UJY300" s="150"/>
      <c r="UJZ300" s="150"/>
      <c r="UKA300" s="150"/>
      <c r="UKB300" s="150"/>
      <c r="UKC300" s="150"/>
      <c r="UKD300" s="150"/>
      <c r="UKE300" s="150"/>
      <c r="UKF300" s="150"/>
      <c r="UKG300" s="150"/>
      <c r="UKH300" s="150"/>
      <c r="UKI300" s="150"/>
      <c r="UKJ300" s="150"/>
      <c r="UKK300" s="150"/>
      <c r="UKL300" s="150"/>
      <c r="UKM300" s="150"/>
      <c r="UKN300" s="150"/>
      <c r="UKO300" s="150"/>
      <c r="UKP300" s="150"/>
      <c r="UKQ300" s="150"/>
      <c r="UKR300" s="150"/>
      <c r="UKS300" s="150"/>
      <c r="UKT300" s="150"/>
      <c r="UKU300" s="150"/>
      <c r="UKV300" s="150"/>
      <c r="UKW300" s="150"/>
      <c r="UKX300" s="150"/>
      <c r="UKY300" s="150"/>
      <c r="UKZ300" s="150"/>
      <c r="ULA300" s="150"/>
      <c r="ULB300" s="150"/>
      <c r="ULC300" s="150"/>
      <c r="ULD300" s="150"/>
      <c r="ULE300" s="150"/>
      <c r="ULF300" s="150"/>
      <c r="ULG300" s="150"/>
      <c r="ULH300" s="150"/>
      <c r="ULI300" s="150"/>
      <c r="ULJ300" s="150"/>
      <c r="ULK300" s="150"/>
      <c r="ULL300" s="150"/>
      <c r="ULM300" s="150"/>
      <c r="ULN300" s="150"/>
      <c r="ULO300" s="150"/>
      <c r="ULP300" s="150"/>
      <c r="ULQ300" s="150"/>
      <c r="ULR300" s="150"/>
      <c r="ULS300" s="150"/>
      <c r="ULT300" s="150"/>
      <c r="ULU300" s="150"/>
      <c r="ULV300" s="150"/>
      <c r="ULW300" s="150"/>
      <c r="ULX300" s="150"/>
      <c r="ULY300" s="150"/>
      <c r="ULZ300" s="150"/>
      <c r="UMA300" s="150"/>
      <c r="UMB300" s="150"/>
      <c r="UMC300" s="150"/>
      <c r="UMD300" s="150"/>
      <c r="UME300" s="150"/>
      <c r="UMF300" s="150"/>
      <c r="UMG300" s="150"/>
      <c r="UMH300" s="150"/>
      <c r="UMI300" s="150"/>
      <c r="UMJ300" s="150"/>
      <c r="UMK300" s="150"/>
      <c r="UML300" s="150"/>
      <c r="UMM300" s="150"/>
      <c r="UMN300" s="150"/>
      <c r="UMO300" s="150"/>
      <c r="UMP300" s="150"/>
      <c r="UMQ300" s="150"/>
      <c r="UMR300" s="150"/>
      <c r="UMS300" s="150"/>
      <c r="UMT300" s="150"/>
      <c r="UMU300" s="150"/>
      <c r="UMV300" s="150"/>
      <c r="UMW300" s="150"/>
      <c r="UMX300" s="150"/>
      <c r="UMY300" s="150"/>
      <c r="UMZ300" s="150"/>
      <c r="UNA300" s="150"/>
      <c r="UNB300" s="150"/>
      <c r="UNC300" s="150"/>
      <c r="UND300" s="150"/>
      <c r="UNE300" s="150"/>
      <c r="UNF300" s="150"/>
      <c r="UNG300" s="150"/>
      <c r="UNH300" s="150"/>
      <c r="UNI300" s="150"/>
      <c r="UNJ300" s="150"/>
      <c r="UNK300" s="150"/>
      <c r="UNL300" s="150"/>
      <c r="UNM300" s="150"/>
      <c r="UNN300" s="150"/>
      <c r="UNO300" s="150"/>
      <c r="UNP300" s="150"/>
      <c r="UNQ300" s="150"/>
      <c r="UNR300" s="150"/>
      <c r="UNS300" s="150"/>
      <c r="UNT300" s="150"/>
      <c r="UNU300" s="150"/>
      <c r="UNV300" s="150"/>
      <c r="UNW300" s="150"/>
      <c r="UNX300" s="150"/>
      <c r="UNY300" s="150"/>
      <c r="UNZ300" s="150"/>
      <c r="UOA300" s="150"/>
      <c r="UOB300" s="150"/>
      <c r="UOC300" s="150"/>
      <c r="UOD300" s="150"/>
      <c r="UOE300" s="150"/>
      <c r="UOF300" s="150"/>
      <c r="UOG300" s="150"/>
      <c r="UOH300" s="150"/>
      <c r="UOI300" s="150"/>
      <c r="UOJ300" s="150"/>
      <c r="UOK300" s="150"/>
      <c r="UOL300" s="150"/>
      <c r="UOM300" s="150"/>
      <c r="UON300" s="150"/>
      <c r="UOO300" s="150"/>
      <c r="UOP300" s="150"/>
      <c r="UOQ300" s="150"/>
      <c r="UOR300" s="150"/>
      <c r="UOS300" s="150"/>
      <c r="UOT300" s="150"/>
      <c r="UOU300" s="150"/>
      <c r="UOV300" s="150"/>
      <c r="UOW300" s="150"/>
      <c r="UOX300" s="150"/>
      <c r="UOY300" s="150"/>
      <c r="UOZ300" s="150"/>
      <c r="UPA300" s="150"/>
      <c r="UPB300" s="150"/>
      <c r="UPC300" s="150"/>
      <c r="UPD300" s="150"/>
      <c r="UPE300" s="150"/>
      <c r="UPF300" s="150"/>
      <c r="UPG300" s="150"/>
      <c r="UPH300" s="150"/>
      <c r="UPI300" s="150"/>
      <c r="UPJ300" s="150"/>
      <c r="UPK300" s="150"/>
      <c r="UPL300" s="150"/>
      <c r="UPM300" s="150"/>
      <c r="UPN300" s="150"/>
      <c r="UPO300" s="150"/>
      <c r="UPP300" s="150"/>
      <c r="UPQ300" s="150"/>
      <c r="UPR300" s="150"/>
      <c r="UPS300" s="150"/>
      <c r="UPT300" s="150"/>
      <c r="UPU300" s="150"/>
      <c r="UPV300" s="150"/>
      <c r="UPW300" s="150"/>
      <c r="UPX300" s="150"/>
      <c r="UPY300" s="150"/>
      <c r="UPZ300" s="150"/>
      <c r="UQA300" s="150"/>
      <c r="UQB300" s="150"/>
      <c r="UQC300" s="150"/>
      <c r="UQD300" s="150"/>
      <c r="UQE300" s="150"/>
      <c r="UQF300" s="150"/>
      <c r="UQG300" s="150"/>
      <c r="UQH300" s="150"/>
      <c r="UQI300" s="150"/>
      <c r="UQJ300" s="150"/>
      <c r="UQK300" s="150"/>
      <c r="UQL300" s="150"/>
      <c r="UQM300" s="150"/>
      <c r="UQN300" s="150"/>
      <c r="UQO300" s="150"/>
      <c r="UQP300" s="150"/>
      <c r="UQQ300" s="150"/>
      <c r="UQR300" s="150"/>
      <c r="UQS300" s="150"/>
      <c r="UQT300" s="150"/>
      <c r="UQU300" s="150"/>
      <c r="UQV300" s="150"/>
      <c r="UQW300" s="150"/>
      <c r="UQX300" s="150"/>
      <c r="UQY300" s="150"/>
      <c r="UQZ300" s="150"/>
      <c r="URA300" s="150"/>
      <c r="URB300" s="150"/>
      <c r="URC300" s="150"/>
      <c r="URD300" s="150"/>
      <c r="URE300" s="150"/>
      <c r="URF300" s="150"/>
      <c r="URG300" s="150"/>
      <c r="URH300" s="150"/>
      <c r="URI300" s="150"/>
      <c r="URJ300" s="150"/>
      <c r="URK300" s="150"/>
      <c r="URL300" s="150"/>
      <c r="URM300" s="150"/>
      <c r="URN300" s="150"/>
      <c r="URO300" s="150"/>
      <c r="URP300" s="150"/>
      <c r="URQ300" s="150"/>
      <c r="URR300" s="150"/>
      <c r="URS300" s="150"/>
      <c r="URT300" s="150"/>
      <c r="URU300" s="150"/>
      <c r="URV300" s="150"/>
      <c r="URW300" s="150"/>
      <c r="URX300" s="150"/>
      <c r="URY300" s="150"/>
      <c r="URZ300" s="150"/>
      <c r="USA300" s="150"/>
      <c r="USB300" s="150"/>
      <c r="USC300" s="150"/>
      <c r="USD300" s="150"/>
      <c r="USE300" s="150"/>
      <c r="USF300" s="150"/>
      <c r="USG300" s="150"/>
      <c r="USH300" s="150"/>
      <c r="USI300" s="150"/>
      <c r="USJ300" s="150"/>
      <c r="USK300" s="150"/>
      <c r="USL300" s="150"/>
      <c r="USM300" s="150"/>
      <c r="USN300" s="150"/>
      <c r="USO300" s="150"/>
      <c r="USP300" s="150"/>
      <c r="USQ300" s="150"/>
      <c r="USR300" s="150"/>
      <c r="USS300" s="150"/>
      <c r="UST300" s="150"/>
      <c r="USU300" s="150"/>
      <c r="USV300" s="150"/>
      <c r="USW300" s="150"/>
      <c r="USX300" s="150"/>
      <c r="USY300" s="150"/>
      <c r="USZ300" s="150"/>
      <c r="UTA300" s="150"/>
      <c r="UTB300" s="150"/>
      <c r="UTC300" s="150"/>
      <c r="UTD300" s="150"/>
      <c r="UTE300" s="150"/>
      <c r="UTF300" s="150"/>
      <c r="UTG300" s="150"/>
      <c r="UTH300" s="150"/>
      <c r="UTI300" s="150"/>
      <c r="UTJ300" s="150"/>
      <c r="UTK300" s="150"/>
      <c r="UTL300" s="150"/>
      <c r="UTM300" s="150"/>
      <c r="UTN300" s="150"/>
      <c r="UTO300" s="150"/>
      <c r="UTP300" s="150"/>
      <c r="UTQ300" s="150"/>
      <c r="UTR300" s="150"/>
      <c r="UTS300" s="150"/>
      <c r="UTT300" s="150"/>
      <c r="UTU300" s="150"/>
      <c r="UTV300" s="150"/>
      <c r="UTW300" s="150"/>
      <c r="UTX300" s="150"/>
      <c r="UTY300" s="150"/>
      <c r="UTZ300" s="150"/>
      <c r="UUA300" s="150"/>
      <c r="UUB300" s="150"/>
      <c r="UUC300" s="150"/>
      <c r="UUD300" s="150"/>
      <c r="UUE300" s="150"/>
      <c r="UUF300" s="150"/>
      <c r="UUG300" s="150"/>
      <c r="UUH300" s="150"/>
      <c r="UUI300" s="150"/>
      <c r="UUJ300" s="150"/>
      <c r="UUK300" s="150"/>
      <c r="UUL300" s="150"/>
      <c r="UUM300" s="150"/>
      <c r="UUN300" s="150"/>
      <c r="UUO300" s="150"/>
      <c r="UUP300" s="150"/>
      <c r="UUQ300" s="150"/>
      <c r="UUR300" s="150"/>
      <c r="UUS300" s="150"/>
      <c r="UUT300" s="150"/>
      <c r="UUU300" s="150"/>
      <c r="UUV300" s="150"/>
      <c r="UUW300" s="150"/>
      <c r="UUX300" s="150"/>
      <c r="UUY300" s="150"/>
      <c r="UUZ300" s="150"/>
      <c r="UVA300" s="150"/>
      <c r="UVB300" s="150"/>
      <c r="UVC300" s="150"/>
      <c r="UVD300" s="150"/>
      <c r="UVE300" s="150"/>
      <c r="UVF300" s="150"/>
      <c r="UVG300" s="150"/>
      <c r="UVH300" s="150"/>
      <c r="UVI300" s="150"/>
      <c r="UVJ300" s="150"/>
      <c r="UVK300" s="150"/>
      <c r="UVL300" s="150"/>
      <c r="UVM300" s="150"/>
      <c r="UVN300" s="150"/>
      <c r="UVO300" s="150"/>
      <c r="UVP300" s="150"/>
      <c r="UVQ300" s="150"/>
      <c r="UVR300" s="150"/>
      <c r="UVS300" s="150"/>
      <c r="UVT300" s="150"/>
      <c r="UVU300" s="150"/>
      <c r="UVV300" s="150"/>
      <c r="UVW300" s="150"/>
      <c r="UVX300" s="150"/>
      <c r="UVY300" s="150"/>
      <c r="UVZ300" s="150"/>
      <c r="UWA300" s="150"/>
      <c r="UWB300" s="150"/>
      <c r="UWC300" s="150"/>
      <c r="UWD300" s="150"/>
      <c r="UWE300" s="150"/>
      <c r="UWF300" s="150"/>
      <c r="UWG300" s="150"/>
      <c r="UWH300" s="150"/>
      <c r="UWI300" s="150"/>
      <c r="UWJ300" s="150"/>
      <c r="UWK300" s="150"/>
      <c r="UWL300" s="150"/>
      <c r="UWM300" s="150"/>
      <c r="UWN300" s="150"/>
      <c r="UWO300" s="150"/>
      <c r="UWP300" s="150"/>
      <c r="UWQ300" s="150"/>
      <c r="UWR300" s="150"/>
      <c r="UWS300" s="150"/>
      <c r="UWT300" s="150"/>
      <c r="UWU300" s="150"/>
      <c r="UWV300" s="150"/>
      <c r="UWW300" s="150"/>
      <c r="UWX300" s="150"/>
      <c r="UWY300" s="150"/>
      <c r="UWZ300" s="150"/>
      <c r="UXA300" s="150"/>
      <c r="UXB300" s="150"/>
      <c r="UXC300" s="150"/>
      <c r="UXD300" s="150"/>
      <c r="UXE300" s="150"/>
      <c r="UXF300" s="150"/>
      <c r="UXG300" s="150"/>
      <c r="UXH300" s="150"/>
      <c r="UXI300" s="150"/>
      <c r="UXJ300" s="150"/>
      <c r="UXK300" s="150"/>
      <c r="UXL300" s="150"/>
      <c r="UXM300" s="150"/>
      <c r="UXN300" s="150"/>
      <c r="UXO300" s="150"/>
      <c r="UXP300" s="150"/>
      <c r="UXQ300" s="150"/>
      <c r="UXR300" s="150"/>
      <c r="UXS300" s="150"/>
      <c r="UXT300" s="150"/>
      <c r="UXU300" s="150"/>
      <c r="UXV300" s="150"/>
      <c r="UXW300" s="150"/>
      <c r="UXX300" s="150"/>
      <c r="UXY300" s="150"/>
      <c r="UXZ300" s="150"/>
      <c r="UYA300" s="150"/>
      <c r="UYB300" s="150"/>
      <c r="UYC300" s="150"/>
      <c r="UYD300" s="150"/>
      <c r="UYE300" s="150"/>
      <c r="UYF300" s="150"/>
      <c r="UYG300" s="150"/>
      <c r="UYH300" s="150"/>
      <c r="UYI300" s="150"/>
      <c r="UYJ300" s="150"/>
      <c r="UYK300" s="150"/>
      <c r="UYL300" s="150"/>
      <c r="UYM300" s="150"/>
      <c r="UYN300" s="150"/>
      <c r="UYO300" s="150"/>
      <c r="UYP300" s="150"/>
      <c r="UYQ300" s="150"/>
      <c r="UYR300" s="150"/>
      <c r="UYS300" s="150"/>
      <c r="UYT300" s="150"/>
      <c r="UYU300" s="150"/>
      <c r="UYV300" s="150"/>
      <c r="UYW300" s="150"/>
      <c r="UYX300" s="150"/>
      <c r="UYY300" s="150"/>
      <c r="UYZ300" s="150"/>
      <c r="UZA300" s="150"/>
      <c r="UZB300" s="150"/>
      <c r="UZC300" s="150"/>
      <c r="UZD300" s="150"/>
      <c r="UZE300" s="150"/>
      <c r="UZF300" s="150"/>
      <c r="UZG300" s="150"/>
      <c r="UZH300" s="150"/>
      <c r="UZI300" s="150"/>
      <c r="UZJ300" s="150"/>
      <c r="UZK300" s="150"/>
      <c r="UZL300" s="150"/>
      <c r="UZM300" s="150"/>
      <c r="UZN300" s="150"/>
      <c r="UZO300" s="150"/>
      <c r="UZP300" s="150"/>
      <c r="UZQ300" s="150"/>
      <c r="UZR300" s="150"/>
      <c r="UZS300" s="150"/>
      <c r="UZT300" s="150"/>
      <c r="UZU300" s="150"/>
      <c r="UZV300" s="150"/>
      <c r="UZW300" s="150"/>
      <c r="UZX300" s="150"/>
      <c r="UZY300" s="150"/>
      <c r="UZZ300" s="150"/>
      <c r="VAA300" s="150"/>
      <c r="VAB300" s="150"/>
      <c r="VAC300" s="150"/>
      <c r="VAD300" s="150"/>
      <c r="VAE300" s="150"/>
      <c r="VAF300" s="150"/>
      <c r="VAG300" s="150"/>
      <c r="VAH300" s="150"/>
      <c r="VAI300" s="150"/>
      <c r="VAJ300" s="150"/>
      <c r="VAK300" s="150"/>
      <c r="VAL300" s="150"/>
      <c r="VAM300" s="150"/>
      <c r="VAN300" s="150"/>
      <c r="VAO300" s="150"/>
      <c r="VAP300" s="150"/>
      <c r="VAQ300" s="150"/>
      <c r="VAR300" s="150"/>
      <c r="VAS300" s="150"/>
      <c r="VAT300" s="150"/>
      <c r="VAU300" s="150"/>
      <c r="VAV300" s="150"/>
      <c r="VAW300" s="150"/>
      <c r="VAX300" s="150"/>
      <c r="VAY300" s="150"/>
      <c r="VAZ300" s="150"/>
      <c r="VBA300" s="150"/>
      <c r="VBB300" s="150"/>
      <c r="VBC300" s="150"/>
      <c r="VBD300" s="150"/>
      <c r="VBE300" s="150"/>
      <c r="VBF300" s="150"/>
      <c r="VBG300" s="150"/>
      <c r="VBH300" s="150"/>
      <c r="VBI300" s="150"/>
      <c r="VBJ300" s="150"/>
      <c r="VBK300" s="150"/>
      <c r="VBL300" s="150"/>
      <c r="VBM300" s="150"/>
      <c r="VBN300" s="150"/>
      <c r="VBO300" s="150"/>
      <c r="VBP300" s="150"/>
      <c r="VBQ300" s="150"/>
      <c r="VBR300" s="150"/>
      <c r="VBS300" s="150"/>
      <c r="VBT300" s="150"/>
      <c r="VBU300" s="150"/>
      <c r="VBV300" s="150"/>
      <c r="VBW300" s="150"/>
      <c r="VBX300" s="150"/>
      <c r="VBY300" s="150"/>
      <c r="VBZ300" s="150"/>
      <c r="VCA300" s="150"/>
      <c r="VCB300" s="150"/>
      <c r="VCC300" s="150"/>
      <c r="VCD300" s="150"/>
      <c r="VCE300" s="150"/>
      <c r="VCF300" s="150"/>
      <c r="VCG300" s="150"/>
      <c r="VCH300" s="150"/>
      <c r="VCI300" s="150"/>
      <c r="VCJ300" s="150"/>
      <c r="VCK300" s="150"/>
      <c r="VCL300" s="150"/>
      <c r="VCM300" s="150"/>
      <c r="VCN300" s="150"/>
      <c r="VCO300" s="150"/>
      <c r="VCP300" s="150"/>
      <c r="VCQ300" s="150"/>
      <c r="VCR300" s="150"/>
      <c r="VCS300" s="150"/>
      <c r="VCT300" s="150"/>
      <c r="VCU300" s="150"/>
      <c r="VCV300" s="150"/>
      <c r="VCW300" s="150"/>
      <c r="VCX300" s="150"/>
      <c r="VCY300" s="150"/>
      <c r="VCZ300" s="150"/>
      <c r="VDA300" s="150"/>
      <c r="VDB300" s="150"/>
      <c r="VDC300" s="150"/>
      <c r="VDD300" s="150"/>
      <c r="VDE300" s="150"/>
      <c r="VDF300" s="150"/>
      <c r="VDG300" s="150"/>
      <c r="VDH300" s="150"/>
      <c r="VDI300" s="150"/>
      <c r="VDJ300" s="150"/>
      <c r="VDK300" s="150"/>
      <c r="VDL300" s="150"/>
      <c r="VDM300" s="150"/>
      <c r="VDN300" s="150"/>
      <c r="VDO300" s="150"/>
      <c r="VDP300" s="150"/>
      <c r="VDQ300" s="150"/>
      <c r="VDR300" s="150"/>
      <c r="VDS300" s="150"/>
      <c r="VDT300" s="150"/>
      <c r="VDU300" s="150"/>
      <c r="VDV300" s="150"/>
      <c r="VDW300" s="150"/>
      <c r="VDX300" s="150"/>
      <c r="VDY300" s="150"/>
      <c r="VDZ300" s="150"/>
      <c r="VEA300" s="150"/>
      <c r="VEB300" s="150"/>
      <c r="VEC300" s="150"/>
      <c r="VED300" s="150"/>
      <c r="VEE300" s="150"/>
      <c r="VEF300" s="150"/>
      <c r="VEG300" s="150"/>
      <c r="VEH300" s="150"/>
      <c r="VEI300" s="150"/>
      <c r="VEJ300" s="150"/>
      <c r="VEK300" s="150"/>
      <c r="VEL300" s="150"/>
      <c r="VEM300" s="150"/>
      <c r="VEN300" s="150"/>
      <c r="VEO300" s="150"/>
      <c r="VEP300" s="150"/>
      <c r="VEQ300" s="150"/>
      <c r="VER300" s="150"/>
      <c r="VES300" s="150"/>
      <c r="VET300" s="150"/>
      <c r="VEU300" s="150"/>
      <c r="VEV300" s="150"/>
      <c r="VEW300" s="150"/>
      <c r="VEX300" s="150"/>
      <c r="VEY300" s="150"/>
      <c r="VEZ300" s="150"/>
      <c r="VFA300" s="150"/>
      <c r="VFB300" s="150"/>
      <c r="VFC300" s="150"/>
      <c r="VFD300" s="150"/>
      <c r="VFE300" s="150"/>
      <c r="VFF300" s="150"/>
      <c r="VFG300" s="150"/>
      <c r="VFH300" s="150"/>
      <c r="VFI300" s="150"/>
      <c r="VFJ300" s="150"/>
      <c r="VFK300" s="150"/>
      <c r="VFL300" s="150"/>
      <c r="VFM300" s="150"/>
      <c r="VFN300" s="150"/>
      <c r="VFO300" s="150"/>
      <c r="VFP300" s="150"/>
      <c r="VFQ300" s="150"/>
      <c r="VFR300" s="150"/>
      <c r="VFS300" s="150"/>
      <c r="VFT300" s="150"/>
      <c r="VFU300" s="150"/>
      <c r="VFV300" s="150"/>
      <c r="VFW300" s="150"/>
      <c r="VFX300" s="150"/>
      <c r="VFY300" s="150"/>
      <c r="VFZ300" s="150"/>
      <c r="VGA300" s="150"/>
      <c r="VGB300" s="150"/>
      <c r="VGC300" s="150"/>
      <c r="VGD300" s="150"/>
      <c r="VGE300" s="150"/>
      <c r="VGF300" s="150"/>
      <c r="VGG300" s="150"/>
      <c r="VGH300" s="150"/>
      <c r="VGI300" s="150"/>
      <c r="VGJ300" s="150"/>
      <c r="VGK300" s="150"/>
      <c r="VGL300" s="150"/>
      <c r="VGM300" s="150"/>
      <c r="VGN300" s="150"/>
      <c r="VGO300" s="150"/>
      <c r="VGP300" s="150"/>
      <c r="VGQ300" s="150"/>
      <c r="VGR300" s="150"/>
      <c r="VGS300" s="150"/>
      <c r="VGT300" s="150"/>
      <c r="VGU300" s="150"/>
      <c r="VGV300" s="150"/>
      <c r="VGW300" s="150"/>
      <c r="VGX300" s="150"/>
      <c r="VGY300" s="150"/>
      <c r="VGZ300" s="150"/>
      <c r="VHA300" s="150"/>
      <c r="VHB300" s="150"/>
      <c r="VHC300" s="150"/>
      <c r="VHD300" s="150"/>
      <c r="VHE300" s="150"/>
      <c r="VHF300" s="150"/>
      <c r="VHG300" s="150"/>
      <c r="VHH300" s="150"/>
      <c r="VHI300" s="150"/>
      <c r="VHJ300" s="150"/>
      <c r="VHK300" s="150"/>
      <c r="VHL300" s="150"/>
      <c r="VHM300" s="150"/>
      <c r="VHN300" s="150"/>
      <c r="VHO300" s="150"/>
      <c r="VHP300" s="150"/>
      <c r="VHQ300" s="150"/>
      <c r="VHR300" s="150"/>
      <c r="VHS300" s="150"/>
      <c r="VHT300" s="150"/>
      <c r="VHU300" s="150"/>
      <c r="VHV300" s="150"/>
      <c r="VHW300" s="150"/>
      <c r="VHX300" s="150"/>
      <c r="VHY300" s="150"/>
      <c r="VHZ300" s="150"/>
      <c r="VIA300" s="150"/>
      <c r="VIB300" s="150"/>
      <c r="VIC300" s="150"/>
      <c r="VID300" s="150"/>
      <c r="VIE300" s="150"/>
      <c r="VIF300" s="150"/>
      <c r="VIG300" s="150"/>
      <c r="VIH300" s="150"/>
      <c r="VII300" s="150"/>
      <c r="VIJ300" s="150"/>
      <c r="VIK300" s="150"/>
      <c r="VIL300" s="150"/>
      <c r="VIM300" s="150"/>
      <c r="VIN300" s="150"/>
      <c r="VIO300" s="150"/>
      <c r="VIP300" s="150"/>
      <c r="VIQ300" s="150"/>
      <c r="VIR300" s="150"/>
      <c r="VIS300" s="150"/>
      <c r="VIT300" s="150"/>
      <c r="VIU300" s="150"/>
      <c r="VIV300" s="150"/>
      <c r="VIW300" s="150"/>
      <c r="VIX300" s="150"/>
      <c r="VIY300" s="150"/>
      <c r="VIZ300" s="150"/>
      <c r="VJA300" s="150"/>
      <c r="VJB300" s="150"/>
      <c r="VJC300" s="150"/>
      <c r="VJD300" s="150"/>
      <c r="VJE300" s="150"/>
      <c r="VJF300" s="150"/>
      <c r="VJG300" s="150"/>
      <c r="VJH300" s="150"/>
      <c r="VJI300" s="150"/>
      <c r="VJJ300" s="150"/>
      <c r="VJK300" s="150"/>
      <c r="VJL300" s="150"/>
      <c r="VJM300" s="150"/>
      <c r="VJN300" s="150"/>
      <c r="VJO300" s="150"/>
      <c r="VJP300" s="150"/>
      <c r="VJQ300" s="150"/>
      <c r="VJR300" s="150"/>
      <c r="VJS300" s="150"/>
      <c r="VJT300" s="150"/>
      <c r="VJU300" s="150"/>
      <c r="VJV300" s="150"/>
      <c r="VJW300" s="150"/>
      <c r="VJX300" s="150"/>
      <c r="VJY300" s="150"/>
      <c r="VJZ300" s="150"/>
      <c r="VKA300" s="150"/>
      <c r="VKB300" s="150"/>
      <c r="VKC300" s="150"/>
      <c r="VKD300" s="150"/>
      <c r="VKE300" s="150"/>
      <c r="VKF300" s="150"/>
      <c r="VKG300" s="150"/>
      <c r="VKH300" s="150"/>
      <c r="VKI300" s="150"/>
      <c r="VKJ300" s="150"/>
      <c r="VKK300" s="150"/>
      <c r="VKL300" s="150"/>
      <c r="VKM300" s="150"/>
      <c r="VKN300" s="150"/>
      <c r="VKO300" s="150"/>
      <c r="VKP300" s="150"/>
      <c r="VKQ300" s="150"/>
      <c r="VKR300" s="150"/>
      <c r="VKS300" s="150"/>
      <c r="VKT300" s="150"/>
      <c r="VKU300" s="150"/>
      <c r="VKV300" s="150"/>
      <c r="VKW300" s="150"/>
      <c r="VKX300" s="150"/>
      <c r="VKY300" s="150"/>
      <c r="VKZ300" s="150"/>
      <c r="VLA300" s="150"/>
      <c r="VLB300" s="150"/>
      <c r="VLC300" s="150"/>
      <c r="VLD300" s="150"/>
      <c r="VLE300" s="150"/>
      <c r="VLF300" s="150"/>
      <c r="VLG300" s="150"/>
      <c r="VLH300" s="150"/>
      <c r="VLI300" s="150"/>
      <c r="VLJ300" s="150"/>
      <c r="VLK300" s="150"/>
      <c r="VLL300" s="150"/>
      <c r="VLM300" s="150"/>
      <c r="VLN300" s="150"/>
      <c r="VLO300" s="150"/>
      <c r="VLP300" s="150"/>
      <c r="VLQ300" s="150"/>
      <c r="VLR300" s="150"/>
      <c r="VLS300" s="150"/>
      <c r="VLT300" s="150"/>
      <c r="VLU300" s="150"/>
      <c r="VLV300" s="150"/>
      <c r="VLW300" s="150"/>
      <c r="VLX300" s="150"/>
      <c r="VLY300" s="150"/>
      <c r="VLZ300" s="150"/>
      <c r="VMA300" s="150"/>
      <c r="VMB300" s="150"/>
      <c r="VMC300" s="150"/>
      <c r="VMD300" s="150"/>
      <c r="VME300" s="150"/>
      <c r="VMF300" s="150"/>
      <c r="VMG300" s="150"/>
      <c r="VMH300" s="150"/>
      <c r="VMI300" s="150"/>
      <c r="VMJ300" s="150"/>
      <c r="VMK300" s="150"/>
      <c r="VML300" s="150"/>
      <c r="VMM300" s="150"/>
      <c r="VMN300" s="150"/>
      <c r="VMO300" s="150"/>
      <c r="VMP300" s="150"/>
      <c r="VMQ300" s="150"/>
      <c r="VMR300" s="150"/>
      <c r="VMS300" s="150"/>
      <c r="VMT300" s="150"/>
      <c r="VMU300" s="150"/>
      <c r="VMV300" s="150"/>
      <c r="VMW300" s="150"/>
      <c r="VMX300" s="150"/>
      <c r="VMY300" s="150"/>
      <c r="VMZ300" s="150"/>
      <c r="VNA300" s="150"/>
      <c r="VNB300" s="150"/>
      <c r="VNC300" s="150"/>
      <c r="VND300" s="150"/>
      <c r="VNE300" s="150"/>
      <c r="VNF300" s="150"/>
      <c r="VNG300" s="150"/>
      <c r="VNH300" s="150"/>
      <c r="VNI300" s="150"/>
      <c r="VNJ300" s="150"/>
      <c r="VNK300" s="150"/>
      <c r="VNL300" s="150"/>
      <c r="VNM300" s="150"/>
      <c r="VNN300" s="150"/>
      <c r="VNO300" s="150"/>
      <c r="VNP300" s="150"/>
      <c r="VNQ300" s="150"/>
      <c r="VNR300" s="150"/>
      <c r="VNS300" s="150"/>
      <c r="VNT300" s="150"/>
      <c r="VNU300" s="150"/>
      <c r="VNV300" s="150"/>
      <c r="VNW300" s="150"/>
      <c r="VNX300" s="150"/>
      <c r="VNY300" s="150"/>
      <c r="VNZ300" s="150"/>
      <c r="VOA300" s="150"/>
      <c r="VOB300" s="150"/>
      <c r="VOC300" s="150"/>
      <c r="VOD300" s="150"/>
      <c r="VOE300" s="150"/>
      <c r="VOF300" s="150"/>
      <c r="VOG300" s="150"/>
      <c r="VOH300" s="150"/>
      <c r="VOI300" s="150"/>
      <c r="VOJ300" s="150"/>
      <c r="VOK300" s="150"/>
      <c r="VOL300" s="150"/>
      <c r="VOM300" s="150"/>
      <c r="VON300" s="150"/>
      <c r="VOO300" s="150"/>
      <c r="VOP300" s="150"/>
      <c r="VOQ300" s="150"/>
      <c r="VOR300" s="150"/>
      <c r="VOS300" s="150"/>
      <c r="VOT300" s="150"/>
      <c r="VOU300" s="150"/>
      <c r="VOV300" s="150"/>
      <c r="VOW300" s="150"/>
      <c r="VOX300" s="150"/>
      <c r="VOY300" s="150"/>
      <c r="VOZ300" s="150"/>
      <c r="VPA300" s="150"/>
      <c r="VPB300" s="150"/>
      <c r="VPC300" s="150"/>
      <c r="VPD300" s="150"/>
      <c r="VPE300" s="150"/>
      <c r="VPF300" s="150"/>
      <c r="VPG300" s="150"/>
      <c r="VPH300" s="150"/>
      <c r="VPI300" s="150"/>
      <c r="VPJ300" s="150"/>
      <c r="VPK300" s="150"/>
      <c r="VPL300" s="150"/>
      <c r="VPM300" s="150"/>
      <c r="VPN300" s="150"/>
      <c r="VPO300" s="150"/>
      <c r="VPP300" s="150"/>
      <c r="VPQ300" s="150"/>
      <c r="VPR300" s="150"/>
      <c r="VPS300" s="150"/>
      <c r="VPT300" s="150"/>
      <c r="VPU300" s="150"/>
      <c r="VPV300" s="150"/>
      <c r="VPW300" s="150"/>
      <c r="VPX300" s="150"/>
      <c r="VPY300" s="150"/>
      <c r="VPZ300" s="150"/>
      <c r="VQA300" s="150"/>
      <c r="VQB300" s="150"/>
      <c r="VQC300" s="150"/>
      <c r="VQD300" s="150"/>
      <c r="VQE300" s="150"/>
      <c r="VQF300" s="150"/>
      <c r="VQG300" s="150"/>
      <c r="VQH300" s="150"/>
      <c r="VQI300" s="150"/>
      <c r="VQJ300" s="150"/>
      <c r="VQK300" s="150"/>
      <c r="VQL300" s="150"/>
      <c r="VQM300" s="150"/>
      <c r="VQN300" s="150"/>
      <c r="VQO300" s="150"/>
      <c r="VQP300" s="150"/>
      <c r="VQQ300" s="150"/>
      <c r="VQR300" s="150"/>
      <c r="VQS300" s="150"/>
      <c r="VQT300" s="150"/>
      <c r="VQU300" s="150"/>
      <c r="VQV300" s="150"/>
      <c r="VQW300" s="150"/>
      <c r="VQX300" s="150"/>
      <c r="VQY300" s="150"/>
      <c r="VQZ300" s="150"/>
      <c r="VRA300" s="150"/>
      <c r="VRB300" s="150"/>
      <c r="VRC300" s="150"/>
      <c r="VRD300" s="150"/>
      <c r="VRE300" s="150"/>
      <c r="VRF300" s="150"/>
      <c r="VRG300" s="150"/>
      <c r="VRH300" s="150"/>
      <c r="VRI300" s="150"/>
      <c r="VRJ300" s="150"/>
      <c r="VRK300" s="150"/>
      <c r="VRL300" s="150"/>
      <c r="VRM300" s="150"/>
      <c r="VRN300" s="150"/>
      <c r="VRO300" s="150"/>
      <c r="VRP300" s="150"/>
      <c r="VRQ300" s="150"/>
      <c r="VRR300" s="150"/>
      <c r="VRS300" s="150"/>
      <c r="VRT300" s="150"/>
      <c r="VRU300" s="150"/>
      <c r="VRV300" s="150"/>
      <c r="VRW300" s="150"/>
      <c r="VRX300" s="150"/>
      <c r="VRY300" s="150"/>
      <c r="VRZ300" s="150"/>
      <c r="VSA300" s="150"/>
      <c r="VSB300" s="150"/>
      <c r="VSC300" s="150"/>
      <c r="VSD300" s="150"/>
      <c r="VSE300" s="150"/>
      <c r="VSF300" s="150"/>
      <c r="VSG300" s="150"/>
      <c r="VSH300" s="150"/>
      <c r="VSI300" s="150"/>
      <c r="VSJ300" s="150"/>
      <c r="VSK300" s="150"/>
      <c r="VSL300" s="150"/>
      <c r="VSM300" s="150"/>
      <c r="VSN300" s="150"/>
      <c r="VSO300" s="150"/>
      <c r="VSP300" s="150"/>
      <c r="VSQ300" s="150"/>
      <c r="VSR300" s="150"/>
      <c r="VSS300" s="150"/>
      <c r="VST300" s="150"/>
      <c r="VSU300" s="150"/>
      <c r="VSV300" s="150"/>
      <c r="VSW300" s="150"/>
      <c r="VSX300" s="150"/>
      <c r="VSY300" s="150"/>
      <c r="VSZ300" s="150"/>
      <c r="VTA300" s="150"/>
      <c r="VTB300" s="150"/>
      <c r="VTC300" s="150"/>
      <c r="VTD300" s="150"/>
      <c r="VTE300" s="150"/>
      <c r="VTF300" s="150"/>
      <c r="VTG300" s="150"/>
      <c r="VTH300" s="150"/>
      <c r="VTI300" s="150"/>
      <c r="VTJ300" s="150"/>
      <c r="VTK300" s="150"/>
      <c r="VTL300" s="150"/>
      <c r="VTM300" s="150"/>
      <c r="VTN300" s="150"/>
      <c r="VTO300" s="150"/>
      <c r="VTP300" s="150"/>
      <c r="VTQ300" s="150"/>
      <c r="VTR300" s="150"/>
      <c r="VTS300" s="150"/>
      <c r="VTT300" s="150"/>
      <c r="VTU300" s="150"/>
      <c r="VTV300" s="150"/>
      <c r="VTW300" s="150"/>
      <c r="VTX300" s="150"/>
      <c r="VTY300" s="150"/>
      <c r="VTZ300" s="150"/>
      <c r="VUA300" s="150"/>
      <c r="VUB300" s="150"/>
      <c r="VUC300" s="150"/>
      <c r="VUD300" s="150"/>
      <c r="VUE300" s="150"/>
      <c r="VUF300" s="150"/>
      <c r="VUG300" s="150"/>
      <c r="VUH300" s="150"/>
      <c r="VUI300" s="150"/>
      <c r="VUJ300" s="150"/>
      <c r="VUK300" s="150"/>
      <c r="VUL300" s="150"/>
      <c r="VUM300" s="150"/>
      <c r="VUN300" s="150"/>
      <c r="VUO300" s="150"/>
      <c r="VUP300" s="150"/>
      <c r="VUQ300" s="150"/>
      <c r="VUR300" s="150"/>
      <c r="VUS300" s="150"/>
      <c r="VUT300" s="150"/>
      <c r="VUU300" s="150"/>
      <c r="VUV300" s="150"/>
      <c r="VUW300" s="150"/>
      <c r="VUX300" s="150"/>
      <c r="VUY300" s="150"/>
      <c r="VUZ300" s="150"/>
      <c r="VVA300" s="150"/>
      <c r="VVB300" s="150"/>
      <c r="VVC300" s="150"/>
      <c r="VVD300" s="150"/>
      <c r="VVE300" s="150"/>
      <c r="VVF300" s="150"/>
      <c r="VVG300" s="150"/>
      <c r="VVH300" s="150"/>
      <c r="VVI300" s="150"/>
      <c r="VVJ300" s="150"/>
      <c r="VVK300" s="150"/>
      <c r="VVL300" s="150"/>
      <c r="VVM300" s="150"/>
      <c r="VVN300" s="150"/>
      <c r="VVO300" s="150"/>
      <c r="VVP300" s="150"/>
      <c r="VVQ300" s="150"/>
      <c r="VVR300" s="150"/>
      <c r="VVS300" s="150"/>
      <c r="VVT300" s="150"/>
      <c r="VVU300" s="150"/>
      <c r="VVV300" s="150"/>
      <c r="VVW300" s="150"/>
      <c r="VVX300" s="150"/>
      <c r="VVY300" s="150"/>
      <c r="VVZ300" s="150"/>
      <c r="VWA300" s="150"/>
      <c r="VWB300" s="150"/>
      <c r="VWC300" s="150"/>
      <c r="VWD300" s="150"/>
      <c r="VWE300" s="150"/>
      <c r="VWF300" s="150"/>
      <c r="VWG300" s="150"/>
      <c r="VWH300" s="150"/>
      <c r="VWI300" s="150"/>
      <c r="VWJ300" s="150"/>
      <c r="VWK300" s="150"/>
      <c r="VWL300" s="150"/>
      <c r="VWM300" s="150"/>
      <c r="VWN300" s="150"/>
      <c r="VWO300" s="150"/>
      <c r="VWP300" s="150"/>
      <c r="VWQ300" s="150"/>
      <c r="VWR300" s="150"/>
      <c r="VWS300" s="150"/>
      <c r="VWT300" s="150"/>
      <c r="VWU300" s="150"/>
      <c r="VWV300" s="150"/>
      <c r="VWW300" s="150"/>
      <c r="VWX300" s="150"/>
      <c r="VWY300" s="150"/>
      <c r="VWZ300" s="150"/>
      <c r="VXA300" s="150"/>
      <c r="VXB300" s="150"/>
      <c r="VXC300" s="150"/>
      <c r="VXD300" s="150"/>
      <c r="VXE300" s="150"/>
      <c r="VXF300" s="150"/>
      <c r="VXG300" s="150"/>
      <c r="VXH300" s="150"/>
      <c r="VXI300" s="150"/>
      <c r="VXJ300" s="150"/>
      <c r="VXK300" s="150"/>
      <c r="VXL300" s="150"/>
      <c r="VXM300" s="150"/>
      <c r="VXN300" s="150"/>
      <c r="VXO300" s="150"/>
      <c r="VXP300" s="150"/>
      <c r="VXQ300" s="150"/>
      <c r="VXR300" s="150"/>
      <c r="VXS300" s="150"/>
      <c r="VXT300" s="150"/>
      <c r="VXU300" s="150"/>
      <c r="VXV300" s="150"/>
      <c r="VXW300" s="150"/>
      <c r="VXX300" s="150"/>
      <c r="VXY300" s="150"/>
      <c r="VXZ300" s="150"/>
      <c r="VYA300" s="150"/>
      <c r="VYB300" s="150"/>
      <c r="VYC300" s="150"/>
      <c r="VYD300" s="150"/>
      <c r="VYE300" s="150"/>
      <c r="VYF300" s="150"/>
      <c r="VYG300" s="150"/>
      <c r="VYH300" s="150"/>
      <c r="VYI300" s="150"/>
      <c r="VYJ300" s="150"/>
      <c r="VYK300" s="150"/>
      <c r="VYL300" s="150"/>
      <c r="VYM300" s="150"/>
      <c r="VYN300" s="150"/>
      <c r="VYO300" s="150"/>
      <c r="VYP300" s="150"/>
      <c r="VYQ300" s="150"/>
      <c r="VYR300" s="150"/>
      <c r="VYS300" s="150"/>
      <c r="VYT300" s="150"/>
      <c r="VYU300" s="150"/>
      <c r="VYV300" s="150"/>
      <c r="VYW300" s="150"/>
      <c r="VYX300" s="150"/>
      <c r="VYY300" s="150"/>
      <c r="VYZ300" s="150"/>
      <c r="VZA300" s="150"/>
      <c r="VZB300" s="150"/>
      <c r="VZC300" s="150"/>
      <c r="VZD300" s="150"/>
      <c r="VZE300" s="150"/>
      <c r="VZF300" s="150"/>
      <c r="VZG300" s="150"/>
      <c r="VZH300" s="150"/>
      <c r="VZI300" s="150"/>
      <c r="VZJ300" s="150"/>
      <c r="VZK300" s="150"/>
      <c r="VZL300" s="150"/>
      <c r="VZM300" s="150"/>
      <c r="VZN300" s="150"/>
      <c r="VZO300" s="150"/>
      <c r="VZP300" s="150"/>
      <c r="VZQ300" s="150"/>
      <c r="VZR300" s="150"/>
      <c r="VZS300" s="150"/>
      <c r="VZT300" s="150"/>
      <c r="VZU300" s="150"/>
      <c r="VZV300" s="150"/>
      <c r="VZW300" s="150"/>
      <c r="VZX300" s="150"/>
      <c r="VZY300" s="150"/>
      <c r="VZZ300" s="150"/>
      <c r="WAA300" s="150"/>
      <c r="WAB300" s="150"/>
      <c r="WAC300" s="150"/>
      <c r="WAD300" s="150"/>
      <c r="WAE300" s="150"/>
      <c r="WAF300" s="150"/>
      <c r="WAG300" s="150"/>
      <c r="WAH300" s="150"/>
      <c r="WAI300" s="150"/>
      <c r="WAJ300" s="150"/>
      <c r="WAK300" s="150"/>
      <c r="WAL300" s="150"/>
      <c r="WAM300" s="150"/>
      <c r="WAN300" s="150"/>
      <c r="WAO300" s="150"/>
      <c r="WAP300" s="150"/>
      <c r="WAQ300" s="150"/>
      <c r="WAR300" s="150"/>
      <c r="WAS300" s="150"/>
      <c r="WAT300" s="150"/>
      <c r="WAU300" s="150"/>
      <c r="WAV300" s="150"/>
      <c r="WAW300" s="150"/>
      <c r="WAX300" s="150"/>
      <c r="WAY300" s="150"/>
      <c r="WAZ300" s="150"/>
      <c r="WBA300" s="150"/>
      <c r="WBB300" s="150"/>
      <c r="WBC300" s="150"/>
      <c r="WBD300" s="150"/>
      <c r="WBE300" s="150"/>
      <c r="WBF300" s="150"/>
      <c r="WBG300" s="150"/>
      <c r="WBH300" s="150"/>
      <c r="WBI300" s="150"/>
      <c r="WBJ300" s="150"/>
      <c r="WBK300" s="150"/>
      <c r="WBL300" s="150"/>
      <c r="WBM300" s="150"/>
      <c r="WBN300" s="150"/>
      <c r="WBO300" s="150"/>
      <c r="WBP300" s="150"/>
      <c r="WBQ300" s="150"/>
      <c r="WBR300" s="150"/>
      <c r="WBS300" s="150"/>
      <c r="WBT300" s="150"/>
      <c r="WBU300" s="150"/>
      <c r="WBV300" s="150"/>
      <c r="WBW300" s="150"/>
      <c r="WBX300" s="150"/>
      <c r="WBY300" s="150"/>
      <c r="WBZ300" s="150"/>
      <c r="WCA300" s="150"/>
      <c r="WCB300" s="150"/>
      <c r="WCC300" s="150"/>
      <c r="WCD300" s="150"/>
      <c r="WCE300" s="150"/>
      <c r="WCF300" s="150"/>
      <c r="WCG300" s="150"/>
      <c r="WCH300" s="150"/>
      <c r="WCI300" s="150"/>
      <c r="WCJ300" s="150"/>
      <c r="WCK300" s="150"/>
      <c r="WCL300" s="150"/>
      <c r="WCM300" s="150"/>
      <c r="WCN300" s="150"/>
      <c r="WCO300" s="150"/>
      <c r="WCP300" s="150"/>
      <c r="WCQ300" s="150"/>
      <c r="WCR300" s="150"/>
      <c r="WCS300" s="150"/>
      <c r="WCT300" s="150"/>
      <c r="WCU300" s="150"/>
      <c r="WCV300" s="150"/>
      <c r="WCW300" s="150"/>
      <c r="WCX300" s="150"/>
      <c r="WCY300" s="150"/>
      <c r="WCZ300" s="150"/>
      <c r="WDA300" s="150"/>
      <c r="WDB300" s="150"/>
      <c r="WDC300" s="150"/>
      <c r="WDD300" s="150"/>
      <c r="WDE300" s="150"/>
      <c r="WDF300" s="150"/>
      <c r="WDG300" s="150"/>
      <c r="WDH300" s="150"/>
      <c r="WDI300" s="150"/>
      <c r="WDJ300" s="150"/>
      <c r="WDK300" s="150"/>
      <c r="WDL300" s="150"/>
      <c r="WDM300" s="150"/>
      <c r="WDN300" s="150"/>
      <c r="WDO300" s="150"/>
      <c r="WDP300" s="150"/>
      <c r="WDQ300" s="150"/>
      <c r="WDR300" s="150"/>
      <c r="WDS300" s="150"/>
      <c r="WDT300" s="150"/>
      <c r="WDU300" s="150"/>
      <c r="WDV300" s="150"/>
      <c r="WDW300" s="150"/>
      <c r="WDX300" s="150"/>
      <c r="WDY300" s="150"/>
      <c r="WDZ300" s="150"/>
      <c r="WEA300" s="150"/>
      <c r="WEB300" s="150"/>
      <c r="WEC300" s="150"/>
      <c r="WED300" s="150"/>
      <c r="WEE300" s="150"/>
      <c r="WEF300" s="150"/>
      <c r="WEG300" s="150"/>
      <c r="WEH300" s="150"/>
      <c r="WEI300" s="150"/>
      <c r="WEJ300" s="150"/>
      <c r="WEK300" s="150"/>
      <c r="WEL300" s="150"/>
      <c r="WEM300" s="150"/>
      <c r="WEN300" s="150"/>
      <c r="WEO300" s="150"/>
      <c r="WEP300" s="150"/>
      <c r="WEQ300" s="150"/>
      <c r="WER300" s="150"/>
      <c r="WES300" s="150"/>
      <c r="WET300" s="150"/>
      <c r="WEU300" s="150"/>
      <c r="WEV300" s="150"/>
      <c r="WEW300" s="150"/>
      <c r="WEX300" s="150"/>
      <c r="WEY300" s="150"/>
      <c r="WEZ300" s="150"/>
      <c r="WFA300" s="150"/>
      <c r="WFB300" s="150"/>
      <c r="WFC300" s="150"/>
      <c r="WFD300" s="150"/>
      <c r="WFE300" s="150"/>
      <c r="WFF300" s="150"/>
      <c r="WFG300" s="150"/>
      <c r="WFH300" s="150"/>
      <c r="WFI300" s="150"/>
      <c r="WFJ300" s="150"/>
      <c r="WFK300" s="150"/>
      <c r="WFL300" s="150"/>
      <c r="WFM300" s="150"/>
      <c r="WFN300" s="150"/>
      <c r="WFO300" s="150"/>
      <c r="WFP300" s="150"/>
      <c r="WFQ300" s="150"/>
      <c r="WFR300" s="150"/>
      <c r="WFS300" s="150"/>
      <c r="WFT300" s="150"/>
      <c r="WFU300" s="150"/>
      <c r="WFV300" s="150"/>
      <c r="WFW300" s="150"/>
      <c r="WFX300" s="150"/>
      <c r="WFY300" s="150"/>
      <c r="WFZ300" s="150"/>
      <c r="WGA300" s="150"/>
      <c r="WGB300" s="150"/>
      <c r="WGC300" s="150"/>
      <c r="WGD300" s="150"/>
      <c r="WGE300" s="150"/>
      <c r="WGF300" s="150"/>
      <c r="WGG300" s="150"/>
      <c r="WGH300" s="150"/>
      <c r="WGI300" s="150"/>
      <c r="WGJ300" s="150"/>
      <c r="WGK300" s="150"/>
      <c r="WGL300" s="150"/>
      <c r="WGM300" s="150"/>
      <c r="WGN300" s="150"/>
      <c r="WGO300" s="150"/>
      <c r="WGP300" s="150"/>
      <c r="WGQ300" s="150"/>
      <c r="WGR300" s="150"/>
      <c r="WGS300" s="150"/>
      <c r="WGT300" s="150"/>
      <c r="WGU300" s="150"/>
      <c r="WGV300" s="150"/>
      <c r="WGW300" s="150"/>
      <c r="WGX300" s="150"/>
      <c r="WGY300" s="150"/>
      <c r="WGZ300" s="150"/>
      <c r="WHA300" s="150"/>
      <c r="WHB300" s="150"/>
      <c r="WHC300" s="150"/>
      <c r="WHD300" s="150"/>
      <c r="WHE300" s="150"/>
      <c r="WHF300" s="150"/>
      <c r="WHG300" s="150"/>
      <c r="WHH300" s="150"/>
      <c r="WHI300" s="150"/>
      <c r="WHJ300" s="150"/>
      <c r="WHK300" s="150"/>
      <c r="WHL300" s="150"/>
      <c r="WHM300" s="150"/>
      <c r="WHN300" s="150"/>
      <c r="WHO300" s="150"/>
      <c r="WHP300" s="150"/>
      <c r="WHQ300" s="150"/>
      <c r="WHR300" s="150"/>
      <c r="WHS300" s="150"/>
      <c r="WHT300" s="150"/>
      <c r="WHU300" s="150"/>
      <c r="WHV300" s="150"/>
      <c r="WHW300" s="150"/>
      <c r="WHX300" s="150"/>
      <c r="WHY300" s="150"/>
      <c r="WHZ300" s="150"/>
      <c r="WIA300" s="150"/>
      <c r="WIB300" s="150"/>
      <c r="WIC300" s="150"/>
      <c r="WID300" s="150"/>
      <c r="WIE300" s="150"/>
      <c r="WIF300" s="150"/>
      <c r="WIG300" s="150"/>
      <c r="WIH300" s="150"/>
      <c r="WII300" s="150"/>
      <c r="WIJ300" s="150"/>
      <c r="WIK300" s="150"/>
      <c r="WIL300" s="150"/>
      <c r="WIM300" s="150"/>
      <c r="WIN300" s="150"/>
      <c r="WIO300" s="150"/>
      <c r="WIP300" s="150"/>
      <c r="WIQ300" s="150"/>
      <c r="WIR300" s="150"/>
      <c r="WIS300" s="150"/>
      <c r="WIT300" s="150"/>
      <c r="WIU300" s="150"/>
      <c r="WIV300" s="150"/>
      <c r="WIW300" s="150"/>
      <c r="WIX300" s="150"/>
      <c r="WIY300" s="150"/>
      <c r="WIZ300" s="150"/>
      <c r="WJA300" s="150"/>
      <c r="WJB300" s="150"/>
      <c r="WJC300" s="150"/>
      <c r="WJD300" s="150"/>
      <c r="WJE300" s="150"/>
      <c r="WJF300" s="150"/>
      <c r="WJG300" s="150"/>
      <c r="WJH300" s="150"/>
      <c r="WJI300" s="150"/>
      <c r="WJJ300" s="150"/>
      <c r="WJK300" s="150"/>
      <c r="WJL300" s="150"/>
      <c r="WJM300" s="150"/>
      <c r="WJN300" s="150"/>
      <c r="WJO300" s="150"/>
      <c r="WJP300" s="150"/>
      <c r="WJQ300" s="150"/>
      <c r="WJR300" s="150"/>
      <c r="WJS300" s="150"/>
      <c r="WJT300" s="150"/>
      <c r="WJU300" s="150"/>
      <c r="WJV300" s="150"/>
      <c r="WJW300" s="150"/>
      <c r="WJX300" s="150"/>
      <c r="WJY300" s="150"/>
      <c r="WJZ300" s="150"/>
      <c r="WKA300" s="150"/>
      <c r="WKB300" s="150"/>
      <c r="WKC300" s="150"/>
      <c r="WKD300" s="150"/>
      <c r="WKE300" s="150"/>
      <c r="WKF300" s="150"/>
      <c r="WKG300" s="150"/>
      <c r="WKH300" s="150"/>
      <c r="WKI300" s="150"/>
      <c r="WKJ300" s="150"/>
      <c r="WKK300" s="150"/>
      <c r="WKL300" s="150"/>
      <c r="WKM300" s="150"/>
      <c r="WKN300" s="150"/>
      <c r="WKO300" s="150"/>
      <c r="WKP300" s="150"/>
      <c r="WKQ300" s="150"/>
      <c r="WKR300" s="150"/>
      <c r="WKS300" s="150"/>
      <c r="WKT300" s="150"/>
      <c r="WKU300" s="150"/>
      <c r="WKV300" s="150"/>
      <c r="WKW300" s="150"/>
      <c r="WKX300" s="150"/>
      <c r="WKY300" s="150"/>
      <c r="WKZ300" s="150"/>
      <c r="WLA300" s="150"/>
      <c r="WLB300" s="150"/>
      <c r="WLC300" s="150"/>
      <c r="WLD300" s="150"/>
      <c r="WLE300" s="150"/>
      <c r="WLF300" s="150"/>
      <c r="WLG300" s="150"/>
      <c r="WLH300" s="150"/>
      <c r="WLI300" s="150"/>
      <c r="WLJ300" s="150"/>
      <c r="WLK300" s="150"/>
      <c r="WLL300" s="150"/>
      <c r="WLM300" s="150"/>
      <c r="WLN300" s="150"/>
      <c r="WLO300" s="150"/>
      <c r="WLP300" s="150"/>
      <c r="WLQ300" s="150"/>
      <c r="WLR300" s="150"/>
      <c r="WLS300" s="150"/>
      <c r="WLT300" s="150"/>
      <c r="WLU300" s="150"/>
      <c r="WLV300" s="150"/>
      <c r="WLW300" s="150"/>
      <c r="WLX300" s="150"/>
      <c r="WLY300" s="150"/>
      <c r="WLZ300" s="150"/>
      <c r="WMA300" s="150"/>
      <c r="WMB300" s="150"/>
      <c r="WMC300" s="150"/>
      <c r="WMD300" s="150"/>
      <c r="WME300" s="150"/>
      <c r="WMF300" s="150"/>
      <c r="WMG300" s="150"/>
      <c r="WMH300" s="150"/>
      <c r="WMI300" s="150"/>
      <c r="WMJ300" s="150"/>
      <c r="WMK300" s="150"/>
      <c r="WML300" s="150"/>
      <c r="WMM300" s="150"/>
      <c r="WMN300" s="150"/>
      <c r="WMO300" s="150"/>
      <c r="WMP300" s="150"/>
      <c r="WMQ300" s="150"/>
      <c r="WMR300" s="150"/>
      <c r="WMS300" s="150"/>
      <c r="WMT300" s="150"/>
      <c r="WMU300" s="150"/>
      <c r="WMV300" s="150"/>
      <c r="WMW300" s="150"/>
      <c r="WMX300" s="150"/>
      <c r="WMY300" s="150"/>
      <c r="WMZ300" s="150"/>
      <c r="WNA300" s="150"/>
      <c r="WNB300" s="150"/>
      <c r="WNC300" s="150"/>
      <c r="WND300" s="150"/>
      <c r="WNE300" s="150"/>
      <c r="WNF300" s="150"/>
      <c r="WNG300" s="150"/>
      <c r="WNH300" s="150"/>
      <c r="WNI300" s="150"/>
      <c r="WNJ300" s="150"/>
      <c r="WNK300" s="150"/>
      <c r="WNL300" s="150"/>
      <c r="WNM300" s="150"/>
      <c r="WNN300" s="150"/>
      <c r="WNO300" s="150"/>
      <c r="WNP300" s="150"/>
      <c r="WNQ300" s="150"/>
      <c r="WNR300" s="150"/>
      <c r="WNS300" s="150"/>
      <c r="WNT300" s="150"/>
      <c r="WNU300" s="150"/>
      <c r="WNV300" s="150"/>
      <c r="WNW300" s="150"/>
      <c r="WNX300" s="150"/>
      <c r="WNY300" s="150"/>
      <c r="WNZ300" s="150"/>
      <c r="WOA300" s="150"/>
      <c r="WOB300" s="150"/>
      <c r="WOC300" s="150"/>
      <c r="WOD300" s="150"/>
      <c r="WOE300" s="150"/>
      <c r="WOF300" s="150"/>
      <c r="WOG300" s="150"/>
      <c r="WOH300" s="150"/>
      <c r="WOI300" s="150"/>
      <c r="WOJ300" s="150"/>
      <c r="WOK300" s="150"/>
      <c r="WOL300" s="150"/>
      <c r="WOM300" s="150"/>
      <c r="WON300" s="150"/>
      <c r="WOO300" s="150"/>
      <c r="WOP300" s="150"/>
      <c r="WOQ300" s="150"/>
      <c r="WOR300" s="150"/>
      <c r="WOS300" s="150"/>
      <c r="WOT300" s="150"/>
      <c r="WOU300" s="150"/>
      <c r="WOV300" s="150"/>
      <c r="WOW300" s="150"/>
      <c r="WOX300" s="150"/>
      <c r="WOY300" s="150"/>
      <c r="WOZ300" s="150"/>
      <c r="WPA300" s="150"/>
      <c r="WPB300" s="150"/>
      <c r="WPC300" s="150"/>
      <c r="WPD300" s="150"/>
      <c r="WPE300" s="150"/>
      <c r="WPF300" s="150"/>
      <c r="WPG300" s="150"/>
      <c r="WPH300" s="150"/>
      <c r="WPI300" s="150"/>
      <c r="WPJ300" s="150"/>
      <c r="WPK300" s="150"/>
      <c r="WPL300" s="150"/>
      <c r="WPM300" s="150"/>
      <c r="WPN300" s="150"/>
      <c r="WPO300" s="150"/>
      <c r="WPP300" s="150"/>
      <c r="WPQ300" s="150"/>
      <c r="WPR300" s="150"/>
      <c r="WPS300" s="150"/>
      <c r="WPT300" s="150"/>
      <c r="WPU300" s="150"/>
      <c r="WPV300" s="150"/>
      <c r="WPW300" s="150"/>
      <c r="WPX300" s="150"/>
      <c r="WPY300" s="150"/>
      <c r="WPZ300" s="150"/>
      <c r="WQA300" s="150"/>
      <c r="WQB300" s="150"/>
      <c r="WQC300" s="150"/>
      <c r="WQD300" s="150"/>
      <c r="WQE300" s="150"/>
      <c r="WQF300" s="150"/>
      <c r="WQG300" s="150"/>
      <c r="WQH300" s="150"/>
      <c r="WQI300" s="150"/>
      <c r="WQJ300" s="150"/>
      <c r="WQK300" s="150"/>
      <c r="WQL300" s="150"/>
      <c r="WQM300" s="150"/>
      <c r="WQN300" s="150"/>
      <c r="WQO300" s="150"/>
      <c r="WQP300" s="150"/>
      <c r="WQQ300" s="150"/>
      <c r="WQR300" s="150"/>
      <c r="WQS300" s="150"/>
      <c r="WQT300" s="150"/>
      <c r="WQU300" s="150"/>
      <c r="WQV300" s="150"/>
      <c r="WQW300" s="150"/>
      <c r="WQX300" s="150"/>
      <c r="WQY300" s="150"/>
      <c r="WQZ300" s="150"/>
      <c r="WRA300" s="150"/>
      <c r="WRB300" s="150"/>
      <c r="WRC300" s="150"/>
      <c r="WRD300" s="150"/>
      <c r="WRE300" s="150"/>
      <c r="WRF300" s="150"/>
      <c r="WRG300" s="150"/>
      <c r="WRH300" s="150"/>
      <c r="WRI300" s="150"/>
      <c r="WRJ300" s="150"/>
      <c r="WRK300" s="150"/>
      <c r="WRL300" s="150"/>
      <c r="WRM300" s="150"/>
      <c r="WRN300" s="150"/>
      <c r="WRO300" s="150"/>
      <c r="WRP300" s="150"/>
      <c r="WRQ300" s="150"/>
      <c r="WRR300" s="150"/>
      <c r="WRS300" s="150"/>
      <c r="WRT300" s="150"/>
      <c r="WRU300" s="150"/>
      <c r="WRV300" s="150"/>
      <c r="WRW300" s="150"/>
      <c r="WRX300" s="150"/>
      <c r="WRY300" s="150"/>
      <c r="WRZ300" s="150"/>
      <c r="WSA300" s="150"/>
      <c r="WSB300" s="150"/>
      <c r="WSC300" s="150"/>
      <c r="WSD300" s="150"/>
      <c r="WSE300" s="150"/>
      <c r="WSF300" s="150"/>
      <c r="WSG300" s="150"/>
      <c r="WSH300" s="150"/>
      <c r="WSI300" s="150"/>
      <c r="WSJ300" s="150"/>
      <c r="WSK300" s="150"/>
      <c r="WSL300" s="150"/>
      <c r="WSM300" s="150"/>
      <c r="WSN300" s="150"/>
      <c r="WSO300" s="150"/>
      <c r="WSP300" s="150"/>
      <c r="WSQ300" s="150"/>
      <c r="WSR300" s="150"/>
      <c r="WSS300" s="150"/>
      <c r="WST300" s="150"/>
      <c r="WSU300" s="150"/>
      <c r="WSV300" s="150"/>
      <c r="WSW300" s="150"/>
      <c r="WSX300" s="150"/>
      <c r="WSY300" s="150"/>
      <c r="WSZ300" s="150"/>
      <c r="WTA300" s="150"/>
      <c r="WTB300" s="150"/>
      <c r="WTC300" s="150"/>
      <c r="WTD300" s="150"/>
      <c r="WTE300" s="150"/>
      <c r="WTF300" s="150"/>
      <c r="WTG300" s="150"/>
      <c r="WTH300" s="150"/>
      <c r="WTI300" s="150"/>
      <c r="WTJ300" s="150"/>
      <c r="WTK300" s="150"/>
      <c r="WTL300" s="150"/>
      <c r="WTM300" s="150"/>
      <c r="WTN300" s="150"/>
      <c r="WTO300" s="150"/>
      <c r="WTP300" s="150"/>
      <c r="WTQ300" s="150"/>
      <c r="WTR300" s="150"/>
      <c r="WTS300" s="150"/>
      <c r="WTT300" s="150"/>
      <c r="WTU300" s="150"/>
      <c r="WTV300" s="150"/>
      <c r="WTW300" s="150"/>
      <c r="WTX300" s="150"/>
      <c r="WTY300" s="150"/>
      <c r="WTZ300" s="150"/>
      <c r="WUA300" s="150"/>
      <c r="WUB300" s="150"/>
      <c r="WUC300" s="150"/>
      <c r="WUD300" s="150"/>
      <c r="WUE300" s="150"/>
      <c r="WUF300" s="150"/>
      <c r="WUG300" s="150"/>
      <c r="WUH300" s="150"/>
      <c r="WUI300" s="150"/>
      <c r="WUJ300" s="150"/>
      <c r="WUK300" s="150"/>
      <c r="WUL300" s="150"/>
      <c r="WUM300" s="150"/>
      <c r="WUN300" s="150"/>
      <c r="WUO300" s="150"/>
      <c r="WUP300" s="150"/>
      <c r="WUQ300" s="150"/>
      <c r="WUR300" s="150"/>
      <c r="WUS300" s="150"/>
      <c r="WUT300" s="150"/>
      <c r="WUU300" s="150"/>
      <c r="WUV300" s="150"/>
      <c r="WUW300" s="150"/>
      <c r="WUX300" s="150"/>
      <c r="WUY300" s="150"/>
      <c r="WUZ300" s="150"/>
      <c r="WVA300" s="150"/>
      <c r="WVB300" s="150"/>
      <c r="WVC300" s="150"/>
      <c r="WVD300" s="150"/>
      <c r="WVE300" s="150"/>
      <c r="WVF300" s="150"/>
      <c r="WVG300" s="150"/>
      <c r="WVH300" s="150"/>
      <c r="WVI300" s="150"/>
      <c r="WVJ300" s="150"/>
      <c r="WVK300" s="150"/>
      <c r="WVL300" s="150"/>
      <c r="WVM300" s="150"/>
      <c r="WVN300" s="150"/>
      <c r="WVO300" s="150"/>
      <c r="WVP300" s="150"/>
      <c r="WVQ300" s="150"/>
      <c r="WVR300" s="150"/>
      <c r="WVS300" s="150"/>
      <c r="WVT300" s="150"/>
      <c r="WVU300" s="150"/>
      <c r="WVV300" s="150"/>
      <c r="WVW300" s="150"/>
      <c r="WVX300" s="150"/>
      <c r="WVY300" s="150"/>
      <c r="WVZ300" s="150"/>
      <c r="WWA300" s="150"/>
      <c r="WWB300" s="150"/>
      <c r="WWC300" s="150"/>
      <c r="WWD300" s="150"/>
      <c r="WWE300" s="150"/>
      <c r="WWF300" s="150"/>
      <c r="WWG300" s="150"/>
      <c r="WWH300" s="150"/>
      <c r="WWI300" s="150"/>
      <c r="WWJ300" s="150"/>
      <c r="WWK300" s="150"/>
      <c r="WWL300" s="150"/>
      <c r="WWM300" s="150"/>
      <c r="WWN300" s="150"/>
      <c r="WWO300" s="150"/>
      <c r="WWP300" s="150"/>
      <c r="WWQ300" s="150"/>
      <c r="WWR300" s="150"/>
      <c r="WWS300" s="150"/>
      <c r="WWT300" s="150"/>
      <c r="WWU300" s="150"/>
      <c r="WWV300" s="150"/>
      <c r="WWW300" s="150"/>
      <c r="WWX300" s="150"/>
      <c r="WWY300" s="150"/>
      <c r="WWZ300" s="150"/>
      <c r="WXA300" s="150"/>
      <c r="WXB300" s="150"/>
      <c r="WXC300" s="150"/>
      <c r="WXD300" s="150"/>
      <c r="WXE300" s="150"/>
      <c r="WXF300" s="150"/>
      <c r="WXG300" s="150"/>
      <c r="WXH300" s="150"/>
      <c r="WXI300" s="150"/>
      <c r="WXJ300" s="150"/>
      <c r="WXK300" s="150"/>
      <c r="WXL300" s="150"/>
      <c r="WXM300" s="150"/>
      <c r="WXN300" s="150"/>
      <c r="WXO300" s="150"/>
      <c r="WXP300" s="150"/>
      <c r="WXQ300" s="150"/>
      <c r="WXR300" s="150"/>
      <c r="WXS300" s="150"/>
      <c r="WXT300" s="150"/>
      <c r="WXU300" s="150"/>
      <c r="WXV300" s="150"/>
      <c r="WXW300" s="150"/>
      <c r="WXX300" s="150"/>
      <c r="WXY300" s="150"/>
      <c r="WXZ300" s="150"/>
      <c r="WYA300" s="150"/>
      <c r="WYB300" s="150"/>
      <c r="WYC300" s="150"/>
      <c r="WYD300" s="150"/>
      <c r="WYE300" s="150"/>
      <c r="WYF300" s="150"/>
      <c r="WYG300" s="150"/>
      <c r="WYH300" s="150"/>
      <c r="WYI300" s="150"/>
      <c r="WYJ300" s="150"/>
      <c r="WYK300" s="150"/>
      <c r="WYL300" s="150"/>
      <c r="WYM300" s="150"/>
      <c r="WYN300" s="150"/>
      <c r="WYO300" s="150"/>
      <c r="WYP300" s="150"/>
      <c r="WYQ300" s="150"/>
      <c r="WYR300" s="150"/>
      <c r="WYS300" s="150"/>
      <c r="WYT300" s="150"/>
      <c r="WYU300" s="150"/>
      <c r="WYV300" s="150"/>
      <c r="WYW300" s="150"/>
      <c r="WYX300" s="150"/>
      <c r="WYY300" s="150"/>
      <c r="WYZ300" s="150"/>
      <c r="WZA300" s="150"/>
      <c r="WZB300" s="150"/>
      <c r="WZC300" s="150"/>
      <c r="WZD300" s="150"/>
      <c r="WZE300" s="150"/>
      <c r="WZF300" s="150"/>
      <c r="WZG300" s="150"/>
      <c r="WZH300" s="150"/>
      <c r="WZI300" s="150"/>
      <c r="WZJ300" s="150"/>
      <c r="WZK300" s="150"/>
      <c r="WZL300" s="150"/>
      <c r="WZM300" s="150"/>
      <c r="WZN300" s="150"/>
      <c r="WZO300" s="150"/>
      <c r="WZP300" s="150"/>
      <c r="WZQ300" s="150"/>
      <c r="WZR300" s="150"/>
      <c r="WZS300" s="150"/>
      <c r="WZT300" s="150"/>
      <c r="WZU300" s="150"/>
      <c r="WZV300" s="150"/>
      <c r="WZW300" s="150"/>
      <c r="WZX300" s="150"/>
      <c r="WZY300" s="150"/>
      <c r="WZZ300" s="150"/>
      <c r="XAA300" s="150"/>
      <c r="XAB300" s="150"/>
      <c r="XAC300" s="150"/>
      <c r="XAD300" s="150"/>
      <c r="XAE300" s="150"/>
      <c r="XAF300" s="150"/>
      <c r="XAG300" s="150"/>
      <c r="XAH300" s="150"/>
      <c r="XAI300" s="150"/>
      <c r="XAJ300" s="150"/>
      <c r="XAK300" s="150"/>
      <c r="XAL300" s="150"/>
      <c r="XAM300" s="150"/>
      <c r="XAN300" s="150"/>
      <c r="XAO300" s="150"/>
      <c r="XAP300" s="150"/>
      <c r="XAQ300" s="150"/>
      <c r="XAR300" s="150"/>
      <c r="XAS300" s="150"/>
      <c r="XAT300" s="150"/>
      <c r="XAU300" s="150"/>
      <c r="XAV300" s="150"/>
      <c r="XAW300" s="150"/>
      <c r="XAX300" s="150"/>
      <c r="XAY300" s="150"/>
      <c r="XAZ300" s="150"/>
      <c r="XBA300" s="150"/>
      <c r="XBB300" s="150"/>
      <c r="XBC300" s="150"/>
      <c r="XBD300" s="150"/>
      <c r="XBE300" s="150"/>
      <c r="XBF300" s="150"/>
      <c r="XBG300" s="150"/>
      <c r="XBH300" s="150"/>
      <c r="XBI300" s="150"/>
      <c r="XBJ300" s="150"/>
      <c r="XBK300" s="150"/>
      <c r="XBL300" s="150"/>
      <c r="XBM300" s="150"/>
      <c r="XBN300" s="150"/>
      <c r="XBO300" s="150"/>
      <c r="XBP300" s="150"/>
      <c r="XBQ300" s="150"/>
      <c r="XBR300" s="150"/>
      <c r="XBS300" s="150"/>
      <c r="XBT300" s="150"/>
      <c r="XBU300" s="150"/>
      <c r="XBV300" s="150"/>
      <c r="XBW300" s="150"/>
      <c r="XBX300" s="150"/>
      <c r="XBY300" s="150"/>
      <c r="XBZ300" s="150"/>
      <c r="XCA300" s="150"/>
      <c r="XCB300" s="150"/>
      <c r="XCC300" s="150"/>
      <c r="XCD300" s="150"/>
      <c r="XCE300" s="150"/>
      <c r="XCF300" s="150"/>
      <c r="XCG300" s="150"/>
      <c r="XCH300" s="150"/>
      <c r="XCI300" s="150"/>
      <c r="XCJ300" s="150"/>
      <c r="XCK300" s="150"/>
      <c r="XCL300" s="150"/>
      <c r="XCM300" s="150"/>
      <c r="XCN300" s="150"/>
      <c r="XCO300" s="150"/>
      <c r="XCP300" s="150"/>
      <c r="XCQ300" s="150"/>
      <c r="XCR300" s="150"/>
      <c r="XCS300" s="150"/>
      <c r="XCT300" s="150"/>
      <c r="XCU300" s="150"/>
      <c r="XCV300" s="150"/>
      <c r="XCW300" s="150"/>
      <c r="XCX300" s="150"/>
      <c r="XCY300" s="150"/>
      <c r="XCZ300" s="150"/>
      <c r="XDA300" s="150"/>
      <c r="XDB300" s="150"/>
      <c r="XDC300" s="150"/>
      <c r="XDD300" s="150"/>
      <c r="XDE300" s="150"/>
      <c r="XDF300" s="150"/>
      <c r="XDG300" s="150"/>
      <c r="XDH300" s="150"/>
      <c r="XDI300" s="150"/>
      <c r="XDJ300" s="150"/>
      <c r="XDK300" s="150"/>
      <c r="XDL300" s="150"/>
      <c r="XDM300" s="150"/>
      <c r="XDN300" s="150"/>
      <c r="XDO300" s="150"/>
      <c r="XDP300" s="150"/>
      <c r="XDQ300" s="150"/>
      <c r="XDR300" s="150"/>
      <c r="XDS300" s="150"/>
      <c r="XDT300" s="150"/>
      <c r="XDU300" s="150"/>
      <c r="XDV300" s="150"/>
      <c r="XDW300" s="150"/>
      <c r="XDX300" s="150"/>
      <c r="XDY300" s="150"/>
      <c r="XDZ300" s="150"/>
      <c r="XEA300" s="150"/>
      <c r="XEB300" s="150"/>
      <c r="XEC300" s="150"/>
      <c r="XED300" s="150"/>
      <c r="XEE300" s="150"/>
      <c r="XEF300" s="150"/>
      <c r="XEG300" s="150"/>
      <c r="XEH300" s="150"/>
      <c r="XEI300" s="150"/>
      <c r="XEJ300" s="150"/>
      <c r="XEK300" s="150"/>
      <c r="XEL300" s="150"/>
      <c r="XEM300" s="150"/>
      <c r="XEN300" s="150"/>
      <c r="XEO300" s="150"/>
      <c r="XEP300" s="150"/>
      <c r="XEQ300" s="150"/>
      <c r="XER300" s="150"/>
      <c r="XES300" s="150"/>
      <c r="XET300" s="150"/>
      <c r="XEU300" s="150"/>
      <c r="XEV300" s="150"/>
      <c r="XEW300" s="150"/>
      <c r="XEX300" s="150"/>
      <c r="XEY300" s="150"/>
      <c r="XEZ300" s="150"/>
      <c r="XFA300" s="150"/>
      <c r="XFB300" s="150"/>
      <c r="XFC300" s="150"/>
      <c r="XFD300" s="150"/>
    </row>
    <row r="301" spans="1:16384" s="150" customFormat="1" ht="18.75" customHeight="1">
      <c r="A301" s="50"/>
      <c r="B301" s="716"/>
      <c r="C301" s="73"/>
      <c r="D301" s="140">
        <v>7340</v>
      </c>
      <c r="E301" s="120" t="s">
        <v>903</v>
      </c>
      <c r="F301" s="157" t="s">
        <v>365</v>
      </c>
      <c r="G301" s="952"/>
      <c r="H301" s="966"/>
      <c r="I301" s="955"/>
      <c r="J301" s="962"/>
      <c r="K301" s="963"/>
      <c r="L301" s="963"/>
      <c r="M301" s="964"/>
      <c r="N301" s="965"/>
      <c r="O301" s="965"/>
      <c r="P301" s="965"/>
      <c r="Q301" s="964"/>
      <c r="R301" s="964"/>
      <c r="S301" s="964"/>
      <c r="T301" s="964"/>
      <c r="U301" s="964"/>
      <c r="V301" s="964"/>
      <c r="W301" s="964"/>
      <c r="X301" s="964"/>
      <c r="Y301" s="964"/>
      <c r="Z301" s="964"/>
      <c r="AA301" s="964"/>
      <c r="AB301" s="964"/>
      <c r="AC301" s="964"/>
      <c r="AD301" s="964"/>
      <c r="AE301" s="964"/>
      <c r="AF301" s="964"/>
      <c r="AG301" s="964"/>
      <c r="AH301" s="964"/>
      <c r="AI301" s="964"/>
      <c r="AJ301" s="964"/>
      <c r="AK301" s="964"/>
      <c r="AL301" s="964"/>
      <c r="AM301" s="964"/>
      <c r="AN301" s="964"/>
      <c r="AO301" s="964"/>
      <c r="AP301" s="964"/>
      <c r="AQ301" s="964"/>
      <c r="AR301" s="964"/>
      <c r="AS301" s="964"/>
      <c r="AT301" s="964"/>
      <c r="AU301" s="964"/>
      <c r="AV301" s="964"/>
      <c r="AW301" s="964"/>
      <c r="AX301" s="964"/>
      <c r="AY301" s="964"/>
      <c r="AZ301" s="964"/>
      <c r="BA301" s="964"/>
      <c r="BB301" s="964"/>
      <c r="BC301" s="964"/>
      <c r="BD301" s="964"/>
      <c r="BE301" s="964"/>
      <c r="BF301" s="964"/>
      <c r="BG301" s="964"/>
      <c r="BH301" s="964"/>
      <c r="BI301" s="964"/>
      <c r="BJ301" s="964"/>
      <c r="BK301" s="964"/>
      <c r="BL301" s="964"/>
      <c r="BM301" s="964"/>
      <c r="BN301" s="964"/>
      <c r="BO301" s="964"/>
      <c r="BP301" s="964"/>
      <c r="BQ301" s="964"/>
      <c r="BR301" s="964"/>
      <c r="BS301" s="964"/>
      <c r="BT301" s="964"/>
      <c r="BU301" s="964"/>
      <c r="BV301" s="964"/>
      <c r="BW301" s="964"/>
      <c r="BX301" s="964"/>
      <c r="BY301" s="964"/>
      <c r="BZ301" s="964"/>
      <c r="CA301" s="964"/>
      <c r="CB301" s="964"/>
      <c r="CC301" s="964"/>
      <c r="CD301" s="964"/>
      <c r="CE301" s="964"/>
      <c r="CF301" s="964"/>
      <c r="CG301" s="964"/>
      <c r="CH301" s="964"/>
      <c r="CI301" s="964"/>
      <c r="CJ301" s="964"/>
      <c r="CK301" s="964"/>
      <c r="CL301" s="964"/>
      <c r="CM301" s="964"/>
      <c r="CN301" s="964"/>
      <c r="CO301" s="964"/>
      <c r="CP301" s="964"/>
      <c r="CQ301" s="964"/>
      <c r="CR301" s="964"/>
      <c r="CS301" s="964"/>
      <c r="CT301" s="964"/>
      <c r="CU301" s="964"/>
      <c r="CV301" s="964"/>
      <c r="CW301" s="964"/>
      <c r="CX301" s="964"/>
      <c r="CY301" s="964"/>
      <c r="CZ301" s="964"/>
      <c r="DA301" s="964"/>
      <c r="DB301" s="964"/>
      <c r="DC301" s="964"/>
      <c r="DD301" s="964"/>
      <c r="DE301" s="964"/>
      <c r="DF301" s="964"/>
      <c r="DG301" s="964"/>
      <c r="DH301" s="964"/>
      <c r="DI301" s="964"/>
      <c r="DJ301" s="964"/>
      <c r="DK301" s="851"/>
    </row>
    <row r="302" spans="1:16384" s="150" customFormat="1" ht="18.75" customHeight="1">
      <c r="A302" s="50"/>
      <c r="B302" s="716"/>
      <c r="C302" s="73"/>
      <c r="D302" s="140">
        <v>7350</v>
      </c>
      <c r="E302" s="120" t="s">
        <v>904</v>
      </c>
      <c r="F302" s="157" t="s">
        <v>366</v>
      </c>
      <c r="G302" s="952"/>
      <c r="H302" s="961"/>
      <c r="I302" s="955"/>
      <c r="J302" s="962"/>
      <c r="K302" s="963"/>
      <c r="L302" s="963"/>
      <c r="M302" s="964"/>
      <c r="N302" s="965"/>
      <c r="O302" s="965"/>
      <c r="P302" s="965"/>
      <c r="Q302" s="964"/>
      <c r="R302" s="964"/>
      <c r="S302" s="964"/>
      <c r="T302" s="964"/>
      <c r="U302" s="964"/>
      <c r="V302" s="964"/>
      <c r="W302" s="964"/>
      <c r="X302" s="964"/>
      <c r="Y302" s="964"/>
      <c r="Z302" s="964"/>
      <c r="AA302" s="964"/>
      <c r="AB302" s="964"/>
      <c r="AC302" s="964"/>
      <c r="AD302" s="964"/>
      <c r="AE302" s="964"/>
      <c r="AF302" s="964"/>
      <c r="AG302" s="964"/>
      <c r="AH302" s="964"/>
      <c r="AI302" s="964"/>
      <c r="AJ302" s="964"/>
      <c r="AK302" s="964"/>
      <c r="AL302" s="964"/>
      <c r="AM302" s="964"/>
      <c r="AN302" s="964"/>
      <c r="AO302" s="964"/>
      <c r="AP302" s="964"/>
      <c r="AQ302" s="964"/>
      <c r="AR302" s="964"/>
      <c r="AS302" s="964"/>
      <c r="AT302" s="964"/>
      <c r="AU302" s="964"/>
      <c r="AV302" s="964"/>
      <c r="AW302" s="964"/>
      <c r="AX302" s="964"/>
      <c r="AY302" s="964"/>
      <c r="AZ302" s="964"/>
      <c r="BA302" s="964"/>
      <c r="BB302" s="964"/>
      <c r="BC302" s="964"/>
      <c r="BD302" s="964"/>
      <c r="BE302" s="964"/>
      <c r="BF302" s="964"/>
      <c r="BG302" s="964"/>
      <c r="BH302" s="964"/>
      <c r="BI302" s="964"/>
      <c r="BJ302" s="964"/>
      <c r="BK302" s="964"/>
      <c r="BL302" s="964"/>
      <c r="BM302" s="964"/>
      <c r="BN302" s="964"/>
      <c r="BO302" s="964"/>
      <c r="BP302" s="964"/>
      <c r="BQ302" s="964"/>
      <c r="BR302" s="964"/>
      <c r="BS302" s="964"/>
      <c r="BT302" s="964"/>
      <c r="BU302" s="964"/>
      <c r="BV302" s="964"/>
      <c r="BW302" s="964"/>
      <c r="BX302" s="964"/>
      <c r="BY302" s="964"/>
      <c r="BZ302" s="964"/>
      <c r="CA302" s="964"/>
      <c r="CB302" s="964"/>
      <c r="CC302" s="964"/>
      <c r="CD302" s="964"/>
      <c r="CE302" s="964"/>
      <c r="CF302" s="964"/>
      <c r="CG302" s="964"/>
      <c r="CH302" s="964"/>
      <c r="CI302" s="964"/>
      <c r="CJ302" s="964"/>
      <c r="CK302" s="964"/>
      <c r="CL302" s="964"/>
      <c r="CM302" s="964"/>
      <c r="CN302" s="964"/>
      <c r="CO302" s="964"/>
      <c r="CP302" s="964"/>
      <c r="CQ302" s="964"/>
      <c r="CR302" s="964"/>
      <c r="CS302" s="964"/>
      <c r="CT302" s="964"/>
      <c r="CU302" s="964"/>
      <c r="CV302" s="964"/>
      <c r="CW302" s="964"/>
      <c r="CX302" s="964"/>
      <c r="CY302" s="964"/>
      <c r="CZ302" s="964"/>
      <c r="DA302" s="964"/>
      <c r="DB302" s="964"/>
      <c r="DC302" s="964"/>
      <c r="DD302" s="964"/>
      <c r="DE302" s="964"/>
      <c r="DF302" s="964"/>
      <c r="DG302" s="964"/>
      <c r="DH302" s="964"/>
      <c r="DI302" s="964"/>
      <c r="DJ302" s="964"/>
      <c r="DK302" s="851"/>
    </row>
    <row r="303" spans="1:16384" s="150" customFormat="1" ht="18.75" customHeight="1" thickBot="1">
      <c r="A303" s="50"/>
      <c r="B303" s="716"/>
      <c r="C303" s="73"/>
      <c r="D303" s="158">
        <v>7360</v>
      </c>
      <c r="E303" s="159" t="s">
        <v>905</v>
      </c>
      <c r="F303" s="160" t="s">
        <v>367</v>
      </c>
      <c r="G303" s="967"/>
      <c r="H303" s="968"/>
      <c r="I303" s="969"/>
      <c r="J303" s="970"/>
      <c r="K303" s="971"/>
      <c r="L303" s="971"/>
      <c r="M303" s="972"/>
      <c r="N303" s="973"/>
      <c r="O303" s="973"/>
      <c r="P303" s="973"/>
      <c r="Q303" s="972"/>
      <c r="R303" s="972"/>
      <c r="S303" s="972"/>
      <c r="T303" s="972"/>
      <c r="U303" s="972"/>
      <c r="V303" s="972"/>
      <c r="W303" s="972"/>
      <c r="X303" s="972"/>
      <c r="Y303" s="972"/>
      <c r="Z303" s="972"/>
      <c r="AA303" s="972"/>
      <c r="AB303" s="972"/>
      <c r="AC303" s="972"/>
      <c r="AD303" s="972"/>
      <c r="AE303" s="972"/>
      <c r="AF303" s="972"/>
      <c r="AG303" s="972"/>
      <c r="AH303" s="972"/>
      <c r="AI303" s="972"/>
      <c r="AJ303" s="972"/>
      <c r="AK303" s="972"/>
      <c r="AL303" s="972"/>
      <c r="AM303" s="972"/>
      <c r="AN303" s="972"/>
      <c r="AO303" s="972"/>
      <c r="AP303" s="972"/>
      <c r="AQ303" s="972"/>
      <c r="AR303" s="972"/>
      <c r="AS303" s="972"/>
      <c r="AT303" s="972"/>
      <c r="AU303" s="972"/>
      <c r="AV303" s="972"/>
      <c r="AW303" s="972"/>
      <c r="AX303" s="972"/>
      <c r="AY303" s="972"/>
      <c r="AZ303" s="972"/>
      <c r="BA303" s="972"/>
      <c r="BB303" s="972"/>
      <c r="BC303" s="972"/>
      <c r="BD303" s="972"/>
      <c r="BE303" s="972"/>
      <c r="BF303" s="972"/>
      <c r="BG303" s="972"/>
      <c r="BH303" s="972"/>
      <c r="BI303" s="972"/>
      <c r="BJ303" s="972"/>
      <c r="BK303" s="972"/>
      <c r="BL303" s="972"/>
      <c r="BM303" s="972"/>
      <c r="BN303" s="972"/>
      <c r="BO303" s="972"/>
      <c r="BP303" s="972"/>
      <c r="BQ303" s="972"/>
      <c r="BR303" s="972"/>
      <c r="BS303" s="972"/>
      <c r="BT303" s="972"/>
      <c r="BU303" s="972"/>
      <c r="BV303" s="972"/>
      <c r="BW303" s="972"/>
      <c r="BX303" s="972"/>
      <c r="BY303" s="972"/>
      <c r="BZ303" s="972"/>
      <c r="CA303" s="972"/>
      <c r="CB303" s="972"/>
      <c r="CC303" s="972"/>
      <c r="CD303" s="972"/>
      <c r="CE303" s="972"/>
      <c r="CF303" s="972"/>
      <c r="CG303" s="972"/>
      <c r="CH303" s="972"/>
      <c r="CI303" s="972"/>
      <c r="CJ303" s="972"/>
      <c r="CK303" s="972"/>
      <c r="CL303" s="972"/>
      <c r="CM303" s="972"/>
      <c r="CN303" s="972"/>
      <c r="CO303" s="972"/>
      <c r="CP303" s="972"/>
      <c r="CQ303" s="972"/>
      <c r="CR303" s="972"/>
      <c r="CS303" s="972"/>
      <c r="CT303" s="972"/>
      <c r="CU303" s="972"/>
      <c r="CV303" s="972"/>
      <c r="CW303" s="972"/>
      <c r="CX303" s="972"/>
      <c r="CY303" s="972"/>
      <c r="CZ303" s="972"/>
      <c r="DA303" s="972"/>
      <c r="DB303" s="972"/>
      <c r="DC303" s="972"/>
      <c r="DD303" s="972"/>
      <c r="DE303" s="972"/>
      <c r="DF303" s="972"/>
      <c r="DG303" s="972"/>
      <c r="DH303" s="972"/>
      <c r="DI303" s="972"/>
      <c r="DJ303" s="972"/>
      <c r="DK303" s="1119"/>
    </row>
    <row r="304" spans="1:16384" s="150" customFormat="1" ht="18.75" customHeight="1">
      <c r="A304" s="50"/>
      <c r="B304" s="716"/>
      <c r="C304" s="73"/>
      <c r="G304" s="731"/>
      <c r="H304" s="753"/>
      <c r="I304" s="753"/>
      <c r="J304" s="753"/>
      <c r="K304" s="753"/>
      <c r="L304" s="753"/>
      <c r="M304" s="753"/>
      <c r="N304" s="753"/>
      <c r="O304" s="753"/>
      <c r="P304" s="753"/>
      <c r="Q304" s="753"/>
      <c r="R304" s="753"/>
      <c r="S304" s="753"/>
      <c r="T304" s="753"/>
      <c r="U304" s="753"/>
      <c r="V304" s="753"/>
      <c r="W304" s="753"/>
      <c r="X304" s="753"/>
      <c r="Y304" s="753"/>
      <c r="Z304" s="753"/>
      <c r="AA304" s="753"/>
      <c r="AB304" s="753"/>
      <c r="AC304" s="753"/>
      <c r="AD304" s="753"/>
      <c r="AE304" s="753"/>
      <c r="AF304" s="753"/>
      <c r="AG304" s="753"/>
      <c r="AH304" s="753"/>
      <c r="AI304" s="753"/>
      <c r="AJ304" s="753"/>
      <c r="AK304" s="753"/>
      <c r="AL304" s="753"/>
      <c r="AM304" s="753"/>
      <c r="AN304" s="753"/>
      <c r="AO304" s="753"/>
      <c r="AP304" s="753"/>
      <c r="AQ304" s="753"/>
      <c r="AR304" s="753"/>
      <c r="AS304" s="753"/>
      <c r="AT304" s="753"/>
      <c r="AU304" s="753"/>
      <c r="AV304" s="753"/>
      <c r="AW304" s="753"/>
      <c r="AX304" s="753"/>
      <c r="AY304" s="753"/>
      <c r="AZ304" s="753"/>
      <c r="BA304" s="753"/>
      <c r="BB304" s="753"/>
      <c r="BC304" s="753"/>
      <c r="BD304" s="753"/>
      <c r="BE304" s="753"/>
      <c r="BF304" s="753"/>
      <c r="BG304" s="753"/>
      <c r="BH304" s="753"/>
      <c r="BI304" s="753"/>
      <c r="BJ304" s="753"/>
      <c r="BK304" s="753"/>
      <c r="BL304" s="753"/>
      <c r="BM304" s="753"/>
      <c r="BN304" s="753"/>
      <c r="BO304" s="753"/>
      <c r="BP304" s="753"/>
      <c r="BQ304" s="753"/>
      <c r="BR304" s="753"/>
      <c r="BS304" s="753"/>
      <c r="BT304" s="753"/>
      <c r="BU304" s="753"/>
      <c r="BV304" s="753"/>
      <c r="BW304" s="753"/>
      <c r="BX304" s="753"/>
      <c r="BY304" s="753"/>
      <c r="BZ304" s="753"/>
      <c r="CA304" s="753"/>
      <c r="CB304" s="753"/>
      <c r="CC304" s="753"/>
      <c r="CD304" s="753"/>
      <c r="CE304" s="753"/>
      <c r="CF304" s="753"/>
      <c r="CG304" s="753"/>
      <c r="CH304" s="753"/>
      <c r="CI304" s="753"/>
      <c r="CJ304" s="753"/>
      <c r="CK304" s="753"/>
      <c r="CL304" s="753"/>
      <c r="CM304" s="753"/>
      <c r="CN304" s="753"/>
      <c r="CO304" s="753"/>
      <c r="CP304" s="753"/>
      <c r="CQ304" s="753"/>
      <c r="CR304" s="753"/>
      <c r="CS304" s="753"/>
      <c r="CT304" s="753"/>
      <c r="CU304" s="753"/>
      <c r="CV304" s="753"/>
      <c r="CW304" s="753"/>
      <c r="CX304" s="753"/>
      <c r="CY304" s="753"/>
      <c r="CZ304" s="753"/>
      <c r="DA304" s="753"/>
      <c r="DB304" s="753"/>
      <c r="DC304" s="753"/>
      <c r="DD304" s="753"/>
      <c r="DE304" s="753"/>
      <c r="DF304" s="753"/>
      <c r="DG304" s="753"/>
      <c r="DH304" s="753"/>
      <c r="DI304" s="753"/>
      <c r="DJ304" s="753"/>
      <c r="DK304" s="753"/>
    </row>
    <row r="305" spans="1:116" s="150" customFormat="1" ht="18.75" customHeight="1" thickBot="1">
      <c r="A305" s="50"/>
      <c r="B305" s="716"/>
      <c r="C305" s="73"/>
      <c r="G305" s="731"/>
      <c r="H305" s="753"/>
      <c r="I305" s="753"/>
      <c r="J305" s="753"/>
      <c r="K305" s="753"/>
      <c r="L305" s="753"/>
      <c r="M305" s="753"/>
      <c r="N305" s="753"/>
      <c r="O305" s="753"/>
      <c r="P305" s="753"/>
      <c r="Q305" s="753"/>
      <c r="R305" s="753"/>
      <c r="S305" s="753"/>
      <c r="T305" s="753"/>
      <c r="U305" s="753"/>
      <c r="V305" s="753"/>
      <c r="W305" s="753"/>
      <c r="X305" s="753"/>
      <c r="Y305" s="753"/>
      <c r="Z305" s="753"/>
      <c r="AA305" s="753"/>
      <c r="AB305" s="753"/>
      <c r="AC305" s="753"/>
      <c r="AD305" s="753"/>
      <c r="AE305" s="753"/>
      <c r="AF305" s="753"/>
      <c r="AG305" s="753"/>
      <c r="AH305" s="753"/>
      <c r="AI305" s="753"/>
      <c r="AJ305" s="753"/>
      <c r="AK305" s="753"/>
      <c r="AL305" s="753"/>
      <c r="AM305" s="753"/>
      <c r="AN305" s="753"/>
      <c r="AO305" s="753"/>
      <c r="AP305" s="753"/>
      <c r="AQ305" s="753"/>
      <c r="AR305" s="753"/>
      <c r="AS305" s="753"/>
      <c r="AT305" s="753"/>
      <c r="AU305" s="753"/>
      <c r="AV305" s="753"/>
      <c r="AW305" s="753"/>
      <c r="AX305" s="753"/>
      <c r="AY305" s="753"/>
      <c r="AZ305" s="753"/>
      <c r="BA305" s="753"/>
      <c r="BB305" s="753"/>
      <c r="BC305" s="753"/>
      <c r="BD305" s="753"/>
      <c r="BE305" s="753"/>
      <c r="BF305" s="753"/>
      <c r="BG305" s="753"/>
      <c r="BH305" s="753"/>
      <c r="BI305" s="753"/>
      <c r="BJ305" s="753"/>
      <c r="BK305" s="753"/>
      <c r="BL305" s="753"/>
      <c r="BM305" s="753"/>
      <c r="BN305" s="753"/>
      <c r="BO305" s="753"/>
      <c r="BP305" s="753"/>
      <c r="BQ305" s="753"/>
      <c r="BR305" s="753"/>
      <c r="BS305" s="753"/>
      <c r="BT305" s="753"/>
      <c r="BU305" s="753"/>
      <c r="BV305" s="753"/>
      <c r="BW305" s="753"/>
      <c r="BX305" s="753"/>
      <c r="BY305" s="753"/>
      <c r="BZ305" s="753"/>
      <c r="CA305" s="753"/>
      <c r="CB305" s="753"/>
      <c r="CC305" s="753"/>
      <c r="CD305" s="753"/>
      <c r="CE305" s="753"/>
      <c r="CF305" s="753"/>
      <c r="CG305" s="753"/>
      <c r="CH305" s="753"/>
      <c r="CI305" s="753"/>
      <c r="CJ305" s="753"/>
      <c r="CK305" s="753"/>
      <c r="CL305" s="753"/>
      <c r="CM305" s="753"/>
      <c r="CN305" s="753"/>
      <c r="CO305" s="753"/>
      <c r="CP305" s="753"/>
      <c r="CQ305" s="753"/>
      <c r="CR305" s="753"/>
      <c r="CS305" s="753"/>
      <c r="CT305" s="753"/>
      <c r="CU305" s="753"/>
      <c r="CV305" s="753"/>
      <c r="CW305" s="753"/>
      <c r="CX305" s="753"/>
      <c r="CY305" s="753"/>
      <c r="CZ305" s="753"/>
      <c r="DA305" s="753"/>
      <c r="DB305" s="753"/>
      <c r="DC305" s="753"/>
      <c r="DD305" s="753"/>
      <c r="DE305" s="753"/>
      <c r="DF305" s="753"/>
      <c r="DG305" s="753"/>
      <c r="DH305" s="753"/>
      <c r="DI305" s="753"/>
      <c r="DJ305" s="753"/>
      <c r="DK305" s="753"/>
    </row>
    <row r="306" spans="1:116" s="150" customFormat="1" ht="27.75" customHeight="1">
      <c r="A306" s="50"/>
      <c r="B306" s="716"/>
      <c r="C306" s="73"/>
      <c r="D306" s="1258"/>
      <c r="E306" s="1260" t="s">
        <v>368</v>
      </c>
      <c r="F306" s="1261"/>
      <c r="G306" s="1262" t="s">
        <v>34</v>
      </c>
      <c r="H306" s="1262" t="s">
        <v>35</v>
      </c>
      <c r="I306" s="1264" t="s">
        <v>36</v>
      </c>
      <c r="J306" s="1265"/>
      <c r="K306" s="1241" t="s">
        <v>37</v>
      </c>
      <c r="L306" s="1241" t="s">
        <v>38</v>
      </c>
      <c r="M306" s="1241" t="s">
        <v>39</v>
      </c>
      <c r="N306" s="1241" t="s">
        <v>40</v>
      </c>
      <c r="O306" s="1241" t="s">
        <v>41</v>
      </c>
      <c r="P306" s="1241" t="s">
        <v>42</v>
      </c>
      <c r="Q306" s="1266"/>
      <c r="R306" s="1266"/>
      <c r="S306" s="1266"/>
      <c r="T306" s="1266"/>
      <c r="U306" s="1266"/>
      <c r="V306" s="1266"/>
      <c r="W306" s="1265"/>
      <c r="X306" s="1266"/>
      <c r="Y306" s="1266"/>
      <c r="Z306" s="1266"/>
      <c r="AA306" s="1266"/>
      <c r="AB306" s="1266"/>
      <c r="AC306" s="1266"/>
      <c r="AD306" s="1265"/>
      <c r="AE306" s="1266"/>
      <c r="AF306" s="1266"/>
      <c r="AG306" s="1266"/>
      <c r="AH306" s="1266"/>
      <c r="AI306" s="1266"/>
      <c r="AJ306" s="1266"/>
      <c r="AK306" s="1265"/>
      <c r="AL306" s="1266"/>
      <c r="AM306" s="1266"/>
      <c r="AN306" s="1266"/>
      <c r="AO306" s="1266"/>
      <c r="AP306" s="1266"/>
      <c r="AQ306" s="1266"/>
      <c r="AR306" s="1265"/>
      <c r="AS306" s="1266"/>
      <c r="AT306" s="1266"/>
      <c r="AU306" s="1266"/>
      <c r="AV306" s="1266"/>
      <c r="AW306" s="1266"/>
      <c r="AX306" s="1266"/>
      <c r="AY306" s="1266"/>
      <c r="AZ306" s="1266"/>
      <c r="BA306" s="1266"/>
      <c r="BB306" s="1266"/>
      <c r="BC306" s="1266"/>
      <c r="BD306" s="1266"/>
      <c r="BE306" s="1266"/>
      <c r="BF306" s="1266"/>
      <c r="BG306" s="1266"/>
      <c r="BH306" s="1266"/>
      <c r="BI306" s="1266"/>
      <c r="BJ306" s="1266"/>
      <c r="BK306" s="1266"/>
      <c r="BL306" s="1266"/>
      <c r="BM306" s="1266"/>
      <c r="BN306" s="1266"/>
      <c r="BO306" s="1266"/>
      <c r="BP306" s="1266"/>
      <c r="BQ306" s="1266"/>
      <c r="BR306" s="1266"/>
      <c r="BS306" s="1265"/>
      <c r="BT306" s="1266"/>
      <c r="BU306" s="1266"/>
      <c r="BV306" s="1266"/>
      <c r="BW306" s="1266"/>
      <c r="BX306" s="1266"/>
      <c r="BY306" s="1266"/>
      <c r="BZ306" s="1266"/>
      <c r="CA306" s="1266"/>
      <c r="CB306" s="1266"/>
      <c r="CC306" s="1266"/>
      <c r="CD306" s="1266"/>
      <c r="CE306" s="1266"/>
      <c r="CF306" s="1266"/>
      <c r="CG306" s="1266"/>
      <c r="CH306" s="1266"/>
      <c r="CI306" s="1266"/>
      <c r="CJ306" s="1266"/>
      <c r="CK306" s="1266"/>
      <c r="CL306" s="1266"/>
      <c r="CM306" s="1266"/>
      <c r="CN306" s="1266"/>
      <c r="CO306" s="1266"/>
      <c r="CP306" s="1266"/>
      <c r="CQ306" s="1266"/>
      <c r="CR306" s="1266"/>
      <c r="CS306" s="1266"/>
      <c r="CT306" s="1266"/>
      <c r="CU306" s="1266"/>
      <c r="CV306" s="1266"/>
      <c r="CW306" s="1265"/>
      <c r="CX306" s="1245" t="s">
        <v>43</v>
      </c>
      <c r="CY306" s="1245" t="s">
        <v>44</v>
      </c>
      <c r="CZ306" s="1245" t="s">
        <v>758</v>
      </c>
      <c r="DA306" s="1245" t="s">
        <v>759</v>
      </c>
      <c r="DB306" s="1245" t="s">
        <v>45</v>
      </c>
      <c r="DC306" s="1245" t="s">
        <v>46</v>
      </c>
      <c r="DD306" s="1241" t="s">
        <v>47</v>
      </c>
      <c r="DE306" s="1241" t="s">
        <v>48</v>
      </c>
      <c r="DF306" s="1241" t="s">
        <v>49</v>
      </c>
      <c r="DG306" s="1241" t="s">
        <v>50</v>
      </c>
      <c r="DH306" s="1241" t="s">
        <v>51</v>
      </c>
      <c r="DI306" s="1241" t="s">
        <v>52</v>
      </c>
      <c r="DJ306" s="1241" t="s">
        <v>53</v>
      </c>
      <c r="DK306" s="1243" t="s">
        <v>54</v>
      </c>
    </row>
    <row r="307" spans="1:116" s="150" customFormat="1" ht="27.75" customHeight="1">
      <c r="A307" s="50"/>
      <c r="B307" s="716"/>
      <c r="C307" s="73"/>
      <c r="D307" s="1259"/>
      <c r="E307" s="1256"/>
      <c r="F307" s="1257"/>
      <c r="G307" s="1263"/>
      <c r="H307" s="1263"/>
      <c r="I307" s="1079"/>
      <c r="J307" s="172" t="s">
        <v>372</v>
      </c>
      <c r="K307" s="1242"/>
      <c r="L307" s="1242"/>
      <c r="M307" s="1242"/>
      <c r="N307" s="1242"/>
      <c r="O307" s="1242"/>
      <c r="P307" s="1242"/>
      <c r="Q307" s="173" t="s">
        <v>373</v>
      </c>
      <c r="R307" s="173" t="s">
        <v>374</v>
      </c>
      <c r="S307" s="173" t="s">
        <v>375</v>
      </c>
      <c r="T307" s="173" t="s">
        <v>376</v>
      </c>
      <c r="U307" s="173" t="s">
        <v>377</v>
      </c>
      <c r="V307" s="173" t="s">
        <v>378</v>
      </c>
      <c r="W307" s="173" t="s">
        <v>379</v>
      </c>
      <c r="X307" s="173" t="s">
        <v>380</v>
      </c>
      <c r="Y307" s="173" t="s">
        <v>381</v>
      </c>
      <c r="Z307" s="173" t="s">
        <v>382</v>
      </c>
      <c r="AA307" s="173" t="s">
        <v>383</v>
      </c>
      <c r="AB307" s="173" t="s">
        <v>384</v>
      </c>
      <c r="AC307" s="173" t="s">
        <v>385</v>
      </c>
      <c r="AD307" s="173" t="s">
        <v>386</v>
      </c>
      <c r="AE307" s="173" t="s">
        <v>387</v>
      </c>
      <c r="AF307" s="173" t="s">
        <v>388</v>
      </c>
      <c r="AG307" s="173" t="s">
        <v>389</v>
      </c>
      <c r="AH307" s="173" t="s">
        <v>390</v>
      </c>
      <c r="AI307" s="173" t="s">
        <v>391</v>
      </c>
      <c r="AJ307" s="173" t="s">
        <v>392</v>
      </c>
      <c r="AK307" s="173" t="s">
        <v>393</v>
      </c>
      <c r="AL307" s="173" t="s">
        <v>394</v>
      </c>
      <c r="AM307" s="173" t="s">
        <v>395</v>
      </c>
      <c r="AN307" s="173" t="s">
        <v>396</v>
      </c>
      <c r="AO307" s="173" t="s">
        <v>397</v>
      </c>
      <c r="AP307" s="173" t="s">
        <v>398</v>
      </c>
      <c r="AQ307" s="173" t="s">
        <v>399</v>
      </c>
      <c r="AR307" s="173" t="s">
        <v>400</v>
      </c>
      <c r="AS307" s="173" t="s">
        <v>401</v>
      </c>
      <c r="AT307" s="173" t="s">
        <v>402</v>
      </c>
      <c r="AU307" s="173" t="s">
        <v>403</v>
      </c>
      <c r="AV307" s="173" t="s">
        <v>404</v>
      </c>
      <c r="AW307" s="173" t="s">
        <v>405</v>
      </c>
      <c r="AX307" s="173" t="s">
        <v>406</v>
      </c>
      <c r="AY307" s="173" t="s">
        <v>407</v>
      </c>
      <c r="AZ307" s="173" t="s">
        <v>408</v>
      </c>
      <c r="BA307" s="173" t="s">
        <v>409</v>
      </c>
      <c r="BB307" s="173" t="s">
        <v>410</v>
      </c>
      <c r="BC307" s="173" t="s">
        <v>411</v>
      </c>
      <c r="BD307" s="173" t="s">
        <v>412</v>
      </c>
      <c r="BE307" s="173" t="s">
        <v>413</v>
      </c>
      <c r="BF307" s="173" t="s">
        <v>414</v>
      </c>
      <c r="BG307" s="173" t="s">
        <v>415</v>
      </c>
      <c r="BH307" s="173" t="s">
        <v>416</v>
      </c>
      <c r="BI307" s="173" t="s">
        <v>417</v>
      </c>
      <c r="BJ307" s="173" t="s">
        <v>418</v>
      </c>
      <c r="BK307" s="173" t="s">
        <v>419</v>
      </c>
      <c r="BL307" s="173" t="s">
        <v>420</v>
      </c>
      <c r="BM307" s="173" t="s">
        <v>421</v>
      </c>
      <c r="BN307" s="173" t="s">
        <v>422</v>
      </c>
      <c r="BO307" s="173" t="s">
        <v>423</v>
      </c>
      <c r="BP307" s="173" t="s">
        <v>424</v>
      </c>
      <c r="BQ307" s="173" t="s">
        <v>425</v>
      </c>
      <c r="BR307" s="173" t="s">
        <v>426</v>
      </c>
      <c r="BS307" s="173" t="s">
        <v>427</v>
      </c>
      <c r="BT307" s="173" t="s">
        <v>428</v>
      </c>
      <c r="BU307" s="173" t="s">
        <v>429</v>
      </c>
      <c r="BV307" s="173" t="s">
        <v>430</v>
      </c>
      <c r="BW307" s="173" t="s">
        <v>431</v>
      </c>
      <c r="BX307" s="173" t="s">
        <v>432</v>
      </c>
      <c r="BY307" s="173" t="s">
        <v>433</v>
      </c>
      <c r="BZ307" s="173" t="s">
        <v>434</v>
      </c>
      <c r="CA307" s="173" t="s">
        <v>435</v>
      </c>
      <c r="CB307" s="173" t="s">
        <v>436</v>
      </c>
      <c r="CC307" s="173" t="s">
        <v>437</v>
      </c>
      <c r="CD307" s="173" t="s">
        <v>438</v>
      </c>
      <c r="CE307" s="173" t="s">
        <v>439</v>
      </c>
      <c r="CF307" s="173" t="s">
        <v>440</v>
      </c>
      <c r="CG307" s="173" t="s">
        <v>441</v>
      </c>
      <c r="CH307" s="173" t="s">
        <v>442</v>
      </c>
      <c r="CI307" s="173" t="s">
        <v>443</v>
      </c>
      <c r="CJ307" s="173" t="s">
        <v>444</v>
      </c>
      <c r="CK307" s="173" t="s">
        <v>445</v>
      </c>
      <c r="CL307" s="173" t="s">
        <v>446</v>
      </c>
      <c r="CM307" s="173" t="s">
        <v>447</v>
      </c>
      <c r="CN307" s="173" t="s">
        <v>448</v>
      </c>
      <c r="CO307" s="173" t="s">
        <v>449</v>
      </c>
      <c r="CP307" s="173" t="s">
        <v>450</v>
      </c>
      <c r="CQ307" s="173" t="s">
        <v>451</v>
      </c>
      <c r="CR307" s="173" t="s">
        <v>452</v>
      </c>
      <c r="CS307" s="173" t="s">
        <v>453</v>
      </c>
      <c r="CT307" s="173" t="s">
        <v>454</v>
      </c>
      <c r="CU307" s="173" t="s">
        <v>455</v>
      </c>
      <c r="CV307" s="173" t="s">
        <v>456</v>
      </c>
      <c r="CW307" s="173" t="s">
        <v>457</v>
      </c>
      <c r="CX307" s="1242"/>
      <c r="CY307" s="1242"/>
      <c r="CZ307" s="1242"/>
      <c r="DA307" s="1242"/>
      <c r="DB307" s="1242"/>
      <c r="DC307" s="1242"/>
      <c r="DD307" s="1242"/>
      <c r="DE307" s="1242"/>
      <c r="DF307" s="1242"/>
      <c r="DG307" s="1242"/>
      <c r="DH307" s="1242"/>
      <c r="DI307" s="1242"/>
      <c r="DJ307" s="1242"/>
      <c r="DK307" s="1244"/>
    </row>
    <row r="308" spans="1:116" s="150" customFormat="1" ht="18.75" customHeight="1">
      <c r="A308" s="50"/>
      <c r="B308" s="716"/>
      <c r="C308" s="73"/>
      <c r="D308" s="84" t="s">
        <v>504</v>
      </c>
      <c r="E308" s="161" t="s">
        <v>906</v>
      </c>
      <c r="F308" s="162" t="s">
        <v>369</v>
      </c>
      <c r="G308" s="1120"/>
      <c r="H308" s="1098"/>
      <c r="I308" s="1099"/>
      <c r="J308" s="978"/>
      <c r="K308" s="975"/>
      <c r="L308" s="975"/>
      <c r="M308" s="975"/>
      <c r="N308" s="975"/>
      <c r="O308" s="975"/>
      <c r="P308" s="975"/>
      <c r="Q308" s="975"/>
      <c r="R308" s="975"/>
      <c r="S308" s="975"/>
      <c r="T308" s="975"/>
      <c r="U308" s="975"/>
      <c r="V308" s="975"/>
      <c r="W308" s="975"/>
      <c r="X308" s="975"/>
      <c r="Y308" s="975"/>
      <c r="Z308" s="975"/>
      <c r="AA308" s="975"/>
      <c r="AB308" s="975"/>
      <c r="AC308" s="975"/>
      <c r="AD308" s="975"/>
      <c r="AE308" s="975"/>
      <c r="AF308" s="975"/>
      <c r="AG308" s="975"/>
      <c r="AH308" s="975"/>
      <c r="AI308" s="975"/>
      <c r="AJ308" s="975"/>
      <c r="AK308" s="975"/>
      <c r="AL308" s="975"/>
      <c r="AM308" s="975"/>
      <c r="AN308" s="975"/>
      <c r="AO308" s="975"/>
      <c r="AP308" s="975"/>
      <c r="AQ308" s="975"/>
      <c r="AR308" s="975"/>
      <c r="AS308" s="975"/>
      <c r="AT308" s="975"/>
      <c r="AU308" s="975"/>
      <c r="AV308" s="975"/>
      <c r="AW308" s="975"/>
      <c r="AX308" s="975"/>
      <c r="AY308" s="975"/>
      <c r="AZ308" s="975"/>
      <c r="BA308" s="975"/>
      <c r="BB308" s="975"/>
      <c r="BC308" s="975"/>
      <c r="BD308" s="975"/>
      <c r="BE308" s="975"/>
      <c r="BF308" s="975"/>
      <c r="BG308" s="975"/>
      <c r="BH308" s="975"/>
      <c r="BI308" s="975"/>
      <c r="BJ308" s="975"/>
      <c r="BK308" s="975"/>
      <c r="BL308" s="975"/>
      <c r="BM308" s="975"/>
      <c r="BN308" s="975"/>
      <c r="BO308" s="975"/>
      <c r="BP308" s="975"/>
      <c r="BQ308" s="975"/>
      <c r="BR308" s="975"/>
      <c r="BS308" s="975"/>
      <c r="BT308" s="975"/>
      <c r="BU308" s="975"/>
      <c r="BV308" s="975"/>
      <c r="BW308" s="975"/>
      <c r="BX308" s="975"/>
      <c r="BY308" s="975"/>
      <c r="BZ308" s="975"/>
      <c r="CA308" s="975"/>
      <c r="CB308" s="975"/>
      <c r="CC308" s="975"/>
      <c r="CD308" s="975"/>
      <c r="CE308" s="975"/>
      <c r="CF308" s="975"/>
      <c r="CG308" s="975"/>
      <c r="CH308" s="975"/>
      <c r="CI308" s="975"/>
      <c r="CJ308" s="975"/>
      <c r="CK308" s="975"/>
      <c r="CL308" s="975"/>
      <c r="CM308" s="975"/>
      <c r="CN308" s="975"/>
      <c r="CO308" s="975"/>
      <c r="CP308" s="975"/>
      <c r="CQ308" s="975"/>
      <c r="CR308" s="975"/>
      <c r="CS308" s="975"/>
      <c r="CT308" s="975"/>
      <c r="CU308" s="975"/>
      <c r="CV308" s="975"/>
      <c r="CW308" s="975"/>
      <c r="CX308" s="975"/>
      <c r="CY308" s="975"/>
      <c r="CZ308" s="975"/>
      <c r="DA308" s="975"/>
      <c r="DB308" s="975"/>
      <c r="DC308" s="975"/>
      <c r="DD308" s="975"/>
      <c r="DE308" s="975"/>
      <c r="DF308" s="975"/>
      <c r="DG308" s="975"/>
      <c r="DH308" s="975"/>
      <c r="DI308" s="975"/>
      <c r="DJ308" s="975"/>
      <c r="DK308" s="851"/>
    </row>
    <row r="309" spans="1:116" s="150" customFormat="1" ht="18.75" customHeight="1">
      <c r="A309" s="50"/>
      <c r="B309" s="716"/>
      <c r="C309" s="73"/>
      <c r="D309" s="84" t="s">
        <v>505</v>
      </c>
      <c r="E309" s="161" t="s">
        <v>907</v>
      </c>
      <c r="F309" s="92" t="s">
        <v>370</v>
      </c>
      <c r="G309" s="974"/>
      <c r="H309" s="976"/>
      <c r="I309" s="977"/>
      <c r="J309" s="978"/>
      <c r="K309" s="979"/>
      <c r="L309" s="979"/>
      <c r="M309" s="902"/>
      <c r="N309" s="902"/>
      <c r="O309" s="902"/>
      <c r="P309" s="902"/>
      <c r="Q309" s="940"/>
      <c r="R309" s="940"/>
      <c r="S309" s="940"/>
      <c r="T309" s="940"/>
      <c r="U309" s="940"/>
      <c r="V309" s="940"/>
      <c r="W309" s="940"/>
      <c r="X309" s="940"/>
      <c r="Y309" s="940"/>
      <c r="Z309" s="940"/>
      <c r="AA309" s="940"/>
      <c r="AB309" s="940"/>
      <c r="AC309" s="940"/>
      <c r="AD309" s="940"/>
      <c r="AE309" s="940"/>
      <c r="AF309" s="940"/>
      <c r="AG309" s="940"/>
      <c r="AH309" s="940"/>
      <c r="AI309" s="940"/>
      <c r="AJ309" s="940"/>
      <c r="AK309" s="940"/>
      <c r="AL309" s="940"/>
      <c r="AM309" s="940"/>
      <c r="AN309" s="940"/>
      <c r="AO309" s="940"/>
      <c r="AP309" s="940"/>
      <c r="AQ309" s="940"/>
      <c r="AR309" s="940"/>
      <c r="AS309" s="940"/>
      <c r="AT309" s="940"/>
      <c r="AU309" s="940"/>
      <c r="AV309" s="940"/>
      <c r="AW309" s="940"/>
      <c r="AX309" s="940"/>
      <c r="AY309" s="940"/>
      <c r="AZ309" s="940"/>
      <c r="BA309" s="940"/>
      <c r="BB309" s="940"/>
      <c r="BC309" s="940"/>
      <c r="BD309" s="940"/>
      <c r="BE309" s="940"/>
      <c r="BF309" s="940"/>
      <c r="BG309" s="940"/>
      <c r="BH309" s="940"/>
      <c r="BI309" s="940"/>
      <c r="BJ309" s="940"/>
      <c r="BK309" s="940"/>
      <c r="BL309" s="940"/>
      <c r="BM309" s="940"/>
      <c r="BN309" s="940"/>
      <c r="BO309" s="940"/>
      <c r="BP309" s="940"/>
      <c r="BQ309" s="940"/>
      <c r="BR309" s="940"/>
      <c r="BS309" s="940"/>
      <c r="BT309" s="940"/>
      <c r="BU309" s="940"/>
      <c r="BV309" s="940"/>
      <c r="BW309" s="940"/>
      <c r="BX309" s="940"/>
      <c r="BY309" s="940"/>
      <c r="BZ309" s="940"/>
      <c r="CA309" s="940"/>
      <c r="CB309" s="940"/>
      <c r="CC309" s="940"/>
      <c r="CD309" s="940"/>
      <c r="CE309" s="940"/>
      <c r="CF309" s="940"/>
      <c r="CG309" s="940"/>
      <c r="CH309" s="940"/>
      <c r="CI309" s="940"/>
      <c r="CJ309" s="940"/>
      <c r="CK309" s="940"/>
      <c r="CL309" s="940"/>
      <c r="CM309" s="940"/>
      <c r="CN309" s="940"/>
      <c r="CO309" s="940"/>
      <c r="CP309" s="940"/>
      <c r="CQ309" s="940"/>
      <c r="CR309" s="940"/>
      <c r="CS309" s="940"/>
      <c r="CT309" s="940"/>
      <c r="CU309" s="940"/>
      <c r="CV309" s="940"/>
      <c r="CW309" s="940"/>
      <c r="CX309" s="940"/>
      <c r="CY309" s="940"/>
      <c r="CZ309" s="940"/>
      <c r="DA309" s="940"/>
      <c r="DB309" s="940"/>
      <c r="DC309" s="940"/>
      <c r="DD309" s="940"/>
      <c r="DE309" s="940"/>
      <c r="DF309" s="940"/>
      <c r="DG309" s="940"/>
      <c r="DH309" s="940"/>
      <c r="DI309" s="940"/>
      <c r="DJ309" s="940"/>
      <c r="DK309" s="851"/>
    </row>
    <row r="310" spans="1:116" s="150" customFormat="1" ht="18.75" customHeight="1">
      <c r="A310" s="50"/>
      <c r="B310" s="716"/>
      <c r="C310" s="73"/>
      <c r="D310" s="84" t="s">
        <v>506</v>
      </c>
      <c r="E310" s="163" t="s">
        <v>908</v>
      </c>
      <c r="F310" s="92" t="s">
        <v>365</v>
      </c>
      <c r="G310" s="974"/>
      <c r="H310" s="976"/>
      <c r="I310" s="977"/>
      <c r="J310" s="978"/>
      <c r="K310" s="902"/>
      <c r="L310" s="902"/>
      <c r="M310" s="902"/>
      <c r="N310" s="902"/>
      <c r="O310" s="902"/>
      <c r="P310" s="902"/>
      <c r="Q310" s="940"/>
      <c r="R310" s="940"/>
      <c r="S310" s="940"/>
      <c r="T310" s="940"/>
      <c r="U310" s="940"/>
      <c r="V310" s="940"/>
      <c r="W310" s="940"/>
      <c r="X310" s="940"/>
      <c r="Y310" s="940"/>
      <c r="Z310" s="940"/>
      <c r="AA310" s="940"/>
      <c r="AB310" s="940"/>
      <c r="AC310" s="940"/>
      <c r="AD310" s="940"/>
      <c r="AE310" s="940"/>
      <c r="AF310" s="940"/>
      <c r="AG310" s="940"/>
      <c r="AH310" s="940"/>
      <c r="AI310" s="940"/>
      <c r="AJ310" s="940"/>
      <c r="AK310" s="940"/>
      <c r="AL310" s="940"/>
      <c r="AM310" s="940"/>
      <c r="AN310" s="940"/>
      <c r="AO310" s="940"/>
      <c r="AP310" s="940"/>
      <c r="AQ310" s="940"/>
      <c r="AR310" s="940"/>
      <c r="AS310" s="940"/>
      <c r="AT310" s="940"/>
      <c r="AU310" s="940"/>
      <c r="AV310" s="940"/>
      <c r="AW310" s="940"/>
      <c r="AX310" s="940"/>
      <c r="AY310" s="940"/>
      <c r="AZ310" s="940"/>
      <c r="BA310" s="940"/>
      <c r="BB310" s="940"/>
      <c r="BC310" s="940"/>
      <c r="BD310" s="940"/>
      <c r="BE310" s="940"/>
      <c r="BF310" s="940"/>
      <c r="BG310" s="940"/>
      <c r="BH310" s="940"/>
      <c r="BI310" s="940"/>
      <c r="BJ310" s="940"/>
      <c r="BK310" s="940"/>
      <c r="BL310" s="940"/>
      <c r="BM310" s="940"/>
      <c r="BN310" s="940"/>
      <c r="BO310" s="940"/>
      <c r="BP310" s="940"/>
      <c r="BQ310" s="940"/>
      <c r="BR310" s="940"/>
      <c r="BS310" s="940"/>
      <c r="BT310" s="940"/>
      <c r="BU310" s="940"/>
      <c r="BV310" s="940"/>
      <c r="BW310" s="940"/>
      <c r="BX310" s="940"/>
      <c r="BY310" s="940"/>
      <c r="BZ310" s="940"/>
      <c r="CA310" s="940"/>
      <c r="CB310" s="940"/>
      <c r="CC310" s="940"/>
      <c r="CD310" s="940"/>
      <c r="CE310" s="940"/>
      <c r="CF310" s="940"/>
      <c r="CG310" s="940"/>
      <c r="CH310" s="940"/>
      <c r="CI310" s="940"/>
      <c r="CJ310" s="940"/>
      <c r="CK310" s="940"/>
      <c r="CL310" s="940"/>
      <c r="CM310" s="940"/>
      <c r="CN310" s="940"/>
      <c r="CO310" s="940"/>
      <c r="CP310" s="940"/>
      <c r="CQ310" s="940"/>
      <c r="CR310" s="940"/>
      <c r="CS310" s="940"/>
      <c r="CT310" s="940"/>
      <c r="CU310" s="940"/>
      <c r="CV310" s="940"/>
      <c r="CW310" s="940"/>
      <c r="CX310" s="940"/>
      <c r="CY310" s="940"/>
      <c r="CZ310" s="940"/>
      <c r="DA310" s="940"/>
      <c r="DB310" s="940"/>
      <c r="DC310" s="940"/>
      <c r="DD310" s="940"/>
      <c r="DE310" s="940"/>
      <c r="DF310" s="940"/>
      <c r="DG310" s="940"/>
      <c r="DH310" s="940"/>
      <c r="DI310" s="940"/>
      <c r="DJ310" s="940"/>
      <c r="DK310" s="851"/>
    </row>
    <row r="311" spans="1:116" s="150" customFormat="1" ht="18.75" customHeight="1">
      <c r="A311" s="50"/>
      <c r="B311" s="716"/>
      <c r="C311" s="73"/>
      <c r="D311" s="84" t="s">
        <v>507</v>
      </c>
      <c r="E311" s="163" t="s">
        <v>909</v>
      </c>
      <c r="F311" s="92" t="s">
        <v>366</v>
      </c>
      <c r="G311" s="974"/>
      <c r="H311" s="976"/>
      <c r="I311" s="977"/>
      <c r="J311" s="978"/>
      <c r="K311" s="902"/>
      <c r="L311" s="902"/>
      <c r="M311" s="843"/>
      <c r="N311" s="902"/>
      <c r="O311" s="902"/>
      <c r="P311" s="902"/>
      <c r="Q311" s="843"/>
      <c r="R311" s="843"/>
      <c r="S311" s="843"/>
      <c r="T311" s="843"/>
      <c r="U311" s="843"/>
      <c r="V311" s="843"/>
      <c r="W311" s="843"/>
      <c r="X311" s="843"/>
      <c r="Y311" s="843"/>
      <c r="Z311" s="843"/>
      <c r="AA311" s="843"/>
      <c r="AB311" s="843"/>
      <c r="AC311" s="843"/>
      <c r="AD311" s="843"/>
      <c r="AE311" s="843"/>
      <c r="AF311" s="843"/>
      <c r="AG311" s="843"/>
      <c r="AH311" s="843"/>
      <c r="AI311" s="843"/>
      <c r="AJ311" s="843"/>
      <c r="AK311" s="843"/>
      <c r="AL311" s="843"/>
      <c r="AM311" s="843"/>
      <c r="AN311" s="843"/>
      <c r="AO311" s="843"/>
      <c r="AP311" s="843"/>
      <c r="AQ311" s="843"/>
      <c r="AR311" s="843"/>
      <c r="AS311" s="843"/>
      <c r="AT311" s="843"/>
      <c r="AU311" s="843"/>
      <c r="AV311" s="843"/>
      <c r="AW311" s="843"/>
      <c r="AX311" s="843"/>
      <c r="AY311" s="843"/>
      <c r="AZ311" s="843"/>
      <c r="BA311" s="843"/>
      <c r="BB311" s="843"/>
      <c r="BC311" s="843"/>
      <c r="BD311" s="843"/>
      <c r="BE311" s="843"/>
      <c r="BF311" s="843"/>
      <c r="BG311" s="843"/>
      <c r="BH311" s="843"/>
      <c r="BI311" s="843"/>
      <c r="BJ311" s="843"/>
      <c r="BK311" s="843"/>
      <c r="BL311" s="843"/>
      <c r="BM311" s="843"/>
      <c r="BN311" s="843"/>
      <c r="BO311" s="843"/>
      <c r="BP311" s="843"/>
      <c r="BQ311" s="843"/>
      <c r="BR311" s="843"/>
      <c r="BS311" s="843"/>
      <c r="BT311" s="843"/>
      <c r="BU311" s="843"/>
      <c r="BV311" s="843"/>
      <c r="BW311" s="843"/>
      <c r="BX311" s="843"/>
      <c r="BY311" s="843"/>
      <c r="BZ311" s="843"/>
      <c r="CA311" s="843"/>
      <c r="CB311" s="843"/>
      <c r="CC311" s="843"/>
      <c r="CD311" s="843"/>
      <c r="CE311" s="843"/>
      <c r="CF311" s="843"/>
      <c r="CG311" s="843"/>
      <c r="CH311" s="843"/>
      <c r="CI311" s="843"/>
      <c r="CJ311" s="843"/>
      <c r="CK311" s="843"/>
      <c r="CL311" s="843"/>
      <c r="CM311" s="843"/>
      <c r="CN311" s="843"/>
      <c r="CO311" s="843"/>
      <c r="CP311" s="843"/>
      <c r="CQ311" s="843"/>
      <c r="CR311" s="843"/>
      <c r="CS311" s="843"/>
      <c r="CT311" s="843"/>
      <c r="CU311" s="843"/>
      <c r="CV311" s="843"/>
      <c r="CW311" s="843"/>
      <c r="CX311" s="843"/>
      <c r="CY311" s="843"/>
      <c r="CZ311" s="843"/>
      <c r="DA311" s="843"/>
      <c r="DB311" s="843"/>
      <c r="DC311" s="843"/>
      <c r="DD311" s="843"/>
      <c r="DE311" s="843"/>
      <c r="DF311" s="843"/>
      <c r="DG311" s="843"/>
      <c r="DH311" s="843"/>
      <c r="DI311" s="843"/>
      <c r="DJ311" s="843"/>
      <c r="DK311" s="851"/>
    </row>
    <row r="312" spans="1:116" s="150" customFormat="1" ht="18.75" customHeight="1">
      <c r="A312" s="50"/>
      <c r="B312" s="716"/>
      <c r="C312" s="73"/>
      <c r="D312" s="84" t="s">
        <v>508</v>
      </c>
      <c r="E312" s="163" t="s">
        <v>910</v>
      </c>
      <c r="F312" s="92" t="s">
        <v>367</v>
      </c>
      <c r="G312" s="974"/>
      <c r="H312" s="976"/>
      <c r="I312" s="977"/>
      <c r="J312" s="978"/>
      <c r="K312" s="902"/>
      <c r="L312" s="902"/>
      <c r="M312" s="843"/>
      <c r="N312" s="902"/>
      <c r="O312" s="902"/>
      <c r="P312" s="902"/>
      <c r="Q312" s="843"/>
      <c r="R312" s="843"/>
      <c r="S312" s="843"/>
      <c r="T312" s="843"/>
      <c r="U312" s="843"/>
      <c r="V312" s="843"/>
      <c r="W312" s="843"/>
      <c r="X312" s="843"/>
      <c r="Y312" s="843"/>
      <c r="Z312" s="843"/>
      <c r="AA312" s="843"/>
      <c r="AB312" s="843"/>
      <c r="AC312" s="843"/>
      <c r="AD312" s="843"/>
      <c r="AE312" s="843"/>
      <c r="AF312" s="843"/>
      <c r="AG312" s="843"/>
      <c r="AH312" s="843"/>
      <c r="AI312" s="843"/>
      <c r="AJ312" s="843"/>
      <c r="AK312" s="843"/>
      <c r="AL312" s="843"/>
      <c r="AM312" s="843"/>
      <c r="AN312" s="843"/>
      <c r="AO312" s="843"/>
      <c r="AP312" s="843"/>
      <c r="AQ312" s="843"/>
      <c r="AR312" s="843"/>
      <c r="AS312" s="843"/>
      <c r="AT312" s="843"/>
      <c r="AU312" s="843"/>
      <c r="AV312" s="843"/>
      <c r="AW312" s="843"/>
      <c r="AX312" s="843"/>
      <c r="AY312" s="843"/>
      <c r="AZ312" s="843"/>
      <c r="BA312" s="843"/>
      <c r="BB312" s="843"/>
      <c r="BC312" s="843"/>
      <c r="BD312" s="843"/>
      <c r="BE312" s="843"/>
      <c r="BF312" s="843"/>
      <c r="BG312" s="843"/>
      <c r="BH312" s="843"/>
      <c r="BI312" s="843"/>
      <c r="BJ312" s="843"/>
      <c r="BK312" s="843"/>
      <c r="BL312" s="843"/>
      <c r="BM312" s="843"/>
      <c r="BN312" s="843"/>
      <c r="BO312" s="843"/>
      <c r="BP312" s="843"/>
      <c r="BQ312" s="843"/>
      <c r="BR312" s="843"/>
      <c r="BS312" s="843"/>
      <c r="BT312" s="843"/>
      <c r="BU312" s="843"/>
      <c r="BV312" s="843"/>
      <c r="BW312" s="843"/>
      <c r="BX312" s="843"/>
      <c r="BY312" s="843"/>
      <c r="BZ312" s="843"/>
      <c r="CA312" s="843"/>
      <c r="CB312" s="843"/>
      <c r="CC312" s="843"/>
      <c r="CD312" s="843"/>
      <c r="CE312" s="843"/>
      <c r="CF312" s="843"/>
      <c r="CG312" s="843"/>
      <c r="CH312" s="843"/>
      <c r="CI312" s="843"/>
      <c r="CJ312" s="843"/>
      <c r="CK312" s="843"/>
      <c r="CL312" s="843"/>
      <c r="CM312" s="843"/>
      <c r="CN312" s="843"/>
      <c r="CO312" s="843"/>
      <c r="CP312" s="843"/>
      <c r="CQ312" s="843"/>
      <c r="CR312" s="843"/>
      <c r="CS312" s="843"/>
      <c r="CT312" s="843"/>
      <c r="CU312" s="843"/>
      <c r="CV312" s="843"/>
      <c r="CW312" s="843"/>
      <c r="CX312" s="843"/>
      <c r="CY312" s="843"/>
      <c r="CZ312" s="843"/>
      <c r="DA312" s="843"/>
      <c r="DB312" s="843"/>
      <c r="DC312" s="843"/>
      <c r="DD312" s="843"/>
      <c r="DE312" s="843"/>
      <c r="DF312" s="843"/>
      <c r="DG312" s="843"/>
      <c r="DH312" s="843"/>
      <c r="DI312" s="843"/>
      <c r="DJ312" s="843"/>
      <c r="DK312" s="851"/>
    </row>
    <row r="313" spans="1:116" s="150" customFormat="1" ht="18.75" customHeight="1" thickBot="1">
      <c r="A313" s="50"/>
      <c r="B313" s="716"/>
      <c r="C313" s="73"/>
      <c r="D313" s="147" t="s">
        <v>509</v>
      </c>
      <c r="E313" s="148" t="s">
        <v>911</v>
      </c>
      <c r="F313" s="149" t="s">
        <v>371</v>
      </c>
      <c r="G313" s="980"/>
      <c r="H313" s="981"/>
      <c r="I313" s="982"/>
      <c r="J313" s="983"/>
      <c r="K313" s="984"/>
      <c r="L313" s="984"/>
      <c r="M313" s="984"/>
      <c r="N313" s="984"/>
      <c r="O313" s="984"/>
      <c r="P313" s="984"/>
      <c r="Q313" s="984"/>
      <c r="R313" s="984"/>
      <c r="S313" s="984"/>
      <c r="T313" s="984"/>
      <c r="U313" s="984"/>
      <c r="V313" s="984"/>
      <c r="W313" s="984"/>
      <c r="X313" s="984"/>
      <c r="Y313" s="984"/>
      <c r="Z313" s="984"/>
      <c r="AA313" s="984"/>
      <c r="AB313" s="984"/>
      <c r="AC313" s="984"/>
      <c r="AD313" s="984"/>
      <c r="AE313" s="984"/>
      <c r="AF313" s="984"/>
      <c r="AG313" s="984"/>
      <c r="AH313" s="984"/>
      <c r="AI313" s="984"/>
      <c r="AJ313" s="984"/>
      <c r="AK313" s="984"/>
      <c r="AL313" s="984"/>
      <c r="AM313" s="984"/>
      <c r="AN313" s="984"/>
      <c r="AO313" s="984"/>
      <c r="AP313" s="984"/>
      <c r="AQ313" s="984"/>
      <c r="AR313" s="984"/>
      <c r="AS313" s="984"/>
      <c r="AT313" s="984"/>
      <c r="AU313" s="984"/>
      <c r="AV313" s="984"/>
      <c r="AW313" s="984"/>
      <c r="AX313" s="984"/>
      <c r="AY313" s="984"/>
      <c r="AZ313" s="984"/>
      <c r="BA313" s="984"/>
      <c r="BB313" s="984"/>
      <c r="BC313" s="984"/>
      <c r="BD313" s="984"/>
      <c r="BE313" s="984"/>
      <c r="BF313" s="984"/>
      <c r="BG313" s="984"/>
      <c r="BH313" s="984"/>
      <c r="BI313" s="984"/>
      <c r="BJ313" s="984"/>
      <c r="BK313" s="984"/>
      <c r="BL313" s="984"/>
      <c r="BM313" s="984"/>
      <c r="BN313" s="984"/>
      <c r="BO313" s="984"/>
      <c r="BP313" s="984"/>
      <c r="BQ313" s="984"/>
      <c r="BR313" s="984"/>
      <c r="BS313" s="984"/>
      <c r="BT313" s="984"/>
      <c r="BU313" s="984"/>
      <c r="BV313" s="984"/>
      <c r="BW313" s="984"/>
      <c r="BX313" s="984"/>
      <c r="BY313" s="984"/>
      <c r="BZ313" s="984"/>
      <c r="CA313" s="984"/>
      <c r="CB313" s="984"/>
      <c r="CC313" s="984"/>
      <c r="CD313" s="984"/>
      <c r="CE313" s="984"/>
      <c r="CF313" s="984"/>
      <c r="CG313" s="984"/>
      <c r="CH313" s="984"/>
      <c r="CI313" s="984"/>
      <c r="CJ313" s="984"/>
      <c r="CK313" s="984"/>
      <c r="CL313" s="984"/>
      <c r="CM313" s="984"/>
      <c r="CN313" s="984"/>
      <c r="CO313" s="984"/>
      <c r="CP313" s="984"/>
      <c r="CQ313" s="984"/>
      <c r="CR313" s="984"/>
      <c r="CS313" s="984"/>
      <c r="CT313" s="984"/>
      <c r="CU313" s="984"/>
      <c r="CV313" s="984"/>
      <c r="CW313" s="984"/>
      <c r="CX313" s="984"/>
      <c r="CY313" s="984"/>
      <c r="CZ313" s="984"/>
      <c r="DA313" s="984"/>
      <c r="DB313" s="984"/>
      <c r="DC313" s="984"/>
      <c r="DD313" s="984"/>
      <c r="DE313" s="984"/>
      <c r="DF313" s="984"/>
      <c r="DG313" s="984"/>
      <c r="DH313" s="984"/>
      <c r="DI313" s="984"/>
      <c r="DJ313" s="984"/>
      <c r="DK313" s="851"/>
    </row>
    <row r="314" spans="1:116" ht="14.65" thickBot="1">
      <c r="B314" s="716"/>
      <c r="D314" s="165"/>
      <c r="E314" s="165"/>
      <c r="F314" s="165"/>
      <c r="G314" s="754"/>
      <c r="H314" s="754"/>
      <c r="I314" s="1097"/>
      <c r="J314" s="1097"/>
      <c r="K314" s="1097"/>
      <c r="L314" s="1097"/>
      <c r="M314" s="1097"/>
      <c r="N314" s="1097"/>
      <c r="O314" s="1097"/>
      <c r="P314" s="1097"/>
      <c r="Q314" s="1097"/>
      <c r="R314" s="1097"/>
      <c r="S314" s="1097"/>
      <c r="T314" s="1097"/>
      <c r="U314" s="1097"/>
      <c r="V314" s="1097"/>
      <c r="W314" s="1097"/>
      <c r="X314" s="1097"/>
      <c r="Y314" s="1097"/>
      <c r="Z314" s="1097"/>
      <c r="AA314" s="1097"/>
      <c r="AB314" s="1097"/>
      <c r="AC314" s="1097"/>
      <c r="AD314" s="1097"/>
      <c r="AE314" s="1097"/>
      <c r="AF314" s="1097"/>
      <c r="AG314" s="1097"/>
      <c r="AH314" s="1097"/>
      <c r="AI314" s="1097"/>
      <c r="AJ314" s="1097"/>
      <c r="AK314" s="1097"/>
      <c r="AL314" s="1097"/>
      <c r="AM314" s="1097"/>
      <c r="AN314" s="1097"/>
      <c r="AO314" s="1097"/>
      <c r="AP314" s="1097"/>
      <c r="AQ314" s="1097"/>
      <c r="AR314" s="1097"/>
      <c r="AS314" s="1097"/>
      <c r="AT314" s="1097"/>
      <c r="AU314" s="1097"/>
      <c r="AV314" s="1097"/>
      <c r="AW314" s="1097"/>
      <c r="AX314" s="1097"/>
      <c r="AY314" s="1097"/>
      <c r="AZ314" s="1097"/>
      <c r="BA314" s="1097"/>
      <c r="BB314" s="1097"/>
      <c r="BC314" s="1097"/>
      <c r="BD314" s="1097"/>
      <c r="BE314" s="1097"/>
      <c r="BF314" s="1097"/>
      <c r="BG314" s="1097"/>
      <c r="BH314" s="1097"/>
      <c r="BI314" s="1097"/>
      <c r="BJ314" s="1097"/>
      <c r="BK314" s="1097"/>
      <c r="BL314" s="1097"/>
      <c r="BM314" s="1097"/>
      <c r="BN314" s="1097"/>
      <c r="BO314" s="1097"/>
      <c r="BP314" s="1097"/>
      <c r="BQ314" s="1097"/>
      <c r="BR314" s="1097"/>
      <c r="BS314" s="1097"/>
      <c r="BT314" s="1097"/>
      <c r="BU314" s="1097"/>
      <c r="BV314" s="1097"/>
      <c r="BW314" s="1097"/>
      <c r="BX314" s="1097"/>
      <c r="BY314" s="1097"/>
      <c r="BZ314" s="1097"/>
      <c r="CA314" s="1097"/>
      <c r="CB314" s="1097"/>
      <c r="CC314" s="1097"/>
      <c r="CD314" s="1097"/>
      <c r="CE314" s="1097"/>
      <c r="CF314" s="1097"/>
      <c r="CG314" s="1097"/>
      <c r="CH314" s="1097"/>
      <c r="CI314" s="1097"/>
      <c r="CJ314" s="1097"/>
      <c r="CK314" s="1097"/>
      <c r="CL314" s="1097"/>
      <c r="CM314" s="1097"/>
      <c r="CN314" s="1097"/>
      <c r="CO314" s="1097"/>
      <c r="CP314" s="1097"/>
      <c r="CQ314" s="1097"/>
      <c r="CR314" s="1097"/>
      <c r="CS314" s="1097"/>
      <c r="CT314" s="1097"/>
      <c r="CU314" s="1097"/>
      <c r="CV314" s="1097"/>
      <c r="CW314" s="1097"/>
      <c r="CX314" s="1097"/>
      <c r="CY314" s="1097"/>
      <c r="CZ314" s="1097"/>
      <c r="DA314" s="1097"/>
      <c r="DB314" s="1097"/>
      <c r="DC314" s="1097"/>
      <c r="DD314" s="1097"/>
      <c r="DE314" s="1097"/>
      <c r="DF314" s="1097"/>
      <c r="DG314" s="1097"/>
      <c r="DH314" s="1097"/>
      <c r="DI314" s="1097"/>
      <c r="DJ314" s="1097"/>
      <c r="DK314" s="1097"/>
    </row>
    <row r="315" spans="1:116" s="110" customFormat="1" ht="19.5" customHeight="1" thickBot="1">
      <c r="A315" s="50"/>
      <c r="B315" s="716"/>
      <c r="C315" s="73"/>
      <c r="D315" s="166" t="s">
        <v>510</v>
      </c>
      <c r="E315" s="167" t="s">
        <v>912</v>
      </c>
      <c r="F315" s="167" t="s">
        <v>756</v>
      </c>
      <c r="G315" s="985"/>
      <c r="H315" s="986"/>
      <c r="I315" s="987"/>
      <c r="J315" s="988"/>
      <c r="K315" s="988"/>
      <c r="L315" s="988"/>
      <c r="M315" s="988"/>
      <c r="N315" s="988"/>
      <c r="O315" s="988"/>
      <c r="P315" s="988"/>
      <c r="Q315" s="988"/>
      <c r="R315" s="988"/>
      <c r="S315" s="988"/>
      <c r="T315" s="988"/>
      <c r="U315" s="988"/>
      <c r="V315" s="988"/>
      <c r="W315" s="988"/>
      <c r="X315" s="988"/>
      <c r="Y315" s="988"/>
      <c r="Z315" s="988"/>
      <c r="AA315" s="988"/>
      <c r="AB315" s="988"/>
      <c r="AC315" s="988"/>
      <c r="AD315" s="988"/>
      <c r="AE315" s="988"/>
      <c r="AF315" s="988"/>
      <c r="AG315" s="988"/>
      <c r="AH315" s="988"/>
      <c r="AI315" s="988"/>
      <c r="AJ315" s="988"/>
      <c r="AK315" s="988"/>
      <c r="AL315" s="988"/>
      <c r="AM315" s="988"/>
      <c r="AN315" s="988"/>
      <c r="AO315" s="988"/>
      <c r="AP315" s="988"/>
      <c r="AQ315" s="988"/>
      <c r="AR315" s="988"/>
      <c r="AS315" s="988"/>
      <c r="AT315" s="988"/>
      <c r="AU315" s="988"/>
      <c r="AV315" s="988"/>
      <c r="AW315" s="988"/>
      <c r="AX315" s="988"/>
      <c r="AY315" s="988"/>
      <c r="AZ315" s="988"/>
      <c r="BA315" s="988"/>
      <c r="BB315" s="988"/>
      <c r="BC315" s="988"/>
      <c r="BD315" s="988"/>
      <c r="BE315" s="988"/>
      <c r="BF315" s="988"/>
      <c r="BG315" s="988"/>
      <c r="BH315" s="988"/>
      <c r="BI315" s="988"/>
      <c r="BJ315" s="988"/>
      <c r="BK315" s="988"/>
      <c r="BL315" s="988"/>
      <c r="BM315" s="988"/>
      <c r="BN315" s="988"/>
      <c r="BO315" s="988"/>
      <c r="BP315" s="988"/>
      <c r="BQ315" s="988"/>
      <c r="BR315" s="988"/>
      <c r="BS315" s="988"/>
      <c r="BT315" s="988"/>
      <c r="BU315" s="988"/>
      <c r="BV315" s="988"/>
      <c r="BW315" s="988"/>
      <c r="BX315" s="988"/>
      <c r="BY315" s="988"/>
      <c r="BZ315" s="988"/>
      <c r="CA315" s="988"/>
      <c r="CB315" s="988"/>
      <c r="CC315" s="988"/>
      <c r="CD315" s="988"/>
      <c r="CE315" s="988"/>
      <c r="CF315" s="988"/>
      <c r="CG315" s="988"/>
      <c r="CH315" s="988"/>
      <c r="CI315" s="988"/>
      <c r="CJ315" s="988"/>
      <c r="CK315" s="988"/>
      <c r="CL315" s="988"/>
      <c r="CM315" s="988"/>
      <c r="CN315" s="988"/>
      <c r="CO315" s="988"/>
      <c r="CP315" s="988"/>
      <c r="CQ315" s="988"/>
      <c r="CR315" s="988"/>
      <c r="CS315" s="988"/>
      <c r="CT315" s="988"/>
      <c r="CU315" s="988"/>
      <c r="CV315" s="988"/>
      <c r="CW315" s="988"/>
      <c r="CX315" s="988"/>
      <c r="CY315" s="988"/>
      <c r="CZ315" s="988"/>
      <c r="DA315" s="988"/>
      <c r="DB315" s="988"/>
      <c r="DC315" s="988"/>
      <c r="DD315" s="988"/>
      <c r="DE315" s="988"/>
      <c r="DF315" s="988"/>
      <c r="DG315" s="988"/>
      <c r="DH315" s="988"/>
      <c r="DI315" s="988"/>
      <c r="DJ315" s="988"/>
      <c r="DK315" s="989"/>
      <c r="DL315" s="2"/>
    </row>
    <row r="316" spans="1:116" s="110" customFormat="1">
      <c r="A316" s="50"/>
      <c r="B316" s="716"/>
      <c r="C316" s="73"/>
      <c r="D316" s="150"/>
      <c r="E316" s="150"/>
      <c r="F316" s="150"/>
      <c r="G316" s="168"/>
      <c r="H316" s="151"/>
      <c r="I316" s="151"/>
      <c r="J316" s="151"/>
      <c r="K316" s="151"/>
      <c r="L316" s="151"/>
      <c r="M316" s="151"/>
      <c r="N316" s="151"/>
      <c r="O316" s="151"/>
      <c r="P316" s="151"/>
      <c r="Q316" s="151"/>
      <c r="R316" s="151"/>
      <c r="S316" s="151"/>
      <c r="T316" s="151"/>
      <c r="U316" s="151"/>
      <c r="V316" s="151"/>
      <c r="W316" s="151"/>
      <c r="X316" s="151"/>
      <c r="Y316" s="151"/>
      <c r="Z316" s="151"/>
      <c r="AA316" s="151"/>
      <c r="AB316" s="151"/>
      <c r="AC316" s="151"/>
      <c r="AD316" s="151"/>
      <c r="AE316" s="151"/>
      <c r="AF316" s="151"/>
      <c r="AG316" s="151"/>
      <c r="AH316" s="151"/>
      <c r="AI316" s="151"/>
      <c r="AJ316" s="151"/>
      <c r="AK316" s="151"/>
      <c r="AL316" s="151"/>
      <c r="AM316" s="151"/>
      <c r="AN316" s="151"/>
      <c r="AO316" s="151"/>
      <c r="AP316" s="151"/>
      <c r="AQ316" s="151"/>
      <c r="AR316" s="151"/>
      <c r="AS316" s="151"/>
      <c r="AT316" s="151"/>
      <c r="AU316" s="151"/>
      <c r="AV316" s="151"/>
      <c r="AW316" s="151"/>
      <c r="AX316" s="151"/>
      <c r="AY316" s="151"/>
      <c r="AZ316" s="151"/>
      <c r="BA316" s="151"/>
      <c r="BB316" s="151"/>
      <c r="BC316" s="151"/>
      <c r="BD316" s="151"/>
      <c r="BE316" s="151"/>
      <c r="BF316" s="151"/>
      <c r="BG316" s="151"/>
      <c r="BH316" s="151"/>
      <c r="BI316" s="151"/>
      <c r="BJ316" s="151"/>
      <c r="BK316" s="151"/>
      <c r="BL316" s="151"/>
      <c r="BM316" s="151"/>
      <c r="BN316" s="151"/>
      <c r="BO316" s="151"/>
      <c r="BP316" s="151"/>
      <c r="BQ316" s="151"/>
      <c r="BR316" s="151"/>
      <c r="BS316" s="151"/>
      <c r="BT316" s="151"/>
      <c r="BU316" s="151"/>
      <c r="BV316" s="151"/>
      <c r="BW316" s="151"/>
      <c r="BX316" s="151"/>
      <c r="BY316" s="151"/>
      <c r="BZ316" s="151"/>
      <c r="CA316" s="151"/>
      <c r="CB316" s="151"/>
      <c r="CC316" s="151"/>
      <c r="CD316" s="151"/>
      <c r="CE316" s="151"/>
      <c r="CF316" s="151"/>
      <c r="CG316" s="151"/>
      <c r="CH316" s="151"/>
      <c r="CI316" s="151"/>
      <c r="CJ316" s="151"/>
      <c r="CK316" s="151"/>
      <c r="CL316" s="151"/>
      <c r="CM316" s="151"/>
      <c r="CN316" s="151"/>
      <c r="CO316" s="151"/>
      <c r="CP316" s="151"/>
      <c r="CQ316" s="151"/>
      <c r="CR316" s="151"/>
      <c r="CS316" s="151"/>
      <c r="CT316" s="151"/>
      <c r="CU316" s="151"/>
      <c r="CV316" s="151"/>
      <c r="CW316" s="151"/>
      <c r="CX316" s="151"/>
      <c r="CY316" s="151"/>
      <c r="CZ316" s="151"/>
      <c r="DA316" s="151"/>
      <c r="DB316" s="151"/>
      <c r="DC316" s="151"/>
      <c r="DD316" s="151"/>
      <c r="DE316" s="151"/>
      <c r="DF316" s="151"/>
      <c r="DG316" s="151"/>
      <c r="DH316" s="151"/>
      <c r="DI316" s="151"/>
      <c r="DJ316" s="151"/>
      <c r="DK316" s="151"/>
      <c r="DL316" s="2"/>
    </row>
    <row r="317" spans="1:116">
      <c r="B317" s="716"/>
      <c r="F317" s="156"/>
      <c r="H317" s="170"/>
      <c r="I317" s="170"/>
      <c r="J317" s="170"/>
      <c r="K317" s="170"/>
      <c r="L317" s="170"/>
      <c r="M317" s="170"/>
      <c r="N317" s="170"/>
      <c r="O317" s="170"/>
      <c r="P317" s="170"/>
      <c r="Q317" s="170"/>
      <c r="R317" s="170"/>
      <c r="S317" s="170"/>
      <c r="T317" s="170"/>
      <c r="U317" s="170"/>
      <c r="V317" s="170"/>
      <c r="W317" s="170"/>
      <c r="X317" s="170"/>
      <c r="Y317" s="170"/>
      <c r="Z317" s="170"/>
      <c r="AA317" s="170"/>
      <c r="AB317" s="170"/>
      <c r="AC317" s="170"/>
      <c r="AD317" s="170"/>
      <c r="AE317" s="170"/>
      <c r="AF317" s="170"/>
      <c r="AG317" s="170"/>
      <c r="AH317" s="170"/>
      <c r="AI317" s="170"/>
      <c r="AJ317" s="170"/>
      <c r="AK317" s="170"/>
      <c r="AL317" s="170"/>
      <c r="AM317" s="170"/>
      <c r="AN317" s="170"/>
      <c r="AO317" s="170"/>
      <c r="AP317" s="170"/>
      <c r="AQ317" s="170"/>
      <c r="AR317" s="170"/>
      <c r="AS317" s="170"/>
      <c r="AT317" s="170"/>
      <c r="AU317" s="170"/>
      <c r="AV317" s="170"/>
      <c r="AW317" s="170"/>
      <c r="AX317" s="170"/>
      <c r="AY317" s="170"/>
      <c r="AZ317" s="170"/>
      <c r="BA317" s="170"/>
      <c r="BB317" s="170"/>
      <c r="BC317" s="170"/>
      <c r="BD317" s="170"/>
      <c r="BE317" s="170"/>
      <c r="BF317" s="170"/>
      <c r="BG317" s="170"/>
      <c r="BH317" s="170"/>
      <c r="BI317" s="170"/>
      <c r="BJ317" s="170"/>
      <c r="BK317" s="170"/>
      <c r="BL317" s="170"/>
      <c r="BM317" s="170"/>
      <c r="BN317" s="170"/>
      <c r="BO317" s="170"/>
      <c r="BP317" s="170"/>
      <c r="BQ317" s="170"/>
      <c r="BR317" s="170"/>
      <c r="BS317" s="170"/>
      <c r="BT317" s="170"/>
      <c r="BU317" s="170"/>
      <c r="BV317" s="170"/>
      <c r="BW317" s="170"/>
      <c r="BX317" s="170"/>
      <c r="BY317" s="170"/>
      <c r="BZ317" s="170"/>
      <c r="CA317" s="170"/>
      <c r="CB317" s="170"/>
      <c r="CC317" s="170"/>
      <c r="CD317" s="170"/>
      <c r="CE317" s="170"/>
      <c r="CF317" s="170"/>
      <c r="CG317" s="170"/>
      <c r="CH317" s="170"/>
      <c r="CI317" s="170"/>
      <c r="CJ317" s="170"/>
      <c r="CK317" s="170"/>
      <c r="CL317" s="170"/>
      <c r="CM317" s="170"/>
      <c r="CN317" s="170"/>
      <c r="CO317" s="170"/>
      <c r="CP317" s="170"/>
      <c r="CQ317" s="170"/>
      <c r="CR317" s="170"/>
      <c r="CS317" s="170"/>
      <c r="CT317" s="170"/>
      <c r="CU317" s="170"/>
      <c r="CV317" s="170"/>
      <c r="CW317" s="170"/>
      <c r="CX317" s="170"/>
      <c r="CY317" s="170"/>
      <c r="CZ317" s="170"/>
      <c r="DA317" s="170"/>
      <c r="DB317" s="170"/>
      <c r="DC317" s="170"/>
      <c r="DD317" s="170"/>
      <c r="DE317" s="170"/>
      <c r="DF317" s="170"/>
      <c r="DG317" s="170"/>
      <c r="DH317" s="170"/>
      <c r="DI317" s="170"/>
      <c r="DJ317" s="170"/>
      <c r="DK317" s="170"/>
    </row>
    <row r="318" spans="1:116">
      <c r="B318" s="716"/>
      <c r="F318" s="150"/>
      <c r="H318" s="170"/>
      <c r="I318" s="170"/>
      <c r="J318" s="170"/>
      <c r="K318" s="170"/>
      <c r="L318" s="170"/>
      <c r="M318" s="170"/>
      <c r="N318" s="170"/>
      <c r="O318" s="170"/>
      <c r="P318" s="170"/>
      <c r="Q318" s="170"/>
      <c r="R318" s="170"/>
      <c r="S318" s="170"/>
      <c r="T318" s="170"/>
      <c r="U318" s="170"/>
      <c r="V318" s="170"/>
      <c r="W318" s="170"/>
      <c r="X318" s="170"/>
      <c r="Y318" s="170"/>
      <c r="Z318" s="170"/>
      <c r="AA318" s="170"/>
      <c r="AB318" s="170"/>
      <c r="AC318" s="170"/>
      <c r="AD318" s="170"/>
      <c r="AE318" s="170"/>
      <c r="AF318" s="170"/>
      <c r="AG318" s="170"/>
      <c r="AH318" s="170"/>
      <c r="AI318" s="170"/>
      <c r="AJ318" s="170"/>
      <c r="AK318" s="170"/>
      <c r="AL318" s="170"/>
      <c r="AM318" s="170"/>
      <c r="AN318" s="170"/>
      <c r="AO318" s="170"/>
      <c r="AP318" s="170"/>
      <c r="AQ318" s="170"/>
      <c r="AR318" s="170"/>
      <c r="AS318" s="170"/>
      <c r="AT318" s="170"/>
      <c r="AU318" s="170"/>
      <c r="AV318" s="170"/>
      <c r="AW318" s="170"/>
      <c r="AX318" s="170"/>
      <c r="AY318" s="170"/>
      <c r="AZ318" s="170"/>
      <c r="BA318" s="170"/>
      <c r="BB318" s="170"/>
      <c r="BC318" s="170"/>
      <c r="BD318" s="170"/>
      <c r="BE318" s="170"/>
      <c r="BF318" s="170"/>
      <c r="BG318" s="170"/>
      <c r="BH318" s="170"/>
      <c r="BI318" s="170"/>
      <c r="BJ318" s="170"/>
      <c r="BK318" s="170"/>
      <c r="BL318" s="170"/>
      <c r="BM318" s="170"/>
      <c r="BN318" s="170"/>
      <c r="BO318" s="170"/>
      <c r="BP318" s="170"/>
      <c r="BQ318" s="170"/>
      <c r="BR318" s="170"/>
      <c r="BS318" s="170"/>
      <c r="BT318" s="170"/>
      <c r="BU318" s="170"/>
      <c r="BV318" s="170"/>
      <c r="BW318" s="170"/>
      <c r="BX318" s="170"/>
      <c r="BY318" s="170"/>
      <c r="BZ318" s="170"/>
      <c r="CA318" s="170"/>
      <c r="CB318" s="170"/>
      <c r="CC318" s="170"/>
      <c r="CD318" s="170"/>
      <c r="CE318" s="170"/>
      <c r="CF318" s="170"/>
      <c r="CG318" s="170"/>
      <c r="CH318" s="170"/>
      <c r="CI318" s="170"/>
      <c r="CJ318" s="170"/>
      <c r="CK318" s="170"/>
      <c r="CL318" s="170"/>
      <c r="CM318" s="170"/>
      <c r="CN318" s="170"/>
      <c r="CO318" s="170"/>
      <c r="CP318" s="170"/>
      <c r="CQ318" s="170"/>
      <c r="CR318" s="170"/>
      <c r="CS318" s="170"/>
      <c r="CT318" s="170"/>
      <c r="CU318" s="170"/>
      <c r="CV318" s="170"/>
      <c r="CW318" s="170"/>
      <c r="CX318" s="170"/>
      <c r="CY318" s="170"/>
      <c r="CZ318" s="170"/>
      <c r="DA318" s="170"/>
      <c r="DB318" s="170"/>
      <c r="DC318" s="170"/>
      <c r="DD318" s="170"/>
      <c r="DE318" s="170"/>
      <c r="DF318" s="170"/>
      <c r="DG318" s="170"/>
      <c r="DH318" s="170"/>
      <c r="DI318" s="170"/>
      <c r="DJ318" s="170"/>
      <c r="DK318" s="170"/>
    </row>
    <row r="319" spans="1:116">
      <c r="B319" s="716"/>
      <c r="F319" s="150"/>
      <c r="H319" s="170"/>
      <c r="I319" s="170"/>
      <c r="J319" s="170"/>
      <c r="K319" s="170"/>
      <c r="L319" s="170"/>
      <c r="M319" s="170"/>
      <c r="N319" s="170"/>
      <c r="O319" s="170"/>
      <c r="P319" s="170"/>
      <c r="Q319" s="170"/>
      <c r="R319" s="170"/>
      <c r="S319" s="170"/>
      <c r="T319" s="170"/>
      <c r="U319" s="170"/>
      <c r="V319" s="170"/>
      <c r="W319" s="170"/>
      <c r="X319" s="170"/>
      <c r="Y319" s="170"/>
      <c r="Z319" s="170"/>
      <c r="AA319" s="170"/>
      <c r="AB319" s="170"/>
      <c r="AC319" s="170"/>
      <c r="AD319" s="170"/>
      <c r="AE319" s="170"/>
      <c r="AF319" s="170"/>
      <c r="AG319" s="170"/>
      <c r="AH319" s="170"/>
      <c r="AI319" s="170"/>
      <c r="AJ319" s="170"/>
      <c r="AK319" s="170"/>
      <c r="AL319" s="170"/>
      <c r="AM319" s="170"/>
      <c r="AN319" s="170"/>
      <c r="AO319" s="170"/>
      <c r="AP319" s="170"/>
      <c r="AQ319" s="170"/>
      <c r="AR319" s="170"/>
      <c r="AS319" s="170"/>
      <c r="AT319" s="170"/>
      <c r="AU319" s="170"/>
      <c r="AV319" s="170"/>
      <c r="AW319" s="170"/>
      <c r="AX319" s="170"/>
      <c r="AY319" s="170"/>
      <c r="AZ319" s="170"/>
      <c r="BA319" s="170"/>
      <c r="BB319" s="170"/>
      <c r="BC319" s="170"/>
      <c r="BD319" s="170"/>
      <c r="BE319" s="170"/>
      <c r="BF319" s="170"/>
      <c r="BG319" s="170"/>
      <c r="BH319" s="170"/>
      <c r="BI319" s="170"/>
      <c r="BJ319" s="170"/>
      <c r="BK319" s="170"/>
      <c r="BL319" s="170"/>
      <c r="BM319" s="170"/>
      <c r="BN319" s="170"/>
      <c r="BO319" s="170"/>
      <c r="BP319" s="170"/>
      <c r="BQ319" s="170"/>
      <c r="BR319" s="170"/>
      <c r="BS319" s="170"/>
      <c r="BT319" s="170"/>
      <c r="BU319" s="170"/>
      <c r="BV319" s="170"/>
      <c r="BW319" s="170"/>
      <c r="BX319" s="170"/>
      <c r="BY319" s="170"/>
      <c r="BZ319" s="170"/>
      <c r="CA319" s="170"/>
      <c r="CB319" s="170"/>
      <c r="CC319" s="170"/>
      <c r="CD319" s="170"/>
      <c r="CE319" s="170"/>
      <c r="CF319" s="170"/>
      <c r="CG319" s="170"/>
      <c r="CH319" s="170"/>
      <c r="CI319" s="170"/>
      <c r="CJ319" s="170"/>
      <c r="CK319" s="170"/>
      <c r="CL319" s="170"/>
      <c r="CM319" s="170"/>
      <c r="CN319" s="170"/>
      <c r="CO319" s="170"/>
      <c r="CP319" s="170"/>
      <c r="CQ319" s="170"/>
      <c r="CR319" s="170"/>
      <c r="CS319" s="170"/>
      <c r="CT319" s="170"/>
      <c r="CU319" s="170"/>
      <c r="CV319" s="170"/>
      <c r="CW319" s="170"/>
      <c r="CX319" s="170"/>
      <c r="CY319" s="170"/>
      <c r="CZ319" s="170"/>
      <c r="DA319" s="170"/>
      <c r="DB319" s="170"/>
      <c r="DC319" s="170"/>
      <c r="DD319" s="170"/>
      <c r="DE319" s="170"/>
      <c r="DF319" s="170"/>
      <c r="DG319" s="170"/>
      <c r="DH319" s="170"/>
      <c r="DI319" s="170"/>
      <c r="DJ319" s="170"/>
      <c r="DK319" s="170"/>
    </row>
    <row r="320" spans="1:116">
      <c r="B320" s="716"/>
      <c r="F320" s="150"/>
      <c r="H320" s="170"/>
      <c r="I320" s="170"/>
      <c r="J320" s="170"/>
      <c r="K320" s="170"/>
      <c r="L320" s="170"/>
      <c r="M320" s="170"/>
      <c r="N320" s="170"/>
      <c r="O320" s="170"/>
      <c r="P320" s="170"/>
      <c r="Q320" s="170"/>
      <c r="R320" s="170"/>
      <c r="S320" s="170"/>
      <c r="T320" s="170"/>
      <c r="U320" s="170"/>
      <c r="V320" s="170"/>
      <c r="W320" s="170"/>
      <c r="X320" s="170"/>
      <c r="Y320" s="170"/>
      <c r="Z320" s="170"/>
      <c r="AA320" s="170"/>
      <c r="AB320" s="170"/>
      <c r="AC320" s="170"/>
      <c r="AD320" s="170"/>
      <c r="AE320" s="170"/>
      <c r="AF320" s="170"/>
      <c r="AG320" s="170"/>
      <c r="AH320" s="170"/>
      <c r="AI320" s="170"/>
      <c r="AJ320" s="170"/>
      <c r="AK320" s="170"/>
      <c r="AL320" s="170"/>
      <c r="AM320" s="170"/>
      <c r="AN320" s="170"/>
      <c r="AO320" s="170"/>
      <c r="AP320" s="170"/>
      <c r="AQ320" s="170"/>
      <c r="AR320" s="170"/>
      <c r="AS320" s="170"/>
      <c r="AT320" s="170"/>
      <c r="AU320" s="170"/>
      <c r="AV320" s="170"/>
      <c r="AW320" s="170"/>
      <c r="AX320" s="170"/>
      <c r="AY320" s="170"/>
      <c r="AZ320" s="170"/>
      <c r="BA320" s="170"/>
      <c r="BB320" s="170"/>
      <c r="BC320" s="170"/>
      <c r="BD320" s="170"/>
      <c r="BE320" s="170"/>
      <c r="BF320" s="170"/>
      <c r="BG320" s="170"/>
      <c r="BH320" s="170"/>
      <c r="BI320" s="170"/>
      <c r="BJ320" s="170"/>
      <c r="BK320" s="170"/>
      <c r="BL320" s="170"/>
      <c r="BM320" s="170"/>
      <c r="BN320" s="170"/>
      <c r="BO320" s="170"/>
      <c r="BP320" s="170"/>
      <c r="BQ320" s="170"/>
      <c r="BR320" s="170"/>
      <c r="BS320" s="170"/>
      <c r="BT320" s="170"/>
      <c r="BU320" s="170"/>
      <c r="BV320" s="170"/>
      <c r="BW320" s="170"/>
      <c r="BX320" s="170"/>
      <c r="BY320" s="170"/>
      <c r="BZ320" s="170"/>
      <c r="CA320" s="170"/>
      <c r="CB320" s="170"/>
      <c r="CC320" s="170"/>
      <c r="CD320" s="170"/>
      <c r="CE320" s="170"/>
      <c r="CF320" s="170"/>
      <c r="CG320" s="170"/>
      <c r="CH320" s="170"/>
      <c r="CI320" s="170"/>
      <c r="CJ320" s="170"/>
      <c r="CK320" s="170"/>
      <c r="CL320" s="170"/>
      <c r="CM320" s="170"/>
      <c r="CN320" s="170"/>
      <c r="CO320" s="170"/>
      <c r="CP320" s="170"/>
      <c r="CQ320" s="170"/>
      <c r="CR320" s="170"/>
      <c r="CS320" s="170"/>
      <c r="CT320" s="170"/>
      <c r="CU320" s="170"/>
      <c r="CV320" s="170"/>
      <c r="CW320" s="170"/>
      <c r="CX320" s="170"/>
      <c r="CY320" s="170"/>
      <c r="CZ320" s="170"/>
      <c r="DA320" s="170"/>
      <c r="DB320" s="170"/>
      <c r="DC320" s="170"/>
      <c r="DD320" s="170"/>
      <c r="DE320" s="170"/>
      <c r="DF320" s="170"/>
      <c r="DG320" s="170"/>
      <c r="DH320" s="170"/>
      <c r="DI320" s="170"/>
      <c r="DJ320" s="170"/>
      <c r="DK320" s="170"/>
    </row>
    <row r="321" spans="2:115">
      <c r="B321" s="716"/>
      <c r="F321" s="150"/>
      <c r="H321" s="170"/>
      <c r="I321" s="170"/>
      <c r="J321" s="170"/>
      <c r="K321" s="170"/>
      <c r="L321" s="170"/>
      <c r="M321" s="170"/>
      <c r="N321" s="170"/>
      <c r="O321" s="170"/>
      <c r="P321" s="170"/>
      <c r="Q321" s="170"/>
      <c r="R321" s="170"/>
      <c r="S321" s="170"/>
      <c r="T321" s="170"/>
      <c r="U321" s="170"/>
      <c r="V321" s="170"/>
      <c r="W321" s="170"/>
      <c r="X321" s="170"/>
      <c r="Y321" s="170"/>
      <c r="Z321" s="170"/>
      <c r="AA321" s="170"/>
      <c r="AB321" s="170"/>
      <c r="AC321" s="170"/>
      <c r="AD321" s="170"/>
      <c r="AE321" s="170"/>
      <c r="AF321" s="170"/>
      <c r="AG321" s="170"/>
      <c r="AH321" s="170"/>
      <c r="AI321" s="170"/>
      <c r="AJ321" s="170"/>
      <c r="AK321" s="170"/>
      <c r="AL321" s="170"/>
      <c r="AM321" s="170"/>
      <c r="AN321" s="170"/>
      <c r="AO321" s="170"/>
      <c r="AP321" s="170"/>
      <c r="AQ321" s="170"/>
      <c r="AR321" s="170"/>
      <c r="AS321" s="170"/>
      <c r="AT321" s="170"/>
      <c r="AU321" s="170"/>
      <c r="AV321" s="170"/>
      <c r="AW321" s="170"/>
      <c r="AX321" s="170"/>
      <c r="AY321" s="170"/>
      <c r="AZ321" s="170"/>
      <c r="BA321" s="170"/>
      <c r="BB321" s="170"/>
      <c r="BC321" s="170"/>
      <c r="BD321" s="170"/>
      <c r="BE321" s="170"/>
      <c r="BF321" s="170"/>
      <c r="BG321" s="170"/>
      <c r="BH321" s="170"/>
      <c r="BI321" s="170"/>
      <c r="BJ321" s="170"/>
      <c r="BK321" s="170"/>
      <c r="BL321" s="170"/>
      <c r="BM321" s="170"/>
      <c r="BN321" s="170"/>
      <c r="BO321" s="170"/>
      <c r="BP321" s="170"/>
      <c r="BQ321" s="170"/>
      <c r="BR321" s="170"/>
      <c r="BS321" s="170"/>
      <c r="BT321" s="170"/>
      <c r="BU321" s="170"/>
      <c r="BV321" s="170"/>
      <c r="BW321" s="170"/>
      <c r="BX321" s="170"/>
      <c r="BY321" s="170"/>
      <c r="BZ321" s="170"/>
      <c r="CA321" s="170"/>
      <c r="CB321" s="170"/>
      <c r="CC321" s="170"/>
      <c r="CD321" s="170"/>
      <c r="CE321" s="170"/>
      <c r="CF321" s="170"/>
      <c r="CG321" s="170"/>
      <c r="CH321" s="170"/>
      <c r="CI321" s="170"/>
      <c r="CJ321" s="170"/>
      <c r="CK321" s="170"/>
      <c r="CL321" s="170"/>
      <c r="CM321" s="170"/>
      <c r="CN321" s="170"/>
      <c r="CO321" s="170"/>
      <c r="CP321" s="170"/>
      <c r="CQ321" s="170"/>
      <c r="CR321" s="170"/>
      <c r="CS321" s="170"/>
      <c r="CT321" s="170"/>
      <c r="CU321" s="170"/>
      <c r="CV321" s="170"/>
      <c r="CW321" s="170"/>
      <c r="CX321" s="170"/>
      <c r="CY321" s="170"/>
      <c r="CZ321" s="170"/>
      <c r="DA321" s="170"/>
      <c r="DB321" s="170"/>
      <c r="DC321" s="170"/>
      <c r="DD321" s="170"/>
      <c r="DE321" s="170"/>
      <c r="DF321" s="170"/>
      <c r="DG321" s="170"/>
      <c r="DH321" s="170"/>
      <c r="DI321" s="170"/>
      <c r="DJ321" s="170"/>
      <c r="DK321" s="170"/>
    </row>
    <row r="322" spans="2:115">
      <c r="B322" s="716"/>
      <c r="F322" s="150"/>
      <c r="H322" s="170"/>
      <c r="I322" s="170"/>
      <c r="J322" s="170"/>
      <c r="K322" s="170"/>
      <c r="L322" s="170"/>
      <c r="M322" s="170"/>
      <c r="N322" s="170"/>
      <c r="O322" s="170"/>
      <c r="P322" s="170"/>
      <c r="Q322" s="170"/>
      <c r="R322" s="170"/>
      <c r="S322" s="170"/>
      <c r="T322" s="170"/>
      <c r="U322" s="170"/>
      <c r="V322" s="170"/>
      <c r="W322" s="170"/>
      <c r="X322" s="170"/>
      <c r="Y322" s="170"/>
      <c r="Z322" s="170"/>
      <c r="AA322" s="170"/>
      <c r="AB322" s="170"/>
      <c r="AC322" s="170"/>
      <c r="AD322" s="170"/>
      <c r="AE322" s="170"/>
      <c r="AF322" s="170"/>
      <c r="AG322" s="170"/>
      <c r="AH322" s="170"/>
      <c r="AI322" s="170"/>
      <c r="AJ322" s="170"/>
      <c r="AK322" s="170"/>
      <c r="AL322" s="170"/>
      <c r="AM322" s="170"/>
      <c r="AN322" s="170"/>
      <c r="AO322" s="170"/>
      <c r="AP322" s="170"/>
      <c r="AQ322" s="170"/>
      <c r="AR322" s="170"/>
      <c r="AS322" s="170"/>
      <c r="AT322" s="170"/>
      <c r="AU322" s="170"/>
      <c r="AV322" s="170"/>
      <c r="AW322" s="170"/>
      <c r="AX322" s="170"/>
      <c r="AY322" s="170"/>
      <c r="AZ322" s="170"/>
      <c r="BA322" s="170"/>
      <c r="BB322" s="170"/>
      <c r="BC322" s="170"/>
      <c r="BD322" s="170"/>
      <c r="BE322" s="170"/>
      <c r="BF322" s="170"/>
      <c r="BG322" s="170"/>
      <c r="BH322" s="170"/>
      <c r="BI322" s="170"/>
      <c r="BJ322" s="170"/>
      <c r="BK322" s="170"/>
      <c r="BL322" s="170"/>
      <c r="BM322" s="170"/>
      <c r="BN322" s="170"/>
      <c r="BO322" s="170"/>
      <c r="BP322" s="170"/>
      <c r="BQ322" s="170"/>
      <c r="BR322" s="170"/>
      <c r="BS322" s="170"/>
      <c r="BT322" s="170"/>
      <c r="BU322" s="170"/>
      <c r="BV322" s="170"/>
      <c r="BW322" s="170"/>
      <c r="BX322" s="170"/>
      <c r="BY322" s="170"/>
      <c r="BZ322" s="170"/>
      <c r="CA322" s="170"/>
      <c r="CB322" s="170"/>
      <c r="CC322" s="170"/>
      <c r="CD322" s="170"/>
      <c r="CE322" s="170"/>
      <c r="CF322" s="170"/>
      <c r="CG322" s="170"/>
      <c r="CH322" s="170"/>
      <c r="CI322" s="170"/>
      <c r="CJ322" s="170"/>
      <c r="CK322" s="170"/>
      <c r="CL322" s="170"/>
      <c r="CM322" s="170"/>
      <c r="CN322" s="170"/>
      <c r="CO322" s="170"/>
      <c r="CP322" s="170"/>
      <c r="CQ322" s="170"/>
      <c r="CR322" s="170"/>
      <c r="CS322" s="170"/>
      <c r="CT322" s="170"/>
      <c r="CU322" s="170"/>
      <c r="CV322" s="170"/>
      <c r="CW322" s="170"/>
      <c r="CX322" s="170"/>
      <c r="CY322" s="170"/>
      <c r="CZ322" s="170"/>
      <c r="DA322" s="170"/>
      <c r="DB322" s="170"/>
      <c r="DC322" s="170"/>
      <c r="DD322" s="170"/>
      <c r="DE322" s="170"/>
      <c r="DF322" s="170"/>
      <c r="DG322" s="170"/>
      <c r="DH322" s="170"/>
      <c r="DI322" s="170"/>
      <c r="DJ322" s="170"/>
      <c r="DK322" s="170"/>
    </row>
    <row r="323" spans="2:115">
      <c r="B323" s="716"/>
      <c r="F323" s="150"/>
      <c r="H323" s="170"/>
      <c r="I323" s="170"/>
      <c r="J323" s="170"/>
      <c r="K323" s="170"/>
      <c r="L323" s="170"/>
      <c r="M323" s="170"/>
      <c r="N323" s="170"/>
      <c r="O323" s="170"/>
      <c r="P323" s="170"/>
      <c r="Q323" s="170"/>
      <c r="R323" s="170"/>
      <c r="S323" s="170"/>
      <c r="T323" s="170"/>
      <c r="U323" s="170"/>
      <c r="V323" s="170"/>
      <c r="W323" s="170"/>
      <c r="X323" s="170"/>
      <c r="Y323" s="170"/>
      <c r="Z323" s="170"/>
      <c r="AA323" s="170"/>
      <c r="AB323" s="170"/>
      <c r="AC323" s="170"/>
      <c r="AD323" s="170"/>
      <c r="AE323" s="170"/>
      <c r="AF323" s="170"/>
      <c r="AG323" s="170"/>
      <c r="AH323" s="170"/>
      <c r="AI323" s="170"/>
      <c r="AJ323" s="170"/>
      <c r="AK323" s="170"/>
      <c r="AL323" s="170"/>
      <c r="AM323" s="170"/>
      <c r="AN323" s="170"/>
      <c r="AO323" s="170"/>
      <c r="AP323" s="170"/>
      <c r="AQ323" s="170"/>
      <c r="AR323" s="170"/>
      <c r="AS323" s="170"/>
      <c r="AT323" s="170"/>
      <c r="AU323" s="170"/>
      <c r="AV323" s="170"/>
      <c r="AW323" s="170"/>
      <c r="AX323" s="170"/>
      <c r="AY323" s="170"/>
      <c r="AZ323" s="170"/>
      <c r="BA323" s="170"/>
      <c r="BB323" s="170"/>
      <c r="BC323" s="170"/>
      <c r="BD323" s="170"/>
      <c r="BE323" s="170"/>
      <c r="BF323" s="170"/>
      <c r="BG323" s="170"/>
      <c r="BH323" s="170"/>
      <c r="BI323" s="170"/>
      <c r="BJ323" s="170"/>
      <c r="BK323" s="170"/>
      <c r="BL323" s="170"/>
      <c r="BM323" s="170"/>
      <c r="BN323" s="170"/>
      <c r="BO323" s="170"/>
      <c r="BP323" s="170"/>
      <c r="BQ323" s="170"/>
      <c r="BR323" s="170"/>
      <c r="BS323" s="170"/>
      <c r="BT323" s="170"/>
      <c r="BU323" s="170"/>
      <c r="BV323" s="170"/>
      <c r="BW323" s="170"/>
      <c r="BX323" s="170"/>
      <c r="BY323" s="170"/>
      <c r="BZ323" s="170"/>
      <c r="CA323" s="170"/>
      <c r="CB323" s="170"/>
      <c r="CC323" s="170"/>
      <c r="CD323" s="170"/>
      <c r="CE323" s="170"/>
      <c r="CF323" s="170"/>
      <c r="CG323" s="170"/>
      <c r="CH323" s="170"/>
      <c r="CI323" s="170"/>
      <c r="CJ323" s="170"/>
      <c r="CK323" s="170"/>
      <c r="CL323" s="170"/>
      <c r="CM323" s="170"/>
      <c r="CN323" s="170"/>
      <c r="CO323" s="170"/>
      <c r="CP323" s="170"/>
      <c r="CQ323" s="170"/>
      <c r="CR323" s="170"/>
      <c r="CS323" s="170"/>
      <c r="CT323" s="170"/>
      <c r="CU323" s="170"/>
      <c r="CV323" s="170"/>
      <c r="CW323" s="170"/>
      <c r="CX323" s="170"/>
      <c r="CY323" s="170"/>
      <c r="CZ323" s="170"/>
      <c r="DA323" s="170"/>
      <c r="DB323" s="170"/>
      <c r="DC323" s="170"/>
      <c r="DD323" s="170"/>
      <c r="DE323" s="170"/>
      <c r="DF323" s="170"/>
      <c r="DG323" s="170"/>
      <c r="DH323" s="170"/>
      <c r="DI323" s="170"/>
      <c r="DJ323" s="170"/>
      <c r="DK323" s="170"/>
    </row>
    <row r="324" spans="2:115">
      <c r="B324" s="716"/>
      <c r="F324" s="150"/>
      <c r="H324" s="170"/>
      <c r="I324" s="170"/>
      <c r="J324" s="170"/>
      <c r="K324" s="170"/>
      <c r="L324" s="170"/>
      <c r="M324" s="170"/>
      <c r="N324" s="170"/>
      <c r="O324" s="170"/>
      <c r="P324" s="170"/>
      <c r="Q324" s="170"/>
      <c r="R324" s="170"/>
      <c r="S324" s="170"/>
      <c r="T324" s="170"/>
      <c r="U324" s="170"/>
      <c r="V324" s="170"/>
      <c r="W324" s="170"/>
      <c r="X324" s="170"/>
      <c r="Y324" s="170"/>
      <c r="Z324" s="170"/>
      <c r="AA324" s="170"/>
      <c r="AB324" s="170"/>
      <c r="AC324" s="170"/>
      <c r="AD324" s="170"/>
      <c r="AE324" s="170"/>
      <c r="AF324" s="170"/>
      <c r="AG324" s="170"/>
      <c r="AH324" s="170"/>
      <c r="AI324" s="170"/>
      <c r="AJ324" s="170"/>
      <c r="AK324" s="170"/>
      <c r="AL324" s="170"/>
      <c r="AM324" s="170"/>
      <c r="AN324" s="170"/>
      <c r="AO324" s="170"/>
      <c r="AP324" s="170"/>
      <c r="AQ324" s="170"/>
      <c r="AR324" s="170"/>
      <c r="AS324" s="170"/>
      <c r="AT324" s="170"/>
      <c r="AU324" s="170"/>
      <c r="AV324" s="170"/>
      <c r="AW324" s="170"/>
      <c r="AX324" s="170"/>
      <c r="AY324" s="170"/>
      <c r="AZ324" s="170"/>
      <c r="BA324" s="170"/>
      <c r="BB324" s="170"/>
      <c r="BC324" s="170"/>
      <c r="BD324" s="170"/>
      <c r="BE324" s="170"/>
      <c r="BF324" s="170"/>
      <c r="BG324" s="170"/>
      <c r="BH324" s="170"/>
      <c r="BI324" s="170"/>
      <c r="BJ324" s="170"/>
      <c r="BK324" s="170"/>
      <c r="BL324" s="170"/>
      <c r="BM324" s="170"/>
      <c r="BN324" s="170"/>
      <c r="BO324" s="170"/>
      <c r="BP324" s="170"/>
      <c r="BQ324" s="170"/>
      <c r="BR324" s="170"/>
      <c r="BS324" s="170"/>
      <c r="BT324" s="170"/>
      <c r="BU324" s="170"/>
      <c r="BV324" s="170"/>
      <c r="BW324" s="170"/>
      <c r="BX324" s="170"/>
      <c r="BY324" s="170"/>
      <c r="BZ324" s="170"/>
      <c r="CA324" s="170"/>
      <c r="CB324" s="170"/>
      <c r="CC324" s="170"/>
      <c r="CD324" s="170"/>
      <c r="CE324" s="170"/>
      <c r="CF324" s="170"/>
      <c r="CG324" s="170"/>
      <c r="CH324" s="170"/>
      <c r="CI324" s="170"/>
      <c r="CJ324" s="170"/>
      <c r="CK324" s="170"/>
      <c r="CL324" s="170"/>
      <c r="CM324" s="170"/>
      <c r="CN324" s="170"/>
      <c r="CO324" s="170"/>
      <c r="CP324" s="170"/>
      <c r="CQ324" s="170"/>
      <c r="CR324" s="170"/>
      <c r="CS324" s="170"/>
      <c r="CT324" s="170"/>
      <c r="CU324" s="170"/>
      <c r="CV324" s="170"/>
      <c r="CW324" s="170"/>
      <c r="CX324" s="170"/>
      <c r="CY324" s="170"/>
      <c r="CZ324" s="170"/>
      <c r="DA324" s="170"/>
      <c r="DB324" s="170"/>
      <c r="DC324" s="170"/>
      <c r="DD324" s="170"/>
      <c r="DE324" s="170"/>
      <c r="DF324" s="170"/>
      <c r="DG324" s="170"/>
      <c r="DH324" s="170"/>
      <c r="DI324" s="170"/>
      <c r="DJ324" s="170"/>
      <c r="DK324" s="170"/>
    </row>
    <row r="325" spans="2:115">
      <c r="B325" s="716"/>
      <c r="H325" s="170"/>
      <c r="I325" s="170"/>
      <c r="J325" s="170"/>
      <c r="K325" s="170"/>
      <c r="L325" s="170"/>
      <c r="M325" s="170"/>
      <c r="N325" s="170"/>
      <c r="O325" s="170"/>
      <c r="P325" s="170"/>
      <c r="Q325" s="170"/>
      <c r="R325" s="170"/>
      <c r="S325" s="170"/>
      <c r="T325" s="170"/>
      <c r="U325" s="170"/>
      <c r="V325" s="170"/>
      <c r="W325" s="170"/>
      <c r="X325" s="170"/>
      <c r="Y325" s="170"/>
      <c r="Z325" s="170"/>
      <c r="AA325" s="170"/>
      <c r="AB325" s="170"/>
      <c r="AC325" s="170"/>
      <c r="AD325" s="170"/>
      <c r="AE325" s="170"/>
      <c r="AF325" s="170"/>
      <c r="AG325" s="170"/>
      <c r="AH325" s="170"/>
      <c r="AI325" s="170"/>
      <c r="AJ325" s="170"/>
      <c r="AK325" s="170"/>
      <c r="AL325" s="170"/>
      <c r="AM325" s="170"/>
      <c r="AN325" s="170"/>
      <c r="AO325" s="170"/>
      <c r="AP325" s="170"/>
      <c r="AQ325" s="170"/>
      <c r="AR325" s="170"/>
      <c r="AS325" s="170"/>
      <c r="AT325" s="170"/>
      <c r="AU325" s="170"/>
      <c r="AV325" s="170"/>
      <c r="AW325" s="170"/>
      <c r="AX325" s="170"/>
      <c r="AY325" s="170"/>
      <c r="AZ325" s="170"/>
      <c r="BA325" s="170"/>
      <c r="BB325" s="170"/>
      <c r="BC325" s="170"/>
      <c r="BD325" s="170"/>
      <c r="BE325" s="170"/>
      <c r="BF325" s="170"/>
      <c r="BG325" s="170"/>
      <c r="BH325" s="170"/>
      <c r="BI325" s="170"/>
      <c r="BJ325" s="170"/>
      <c r="BK325" s="170"/>
      <c r="BL325" s="170"/>
      <c r="BM325" s="170"/>
      <c r="BN325" s="170"/>
      <c r="BO325" s="170"/>
      <c r="BP325" s="170"/>
      <c r="BQ325" s="170"/>
      <c r="BR325" s="170"/>
      <c r="BS325" s="170"/>
      <c r="BT325" s="170"/>
      <c r="BU325" s="170"/>
      <c r="BV325" s="170"/>
      <c r="BW325" s="170"/>
      <c r="BX325" s="170"/>
      <c r="BY325" s="170"/>
      <c r="BZ325" s="170"/>
      <c r="CA325" s="170"/>
      <c r="CB325" s="170"/>
      <c r="CC325" s="170"/>
      <c r="CD325" s="170"/>
      <c r="CE325" s="170"/>
      <c r="CF325" s="170"/>
      <c r="CG325" s="170"/>
      <c r="CH325" s="170"/>
      <c r="CI325" s="170"/>
      <c r="CJ325" s="170"/>
      <c r="CK325" s="170"/>
      <c r="CL325" s="170"/>
      <c r="CM325" s="170"/>
      <c r="CN325" s="170"/>
      <c r="CO325" s="170"/>
      <c r="CP325" s="170"/>
      <c r="CQ325" s="170"/>
      <c r="CR325" s="170"/>
      <c r="CS325" s="170"/>
      <c r="CT325" s="170"/>
      <c r="CU325" s="170"/>
      <c r="CV325" s="170"/>
      <c r="CW325" s="170"/>
      <c r="CX325" s="170"/>
      <c r="CY325" s="170"/>
      <c r="CZ325" s="170"/>
      <c r="DA325" s="170"/>
      <c r="DB325" s="170"/>
      <c r="DC325" s="170"/>
      <c r="DD325" s="170"/>
      <c r="DE325" s="170"/>
      <c r="DF325" s="170"/>
      <c r="DG325" s="170"/>
      <c r="DH325" s="170"/>
      <c r="DI325" s="170"/>
      <c r="DJ325" s="170"/>
      <c r="DK325" s="170"/>
    </row>
    <row r="326" spans="2:115">
      <c r="B326" s="716"/>
      <c r="F326" s="150"/>
      <c r="H326" s="170"/>
      <c r="I326" s="170"/>
      <c r="J326" s="170"/>
      <c r="K326" s="170"/>
      <c r="L326" s="170"/>
      <c r="M326" s="170"/>
      <c r="N326" s="170"/>
      <c r="O326" s="170"/>
      <c r="P326" s="170"/>
      <c r="Q326" s="170"/>
      <c r="R326" s="170"/>
      <c r="S326" s="170"/>
      <c r="T326" s="170"/>
      <c r="U326" s="170"/>
      <c r="V326" s="170"/>
      <c r="W326" s="170"/>
      <c r="X326" s="170"/>
      <c r="Y326" s="170"/>
      <c r="Z326" s="170"/>
      <c r="AA326" s="170"/>
      <c r="AB326" s="170"/>
      <c r="AC326" s="170"/>
      <c r="AD326" s="170"/>
      <c r="AE326" s="170"/>
      <c r="AF326" s="170"/>
      <c r="AG326" s="170"/>
      <c r="AH326" s="170"/>
      <c r="AI326" s="170"/>
      <c r="AJ326" s="170"/>
      <c r="AK326" s="170"/>
      <c r="AL326" s="170"/>
      <c r="AM326" s="170"/>
      <c r="AN326" s="170"/>
      <c r="AO326" s="170"/>
      <c r="AP326" s="170"/>
      <c r="AQ326" s="170"/>
      <c r="AR326" s="170"/>
      <c r="AS326" s="170"/>
      <c r="AT326" s="170"/>
      <c r="AU326" s="170"/>
      <c r="AV326" s="170"/>
      <c r="AW326" s="170"/>
      <c r="AX326" s="170"/>
      <c r="AY326" s="170"/>
      <c r="AZ326" s="170"/>
      <c r="BA326" s="170"/>
      <c r="BB326" s="170"/>
      <c r="BC326" s="170"/>
      <c r="BD326" s="170"/>
      <c r="BE326" s="170"/>
      <c r="BF326" s="170"/>
      <c r="BG326" s="170"/>
      <c r="BH326" s="170"/>
      <c r="BI326" s="170"/>
      <c r="BJ326" s="170"/>
      <c r="BK326" s="170"/>
      <c r="BL326" s="170"/>
      <c r="BM326" s="170"/>
      <c r="BN326" s="170"/>
      <c r="BO326" s="170"/>
      <c r="BP326" s="170"/>
      <c r="BQ326" s="170"/>
      <c r="BR326" s="170"/>
      <c r="BS326" s="170"/>
      <c r="BT326" s="170"/>
      <c r="BU326" s="170"/>
      <c r="BV326" s="170"/>
      <c r="BW326" s="170"/>
      <c r="BX326" s="170"/>
      <c r="BY326" s="170"/>
      <c r="BZ326" s="170"/>
      <c r="CA326" s="170"/>
      <c r="CB326" s="170"/>
      <c r="CC326" s="170"/>
      <c r="CD326" s="170"/>
      <c r="CE326" s="170"/>
      <c r="CF326" s="170"/>
      <c r="CG326" s="170"/>
      <c r="CH326" s="170"/>
      <c r="CI326" s="170"/>
      <c r="CJ326" s="170"/>
      <c r="CK326" s="170"/>
      <c r="CL326" s="170"/>
      <c r="CM326" s="170"/>
      <c r="CN326" s="170"/>
      <c r="CO326" s="170"/>
      <c r="CP326" s="170"/>
      <c r="CQ326" s="170"/>
      <c r="CR326" s="170"/>
      <c r="CS326" s="170"/>
      <c r="CT326" s="170"/>
      <c r="CU326" s="170"/>
      <c r="CV326" s="170"/>
      <c r="CW326" s="170"/>
      <c r="CX326" s="170"/>
      <c r="CY326" s="170"/>
      <c r="CZ326" s="170"/>
      <c r="DA326" s="170"/>
      <c r="DB326" s="170"/>
      <c r="DC326" s="170"/>
      <c r="DD326" s="170"/>
      <c r="DE326" s="170"/>
      <c r="DF326" s="170"/>
      <c r="DG326" s="170"/>
      <c r="DH326" s="170"/>
      <c r="DI326" s="170"/>
      <c r="DJ326" s="170"/>
      <c r="DK326" s="170"/>
    </row>
    <row r="327" spans="2:115">
      <c r="B327" s="716"/>
      <c r="F327" s="165"/>
      <c r="H327" s="170"/>
      <c r="I327" s="170"/>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0"/>
      <c r="AF327" s="170"/>
      <c r="AG327" s="170"/>
      <c r="AH327" s="170"/>
      <c r="AI327" s="170"/>
      <c r="AJ327" s="170"/>
      <c r="AK327" s="170"/>
      <c r="AL327" s="170"/>
      <c r="AM327" s="170"/>
      <c r="AN327" s="170"/>
      <c r="AO327" s="170"/>
      <c r="AP327" s="170"/>
      <c r="AQ327" s="170"/>
      <c r="AR327" s="170"/>
      <c r="AS327" s="170"/>
      <c r="AT327" s="170"/>
      <c r="AU327" s="170"/>
      <c r="AV327" s="170"/>
      <c r="AW327" s="170"/>
      <c r="AX327" s="170"/>
      <c r="AY327" s="170"/>
      <c r="AZ327" s="170"/>
      <c r="BA327" s="170"/>
      <c r="BB327" s="170"/>
      <c r="BC327" s="170"/>
      <c r="BD327" s="170"/>
      <c r="BE327" s="170"/>
      <c r="BF327" s="170"/>
      <c r="BG327" s="170"/>
      <c r="BH327" s="170"/>
      <c r="BI327" s="170"/>
      <c r="BJ327" s="170"/>
      <c r="BK327" s="170"/>
      <c r="BL327" s="170"/>
      <c r="BM327" s="170"/>
      <c r="BN327" s="170"/>
      <c r="BO327" s="170"/>
      <c r="BP327" s="170"/>
      <c r="BQ327" s="170"/>
      <c r="BR327" s="170"/>
      <c r="BS327" s="170"/>
      <c r="BT327" s="170"/>
      <c r="BU327" s="170"/>
      <c r="BV327" s="170"/>
      <c r="BW327" s="170"/>
      <c r="BX327" s="170"/>
      <c r="BY327" s="170"/>
      <c r="BZ327" s="170"/>
      <c r="CA327" s="170"/>
      <c r="CB327" s="170"/>
      <c r="CC327" s="170"/>
      <c r="CD327" s="170"/>
      <c r="CE327" s="170"/>
      <c r="CF327" s="170"/>
      <c r="CG327" s="170"/>
      <c r="CH327" s="170"/>
      <c r="CI327" s="170"/>
      <c r="CJ327" s="170"/>
      <c r="CK327" s="170"/>
      <c r="CL327" s="170"/>
      <c r="CM327" s="170"/>
      <c r="CN327" s="170"/>
      <c r="CO327" s="170"/>
      <c r="CP327" s="170"/>
      <c r="CQ327" s="170"/>
      <c r="CR327" s="170"/>
      <c r="CS327" s="170"/>
      <c r="CT327" s="170"/>
      <c r="CU327" s="170"/>
      <c r="CV327" s="170"/>
      <c r="CW327" s="170"/>
      <c r="CX327" s="170"/>
      <c r="CY327" s="170"/>
      <c r="CZ327" s="170"/>
      <c r="DA327" s="170"/>
      <c r="DB327" s="170"/>
      <c r="DC327" s="170"/>
      <c r="DD327" s="170"/>
      <c r="DE327" s="170"/>
      <c r="DF327" s="170"/>
      <c r="DG327" s="170"/>
      <c r="DH327" s="170"/>
      <c r="DI327" s="170"/>
      <c r="DJ327" s="170"/>
      <c r="DK327" s="170"/>
    </row>
    <row r="328" spans="2:115">
      <c r="B328" s="716"/>
      <c r="F328" s="165"/>
      <c r="H328" s="170"/>
      <c r="I328" s="170"/>
      <c r="J328" s="170"/>
      <c r="K328" s="170"/>
      <c r="L328" s="170"/>
      <c r="M328" s="170"/>
      <c r="N328" s="170"/>
      <c r="O328" s="170"/>
      <c r="P328" s="170"/>
      <c r="Q328" s="170"/>
      <c r="R328" s="170"/>
      <c r="S328" s="170"/>
      <c r="T328" s="170"/>
      <c r="U328" s="170"/>
      <c r="V328" s="170"/>
      <c r="W328" s="170"/>
      <c r="X328" s="170"/>
      <c r="Y328" s="170"/>
      <c r="Z328" s="170"/>
      <c r="AA328" s="170"/>
      <c r="AB328" s="170"/>
      <c r="AC328" s="170"/>
      <c r="AD328" s="170"/>
      <c r="AE328" s="170"/>
      <c r="AF328" s="170"/>
      <c r="AG328" s="170"/>
      <c r="AH328" s="170"/>
      <c r="AI328" s="170"/>
      <c r="AJ328" s="170"/>
      <c r="AK328" s="170"/>
      <c r="AL328" s="170"/>
      <c r="AM328" s="170"/>
      <c r="AN328" s="170"/>
      <c r="AO328" s="170"/>
      <c r="AP328" s="170"/>
      <c r="AQ328" s="170"/>
      <c r="AR328" s="170"/>
      <c r="AS328" s="170"/>
      <c r="AT328" s="170"/>
      <c r="AU328" s="170"/>
      <c r="AV328" s="170"/>
      <c r="AW328" s="170"/>
      <c r="AX328" s="170"/>
      <c r="AY328" s="170"/>
      <c r="AZ328" s="170"/>
      <c r="BA328" s="170"/>
      <c r="BB328" s="170"/>
      <c r="BC328" s="170"/>
      <c r="BD328" s="170"/>
      <c r="BE328" s="170"/>
      <c r="BF328" s="170"/>
      <c r="BG328" s="170"/>
      <c r="BH328" s="170"/>
      <c r="BI328" s="170"/>
      <c r="BJ328" s="170"/>
      <c r="BK328" s="170"/>
      <c r="BL328" s="170"/>
      <c r="BM328" s="170"/>
      <c r="BN328" s="170"/>
      <c r="BO328" s="170"/>
      <c r="BP328" s="170"/>
      <c r="BQ328" s="170"/>
      <c r="BR328" s="170"/>
      <c r="BS328" s="170"/>
      <c r="BT328" s="170"/>
      <c r="BU328" s="170"/>
      <c r="BV328" s="170"/>
      <c r="BW328" s="170"/>
      <c r="BX328" s="170"/>
      <c r="BY328" s="170"/>
      <c r="BZ328" s="170"/>
      <c r="CA328" s="170"/>
      <c r="CB328" s="170"/>
      <c r="CC328" s="170"/>
      <c r="CD328" s="170"/>
      <c r="CE328" s="170"/>
      <c r="CF328" s="170"/>
      <c r="CG328" s="170"/>
      <c r="CH328" s="170"/>
      <c r="CI328" s="170"/>
      <c r="CJ328" s="170"/>
      <c r="CK328" s="170"/>
      <c r="CL328" s="170"/>
      <c r="CM328" s="170"/>
      <c r="CN328" s="170"/>
      <c r="CO328" s="170"/>
      <c r="CP328" s="170"/>
      <c r="CQ328" s="170"/>
      <c r="CR328" s="170"/>
      <c r="CS328" s="170"/>
      <c r="CT328" s="170"/>
      <c r="CU328" s="170"/>
      <c r="CV328" s="170"/>
      <c r="CW328" s="170"/>
      <c r="CX328" s="170"/>
      <c r="CY328" s="170"/>
      <c r="CZ328" s="170"/>
      <c r="DA328" s="170"/>
      <c r="DB328" s="170"/>
      <c r="DC328" s="170"/>
      <c r="DD328" s="170"/>
      <c r="DE328" s="170"/>
      <c r="DF328" s="170"/>
      <c r="DG328" s="170"/>
      <c r="DH328" s="170"/>
      <c r="DI328" s="170"/>
      <c r="DJ328" s="170"/>
      <c r="DK328" s="170"/>
    </row>
    <row r="329" spans="2:115">
      <c r="B329" s="716"/>
      <c r="F329" s="156"/>
      <c r="H329" s="170"/>
      <c r="I329" s="170"/>
      <c r="J329" s="170"/>
      <c r="K329" s="170"/>
      <c r="L329" s="170"/>
      <c r="M329" s="170"/>
      <c r="N329" s="170"/>
      <c r="O329" s="170"/>
      <c r="P329" s="170"/>
      <c r="Q329" s="170"/>
      <c r="R329" s="170"/>
      <c r="S329" s="170"/>
      <c r="T329" s="170"/>
      <c r="U329" s="170"/>
      <c r="V329" s="170"/>
      <c r="W329" s="170"/>
      <c r="X329" s="170"/>
      <c r="Y329" s="170"/>
      <c r="Z329" s="170"/>
      <c r="AA329" s="170"/>
      <c r="AB329" s="170"/>
      <c r="AC329" s="170"/>
      <c r="AD329" s="170"/>
      <c r="AE329" s="170"/>
      <c r="AF329" s="170"/>
      <c r="AG329" s="170"/>
      <c r="AH329" s="170"/>
      <c r="AI329" s="170"/>
      <c r="AJ329" s="170"/>
      <c r="AK329" s="170"/>
      <c r="AL329" s="170"/>
      <c r="AM329" s="170"/>
      <c r="AN329" s="170"/>
      <c r="AO329" s="170"/>
      <c r="AP329" s="170"/>
      <c r="AQ329" s="170"/>
      <c r="AR329" s="170"/>
      <c r="AS329" s="170"/>
      <c r="AT329" s="170"/>
      <c r="AU329" s="170"/>
      <c r="AV329" s="170"/>
      <c r="AW329" s="170"/>
      <c r="AX329" s="170"/>
      <c r="AY329" s="170"/>
      <c r="AZ329" s="170"/>
      <c r="BA329" s="170"/>
      <c r="BB329" s="170"/>
      <c r="BC329" s="170"/>
      <c r="BD329" s="170"/>
      <c r="BE329" s="170"/>
      <c r="BF329" s="170"/>
      <c r="BG329" s="170"/>
      <c r="BH329" s="170"/>
      <c r="BI329" s="170"/>
      <c r="BJ329" s="170"/>
      <c r="BK329" s="170"/>
      <c r="BL329" s="170"/>
      <c r="BM329" s="170"/>
      <c r="BN329" s="170"/>
      <c r="BO329" s="170"/>
      <c r="BP329" s="170"/>
      <c r="BQ329" s="170"/>
      <c r="BR329" s="170"/>
      <c r="BS329" s="170"/>
      <c r="BT329" s="170"/>
      <c r="BU329" s="170"/>
      <c r="BV329" s="170"/>
      <c r="BW329" s="170"/>
      <c r="BX329" s="170"/>
      <c r="BY329" s="170"/>
      <c r="BZ329" s="170"/>
      <c r="CA329" s="170"/>
      <c r="CB329" s="170"/>
      <c r="CC329" s="170"/>
      <c r="CD329" s="170"/>
      <c r="CE329" s="170"/>
      <c r="CF329" s="170"/>
      <c r="CG329" s="170"/>
      <c r="CH329" s="170"/>
      <c r="CI329" s="170"/>
      <c r="CJ329" s="170"/>
      <c r="CK329" s="170"/>
      <c r="CL329" s="170"/>
      <c r="CM329" s="170"/>
      <c r="CN329" s="170"/>
      <c r="CO329" s="170"/>
      <c r="CP329" s="170"/>
      <c r="CQ329" s="170"/>
      <c r="CR329" s="170"/>
      <c r="CS329" s="170"/>
      <c r="CT329" s="170"/>
      <c r="CU329" s="170"/>
      <c r="CV329" s="170"/>
      <c r="CW329" s="170"/>
      <c r="CX329" s="170"/>
      <c r="CY329" s="170"/>
      <c r="CZ329" s="170"/>
      <c r="DA329" s="170"/>
      <c r="DB329" s="170"/>
      <c r="DC329" s="170"/>
      <c r="DD329" s="170"/>
      <c r="DE329" s="170"/>
      <c r="DF329" s="170"/>
      <c r="DG329" s="170"/>
      <c r="DH329" s="170"/>
      <c r="DI329" s="170"/>
      <c r="DJ329" s="170"/>
      <c r="DK329" s="170"/>
    </row>
    <row r="330" spans="2:115">
      <c r="B330" s="716"/>
      <c r="H330" s="170"/>
      <c r="I330" s="170"/>
      <c r="J330" s="170"/>
      <c r="K330" s="170"/>
      <c r="L330" s="170"/>
      <c r="M330" s="170"/>
      <c r="N330" s="170"/>
      <c r="O330" s="170"/>
      <c r="P330" s="170"/>
      <c r="Q330" s="170"/>
      <c r="R330" s="170"/>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0"/>
      <c r="BC330" s="170"/>
      <c r="BD330" s="170"/>
      <c r="BE330" s="170"/>
      <c r="BF330" s="170"/>
      <c r="BG330" s="170"/>
      <c r="BH330" s="170"/>
      <c r="BI330" s="170"/>
      <c r="BJ330" s="170"/>
      <c r="BK330" s="170"/>
      <c r="BL330" s="170"/>
      <c r="BM330" s="170"/>
      <c r="BN330" s="170"/>
      <c r="BO330" s="170"/>
      <c r="BP330" s="170"/>
      <c r="BQ330" s="170"/>
      <c r="BR330" s="170"/>
      <c r="BS330" s="170"/>
      <c r="BT330" s="170"/>
      <c r="BU330" s="170"/>
      <c r="BV330" s="170"/>
      <c r="BW330" s="170"/>
      <c r="BX330" s="170"/>
      <c r="BY330" s="170"/>
      <c r="BZ330" s="170"/>
      <c r="CA330" s="170"/>
      <c r="CB330" s="170"/>
      <c r="CC330" s="170"/>
      <c r="CD330" s="170"/>
      <c r="CE330" s="170"/>
      <c r="CF330" s="170"/>
      <c r="CG330" s="170"/>
      <c r="CH330" s="170"/>
      <c r="CI330" s="170"/>
      <c r="CJ330" s="170"/>
      <c r="CK330" s="170"/>
      <c r="CL330" s="170"/>
      <c r="CM330" s="170"/>
      <c r="CN330" s="170"/>
      <c r="CO330" s="170"/>
      <c r="CP330" s="170"/>
      <c r="CQ330" s="170"/>
      <c r="CR330" s="170"/>
      <c r="CS330" s="170"/>
      <c r="CT330" s="170"/>
      <c r="CU330" s="170"/>
      <c r="CV330" s="170"/>
      <c r="CW330" s="170"/>
      <c r="CX330" s="170"/>
      <c r="CY330" s="170"/>
      <c r="CZ330" s="170"/>
      <c r="DA330" s="170"/>
      <c r="DB330" s="170"/>
      <c r="DC330" s="170"/>
      <c r="DD330" s="170"/>
      <c r="DE330" s="170"/>
      <c r="DF330" s="170"/>
      <c r="DG330" s="170"/>
      <c r="DH330" s="170"/>
      <c r="DI330" s="170"/>
      <c r="DJ330" s="170"/>
      <c r="DK330" s="170"/>
    </row>
    <row r="331" spans="2:115">
      <c r="B331" s="716"/>
      <c r="H331" s="170"/>
      <c r="I331" s="170"/>
      <c r="J331" s="170"/>
      <c r="K331" s="170"/>
      <c r="L331" s="170"/>
      <c r="M331" s="170"/>
      <c r="N331" s="170"/>
      <c r="O331" s="170"/>
      <c r="P331" s="170"/>
      <c r="Q331" s="170"/>
      <c r="R331" s="170"/>
      <c r="S331" s="170"/>
      <c r="T331" s="170"/>
      <c r="U331" s="170"/>
      <c r="V331" s="170"/>
      <c r="W331" s="170"/>
      <c r="X331" s="170"/>
      <c r="Y331" s="170"/>
      <c r="Z331" s="170"/>
      <c r="AA331" s="170"/>
      <c r="AB331" s="170"/>
      <c r="AC331" s="170"/>
      <c r="AD331" s="170"/>
      <c r="AE331" s="170"/>
      <c r="AF331" s="170"/>
      <c r="AG331" s="170"/>
      <c r="AH331" s="170"/>
      <c r="AI331" s="170"/>
      <c r="AJ331" s="170"/>
      <c r="AK331" s="170"/>
      <c r="AL331" s="170"/>
      <c r="AM331" s="170"/>
      <c r="AN331" s="170"/>
      <c r="AO331" s="170"/>
      <c r="AP331" s="170"/>
      <c r="AQ331" s="170"/>
      <c r="AR331" s="170"/>
      <c r="AS331" s="170"/>
      <c r="AT331" s="170"/>
      <c r="AU331" s="170"/>
      <c r="AV331" s="170"/>
      <c r="AW331" s="170"/>
      <c r="AX331" s="170"/>
      <c r="AY331" s="170"/>
      <c r="AZ331" s="170"/>
      <c r="BA331" s="170"/>
      <c r="BB331" s="170"/>
      <c r="BC331" s="170"/>
      <c r="BD331" s="170"/>
      <c r="BE331" s="170"/>
      <c r="BF331" s="170"/>
      <c r="BG331" s="170"/>
      <c r="BH331" s="170"/>
      <c r="BI331" s="170"/>
      <c r="BJ331" s="170"/>
      <c r="BK331" s="170"/>
      <c r="BL331" s="170"/>
      <c r="BM331" s="170"/>
      <c r="BN331" s="170"/>
      <c r="BO331" s="170"/>
      <c r="BP331" s="170"/>
      <c r="BQ331" s="170"/>
      <c r="BR331" s="170"/>
      <c r="BS331" s="170"/>
      <c r="BT331" s="170"/>
      <c r="BU331" s="170"/>
      <c r="BV331" s="170"/>
      <c r="BW331" s="170"/>
      <c r="BX331" s="170"/>
      <c r="BY331" s="170"/>
      <c r="BZ331" s="170"/>
      <c r="CA331" s="170"/>
      <c r="CB331" s="170"/>
      <c r="CC331" s="170"/>
      <c r="CD331" s="170"/>
      <c r="CE331" s="170"/>
      <c r="CF331" s="170"/>
      <c r="CG331" s="170"/>
      <c r="CH331" s="170"/>
      <c r="CI331" s="170"/>
      <c r="CJ331" s="170"/>
      <c r="CK331" s="170"/>
      <c r="CL331" s="170"/>
      <c r="CM331" s="170"/>
      <c r="CN331" s="170"/>
      <c r="CO331" s="170"/>
      <c r="CP331" s="170"/>
      <c r="CQ331" s="170"/>
      <c r="CR331" s="170"/>
      <c r="CS331" s="170"/>
      <c r="CT331" s="170"/>
      <c r="CU331" s="170"/>
      <c r="CV331" s="170"/>
      <c r="CW331" s="170"/>
      <c r="CX331" s="170"/>
      <c r="CY331" s="170"/>
      <c r="CZ331" s="170"/>
      <c r="DA331" s="170"/>
      <c r="DB331" s="170"/>
      <c r="DC331" s="170"/>
      <c r="DD331" s="170"/>
      <c r="DE331" s="170"/>
      <c r="DF331" s="170"/>
      <c r="DG331" s="170"/>
      <c r="DH331" s="170"/>
      <c r="DI331" s="170"/>
      <c r="DJ331" s="170"/>
      <c r="DK331" s="170"/>
    </row>
    <row r="332" spans="2:115">
      <c r="B332" s="716"/>
      <c r="F332" s="150"/>
      <c r="H332" s="170"/>
      <c r="I332" s="170"/>
      <c r="J332" s="170"/>
      <c r="K332" s="170"/>
      <c r="L332" s="170"/>
      <c r="M332" s="170"/>
      <c r="N332" s="170"/>
      <c r="O332" s="170"/>
      <c r="P332" s="170"/>
      <c r="Q332" s="170"/>
      <c r="R332" s="170"/>
      <c r="S332" s="170"/>
      <c r="T332" s="170"/>
      <c r="U332" s="170"/>
      <c r="V332" s="170"/>
      <c r="W332" s="170"/>
      <c r="X332" s="170"/>
      <c r="Y332" s="170"/>
      <c r="Z332" s="170"/>
      <c r="AA332" s="170"/>
      <c r="AB332" s="170"/>
      <c r="AC332" s="170"/>
      <c r="AD332" s="170"/>
      <c r="AE332" s="170"/>
      <c r="AF332" s="170"/>
      <c r="AG332" s="170"/>
      <c r="AH332" s="170"/>
      <c r="AI332" s="170"/>
      <c r="AJ332" s="170"/>
      <c r="AK332" s="170"/>
      <c r="AL332" s="170"/>
      <c r="AM332" s="170"/>
      <c r="AN332" s="170"/>
      <c r="AO332" s="170"/>
      <c r="AP332" s="170"/>
      <c r="AQ332" s="170"/>
      <c r="AR332" s="170"/>
      <c r="AS332" s="170"/>
      <c r="AT332" s="170"/>
      <c r="AU332" s="170"/>
      <c r="AV332" s="170"/>
      <c r="AW332" s="170"/>
      <c r="AX332" s="170"/>
      <c r="AY332" s="170"/>
      <c r="AZ332" s="170"/>
      <c r="BA332" s="170"/>
      <c r="BB332" s="170"/>
      <c r="BC332" s="170"/>
      <c r="BD332" s="170"/>
      <c r="BE332" s="170"/>
      <c r="BF332" s="170"/>
      <c r="BG332" s="170"/>
      <c r="BH332" s="170"/>
      <c r="BI332" s="170"/>
      <c r="BJ332" s="170"/>
      <c r="BK332" s="170"/>
      <c r="BL332" s="170"/>
      <c r="BM332" s="170"/>
      <c r="BN332" s="170"/>
      <c r="BO332" s="170"/>
      <c r="BP332" s="170"/>
      <c r="BQ332" s="170"/>
      <c r="BR332" s="170"/>
      <c r="BS332" s="170"/>
      <c r="BT332" s="170"/>
      <c r="BU332" s="170"/>
      <c r="BV332" s="170"/>
      <c r="BW332" s="170"/>
      <c r="BX332" s="170"/>
      <c r="BY332" s="170"/>
      <c r="BZ332" s="170"/>
      <c r="CA332" s="170"/>
      <c r="CB332" s="170"/>
      <c r="CC332" s="170"/>
      <c r="CD332" s="170"/>
      <c r="CE332" s="170"/>
      <c r="CF332" s="170"/>
      <c r="CG332" s="170"/>
      <c r="CH332" s="170"/>
      <c r="CI332" s="170"/>
      <c r="CJ332" s="170"/>
      <c r="CK332" s="170"/>
      <c r="CL332" s="170"/>
      <c r="CM332" s="170"/>
      <c r="CN332" s="170"/>
      <c r="CO332" s="170"/>
      <c r="CP332" s="170"/>
      <c r="CQ332" s="170"/>
      <c r="CR332" s="170"/>
      <c r="CS332" s="170"/>
      <c r="CT332" s="170"/>
      <c r="CU332" s="170"/>
      <c r="CV332" s="170"/>
      <c r="CW332" s="170"/>
      <c r="CX332" s="170"/>
      <c r="CY332" s="170"/>
      <c r="CZ332" s="170"/>
      <c r="DA332" s="170"/>
      <c r="DB332" s="170"/>
      <c r="DC332" s="170"/>
      <c r="DD332" s="170"/>
      <c r="DE332" s="170"/>
      <c r="DF332" s="170"/>
      <c r="DG332" s="170"/>
      <c r="DH332" s="170"/>
      <c r="DI332" s="170"/>
      <c r="DJ332" s="170"/>
      <c r="DK332" s="170"/>
    </row>
    <row r="333" spans="2:115">
      <c r="B333" s="716"/>
      <c r="F333" s="165"/>
      <c r="H333" s="170"/>
      <c r="I333" s="170"/>
      <c r="J333" s="170"/>
      <c r="K333" s="170"/>
      <c r="L333" s="170"/>
      <c r="M333" s="170"/>
      <c r="N333" s="170"/>
      <c r="O333" s="170"/>
      <c r="P333" s="170"/>
      <c r="Q333" s="170"/>
      <c r="R333" s="170"/>
      <c r="S333" s="170"/>
      <c r="T333" s="170"/>
      <c r="U333" s="170"/>
      <c r="V333" s="170"/>
      <c r="W333" s="170"/>
      <c r="X333" s="170"/>
      <c r="Y333" s="170"/>
      <c r="Z333" s="170"/>
      <c r="AA333" s="170"/>
      <c r="AB333" s="170"/>
      <c r="AC333" s="170"/>
      <c r="AD333" s="170"/>
      <c r="AE333" s="170"/>
      <c r="AF333" s="170"/>
      <c r="AG333" s="170"/>
      <c r="AH333" s="170"/>
      <c r="AI333" s="170"/>
      <c r="AJ333" s="170"/>
      <c r="AK333" s="170"/>
      <c r="AL333" s="170"/>
      <c r="AM333" s="170"/>
      <c r="AN333" s="170"/>
      <c r="AO333" s="170"/>
      <c r="AP333" s="170"/>
      <c r="AQ333" s="170"/>
      <c r="AR333" s="170"/>
      <c r="AS333" s="170"/>
      <c r="AT333" s="170"/>
      <c r="AU333" s="170"/>
      <c r="AV333" s="170"/>
      <c r="AW333" s="170"/>
      <c r="AX333" s="170"/>
      <c r="AY333" s="170"/>
      <c r="AZ333" s="170"/>
      <c r="BA333" s="170"/>
      <c r="BB333" s="170"/>
      <c r="BC333" s="170"/>
      <c r="BD333" s="170"/>
      <c r="BE333" s="170"/>
      <c r="BF333" s="170"/>
      <c r="BG333" s="170"/>
      <c r="BH333" s="170"/>
      <c r="BI333" s="170"/>
      <c r="BJ333" s="170"/>
      <c r="BK333" s="170"/>
      <c r="BL333" s="170"/>
      <c r="BM333" s="170"/>
      <c r="BN333" s="170"/>
      <c r="BO333" s="170"/>
      <c r="BP333" s="170"/>
      <c r="BQ333" s="170"/>
      <c r="BR333" s="170"/>
      <c r="BS333" s="170"/>
      <c r="BT333" s="170"/>
      <c r="BU333" s="170"/>
      <c r="BV333" s="170"/>
      <c r="BW333" s="170"/>
      <c r="BX333" s="170"/>
      <c r="BY333" s="170"/>
      <c r="BZ333" s="170"/>
      <c r="CA333" s="170"/>
      <c r="CB333" s="170"/>
      <c r="CC333" s="170"/>
      <c r="CD333" s="170"/>
      <c r="CE333" s="170"/>
      <c r="CF333" s="170"/>
      <c r="CG333" s="170"/>
      <c r="CH333" s="170"/>
      <c r="CI333" s="170"/>
      <c r="CJ333" s="170"/>
      <c r="CK333" s="170"/>
      <c r="CL333" s="170"/>
      <c r="CM333" s="170"/>
      <c r="CN333" s="170"/>
      <c r="CO333" s="170"/>
      <c r="CP333" s="170"/>
      <c r="CQ333" s="170"/>
      <c r="CR333" s="170"/>
      <c r="CS333" s="170"/>
      <c r="CT333" s="170"/>
      <c r="CU333" s="170"/>
      <c r="CV333" s="170"/>
      <c r="CW333" s="170"/>
      <c r="CX333" s="170"/>
      <c r="CY333" s="170"/>
      <c r="CZ333" s="170"/>
      <c r="DA333" s="170"/>
      <c r="DB333" s="170"/>
      <c r="DC333" s="170"/>
      <c r="DD333" s="170"/>
      <c r="DE333" s="170"/>
      <c r="DF333" s="170"/>
      <c r="DG333" s="170"/>
      <c r="DH333" s="170"/>
      <c r="DI333" s="170"/>
      <c r="DJ333" s="170"/>
      <c r="DK333" s="170"/>
    </row>
    <row r="334" spans="2:115">
      <c r="B334" s="716"/>
      <c r="H334" s="170"/>
      <c r="I334" s="170"/>
      <c r="J334" s="170"/>
      <c r="K334" s="170"/>
      <c r="L334" s="170"/>
      <c r="M334" s="170"/>
      <c r="N334" s="170"/>
      <c r="O334" s="170"/>
      <c r="P334" s="170"/>
      <c r="Q334" s="170"/>
      <c r="R334" s="170"/>
      <c r="S334" s="170"/>
      <c r="T334" s="170"/>
      <c r="U334" s="170"/>
      <c r="V334" s="170"/>
      <c r="W334" s="170"/>
      <c r="X334" s="170"/>
      <c r="Y334" s="170"/>
      <c r="Z334" s="170"/>
      <c r="AA334" s="170"/>
      <c r="AB334" s="170"/>
      <c r="AC334" s="170"/>
      <c r="AD334" s="170"/>
      <c r="AE334" s="170"/>
      <c r="AF334" s="170"/>
      <c r="AG334" s="170"/>
      <c r="AH334" s="170"/>
      <c r="AI334" s="170"/>
      <c r="AJ334" s="170"/>
      <c r="AK334" s="170"/>
      <c r="AL334" s="170"/>
      <c r="AM334" s="170"/>
      <c r="AN334" s="170"/>
      <c r="AO334" s="170"/>
      <c r="AP334" s="170"/>
      <c r="AQ334" s="170"/>
      <c r="AR334" s="170"/>
      <c r="AS334" s="170"/>
      <c r="AT334" s="170"/>
      <c r="AU334" s="170"/>
      <c r="AV334" s="170"/>
      <c r="AW334" s="170"/>
      <c r="AX334" s="170"/>
      <c r="AY334" s="170"/>
      <c r="AZ334" s="170"/>
      <c r="BA334" s="170"/>
      <c r="BB334" s="170"/>
      <c r="BC334" s="170"/>
      <c r="BD334" s="170"/>
      <c r="BE334" s="170"/>
      <c r="BF334" s="170"/>
      <c r="BG334" s="170"/>
      <c r="BH334" s="170"/>
      <c r="BI334" s="170"/>
      <c r="BJ334" s="170"/>
      <c r="BK334" s="170"/>
      <c r="BL334" s="170"/>
      <c r="BM334" s="170"/>
      <c r="BN334" s="170"/>
      <c r="BO334" s="170"/>
      <c r="BP334" s="170"/>
      <c r="BQ334" s="170"/>
      <c r="BR334" s="170"/>
      <c r="BS334" s="170"/>
      <c r="BT334" s="170"/>
      <c r="BU334" s="170"/>
      <c r="BV334" s="170"/>
      <c r="BW334" s="170"/>
      <c r="BX334" s="170"/>
      <c r="BY334" s="170"/>
      <c r="BZ334" s="170"/>
      <c r="CA334" s="170"/>
      <c r="CB334" s="170"/>
      <c r="CC334" s="170"/>
      <c r="CD334" s="170"/>
      <c r="CE334" s="170"/>
      <c r="CF334" s="170"/>
      <c r="CG334" s="170"/>
      <c r="CH334" s="170"/>
      <c r="CI334" s="170"/>
      <c r="CJ334" s="170"/>
      <c r="CK334" s="170"/>
      <c r="CL334" s="170"/>
      <c r="CM334" s="170"/>
      <c r="CN334" s="170"/>
      <c r="CO334" s="170"/>
      <c r="CP334" s="170"/>
      <c r="CQ334" s="170"/>
      <c r="CR334" s="170"/>
      <c r="CS334" s="170"/>
      <c r="CT334" s="170"/>
      <c r="CU334" s="170"/>
      <c r="CV334" s="170"/>
      <c r="CW334" s="170"/>
      <c r="CX334" s="170"/>
      <c r="CY334" s="170"/>
      <c r="CZ334" s="170"/>
      <c r="DA334" s="170"/>
      <c r="DB334" s="170"/>
      <c r="DC334" s="170"/>
      <c r="DD334" s="170"/>
      <c r="DE334" s="170"/>
      <c r="DF334" s="170"/>
      <c r="DG334" s="170"/>
      <c r="DH334" s="170"/>
      <c r="DI334" s="170"/>
      <c r="DJ334" s="170"/>
      <c r="DK334" s="170"/>
    </row>
    <row r="335" spans="2:115">
      <c r="B335" s="716"/>
      <c r="F335" s="156"/>
      <c r="H335" s="170"/>
      <c r="I335" s="170"/>
      <c r="J335" s="170"/>
      <c r="K335" s="170"/>
      <c r="L335" s="170"/>
      <c r="M335" s="170"/>
      <c r="N335" s="170"/>
      <c r="O335" s="170"/>
      <c r="P335" s="170"/>
      <c r="Q335" s="170"/>
      <c r="R335" s="170"/>
      <c r="S335" s="170"/>
      <c r="T335" s="170"/>
      <c r="U335" s="170"/>
      <c r="V335" s="170"/>
      <c r="W335" s="170"/>
      <c r="X335" s="170"/>
      <c r="Y335" s="170"/>
      <c r="Z335" s="170"/>
      <c r="AA335" s="170"/>
      <c r="AB335" s="170"/>
      <c r="AC335" s="170"/>
      <c r="AD335" s="170"/>
      <c r="AE335" s="170"/>
      <c r="AF335" s="170"/>
      <c r="AG335" s="170"/>
      <c r="AH335" s="170"/>
      <c r="AI335" s="170"/>
      <c r="AJ335" s="170"/>
      <c r="AK335" s="170"/>
      <c r="AL335" s="170"/>
      <c r="AM335" s="170"/>
      <c r="AN335" s="170"/>
      <c r="AO335" s="170"/>
      <c r="AP335" s="170"/>
      <c r="AQ335" s="170"/>
      <c r="AR335" s="170"/>
      <c r="AS335" s="170"/>
      <c r="AT335" s="170"/>
      <c r="AU335" s="170"/>
      <c r="AV335" s="170"/>
      <c r="AW335" s="170"/>
      <c r="AX335" s="170"/>
      <c r="AY335" s="170"/>
      <c r="AZ335" s="170"/>
      <c r="BA335" s="170"/>
      <c r="BB335" s="170"/>
      <c r="BC335" s="170"/>
      <c r="BD335" s="170"/>
      <c r="BE335" s="170"/>
      <c r="BF335" s="170"/>
      <c r="BG335" s="170"/>
      <c r="BH335" s="170"/>
      <c r="BI335" s="170"/>
      <c r="BJ335" s="170"/>
      <c r="BK335" s="170"/>
      <c r="BL335" s="170"/>
      <c r="BM335" s="170"/>
      <c r="BN335" s="170"/>
      <c r="BO335" s="170"/>
      <c r="BP335" s="170"/>
      <c r="BQ335" s="170"/>
      <c r="BR335" s="170"/>
      <c r="BS335" s="170"/>
      <c r="BT335" s="170"/>
      <c r="BU335" s="170"/>
      <c r="BV335" s="170"/>
      <c r="BW335" s="170"/>
      <c r="BX335" s="170"/>
      <c r="BY335" s="170"/>
      <c r="BZ335" s="170"/>
      <c r="CA335" s="170"/>
      <c r="CB335" s="170"/>
      <c r="CC335" s="170"/>
      <c r="CD335" s="170"/>
      <c r="CE335" s="170"/>
      <c r="CF335" s="170"/>
      <c r="CG335" s="170"/>
      <c r="CH335" s="170"/>
      <c r="CI335" s="170"/>
      <c r="CJ335" s="170"/>
      <c r="CK335" s="170"/>
      <c r="CL335" s="170"/>
      <c r="CM335" s="170"/>
      <c r="CN335" s="170"/>
      <c r="CO335" s="170"/>
      <c r="CP335" s="170"/>
      <c r="CQ335" s="170"/>
      <c r="CR335" s="170"/>
      <c r="CS335" s="170"/>
      <c r="CT335" s="170"/>
      <c r="CU335" s="170"/>
      <c r="CV335" s="170"/>
      <c r="CW335" s="170"/>
      <c r="CX335" s="170"/>
      <c r="CY335" s="170"/>
      <c r="CZ335" s="170"/>
      <c r="DA335" s="170"/>
      <c r="DB335" s="170"/>
      <c r="DC335" s="170"/>
      <c r="DD335" s="170"/>
      <c r="DE335" s="170"/>
      <c r="DF335" s="170"/>
      <c r="DG335" s="170"/>
      <c r="DH335" s="170"/>
      <c r="DI335" s="170"/>
      <c r="DJ335" s="170"/>
      <c r="DK335" s="170"/>
    </row>
    <row r="336" spans="2:115">
      <c r="B336" s="716"/>
      <c r="H336" s="170"/>
      <c r="I336" s="170"/>
      <c r="J336" s="170"/>
      <c r="K336" s="170"/>
      <c r="L336" s="170"/>
      <c r="M336" s="170"/>
      <c r="N336" s="170"/>
      <c r="O336" s="170"/>
      <c r="P336" s="170"/>
      <c r="Q336" s="170"/>
      <c r="R336" s="170"/>
      <c r="S336" s="170"/>
      <c r="T336" s="170"/>
      <c r="U336" s="170"/>
      <c r="V336" s="170"/>
      <c r="W336" s="170"/>
      <c r="X336" s="170"/>
      <c r="Y336" s="170"/>
      <c r="Z336" s="170"/>
      <c r="AA336" s="170"/>
      <c r="AB336" s="170"/>
      <c r="AC336" s="170"/>
      <c r="AD336" s="170"/>
      <c r="AE336" s="170"/>
      <c r="AF336" s="170"/>
      <c r="AG336" s="170"/>
      <c r="AH336" s="170"/>
      <c r="AI336" s="170"/>
      <c r="AJ336" s="170"/>
      <c r="AK336" s="170"/>
      <c r="AL336" s="170"/>
      <c r="AM336" s="170"/>
      <c r="AN336" s="170"/>
      <c r="AO336" s="170"/>
      <c r="AP336" s="170"/>
      <c r="AQ336" s="170"/>
      <c r="AR336" s="170"/>
      <c r="AS336" s="170"/>
      <c r="AT336" s="170"/>
      <c r="AU336" s="170"/>
      <c r="AV336" s="170"/>
      <c r="AW336" s="170"/>
      <c r="AX336" s="170"/>
      <c r="AY336" s="170"/>
      <c r="AZ336" s="170"/>
      <c r="BA336" s="170"/>
      <c r="BB336" s="170"/>
      <c r="BC336" s="170"/>
      <c r="BD336" s="170"/>
      <c r="BE336" s="170"/>
      <c r="BF336" s="170"/>
      <c r="BG336" s="170"/>
      <c r="BH336" s="170"/>
      <c r="BI336" s="170"/>
      <c r="BJ336" s="170"/>
      <c r="BK336" s="170"/>
      <c r="BL336" s="170"/>
      <c r="BM336" s="170"/>
      <c r="BN336" s="170"/>
      <c r="BO336" s="170"/>
      <c r="BP336" s="170"/>
      <c r="BQ336" s="170"/>
      <c r="BR336" s="170"/>
      <c r="BS336" s="170"/>
      <c r="BT336" s="170"/>
      <c r="BU336" s="170"/>
      <c r="BV336" s="170"/>
      <c r="BW336" s="170"/>
      <c r="BX336" s="170"/>
      <c r="BY336" s="170"/>
      <c r="BZ336" s="170"/>
      <c r="CA336" s="170"/>
      <c r="CB336" s="170"/>
      <c r="CC336" s="170"/>
      <c r="CD336" s="170"/>
      <c r="CE336" s="170"/>
      <c r="CF336" s="170"/>
      <c r="CG336" s="170"/>
      <c r="CH336" s="170"/>
      <c r="CI336" s="170"/>
      <c r="CJ336" s="170"/>
      <c r="CK336" s="170"/>
      <c r="CL336" s="170"/>
      <c r="CM336" s="170"/>
      <c r="CN336" s="170"/>
      <c r="CO336" s="170"/>
      <c r="CP336" s="170"/>
      <c r="CQ336" s="170"/>
      <c r="CR336" s="170"/>
      <c r="CS336" s="170"/>
      <c r="CT336" s="170"/>
      <c r="CU336" s="170"/>
      <c r="CV336" s="170"/>
      <c r="CW336" s="170"/>
      <c r="CX336" s="170"/>
      <c r="CY336" s="170"/>
      <c r="CZ336" s="170"/>
      <c r="DA336" s="170"/>
      <c r="DB336" s="170"/>
      <c r="DC336" s="170"/>
      <c r="DD336" s="170"/>
      <c r="DE336" s="170"/>
      <c r="DF336" s="170"/>
      <c r="DG336" s="170"/>
      <c r="DH336" s="170"/>
      <c r="DI336" s="170"/>
      <c r="DJ336" s="170"/>
      <c r="DK336" s="170"/>
    </row>
    <row r="337" spans="2:115">
      <c r="B337" s="716"/>
      <c r="H337" s="170"/>
      <c r="I337" s="170"/>
      <c r="J337" s="170"/>
      <c r="K337" s="170"/>
      <c r="L337" s="170"/>
      <c r="M337" s="170"/>
      <c r="N337" s="170"/>
      <c r="O337" s="170"/>
      <c r="P337" s="170"/>
      <c r="Q337" s="170"/>
      <c r="R337" s="170"/>
      <c r="S337" s="170"/>
      <c r="T337" s="170"/>
      <c r="U337" s="170"/>
      <c r="V337" s="170"/>
      <c r="W337" s="170"/>
      <c r="X337" s="170"/>
      <c r="Y337" s="170"/>
      <c r="Z337" s="170"/>
      <c r="AA337" s="170"/>
      <c r="AB337" s="170"/>
      <c r="AC337" s="170"/>
      <c r="AD337" s="170"/>
      <c r="AE337" s="170"/>
      <c r="AF337" s="170"/>
      <c r="AG337" s="170"/>
      <c r="AH337" s="170"/>
      <c r="AI337" s="170"/>
      <c r="AJ337" s="170"/>
      <c r="AK337" s="170"/>
      <c r="AL337" s="170"/>
      <c r="AM337" s="170"/>
      <c r="AN337" s="170"/>
      <c r="AO337" s="170"/>
      <c r="AP337" s="170"/>
      <c r="AQ337" s="170"/>
      <c r="AR337" s="170"/>
      <c r="AS337" s="170"/>
      <c r="AT337" s="170"/>
      <c r="AU337" s="170"/>
      <c r="AV337" s="170"/>
      <c r="AW337" s="170"/>
      <c r="AX337" s="170"/>
      <c r="AY337" s="170"/>
      <c r="AZ337" s="170"/>
      <c r="BA337" s="170"/>
      <c r="BB337" s="170"/>
      <c r="BC337" s="170"/>
      <c r="BD337" s="170"/>
      <c r="BE337" s="170"/>
      <c r="BF337" s="170"/>
      <c r="BG337" s="170"/>
      <c r="BH337" s="170"/>
      <c r="BI337" s="170"/>
      <c r="BJ337" s="170"/>
      <c r="BK337" s="170"/>
      <c r="BL337" s="170"/>
      <c r="BM337" s="170"/>
      <c r="BN337" s="170"/>
      <c r="BO337" s="170"/>
      <c r="BP337" s="170"/>
      <c r="BQ337" s="170"/>
      <c r="BR337" s="170"/>
      <c r="BS337" s="170"/>
      <c r="BT337" s="170"/>
      <c r="BU337" s="170"/>
      <c r="BV337" s="170"/>
      <c r="BW337" s="170"/>
      <c r="BX337" s="170"/>
      <c r="BY337" s="170"/>
      <c r="BZ337" s="170"/>
      <c r="CA337" s="170"/>
      <c r="CB337" s="170"/>
      <c r="CC337" s="170"/>
      <c r="CD337" s="170"/>
      <c r="CE337" s="170"/>
      <c r="CF337" s="170"/>
      <c r="CG337" s="170"/>
      <c r="CH337" s="170"/>
      <c r="CI337" s="170"/>
      <c r="CJ337" s="170"/>
      <c r="CK337" s="170"/>
      <c r="CL337" s="170"/>
      <c r="CM337" s="170"/>
      <c r="CN337" s="170"/>
      <c r="CO337" s="170"/>
      <c r="CP337" s="170"/>
      <c r="CQ337" s="170"/>
      <c r="CR337" s="170"/>
      <c r="CS337" s="170"/>
      <c r="CT337" s="170"/>
      <c r="CU337" s="170"/>
      <c r="CV337" s="170"/>
      <c r="CW337" s="170"/>
      <c r="CX337" s="170"/>
      <c r="CY337" s="170"/>
      <c r="CZ337" s="170"/>
      <c r="DA337" s="170"/>
      <c r="DB337" s="170"/>
      <c r="DC337" s="170"/>
      <c r="DD337" s="170"/>
      <c r="DE337" s="170"/>
      <c r="DF337" s="170"/>
      <c r="DG337" s="170"/>
      <c r="DH337" s="170"/>
      <c r="DI337" s="170"/>
      <c r="DJ337" s="170"/>
      <c r="DK337" s="170"/>
    </row>
    <row r="338" spans="2:115">
      <c r="B338" s="716"/>
      <c r="F338" s="150"/>
      <c r="H338" s="170"/>
      <c r="I338" s="170"/>
      <c r="J338" s="170"/>
      <c r="K338" s="170"/>
      <c r="L338" s="170"/>
      <c r="M338" s="170"/>
      <c r="N338" s="170"/>
      <c r="O338" s="170"/>
      <c r="P338" s="170"/>
      <c r="Q338" s="170"/>
      <c r="R338" s="170"/>
      <c r="S338" s="170"/>
      <c r="T338" s="170"/>
      <c r="U338" s="170"/>
      <c r="V338" s="170"/>
      <c r="W338" s="170"/>
      <c r="X338" s="170"/>
      <c r="Y338" s="170"/>
      <c r="Z338" s="170"/>
      <c r="AA338" s="170"/>
      <c r="AB338" s="170"/>
      <c r="AC338" s="170"/>
      <c r="AD338" s="170"/>
      <c r="AE338" s="170"/>
      <c r="AF338" s="170"/>
      <c r="AG338" s="170"/>
      <c r="AH338" s="170"/>
      <c r="AI338" s="170"/>
      <c r="AJ338" s="170"/>
      <c r="AK338" s="170"/>
      <c r="AL338" s="170"/>
      <c r="AM338" s="170"/>
      <c r="AN338" s="170"/>
      <c r="AO338" s="170"/>
      <c r="AP338" s="170"/>
      <c r="AQ338" s="170"/>
      <c r="AR338" s="170"/>
      <c r="AS338" s="170"/>
      <c r="AT338" s="170"/>
      <c r="AU338" s="170"/>
      <c r="AV338" s="170"/>
      <c r="AW338" s="170"/>
      <c r="AX338" s="170"/>
      <c r="AY338" s="170"/>
      <c r="AZ338" s="170"/>
      <c r="BA338" s="170"/>
      <c r="BB338" s="170"/>
      <c r="BC338" s="170"/>
      <c r="BD338" s="170"/>
      <c r="BE338" s="170"/>
      <c r="BF338" s="170"/>
      <c r="BG338" s="170"/>
      <c r="BH338" s="170"/>
      <c r="BI338" s="170"/>
      <c r="BJ338" s="170"/>
      <c r="BK338" s="170"/>
      <c r="BL338" s="170"/>
      <c r="BM338" s="170"/>
      <c r="BN338" s="170"/>
      <c r="BO338" s="170"/>
      <c r="BP338" s="170"/>
      <c r="BQ338" s="170"/>
      <c r="BR338" s="170"/>
      <c r="BS338" s="170"/>
      <c r="BT338" s="170"/>
      <c r="BU338" s="170"/>
      <c r="BV338" s="170"/>
      <c r="BW338" s="170"/>
      <c r="BX338" s="170"/>
      <c r="BY338" s="170"/>
      <c r="BZ338" s="170"/>
      <c r="CA338" s="170"/>
      <c r="CB338" s="170"/>
      <c r="CC338" s="170"/>
      <c r="CD338" s="170"/>
      <c r="CE338" s="170"/>
      <c r="CF338" s="170"/>
      <c r="CG338" s="170"/>
      <c r="CH338" s="170"/>
      <c r="CI338" s="170"/>
      <c r="CJ338" s="170"/>
      <c r="CK338" s="170"/>
      <c r="CL338" s="170"/>
      <c r="CM338" s="170"/>
      <c r="CN338" s="170"/>
      <c r="CO338" s="170"/>
      <c r="CP338" s="170"/>
      <c r="CQ338" s="170"/>
      <c r="CR338" s="170"/>
      <c r="CS338" s="170"/>
      <c r="CT338" s="170"/>
      <c r="CU338" s="170"/>
      <c r="CV338" s="170"/>
      <c r="CW338" s="170"/>
      <c r="CX338" s="170"/>
      <c r="CY338" s="170"/>
      <c r="CZ338" s="170"/>
      <c r="DA338" s="170"/>
      <c r="DB338" s="170"/>
      <c r="DC338" s="170"/>
      <c r="DD338" s="170"/>
      <c r="DE338" s="170"/>
      <c r="DF338" s="170"/>
      <c r="DG338" s="170"/>
      <c r="DH338" s="170"/>
      <c r="DI338" s="170"/>
      <c r="DJ338" s="170"/>
      <c r="DK338" s="170"/>
    </row>
    <row r="339" spans="2:115">
      <c r="B339" s="716"/>
      <c r="F339" s="165"/>
      <c r="H339" s="170"/>
      <c r="I339" s="170"/>
      <c r="J339" s="170"/>
      <c r="K339" s="170"/>
      <c r="L339" s="170"/>
      <c r="M339" s="170"/>
      <c r="N339" s="170"/>
      <c r="O339" s="170"/>
      <c r="P339" s="170"/>
      <c r="Q339" s="170"/>
      <c r="R339" s="170"/>
      <c r="S339" s="170"/>
      <c r="T339" s="170"/>
      <c r="U339" s="170"/>
      <c r="V339" s="170"/>
      <c r="W339" s="170"/>
      <c r="X339" s="170"/>
      <c r="Y339" s="170"/>
      <c r="Z339" s="170"/>
      <c r="AA339" s="170"/>
      <c r="AB339" s="170"/>
      <c r="AC339" s="170"/>
      <c r="AD339" s="170"/>
      <c r="AE339" s="170"/>
      <c r="AF339" s="170"/>
      <c r="AG339" s="170"/>
      <c r="AH339" s="170"/>
      <c r="AI339" s="170"/>
      <c r="AJ339" s="170"/>
      <c r="AK339" s="170"/>
      <c r="AL339" s="170"/>
      <c r="AM339" s="170"/>
      <c r="AN339" s="170"/>
      <c r="AO339" s="170"/>
      <c r="AP339" s="170"/>
      <c r="AQ339" s="170"/>
      <c r="AR339" s="170"/>
      <c r="AS339" s="170"/>
      <c r="AT339" s="170"/>
      <c r="AU339" s="170"/>
      <c r="AV339" s="170"/>
      <c r="AW339" s="170"/>
      <c r="AX339" s="170"/>
      <c r="AY339" s="170"/>
      <c r="AZ339" s="170"/>
      <c r="BA339" s="170"/>
      <c r="BB339" s="170"/>
      <c r="BC339" s="170"/>
      <c r="BD339" s="170"/>
      <c r="BE339" s="170"/>
      <c r="BF339" s="170"/>
      <c r="BG339" s="170"/>
      <c r="BH339" s="170"/>
      <c r="BI339" s="170"/>
      <c r="BJ339" s="170"/>
      <c r="BK339" s="170"/>
      <c r="BL339" s="170"/>
      <c r="BM339" s="170"/>
      <c r="BN339" s="170"/>
      <c r="BO339" s="170"/>
      <c r="BP339" s="170"/>
      <c r="BQ339" s="170"/>
      <c r="BR339" s="170"/>
      <c r="BS339" s="170"/>
      <c r="BT339" s="170"/>
      <c r="BU339" s="170"/>
      <c r="BV339" s="170"/>
      <c r="BW339" s="170"/>
      <c r="BX339" s="170"/>
      <c r="BY339" s="170"/>
      <c r="BZ339" s="170"/>
      <c r="CA339" s="170"/>
      <c r="CB339" s="170"/>
      <c r="CC339" s="170"/>
      <c r="CD339" s="170"/>
      <c r="CE339" s="170"/>
      <c r="CF339" s="170"/>
      <c r="CG339" s="170"/>
      <c r="CH339" s="170"/>
      <c r="CI339" s="170"/>
      <c r="CJ339" s="170"/>
      <c r="CK339" s="170"/>
      <c r="CL339" s="170"/>
      <c r="CM339" s="170"/>
      <c r="CN339" s="170"/>
      <c r="CO339" s="170"/>
      <c r="CP339" s="170"/>
      <c r="CQ339" s="170"/>
      <c r="CR339" s="170"/>
      <c r="CS339" s="170"/>
      <c r="CT339" s="170"/>
      <c r="CU339" s="170"/>
      <c r="CV339" s="170"/>
      <c r="CW339" s="170"/>
      <c r="CX339" s="170"/>
      <c r="CY339" s="170"/>
      <c r="CZ339" s="170"/>
      <c r="DA339" s="170"/>
      <c r="DB339" s="170"/>
      <c r="DC339" s="170"/>
      <c r="DD339" s="170"/>
      <c r="DE339" s="170"/>
      <c r="DF339" s="170"/>
      <c r="DG339" s="170"/>
      <c r="DH339" s="170"/>
      <c r="DI339" s="170"/>
      <c r="DJ339" s="170"/>
      <c r="DK339" s="170"/>
    </row>
    <row r="340" spans="2:115">
      <c r="B340" s="716"/>
      <c r="H340" s="170"/>
      <c r="I340" s="170"/>
      <c r="J340" s="170"/>
      <c r="K340" s="170"/>
      <c r="L340" s="170"/>
      <c r="M340" s="170"/>
      <c r="N340" s="170"/>
      <c r="O340" s="170"/>
      <c r="P340" s="170"/>
      <c r="Q340" s="170"/>
      <c r="R340" s="170"/>
      <c r="S340" s="170"/>
      <c r="T340" s="170"/>
      <c r="U340" s="170"/>
      <c r="V340" s="170"/>
      <c r="W340" s="170"/>
      <c r="X340" s="170"/>
      <c r="Y340" s="170"/>
      <c r="Z340" s="170"/>
      <c r="AA340" s="170"/>
      <c r="AB340" s="170"/>
      <c r="AC340" s="170"/>
      <c r="AD340" s="170"/>
      <c r="AE340" s="170"/>
      <c r="AF340" s="170"/>
      <c r="AG340" s="170"/>
      <c r="AH340" s="170"/>
      <c r="AI340" s="170"/>
      <c r="AJ340" s="170"/>
      <c r="AK340" s="170"/>
      <c r="AL340" s="170"/>
      <c r="AM340" s="170"/>
      <c r="AN340" s="170"/>
      <c r="AO340" s="170"/>
      <c r="AP340" s="170"/>
      <c r="AQ340" s="170"/>
      <c r="AR340" s="170"/>
      <c r="AS340" s="170"/>
      <c r="AT340" s="170"/>
      <c r="AU340" s="170"/>
      <c r="AV340" s="170"/>
      <c r="AW340" s="170"/>
      <c r="AX340" s="170"/>
      <c r="AY340" s="170"/>
      <c r="AZ340" s="170"/>
      <c r="BA340" s="170"/>
      <c r="BB340" s="170"/>
      <c r="BC340" s="170"/>
      <c r="BD340" s="170"/>
      <c r="BE340" s="170"/>
      <c r="BF340" s="170"/>
      <c r="BG340" s="170"/>
      <c r="BH340" s="170"/>
      <c r="BI340" s="170"/>
      <c r="BJ340" s="170"/>
      <c r="BK340" s="170"/>
      <c r="BL340" s="170"/>
      <c r="BM340" s="170"/>
      <c r="BN340" s="170"/>
      <c r="BO340" s="170"/>
      <c r="BP340" s="170"/>
      <c r="BQ340" s="170"/>
      <c r="BR340" s="170"/>
      <c r="BS340" s="170"/>
      <c r="BT340" s="170"/>
      <c r="BU340" s="170"/>
      <c r="BV340" s="170"/>
      <c r="BW340" s="170"/>
      <c r="BX340" s="170"/>
      <c r="BY340" s="170"/>
      <c r="BZ340" s="170"/>
      <c r="CA340" s="170"/>
      <c r="CB340" s="170"/>
      <c r="CC340" s="170"/>
      <c r="CD340" s="170"/>
      <c r="CE340" s="170"/>
      <c r="CF340" s="170"/>
      <c r="CG340" s="170"/>
      <c r="CH340" s="170"/>
      <c r="CI340" s="170"/>
      <c r="CJ340" s="170"/>
      <c r="CK340" s="170"/>
      <c r="CL340" s="170"/>
      <c r="CM340" s="170"/>
      <c r="CN340" s="170"/>
      <c r="CO340" s="170"/>
      <c r="CP340" s="170"/>
      <c r="CQ340" s="170"/>
      <c r="CR340" s="170"/>
      <c r="CS340" s="170"/>
      <c r="CT340" s="170"/>
      <c r="CU340" s="170"/>
      <c r="CV340" s="170"/>
      <c r="CW340" s="170"/>
      <c r="CX340" s="170"/>
      <c r="CY340" s="170"/>
      <c r="CZ340" s="170"/>
      <c r="DA340" s="170"/>
      <c r="DB340" s="170"/>
      <c r="DC340" s="170"/>
      <c r="DD340" s="170"/>
      <c r="DE340" s="170"/>
      <c r="DF340" s="170"/>
      <c r="DG340" s="170"/>
      <c r="DH340" s="170"/>
      <c r="DI340" s="170"/>
      <c r="DJ340" s="170"/>
      <c r="DK340" s="170"/>
    </row>
    <row r="341" spans="2:115">
      <c r="B341" s="716"/>
      <c r="F341" s="156"/>
      <c r="H341" s="170"/>
      <c r="I341" s="170"/>
      <c r="J341" s="170"/>
      <c r="K341" s="170"/>
      <c r="L341" s="170"/>
      <c r="M341" s="170"/>
      <c r="N341" s="170"/>
      <c r="O341" s="170"/>
      <c r="P341" s="170"/>
      <c r="Q341" s="170"/>
      <c r="R341" s="170"/>
      <c r="S341" s="170"/>
      <c r="T341" s="170"/>
      <c r="U341" s="170"/>
      <c r="V341" s="170"/>
      <c r="W341" s="170"/>
      <c r="X341" s="170"/>
      <c r="Y341" s="170"/>
      <c r="Z341" s="170"/>
      <c r="AA341" s="170"/>
      <c r="AB341" s="170"/>
      <c r="AC341" s="170"/>
      <c r="AD341" s="170"/>
      <c r="AE341" s="170"/>
      <c r="AF341" s="170"/>
      <c r="AG341" s="170"/>
      <c r="AH341" s="170"/>
      <c r="AI341" s="170"/>
      <c r="AJ341" s="170"/>
      <c r="AK341" s="170"/>
      <c r="AL341" s="170"/>
      <c r="AM341" s="170"/>
      <c r="AN341" s="170"/>
      <c r="AO341" s="170"/>
      <c r="AP341" s="170"/>
      <c r="AQ341" s="170"/>
      <c r="AR341" s="170"/>
      <c r="AS341" s="170"/>
      <c r="AT341" s="170"/>
      <c r="AU341" s="170"/>
      <c r="AV341" s="170"/>
      <c r="AW341" s="170"/>
      <c r="AX341" s="170"/>
      <c r="AY341" s="170"/>
      <c r="AZ341" s="170"/>
      <c r="BA341" s="170"/>
      <c r="BB341" s="170"/>
      <c r="BC341" s="170"/>
      <c r="BD341" s="170"/>
      <c r="BE341" s="170"/>
      <c r="BF341" s="170"/>
      <c r="BG341" s="170"/>
      <c r="BH341" s="170"/>
      <c r="BI341" s="170"/>
      <c r="BJ341" s="170"/>
      <c r="BK341" s="170"/>
      <c r="BL341" s="170"/>
      <c r="BM341" s="170"/>
      <c r="BN341" s="170"/>
      <c r="BO341" s="170"/>
      <c r="BP341" s="170"/>
      <c r="BQ341" s="170"/>
      <c r="BR341" s="170"/>
      <c r="BS341" s="170"/>
      <c r="BT341" s="170"/>
      <c r="BU341" s="170"/>
      <c r="BV341" s="170"/>
      <c r="BW341" s="170"/>
      <c r="BX341" s="170"/>
      <c r="BY341" s="170"/>
      <c r="BZ341" s="170"/>
      <c r="CA341" s="170"/>
      <c r="CB341" s="170"/>
      <c r="CC341" s="170"/>
      <c r="CD341" s="170"/>
      <c r="CE341" s="170"/>
      <c r="CF341" s="170"/>
      <c r="CG341" s="170"/>
      <c r="CH341" s="170"/>
      <c r="CI341" s="170"/>
      <c r="CJ341" s="170"/>
      <c r="CK341" s="170"/>
      <c r="CL341" s="170"/>
      <c r="CM341" s="170"/>
      <c r="CN341" s="170"/>
      <c r="CO341" s="170"/>
      <c r="CP341" s="170"/>
      <c r="CQ341" s="170"/>
      <c r="CR341" s="170"/>
      <c r="CS341" s="170"/>
      <c r="CT341" s="170"/>
      <c r="CU341" s="170"/>
      <c r="CV341" s="170"/>
      <c r="CW341" s="170"/>
      <c r="CX341" s="170"/>
      <c r="CY341" s="170"/>
      <c r="CZ341" s="170"/>
      <c r="DA341" s="170"/>
      <c r="DB341" s="170"/>
      <c r="DC341" s="170"/>
      <c r="DD341" s="170"/>
      <c r="DE341" s="170"/>
      <c r="DF341" s="170"/>
      <c r="DG341" s="170"/>
      <c r="DH341" s="170"/>
      <c r="DI341" s="170"/>
      <c r="DJ341" s="170"/>
      <c r="DK341" s="170"/>
    </row>
    <row r="342" spans="2:115">
      <c r="B342" s="716"/>
      <c r="H342" s="170"/>
      <c r="I342" s="170"/>
      <c r="J342" s="170"/>
      <c r="K342" s="170"/>
      <c r="L342" s="170"/>
      <c r="M342" s="170"/>
      <c r="N342" s="170"/>
      <c r="O342" s="170"/>
      <c r="P342" s="170"/>
      <c r="Q342" s="170"/>
      <c r="R342" s="170"/>
      <c r="S342" s="170"/>
      <c r="T342" s="170"/>
      <c r="U342" s="170"/>
      <c r="V342" s="170"/>
      <c r="W342" s="170"/>
      <c r="X342" s="170"/>
      <c r="Y342" s="170"/>
      <c r="Z342" s="170"/>
      <c r="AA342" s="170"/>
      <c r="AB342" s="170"/>
      <c r="AC342" s="170"/>
      <c r="AD342" s="170"/>
      <c r="AE342" s="170"/>
      <c r="AF342" s="170"/>
      <c r="AG342" s="170"/>
      <c r="AH342" s="170"/>
      <c r="AI342" s="170"/>
      <c r="AJ342" s="170"/>
      <c r="AK342" s="170"/>
      <c r="AL342" s="170"/>
      <c r="AM342" s="170"/>
      <c r="AN342" s="170"/>
      <c r="AO342" s="170"/>
      <c r="AP342" s="170"/>
      <c r="AQ342" s="170"/>
      <c r="AR342" s="170"/>
      <c r="AS342" s="170"/>
      <c r="AT342" s="170"/>
      <c r="AU342" s="170"/>
      <c r="AV342" s="170"/>
      <c r="AW342" s="170"/>
      <c r="AX342" s="170"/>
      <c r="AY342" s="170"/>
      <c r="AZ342" s="170"/>
      <c r="BA342" s="170"/>
      <c r="BB342" s="170"/>
      <c r="BC342" s="170"/>
      <c r="BD342" s="170"/>
      <c r="BE342" s="170"/>
      <c r="BF342" s="170"/>
      <c r="BG342" s="170"/>
      <c r="BH342" s="170"/>
      <c r="BI342" s="170"/>
      <c r="BJ342" s="170"/>
      <c r="BK342" s="170"/>
      <c r="BL342" s="170"/>
      <c r="BM342" s="170"/>
      <c r="BN342" s="170"/>
      <c r="BO342" s="170"/>
      <c r="BP342" s="170"/>
      <c r="BQ342" s="170"/>
      <c r="BR342" s="170"/>
      <c r="BS342" s="170"/>
      <c r="BT342" s="170"/>
      <c r="BU342" s="170"/>
      <c r="BV342" s="170"/>
      <c r="BW342" s="170"/>
      <c r="BX342" s="170"/>
      <c r="BY342" s="170"/>
      <c r="BZ342" s="170"/>
      <c r="CA342" s="170"/>
      <c r="CB342" s="170"/>
      <c r="CC342" s="170"/>
      <c r="CD342" s="170"/>
      <c r="CE342" s="170"/>
      <c r="CF342" s="170"/>
      <c r="CG342" s="170"/>
      <c r="CH342" s="170"/>
      <c r="CI342" s="170"/>
      <c r="CJ342" s="170"/>
      <c r="CK342" s="170"/>
      <c r="CL342" s="170"/>
      <c r="CM342" s="170"/>
      <c r="CN342" s="170"/>
      <c r="CO342" s="170"/>
      <c r="CP342" s="170"/>
      <c r="CQ342" s="170"/>
      <c r="CR342" s="170"/>
      <c r="CS342" s="170"/>
      <c r="CT342" s="170"/>
      <c r="CU342" s="170"/>
      <c r="CV342" s="170"/>
      <c r="CW342" s="170"/>
      <c r="CX342" s="170"/>
      <c r="CY342" s="170"/>
      <c r="CZ342" s="170"/>
      <c r="DA342" s="170"/>
      <c r="DB342" s="170"/>
      <c r="DC342" s="170"/>
      <c r="DD342" s="170"/>
      <c r="DE342" s="170"/>
      <c r="DF342" s="170"/>
      <c r="DG342" s="170"/>
      <c r="DH342" s="170"/>
      <c r="DI342" s="170"/>
      <c r="DJ342" s="170"/>
      <c r="DK342" s="170"/>
    </row>
    <row r="343" spans="2:115">
      <c r="B343" s="716"/>
      <c r="H343" s="170"/>
      <c r="I343" s="170"/>
      <c r="J343" s="170"/>
      <c r="K343" s="170"/>
      <c r="L343" s="170"/>
      <c r="M343" s="170"/>
      <c r="N343" s="170"/>
      <c r="O343" s="170"/>
      <c r="P343" s="170"/>
      <c r="Q343" s="170"/>
      <c r="R343" s="170"/>
      <c r="S343" s="170"/>
      <c r="T343" s="170"/>
      <c r="U343" s="170"/>
      <c r="V343" s="170"/>
      <c r="W343" s="170"/>
      <c r="X343" s="170"/>
      <c r="Y343" s="170"/>
      <c r="Z343" s="170"/>
      <c r="AA343" s="170"/>
      <c r="AB343" s="170"/>
      <c r="AC343" s="170"/>
      <c r="AD343" s="170"/>
      <c r="AE343" s="170"/>
      <c r="AF343" s="170"/>
      <c r="AG343" s="170"/>
      <c r="AH343" s="170"/>
      <c r="AI343" s="170"/>
      <c r="AJ343" s="170"/>
      <c r="AK343" s="170"/>
      <c r="AL343" s="170"/>
      <c r="AM343" s="170"/>
      <c r="AN343" s="170"/>
      <c r="AO343" s="170"/>
      <c r="AP343" s="170"/>
      <c r="AQ343" s="170"/>
      <c r="AR343" s="170"/>
      <c r="AS343" s="170"/>
      <c r="AT343" s="170"/>
      <c r="AU343" s="170"/>
      <c r="AV343" s="170"/>
      <c r="AW343" s="170"/>
      <c r="AX343" s="170"/>
      <c r="AY343" s="170"/>
      <c r="AZ343" s="170"/>
      <c r="BA343" s="170"/>
      <c r="BB343" s="170"/>
      <c r="BC343" s="170"/>
      <c r="BD343" s="170"/>
      <c r="BE343" s="170"/>
      <c r="BF343" s="170"/>
      <c r="BG343" s="170"/>
      <c r="BH343" s="170"/>
      <c r="BI343" s="170"/>
      <c r="BJ343" s="170"/>
      <c r="BK343" s="170"/>
      <c r="BL343" s="170"/>
      <c r="BM343" s="170"/>
      <c r="BN343" s="170"/>
      <c r="BO343" s="170"/>
      <c r="BP343" s="170"/>
      <c r="BQ343" s="170"/>
      <c r="BR343" s="170"/>
      <c r="BS343" s="170"/>
      <c r="BT343" s="170"/>
      <c r="BU343" s="170"/>
      <c r="BV343" s="170"/>
      <c r="BW343" s="170"/>
      <c r="BX343" s="170"/>
      <c r="BY343" s="170"/>
      <c r="BZ343" s="170"/>
      <c r="CA343" s="170"/>
      <c r="CB343" s="170"/>
      <c r="CC343" s="170"/>
      <c r="CD343" s="170"/>
      <c r="CE343" s="170"/>
      <c r="CF343" s="170"/>
      <c r="CG343" s="170"/>
      <c r="CH343" s="170"/>
      <c r="CI343" s="170"/>
      <c r="CJ343" s="170"/>
      <c r="CK343" s="170"/>
      <c r="CL343" s="170"/>
      <c r="CM343" s="170"/>
      <c r="CN343" s="170"/>
      <c r="CO343" s="170"/>
      <c r="CP343" s="170"/>
      <c r="CQ343" s="170"/>
      <c r="CR343" s="170"/>
      <c r="CS343" s="170"/>
      <c r="CT343" s="170"/>
      <c r="CU343" s="170"/>
      <c r="CV343" s="170"/>
      <c r="CW343" s="170"/>
      <c r="CX343" s="170"/>
      <c r="CY343" s="170"/>
      <c r="CZ343" s="170"/>
      <c r="DA343" s="170"/>
      <c r="DB343" s="170"/>
      <c r="DC343" s="170"/>
      <c r="DD343" s="170"/>
      <c r="DE343" s="170"/>
      <c r="DF343" s="170"/>
      <c r="DG343" s="170"/>
      <c r="DH343" s="170"/>
      <c r="DI343" s="170"/>
      <c r="DJ343" s="170"/>
      <c r="DK343" s="170"/>
    </row>
    <row r="344" spans="2:115">
      <c r="B344" s="716"/>
      <c r="H344" s="170"/>
      <c r="I344" s="170"/>
      <c r="J344" s="170"/>
      <c r="K344" s="170"/>
      <c r="L344" s="170"/>
      <c r="M344" s="170"/>
      <c r="N344" s="170"/>
      <c r="O344" s="170"/>
      <c r="P344" s="170"/>
      <c r="Q344" s="170"/>
      <c r="R344" s="170"/>
      <c r="S344" s="170"/>
      <c r="T344" s="170"/>
      <c r="U344" s="170"/>
      <c r="V344" s="170"/>
      <c r="W344" s="170"/>
      <c r="X344" s="170"/>
      <c r="Y344" s="170"/>
      <c r="Z344" s="170"/>
      <c r="AA344" s="170"/>
      <c r="AB344" s="170"/>
      <c r="AC344" s="170"/>
      <c r="AD344" s="170"/>
      <c r="AE344" s="170"/>
      <c r="AF344" s="170"/>
      <c r="AG344" s="170"/>
      <c r="AH344" s="170"/>
      <c r="AI344" s="170"/>
      <c r="AJ344" s="170"/>
      <c r="AK344" s="170"/>
      <c r="AL344" s="170"/>
      <c r="AM344" s="170"/>
      <c r="AN344" s="170"/>
      <c r="AO344" s="170"/>
      <c r="AP344" s="170"/>
      <c r="AQ344" s="170"/>
      <c r="AR344" s="170"/>
      <c r="AS344" s="170"/>
      <c r="AT344" s="170"/>
      <c r="AU344" s="170"/>
      <c r="AV344" s="170"/>
      <c r="AW344" s="170"/>
      <c r="AX344" s="170"/>
      <c r="AY344" s="170"/>
      <c r="AZ344" s="170"/>
      <c r="BA344" s="170"/>
      <c r="BB344" s="170"/>
      <c r="BC344" s="170"/>
      <c r="BD344" s="170"/>
      <c r="BE344" s="170"/>
      <c r="BF344" s="170"/>
      <c r="BG344" s="170"/>
      <c r="BH344" s="170"/>
      <c r="BI344" s="170"/>
      <c r="BJ344" s="170"/>
      <c r="BK344" s="170"/>
      <c r="BL344" s="170"/>
      <c r="BM344" s="170"/>
      <c r="BN344" s="170"/>
      <c r="BO344" s="170"/>
      <c r="BP344" s="170"/>
      <c r="BQ344" s="170"/>
      <c r="BR344" s="170"/>
      <c r="BS344" s="170"/>
      <c r="BT344" s="170"/>
      <c r="BU344" s="170"/>
      <c r="BV344" s="170"/>
      <c r="BW344" s="170"/>
      <c r="BX344" s="170"/>
      <c r="BY344" s="170"/>
      <c r="BZ344" s="170"/>
      <c r="CA344" s="170"/>
      <c r="CB344" s="170"/>
      <c r="CC344" s="170"/>
      <c r="CD344" s="170"/>
      <c r="CE344" s="170"/>
      <c r="CF344" s="170"/>
      <c r="CG344" s="170"/>
      <c r="CH344" s="170"/>
      <c r="CI344" s="170"/>
      <c r="CJ344" s="170"/>
      <c r="CK344" s="170"/>
      <c r="CL344" s="170"/>
      <c r="CM344" s="170"/>
      <c r="CN344" s="170"/>
      <c r="CO344" s="170"/>
      <c r="CP344" s="170"/>
      <c r="CQ344" s="170"/>
      <c r="CR344" s="170"/>
      <c r="CS344" s="170"/>
      <c r="CT344" s="170"/>
      <c r="CU344" s="170"/>
      <c r="CV344" s="170"/>
      <c r="CW344" s="170"/>
      <c r="CX344" s="170"/>
      <c r="CY344" s="170"/>
      <c r="CZ344" s="170"/>
      <c r="DA344" s="170"/>
      <c r="DB344" s="170"/>
      <c r="DC344" s="170"/>
      <c r="DD344" s="170"/>
      <c r="DE344" s="170"/>
      <c r="DF344" s="170"/>
      <c r="DG344" s="170"/>
      <c r="DH344" s="170"/>
      <c r="DI344" s="170"/>
      <c r="DJ344" s="170"/>
      <c r="DK344" s="170"/>
    </row>
    <row r="345" spans="2:115">
      <c r="B345" s="716"/>
      <c r="F345" s="156"/>
      <c r="H345" s="170"/>
      <c r="I345" s="170"/>
      <c r="J345" s="170"/>
      <c r="K345" s="170"/>
      <c r="L345" s="170"/>
      <c r="M345" s="170"/>
      <c r="N345" s="170"/>
      <c r="O345" s="170"/>
      <c r="P345" s="170"/>
      <c r="Q345" s="170"/>
      <c r="R345" s="170"/>
      <c r="S345" s="170"/>
      <c r="T345" s="170"/>
      <c r="U345" s="170"/>
      <c r="V345" s="170"/>
      <c r="W345" s="170"/>
      <c r="X345" s="170"/>
      <c r="Y345" s="170"/>
      <c r="Z345" s="170"/>
      <c r="AA345" s="170"/>
      <c r="AB345" s="170"/>
      <c r="AC345" s="170"/>
      <c r="AD345" s="170"/>
      <c r="AE345" s="170"/>
      <c r="AF345" s="170"/>
      <c r="AG345" s="170"/>
      <c r="AH345" s="170"/>
      <c r="AI345" s="170"/>
      <c r="AJ345" s="170"/>
      <c r="AK345" s="170"/>
      <c r="AL345" s="170"/>
      <c r="AM345" s="170"/>
      <c r="AN345" s="170"/>
      <c r="AO345" s="170"/>
      <c r="AP345" s="170"/>
      <c r="AQ345" s="170"/>
      <c r="AR345" s="170"/>
      <c r="AS345" s="170"/>
      <c r="AT345" s="170"/>
      <c r="AU345" s="170"/>
      <c r="AV345" s="170"/>
      <c r="AW345" s="170"/>
      <c r="AX345" s="170"/>
      <c r="AY345" s="170"/>
      <c r="AZ345" s="170"/>
      <c r="BA345" s="170"/>
      <c r="BB345" s="170"/>
      <c r="BC345" s="170"/>
      <c r="BD345" s="170"/>
      <c r="BE345" s="170"/>
      <c r="BF345" s="170"/>
      <c r="BG345" s="170"/>
      <c r="BH345" s="170"/>
      <c r="BI345" s="170"/>
      <c r="BJ345" s="170"/>
      <c r="BK345" s="170"/>
      <c r="BL345" s="170"/>
      <c r="BM345" s="170"/>
      <c r="BN345" s="170"/>
      <c r="BO345" s="170"/>
      <c r="BP345" s="170"/>
      <c r="BQ345" s="170"/>
      <c r="BR345" s="170"/>
      <c r="BS345" s="170"/>
      <c r="BT345" s="170"/>
      <c r="BU345" s="170"/>
      <c r="BV345" s="170"/>
      <c r="BW345" s="170"/>
      <c r="BX345" s="170"/>
      <c r="BY345" s="170"/>
      <c r="BZ345" s="170"/>
      <c r="CA345" s="170"/>
      <c r="CB345" s="170"/>
      <c r="CC345" s="170"/>
      <c r="CD345" s="170"/>
      <c r="CE345" s="170"/>
      <c r="CF345" s="170"/>
      <c r="CG345" s="170"/>
      <c r="CH345" s="170"/>
      <c r="CI345" s="170"/>
      <c r="CJ345" s="170"/>
      <c r="CK345" s="170"/>
      <c r="CL345" s="170"/>
      <c r="CM345" s="170"/>
      <c r="CN345" s="170"/>
      <c r="CO345" s="170"/>
      <c r="CP345" s="170"/>
      <c r="CQ345" s="170"/>
      <c r="CR345" s="170"/>
      <c r="CS345" s="170"/>
      <c r="CT345" s="170"/>
      <c r="CU345" s="170"/>
      <c r="CV345" s="170"/>
      <c r="CW345" s="170"/>
      <c r="CX345" s="170"/>
      <c r="CY345" s="170"/>
      <c r="CZ345" s="170"/>
      <c r="DA345" s="170"/>
      <c r="DB345" s="170"/>
      <c r="DC345" s="170"/>
      <c r="DD345" s="170"/>
      <c r="DE345" s="170"/>
      <c r="DF345" s="170"/>
      <c r="DG345" s="170"/>
      <c r="DH345" s="170"/>
      <c r="DI345" s="170"/>
      <c r="DJ345" s="170"/>
      <c r="DK345" s="170"/>
    </row>
    <row r="346" spans="2:115">
      <c r="B346" s="716"/>
      <c r="H346" s="170"/>
      <c r="I346" s="170"/>
      <c r="J346" s="170"/>
      <c r="K346" s="170"/>
      <c r="L346" s="170"/>
      <c r="M346" s="170"/>
      <c r="N346" s="170"/>
      <c r="O346" s="170"/>
      <c r="P346" s="170"/>
      <c r="Q346" s="170"/>
      <c r="R346" s="170"/>
      <c r="S346" s="170"/>
      <c r="T346" s="170"/>
      <c r="U346" s="170"/>
      <c r="V346" s="170"/>
      <c r="W346" s="170"/>
      <c r="X346" s="170"/>
      <c r="Y346" s="170"/>
      <c r="Z346" s="170"/>
      <c r="AA346" s="170"/>
      <c r="AB346" s="170"/>
      <c r="AC346" s="170"/>
      <c r="AD346" s="170"/>
      <c r="AE346" s="170"/>
      <c r="AF346" s="170"/>
      <c r="AG346" s="170"/>
      <c r="AH346" s="170"/>
      <c r="AI346" s="170"/>
      <c r="AJ346" s="170"/>
      <c r="AK346" s="170"/>
      <c r="AL346" s="170"/>
      <c r="AM346" s="170"/>
      <c r="AN346" s="170"/>
      <c r="AO346" s="170"/>
      <c r="AP346" s="170"/>
      <c r="AQ346" s="170"/>
      <c r="AR346" s="170"/>
      <c r="AS346" s="170"/>
      <c r="AT346" s="170"/>
      <c r="AU346" s="170"/>
      <c r="AV346" s="170"/>
      <c r="AW346" s="170"/>
      <c r="AX346" s="170"/>
      <c r="AY346" s="170"/>
      <c r="AZ346" s="170"/>
      <c r="BA346" s="170"/>
      <c r="BB346" s="170"/>
      <c r="BC346" s="170"/>
      <c r="BD346" s="170"/>
      <c r="BE346" s="170"/>
      <c r="BF346" s="170"/>
      <c r="BG346" s="170"/>
      <c r="BH346" s="170"/>
      <c r="BI346" s="170"/>
      <c r="BJ346" s="170"/>
      <c r="BK346" s="170"/>
      <c r="BL346" s="170"/>
      <c r="BM346" s="170"/>
      <c r="BN346" s="170"/>
      <c r="BO346" s="170"/>
      <c r="BP346" s="170"/>
      <c r="BQ346" s="170"/>
      <c r="BR346" s="170"/>
      <c r="BS346" s="170"/>
      <c r="BT346" s="170"/>
      <c r="BU346" s="170"/>
      <c r="BV346" s="170"/>
      <c r="BW346" s="170"/>
      <c r="BX346" s="170"/>
      <c r="BY346" s="170"/>
      <c r="BZ346" s="170"/>
      <c r="CA346" s="170"/>
      <c r="CB346" s="170"/>
      <c r="CC346" s="170"/>
      <c r="CD346" s="170"/>
      <c r="CE346" s="170"/>
      <c r="CF346" s="170"/>
      <c r="CG346" s="170"/>
      <c r="CH346" s="170"/>
      <c r="CI346" s="170"/>
      <c r="CJ346" s="170"/>
      <c r="CK346" s="170"/>
      <c r="CL346" s="170"/>
      <c r="CM346" s="170"/>
      <c r="CN346" s="170"/>
      <c r="CO346" s="170"/>
      <c r="CP346" s="170"/>
      <c r="CQ346" s="170"/>
      <c r="CR346" s="170"/>
      <c r="CS346" s="170"/>
      <c r="CT346" s="170"/>
      <c r="CU346" s="170"/>
      <c r="CV346" s="170"/>
      <c r="CW346" s="170"/>
      <c r="CX346" s="170"/>
      <c r="CY346" s="170"/>
      <c r="CZ346" s="170"/>
      <c r="DA346" s="170"/>
      <c r="DB346" s="170"/>
      <c r="DC346" s="170"/>
      <c r="DD346" s="170"/>
      <c r="DE346" s="170"/>
      <c r="DF346" s="170"/>
      <c r="DG346" s="170"/>
      <c r="DH346" s="170"/>
      <c r="DI346" s="170"/>
      <c r="DJ346" s="170"/>
      <c r="DK346" s="170"/>
    </row>
    <row r="347" spans="2:115">
      <c r="B347" s="716"/>
      <c r="H347" s="170"/>
      <c r="I347" s="170"/>
      <c r="J347" s="170"/>
      <c r="K347" s="170"/>
      <c r="L347" s="170"/>
      <c r="M347" s="170"/>
      <c r="N347" s="170"/>
      <c r="O347" s="170"/>
      <c r="P347" s="170"/>
      <c r="Q347" s="170"/>
      <c r="R347" s="170"/>
      <c r="S347" s="170"/>
      <c r="T347" s="170"/>
      <c r="U347" s="170"/>
      <c r="V347" s="170"/>
      <c r="W347" s="170"/>
      <c r="X347" s="170"/>
      <c r="Y347" s="170"/>
      <c r="Z347" s="170"/>
      <c r="AA347" s="170"/>
      <c r="AB347" s="170"/>
      <c r="AC347" s="170"/>
      <c r="AD347" s="170"/>
      <c r="AE347" s="170"/>
      <c r="AF347" s="170"/>
      <c r="AG347" s="170"/>
      <c r="AH347" s="170"/>
      <c r="AI347" s="170"/>
      <c r="AJ347" s="170"/>
      <c r="AK347" s="170"/>
      <c r="AL347" s="170"/>
      <c r="AM347" s="170"/>
      <c r="AN347" s="170"/>
      <c r="AO347" s="170"/>
      <c r="AP347" s="170"/>
      <c r="AQ347" s="170"/>
      <c r="AR347" s="170"/>
      <c r="AS347" s="170"/>
      <c r="AT347" s="170"/>
      <c r="AU347" s="170"/>
      <c r="AV347" s="170"/>
      <c r="AW347" s="170"/>
      <c r="AX347" s="170"/>
      <c r="AY347" s="170"/>
      <c r="AZ347" s="170"/>
      <c r="BA347" s="170"/>
      <c r="BB347" s="170"/>
      <c r="BC347" s="170"/>
      <c r="BD347" s="170"/>
      <c r="BE347" s="170"/>
      <c r="BF347" s="170"/>
      <c r="BG347" s="170"/>
      <c r="BH347" s="170"/>
      <c r="BI347" s="170"/>
      <c r="BJ347" s="170"/>
      <c r="BK347" s="170"/>
      <c r="BL347" s="170"/>
      <c r="BM347" s="170"/>
      <c r="BN347" s="170"/>
      <c r="BO347" s="170"/>
      <c r="BP347" s="170"/>
      <c r="BQ347" s="170"/>
      <c r="BR347" s="170"/>
      <c r="BS347" s="170"/>
      <c r="BT347" s="170"/>
      <c r="BU347" s="170"/>
      <c r="BV347" s="170"/>
      <c r="BW347" s="170"/>
      <c r="BX347" s="170"/>
      <c r="BY347" s="170"/>
      <c r="BZ347" s="170"/>
      <c r="CA347" s="170"/>
      <c r="CB347" s="170"/>
      <c r="CC347" s="170"/>
      <c r="CD347" s="170"/>
      <c r="CE347" s="170"/>
      <c r="CF347" s="170"/>
      <c r="CG347" s="170"/>
      <c r="CH347" s="170"/>
      <c r="CI347" s="170"/>
      <c r="CJ347" s="170"/>
      <c r="CK347" s="170"/>
      <c r="CL347" s="170"/>
      <c r="CM347" s="170"/>
      <c r="CN347" s="170"/>
      <c r="CO347" s="170"/>
      <c r="CP347" s="170"/>
      <c r="CQ347" s="170"/>
      <c r="CR347" s="170"/>
      <c r="CS347" s="170"/>
      <c r="CT347" s="170"/>
      <c r="CU347" s="170"/>
      <c r="CV347" s="170"/>
      <c r="CW347" s="170"/>
      <c r="CX347" s="170"/>
      <c r="CY347" s="170"/>
      <c r="CZ347" s="170"/>
      <c r="DA347" s="170"/>
      <c r="DB347" s="170"/>
      <c r="DC347" s="170"/>
      <c r="DD347" s="170"/>
      <c r="DE347" s="170"/>
      <c r="DF347" s="170"/>
      <c r="DG347" s="170"/>
      <c r="DH347" s="170"/>
      <c r="DI347" s="170"/>
      <c r="DJ347" s="170"/>
      <c r="DK347" s="170"/>
    </row>
    <row r="348" spans="2:115">
      <c r="B348" s="716"/>
      <c r="H348" s="170"/>
      <c r="I348" s="170"/>
      <c r="J348" s="170"/>
      <c r="K348" s="170"/>
      <c r="L348" s="170"/>
      <c r="M348" s="170"/>
      <c r="N348" s="170"/>
      <c r="O348" s="170"/>
      <c r="P348" s="170"/>
      <c r="Q348" s="170"/>
      <c r="R348" s="170"/>
      <c r="S348" s="170"/>
      <c r="T348" s="170"/>
      <c r="U348" s="170"/>
      <c r="V348" s="170"/>
      <c r="W348" s="170"/>
      <c r="X348" s="170"/>
      <c r="Y348" s="170"/>
      <c r="Z348" s="170"/>
      <c r="AA348" s="170"/>
      <c r="AB348" s="170"/>
      <c r="AC348" s="170"/>
      <c r="AD348" s="170"/>
      <c r="AE348" s="170"/>
      <c r="AF348" s="170"/>
      <c r="AG348" s="170"/>
      <c r="AH348" s="170"/>
      <c r="AI348" s="170"/>
      <c r="AJ348" s="170"/>
      <c r="AK348" s="170"/>
      <c r="AL348" s="170"/>
      <c r="AM348" s="170"/>
      <c r="AN348" s="170"/>
      <c r="AO348" s="170"/>
      <c r="AP348" s="170"/>
      <c r="AQ348" s="170"/>
      <c r="AR348" s="170"/>
      <c r="AS348" s="170"/>
      <c r="AT348" s="170"/>
      <c r="AU348" s="170"/>
      <c r="AV348" s="170"/>
      <c r="AW348" s="170"/>
      <c r="AX348" s="170"/>
      <c r="AY348" s="170"/>
      <c r="AZ348" s="170"/>
      <c r="BA348" s="170"/>
      <c r="BB348" s="170"/>
      <c r="BC348" s="170"/>
      <c r="BD348" s="170"/>
      <c r="BE348" s="170"/>
      <c r="BF348" s="170"/>
      <c r="BG348" s="170"/>
      <c r="BH348" s="170"/>
      <c r="BI348" s="170"/>
      <c r="BJ348" s="170"/>
      <c r="BK348" s="170"/>
      <c r="BL348" s="170"/>
      <c r="BM348" s="170"/>
      <c r="BN348" s="170"/>
      <c r="BO348" s="170"/>
      <c r="BP348" s="170"/>
      <c r="BQ348" s="170"/>
      <c r="BR348" s="170"/>
      <c r="BS348" s="170"/>
      <c r="BT348" s="170"/>
      <c r="BU348" s="170"/>
      <c r="BV348" s="170"/>
      <c r="BW348" s="170"/>
      <c r="BX348" s="170"/>
      <c r="BY348" s="170"/>
      <c r="BZ348" s="170"/>
      <c r="CA348" s="170"/>
      <c r="CB348" s="170"/>
      <c r="CC348" s="170"/>
      <c r="CD348" s="170"/>
      <c r="CE348" s="170"/>
      <c r="CF348" s="170"/>
      <c r="CG348" s="170"/>
      <c r="CH348" s="170"/>
      <c r="CI348" s="170"/>
      <c r="CJ348" s="170"/>
      <c r="CK348" s="170"/>
      <c r="CL348" s="170"/>
      <c r="CM348" s="170"/>
      <c r="CN348" s="170"/>
      <c r="CO348" s="170"/>
      <c r="CP348" s="170"/>
      <c r="CQ348" s="170"/>
      <c r="CR348" s="170"/>
      <c r="CS348" s="170"/>
      <c r="CT348" s="170"/>
      <c r="CU348" s="170"/>
      <c r="CV348" s="170"/>
      <c r="CW348" s="170"/>
      <c r="CX348" s="170"/>
      <c r="CY348" s="170"/>
      <c r="CZ348" s="170"/>
      <c r="DA348" s="170"/>
      <c r="DB348" s="170"/>
      <c r="DC348" s="170"/>
      <c r="DD348" s="170"/>
      <c r="DE348" s="170"/>
      <c r="DF348" s="170"/>
      <c r="DG348" s="170"/>
      <c r="DH348" s="170"/>
      <c r="DI348" s="170"/>
      <c r="DJ348" s="170"/>
      <c r="DK348" s="170"/>
    </row>
    <row r="349" spans="2:115">
      <c r="B349" s="716"/>
      <c r="F349" s="156"/>
      <c r="H349" s="170"/>
      <c r="I349" s="170"/>
      <c r="J349" s="170"/>
      <c r="K349" s="170"/>
      <c r="L349" s="170"/>
      <c r="M349" s="170"/>
      <c r="N349" s="170"/>
      <c r="O349" s="170"/>
      <c r="P349" s="170"/>
      <c r="Q349" s="170"/>
      <c r="R349" s="170"/>
      <c r="S349" s="170"/>
      <c r="T349" s="170"/>
      <c r="U349" s="170"/>
      <c r="V349" s="170"/>
      <c r="W349" s="170"/>
      <c r="X349" s="170"/>
      <c r="Y349" s="170"/>
      <c r="Z349" s="170"/>
      <c r="AA349" s="170"/>
      <c r="AB349" s="170"/>
      <c r="AC349" s="170"/>
      <c r="AD349" s="170"/>
      <c r="AE349" s="170"/>
      <c r="AF349" s="170"/>
      <c r="AG349" s="170"/>
      <c r="AH349" s="170"/>
      <c r="AI349" s="170"/>
      <c r="AJ349" s="170"/>
      <c r="AK349" s="170"/>
      <c r="AL349" s="170"/>
      <c r="AM349" s="170"/>
      <c r="AN349" s="170"/>
      <c r="AO349" s="170"/>
      <c r="AP349" s="170"/>
      <c r="AQ349" s="170"/>
      <c r="AR349" s="170"/>
      <c r="AS349" s="170"/>
      <c r="AT349" s="170"/>
      <c r="AU349" s="170"/>
      <c r="AV349" s="170"/>
      <c r="AW349" s="170"/>
      <c r="AX349" s="170"/>
      <c r="AY349" s="170"/>
      <c r="AZ349" s="170"/>
      <c r="BA349" s="170"/>
      <c r="BB349" s="170"/>
      <c r="BC349" s="170"/>
      <c r="BD349" s="170"/>
      <c r="BE349" s="170"/>
      <c r="BF349" s="170"/>
      <c r="BG349" s="170"/>
      <c r="BH349" s="170"/>
      <c r="BI349" s="170"/>
      <c r="BJ349" s="170"/>
      <c r="BK349" s="170"/>
      <c r="BL349" s="170"/>
      <c r="BM349" s="170"/>
      <c r="BN349" s="170"/>
      <c r="BO349" s="170"/>
      <c r="BP349" s="170"/>
      <c r="BQ349" s="170"/>
      <c r="BR349" s="170"/>
      <c r="BS349" s="170"/>
      <c r="BT349" s="170"/>
      <c r="BU349" s="170"/>
      <c r="BV349" s="170"/>
      <c r="BW349" s="170"/>
      <c r="BX349" s="170"/>
      <c r="BY349" s="170"/>
      <c r="BZ349" s="170"/>
      <c r="CA349" s="170"/>
      <c r="CB349" s="170"/>
      <c r="CC349" s="170"/>
      <c r="CD349" s="170"/>
      <c r="CE349" s="170"/>
      <c r="CF349" s="170"/>
      <c r="CG349" s="170"/>
      <c r="CH349" s="170"/>
      <c r="CI349" s="170"/>
      <c r="CJ349" s="170"/>
      <c r="CK349" s="170"/>
      <c r="CL349" s="170"/>
      <c r="CM349" s="170"/>
      <c r="CN349" s="170"/>
      <c r="CO349" s="170"/>
      <c r="CP349" s="170"/>
      <c r="CQ349" s="170"/>
      <c r="CR349" s="170"/>
      <c r="CS349" s="170"/>
      <c r="CT349" s="170"/>
      <c r="CU349" s="170"/>
      <c r="CV349" s="170"/>
      <c r="CW349" s="170"/>
      <c r="CX349" s="170"/>
      <c r="CY349" s="170"/>
      <c r="CZ349" s="170"/>
      <c r="DA349" s="170"/>
      <c r="DB349" s="170"/>
      <c r="DC349" s="170"/>
      <c r="DD349" s="170"/>
      <c r="DE349" s="170"/>
      <c r="DF349" s="170"/>
      <c r="DG349" s="170"/>
      <c r="DH349" s="170"/>
      <c r="DI349" s="170"/>
      <c r="DJ349" s="170"/>
      <c r="DK349" s="170"/>
    </row>
    <row r="350" spans="2:115">
      <c r="B350" s="716"/>
      <c r="H350" s="170"/>
      <c r="I350" s="170"/>
      <c r="J350" s="170"/>
      <c r="K350" s="170"/>
      <c r="L350" s="170"/>
      <c r="M350" s="170"/>
      <c r="N350" s="170"/>
      <c r="O350" s="170"/>
      <c r="P350" s="170"/>
      <c r="Q350" s="170"/>
      <c r="R350" s="170"/>
      <c r="S350" s="170"/>
      <c r="T350" s="170"/>
      <c r="U350" s="170"/>
      <c r="V350" s="170"/>
      <c r="W350" s="170"/>
      <c r="X350" s="170"/>
      <c r="Y350" s="170"/>
      <c r="Z350" s="170"/>
      <c r="AA350" s="170"/>
      <c r="AB350" s="170"/>
      <c r="AC350" s="170"/>
      <c r="AD350" s="170"/>
      <c r="AE350" s="170"/>
      <c r="AF350" s="170"/>
      <c r="AG350" s="170"/>
      <c r="AH350" s="170"/>
      <c r="AI350" s="170"/>
      <c r="AJ350" s="170"/>
      <c r="AK350" s="170"/>
      <c r="AL350" s="170"/>
      <c r="AM350" s="170"/>
      <c r="AN350" s="170"/>
      <c r="AO350" s="170"/>
      <c r="AP350" s="170"/>
      <c r="AQ350" s="170"/>
      <c r="AR350" s="170"/>
      <c r="AS350" s="170"/>
      <c r="AT350" s="170"/>
      <c r="AU350" s="170"/>
      <c r="AV350" s="170"/>
      <c r="AW350" s="170"/>
      <c r="AX350" s="170"/>
      <c r="AY350" s="170"/>
      <c r="AZ350" s="170"/>
      <c r="BA350" s="170"/>
      <c r="BB350" s="170"/>
      <c r="BC350" s="170"/>
      <c r="BD350" s="170"/>
      <c r="BE350" s="170"/>
      <c r="BF350" s="170"/>
      <c r="BG350" s="170"/>
      <c r="BH350" s="170"/>
      <c r="BI350" s="170"/>
      <c r="BJ350" s="170"/>
      <c r="BK350" s="170"/>
      <c r="BL350" s="170"/>
      <c r="BM350" s="170"/>
      <c r="BN350" s="170"/>
      <c r="BO350" s="170"/>
      <c r="BP350" s="170"/>
      <c r="BQ350" s="170"/>
      <c r="BR350" s="170"/>
      <c r="BS350" s="170"/>
      <c r="BT350" s="170"/>
      <c r="BU350" s="170"/>
      <c r="BV350" s="170"/>
      <c r="BW350" s="170"/>
      <c r="BX350" s="170"/>
      <c r="BY350" s="170"/>
      <c r="BZ350" s="170"/>
      <c r="CA350" s="170"/>
      <c r="CB350" s="170"/>
      <c r="CC350" s="170"/>
      <c r="CD350" s="170"/>
      <c r="CE350" s="170"/>
      <c r="CF350" s="170"/>
      <c r="CG350" s="170"/>
      <c r="CH350" s="170"/>
      <c r="CI350" s="170"/>
      <c r="CJ350" s="170"/>
      <c r="CK350" s="170"/>
      <c r="CL350" s="170"/>
      <c r="CM350" s="170"/>
      <c r="CN350" s="170"/>
      <c r="CO350" s="170"/>
      <c r="CP350" s="170"/>
      <c r="CQ350" s="170"/>
      <c r="CR350" s="170"/>
      <c r="CS350" s="170"/>
      <c r="CT350" s="170"/>
      <c r="CU350" s="170"/>
      <c r="CV350" s="170"/>
      <c r="CW350" s="170"/>
      <c r="CX350" s="170"/>
      <c r="CY350" s="170"/>
      <c r="CZ350" s="170"/>
      <c r="DA350" s="170"/>
      <c r="DB350" s="170"/>
      <c r="DC350" s="170"/>
      <c r="DD350" s="170"/>
      <c r="DE350" s="170"/>
      <c r="DF350" s="170"/>
      <c r="DG350" s="170"/>
      <c r="DH350" s="170"/>
      <c r="DI350" s="170"/>
      <c r="DJ350" s="170"/>
      <c r="DK350" s="170"/>
    </row>
    <row r="351" spans="2:115">
      <c r="B351" s="716"/>
      <c r="H351" s="170"/>
      <c r="I351" s="170"/>
      <c r="J351" s="170"/>
      <c r="K351" s="170"/>
      <c r="L351" s="170"/>
      <c r="M351" s="170"/>
      <c r="N351" s="170"/>
      <c r="O351" s="170"/>
      <c r="P351" s="170"/>
      <c r="Q351" s="170"/>
      <c r="R351" s="170"/>
      <c r="S351" s="170"/>
      <c r="T351" s="170"/>
      <c r="U351" s="170"/>
      <c r="V351" s="170"/>
      <c r="W351" s="170"/>
      <c r="X351" s="170"/>
      <c r="Y351" s="170"/>
      <c r="Z351" s="170"/>
      <c r="AA351" s="170"/>
      <c r="AB351" s="170"/>
      <c r="AC351" s="170"/>
      <c r="AD351" s="170"/>
      <c r="AE351" s="170"/>
      <c r="AF351" s="170"/>
      <c r="AG351" s="170"/>
      <c r="AH351" s="170"/>
      <c r="AI351" s="170"/>
      <c r="AJ351" s="170"/>
      <c r="AK351" s="170"/>
      <c r="AL351" s="170"/>
      <c r="AM351" s="170"/>
      <c r="AN351" s="170"/>
      <c r="AO351" s="170"/>
      <c r="AP351" s="170"/>
      <c r="AQ351" s="170"/>
      <c r="AR351" s="170"/>
      <c r="AS351" s="170"/>
      <c r="AT351" s="170"/>
      <c r="AU351" s="170"/>
      <c r="AV351" s="170"/>
      <c r="AW351" s="170"/>
      <c r="AX351" s="170"/>
      <c r="AY351" s="170"/>
      <c r="AZ351" s="170"/>
      <c r="BA351" s="170"/>
      <c r="BB351" s="170"/>
      <c r="BC351" s="170"/>
      <c r="BD351" s="170"/>
      <c r="BE351" s="170"/>
      <c r="BF351" s="170"/>
      <c r="BG351" s="170"/>
      <c r="BH351" s="170"/>
      <c r="BI351" s="170"/>
      <c r="BJ351" s="170"/>
      <c r="BK351" s="170"/>
      <c r="BL351" s="170"/>
      <c r="BM351" s="170"/>
      <c r="BN351" s="170"/>
      <c r="BO351" s="170"/>
      <c r="BP351" s="170"/>
      <c r="BQ351" s="170"/>
      <c r="BR351" s="170"/>
      <c r="BS351" s="170"/>
      <c r="BT351" s="170"/>
      <c r="BU351" s="170"/>
      <c r="BV351" s="170"/>
      <c r="BW351" s="170"/>
      <c r="BX351" s="170"/>
      <c r="BY351" s="170"/>
      <c r="BZ351" s="170"/>
      <c r="CA351" s="170"/>
      <c r="CB351" s="170"/>
      <c r="CC351" s="170"/>
      <c r="CD351" s="170"/>
      <c r="CE351" s="170"/>
      <c r="CF351" s="170"/>
      <c r="CG351" s="170"/>
      <c r="CH351" s="170"/>
      <c r="CI351" s="170"/>
      <c r="CJ351" s="170"/>
      <c r="CK351" s="170"/>
      <c r="CL351" s="170"/>
      <c r="CM351" s="170"/>
      <c r="CN351" s="170"/>
      <c r="CO351" s="170"/>
      <c r="CP351" s="170"/>
      <c r="CQ351" s="170"/>
      <c r="CR351" s="170"/>
      <c r="CS351" s="170"/>
      <c r="CT351" s="170"/>
      <c r="CU351" s="170"/>
      <c r="CV351" s="170"/>
      <c r="CW351" s="170"/>
      <c r="CX351" s="170"/>
      <c r="CY351" s="170"/>
      <c r="CZ351" s="170"/>
      <c r="DA351" s="170"/>
      <c r="DB351" s="170"/>
      <c r="DC351" s="170"/>
      <c r="DD351" s="170"/>
      <c r="DE351" s="170"/>
      <c r="DF351" s="170"/>
      <c r="DG351" s="170"/>
      <c r="DH351" s="170"/>
      <c r="DI351" s="170"/>
      <c r="DJ351" s="170"/>
      <c r="DK351" s="170"/>
    </row>
    <row r="352" spans="2:115">
      <c r="B352" s="716"/>
      <c r="H352" s="170"/>
      <c r="I352" s="170"/>
      <c r="J352" s="170"/>
      <c r="K352" s="170"/>
      <c r="L352" s="170"/>
      <c r="M352" s="170"/>
      <c r="N352" s="170"/>
      <c r="O352" s="170"/>
      <c r="P352" s="170"/>
      <c r="Q352" s="170"/>
      <c r="R352" s="170"/>
      <c r="S352" s="170"/>
      <c r="T352" s="170"/>
      <c r="U352" s="170"/>
      <c r="V352" s="170"/>
      <c r="W352" s="170"/>
      <c r="X352" s="170"/>
      <c r="Y352" s="170"/>
      <c r="Z352" s="170"/>
      <c r="AA352" s="170"/>
      <c r="AB352" s="170"/>
      <c r="AC352" s="170"/>
      <c r="AD352" s="170"/>
      <c r="AE352" s="170"/>
      <c r="AF352" s="170"/>
      <c r="AG352" s="170"/>
      <c r="AH352" s="170"/>
      <c r="AI352" s="170"/>
      <c r="AJ352" s="170"/>
      <c r="AK352" s="170"/>
      <c r="AL352" s="170"/>
      <c r="AM352" s="170"/>
      <c r="AN352" s="170"/>
      <c r="AO352" s="170"/>
      <c r="AP352" s="170"/>
      <c r="AQ352" s="170"/>
      <c r="AR352" s="170"/>
      <c r="AS352" s="170"/>
      <c r="AT352" s="170"/>
      <c r="AU352" s="170"/>
      <c r="AV352" s="170"/>
      <c r="AW352" s="170"/>
      <c r="AX352" s="170"/>
      <c r="AY352" s="170"/>
      <c r="AZ352" s="170"/>
      <c r="BA352" s="170"/>
      <c r="BB352" s="170"/>
      <c r="BC352" s="170"/>
      <c r="BD352" s="170"/>
      <c r="BE352" s="170"/>
      <c r="BF352" s="170"/>
      <c r="BG352" s="170"/>
      <c r="BH352" s="170"/>
      <c r="BI352" s="170"/>
      <c r="BJ352" s="170"/>
      <c r="BK352" s="170"/>
      <c r="BL352" s="170"/>
      <c r="BM352" s="170"/>
      <c r="BN352" s="170"/>
      <c r="BO352" s="170"/>
      <c r="BP352" s="170"/>
      <c r="BQ352" s="170"/>
      <c r="BR352" s="170"/>
      <c r="BS352" s="170"/>
      <c r="BT352" s="170"/>
      <c r="BU352" s="170"/>
      <c r="BV352" s="170"/>
      <c r="BW352" s="170"/>
      <c r="BX352" s="170"/>
      <c r="BY352" s="170"/>
      <c r="BZ352" s="170"/>
      <c r="CA352" s="170"/>
      <c r="CB352" s="170"/>
      <c r="CC352" s="170"/>
      <c r="CD352" s="170"/>
      <c r="CE352" s="170"/>
      <c r="CF352" s="170"/>
      <c r="CG352" s="170"/>
      <c r="CH352" s="170"/>
      <c r="CI352" s="170"/>
      <c r="CJ352" s="170"/>
      <c r="CK352" s="170"/>
      <c r="CL352" s="170"/>
      <c r="CM352" s="170"/>
      <c r="CN352" s="170"/>
      <c r="CO352" s="170"/>
      <c r="CP352" s="170"/>
      <c r="CQ352" s="170"/>
      <c r="CR352" s="170"/>
      <c r="CS352" s="170"/>
      <c r="CT352" s="170"/>
      <c r="CU352" s="170"/>
      <c r="CV352" s="170"/>
      <c r="CW352" s="170"/>
      <c r="CX352" s="170"/>
      <c r="CY352" s="170"/>
      <c r="CZ352" s="170"/>
      <c r="DA352" s="170"/>
      <c r="DB352" s="170"/>
      <c r="DC352" s="170"/>
      <c r="DD352" s="170"/>
      <c r="DE352" s="170"/>
      <c r="DF352" s="170"/>
      <c r="DG352" s="170"/>
      <c r="DH352" s="170"/>
      <c r="DI352" s="170"/>
      <c r="DJ352" s="170"/>
      <c r="DK352" s="170"/>
    </row>
    <row r="353" spans="2:115">
      <c r="B353" s="716"/>
      <c r="F353" s="156"/>
      <c r="H353" s="170"/>
      <c r="I353" s="170"/>
      <c r="J353" s="170"/>
      <c r="K353" s="170"/>
      <c r="L353" s="170"/>
      <c r="M353" s="170"/>
      <c r="N353" s="170"/>
      <c r="O353" s="170"/>
      <c r="P353" s="170"/>
      <c r="Q353" s="170"/>
      <c r="R353" s="170"/>
      <c r="S353" s="170"/>
      <c r="T353" s="170"/>
      <c r="U353" s="170"/>
      <c r="V353" s="170"/>
      <c r="W353" s="170"/>
      <c r="X353" s="170"/>
      <c r="Y353" s="170"/>
      <c r="Z353" s="170"/>
      <c r="AA353" s="170"/>
      <c r="AB353" s="170"/>
      <c r="AC353" s="170"/>
      <c r="AD353" s="170"/>
      <c r="AE353" s="170"/>
      <c r="AF353" s="170"/>
      <c r="AG353" s="170"/>
      <c r="AH353" s="170"/>
      <c r="AI353" s="170"/>
      <c r="AJ353" s="170"/>
      <c r="AK353" s="170"/>
      <c r="AL353" s="170"/>
      <c r="AM353" s="170"/>
      <c r="AN353" s="170"/>
      <c r="AO353" s="170"/>
      <c r="AP353" s="170"/>
      <c r="AQ353" s="170"/>
      <c r="AR353" s="170"/>
      <c r="AS353" s="170"/>
      <c r="AT353" s="170"/>
      <c r="AU353" s="170"/>
      <c r="AV353" s="170"/>
      <c r="AW353" s="170"/>
      <c r="AX353" s="170"/>
      <c r="AY353" s="170"/>
      <c r="AZ353" s="170"/>
      <c r="BA353" s="170"/>
      <c r="BB353" s="170"/>
      <c r="BC353" s="170"/>
      <c r="BD353" s="170"/>
      <c r="BE353" s="170"/>
      <c r="BF353" s="170"/>
      <c r="BG353" s="170"/>
      <c r="BH353" s="170"/>
      <c r="BI353" s="170"/>
      <c r="BJ353" s="170"/>
      <c r="BK353" s="170"/>
      <c r="BL353" s="170"/>
      <c r="BM353" s="170"/>
      <c r="BN353" s="170"/>
      <c r="BO353" s="170"/>
      <c r="BP353" s="170"/>
      <c r="BQ353" s="170"/>
      <c r="BR353" s="170"/>
      <c r="BS353" s="170"/>
      <c r="BT353" s="170"/>
      <c r="BU353" s="170"/>
      <c r="BV353" s="170"/>
      <c r="BW353" s="170"/>
      <c r="BX353" s="170"/>
      <c r="BY353" s="170"/>
      <c r="BZ353" s="170"/>
      <c r="CA353" s="170"/>
      <c r="CB353" s="170"/>
      <c r="CC353" s="170"/>
      <c r="CD353" s="170"/>
      <c r="CE353" s="170"/>
      <c r="CF353" s="170"/>
      <c r="CG353" s="170"/>
      <c r="CH353" s="170"/>
      <c r="CI353" s="170"/>
      <c r="CJ353" s="170"/>
      <c r="CK353" s="170"/>
      <c r="CL353" s="170"/>
      <c r="CM353" s="170"/>
      <c r="CN353" s="170"/>
      <c r="CO353" s="170"/>
      <c r="CP353" s="170"/>
      <c r="CQ353" s="170"/>
      <c r="CR353" s="170"/>
      <c r="CS353" s="170"/>
      <c r="CT353" s="170"/>
      <c r="CU353" s="170"/>
      <c r="CV353" s="170"/>
      <c r="CW353" s="170"/>
      <c r="CX353" s="170"/>
      <c r="CY353" s="170"/>
      <c r="CZ353" s="170"/>
      <c r="DA353" s="170"/>
      <c r="DB353" s="170"/>
      <c r="DC353" s="170"/>
      <c r="DD353" s="170"/>
      <c r="DE353" s="170"/>
      <c r="DF353" s="170"/>
      <c r="DG353" s="170"/>
      <c r="DH353" s="170"/>
      <c r="DI353" s="170"/>
      <c r="DJ353" s="170"/>
      <c r="DK353" s="170"/>
    </row>
    <row r="354" spans="2:115">
      <c r="B354" s="716"/>
      <c r="H354" s="170"/>
      <c r="I354" s="170"/>
      <c r="J354" s="170"/>
      <c r="K354" s="170"/>
      <c r="L354" s="170"/>
      <c r="M354" s="170"/>
      <c r="N354" s="170"/>
      <c r="O354" s="170"/>
      <c r="P354" s="170"/>
      <c r="Q354" s="170"/>
      <c r="R354" s="170"/>
      <c r="S354" s="170"/>
      <c r="T354" s="170"/>
      <c r="U354" s="170"/>
      <c r="V354" s="170"/>
      <c r="W354" s="170"/>
      <c r="X354" s="170"/>
      <c r="Y354" s="170"/>
      <c r="Z354" s="170"/>
      <c r="AA354" s="170"/>
      <c r="AB354" s="170"/>
      <c r="AC354" s="170"/>
      <c r="AD354" s="170"/>
      <c r="AE354" s="170"/>
      <c r="AF354" s="170"/>
      <c r="AG354" s="170"/>
      <c r="AH354" s="170"/>
      <c r="AI354" s="170"/>
      <c r="AJ354" s="170"/>
      <c r="AK354" s="170"/>
      <c r="AL354" s="170"/>
      <c r="AM354" s="170"/>
      <c r="AN354" s="170"/>
      <c r="AO354" s="170"/>
      <c r="AP354" s="170"/>
      <c r="AQ354" s="170"/>
      <c r="AR354" s="170"/>
      <c r="AS354" s="170"/>
      <c r="AT354" s="170"/>
      <c r="AU354" s="170"/>
      <c r="AV354" s="170"/>
      <c r="AW354" s="170"/>
      <c r="AX354" s="170"/>
      <c r="AY354" s="170"/>
      <c r="AZ354" s="170"/>
      <c r="BA354" s="170"/>
      <c r="BB354" s="170"/>
      <c r="BC354" s="170"/>
      <c r="BD354" s="170"/>
      <c r="BE354" s="170"/>
      <c r="BF354" s="170"/>
      <c r="BG354" s="170"/>
      <c r="BH354" s="170"/>
      <c r="BI354" s="170"/>
      <c r="BJ354" s="170"/>
      <c r="BK354" s="170"/>
      <c r="BL354" s="170"/>
      <c r="BM354" s="170"/>
      <c r="BN354" s="170"/>
      <c r="BO354" s="170"/>
      <c r="BP354" s="170"/>
      <c r="BQ354" s="170"/>
      <c r="BR354" s="170"/>
      <c r="BS354" s="170"/>
      <c r="BT354" s="170"/>
      <c r="BU354" s="170"/>
      <c r="BV354" s="170"/>
      <c r="BW354" s="170"/>
      <c r="BX354" s="170"/>
      <c r="BY354" s="170"/>
      <c r="BZ354" s="170"/>
      <c r="CA354" s="170"/>
      <c r="CB354" s="170"/>
      <c r="CC354" s="170"/>
      <c r="CD354" s="170"/>
      <c r="CE354" s="170"/>
      <c r="CF354" s="170"/>
      <c r="CG354" s="170"/>
      <c r="CH354" s="170"/>
      <c r="CI354" s="170"/>
      <c r="CJ354" s="170"/>
      <c r="CK354" s="170"/>
      <c r="CL354" s="170"/>
      <c r="CM354" s="170"/>
      <c r="CN354" s="170"/>
      <c r="CO354" s="170"/>
      <c r="CP354" s="170"/>
      <c r="CQ354" s="170"/>
      <c r="CR354" s="170"/>
      <c r="CS354" s="170"/>
      <c r="CT354" s="170"/>
      <c r="CU354" s="170"/>
      <c r="CV354" s="170"/>
      <c r="CW354" s="170"/>
      <c r="CX354" s="170"/>
      <c r="CY354" s="170"/>
      <c r="CZ354" s="170"/>
      <c r="DA354" s="170"/>
      <c r="DB354" s="170"/>
      <c r="DC354" s="170"/>
      <c r="DD354" s="170"/>
      <c r="DE354" s="170"/>
      <c r="DF354" s="170"/>
      <c r="DG354" s="170"/>
      <c r="DH354" s="170"/>
      <c r="DI354" s="170"/>
      <c r="DJ354" s="170"/>
      <c r="DK354" s="170"/>
    </row>
    <row r="355" spans="2:115">
      <c r="B355" s="716"/>
      <c r="H355" s="170"/>
      <c r="I355" s="170"/>
      <c r="J355" s="170"/>
      <c r="K355" s="170"/>
      <c r="L355" s="170"/>
      <c r="M355" s="170"/>
      <c r="N355" s="170"/>
      <c r="O355" s="170"/>
      <c r="P355" s="170"/>
      <c r="Q355" s="170"/>
      <c r="R355" s="170"/>
      <c r="S355" s="170"/>
      <c r="T355" s="170"/>
      <c r="U355" s="170"/>
      <c r="V355" s="170"/>
      <c r="W355" s="170"/>
      <c r="X355" s="170"/>
      <c r="Y355" s="170"/>
      <c r="Z355" s="170"/>
      <c r="AA355" s="170"/>
      <c r="AB355" s="170"/>
      <c r="AC355" s="170"/>
      <c r="AD355" s="170"/>
      <c r="AE355" s="170"/>
      <c r="AF355" s="170"/>
      <c r="AG355" s="170"/>
      <c r="AH355" s="170"/>
      <c r="AI355" s="170"/>
      <c r="AJ355" s="170"/>
      <c r="AK355" s="170"/>
      <c r="AL355" s="170"/>
      <c r="AM355" s="170"/>
      <c r="AN355" s="170"/>
      <c r="AO355" s="170"/>
      <c r="AP355" s="170"/>
      <c r="AQ355" s="170"/>
      <c r="AR355" s="170"/>
      <c r="AS355" s="170"/>
      <c r="AT355" s="170"/>
      <c r="AU355" s="170"/>
      <c r="AV355" s="170"/>
      <c r="AW355" s="170"/>
      <c r="AX355" s="170"/>
      <c r="AY355" s="170"/>
      <c r="AZ355" s="170"/>
      <c r="BA355" s="170"/>
      <c r="BB355" s="170"/>
      <c r="BC355" s="170"/>
      <c r="BD355" s="170"/>
      <c r="BE355" s="170"/>
      <c r="BF355" s="170"/>
      <c r="BG355" s="170"/>
      <c r="BH355" s="170"/>
      <c r="BI355" s="170"/>
      <c r="BJ355" s="170"/>
      <c r="BK355" s="170"/>
      <c r="BL355" s="170"/>
      <c r="BM355" s="170"/>
      <c r="BN355" s="170"/>
      <c r="BO355" s="170"/>
      <c r="BP355" s="170"/>
      <c r="BQ355" s="170"/>
      <c r="BR355" s="170"/>
      <c r="BS355" s="170"/>
      <c r="BT355" s="170"/>
      <c r="BU355" s="170"/>
      <c r="BV355" s="170"/>
      <c r="BW355" s="170"/>
      <c r="BX355" s="170"/>
      <c r="BY355" s="170"/>
      <c r="BZ355" s="170"/>
      <c r="CA355" s="170"/>
      <c r="CB355" s="170"/>
      <c r="CC355" s="170"/>
      <c r="CD355" s="170"/>
      <c r="CE355" s="170"/>
      <c r="CF355" s="170"/>
      <c r="CG355" s="170"/>
      <c r="CH355" s="170"/>
      <c r="CI355" s="170"/>
      <c r="CJ355" s="170"/>
      <c r="CK355" s="170"/>
      <c r="CL355" s="170"/>
      <c r="CM355" s="170"/>
      <c r="CN355" s="170"/>
      <c r="CO355" s="170"/>
      <c r="CP355" s="170"/>
      <c r="CQ355" s="170"/>
      <c r="CR355" s="170"/>
      <c r="CS355" s="170"/>
      <c r="CT355" s="170"/>
      <c r="CU355" s="170"/>
      <c r="CV355" s="170"/>
      <c r="CW355" s="170"/>
      <c r="CX355" s="170"/>
      <c r="CY355" s="170"/>
      <c r="CZ355" s="170"/>
      <c r="DA355" s="170"/>
      <c r="DB355" s="170"/>
      <c r="DC355" s="170"/>
      <c r="DD355" s="170"/>
      <c r="DE355" s="170"/>
      <c r="DF355" s="170"/>
      <c r="DG355" s="170"/>
      <c r="DH355" s="170"/>
      <c r="DI355" s="170"/>
      <c r="DJ355" s="170"/>
      <c r="DK355" s="170"/>
    </row>
    <row r="356" spans="2:115">
      <c r="B356" s="716"/>
      <c r="H356" s="170"/>
      <c r="I356" s="170"/>
      <c r="J356" s="170"/>
      <c r="K356" s="170"/>
      <c r="L356" s="170"/>
      <c r="M356" s="170"/>
      <c r="N356" s="170"/>
      <c r="O356" s="170"/>
      <c r="P356" s="170"/>
      <c r="Q356" s="170"/>
      <c r="R356" s="170"/>
      <c r="S356" s="170"/>
      <c r="T356" s="170"/>
      <c r="U356" s="170"/>
      <c r="V356" s="170"/>
      <c r="W356" s="170"/>
      <c r="X356" s="170"/>
      <c r="Y356" s="170"/>
      <c r="Z356" s="170"/>
      <c r="AA356" s="170"/>
      <c r="AB356" s="170"/>
      <c r="AC356" s="170"/>
      <c r="AD356" s="170"/>
      <c r="AE356" s="170"/>
      <c r="AF356" s="170"/>
      <c r="AG356" s="170"/>
      <c r="AH356" s="170"/>
      <c r="AI356" s="170"/>
      <c r="AJ356" s="170"/>
      <c r="AK356" s="170"/>
      <c r="AL356" s="170"/>
      <c r="AM356" s="170"/>
      <c r="AN356" s="170"/>
      <c r="AO356" s="170"/>
      <c r="AP356" s="170"/>
      <c r="AQ356" s="170"/>
      <c r="AR356" s="170"/>
      <c r="AS356" s="170"/>
      <c r="AT356" s="170"/>
      <c r="AU356" s="170"/>
      <c r="AV356" s="170"/>
      <c r="AW356" s="170"/>
      <c r="AX356" s="170"/>
      <c r="AY356" s="170"/>
      <c r="AZ356" s="170"/>
      <c r="BA356" s="170"/>
      <c r="BB356" s="170"/>
      <c r="BC356" s="170"/>
      <c r="BD356" s="170"/>
      <c r="BE356" s="170"/>
      <c r="BF356" s="170"/>
      <c r="BG356" s="170"/>
      <c r="BH356" s="170"/>
      <c r="BI356" s="170"/>
      <c r="BJ356" s="170"/>
      <c r="BK356" s="170"/>
      <c r="BL356" s="170"/>
      <c r="BM356" s="170"/>
      <c r="BN356" s="170"/>
      <c r="BO356" s="170"/>
      <c r="BP356" s="170"/>
      <c r="BQ356" s="170"/>
      <c r="BR356" s="170"/>
      <c r="BS356" s="170"/>
      <c r="BT356" s="170"/>
      <c r="BU356" s="170"/>
      <c r="BV356" s="170"/>
      <c r="BW356" s="170"/>
      <c r="BX356" s="170"/>
      <c r="BY356" s="170"/>
      <c r="BZ356" s="170"/>
      <c r="CA356" s="170"/>
      <c r="CB356" s="170"/>
      <c r="CC356" s="170"/>
      <c r="CD356" s="170"/>
      <c r="CE356" s="170"/>
      <c r="CF356" s="170"/>
      <c r="CG356" s="170"/>
      <c r="CH356" s="170"/>
      <c r="CI356" s="170"/>
      <c r="CJ356" s="170"/>
      <c r="CK356" s="170"/>
      <c r="CL356" s="170"/>
      <c r="CM356" s="170"/>
      <c r="CN356" s="170"/>
      <c r="CO356" s="170"/>
      <c r="CP356" s="170"/>
      <c r="CQ356" s="170"/>
      <c r="CR356" s="170"/>
      <c r="CS356" s="170"/>
      <c r="CT356" s="170"/>
      <c r="CU356" s="170"/>
      <c r="CV356" s="170"/>
      <c r="CW356" s="170"/>
      <c r="CX356" s="170"/>
      <c r="CY356" s="170"/>
      <c r="CZ356" s="170"/>
      <c r="DA356" s="170"/>
      <c r="DB356" s="170"/>
      <c r="DC356" s="170"/>
      <c r="DD356" s="170"/>
      <c r="DE356" s="170"/>
      <c r="DF356" s="170"/>
      <c r="DG356" s="170"/>
      <c r="DH356" s="170"/>
      <c r="DI356" s="170"/>
      <c r="DJ356" s="170"/>
      <c r="DK356" s="170"/>
    </row>
    <row r="357" spans="2:115">
      <c r="B357" s="716"/>
      <c r="F357" s="156"/>
      <c r="H357" s="170"/>
      <c r="I357" s="170"/>
      <c r="J357" s="170"/>
      <c r="K357" s="170"/>
      <c r="L357" s="170"/>
      <c r="M357" s="170"/>
      <c r="N357" s="170"/>
      <c r="O357" s="170"/>
      <c r="P357" s="170"/>
      <c r="Q357" s="170"/>
      <c r="R357" s="170"/>
      <c r="S357" s="170"/>
      <c r="T357" s="170"/>
      <c r="U357" s="170"/>
      <c r="V357" s="170"/>
      <c r="W357" s="170"/>
      <c r="X357" s="170"/>
      <c r="Y357" s="170"/>
      <c r="Z357" s="170"/>
      <c r="AA357" s="170"/>
      <c r="AB357" s="170"/>
      <c r="AC357" s="170"/>
      <c r="AD357" s="170"/>
      <c r="AE357" s="170"/>
      <c r="AF357" s="170"/>
      <c r="AG357" s="170"/>
      <c r="AH357" s="170"/>
      <c r="AI357" s="170"/>
      <c r="AJ357" s="170"/>
      <c r="AK357" s="170"/>
      <c r="AL357" s="170"/>
      <c r="AM357" s="170"/>
      <c r="AN357" s="170"/>
      <c r="AO357" s="170"/>
      <c r="AP357" s="170"/>
      <c r="AQ357" s="170"/>
      <c r="AR357" s="170"/>
      <c r="AS357" s="170"/>
      <c r="AT357" s="170"/>
      <c r="AU357" s="170"/>
      <c r="AV357" s="170"/>
      <c r="AW357" s="170"/>
      <c r="AX357" s="170"/>
      <c r="AY357" s="170"/>
      <c r="AZ357" s="170"/>
      <c r="BA357" s="170"/>
      <c r="BB357" s="170"/>
      <c r="BC357" s="170"/>
      <c r="BD357" s="170"/>
      <c r="BE357" s="170"/>
      <c r="BF357" s="170"/>
      <c r="BG357" s="170"/>
      <c r="BH357" s="170"/>
      <c r="BI357" s="170"/>
      <c r="BJ357" s="170"/>
      <c r="BK357" s="170"/>
      <c r="BL357" s="170"/>
      <c r="BM357" s="170"/>
      <c r="BN357" s="170"/>
      <c r="BO357" s="170"/>
      <c r="BP357" s="170"/>
      <c r="BQ357" s="170"/>
      <c r="BR357" s="170"/>
      <c r="BS357" s="170"/>
      <c r="BT357" s="170"/>
      <c r="BU357" s="170"/>
      <c r="BV357" s="170"/>
      <c r="BW357" s="170"/>
      <c r="BX357" s="170"/>
      <c r="BY357" s="170"/>
      <c r="BZ357" s="170"/>
      <c r="CA357" s="170"/>
      <c r="CB357" s="170"/>
      <c r="CC357" s="170"/>
      <c r="CD357" s="170"/>
      <c r="CE357" s="170"/>
      <c r="CF357" s="170"/>
      <c r="CG357" s="170"/>
      <c r="CH357" s="170"/>
      <c r="CI357" s="170"/>
      <c r="CJ357" s="170"/>
      <c r="CK357" s="170"/>
      <c r="CL357" s="170"/>
      <c r="CM357" s="170"/>
      <c r="CN357" s="170"/>
      <c r="CO357" s="170"/>
      <c r="CP357" s="170"/>
      <c r="CQ357" s="170"/>
      <c r="CR357" s="170"/>
      <c r="CS357" s="170"/>
      <c r="CT357" s="170"/>
      <c r="CU357" s="170"/>
      <c r="CV357" s="170"/>
      <c r="CW357" s="170"/>
      <c r="CX357" s="170"/>
      <c r="CY357" s="170"/>
      <c r="CZ357" s="170"/>
      <c r="DA357" s="170"/>
      <c r="DB357" s="170"/>
      <c r="DC357" s="170"/>
      <c r="DD357" s="170"/>
      <c r="DE357" s="170"/>
      <c r="DF357" s="170"/>
      <c r="DG357" s="170"/>
      <c r="DH357" s="170"/>
      <c r="DI357" s="170"/>
      <c r="DJ357" s="170"/>
      <c r="DK357" s="170"/>
    </row>
    <row r="358" spans="2:115">
      <c r="B358" s="716"/>
      <c r="H358" s="170"/>
      <c r="I358" s="170"/>
      <c r="J358" s="170"/>
      <c r="K358" s="170"/>
      <c r="L358" s="170"/>
      <c r="M358" s="170"/>
      <c r="N358" s="170"/>
      <c r="O358" s="170"/>
      <c r="P358" s="170"/>
      <c r="Q358" s="170"/>
      <c r="R358" s="170"/>
      <c r="S358" s="170"/>
      <c r="T358" s="170"/>
      <c r="U358" s="170"/>
      <c r="V358" s="170"/>
      <c r="W358" s="170"/>
      <c r="X358" s="170"/>
      <c r="Y358" s="170"/>
      <c r="Z358" s="170"/>
      <c r="AA358" s="170"/>
      <c r="AB358" s="170"/>
      <c r="AC358" s="170"/>
      <c r="AD358" s="170"/>
      <c r="AE358" s="170"/>
      <c r="AF358" s="170"/>
      <c r="AG358" s="170"/>
      <c r="AH358" s="170"/>
      <c r="AI358" s="170"/>
      <c r="AJ358" s="170"/>
      <c r="AK358" s="170"/>
      <c r="AL358" s="170"/>
      <c r="AM358" s="170"/>
      <c r="AN358" s="170"/>
      <c r="AO358" s="170"/>
      <c r="AP358" s="170"/>
      <c r="AQ358" s="170"/>
      <c r="AR358" s="170"/>
      <c r="AS358" s="170"/>
      <c r="AT358" s="170"/>
      <c r="AU358" s="170"/>
      <c r="AV358" s="170"/>
      <c r="AW358" s="170"/>
      <c r="AX358" s="170"/>
      <c r="AY358" s="170"/>
      <c r="AZ358" s="170"/>
      <c r="BA358" s="170"/>
      <c r="BB358" s="170"/>
      <c r="BC358" s="170"/>
      <c r="BD358" s="170"/>
      <c r="BE358" s="170"/>
      <c r="BF358" s="170"/>
      <c r="BG358" s="170"/>
      <c r="BH358" s="170"/>
      <c r="BI358" s="170"/>
      <c r="BJ358" s="170"/>
      <c r="BK358" s="170"/>
      <c r="BL358" s="170"/>
      <c r="BM358" s="170"/>
      <c r="BN358" s="170"/>
      <c r="BO358" s="170"/>
      <c r="BP358" s="170"/>
      <c r="BQ358" s="170"/>
      <c r="BR358" s="170"/>
      <c r="BS358" s="170"/>
      <c r="BT358" s="170"/>
      <c r="BU358" s="170"/>
      <c r="BV358" s="170"/>
      <c r="BW358" s="170"/>
      <c r="BX358" s="170"/>
      <c r="BY358" s="170"/>
      <c r="BZ358" s="170"/>
      <c r="CA358" s="170"/>
      <c r="CB358" s="170"/>
      <c r="CC358" s="170"/>
      <c r="CD358" s="170"/>
      <c r="CE358" s="170"/>
      <c r="CF358" s="170"/>
      <c r="CG358" s="170"/>
      <c r="CH358" s="170"/>
      <c r="CI358" s="170"/>
      <c r="CJ358" s="170"/>
      <c r="CK358" s="170"/>
      <c r="CL358" s="170"/>
      <c r="CM358" s="170"/>
      <c r="CN358" s="170"/>
      <c r="CO358" s="170"/>
      <c r="CP358" s="170"/>
      <c r="CQ358" s="170"/>
      <c r="CR358" s="170"/>
      <c r="CS358" s="170"/>
      <c r="CT358" s="170"/>
      <c r="CU358" s="170"/>
      <c r="CV358" s="170"/>
      <c r="CW358" s="170"/>
      <c r="CX358" s="170"/>
      <c r="CY358" s="170"/>
      <c r="CZ358" s="170"/>
      <c r="DA358" s="170"/>
      <c r="DB358" s="170"/>
      <c r="DC358" s="170"/>
      <c r="DD358" s="170"/>
      <c r="DE358" s="170"/>
      <c r="DF358" s="170"/>
      <c r="DG358" s="170"/>
      <c r="DH358" s="170"/>
      <c r="DI358" s="170"/>
      <c r="DJ358" s="170"/>
      <c r="DK358" s="170"/>
    </row>
    <row r="359" spans="2:115">
      <c r="B359" s="716"/>
      <c r="H359" s="170"/>
      <c r="I359" s="170"/>
      <c r="J359" s="170"/>
      <c r="K359" s="170"/>
      <c r="L359" s="170"/>
      <c r="M359" s="170"/>
      <c r="N359" s="170"/>
      <c r="O359" s="170"/>
      <c r="P359" s="170"/>
      <c r="Q359" s="170"/>
      <c r="R359" s="170"/>
      <c r="S359" s="170"/>
      <c r="T359" s="170"/>
      <c r="U359" s="170"/>
      <c r="V359" s="170"/>
      <c r="W359" s="170"/>
      <c r="X359" s="170"/>
      <c r="Y359" s="170"/>
      <c r="Z359" s="170"/>
      <c r="AA359" s="170"/>
      <c r="AB359" s="170"/>
      <c r="AC359" s="170"/>
      <c r="AD359" s="170"/>
      <c r="AE359" s="170"/>
      <c r="AF359" s="170"/>
      <c r="AG359" s="170"/>
      <c r="AH359" s="170"/>
      <c r="AI359" s="170"/>
      <c r="AJ359" s="170"/>
      <c r="AK359" s="170"/>
      <c r="AL359" s="170"/>
      <c r="AM359" s="170"/>
      <c r="AN359" s="170"/>
      <c r="AO359" s="170"/>
      <c r="AP359" s="170"/>
      <c r="AQ359" s="170"/>
      <c r="AR359" s="170"/>
      <c r="AS359" s="170"/>
      <c r="AT359" s="170"/>
      <c r="AU359" s="170"/>
      <c r="AV359" s="170"/>
      <c r="AW359" s="170"/>
      <c r="AX359" s="170"/>
      <c r="AY359" s="170"/>
      <c r="AZ359" s="170"/>
      <c r="BA359" s="170"/>
      <c r="BB359" s="170"/>
      <c r="BC359" s="170"/>
      <c r="BD359" s="170"/>
      <c r="BE359" s="170"/>
      <c r="BF359" s="170"/>
      <c r="BG359" s="170"/>
      <c r="BH359" s="170"/>
      <c r="BI359" s="170"/>
      <c r="BJ359" s="170"/>
      <c r="BK359" s="170"/>
      <c r="BL359" s="170"/>
      <c r="BM359" s="170"/>
      <c r="BN359" s="170"/>
      <c r="BO359" s="170"/>
      <c r="BP359" s="170"/>
      <c r="BQ359" s="170"/>
      <c r="BR359" s="170"/>
      <c r="BS359" s="170"/>
      <c r="BT359" s="170"/>
      <c r="BU359" s="170"/>
      <c r="BV359" s="170"/>
      <c r="BW359" s="170"/>
      <c r="BX359" s="170"/>
      <c r="BY359" s="170"/>
      <c r="BZ359" s="170"/>
      <c r="CA359" s="170"/>
      <c r="CB359" s="170"/>
      <c r="CC359" s="170"/>
      <c r="CD359" s="170"/>
      <c r="CE359" s="170"/>
      <c r="CF359" s="170"/>
      <c r="CG359" s="170"/>
      <c r="CH359" s="170"/>
      <c r="CI359" s="170"/>
      <c r="CJ359" s="170"/>
      <c r="CK359" s="170"/>
      <c r="CL359" s="170"/>
      <c r="CM359" s="170"/>
      <c r="CN359" s="170"/>
      <c r="CO359" s="170"/>
      <c r="CP359" s="170"/>
      <c r="CQ359" s="170"/>
      <c r="CR359" s="170"/>
      <c r="CS359" s="170"/>
      <c r="CT359" s="170"/>
      <c r="CU359" s="170"/>
      <c r="CV359" s="170"/>
      <c r="CW359" s="170"/>
      <c r="CX359" s="170"/>
      <c r="CY359" s="170"/>
      <c r="CZ359" s="170"/>
      <c r="DA359" s="170"/>
      <c r="DB359" s="170"/>
      <c r="DC359" s="170"/>
      <c r="DD359" s="170"/>
      <c r="DE359" s="170"/>
      <c r="DF359" s="170"/>
      <c r="DG359" s="170"/>
      <c r="DH359" s="170"/>
      <c r="DI359" s="170"/>
      <c r="DJ359" s="170"/>
      <c r="DK359" s="170"/>
    </row>
    <row r="360" spans="2:115">
      <c r="B360" s="716"/>
      <c r="F360" s="156"/>
      <c r="H360" s="170"/>
      <c r="I360" s="170"/>
      <c r="J360" s="170"/>
      <c r="K360" s="170"/>
      <c r="L360" s="170"/>
      <c r="M360" s="170"/>
      <c r="N360" s="170"/>
      <c r="O360" s="170"/>
      <c r="P360" s="170"/>
      <c r="Q360" s="170"/>
      <c r="R360" s="170"/>
      <c r="S360" s="170"/>
      <c r="T360" s="170"/>
      <c r="U360" s="170"/>
      <c r="V360" s="170"/>
      <c r="W360" s="170"/>
      <c r="X360" s="170"/>
      <c r="Y360" s="170"/>
      <c r="Z360" s="170"/>
      <c r="AA360" s="170"/>
      <c r="AB360" s="170"/>
      <c r="AC360" s="170"/>
      <c r="AD360" s="170"/>
      <c r="AE360" s="170"/>
      <c r="AF360" s="170"/>
      <c r="AG360" s="170"/>
      <c r="AH360" s="170"/>
      <c r="AI360" s="170"/>
      <c r="AJ360" s="170"/>
      <c r="AK360" s="170"/>
      <c r="AL360" s="170"/>
      <c r="AM360" s="170"/>
      <c r="AN360" s="170"/>
      <c r="AO360" s="170"/>
      <c r="AP360" s="170"/>
      <c r="AQ360" s="170"/>
      <c r="AR360" s="170"/>
      <c r="AS360" s="170"/>
      <c r="AT360" s="170"/>
      <c r="AU360" s="170"/>
      <c r="AV360" s="170"/>
      <c r="AW360" s="170"/>
      <c r="AX360" s="170"/>
      <c r="AY360" s="170"/>
      <c r="AZ360" s="170"/>
      <c r="BA360" s="170"/>
      <c r="BB360" s="170"/>
      <c r="BC360" s="170"/>
      <c r="BD360" s="170"/>
      <c r="BE360" s="170"/>
      <c r="BF360" s="170"/>
      <c r="BG360" s="170"/>
      <c r="BH360" s="170"/>
      <c r="BI360" s="170"/>
      <c r="BJ360" s="170"/>
      <c r="BK360" s="170"/>
      <c r="BL360" s="170"/>
      <c r="BM360" s="170"/>
      <c r="BN360" s="170"/>
      <c r="BO360" s="170"/>
      <c r="BP360" s="170"/>
      <c r="BQ360" s="170"/>
      <c r="BR360" s="170"/>
      <c r="BS360" s="170"/>
      <c r="BT360" s="170"/>
      <c r="BU360" s="170"/>
      <c r="BV360" s="170"/>
      <c r="BW360" s="170"/>
      <c r="BX360" s="170"/>
      <c r="BY360" s="170"/>
      <c r="BZ360" s="170"/>
      <c r="CA360" s="170"/>
      <c r="CB360" s="170"/>
      <c r="CC360" s="170"/>
      <c r="CD360" s="170"/>
      <c r="CE360" s="170"/>
      <c r="CF360" s="170"/>
      <c r="CG360" s="170"/>
      <c r="CH360" s="170"/>
      <c r="CI360" s="170"/>
      <c r="CJ360" s="170"/>
      <c r="CK360" s="170"/>
      <c r="CL360" s="170"/>
      <c r="CM360" s="170"/>
      <c r="CN360" s="170"/>
      <c r="CO360" s="170"/>
      <c r="CP360" s="170"/>
      <c r="CQ360" s="170"/>
      <c r="CR360" s="170"/>
      <c r="CS360" s="170"/>
      <c r="CT360" s="170"/>
      <c r="CU360" s="170"/>
      <c r="CV360" s="170"/>
      <c r="CW360" s="170"/>
      <c r="CX360" s="170"/>
      <c r="CY360" s="170"/>
      <c r="CZ360" s="170"/>
      <c r="DA360" s="170"/>
      <c r="DB360" s="170"/>
      <c r="DC360" s="170"/>
      <c r="DD360" s="170"/>
      <c r="DE360" s="170"/>
      <c r="DF360" s="170"/>
      <c r="DG360" s="170"/>
      <c r="DH360" s="170"/>
      <c r="DI360" s="170"/>
      <c r="DJ360" s="170"/>
      <c r="DK360" s="170"/>
    </row>
    <row r="361" spans="2:115">
      <c r="H361" s="170"/>
      <c r="I361" s="170"/>
      <c r="J361" s="170"/>
      <c r="K361" s="170"/>
      <c r="L361" s="170"/>
      <c r="M361" s="170"/>
      <c r="N361" s="170"/>
      <c r="O361" s="170"/>
      <c r="P361" s="170"/>
      <c r="Q361" s="170"/>
      <c r="R361" s="170"/>
      <c r="S361" s="170"/>
      <c r="T361" s="170"/>
      <c r="U361" s="170"/>
      <c r="V361" s="170"/>
      <c r="W361" s="170"/>
      <c r="X361" s="170"/>
      <c r="Y361" s="170"/>
      <c r="Z361" s="170"/>
      <c r="AA361" s="170"/>
      <c r="AB361" s="170"/>
      <c r="AC361" s="170"/>
      <c r="AD361" s="170"/>
      <c r="AE361" s="170"/>
      <c r="AF361" s="170"/>
      <c r="AG361" s="170"/>
      <c r="AH361" s="170"/>
      <c r="AI361" s="170"/>
      <c r="AJ361" s="170"/>
      <c r="AK361" s="170"/>
      <c r="AL361" s="170"/>
      <c r="AM361" s="170"/>
      <c r="AN361" s="170"/>
      <c r="AO361" s="170"/>
      <c r="AP361" s="170"/>
      <c r="AQ361" s="170"/>
      <c r="AR361" s="170"/>
      <c r="AS361" s="170"/>
      <c r="AT361" s="170"/>
      <c r="AU361" s="170"/>
      <c r="AV361" s="170"/>
      <c r="AW361" s="170"/>
      <c r="AX361" s="170"/>
      <c r="AY361" s="170"/>
      <c r="AZ361" s="170"/>
      <c r="BA361" s="170"/>
      <c r="BB361" s="170"/>
      <c r="BC361" s="170"/>
      <c r="BD361" s="170"/>
      <c r="BE361" s="170"/>
      <c r="BF361" s="170"/>
      <c r="BG361" s="170"/>
      <c r="BH361" s="170"/>
      <c r="BI361" s="170"/>
      <c r="BJ361" s="170"/>
      <c r="BK361" s="170"/>
      <c r="BL361" s="170"/>
      <c r="BM361" s="170"/>
      <c r="BN361" s="170"/>
      <c r="BO361" s="170"/>
      <c r="BP361" s="170"/>
      <c r="BQ361" s="170"/>
      <c r="BR361" s="170"/>
      <c r="BS361" s="170"/>
      <c r="BT361" s="170"/>
      <c r="BU361" s="170"/>
      <c r="BV361" s="170"/>
      <c r="BW361" s="170"/>
      <c r="BX361" s="170"/>
      <c r="BY361" s="170"/>
      <c r="BZ361" s="170"/>
      <c r="CA361" s="170"/>
      <c r="CB361" s="170"/>
      <c r="CC361" s="170"/>
      <c r="CD361" s="170"/>
      <c r="CE361" s="170"/>
      <c r="CF361" s="170"/>
      <c r="CG361" s="170"/>
      <c r="CH361" s="170"/>
      <c r="CI361" s="170"/>
      <c r="CJ361" s="170"/>
      <c r="CK361" s="170"/>
      <c r="CL361" s="170"/>
      <c r="CM361" s="170"/>
      <c r="CN361" s="170"/>
      <c r="CO361" s="170"/>
      <c r="CP361" s="170"/>
      <c r="CQ361" s="170"/>
      <c r="CR361" s="170"/>
      <c r="CS361" s="170"/>
      <c r="CT361" s="170"/>
      <c r="CU361" s="170"/>
      <c r="CV361" s="170"/>
      <c r="CW361" s="170"/>
      <c r="CX361" s="170"/>
      <c r="CY361" s="170"/>
      <c r="CZ361" s="170"/>
      <c r="DA361" s="170"/>
      <c r="DB361" s="170"/>
      <c r="DC361" s="170"/>
      <c r="DD361" s="170"/>
      <c r="DE361" s="170"/>
      <c r="DF361" s="170"/>
      <c r="DG361" s="170"/>
      <c r="DH361" s="170"/>
      <c r="DI361" s="170"/>
      <c r="DJ361" s="170"/>
      <c r="DK361" s="170"/>
    </row>
    <row r="362" spans="2:115">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c r="AF362" s="170"/>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c r="BI362" s="170"/>
      <c r="BJ362" s="170"/>
      <c r="BK362" s="170"/>
      <c r="BL362" s="170"/>
      <c r="BM362" s="170"/>
      <c r="BN362" s="170"/>
      <c r="BO362" s="170"/>
      <c r="BP362" s="170"/>
      <c r="BQ362" s="170"/>
      <c r="BR362" s="170"/>
      <c r="BS362" s="170"/>
      <c r="BT362" s="170"/>
      <c r="BU362" s="170"/>
      <c r="BV362" s="170"/>
      <c r="BW362" s="170"/>
      <c r="BX362" s="170"/>
      <c r="BY362" s="170"/>
      <c r="BZ362" s="170"/>
      <c r="CA362" s="170"/>
      <c r="CB362" s="170"/>
      <c r="CC362" s="170"/>
      <c r="CD362" s="170"/>
      <c r="CE362" s="170"/>
      <c r="CF362" s="170"/>
      <c r="CG362" s="170"/>
      <c r="CH362" s="170"/>
      <c r="CI362" s="170"/>
      <c r="CJ362" s="170"/>
      <c r="CK362" s="170"/>
      <c r="CL362" s="170"/>
      <c r="CM362" s="170"/>
      <c r="CN362" s="170"/>
      <c r="CO362" s="170"/>
      <c r="CP362" s="170"/>
      <c r="CQ362" s="170"/>
      <c r="CR362" s="170"/>
      <c r="CS362" s="170"/>
      <c r="CT362" s="170"/>
      <c r="CU362" s="170"/>
      <c r="CV362" s="170"/>
      <c r="CW362" s="170"/>
      <c r="CX362" s="170"/>
      <c r="CY362" s="170"/>
      <c r="CZ362" s="170"/>
      <c r="DA362" s="170"/>
      <c r="DB362" s="170"/>
      <c r="DC362" s="170"/>
      <c r="DD362" s="170"/>
      <c r="DE362" s="170"/>
      <c r="DF362" s="170"/>
      <c r="DG362" s="170"/>
      <c r="DH362" s="170"/>
      <c r="DI362" s="170"/>
      <c r="DJ362" s="170"/>
      <c r="DK362" s="170"/>
    </row>
  </sheetData>
  <mergeCells count="222">
    <mergeCell ref="DF148:DF149"/>
    <mergeCell ref="DG148:DG149"/>
    <mergeCell ref="DH148:DH149"/>
    <mergeCell ref="DI148:DI149"/>
    <mergeCell ref="DI87:DI88"/>
    <mergeCell ref="DJ87:DJ88"/>
    <mergeCell ref="DK87:DK88"/>
    <mergeCell ref="CZ87:CZ88"/>
    <mergeCell ref="DA87:DA88"/>
    <mergeCell ref="DB87:DB88"/>
    <mergeCell ref="DC87:DC88"/>
    <mergeCell ref="DD87:DD88"/>
    <mergeCell ref="DE87:DE88"/>
    <mergeCell ref="DF87:DF88"/>
    <mergeCell ref="DG87:DG88"/>
    <mergeCell ref="DH87:DH88"/>
    <mergeCell ref="DJ148:DJ149"/>
    <mergeCell ref="DK148:DK149"/>
    <mergeCell ref="G191:G192"/>
    <mergeCell ref="H191:H192"/>
    <mergeCell ref="I191:J191"/>
    <mergeCell ref="BT87:CW87"/>
    <mergeCell ref="CX87:CX88"/>
    <mergeCell ref="CY87:CY88"/>
    <mergeCell ref="M87:M88"/>
    <mergeCell ref="N87:N88"/>
    <mergeCell ref="O87:O88"/>
    <mergeCell ref="P87:P88"/>
    <mergeCell ref="Q87:W87"/>
    <mergeCell ref="X87:AD87"/>
    <mergeCell ref="AE148:AK148"/>
    <mergeCell ref="AL148:AR148"/>
    <mergeCell ref="AS148:BS148"/>
    <mergeCell ref="AE87:AK87"/>
    <mergeCell ref="AL87:AR87"/>
    <mergeCell ref="AS87:BS87"/>
    <mergeCell ref="G87:G88"/>
    <mergeCell ref="H87:H88"/>
    <mergeCell ref="I87:J87"/>
    <mergeCell ref="K87:K88"/>
    <mergeCell ref="L87:L88"/>
    <mergeCell ref="K148:K149"/>
    <mergeCell ref="L148:L149"/>
    <mergeCell ref="M148:M149"/>
    <mergeCell ref="N148:N149"/>
    <mergeCell ref="O148:O149"/>
    <mergeCell ref="P148:P149"/>
    <mergeCell ref="DE148:DE149"/>
    <mergeCell ref="G148:G149"/>
    <mergeCell ref="H148:H149"/>
    <mergeCell ref="I148:J148"/>
    <mergeCell ref="DD148:DD149"/>
    <mergeCell ref="CX148:CX149"/>
    <mergeCell ref="CY148:CY149"/>
    <mergeCell ref="CZ148:CZ149"/>
    <mergeCell ref="DA148:DA149"/>
    <mergeCell ref="DB148:DB149"/>
    <mergeCell ref="DC148:DC149"/>
    <mergeCell ref="Q148:W148"/>
    <mergeCell ref="X148:AD148"/>
    <mergeCell ref="BT148:CW148"/>
    <mergeCell ref="DC243:DC244"/>
    <mergeCell ref="DD243:DD244"/>
    <mergeCell ref="X243:AD243"/>
    <mergeCell ref="DB191:DB192"/>
    <mergeCell ref="DC191:DC192"/>
    <mergeCell ref="DD191:DD192"/>
    <mergeCell ref="DE191:DE192"/>
    <mergeCell ref="K191:K192"/>
    <mergeCell ref="L191:L192"/>
    <mergeCell ref="BT243:CW243"/>
    <mergeCell ref="CX243:CX244"/>
    <mergeCell ref="L243:L244"/>
    <mergeCell ref="O243:O244"/>
    <mergeCell ref="P243:P244"/>
    <mergeCell ref="Q243:W243"/>
    <mergeCell ref="DB243:DB244"/>
    <mergeCell ref="AE243:AK243"/>
    <mergeCell ref="AL243:AR243"/>
    <mergeCell ref="AS243:BS243"/>
    <mergeCell ref="DF191:DF192"/>
    <mergeCell ref="DG191:DG192"/>
    <mergeCell ref="AE191:AK191"/>
    <mergeCell ref="AL191:AR191"/>
    <mergeCell ref="AS191:BS191"/>
    <mergeCell ref="BT191:CW191"/>
    <mergeCell ref="CX191:CX192"/>
    <mergeCell ref="CY191:CY192"/>
    <mergeCell ref="M191:M192"/>
    <mergeCell ref="N191:N192"/>
    <mergeCell ref="O191:O192"/>
    <mergeCell ref="P191:P192"/>
    <mergeCell ref="Q191:W191"/>
    <mergeCell ref="X191:AD191"/>
    <mergeCell ref="G243:G244"/>
    <mergeCell ref="H243:H244"/>
    <mergeCell ref="I243:J243"/>
    <mergeCell ref="K243:K244"/>
    <mergeCell ref="X290:AD290"/>
    <mergeCell ref="AE290:AK290"/>
    <mergeCell ref="DK306:DK307"/>
    <mergeCell ref="DK243:DK244"/>
    <mergeCell ref="G290:G291"/>
    <mergeCell ref="H290:H291"/>
    <mergeCell ref="I290:I291"/>
    <mergeCell ref="J290:J291"/>
    <mergeCell ref="K290:K291"/>
    <mergeCell ref="L290:L291"/>
    <mergeCell ref="M290:M291"/>
    <mergeCell ref="DE243:DE244"/>
    <mergeCell ref="DF243:DF244"/>
    <mergeCell ref="DG243:DG244"/>
    <mergeCell ref="DH243:DH244"/>
    <mergeCell ref="DI243:DI244"/>
    <mergeCell ref="DJ243:DJ244"/>
    <mergeCell ref="CY243:CY244"/>
    <mergeCell ref="CZ243:CZ244"/>
    <mergeCell ref="DA243:DA244"/>
    <mergeCell ref="DI306:DI307"/>
    <mergeCell ref="CX306:CX307"/>
    <mergeCell ref="CY306:CY307"/>
    <mergeCell ref="CZ306:CZ307"/>
    <mergeCell ref="DA306:DA307"/>
    <mergeCell ref="DB306:DB307"/>
    <mergeCell ref="DC306:DC307"/>
    <mergeCell ref="DJ290:DJ291"/>
    <mergeCell ref="DK290:DK291"/>
    <mergeCell ref="DA290:DA291"/>
    <mergeCell ref="DB290:DB291"/>
    <mergeCell ref="DC290:DC291"/>
    <mergeCell ref="DD290:DD291"/>
    <mergeCell ref="DE290:DE291"/>
    <mergeCell ref="DF290:DF291"/>
    <mergeCell ref="CX290:CX291"/>
    <mergeCell ref="CY290:CY291"/>
    <mergeCell ref="CZ290:CZ291"/>
    <mergeCell ref="E13:E15"/>
    <mergeCell ref="F13:F15"/>
    <mergeCell ref="G13:G14"/>
    <mergeCell ref="H13:H14"/>
    <mergeCell ref="I13:J13"/>
    <mergeCell ref="AE13:AK13"/>
    <mergeCell ref="AL13:AR13"/>
    <mergeCell ref="AS13:BS13"/>
    <mergeCell ref="DJ306:DJ307"/>
    <mergeCell ref="Q306:W306"/>
    <mergeCell ref="X306:AD306"/>
    <mergeCell ref="AE306:AK306"/>
    <mergeCell ref="AL306:AR306"/>
    <mergeCell ref="AS306:BS306"/>
    <mergeCell ref="BT306:CW306"/>
    <mergeCell ref="K306:K307"/>
    <mergeCell ref="L306:L307"/>
    <mergeCell ref="M306:M307"/>
    <mergeCell ref="N306:N307"/>
    <mergeCell ref="O306:O307"/>
    <mergeCell ref="P306:P307"/>
    <mergeCell ref="DG290:DG291"/>
    <mergeCell ref="DH290:DH291"/>
    <mergeCell ref="DI290:DI291"/>
    <mergeCell ref="CY13:CY14"/>
    <mergeCell ref="CZ13:CZ14"/>
    <mergeCell ref="DA13:DA14"/>
    <mergeCell ref="DB13:DB14"/>
    <mergeCell ref="DC13:DC14"/>
    <mergeCell ref="Q13:W13"/>
    <mergeCell ref="X13:AD13"/>
    <mergeCell ref="BT13:CW13"/>
    <mergeCell ref="K13:K14"/>
    <mergeCell ref="L13:L14"/>
    <mergeCell ref="M13:M14"/>
    <mergeCell ref="N13:N14"/>
    <mergeCell ref="O13:O14"/>
    <mergeCell ref="P13:P14"/>
    <mergeCell ref="D243:D244"/>
    <mergeCell ref="E243:F244"/>
    <mergeCell ref="D290:D291"/>
    <mergeCell ref="E290:F291"/>
    <mergeCell ref="D306:D307"/>
    <mergeCell ref="E306:F307"/>
    <mergeCell ref="M243:M244"/>
    <mergeCell ref="N243:N244"/>
    <mergeCell ref="DH191:DH192"/>
    <mergeCell ref="DD306:DD307"/>
    <mergeCell ref="DE306:DE307"/>
    <mergeCell ref="DF306:DF307"/>
    <mergeCell ref="DG306:DG307"/>
    <mergeCell ref="DH306:DH307"/>
    <mergeCell ref="G306:G307"/>
    <mergeCell ref="H306:H307"/>
    <mergeCell ref="I306:J306"/>
    <mergeCell ref="AL290:AR290"/>
    <mergeCell ref="AS290:BS290"/>
    <mergeCell ref="BT290:CW290"/>
    <mergeCell ref="N290:N291"/>
    <mergeCell ref="O290:O291"/>
    <mergeCell ref="P290:P291"/>
    <mergeCell ref="Q290:W290"/>
    <mergeCell ref="DJ13:DJ14"/>
    <mergeCell ref="DK13:DK14"/>
    <mergeCell ref="DE13:DE14"/>
    <mergeCell ref="DF13:DF14"/>
    <mergeCell ref="DG13:DG14"/>
    <mergeCell ref="DH13:DH14"/>
    <mergeCell ref="DI13:DI14"/>
    <mergeCell ref="D13:D15"/>
    <mergeCell ref="DI191:DI192"/>
    <mergeCell ref="DJ191:DJ192"/>
    <mergeCell ref="DK191:DK192"/>
    <mergeCell ref="CZ191:CZ192"/>
    <mergeCell ref="DA191:DA192"/>
    <mergeCell ref="D148:D149"/>
    <mergeCell ref="E148:E149"/>
    <mergeCell ref="F148:F149"/>
    <mergeCell ref="D191:D192"/>
    <mergeCell ref="E191:E192"/>
    <mergeCell ref="F191:F192"/>
    <mergeCell ref="D87:D88"/>
    <mergeCell ref="E87:E88"/>
    <mergeCell ref="F87:F88"/>
    <mergeCell ref="DD13:DD14"/>
    <mergeCell ref="CX13:CX14"/>
  </mergeCells>
  <conditionalFormatting sqref="H11:CW11">
    <cfRule type="expression" dxfId="38" priority="1">
      <formula>H11="Sat"</formula>
    </cfRule>
    <cfRule type="expression" dxfId="37" priority="2">
      <formula>H11="Sun"</formula>
    </cfRule>
  </conditionalFormatting>
  <pageMargins left="0.7" right="0.7" top="0.75" bottom="0.75" header="0.3" footer="0.3"/>
  <pageSetup paperSize="9" scale="28" orientation="portrait" r:id="rId1"/>
  <rowBreaks count="3" manualBreakCount="3">
    <brk id="86" max="16383" man="1"/>
    <brk id="147" max="16383" man="1"/>
    <brk id="242" max="16383" man="1"/>
  </rowBreaks>
  <colBreaks count="4" manualBreakCount="4">
    <brk id="16" max="1048575" man="1"/>
    <brk id="39" max="1048575" man="1"/>
    <brk id="69" max="1048575" man="1"/>
    <brk id="101" max="1048575" man="1"/>
  </colBreaks>
  <ignoredErrors>
    <ignoredError sqref="DL26:WZS26 DL160:WZS161 DL95:WZS98 DL94:WZS94 DL165:WZS172 DL114:WZS140 DL99:WZS99 DL156:WZS159 DL155:WZS155 DL92:WZS93 DL32:WZS32 DL100:WZS100 DL33:WZS33 DL154:WZS154 DL144:WZS144 DL162:WZS164 G316:WZS362 DL237:WZS237 DL174:WZS209 DL173:WZS173 DL17:WZS22 DL34:WZS45 DL50:WZS79 G87:WZS88 DL101:WZS112 G148:WZS149 DL260:WZS277 DL238:WZS258 DL23:WZS23 DL29:WZS31 DL27:WZS27 DL25:WZS25 DL28:WZS28 DL48:WZS48 DL46:WZS46 DL49:WZS49 DL81:WZS86 DL89:WZS90 DL145:WZS147 DL284:WZS295 DL150:WZS152 DL211:WZS236 DL210 DN210:WZS210 DL297:WZS299 DL301:WZS315"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FD316"/>
  <sheetViews>
    <sheetView showGridLines="0" zoomScale="50" zoomScaleNormal="50" workbookViewId="0"/>
  </sheetViews>
  <sheetFormatPr defaultColWidth="11.3984375" defaultRowHeight="14.25"/>
  <cols>
    <col min="1" max="3" width="1" style="342" customWidth="1"/>
    <col min="4" max="4" width="7.86328125" style="343" customWidth="1"/>
    <col min="5" max="5" width="16.265625" style="344" customWidth="1"/>
    <col min="6" max="6" width="84.19921875" style="344" customWidth="1"/>
    <col min="7" max="7" width="9.86328125" style="360" customWidth="1"/>
    <col min="8" max="8" width="16.86328125" style="2" customWidth="1"/>
    <col min="9" max="9" width="18.59765625" style="272" customWidth="1"/>
    <col min="10" max="11" width="17.3984375" style="272" customWidth="1"/>
    <col min="12" max="12" width="16.86328125" style="272" customWidth="1"/>
    <col min="13" max="13" width="18.59765625" style="272" customWidth="1"/>
    <col min="14" max="116" width="16.86328125" style="272" customWidth="1"/>
    <col min="117" max="257" width="11.3984375" style="272"/>
    <col min="258" max="258" width="2.73046875" style="272" customWidth="1"/>
    <col min="259" max="259" width="7" style="272" customWidth="1"/>
    <col min="260" max="260" width="9.73046875" style="272" bestFit="1" customWidth="1"/>
    <col min="261" max="261" width="76" style="272" customWidth="1"/>
    <col min="262" max="262" width="14.265625" style="272" customWidth="1"/>
    <col min="263" max="271" width="11.265625" style="272" customWidth="1"/>
    <col min="272" max="278" width="9.73046875" style="272" customWidth="1"/>
    <col min="279" max="279" width="11.265625" style="272" customWidth="1"/>
    <col min="280" max="286" width="9.73046875" style="272" customWidth="1"/>
    <col min="287" max="287" width="11.265625" style="272" customWidth="1"/>
    <col min="288" max="294" width="9.73046875" style="272" customWidth="1"/>
    <col min="295" max="295" width="11.265625" style="272" customWidth="1"/>
    <col min="296" max="302" width="9.73046875" style="272" customWidth="1"/>
    <col min="303" max="303" width="11.265625" style="272" customWidth="1"/>
    <col min="304" max="330" width="9.73046875" style="272" customWidth="1"/>
    <col min="331" max="331" width="11.265625" style="272" customWidth="1"/>
    <col min="332" max="364" width="9.73046875" style="272" customWidth="1"/>
    <col min="365" max="372" width="11.265625" style="272" customWidth="1"/>
    <col min="373" max="513" width="11.3984375" style="272"/>
    <col min="514" max="514" width="2.73046875" style="272" customWidth="1"/>
    <col min="515" max="515" width="7" style="272" customWidth="1"/>
    <col min="516" max="516" width="9.73046875" style="272" bestFit="1" customWidth="1"/>
    <col min="517" max="517" width="76" style="272" customWidth="1"/>
    <col min="518" max="518" width="14.265625" style="272" customWidth="1"/>
    <col min="519" max="527" width="11.265625" style="272" customWidth="1"/>
    <col min="528" max="534" width="9.73046875" style="272" customWidth="1"/>
    <col min="535" max="535" width="11.265625" style="272" customWidth="1"/>
    <col min="536" max="542" width="9.73046875" style="272" customWidth="1"/>
    <col min="543" max="543" width="11.265625" style="272" customWidth="1"/>
    <col min="544" max="550" width="9.73046875" style="272" customWidth="1"/>
    <col min="551" max="551" width="11.265625" style="272" customWidth="1"/>
    <col min="552" max="558" width="9.73046875" style="272" customWidth="1"/>
    <col min="559" max="559" width="11.265625" style="272" customWidth="1"/>
    <col min="560" max="586" width="9.73046875" style="272" customWidth="1"/>
    <col min="587" max="587" width="11.265625" style="272" customWidth="1"/>
    <col min="588" max="620" width="9.73046875" style="272" customWidth="1"/>
    <col min="621" max="628" width="11.265625" style="272" customWidth="1"/>
    <col min="629" max="769" width="11.3984375" style="272"/>
    <col min="770" max="770" width="2.73046875" style="272" customWidth="1"/>
    <col min="771" max="771" width="7" style="272" customWidth="1"/>
    <col min="772" max="772" width="9.73046875" style="272" bestFit="1" customWidth="1"/>
    <col min="773" max="773" width="76" style="272" customWidth="1"/>
    <col min="774" max="774" width="14.265625" style="272" customWidth="1"/>
    <col min="775" max="783" width="11.265625" style="272" customWidth="1"/>
    <col min="784" max="790" width="9.73046875" style="272" customWidth="1"/>
    <col min="791" max="791" width="11.265625" style="272" customWidth="1"/>
    <col min="792" max="798" width="9.73046875" style="272" customWidth="1"/>
    <col min="799" max="799" width="11.265625" style="272" customWidth="1"/>
    <col min="800" max="806" width="9.73046875" style="272" customWidth="1"/>
    <col min="807" max="807" width="11.265625" style="272" customWidth="1"/>
    <col min="808" max="814" width="9.73046875" style="272" customWidth="1"/>
    <col min="815" max="815" width="11.265625" style="272" customWidth="1"/>
    <col min="816" max="842" width="9.73046875" style="272" customWidth="1"/>
    <col min="843" max="843" width="11.265625" style="272" customWidth="1"/>
    <col min="844" max="876" width="9.73046875" style="272" customWidth="1"/>
    <col min="877" max="884" width="11.265625" style="272" customWidth="1"/>
    <col min="885" max="1025" width="11.3984375" style="272"/>
    <col min="1026" max="1026" width="2.73046875" style="272" customWidth="1"/>
    <col min="1027" max="1027" width="7" style="272" customWidth="1"/>
    <col min="1028" max="1028" width="9.73046875" style="272" bestFit="1" customWidth="1"/>
    <col min="1029" max="1029" width="76" style="272" customWidth="1"/>
    <col min="1030" max="1030" width="14.265625" style="272" customWidth="1"/>
    <col min="1031" max="1039" width="11.265625" style="272" customWidth="1"/>
    <col min="1040" max="1046" width="9.73046875" style="272" customWidth="1"/>
    <col min="1047" max="1047" width="11.265625" style="272" customWidth="1"/>
    <col min="1048" max="1054" width="9.73046875" style="272" customWidth="1"/>
    <col min="1055" max="1055" width="11.265625" style="272" customWidth="1"/>
    <col min="1056" max="1062" width="9.73046875" style="272" customWidth="1"/>
    <col min="1063" max="1063" width="11.265625" style="272" customWidth="1"/>
    <col min="1064" max="1070" width="9.73046875" style="272" customWidth="1"/>
    <col min="1071" max="1071" width="11.265625" style="272" customWidth="1"/>
    <col min="1072" max="1098" width="9.73046875" style="272" customWidth="1"/>
    <col min="1099" max="1099" width="11.265625" style="272" customWidth="1"/>
    <col min="1100" max="1132" width="9.73046875" style="272" customWidth="1"/>
    <col min="1133" max="1140" width="11.265625" style="272" customWidth="1"/>
    <col min="1141" max="1281" width="11.3984375" style="272"/>
    <col min="1282" max="1282" width="2.73046875" style="272" customWidth="1"/>
    <col min="1283" max="1283" width="7" style="272" customWidth="1"/>
    <col min="1284" max="1284" width="9.73046875" style="272" bestFit="1" customWidth="1"/>
    <col min="1285" max="1285" width="76" style="272" customWidth="1"/>
    <col min="1286" max="1286" width="14.265625" style="272" customWidth="1"/>
    <col min="1287" max="1295" width="11.265625" style="272" customWidth="1"/>
    <col min="1296" max="1302" width="9.73046875" style="272" customWidth="1"/>
    <col min="1303" max="1303" width="11.265625" style="272" customWidth="1"/>
    <col min="1304" max="1310" width="9.73046875" style="272" customWidth="1"/>
    <col min="1311" max="1311" width="11.265625" style="272" customWidth="1"/>
    <col min="1312" max="1318" width="9.73046875" style="272" customWidth="1"/>
    <col min="1319" max="1319" width="11.265625" style="272" customWidth="1"/>
    <col min="1320" max="1326" width="9.73046875" style="272" customWidth="1"/>
    <col min="1327" max="1327" width="11.265625" style="272" customWidth="1"/>
    <col min="1328" max="1354" width="9.73046875" style="272" customWidth="1"/>
    <col min="1355" max="1355" width="11.265625" style="272" customWidth="1"/>
    <col min="1356" max="1388" width="9.73046875" style="272" customWidth="1"/>
    <col min="1389" max="1396" width="11.265625" style="272" customWidth="1"/>
    <col min="1397" max="1537" width="11.3984375" style="272"/>
    <col min="1538" max="1538" width="2.73046875" style="272" customWidth="1"/>
    <col min="1539" max="1539" width="7" style="272" customWidth="1"/>
    <col min="1540" max="1540" width="9.73046875" style="272" bestFit="1" customWidth="1"/>
    <col min="1541" max="1541" width="76" style="272" customWidth="1"/>
    <col min="1542" max="1542" width="14.265625" style="272" customWidth="1"/>
    <col min="1543" max="1551" width="11.265625" style="272" customWidth="1"/>
    <col min="1552" max="1558" width="9.73046875" style="272" customWidth="1"/>
    <col min="1559" max="1559" width="11.265625" style="272" customWidth="1"/>
    <col min="1560" max="1566" width="9.73046875" style="272" customWidth="1"/>
    <col min="1567" max="1567" width="11.265625" style="272" customWidth="1"/>
    <col min="1568" max="1574" width="9.73046875" style="272" customWidth="1"/>
    <col min="1575" max="1575" width="11.265625" style="272" customWidth="1"/>
    <col min="1576" max="1582" width="9.73046875" style="272" customWidth="1"/>
    <col min="1583" max="1583" width="11.265625" style="272" customWidth="1"/>
    <col min="1584" max="1610" width="9.73046875" style="272" customWidth="1"/>
    <col min="1611" max="1611" width="11.265625" style="272" customWidth="1"/>
    <col min="1612" max="1644" width="9.73046875" style="272" customWidth="1"/>
    <col min="1645" max="1652" width="11.265625" style="272" customWidth="1"/>
    <col min="1653" max="1793" width="11.3984375" style="272"/>
    <col min="1794" max="1794" width="2.73046875" style="272" customWidth="1"/>
    <col min="1795" max="1795" width="7" style="272" customWidth="1"/>
    <col min="1796" max="1796" width="9.73046875" style="272" bestFit="1" customWidth="1"/>
    <col min="1797" max="1797" width="76" style="272" customWidth="1"/>
    <col min="1798" max="1798" width="14.265625" style="272" customWidth="1"/>
    <col min="1799" max="1807" width="11.265625" style="272" customWidth="1"/>
    <col min="1808" max="1814" width="9.73046875" style="272" customWidth="1"/>
    <col min="1815" max="1815" width="11.265625" style="272" customWidth="1"/>
    <col min="1816" max="1822" width="9.73046875" style="272" customWidth="1"/>
    <col min="1823" max="1823" width="11.265625" style="272" customWidth="1"/>
    <col min="1824" max="1830" width="9.73046875" style="272" customWidth="1"/>
    <col min="1831" max="1831" width="11.265625" style="272" customWidth="1"/>
    <col min="1832" max="1838" width="9.73046875" style="272" customWidth="1"/>
    <col min="1839" max="1839" width="11.265625" style="272" customWidth="1"/>
    <col min="1840" max="1866" width="9.73046875" style="272" customWidth="1"/>
    <col min="1867" max="1867" width="11.265625" style="272" customWidth="1"/>
    <col min="1868" max="1900" width="9.73046875" style="272" customWidth="1"/>
    <col min="1901" max="1908" width="11.265625" style="272" customWidth="1"/>
    <col min="1909" max="2049" width="11.3984375" style="272"/>
    <col min="2050" max="2050" width="2.73046875" style="272" customWidth="1"/>
    <col min="2051" max="2051" width="7" style="272" customWidth="1"/>
    <col min="2052" max="2052" width="9.73046875" style="272" bestFit="1" customWidth="1"/>
    <col min="2053" max="2053" width="76" style="272" customWidth="1"/>
    <col min="2054" max="2054" width="14.265625" style="272" customWidth="1"/>
    <col min="2055" max="2063" width="11.265625" style="272" customWidth="1"/>
    <col min="2064" max="2070" width="9.73046875" style="272" customWidth="1"/>
    <col min="2071" max="2071" width="11.265625" style="272" customWidth="1"/>
    <col min="2072" max="2078" width="9.73046875" style="272" customWidth="1"/>
    <col min="2079" max="2079" width="11.265625" style="272" customWidth="1"/>
    <col min="2080" max="2086" width="9.73046875" style="272" customWidth="1"/>
    <col min="2087" max="2087" width="11.265625" style="272" customWidth="1"/>
    <col min="2088" max="2094" width="9.73046875" style="272" customWidth="1"/>
    <col min="2095" max="2095" width="11.265625" style="272" customWidth="1"/>
    <col min="2096" max="2122" width="9.73046875" style="272" customWidth="1"/>
    <col min="2123" max="2123" width="11.265625" style="272" customWidth="1"/>
    <col min="2124" max="2156" width="9.73046875" style="272" customWidth="1"/>
    <col min="2157" max="2164" width="11.265625" style="272" customWidth="1"/>
    <col min="2165" max="2305" width="11.3984375" style="272"/>
    <col min="2306" max="2306" width="2.73046875" style="272" customWidth="1"/>
    <col min="2307" max="2307" width="7" style="272" customWidth="1"/>
    <col min="2308" max="2308" width="9.73046875" style="272" bestFit="1" customWidth="1"/>
    <col min="2309" max="2309" width="76" style="272" customWidth="1"/>
    <col min="2310" max="2310" width="14.265625" style="272" customWidth="1"/>
    <col min="2311" max="2319" width="11.265625" style="272" customWidth="1"/>
    <col min="2320" max="2326" width="9.73046875" style="272" customWidth="1"/>
    <col min="2327" max="2327" width="11.265625" style="272" customWidth="1"/>
    <col min="2328" max="2334" width="9.73046875" style="272" customWidth="1"/>
    <col min="2335" max="2335" width="11.265625" style="272" customWidth="1"/>
    <col min="2336" max="2342" width="9.73046875" style="272" customWidth="1"/>
    <col min="2343" max="2343" width="11.265625" style="272" customWidth="1"/>
    <col min="2344" max="2350" width="9.73046875" style="272" customWidth="1"/>
    <col min="2351" max="2351" width="11.265625" style="272" customWidth="1"/>
    <col min="2352" max="2378" width="9.73046875" style="272" customWidth="1"/>
    <col min="2379" max="2379" width="11.265625" style="272" customWidth="1"/>
    <col min="2380" max="2412" width="9.73046875" style="272" customWidth="1"/>
    <col min="2413" max="2420" width="11.265625" style="272" customWidth="1"/>
    <col min="2421" max="2561" width="11.3984375" style="272"/>
    <col min="2562" max="2562" width="2.73046875" style="272" customWidth="1"/>
    <col min="2563" max="2563" width="7" style="272" customWidth="1"/>
    <col min="2564" max="2564" width="9.73046875" style="272" bestFit="1" customWidth="1"/>
    <col min="2565" max="2565" width="76" style="272" customWidth="1"/>
    <col min="2566" max="2566" width="14.265625" style="272" customWidth="1"/>
    <col min="2567" max="2575" width="11.265625" style="272" customWidth="1"/>
    <col min="2576" max="2582" width="9.73046875" style="272" customWidth="1"/>
    <col min="2583" max="2583" width="11.265625" style="272" customWidth="1"/>
    <col min="2584" max="2590" width="9.73046875" style="272" customWidth="1"/>
    <col min="2591" max="2591" width="11.265625" style="272" customWidth="1"/>
    <col min="2592" max="2598" width="9.73046875" style="272" customWidth="1"/>
    <col min="2599" max="2599" width="11.265625" style="272" customWidth="1"/>
    <col min="2600" max="2606" width="9.73046875" style="272" customWidth="1"/>
    <col min="2607" max="2607" width="11.265625" style="272" customWidth="1"/>
    <col min="2608" max="2634" width="9.73046875" style="272" customWidth="1"/>
    <col min="2635" max="2635" width="11.265625" style="272" customWidth="1"/>
    <col min="2636" max="2668" width="9.73046875" style="272" customWidth="1"/>
    <col min="2669" max="2676" width="11.265625" style="272" customWidth="1"/>
    <col min="2677" max="2817" width="11.3984375" style="272"/>
    <col min="2818" max="2818" width="2.73046875" style="272" customWidth="1"/>
    <col min="2819" max="2819" width="7" style="272" customWidth="1"/>
    <col min="2820" max="2820" width="9.73046875" style="272" bestFit="1" customWidth="1"/>
    <col min="2821" max="2821" width="76" style="272" customWidth="1"/>
    <col min="2822" max="2822" width="14.265625" style="272" customWidth="1"/>
    <col min="2823" max="2831" width="11.265625" style="272" customWidth="1"/>
    <col min="2832" max="2838" width="9.73046875" style="272" customWidth="1"/>
    <col min="2839" max="2839" width="11.265625" style="272" customWidth="1"/>
    <col min="2840" max="2846" width="9.73046875" style="272" customWidth="1"/>
    <col min="2847" max="2847" width="11.265625" style="272" customWidth="1"/>
    <col min="2848" max="2854" width="9.73046875" style="272" customWidth="1"/>
    <col min="2855" max="2855" width="11.265625" style="272" customWidth="1"/>
    <col min="2856" max="2862" width="9.73046875" style="272" customWidth="1"/>
    <col min="2863" max="2863" width="11.265625" style="272" customWidth="1"/>
    <col min="2864" max="2890" width="9.73046875" style="272" customWidth="1"/>
    <col min="2891" max="2891" width="11.265625" style="272" customWidth="1"/>
    <col min="2892" max="2924" width="9.73046875" style="272" customWidth="1"/>
    <col min="2925" max="2932" width="11.265625" style="272" customWidth="1"/>
    <col min="2933" max="3073" width="11.3984375" style="272"/>
    <col min="3074" max="3074" width="2.73046875" style="272" customWidth="1"/>
    <col min="3075" max="3075" width="7" style="272" customWidth="1"/>
    <col min="3076" max="3076" width="9.73046875" style="272" bestFit="1" customWidth="1"/>
    <col min="3077" max="3077" width="76" style="272" customWidth="1"/>
    <col min="3078" max="3078" width="14.265625" style="272" customWidth="1"/>
    <col min="3079" max="3087" width="11.265625" style="272" customWidth="1"/>
    <col min="3088" max="3094" width="9.73046875" style="272" customWidth="1"/>
    <col min="3095" max="3095" width="11.265625" style="272" customWidth="1"/>
    <col min="3096" max="3102" width="9.73046875" style="272" customWidth="1"/>
    <col min="3103" max="3103" width="11.265625" style="272" customWidth="1"/>
    <col min="3104" max="3110" width="9.73046875" style="272" customWidth="1"/>
    <col min="3111" max="3111" width="11.265625" style="272" customWidth="1"/>
    <col min="3112" max="3118" width="9.73046875" style="272" customWidth="1"/>
    <col min="3119" max="3119" width="11.265625" style="272" customWidth="1"/>
    <col min="3120" max="3146" width="9.73046875" style="272" customWidth="1"/>
    <col min="3147" max="3147" width="11.265625" style="272" customWidth="1"/>
    <col min="3148" max="3180" width="9.73046875" style="272" customWidth="1"/>
    <col min="3181" max="3188" width="11.265625" style="272" customWidth="1"/>
    <col min="3189" max="3329" width="11.3984375" style="272"/>
    <col min="3330" max="3330" width="2.73046875" style="272" customWidth="1"/>
    <col min="3331" max="3331" width="7" style="272" customWidth="1"/>
    <col min="3332" max="3332" width="9.73046875" style="272" bestFit="1" customWidth="1"/>
    <col min="3333" max="3333" width="76" style="272" customWidth="1"/>
    <col min="3334" max="3334" width="14.265625" style="272" customWidth="1"/>
    <col min="3335" max="3343" width="11.265625" style="272" customWidth="1"/>
    <col min="3344" max="3350" width="9.73046875" style="272" customWidth="1"/>
    <col min="3351" max="3351" width="11.265625" style="272" customWidth="1"/>
    <col min="3352" max="3358" width="9.73046875" style="272" customWidth="1"/>
    <col min="3359" max="3359" width="11.265625" style="272" customWidth="1"/>
    <col min="3360" max="3366" width="9.73046875" style="272" customWidth="1"/>
    <col min="3367" max="3367" width="11.265625" style="272" customWidth="1"/>
    <col min="3368" max="3374" width="9.73046875" style="272" customWidth="1"/>
    <col min="3375" max="3375" width="11.265625" style="272" customWidth="1"/>
    <col min="3376" max="3402" width="9.73046875" style="272" customWidth="1"/>
    <col min="3403" max="3403" width="11.265625" style="272" customWidth="1"/>
    <col min="3404" max="3436" width="9.73046875" style="272" customWidth="1"/>
    <col min="3437" max="3444" width="11.265625" style="272" customWidth="1"/>
    <col min="3445" max="3585" width="11.3984375" style="272"/>
    <col min="3586" max="3586" width="2.73046875" style="272" customWidth="1"/>
    <col min="3587" max="3587" width="7" style="272" customWidth="1"/>
    <col min="3588" max="3588" width="9.73046875" style="272" bestFit="1" customWidth="1"/>
    <col min="3589" max="3589" width="76" style="272" customWidth="1"/>
    <col min="3590" max="3590" width="14.265625" style="272" customWidth="1"/>
    <col min="3591" max="3599" width="11.265625" style="272" customWidth="1"/>
    <col min="3600" max="3606" width="9.73046875" style="272" customWidth="1"/>
    <col min="3607" max="3607" width="11.265625" style="272" customWidth="1"/>
    <col min="3608" max="3614" width="9.73046875" style="272" customWidth="1"/>
    <col min="3615" max="3615" width="11.265625" style="272" customWidth="1"/>
    <col min="3616" max="3622" width="9.73046875" style="272" customWidth="1"/>
    <col min="3623" max="3623" width="11.265625" style="272" customWidth="1"/>
    <col min="3624" max="3630" width="9.73046875" style="272" customWidth="1"/>
    <col min="3631" max="3631" width="11.265625" style="272" customWidth="1"/>
    <col min="3632" max="3658" width="9.73046875" style="272" customWidth="1"/>
    <col min="3659" max="3659" width="11.265625" style="272" customWidth="1"/>
    <col min="3660" max="3692" width="9.73046875" style="272" customWidth="1"/>
    <col min="3693" max="3700" width="11.265625" style="272" customWidth="1"/>
    <col min="3701" max="3841" width="11.3984375" style="272"/>
    <col min="3842" max="3842" width="2.73046875" style="272" customWidth="1"/>
    <col min="3843" max="3843" width="7" style="272" customWidth="1"/>
    <col min="3844" max="3844" width="9.73046875" style="272" bestFit="1" customWidth="1"/>
    <col min="3845" max="3845" width="76" style="272" customWidth="1"/>
    <col min="3846" max="3846" width="14.265625" style="272" customWidth="1"/>
    <col min="3847" max="3855" width="11.265625" style="272" customWidth="1"/>
    <col min="3856" max="3862" width="9.73046875" style="272" customWidth="1"/>
    <col min="3863" max="3863" width="11.265625" style="272" customWidth="1"/>
    <col min="3864" max="3870" width="9.73046875" style="272" customWidth="1"/>
    <col min="3871" max="3871" width="11.265625" style="272" customWidth="1"/>
    <col min="3872" max="3878" width="9.73046875" style="272" customWidth="1"/>
    <col min="3879" max="3879" width="11.265625" style="272" customWidth="1"/>
    <col min="3880" max="3886" width="9.73046875" style="272" customWidth="1"/>
    <col min="3887" max="3887" width="11.265625" style="272" customWidth="1"/>
    <col min="3888" max="3914" width="9.73046875" style="272" customWidth="1"/>
    <col min="3915" max="3915" width="11.265625" style="272" customWidth="1"/>
    <col min="3916" max="3948" width="9.73046875" style="272" customWidth="1"/>
    <col min="3949" max="3956" width="11.265625" style="272" customWidth="1"/>
    <col min="3957" max="4097" width="11.3984375" style="272"/>
    <col min="4098" max="4098" width="2.73046875" style="272" customWidth="1"/>
    <col min="4099" max="4099" width="7" style="272" customWidth="1"/>
    <col min="4100" max="4100" width="9.73046875" style="272" bestFit="1" customWidth="1"/>
    <col min="4101" max="4101" width="76" style="272" customWidth="1"/>
    <col min="4102" max="4102" width="14.265625" style="272" customWidth="1"/>
    <col min="4103" max="4111" width="11.265625" style="272" customWidth="1"/>
    <col min="4112" max="4118" width="9.73046875" style="272" customWidth="1"/>
    <col min="4119" max="4119" width="11.265625" style="272" customWidth="1"/>
    <col min="4120" max="4126" width="9.73046875" style="272" customWidth="1"/>
    <col min="4127" max="4127" width="11.265625" style="272" customWidth="1"/>
    <col min="4128" max="4134" width="9.73046875" style="272" customWidth="1"/>
    <col min="4135" max="4135" width="11.265625" style="272" customWidth="1"/>
    <col min="4136" max="4142" width="9.73046875" style="272" customWidth="1"/>
    <col min="4143" max="4143" width="11.265625" style="272" customWidth="1"/>
    <col min="4144" max="4170" width="9.73046875" style="272" customWidth="1"/>
    <col min="4171" max="4171" width="11.265625" style="272" customWidth="1"/>
    <col min="4172" max="4204" width="9.73046875" style="272" customWidth="1"/>
    <col min="4205" max="4212" width="11.265625" style="272" customWidth="1"/>
    <col min="4213" max="4353" width="11.3984375" style="272"/>
    <col min="4354" max="4354" width="2.73046875" style="272" customWidth="1"/>
    <col min="4355" max="4355" width="7" style="272" customWidth="1"/>
    <col min="4356" max="4356" width="9.73046875" style="272" bestFit="1" customWidth="1"/>
    <col min="4357" max="4357" width="76" style="272" customWidth="1"/>
    <col min="4358" max="4358" width="14.265625" style="272" customWidth="1"/>
    <col min="4359" max="4367" width="11.265625" style="272" customWidth="1"/>
    <col min="4368" max="4374" width="9.73046875" style="272" customWidth="1"/>
    <col min="4375" max="4375" width="11.265625" style="272" customWidth="1"/>
    <col min="4376" max="4382" width="9.73046875" style="272" customWidth="1"/>
    <col min="4383" max="4383" width="11.265625" style="272" customWidth="1"/>
    <col min="4384" max="4390" width="9.73046875" style="272" customWidth="1"/>
    <col min="4391" max="4391" width="11.265625" style="272" customWidth="1"/>
    <col min="4392" max="4398" width="9.73046875" style="272" customWidth="1"/>
    <col min="4399" max="4399" width="11.265625" style="272" customWidth="1"/>
    <col min="4400" max="4426" width="9.73046875" style="272" customWidth="1"/>
    <col min="4427" max="4427" width="11.265625" style="272" customWidth="1"/>
    <col min="4428" max="4460" width="9.73046875" style="272" customWidth="1"/>
    <col min="4461" max="4468" width="11.265625" style="272" customWidth="1"/>
    <col min="4469" max="4609" width="11.3984375" style="272"/>
    <col min="4610" max="4610" width="2.73046875" style="272" customWidth="1"/>
    <col min="4611" max="4611" width="7" style="272" customWidth="1"/>
    <col min="4612" max="4612" width="9.73046875" style="272" bestFit="1" customWidth="1"/>
    <col min="4613" max="4613" width="76" style="272" customWidth="1"/>
    <col min="4614" max="4614" width="14.265625" style="272" customWidth="1"/>
    <col min="4615" max="4623" width="11.265625" style="272" customWidth="1"/>
    <col min="4624" max="4630" width="9.73046875" style="272" customWidth="1"/>
    <col min="4631" max="4631" width="11.265625" style="272" customWidth="1"/>
    <col min="4632" max="4638" width="9.73046875" style="272" customWidth="1"/>
    <col min="4639" max="4639" width="11.265625" style="272" customWidth="1"/>
    <col min="4640" max="4646" width="9.73046875" style="272" customWidth="1"/>
    <col min="4647" max="4647" width="11.265625" style="272" customWidth="1"/>
    <col min="4648" max="4654" width="9.73046875" style="272" customWidth="1"/>
    <col min="4655" max="4655" width="11.265625" style="272" customWidth="1"/>
    <col min="4656" max="4682" width="9.73046875" style="272" customWidth="1"/>
    <col min="4683" max="4683" width="11.265625" style="272" customWidth="1"/>
    <col min="4684" max="4716" width="9.73046875" style="272" customWidth="1"/>
    <col min="4717" max="4724" width="11.265625" style="272" customWidth="1"/>
    <col min="4725" max="4865" width="11.3984375" style="272"/>
    <col min="4866" max="4866" width="2.73046875" style="272" customWidth="1"/>
    <col min="4867" max="4867" width="7" style="272" customWidth="1"/>
    <col min="4868" max="4868" width="9.73046875" style="272" bestFit="1" customWidth="1"/>
    <col min="4869" max="4869" width="76" style="272" customWidth="1"/>
    <col min="4870" max="4870" width="14.265625" style="272" customWidth="1"/>
    <col min="4871" max="4879" width="11.265625" style="272" customWidth="1"/>
    <col min="4880" max="4886" width="9.73046875" style="272" customWidth="1"/>
    <col min="4887" max="4887" width="11.265625" style="272" customWidth="1"/>
    <col min="4888" max="4894" width="9.73046875" style="272" customWidth="1"/>
    <col min="4895" max="4895" width="11.265625" style="272" customWidth="1"/>
    <col min="4896" max="4902" width="9.73046875" style="272" customWidth="1"/>
    <col min="4903" max="4903" width="11.265625" style="272" customWidth="1"/>
    <col min="4904" max="4910" width="9.73046875" style="272" customWidth="1"/>
    <col min="4911" max="4911" width="11.265625" style="272" customWidth="1"/>
    <col min="4912" max="4938" width="9.73046875" style="272" customWidth="1"/>
    <col min="4939" max="4939" width="11.265625" style="272" customWidth="1"/>
    <col min="4940" max="4972" width="9.73046875" style="272" customWidth="1"/>
    <col min="4973" max="4980" width="11.265625" style="272" customWidth="1"/>
    <col min="4981" max="5121" width="11.3984375" style="272"/>
    <col min="5122" max="5122" width="2.73046875" style="272" customWidth="1"/>
    <col min="5123" max="5123" width="7" style="272" customWidth="1"/>
    <col min="5124" max="5124" width="9.73046875" style="272" bestFit="1" customWidth="1"/>
    <col min="5125" max="5125" width="76" style="272" customWidth="1"/>
    <col min="5126" max="5126" width="14.265625" style="272" customWidth="1"/>
    <col min="5127" max="5135" width="11.265625" style="272" customWidth="1"/>
    <col min="5136" max="5142" width="9.73046875" style="272" customWidth="1"/>
    <col min="5143" max="5143" width="11.265625" style="272" customWidth="1"/>
    <col min="5144" max="5150" width="9.73046875" style="272" customWidth="1"/>
    <col min="5151" max="5151" width="11.265625" style="272" customWidth="1"/>
    <col min="5152" max="5158" width="9.73046875" style="272" customWidth="1"/>
    <col min="5159" max="5159" width="11.265625" style="272" customWidth="1"/>
    <col min="5160" max="5166" width="9.73046875" style="272" customWidth="1"/>
    <col min="5167" max="5167" width="11.265625" style="272" customWidth="1"/>
    <col min="5168" max="5194" width="9.73046875" style="272" customWidth="1"/>
    <col min="5195" max="5195" width="11.265625" style="272" customWidth="1"/>
    <col min="5196" max="5228" width="9.73046875" style="272" customWidth="1"/>
    <col min="5229" max="5236" width="11.265625" style="272" customWidth="1"/>
    <col min="5237" max="5377" width="11.3984375" style="272"/>
    <col min="5378" max="5378" width="2.73046875" style="272" customWidth="1"/>
    <col min="5379" max="5379" width="7" style="272" customWidth="1"/>
    <col min="5380" max="5380" width="9.73046875" style="272" bestFit="1" customWidth="1"/>
    <col min="5381" max="5381" width="76" style="272" customWidth="1"/>
    <col min="5382" max="5382" width="14.265625" style="272" customWidth="1"/>
    <col min="5383" max="5391" width="11.265625" style="272" customWidth="1"/>
    <col min="5392" max="5398" width="9.73046875" style="272" customWidth="1"/>
    <col min="5399" max="5399" width="11.265625" style="272" customWidth="1"/>
    <col min="5400" max="5406" width="9.73046875" style="272" customWidth="1"/>
    <col min="5407" max="5407" width="11.265625" style="272" customWidth="1"/>
    <col min="5408" max="5414" width="9.73046875" style="272" customWidth="1"/>
    <col min="5415" max="5415" width="11.265625" style="272" customWidth="1"/>
    <col min="5416" max="5422" width="9.73046875" style="272" customWidth="1"/>
    <col min="5423" max="5423" width="11.265625" style="272" customWidth="1"/>
    <col min="5424" max="5450" width="9.73046875" style="272" customWidth="1"/>
    <col min="5451" max="5451" width="11.265625" style="272" customWidth="1"/>
    <col min="5452" max="5484" width="9.73046875" style="272" customWidth="1"/>
    <col min="5485" max="5492" width="11.265625" style="272" customWidth="1"/>
    <col min="5493" max="5633" width="11.3984375" style="272"/>
    <col min="5634" max="5634" width="2.73046875" style="272" customWidth="1"/>
    <col min="5635" max="5635" width="7" style="272" customWidth="1"/>
    <col min="5636" max="5636" width="9.73046875" style="272" bestFit="1" customWidth="1"/>
    <col min="5637" max="5637" width="76" style="272" customWidth="1"/>
    <col min="5638" max="5638" width="14.265625" style="272" customWidth="1"/>
    <col min="5639" max="5647" width="11.265625" style="272" customWidth="1"/>
    <col min="5648" max="5654" width="9.73046875" style="272" customWidth="1"/>
    <col min="5655" max="5655" width="11.265625" style="272" customWidth="1"/>
    <col min="5656" max="5662" width="9.73046875" style="272" customWidth="1"/>
    <col min="5663" max="5663" width="11.265625" style="272" customWidth="1"/>
    <col min="5664" max="5670" width="9.73046875" style="272" customWidth="1"/>
    <col min="5671" max="5671" width="11.265625" style="272" customWidth="1"/>
    <col min="5672" max="5678" width="9.73046875" style="272" customWidth="1"/>
    <col min="5679" max="5679" width="11.265625" style="272" customWidth="1"/>
    <col min="5680" max="5706" width="9.73046875" style="272" customWidth="1"/>
    <col min="5707" max="5707" width="11.265625" style="272" customWidth="1"/>
    <col min="5708" max="5740" width="9.73046875" style="272" customWidth="1"/>
    <col min="5741" max="5748" width="11.265625" style="272" customWidth="1"/>
    <col min="5749" max="5889" width="11.3984375" style="272"/>
    <col min="5890" max="5890" width="2.73046875" style="272" customWidth="1"/>
    <col min="5891" max="5891" width="7" style="272" customWidth="1"/>
    <col min="5892" max="5892" width="9.73046875" style="272" bestFit="1" customWidth="1"/>
    <col min="5893" max="5893" width="76" style="272" customWidth="1"/>
    <col min="5894" max="5894" width="14.265625" style="272" customWidth="1"/>
    <col min="5895" max="5903" width="11.265625" style="272" customWidth="1"/>
    <col min="5904" max="5910" width="9.73046875" style="272" customWidth="1"/>
    <col min="5911" max="5911" width="11.265625" style="272" customWidth="1"/>
    <col min="5912" max="5918" width="9.73046875" style="272" customWidth="1"/>
    <col min="5919" max="5919" width="11.265625" style="272" customWidth="1"/>
    <col min="5920" max="5926" width="9.73046875" style="272" customWidth="1"/>
    <col min="5927" max="5927" width="11.265625" style="272" customWidth="1"/>
    <col min="5928" max="5934" width="9.73046875" style="272" customWidth="1"/>
    <col min="5935" max="5935" width="11.265625" style="272" customWidth="1"/>
    <col min="5936" max="5962" width="9.73046875" style="272" customWidth="1"/>
    <col min="5963" max="5963" width="11.265625" style="272" customWidth="1"/>
    <col min="5964" max="5996" width="9.73046875" style="272" customWidth="1"/>
    <col min="5997" max="6004" width="11.265625" style="272" customWidth="1"/>
    <col min="6005" max="6145" width="11.3984375" style="272"/>
    <col min="6146" max="6146" width="2.73046875" style="272" customWidth="1"/>
    <col min="6147" max="6147" width="7" style="272" customWidth="1"/>
    <col min="6148" max="6148" width="9.73046875" style="272" bestFit="1" customWidth="1"/>
    <col min="6149" max="6149" width="76" style="272" customWidth="1"/>
    <col min="6150" max="6150" width="14.265625" style="272" customWidth="1"/>
    <col min="6151" max="6159" width="11.265625" style="272" customWidth="1"/>
    <col min="6160" max="6166" width="9.73046875" style="272" customWidth="1"/>
    <col min="6167" max="6167" width="11.265625" style="272" customWidth="1"/>
    <col min="6168" max="6174" width="9.73046875" style="272" customWidth="1"/>
    <col min="6175" max="6175" width="11.265625" style="272" customWidth="1"/>
    <col min="6176" max="6182" width="9.73046875" style="272" customWidth="1"/>
    <col min="6183" max="6183" width="11.265625" style="272" customWidth="1"/>
    <col min="6184" max="6190" width="9.73046875" style="272" customWidth="1"/>
    <col min="6191" max="6191" width="11.265625" style="272" customWidth="1"/>
    <col min="6192" max="6218" width="9.73046875" style="272" customWidth="1"/>
    <col min="6219" max="6219" width="11.265625" style="272" customWidth="1"/>
    <col min="6220" max="6252" width="9.73046875" style="272" customWidth="1"/>
    <col min="6253" max="6260" width="11.265625" style="272" customWidth="1"/>
    <col min="6261" max="6401" width="11.3984375" style="272"/>
    <col min="6402" max="6402" width="2.73046875" style="272" customWidth="1"/>
    <col min="6403" max="6403" width="7" style="272" customWidth="1"/>
    <col min="6404" max="6404" width="9.73046875" style="272" bestFit="1" customWidth="1"/>
    <col min="6405" max="6405" width="76" style="272" customWidth="1"/>
    <col min="6406" max="6406" width="14.265625" style="272" customWidth="1"/>
    <col min="6407" max="6415" width="11.265625" style="272" customWidth="1"/>
    <col min="6416" max="6422" width="9.73046875" style="272" customWidth="1"/>
    <col min="6423" max="6423" width="11.265625" style="272" customWidth="1"/>
    <col min="6424" max="6430" width="9.73046875" style="272" customWidth="1"/>
    <col min="6431" max="6431" width="11.265625" style="272" customWidth="1"/>
    <col min="6432" max="6438" width="9.73046875" style="272" customWidth="1"/>
    <col min="6439" max="6439" width="11.265625" style="272" customWidth="1"/>
    <col min="6440" max="6446" width="9.73046875" style="272" customWidth="1"/>
    <col min="6447" max="6447" width="11.265625" style="272" customWidth="1"/>
    <col min="6448" max="6474" width="9.73046875" style="272" customWidth="1"/>
    <col min="6475" max="6475" width="11.265625" style="272" customWidth="1"/>
    <col min="6476" max="6508" width="9.73046875" style="272" customWidth="1"/>
    <col min="6509" max="6516" width="11.265625" style="272" customWidth="1"/>
    <col min="6517" max="6657" width="11.3984375" style="272"/>
    <col min="6658" max="6658" width="2.73046875" style="272" customWidth="1"/>
    <col min="6659" max="6659" width="7" style="272" customWidth="1"/>
    <col min="6660" max="6660" width="9.73046875" style="272" bestFit="1" customWidth="1"/>
    <col min="6661" max="6661" width="76" style="272" customWidth="1"/>
    <col min="6662" max="6662" width="14.265625" style="272" customWidth="1"/>
    <col min="6663" max="6671" width="11.265625" style="272" customWidth="1"/>
    <col min="6672" max="6678" width="9.73046875" style="272" customWidth="1"/>
    <col min="6679" max="6679" width="11.265625" style="272" customWidth="1"/>
    <col min="6680" max="6686" width="9.73046875" style="272" customWidth="1"/>
    <col min="6687" max="6687" width="11.265625" style="272" customWidth="1"/>
    <col min="6688" max="6694" width="9.73046875" style="272" customWidth="1"/>
    <col min="6695" max="6695" width="11.265625" style="272" customWidth="1"/>
    <col min="6696" max="6702" width="9.73046875" style="272" customWidth="1"/>
    <col min="6703" max="6703" width="11.265625" style="272" customWidth="1"/>
    <col min="6704" max="6730" width="9.73046875" style="272" customWidth="1"/>
    <col min="6731" max="6731" width="11.265625" style="272" customWidth="1"/>
    <col min="6732" max="6764" width="9.73046875" style="272" customWidth="1"/>
    <col min="6765" max="6772" width="11.265625" style="272" customWidth="1"/>
    <col min="6773" max="6913" width="11.3984375" style="272"/>
    <col min="6914" max="6914" width="2.73046875" style="272" customWidth="1"/>
    <col min="6915" max="6915" width="7" style="272" customWidth="1"/>
    <col min="6916" max="6916" width="9.73046875" style="272" bestFit="1" customWidth="1"/>
    <col min="6917" max="6917" width="76" style="272" customWidth="1"/>
    <col min="6918" max="6918" width="14.265625" style="272" customWidth="1"/>
    <col min="6919" max="6927" width="11.265625" style="272" customWidth="1"/>
    <col min="6928" max="6934" width="9.73046875" style="272" customWidth="1"/>
    <col min="6935" max="6935" width="11.265625" style="272" customWidth="1"/>
    <col min="6936" max="6942" width="9.73046875" style="272" customWidth="1"/>
    <col min="6943" max="6943" width="11.265625" style="272" customWidth="1"/>
    <col min="6944" max="6950" width="9.73046875" style="272" customWidth="1"/>
    <col min="6951" max="6951" width="11.265625" style="272" customWidth="1"/>
    <col min="6952" max="6958" width="9.73046875" style="272" customWidth="1"/>
    <col min="6959" max="6959" width="11.265625" style="272" customWidth="1"/>
    <col min="6960" max="6986" width="9.73046875" style="272" customWidth="1"/>
    <col min="6987" max="6987" width="11.265625" style="272" customWidth="1"/>
    <col min="6988" max="7020" width="9.73046875" style="272" customWidth="1"/>
    <col min="7021" max="7028" width="11.265625" style="272" customWidth="1"/>
    <col min="7029" max="7169" width="11.3984375" style="272"/>
    <col min="7170" max="7170" width="2.73046875" style="272" customWidth="1"/>
    <col min="7171" max="7171" width="7" style="272" customWidth="1"/>
    <col min="7172" max="7172" width="9.73046875" style="272" bestFit="1" customWidth="1"/>
    <col min="7173" max="7173" width="76" style="272" customWidth="1"/>
    <col min="7174" max="7174" width="14.265625" style="272" customWidth="1"/>
    <col min="7175" max="7183" width="11.265625" style="272" customWidth="1"/>
    <col min="7184" max="7190" width="9.73046875" style="272" customWidth="1"/>
    <col min="7191" max="7191" width="11.265625" style="272" customWidth="1"/>
    <col min="7192" max="7198" width="9.73046875" style="272" customWidth="1"/>
    <col min="7199" max="7199" width="11.265625" style="272" customWidth="1"/>
    <col min="7200" max="7206" width="9.73046875" style="272" customWidth="1"/>
    <col min="7207" max="7207" width="11.265625" style="272" customWidth="1"/>
    <col min="7208" max="7214" width="9.73046875" style="272" customWidth="1"/>
    <col min="7215" max="7215" width="11.265625" style="272" customWidth="1"/>
    <col min="7216" max="7242" width="9.73046875" style="272" customWidth="1"/>
    <col min="7243" max="7243" width="11.265625" style="272" customWidth="1"/>
    <col min="7244" max="7276" width="9.73046875" style="272" customWidth="1"/>
    <col min="7277" max="7284" width="11.265625" style="272" customWidth="1"/>
    <col min="7285" max="7425" width="11.3984375" style="272"/>
    <col min="7426" max="7426" width="2.73046875" style="272" customWidth="1"/>
    <col min="7427" max="7427" width="7" style="272" customWidth="1"/>
    <col min="7428" max="7428" width="9.73046875" style="272" bestFit="1" customWidth="1"/>
    <col min="7429" max="7429" width="76" style="272" customWidth="1"/>
    <col min="7430" max="7430" width="14.265625" style="272" customWidth="1"/>
    <col min="7431" max="7439" width="11.265625" style="272" customWidth="1"/>
    <col min="7440" max="7446" width="9.73046875" style="272" customWidth="1"/>
    <col min="7447" max="7447" width="11.265625" style="272" customWidth="1"/>
    <col min="7448" max="7454" width="9.73046875" style="272" customWidth="1"/>
    <col min="7455" max="7455" width="11.265625" style="272" customWidth="1"/>
    <col min="7456" max="7462" width="9.73046875" style="272" customWidth="1"/>
    <col min="7463" max="7463" width="11.265625" style="272" customWidth="1"/>
    <col min="7464" max="7470" width="9.73046875" style="272" customWidth="1"/>
    <col min="7471" max="7471" width="11.265625" style="272" customWidth="1"/>
    <col min="7472" max="7498" width="9.73046875" style="272" customWidth="1"/>
    <col min="7499" max="7499" width="11.265625" style="272" customWidth="1"/>
    <col min="7500" max="7532" width="9.73046875" style="272" customWidth="1"/>
    <col min="7533" max="7540" width="11.265625" style="272" customWidth="1"/>
    <col min="7541" max="7681" width="11.3984375" style="272"/>
    <col min="7682" max="7682" width="2.73046875" style="272" customWidth="1"/>
    <col min="7683" max="7683" width="7" style="272" customWidth="1"/>
    <col min="7684" max="7684" width="9.73046875" style="272" bestFit="1" customWidth="1"/>
    <col min="7685" max="7685" width="76" style="272" customWidth="1"/>
    <col min="7686" max="7686" width="14.265625" style="272" customWidth="1"/>
    <col min="7687" max="7695" width="11.265625" style="272" customWidth="1"/>
    <col min="7696" max="7702" width="9.73046875" style="272" customWidth="1"/>
    <col min="7703" max="7703" width="11.265625" style="272" customWidth="1"/>
    <col min="7704" max="7710" width="9.73046875" style="272" customWidth="1"/>
    <col min="7711" max="7711" width="11.265625" style="272" customWidth="1"/>
    <col min="7712" max="7718" width="9.73046875" style="272" customWidth="1"/>
    <col min="7719" max="7719" width="11.265625" style="272" customWidth="1"/>
    <col min="7720" max="7726" width="9.73046875" style="272" customWidth="1"/>
    <col min="7727" max="7727" width="11.265625" style="272" customWidth="1"/>
    <col min="7728" max="7754" width="9.73046875" style="272" customWidth="1"/>
    <col min="7755" max="7755" width="11.265625" style="272" customWidth="1"/>
    <col min="7756" max="7788" width="9.73046875" style="272" customWidth="1"/>
    <col min="7789" max="7796" width="11.265625" style="272" customWidth="1"/>
    <col min="7797" max="7937" width="11.3984375" style="272"/>
    <col min="7938" max="7938" width="2.73046875" style="272" customWidth="1"/>
    <col min="7939" max="7939" width="7" style="272" customWidth="1"/>
    <col min="7940" max="7940" width="9.73046875" style="272" bestFit="1" customWidth="1"/>
    <col min="7941" max="7941" width="76" style="272" customWidth="1"/>
    <col min="7942" max="7942" width="14.265625" style="272" customWidth="1"/>
    <col min="7943" max="7951" width="11.265625" style="272" customWidth="1"/>
    <col min="7952" max="7958" width="9.73046875" style="272" customWidth="1"/>
    <col min="7959" max="7959" width="11.265625" style="272" customWidth="1"/>
    <col min="7960" max="7966" width="9.73046875" style="272" customWidth="1"/>
    <col min="7967" max="7967" width="11.265625" style="272" customWidth="1"/>
    <col min="7968" max="7974" width="9.73046875" style="272" customWidth="1"/>
    <col min="7975" max="7975" width="11.265625" style="272" customWidth="1"/>
    <col min="7976" max="7982" width="9.73046875" style="272" customWidth="1"/>
    <col min="7983" max="7983" width="11.265625" style="272" customWidth="1"/>
    <col min="7984" max="8010" width="9.73046875" style="272" customWidth="1"/>
    <col min="8011" max="8011" width="11.265625" style="272" customWidth="1"/>
    <col min="8012" max="8044" width="9.73046875" style="272" customWidth="1"/>
    <col min="8045" max="8052" width="11.265625" style="272" customWidth="1"/>
    <col min="8053" max="8193" width="11.3984375" style="272"/>
    <col min="8194" max="8194" width="2.73046875" style="272" customWidth="1"/>
    <col min="8195" max="8195" width="7" style="272" customWidth="1"/>
    <col min="8196" max="8196" width="9.73046875" style="272" bestFit="1" customWidth="1"/>
    <col min="8197" max="8197" width="76" style="272" customWidth="1"/>
    <col min="8198" max="8198" width="14.265625" style="272" customWidth="1"/>
    <col min="8199" max="8207" width="11.265625" style="272" customWidth="1"/>
    <col min="8208" max="8214" width="9.73046875" style="272" customWidth="1"/>
    <col min="8215" max="8215" width="11.265625" style="272" customWidth="1"/>
    <col min="8216" max="8222" width="9.73046875" style="272" customWidth="1"/>
    <col min="8223" max="8223" width="11.265625" style="272" customWidth="1"/>
    <col min="8224" max="8230" width="9.73046875" style="272" customWidth="1"/>
    <col min="8231" max="8231" width="11.265625" style="272" customWidth="1"/>
    <col min="8232" max="8238" width="9.73046875" style="272" customWidth="1"/>
    <col min="8239" max="8239" width="11.265625" style="272" customWidth="1"/>
    <col min="8240" max="8266" width="9.73046875" style="272" customWidth="1"/>
    <col min="8267" max="8267" width="11.265625" style="272" customWidth="1"/>
    <col min="8268" max="8300" width="9.73046875" style="272" customWidth="1"/>
    <col min="8301" max="8308" width="11.265625" style="272" customWidth="1"/>
    <col min="8309" max="8449" width="11.3984375" style="272"/>
    <col min="8450" max="8450" width="2.73046875" style="272" customWidth="1"/>
    <col min="8451" max="8451" width="7" style="272" customWidth="1"/>
    <col min="8452" max="8452" width="9.73046875" style="272" bestFit="1" customWidth="1"/>
    <col min="8453" max="8453" width="76" style="272" customWidth="1"/>
    <col min="8454" max="8454" width="14.265625" style="272" customWidth="1"/>
    <col min="8455" max="8463" width="11.265625" style="272" customWidth="1"/>
    <col min="8464" max="8470" width="9.73046875" style="272" customWidth="1"/>
    <col min="8471" max="8471" width="11.265625" style="272" customWidth="1"/>
    <col min="8472" max="8478" width="9.73046875" style="272" customWidth="1"/>
    <col min="8479" max="8479" width="11.265625" style="272" customWidth="1"/>
    <col min="8480" max="8486" width="9.73046875" style="272" customWidth="1"/>
    <col min="8487" max="8487" width="11.265625" style="272" customWidth="1"/>
    <col min="8488" max="8494" width="9.73046875" style="272" customWidth="1"/>
    <col min="8495" max="8495" width="11.265625" style="272" customWidth="1"/>
    <col min="8496" max="8522" width="9.73046875" style="272" customWidth="1"/>
    <col min="8523" max="8523" width="11.265625" style="272" customWidth="1"/>
    <col min="8524" max="8556" width="9.73046875" style="272" customWidth="1"/>
    <col min="8557" max="8564" width="11.265625" style="272" customWidth="1"/>
    <col min="8565" max="8705" width="11.3984375" style="272"/>
    <col min="8706" max="8706" width="2.73046875" style="272" customWidth="1"/>
    <col min="8707" max="8707" width="7" style="272" customWidth="1"/>
    <col min="8708" max="8708" width="9.73046875" style="272" bestFit="1" customWidth="1"/>
    <col min="8709" max="8709" width="76" style="272" customWidth="1"/>
    <col min="8710" max="8710" width="14.265625" style="272" customWidth="1"/>
    <col min="8711" max="8719" width="11.265625" style="272" customWidth="1"/>
    <col min="8720" max="8726" width="9.73046875" style="272" customWidth="1"/>
    <col min="8727" max="8727" width="11.265625" style="272" customWidth="1"/>
    <col min="8728" max="8734" width="9.73046875" style="272" customWidth="1"/>
    <col min="8735" max="8735" width="11.265625" style="272" customWidth="1"/>
    <col min="8736" max="8742" width="9.73046875" style="272" customWidth="1"/>
    <col min="8743" max="8743" width="11.265625" style="272" customWidth="1"/>
    <col min="8744" max="8750" width="9.73046875" style="272" customWidth="1"/>
    <col min="8751" max="8751" width="11.265625" style="272" customWidth="1"/>
    <col min="8752" max="8778" width="9.73046875" style="272" customWidth="1"/>
    <col min="8779" max="8779" width="11.265625" style="272" customWidth="1"/>
    <col min="8780" max="8812" width="9.73046875" style="272" customWidth="1"/>
    <col min="8813" max="8820" width="11.265625" style="272" customWidth="1"/>
    <col min="8821" max="8961" width="11.3984375" style="272"/>
    <col min="8962" max="8962" width="2.73046875" style="272" customWidth="1"/>
    <col min="8963" max="8963" width="7" style="272" customWidth="1"/>
    <col min="8964" max="8964" width="9.73046875" style="272" bestFit="1" customWidth="1"/>
    <col min="8965" max="8965" width="76" style="272" customWidth="1"/>
    <col min="8966" max="8966" width="14.265625" style="272" customWidth="1"/>
    <col min="8967" max="8975" width="11.265625" style="272" customWidth="1"/>
    <col min="8976" max="8982" width="9.73046875" style="272" customWidth="1"/>
    <col min="8983" max="8983" width="11.265625" style="272" customWidth="1"/>
    <col min="8984" max="8990" width="9.73046875" style="272" customWidth="1"/>
    <col min="8991" max="8991" width="11.265625" style="272" customWidth="1"/>
    <col min="8992" max="8998" width="9.73046875" style="272" customWidth="1"/>
    <col min="8999" max="8999" width="11.265625" style="272" customWidth="1"/>
    <col min="9000" max="9006" width="9.73046875" style="272" customWidth="1"/>
    <col min="9007" max="9007" width="11.265625" style="272" customWidth="1"/>
    <col min="9008" max="9034" width="9.73046875" style="272" customWidth="1"/>
    <col min="9035" max="9035" width="11.265625" style="272" customWidth="1"/>
    <col min="9036" max="9068" width="9.73046875" style="272" customWidth="1"/>
    <col min="9069" max="9076" width="11.265625" style="272" customWidth="1"/>
    <col min="9077" max="9217" width="11.3984375" style="272"/>
    <col min="9218" max="9218" width="2.73046875" style="272" customWidth="1"/>
    <col min="9219" max="9219" width="7" style="272" customWidth="1"/>
    <col min="9220" max="9220" width="9.73046875" style="272" bestFit="1" customWidth="1"/>
    <col min="9221" max="9221" width="76" style="272" customWidth="1"/>
    <col min="9222" max="9222" width="14.265625" style="272" customWidth="1"/>
    <col min="9223" max="9231" width="11.265625" style="272" customWidth="1"/>
    <col min="9232" max="9238" width="9.73046875" style="272" customWidth="1"/>
    <col min="9239" max="9239" width="11.265625" style="272" customWidth="1"/>
    <col min="9240" max="9246" width="9.73046875" style="272" customWidth="1"/>
    <col min="9247" max="9247" width="11.265625" style="272" customWidth="1"/>
    <col min="9248" max="9254" width="9.73046875" style="272" customWidth="1"/>
    <col min="9255" max="9255" width="11.265625" style="272" customWidth="1"/>
    <col min="9256" max="9262" width="9.73046875" style="272" customWidth="1"/>
    <col min="9263" max="9263" width="11.265625" style="272" customWidth="1"/>
    <col min="9264" max="9290" width="9.73046875" style="272" customWidth="1"/>
    <col min="9291" max="9291" width="11.265625" style="272" customWidth="1"/>
    <col min="9292" max="9324" width="9.73046875" style="272" customWidth="1"/>
    <col min="9325" max="9332" width="11.265625" style="272" customWidth="1"/>
    <col min="9333" max="9473" width="11.3984375" style="272"/>
    <col min="9474" max="9474" width="2.73046875" style="272" customWidth="1"/>
    <col min="9475" max="9475" width="7" style="272" customWidth="1"/>
    <col min="9476" max="9476" width="9.73046875" style="272" bestFit="1" customWidth="1"/>
    <col min="9477" max="9477" width="76" style="272" customWidth="1"/>
    <col min="9478" max="9478" width="14.265625" style="272" customWidth="1"/>
    <col min="9479" max="9487" width="11.265625" style="272" customWidth="1"/>
    <col min="9488" max="9494" width="9.73046875" style="272" customWidth="1"/>
    <col min="9495" max="9495" width="11.265625" style="272" customWidth="1"/>
    <col min="9496" max="9502" width="9.73046875" style="272" customWidth="1"/>
    <col min="9503" max="9503" width="11.265625" style="272" customWidth="1"/>
    <col min="9504" max="9510" width="9.73046875" style="272" customWidth="1"/>
    <col min="9511" max="9511" width="11.265625" style="272" customWidth="1"/>
    <col min="9512" max="9518" width="9.73046875" style="272" customWidth="1"/>
    <col min="9519" max="9519" width="11.265625" style="272" customWidth="1"/>
    <col min="9520" max="9546" width="9.73046875" style="272" customWidth="1"/>
    <col min="9547" max="9547" width="11.265625" style="272" customWidth="1"/>
    <col min="9548" max="9580" width="9.73046875" style="272" customWidth="1"/>
    <col min="9581" max="9588" width="11.265625" style="272" customWidth="1"/>
    <col min="9589" max="9729" width="11.3984375" style="272"/>
    <col min="9730" max="9730" width="2.73046875" style="272" customWidth="1"/>
    <col min="9731" max="9731" width="7" style="272" customWidth="1"/>
    <col min="9732" max="9732" width="9.73046875" style="272" bestFit="1" customWidth="1"/>
    <col min="9733" max="9733" width="76" style="272" customWidth="1"/>
    <col min="9734" max="9734" width="14.265625" style="272" customWidth="1"/>
    <col min="9735" max="9743" width="11.265625" style="272" customWidth="1"/>
    <col min="9744" max="9750" width="9.73046875" style="272" customWidth="1"/>
    <col min="9751" max="9751" width="11.265625" style="272" customWidth="1"/>
    <col min="9752" max="9758" width="9.73046875" style="272" customWidth="1"/>
    <col min="9759" max="9759" width="11.265625" style="272" customWidth="1"/>
    <col min="9760" max="9766" width="9.73046875" style="272" customWidth="1"/>
    <col min="9767" max="9767" width="11.265625" style="272" customWidth="1"/>
    <col min="9768" max="9774" width="9.73046875" style="272" customWidth="1"/>
    <col min="9775" max="9775" width="11.265625" style="272" customWidth="1"/>
    <col min="9776" max="9802" width="9.73046875" style="272" customWidth="1"/>
    <col min="9803" max="9803" width="11.265625" style="272" customWidth="1"/>
    <col min="9804" max="9836" width="9.73046875" style="272" customWidth="1"/>
    <col min="9837" max="9844" width="11.265625" style="272" customWidth="1"/>
    <col min="9845" max="9985" width="11.3984375" style="272"/>
    <col min="9986" max="9986" width="2.73046875" style="272" customWidth="1"/>
    <col min="9987" max="9987" width="7" style="272" customWidth="1"/>
    <col min="9988" max="9988" width="9.73046875" style="272" bestFit="1" customWidth="1"/>
    <col min="9989" max="9989" width="76" style="272" customWidth="1"/>
    <col min="9990" max="9990" width="14.265625" style="272" customWidth="1"/>
    <col min="9991" max="9999" width="11.265625" style="272" customWidth="1"/>
    <col min="10000" max="10006" width="9.73046875" style="272" customWidth="1"/>
    <col min="10007" max="10007" width="11.265625" style="272" customWidth="1"/>
    <col min="10008" max="10014" width="9.73046875" style="272" customWidth="1"/>
    <col min="10015" max="10015" width="11.265625" style="272" customWidth="1"/>
    <col min="10016" max="10022" width="9.73046875" style="272" customWidth="1"/>
    <col min="10023" max="10023" width="11.265625" style="272" customWidth="1"/>
    <col min="10024" max="10030" width="9.73046875" style="272" customWidth="1"/>
    <col min="10031" max="10031" width="11.265625" style="272" customWidth="1"/>
    <col min="10032" max="10058" width="9.73046875" style="272" customWidth="1"/>
    <col min="10059" max="10059" width="11.265625" style="272" customWidth="1"/>
    <col min="10060" max="10092" width="9.73046875" style="272" customWidth="1"/>
    <col min="10093" max="10100" width="11.265625" style="272" customWidth="1"/>
    <col min="10101" max="10241" width="11.3984375" style="272"/>
    <col min="10242" max="10242" width="2.73046875" style="272" customWidth="1"/>
    <col min="10243" max="10243" width="7" style="272" customWidth="1"/>
    <col min="10244" max="10244" width="9.73046875" style="272" bestFit="1" customWidth="1"/>
    <col min="10245" max="10245" width="76" style="272" customWidth="1"/>
    <col min="10246" max="10246" width="14.265625" style="272" customWidth="1"/>
    <col min="10247" max="10255" width="11.265625" style="272" customWidth="1"/>
    <col min="10256" max="10262" width="9.73046875" style="272" customWidth="1"/>
    <col min="10263" max="10263" width="11.265625" style="272" customWidth="1"/>
    <col min="10264" max="10270" width="9.73046875" style="272" customWidth="1"/>
    <col min="10271" max="10271" width="11.265625" style="272" customWidth="1"/>
    <col min="10272" max="10278" width="9.73046875" style="272" customWidth="1"/>
    <col min="10279" max="10279" width="11.265625" style="272" customWidth="1"/>
    <col min="10280" max="10286" width="9.73046875" style="272" customWidth="1"/>
    <col min="10287" max="10287" width="11.265625" style="272" customWidth="1"/>
    <col min="10288" max="10314" width="9.73046875" style="272" customWidth="1"/>
    <col min="10315" max="10315" width="11.265625" style="272" customWidth="1"/>
    <col min="10316" max="10348" width="9.73046875" style="272" customWidth="1"/>
    <col min="10349" max="10356" width="11.265625" style="272" customWidth="1"/>
    <col min="10357" max="10497" width="11.3984375" style="272"/>
    <col min="10498" max="10498" width="2.73046875" style="272" customWidth="1"/>
    <col min="10499" max="10499" width="7" style="272" customWidth="1"/>
    <col min="10500" max="10500" width="9.73046875" style="272" bestFit="1" customWidth="1"/>
    <col min="10501" max="10501" width="76" style="272" customWidth="1"/>
    <col min="10502" max="10502" width="14.265625" style="272" customWidth="1"/>
    <col min="10503" max="10511" width="11.265625" style="272" customWidth="1"/>
    <col min="10512" max="10518" width="9.73046875" style="272" customWidth="1"/>
    <col min="10519" max="10519" width="11.265625" style="272" customWidth="1"/>
    <col min="10520" max="10526" width="9.73046875" style="272" customWidth="1"/>
    <col min="10527" max="10527" width="11.265625" style="272" customWidth="1"/>
    <col min="10528" max="10534" width="9.73046875" style="272" customWidth="1"/>
    <col min="10535" max="10535" width="11.265625" style="272" customWidth="1"/>
    <col min="10536" max="10542" width="9.73046875" style="272" customWidth="1"/>
    <col min="10543" max="10543" width="11.265625" style="272" customWidth="1"/>
    <col min="10544" max="10570" width="9.73046875" style="272" customWidth="1"/>
    <col min="10571" max="10571" width="11.265625" style="272" customWidth="1"/>
    <col min="10572" max="10604" width="9.73046875" style="272" customWidth="1"/>
    <col min="10605" max="10612" width="11.265625" style="272" customWidth="1"/>
    <col min="10613" max="10753" width="11.3984375" style="272"/>
    <col min="10754" max="10754" width="2.73046875" style="272" customWidth="1"/>
    <col min="10755" max="10755" width="7" style="272" customWidth="1"/>
    <col min="10756" max="10756" width="9.73046875" style="272" bestFit="1" customWidth="1"/>
    <col min="10757" max="10757" width="76" style="272" customWidth="1"/>
    <col min="10758" max="10758" width="14.265625" style="272" customWidth="1"/>
    <col min="10759" max="10767" width="11.265625" style="272" customWidth="1"/>
    <col min="10768" max="10774" width="9.73046875" style="272" customWidth="1"/>
    <col min="10775" max="10775" width="11.265625" style="272" customWidth="1"/>
    <col min="10776" max="10782" width="9.73046875" style="272" customWidth="1"/>
    <col min="10783" max="10783" width="11.265625" style="272" customWidth="1"/>
    <col min="10784" max="10790" width="9.73046875" style="272" customWidth="1"/>
    <col min="10791" max="10791" width="11.265625" style="272" customWidth="1"/>
    <col min="10792" max="10798" width="9.73046875" style="272" customWidth="1"/>
    <col min="10799" max="10799" width="11.265625" style="272" customWidth="1"/>
    <col min="10800" max="10826" width="9.73046875" style="272" customWidth="1"/>
    <col min="10827" max="10827" width="11.265625" style="272" customWidth="1"/>
    <col min="10828" max="10860" width="9.73046875" style="272" customWidth="1"/>
    <col min="10861" max="10868" width="11.265625" style="272" customWidth="1"/>
    <col min="10869" max="11009" width="11.3984375" style="272"/>
    <col min="11010" max="11010" width="2.73046875" style="272" customWidth="1"/>
    <col min="11011" max="11011" width="7" style="272" customWidth="1"/>
    <col min="11012" max="11012" width="9.73046875" style="272" bestFit="1" customWidth="1"/>
    <col min="11013" max="11013" width="76" style="272" customWidth="1"/>
    <col min="11014" max="11014" width="14.265625" style="272" customWidth="1"/>
    <col min="11015" max="11023" width="11.265625" style="272" customWidth="1"/>
    <col min="11024" max="11030" width="9.73046875" style="272" customWidth="1"/>
    <col min="11031" max="11031" width="11.265625" style="272" customWidth="1"/>
    <col min="11032" max="11038" width="9.73046875" style="272" customWidth="1"/>
    <col min="11039" max="11039" width="11.265625" style="272" customWidth="1"/>
    <col min="11040" max="11046" width="9.73046875" style="272" customWidth="1"/>
    <col min="11047" max="11047" width="11.265625" style="272" customWidth="1"/>
    <col min="11048" max="11054" width="9.73046875" style="272" customWidth="1"/>
    <col min="11055" max="11055" width="11.265625" style="272" customWidth="1"/>
    <col min="11056" max="11082" width="9.73046875" style="272" customWidth="1"/>
    <col min="11083" max="11083" width="11.265625" style="272" customWidth="1"/>
    <col min="11084" max="11116" width="9.73046875" style="272" customWidth="1"/>
    <col min="11117" max="11124" width="11.265625" style="272" customWidth="1"/>
    <col min="11125" max="11265" width="11.3984375" style="272"/>
    <col min="11266" max="11266" width="2.73046875" style="272" customWidth="1"/>
    <col min="11267" max="11267" width="7" style="272" customWidth="1"/>
    <col min="11268" max="11268" width="9.73046875" style="272" bestFit="1" customWidth="1"/>
    <col min="11269" max="11269" width="76" style="272" customWidth="1"/>
    <col min="11270" max="11270" width="14.265625" style="272" customWidth="1"/>
    <col min="11271" max="11279" width="11.265625" style="272" customWidth="1"/>
    <col min="11280" max="11286" width="9.73046875" style="272" customWidth="1"/>
    <col min="11287" max="11287" width="11.265625" style="272" customWidth="1"/>
    <col min="11288" max="11294" width="9.73046875" style="272" customWidth="1"/>
    <col min="11295" max="11295" width="11.265625" style="272" customWidth="1"/>
    <col min="11296" max="11302" width="9.73046875" style="272" customWidth="1"/>
    <col min="11303" max="11303" width="11.265625" style="272" customWidth="1"/>
    <col min="11304" max="11310" width="9.73046875" style="272" customWidth="1"/>
    <col min="11311" max="11311" width="11.265625" style="272" customWidth="1"/>
    <col min="11312" max="11338" width="9.73046875" style="272" customWidth="1"/>
    <col min="11339" max="11339" width="11.265625" style="272" customWidth="1"/>
    <col min="11340" max="11372" width="9.73046875" style="272" customWidth="1"/>
    <col min="11373" max="11380" width="11.265625" style="272" customWidth="1"/>
    <col min="11381" max="11521" width="11.3984375" style="272"/>
    <col min="11522" max="11522" width="2.73046875" style="272" customWidth="1"/>
    <col min="11523" max="11523" width="7" style="272" customWidth="1"/>
    <col min="11524" max="11524" width="9.73046875" style="272" bestFit="1" customWidth="1"/>
    <col min="11525" max="11525" width="76" style="272" customWidth="1"/>
    <col min="11526" max="11526" width="14.265625" style="272" customWidth="1"/>
    <col min="11527" max="11535" width="11.265625" style="272" customWidth="1"/>
    <col min="11536" max="11542" width="9.73046875" style="272" customWidth="1"/>
    <col min="11543" max="11543" width="11.265625" style="272" customWidth="1"/>
    <col min="11544" max="11550" width="9.73046875" style="272" customWidth="1"/>
    <col min="11551" max="11551" width="11.265625" style="272" customWidth="1"/>
    <col min="11552" max="11558" width="9.73046875" style="272" customWidth="1"/>
    <col min="11559" max="11559" width="11.265625" style="272" customWidth="1"/>
    <col min="11560" max="11566" width="9.73046875" style="272" customWidth="1"/>
    <col min="11567" max="11567" width="11.265625" style="272" customWidth="1"/>
    <col min="11568" max="11594" width="9.73046875" style="272" customWidth="1"/>
    <col min="11595" max="11595" width="11.265625" style="272" customWidth="1"/>
    <col min="11596" max="11628" width="9.73046875" style="272" customWidth="1"/>
    <col min="11629" max="11636" width="11.265625" style="272" customWidth="1"/>
    <col min="11637" max="11777" width="11.3984375" style="272"/>
    <col min="11778" max="11778" width="2.73046875" style="272" customWidth="1"/>
    <col min="11779" max="11779" width="7" style="272" customWidth="1"/>
    <col min="11780" max="11780" width="9.73046875" style="272" bestFit="1" customWidth="1"/>
    <col min="11781" max="11781" width="76" style="272" customWidth="1"/>
    <col min="11782" max="11782" width="14.265625" style="272" customWidth="1"/>
    <col min="11783" max="11791" width="11.265625" style="272" customWidth="1"/>
    <col min="11792" max="11798" width="9.73046875" style="272" customWidth="1"/>
    <col min="11799" max="11799" width="11.265625" style="272" customWidth="1"/>
    <col min="11800" max="11806" width="9.73046875" style="272" customWidth="1"/>
    <col min="11807" max="11807" width="11.265625" style="272" customWidth="1"/>
    <col min="11808" max="11814" width="9.73046875" style="272" customWidth="1"/>
    <col min="11815" max="11815" width="11.265625" style="272" customWidth="1"/>
    <col min="11816" max="11822" width="9.73046875" style="272" customWidth="1"/>
    <col min="11823" max="11823" width="11.265625" style="272" customWidth="1"/>
    <col min="11824" max="11850" width="9.73046875" style="272" customWidth="1"/>
    <col min="11851" max="11851" width="11.265625" style="272" customWidth="1"/>
    <col min="11852" max="11884" width="9.73046875" style="272" customWidth="1"/>
    <col min="11885" max="11892" width="11.265625" style="272" customWidth="1"/>
    <col min="11893" max="12033" width="11.3984375" style="272"/>
    <col min="12034" max="12034" width="2.73046875" style="272" customWidth="1"/>
    <col min="12035" max="12035" width="7" style="272" customWidth="1"/>
    <col min="12036" max="12036" width="9.73046875" style="272" bestFit="1" customWidth="1"/>
    <col min="12037" max="12037" width="76" style="272" customWidth="1"/>
    <col min="12038" max="12038" width="14.265625" style="272" customWidth="1"/>
    <col min="12039" max="12047" width="11.265625" style="272" customWidth="1"/>
    <col min="12048" max="12054" width="9.73046875" style="272" customWidth="1"/>
    <col min="12055" max="12055" width="11.265625" style="272" customWidth="1"/>
    <col min="12056" max="12062" width="9.73046875" style="272" customWidth="1"/>
    <col min="12063" max="12063" width="11.265625" style="272" customWidth="1"/>
    <col min="12064" max="12070" width="9.73046875" style="272" customWidth="1"/>
    <col min="12071" max="12071" width="11.265625" style="272" customWidth="1"/>
    <col min="12072" max="12078" width="9.73046875" style="272" customWidth="1"/>
    <col min="12079" max="12079" width="11.265625" style="272" customWidth="1"/>
    <col min="12080" max="12106" width="9.73046875" style="272" customWidth="1"/>
    <col min="12107" max="12107" width="11.265625" style="272" customWidth="1"/>
    <col min="12108" max="12140" width="9.73046875" style="272" customWidth="1"/>
    <col min="12141" max="12148" width="11.265625" style="272" customWidth="1"/>
    <col min="12149" max="12289" width="11.3984375" style="272"/>
    <col min="12290" max="12290" width="2.73046875" style="272" customWidth="1"/>
    <col min="12291" max="12291" width="7" style="272" customWidth="1"/>
    <col min="12292" max="12292" width="9.73046875" style="272" bestFit="1" customWidth="1"/>
    <col min="12293" max="12293" width="76" style="272" customWidth="1"/>
    <col min="12294" max="12294" width="14.265625" style="272" customWidth="1"/>
    <col min="12295" max="12303" width="11.265625" style="272" customWidth="1"/>
    <col min="12304" max="12310" width="9.73046875" style="272" customWidth="1"/>
    <col min="12311" max="12311" width="11.265625" style="272" customWidth="1"/>
    <col min="12312" max="12318" width="9.73046875" style="272" customWidth="1"/>
    <col min="12319" max="12319" width="11.265625" style="272" customWidth="1"/>
    <col min="12320" max="12326" width="9.73046875" style="272" customWidth="1"/>
    <col min="12327" max="12327" width="11.265625" style="272" customWidth="1"/>
    <col min="12328" max="12334" width="9.73046875" style="272" customWidth="1"/>
    <col min="12335" max="12335" width="11.265625" style="272" customWidth="1"/>
    <col min="12336" max="12362" width="9.73046875" style="272" customWidth="1"/>
    <col min="12363" max="12363" width="11.265625" style="272" customWidth="1"/>
    <col min="12364" max="12396" width="9.73046875" style="272" customWidth="1"/>
    <col min="12397" max="12404" width="11.265625" style="272" customWidth="1"/>
    <col min="12405" max="12545" width="11.3984375" style="272"/>
    <col min="12546" max="12546" width="2.73046875" style="272" customWidth="1"/>
    <col min="12547" max="12547" width="7" style="272" customWidth="1"/>
    <col min="12548" max="12548" width="9.73046875" style="272" bestFit="1" customWidth="1"/>
    <col min="12549" max="12549" width="76" style="272" customWidth="1"/>
    <col min="12550" max="12550" width="14.265625" style="272" customWidth="1"/>
    <col min="12551" max="12559" width="11.265625" style="272" customWidth="1"/>
    <col min="12560" max="12566" width="9.73046875" style="272" customWidth="1"/>
    <col min="12567" max="12567" width="11.265625" style="272" customWidth="1"/>
    <col min="12568" max="12574" width="9.73046875" style="272" customWidth="1"/>
    <col min="12575" max="12575" width="11.265625" style="272" customWidth="1"/>
    <col min="12576" max="12582" width="9.73046875" style="272" customWidth="1"/>
    <col min="12583" max="12583" width="11.265625" style="272" customWidth="1"/>
    <col min="12584" max="12590" width="9.73046875" style="272" customWidth="1"/>
    <col min="12591" max="12591" width="11.265625" style="272" customWidth="1"/>
    <col min="12592" max="12618" width="9.73046875" style="272" customWidth="1"/>
    <col min="12619" max="12619" width="11.265625" style="272" customWidth="1"/>
    <col min="12620" max="12652" width="9.73046875" style="272" customWidth="1"/>
    <col min="12653" max="12660" width="11.265625" style="272" customWidth="1"/>
    <col min="12661" max="12801" width="11.3984375" style="272"/>
    <col min="12802" max="12802" width="2.73046875" style="272" customWidth="1"/>
    <col min="12803" max="12803" width="7" style="272" customWidth="1"/>
    <col min="12804" max="12804" width="9.73046875" style="272" bestFit="1" customWidth="1"/>
    <col min="12805" max="12805" width="76" style="272" customWidth="1"/>
    <col min="12806" max="12806" width="14.265625" style="272" customWidth="1"/>
    <col min="12807" max="12815" width="11.265625" style="272" customWidth="1"/>
    <col min="12816" max="12822" width="9.73046875" style="272" customWidth="1"/>
    <col min="12823" max="12823" width="11.265625" style="272" customWidth="1"/>
    <col min="12824" max="12830" width="9.73046875" style="272" customWidth="1"/>
    <col min="12831" max="12831" width="11.265625" style="272" customWidth="1"/>
    <col min="12832" max="12838" width="9.73046875" style="272" customWidth="1"/>
    <col min="12839" max="12839" width="11.265625" style="272" customWidth="1"/>
    <col min="12840" max="12846" width="9.73046875" style="272" customWidth="1"/>
    <col min="12847" max="12847" width="11.265625" style="272" customWidth="1"/>
    <col min="12848" max="12874" width="9.73046875" style="272" customWidth="1"/>
    <col min="12875" max="12875" width="11.265625" style="272" customWidth="1"/>
    <col min="12876" max="12908" width="9.73046875" style="272" customWidth="1"/>
    <col min="12909" max="12916" width="11.265625" style="272" customWidth="1"/>
    <col min="12917" max="13057" width="11.3984375" style="272"/>
    <col min="13058" max="13058" width="2.73046875" style="272" customWidth="1"/>
    <col min="13059" max="13059" width="7" style="272" customWidth="1"/>
    <col min="13060" max="13060" width="9.73046875" style="272" bestFit="1" customWidth="1"/>
    <col min="13061" max="13061" width="76" style="272" customWidth="1"/>
    <col min="13062" max="13062" width="14.265625" style="272" customWidth="1"/>
    <col min="13063" max="13071" width="11.265625" style="272" customWidth="1"/>
    <col min="13072" max="13078" width="9.73046875" style="272" customWidth="1"/>
    <col min="13079" max="13079" width="11.265625" style="272" customWidth="1"/>
    <col min="13080" max="13086" width="9.73046875" style="272" customWidth="1"/>
    <col min="13087" max="13087" width="11.265625" style="272" customWidth="1"/>
    <col min="13088" max="13094" width="9.73046875" style="272" customWidth="1"/>
    <col min="13095" max="13095" width="11.265625" style="272" customWidth="1"/>
    <col min="13096" max="13102" width="9.73046875" style="272" customWidth="1"/>
    <col min="13103" max="13103" width="11.265625" style="272" customWidth="1"/>
    <col min="13104" max="13130" width="9.73046875" style="272" customWidth="1"/>
    <col min="13131" max="13131" width="11.265625" style="272" customWidth="1"/>
    <col min="13132" max="13164" width="9.73046875" style="272" customWidth="1"/>
    <col min="13165" max="13172" width="11.265625" style="272" customWidth="1"/>
    <col min="13173" max="13313" width="11.3984375" style="272"/>
    <col min="13314" max="13314" width="2.73046875" style="272" customWidth="1"/>
    <col min="13315" max="13315" width="7" style="272" customWidth="1"/>
    <col min="13316" max="13316" width="9.73046875" style="272" bestFit="1" customWidth="1"/>
    <col min="13317" max="13317" width="76" style="272" customWidth="1"/>
    <col min="13318" max="13318" width="14.265625" style="272" customWidth="1"/>
    <col min="13319" max="13327" width="11.265625" style="272" customWidth="1"/>
    <col min="13328" max="13334" width="9.73046875" style="272" customWidth="1"/>
    <col min="13335" max="13335" width="11.265625" style="272" customWidth="1"/>
    <col min="13336" max="13342" width="9.73046875" style="272" customWidth="1"/>
    <col min="13343" max="13343" width="11.265625" style="272" customWidth="1"/>
    <col min="13344" max="13350" width="9.73046875" style="272" customWidth="1"/>
    <col min="13351" max="13351" width="11.265625" style="272" customWidth="1"/>
    <col min="13352" max="13358" width="9.73046875" style="272" customWidth="1"/>
    <col min="13359" max="13359" width="11.265625" style="272" customWidth="1"/>
    <col min="13360" max="13386" width="9.73046875" style="272" customWidth="1"/>
    <col min="13387" max="13387" width="11.265625" style="272" customWidth="1"/>
    <col min="13388" max="13420" width="9.73046875" style="272" customWidth="1"/>
    <col min="13421" max="13428" width="11.265625" style="272" customWidth="1"/>
    <col min="13429" max="13569" width="11.3984375" style="272"/>
    <col min="13570" max="13570" width="2.73046875" style="272" customWidth="1"/>
    <col min="13571" max="13571" width="7" style="272" customWidth="1"/>
    <col min="13572" max="13572" width="9.73046875" style="272" bestFit="1" customWidth="1"/>
    <col min="13573" max="13573" width="76" style="272" customWidth="1"/>
    <col min="13574" max="13574" width="14.265625" style="272" customWidth="1"/>
    <col min="13575" max="13583" width="11.265625" style="272" customWidth="1"/>
    <col min="13584" max="13590" width="9.73046875" style="272" customWidth="1"/>
    <col min="13591" max="13591" width="11.265625" style="272" customWidth="1"/>
    <col min="13592" max="13598" width="9.73046875" style="272" customWidth="1"/>
    <col min="13599" max="13599" width="11.265625" style="272" customWidth="1"/>
    <col min="13600" max="13606" width="9.73046875" style="272" customWidth="1"/>
    <col min="13607" max="13607" width="11.265625" style="272" customWidth="1"/>
    <col min="13608" max="13614" width="9.73046875" style="272" customWidth="1"/>
    <col min="13615" max="13615" width="11.265625" style="272" customWidth="1"/>
    <col min="13616" max="13642" width="9.73046875" style="272" customWidth="1"/>
    <col min="13643" max="13643" width="11.265625" style="272" customWidth="1"/>
    <col min="13644" max="13676" width="9.73046875" style="272" customWidth="1"/>
    <col min="13677" max="13684" width="11.265625" style="272" customWidth="1"/>
    <col min="13685" max="13825" width="11.3984375" style="272"/>
    <col min="13826" max="13826" width="2.73046875" style="272" customWidth="1"/>
    <col min="13827" max="13827" width="7" style="272" customWidth="1"/>
    <col min="13828" max="13828" width="9.73046875" style="272" bestFit="1" customWidth="1"/>
    <col min="13829" max="13829" width="76" style="272" customWidth="1"/>
    <col min="13830" max="13830" width="14.265625" style="272" customWidth="1"/>
    <col min="13831" max="13839" width="11.265625" style="272" customWidth="1"/>
    <col min="13840" max="13846" width="9.73046875" style="272" customWidth="1"/>
    <col min="13847" max="13847" width="11.265625" style="272" customWidth="1"/>
    <col min="13848" max="13854" width="9.73046875" style="272" customWidth="1"/>
    <col min="13855" max="13855" width="11.265625" style="272" customWidth="1"/>
    <col min="13856" max="13862" width="9.73046875" style="272" customWidth="1"/>
    <col min="13863" max="13863" width="11.265625" style="272" customWidth="1"/>
    <col min="13864" max="13870" width="9.73046875" style="272" customWidth="1"/>
    <col min="13871" max="13871" width="11.265625" style="272" customWidth="1"/>
    <col min="13872" max="13898" width="9.73046875" style="272" customWidth="1"/>
    <col min="13899" max="13899" width="11.265625" style="272" customWidth="1"/>
    <col min="13900" max="13932" width="9.73046875" style="272" customWidth="1"/>
    <col min="13933" max="13940" width="11.265625" style="272" customWidth="1"/>
    <col min="13941" max="14081" width="11.3984375" style="272"/>
    <col min="14082" max="14082" width="2.73046875" style="272" customWidth="1"/>
    <col min="14083" max="14083" width="7" style="272" customWidth="1"/>
    <col min="14084" max="14084" width="9.73046875" style="272" bestFit="1" customWidth="1"/>
    <col min="14085" max="14085" width="76" style="272" customWidth="1"/>
    <col min="14086" max="14086" width="14.265625" style="272" customWidth="1"/>
    <col min="14087" max="14095" width="11.265625" style="272" customWidth="1"/>
    <col min="14096" max="14102" width="9.73046875" style="272" customWidth="1"/>
    <col min="14103" max="14103" width="11.265625" style="272" customWidth="1"/>
    <col min="14104" max="14110" width="9.73046875" style="272" customWidth="1"/>
    <col min="14111" max="14111" width="11.265625" style="272" customWidth="1"/>
    <col min="14112" max="14118" width="9.73046875" style="272" customWidth="1"/>
    <col min="14119" max="14119" width="11.265625" style="272" customWidth="1"/>
    <col min="14120" max="14126" width="9.73046875" style="272" customWidth="1"/>
    <col min="14127" max="14127" width="11.265625" style="272" customWidth="1"/>
    <col min="14128" max="14154" width="9.73046875" style="272" customWidth="1"/>
    <col min="14155" max="14155" width="11.265625" style="272" customWidth="1"/>
    <col min="14156" max="14188" width="9.73046875" style="272" customWidth="1"/>
    <col min="14189" max="14196" width="11.265625" style="272" customWidth="1"/>
    <col min="14197" max="14337" width="11.3984375" style="272"/>
    <col min="14338" max="14338" width="2.73046875" style="272" customWidth="1"/>
    <col min="14339" max="14339" width="7" style="272" customWidth="1"/>
    <col min="14340" max="14340" width="9.73046875" style="272" bestFit="1" customWidth="1"/>
    <col min="14341" max="14341" width="76" style="272" customWidth="1"/>
    <col min="14342" max="14342" width="14.265625" style="272" customWidth="1"/>
    <col min="14343" max="14351" width="11.265625" style="272" customWidth="1"/>
    <col min="14352" max="14358" width="9.73046875" style="272" customWidth="1"/>
    <col min="14359" max="14359" width="11.265625" style="272" customWidth="1"/>
    <col min="14360" max="14366" width="9.73046875" style="272" customWidth="1"/>
    <col min="14367" max="14367" width="11.265625" style="272" customWidth="1"/>
    <col min="14368" max="14374" width="9.73046875" style="272" customWidth="1"/>
    <col min="14375" max="14375" width="11.265625" style="272" customWidth="1"/>
    <col min="14376" max="14382" width="9.73046875" style="272" customWidth="1"/>
    <col min="14383" max="14383" width="11.265625" style="272" customWidth="1"/>
    <col min="14384" max="14410" width="9.73046875" style="272" customWidth="1"/>
    <col min="14411" max="14411" width="11.265625" style="272" customWidth="1"/>
    <col min="14412" max="14444" width="9.73046875" style="272" customWidth="1"/>
    <col min="14445" max="14452" width="11.265625" style="272" customWidth="1"/>
    <col min="14453" max="14593" width="11.3984375" style="272"/>
    <col min="14594" max="14594" width="2.73046875" style="272" customWidth="1"/>
    <col min="14595" max="14595" width="7" style="272" customWidth="1"/>
    <col min="14596" max="14596" width="9.73046875" style="272" bestFit="1" customWidth="1"/>
    <col min="14597" max="14597" width="76" style="272" customWidth="1"/>
    <col min="14598" max="14598" width="14.265625" style="272" customWidth="1"/>
    <col min="14599" max="14607" width="11.265625" style="272" customWidth="1"/>
    <col min="14608" max="14614" width="9.73046875" style="272" customWidth="1"/>
    <col min="14615" max="14615" width="11.265625" style="272" customWidth="1"/>
    <col min="14616" max="14622" width="9.73046875" style="272" customWidth="1"/>
    <col min="14623" max="14623" width="11.265625" style="272" customWidth="1"/>
    <col min="14624" max="14630" width="9.73046875" style="272" customWidth="1"/>
    <col min="14631" max="14631" width="11.265625" style="272" customWidth="1"/>
    <col min="14632" max="14638" width="9.73046875" style="272" customWidth="1"/>
    <col min="14639" max="14639" width="11.265625" style="272" customWidth="1"/>
    <col min="14640" max="14666" width="9.73046875" style="272" customWidth="1"/>
    <col min="14667" max="14667" width="11.265625" style="272" customWidth="1"/>
    <col min="14668" max="14700" width="9.73046875" style="272" customWidth="1"/>
    <col min="14701" max="14708" width="11.265625" style="272" customWidth="1"/>
    <col min="14709" max="14849" width="11.3984375" style="272"/>
    <col min="14850" max="14850" width="2.73046875" style="272" customWidth="1"/>
    <col min="14851" max="14851" width="7" style="272" customWidth="1"/>
    <col min="14852" max="14852" width="9.73046875" style="272" bestFit="1" customWidth="1"/>
    <col min="14853" max="14853" width="76" style="272" customWidth="1"/>
    <col min="14854" max="14854" width="14.265625" style="272" customWidth="1"/>
    <col min="14855" max="14863" width="11.265625" style="272" customWidth="1"/>
    <col min="14864" max="14870" width="9.73046875" style="272" customWidth="1"/>
    <col min="14871" max="14871" width="11.265625" style="272" customWidth="1"/>
    <col min="14872" max="14878" width="9.73046875" style="272" customWidth="1"/>
    <col min="14879" max="14879" width="11.265625" style="272" customWidth="1"/>
    <col min="14880" max="14886" width="9.73046875" style="272" customWidth="1"/>
    <col min="14887" max="14887" width="11.265625" style="272" customWidth="1"/>
    <col min="14888" max="14894" width="9.73046875" style="272" customWidth="1"/>
    <col min="14895" max="14895" width="11.265625" style="272" customWidth="1"/>
    <col min="14896" max="14922" width="9.73046875" style="272" customWidth="1"/>
    <col min="14923" max="14923" width="11.265625" style="272" customWidth="1"/>
    <col min="14924" max="14956" width="9.73046875" style="272" customWidth="1"/>
    <col min="14957" max="14964" width="11.265625" style="272" customWidth="1"/>
    <col min="14965" max="15105" width="11.3984375" style="272"/>
    <col min="15106" max="15106" width="2.73046875" style="272" customWidth="1"/>
    <col min="15107" max="15107" width="7" style="272" customWidth="1"/>
    <col min="15108" max="15108" width="9.73046875" style="272" bestFit="1" customWidth="1"/>
    <col min="15109" max="15109" width="76" style="272" customWidth="1"/>
    <col min="15110" max="15110" width="14.265625" style="272" customWidth="1"/>
    <col min="15111" max="15119" width="11.265625" style="272" customWidth="1"/>
    <col min="15120" max="15126" width="9.73046875" style="272" customWidth="1"/>
    <col min="15127" max="15127" width="11.265625" style="272" customWidth="1"/>
    <col min="15128" max="15134" width="9.73046875" style="272" customWidth="1"/>
    <col min="15135" max="15135" width="11.265625" style="272" customWidth="1"/>
    <col min="15136" max="15142" width="9.73046875" style="272" customWidth="1"/>
    <col min="15143" max="15143" width="11.265625" style="272" customWidth="1"/>
    <col min="15144" max="15150" width="9.73046875" style="272" customWidth="1"/>
    <col min="15151" max="15151" width="11.265625" style="272" customWidth="1"/>
    <col min="15152" max="15178" width="9.73046875" style="272" customWidth="1"/>
    <col min="15179" max="15179" width="11.265625" style="272" customWidth="1"/>
    <col min="15180" max="15212" width="9.73046875" style="272" customWidth="1"/>
    <col min="15213" max="15220" width="11.265625" style="272" customWidth="1"/>
    <col min="15221" max="15361" width="11.3984375" style="272"/>
    <col min="15362" max="15362" width="2.73046875" style="272" customWidth="1"/>
    <col min="15363" max="15363" width="7" style="272" customWidth="1"/>
    <col min="15364" max="15364" width="9.73046875" style="272" bestFit="1" customWidth="1"/>
    <col min="15365" max="15365" width="76" style="272" customWidth="1"/>
    <col min="15366" max="15366" width="14.265625" style="272" customWidth="1"/>
    <col min="15367" max="15375" width="11.265625" style="272" customWidth="1"/>
    <col min="15376" max="15382" width="9.73046875" style="272" customWidth="1"/>
    <col min="15383" max="15383" width="11.265625" style="272" customWidth="1"/>
    <col min="15384" max="15390" width="9.73046875" style="272" customWidth="1"/>
    <col min="15391" max="15391" width="11.265625" style="272" customWidth="1"/>
    <col min="15392" max="15398" width="9.73046875" style="272" customWidth="1"/>
    <col min="15399" max="15399" width="11.265625" style="272" customWidth="1"/>
    <col min="15400" max="15406" width="9.73046875" style="272" customWidth="1"/>
    <col min="15407" max="15407" width="11.265625" style="272" customWidth="1"/>
    <col min="15408" max="15434" width="9.73046875" style="272" customWidth="1"/>
    <col min="15435" max="15435" width="11.265625" style="272" customWidth="1"/>
    <col min="15436" max="15468" width="9.73046875" style="272" customWidth="1"/>
    <col min="15469" max="15476" width="11.265625" style="272" customWidth="1"/>
    <col min="15477" max="15617" width="11.3984375" style="272"/>
    <col min="15618" max="15618" width="2.73046875" style="272" customWidth="1"/>
    <col min="15619" max="15619" width="7" style="272" customWidth="1"/>
    <col min="15620" max="15620" width="9.73046875" style="272" bestFit="1" customWidth="1"/>
    <col min="15621" max="15621" width="76" style="272" customWidth="1"/>
    <col min="15622" max="15622" width="14.265625" style="272" customWidth="1"/>
    <col min="15623" max="15631" width="11.265625" style="272" customWidth="1"/>
    <col min="15632" max="15638" width="9.73046875" style="272" customWidth="1"/>
    <col min="15639" max="15639" width="11.265625" style="272" customWidth="1"/>
    <col min="15640" max="15646" width="9.73046875" style="272" customWidth="1"/>
    <col min="15647" max="15647" width="11.265625" style="272" customWidth="1"/>
    <col min="15648" max="15654" width="9.73046875" style="272" customWidth="1"/>
    <col min="15655" max="15655" width="11.265625" style="272" customWidth="1"/>
    <col min="15656" max="15662" width="9.73046875" style="272" customWidth="1"/>
    <col min="15663" max="15663" width="11.265625" style="272" customWidth="1"/>
    <col min="15664" max="15690" width="9.73046875" style="272" customWidth="1"/>
    <col min="15691" max="15691" width="11.265625" style="272" customWidth="1"/>
    <col min="15692" max="15724" width="9.73046875" style="272" customWidth="1"/>
    <col min="15725" max="15732" width="11.265625" style="272" customWidth="1"/>
    <col min="15733" max="15873" width="11.3984375" style="272"/>
    <col min="15874" max="15874" width="2.73046875" style="272" customWidth="1"/>
    <col min="15875" max="15875" width="7" style="272" customWidth="1"/>
    <col min="15876" max="15876" width="9.73046875" style="272" bestFit="1" customWidth="1"/>
    <col min="15877" max="15877" width="76" style="272" customWidth="1"/>
    <col min="15878" max="15878" width="14.265625" style="272" customWidth="1"/>
    <col min="15879" max="15887" width="11.265625" style="272" customWidth="1"/>
    <col min="15888" max="15894" width="9.73046875" style="272" customWidth="1"/>
    <col min="15895" max="15895" width="11.265625" style="272" customWidth="1"/>
    <col min="15896" max="15902" width="9.73046875" style="272" customWidth="1"/>
    <col min="15903" max="15903" width="11.265625" style="272" customWidth="1"/>
    <col min="15904" max="15910" width="9.73046875" style="272" customWidth="1"/>
    <col min="15911" max="15911" width="11.265625" style="272" customWidth="1"/>
    <col min="15912" max="15918" width="9.73046875" style="272" customWidth="1"/>
    <col min="15919" max="15919" width="11.265625" style="272" customWidth="1"/>
    <col min="15920" max="15946" width="9.73046875" style="272" customWidth="1"/>
    <col min="15947" max="15947" width="11.265625" style="272" customWidth="1"/>
    <col min="15948" max="15980" width="9.73046875" style="272" customWidth="1"/>
    <col min="15981" max="15988" width="11.265625" style="272" customWidth="1"/>
    <col min="15989" max="16129" width="11.3984375" style="272"/>
    <col min="16130" max="16130" width="2.73046875" style="272" customWidth="1"/>
    <col min="16131" max="16131" width="7" style="272" customWidth="1"/>
    <col min="16132" max="16132" width="9.73046875" style="272" bestFit="1" customWidth="1"/>
    <col min="16133" max="16133" width="76" style="272" customWidth="1"/>
    <col min="16134" max="16134" width="14.265625" style="272" customWidth="1"/>
    <col min="16135" max="16143" width="11.265625" style="272" customWidth="1"/>
    <col min="16144" max="16150" width="9.73046875" style="272" customWidth="1"/>
    <col min="16151" max="16151" width="11.265625" style="272" customWidth="1"/>
    <col min="16152" max="16158" width="9.73046875" style="272" customWidth="1"/>
    <col min="16159" max="16159" width="11.265625" style="272" customWidth="1"/>
    <col min="16160" max="16166" width="9.73046875" style="272" customWidth="1"/>
    <col min="16167" max="16167" width="11.265625" style="272" customWidth="1"/>
    <col min="16168" max="16174" width="9.73046875" style="272" customWidth="1"/>
    <col min="16175" max="16175" width="11.265625" style="272" customWidth="1"/>
    <col min="16176" max="16202" width="9.73046875" style="272" customWidth="1"/>
    <col min="16203" max="16203" width="11.265625" style="272" customWidth="1"/>
    <col min="16204" max="16236" width="9.73046875" style="272" customWidth="1"/>
    <col min="16237" max="16244" width="11.265625" style="272" customWidth="1"/>
    <col min="16245" max="16384" width="11.3984375" style="272"/>
  </cols>
  <sheetData>
    <row r="1" spans="1:116" s="177" customFormat="1" ht="6" customHeight="1">
      <c r="A1" s="174"/>
      <c r="B1" s="174"/>
      <c r="C1" s="174"/>
      <c r="D1" s="72"/>
      <c r="E1" s="74"/>
      <c r="F1" s="175"/>
      <c r="G1" s="176"/>
      <c r="H1" s="176"/>
    </row>
    <row r="2" spans="1:116" s="177" customFormat="1" ht="6" customHeight="1">
      <c r="A2" s="174"/>
      <c r="B2" s="51"/>
      <c r="C2" s="51"/>
      <c r="D2" s="55"/>
      <c r="E2" s="53"/>
      <c r="F2" s="53"/>
      <c r="G2" s="55"/>
      <c r="H2" s="55"/>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178"/>
      <c r="CY2" s="178"/>
      <c r="CZ2" s="178"/>
      <c r="DA2" s="178"/>
      <c r="DB2" s="178"/>
      <c r="DC2" s="178"/>
      <c r="DD2" s="178"/>
      <c r="DE2" s="57"/>
      <c r="DF2" s="57"/>
      <c r="DG2" s="57"/>
      <c r="DH2" s="57"/>
      <c r="DI2" s="57"/>
      <c r="DJ2" s="57"/>
      <c r="DK2" s="57"/>
      <c r="DL2" s="57"/>
    </row>
    <row r="3" spans="1:116" s="179" customFormat="1" ht="6" customHeight="1">
      <c r="A3" s="174"/>
      <c r="B3" s="51"/>
      <c r="C3" s="51"/>
      <c r="D3" s="56"/>
      <c r="E3" s="53"/>
      <c r="F3" s="53"/>
      <c r="G3" s="55"/>
      <c r="H3" s="54"/>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row>
    <row r="4" spans="1:116" s="179" customFormat="1" ht="6" customHeight="1">
      <c r="A4" s="174"/>
      <c r="B4" s="51"/>
      <c r="C4" s="51"/>
      <c r="D4" s="56"/>
      <c r="E4" s="53"/>
      <c r="F4" s="53"/>
      <c r="G4" s="55"/>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row>
    <row r="5" spans="1:116" s="179" customFormat="1" ht="6" customHeight="1">
      <c r="A5" s="174"/>
      <c r="B5" s="51"/>
      <c r="C5" s="51"/>
      <c r="D5" s="56"/>
      <c r="E5" s="53"/>
      <c r="F5" s="53"/>
      <c r="G5" s="55"/>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row>
    <row r="6" spans="1:116" s="179" customFormat="1" ht="6" customHeight="1">
      <c r="A6" s="174"/>
      <c r="B6" s="51"/>
      <c r="C6" s="51"/>
      <c r="D6" s="56"/>
      <c r="E6" s="53"/>
      <c r="F6" s="53"/>
      <c r="G6" s="55"/>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row>
    <row r="7" spans="1:116" s="179" customFormat="1" ht="22.9">
      <c r="A7" s="174"/>
      <c r="B7" s="51"/>
      <c r="C7" s="51"/>
      <c r="D7" s="56"/>
      <c r="E7" s="53"/>
      <c r="F7" s="180"/>
      <c r="G7" s="181"/>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row>
    <row r="8" spans="1:116" s="179" customFormat="1" ht="6" customHeight="1">
      <c r="A8" s="174"/>
      <c r="B8" s="51"/>
      <c r="C8" s="51"/>
      <c r="D8" s="56"/>
      <c r="E8" s="180"/>
      <c r="F8" s="53"/>
      <c r="G8" s="55"/>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182"/>
      <c r="DF8" s="182"/>
      <c r="DG8" s="182"/>
      <c r="DH8" s="182"/>
      <c r="DI8" s="57"/>
      <c r="DJ8" s="57"/>
      <c r="DK8" s="57"/>
      <c r="DL8" s="57"/>
    </row>
    <row r="9" spans="1:116" s="188" customFormat="1" ht="39.950000000000003" customHeight="1">
      <c r="A9" s="174"/>
      <c r="B9" s="174"/>
      <c r="C9" s="174"/>
      <c r="D9" s="183"/>
      <c r="E9" s="184"/>
      <c r="F9" s="61" t="str">
        <f>'PRA110'!F9</f>
        <v xml:space="preserve"> -  : 00/01/1900</v>
      </c>
      <c r="G9" s="185"/>
      <c r="H9" s="63" t="s">
        <v>1054</v>
      </c>
      <c r="I9" s="186"/>
      <c r="J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c r="BL9" s="187"/>
      <c r="BM9" s="187"/>
      <c r="BN9" s="187"/>
      <c r="BO9" s="187"/>
      <c r="BP9" s="187"/>
      <c r="BQ9" s="187"/>
      <c r="BR9" s="177"/>
      <c r="BS9" s="177"/>
      <c r="BT9" s="177"/>
      <c r="BU9" s="187"/>
      <c r="BV9" s="187"/>
      <c r="BW9" s="187"/>
      <c r="BX9" s="187"/>
      <c r="BY9" s="187"/>
      <c r="BZ9" s="187"/>
      <c r="CA9" s="187"/>
      <c r="CB9" s="187"/>
      <c r="CC9" s="187"/>
      <c r="CD9" s="187"/>
      <c r="CE9" s="187"/>
      <c r="CF9" s="187"/>
      <c r="CG9" s="187"/>
      <c r="CH9" s="187"/>
      <c r="CI9" s="187"/>
      <c r="CJ9" s="187"/>
      <c r="CK9" s="187"/>
      <c r="CL9" s="187"/>
      <c r="CM9" s="187"/>
      <c r="CN9" s="187"/>
      <c r="CO9" s="187"/>
      <c r="CP9" s="187"/>
      <c r="CQ9" s="187"/>
      <c r="CR9" s="187"/>
      <c r="CS9" s="187"/>
      <c r="CT9" s="187"/>
      <c r="CU9" s="187"/>
      <c r="CV9" s="187"/>
      <c r="CW9" s="187"/>
      <c r="CX9" s="187"/>
      <c r="CY9" s="187"/>
      <c r="CZ9" s="187"/>
      <c r="DA9" s="187"/>
      <c r="DB9" s="187"/>
      <c r="DC9" s="187"/>
      <c r="DD9" s="187"/>
      <c r="DE9" s="187"/>
      <c r="DF9" s="187"/>
      <c r="DG9" s="187"/>
      <c r="DH9" s="187"/>
      <c r="DI9" s="187"/>
      <c r="DJ9" s="187"/>
      <c r="DK9" s="187"/>
      <c r="DL9" s="187"/>
    </row>
    <row r="10" spans="1:116" s="179" customFormat="1" ht="9.75" customHeight="1">
      <c r="A10" s="174"/>
      <c r="B10" s="174"/>
      <c r="C10" s="174"/>
      <c r="D10" s="189"/>
      <c r="E10" s="190"/>
      <c r="F10" s="66"/>
      <c r="G10" s="191"/>
      <c r="H10" s="63"/>
      <c r="I10" s="53"/>
      <c r="J10" s="57"/>
      <c r="L10" s="57"/>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row>
    <row r="11" spans="1:116" s="177" customFormat="1" ht="12.75" customHeight="1">
      <c r="A11" s="174"/>
      <c r="B11" s="174"/>
      <c r="C11" s="174"/>
      <c r="D11" s="72"/>
      <c r="E11" s="74"/>
      <c r="F11" s="192"/>
      <c r="G11" s="176"/>
      <c r="H11" s="68" t="s">
        <v>933</v>
      </c>
      <c r="I11" s="193" t="str">
        <f>TEXT(I12,"ddd")</f>
        <v>Sat</v>
      </c>
      <c r="J11" s="193" t="str">
        <f t="shared" ref="J11:BU11" si="0">TEXT(J12,"ddd")</f>
        <v>Sun</v>
      </c>
      <c r="K11" s="193" t="str">
        <f t="shared" si="0"/>
        <v>Sun</v>
      </c>
      <c r="L11" s="193" t="str">
        <f t="shared" si="0"/>
        <v>Mon</v>
      </c>
      <c r="M11" s="193" t="str">
        <f t="shared" si="0"/>
        <v>Tue</v>
      </c>
      <c r="N11" s="193" t="str">
        <f t="shared" si="0"/>
        <v>Wed</v>
      </c>
      <c r="O11" s="193" t="str">
        <f t="shared" si="0"/>
        <v>Thu</v>
      </c>
      <c r="P11" s="193" t="str">
        <f t="shared" si="0"/>
        <v>Fri</v>
      </c>
      <c r="Q11" s="193" t="str">
        <f t="shared" si="0"/>
        <v>Sat</v>
      </c>
      <c r="R11" s="193" t="str">
        <f t="shared" si="0"/>
        <v>Sun</v>
      </c>
      <c r="S11" s="193" t="str">
        <f t="shared" si="0"/>
        <v>Mon</v>
      </c>
      <c r="T11" s="193" t="str">
        <f t="shared" si="0"/>
        <v>Tue</v>
      </c>
      <c r="U11" s="193" t="str">
        <f t="shared" si="0"/>
        <v>Wed</v>
      </c>
      <c r="V11" s="193" t="str">
        <f t="shared" si="0"/>
        <v>Thu</v>
      </c>
      <c r="W11" s="193" t="str">
        <f t="shared" si="0"/>
        <v>Fri</v>
      </c>
      <c r="X11" s="193" t="str">
        <f t="shared" si="0"/>
        <v>Sat</v>
      </c>
      <c r="Y11" s="193" t="str">
        <f t="shared" si="0"/>
        <v>Sun</v>
      </c>
      <c r="Z11" s="193" t="str">
        <f t="shared" si="0"/>
        <v>Mon</v>
      </c>
      <c r="AA11" s="193" t="str">
        <f t="shared" si="0"/>
        <v>Tue</v>
      </c>
      <c r="AB11" s="193" t="str">
        <f t="shared" si="0"/>
        <v>Wed</v>
      </c>
      <c r="AC11" s="193" t="str">
        <f t="shared" si="0"/>
        <v>Thu</v>
      </c>
      <c r="AD11" s="193" t="str">
        <f t="shared" si="0"/>
        <v>Fri</v>
      </c>
      <c r="AE11" s="193" t="str">
        <f t="shared" si="0"/>
        <v>Sat</v>
      </c>
      <c r="AF11" s="193" t="str">
        <f t="shared" si="0"/>
        <v>Sun</v>
      </c>
      <c r="AG11" s="193" t="str">
        <f t="shared" si="0"/>
        <v>Mon</v>
      </c>
      <c r="AH11" s="193" t="str">
        <f t="shared" si="0"/>
        <v>Tue</v>
      </c>
      <c r="AI11" s="193" t="str">
        <f t="shared" si="0"/>
        <v>Wed</v>
      </c>
      <c r="AJ11" s="193" t="str">
        <f t="shared" si="0"/>
        <v>Thu</v>
      </c>
      <c r="AK11" s="193" t="str">
        <f t="shared" si="0"/>
        <v>Fri</v>
      </c>
      <c r="AL11" s="193" t="str">
        <f t="shared" si="0"/>
        <v>Sat</v>
      </c>
      <c r="AM11" s="193" t="str">
        <f t="shared" si="0"/>
        <v>Sun</v>
      </c>
      <c r="AN11" s="193" t="str">
        <f t="shared" si="0"/>
        <v>Mon</v>
      </c>
      <c r="AO11" s="193" t="str">
        <f t="shared" si="0"/>
        <v>Tue</v>
      </c>
      <c r="AP11" s="193" t="str">
        <f t="shared" si="0"/>
        <v>Wed</v>
      </c>
      <c r="AQ11" s="193" t="str">
        <f t="shared" si="0"/>
        <v>Thu</v>
      </c>
      <c r="AR11" s="193" t="str">
        <f t="shared" si="0"/>
        <v>Fri</v>
      </c>
      <c r="AS11" s="193" t="str">
        <f t="shared" si="0"/>
        <v>Sat</v>
      </c>
      <c r="AT11" s="193" t="str">
        <f t="shared" si="0"/>
        <v>Sun</v>
      </c>
      <c r="AU11" s="193" t="str">
        <f t="shared" si="0"/>
        <v>Mon</v>
      </c>
      <c r="AV11" s="193" t="str">
        <f t="shared" si="0"/>
        <v>Tue</v>
      </c>
      <c r="AW11" s="193" t="str">
        <f t="shared" si="0"/>
        <v>Wed</v>
      </c>
      <c r="AX11" s="193" t="str">
        <f t="shared" si="0"/>
        <v>Thu</v>
      </c>
      <c r="AY11" s="193" t="str">
        <f t="shared" si="0"/>
        <v>Fri</v>
      </c>
      <c r="AZ11" s="193" t="str">
        <f t="shared" si="0"/>
        <v>Sat</v>
      </c>
      <c r="BA11" s="193" t="str">
        <f t="shared" si="0"/>
        <v>Sun</v>
      </c>
      <c r="BB11" s="193" t="str">
        <f t="shared" si="0"/>
        <v>Mon</v>
      </c>
      <c r="BC11" s="193" t="str">
        <f t="shared" si="0"/>
        <v>Tue</v>
      </c>
      <c r="BD11" s="193" t="str">
        <f t="shared" si="0"/>
        <v>Wed</v>
      </c>
      <c r="BE11" s="193" t="str">
        <f t="shared" si="0"/>
        <v>Thu</v>
      </c>
      <c r="BF11" s="193" t="str">
        <f t="shared" si="0"/>
        <v>Fri</v>
      </c>
      <c r="BG11" s="193" t="str">
        <f t="shared" si="0"/>
        <v>Sat</v>
      </c>
      <c r="BH11" s="193" t="str">
        <f t="shared" si="0"/>
        <v>Sun</v>
      </c>
      <c r="BI11" s="193" t="str">
        <f t="shared" si="0"/>
        <v>Mon</v>
      </c>
      <c r="BJ11" s="193" t="str">
        <f t="shared" si="0"/>
        <v>Tue</v>
      </c>
      <c r="BK11" s="193" t="str">
        <f t="shared" si="0"/>
        <v>Wed</v>
      </c>
      <c r="BL11" s="193" t="str">
        <f t="shared" si="0"/>
        <v>Thu</v>
      </c>
      <c r="BM11" s="193" t="str">
        <f t="shared" si="0"/>
        <v>Fri</v>
      </c>
      <c r="BN11" s="193" t="str">
        <f t="shared" si="0"/>
        <v>Sat</v>
      </c>
      <c r="BO11" s="193" t="str">
        <f t="shared" si="0"/>
        <v>Sun</v>
      </c>
      <c r="BP11" s="193" t="str">
        <f t="shared" si="0"/>
        <v>Mon</v>
      </c>
      <c r="BQ11" s="193" t="str">
        <f t="shared" si="0"/>
        <v>Tue</v>
      </c>
      <c r="BR11" s="193" t="str">
        <f t="shared" si="0"/>
        <v>Wed</v>
      </c>
      <c r="BS11" s="193" t="str">
        <f t="shared" si="0"/>
        <v>Thu</v>
      </c>
      <c r="BT11" s="193" t="str">
        <f t="shared" si="0"/>
        <v>Fri</v>
      </c>
      <c r="BU11" s="193" t="str">
        <f t="shared" si="0"/>
        <v>Sat</v>
      </c>
      <c r="BV11" s="193" t="str">
        <f t="shared" ref="BV11:CX11" si="1">TEXT(BV12,"ddd")</f>
        <v>Sun</v>
      </c>
      <c r="BW11" s="193" t="str">
        <f t="shared" si="1"/>
        <v>Mon</v>
      </c>
      <c r="BX11" s="193" t="str">
        <f t="shared" si="1"/>
        <v>Tue</v>
      </c>
      <c r="BY11" s="193" t="str">
        <f t="shared" si="1"/>
        <v>Wed</v>
      </c>
      <c r="BZ11" s="193" t="str">
        <f t="shared" si="1"/>
        <v>Thu</v>
      </c>
      <c r="CA11" s="193" t="str">
        <f t="shared" si="1"/>
        <v>Fri</v>
      </c>
      <c r="CB11" s="193" t="str">
        <f t="shared" si="1"/>
        <v>Sat</v>
      </c>
      <c r="CC11" s="193" t="str">
        <f t="shared" si="1"/>
        <v>Sun</v>
      </c>
      <c r="CD11" s="193" t="str">
        <f t="shared" si="1"/>
        <v>Mon</v>
      </c>
      <c r="CE11" s="193" t="str">
        <f t="shared" si="1"/>
        <v>Tue</v>
      </c>
      <c r="CF11" s="193" t="str">
        <f t="shared" si="1"/>
        <v>Wed</v>
      </c>
      <c r="CG11" s="193" t="str">
        <f t="shared" si="1"/>
        <v>Thu</v>
      </c>
      <c r="CH11" s="193" t="str">
        <f t="shared" si="1"/>
        <v>Fri</v>
      </c>
      <c r="CI11" s="193" t="str">
        <f t="shared" si="1"/>
        <v>Sat</v>
      </c>
      <c r="CJ11" s="193" t="str">
        <f t="shared" si="1"/>
        <v>Sun</v>
      </c>
      <c r="CK11" s="193" t="str">
        <f t="shared" si="1"/>
        <v>Mon</v>
      </c>
      <c r="CL11" s="193" t="str">
        <f t="shared" si="1"/>
        <v>Tue</v>
      </c>
      <c r="CM11" s="193" t="str">
        <f t="shared" si="1"/>
        <v>Wed</v>
      </c>
      <c r="CN11" s="193" t="str">
        <f t="shared" si="1"/>
        <v>Thu</v>
      </c>
      <c r="CO11" s="193" t="str">
        <f t="shared" si="1"/>
        <v>Fri</v>
      </c>
      <c r="CP11" s="193" t="str">
        <f t="shared" si="1"/>
        <v>Sat</v>
      </c>
      <c r="CQ11" s="193" t="str">
        <f t="shared" si="1"/>
        <v>Sun</v>
      </c>
      <c r="CR11" s="193" t="str">
        <f t="shared" si="1"/>
        <v>Mon</v>
      </c>
      <c r="CS11" s="193" t="str">
        <f t="shared" si="1"/>
        <v>Tue</v>
      </c>
      <c r="CT11" s="193" t="str">
        <f t="shared" si="1"/>
        <v>Wed</v>
      </c>
      <c r="CU11" s="193" t="str">
        <f t="shared" si="1"/>
        <v>Thu</v>
      </c>
      <c r="CV11" s="193" t="str">
        <f t="shared" si="1"/>
        <v>Fri</v>
      </c>
      <c r="CW11" s="193" t="str">
        <f t="shared" si="1"/>
        <v>Sat</v>
      </c>
      <c r="CX11" s="193" t="str">
        <f t="shared" si="1"/>
        <v>Sun</v>
      </c>
    </row>
    <row r="12" spans="1:116" s="177" customFormat="1" ht="12.75" customHeight="1" thickBot="1">
      <c r="A12" s="174"/>
      <c r="B12" s="174"/>
      <c r="C12" s="174"/>
      <c r="D12" s="72"/>
      <c r="E12" s="74"/>
      <c r="F12" s="70" t="str">
        <f>'PRA110'!F12</f>
        <v xml:space="preserve"> reported in </v>
      </c>
      <c r="G12" s="194"/>
      <c r="H12" s="68" t="s">
        <v>932</v>
      </c>
      <c r="I12" s="195">
        <f>'PRA110'!H12</f>
        <v>0</v>
      </c>
      <c r="J12" s="195">
        <f>I12+1</f>
        <v>1</v>
      </c>
      <c r="K12" s="195">
        <f>I12+1</f>
        <v>1</v>
      </c>
      <c r="L12" s="195">
        <f>K12+1</f>
        <v>2</v>
      </c>
      <c r="M12" s="195">
        <f t="shared" ref="M12:BX12" si="2">L12+1</f>
        <v>3</v>
      </c>
      <c r="N12" s="195">
        <f t="shared" si="2"/>
        <v>4</v>
      </c>
      <c r="O12" s="195">
        <f t="shared" si="2"/>
        <v>5</v>
      </c>
      <c r="P12" s="195">
        <f t="shared" si="2"/>
        <v>6</v>
      </c>
      <c r="Q12" s="195">
        <f t="shared" si="2"/>
        <v>7</v>
      </c>
      <c r="R12" s="195">
        <f t="shared" si="2"/>
        <v>8</v>
      </c>
      <c r="S12" s="195">
        <f t="shared" si="2"/>
        <v>9</v>
      </c>
      <c r="T12" s="195">
        <f t="shared" si="2"/>
        <v>10</v>
      </c>
      <c r="U12" s="195">
        <f t="shared" si="2"/>
        <v>11</v>
      </c>
      <c r="V12" s="195">
        <f t="shared" si="2"/>
        <v>12</v>
      </c>
      <c r="W12" s="195">
        <f t="shared" si="2"/>
        <v>13</v>
      </c>
      <c r="X12" s="195">
        <f t="shared" si="2"/>
        <v>14</v>
      </c>
      <c r="Y12" s="195">
        <f t="shared" si="2"/>
        <v>15</v>
      </c>
      <c r="Z12" s="195">
        <f t="shared" si="2"/>
        <v>16</v>
      </c>
      <c r="AA12" s="195">
        <f t="shared" si="2"/>
        <v>17</v>
      </c>
      <c r="AB12" s="195">
        <f t="shared" si="2"/>
        <v>18</v>
      </c>
      <c r="AC12" s="195">
        <f t="shared" si="2"/>
        <v>19</v>
      </c>
      <c r="AD12" s="195">
        <f t="shared" si="2"/>
        <v>20</v>
      </c>
      <c r="AE12" s="195">
        <f t="shared" si="2"/>
        <v>21</v>
      </c>
      <c r="AF12" s="195">
        <f t="shared" si="2"/>
        <v>22</v>
      </c>
      <c r="AG12" s="195">
        <f t="shared" si="2"/>
        <v>23</v>
      </c>
      <c r="AH12" s="195">
        <f t="shared" si="2"/>
        <v>24</v>
      </c>
      <c r="AI12" s="195">
        <f t="shared" si="2"/>
        <v>25</v>
      </c>
      <c r="AJ12" s="195">
        <f t="shared" si="2"/>
        <v>26</v>
      </c>
      <c r="AK12" s="195">
        <f t="shared" si="2"/>
        <v>27</v>
      </c>
      <c r="AL12" s="195">
        <f t="shared" si="2"/>
        <v>28</v>
      </c>
      <c r="AM12" s="195">
        <f t="shared" si="2"/>
        <v>29</v>
      </c>
      <c r="AN12" s="195">
        <f t="shared" si="2"/>
        <v>30</v>
      </c>
      <c r="AO12" s="195">
        <f t="shared" si="2"/>
        <v>31</v>
      </c>
      <c r="AP12" s="195">
        <f t="shared" si="2"/>
        <v>32</v>
      </c>
      <c r="AQ12" s="195">
        <f t="shared" si="2"/>
        <v>33</v>
      </c>
      <c r="AR12" s="195">
        <f t="shared" si="2"/>
        <v>34</v>
      </c>
      <c r="AS12" s="195">
        <f t="shared" si="2"/>
        <v>35</v>
      </c>
      <c r="AT12" s="195">
        <f t="shared" si="2"/>
        <v>36</v>
      </c>
      <c r="AU12" s="195">
        <f t="shared" si="2"/>
        <v>37</v>
      </c>
      <c r="AV12" s="195">
        <f t="shared" si="2"/>
        <v>38</v>
      </c>
      <c r="AW12" s="195">
        <f t="shared" si="2"/>
        <v>39</v>
      </c>
      <c r="AX12" s="195">
        <f t="shared" si="2"/>
        <v>40</v>
      </c>
      <c r="AY12" s="195">
        <f t="shared" si="2"/>
        <v>41</v>
      </c>
      <c r="AZ12" s="195">
        <f t="shared" si="2"/>
        <v>42</v>
      </c>
      <c r="BA12" s="195">
        <f t="shared" si="2"/>
        <v>43</v>
      </c>
      <c r="BB12" s="195">
        <f t="shared" si="2"/>
        <v>44</v>
      </c>
      <c r="BC12" s="195">
        <f t="shared" si="2"/>
        <v>45</v>
      </c>
      <c r="BD12" s="195">
        <f t="shared" si="2"/>
        <v>46</v>
      </c>
      <c r="BE12" s="195">
        <f t="shared" si="2"/>
        <v>47</v>
      </c>
      <c r="BF12" s="195">
        <f t="shared" si="2"/>
        <v>48</v>
      </c>
      <c r="BG12" s="195">
        <f t="shared" si="2"/>
        <v>49</v>
      </c>
      <c r="BH12" s="195">
        <f t="shared" si="2"/>
        <v>50</v>
      </c>
      <c r="BI12" s="195">
        <f t="shared" si="2"/>
        <v>51</v>
      </c>
      <c r="BJ12" s="195">
        <f t="shared" si="2"/>
        <v>52</v>
      </c>
      <c r="BK12" s="195">
        <f t="shared" si="2"/>
        <v>53</v>
      </c>
      <c r="BL12" s="195">
        <f t="shared" si="2"/>
        <v>54</v>
      </c>
      <c r="BM12" s="195">
        <f t="shared" si="2"/>
        <v>55</v>
      </c>
      <c r="BN12" s="195">
        <f t="shared" si="2"/>
        <v>56</v>
      </c>
      <c r="BO12" s="195">
        <f t="shared" si="2"/>
        <v>57</v>
      </c>
      <c r="BP12" s="195">
        <f t="shared" si="2"/>
        <v>58</v>
      </c>
      <c r="BQ12" s="195">
        <f t="shared" si="2"/>
        <v>59</v>
      </c>
      <c r="BR12" s="195">
        <f t="shared" si="2"/>
        <v>60</v>
      </c>
      <c r="BS12" s="195">
        <f t="shared" si="2"/>
        <v>61</v>
      </c>
      <c r="BT12" s="195">
        <f t="shared" si="2"/>
        <v>62</v>
      </c>
      <c r="BU12" s="195">
        <f t="shared" si="2"/>
        <v>63</v>
      </c>
      <c r="BV12" s="195">
        <f t="shared" si="2"/>
        <v>64</v>
      </c>
      <c r="BW12" s="195">
        <f t="shared" si="2"/>
        <v>65</v>
      </c>
      <c r="BX12" s="195">
        <f t="shared" si="2"/>
        <v>66</v>
      </c>
      <c r="BY12" s="195">
        <f t="shared" ref="BY12:CX12" si="3">BX12+1</f>
        <v>67</v>
      </c>
      <c r="BZ12" s="195">
        <f t="shared" si="3"/>
        <v>68</v>
      </c>
      <c r="CA12" s="195">
        <f t="shared" si="3"/>
        <v>69</v>
      </c>
      <c r="CB12" s="195">
        <f t="shared" si="3"/>
        <v>70</v>
      </c>
      <c r="CC12" s="195">
        <f t="shared" si="3"/>
        <v>71</v>
      </c>
      <c r="CD12" s="195">
        <f t="shared" si="3"/>
        <v>72</v>
      </c>
      <c r="CE12" s="195">
        <f t="shared" si="3"/>
        <v>73</v>
      </c>
      <c r="CF12" s="195">
        <f t="shared" si="3"/>
        <v>74</v>
      </c>
      <c r="CG12" s="195">
        <f t="shared" si="3"/>
        <v>75</v>
      </c>
      <c r="CH12" s="195">
        <f t="shared" si="3"/>
        <v>76</v>
      </c>
      <c r="CI12" s="195">
        <f t="shared" si="3"/>
        <v>77</v>
      </c>
      <c r="CJ12" s="195">
        <f t="shared" si="3"/>
        <v>78</v>
      </c>
      <c r="CK12" s="195">
        <f t="shared" si="3"/>
        <v>79</v>
      </c>
      <c r="CL12" s="195">
        <f t="shared" si="3"/>
        <v>80</v>
      </c>
      <c r="CM12" s="195">
        <f t="shared" si="3"/>
        <v>81</v>
      </c>
      <c r="CN12" s="195">
        <f t="shared" si="3"/>
        <v>82</v>
      </c>
      <c r="CO12" s="195">
        <f t="shared" si="3"/>
        <v>83</v>
      </c>
      <c r="CP12" s="195">
        <f t="shared" si="3"/>
        <v>84</v>
      </c>
      <c r="CQ12" s="195">
        <f t="shared" si="3"/>
        <v>85</v>
      </c>
      <c r="CR12" s="195">
        <f t="shared" si="3"/>
        <v>86</v>
      </c>
      <c r="CS12" s="195">
        <f t="shared" si="3"/>
        <v>87</v>
      </c>
      <c r="CT12" s="195">
        <f t="shared" si="3"/>
        <v>88</v>
      </c>
      <c r="CU12" s="195">
        <f t="shared" si="3"/>
        <v>89</v>
      </c>
      <c r="CV12" s="195">
        <f t="shared" si="3"/>
        <v>90</v>
      </c>
      <c r="CW12" s="195">
        <f t="shared" si="3"/>
        <v>91</v>
      </c>
      <c r="CX12" s="195">
        <f t="shared" si="3"/>
        <v>92</v>
      </c>
    </row>
    <row r="13" spans="1:116" s="196" customFormat="1" ht="20.45" customHeight="1">
      <c r="A13" s="174"/>
      <c r="B13" s="174"/>
      <c r="C13" s="174"/>
      <c r="D13" s="1238" t="s">
        <v>7</v>
      </c>
      <c r="E13" s="1270" t="s">
        <v>8</v>
      </c>
      <c r="F13" s="1270" t="s">
        <v>9</v>
      </c>
      <c r="G13" s="1344" t="s">
        <v>915</v>
      </c>
      <c r="H13" s="1344" t="s">
        <v>993</v>
      </c>
      <c r="I13" s="1337" t="s">
        <v>35</v>
      </c>
      <c r="J13" s="1298" t="s">
        <v>754</v>
      </c>
      <c r="K13" s="1298" t="s">
        <v>935</v>
      </c>
      <c r="L13" s="1337" t="s">
        <v>37</v>
      </c>
      <c r="M13" s="1337" t="s">
        <v>38</v>
      </c>
      <c r="N13" s="1337" t="s">
        <v>39</v>
      </c>
      <c r="O13" s="1337" t="s">
        <v>40</v>
      </c>
      <c r="P13" s="1337" t="s">
        <v>41</v>
      </c>
      <c r="Q13" s="1337" t="s">
        <v>42</v>
      </c>
      <c r="R13" s="1341"/>
      <c r="S13" s="1341"/>
      <c r="T13" s="1341"/>
      <c r="U13" s="1341"/>
      <c r="V13" s="1341"/>
      <c r="W13" s="1341"/>
      <c r="X13" s="1342"/>
      <c r="Y13" s="1341"/>
      <c r="Z13" s="1341"/>
      <c r="AA13" s="1341"/>
      <c r="AB13" s="1341"/>
      <c r="AC13" s="1341"/>
      <c r="AD13" s="1341"/>
      <c r="AE13" s="1342"/>
      <c r="AF13" s="1341"/>
      <c r="AG13" s="1341"/>
      <c r="AH13" s="1341"/>
      <c r="AI13" s="1341"/>
      <c r="AJ13" s="1341"/>
      <c r="AK13" s="1341"/>
      <c r="AL13" s="1342"/>
      <c r="AM13" s="1341"/>
      <c r="AN13" s="1341"/>
      <c r="AO13" s="1341"/>
      <c r="AP13" s="1341"/>
      <c r="AQ13" s="1341"/>
      <c r="AR13" s="1341"/>
      <c r="AS13" s="1342"/>
      <c r="AT13" s="1341"/>
      <c r="AU13" s="1341"/>
      <c r="AV13" s="1341"/>
      <c r="AW13" s="1341"/>
      <c r="AX13" s="1341"/>
      <c r="AY13" s="1341"/>
      <c r="AZ13" s="1341"/>
      <c r="BA13" s="1341"/>
      <c r="BB13" s="1341"/>
      <c r="BC13" s="1341"/>
      <c r="BD13" s="1341"/>
      <c r="BE13" s="1341"/>
      <c r="BF13" s="1341"/>
      <c r="BG13" s="1341"/>
      <c r="BH13" s="1341"/>
      <c r="BI13" s="1341"/>
      <c r="BJ13" s="1341"/>
      <c r="BK13" s="1341"/>
      <c r="BL13" s="1341"/>
      <c r="BM13" s="1341"/>
      <c r="BN13" s="1341"/>
      <c r="BO13" s="1341"/>
      <c r="BP13" s="1341"/>
      <c r="BQ13" s="1341"/>
      <c r="BR13" s="1341"/>
      <c r="BS13" s="1341"/>
      <c r="BT13" s="1342"/>
      <c r="BU13" s="1341"/>
      <c r="BV13" s="1341"/>
      <c r="BW13" s="1341"/>
      <c r="BX13" s="1341"/>
      <c r="BY13" s="1341"/>
      <c r="BZ13" s="1341"/>
      <c r="CA13" s="1341"/>
      <c r="CB13" s="1341"/>
      <c r="CC13" s="1341"/>
      <c r="CD13" s="1341"/>
      <c r="CE13" s="1341"/>
      <c r="CF13" s="1341"/>
      <c r="CG13" s="1341"/>
      <c r="CH13" s="1341"/>
      <c r="CI13" s="1341"/>
      <c r="CJ13" s="1341"/>
      <c r="CK13" s="1341"/>
      <c r="CL13" s="1341"/>
      <c r="CM13" s="1341"/>
      <c r="CN13" s="1341"/>
      <c r="CO13" s="1341"/>
      <c r="CP13" s="1341"/>
      <c r="CQ13" s="1341"/>
      <c r="CR13" s="1341"/>
      <c r="CS13" s="1341"/>
      <c r="CT13" s="1341"/>
      <c r="CU13" s="1341"/>
      <c r="CV13" s="1341"/>
      <c r="CW13" s="1341"/>
      <c r="CX13" s="1342"/>
      <c r="CY13" s="1337" t="s">
        <v>43</v>
      </c>
      <c r="CZ13" s="1337" t="s">
        <v>44</v>
      </c>
      <c r="DA13" s="1337" t="s">
        <v>758</v>
      </c>
      <c r="DB13" s="1337" t="s">
        <v>759</v>
      </c>
      <c r="DC13" s="1337" t="s">
        <v>45</v>
      </c>
      <c r="DD13" s="1337" t="s">
        <v>46</v>
      </c>
      <c r="DE13" s="1337" t="s">
        <v>47</v>
      </c>
      <c r="DF13" s="1337" t="s">
        <v>48</v>
      </c>
      <c r="DG13" s="1337" t="s">
        <v>49</v>
      </c>
      <c r="DH13" s="1337" t="s">
        <v>50</v>
      </c>
      <c r="DI13" s="1337" t="s">
        <v>51</v>
      </c>
      <c r="DJ13" s="1337" t="s">
        <v>52</v>
      </c>
      <c r="DK13" s="1337" t="s">
        <v>53</v>
      </c>
      <c r="DL13" s="1339" t="s">
        <v>54</v>
      </c>
    </row>
    <row r="14" spans="1:116" s="196" customFormat="1" ht="40.5" customHeight="1">
      <c r="A14" s="174"/>
      <c r="B14" s="174"/>
      <c r="C14" s="174"/>
      <c r="D14" s="1239"/>
      <c r="E14" s="1271"/>
      <c r="F14" s="1271"/>
      <c r="G14" s="1345"/>
      <c r="H14" s="1345"/>
      <c r="I14" s="1338"/>
      <c r="J14" s="1299"/>
      <c r="K14" s="1299"/>
      <c r="L14" s="1338"/>
      <c r="M14" s="1338"/>
      <c r="N14" s="1338"/>
      <c r="O14" s="1338"/>
      <c r="P14" s="1338"/>
      <c r="Q14" s="1338"/>
      <c r="R14" s="77" t="s">
        <v>373</v>
      </c>
      <c r="S14" s="77" t="s">
        <v>374</v>
      </c>
      <c r="T14" s="77" t="s">
        <v>375</v>
      </c>
      <c r="U14" s="77" t="s">
        <v>376</v>
      </c>
      <c r="V14" s="77" t="s">
        <v>377</v>
      </c>
      <c r="W14" s="77" t="s">
        <v>378</v>
      </c>
      <c r="X14" s="77" t="s">
        <v>379</v>
      </c>
      <c r="Y14" s="77" t="s">
        <v>380</v>
      </c>
      <c r="Z14" s="77" t="s">
        <v>381</v>
      </c>
      <c r="AA14" s="77" t="s">
        <v>382</v>
      </c>
      <c r="AB14" s="77" t="s">
        <v>383</v>
      </c>
      <c r="AC14" s="77" t="s">
        <v>384</v>
      </c>
      <c r="AD14" s="77" t="s">
        <v>385</v>
      </c>
      <c r="AE14" s="77" t="s">
        <v>386</v>
      </c>
      <c r="AF14" s="77" t="s">
        <v>387</v>
      </c>
      <c r="AG14" s="77" t="s">
        <v>388</v>
      </c>
      <c r="AH14" s="77" t="s">
        <v>389</v>
      </c>
      <c r="AI14" s="77" t="s">
        <v>390</v>
      </c>
      <c r="AJ14" s="77" t="s">
        <v>391</v>
      </c>
      <c r="AK14" s="77" t="s">
        <v>392</v>
      </c>
      <c r="AL14" s="77" t="s">
        <v>393</v>
      </c>
      <c r="AM14" s="77" t="s">
        <v>394</v>
      </c>
      <c r="AN14" s="77" t="s">
        <v>395</v>
      </c>
      <c r="AO14" s="77" t="s">
        <v>396</v>
      </c>
      <c r="AP14" s="77" t="s">
        <v>397</v>
      </c>
      <c r="AQ14" s="77" t="s">
        <v>398</v>
      </c>
      <c r="AR14" s="77" t="s">
        <v>399</v>
      </c>
      <c r="AS14" s="77" t="s">
        <v>400</v>
      </c>
      <c r="AT14" s="77" t="s">
        <v>401</v>
      </c>
      <c r="AU14" s="77" t="s">
        <v>402</v>
      </c>
      <c r="AV14" s="77" t="s">
        <v>403</v>
      </c>
      <c r="AW14" s="77" t="s">
        <v>404</v>
      </c>
      <c r="AX14" s="77" t="s">
        <v>405</v>
      </c>
      <c r="AY14" s="77" t="s">
        <v>406</v>
      </c>
      <c r="AZ14" s="77" t="s">
        <v>407</v>
      </c>
      <c r="BA14" s="77" t="s">
        <v>408</v>
      </c>
      <c r="BB14" s="77" t="s">
        <v>409</v>
      </c>
      <c r="BC14" s="77" t="s">
        <v>410</v>
      </c>
      <c r="BD14" s="77" t="s">
        <v>411</v>
      </c>
      <c r="BE14" s="77" t="s">
        <v>412</v>
      </c>
      <c r="BF14" s="77" t="s">
        <v>413</v>
      </c>
      <c r="BG14" s="77" t="s">
        <v>414</v>
      </c>
      <c r="BH14" s="77" t="s">
        <v>415</v>
      </c>
      <c r="BI14" s="77" t="s">
        <v>416</v>
      </c>
      <c r="BJ14" s="77" t="s">
        <v>417</v>
      </c>
      <c r="BK14" s="77" t="s">
        <v>418</v>
      </c>
      <c r="BL14" s="77" t="s">
        <v>419</v>
      </c>
      <c r="BM14" s="77" t="s">
        <v>420</v>
      </c>
      <c r="BN14" s="77" t="s">
        <v>421</v>
      </c>
      <c r="BO14" s="77" t="s">
        <v>422</v>
      </c>
      <c r="BP14" s="77" t="s">
        <v>423</v>
      </c>
      <c r="BQ14" s="77" t="s">
        <v>424</v>
      </c>
      <c r="BR14" s="77" t="s">
        <v>425</v>
      </c>
      <c r="BS14" s="77" t="s">
        <v>426</v>
      </c>
      <c r="BT14" s="77" t="s">
        <v>427</v>
      </c>
      <c r="BU14" s="77" t="s">
        <v>428</v>
      </c>
      <c r="BV14" s="77" t="s">
        <v>429</v>
      </c>
      <c r="BW14" s="77" t="s">
        <v>430</v>
      </c>
      <c r="BX14" s="77" t="s">
        <v>431</v>
      </c>
      <c r="BY14" s="77" t="s">
        <v>432</v>
      </c>
      <c r="BZ14" s="77" t="s">
        <v>433</v>
      </c>
      <c r="CA14" s="77" t="s">
        <v>434</v>
      </c>
      <c r="CB14" s="77" t="s">
        <v>435</v>
      </c>
      <c r="CC14" s="77" t="s">
        <v>436</v>
      </c>
      <c r="CD14" s="77" t="s">
        <v>437</v>
      </c>
      <c r="CE14" s="77" t="s">
        <v>438</v>
      </c>
      <c r="CF14" s="77" t="s">
        <v>439</v>
      </c>
      <c r="CG14" s="77" t="s">
        <v>440</v>
      </c>
      <c r="CH14" s="77" t="s">
        <v>441</v>
      </c>
      <c r="CI14" s="77" t="s">
        <v>442</v>
      </c>
      <c r="CJ14" s="77" t="s">
        <v>443</v>
      </c>
      <c r="CK14" s="77" t="s">
        <v>444</v>
      </c>
      <c r="CL14" s="77" t="s">
        <v>445</v>
      </c>
      <c r="CM14" s="77" t="s">
        <v>446</v>
      </c>
      <c r="CN14" s="77" t="s">
        <v>447</v>
      </c>
      <c r="CO14" s="77" t="s">
        <v>448</v>
      </c>
      <c r="CP14" s="77" t="s">
        <v>449</v>
      </c>
      <c r="CQ14" s="77" t="s">
        <v>450</v>
      </c>
      <c r="CR14" s="77" t="s">
        <v>451</v>
      </c>
      <c r="CS14" s="77" t="s">
        <v>452</v>
      </c>
      <c r="CT14" s="77" t="s">
        <v>453</v>
      </c>
      <c r="CU14" s="77" t="s">
        <v>454</v>
      </c>
      <c r="CV14" s="77" t="s">
        <v>455</v>
      </c>
      <c r="CW14" s="77" t="s">
        <v>456</v>
      </c>
      <c r="CX14" s="77" t="s">
        <v>457</v>
      </c>
      <c r="CY14" s="1338"/>
      <c r="CZ14" s="1338"/>
      <c r="DA14" s="1338"/>
      <c r="DB14" s="1338"/>
      <c r="DC14" s="1338"/>
      <c r="DD14" s="1338"/>
      <c r="DE14" s="1338"/>
      <c r="DF14" s="1338"/>
      <c r="DG14" s="1338"/>
      <c r="DH14" s="1338"/>
      <c r="DI14" s="1338"/>
      <c r="DJ14" s="1338"/>
      <c r="DK14" s="1338"/>
      <c r="DL14" s="1340"/>
    </row>
    <row r="15" spans="1:116" s="196" customFormat="1" ht="31.5" customHeight="1">
      <c r="A15" s="174"/>
      <c r="B15" s="174"/>
      <c r="C15" s="174"/>
      <c r="D15" s="1348"/>
      <c r="E15" s="1343"/>
      <c r="F15" s="1343"/>
      <c r="G15" s="197"/>
      <c r="H15" s="78">
        <v>6000</v>
      </c>
      <c r="I15" s="78" t="s">
        <v>10</v>
      </c>
      <c r="J15" s="78" t="s">
        <v>458</v>
      </c>
      <c r="K15" s="198" t="s">
        <v>917</v>
      </c>
      <c r="L15" s="78" t="s">
        <v>12</v>
      </c>
      <c r="M15" s="78" t="s">
        <v>13</v>
      </c>
      <c r="N15" s="78" t="s">
        <v>14</v>
      </c>
      <c r="O15" s="78" t="s">
        <v>15</v>
      </c>
      <c r="P15" s="78" t="s">
        <v>16</v>
      </c>
      <c r="Q15" s="78" t="s">
        <v>17</v>
      </c>
      <c r="R15" s="78" t="s">
        <v>459</v>
      </c>
      <c r="S15" s="78" t="s">
        <v>460</v>
      </c>
      <c r="T15" s="78" t="s">
        <v>461</v>
      </c>
      <c r="U15" s="78" t="s">
        <v>462</v>
      </c>
      <c r="V15" s="78" t="s">
        <v>463</v>
      </c>
      <c r="W15" s="78" t="s">
        <v>464</v>
      </c>
      <c r="X15" s="78" t="s">
        <v>465</v>
      </c>
      <c r="Y15" s="78" t="s">
        <v>466</v>
      </c>
      <c r="Z15" s="78" t="s">
        <v>467</v>
      </c>
      <c r="AA15" s="78" t="s">
        <v>468</v>
      </c>
      <c r="AB15" s="78" t="s">
        <v>469</v>
      </c>
      <c r="AC15" s="78" t="s">
        <v>470</v>
      </c>
      <c r="AD15" s="78" t="s">
        <v>471</v>
      </c>
      <c r="AE15" s="78" t="s">
        <v>472</v>
      </c>
      <c r="AF15" s="78" t="s">
        <v>473</v>
      </c>
      <c r="AG15" s="78" t="s">
        <v>474</v>
      </c>
      <c r="AH15" s="78" t="s">
        <v>475</v>
      </c>
      <c r="AI15" s="78" t="s">
        <v>476</v>
      </c>
      <c r="AJ15" s="78" t="s">
        <v>477</v>
      </c>
      <c r="AK15" s="78" t="s">
        <v>478</v>
      </c>
      <c r="AL15" s="78" t="s">
        <v>479</v>
      </c>
      <c r="AM15" s="78" t="s">
        <v>480</v>
      </c>
      <c r="AN15" s="78" t="s">
        <v>481</v>
      </c>
      <c r="AO15" s="78" t="s">
        <v>482</v>
      </c>
      <c r="AP15" s="78" t="s">
        <v>483</v>
      </c>
      <c r="AQ15" s="78" t="s">
        <v>484</v>
      </c>
      <c r="AR15" s="78" t="s">
        <v>485</v>
      </c>
      <c r="AS15" s="78" t="s">
        <v>486</v>
      </c>
      <c r="AT15" s="78" t="s">
        <v>487</v>
      </c>
      <c r="AU15" s="78" t="s">
        <v>488</v>
      </c>
      <c r="AV15" s="78" t="s">
        <v>489</v>
      </c>
      <c r="AW15" s="78" t="s">
        <v>490</v>
      </c>
      <c r="AX15" s="78" t="s">
        <v>491</v>
      </c>
      <c r="AY15" s="78" t="s">
        <v>492</v>
      </c>
      <c r="AZ15" s="78" t="s">
        <v>493</v>
      </c>
      <c r="BA15" s="78" t="s">
        <v>494</v>
      </c>
      <c r="BB15" s="78" t="s">
        <v>495</v>
      </c>
      <c r="BC15" s="78" t="s">
        <v>496</v>
      </c>
      <c r="BD15" s="78" t="s">
        <v>497</v>
      </c>
      <c r="BE15" s="78" t="s">
        <v>498</v>
      </c>
      <c r="BF15" s="78" t="s">
        <v>499</v>
      </c>
      <c r="BG15" s="78" t="s">
        <v>500</v>
      </c>
      <c r="BH15" s="78" t="s">
        <v>501</v>
      </c>
      <c r="BI15" s="78" t="s">
        <v>502</v>
      </c>
      <c r="BJ15" s="78" t="s">
        <v>503</v>
      </c>
      <c r="BK15" s="78" t="s">
        <v>504</v>
      </c>
      <c r="BL15" s="78" t="s">
        <v>505</v>
      </c>
      <c r="BM15" s="78" t="s">
        <v>506</v>
      </c>
      <c r="BN15" s="78" t="s">
        <v>507</v>
      </c>
      <c r="BO15" s="78" t="s">
        <v>508</v>
      </c>
      <c r="BP15" s="78" t="s">
        <v>509</v>
      </c>
      <c r="BQ15" s="78" t="s">
        <v>510</v>
      </c>
      <c r="BR15" s="78" t="s">
        <v>511</v>
      </c>
      <c r="BS15" s="78" t="s">
        <v>512</v>
      </c>
      <c r="BT15" s="78" t="s">
        <v>513</v>
      </c>
      <c r="BU15" s="198" t="s">
        <v>514</v>
      </c>
      <c r="BV15" s="198" t="s">
        <v>515</v>
      </c>
      <c r="BW15" s="198" t="s">
        <v>516</v>
      </c>
      <c r="BX15" s="198" t="s">
        <v>517</v>
      </c>
      <c r="BY15" s="198" t="s">
        <v>518</v>
      </c>
      <c r="BZ15" s="198" t="s">
        <v>519</v>
      </c>
      <c r="CA15" s="198" t="s">
        <v>520</v>
      </c>
      <c r="CB15" s="198" t="s">
        <v>521</v>
      </c>
      <c r="CC15" s="198" t="s">
        <v>522</v>
      </c>
      <c r="CD15" s="198" t="s">
        <v>523</v>
      </c>
      <c r="CE15" s="198" t="s">
        <v>524</v>
      </c>
      <c r="CF15" s="198" t="s">
        <v>525</v>
      </c>
      <c r="CG15" s="198" t="s">
        <v>526</v>
      </c>
      <c r="CH15" s="198" t="s">
        <v>527</v>
      </c>
      <c r="CI15" s="198" t="s">
        <v>528</v>
      </c>
      <c r="CJ15" s="198" t="s">
        <v>529</v>
      </c>
      <c r="CK15" s="198" t="s">
        <v>530</v>
      </c>
      <c r="CL15" s="198" t="s">
        <v>531</v>
      </c>
      <c r="CM15" s="198" t="s">
        <v>532</v>
      </c>
      <c r="CN15" s="198" t="s">
        <v>533</v>
      </c>
      <c r="CO15" s="198" t="s">
        <v>534</v>
      </c>
      <c r="CP15" s="198" t="s">
        <v>535</v>
      </c>
      <c r="CQ15" s="198" t="s">
        <v>536</v>
      </c>
      <c r="CR15" s="198" t="s">
        <v>537</v>
      </c>
      <c r="CS15" s="198" t="s">
        <v>538</v>
      </c>
      <c r="CT15" s="198" t="s">
        <v>539</v>
      </c>
      <c r="CU15" s="198" t="s">
        <v>540</v>
      </c>
      <c r="CV15" s="198" t="s">
        <v>541</v>
      </c>
      <c r="CW15" s="198" t="s">
        <v>542</v>
      </c>
      <c r="CX15" s="198" t="s">
        <v>543</v>
      </c>
      <c r="CY15" s="78" t="s">
        <v>18</v>
      </c>
      <c r="CZ15" s="78" t="s">
        <v>19</v>
      </c>
      <c r="DA15" s="78" t="s">
        <v>20</v>
      </c>
      <c r="DB15" s="78" t="s">
        <v>21</v>
      </c>
      <c r="DC15" s="78" t="s">
        <v>22</v>
      </c>
      <c r="DD15" s="78" t="s">
        <v>23</v>
      </c>
      <c r="DE15" s="78" t="s">
        <v>24</v>
      </c>
      <c r="DF15" s="78" t="s">
        <v>25</v>
      </c>
      <c r="DG15" s="78" t="s">
        <v>26</v>
      </c>
      <c r="DH15" s="78" t="s">
        <v>27</v>
      </c>
      <c r="DI15" s="78" t="s">
        <v>28</v>
      </c>
      <c r="DJ15" s="78" t="s">
        <v>29</v>
      </c>
      <c r="DK15" s="78" t="s">
        <v>30</v>
      </c>
      <c r="DL15" s="79" t="s">
        <v>31</v>
      </c>
    </row>
    <row r="16" spans="1:116" s="206" customFormat="1" ht="21" customHeight="1">
      <c r="A16" s="199"/>
      <c r="B16" s="199"/>
      <c r="C16" s="174"/>
      <c r="D16" s="80"/>
      <c r="E16" s="81" t="s">
        <v>32</v>
      </c>
      <c r="F16" s="200" t="s">
        <v>33</v>
      </c>
      <c r="G16" s="201"/>
      <c r="H16" s="202"/>
      <c r="I16" s="203"/>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c r="AT16" s="204"/>
      <c r="AU16" s="204"/>
      <c r="AV16" s="204"/>
      <c r="AW16" s="204"/>
      <c r="AX16" s="204"/>
      <c r="AY16" s="204"/>
      <c r="AZ16" s="204"/>
      <c r="BA16" s="204"/>
      <c r="BB16" s="204"/>
      <c r="BC16" s="204"/>
      <c r="BD16" s="204"/>
      <c r="BE16" s="204"/>
      <c r="BF16" s="204"/>
      <c r="BG16" s="204"/>
      <c r="BH16" s="204"/>
      <c r="BI16" s="204"/>
      <c r="BJ16" s="204"/>
      <c r="BK16" s="204"/>
      <c r="BL16" s="204"/>
      <c r="BM16" s="204"/>
      <c r="BN16" s="204"/>
      <c r="BO16" s="204"/>
      <c r="BP16" s="204"/>
      <c r="BQ16" s="204"/>
      <c r="BR16" s="204"/>
      <c r="BS16" s="204"/>
      <c r="BT16" s="204"/>
      <c r="BU16" s="204"/>
      <c r="BV16" s="204"/>
      <c r="BW16" s="204"/>
      <c r="BX16" s="204"/>
      <c r="BY16" s="204"/>
      <c r="BZ16" s="204"/>
      <c r="CA16" s="204"/>
      <c r="CB16" s="204"/>
      <c r="CC16" s="204"/>
      <c r="CD16" s="204"/>
      <c r="CE16" s="204"/>
      <c r="CF16" s="204"/>
      <c r="CG16" s="204"/>
      <c r="CH16" s="204"/>
      <c r="CI16" s="204"/>
      <c r="CJ16" s="204"/>
      <c r="CK16" s="204"/>
      <c r="CL16" s="204"/>
      <c r="CM16" s="204"/>
      <c r="CN16" s="204"/>
      <c r="CO16" s="204"/>
      <c r="CP16" s="204"/>
      <c r="CQ16" s="204"/>
      <c r="CR16" s="204"/>
      <c r="CS16" s="204"/>
      <c r="CT16" s="204"/>
      <c r="CU16" s="204"/>
      <c r="CV16" s="204"/>
      <c r="CW16" s="204"/>
      <c r="CX16" s="204"/>
      <c r="CY16" s="204"/>
      <c r="CZ16" s="204"/>
      <c r="DA16" s="204"/>
      <c r="DB16" s="204"/>
      <c r="DC16" s="204"/>
      <c r="DD16" s="204"/>
      <c r="DE16" s="204"/>
      <c r="DF16" s="204"/>
      <c r="DG16" s="204"/>
      <c r="DH16" s="204"/>
      <c r="DI16" s="204"/>
      <c r="DJ16" s="204"/>
      <c r="DK16" s="204"/>
      <c r="DL16" s="205"/>
    </row>
    <row r="17" spans="1:116" s="206" customFormat="1" ht="13.5">
      <c r="A17" s="207"/>
      <c r="B17" s="207"/>
      <c r="C17" s="174"/>
      <c r="D17" s="84" t="s">
        <v>10</v>
      </c>
      <c r="E17" s="85" t="s">
        <v>55</v>
      </c>
      <c r="F17" s="208" t="s">
        <v>56</v>
      </c>
      <c r="G17" s="209"/>
      <c r="H17" s="202"/>
      <c r="I17" s="203"/>
      <c r="J17" s="210"/>
      <c r="K17" s="38">
        <f>-('PRA110'!I17-'PRA110'!J17)</f>
        <v>0</v>
      </c>
      <c r="L17" s="38">
        <f>-'PRA110'!K17</f>
        <v>0</v>
      </c>
      <c r="M17" s="38">
        <f>-'PRA110'!L17</f>
        <v>0</v>
      </c>
      <c r="N17" s="38">
        <f>-'PRA110'!M17</f>
        <v>0</v>
      </c>
      <c r="O17" s="38">
        <f>-'PRA110'!N17</f>
        <v>0</v>
      </c>
      <c r="P17" s="38">
        <f>-'PRA110'!O17</f>
        <v>0</v>
      </c>
      <c r="Q17" s="38">
        <f>-'PRA110'!P17</f>
        <v>0</v>
      </c>
      <c r="R17" s="38">
        <f>-'PRA110'!Q17</f>
        <v>0</v>
      </c>
      <c r="S17" s="38">
        <f>-'PRA110'!R17</f>
        <v>0</v>
      </c>
      <c r="T17" s="38">
        <f>-'PRA110'!S17</f>
        <v>0</v>
      </c>
      <c r="U17" s="38">
        <f>-'PRA110'!T17</f>
        <v>0</v>
      </c>
      <c r="V17" s="38">
        <f>-'PRA110'!U17</f>
        <v>0</v>
      </c>
      <c r="W17" s="38">
        <f>-'PRA110'!V17</f>
        <v>0</v>
      </c>
      <c r="X17" s="38">
        <f>-'PRA110'!W17</f>
        <v>0</v>
      </c>
      <c r="Y17" s="38">
        <f>-'PRA110'!X17</f>
        <v>0</v>
      </c>
      <c r="Z17" s="38">
        <f>-'PRA110'!Y17</f>
        <v>0</v>
      </c>
      <c r="AA17" s="38">
        <f>-'PRA110'!Z17</f>
        <v>0</v>
      </c>
      <c r="AB17" s="38">
        <f>-'PRA110'!AA17</f>
        <v>0</v>
      </c>
      <c r="AC17" s="38">
        <f>-'PRA110'!AB17</f>
        <v>0</v>
      </c>
      <c r="AD17" s="38">
        <f>-'PRA110'!AC17</f>
        <v>0</v>
      </c>
      <c r="AE17" s="38">
        <f>-'PRA110'!AD17</f>
        <v>0</v>
      </c>
      <c r="AF17" s="38">
        <f>-'PRA110'!AE17</f>
        <v>0</v>
      </c>
      <c r="AG17" s="38">
        <f>-'PRA110'!AF17</f>
        <v>0</v>
      </c>
      <c r="AH17" s="38">
        <f>-'PRA110'!AG17</f>
        <v>0</v>
      </c>
      <c r="AI17" s="38">
        <f>-'PRA110'!AH17</f>
        <v>0</v>
      </c>
      <c r="AJ17" s="38">
        <f>-'PRA110'!AI17</f>
        <v>0</v>
      </c>
      <c r="AK17" s="38">
        <f>-'PRA110'!AJ17</f>
        <v>0</v>
      </c>
      <c r="AL17" s="38">
        <f>-'PRA110'!AK17</f>
        <v>0</v>
      </c>
      <c r="AM17" s="38">
        <f>-'PRA110'!AL17</f>
        <v>0</v>
      </c>
      <c r="AN17" s="38">
        <f>-'PRA110'!AM17</f>
        <v>0</v>
      </c>
      <c r="AO17" s="38">
        <f>-'PRA110'!AN17</f>
        <v>0</v>
      </c>
      <c r="AP17" s="38">
        <f>-'PRA110'!AO17</f>
        <v>0</v>
      </c>
      <c r="AQ17" s="38">
        <f>-'PRA110'!AP17</f>
        <v>0</v>
      </c>
      <c r="AR17" s="38">
        <f>-'PRA110'!AQ17</f>
        <v>0</v>
      </c>
      <c r="AS17" s="38">
        <f>-'PRA110'!AR17</f>
        <v>0</v>
      </c>
      <c r="AT17" s="38">
        <f>-'PRA110'!AS17</f>
        <v>0</v>
      </c>
      <c r="AU17" s="38">
        <f>-'PRA110'!AT17</f>
        <v>0</v>
      </c>
      <c r="AV17" s="38">
        <f>-'PRA110'!AU17</f>
        <v>0</v>
      </c>
      <c r="AW17" s="38">
        <f>-'PRA110'!AV17</f>
        <v>0</v>
      </c>
      <c r="AX17" s="38">
        <f>-'PRA110'!AW17</f>
        <v>0</v>
      </c>
      <c r="AY17" s="38">
        <f>-'PRA110'!AX17</f>
        <v>0</v>
      </c>
      <c r="AZ17" s="38">
        <f>-'PRA110'!AY17</f>
        <v>0</v>
      </c>
      <c r="BA17" s="38">
        <f>-'PRA110'!AZ17</f>
        <v>0</v>
      </c>
      <c r="BB17" s="38">
        <f>-'PRA110'!BA17</f>
        <v>0</v>
      </c>
      <c r="BC17" s="38">
        <f>-'PRA110'!BB17</f>
        <v>0</v>
      </c>
      <c r="BD17" s="38">
        <f>-'PRA110'!BC17</f>
        <v>0</v>
      </c>
      <c r="BE17" s="38">
        <f>-'PRA110'!BD17</f>
        <v>0</v>
      </c>
      <c r="BF17" s="38">
        <f>-'PRA110'!BE17</f>
        <v>0</v>
      </c>
      <c r="BG17" s="38">
        <f>-'PRA110'!BF17</f>
        <v>0</v>
      </c>
      <c r="BH17" s="38">
        <f>-'PRA110'!BG17</f>
        <v>0</v>
      </c>
      <c r="BI17" s="38">
        <f>-'PRA110'!BH17</f>
        <v>0</v>
      </c>
      <c r="BJ17" s="38">
        <f>-'PRA110'!BI17</f>
        <v>0</v>
      </c>
      <c r="BK17" s="38">
        <f>-'PRA110'!BJ17</f>
        <v>0</v>
      </c>
      <c r="BL17" s="38">
        <f>-'PRA110'!BK17</f>
        <v>0</v>
      </c>
      <c r="BM17" s="38">
        <f>-'PRA110'!BL17</f>
        <v>0</v>
      </c>
      <c r="BN17" s="38">
        <f>-'PRA110'!BM17</f>
        <v>0</v>
      </c>
      <c r="BO17" s="38">
        <f>-'PRA110'!BN17</f>
        <v>0</v>
      </c>
      <c r="BP17" s="38">
        <f>-'PRA110'!BO17</f>
        <v>0</v>
      </c>
      <c r="BQ17" s="38">
        <f>-'PRA110'!BP17</f>
        <v>0</v>
      </c>
      <c r="BR17" s="38">
        <f>-'PRA110'!BQ17</f>
        <v>0</v>
      </c>
      <c r="BS17" s="38">
        <f>-'PRA110'!BR17</f>
        <v>0</v>
      </c>
      <c r="BT17" s="38">
        <f>-'PRA110'!BS17</f>
        <v>0</v>
      </c>
      <c r="BU17" s="38">
        <f>-'PRA110'!BT17</f>
        <v>0</v>
      </c>
      <c r="BV17" s="38">
        <f>-'PRA110'!BU17</f>
        <v>0</v>
      </c>
      <c r="BW17" s="38">
        <f>-'PRA110'!BV17</f>
        <v>0</v>
      </c>
      <c r="BX17" s="38">
        <f>-'PRA110'!BW17</f>
        <v>0</v>
      </c>
      <c r="BY17" s="38">
        <f>-'PRA110'!BX17</f>
        <v>0</v>
      </c>
      <c r="BZ17" s="38">
        <f>-'PRA110'!BY17</f>
        <v>0</v>
      </c>
      <c r="CA17" s="38">
        <f>-'PRA110'!BZ17</f>
        <v>0</v>
      </c>
      <c r="CB17" s="38">
        <f>-'PRA110'!CA17</f>
        <v>0</v>
      </c>
      <c r="CC17" s="38">
        <f>-'PRA110'!CB17</f>
        <v>0</v>
      </c>
      <c r="CD17" s="38">
        <f>-'PRA110'!CC17</f>
        <v>0</v>
      </c>
      <c r="CE17" s="38">
        <f>-'PRA110'!CD17</f>
        <v>0</v>
      </c>
      <c r="CF17" s="38">
        <f>-'PRA110'!CE17</f>
        <v>0</v>
      </c>
      <c r="CG17" s="38">
        <f>-'PRA110'!CF17</f>
        <v>0</v>
      </c>
      <c r="CH17" s="38">
        <f>-'PRA110'!CG17</f>
        <v>0</v>
      </c>
      <c r="CI17" s="38">
        <f>-'PRA110'!CH17</f>
        <v>0</v>
      </c>
      <c r="CJ17" s="38">
        <f>-'PRA110'!CI17</f>
        <v>0</v>
      </c>
      <c r="CK17" s="38">
        <f>-'PRA110'!CJ17</f>
        <v>0</v>
      </c>
      <c r="CL17" s="38">
        <f>-'PRA110'!CK17</f>
        <v>0</v>
      </c>
      <c r="CM17" s="38">
        <f>-'PRA110'!CL17</f>
        <v>0</v>
      </c>
      <c r="CN17" s="38">
        <f>-'PRA110'!CM17</f>
        <v>0</v>
      </c>
      <c r="CO17" s="38">
        <f>-'PRA110'!CN17</f>
        <v>0</v>
      </c>
      <c r="CP17" s="38">
        <f>-'PRA110'!CO17</f>
        <v>0</v>
      </c>
      <c r="CQ17" s="38">
        <f>-'PRA110'!CP17</f>
        <v>0</v>
      </c>
      <c r="CR17" s="38">
        <f>-'PRA110'!CQ17</f>
        <v>0</v>
      </c>
      <c r="CS17" s="38">
        <f>-'PRA110'!CR17</f>
        <v>0</v>
      </c>
      <c r="CT17" s="38">
        <f>-'PRA110'!CS17</f>
        <v>0</v>
      </c>
      <c r="CU17" s="38">
        <f>-'PRA110'!CT17</f>
        <v>0</v>
      </c>
      <c r="CV17" s="38">
        <f>-'PRA110'!CU17</f>
        <v>0</v>
      </c>
      <c r="CW17" s="38">
        <f>-'PRA110'!CV17</f>
        <v>0</v>
      </c>
      <c r="CX17" s="38">
        <f>-'PRA110'!CW17</f>
        <v>0</v>
      </c>
      <c r="CY17" s="38">
        <f>-'PRA110'!CX17</f>
        <v>0</v>
      </c>
      <c r="CZ17" s="38">
        <f>-'PRA110'!CY17</f>
        <v>0</v>
      </c>
      <c r="DA17" s="38">
        <f>-'PRA110'!CZ17</f>
        <v>0</v>
      </c>
      <c r="DB17" s="38">
        <f>-'PRA110'!DA17</f>
        <v>0</v>
      </c>
      <c r="DC17" s="38">
        <f>-'PRA110'!DB17</f>
        <v>0</v>
      </c>
      <c r="DD17" s="38">
        <f>-'PRA110'!DC17</f>
        <v>0</v>
      </c>
      <c r="DE17" s="38">
        <f>-'PRA110'!DD17</f>
        <v>0</v>
      </c>
      <c r="DF17" s="38">
        <f>-'PRA110'!DE17</f>
        <v>0</v>
      </c>
      <c r="DG17" s="38">
        <f>-'PRA110'!DF17</f>
        <v>0</v>
      </c>
      <c r="DH17" s="38">
        <f>-'PRA110'!DG17</f>
        <v>0</v>
      </c>
      <c r="DI17" s="38">
        <f>-'PRA110'!DH17</f>
        <v>0</v>
      </c>
      <c r="DJ17" s="38">
        <f>-'PRA110'!DI17</f>
        <v>0</v>
      </c>
      <c r="DK17" s="38">
        <f>-'PRA110'!DJ17</f>
        <v>0</v>
      </c>
      <c r="DL17" s="41">
        <f>-'PRA110'!DK17</f>
        <v>0</v>
      </c>
    </row>
    <row r="18" spans="1:116" s="206" customFormat="1" ht="19.5" customHeight="1">
      <c r="A18" s="207"/>
      <c r="B18" s="207"/>
      <c r="C18" s="174"/>
      <c r="D18" s="84" t="s">
        <v>11</v>
      </c>
      <c r="E18" s="87" t="s">
        <v>57</v>
      </c>
      <c r="F18" s="211" t="s">
        <v>58</v>
      </c>
      <c r="G18" s="209"/>
      <c r="H18" s="202"/>
      <c r="I18" s="212"/>
      <c r="J18" s="213"/>
      <c r="K18" s="38">
        <f>-('PRA110'!I18-'PRA110'!J18)</f>
        <v>0</v>
      </c>
      <c r="L18" s="38">
        <f>-'PRA110'!K18</f>
        <v>0</v>
      </c>
      <c r="M18" s="38">
        <f>-'PRA110'!L18</f>
        <v>0</v>
      </c>
      <c r="N18" s="38">
        <f>-'PRA110'!M18</f>
        <v>0</v>
      </c>
      <c r="O18" s="38">
        <f>-'PRA110'!N18</f>
        <v>0</v>
      </c>
      <c r="P18" s="38">
        <f>-'PRA110'!O18</f>
        <v>0</v>
      </c>
      <c r="Q18" s="38">
        <f>-'PRA110'!P18</f>
        <v>0</v>
      </c>
      <c r="R18" s="38">
        <f>-'PRA110'!Q18</f>
        <v>0</v>
      </c>
      <c r="S18" s="38">
        <f>-'PRA110'!R18</f>
        <v>0</v>
      </c>
      <c r="T18" s="38">
        <f>-'PRA110'!S18</f>
        <v>0</v>
      </c>
      <c r="U18" s="38">
        <f>-'PRA110'!T18</f>
        <v>0</v>
      </c>
      <c r="V18" s="38">
        <f>-'PRA110'!U18</f>
        <v>0</v>
      </c>
      <c r="W18" s="38">
        <f>-'PRA110'!V18</f>
        <v>0</v>
      </c>
      <c r="X18" s="38">
        <f>-'PRA110'!W18</f>
        <v>0</v>
      </c>
      <c r="Y18" s="38">
        <f>-'PRA110'!X18</f>
        <v>0</v>
      </c>
      <c r="Z18" s="38">
        <f>-'PRA110'!Y18</f>
        <v>0</v>
      </c>
      <c r="AA18" s="38">
        <f>-'PRA110'!Z18</f>
        <v>0</v>
      </c>
      <c r="AB18" s="38">
        <f>-'PRA110'!AA18</f>
        <v>0</v>
      </c>
      <c r="AC18" s="38">
        <f>-'PRA110'!AB18</f>
        <v>0</v>
      </c>
      <c r="AD18" s="38">
        <f>-'PRA110'!AC18</f>
        <v>0</v>
      </c>
      <c r="AE18" s="38">
        <f>-'PRA110'!AD18</f>
        <v>0</v>
      </c>
      <c r="AF18" s="38">
        <f>-'PRA110'!AE18</f>
        <v>0</v>
      </c>
      <c r="AG18" s="38">
        <f>-'PRA110'!AF18</f>
        <v>0</v>
      </c>
      <c r="AH18" s="38">
        <f>-'PRA110'!AG18</f>
        <v>0</v>
      </c>
      <c r="AI18" s="38">
        <f>-'PRA110'!AH18</f>
        <v>0</v>
      </c>
      <c r="AJ18" s="38">
        <f>-'PRA110'!AI18</f>
        <v>0</v>
      </c>
      <c r="AK18" s="38">
        <f>-'PRA110'!AJ18</f>
        <v>0</v>
      </c>
      <c r="AL18" s="38">
        <f>-'PRA110'!AK18</f>
        <v>0</v>
      </c>
      <c r="AM18" s="38">
        <f>-'PRA110'!AL18</f>
        <v>0</v>
      </c>
      <c r="AN18" s="38">
        <f>-'PRA110'!AM18</f>
        <v>0</v>
      </c>
      <c r="AO18" s="38">
        <f>-'PRA110'!AN18</f>
        <v>0</v>
      </c>
      <c r="AP18" s="38">
        <f>-'PRA110'!AO18</f>
        <v>0</v>
      </c>
      <c r="AQ18" s="38">
        <f>-'PRA110'!AP18</f>
        <v>0</v>
      </c>
      <c r="AR18" s="38">
        <f>-'PRA110'!AQ18</f>
        <v>0</v>
      </c>
      <c r="AS18" s="38">
        <f>-'PRA110'!AR18</f>
        <v>0</v>
      </c>
      <c r="AT18" s="38">
        <f>-'PRA110'!AS18</f>
        <v>0</v>
      </c>
      <c r="AU18" s="38">
        <f>-'PRA110'!AT18</f>
        <v>0</v>
      </c>
      <c r="AV18" s="38">
        <f>-'PRA110'!AU18</f>
        <v>0</v>
      </c>
      <c r="AW18" s="38">
        <f>-'PRA110'!AV18</f>
        <v>0</v>
      </c>
      <c r="AX18" s="38">
        <f>-'PRA110'!AW18</f>
        <v>0</v>
      </c>
      <c r="AY18" s="38">
        <f>-'PRA110'!AX18</f>
        <v>0</v>
      </c>
      <c r="AZ18" s="38">
        <f>-'PRA110'!AY18</f>
        <v>0</v>
      </c>
      <c r="BA18" s="38">
        <f>-'PRA110'!AZ18</f>
        <v>0</v>
      </c>
      <c r="BB18" s="38">
        <f>-'PRA110'!BA18</f>
        <v>0</v>
      </c>
      <c r="BC18" s="38">
        <f>-'PRA110'!BB18</f>
        <v>0</v>
      </c>
      <c r="BD18" s="38">
        <f>-'PRA110'!BC18</f>
        <v>0</v>
      </c>
      <c r="BE18" s="38">
        <f>-'PRA110'!BD18</f>
        <v>0</v>
      </c>
      <c r="BF18" s="38">
        <f>-'PRA110'!BE18</f>
        <v>0</v>
      </c>
      <c r="BG18" s="38">
        <f>-'PRA110'!BF18</f>
        <v>0</v>
      </c>
      <c r="BH18" s="38">
        <f>-'PRA110'!BG18</f>
        <v>0</v>
      </c>
      <c r="BI18" s="38">
        <f>-'PRA110'!BH18</f>
        <v>0</v>
      </c>
      <c r="BJ18" s="38">
        <f>-'PRA110'!BI18</f>
        <v>0</v>
      </c>
      <c r="BK18" s="38">
        <f>-'PRA110'!BJ18</f>
        <v>0</v>
      </c>
      <c r="BL18" s="38">
        <f>-'PRA110'!BK18</f>
        <v>0</v>
      </c>
      <c r="BM18" s="38">
        <f>-'PRA110'!BL18</f>
        <v>0</v>
      </c>
      <c r="BN18" s="38">
        <f>-'PRA110'!BM18</f>
        <v>0</v>
      </c>
      <c r="BO18" s="38">
        <f>-'PRA110'!BN18</f>
        <v>0</v>
      </c>
      <c r="BP18" s="38">
        <f>-'PRA110'!BO18</f>
        <v>0</v>
      </c>
      <c r="BQ18" s="38">
        <f>-'PRA110'!BP18</f>
        <v>0</v>
      </c>
      <c r="BR18" s="38">
        <f>-'PRA110'!BQ18</f>
        <v>0</v>
      </c>
      <c r="BS18" s="38">
        <f>-'PRA110'!BR18</f>
        <v>0</v>
      </c>
      <c r="BT18" s="38">
        <f>-'PRA110'!BS18</f>
        <v>0</v>
      </c>
      <c r="BU18" s="38">
        <f>-'PRA110'!BT18</f>
        <v>0</v>
      </c>
      <c r="BV18" s="38">
        <f>-'PRA110'!BU18</f>
        <v>0</v>
      </c>
      <c r="BW18" s="38">
        <f>-'PRA110'!BV18</f>
        <v>0</v>
      </c>
      <c r="BX18" s="38">
        <f>-'PRA110'!BW18</f>
        <v>0</v>
      </c>
      <c r="BY18" s="38">
        <f>-'PRA110'!BX18</f>
        <v>0</v>
      </c>
      <c r="BZ18" s="38">
        <f>-'PRA110'!BY18</f>
        <v>0</v>
      </c>
      <c r="CA18" s="38">
        <f>-'PRA110'!BZ18</f>
        <v>0</v>
      </c>
      <c r="CB18" s="38">
        <f>-'PRA110'!CA18</f>
        <v>0</v>
      </c>
      <c r="CC18" s="38">
        <f>-'PRA110'!CB18</f>
        <v>0</v>
      </c>
      <c r="CD18" s="38">
        <f>-'PRA110'!CC18</f>
        <v>0</v>
      </c>
      <c r="CE18" s="38">
        <f>-'PRA110'!CD18</f>
        <v>0</v>
      </c>
      <c r="CF18" s="38">
        <f>-'PRA110'!CE18</f>
        <v>0</v>
      </c>
      <c r="CG18" s="38">
        <f>-'PRA110'!CF18</f>
        <v>0</v>
      </c>
      <c r="CH18" s="38">
        <f>-'PRA110'!CG18</f>
        <v>0</v>
      </c>
      <c r="CI18" s="38">
        <f>-'PRA110'!CH18</f>
        <v>0</v>
      </c>
      <c r="CJ18" s="38">
        <f>-'PRA110'!CI18</f>
        <v>0</v>
      </c>
      <c r="CK18" s="38">
        <f>-'PRA110'!CJ18</f>
        <v>0</v>
      </c>
      <c r="CL18" s="38">
        <f>-'PRA110'!CK18</f>
        <v>0</v>
      </c>
      <c r="CM18" s="38">
        <f>-'PRA110'!CL18</f>
        <v>0</v>
      </c>
      <c r="CN18" s="38">
        <f>-'PRA110'!CM18</f>
        <v>0</v>
      </c>
      <c r="CO18" s="38">
        <f>-'PRA110'!CN18</f>
        <v>0</v>
      </c>
      <c r="CP18" s="38">
        <f>-'PRA110'!CO18</f>
        <v>0</v>
      </c>
      <c r="CQ18" s="38">
        <f>-'PRA110'!CP18</f>
        <v>0</v>
      </c>
      <c r="CR18" s="38">
        <f>-'PRA110'!CQ18</f>
        <v>0</v>
      </c>
      <c r="CS18" s="38">
        <f>-'PRA110'!CR18</f>
        <v>0</v>
      </c>
      <c r="CT18" s="38">
        <f>-'PRA110'!CS18</f>
        <v>0</v>
      </c>
      <c r="CU18" s="38">
        <f>-'PRA110'!CT18</f>
        <v>0</v>
      </c>
      <c r="CV18" s="38">
        <f>-'PRA110'!CU18</f>
        <v>0</v>
      </c>
      <c r="CW18" s="38">
        <f>-'PRA110'!CV18</f>
        <v>0</v>
      </c>
      <c r="CX18" s="38">
        <f>-'PRA110'!CW18</f>
        <v>0</v>
      </c>
      <c r="CY18" s="38">
        <f>-'PRA110'!CX18</f>
        <v>0</v>
      </c>
      <c r="CZ18" s="38">
        <f>-'PRA110'!CY18</f>
        <v>0</v>
      </c>
      <c r="DA18" s="38">
        <f>-'PRA110'!CZ18</f>
        <v>0</v>
      </c>
      <c r="DB18" s="38">
        <f>-'PRA110'!DA18</f>
        <v>0</v>
      </c>
      <c r="DC18" s="38">
        <f>-'PRA110'!DB18</f>
        <v>0</v>
      </c>
      <c r="DD18" s="38">
        <f>-'PRA110'!DC18</f>
        <v>0</v>
      </c>
      <c r="DE18" s="38">
        <f>-'PRA110'!DD18</f>
        <v>0</v>
      </c>
      <c r="DF18" s="38">
        <f>-'PRA110'!DE18</f>
        <v>0</v>
      </c>
      <c r="DG18" s="38">
        <f>-'PRA110'!DF18</f>
        <v>0</v>
      </c>
      <c r="DH18" s="38">
        <f>-'PRA110'!DG18</f>
        <v>0</v>
      </c>
      <c r="DI18" s="38">
        <f>-'PRA110'!DH18</f>
        <v>0</v>
      </c>
      <c r="DJ18" s="38">
        <f>-'PRA110'!DI18</f>
        <v>0</v>
      </c>
      <c r="DK18" s="38">
        <f>-'PRA110'!DJ18</f>
        <v>0</v>
      </c>
      <c r="DL18" s="41">
        <f>-'PRA110'!DK18</f>
        <v>0</v>
      </c>
    </row>
    <row r="19" spans="1:116" s="206" customFormat="1" ht="19.5" customHeight="1">
      <c r="A19" s="207"/>
      <c r="B19" s="207"/>
      <c r="C19" s="174"/>
      <c r="D19" s="84" t="s">
        <v>12</v>
      </c>
      <c r="E19" s="87" t="s">
        <v>59</v>
      </c>
      <c r="F19" s="211" t="s">
        <v>60</v>
      </c>
      <c r="G19" s="209"/>
      <c r="H19" s="202"/>
      <c r="I19" s="212"/>
      <c r="J19" s="213"/>
      <c r="K19" s="38">
        <f>-('PRA110'!I19-'PRA110'!J19)</f>
        <v>0</v>
      </c>
      <c r="L19" s="38">
        <f>-'PRA110'!K19</f>
        <v>0</v>
      </c>
      <c r="M19" s="38">
        <f>-'PRA110'!L19</f>
        <v>0</v>
      </c>
      <c r="N19" s="38">
        <f>-'PRA110'!M19</f>
        <v>0</v>
      </c>
      <c r="O19" s="38">
        <f>-'PRA110'!N19</f>
        <v>0</v>
      </c>
      <c r="P19" s="38">
        <f>-'PRA110'!O19</f>
        <v>0</v>
      </c>
      <c r="Q19" s="38">
        <f>-'PRA110'!P19</f>
        <v>0</v>
      </c>
      <c r="R19" s="38">
        <f>-'PRA110'!Q19</f>
        <v>0</v>
      </c>
      <c r="S19" s="38">
        <f>-'PRA110'!R19</f>
        <v>0</v>
      </c>
      <c r="T19" s="38">
        <f>-'PRA110'!S19</f>
        <v>0</v>
      </c>
      <c r="U19" s="38">
        <f>-'PRA110'!T19</f>
        <v>0</v>
      </c>
      <c r="V19" s="38">
        <f>-'PRA110'!U19</f>
        <v>0</v>
      </c>
      <c r="W19" s="38">
        <f>-'PRA110'!V19</f>
        <v>0</v>
      </c>
      <c r="X19" s="38">
        <f>-'PRA110'!W19</f>
        <v>0</v>
      </c>
      <c r="Y19" s="38">
        <f>-'PRA110'!X19</f>
        <v>0</v>
      </c>
      <c r="Z19" s="38">
        <f>-'PRA110'!Y19</f>
        <v>0</v>
      </c>
      <c r="AA19" s="38">
        <f>-'PRA110'!Z19</f>
        <v>0</v>
      </c>
      <c r="AB19" s="38">
        <f>-'PRA110'!AA19</f>
        <v>0</v>
      </c>
      <c r="AC19" s="38">
        <f>-'PRA110'!AB19</f>
        <v>0</v>
      </c>
      <c r="AD19" s="38">
        <f>-'PRA110'!AC19</f>
        <v>0</v>
      </c>
      <c r="AE19" s="38">
        <f>-'PRA110'!AD19</f>
        <v>0</v>
      </c>
      <c r="AF19" s="38">
        <f>-'PRA110'!AE19</f>
        <v>0</v>
      </c>
      <c r="AG19" s="38">
        <f>-'PRA110'!AF19</f>
        <v>0</v>
      </c>
      <c r="AH19" s="38">
        <f>-'PRA110'!AG19</f>
        <v>0</v>
      </c>
      <c r="AI19" s="38">
        <f>-'PRA110'!AH19</f>
        <v>0</v>
      </c>
      <c r="AJ19" s="38">
        <f>-'PRA110'!AI19</f>
        <v>0</v>
      </c>
      <c r="AK19" s="38">
        <f>-'PRA110'!AJ19</f>
        <v>0</v>
      </c>
      <c r="AL19" s="38">
        <f>-'PRA110'!AK19</f>
        <v>0</v>
      </c>
      <c r="AM19" s="38">
        <f>-'PRA110'!AL19</f>
        <v>0</v>
      </c>
      <c r="AN19" s="38">
        <f>-'PRA110'!AM19</f>
        <v>0</v>
      </c>
      <c r="AO19" s="38">
        <f>-'PRA110'!AN19</f>
        <v>0</v>
      </c>
      <c r="AP19" s="38">
        <f>-'PRA110'!AO19</f>
        <v>0</v>
      </c>
      <c r="AQ19" s="38">
        <f>-'PRA110'!AP19</f>
        <v>0</v>
      </c>
      <c r="AR19" s="38">
        <f>-'PRA110'!AQ19</f>
        <v>0</v>
      </c>
      <c r="AS19" s="38">
        <f>-'PRA110'!AR19</f>
        <v>0</v>
      </c>
      <c r="AT19" s="38">
        <f>-'PRA110'!AS19</f>
        <v>0</v>
      </c>
      <c r="AU19" s="38">
        <f>-'PRA110'!AT19</f>
        <v>0</v>
      </c>
      <c r="AV19" s="38">
        <f>-'PRA110'!AU19</f>
        <v>0</v>
      </c>
      <c r="AW19" s="38">
        <f>-'PRA110'!AV19</f>
        <v>0</v>
      </c>
      <c r="AX19" s="38">
        <f>-'PRA110'!AW19</f>
        <v>0</v>
      </c>
      <c r="AY19" s="38">
        <f>-'PRA110'!AX19</f>
        <v>0</v>
      </c>
      <c r="AZ19" s="38">
        <f>-'PRA110'!AY19</f>
        <v>0</v>
      </c>
      <c r="BA19" s="38">
        <f>-'PRA110'!AZ19</f>
        <v>0</v>
      </c>
      <c r="BB19" s="38">
        <f>-'PRA110'!BA19</f>
        <v>0</v>
      </c>
      <c r="BC19" s="38">
        <f>-'PRA110'!BB19</f>
        <v>0</v>
      </c>
      <c r="BD19" s="38">
        <f>-'PRA110'!BC19</f>
        <v>0</v>
      </c>
      <c r="BE19" s="38">
        <f>-'PRA110'!BD19</f>
        <v>0</v>
      </c>
      <c r="BF19" s="38">
        <f>-'PRA110'!BE19</f>
        <v>0</v>
      </c>
      <c r="BG19" s="38">
        <f>-'PRA110'!BF19</f>
        <v>0</v>
      </c>
      <c r="BH19" s="38">
        <f>-'PRA110'!BG19</f>
        <v>0</v>
      </c>
      <c r="BI19" s="38">
        <f>-'PRA110'!BH19</f>
        <v>0</v>
      </c>
      <c r="BJ19" s="38">
        <f>-'PRA110'!BI19</f>
        <v>0</v>
      </c>
      <c r="BK19" s="38">
        <f>-'PRA110'!BJ19</f>
        <v>0</v>
      </c>
      <c r="BL19" s="38">
        <f>-'PRA110'!BK19</f>
        <v>0</v>
      </c>
      <c r="BM19" s="38">
        <f>-'PRA110'!BL19</f>
        <v>0</v>
      </c>
      <c r="BN19" s="38">
        <f>-'PRA110'!BM19</f>
        <v>0</v>
      </c>
      <c r="BO19" s="38">
        <f>-'PRA110'!BN19</f>
        <v>0</v>
      </c>
      <c r="BP19" s="38">
        <f>-'PRA110'!BO19</f>
        <v>0</v>
      </c>
      <c r="BQ19" s="38">
        <f>-'PRA110'!BP19</f>
        <v>0</v>
      </c>
      <c r="BR19" s="38">
        <f>-'PRA110'!BQ19</f>
        <v>0</v>
      </c>
      <c r="BS19" s="38">
        <f>-'PRA110'!BR19</f>
        <v>0</v>
      </c>
      <c r="BT19" s="38">
        <f>-'PRA110'!BS19</f>
        <v>0</v>
      </c>
      <c r="BU19" s="38">
        <f>-'PRA110'!BT19</f>
        <v>0</v>
      </c>
      <c r="BV19" s="38">
        <f>-'PRA110'!BU19</f>
        <v>0</v>
      </c>
      <c r="BW19" s="38">
        <f>-'PRA110'!BV19</f>
        <v>0</v>
      </c>
      <c r="BX19" s="38">
        <f>-'PRA110'!BW19</f>
        <v>0</v>
      </c>
      <c r="BY19" s="38">
        <f>-'PRA110'!BX19</f>
        <v>0</v>
      </c>
      <c r="BZ19" s="38">
        <f>-'PRA110'!BY19</f>
        <v>0</v>
      </c>
      <c r="CA19" s="38">
        <f>-'PRA110'!BZ19</f>
        <v>0</v>
      </c>
      <c r="CB19" s="38">
        <f>-'PRA110'!CA19</f>
        <v>0</v>
      </c>
      <c r="CC19" s="38">
        <f>-'PRA110'!CB19</f>
        <v>0</v>
      </c>
      <c r="CD19" s="38">
        <f>-'PRA110'!CC19</f>
        <v>0</v>
      </c>
      <c r="CE19" s="38">
        <f>-'PRA110'!CD19</f>
        <v>0</v>
      </c>
      <c r="CF19" s="38">
        <f>-'PRA110'!CE19</f>
        <v>0</v>
      </c>
      <c r="CG19" s="38">
        <f>-'PRA110'!CF19</f>
        <v>0</v>
      </c>
      <c r="CH19" s="38">
        <f>-'PRA110'!CG19</f>
        <v>0</v>
      </c>
      <c r="CI19" s="38">
        <f>-'PRA110'!CH19</f>
        <v>0</v>
      </c>
      <c r="CJ19" s="38">
        <f>-'PRA110'!CI19</f>
        <v>0</v>
      </c>
      <c r="CK19" s="38">
        <f>-'PRA110'!CJ19</f>
        <v>0</v>
      </c>
      <c r="CL19" s="38">
        <f>-'PRA110'!CK19</f>
        <v>0</v>
      </c>
      <c r="CM19" s="38">
        <f>-'PRA110'!CL19</f>
        <v>0</v>
      </c>
      <c r="CN19" s="38">
        <f>-'PRA110'!CM19</f>
        <v>0</v>
      </c>
      <c r="CO19" s="38">
        <f>-'PRA110'!CN19</f>
        <v>0</v>
      </c>
      <c r="CP19" s="38">
        <f>-'PRA110'!CO19</f>
        <v>0</v>
      </c>
      <c r="CQ19" s="38">
        <f>-'PRA110'!CP19</f>
        <v>0</v>
      </c>
      <c r="CR19" s="38">
        <f>-'PRA110'!CQ19</f>
        <v>0</v>
      </c>
      <c r="CS19" s="38">
        <f>-'PRA110'!CR19</f>
        <v>0</v>
      </c>
      <c r="CT19" s="38">
        <f>-'PRA110'!CS19</f>
        <v>0</v>
      </c>
      <c r="CU19" s="38">
        <f>-'PRA110'!CT19</f>
        <v>0</v>
      </c>
      <c r="CV19" s="38">
        <f>-'PRA110'!CU19</f>
        <v>0</v>
      </c>
      <c r="CW19" s="38">
        <f>-'PRA110'!CV19</f>
        <v>0</v>
      </c>
      <c r="CX19" s="38">
        <f>-'PRA110'!CW19</f>
        <v>0</v>
      </c>
      <c r="CY19" s="38">
        <f>-'PRA110'!CX19</f>
        <v>0</v>
      </c>
      <c r="CZ19" s="38">
        <f>-'PRA110'!CY19</f>
        <v>0</v>
      </c>
      <c r="DA19" s="38">
        <f>-'PRA110'!CZ19</f>
        <v>0</v>
      </c>
      <c r="DB19" s="38">
        <f>-'PRA110'!DA19</f>
        <v>0</v>
      </c>
      <c r="DC19" s="38">
        <f>-'PRA110'!DB19</f>
        <v>0</v>
      </c>
      <c r="DD19" s="38">
        <f>-'PRA110'!DC19</f>
        <v>0</v>
      </c>
      <c r="DE19" s="38">
        <f>-'PRA110'!DD19</f>
        <v>0</v>
      </c>
      <c r="DF19" s="38">
        <f>-'PRA110'!DE19</f>
        <v>0</v>
      </c>
      <c r="DG19" s="38">
        <f>-'PRA110'!DF19</f>
        <v>0</v>
      </c>
      <c r="DH19" s="38">
        <f>-'PRA110'!DG19</f>
        <v>0</v>
      </c>
      <c r="DI19" s="38">
        <f>-'PRA110'!DH19</f>
        <v>0</v>
      </c>
      <c r="DJ19" s="38">
        <f>-'PRA110'!DI19</f>
        <v>0</v>
      </c>
      <c r="DK19" s="38">
        <f>-'PRA110'!DJ19</f>
        <v>0</v>
      </c>
      <c r="DL19" s="41">
        <f>-'PRA110'!DK19</f>
        <v>0</v>
      </c>
    </row>
    <row r="20" spans="1:116" s="206" customFormat="1" ht="19.5" customHeight="1">
      <c r="A20" s="207"/>
      <c r="B20" s="207"/>
      <c r="C20" s="174"/>
      <c r="D20" s="84" t="s">
        <v>13</v>
      </c>
      <c r="E20" s="87" t="s">
        <v>61</v>
      </c>
      <c r="F20" s="211" t="s">
        <v>62</v>
      </c>
      <c r="G20" s="209"/>
      <c r="H20" s="202"/>
      <c r="I20" s="212"/>
      <c r="J20" s="213"/>
      <c r="K20" s="38">
        <f>-('PRA110'!I20-'PRA110'!J20)</f>
        <v>0</v>
      </c>
      <c r="L20" s="38">
        <f>-'PRA110'!K20</f>
        <v>0</v>
      </c>
      <c r="M20" s="38">
        <f>-'PRA110'!L20</f>
        <v>0</v>
      </c>
      <c r="N20" s="38">
        <f>-'PRA110'!M20</f>
        <v>0</v>
      </c>
      <c r="O20" s="38">
        <f>-'PRA110'!N20</f>
        <v>0</v>
      </c>
      <c r="P20" s="38">
        <f>-'PRA110'!O20</f>
        <v>0</v>
      </c>
      <c r="Q20" s="38">
        <f>-'PRA110'!P20</f>
        <v>0</v>
      </c>
      <c r="R20" s="38">
        <f>-'PRA110'!Q20</f>
        <v>0</v>
      </c>
      <c r="S20" s="38">
        <f>-'PRA110'!R20</f>
        <v>0</v>
      </c>
      <c r="T20" s="38">
        <f>-'PRA110'!S20</f>
        <v>0</v>
      </c>
      <c r="U20" s="38">
        <f>-'PRA110'!T20</f>
        <v>0</v>
      </c>
      <c r="V20" s="38">
        <f>-'PRA110'!U20</f>
        <v>0</v>
      </c>
      <c r="W20" s="38">
        <f>-'PRA110'!V20</f>
        <v>0</v>
      </c>
      <c r="X20" s="38">
        <f>-'PRA110'!W20</f>
        <v>0</v>
      </c>
      <c r="Y20" s="38">
        <f>-'PRA110'!X20</f>
        <v>0</v>
      </c>
      <c r="Z20" s="38">
        <f>-'PRA110'!Y20</f>
        <v>0</v>
      </c>
      <c r="AA20" s="38">
        <f>-'PRA110'!Z20</f>
        <v>0</v>
      </c>
      <c r="AB20" s="38">
        <f>-'PRA110'!AA20</f>
        <v>0</v>
      </c>
      <c r="AC20" s="38">
        <f>-'PRA110'!AB20</f>
        <v>0</v>
      </c>
      <c r="AD20" s="38">
        <f>-'PRA110'!AC20</f>
        <v>0</v>
      </c>
      <c r="AE20" s="38">
        <f>-'PRA110'!AD20</f>
        <v>0</v>
      </c>
      <c r="AF20" s="38">
        <f>-'PRA110'!AE20</f>
        <v>0</v>
      </c>
      <c r="AG20" s="38">
        <f>-'PRA110'!AF20</f>
        <v>0</v>
      </c>
      <c r="AH20" s="38">
        <f>-'PRA110'!AG20</f>
        <v>0</v>
      </c>
      <c r="AI20" s="38">
        <f>-'PRA110'!AH20</f>
        <v>0</v>
      </c>
      <c r="AJ20" s="38">
        <f>-'PRA110'!AI20</f>
        <v>0</v>
      </c>
      <c r="AK20" s="38">
        <f>-'PRA110'!AJ20</f>
        <v>0</v>
      </c>
      <c r="AL20" s="38">
        <f>-'PRA110'!AK20</f>
        <v>0</v>
      </c>
      <c r="AM20" s="38">
        <f>-'PRA110'!AL20</f>
        <v>0</v>
      </c>
      <c r="AN20" s="38">
        <f>-'PRA110'!AM20</f>
        <v>0</v>
      </c>
      <c r="AO20" s="38">
        <f>-'PRA110'!AN20</f>
        <v>0</v>
      </c>
      <c r="AP20" s="38">
        <f>-'PRA110'!AO20</f>
        <v>0</v>
      </c>
      <c r="AQ20" s="38">
        <f>-'PRA110'!AP20</f>
        <v>0</v>
      </c>
      <c r="AR20" s="38">
        <f>-'PRA110'!AQ20</f>
        <v>0</v>
      </c>
      <c r="AS20" s="38">
        <f>-'PRA110'!AR20</f>
        <v>0</v>
      </c>
      <c r="AT20" s="38">
        <f>-'PRA110'!AS20</f>
        <v>0</v>
      </c>
      <c r="AU20" s="38">
        <f>-'PRA110'!AT20</f>
        <v>0</v>
      </c>
      <c r="AV20" s="38">
        <f>-'PRA110'!AU20</f>
        <v>0</v>
      </c>
      <c r="AW20" s="38">
        <f>-'PRA110'!AV20</f>
        <v>0</v>
      </c>
      <c r="AX20" s="38">
        <f>-'PRA110'!AW20</f>
        <v>0</v>
      </c>
      <c r="AY20" s="38">
        <f>-'PRA110'!AX20</f>
        <v>0</v>
      </c>
      <c r="AZ20" s="38">
        <f>-'PRA110'!AY20</f>
        <v>0</v>
      </c>
      <c r="BA20" s="38">
        <f>-'PRA110'!AZ20</f>
        <v>0</v>
      </c>
      <c r="BB20" s="38">
        <f>-'PRA110'!BA20</f>
        <v>0</v>
      </c>
      <c r="BC20" s="38">
        <f>-'PRA110'!BB20</f>
        <v>0</v>
      </c>
      <c r="BD20" s="38">
        <f>-'PRA110'!BC20</f>
        <v>0</v>
      </c>
      <c r="BE20" s="38">
        <f>-'PRA110'!BD20</f>
        <v>0</v>
      </c>
      <c r="BF20" s="38">
        <f>-'PRA110'!BE20</f>
        <v>0</v>
      </c>
      <c r="BG20" s="38">
        <f>-'PRA110'!BF20</f>
        <v>0</v>
      </c>
      <c r="BH20" s="38">
        <f>-'PRA110'!BG20</f>
        <v>0</v>
      </c>
      <c r="BI20" s="38">
        <f>-'PRA110'!BH20</f>
        <v>0</v>
      </c>
      <c r="BJ20" s="38">
        <f>-'PRA110'!BI20</f>
        <v>0</v>
      </c>
      <c r="BK20" s="38">
        <f>-'PRA110'!BJ20</f>
        <v>0</v>
      </c>
      <c r="BL20" s="38">
        <f>-'PRA110'!BK20</f>
        <v>0</v>
      </c>
      <c r="BM20" s="38">
        <f>-'PRA110'!BL20</f>
        <v>0</v>
      </c>
      <c r="BN20" s="38">
        <f>-'PRA110'!BM20</f>
        <v>0</v>
      </c>
      <c r="BO20" s="38">
        <f>-'PRA110'!BN20</f>
        <v>0</v>
      </c>
      <c r="BP20" s="38">
        <f>-'PRA110'!BO20</f>
        <v>0</v>
      </c>
      <c r="BQ20" s="38">
        <f>-'PRA110'!BP20</f>
        <v>0</v>
      </c>
      <c r="BR20" s="38">
        <f>-'PRA110'!BQ20</f>
        <v>0</v>
      </c>
      <c r="BS20" s="38">
        <f>-'PRA110'!BR20</f>
        <v>0</v>
      </c>
      <c r="BT20" s="38">
        <f>-'PRA110'!BS20</f>
        <v>0</v>
      </c>
      <c r="BU20" s="38">
        <f>-'PRA110'!BT20</f>
        <v>0</v>
      </c>
      <c r="BV20" s="38">
        <f>-'PRA110'!BU20</f>
        <v>0</v>
      </c>
      <c r="BW20" s="38">
        <f>-'PRA110'!BV20</f>
        <v>0</v>
      </c>
      <c r="BX20" s="38">
        <f>-'PRA110'!BW20</f>
        <v>0</v>
      </c>
      <c r="BY20" s="38">
        <f>-'PRA110'!BX20</f>
        <v>0</v>
      </c>
      <c r="BZ20" s="38">
        <f>-'PRA110'!BY20</f>
        <v>0</v>
      </c>
      <c r="CA20" s="38">
        <f>-'PRA110'!BZ20</f>
        <v>0</v>
      </c>
      <c r="CB20" s="38">
        <f>-'PRA110'!CA20</f>
        <v>0</v>
      </c>
      <c r="CC20" s="38">
        <f>-'PRA110'!CB20</f>
        <v>0</v>
      </c>
      <c r="CD20" s="38">
        <f>-'PRA110'!CC20</f>
        <v>0</v>
      </c>
      <c r="CE20" s="38">
        <f>-'PRA110'!CD20</f>
        <v>0</v>
      </c>
      <c r="CF20" s="38">
        <f>-'PRA110'!CE20</f>
        <v>0</v>
      </c>
      <c r="CG20" s="38">
        <f>-'PRA110'!CF20</f>
        <v>0</v>
      </c>
      <c r="CH20" s="38">
        <f>-'PRA110'!CG20</f>
        <v>0</v>
      </c>
      <c r="CI20" s="38">
        <f>-'PRA110'!CH20</f>
        <v>0</v>
      </c>
      <c r="CJ20" s="38">
        <f>-'PRA110'!CI20</f>
        <v>0</v>
      </c>
      <c r="CK20" s="38">
        <f>-'PRA110'!CJ20</f>
        <v>0</v>
      </c>
      <c r="CL20" s="38">
        <f>-'PRA110'!CK20</f>
        <v>0</v>
      </c>
      <c r="CM20" s="38">
        <f>-'PRA110'!CL20</f>
        <v>0</v>
      </c>
      <c r="CN20" s="38">
        <f>-'PRA110'!CM20</f>
        <v>0</v>
      </c>
      <c r="CO20" s="38">
        <f>-'PRA110'!CN20</f>
        <v>0</v>
      </c>
      <c r="CP20" s="38">
        <f>-'PRA110'!CO20</f>
        <v>0</v>
      </c>
      <c r="CQ20" s="38">
        <f>-'PRA110'!CP20</f>
        <v>0</v>
      </c>
      <c r="CR20" s="38">
        <f>-'PRA110'!CQ20</f>
        <v>0</v>
      </c>
      <c r="CS20" s="38">
        <f>-'PRA110'!CR20</f>
        <v>0</v>
      </c>
      <c r="CT20" s="38">
        <f>-'PRA110'!CS20</f>
        <v>0</v>
      </c>
      <c r="CU20" s="38">
        <f>-'PRA110'!CT20</f>
        <v>0</v>
      </c>
      <c r="CV20" s="38">
        <f>-'PRA110'!CU20</f>
        <v>0</v>
      </c>
      <c r="CW20" s="38">
        <f>-'PRA110'!CV20</f>
        <v>0</v>
      </c>
      <c r="CX20" s="38">
        <f>-'PRA110'!CW20</f>
        <v>0</v>
      </c>
      <c r="CY20" s="38">
        <f>-'PRA110'!CX20</f>
        <v>0</v>
      </c>
      <c r="CZ20" s="38">
        <f>-'PRA110'!CY20</f>
        <v>0</v>
      </c>
      <c r="DA20" s="38">
        <f>-'PRA110'!CZ20</f>
        <v>0</v>
      </c>
      <c r="DB20" s="38">
        <f>-'PRA110'!DA20</f>
        <v>0</v>
      </c>
      <c r="DC20" s="38">
        <f>-'PRA110'!DB20</f>
        <v>0</v>
      </c>
      <c r="DD20" s="38">
        <f>-'PRA110'!DC20</f>
        <v>0</v>
      </c>
      <c r="DE20" s="38">
        <f>-'PRA110'!DD20</f>
        <v>0</v>
      </c>
      <c r="DF20" s="38">
        <f>-'PRA110'!DE20</f>
        <v>0</v>
      </c>
      <c r="DG20" s="38">
        <f>-'PRA110'!DF20</f>
        <v>0</v>
      </c>
      <c r="DH20" s="38">
        <f>-'PRA110'!DG20</f>
        <v>0</v>
      </c>
      <c r="DI20" s="38">
        <f>-'PRA110'!DH20</f>
        <v>0</v>
      </c>
      <c r="DJ20" s="38">
        <f>-'PRA110'!DI20</f>
        <v>0</v>
      </c>
      <c r="DK20" s="38">
        <f>-'PRA110'!DJ20</f>
        <v>0</v>
      </c>
      <c r="DL20" s="41">
        <f>-'PRA110'!DK20</f>
        <v>0</v>
      </c>
    </row>
    <row r="21" spans="1:116" s="206" customFormat="1" ht="19.5" customHeight="1">
      <c r="A21" s="207"/>
      <c r="B21" s="207"/>
      <c r="C21" s="174"/>
      <c r="D21" s="84" t="s">
        <v>14</v>
      </c>
      <c r="E21" s="87" t="s">
        <v>63</v>
      </c>
      <c r="F21" s="88" t="s">
        <v>64</v>
      </c>
      <c r="G21" s="209"/>
      <c r="H21" s="202"/>
      <c r="I21" s="212"/>
      <c r="J21" s="213"/>
      <c r="K21" s="38">
        <f>-('PRA110'!I21-'PRA110'!J21)</f>
        <v>0</v>
      </c>
      <c r="L21" s="38">
        <f>-'PRA110'!K21</f>
        <v>0</v>
      </c>
      <c r="M21" s="38">
        <f>-'PRA110'!L21</f>
        <v>0</v>
      </c>
      <c r="N21" s="38">
        <f>-'PRA110'!M21</f>
        <v>0</v>
      </c>
      <c r="O21" s="38">
        <f>-'PRA110'!N21</f>
        <v>0</v>
      </c>
      <c r="P21" s="38">
        <f>-'PRA110'!O21</f>
        <v>0</v>
      </c>
      <c r="Q21" s="38">
        <f>-'PRA110'!P21</f>
        <v>0</v>
      </c>
      <c r="R21" s="38">
        <f>-'PRA110'!Q21</f>
        <v>0</v>
      </c>
      <c r="S21" s="38">
        <f>-'PRA110'!R21</f>
        <v>0</v>
      </c>
      <c r="T21" s="38">
        <f>-'PRA110'!S21</f>
        <v>0</v>
      </c>
      <c r="U21" s="38">
        <f>-'PRA110'!T21</f>
        <v>0</v>
      </c>
      <c r="V21" s="38">
        <f>-'PRA110'!U21</f>
        <v>0</v>
      </c>
      <c r="W21" s="38">
        <f>-'PRA110'!V21</f>
        <v>0</v>
      </c>
      <c r="X21" s="38">
        <f>-'PRA110'!W21</f>
        <v>0</v>
      </c>
      <c r="Y21" s="38">
        <f>-'PRA110'!X21</f>
        <v>0</v>
      </c>
      <c r="Z21" s="38">
        <f>-'PRA110'!Y21</f>
        <v>0</v>
      </c>
      <c r="AA21" s="38">
        <f>-'PRA110'!Z21</f>
        <v>0</v>
      </c>
      <c r="AB21" s="38">
        <f>-'PRA110'!AA21</f>
        <v>0</v>
      </c>
      <c r="AC21" s="38">
        <f>-'PRA110'!AB21</f>
        <v>0</v>
      </c>
      <c r="AD21" s="38">
        <f>-'PRA110'!AC21</f>
        <v>0</v>
      </c>
      <c r="AE21" s="38">
        <f>-'PRA110'!AD21</f>
        <v>0</v>
      </c>
      <c r="AF21" s="38">
        <f>-'PRA110'!AE21</f>
        <v>0</v>
      </c>
      <c r="AG21" s="38">
        <f>-'PRA110'!AF21</f>
        <v>0</v>
      </c>
      <c r="AH21" s="38">
        <f>-'PRA110'!AG21</f>
        <v>0</v>
      </c>
      <c r="AI21" s="38">
        <f>-'PRA110'!AH21</f>
        <v>0</v>
      </c>
      <c r="AJ21" s="38">
        <f>-'PRA110'!AI21</f>
        <v>0</v>
      </c>
      <c r="AK21" s="38">
        <f>-'PRA110'!AJ21</f>
        <v>0</v>
      </c>
      <c r="AL21" s="38">
        <f>-'PRA110'!AK21</f>
        <v>0</v>
      </c>
      <c r="AM21" s="38">
        <f>-'PRA110'!AL21</f>
        <v>0</v>
      </c>
      <c r="AN21" s="38">
        <f>-'PRA110'!AM21</f>
        <v>0</v>
      </c>
      <c r="AO21" s="38">
        <f>-'PRA110'!AN21</f>
        <v>0</v>
      </c>
      <c r="AP21" s="38">
        <f>-'PRA110'!AO21</f>
        <v>0</v>
      </c>
      <c r="AQ21" s="38">
        <f>-'PRA110'!AP21</f>
        <v>0</v>
      </c>
      <c r="AR21" s="38">
        <f>-'PRA110'!AQ21</f>
        <v>0</v>
      </c>
      <c r="AS21" s="38">
        <f>-'PRA110'!AR21</f>
        <v>0</v>
      </c>
      <c r="AT21" s="38">
        <f>-'PRA110'!AS21</f>
        <v>0</v>
      </c>
      <c r="AU21" s="38">
        <f>-'PRA110'!AT21</f>
        <v>0</v>
      </c>
      <c r="AV21" s="38">
        <f>-'PRA110'!AU21</f>
        <v>0</v>
      </c>
      <c r="AW21" s="38">
        <f>-'PRA110'!AV21</f>
        <v>0</v>
      </c>
      <c r="AX21" s="38">
        <f>-'PRA110'!AW21</f>
        <v>0</v>
      </c>
      <c r="AY21" s="38">
        <f>-'PRA110'!AX21</f>
        <v>0</v>
      </c>
      <c r="AZ21" s="38">
        <f>-'PRA110'!AY21</f>
        <v>0</v>
      </c>
      <c r="BA21" s="38">
        <f>-'PRA110'!AZ21</f>
        <v>0</v>
      </c>
      <c r="BB21" s="38">
        <f>-'PRA110'!BA21</f>
        <v>0</v>
      </c>
      <c r="BC21" s="38">
        <f>-'PRA110'!BB21</f>
        <v>0</v>
      </c>
      <c r="BD21" s="38">
        <f>-'PRA110'!BC21</f>
        <v>0</v>
      </c>
      <c r="BE21" s="38">
        <f>-'PRA110'!BD21</f>
        <v>0</v>
      </c>
      <c r="BF21" s="38">
        <f>-'PRA110'!BE21</f>
        <v>0</v>
      </c>
      <c r="BG21" s="38">
        <f>-'PRA110'!BF21</f>
        <v>0</v>
      </c>
      <c r="BH21" s="38">
        <f>-'PRA110'!BG21</f>
        <v>0</v>
      </c>
      <c r="BI21" s="38">
        <f>-'PRA110'!BH21</f>
        <v>0</v>
      </c>
      <c r="BJ21" s="38">
        <f>-'PRA110'!BI21</f>
        <v>0</v>
      </c>
      <c r="BK21" s="38">
        <f>-'PRA110'!BJ21</f>
        <v>0</v>
      </c>
      <c r="BL21" s="38">
        <f>-'PRA110'!BK21</f>
        <v>0</v>
      </c>
      <c r="BM21" s="38">
        <f>-'PRA110'!BL21</f>
        <v>0</v>
      </c>
      <c r="BN21" s="38">
        <f>-'PRA110'!BM21</f>
        <v>0</v>
      </c>
      <c r="BO21" s="38">
        <f>-'PRA110'!BN21</f>
        <v>0</v>
      </c>
      <c r="BP21" s="38">
        <f>-'PRA110'!BO21</f>
        <v>0</v>
      </c>
      <c r="BQ21" s="38">
        <f>-'PRA110'!BP21</f>
        <v>0</v>
      </c>
      <c r="BR21" s="38">
        <f>-'PRA110'!BQ21</f>
        <v>0</v>
      </c>
      <c r="BS21" s="38">
        <f>-'PRA110'!BR21</f>
        <v>0</v>
      </c>
      <c r="BT21" s="38">
        <f>-'PRA110'!BS21</f>
        <v>0</v>
      </c>
      <c r="BU21" s="38">
        <f>-'PRA110'!BT21</f>
        <v>0</v>
      </c>
      <c r="BV21" s="38">
        <f>-'PRA110'!BU21</f>
        <v>0</v>
      </c>
      <c r="BW21" s="38">
        <f>-'PRA110'!BV21</f>
        <v>0</v>
      </c>
      <c r="BX21" s="38">
        <f>-'PRA110'!BW21</f>
        <v>0</v>
      </c>
      <c r="BY21" s="38">
        <f>-'PRA110'!BX21</f>
        <v>0</v>
      </c>
      <c r="BZ21" s="38">
        <f>-'PRA110'!BY21</f>
        <v>0</v>
      </c>
      <c r="CA21" s="38">
        <f>-'PRA110'!BZ21</f>
        <v>0</v>
      </c>
      <c r="CB21" s="38">
        <f>-'PRA110'!CA21</f>
        <v>0</v>
      </c>
      <c r="CC21" s="38">
        <f>-'PRA110'!CB21</f>
        <v>0</v>
      </c>
      <c r="CD21" s="38">
        <f>-'PRA110'!CC21</f>
        <v>0</v>
      </c>
      <c r="CE21" s="38">
        <f>-'PRA110'!CD21</f>
        <v>0</v>
      </c>
      <c r="CF21" s="38">
        <f>-'PRA110'!CE21</f>
        <v>0</v>
      </c>
      <c r="CG21" s="38">
        <f>-'PRA110'!CF21</f>
        <v>0</v>
      </c>
      <c r="CH21" s="38">
        <f>-'PRA110'!CG21</f>
        <v>0</v>
      </c>
      <c r="CI21" s="38">
        <f>-'PRA110'!CH21</f>
        <v>0</v>
      </c>
      <c r="CJ21" s="38">
        <f>-'PRA110'!CI21</f>
        <v>0</v>
      </c>
      <c r="CK21" s="38">
        <f>-'PRA110'!CJ21</f>
        <v>0</v>
      </c>
      <c r="CL21" s="38">
        <f>-'PRA110'!CK21</f>
        <v>0</v>
      </c>
      <c r="CM21" s="38">
        <f>-'PRA110'!CL21</f>
        <v>0</v>
      </c>
      <c r="CN21" s="38">
        <f>-'PRA110'!CM21</f>
        <v>0</v>
      </c>
      <c r="CO21" s="38">
        <f>-'PRA110'!CN21</f>
        <v>0</v>
      </c>
      <c r="CP21" s="38">
        <f>-'PRA110'!CO21</f>
        <v>0</v>
      </c>
      <c r="CQ21" s="38">
        <f>-'PRA110'!CP21</f>
        <v>0</v>
      </c>
      <c r="CR21" s="38">
        <f>-'PRA110'!CQ21</f>
        <v>0</v>
      </c>
      <c r="CS21" s="38">
        <f>-'PRA110'!CR21</f>
        <v>0</v>
      </c>
      <c r="CT21" s="38">
        <f>-'PRA110'!CS21</f>
        <v>0</v>
      </c>
      <c r="CU21" s="38">
        <f>-'PRA110'!CT21</f>
        <v>0</v>
      </c>
      <c r="CV21" s="38">
        <f>-'PRA110'!CU21</f>
        <v>0</v>
      </c>
      <c r="CW21" s="38">
        <f>-'PRA110'!CV21</f>
        <v>0</v>
      </c>
      <c r="CX21" s="38">
        <f>-'PRA110'!CW21</f>
        <v>0</v>
      </c>
      <c r="CY21" s="38">
        <f>-'PRA110'!CX21</f>
        <v>0</v>
      </c>
      <c r="CZ21" s="38">
        <f>-'PRA110'!CY21</f>
        <v>0</v>
      </c>
      <c r="DA21" s="38">
        <f>-'PRA110'!CZ21</f>
        <v>0</v>
      </c>
      <c r="DB21" s="38">
        <f>-'PRA110'!DA21</f>
        <v>0</v>
      </c>
      <c r="DC21" s="38">
        <f>-'PRA110'!DB21</f>
        <v>0</v>
      </c>
      <c r="DD21" s="38">
        <f>-'PRA110'!DC21</f>
        <v>0</v>
      </c>
      <c r="DE21" s="38">
        <f>-'PRA110'!DD21</f>
        <v>0</v>
      </c>
      <c r="DF21" s="38">
        <f>-'PRA110'!DE21</f>
        <v>0</v>
      </c>
      <c r="DG21" s="38">
        <f>-'PRA110'!DF21</f>
        <v>0</v>
      </c>
      <c r="DH21" s="38">
        <f>-'PRA110'!DG21</f>
        <v>0</v>
      </c>
      <c r="DI21" s="38">
        <f>-'PRA110'!DH21</f>
        <v>0</v>
      </c>
      <c r="DJ21" s="38">
        <f>-'PRA110'!DI21</f>
        <v>0</v>
      </c>
      <c r="DK21" s="38">
        <f>-'PRA110'!DJ21</f>
        <v>0</v>
      </c>
      <c r="DL21" s="41">
        <f>-'PRA110'!DK21</f>
        <v>0</v>
      </c>
    </row>
    <row r="22" spans="1:116" s="206" customFormat="1" ht="24.75">
      <c r="A22" s="207"/>
      <c r="B22" s="214"/>
      <c r="C22" s="174"/>
      <c r="D22" s="84"/>
      <c r="E22" s="89"/>
      <c r="F22" s="215" t="s">
        <v>918</v>
      </c>
      <c r="G22" s="209"/>
      <c r="H22" s="202"/>
      <c r="I22" s="212"/>
      <c r="J22" s="39">
        <f>-('PRA110'!J22-'PRA110'!J45)</f>
        <v>0</v>
      </c>
      <c r="K22" s="38">
        <f>-(('PRA110'!I22-'PRA110'!J22)-('PRA110'!I45-'PRA110'!J45))</f>
        <v>0</v>
      </c>
      <c r="L22" s="38">
        <f>-('PRA110'!K22-'PRA110'!K45)</f>
        <v>0</v>
      </c>
      <c r="M22" s="38">
        <f>-('PRA110'!L22-'PRA110'!L45)</f>
        <v>0</v>
      </c>
      <c r="N22" s="38">
        <f>-('PRA110'!M22-'PRA110'!M45)</f>
        <v>0</v>
      </c>
      <c r="O22" s="38">
        <f>-('PRA110'!N22-'PRA110'!N45)</f>
        <v>0</v>
      </c>
      <c r="P22" s="38">
        <f>-('PRA110'!O22-'PRA110'!O45)</f>
        <v>0</v>
      </c>
      <c r="Q22" s="38">
        <f>-('PRA110'!P22-'PRA110'!P45)</f>
        <v>0</v>
      </c>
      <c r="R22" s="38">
        <f>-('PRA110'!Q22-'PRA110'!Q45)</f>
        <v>0</v>
      </c>
      <c r="S22" s="38">
        <f>-('PRA110'!R22-'PRA110'!R45)</f>
        <v>0</v>
      </c>
      <c r="T22" s="38">
        <f>-('PRA110'!S22-'PRA110'!S45)</f>
        <v>0</v>
      </c>
      <c r="U22" s="38">
        <f>-('PRA110'!T22-'PRA110'!T45)</f>
        <v>0</v>
      </c>
      <c r="V22" s="38">
        <f>-('PRA110'!U22-'PRA110'!U45)</f>
        <v>0</v>
      </c>
      <c r="W22" s="38">
        <f>-('PRA110'!V22-'PRA110'!V45)</f>
        <v>0</v>
      </c>
      <c r="X22" s="38">
        <f>-('PRA110'!W22-'PRA110'!W45)</f>
        <v>0</v>
      </c>
      <c r="Y22" s="38">
        <f>-('PRA110'!X22-'PRA110'!X45)</f>
        <v>0</v>
      </c>
      <c r="Z22" s="38">
        <f>-('PRA110'!Y22-'PRA110'!Y45)</f>
        <v>0</v>
      </c>
      <c r="AA22" s="38">
        <f>-('PRA110'!Z22-'PRA110'!Z45)</f>
        <v>0</v>
      </c>
      <c r="AB22" s="38">
        <f>-('PRA110'!AA22-'PRA110'!AA45)</f>
        <v>0</v>
      </c>
      <c r="AC22" s="38">
        <f>-('PRA110'!AB22-'PRA110'!AB45)</f>
        <v>0</v>
      </c>
      <c r="AD22" s="38">
        <f>-('PRA110'!AC22-'PRA110'!AC45)</f>
        <v>0</v>
      </c>
      <c r="AE22" s="38">
        <f>-('PRA110'!AD22-'PRA110'!AD45)</f>
        <v>0</v>
      </c>
      <c r="AF22" s="38">
        <f>-('PRA110'!AE22-'PRA110'!AE45)</f>
        <v>0</v>
      </c>
      <c r="AG22" s="38">
        <f>-('PRA110'!AF22-'PRA110'!AF45)</f>
        <v>0</v>
      </c>
      <c r="AH22" s="38">
        <f>-('PRA110'!AG22-'PRA110'!AG45)</f>
        <v>0</v>
      </c>
      <c r="AI22" s="38">
        <f>-('PRA110'!AH22-'PRA110'!AH45)</f>
        <v>0</v>
      </c>
      <c r="AJ22" s="38">
        <f>-('PRA110'!AI22-'PRA110'!AI45)</f>
        <v>0</v>
      </c>
      <c r="AK22" s="38">
        <f>-('PRA110'!AJ22-'PRA110'!AJ45)</f>
        <v>0</v>
      </c>
      <c r="AL22" s="38">
        <f>-('PRA110'!AK22-'PRA110'!AK45)</f>
        <v>0</v>
      </c>
      <c r="AM22" s="38">
        <f>-('PRA110'!AL22-'PRA110'!AL45)</f>
        <v>0</v>
      </c>
      <c r="AN22" s="38">
        <f>-('PRA110'!AM22-'PRA110'!AM45)</f>
        <v>0</v>
      </c>
      <c r="AO22" s="38">
        <f>-('PRA110'!AN22-'PRA110'!AN45)</f>
        <v>0</v>
      </c>
      <c r="AP22" s="38">
        <f>-('PRA110'!AO22-'PRA110'!AO45)</f>
        <v>0</v>
      </c>
      <c r="AQ22" s="38">
        <f>-('PRA110'!AP22-'PRA110'!AP45)</f>
        <v>0</v>
      </c>
      <c r="AR22" s="38">
        <f>-('PRA110'!AQ22-'PRA110'!AQ45)</f>
        <v>0</v>
      </c>
      <c r="AS22" s="38">
        <f>-('PRA110'!AR22-'PRA110'!AR45)</f>
        <v>0</v>
      </c>
      <c r="AT22" s="38">
        <f>-('PRA110'!AS22-'PRA110'!AS45)</f>
        <v>0</v>
      </c>
      <c r="AU22" s="38">
        <f>-('PRA110'!AT22-'PRA110'!AT45)</f>
        <v>0</v>
      </c>
      <c r="AV22" s="38">
        <f>-('PRA110'!AU22-'PRA110'!AU45)</f>
        <v>0</v>
      </c>
      <c r="AW22" s="38">
        <f>-('PRA110'!AV22-'PRA110'!AV45)</f>
        <v>0</v>
      </c>
      <c r="AX22" s="38">
        <f>-('PRA110'!AW22-'PRA110'!AW45)</f>
        <v>0</v>
      </c>
      <c r="AY22" s="38">
        <f>-('PRA110'!AX22-'PRA110'!AX45)</f>
        <v>0</v>
      </c>
      <c r="AZ22" s="38">
        <f>-('PRA110'!AY22-'PRA110'!AY45)</f>
        <v>0</v>
      </c>
      <c r="BA22" s="38">
        <f>-('PRA110'!AZ22-'PRA110'!AZ45)</f>
        <v>0</v>
      </c>
      <c r="BB22" s="38">
        <f>-('PRA110'!BA22-'PRA110'!BA45)</f>
        <v>0</v>
      </c>
      <c r="BC22" s="38">
        <f>-('PRA110'!BB22-'PRA110'!BB45)</f>
        <v>0</v>
      </c>
      <c r="BD22" s="38">
        <f>-('PRA110'!BC22-'PRA110'!BC45)</f>
        <v>0</v>
      </c>
      <c r="BE22" s="38">
        <f>-('PRA110'!BD22-'PRA110'!BD45)</f>
        <v>0</v>
      </c>
      <c r="BF22" s="38">
        <f>-('PRA110'!BE22-'PRA110'!BE45)</f>
        <v>0</v>
      </c>
      <c r="BG22" s="38">
        <f>-('PRA110'!BF22-'PRA110'!BF45)</f>
        <v>0</v>
      </c>
      <c r="BH22" s="38">
        <f>-('PRA110'!BG22-'PRA110'!BG45)</f>
        <v>0</v>
      </c>
      <c r="BI22" s="38">
        <f>-('PRA110'!BH22-'PRA110'!BH45)</f>
        <v>0</v>
      </c>
      <c r="BJ22" s="38">
        <f>-('PRA110'!BI22-'PRA110'!BI45)</f>
        <v>0</v>
      </c>
      <c r="BK22" s="38">
        <f>-('PRA110'!BJ22-'PRA110'!BJ45)</f>
        <v>0</v>
      </c>
      <c r="BL22" s="38">
        <f>-('PRA110'!BK22-'PRA110'!BK45)</f>
        <v>0</v>
      </c>
      <c r="BM22" s="38">
        <f>-('PRA110'!BL22-'PRA110'!BL45)</f>
        <v>0</v>
      </c>
      <c r="BN22" s="38">
        <f>-('PRA110'!BM22-'PRA110'!BM45)</f>
        <v>0</v>
      </c>
      <c r="BO22" s="38">
        <f>-('PRA110'!BN22-'PRA110'!BN45)</f>
        <v>0</v>
      </c>
      <c r="BP22" s="38">
        <f>-('PRA110'!BO22-'PRA110'!BO45)</f>
        <v>0</v>
      </c>
      <c r="BQ22" s="38">
        <f>-('PRA110'!BP22-'PRA110'!BP45)</f>
        <v>0</v>
      </c>
      <c r="BR22" s="38">
        <f>-('PRA110'!BQ22-'PRA110'!BQ45)</f>
        <v>0</v>
      </c>
      <c r="BS22" s="38">
        <f>-('PRA110'!BR22-'PRA110'!BR45)</f>
        <v>0</v>
      </c>
      <c r="BT22" s="38">
        <f>-('PRA110'!BS22-'PRA110'!BS45)</f>
        <v>0</v>
      </c>
      <c r="BU22" s="38">
        <f>-('PRA110'!BT22-'PRA110'!BT45)</f>
        <v>0</v>
      </c>
      <c r="BV22" s="38">
        <f>-('PRA110'!BU22-'PRA110'!BU45)</f>
        <v>0</v>
      </c>
      <c r="BW22" s="38">
        <f>-('PRA110'!BV22-'PRA110'!BV45)</f>
        <v>0</v>
      </c>
      <c r="BX22" s="38">
        <f>-('PRA110'!BW22-'PRA110'!BW45)</f>
        <v>0</v>
      </c>
      <c r="BY22" s="38">
        <f>-('PRA110'!BX22-'PRA110'!BX45)</f>
        <v>0</v>
      </c>
      <c r="BZ22" s="38">
        <f>-('PRA110'!BY22-'PRA110'!BY45)</f>
        <v>0</v>
      </c>
      <c r="CA22" s="38">
        <f>-('PRA110'!BZ22-'PRA110'!BZ45)</f>
        <v>0</v>
      </c>
      <c r="CB22" s="38">
        <f>-('PRA110'!CA22-'PRA110'!CA45)</f>
        <v>0</v>
      </c>
      <c r="CC22" s="38">
        <f>-('PRA110'!CB22-'PRA110'!CB45)</f>
        <v>0</v>
      </c>
      <c r="CD22" s="38">
        <f>-('PRA110'!CC22-'PRA110'!CC45)</f>
        <v>0</v>
      </c>
      <c r="CE22" s="38">
        <f>-('PRA110'!CD22-'PRA110'!CD45)</f>
        <v>0</v>
      </c>
      <c r="CF22" s="38">
        <f>-('PRA110'!CE22-'PRA110'!CE45)</f>
        <v>0</v>
      </c>
      <c r="CG22" s="38">
        <f>-('PRA110'!CF22-'PRA110'!CF45)</f>
        <v>0</v>
      </c>
      <c r="CH22" s="38">
        <f>-('PRA110'!CG22-'PRA110'!CG45)</f>
        <v>0</v>
      </c>
      <c r="CI22" s="38">
        <f>-('PRA110'!CH22-'PRA110'!CH45)</f>
        <v>0</v>
      </c>
      <c r="CJ22" s="38">
        <f>-('PRA110'!CI22-'PRA110'!CI45)</f>
        <v>0</v>
      </c>
      <c r="CK22" s="38">
        <f>-('PRA110'!CJ22-'PRA110'!CJ45)</f>
        <v>0</v>
      </c>
      <c r="CL22" s="38">
        <f>-('PRA110'!CK22-'PRA110'!CK45)</f>
        <v>0</v>
      </c>
      <c r="CM22" s="38">
        <f>-('PRA110'!CL22-'PRA110'!CL45)</f>
        <v>0</v>
      </c>
      <c r="CN22" s="38">
        <f>-('PRA110'!CM22-'PRA110'!CM45)</f>
        <v>0</v>
      </c>
      <c r="CO22" s="38">
        <f>-('PRA110'!CN22-'PRA110'!CN45)</f>
        <v>0</v>
      </c>
      <c r="CP22" s="38">
        <f>-('PRA110'!CO22-'PRA110'!CO45)</f>
        <v>0</v>
      </c>
      <c r="CQ22" s="38">
        <f>-('PRA110'!CP22-'PRA110'!CP45)</f>
        <v>0</v>
      </c>
      <c r="CR22" s="38">
        <f>-('PRA110'!CQ22-'PRA110'!CQ45)</f>
        <v>0</v>
      </c>
      <c r="CS22" s="38">
        <f>-('PRA110'!CR22-'PRA110'!CR45)</f>
        <v>0</v>
      </c>
      <c r="CT22" s="38">
        <f>-('PRA110'!CS22-'PRA110'!CS45)</f>
        <v>0</v>
      </c>
      <c r="CU22" s="38">
        <f>-('PRA110'!CT22-'PRA110'!CT45)</f>
        <v>0</v>
      </c>
      <c r="CV22" s="38">
        <f>-('PRA110'!CU22-'PRA110'!CU45)</f>
        <v>0</v>
      </c>
      <c r="CW22" s="38">
        <f>-('PRA110'!CV22-'PRA110'!CV45)</f>
        <v>0</v>
      </c>
      <c r="CX22" s="38">
        <f>-('PRA110'!CW22-'PRA110'!CW45)</f>
        <v>0</v>
      </c>
      <c r="CY22" s="38">
        <f>-('PRA110'!CX22-'PRA110'!CX45)</f>
        <v>0</v>
      </c>
      <c r="CZ22" s="38">
        <f>-('PRA110'!CY22-'PRA110'!CY45)</f>
        <v>0</v>
      </c>
      <c r="DA22" s="38">
        <f>-('PRA110'!CZ22-'PRA110'!CZ45)</f>
        <v>0</v>
      </c>
      <c r="DB22" s="38">
        <f>-('PRA110'!DA22-'PRA110'!DA45)</f>
        <v>0</v>
      </c>
      <c r="DC22" s="38">
        <f>-('PRA110'!DB22-'PRA110'!DB45)</f>
        <v>0</v>
      </c>
      <c r="DD22" s="38">
        <f>-('PRA110'!DC22-'PRA110'!DC45)</f>
        <v>0</v>
      </c>
      <c r="DE22" s="38">
        <f>-('PRA110'!DD22-'PRA110'!DD45)</f>
        <v>0</v>
      </c>
      <c r="DF22" s="38">
        <f>-('PRA110'!DE22-'PRA110'!DE45)</f>
        <v>0</v>
      </c>
      <c r="DG22" s="38">
        <f>-('PRA110'!DF22-'PRA110'!DF45)</f>
        <v>0</v>
      </c>
      <c r="DH22" s="38">
        <f>-('PRA110'!DG22-'PRA110'!DG45)</f>
        <v>0</v>
      </c>
      <c r="DI22" s="38">
        <f>-('PRA110'!DH22-'PRA110'!DH45)</f>
        <v>0</v>
      </c>
      <c r="DJ22" s="38">
        <f>-('PRA110'!DI22-'PRA110'!DI45)</f>
        <v>0</v>
      </c>
      <c r="DK22" s="38">
        <f>-('PRA110'!DJ22-'PRA110'!DJ45)</f>
        <v>0</v>
      </c>
      <c r="DL22" s="41">
        <f>-('PRA110'!DK22-'PRA110'!DK45)</f>
        <v>0</v>
      </c>
    </row>
    <row r="23" spans="1:116" s="222" customFormat="1" ht="17.25" customHeight="1">
      <c r="A23" s="216"/>
      <c r="B23" s="214"/>
      <c r="C23" s="217"/>
      <c r="D23" s="218"/>
      <c r="E23" s="219"/>
      <c r="F23" s="1124" t="s">
        <v>67</v>
      </c>
      <c r="G23" s="209"/>
      <c r="H23" s="202"/>
      <c r="I23" s="221"/>
      <c r="J23" s="39">
        <f>-('PRA110'!J23-'PRA110'!J46)</f>
        <v>0</v>
      </c>
      <c r="K23" s="38">
        <f>-(('PRA110'!I23-'PRA110'!J23)-('PRA110'!I46-'PRA110'!J46))</f>
        <v>0</v>
      </c>
      <c r="L23" s="38">
        <f>-('PRA110'!K23-'PRA110'!K46)</f>
        <v>0</v>
      </c>
      <c r="M23" s="38">
        <f>-('PRA110'!L23-'PRA110'!L46)</f>
        <v>0</v>
      </c>
      <c r="N23" s="38">
        <f>-('PRA110'!M23-'PRA110'!M46)</f>
        <v>0</v>
      </c>
      <c r="O23" s="38">
        <f>-('PRA110'!N23-'PRA110'!N46)</f>
        <v>0</v>
      </c>
      <c r="P23" s="38">
        <f>-('PRA110'!O23-'PRA110'!O46)</f>
        <v>0</v>
      </c>
      <c r="Q23" s="38">
        <f>-('PRA110'!P23-'PRA110'!P46)</f>
        <v>0</v>
      </c>
      <c r="R23" s="38">
        <f>-('PRA110'!Q23-'PRA110'!Q46)</f>
        <v>0</v>
      </c>
      <c r="S23" s="38">
        <f>-('PRA110'!R23-'PRA110'!R46)</f>
        <v>0</v>
      </c>
      <c r="T23" s="38">
        <f>-('PRA110'!S23-'PRA110'!S46)</f>
        <v>0</v>
      </c>
      <c r="U23" s="38">
        <f>-('PRA110'!T23-'PRA110'!T46)</f>
        <v>0</v>
      </c>
      <c r="V23" s="38">
        <f>-('PRA110'!U23-'PRA110'!U46)</f>
        <v>0</v>
      </c>
      <c r="W23" s="38">
        <f>-('PRA110'!V23-'PRA110'!V46)</f>
        <v>0</v>
      </c>
      <c r="X23" s="38">
        <f>-('PRA110'!W23-'PRA110'!W46)</f>
        <v>0</v>
      </c>
      <c r="Y23" s="38">
        <f>-('PRA110'!X23-'PRA110'!X46)</f>
        <v>0</v>
      </c>
      <c r="Z23" s="38">
        <f>-('PRA110'!Y23-'PRA110'!Y46)</f>
        <v>0</v>
      </c>
      <c r="AA23" s="38">
        <f>-('PRA110'!Z23-'PRA110'!Z46)</f>
        <v>0</v>
      </c>
      <c r="AB23" s="38">
        <f>-('PRA110'!AA23-'PRA110'!AA46)</f>
        <v>0</v>
      </c>
      <c r="AC23" s="38">
        <f>-('PRA110'!AB23-'PRA110'!AB46)</f>
        <v>0</v>
      </c>
      <c r="AD23" s="38">
        <f>-('PRA110'!AC23-'PRA110'!AC46)</f>
        <v>0</v>
      </c>
      <c r="AE23" s="38">
        <f>-('PRA110'!AD23-'PRA110'!AD46)</f>
        <v>0</v>
      </c>
      <c r="AF23" s="38">
        <f>-('PRA110'!AE23-'PRA110'!AE46)</f>
        <v>0</v>
      </c>
      <c r="AG23" s="38">
        <f>-('PRA110'!AF23-'PRA110'!AF46)</f>
        <v>0</v>
      </c>
      <c r="AH23" s="38">
        <f>-('PRA110'!AG23-'PRA110'!AG46)</f>
        <v>0</v>
      </c>
      <c r="AI23" s="38">
        <f>-('PRA110'!AH23-'PRA110'!AH46)</f>
        <v>0</v>
      </c>
      <c r="AJ23" s="38">
        <f>-('PRA110'!AI23-'PRA110'!AI46)</f>
        <v>0</v>
      </c>
      <c r="AK23" s="38">
        <f>-('PRA110'!AJ23-'PRA110'!AJ46)</f>
        <v>0</v>
      </c>
      <c r="AL23" s="38">
        <f>-('PRA110'!AK23-'PRA110'!AK46)</f>
        <v>0</v>
      </c>
      <c r="AM23" s="38">
        <f>-('PRA110'!AL23-'PRA110'!AL46)</f>
        <v>0</v>
      </c>
      <c r="AN23" s="38">
        <f>-('PRA110'!AM23-'PRA110'!AM46)</f>
        <v>0</v>
      </c>
      <c r="AO23" s="38">
        <f>-('PRA110'!AN23-'PRA110'!AN46)</f>
        <v>0</v>
      </c>
      <c r="AP23" s="38">
        <f>-('PRA110'!AO23-'PRA110'!AO46)</f>
        <v>0</v>
      </c>
      <c r="AQ23" s="38">
        <f>-('PRA110'!AP23-'PRA110'!AP46)</f>
        <v>0</v>
      </c>
      <c r="AR23" s="38">
        <f>-('PRA110'!AQ23-'PRA110'!AQ46)</f>
        <v>0</v>
      </c>
      <c r="AS23" s="38">
        <f>-('PRA110'!AR23-'PRA110'!AR46)</f>
        <v>0</v>
      </c>
      <c r="AT23" s="38">
        <f>-('PRA110'!AS23-'PRA110'!AS46)</f>
        <v>0</v>
      </c>
      <c r="AU23" s="38">
        <f>-('PRA110'!AT23-'PRA110'!AT46)</f>
        <v>0</v>
      </c>
      <c r="AV23" s="38">
        <f>-('PRA110'!AU23-'PRA110'!AU46)</f>
        <v>0</v>
      </c>
      <c r="AW23" s="38">
        <f>-('PRA110'!AV23-'PRA110'!AV46)</f>
        <v>0</v>
      </c>
      <c r="AX23" s="38">
        <f>-('PRA110'!AW23-'PRA110'!AW46)</f>
        <v>0</v>
      </c>
      <c r="AY23" s="38">
        <f>-('PRA110'!AX23-'PRA110'!AX46)</f>
        <v>0</v>
      </c>
      <c r="AZ23" s="38">
        <f>-('PRA110'!AY23-'PRA110'!AY46)</f>
        <v>0</v>
      </c>
      <c r="BA23" s="38">
        <f>-('PRA110'!AZ23-'PRA110'!AZ46)</f>
        <v>0</v>
      </c>
      <c r="BB23" s="38">
        <f>-('PRA110'!BA23-'PRA110'!BA46)</f>
        <v>0</v>
      </c>
      <c r="BC23" s="38">
        <f>-('PRA110'!BB23-'PRA110'!BB46)</f>
        <v>0</v>
      </c>
      <c r="BD23" s="38">
        <f>-('PRA110'!BC23-'PRA110'!BC46)</f>
        <v>0</v>
      </c>
      <c r="BE23" s="38">
        <f>-('PRA110'!BD23-'PRA110'!BD46)</f>
        <v>0</v>
      </c>
      <c r="BF23" s="38">
        <f>-('PRA110'!BE23-'PRA110'!BE46)</f>
        <v>0</v>
      </c>
      <c r="BG23" s="38">
        <f>-('PRA110'!BF23-'PRA110'!BF46)</f>
        <v>0</v>
      </c>
      <c r="BH23" s="38">
        <f>-('PRA110'!BG23-'PRA110'!BG46)</f>
        <v>0</v>
      </c>
      <c r="BI23" s="38">
        <f>-('PRA110'!BH23-'PRA110'!BH46)</f>
        <v>0</v>
      </c>
      <c r="BJ23" s="38">
        <f>-('PRA110'!BI23-'PRA110'!BI46)</f>
        <v>0</v>
      </c>
      <c r="BK23" s="38">
        <f>-('PRA110'!BJ23-'PRA110'!BJ46)</f>
        <v>0</v>
      </c>
      <c r="BL23" s="38">
        <f>-('PRA110'!BK23-'PRA110'!BK46)</f>
        <v>0</v>
      </c>
      <c r="BM23" s="38">
        <f>-('PRA110'!BL23-'PRA110'!BL46)</f>
        <v>0</v>
      </c>
      <c r="BN23" s="38">
        <f>-('PRA110'!BM23-'PRA110'!BM46)</f>
        <v>0</v>
      </c>
      <c r="BO23" s="38">
        <f>-('PRA110'!BN23-'PRA110'!BN46)</f>
        <v>0</v>
      </c>
      <c r="BP23" s="38">
        <f>-('PRA110'!BO23-'PRA110'!BO46)</f>
        <v>0</v>
      </c>
      <c r="BQ23" s="38">
        <f>-('PRA110'!BP23-'PRA110'!BP46)</f>
        <v>0</v>
      </c>
      <c r="BR23" s="38">
        <f>-('PRA110'!BQ23-'PRA110'!BQ46)</f>
        <v>0</v>
      </c>
      <c r="BS23" s="38">
        <f>-('PRA110'!BR23-'PRA110'!BR46)</f>
        <v>0</v>
      </c>
      <c r="BT23" s="38">
        <f>-('PRA110'!BS23-'PRA110'!BS46)</f>
        <v>0</v>
      </c>
      <c r="BU23" s="38">
        <f>-('PRA110'!BT23-'PRA110'!BT46)</f>
        <v>0</v>
      </c>
      <c r="BV23" s="38">
        <f>-('PRA110'!BU23-'PRA110'!BU46)</f>
        <v>0</v>
      </c>
      <c r="BW23" s="38">
        <f>-('PRA110'!BV23-'PRA110'!BV46)</f>
        <v>0</v>
      </c>
      <c r="BX23" s="38">
        <f>-('PRA110'!BW23-'PRA110'!BW46)</f>
        <v>0</v>
      </c>
      <c r="BY23" s="38">
        <f>-('PRA110'!BX23-'PRA110'!BX46)</f>
        <v>0</v>
      </c>
      <c r="BZ23" s="38">
        <f>-('PRA110'!BY23-'PRA110'!BY46)</f>
        <v>0</v>
      </c>
      <c r="CA23" s="38">
        <f>-('PRA110'!BZ23-'PRA110'!BZ46)</f>
        <v>0</v>
      </c>
      <c r="CB23" s="38">
        <f>-('PRA110'!CA23-'PRA110'!CA46)</f>
        <v>0</v>
      </c>
      <c r="CC23" s="38">
        <f>-('PRA110'!CB23-'PRA110'!CB46)</f>
        <v>0</v>
      </c>
      <c r="CD23" s="38">
        <f>-('PRA110'!CC23-'PRA110'!CC46)</f>
        <v>0</v>
      </c>
      <c r="CE23" s="38">
        <f>-('PRA110'!CD23-'PRA110'!CD46)</f>
        <v>0</v>
      </c>
      <c r="CF23" s="38">
        <f>-('PRA110'!CE23-'PRA110'!CE46)</f>
        <v>0</v>
      </c>
      <c r="CG23" s="38">
        <f>-('PRA110'!CF23-'PRA110'!CF46)</f>
        <v>0</v>
      </c>
      <c r="CH23" s="38">
        <f>-('PRA110'!CG23-'PRA110'!CG46)</f>
        <v>0</v>
      </c>
      <c r="CI23" s="38">
        <f>-('PRA110'!CH23-'PRA110'!CH46)</f>
        <v>0</v>
      </c>
      <c r="CJ23" s="38">
        <f>-('PRA110'!CI23-'PRA110'!CI46)</f>
        <v>0</v>
      </c>
      <c r="CK23" s="38">
        <f>-('PRA110'!CJ23-'PRA110'!CJ46)</f>
        <v>0</v>
      </c>
      <c r="CL23" s="38">
        <f>-('PRA110'!CK23-'PRA110'!CK46)</f>
        <v>0</v>
      </c>
      <c r="CM23" s="38">
        <f>-('PRA110'!CL23-'PRA110'!CL46)</f>
        <v>0</v>
      </c>
      <c r="CN23" s="38">
        <f>-('PRA110'!CM23-'PRA110'!CM46)</f>
        <v>0</v>
      </c>
      <c r="CO23" s="38">
        <f>-('PRA110'!CN23-'PRA110'!CN46)</f>
        <v>0</v>
      </c>
      <c r="CP23" s="38">
        <f>-('PRA110'!CO23-'PRA110'!CO46)</f>
        <v>0</v>
      </c>
      <c r="CQ23" s="38">
        <f>-('PRA110'!CP23-'PRA110'!CP46)</f>
        <v>0</v>
      </c>
      <c r="CR23" s="38">
        <f>-('PRA110'!CQ23-'PRA110'!CQ46)</f>
        <v>0</v>
      </c>
      <c r="CS23" s="38">
        <f>-('PRA110'!CR23-'PRA110'!CR46)</f>
        <v>0</v>
      </c>
      <c r="CT23" s="38">
        <f>-('PRA110'!CS23-'PRA110'!CS46)</f>
        <v>0</v>
      </c>
      <c r="CU23" s="38">
        <f>-('PRA110'!CT23-'PRA110'!CT46)</f>
        <v>0</v>
      </c>
      <c r="CV23" s="38">
        <f>-('PRA110'!CU23-'PRA110'!CU46)</f>
        <v>0</v>
      </c>
      <c r="CW23" s="38">
        <f>-('PRA110'!CV23-'PRA110'!CV46)</f>
        <v>0</v>
      </c>
      <c r="CX23" s="38">
        <f>-('PRA110'!CW23-'PRA110'!CW46)</f>
        <v>0</v>
      </c>
      <c r="CY23" s="38">
        <f>-('PRA110'!CX23-'PRA110'!CX46)</f>
        <v>0</v>
      </c>
      <c r="CZ23" s="38">
        <f>-('PRA110'!CY23-'PRA110'!CY46)</f>
        <v>0</v>
      </c>
      <c r="DA23" s="38">
        <f>-('PRA110'!CZ23-'PRA110'!CZ46)</f>
        <v>0</v>
      </c>
      <c r="DB23" s="38">
        <f>-('PRA110'!DA23-'PRA110'!DA46)</f>
        <v>0</v>
      </c>
      <c r="DC23" s="38">
        <f>-('PRA110'!DB23-'PRA110'!DB46)</f>
        <v>0</v>
      </c>
      <c r="DD23" s="38">
        <f>-('PRA110'!DC23-'PRA110'!DC46)</f>
        <v>0</v>
      </c>
      <c r="DE23" s="38">
        <f>-('PRA110'!DD23-'PRA110'!DD46)</f>
        <v>0</v>
      </c>
      <c r="DF23" s="38">
        <f>-('PRA110'!DE23-'PRA110'!DE46)</f>
        <v>0</v>
      </c>
      <c r="DG23" s="38">
        <f>-('PRA110'!DF23-'PRA110'!DF46)</f>
        <v>0</v>
      </c>
      <c r="DH23" s="38">
        <f>-('PRA110'!DG23-'PRA110'!DG46)</f>
        <v>0</v>
      </c>
      <c r="DI23" s="38">
        <f>-('PRA110'!DH23-'PRA110'!DH46)</f>
        <v>0</v>
      </c>
      <c r="DJ23" s="38">
        <f>-('PRA110'!DI23-'PRA110'!DI46)</f>
        <v>0</v>
      </c>
      <c r="DK23" s="38">
        <f>-('PRA110'!DJ23-'PRA110'!DJ46)</f>
        <v>0</v>
      </c>
      <c r="DL23" s="41">
        <f>-('PRA110'!DK23-'PRA110'!DK46)</f>
        <v>0</v>
      </c>
    </row>
    <row r="24" spans="1:116" s="206" customFormat="1" ht="13.5">
      <c r="A24" s="207"/>
      <c r="B24" s="214"/>
      <c r="C24" s="174"/>
      <c r="D24" s="752"/>
      <c r="E24" s="830"/>
      <c r="F24" s="799" t="s">
        <v>1140</v>
      </c>
      <c r="G24" s="1001"/>
      <c r="H24" s="763"/>
      <c r="I24" s="766"/>
      <c r="J24" s="39">
        <f>-('PRA110'!J24-'PRA110'!J47)</f>
        <v>0</v>
      </c>
      <c r="K24" s="38">
        <f>-(('PRA110'!I24-'PRA110'!J24)-('PRA110'!I47-'PRA110'!J47))</f>
        <v>0</v>
      </c>
      <c r="L24" s="38">
        <f>-('PRA110'!K24-'PRA110'!K47)</f>
        <v>0</v>
      </c>
      <c r="M24" s="38">
        <f>-('PRA110'!L24-'PRA110'!L47)</f>
        <v>0</v>
      </c>
      <c r="N24" s="38">
        <f>-('PRA110'!M24-'PRA110'!M47)</f>
        <v>0</v>
      </c>
      <c r="O24" s="38">
        <f>-('PRA110'!N24-'PRA110'!N47)</f>
        <v>0</v>
      </c>
      <c r="P24" s="38">
        <f>-('PRA110'!O24-'PRA110'!O47)</f>
        <v>0</v>
      </c>
      <c r="Q24" s="38">
        <f>-('PRA110'!P24-'PRA110'!P47)</f>
        <v>0</v>
      </c>
      <c r="R24" s="38">
        <f>-('PRA110'!Q24-'PRA110'!Q47)</f>
        <v>0</v>
      </c>
      <c r="S24" s="38">
        <f>-('PRA110'!R24-'PRA110'!R47)</f>
        <v>0</v>
      </c>
      <c r="T24" s="38">
        <f>-('PRA110'!S24-'PRA110'!S47)</f>
        <v>0</v>
      </c>
      <c r="U24" s="38">
        <f>-('PRA110'!T24-'PRA110'!T47)</f>
        <v>0</v>
      </c>
      <c r="V24" s="38">
        <f>-('PRA110'!U24-'PRA110'!U47)</f>
        <v>0</v>
      </c>
      <c r="W24" s="38">
        <f>-('PRA110'!V24-'PRA110'!V47)</f>
        <v>0</v>
      </c>
      <c r="X24" s="38">
        <f>-('PRA110'!W24-'PRA110'!W47)</f>
        <v>0</v>
      </c>
      <c r="Y24" s="38">
        <f>-('PRA110'!X24-'PRA110'!X47)</f>
        <v>0</v>
      </c>
      <c r="Z24" s="38">
        <f>-('PRA110'!Y24-'PRA110'!Y47)</f>
        <v>0</v>
      </c>
      <c r="AA24" s="38">
        <f>-('PRA110'!Z24-'PRA110'!Z47)</f>
        <v>0</v>
      </c>
      <c r="AB24" s="38">
        <f>-('PRA110'!AA24-'PRA110'!AA47)</f>
        <v>0</v>
      </c>
      <c r="AC24" s="38">
        <f>-('PRA110'!AB24-'PRA110'!AB47)</f>
        <v>0</v>
      </c>
      <c r="AD24" s="38">
        <f>-('PRA110'!AC24-'PRA110'!AC47)</f>
        <v>0</v>
      </c>
      <c r="AE24" s="38">
        <f>-('PRA110'!AD24-'PRA110'!AD47)</f>
        <v>0</v>
      </c>
      <c r="AF24" s="38">
        <f>-('PRA110'!AE24-'PRA110'!AE47)</f>
        <v>0</v>
      </c>
      <c r="AG24" s="38">
        <f>-('PRA110'!AF24-'PRA110'!AF47)</f>
        <v>0</v>
      </c>
      <c r="AH24" s="38">
        <f>-('PRA110'!AG24-'PRA110'!AG47)</f>
        <v>0</v>
      </c>
      <c r="AI24" s="38">
        <f>-('PRA110'!AH24-'PRA110'!AH47)</f>
        <v>0</v>
      </c>
      <c r="AJ24" s="38">
        <f>-('PRA110'!AI24-'PRA110'!AI47)</f>
        <v>0</v>
      </c>
      <c r="AK24" s="38">
        <f>-('PRA110'!AJ24-'PRA110'!AJ47)</f>
        <v>0</v>
      </c>
      <c r="AL24" s="38">
        <f>-('PRA110'!AK24-'PRA110'!AK47)</f>
        <v>0</v>
      </c>
      <c r="AM24" s="38">
        <f>-('PRA110'!AL24-'PRA110'!AL47)</f>
        <v>0</v>
      </c>
      <c r="AN24" s="38">
        <f>-('PRA110'!AM24-'PRA110'!AM47)</f>
        <v>0</v>
      </c>
      <c r="AO24" s="38">
        <f>-('PRA110'!AN24-'PRA110'!AN47)</f>
        <v>0</v>
      </c>
      <c r="AP24" s="38">
        <f>-('PRA110'!AO24-'PRA110'!AO47)</f>
        <v>0</v>
      </c>
      <c r="AQ24" s="38">
        <f>-('PRA110'!AP24-'PRA110'!AP47)</f>
        <v>0</v>
      </c>
      <c r="AR24" s="38">
        <f>-('PRA110'!AQ24-'PRA110'!AQ47)</f>
        <v>0</v>
      </c>
      <c r="AS24" s="38">
        <f>-('PRA110'!AR24-'PRA110'!AR47)</f>
        <v>0</v>
      </c>
      <c r="AT24" s="38">
        <f>-('PRA110'!AS24-'PRA110'!AS47)</f>
        <v>0</v>
      </c>
      <c r="AU24" s="38">
        <f>-('PRA110'!AT24-'PRA110'!AT47)</f>
        <v>0</v>
      </c>
      <c r="AV24" s="38">
        <f>-('PRA110'!AU24-'PRA110'!AU47)</f>
        <v>0</v>
      </c>
      <c r="AW24" s="38">
        <f>-('PRA110'!AV24-'PRA110'!AV47)</f>
        <v>0</v>
      </c>
      <c r="AX24" s="38">
        <f>-('PRA110'!AW24-'PRA110'!AW47)</f>
        <v>0</v>
      </c>
      <c r="AY24" s="38">
        <f>-('PRA110'!AX24-'PRA110'!AX47)</f>
        <v>0</v>
      </c>
      <c r="AZ24" s="38">
        <f>-('PRA110'!AY24-'PRA110'!AY47)</f>
        <v>0</v>
      </c>
      <c r="BA24" s="38">
        <f>-('PRA110'!AZ24-'PRA110'!AZ47)</f>
        <v>0</v>
      </c>
      <c r="BB24" s="38">
        <f>-('PRA110'!BA24-'PRA110'!BA47)</f>
        <v>0</v>
      </c>
      <c r="BC24" s="38">
        <f>-('PRA110'!BB24-'PRA110'!BB47)</f>
        <v>0</v>
      </c>
      <c r="BD24" s="38">
        <f>-('PRA110'!BC24-'PRA110'!BC47)</f>
        <v>0</v>
      </c>
      <c r="BE24" s="38">
        <f>-('PRA110'!BD24-'PRA110'!BD47)</f>
        <v>0</v>
      </c>
      <c r="BF24" s="38">
        <f>-('PRA110'!BE24-'PRA110'!BE47)</f>
        <v>0</v>
      </c>
      <c r="BG24" s="38">
        <f>-('PRA110'!BF24-'PRA110'!BF47)</f>
        <v>0</v>
      </c>
      <c r="BH24" s="38">
        <f>-('PRA110'!BG24-'PRA110'!BG47)</f>
        <v>0</v>
      </c>
      <c r="BI24" s="38">
        <f>-('PRA110'!BH24-'PRA110'!BH47)</f>
        <v>0</v>
      </c>
      <c r="BJ24" s="38">
        <f>-('PRA110'!BI24-'PRA110'!BI47)</f>
        <v>0</v>
      </c>
      <c r="BK24" s="38">
        <f>-('PRA110'!BJ24-'PRA110'!BJ47)</f>
        <v>0</v>
      </c>
      <c r="BL24" s="38">
        <f>-('PRA110'!BK24-'PRA110'!BK47)</f>
        <v>0</v>
      </c>
      <c r="BM24" s="38">
        <f>-('PRA110'!BL24-'PRA110'!BL47)</f>
        <v>0</v>
      </c>
      <c r="BN24" s="38">
        <f>-('PRA110'!BM24-'PRA110'!BM47)</f>
        <v>0</v>
      </c>
      <c r="BO24" s="38">
        <f>-('PRA110'!BN24-'PRA110'!BN47)</f>
        <v>0</v>
      </c>
      <c r="BP24" s="38">
        <f>-('PRA110'!BO24-'PRA110'!BO47)</f>
        <v>0</v>
      </c>
      <c r="BQ24" s="38">
        <f>-('PRA110'!BP24-'PRA110'!BP47)</f>
        <v>0</v>
      </c>
      <c r="BR24" s="38">
        <f>-('PRA110'!BQ24-'PRA110'!BQ47)</f>
        <v>0</v>
      </c>
      <c r="BS24" s="38">
        <f>-('PRA110'!BR24-'PRA110'!BR47)</f>
        <v>0</v>
      </c>
      <c r="BT24" s="38">
        <f>-('PRA110'!BS24-'PRA110'!BS47)</f>
        <v>0</v>
      </c>
      <c r="BU24" s="38">
        <f>-('PRA110'!BT24-'PRA110'!BT47)</f>
        <v>0</v>
      </c>
      <c r="BV24" s="38">
        <f>-('PRA110'!BU24-'PRA110'!BU47)</f>
        <v>0</v>
      </c>
      <c r="BW24" s="38">
        <f>-('PRA110'!BV24-'PRA110'!BV47)</f>
        <v>0</v>
      </c>
      <c r="BX24" s="38">
        <f>-('PRA110'!BW24-'PRA110'!BW47)</f>
        <v>0</v>
      </c>
      <c r="BY24" s="38">
        <f>-('PRA110'!BX24-'PRA110'!BX47)</f>
        <v>0</v>
      </c>
      <c r="BZ24" s="38">
        <f>-('PRA110'!BY24-'PRA110'!BY47)</f>
        <v>0</v>
      </c>
      <c r="CA24" s="38">
        <f>-('PRA110'!BZ24-'PRA110'!BZ47)</f>
        <v>0</v>
      </c>
      <c r="CB24" s="38">
        <f>-('PRA110'!CA24-'PRA110'!CA47)</f>
        <v>0</v>
      </c>
      <c r="CC24" s="38">
        <f>-('PRA110'!CB24-'PRA110'!CB47)</f>
        <v>0</v>
      </c>
      <c r="CD24" s="38">
        <f>-('PRA110'!CC24-'PRA110'!CC47)</f>
        <v>0</v>
      </c>
      <c r="CE24" s="38">
        <f>-('PRA110'!CD24-'PRA110'!CD47)</f>
        <v>0</v>
      </c>
      <c r="CF24" s="38">
        <f>-('PRA110'!CE24-'PRA110'!CE47)</f>
        <v>0</v>
      </c>
      <c r="CG24" s="38">
        <f>-('PRA110'!CF24-'PRA110'!CF47)</f>
        <v>0</v>
      </c>
      <c r="CH24" s="38">
        <f>-('PRA110'!CG24-'PRA110'!CG47)</f>
        <v>0</v>
      </c>
      <c r="CI24" s="38">
        <f>-('PRA110'!CH24-'PRA110'!CH47)</f>
        <v>0</v>
      </c>
      <c r="CJ24" s="38">
        <f>-('PRA110'!CI24-'PRA110'!CI47)</f>
        <v>0</v>
      </c>
      <c r="CK24" s="38">
        <f>-('PRA110'!CJ24-'PRA110'!CJ47)</f>
        <v>0</v>
      </c>
      <c r="CL24" s="38">
        <f>-('PRA110'!CK24-'PRA110'!CK47)</f>
        <v>0</v>
      </c>
      <c r="CM24" s="38">
        <f>-('PRA110'!CL24-'PRA110'!CL47)</f>
        <v>0</v>
      </c>
      <c r="CN24" s="38">
        <f>-('PRA110'!CM24-'PRA110'!CM47)</f>
        <v>0</v>
      </c>
      <c r="CO24" s="38">
        <f>-('PRA110'!CN24-'PRA110'!CN47)</f>
        <v>0</v>
      </c>
      <c r="CP24" s="38">
        <f>-('PRA110'!CO24-'PRA110'!CO47)</f>
        <v>0</v>
      </c>
      <c r="CQ24" s="38">
        <f>-('PRA110'!CP24-'PRA110'!CP47)</f>
        <v>0</v>
      </c>
      <c r="CR24" s="38">
        <f>-('PRA110'!CQ24-'PRA110'!CQ47)</f>
        <v>0</v>
      </c>
      <c r="CS24" s="38">
        <f>-('PRA110'!CR24-'PRA110'!CR47)</f>
        <v>0</v>
      </c>
      <c r="CT24" s="38">
        <f>-('PRA110'!CS24-'PRA110'!CS47)</f>
        <v>0</v>
      </c>
      <c r="CU24" s="38">
        <f>-('PRA110'!CT24-'PRA110'!CT47)</f>
        <v>0</v>
      </c>
      <c r="CV24" s="38">
        <f>-('PRA110'!CU24-'PRA110'!CU47)</f>
        <v>0</v>
      </c>
      <c r="CW24" s="38">
        <f>-('PRA110'!CV24-'PRA110'!CV47)</f>
        <v>0</v>
      </c>
      <c r="CX24" s="38">
        <f>-('PRA110'!CW24-'PRA110'!CW47)</f>
        <v>0</v>
      </c>
      <c r="CY24" s="38">
        <f>-('PRA110'!CX24-'PRA110'!CX47)</f>
        <v>0</v>
      </c>
      <c r="CZ24" s="38">
        <f>-('PRA110'!CY24-'PRA110'!CY47)</f>
        <v>0</v>
      </c>
      <c r="DA24" s="38">
        <f>-('PRA110'!CZ24-'PRA110'!CZ47)</f>
        <v>0</v>
      </c>
      <c r="DB24" s="38">
        <f>-('PRA110'!DA24-'PRA110'!DA47)</f>
        <v>0</v>
      </c>
      <c r="DC24" s="38">
        <f>-('PRA110'!DB24-'PRA110'!DB47)</f>
        <v>0</v>
      </c>
      <c r="DD24" s="38">
        <f>-('PRA110'!DC24-'PRA110'!DC47)</f>
        <v>0</v>
      </c>
      <c r="DE24" s="38">
        <f>-('PRA110'!DD24-'PRA110'!DD47)</f>
        <v>0</v>
      </c>
      <c r="DF24" s="38">
        <f>-('PRA110'!DE24-'PRA110'!DE47)</f>
        <v>0</v>
      </c>
      <c r="DG24" s="38">
        <f>-('PRA110'!DF24-'PRA110'!DF47)</f>
        <v>0</v>
      </c>
      <c r="DH24" s="38">
        <f>-('PRA110'!DG24-'PRA110'!DG47)</f>
        <v>0</v>
      </c>
      <c r="DI24" s="38">
        <f>-('PRA110'!DH24-'PRA110'!DH47)</f>
        <v>0</v>
      </c>
      <c r="DJ24" s="38">
        <f>-('PRA110'!DI24-'PRA110'!DI47)</f>
        <v>0</v>
      </c>
      <c r="DK24" s="38">
        <f>-('PRA110'!DJ24-'PRA110'!DJ47)</f>
        <v>0</v>
      </c>
      <c r="DL24" s="41">
        <f>-('PRA110'!DK24-'PRA110'!DK47)</f>
        <v>0</v>
      </c>
    </row>
    <row r="25" spans="1:116" s="206" customFormat="1" ht="31.9" customHeight="1">
      <c r="A25" s="207"/>
      <c r="B25" s="214"/>
      <c r="C25" s="174"/>
      <c r="D25" s="84"/>
      <c r="E25" s="223"/>
      <c r="F25" s="1125" t="s">
        <v>1184</v>
      </c>
      <c r="G25" s="1001"/>
      <c r="H25" s="202"/>
      <c r="I25" s="212"/>
      <c r="J25" s="39">
        <f>-(('PRA110'!J25-'PRA110'!J27-IF(Admin!$B$30&gt;1,'PRA110'!J24,0))-('PRA110'!J48-'PRA110'!J49-IF(Admin!$B$30&gt;1,'PRA110'!J47,0)))</f>
        <v>0</v>
      </c>
      <c r="K25" s="38">
        <f>-((('PRA110'!I25-'PRA110'!J25)-('PRA110'!I27-'PRA110'!J27)-IF(Admin!$B$30&gt;1,'PRA110'!I24-'PRA110'!J24,0))-(('PRA110'!I48-'PRA110'!J48)-('PRA110'!I49-'PRA110'!J49)-IF(Admin!$B$30&gt;1,'PRA110'!I47-'PRA110'!J47,0)))</f>
        <v>0</v>
      </c>
      <c r="L25" s="38">
        <f>-(('PRA110'!K25-'PRA110'!K27-IF(Admin!$B$30&gt;1,'PRA110'!K24,0))-('PRA110'!K48-'PRA110'!K49-IF(Admin!$B$30&gt;1,'PRA110'!K47,0)))</f>
        <v>0</v>
      </c>
      <c r="M25" s="38">
        <f>-(('PRA110'!L25-'PRA110'!L27-IF(Admin!$B$30&gt;1,'PRA110'!L24,0))-('PRA110'!L48-'PRA110'!L49-IF(Admin!$B$30&gt;1,'PRA110'!L47,0)))</f>
        <v>0</v>
      </c>
      <c r="N25" s="38">
        <f>-(('PRA110'!M25-'PRA110'!M27-IF(Admin!$B$30&gt;1,'PRA110'!M24,0))-('PRA110'!M48-'PRA110'!M49-IF(Admin!$B$30&gt;1,'PRA110'!M47,0)))</f>
        <v>0</v>
      </c>
      <c r="O25" s="38">
        <f>-(('PRA110'!N25-'PRA110'!N27-IF(Admin!$B$30&gt;1,'PRA110'!N24,0))-('PRA110'!N48-'PRA110'!N49-IF(Admin!$B$30&gt;1,'PRA110'!N47,0)))</f>
        <v>0</v>
      </c>
      <c r="P25" s="38">
        <f>-(('PRA110'!O25-'PRA110'!O27-IF(Admin!$B$30&gt;1,'PRA110'!O24,0))-('PRA110'!O48-'PRA110'!O49-IF(Admin!$B$30&gt;1,'PRA110'!O47,0)))</f>
        <v>0</v>
      </c>
      <c r="Q25" s="38">
        <f>-(('PRA110'!P25-'PRA110'!P27-IF(Admin!$B$30&gt;1,'PRA110'!P24,0))-('PRA110'!P48-'PRA110'!P49-IF(Admin!$B$30&gt;1,'PRA110'!P47,0)))</f>
        <v>0</v>
      </c>
      <c r="R25" s="38">
        <f>-(('PRA110'!Q25-'PRA110'!Q27-IF(Admin!$B$30&gt;1,'PRA110'!Q24,0))-('PRA110'!Q48-'PRA110'!Q49-IF(Admin!$B$30&gt;1,'PRA110'!Q47,0)))</f>
        <v>0</v>
      </c>
      <c r="S25" s="38">
        <f>-(('PRA110'!R25-'PRA110'!R27-IF(Admin!$B$30&gt;1,'PRA110'!R24,0))-('PRA110'!R48-'PRA110'!R49-IF(Admin!$B$30&gt;1,'PRA110'!R47,0)))</f>
        <v>0</v>
      </c>
      <c r="T25" s="38">
        <f>-(('PRA110'!S25-'PRA110'!S27-IF(Admin!$B$30&gt;1,'PRA110'!S24,0))-('PRA110'!S48-'PRA110'!S49-IF(Admin!$B$30&gt;1,'PRA110'!S47,0)))</f>
        <v>0</v>
      </c>
      <c r="U25" s="38">
        <f>-(('PRA110'!T25-'PRA110'!T27-IF(Admin!$B$30&gt;1,'PRA110'!T24,0))-('PRA110'!T48-'PRA110'!T49-IF(Admin!$B$30&gt;1,'PRA110'!T47,0)))</f>
        <v>0</v>
      </c>
      <c r="V25" s="38">
        <f>-(('PRA110'!U25-'PRA110'!U27-IF(Admin!$B$30&gt;1,'PRA110'!U24,0))-('PRA110'!U48-'PRA110'!U49-IF(Admin!$B$30&gt;1,'PRA110'!U47,0)))</f>
        <v>0</v>
      </c>
      <c r="W25" s="38">
        <f>-(('PRA110'!V25-'PRA110'!V27-IF(Admin!$B$30&gt;1,'PRA110'!V24,0))-('PRA110'!V48-'PRA110'!V49-IF(Admin!$B$30&gt;1,'PRA110'!V47,0)))</f>
        <v>0</v>
      </c>
      <c r="X25" s="38">
        <f>-(('PRA110'!W25-'PRA110'!W27-IF(Admin!$B$30&gt;1,'PRA110'!W24,0))-('PRA110'!W48-'PRA110'!W49-IF(Admin!$B$30&gt;1,'PRA110'!W47,0)))</f>
        <v>0</v>
      </c>
      <c r="Y25" s="38">
        <f>-(('PRA110'!X25-'PRA110'!X27-IF(Admin!$B$30&gt;1,'PRA110'!X24,0))-('PRA110'!X48-'PRA110'!X49-IF(Admin!$B$30&gt;1,'PRA110'!X47,0)))</f>
        <v>0</v>
      </c>
      <c r="Z25" s="38">
        <f>-(('PRA110'!Y25-'PRA110'!Y27-IF(Admin!$B$30&gt;1,'PRA110'!Y24,0))-('PRA110'!Y48-'PRA110'!Y49-IF(Admin!$B$30&gt;1,'PRA110'!Y47,0)))</f>
        <v>0</v>
      </c>
      <c r="AA25" s="38">
        <f>-(('PRA110'!Z25-'PRA110'!Z27-IF(Admin!$B$30&gt;1,'PRA110'!Z24,0))-('PRA110'!Z48-'PRA110'!Z49-IF(Admin!$B$30&gt;1,'PRA110'!Z47,0)))</f>
        <v>0</v>
      </c>
      <c r="AB25" s="38">
        <f>-(('PRA110'!AA25-'PRA110'!AA27-IF(Admin!$B$30&gt;1,'PRA110'!AA24,0))-('PRA110'!AA48-'PRA110'!AA49-IF(Admin!$B$30&gt;1,'PRA110'!AA47,0)))</f>
        <v>0</v>
      </c>
      <c r="AC25" s="38">
        <f>-(('PRA110'!AB25-'PRA110'!AB27-IF(Admin!$B$30&gt;1,'PRA110'!AB24,0))-('PRA110'!AB48-'PRA110'!AB49-IF(Admin!$B$30&gt;1,'PRA110'!AB47,0)))</f>
        <v>0</v>
      </c>
      <c r="AD25" s="38">
        <f>-(('PRA110'!AC25-'PRA110'!AC27-IF(Admin!$B$30&gt;1,'PRA110'!AC24,0))-('PRA110'!AC48-'PRA110'!AC49-IF(Admin!$B$30&gt;1,'PRA110'!AC47,0)))</f>
        <v>0</v>
      </c>
      <c r="AE25" s="38">
        <f>-(('PRA110'!AD25-'PRA110'!AD27-IF(Admin!$B$30&gt;1,'PRA110'!AD24,0))-('PRA110'!AD48-'PRA110'!AD49-IF(Admin!$B$30&gt;1,'PRA110'!AD47,0)))</f>
        <v>0</v>
      </c>
      <c r="AF25" s="38">
        <f>-(('PRA110'!AE25-'PRA110'!AE27-IF(Admin!$B$30&gt;1,'PRA110'!AE24,0))-('PRA110'!AE48-'PRA110'!AE49-IF(Admin!$B$30&gt;1,'PRA110'!AE47,0)))</f>
        <v>0</v>
      </c>
      <c r="AG25" s="38">
        <f>-(('PRA110'!AF25-'PRA110'!AF27-IF(Admin!$B$30&gt;1,'PRA110'!AF24,0))-('PRA110'!AF48-'PRA110'!AF49-IF(Admin!$B$30&gt;1,'PRA110'!AF47,0)))</f>
        <v>0</v>
      </c>
      <c r="AH25" s="38">
        <f>-(('PRA110'!AG25-'PRA110'!AG27-IF(Admin!$B$30&gt;1,'PRA110'!AG24,0))-('PRA110'!AG48-'PRA110'!AG49-IF(Admin!$B$30&gt;1,'PRA110'!AG47,0)))</f>
        <v>0</v>
      </c>
      <c r="AI25" s="38">
        <f>-(('PRA110'!AH25-'PRA110'!AH27-IF(Admin!$B$30&gt;1,'PRA110'!AH24,0))-('PRA110'!AH48-'PRA110'!AH49-IF(Admin!$B$30&gt;1,'PRA110'!AH47,0)))</f>
        <v>0</v>
      </c>
      <c r="AJ25" s="38">
        <f>-(('PRA110'!AI25-'PRA110'!AI27-IF(Admin!$B$30&gt;1,'PRA110'!AI24,0))-('PRA110'!AI48-'PRA110'!AI49-IF(Admin!$B$30&gt;1,'PRA110'!AI47,0)))</f>
        <v>0</v>
      </c>
      <c r="AK25" s="38">
        <f>-(('PRA110'!AJ25-'PRA110'!AJ27-IF(Admin!$B$30&gt;1,'PRA110'!AJ24,0))-('PRA110'!AJ48-'PRA110'!AJ49-IF(Admin!$B$30&gt;1,'PRA110'!AJ47,0)))</f>
        <v>0</v>
      </c>
      <c r="AL25" s="38">
        <f>-(('PRA110'!AK25-'PRA110'!AK27-IF(Admin!$B$30&gt;1,'PRA110'!AK24,0))-('PRA110'!AK48-'PRA110'!AK49-IF(Admin!$B$30&gt;1,'PRA110'!AK47,0)))</f>
        <v>0</v>
      </c>
      <c r="AM25" s="38">
        <f>-(('PRA110'!AL25-'PRA110'!AL27-IF(Admin!$B$30&gt;1,'PRA110'!AL24,0))-('PRA110'!AL48-'PRA110'!AL49-IF(Admin!$B$30&gt;1,'PRA110'!AL47,0)))</f>
        <v>0</v>
      </c>
      <c r="AN25" s="38">
        <f>-(('PRA110'!AM25-'PRA110'!AM27-IF(Admin!$B$30&gt;1,'PRA110'!AM24,0))-('PRA110'!AM48-'PRA110'!AM49-IF(Admin!$B$30&gt;1,'PRA110'!AM47,0)))</f>
        <v>0</v>
      </c>
      <c r="AO25" s="38">
        <f>-(('PRA110'!AN25-'PRA110'!AN27-IF(Admin!$B$30&gt;1,'PRA110'!AN24,0))-('PRA110'!AN48-'PRA110'!AN49-IF(Admin!$B$30&gt;1,'PRA110'!AN47,0)))</f>
        <v>0</v>
      </c>
      <c r="AP25" s="38">
        <f>-(('PRA110'!AO25-'PRA110'!AO27-IF(Admin!$B$30&gt;1,'PRA110'!AO24,0))-('PRA110'!AO48-'PRA110'!AO49-IF(Admin!$B$30&gt;1,'PRA110'!AO47,0)))</f>
        <v>0</v>
      </c>
      <c r="AQ25" s="38">
        <f>-(('PRA110'!AP25-'PRA110'!AP27-IF(Admin!$B$30&gt;1,'PRA110'!AP24,0))-('PRA110'!AP48-'PRA110'!AP49-IF(Admin!$B$30&gt;1,'PRA110'!AP47,0)))</f>
        <v>0</v>
      </c>
      <c r="AR25" s="38">
        <f>-(('PRA110'!AQ25-'PRA110'!AQ27-IF(Admin!$B$30&gt;1,'PRA110'!AQ24,0))-('PRA110'!AQ48-'PRA110'!AQ49-IF(Admin!$B$30&gt;1,'PRA110'!AQ47,0)))</f>
        <v>0</v>
      </c>
      <c r="AS25" s="38">
        <f>-(('PRA110'!AR25-'PRA110'!AR27-IF(Admin!$B$30&gt;1,'PRA110'!AR24,0))-('PRA110'!AR48-'PRA110'!AR49-IF(Admin!$B$30&gt;1,'PRA110'!AR47,0)))</f>
        <v>0</v>
      </c>
      <c r="AT25" s="38">
        <f>-(('PRA110'!AS25-'PRA110'!AS27-IF(Admin!$B$30&gt;1,'PRA110'!AS24,0))-('PRA110'!AS48-'PRA110'!AS49-IF(Admin!$B$30&gt;1,'PRA110'!AS47,0)))</f>
        <v>0</v>
      </c>
      <c r="AU25" s="38">
        <f>-(('PRA110'!AT25-'PRA110'!AT27-IF(Admin!$B$30&gt;1,'PRA110'!AT24,0))-('PRA110'!AT48-'PRA110'!AT49-IF(Admin!$B$30&gt;1,'PRA110'!AT47,0)))</f>
        <v>0</v>
      </c>
      <c r="AV25" s="38">
        <f>-(('PRA110'!AU25-'PRA110'!AU27-IF(Admin!$B$30&gt;1,'PRA110'!AU24,0))-('PRA110'!AU48-'PRA110'!AU49-IF(Admin!$B$30&gt;1,'PRA110'!AU47,0)))</f>
        <v>0</v>
      </c>
      <c r="AW25" s="38">
        <f>-(('PRA110'!AV25-'PRA110'!AV27-IF(Admin!$B$30&gt;1,'PRA110'!AV24,0))-('PRA110'!AV48-'PRA110'!AV49-IF(Admin!$B$30&gt;1,'PRA110'!AV47,0)))</f>
        <v>0</v>
      </c>
      <c r="AX25" s="38">
        <f>-(('PRA110'!AW25-'PRA110'!AW27-IF(Admin!$B$30&gt;1,'PRA110'!AW24,0))-('PRA110'!AW48-'PRA110'!AW49-IF(Admin!$B$30&gt;1,'PRA110'!AW47,0)))</f>
        <v>0</v>
      </c>
      <c r="AY25" s="38">
        <f>-(('PRA110'!AX25-'PRA110'!AX27-IF(Admin!$B$30&gt;1,'PRA110'!AX24,0))-('PRA110'!AX48-'PRA110'!AX49-IF(Admin!$B$30&gt;1,'PRA110'!AX47,0)))</f>
        <v>0</v>
      </c>
      <c r="AZ25" s="38">
        <f>-(('PRA110'!AY25-'PRA110'!AY27-IF(Admin!$B$30&gt;1,'PRA110'!AY24,0))-('PRA110'!AY48-'PRA110'!AY49-IF(Admin!$B$30&gt;1,'PRA110'!AY47,0)))</f>
        <v>0</v>
      </c>
      <c r="BA25" s="38">
        <f>-(('PRA110'!AZ25-'PRA110'!AZ27-IF(Admin!$B$30&gt;1,'PRA110'!AZ24,0))-('PRA110'!AZ48-'PRA110'!AZ49-IF(Admin!$B$30&gt;1,'PRA110'!AZ47,0)))</f>
        <v>0</v>
      </c>
      <c r="BB25" s="38">
        <f>-(('PRA110'!BA25-'PRA110'!BA27-IF(Admin!$B$30&gt;1,'PRA110'!BA24,0))-('PRA110'!BA48-'PRA110'!BA49-IF(Admin!$B$30&gt;1,'PRA110'!BA47,0)))</f>
        <v>0</v>
      </c>
      <c r="BC25" s="38">
        <f>-(('PRA110'!BB25-'PRA110'!BB27-IF(Admin!$B$30&gt;1,'PRA110'!BB24,0))-('PRA110'!BB48-'PRA110'!BB49-IF(Admin!$B$30&gt;1,'PRA110'!BB47,0)))</f>
        <v>0</v>
      </c>
      <c r="BD25" s="38">
        <f>-(('PRA110'!BC25-'PRA110'!BC27-IF(Admin!$B$30&gt;1,'PRA110'!BC24,0))-('PRA110'!BC48-'PRA110'!BC49-IF(Admin!$B$30&gt;1,'PRA110'!BC47,0)))</f>
        <v>0</v>
      </c>
      <c r="BE25" s="38">
        <f>-(('PRA110'!BD25-'PRA110'!BD27-IF(Admin!$B$30&gt;1,'PRA110'!BD24,0))-('PRA110'!BD48-'PRA110'!BD49-IF(Admin!$B$30&gt;1,'PRA110'!BD47,0)))</f>
        <v>0</v>
      </c>
      <c r="BF25" s="38">
        <f>-(('PRA110'!BE25-'PRA110'!BE27-IF(Admin!$B$30&gt;1,'PRA110'!BE24,0))-('PRA110'!BE48-'PRA110'!BE49-IF(Admin!$B$30&gt;1,'PRA110'!BE47,0)))</f>
        <v>0</v>
      </c>
      <c r="BG25" s="38">
        <f>-(('PRA110'!BF25-'PRA110'!BF27-IF(Admin!$B$30&gt;1,'PRA110'!BF24,0))-('PRA110'!BF48-'PRA110'!BF49-IF(Admin!$B$30&gt;1,'PRA110'!BF47,0)))</f>
        <v>0</v>
      </c>
      <c r="BH25" s="38">
        <f>-(('PRA110'!BG25-'PRA110'!BG27-IF(Admin!$B$30&gt;1,'PRA110'!BG24,0))-('PRA110'!BG48-'PRA110'!BG49-IF(Admin!$B$30&gt;1,'PRA110'!BG47,0)))</f>
        <v>0</v>
      </c>
      <c r="BI25" s="38">
        <f>-(('PRA110'!BH25-'PRA110'!BH27-IF(Admin!$B$30&gt;1,'PRA110'!BH24,0))-('PRA110'!BH48-'PRA110'!BH49-IF(Admin!$B$30&gt;1,'PRA110'!BH47,0)))</f>
        <v>0</v>
      </c>
      <c r="BJ25" s="38">
        <f>-(('PRA110'!BI25-'PRA110'!BI27-IF(Admin!$B$30&gt;1,'PRA110'!BI24,0))-('PRA110'!BI48-'PRA110'!BI49-IF(Admin!$B$30&gt;1,'PRA110'!BI47,0)))</f>
        <v>0</v>
      </c>
      <c r="BK25" s="38">
        <f>-(('PRA110'!BJ25-'PRA110'!BJ27-IF(Admin!$B$30&gt;1,'PRA110'!BJ24,0))-('PRA110'!BJ48-'PRA110'!BJ49-IF(Admin!$B$30&gt;1,'PRA110'!BJ47,0)))</f>
        <v>0</v>
      </c>
      <c r="BL25" s="38">
        <f>-(('PRA110'!BK25-'PRA110'!BK27-IF(Admin!$B$30&gt;1,'PRA110'!BK24,0))-('PRA110'!BK48-'PRA110'!BK49-IF(Admin!$B$30&gt;1,'PRA110'!BK47,0)))</f>
        <v>0</v>
      </c>
      <c r="BM25" s="38">
        <f>-(('PRA110'!BL25-'PRA110'!BL27-IF(Admin!$B$30&gt;1,'PRA110'!BL24,0))-('PRA110'!BL48-'PRA110'!BL49-IF(Admin!$B$30&gt;1,'PRA110'!BL47,0)))</f>
        <v>0</v>
      </c>
      <c r="BN25" s="38">
        <f>-(('PRA110'!BM25-'PRA110'!BM27-IF(Admin!$B$30&gt;1,'PRA110'!BM24,0))-('PRA110'!BM48-'PRA110'!BM49-IF(Admin!$B$30&gt;1,'PRA110'!BM47,0)))</f>
        <v>0</v>
      </c>
      <c r="BO25" s="38">
        <f>-(('PRA110'!BN25-'PRA110'!BN27-IF(Admin!$B$30&gt;1,'PRA110'!BN24,0))-('PRA110'!BN48-'PRA110'!BN49-IF(Admin!$B$30&gt;1,'PRA110'!BN47,0)))</f>
        <v>0</v>
      </c>
      <c r="BP25" s="38">
        <f>-(('PRA110'!BO25-'PRA110'!BO27-IF(Admin!$B$30&gt;1,'PRA110'!BO24,0))-('PRA110'!BO48-'PRA110'!BO49-IF(Admin!$B$30&gt;1,'PRA110'!BO47,0)))</f>
        <v>0</v>
      </c>
      <c r="BQ25" s="38">
        <f>-(('PRA110'!BP25-'PRA110'!BP27-IF(Admin!$B$30&gt;1,'PRA110'!BP24,0))-('PRA110'!BP48-'PRA110'!BP49-IF(Admin!$B$30&gt;1,'PRA110'!BP47,0)))</f>
        <v>0</v>
      </c>
      <c r="BR25" s="38">
        <f>-(('PRA110'!BQ25-'PRA110'!BQ27-IF(Admin!$B$30&gt;1,'PRA110'!BQ24,0))-('PRA110'!BQ48-'PRA110'!BQ49-IF(Admin!$B$30&gt;1,'PRA110'!BQ47,0)))</f>
        <v>0</v>
      </c>
      <c r="BS25" s="38">
        <f>-(('PRA110'!BR25-'PRA110'!BR27-IF(Admin!$B$30&gt;1,'PRA110'!BR24,0))-('PRA110'!BR48-'PRA110'!BR49-IF(Admin!$B$30&gt;1,'PRA110'!BR47,0)))</f>
        <v>0</v>
      </c>
      <c r="BT25" s="38">
        <f>-(('PRA110'!BS25-'PRA110'!BS27-IF(Admin!$B$30&gt;1,'PRA110'!BS24,0))-('PRA110'!BS48-'PRA110'!BS49-IF(Admin!$B$30&gt;1,'PRA110'!BS47,0)))</f>
        <v>0</v>
      </c>
      <c r="BU25" s="38">
        <f>-(('PRA110'!BT25-'PRA110'!BT27-IF(Admin!$B$30&gt;1,'PRA110'!BT24,0))-('PRA110'!BT48-'PRA110'!BT49-IF(Admin!$B$30&gt;1,'PRA110'!BT47,0)))</f>
        <v>0</v>
      </c>
      <c r="BV25" s="38">
        <f>-(('PRA110'!BU25-'PRA110'!BU27-IF(Admin!$B$30&gt;1,'PRA110'!BU24,0))-('PRA110'!BU48-'PRA110'!BU49-IF(Admin!$B$30&gt;1,'PRA110'!BU47,0)))</f>
        <v>0</v>
      </c>
      <c r="BW25" s="38">
        <f>-(('PRA110'!BV25-'PRA110'!BV27-IF(Admin!$B$30&gt;1,'PRA110'!BV24,0))-('PRA110'!BV48-'PRA110'!BV49-IF(Admin!$B$30&gt;1,'PRA110'!BV47,0)))</f>
        <v>0</v>
      </c>
      <c r="BX25" s="38">
        <f>-(('PRA110'!BW25-'PRA110'!BW27-IF(Admin!$B$30&gt;1,'PRA110'!BW24,0))-('PRA110'!BW48-'PRA110'!BW49-IF(Admin!$B$30&gt;1,'PRA110'!BW47,0)))</f>
        <v>0</v>
      </c>
      <c r="BY25" s="38">
        <f>-(('PRA110'!BX25-'PRA110'!BX27-IF(Admin!$B$30&gt;1,'PRA110'!BX24,0))-('PRA110'!BX48-'PRA110'!BX49-IF(Admin!$B$30&gt;1,'PRA110'!BX47,0)))</f>
        <v>0</v>
      </c>
      <c r="BZ25" s="38">
        <f>-(('PRA110'!BY25-'PRA110'!BY27-IF(Admin!$B$30&gt;1,'PRA110'!BY24,0))-('PRA110'!BY48-'PRA110'!BY49-IF(Admin!$B$30&gt;1,'PRA110'!BY47,0)))</f>
        <v>0</v>
      </c>
      <c r="CA25" s="38">
        <f>-(('PRA110'!BZ25-'PRA110'!BZ27-IF(Admin!$B$30&gt;1,'PRA110'!BZ24,0))-('PRA110'!BZ48-'PRA110'!BZ49-IF(Admin!$B$30&gt;1,'PRA110'!BZ47,0)))</f>
        <v>0</v>
      </c>
      <c r="CB25" s="38">
        <f>-(('PRA110'!CA25-'PRA110'!CA27-IF(Admin!$B$30&gt;1,'PRA110'!CA24,0))-('PRA110'!CA48-'PRA110'!CA49-IF(Admin!$B$30&gt;1,'PRA110'!CA47,0)))</f>
        <v>0</v>
      </c>
      <c r="CC25" s="38">
        <f>-(('PRA110'!CB25-'PRA110'!CB27-IF(Admin!$B$30&gt;1,'PRA110'!CB24,0))-('PRA110'!CB48-'PRA110'!CB49-IF(Admin!$B$30&gt;1,'PRA110'!CB47,0)))</f>
        <v>0</v>
      </c>
      <c r="CD25" s="38">
        <f>-(('PRA110'!CC25-'PRA110'!CC27-IF(Admin!$B$30&gt;1,'PRA110'!CC24,0))-('PRA110'!CC48-'PRA110'!CC49-IF(Admin!$B$30&gt;1,'PRA110'!CC47,0)))</f>
        <v>0</v>
      </c>
      <c r="CE25" s="38">
        <f>-(('PRA110'!CD25-'PRA110'!CD27-IF(Admin!$B$30&gt;1,'PRA110'!CD24,0))-('PRA110'!CD48-'PRA110'!CD49-IF(Admin!$B$30&gt;1,'PRA110'!CD47,0)))</f>
        <v>0</v>
      </c>
      <c r="CF25" s="38">
        <f>-(('PRA110'!CE25-'PRA110'!CE27-IF(Admin!$B$30&gt;1,'PRA110'!CE24,0))-('PRA110'!CE48-'PRA110'!CE49-IF(Admin!$B$30&gt;1,'PRA110'!CE47,0)))</f>
        <v>0</v>
      </c>
      <c r="CG25" s="38">
        <f>-(('PRA110'!CF25-'PRA110'!CF27-IF(Admin!$B$30&gt;1,'PRA110'!CF24,0))-('PRA110'!CF48-'PRA110'!CF49-IF(Admin!$B$30&gt;1,'PRA110'!CF47,0)))</f>
        <v>0</v>
      </c>
      <c r="CH25" s="38">
        <f>-(('PRA110'!CG25-'PRA110'!CG27-IF(Admin!$B$30&gt;1,'PRA110'!CG24,0))-('PRA110'!CG48-'PRA110'!CG49-IF(Admin!$B$30&gt;1,'PRA110'!CG47,0)))</f>
        <v>0</v>
      </c>
      <c r="CI25" s="38">
        <f>-(('PRA110'!CH25-'PRA110'!CH27-IF(Admin!$B$30&gt;1,'PRA110'!CH24,0))-('PRA110'!CH48-'PRA110'!CH49-IF(Admin!$B$30&gt;1,'PRA110'!CH47,0)))</f>
        <v>0</v>
      </c>
      <c r="CJ25" s="38">
        <f>-(('PRA110'!CI25-'PRA110'!CI27-IF(Admin!$B$30&gt;1,'PRA110'!CI24,0))-('PRA110'!CI48-'PRA110'!CI49-IF(Admin!$B$30&gt;1,'PRA110'!CI47,0)))</f>
        <v>0</v>
      </c>
      <c r="CK25" s="38">
        <f>-(('PRA110'!CJ25-'PRA110'!CJ27-IF(Admin!$B$30&gt;1,'PRA110'!CJ24,0))-('PRA110'!CJ48-'PRA110'!CJ49-IF(Admin!$B$30&gt;1,'PRA110'!CJ47,0)))</f>
        <v>0</v>
      </c>
      <c r="CL25" s="38">
        <f>-(('PRA110'!CK25-'PRA110'!CK27-IF(Admin!$B$30&gt;1,'PRA110'!CK24,0))-('PRA110'!CK48-'PRA110'!CK49-IF(Admin!$B$30&gt;1,'PRA110'!CK47,0)))</f>
        <v>0</v>
      </c>
      <c r="CM25" s="38">
        <f>-(('PRA110'!CL25-'PRA110'!CL27-IF(Admin!$B$30&gt;1,'PRA110'!CL24,0))-('PRA110'!CL48-'PRA110'!CL49-IF(Admin!$B$30&gt;1,'PRA110'!CL47,0)))</f>
        <v>0</v>
      </c>
      <c r="CN25" s="38">
        <f>-(('PRA110'!CM25-'PRA110'!CM27-IF(Admin!$B$30&gt;1,'PRA110'!CM24,0))-('PRA110'!CM48-'PRA110'!CM49-IF(Admin!$B$30&gt;1,'PRA110'!CM47,0)))</f>
        <v>0</v>
      </c>
      <c r="CO25" s="38">
        <f>-(('PRA110'!CN25-'PRA110'!CN27-IF(Admin!$B$30&gt;1,'PRA110'!CN24,0))-('PRA110'!CN48-'PRA110'!CN49-IF(Admin!$B$30&gt;1,'PRA110'!CN47,0)))</f>
        <v>0</v>
      </c>
      <c r="CP25" s="38">
        <f>-(('PRA110'!CO25-'PRA110'!CO27-IF(Admin!$B$30&gt;1,'PRA110'!CO24,0))-('PRA110'!CO48-'PRA110'!CO49-IF(Admin!$B$30&gt;1,'PRA110'!CO47,0)))</f>
        <v>0</v>
      </c>
      <c r="CQ25" s="38">
        <f>-(('PRA110'!CP25-'PRA110'!CP27-IF(Admin!$B$30&gt;1,'PRA110'!CP24,0))-('PRA110'!CP48-'PRA110'!CP49-IF(Admin!$B$30&gt;1,'PRA110'!CP47,0)))</f>
        <v>0</v>
      </c>
      <c r="CR25" s="38">
        <f>-(('PRA110'!CQ25-'PRA110'!CQ27-IF(Admin!$B$30&gt;1,'PRA110'!CQ24,0))-('PRA110'!CQ48-'PRA110'!CQ49-IF(Admin!$B$30&gt;1,'PRA110'!CQ47,0)))</f>
        <v>0</v>
      </c>
      <c r="CS25" s="38">
        <f>-(('PRA110'!CR25-'PRA110'!CR27-IF(Admin!$B$30&gt;1,'PRA110'!CR24,0))-('PRA110'!CR48-'PRA110'!CR49-IF(Admin!$B$30&gt;1,'PRA110'!CR47,0)))</f>
        <v>0</v>
      </c>
      <c r="CT25" s="38">
        <f>-(('PRA110'!CS25-'PRA110'!CS27-IF(Admin!$B$30&gt;1,'PRA110'!CS24,0))-('PRA110'!CS48-'PRA110'!CS49-IF(Admin!$B$30&gt;1,'PRA110'!CS47,0)))</f>
        <v>0</v>
      </c>
      <c r="CU25" s="38">
        <f>-(('PRA110'!CT25-'PRA110'!CT27-IF(Admin!$B$30&gt;1,'PRA110'!CT24,0))-('PRA110'!CT48-'PRA110'!CT49-IF(Admin!$B$30&gt;1,'PRA110'!CT47,0)))</f>
        <v>0</v>
      </c>
      <c r="CV25" s="38">
        <f>-(('PRA110'!CU25-'PRA110'!CU27-IF(Admin!$B$30&gt;1,'PRA110'!CU24,0))-('PRA110'!CU48-'PRA110'!CU49-IF(Admin!$B$30&gt;1,'PRA110'!CU47,0)))</f>
        <v>0</v>
      </c>
      <c r="CW25" s="38">
        <f>-(('PRA110'!CV25-'PRA110'!CV27-IF(Admin!$B$30&gt;1,'PRA110'!CV24,0))-('PRA110'!CV48-'PRA110'!CV49-IF(Admin!$B$30&gt;1,'PRA110'!CV47,0)))</f>
        <v>0</v>
      </c>
      <c r="CX25" s="38">
        <f>-(('PRA110'!CW25-'PRA110'!CW27-IF(Admin!$B$30&gt;1,'PRA110'!CW24,0))-('PRA110'!CW48-'PRA110'!CW49-IF(Admin!$B$30&gt;1,'PRA110'!CW47,0)))</f>
        <v>0</v>
      </c>
      <c r="CY25" s="38">
        <f>-(('PRA110'!CX25-'PRA110'!CX27-IF(Admin!$B$30&gt;1,'PRA110'!CX24,0))-('PRA110'!CX48-'PRA110'!CX49-IF(Admin!$B$30&gt;1,'PRA110'!CX47,0)))</f>
        <v>0</v>
      </c>
      <c r="CZ25" s="38">
        <f>-(('PRA110'!CY25-'PRA110'!CY27-IF(Admin!$B$30&gt;1,'PRA110'!CY24,0))-('PRA110'!CY48-'PRA110'!CY49-IF(Admin!$B$30&gt;1,'PRA110'!CY47,0)))</f>
        <v>0</v>
      </c>
      <c r="DA25" s="38">
        <f>-(('PRA110'!CZ25-'PRA110'!CZ27-IF(Admin!$B$30&gt;1,'PRA110'!CZ24,0))-('PRA110'!CZ48-'PRA110'!CZ49-IF(Admin!$B$30&gt;1,'PRA110'!CZ47,0)))</f>
        <v>0</v>
      </c>
      <c r="DB25" s="38">
        <f>-(('PRA110'!DA25-'PRA110'!DA27-IF(Admin!$B$30&gt;1,'PRA110'!DA24,0))-('PRA110'!DA48-'PRA110'!DA49-IF(Admin!$B$30&gt;1,'PRA110'!DA47,0)))</f>
        <v>0</v>
      </c>
      <c r="DC25" s="38">
        <f>-(('PRA110'!DB25-'PRA110'!DB27-IF(Admin!$B$30&gt;1,'PRA110'!DB24,0))-('PRA110'!DB48-'PRA110'!DB49-IF(Admin!$B$30&gt;1,'PRA110'!DB47,0)))</f>
        <v>0</v>
      </c>
      <c r="DD25" s="38">
        <f>-(('PRA110'!DC25-'PRA110'!DC27-IF(Admin!$B$30&gt;1,'PRA110'!DC24,0))-('PRA110'!DC48-'PRA110'!DC49-IF(Admin!$B$30&gt;1,'PRA110'!DC47,0)))</f>
        <v>0</v>
      </c>
      <c r="DE25" s="38">
        <f>-(('PRA110'!DD25-'PRA110'!DD27-IF(Admin!$B$30&gt;1,'PRA110'!DD24,0))-('PRA110'!DD48-'PRA110'!DD49-IF(Admin!$B$30&gt;1,'PRA110'!DD47,0)))</f>
        <v>0</v>
      </c>
      <c r="DF25" s="38">
        <f>-(('PRA110'!DE25-'PRA110'!DE27-IF(Admin!$B$30&gt;1,'PRA110'!DE24,0))-('PRA110'!DE48-'PRA110'!DE49-IF(Admin!$B$30&gt;1,'PRA110'!DE47,0)))</f>
        <v>0</v>
      </c>
      <c r="DG25" s="38">
        <f>-(('PRA110'!DF25-'PRA110'!DF27-IF(Admin!$B$30&gt;1,'PRA110'!DF24,0))-('PRA110'!DF48-'PRA110'!DF49-IF(Admin!$B$30&gt;1,'PRA110'!DF47,0)))</f>
        <v>0</v>
      </c>
      <c r="DH25" s="38">
        <f>-(('PRA110'!DG25-'PRA110'!DG27-IF(Admin!$B$30&gt;1,'PRA110'!DG24,0))-('PRA110'!DG48-'PRA110'!DG49-IF(Admin!$B$30&gt;1,'PRA110'!DG47,0)))</f>
        <v>0</v>
      </c>
      <c r="DI25" s="38">
        <f>-(('PRA110'!DH25-'PRA110'!DH27-IF(Admin!$B$30&gt;1,'PRA110'!DH24,0))-('PRA110'!DH48-'PRA110'!DH49-IF(Admin!$B$30&gt;1,'PRA110'!DH47,0)))</f>
        <v>0</v>
      </c>
      <c r="DJ25" s="38">
        <f>-(('PRA110'!DI25-'PRA110'!DI27-IF(Admin!$B$30&gt;1,'PRA110'!DI24,0))-('PRA110'!DI48-'PRA110'!DI49-IF(Admin!$B$30&gt;1,'PRA110'!DI47,0)))</f>
        <v>0</v>
      </c>
      <c r="DK25" s="38">
        <f>-(('PRA110'!DJ25-'PRA110'!DJ27-IF(Admin!$B$30&gt;1,'PRA110'!DJ24,0))-('PRA110'!DJ48-'PRA110'!DJ49-IF(Admin!$B$30&gt;1,'PRA110'!DJ47,0)))</f>
        <v>0</v>
      </c>
      <c r="DL25" s="41">
        <f>-(('PRA110'!DK25-'PRA110'!DK27-IF(Admin!$B$30&gt;1,'PRA110'!DK24,0))-('PRA110'!DK48-'PRA110'!DK49-IF(Admin!$B$30&gt;1,'PRA110'!DK47,0)))</f>
        <v>0</v>
      </c>
    </row>
    <row r="26" spans="1:116" s="222" customFormat="1" ht="11.25" customHeight="1">
      <c r="A26" s="216"/>
      <c r="B26" s="214"/>
      <c r="C26" s="217"/>
      <c r="D26" s="218"/>
      <c r="E26" s="224"/>
      <c r="F26" s="1126" t="s">
        <v>71</v>
      </c>
      <c r="G26" s="1001"/>
      <c r="H26" s="202"/>
      <c r="I26" s="221"/>
      <c r="J26" s="39"/>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41"/>
    </row>
    <row r="27" spans="1:116" s="222" customFormat="1" ht="12.4">
      <c r="A27" s="216"/>
      <c r="B27" s="214"/>
      <c r="C27" s="217"/>
      <c r="D27" s="218"/>
      <c r="E27" s="1021"/>
      <c r="F27" s="88" t="s">
        <v>1175</v>
      </c>
      <c r="G27" s="1001"/>
      <c r="H27" s="202"/>
      <c r="I27" s="221"/>
      <c r="J27" s="39">
        <f>-(('PRA110'!J27-IF(Admin!$B$30=1,'PRA110'!J24,0))-('PRA110'!J49-IF(Admin!$B$30=1,'PRA110'!J47,0)))</f>
        <v>0</v>
      </c>
      <c r="K27" s="38">
        <f>-((('PRA110'!I27-'PRA110'!J27)-IF(Admin!$B$30=1,'PRA110'!I24-'PRA110'!J24,0))-(('PRA110'!I49-'PRA110'!J49)-IF(Admin!$B$30&gt;1,'PRA110'!I47-'PRA110'!J47,0)))</f>
        <v>0</v>
      </c>
      <c r="L27" s="38">
        <f>-(('PRA110'!K27-IF(Admin!$B$30=1,'PRA110'!K24,0))-('PRA110'!K49-IF(Admin!$B$30=1,'PRA110'!K47,0)))</f>
        <v>0</v>
      </c>
      <c r="M27" s="38">
        <f>-(('PRA110'!L27-IF(Admin!$B$30=1,'PRA110'!L24,0))-('PRA110'!L49-IF(Admin!$B$30=1,'PRA110'!L47,0)))</f>
        <v>0</v>
      </c>
      <c r="N27" s="38">
        <f>-(('PRA110'!M27-IF(Admin!$B$30=1,'PRA110'!M24,0))-('PRA110'!M49-IF(Admin!$B$30=1,'PRA110'!M47,0)))</f>
        <v>0</v>
      </c>
      <c r="O27" s="38">
        <f>-(('PRA110'!N27-IF(Admin!$B$30=1,'PRA110'!N24,0))-('PRA110'!N49-IF(Admin!$B$30=1,'PRA110'!N47,0)))</f>
        <v>0</v>
      </c>
      <c r="P27" s="38">
        <f>-(('PRA110'!O27-IF(Admin!$B$30=1,'PRA110'!O24,0))-('PRA110'!O49-IF(Admin!$B$30=1,'PRA110'!O47,0)))</f>
        <v>0</v>
      </c>
      <c r="Q27" s="38">
        <f>-(('PRA110'!P27-IF(Admin!$B$30=1,'PRA110'!P24,0))-('PRA110'!P49-IF(Admin!$B$30=1,'PRA110'!P47,0)))</f>
        <v>0</v>
      </c>
      <c r="R27" s="38">
        <f>-(('PRA110'!Q27-IF(Admin!$B$30=1,'PRA110'!Q24,0))-('PRA110'!Q49-IF(Admin!$B$30=1,'PRA110'!Q47,0)))</f>
        <v>0</v>
      </c>
      <c r="S27" s="38">
        <f>-(('PRA110'!R27-IF(Admin!$B$30=1,'PRA110'!R24,0))-('PRA110'!R49-IF(Admin!$B$30=1,'PRA110'!R47,0)))</f>
        <v>0</v>
      </c>
      <c r="T27" s="38">
        <f>-(('PRA110'!S27-IF(Admin!$B$30=1,'PRA110'!S24,0))-('PRA110'!S49-IF(Admin!$B$30=1,'PRA110'!S47,0)))</f>
        <v>0</v>
      </c>
      <c r="U27" s="38">
        <f>-(('PRA110'!T27-IF(Admin!$B$30=1,'PRA110'!T24,0))-('PRA110'!T49-IF(Admin!$B$30=1,'PRA110'!T47,0)))</f>
        <v>0</v>
      </c>
      <c r="V27" s="38">
        <f>-(('PRA110'!U27-IF(Admin!$B$30=1,'PRA110'!U24,0))-('PRA110'!U49-IF(Admin!$B$30=1,'PRA110'!U47,0)))</f>
        <v>0</v>
      </c>
      <c r="W27" s="38">
        <f>-(('PRA110'!V27-IF(Admin!$B$30=1,'PRA110'!V24,0))-('PRA110'!V49-IF(Admin!$B$30=1,'PRA110'!V47,0)))</f>
        <v>0</v>
      </c>
      <c r="X27" s="38">
        <f>-(('PRA110'!W27-IF(Admin!$B$30=1,'PRA110'!W24,0))-('PRA110'!W49-IF(Admin!$B$30=1,'PRA110'!W47,0)))</f>
        <v>0</v>
      </c>
      <c r="Y27" s="38">
        <f>-(('PRA110'!X27-IF(Admin!$B$30=1,'PRA110'!X24,0))-('PRA110'!X49-IF(Admin!$B$30=1,'PRA110'!X47,0)))</f>
        <v>0</v>
      </c>
      <c r="Z27" s="38">
        <f>-(('PRA110'!Y27-IF(Admin!$B$30=1,'PRA110'!Y24,0))-('PRA110'!Y49-IF(Admin!$B$30=1,'PRA110'!Y47,0)))</f>
        <v>0</v>
      </c>
      <c r="AA27" s="38">
        <f>-(('PRA110'!Z27-IF(Admin!$B$30=1,'PRA110'!Z24,0))-('PRA110'!Z49-IF(Admin!$B$30=1,'PRA110'!Z47,0)))</f>
        <v>0</v>
      </c>
      <c r="AB27" s="38">
        <f>-(('PRA110'!AA27-IF(Admin!$B$30=1,'PRA110'!AA24,0))-('PRA110'!AA49-IF(Admin!$B$30=1,'PRA110'!AA47,0)))</f>
        <v>0</v>
      </c>
      <c r="AC27" s="38">
        <f>-(('PRA110'!AB27-IF(Admin!$B$30=1,'PRA110'!AB24,0))-('PRA110'!AB49-IF(Admin!$B$30=1,'PRA110'!AB47,0)))</f>
        <v>0</v>
      </c>
      <c r="AD27" s="38">
        <f>-(('PRA110'!AC27-IF(Admin!$B$30=1,'PRA110'!AC24,0))-('PRA110'!AC49-IF(Admin!$B$30=1,'PRA110'!AC47,0)))</f>
        <v>0</v>
      </c>
      <c r="AE27" s="38">
        <f>-(('PRA110'!AD27-IF(Admin!$B$30=1,'PRA110'!AD24,0))-('PRA110'!AD49-IF(Admin!$B$30=1,'PRA110'!AD47,0)))</f>
        <v>0</v>
      </c>
      <c r="AF27" s="38">
        <f>-(('PRA110'!AE27-IF(Admin!$B$30=1,'PRA110'!AE24,0))-('PRA110'!AE49-IF(Admin!$B$30=1,'PRA110'!AE47,0)))</f>
        <v>0</v>
      </c>
      <c r="AG27" s="38">
        <f>-(('PRA110'!AF27-IF(Admin!$B$30=1,'PRA110'!AF24,0))-('PRA110'!AF49-IF(Admin!$B$30=1,'PRA110'!AF47,0)))</f>
        <v>0</v>
      </c>
      <c r="AH27" s="38">
        <f>-(('PRA110'!AG27-IF(Admin!$B$30=1,'PRA110'!AG24,0))-('PRA110'!AG49-IF(Admin!$B$30=1,'PRA110'!AG47,0)))</f>
        <v>0</v>
      </c>
      <c r="AI27" s="38">
        <f>-(('PRA110'!AH27-IF(Admin!$B$30=1,'PRA110'!AH24,0))-('PRA110'!AH49-IF(Admin!$B$30=1,'PRA110'!AH47,0)))</f>
        <v>0</v>
      </c>
      <c r="AJ27" s="38">
        <f>-(('PRA110'!AI27-IF(Admin!$B$30=1,'PRA110'!AI24,0))-('PRA110'!AI49-IF(Admin!$B$30=1,'PRA110'!AI47,0)))</f>
        <v>0</v>
      </c>
      <c r="AK27" s="38">
        <f>-(('PRA110'!AJ27-IF(Admin!$B$30=1,'PRA110'!AJ24,0))-('PRA110'!AJ49-IF(Admin!$B$30=1,'PRA110'!AJ47,0)))</f>
        <v>0</v>
      </c>
      <c r="AL27" s="38">
        <f>-(('PRA110'!AK27-IF(Admin!$B$30=1,'PRA110'!AK24,0))-('PRA110'!AK49-IF(Admin!$B$30=1,'PRA110'!AK47,0)))</f>
        <v>0</v>
      </c>
      <c r="AM27" s="38">
        <f>-(('PRA110'!AL27-IF(Admin!$B$30=1,'PRA110'!AL24,0))-('PRA110'!AL49-IF(Admin!$B$30=1,'PRA110'!AL47,0)))</f>
        <v>0</v>
      </c>
      <c r="AN27" s="38">
        <f>-(('PRA110'!AM27-IF(Admin!$B$30=1,'PRA110'!AM24,0))-('PRA110'!AM49-IF(Admin!$B$30=1,'PRA110'!AM47,0)))</f>
        <v>0</v>
      </c>
      <c r="AO27" s="38">
        <f>-(('PRA110'!AN27-IF(Admin!$B$30=1,'PRA110'!AN24,0))-('PRA110'!AN49-IF(Admin!$B$30=1,'PRA110'!AN47,0)))</f>
        <v>0</v>
      </c>
      <c r="AP27" s="38">
        <f>-(('PRA110'!AO27-IF(Admin!$B$30=1,'PRA110'!AO24,0))-('PRA110'!AO49-IF(Admin!$B$30=1,'PRA110'!AO47,0)))</f>
        <v>0</v>
      </c>
      <c r="AQ27" s="38">
        <f>-(('PRA110'!AP27-IF(Admin!$B$30=1,'PRA110'!AP24,0))-('PRA110'!AP49-IF(Admin!$B$30=1,'PRA110'!AP47,0)))</f>
        <v>0</v>
      </c>
      <c r="AR27" s="38">
        <f>-(('PRA110'!AQ27-IF(Admin!$B$30=1,'PRA110'!AQ24,0))-('PRA110'!AQ49-IF(Admin!$B$30=1,'PRA110'!AQ47,0)))</f>
        <v>0</v>
      </c>
      <c r="AS27" s="38">
        <f>-(('PRA110'!AR27-IF(Admin!$B$30=1,'PRA110'!AR24,0))-('PRA110'!AR49-IF(Admin!$B$30=1,'PRA110'!AR47,0)))</f>
        <v>0</v>
      </c>
      <c r="AT27" s="38">
        <f>-(('PRA110'!AS27-IF(Admin!$B$30=1,'PRA110'!AS24,0))-('PRA110'!AS49-IF(Admin!$B$30=1,'PRA110'!AS47,0)))</f>
        <v>0</v>
      </c>
      <c r="AU27" s="38">
        <f>-(('PRA110'!AT27-IF(Admin!$B$30=1,'PRA110'!AT24,0))-('PRA110'!AT49-IF(Admin!$B$30=1,'PRA110'!AT47,0)))</f>
        <v>0</v>
      </c>
      <c r="AV27" s="38">
        <f>-(('PRA110'!AU27-IF(Admin!$B$30=1,'PRA110'!AU24,0))-('PRA110'!AU49-IF(Admin!$B$30=1,'PRA110'!AU47,0)))</f>
        <v>0</v>
      </c>
      <c r="AW27" s="38">
        <f>-(('PRA110'!AV27-IF(Admin!$B$30=1,'PRA110'!AV24,0))-('PRA110'!AV49-IF(Admin!$B$30=1,'PRA110'!AV47,0)))</f>
        <v>0</v>
      </c>
      <c r="AX27" s="38">
        <f>-(('PRA110'!AW27-IF(Admin!$B$30=1,'PRA110'!AW24,0))-('PRA110'!AW49-IF(Admin!$B$30=1,'PRA110'!AW47,0)))</f>
        <v>0</v>
      </c>
      <c r="AY27" s="38">
        <f>-(('PRA110'!AX27-IF(Admin!$B$30=1,'PRA110'!AX24,0))-('PRA110'!AX49-IF(Admin!$B$30=1,'PRA110'!AX47,0)))</f>
        <v>0</v>
      </c>
      <c r="AZ27" s="38">
        <f>-(('PRA110'!AY27-IF(Admin!$B$30=1,'PRA110'!AY24,0))-('PRA110'!AY49-IF(Admin!$B$30=1,'PRA110'!AY47,0)))</f>
        <v>0</v>
      </c>
      <c r="BA27" s="38">
        <f>-(('PRA110'!AZ27-IF(Admin!$B$30=1,'PRA110'!AZ24,0))-('PRA110'!AZ49-IF(Admin!$B$30=1,'PRA110'!AZ47,0)))</f>
        <v>0</v>
      </c>
      <c r="BB27" s="38">
        <f>-(('PRA110'!BA27-IF(Admin!$B$30=1,'PRA110'!BA24,0))-('PRA110'!BA49-IF(Admin!$B$30=1,'PRA110'!BA47,0)))</f>
        <v>0</v>
      </c>
      <c r="BC27" s="38">
        <f>-(('PRA110'!BB27-IF(Admin!$B$30=1,'PRA110'!BB24,0))-('PRA110'!BB49-IF(Admin!$B$30=1,'PRA110'!BB47,0)))</f>
        <v>0</v>
      </c>
      <c r="BD27" s="38">
        <f>-(('PRA110'!BC27-IF(Admin!$B$30=1,'PRA110'!BC24,0))-('PRA110'!BC49-IF(Admin!$B$30=1,'PRA110'!BC47,0)))</f>
        <v>0</v>
      </c>
      <c r="BE27" s="38">
        <f>-(('PRA110'!BD27-IF(Admin!$B$30=1,'PRA110'!BD24,0))-('PRA110'!BD49-IF(Admin!$B$30=1,'PRA110'!BD47,0)))</f>
        <v>0</v>
      </c>
      <c r="BF27" s="38">
        <f>-(('PRA110'!BE27-IF(Admin!$B$30=1,'PRA110'!BE24,0))-('PRA110'!BE49-IF(Admin!$B$30=1,'PRA110'!BE47,0)))</f>
        <v>0</v>
      </c>
      <c r="BG27" s="38">
        <f>-(('PRA110'!BF27-IF(Admin!$B$30=1,'PRA110'!BF24,0))-('PRA110'!BF49-IF(Admin!$B$30=1,'PRA110'!BF47,0)))</f>
        <v>0</v>
      </c>
      <c r="BH27" s="38">
        <f>-(('PRA110'!BG27-IF(Admin!$B$30=1,'PRA110'!BG24,0))-('PRA110'!BG49-IF(Admin!$B$30=1,'PRA110'!BG47,0)))</f>
        <v>0</v>
      </c>
      <c r="BI27" s="38">
        <f>-(('PRA110'!BH27-IF(Admin!$B$30=1,'PRA110'!BH24,0))-('PRA110'!BH49-IF(Admin!$B$30=1,'PRA110'!BH47,0)))</f>
        <v>0</v>
      </c>
      <c r="BJ27" s="38">
        <f>-(('PRA110'!BI27-IF(Admin!$B$30=1,'PRA110'!BI24,0))-('PRA110'!BI49-IF(Admin!$B$30=1,'PRA110'!BI47,0)))</f>
        <v>0</v>
      </c>
      <c r="BK27" s="38">
        <f>-(('PRA110'!BJ27-IF(Admin!$B$30=1,'PRA110'!BJ24,0))-('PRA110'!BJ49-IF(Admin!$B$30=1,'PRA110'!BJ47,0)))</f>
        <v>0</v>
      </c>
      <c r="BL27" s="38">
        <f>-(('PRA110'!BK27-IF(Admin!$B$30=1,'PRA110'!BK24,0))-('PRA110'!BK49-IF(Admin!$B$30=1,'PRA110'!BK47,0)))</f>
        <v>0</v>
      </c>
      <c r="BM27" s="38">
        <f>-(('PRA110'!BL27-IF(Admin!$B$30=1,'PRA110'!BL24,0))-('PRA110'!BL49-IF(Admin!$B$30=1,'PRA110'!BL47,0)))</f>
        <v>0</v>
      </c>
      <c r="BN27" s="38">
        <f>-(('PRA110'!BM27-IF(Admin!$B$30=1,'PRA110'!BM24,0))-('PRA110'!BM49-IF(Admin!$B$30=1,'PRA110'!BM47,0)))</f>
        <v>0</v>
      </c>
      <c r="BO27" s="38">
        <f>-(('PRA110'!BN27-IF(Admin!$B$30=1,'PRA110'!BN24,0))-('PRA110'!BN49-IF(Admin!$B$30=1,'PRA110'!BN47,0)))</f>
        <v>0</v>
      </c>
      <c r="BP27" s="38">
        <f>-(('PRA110'!BO27-IF(Admin!$B$30=1,'PRA110'!BO24,0))-('PRA110'!BO49-IF(Admin!$B$30=1,'PRA110'!BO47,0)))</f>
        <v>0</v>
      </c>
      <c r="BQ27" s="38">
        <f>-(('PRA110'!BP27-IF(Admin!$B$30=1,'PRA110'!BP24,0))-('PRA110'!BP49-IF(Admin!$B$30=1,'PRA110'!BP47,0)))</f>
        <v>0</v>
      </c>
      <c r="BR27" s="38">
        <f>-(('PRA110'!BQ27-IF(Admin!$B$30=1,'PRA110'!BQ24,0))-('PRA110'!BQ49-IF(Admin!$B$30=1,'PRA110'!BQ47,0)))</f>
        <v>0</v>
      </c>
      <c r="BS27" s="38">
        <f>-(('PRA110'!BR27-IF(Admin!$B$30=1,'PRA110'!BR24,0))-('PRA110'!BR49-IF(Admin!$B$30=1,'PRA110'!BR47,0)))</f>
        <v>0</v>
      </c>
      <c r="BT27" s="38">
        <f>-(('PRA110'!BS27-IF(Admin!$B$30=1,'PRA110'!BS24,0))-('PRA110'!BS49-IF(Admin!$B$30=1,'PRA110'!BS47,0)))</f>
        <v>0</v>
      </c>
      <c r="BU27" s="38">
        <f>-(('PRA110'!BT27-IF(Admin!$B$30=1,'PRA110'!BT24,0))-('PRA110'!BT49-IF(Admin!$B$30=1,'PRA110'!BT47,0)))</f>
        <v>0</v>
      </c>
      <c r="BV27" s="38">
        <f>-(('PRA110'!BU27-IF(Admin!$B$30=1,'PRA110'!BU24,0))-('PRA110'!BU49-IF(Admin!$B$30=1,'PRA110'!BU47,0)))</f>
        <v>0</v>
      </c>
      <c r="BW27" s="38">
        <f>-(('PRA110'!BV27-IF(Admin!$B$30=1,'PRA110'!BV24,0))-('PRA110'!BV49-IF(Admin!$B$30=1,'PRA110'!BV47,0)))</f>
        <v>0</v>
      </c>
      <c r="BX27" s="38">
        <f>-(('PRA110'!BW27-IF(Admin!$B$30=1,'PRA110'!BW24,0))-('PRA110'!BW49-IF(Admin!$B$30=1,'PRA110'!BW47,0)))</f>
        <v>0</v>
      </c>
      <c r="BY27" s="38">
        <f>-(('PRA110'!BX27-IF(Admin!$B$30=1,'PRA110'!BX24,0))-('PRA110'!BX49-IF(Admin!$B$30=1,'PRA110'!BX47,0)))</f>
        <v>0</v>
      </c>
      <c r="BZ27" s="38">
        <f>-(('PRA110'!BY27-IF(Admin!$B$30=1,'PRA110'!BY24,0))-('PRA110'!BY49-IF(Admin!$B$30=1,'PRA110'!BY47,0)))</f>
        <v>0</v>
      </c>
      <c r="CA27" s="38">
        <f>-(('PRA110'!BZ27-IF(Admin!$B$30=1,'PRA110'!BZ24,0))-('PRA110'!BZ49-IF(Admin!$B$30=1,'PRA110'!BZ47,0)))</f>
        <v>0</v>
      </c>
      <c r="CB27" s="38">
        <f>-(('PRA110'!CA27-IF(Admin!$B$30=1,'PRA110'!CA24,0))-('PRA110'!CA49-IF(Admin!$B$30=1,'PRA110'!CA47,0)))</f>
        <v>0</v>
      </c>
      <c r="CC27" s="38">
        <f>-(('PRA110'!CB27-IF(Admin!$B$30=1,'PRA110'!CB24,0))-('PRA110'!CB49-IF(Admin!$B$30=1,'PRA110'!CB47,0)))</f>
        <v>0</v>
      </c>
      <c r="CD27" s="38">
        <f>-(('PRA110'!CC27-IF(Admin!$B$30=1,'PRA110'!CC24,0))-('PRA110'!CC49-IF(Admin!$B$30=1,'PRA110'!CC47,0)))</f>
        <v>0</v>
      </c>
      <c r="CE27" s="38">
        <f>-(('PRA110'!CD27-IF(Admin!$B$30=1,'PRA110'!CD24,0))-('PRA110'!CD49-IF(Admin!$B$30=1,'PRA110'!CD47,0)))</f>
        <v>0</v>
      </c>
      <c r="CF27" s="38">
        <f>-(('PRA110'!CE27-IF(Admin!$B$30=1,'PRA110'!CE24,0))-('PRA110'!CE49-IF(Admin!$B$30=1,'PRA110'!CE47,0)))</f>
        <v>0</v>
      </c>
      <c r="CG27" s="38">
        <f>-(('PRA110'!CF27-IF(Admin!$B$30=1,'PRA110'!CF24,0))-('PRA110'!CF49-IF(Admin!$B$30=1,'PRA110'!CF47,0)))</f>
        <v>0</v>
      </c>
      <c r="CH27" s="38">
        <f>-(('PRA110'!CG27-IF(Admin!$B$30=1,'PRA110'!CG24,0))-('PRA110'!CG49-IF(Admin!$B$30=1,'PRA110'!CG47,0)))</f>
        <v>0</v>
      </c>
      <c r="CI27" s="38">
        <f>-(('PRA110'!CH27-IF(Admin!$B$30=1,'PRA110'!CH24,0))-('PRA110'!CH49-IF(Admin!$B$30=1,'PRA110'!CH47,0)))</f>
        <v>0</v>
      </c>
      <c r="CJ27" s="38">
        <f>-(('PRA110'!CI27-IF(Admin!$B$30=1,'PRA110'!CI24,0))-('PRA110'!CI49-IF(Admin!$B$30=1,'PRA110'!CI47,0)))</f>
        <v>0</v>
      </c>
      <c r="CK27" s="38">
        <f>-(('PRA110'!CJ27-IF(Admin!$B$30=1,'PRA110'!CJ24,0))-('PRA110'!CJ49-IF(Admin!$B$30=1,'PRA110'!CJ47,0)))</f>
        <v>0</v>
      </c>
      <c r="CL27" s="38">
        <f>-(('PRA110'!CK27-IF(Admin!$B$30=1,'PRA110'!CK24,0))-('PRA110'!CK49-IF(Admin!$B$30=1,'PRA110'!CK47,0)))</f>
        <v>0</v>
      </c>
      <c r="CM27" s="38">
        <f>-(('PRA110'!CL27-IF(Admin!$B$30=1,'PRA110'!CL24,0))-('PRA110'!CL49-IF(Admin!$B$30=1,'PRA110'!CL47,0)))</f>
        <v>0</v>
      </c>
      <c r="CN27" s="38">
        <f>-(('PRA110'!CM27-IF(Admin!$B$30=1,'PRA110'!CM24,0))-('PRA110'!CM49-IF(Admin!$B$30=1,'PRA110'!CM47,0)))</f>
        <v>0</v>
      </c>
      <c r="CO27" s="38">
        <f>-(('PRA110'!CN27-IF(Admin!$B$30=1,'PRA110'!CN24,0))-('PRA110'!CN49-IF(Admin!$B$30=1,'PRA110'!CN47,0)))</f>
        <v>0</v>
      </c>
      <c r="CP27" s="38">
        <f>-(('PRA110'!CO27-IF(Admin!$B$30=1,'PRA110'!CO24,0))-('PRA110'!CO49-IF(Admin!$B$30=1,'PRA110'!CO47,0)))</f>
        <v>0</v>
      </c>
      <c r="CQ27" s="38">
        <f>-(('PRA110'!CP27-IF(Admin!$B$30=1,'PRA110'!CP24,0))-('PRA110'!CP49-IF(Admin!$B$30=1,'PRA110'!CP47,0)))</f>
        <v>0</v>
      </c>
      <c r="CR27" s="38">
        <f>-(('PRA110'!CQ27-IF(Admin!$B$30=1,'PRA110'!CQ24,0))-('PRA110'!CQ49-IF(Admin!$B$30=1,'PRA110'!CQ47,0)))</f>
        <v>0</v>
      </c>
      <c r="CS27" s="38">
        <f>-(('PRA110'!CR27-IF(Admin!$B$30=1,'PRA110'!CR24,0))-('PRA110'!CR49-IF(Admin!$B$30=1,'PRA110'!CR47,0)))</f>
        <v>0</v>
      </c>
      <c r="CT27" s="38">
        <f>-(('PRA110'!CS27-IF(Admin!$B$30=1,'PRA110'!CS24,0))-('PRA110'!CS49-IF(Admin!$B$30=1,'PRA110'!CS47,0)))</f>
        <v>0</v>
      </c>
      <c r="CU27" s="38">
        <f>-(('PRA110'!CT27-IF(Admin!$B$30=1,'PRA110'!CT24,0))-('PRA110'!CT49-IF(Admin!$B$30=1,'PRA110'!CT47,0)))</f>
        <v>0</v>
      </c>
      <c r="CV27" s="38">
        <f>-(('PRA110'!CU27-IF(Admin!$B$30=1,'PRA110'!CU24,0))-('PRA110'!CU49-IF(Admin!$B$30=1,'PRA110'!CU47,0)))</f>
        <v>0</v>
      </c>
      <c r="CW27" s="38">
        <f>-(('PRA110'!CV27-IF(Admin!$B$30=1,'PRA110'!CV24,0))-('PRA110'!CV49-IF(Admin!$B$30=1,'PRA110'!CV47,0)))</f>
        <v>0</v>
      </c>
      <c r="CX27" s="38">
        <f>-(('PRA110'!CW27-IF(Admin!$B$30=1,'PRA110'!CW24,0))-('PRA110'!CW49-IF(Admin!$B$30=1,'PRA110'!CW47,0)))</f>
        <v>0</v>
      </c>
      <c r="CY27" s="38">
        <f>-(('PRA110'!CX27-IF(Admin!$B$30=1,'PRA110'!CX24,0))-('PRA110'!CX49-IF(Admin!$B$30=1,'PRA110'!CX47,0)))</f>
        <v>0</v>
      </c>
      <c r="CZ27" s="38">
        <f>-(('PRA110'!CY27-IF(Admin!$B$30=1,'PRA110'!CY24,0))-('PRA110'!CY49-IF(Admin!$B$30=1,'PRA110'!CY47,0)))</f>
        <v>0</v>
      </c>
      <c r="DA27" s="38">
        <f>-(('PRA110'!CZ27-IF(Admin!$B$30=1,'PRA110'!CZ24,0))-('PRA110'!CZ49-IF(Admin!$B$30=1,'PRA110'!CZ47,0)))</f>
        <v>0</v>
      </c>
      <c r="DB27" s="38">
        <f>-(('PRA110'!DA27-IF(Admin!$B$30=1,'PRA110'!DA24,0))-('PRA110'!DA49-IF(Admin!$B$30=1,'PRA110'!DA47,0)))</f>
        <v>0</v>
      </c>
      <c r="DC27" s="38">
        <f>-(('PRA110'!DB27-IF(Admin!$B$30=1,'PRA110'!DB24,0))-('PRA110'!DB49-IF(Admin!$B$30=1,'PRA110'!DB47,0)))</f>
        <v>0</v>
      </c>
      <c r="DD27" s="38">
        <f>-(('PRA110'!DC27-IF(Admin!$B$30=1,'PRA110'!DC24,0))-('PRA110'!DC49-IF(Admin!$B$30=1,'PRA110'!DC47,0)))</f>
        <v>0</v>
      </c>
      <c r="DE27" s="38">
        <f>-(('PRA110'!DD27-IF(Admin!$B$30=1,'PRA110'!DD24,0))-('PRA110'!DD49-IF(Admin!$B$30=1,'PRA110'!DD47,0)))</f>
        <v>0</v>
      </c>
      <c r="DF27" s="38">
        <f>-(('PRA110'!DE27-IF(Admin!$B$30=1,'PRA110'!DE24,0))-('PRA110'!DE49-IF(Admin!$B$30=1,'PRA110'!DE47,0)))</f>
        <v>0</v>
      </c>
      <c r="DG27" s="38">
        <f>-(('PRA110'!DF27-IF(Admin!$B$30=1,'PRA110'!DF24,0))-('PRA110'!DF49-IF(Admin!$B$30=1,'PRA110'!DF47,0)))</f>
        <v>0</v>
      </c>
      <c r="DH27" s="38">
        <f>-(('PRA110'!DG27-IF(Admin!$B$30=1,'PRA110'!DG24,0))-('PRA110'!DG49-IF(Admin!$B$30=1,'PRA110'!DG47,0)))</f>
        <v>0</v>
      </c>
      <c r="DI27" s="38">
        <f>-(('PRA110'!DH27-IF(Admin!$B$30=1,'PRA110'!DH24,0))-('PRA110'!DH49-IF(Admin!$B$30=1,'PRA110'!DH47,0)))</f>
        <v>0</v>
      </c>
      <c r="DJ27" s="38">
        <f>-(('PRA110'!DI27-IF(Admin!$B$30=1,'PRA110'!DI24,0))-('PRA110'!DI49-IF(Admin!$B$30=1,'PRA110'!DI47,0)))</f>
        <v>0</v>
      </c>
      <c r="DK27" s="38">
        <f>-(('PRA110'!DJ27-IF(Admin!$B$30=1,'PRA110'!DJ24,0))-('PRA110'!DJ49-IF(Admin!$B$30=1,'PRA110'!DJ47,0)))</f>
        <v>0</v>
      </c>
      <c r="DL27" s="41">
        <f>-(('PRA110'!DK27-IF(Admin!$B$30=1,'PRA110'!DK24,0))-('PRA110'!DK49-IF(Admin!$B$30=1,'PRA110'!DK47,0)))</f>
        <v>0</v>
      </c>
    </row>
    <row r="28" spans="1:116" s="222" customFormat="1" ht="11.25" customHeight="1">
      <c r="A28" s="216"/>
      <c r="B28" s="214"/>
      <c r="C28" s="217"/>
      <c r="D28" s="218"/>
      <c r="E28" s="219"/>
      <c r="F28" s="1127" t="s">
        <v>75</v>
      </c>
      <c r="G28" s="209"/>
      <c r="H28" s="202"/>
      <c r="I28" s="221"/>
      <c r="J28" s="225"/>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c r="BW28" s="226"/>
      <c r="BX28" s="226"/>
      <c r="BY28" s="226"/>
      <c r="BZ28" s="226"/>
      <c r="CA28" s="226"/>
      <c r="CB28" s="226"/>
      <c r="CC28" s="226"/>
      <c r="CD28" s="226"/>
      <c r="CE28" s="226"/>
      <c r="CF28" s="226"/>
      <c r="CG28" s="226"/>
      <c r="CH28" s="226"/>
      <c r="CI28" s="226"/>
      <c r="CJ28" s="226"/>
      <c r="CK28" s="226"/>
      <c r="CL28" s="226"/>
      <c r="CM28" s="226"/>
      <c r="CN28" s="226"/>
      <c r="CO28" s="226"/>
      <c r="CP28" s="226"/>
      <c r="CQ28" s="226"/>
      <c r="CR28" s="226"/>
      <c r="CS28" s="226"/>
      <c r="CT28" s="226"/>
      <c r="CU28" s="226"/>
      <c r="CV28" s="226"/>
      <c r="CW28" s="226"/>
      <c r="CX28" s="226"/>
      <c r="CY28" s="226"/>
      <c r="CZ28" s="226"/>
      <c r="DA28" s="226"/>
      <c r="DB28" s="226"/>
      <c r="DC28" s="226"/>
      <c r="DD28" s="226"/>
      <c r="DE28" s="226"/>
      <c r="DF28" s="226"/>
      <c r="DG28" s="226"/>
      <c r="DH28" s="226"/>
      <c r="DI28" s="226"/>
      <c r="DJ28" s="226"/>
      <c r="DK28" s="226"/>
      <c r="DL28" s="227"/>
    </row>
    <row r="29" spans="1:116" s="222" customFormat="1" ht="11.25" customHeight="1">
      <c r="A29" s="216"/>
      <c r="B29" s="214"/>
      <c r="C29" s="217"/>
      <c r="D29" s="218"/>
      <c r="E29" s="219"/>
      <c r="F29" s="1128" t="s">
        <v>77</v>
      </c>
      <c r="G29" s="209"/>
      <c r="H29" s="202"/>
      <c r="I29" s="221"/>
      <c r="J29" s="225"/>
      <c r="K29" s="226"/>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6"/>
      <c r="BW29" s="226"/>
      <c r="BX29" s="226"/>
      <c r="BY29" s="226"/>
      <c r="BZ29" s="226"/>
      <c r="CA29" s="226"/>
      <c r="CB29" s="226"/>
      <c r="CC29" s="226"/>
      <c r="CD29" s="226"/>
      <c r="CE29" s="226"/>
      <c r="CF29" s="226"/>
      <c r="CG29" s="226"/>
      <c r="CH29" s="226"/>
      <c r="CI29" s="226"/>
      <c r="CJ29" s="226"/>
      <c r="CK29" s="226"/>
      <c r="CL29" s="226"/>
      <c r="CM29" s="226"/>
      <c r="CN29" s="226"/>
      <c r="CO29" s="226"/>
      <c r="CP29" s="226"/>
      <c r="CQ29" s="226"/>
      <c r="CR29" s="226"/>
      <c r="CS29" s="226"/>
      <c r="CT29" s="226"/>
      <c r="CU29" s="226"/>
      <c r="CV29" s="226"/>
      <c r="CW29" s="226"/>
      <c r="CX29" s="226"/>
      <c r="CY29" s="226"/>
      <c r="CZ29" s="226"/>
      <c r="DA29" s="226"/>
      <c r="DB29" s="226"/>
      <c r="DC29" s="226"/>
      <c r="DD29" s="226"/>
      <c r="DE29" s="226"/>
      <c r="DF29" s="226"/>
      <c r="DG29" s="226"/>
      <c r="DH29" s="226"/>
      <c r="DI29" s="226"/>
      <c r="DJ29" s="226"/>
      <c r="DK29" s="226"/>
      <c r="DL29" s="227"/>
    </row>
    <row r="30" spans="1:116" s="206" customFormat="1" ht="19.899999999999999" customHeight="1">
      <c r="A30" s="228"/>
      <c r="B30" s="214"/>
      <c r="C30" s="174"/>
      <c r="D30" s="84"/>
      <c r="E30" s="90"/>
      <c r="F30" s="231" t="s">
        <v>79</v>
      </c>
      <c r="G30" s="209"/>
      <c r="H30" s="202"/>
      <c r="I30" s="212"/>
      <c r="J30" s="39">
        <f>-('PRA110'!J30-'PRA110'!J50)</f>
        <v>0</v>
      </c>
      <c r="K30" s="38">
        <f>-(('PRA110'!I30-'PRA110'!J30)-('PRA110'!I50-'PRA110'!J50))</f>
        <v>0</v>
      </c>
      <c r="L30" s="38">
        <f>-('PRA110'!K30-'PRA110'!K50)</f>
        <v>0</v>
      </c>
      <c r="M30" s="38">
        <f>-('PRA110'!L30-'PRA110'!L50)</f>
        <v>0</v>
      </c>
      <c r="N30" s="38">
        <f>-('PRA110'!M30-'PRA110'!M50)</f>
        <v>0</v>
      </c>
      <c r="O30" s="38">
        <f>-('PRA110'!N30-'PRA110'!N50)</f>
        <v>0</v>
      </c>
      <c r="P30" s="38">
        <f>-('PRA110'!O30-'PRA110'!O50)</f>
        <v>0</v>
      </c>
      <c r="Q30" s="38">
        <f>-('PRA110'!P30-'PRA110'!P50)</f>
        <v>0</v>
      </c>
      <c r="R30" s="38">
        <f>-('PRA110'!Q30-'PRA110'!Q50)</f>
        <v>0</v>
      </c>
      <c r="S30" s="38">
        <f>-('PRA110'!R30-'PRA110'!R50)</f>
        <v>0</v>
      </c>
      <c r="T30" s="38">
        <f>-('PRA110'!S30-'PRA110'!S50)</f>
        <v>0</v>
      </c>
      <c r="U30" s="38">
        <f>-('PRA110'!T30-'PRA110'!T50)</f>
        <v>0</v>
      </c>
      <c r="V30" s="38">
        <f>-('PRA110'!U30-'PRA110'!U50)</f>
        <v>0</v>
      </c>
      <c r="W30" s="38">
        <f>-('PRA110'!V30-'PRA110'!V50)</f>
        <v>0</v>
      </c>
      <c r="X30" s="38">
        <f>-('PRA110'!W30-'PRA110'!W50)</f>
        <v>0</v>
      </c>
      <c r="Y30" s="38">
        <f>-('PRA110'!X30-'PRA110'!X50)</f>
        <v>0</v>
      </c>
      <c r="Z30" s="38">
        <f>-('PRA110'!Y30-'PRA110'!Y50)</f>
        <v>0</v>
      </c>
      <c r="AA30" s="38">
        <f>-('PRA110'!Z30-'PRA110'!Z50)</f>
        <v>0</v>
      </c>
      <c r="AB30" s="38">
        <f>-('PRA110'!AA30-'PRA110'!AA50)</f>
        <v>0</v>
      </c>
      <c r="AC30" s="38">
        <f>-('PRA110'!AB30-'PRA110'!AB50)</f>
        <v>0</v>
      </c>
      <c r="AD30" s="38">
        <f>-('PRA110'!AC30-'PRA110'!AC50)</f>
        <v>0</v>
      </c>
      <c r="AE30" s="38">
        <f>-('PRA110'!AD30-'PRA110'!AD50)</f>
        <v>0</v>
      </c>
      <c r="AF30" s="38">
        <f>-('PRA110'!AE30-'PRA110'!AE50)</f>
        <v>0</v>
      </c>
      <c r="AG30" s="38">
        <f>-('PRA110'!AF30-'PRA110'!AF50)</f>
        <v>0</v>
      </c>
      <c r="AH30" s="38">
        <f>-('PRA110'!AG30-'PRA110'!AG50)</f>
        <v>0</v>
      </c>
      <c r="AI30" s="38">
        <f>-('PRA110'!AH30-'PRA110'!AH50)</f>
        <v>0</v>
      </c>
      <c r="AJ30" s="38">
        <f>-('PRA110'!AI30-'PRA110'!AI50)</f>
        <v>0</v>
      </c>
      <c r="AK30" s="38">
        <f>-('PRA110'!AJ30-'PRA110'!AJ50)</f>
        <v>0</v>
      </c>
      <c r="AL30" s="38">
        <f>-('PRA110'!AK30-'PRA110'!AK50)</f>
        <v>0</v>
      </c>
      <c r="AM30" s="38">
        <f>-('PRA110'!AL30-'PRA110'!AL50)</f>
        <v>0</v>
      </c>
      <c r="AN30" s="38">
        <f>-('PRA110'!AM30-'PRA110'!AM50)</f>
        <v>0</v>
      </c>
      <c r="AO30" s="38">
        <f>-('PRA110'!AN30-'PRA110'!AN50)</f>
        <v>0</v>
      </c>
      <c r="AP30" s="38">
        <f>-('PRA110'!AO30-'PRA110'!AO50)</f>
        <v>0</v>
      </c>
      <c r="AQ30" s="38">
        <f>-('PRA110'!AP30-'PRA110'!AP50)</f>
        <v>0</v>
      </c>
      <c r="AR30" s="38">
        <f>-('PRA110'!AQ30-'PRA110'!AQ50)</f>
        <v>0</v>
      </c>
      <c r="AS30" s="38">
        <f>-('PRA110'!AR30-'PRA110'!AR50)</f>
        <v>0</v>
      </c>
      <c r="AT30" s="38">
        <f>-('PRA110'!AS30-'PRA110'!AS50)</f>
        <v>0</v>
      </c>
      <c r="AU30" s="38">
        <f>-('PRA110'!AT30-'PRA110'!AT50)</f>
        <v>0</v>
      </c>
      <c r="AV30" s="38">
        <f>-('PRA110'!AU30-'PRA110'!AU50)</f>
        <v>0</v>
      </c>
      <c r="AW30" s="38">
        <f>-('PRA110'!AV30-'PRA110'!AV50)</f>
        <v>0</v>
      </c>
      <c r="AX30" s="38">
        <f>-('PRA110'!AW30-'PRA110'!AW50)</f>
        <v>0</v>
      </c>
      <c r="AY30" s="38">
        <f>-('PRA110'!AX30-'PRA110'!AX50)</f>
        <v>0</v>
      </c>
      <c r="AZ30" s="38">
        <f>-('PRA110'!AY30-'PRA110'!AY50)</f>
        <v>0</v>
      </c>
      <c r="BA30" s="38">
        <f>-('PRA110'!AZ30-'PRA110'!AZ50)</f>
        <v>0</v>
      </c>
      <c r="BB30" s="38">
        <f>-('PRA110'!BA30-'PRA110'!BA50)</f>
        <v>0</v>
      </c>
      <c r="BC30" s="38">
        <f>-('PRA110'!BB30-'PRA110'!BB50)</f>
        <v>0</v>
      </c>
      <c r="BD30" s="38">
        <f>-('PRA110'!BC30-'PRA110'!BC50)</f>
        <v>0</v>
      </c>
      <c r="BE30" s="38">
        <f>-('PRA110'!BD30-'PRA110'!BD50)</f>
        <v>0</v>
      </c>
      <c r="BF30" s="38">
        <f>-('PRA110'!BE30-'PRA110'!BE50)</f>
        <v>0</v>
      </c>
      <c r="BG30" s="38">
        <f>-('PRA110'!BF30-'PRA110'!BF50)</f>
        <v>0</v>
      </c>
      <c r="BH30" s="38">
        <f>-('PRA110'!BG30-'PRA110'!BG50)</f>
        <v>0</v>
      </c>
      <c r="BI30" s="38">
        <f>-('PRA110'!BH30-'PRA110'!BH50)</f>
        <v>0</v>
      </c>
      <c r="BJ30" s="38">
        <f>-('PRA110'!BI30-'PRA110'!BI50)</f>
        <v>0</v>
      </c>
      <c r="BK30" s="38">
        <f>-('PRA110'!BJ30-'PRA110'!BJ50)</f>
        <v>0</v>
      </c>
      <c r="BL30" s="38">
        <f>-('PRA110'!BK30-'PRA110'!BK50)</f>
        <v>0</v>
      </c>
      <c r="BM30" s="38">
        <f>-('PRA110'!BL30-'PRA110'!BL50)</f>
        <v>0</v>
      </c>
      <c r="BN30" s="38">
        <f>-('PRA110'!BM30-'PRA110'!BM50)</f>
        <v>0</v>
      </c>
      <c r="BO30" s="38">
        <f>-('PRA110'!BN30-'PRA110'!BN50)</f>
        <v>0</v>
      </c>
      <c r="BP30" s="38">
        <f>-('PRA110'!BO30-'PRA110'!BO50)</f>
        <v>0</v>
      </c>
      <c r="BQ30" s="38">
        <f>-('PRA110'!BP30-'PRA110'!BP50)</f>
        <v>0</v>
      </c>
      <c r="BR30" s="38">
        <f>-('PRA110'!BQ30-'PRA110'!BQ50)</f>
        <v>0</v>
      </c>
      <c r="BS30" s="38">
        <f>-('PRA110'!BR30-'PRA110'!BR50)</f>
        <v>0</v>
      </c>
      <c r="BT30" s="38">
        <f>-('PRA110'!BS30-'PRA110'!BS50)</f>
        <v>0</v>
      </c>
      <c r="BU30" s="38">
        <f>-('PRA110'!BT30-'PRA110'!BT50)</f>
        <v>0</v>
      </c>
      <c r="BV30" s="38">
        <f>-('PRA110'!BU30-'PRA110'!BU50)</f>
        <v>0</v>
      </c>
      <c r="BW30" s="38">
        <f>-('PRA110'!BV30-'PRA110'!BV50)</f>
        <v>0</v>
      </c>
      <c r="BX30" s="38">
        <f>-('PRA110'!BW30-'PRA110'!BW50)</f>
        <v>0</v>
      </c>
      <c r="BY30" s="38">
        <f>-('PRA110'!BX30-'PRA110'!BX50)</f>
        <v>0</v>
      </c>
      <c r="BZ30" s="38">
        <f>-('PRA110'!BY30-'PRA110'!BY50)</f>
        <v>0</v>
      </c>
      <c r="CA30" s="38">
        <f>-('PRA110'!BZ30-'PRA110'!BZ50)</f>
        <v>0</v>
      </c>
      <c r="CB30" s="38">
        <f>-('PRA110'!CA30-'PRA110'!CA50)</f>
        <v>0</v>
      </c>
      <c r="CC30" s="38">
        <f>-('PRA110'!CB30-'PRA110'!CB50)</f>
        <v>0</v>
      </c>
      <c r="CD30" s="38">
        <f>-('PRA110'!CC30-'PRA110'!CC50)</f>
        <v>0</v>
      </c>
      <c r="CE30" s="38">
        <f>-('PRA110'!CD30-'PRA110'!CD50)</f>
        <v>0</v>
      </c>
      <c r="CF30" s="38">
        <f>-('PRA110'!CE30-'PRA110'!CE50)</f>
        <v>0</v>
      </c>
      <c r="CG30" s="38">
        <f>-('PRA110'!CF30-'PRA110'!CF50)</f>
        <v>0</v>
      </c>
      <c r="CH30" s="38">
        <f>-('PRA110'!CG30-'PRA110'!CG50)</f>
        <v>0</v>
      </c>
      <c r="CI30" s="38">
        <f>-('PRA110'!CH30-'PRA110'!CH50)</f>
        <v>0</v>
      </c>
      <c r="CJ30" s="38">
        <f>-('PRA110'!CI30-'PRA110'!CI50)</f>
        <v>0</v>
      </c>
      <c r="CK30" s="38">
        <f>-('PRA110'!CJ30-'PRA110'!CJ50)</f>
        <v>0</v>
      </c>
      <c r="CL30" s="38">
        <f>-('PRA110'!CK30-'PRA110'!CK50)</f>
        <v>0</v>
      </c>
      <c r="CM30" s="38">
        <f>-('PRA110'!CL30-'PRA110'!CL50)</f>
        <v>0</v>
      </c>
      <c r="CN30" s="38">
        <f>-('PRA110'!CM30-'PRA110'!CM50)</f>
        <v>0</v>
      </c>
      <c r="CO30" s="38">
        <f>-('PRA110'!CN30-'PRA110'!CN50)</f>
        <v>0</v>
      </c>
      <c r="CP30" s="38">
        <f>-('PRA110'!CO30-'PRA110'!CO50)</f>
        <v>0</v>
      </c>
      <c r="CQ30" s="38">
        <f>-('PRA110'!CP30-'PRA110'!CP50)</f>
        <v>0</v>
      </c>
      <c r="CR30" s="38">
        <f>-('PRA110'!CQ30-'PRA110'!CQ50)</f>
        <v>0</v>
      </c>
      <c r="CS30" s="38">
        <f>-('PRA110'!CR30-'PRA110'!CR50)</f>
        <v>0</v>
      </c>
      <c r="CT30" s="38">
        <f>-('PRA110'!CS30-'PRA110'!CS50)</f>
        <v>0</v>
      </c>
      <c r="CU30" s="38">
        <f>-('PRA110'!CT30-'PRA110'!CT50)</f>
        <v>0</v>
      </c>
      <c r="CV30" s="38">
        <f>-('PRA110'!CU30-'PRA110'!CU50)</f>
        <v>0</v>
      </c>
      <c r="CW30" s="38">
        <f>-('PRA110'!CV30-'PRA110'!CV50)</f>
        <v>0</v>
      </c>
      <c r="CX30" s="38">
        <f>-('PRA110'!CW30-'PRA110'!CW50)</f>
        <v>0</v>
      </c>
      <c r="CY30" s="38">
        <f>-('PRA110'!CX30-'PRA110'!CX50)</f>
        <v>0</v>
      </c>
      <c r="CZ30" s="38">
        <f>-('PRA110'!CY30-'PRA110'!CY50)</f>
        <v>0</v>
      </c>
      <c r="DA30" s="38">
        <f>-('PRA110'!CZ30-'PRA110'!CZ50)</f>
        <v>0</v>
      </c>
      <c r="DB30" s="38">
        <f>-('PRA110'!DA30-'PRA110'!DA50)</f>
        <v>0</v>
      </c>
      <c r="DC30" s="38">
        <f>-('PRA110'!DB30-'PRA110'!DB50)</f>
        <v>0</v>
      </c>
      <c r="DD30" s="38">
        <f>-('PRA110'!DC30-'PRA110'!DC50)</f>
        <v>0</v>
      </c>
      <c r="DE30" s="38">
        <f>-('PRA110'!DD30-'PRA110'!DD50)</f>
        <v>0</v>
      </c>
      <c r="DF30" s="38">
        <f>-('PRA110'!DE30-'PRA110'!DE50)</f>
        <v>0</v>
      </c>
      <c r="DG30" s="38">
        <f>-('PRA110'!DF30-'PRA110'!DF50)</f>
        <v>0</v>
      </c>
      <c r="DH30" s="38">
        <f>-('PRA110'!DG30-'PRA110'!DG50)</f>
        <v>0</v>
      </c>
      <c r="DI30" s="38">
        <f>-('PRA110'!DH30-'PRA110'!DH50)</f>
        <v>0</v>
      </c>
      <c r="DJ30" s="38">
        <f>-('PRA110'!DI30-'PRA110'!DI50)</f>
        <v>0</v>
      </c>
      <c r="DK30" s="38">
        <f>-('PRA110'!DJ30-'PRA110'!DJ50)</f>
        <v>0</v>
      </c>
      <c r="DL30" s="41">
        <f>-('PRA110'!DK30-'PRA110'!DK50)</f>
        <v>0</v>
      </c>
    </row>
    <row r="31" spans="1:116" s="206" customFormat="1" ht="19.5" customHeight="1">
      <c r="A31" s="207"/>
      <c r="B31" s="214"/>
      <c r="C31" s="174"/>
      <c r="D31" s="84"/>
      <c r="E31" s="90"/>
      <c r="F31" s="231" t="s">
        <v>81</v>
      </c>
      <c r="G31" s="209"/>
      <c r="H31" s="202"/>
      <c r="I31" s="212"/>
      <c r="J31" s="39">
        <f>-('PRA110'!J31-'PRA110'!J51)</f>
        <v>0</v>
      </c>
      <c r="K31" s="38">
        <f>-(('PRA110'!I31-'PRA110'!J31)-('PRA110'!I51-'PRA110'!J51))</f>
        <v>0</v>
      </c>
      <c r="L31" s="38">
        <f>-('PRA110'!K31-'PRA110'!K51)</f>
        <v>0</v>
      </c>
      <c r="M31" s="38">
        <f>-('PRA110'!L31-'PRA110'!L51)</f>
        <v>0</v>
      </c>
      <c r="N31" s="38">
        <f>-('PRA110'!M31-'PRA110'!M51)</f>
        <v>0</v>
      </c>
      <c r="O31" s="38">
        <f>-('PRA110'!N31-'PRA110'!N51)</f>
        <v>0</v>
      </c>
      <c r="P31" s="38">
        <f>-('PRA110'!O31-'PRA110'!O51)</f>
        <v>0</v>
      </c>
      <c r="Q31" s="38">
        <f>-('PRA110'!P31-'PRA110'!P51)</f>
        <v>0</v>
      </c>
      <c r="R31" s="38">
        <f>-('PRA110'!Q31-'PRA110'!Q51)</f>
        <v>0</v>
      </c>
      <c r="S31" s="38">
        <f>-('PRA110'!R31-'PRA110'!R51)</f>
        <v>0</v>
      </c>
      <c r="T31" s="38">
        <f>-('PRA110'!S31-'PRA110'!S51)</f>
        <v>0</v>
      </c>
      <c r="U31" s="38">
        <f>-('PRA110'!T31-'PRA110'!T51)</f>
        <v>0</v>
      </c>
      <c r="V31" s="38">
        <f>-('PRA110'!U31-'PRA110'!U51)</f>
        <v>0</v>
      </c>
      <c r="W31" s="38">
        <f>-('PRA110'!V31-'PRA110'!V51)</f>
        <v>0</v>
      </c>
      <c r="X31" s="38">
        <f>-('PRA110'!W31-'PRA110'!W51)</f>
        <v>0</v>
      </c>
      <c r="Y31" s="38">
        <f>-('PRA110'!X31-'PRA110'!X51)</f>
        <v>0</v>
      </c>
      <c r="Z31" s="38">
        <f>-('PRA110'!Y31-'PRA110'!Y51)</f>
        <v>0</v>
      </c>
      <c r="AA31" s="38">
        <f>-('PRA110'!Z31-'PRA110'!Z51)</f>
        <v>0</v>
      </c>
      <c r="AB31" s="38">
        <f>-('PRA110'!AA31-'PRA110'!AA51)</f>
        <v>0</v>
      </c>
      <c r="AC31" s="38">
        <f>-('PRA110'!AB31-'PRA110'!AB51)</f>
        <v>0</v>
      </c>
      <c r="AD31" s="38">
        <f>-('PRA110'!AC31-'PRA110'!AC51)</f>
        <v>0</v>
      </c>
      <c r="AE31" s="38">
        <f>-('PRA110'!AD31-'PRA110'!AD51)</f>
        <v>0</v>
      </c>
      <c r="AF31" s="38">
        <f>-('PRA110'!AE31-'PRA110'!AE51)</f>
        <v>0</v>
      </c>
      <c r="AG31" s="38">
        <f>-('PRA110'!AF31-'PRA110'!AF51)</f>
        <v>0</v>
      </c>
      <c r="AH31" s="38">
        <f>-('PRA110'!AG31-'PRA110'!AG51)</f>
        <v>0</v>
      </c>
      <c r="AI31" s="38">
        <f>-('PRA110'!AH31-'PRA110'!AH51)</f>
        <v>0</v>
      </c>
      <c r="AJ31" s="38">
        <f>-('PRA110'!AI31-'PRA110'!AI51)</f>
        <v>0</v>
      </c>
      <c r="AK31" s="38">
        <f>-('PRA110'!AJ31-'PRA110'!AJ51)</f>
        <v>0</v>
      </c>
      <c r="AL31" s="38">
        <f>-('PRA110'!AK31-'PRA110'!AK51)</f>
        <v>0</v>
      </c>
      <c r="AM31" s="38">
        <f>-('PRA110'!AL31-'PRA110'!AL51)</f>
        <v>0</v>
      </c>
      <c r="AN31" s="38">
        <f>-('PRA110'!AM31-'PRA110'!AM51)</f>
        <v>0</v>
      </c>
      <c r="AO31" s="38">
        <f>-('PRA110'!AN31-'PRA110'!AN51)</f>
        <v>0</v>
      </c>
      <c r="AP31" s="38">
        <f>-('PRA110'!AO31-'PRA110'!AO51)</f>
        <v>0</v>
      </c>
      <c r="AQ31" s="38">
        <f>-('PRA110'!AP31-'PRA110'!AP51)</f>
        <v>0</v>
      </c>
      <c r="AR31" s="38">
        <f>-('PRA110'!AQ31-'PRA110'!AQ51)</f>
        <v>0</v>
      </c>
      <c r="AS31" s="38">
        <f>-('PRA110'!AR31-'PRA110'!AR51)</f>
        <v>0</v>
      </c>
      <c r="AT31" s="38">
        <f>-('PRA110'!AS31-'PRA110'!AS51)</f>
        <v>0</v>
      </c>
      <c r="AU31" s="38">
        <f>-('PRA110'!AT31-'PRA110'!AT51)</f>
        <v>0</v>
      </c>
      <c r="AV31" s="38">
        <f>-('PRA110'!AU31-'PRA110'!AU51)</f>
        <v>0</v>
      </c>
      <c r="AW31" s="38">
        <f>-('PRA110'!AV31-'PRA110'!AV51)</f>
        <v>0</v>
      </c>
      <c r="AX31" s="38">
        <f>-('PRA110'!AW31-'PRA110'!AW51)</f>
        <v>0</v>
      </c>
      <c r="AY31" s="38">
        <f>-('PRA110'!AX31-'PRA110'!AX51)</f>
        <v>0</v>
      </c>
      <c r="AZ31" s="38">
        <f>-('PRA110'!AY31-'PRA110'!AY51)</f>
        <v>0</v>
      </c>
      <c r="BA31" s="38">
        <f>-('PRA110'!AZ31-'PRA110'!AZ51)</f>
        <v>0</v>
      </c>
      <c r="BB31" s="38">
        <f>-('PRA110'!BA31-'PRA110'!BA51)</f>
        <v>0</v>
      </c>
      <c r="BC31" s="38">
        <f>-('PRA110'!BB31-'PRA110'!BB51)</f>
        <v>0</v>
      </c>
      <c r="BD31" s="38">
        <f>-('PRA110'!BC31-'PRA110'!BC51)</f>
        <v>0</v>
      </c>
      <c r="BE31" s="38">
        <f>-('PRA110'!BD31-'PRA110'!BD51)</f>
        <v>0</v>
      </c>
      <c r="BF31" s="38">
        <f>-('PRA110'!BE31-'PRA110'!BE51)</f>
        <v>0</v>
      </c>
      <c r="BG31" s="38">
        <f>-('PRA110'!BF31-'PRA110'!BF51)</f>
        <v>0</v>
      </c>
      <c r="BH31" s="38">
        <f>-('PRA110'!BG31-'PRA110'!BG51)</f>
        <v>0</v>
      </c>
      <c r="BI31" s="38">
        <f>-('PRA110'!BH31-'PRA110'!BH51)</f>
        <v>0</v>
      </c>
      <c r="BJ31" s="38">
        <f>-('PRA110'!BI31-'PRA110'!BI51)</f>
        <v>0</v>
      </c>
      <c r="BK31" s="38">
        <f>-('PRA110'!BJ31-'PRA110'!BJ51)</f>
        <v>0</v>
      </c>
      <c r="BL31" s="38">
        <f>-('PRA110'!BK31-'PRA110'!BK51)</f>
        <v>0</v>
      </c>
      <c r="BM31" s="38">
        <f>-('PRA110'!BL31-'PRA110'!BL51)</f>
        <v>0</v>
      </c>
      <c r="BN31" s="38">
        <f>-('PRA110'!BM31-'PRA110'!BM51)</f>
        <v>0</v>
      </c>
      <c r="BO31" s="38">
        <f>-('PRA110'!BN31-'PRA110'!BN51)</f>
        <v>0</v>
      </c>
      <c r="BP31" s="38">
        <f>-('PRA110'!BO31-'PRA110'!BO51)</f>
        <v>0</v>
      </c>
      <c r="BQ31" s="38">
        <f>-('PRA110'!BP31-'PRA110'!BP51)</f>
        <v>0</v>
      </c>
      <c r="BR31" s="38">
        <f>-('PRA110'!BQ31-'PRA110'!BQ51)</f>
        <v>0</v>
      </c>
      <c r="BS31" s="38">
        <f>-('PRA110'!BR31-'PRA110'!BR51)</f>
        <v>0</v>
      </c>
      <c r="BT31" s="38">
        <f>-('PRA110'!BS31-'PRA110'!BS51)</f>
        <v>0</v>
      </c>
      <c r="BU31" s="38">
        <f>-('PRA110'!BT31-'PRA110'!BT51)</f>
        <v>0</v>
      </c>
      <c r="BV31" s="38">
        <f>-('PRA110'!BU31-'PRA110'!BU51)</f>
        <v>0</v>
      </c>
      <c r="BW31" s="38">
        <f>-('PRA110'!BV31-'PRA110'!BV51)</f>
        <v>0</v>
      </c>
      <c r="BX31" s="38">
        <f>-('PRA110'!BW31-'PRA110'!BW51)</f>
        <v>0</v>
      </c>
      <c r="BY31" s="38">
        <f>-('PRA110'!BX31-'PRA110'!BX51)</f>
        <v>0</v>
      </c>
      <c r="BZ31" s="38">
        <f>-('PRA110'!BY31-'PRA110'!BY51)</f>
        <v>0</v>
      </c>
      <c r="CA31" s="38">
        <f>-('PRA110'!BZ31-'PRA110'!BZ51)</f>
        <v>0</v>
      </c>
      <c r="CB31" s="38">
        <f>-('PRA110'!CA31-'PRA110'!CA51)</f>
        <v>0</v>
      </c>
      <c r="CC31" s="38">
        <f>-('PRA110'!CB31-'PRA110'!CB51)</f>
        <v>0</v>
      </c>
      <c r="CD31" s="38">
        <f>-('PRA110'!CC31-'PRA110'!CC51)</f>
        <v>0</v>
      </c>
      <c r="CE31" s="38">
        <f>-('PRA110'!CD31-'PRA110'!CD51)</f>
        <v>0</v>
      </c>
      <c r="CF31" s="38">
        <f>-('PRA110'!CE31-'PRA110'!CE51)</f>
        <v>0</v>
      </c>
      <c r="CG31" s="38">
        <f>-('PRA110'!CF31-'PRA110'!CF51)</f>
        <v>0</v>
      </c>
      <c r="CH31" s="38">
        <f>-('PRA110'!CG31-'PRA110'!CG51)</f>
        <v>0</v>
      </c>
      <c r="CI31" s="38">
        <f>-('PRA110'!CH31-'PRA110'!CH51)</f>
        <v>0</v>
      </c>
      <c r="CJ31" s="38">
        <f>-('PRA110'!CI31-'PRA110'!CI51)</f>
        <v>0</v>
      </c>
      <c r="CK31" s="38">
        <f>-('PRA110'!CJ31-'PRA110'!CJ51)</f>
        <v>0</v>
      </c>
      <c r="CL31" s="38">
        <f>-('PRA110'!CK31-'PRA110'!CK51)</f>
        <v>0</v>
      </c>
      <c r="CM31" s="38">
        <f>-('PRA110'!CL31-'PRA110'!CL51)</f>
        <v>0</v>
      </c>
      <c r="CN31" s="38">
        <f>-('PRA110'!CM31-'PRA110'!CM51)</f>
        <v>0</v>
      </c>
      <c r="CO31" s="38">
        <f>-('PRA110'!CN31-'PRA110'!CN51)</f>
        <v>0</v>
      </c>
      <c r="CP31" s="38">
        <f>-('PRA110'!CO31-'PRA110'!CO51)</f>
        <v>0</v>
      </c>
      <c r="CQ31" s="38">
        <f>-('PRA110'!CP31-'PRA110'!CP51)</f>
        <v>0</v>
      </c>
      <c r="CR31" s="38">
        <f>-('PRA110'!CQ31-'PRA110'!CQ51)</f>
        <v>0</v>
      </c>
      <c r="CS31" s="38">
        <f>-('PRA110'!CR31-'PRA110'!CR51)</f>
        <v>0</v>
      </c>
      <c r="CT31" s="38">
        <f>-('PRA110'!CS31-'PRA110'!CS51)</f>
        <v>0</v>
      </c>
      <c r="CU31" s="38">
        <f>-('PRA110'!CT31-'PRA110'!CT51)</f>
        <v>0</v>
      </c>
      <c r="CV31" s="38">
        <f>-('PRA110'!CU31-'PRA110'!CU51)</f>
        <v>0</v>
      </c>
      <c r="CW31" s="38">
        <f>-('PRA110'!CV31-'PRA110'!CV51)</f>
        <v>0</v>
      </c>
      <c r="CX31" s="38">
        <f>-('PRA110'!CW31-'PRA110'!CW51)</f>
        <v>0</v>
      </c>
      <c r="CY31" s="38">
        <f>-('PRA110'!CX31-'PRA110'!CX51)</f>
        <v>0</v>
      </c>
      <c r="CZ31" s="38">
        <f>-('PRA110'!CY31-'PRA110'!CY51)</f>
        <v>0</v>
      </c>
      <c r="DA31" s="38">
        <f>-('PRA110'!CZ31-'PRA110'!CZ51)</f>
        <v>0</v>
      </c>
      <c r="DB31" s="38">
        <f>-('PRA110'!DA31-'PRA110'!DA51)</f>
        <v>0</v>
      </c>
      <c r="DC31" s="38">
        <f>-('PRA110'!DB31-'PRA110'!DB51)</f>
        <v>0</v>
      </c>
      <c r="DD31" s="38">
        <f>-('PRA110'!DC31-'PRA110'!DC51)</f>
        <v>0</v>
      </c>
      <c r="DE31" s="38">
        <f>-('PRA110'!DD31-'PRA110'!DD51)</f>
        <v>0</v>
      </c>
      <c r="DF31" s="38">
        <f>-('PRA110'!DE31-'PRA110'!DE51)</f>
        <v>0</v>
      </c>
      <c r="DG31" s="38">
        <f>-('PRA110'!DF31-'PRA110'!DF51)</f>
        <v>0</v>
      </c>
      <c r="DH31" s="38">
        <f>-('PRA110'!DG31-'PRA110'!DG51)</f>
        <v>0</v>
      </c>
      <c r="DI31" s="38">
        <f>-('PRA110'!DH31-'PRA110'!DH51)</f>
        <v>0</v>
      </c>
      <c r="DJ31" s="38">
        <f>-('PRA110'!DI31-'PRA110'!DI51)</f>
        <v>0</v>
      </c>
      <c r="DK31" s="38">
        <f>-('PRA110'!DJ31-'PRA110'!DJ51)</f>
        <v>0</v>
      </c>
      <c r="DL31" s="41">
        <f>-('PRA110'!DK31-'PRA110'!DK51)</f>
        <v>0</v>
      </c>
    </row>
    <row r="32" spans="1:116" s="222" customFormat="1" ht="11.25" customHeight="1">
      <c r="A32" s="216"/>
      <c r="B32" s="214"/>
      <c r="C32" s="217"/>
      <c r="D32" s="218"/>
      <c r="E32" s="219"/>
      <c r="F32" s="1128" t="s">
        <v>83</v>
      </c>
      <c r="G32" s="209"/>
      <c r="H32" s="202"/>
      <c r="I32" s="221"/>
      <c r="J32" s="225"/>
      <c r="K32" s="226"/>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c r="BW32" s="226"/>
      <c r="BX32" s="226"/>
      <c r="BY32" s="226"/>
      <c r="BZ32" s="226"/>
      <c r="CA32" s="226"/>
      <c r="CB32" s="226"/>
      <c r="CC32" s="226"/>
      <c r="CD32" s="226"/>
      <c r="CE32" s="226"/>
      <c r="CF32" s="226"/>
      <c r="CG32" s="226"/>
      <c r="CH32" s="226"/>
      <c r="CI32" s="226"/>
      <c r="CJ32" s="226"/>
      <c r="CK32" s="226"/>
      <c r="CL32" s="226"/>
      <c r="CM32" s="226"/>
      <c r="CN32" s="226"/>
      <c r="CO32" s="226"/>
      <c r="CP32" s="226"/>
      <c r="CQ32" s="226"/>
      <c r="CR32" s="226"/>
      <c r="CS32" s="226"/>
      <c r="CT32" s="226"/>
      <c r="CU32" s="226"/>
      <c r="CV32" s="226"/>
      <c r="CW32" s="226"/>
      <c r="CX32" s="226"/>
      <c r="CY32" s="226"/>
      <c r="CZ32" s="226"/>
      <c r="DA32" s="226"/>
      <c r="DB32" s="226"/>
      <c r="DC32" s="226"/>
      <c r="DD32" s="226"/>
      <c r="DE32" s="226"/>
      <c r="DF32" s="226"/>
      <c r="DG32" s="226"/>
      <c r="DH32" s="226"/>
      <c r="DI32" s="229"/>
      <c r="DJ32" s="229"/>
      <c r="DK32" s="229"/>
      <c r="DL32" s="230"/>
    </row>
    <row r="33" spans="1:116" s="222" customFormat="1" ht="11.25" customHeight="1">
      <c r="A33" s="216"/>
      <c r="B33" s="214"/>
      <c r="C33" s="217"/>
      <c r="D33" s="218"/>
      <c r="E33" s="219"/>
      <c r="F33" s="1128" t="s">
        <v>85</v>
      </c>
      <c r="G33" s="209"/>
      <c r="H33" s="202"/>
      <c r="I33" s="221"/>
      <c r="J33" s="225"/>
      <c r="K33" s="226"/>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c r="BW33" s="226"/>
      <c r="BX33" s="226"/>
      <c r="BY33" s="226"/>
      <c r="BZ33" s="226"/>
      <c r="CA33" s="226"/>
      <c r="CB33" s="226"/>
      <c r="CC33" s="226"/>
      <c r="CD33" s="226"/>
      <c r="CE33" s="226"/>
      <c r="CF33" s="226"/>
      <c r="CG33" s="226"/>
      <c r="CH33" s="226"/>
      <c r="CI33" s="226"/>
      <c r="CJ33" s="226"/>
      <c r="CK33" s="226"/>
      <c r="CL33" s="226"/>
      <c r="CM33" s="226"/>
      <c r="CN33" s="226"/>
      <c r="CO33" s="226"/>
      <c r="CP33" s="226"/>
      <c r="CQ33" s="226"/>
      <c r="CR33" s="226"/>
      <c r="CS33" s="226"/>
      <c r="CT33" s="226"/>
      <c r="CU33" s="226"/>
      <c r="CV33" s="226"/>
      <c r="CW33" s="226"/>
      <c r="CX33" s="226"/>
      <c r="CY33" s="226"/>
      <c r="CZ33" s="226"/>
      <c r="DA33" s="226"/>
      <c r="DB33" s="226"/>
      <c r="DC33" s="226"/>
      <c r="DD33" s="226"/>
      <c r="DE33" s="226"/>
      <c r="DF33" s="226"/>
      <c r="DG33" s="226"/>
      <c r="DH33" s="226"/>
      <c r="DI33" s="229"/>
      <c r="DJ33" s="229"/>
      <c r="DK33" s="229"/>
      <c r="DL33" s="230"/>
    </row>
    <row r="34" spans="1:116" s="222" customFormat="1" ht="11.25" customHeight="1">
      <c r="A34" s="216"/>
      <c r="B34" s="214"/>
      <c r="C34" s="217"/>
      <c r="D34" s="218"/>
      <c r="E34" s="219"/>
      <c r="F34" s="1128" t="s">
        <v>87</v>
      </c>
      <c r="G34" s="209"/>
      <c r="H34" s="202"/>
      <c r="I34" s="221"/>
      <c r="J34" s="225"/>
      <c r="K34" s="226"/>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c r="BW34" s="226"/>
      <c r="BX34" s="226"/>
      <c r="BY34" s="226"/>
      <c r="BZ34" s="226"/>
      <c r="CA34" s="226"/>
      <c r="CB34" s="226"/>
      <c r="CC34" s="226"/>
      <c r="CD34" s="226"/>
      <c r="CE34" s="226"/>
      <c r="CF34" s="226"/>
      <c r="CG34" s="226"/>
      <c r="CH34" s="226"/>
      <c r="CI34" s="226"/>
      <c r="CJ34" s="226"/>
      <c r="CK34" s="226"/>
      <c r="CL34" s="226"/>
      <c r="CM34" s="226"/>
      <c r="CN34" s="226"/>
      <c r="CO34" s="226"/>
      <c r="CP34" s="226"/>
      <c r="CQ34" s="226"/>
      <c r="CR34" s="226"/>
      <c r="CS34" s="226"/>
      <c r="CT34" s="226"/>
      <c r="CU34" s="226"/>
      <c r="CV34" s="226"/>
      <c r="CW34" s="226"/>
      <c r="CX34" s="226"/>
      <c r="CY34" s="226"/>
      <c r="CZ34" s="226"/>
      <c r="DA34" s="226"/>
      <c r="DB34" s="226"/>
      <c r="DC34" s="226"/>
      <c r="DD34" s="226"/>
      <c r="DE34" s="226"/>
      <c r="DF34" s="226"/>
      <c r="DG34" s="226"/>
      <c r="DH34" s="226"/>
      <c r="DI34" s="229"/>
      <c r="DJ34" s="229"/>
      <c r="DK34" s="229"/>
      <c r="DL34" s="230"/>
    </row>
    <row r="35" spans="1:116" s="206" customFormat="1" ht="19.5" customHeight="1">
      <c r="A35" s="207"/>
      <c r="B35" s="214"/>
      <c r="C35" s="174"/>
      <c r="D35" s="84"/>
      <c r="E35" s="90"/>
      <c r="F35" s="231" t="s">
        <v>89</v>
      </c>
      <c r="G35" s="209"/>
      <c r="H35" s="202"/>
      <c r="I35" s="212"/>
      <c r="J35" s="39">
        <f>-('PRA110'!J35-'PRA110'!J52)</f>
        <v>0</v>
      </c>
      <c r="K35" s="38">
        <f>-(('PRA110'!I35-'PRA110'!J35)-('PRA110'!I52-'PRA110'!J52))</f>
        <v>0</v>
      </c>
      <c r="L35" s="38">
        <f>-('PRA110'!K35-'PRA110'!K52)</f>
        <v>0</v>
      </c>
      <c r="M35" s="38">
        <f>-('PRA110'!L35-'PRA110'!L52)</f>
        <v>0</v>
      </c>
      <c r="N35" s="38">
        <f>-('PRA110'!M35-'PRA110'!M52)</f>
        <v>0</v>
      </c>
      <c r="O35" s="38">
        <f>-('PRA110'!N35-'PRA110'!N52)</f>
        <v>0</v>
      </c>
      <c r="P35" s="38">
        <f>-('PRA110'!O35-'PRA110'!O52)</f>
        <v>0</v>
      </c>
      <c r="Q35" s="38">
        <f>-('PRA110'!P35-'PRA110'!P52)</f>
        <v>0</v>
      </c>
      <c r="R35" s="38">
        <f>-('PRA110'!Q35-'PRA110'!Q52)</f>
        <v>0</v>
      </c>
      <c r="S35" s="38">
        <f>-('PRA110'!R35-'PRA110'!R52)</f>
        <v>0</v>
      </c>
      <c r="T35" s="38">
        <f>-('PRA110'!S35-'PRA110'!S52)</f>
        <v>0</v>
      </c>
      <c r="U35" s="38">
        <f>-('PRA110'!T35-'PRA110'!T52)</f>
        <v>0</v>
      </c>
      <c r="V35" s="38">
        <f>-('PRA110'!U35-'PRA110'!U52)</f>
        <v>0</v>
      </c>
      <c r="W35" s="38">
        <f>-('PRA110'!V35-'PRA110'!V52)</f>
        <v>0</v>
      </c>
      <c r="X35" s="38">
        <f>-('PRA110'!W35-'PRA110'!W52)</f>
        <v>0</v>
      </c>
      <c r="Y35" s="38">
        <f>-('PRA110'!X35-'PRA110'!X52)</f>
        <v>0</v>
      </c>
      <c r="Z35" s="38">
        <f>-('PRA110'!Y35-'PRA110'!Y52)</f>
        <v>0</v>
      </c>
      <c r="AA35" s="38">
        <f>-('PRA110'!Z35-'PRA110'!Z52)</f>
        <v>0</v>
      </c>
      <c r="AB35" s="38">
        <f>-('PRA110'!AA35-'PRA110'!AA52)</f>
        <v>0</v>
      </c>
      <c r="AC35" s="38">
        <f>-('PRA110'!AB35-'PRA110'!AB52)</f>
        <v>0</v>
      </c>
      <c r="AD35" s="38">
        <f>-('PRA110'!AC35-'PRA110'!AC52)</f>
        <v>0</v>
      </c>
      <c r="AE35" s="38">
        <f>-('PRA110'!AD35-'PRA110'!AD52)</f>
        <v>0</v>
      </c>
      <c r="AF35" s="38">
        <f>-('PRA110'!AE35-'PRA110'!AE52)</f>
        <v>0</v>
      </c>
      <c r="AG35" s="38">
        <f>-('PRA110'!AF35-'PRA110'!AF52)</f>
        <v>0</v>
      </c>
      <c r="AH35" s="38">
        <f>-('PRA110'!AG35-'PRA110'!AG52)</f>
        <v>0</v>
      </c>
      <c r="AI35" s="38">
        <f>-('PRA110'!AH35-'PRA110'!AH52)</f>
        <v>0</v>
      </c>
      <c r="AJ35" s="38">
        <f>-('PRA110'!AI35-'PRA110'!AI52)</f>
        <v>0</v>
      </c>
      <c r="AK35" s="38">
        <f>-('PRA110'!AJ35-'PRA110'!AJ52)</f>
        <v>0</v>
      </c>
      <c r="AL35" s="38">
        <f>-('PRA110'!AK35-'PRA110'!AK52)</f>
        <v>0</v>
      </c>
      <c r="AM35" s="38">
        <f>-('PRA110'!AL35-'PRA110'!AL52)</f>
        <v>0</v>
      </c>
      <c r="AN35" s="38">
        <f>-('PRA110'!AM35-'PRA110'!AM52)</f>
        <v>0</v>
      </c>
      <c r="AO35" s="38">
        <f>-('PRA110'!AN35-'PRA110'!AN52)</f>
        <v>0</v>
      </c>
      <c r="AP35" s="38">
        <f>-('PRA110'!AO35-'PRA110'!AO52)</f>
        <v>0</v>
      </c>
      <c r="AQ35" s="38">
        <f>-('PRA110'!AP35-'PRA110'!AP52)</f>
        <v>0</v>
      </c>
      <c r="AR35" s="38">
        <f>-('PRA110'!AQ35-'PRA110'!AQ52)</f>
        <v>0</v>
      </c>
      <c r="AS35" s="38">
        <f>-('PRA110'!AR35-'PRA110'!AR52)</f>
        <v>0</v>
      </c>
      <c r="AT35" s="38">
        <f>-('PRA110'!AS35-'PRA110'!AS52)</f>
        <v>0</v>
      </c>
      <c r="AU35" s="38">
        <f>-('PRA110'!AT35-'PRA110'!AT52)</f>
        <v>0</v>
      </c>
      <c r="AV35" s="38">
        <f>-('PRA110'!AU35-'PRA110'!AU52)</f>
        <v>0</v>
      </c>
      <c r="AW35" s="38">
        <f>-('PRA110'!AV35-'PRA110'!AV52)</f>
        <v>0</v>
      </c>
      <c r="AX35" s="38">
        <f>-('PRA110'!AW35-'PRA110'!AW52)</f>
        <v>0</v>
      </c>
      <c r="AY35" s="38">
        <f>-('PRA110'!AX35-'PRA110'!AX52)</f>
        <v>0</v>
      </c>
      <c r="AZ35" s="38">
        <f>-('PRA110'!AY35-'PRA110'!AY52)</f>
        <v>0</v>
      </c>
      <c r="BA35" s="38">
        <f>-('PRA110'!AZ35-'PRA110'!AZ52)</f>
        <v>0</v>
      </c>
      <c r="BB35" s="38">
        <f>-('PRA110'!BA35-'PRA110'!BA52)</f>
        <v>0</v>
      </c>
      <c r="BC35" s="38">
        <f>-('PRA110'!BB35-'PRA110'!BB52)</f>
        <v>0</v>
      </c>
      <c r="BD35" s="38">
        <f>-('PRA110'!BC35-'PRA110'!BC52)</f>
        <v>0</v>
      </c>
      <c r="BE35" s="38">
        <f>-('PRA110'!BD35-'PRA110'!BD52)</f>
        <v>0</v>
      </c>
      <c r="BF35" s="38">
        <f>-('PRA110'!BE35-'PRA110'!BE52)</f>
        <v>0</v>
      </c>
      <c r="BG35" s="38">
        <f>-('PRA110'!BF35-'PRA110'!BF52)</f>
        <v>0</v>
      </c>
      <c r="BH35" s="38">
        <f>-('PRA110'!BG35-'PRA110'!BG52)</f>
        <v>0</v>
      </c>
      <c r="BI35" s="38">
        <f>-('PRA110'!BH35-'PRA110'!BH52)</f>
        <v>0</v>
      </c>
      <c r="BJ35" s="38">
        <f>-('PRA110'!BI35-'PRA110'!BI52)</f>
        <v>0</v>
      </c>
      <c r="BK35" s="38">
        <f>-('PRA110'!BJ35-'PRA110'!BJ52)</f>
        <v>0</v>
      </c>
      <c r="BL35" s="38">
        <f>-('PRA110'!BK35-'PRA110'!BK52)</f>
        <v>0</v>
      </c>
      <c r="BM35" s="38">
        <f>-('PRA110'!BL35-'PRA110'!BL52)</f>
        <v>0</v>
      </c>
      <c r="BN35" s="38">
        <f>-('PRA110'!BM35-'PRA110'!BM52)</f>
        <v>0</v>
      </c>
      <c r="BO35" s="38">
        <f>-('PRA110'!BN35-'PRA110'!BN52)</f>
        <v>0</v>
      </c>
      <c r="BP35" s="38">
        <f>-('PRA110'!BO35-'PRA110'!BO52)</f>
        <v>0</v>
      </c>
      <c r="BQ35" s="38">
        <f>-('PRA110'!BP35-'PRA110'!BP52)</f>
        <v>0</v>
      </c>
      <c r="BR35" s="38">
        <f>-('PRA110'!BQ35-'PRA110'!BQ52)</f>
        <v>0</v>
      </c>
      <c r="BS35" s="38">
        <f>-('PRA110'!BR35-'PRA110'!BR52)</f>
        <v>0</v>
      </c>
      <c r="BT35" s="38">
        <f>-('PRA110'!BS35-'PRA110'!BS52)</f>
        <v>0</v>
      </c>
      <c r="BU35" s="38">
        <f>-('PRA110'!BT35-'PRA110'!BT52)</f>
        <v>0</v>
      </c>
      <c r="BV35" s="38">
        <f>-('PRA110'!BU35-'PRA110'!BU52)</f>
        <v>0</v>
      </c>
      <c r="BW35" s="38">
        <f>-('PRA110'!BV35-'PRA110'!BV52)</f>
        <v>0</v>
      </c>
      <c r="BX35" s="38">
        <f>-('PRA110'!BW35-'PRA110'!BW52)</f>
        <v>0</v>
      </c>
      <c r="BY35" s="38">
        <f>-('PRA110'!BX35-'PRA110'!BX52)</f>
        <v>0</v>
      </c>
      <c r="BZ35" s="38">
        <f>-('PRA110'!BY35-'PRA110'!BY52)</f>
        <v>0</v>
      </c>
      <c r="CA35" s="38">
        <f>-('PRA110'!BZ35-'PRA110'!BZ52)</f>
        <v>0</v>
      </c>
      <c r="CB35" s="38">
        <f>-('PRA110'!CA35-'PRA110'!CA52)</f>
        <v>0</v>
      </c>
      <c r="CC35" s="38">
        <f>-('PRA110'!CB35-'PRA110'!CB52)</f>
        <v>0</v>
      </c>
      <c r="CD35" s="38">
        <f>-('PRA110'!CC35-'PRA110'!CC52)</f>
        <v>0</v>
      </c>
      <c r="CE35" s="38">
        <f>-('PRA110'!CD35-'PRA110'!CD52)</f>
        <v>0</v>
      </c>
      <c r="CF35" s="38">
        <f>-('PRA110'!CE35-'PRA110'!CE52)</f>
        <v>0</v>
      </c>
      <c r="CG35" s="38">
        <f>-('PRA110'!CF35-'PRA110'!CF52)</f>
        <v>0</v>
      </c>
      <c r="CH35" s="38">
        <f>-('PRA110'!CG35-'PRA110'!CG52)</f>
        <v>0</v>
      </c>
      <c r="CI35" s="38">
        <f>-('PRA110'!CH35-'PRA110'!CH52)</f>
        <v>0</v>
      </c>
      <c r="CJ35" s="38">
        <f>-('PRA110'!CI35-'PRA110'!CI52)</f>
        <v>0</v>
      </c>
      <c r="CK35" s="38">
        <f>-('PRA110'!CJ35-'PRA110'!CJ52)</f>
        <v>0</v>
      </c>
      <c r="CL35" s="38">
        <f>-('PRA110'!CK35-'PRA110'!CK52)</f>
        <v>0</v>
      </c>
      <c r="CM35" s="38">
        <f>-('PRA110'!CL35-'PRA110'!CL52)</f>
        <v>0</v>
      </c>
      <c r="CN35" s="38">
        <f>-('PRA110'!CM35-'PRA110'!CM52)</f>
        <v>0</v>
      </c>
      <c r="CO35" s="38">
        <f>-('PRA110'!CN35-'PRA110'!CN52)</f>
        <v>0</v>
      </c>
      <c r="CP35" s="38">
        <f>-('PRA110'!CO35-'PRA110'!CO52)</f>
        <v>0</v>
      </c>
      <c r="CQ35" s="38">
        <f>-('PRA110'!CP35-'PRA110'!CP52)</f>
        <v>0</v>
      </c>
      <c r="CR35" s="38">
        <f>-('PRA110'!CQ35-'PRA110'!CQ52)</f>
        <v>0</v>
      </c>
      <c r="CS35" s="38">
        <f>-('PRA110'!CR35-'PRA110'!CR52)</f>
        <v>0</v>
      </c>
      <c r="CT35" s="38">
        <f>-('PRA110'!CS35-'PRA110'!CS52)</f>
        <v>0</v>
      </c>
      <c r="CU35" s="38">
        <f>-('PRA110'!CT35-'PRA110'!CT52)</f>
        <v>0</v>
      </c>
      <c r="CV35" s="38">
        <f>-('PRA110'!CU35-'PRA110'!CU52)</f>
        <v>0</v>
      </c>
      <c r="CW35" s="38">
        <f>-('PRA110'!CV35-'PRA110'!CV52)</f>
        <v>0</v>
      </c>
      <c r="CX35" s="38">
        <f>-('PRA110'!CW35-'PRA110'!CW52)</f>
        <v>0</v>
      </c>
      <c r="CY35" s="38">
        <f>-('PRA110'!CX35-'PRA110'!CX52)</f>
        <v>0</v>
      </c>
      <c r="CZ35" s="38">
        <f>-('PRA110'!CY35-'PRA110'!CY52)</f>
        <v>0</v>
      </c>
      <c r="DA35" s="38">
        <f>-('PRA110'!CZ35-'PRA110'!CZ52)</f>
        <v>0</v>
      </c>
      <c r="DB35" s="38">
        <f>-('PRA110'!DA35-'PRA110'!DA52)</f>
        <v>0</v>
      </c>
      <c r="DC35" s="38">
        <f>-('PRA110'!DB35-'PRA110'!DB52)</f>
        <v>0</v>
      </c>
      <c r="DD35" s="38">
        <f>-('PRA110'!DC35-'PRA110'!DC52)</f>
        <v>0</v>
      </c>
      <c r="DE35" s="38">
        <f>-('PRA110'!DD35-'PRA110'!DD52)</f>
        <v>0</v>
      </c>
      <c r="DF35" s="38">
        <f>-('PRA110'!DE35-'PRA110'!DE52)</f>
        <v>0</v>
      </c>
      <c r="DG35" s="38">
        <f>-('PRA110'!DF35-'PRA110'!DF52)</f>
        <v>0</v>
      </c>
      <c r="DH35" s="38">
        <f>-('PRA110'!DG35-'PRA110'!DG52)</f>
        <v>0</v>
      </c>
      <c r="DI35" s="38">
        <f>-('PRA110'!DH35-'PRA110'!DH52)</f>
        <v>0</v>
      </c>
      <c r="DJ35" s="38">
        <f>-('PRA110'!DI35-'PRA110'!DI52)</f>
        <v>0</v>
      </c>
      <c r="DK35" s="38">
        <f>-('PRA110'!DJ35-'PRA110'!DJ52)</f>
        <v>0</v>
      </c>
      <c r="DL35" s="41">
        <f>-('PRA110'!DK35-'PRA110'!DK52)</f>
        <v>0</v>
      </c>
    </row>
    <row r="36" spans="1:116" s="206" customFormat="1" ht="19.899999999999999" customHeight="1">
      <c r="A36" s="207"/>
      <c r="B36" s="214"/>
      <c r="C36" s="174"/>
      <c r="D36" s="84"/>
      <c r="E36" s="90"/>
      <c r="F36" s="231" t="s">
        <v>91</v>
      </c>
      <c r="G36" s="209"/>
      <c r="H36" s="202"/>
      <c r="I36" s="212"/>
      <c r="J36" s="39">
        <f>-('PRA110'!J36-'PRA110'!J53)</f>
        <v>0</v>
      </c>
      <c r="K36" s="38">
        <f>-(('PRA110'!I36-'PRA110'!J36)-('PRA110'!I53-'PRA110'!J53))</f>
        <v>0</v>
      </c>
      <c r="L36" s="38">
        <f>-('PRA110'!K36-'PRA110'!K53)</f>
        <v>0</v>
      </c>
      <c r="M36" s="38">
        <f>-('PRA110'!L36-'PRA110'!L53)</f>
        <v>0</v>
      </c>
      <c r="N36" s="38">
        <f>-('PRA110'!M36-'PRA110'!M53)</f>
        <v>0</v>
      </c>
      <c r="O36" s="38">
        <f>-('PRA110'!N36-'PRA110'!N53)</f>
        <v>0</v>
      </c>
      <c r="P36" s="38">
        <f>-('PRA110'!O36-'PRA110'!O53)</f>
        <v>0</v>
      </c>
      <c r="Q36" s="38">
        <f>-('PRA110'!P36-'PRA110'!P53)</f>
        <v>0</v>
      </c>
      <c r="R36" s="38">
        <f>-('PRA110'!Q36-'PRA110'!Q53)</f>
        <v>0</v>
      </c>
      <c r="S36" s="38">
        <f>-('PRA110'!R36-'PRA110'!R53)</f>
        <v>0</v>
      </c>
      <c r="T36" s="38">
        <f>-('PRA110'!S36-'PRA110'!S53)</f>
        <v>0</v>
      </c>
      <c r="U36" s="38">
        <f>-('PRA110'!T36-'PRA110'!T53)</f>
        <v>0</v>
      </c>
      <c r="V36" s="38">
        <f>-('PRA110'!U36-'PRA110'!U53)</f>
        <v>0</v>
      </c>
      <c r="W36" s="38">
        <f>-('PRA110'!V36-'PRA110'!V53)</f>
        <v>0</v>
      </c>
      <c r="X36" s="38">
        <f>-('PRA110'!W36-'PRA110'!W53)</f>
        <v>0</v>
      </c>
      <c r="Y36" s="38">
        <f>-('PRA110'!X36-'PRA110'!X53)</f>
        <v>0</v>
      </c>
      <c r="Z36" s="38">
        <f>-('PRA110'!Y36-'PRA110'!Y53)</f>
        <v>0</v>
      </c>
      <c r="AA36" s="38">
        <f>-('PRA110'!Z36-'PRA110'!Z53)</f>
        <v>0</v>
      </c>
      <c r="AB36" s="38">
        <f>-('PRA110'!AA36-'PRA110'!AA53)</f>
        <v>0</v>
      </c>
      <c r="AC36" s="38">
        <f>-('PRA110'!AB36-'PRA110'!AB53)</f>
        <v>0</v>
      </c>
      <c r="AD36" s="38">
        <f>-('PRA110'!AC36-'PRA110'!AC53)</f>
        <v>0</v>
      </c>
      <c r="AE36" s="38">
        <f>-('PRA110'!AD36-'PRA110'!AD53)</f>
        <v>0</v>
      </c>
      <c r="AF36" s="38">
        <f>-('PRA110'!AE36-'PRA110'!AE53)</f>
        <v>0</v>
      </c>
      <c r="AG36" s="38">
        <f>-('PRA110'!AF36-'PRA110'!AF53)</f>
        <v>0</v>
      </c>
      <c r="AH36" s="38">
        <f>-('PRA110'!AG36-'PRA110'!AG53)</f>
        <v>0</v>
      </c>
      <c r="AI36" s="38">
        <f>-('PRA110'!AH36-'PRA110'!AH53)</f>
        <v>0</v>
      </c>
      <c r="AJ36" s="38">
        <f>-('PRA110'!AI36-'PRA110'!AI53)</f>
        <v>0</v>
      </c>
      <c r="AK36" s="38">
        <f>-('PRA110'!AJ36-'PRA110'!AJ53)</f>
        <v>0</v>
      </c>
      <c r="AL36" s="38">
        <f>-('PRA110'!AK36-'PRA110'!AK53)</f>
        <v>0</v>
      </c>
      <c r="AM36" s="38">
        <f>-('PRA110'!AL36-'PRA110'!AL53)</f>
        <v>0</v>
      </c>
      <c r="AN36" s="38">
        <f>-('PRA110'!AM36-'PRA110'!AM53)</f>
        <v>0</v>
      </c>
      <c r="AO36" s="38">
        <f>-('PRA110'!AN36-'PRA110'!AN53)</f>
        <v>0</v>
      </c>
      <c r="AP36" s="38">
        <f>-('PRA110'!AO36-'PRA110'!AO53)</f>
        <v>0</v>
      </c>
      <c r="AQ36" s="38">
        <f>-('PRA110'!AP36-'PRA110'!AP53)</f>
        <v>0</v>
      </c>
      <c r="AR36" s="38">
        <f>-('PRA110'!AQ36-'PRA110'!AQ53)</f>
        <v>0</v>
      </c>
      <c r="AS36" s="38">
        <f>-('PRA110'!AR36-'PRA110'!AR53)</f>
        <v>0</v>
      </c>
      <c r="AT36" s="38">
        <f>-('PRA110'!AS36-'PRA110'!AS53)</f>
        <v>0</v>
      </c>
      <c r="AU36" s="38">
        <f>-('PRA110'!AT36-'PRA110'!AT53)</f>
        <v>0</v>
      </c>
      <c r="AV36" s="38">
        <f>-('PRA110'!AU36-'PRA110'!AU53)</f>
        <v>0</v>
      </c>
      <c r="AW36" s="38">
        <f>-('PRA110'!AV36-'PRA110'!AV53)</f>
        <v>0</v>
      </c>
      <c r="AX36" s="38">
        <f>-('PRA110'!AW36-'PRA110'!AW53)</f>
        <v>0</v>
      </c>
      <c r="AY36" s="38">
        <f>-('PRA110'!AX36-'PRA110'!AX53)</f>
        <v>0</v>
      </c>
      <c r="AZ36" s="38">
        <f>-('PRA110'!AY36-'PRA110'!AY53)</f>
        <v>0</v>
      </c>
      <c r="BA36" s="38">
        <f>-('PRA110'!AZ36-'PRA110'!AZ53)</f>
        <v>0</v>
      </c>
      <c r="BB36" s="38">
        <f>-('PRA110'!BA36-'PRA110'!BA53)</f>
        <v>0</v>
      </c>
      <c r="BC36" s="38">
        <f>-('PRA110'!BB36-'PRA110'!BB53)</f>
        <v>0</v>
      </c>
      <c r="BD36" s="38">
        <f>-('PRA110'!BC36-'PRA110'!BC53)</f>
        <v>0</v>
      </c>
      <c r="BE36" s="38">
        <f>-('PRA110'!BD36-'PRA110'!BD53)</f>
        <v>0</v>
      </c>
      <c r="BF36" s="38">
        <f>-('PRA110'!BE36-'PRA110'!BE53)</f>
        <v>0</v>
      </c>
      <c r="BG36" s="38">
        <f>-('PRA110'!BF36-'PRA110'!BF53)</f>
        <v>0</v>
      </c>
      <c r="BH36" s="38">
        <f>-('PRA110'!BG36-'PRA110'!BG53)</f>
        <v>0</v>
      </c>
      <c r="BI36" s="38">
        <f>-('PRA110'!BH36-'PRA110'!BH53)</f>
        <v>0</v>
      </c>
      <c r="BJ36" s="38">
        <f>-('PRA110'!BI36-'PRA110'!BI53)</f>
        <v>0</v>
      </c>
      <c r="BK36" s="38">
        <f>-('PRA110'!BJ36-'PRA110'!BJ53)</f>
        <v>0</v>
      </c>
      <c r="BL36" s="38">
        <f>-('PRA110'!BK36-'PRA110'!BK53)</f>
        <v>0</v>
      </c>
      <c r="BM36" s="38">
        <f>-('PRA110'!BL36-'PRA110'!BL53)</f>
        <v>0</v>
      </c>
      <c r="BN36" s="38">
        <f>-('PRA110'!BM36-'PRA110'!BM53)</f>
        <v>0</v>
      </c>
      <c r="BO36" s="38">
        <f>-('PRA110'!BN36-'PRA110'!BN53)</f>
        <v>0</v>
      </c>
      <c r="BP36" s="38">
        <f>-('PRA110'!BO36-'PRA110'!BO53)</f>
        <v>0</v>
      </c>
      <c r="BQ36" s="38">
        <f>-('PRA110'!BP36-'PRA110'!BP53)</f>
        <v>0</v>
      </c>
      <c r="BR36" s="38">
        <f>-('PRA110'!BQ36-'PRA110'!BQ53)</f>
        <v>0</v>
      </c>
      <c r="BS36" s="38">
        <f>-('PRA110'!BR36-'PRA110'!BR53)</f>
        <v>0</v>
      </c>
      <c r="BT36" s="38">
        <f>-('PRA110'!BS36-'PRA110'!BS53)</f>
        <v>0</v>
      </c>
      <c r="BU36" s="38">
        <f>-('PRA110'!BT36-'PRA110'!BT53)</f>
        <v>0</v>
      </c>
      <c r="BV36" s="38">
        <f>-('PRA110'!BU36-'PRA110'!BU53)</f>
        <v>0</v>
      </c>
      <c r="BW36" s="38">
        <f>-('PRA110'!BV36-'PRA110'!BV53)</f>
        <v>0</v>
      </c>
      <c r="BX36" s="38">
        <f>-('PRA110'!BW36-'PRA110'!BW53)</f>
        <v>0</v>
      </c>
      <c r="BY36" s="38">
        <f>-('PRA110'!BX36-'PRA110'!BX53)</f>
        <v>0</v>
      </c>
      <c r="BZ36" s="38">
        <f>-('PRA110'!BY36-'PRA110'!BY53)</f>
        <v>0</v>
      </c>
      <c r="CA36" s="38">
        <f>-('PRA110'!BZ36-'PRA110'!BZ53)</f>
        <v>0</v>
      </c>
      <c r="CB36" s="38">
        <f>-('PRA110'!CA36-'PRA110'!CA53)</f>
        <v>0</v>
      </c>
      <c r="CC36" s="38">
        <f>-('PRA110'!CB36-'PRA110'!CB53)</f>
        <v>0</v>
      </c>
      <c r="CD36" s="38">
        <f>-('PRA110'!CC36-'PRA110'!CC53)</f>
        <v>0</v>
      </c>
      <c r="CE36" s="38">
        <f>-('PRA110'!CD36-'PRA110'!CD53)</f>
        <v>0</v>
      </c>
      <c r="CF36" s="38">
        <f>-('PRA110'!CE36-'PRA110'!CE53)</f>
        <v>0</v>
      </c>
      <c r="CG36" s="38">
        <f>-('PRA110'!CF36-'PRA110'!CF53)</f>
        <v>0</v>
      </c>
      <c r="CH36" s="38">
        <f>-('PRA110'!CG36-'PRA110'!CG53)</f>
        <v>0</v>
      </c>
      <c r="CI36" s="38">
        <f>-('PRA110'!CH36-'PRA110'!CH53)</f>
        <v>0</v>
      </c>
      <c r="CJ36" s="38">
        <f>-('PRA110'!CI36-'PRA110'!CI53)</f>
        <v>0</v>
      </c>
      <c r="CK36" s="38">
        <f>-('PRA110'!CJ36-'PRA110'!CJ53)</f>
        <v>0</v>
      </c>
      <c r="CL36" s="38">
        <f>-('PRA110'!CK36-'PRA110'!CK53)</f>
        <v>0</v>
      </c>
      <c r="CM36" s="38">
        <f>-('PRA110'!CL36-'PRA110'!CL53)</f>
        <v>0</v>
      </c>
      <c r="CN36" s="38">
        <f>-('PRA110'!CM36-'PRA110'!CM53)</f>
        <v>0</v>
      </c>
      <c r="CO36" s="38">
        <f>-('PRA110'!CN36-'PRA110'!CN53)</f>
        <v>0</v>
      </c>
      <c r="CP36" s="38">
        <f>-('PRA110'!CO36-'PRA110'!CO53)</f>
        <v>0</v>
      </c>
      <c r="CQ36" s="38">
        <f>-('PRA110'!CP36-'PRA110'!CP53)</f>
        <v>0</v>
      </c>
      <c r="CR36" s="38">
        <f>-('PRA110'!CQ36-'PRA110'!CQ53)</f>
        <v>0</v>
      </c>
      <c r="CS36" s="38">
        <f>-('PRA110'!CR36-'PRA110'!CR53)</f>
        <v>0</v>
      </c>
      <c r="CT36" s="38">
        <f>-('PRA110'!CS36-'PRA110'!CS53)</f>
        <v>0</v>
      </c>
      <c r="CU36" s="38">
        <f>-('PRA110'!CT36-'PRA110'!CT53)</f>
        <v>0</v>
      </c>
      <c r="CV36" s="38">
        <f>-('PRA110'!CU36-'PRA110'!CU53)</f>
        <v>0</v>
      </c>
      <c r="CW36" s="38">
        <f>-('PRA110'!CV36-'PRA110'!CV53)</f>
        <v>0</v>
      </c>
      <c r="CX36" s="38">
        <f>-('PRA110'!CW36-'PRA110'!CW53)</f>
        <v>0</v>
      </c>
      <c r="CY36" s="38">
        <f>-('PRA110'!CX36-'PRA110'!CX53)</f>
        <v>0</v>
      </c>
      <c r="CZ36" s="38">
        <f>-('PRA110'!CY36-'PRA110'!CY53)</f>
        <v>0</v>
      </c>
      <c r="DA36" s="38">
        <f>-('PRA110'!CZ36-'PRA110'!CZ53)</f>
        <v>0</v>
      </c>
      <c r="DB36" s="38">
        <f>-('PRA110'!DA36-'PRA110'!DA53)</f>
        <v>0</v>
      </c>
      <c r="DC36" s="38">
        <f>-('PRA110'!DB36-'PRA110'!DB53)</f>
        <v>0</v>
      </c>
      <c r="DD36" s="38">
        <f>-('PRA110'!DC36-'PRA110'!DC53)</f>
        <v>0</v>
      </c>
      <c r="DE36" s="38">
        <f>-('PRA110'!DD36-'PRA110'!DD53)</f>
        <v>0</v>
      </c>
      <c r="DF36" s="38">
        <f>-('PRA110'!DE36-'PRA110'!DE53)</f>
        <v>0</v>
      </c>
      <c r="DG36" s="38">
        <f>-('PRA110'!DF36-'PRA110'!DF53)</f>
        <v>0</v>
      </c>
      <c r="DH36" s="38">
        <f>-('PRA110'!DG36-'PRA110'!DG53)</f>
        <v>0</v>
      </c>
      <c r="DI36" s="38">
        <f>-('PRA110'!DH36-'PRA110'!DH53)</f>
        <v>0</v>
      </c>
      <c r="DJ36" s="38">
        <f>-('PRA110'!DI36-'PRA110'!DI53)</f>
        <v>0</v>
      </c>
      <c r="DK36" s="38">
        <f>-('PRA110'!DJ36-'PRA110'!DJ53)</f>
        <v>0</v>
      </c>
      <c r="DL36" s="41">
        <f>-('PRA110'!DK36-'PRA110'!DK53)</f>
        <v>0</v>
      </c>
    </row>
    <row r="37" spans="1:116" s="206" customFormat="1" ht="19.899999999999999" customHeight="1">
      <c r="A37" s="207"/>
      <c r="B37" s="214"/>
      <c r="C37" s="174"/>
      <c r="D37" s="84"/>
      <c r="E37" s="90"/>
      <c r="F37" s="231" t="s">
        <v>93</v>
      </c>
      <c r="G37" s="209"/>
      <c r="H37" s="202"/>
      <c r="I37" s="212"/>
      <c r="J37" s="39">
        <f>-('PRA110'!J37-'PRA110'!J54)</f>
        <v>0</v>
      </c>
      <c r="K37" s="38">
        <f>-(('PRA110'!I37-'PRA110'!J37)-('PRA110'!I54-'PRA110'!J54))</f>
        <v>0</v>
      </c>
      <c r="L37" s="38">
        <f>-('PRA110'!K37-'PRA110'!K54)</f>
        <v>0</v>
      </c>
      <c r="M37" s="38">
        <f>-('PRA110'!L37-'PRA110'!L54)</f>
        <v>0</v>
      </c>
      <c r="N37" s="38">
        <f>-('PRA110'!M37-'PRA110'!M54)</f>
        <v>0</v>
      </c>
      <c r="O37" s="38">
        <f>-('PRA110'!N37-'PRA110'!N54)</f>
        <v>0</v>
      </c>
      <c r="P37" s="38">
        <f>-('PRA110'!O37-'PRA110'!O54)</f>
        <v>0</v>
      </c>
      <c r="Q37" s="38">
        <f>-('PRA110'!P37-'PRA110'!P54)</f>
        <v>0</v>
      </c>
      <c r="R37" s="38">
        <f>-('PRA110'!Q37-'PRA110'!Q54)</f>
        <v>0</v>
      </c>
      <c r="S37" s="38">
        <f>-('PRA110'!R37-'PRA110'!R54)</f>
        <v>0</v>
      </c>
      <c r="T37" s="38">
        <f>-('PRA110'!S37-'PRA110'!S54)</f>
        <v>0</v>
      </c>
      <c r="U37" s="38">
        <f>-('PRA110'!T37-'PRA110'!T54)</f>
        <v>0</v>
      </c>
      <c r="V37" s="38">
        <f>-('PRA110'!U37-'PRA110'!U54)</f>
        <v>0</v>
      </c>
      <c r="W37" s="38">
        <f>-('PRA110'!V37-'PRA110'!V54)</f>
        <v>0</v>
      </c>
      <c r="X37" s="38">
        <f>-('PRA110'!W37-'PRA110'!W54)</f>
        <v>0</v>
      </c>
      <c r="Y37" s="38">
        <f>-('PRA110'!X37-'PRA110'!X54)</f>
        <v>0</v>
      </c>
      <c r="Z37" s="38">
        <f>-('PRA110'!Y37-'PRA110'!Y54)</f>
        <v>0</v>
      </c>
      <c r="AA37" s="38">
        <f>-('PRA110'!Z37-'PRA110'!Z54)</f>
        <v>0</v>
      </c>
      <c r="AB37" s="38">
        <f>-('PRA110'!AA37-'PRA110'!AA54)</f>
        <v>0</v>
      </c>
      <c r="AC37" s="38">
        <f>-('PRA110'!AB37-'PRA110'!AB54)</f>
        <v>0</v>
      </c>
      <c r="AD37" s="38">
        <f>-('PRA110'!AC37-'PRA110'!AC54)</f>
        <v>0</v>
      </c>
      <c r="AE37" s="38">
        <f>-('PRA110'!AD37-'PRA110'!AD54)</f>
        <v>0</v>
      </c>
      <c r="AF37" s="38">
        <f>-('PRA110'!AE37-'PRA110'!AE54)</f>
        <v>0</v>
      </c>
      <c r="AG37" s="38">
        <f>-('PRA110'!AF37-'PRA110'!AF54)</f>
        <v>0</v>
      </c>
      <c r="AH37" s="38">
        <f>-('PRA110'!AG37-'PRA110'!AG54)</f>
        <v>0</v>
      </c>
      <c r="AI37" s="38">
        <f>-('PRA110'!AH37-'PRA110'!AH54)</f>
        <v>0</v>
      </c>
      <c r="AJ37" s="38">
        <f>-('PRA110'!AI37-'PRA110'!AI54)</f>
        <v>0</v>
      </c>
      <c r="AK37" s="38">
        <f>-('PRA110'!AJ37-'PRA110'!AJ54)</f>
        <v>0</v>
      </c>
      <c r="AL37" s="38">
        <f>-('PRA110'!AK37-'PRA110'!AK54)</f>
        <v>0</v>
      </c>
      <c r="AM37" s="38">
        <f>-('PRA110'!AL37-'PRA110'!AL54)</f>
        <v>0</v>
      </c>
      <c r="AN37" s="38">
        <f>-('PRA110'!AM37-'PRA110'!AM54)</f>
        <v>0</v>
      </c>
      <c r="AO37" s="38">
        <f>-('PRA110'!AN37-'PRA110'!AN54)</f>
        <v>0</v>
      </c>
      <c r="AP37" s="38">
        <f>-('PRA110'!AO37-'PRA110'!AO54)</f>
        <v>0</v>
      </c>
      <c r="AQ37" s="38">
        <f>-('PRA110'!AP37-'PRA110'!AP54)</f>
        <v>0</v>
      </c>
      <c r="AR37" s="38">
        <f>-('PRA110'!AQ37-'PRA110'!AQ54)</f>
        <v>0</v>
      </c>
      <c r="AS37" s="38">
        <f>-('PRA110'!AR37-'PRA110'!AR54)</f>
        <v>0</v>
      </c>
      <c r="AT37" s="38">
        <f>-('PRA110'!AS37-'PRA110'!AS54)</f>
        <v>0</v>
      </c>
      <c r="AU37" s="38">
        <f>-('PRA110'!AT37-'PRA110'!AT54)</f>
        <v>0</v>
      </c>
      <c r="AV37" s="38">
        <f>-('PRA110'!AU37-'PRA110'!AU54)</f>
        <v>0</v>
      </c>
      <c r="AW37" s="38">
        <f>-('PRA110'!AV37-'PRA110'!AV54)</f>
        <v>0</v>
      </c>
      <c r="AX37" s="38">
        <f>-('PRA110'!AW37-'PRA110'!AW54)</f>
        <v>0</v>
      </c>
      <c r="AY37" s="38">
        <f>-('PRA110'!AX37-'PRA110'!AX54)</f>
        <v>0</v>
      </c>
      <c r="AZ37" s="38">
        <f>-('PRA110'!AY37-'PRA110'!AY54)</f>
        <v>0</v>
      </c>
      <c r="BA37" s="38">
        <f>-('PRA110'!AZ37-'PRA110'!AZ54)</f>
        <v>0</v>
      </c>
      <c r="BB37" s="38">
        <f>-('PRA110'!BA37-'PRA110'!BA54)</f>
        <v>0</v>
      </c>
      <c r="BC37" s="38">
        <f>-('PRA110'!BB37-'PRA110'!BB54)</f>
        <v>0</v>
      </c>
      <c r="BD37" s="38">
        <f>-('PRA110'!BC37-'PRA110'!BC54)</f>
        <v>0</v>
      </c>
      <c r="BE37" s="38">
        <f>-('PRA110'!BD37-'PRA110'!BD54)</f>
        <v>0</v>
      </c>
      <c r="BF37" s="38">
        <f>-('PRA110'!BE37-'PRA110'!BE54)</f>
        <v>0</v>
      </c>
      <c r="BG37" s="38">
        <f>-('PRA110'!BF37-'PRA110'!BF54)</f>
        <v>0</v>
      </c>
      <c r="BH37" s="38">
        <f>-('PRA110'!BG37-'PRA110'!BG54)</f>
        <v>0</v>
      </c>
      <c r="BI37" s="38">
        <f>-('PRA110'!BH37-'PRA110'!BH54)</f>
        <v>0</v>
      </c>
      <c r="BJ37" s="38">
        <f>-('PRA110'!BI37-'PRA110'!BI54)</f>
        <v>0</v>
      </c>
      <c r="BK37" s="38">
        <f>-('PRA110'!BJ37-'PRA110'!BJ54)</f>
        <v>0</v>
      </c>
      <c r="BL37" s="38">
        <f>-('PRA110'!BK37-'PRA110'!BK54)</f>
        <v>0</v>
      </c>
      <c r="BM37" s="38">
        <f>-('PRA110'!BL37-'PRA110'!BL54)</f>
        <v>0</v>
      </c>
      <c r="BN37" s="38">
        <f>-('PRA110'!BM37-'PRA110'!BM54)</f>
        <v>0</v>
      </c>
      <c r="BO37" s="38">
        <f>-('PRA110'!BN37-'PRA110'!BN54)</f>
        <v>0</v>
      </c>
      <c r="BP37" s="38">
        <f>-('PRA110'!BO37-'PRA110'!BO54)</f>
        <v>0</v>
      </c>
      <c r="BQ37" s="38">
        <f>-('PRA110'!BP37-'PRA110'!BP54)</f>
        <v>0</v>
      </c>
      <c r="BR37" s="38">
        <f>-('PRA110'!BQ37-'PRA110'!BQ54)</f>
        <v>0</v>
      </c>
      <c r="BS37" s="38">
        <f>-('PRA110'!BR37-'PRA110'!BR54)</f>
        <v>0</v>
      </c>
      <c r="BT37" s="38">
        <f>-('PRA110'!BS37-'PRA110'!BS54)</f>
        <v>0</v>
      </c>
      <c r="BU37" s="38">
        <f>-('PRA110'!BT37-'PRA110'!BT54)</f>
        <v>0</v>
      </c>
      <c r="BV37" s="38">
        <f>-('PRA110'!BU37-'PRA110'!BU54)</f>
        <v>0</v>
      </c>
      <c r="BW37" s="38">
        <f>-('PRA110'!BV37-'PRA110'!BV54)</f>
        <v>0</v>
      </c>
      <c r="BX37" s="38">
        <f>-('PRA110'!BW37-'PRA110'!BW54)</f>
        <v>0</v>
      </c>
      <c r="BY37" s="38">
        <f>-('PRA110'!BX37-'PRA110'!BX54)</f>
        <v>0</v>
      </c>
      <c r="BZ37" s="38">
        <f>-('PRA110'!BY37-'PRA110'!BY54)</f>
        <v>0</v>
      </c>
      <c r="CA37" s="38">
        <f>-('PRA110'!BZ37-'PRA110'!BZ54)</f>
        <v>0</v>
      </c>
      <c r="CB37" s="38">
        <f>-('PRA110'!CA37-'PRA110'!CA54)</f>
        <v>0</v>
      </c>
      <c r="CC37" s="38">
        <f>-('PRA110'!CB37-'PRA110'!CB54)</f>
        <v>0</v>
      </c>
      <c r="CD37" s="38">
        <f>-('PRA110'!CC37-'PRA110'!CC54)</f>
        <v>0</v>
      </c>
      <c r="CE37" s="38">
        <f>-('PRA110'!CD37-'PRA110'!CD54)</f>
        <v>0</v>
      </c>
      <c r="CF37" s="38">
        <f>-('PRA110'!CE37-'PRA110'!CE54)</f>
        <v>0</v>
      </c>
      <c r="CG37" s="38">
        <f>-('PRA110'!CF37-'PRA110'!CF54)</f>
        <v>0</v>
      </c>
      <c r="CH37" s="38">
        <f>-('PRA110'!CG37-'PRA110'!CG54)</f>
        <v>0</v>
      </c>
      <c r="CI37" s="38">
        <f>-('PRA110'!CH37-'PRA110'!CH54)</f>
        <v>0</v>
      </c>
      <c r="CJ37" s="38">
        <f>-('PRA110'!CI37-'PRA110'!CI54)</f>
        <v>0</v>
      </c>
      <c r="CK37" s="38">
        <f>-('PRA110'!CJ37-'PRA110'!CJ54)</f>
        <v>0</v>
      </c>
      <c r="CL37" s="38">
        <f>-('PRA110'!CK37-'PRA110'!CK54)</f>
        <v>0</v>
      </c>
      <c r="CM37" s="38">
        <f>-('PRA110'!CL37-'PRA110'!CL54)</f>
        <v>0</v>
      </c>
      <c r="CN37" s="38">
        <f>-('PRA110'!CM37-'PRA110'!CM54)</f>
        <v>0</v>
      </c>
      <c r="CO37" s="38">
        <f>-('PRA110'!CN37-'PRA110'!CN54)</f>
        <v>0</v>
      </c>
      <c r="CP37" s="38">
        <f>-('PRA110'!CO37-'PRA110'!CO54)</f>
        <v>0</v>
      </c>
      <c r="CQ37" s="38">
        <f>-('PRA110'!CP37-'PRA110'!CP54)</f>
        <v>0</v>
      </c>
      <c r="CR37" s="38">
        <f>-('PRA110'!CQ37-'PRA110'!CQ54)</f>
        <v>0</v>
      </c>
      <c r="CS37" s="38">
        <f>-('PRA110'!CR37-'PRA110'!CR54)</f>
        <v>0</v>
      </c>
      <c r="CT37" s="38">
        <f>-('PRA110'!CS37-'PRA110'!CS54)</f>
        <v>0</v>
      </c>
      <c r="CU37" s="38">
        <f>-('PRA110'!CT37-'PRA110'!CT54)</f>
        <v>0</v>
      </c>
      <c r="CV37" s="38">
        <f>-('PRA110'!CU37-'PRA110'!CU54)</f>
        <v>0</v>
      </c>
      <c r="CW37" s="38">
        <f>-('PRA110'!CV37-'PRA110'!CV54)</f>
        <v>0</v>
      </c>
      <c r="CX37" s="38">
        <f>-('PRA110'!CW37-'PRA110'!CW54)</f>
        <v>0</v>
      </c>
      <c r="CY37" s="38">
        <f>-('PRA110'!CX37-'PRA110'!CX54)</f>
        <v>0</v>
      </c>
      <c r="CZ37" s="38">
        <f>-('PRA110'!CY37-'PRA110'!CY54)</f>
        <v>0</v>
      </c>
      <c r="DA37" s="38">
        <f>-('PRA110'!CZ37-'PRA110'!CZ54)</f>
        <v>0</v>
      </c>
      <c r="DB37" s="38">
        <f>-('PRA110'!DA37-'PRA110'!DA54)</f>
        <v>0</v>
      </c>
      <c r="DC37" s="38">
        <f>-('PRA110'!DB37-'PRA110'!DB54)</f>
        <v>0</v>
      </c>
      <c r="DD37" s="38">
        <f>-('PRA110'!DC37-'PRA110'!DC54)</f>
        <v>0</v>
      </c>
      <c r="DE37" s="38">
        <f>-('PRA110'!DD37-'PRA110'!DD54)</f>
        <v>0</v>
      </c>
      <c r="DF37" s="38">
        <f>-('PRA110'!DE37-'PRA110'!DE54)</f>
        <v>0</v>
      </c>
      <c r="DG37" s="38">
        <f>-('PRA110'!DF37-'PRA110'!DF54)</f>
        <v>0</v>
      </c>
      <c r="DH37" s="38">
        <f>-('PRA110'!DG37-'PRA110'!DG54)</f>
        <v>0</v>
      </c>
      <c r="DI37" s="38">
        <f>-('PRA110'!DH37-'PRA110'!DH54)</f>
        <v>0</v>
      </c>
      <c r="DJ37" s="38">
        <f>-('PRA110'!DI37-'PRA110'!DI54)</f>
        <v>0</v>
      </c>
      <c r="DK37" s="38">
        <f>-('PRA110'!DJ37-'PRA110'!DJ54)</f>
        <v>0</v>
      </c>
      <c r="DL37" s="41">
        <f>-('PRA110'!DK37-'PRA110'!DK54)</f>
        <v>0</v>
      </c>
    </row>
    <row r="38" spans="1:116" s="206" customFormat="1" ht="19.899999999999999" customHeight="1">
      <c r="A38" s="207"/>
      <c r="B38" s="214"/>
      <c r="C38" s="174"/>
      <c r="D38" s="84"/>
      <c r="E38" s="90"/>
      <c r="F38" s="231" t="s">
        <v>969</v>
      </c>
      <c r="G38" s="209"/>
      <c r="H38" s="202"/>
      <c r="I38" s="212"/>
      <c r="J38" s="39">
        <f>-('PRA110'!J38-'PRA110'!J55)</f>
        <v>0</v>
      </c>
      <c r="K38" s="38">
        <f>-(('PRA110'!I38-'PRA110'!J38)-('PRA110'!I55-'PRA110'!J55))</f>
        <v>0</v>
      </c>
      <c r="L38" s="38">
        <f>-('PRA110'!K38-'PRA110'!K55)</f>
        <v>0</v>
      </c>
      <c r="M38" s="38">
        <f>-('PRA110'!L38-'PRA110'!L55)</f>
        <v>0</v>
      </c>
      <c r="N38" s="38">
        <f>-('PRA110'!M38-'PRA110'!M55)</f>
        <v>0</v>
      </c>
      <c r="O38" s="38">
        <f>-('PRA110'!N38-'PRA110'!N55)</f>
        <v>0</v>
      </c>
      <c r="P38" s="38">
        <f>-('PRA110'!O38-'PRA110'!O55)</f>
        <v>0</v>
      </c>
      <c r="Q38" s="38">
        <f>-('PRA110'!P38-'PRA110'!P55)</f>
        <v>0</v>
      </c>
      <c r="R38" s="38">
        <f>-('PRA110'!Q38-'PRA110'!Q55)</f>
        <v>0</v>
      </c>
      <c r="S38" s="38">
        <f>-('PRA110'!R38-'PRA110'!R55)</f>
        <v>0</v>
      </c>
      <c r="T38" s="38">
        <f>-('PRA110'!S38-'PRA110'!S55)</f>
        <v>0</v>
      </c>
      <c r="U38" s="38">
        <f>-('PRA110'!T38-'PRA110'!T55)</f>
        <v>0</v>
      </c>
      <c r="V38" s="38">
        <f>-('PRA110'!U38-'PRA110'!U55)</f>
        <v>0</v>
      </c>
      <c r="W38" s="38">
        <f>-('PRA110'!V38-'PRA110'!V55)</f>
        <v>0</v>
      </c>
      <c r="X38" s="38">
        <f>-('PRA110'!W38-'PRA110'!W55)</f>
        <v>0</v>
      </c>
      <c r="Y38" s="38">
        <f>-('PRA110'!X38-'PRA110'!X55)</f>
        <v>0</v>
      </c>
      <c r="Z38" s="38">
        <f>-('PRA110'!Y38-'PRA110'!Y55)</f>
        <v>0</v>
      </c>
      <c r="AA38" s="38">
        <f>-('PRA110'!Z38-'PRA110'!Z55)</f>
        <v>0</v>
      </c>
      <c r="AB38" s="38">
        <f>-('PRA110'!AA38-'PRA110'!AA55)</f>
        <v>0</v>
      </c>
      <c r="AC38" s="38">
        <f>-('PRA110'!AB38-'PRA110'!AB55)</f>
        <v>0</v>
      </c>
      <c r="AD38" s="38">
        <f>-('PRA110'!AC38-'PRA110'!AC55)</f>
        <v>0</v>
      </c>
      <c r="AE38" s="38">
        <f>-('PRA110'!AD38-'PRA110'!AD55)</f>
        <v>0</v>
      </c>
      <c r="AF38" s="38">
        <f>-('PRA110'!AE38-'PRA110'!AE55)</f>
        <v>0</v>
      </c>
      <c r="AG38" s="38">
        <f>-('PRA110'!AF38-'PRA110'!AF55)</f>
        <v>0</v>
      </c>
      <c r="AH38" s="38">
        <f>-('PRA110'!AG38-'PRA110'!AG55)</f>
        <v>0</v>
      </c>
      <c r="AI38" s="38">
        <f>-('PRA110'!AH38-'PRA110'!AH55)</f>
        <v>0</v>
      </c>
      <c r="AJ38" s="38">
        <f>-('PRA110'!AI38-'PRA110'!AI55)</f>
        <v>0</v>
      </c>
      <c r="AK38" s="38">
        <f>-('PRA110'!AJ38-'PRA110'!AJ55)</f>
        <v>0</v>
      </c>
      <c r="AL38" s="38">
        <f>-('PRA110'!AK38-'PRA110'!AK55)</f>
        <v>0</v>
      </c>
      <c r="AM38" s="38">
        <f>-('PRA110'!AL38-'PRA110'!AL55)</f>
        <v>0</v>
      </c>
      <c r="AN38" s="38">
        <f>-('PRA110'!AM38-'PRA110'!AM55)</f>
        <v>0</v>
      </c>
      <c r="AO38" s="38">
        <f>-('PRA110'!AN38-'PRA110'!AN55)</f>
        <v>0</v>
      </c>
      <c r="AP38" s="38">
        <f>-('PRA110'!AO38-'PRA110'!AO55)</f>
        <v>0</v>
      </c>
      <c r="AQ38" s="38">
        <f>-('PRA110'!AP38-'PRA110'!AP55)</f>
        <v>0</v>
      </c>
      <c r="AR38" s="38">
        <f>-('PRA110'!AQ38-'PRA110'!AQ55)</f>
        <v>0</v>
      </c>
      <c r="AS38" s="38">
        <f>-('PRA110'!AR38-'PRA110'!AR55)</f>
        <v>0</v>
      </c>
      <c r="AT38" s="38">
        <f>-('PRA110'!AS38-'PRA110'!AS55)</f>
        <v>0</v>
      </c>
      <c r="AU38" s="38">
        <f>-('PRA110'!AT38-'PRA110'!AT55)</f>
        <v>0</v>
      </c>
      <c r="AV38" s="38">
        <f>-('PRA110'!AU38-'PRA110'!AU55)</f>
        <v>0</v>
      </c>
      <c r="AW38" s="38">
        <f>-('PRA110'!AV38-'PRA110'!AV55)</f>
        <v>0</v>
      </c>
      <c r="AX38" s="38">
        <f>-('PRA110'!AW38-'PRA110'!AW55)</f>
        <v>0</v>
      </c>
      <c r="AY38" s="38">
        <f>-('PRA110'!AX38-'PRA110'!AX55)</f>
        <v>0</v>
      </c>
      <c r="AZ38" s="38">
        <f>-('PRA110'!AY38-'PRA110'!AY55)</f>
        <v>0</v>
      </c>
      <c r="BA38" s="38">
        <f>-('PRA110'!AZ38-'PRA110'!AZ55)</f>
        <v>0</v>
      </c>
      <c r="BB38" s="38">
        <f>-('PRA110'!BA38-'PRA110'!BA55)</f>
        <v>0</v>
      </c>
      <c r="BC38" s="38">
        <f>-('PRA110'!BB38-'PRA110'!BB55)</f>
        <v>0</v>
      </c>
      <c r="BD38" s="38">
        <f>-('PRA110'!BC38-'PRA110'!BC55)</f>
        <v>0</v>
      </c>
      <c r="BE38" s="38">
        <f>-('PRA110'!BD38-'PRA110'!BD55)</f>
        <v>0</v>
      </c>
      <c r="BF38" s="38">
        <f>-('PRA110'!BE38-'PRA110'!BE55)</f>
        <v>0</v>
      </c>
      <c r="BG38" s="38">
        <f>-('PRA110'!BF38-'PRA110'!BF55)</f>
        <v>0</v>
      </c>
      <c r="BH38" s="38">
        <f>-('PRA110'!BG38-'PRA110'!BG55)</f>
        <v>0</v>
      </c>
      <c r="BI38" s="38">
        <f>-('PRA110'!BH38-'PRA110'!BH55)</f>
        <v>0</v>
      </c>
      <c r="BJ38" s="38">
        <f>-('PRA110'!BI38-'PRA110'!BI55)</f>
        <v>0</v>
      </c>
      <c r="BK38" s="38">
        <f>-('PRA110'!BJ38-'PRA110'!BJ55)</f>
        <v>0</v>
      </c>
      <c r="BL38" s="38">
        <f>-('PRA110'!BK38-'PRA110'!BK55)</f>
        <v>0</v>
      </c>
      <c r="BM38" s="38">
        <f>-('PRA110'!BL38-'PRA110'!BL55)</f>
        <v>0</v>
      </c>
      <c r="BN38" s="38">
        <f>-('PRA110'!BM38-'PRA110'!BM55)</f>
        <v>0</v>
      </c>
      <c r="BO38" s="38">
        <f>-('PRA110'!BN38-'PRA110'!BN55)</f>
        <v>0</v>
      </c>
      <c r="BP38" s="38">
        <f>-('PRA110'!BO38-'PRA110'!BO55)</f>
        <v>0</v>
      </c>
      <c r="BQ38" s="38">
        <f>-('PRA110'!BP38-'PRA110'!BP55)</f>
        <v>0</v>
      </c>
      <c r="BR38" s="38">
        <f>-('PRA110'!BQ38-'PRA110'!BQ55)</f>
        <v>0</v>
      </c>
      <c r="BS38" s="38">
        <f>-('PRA110'!BR38-'PRA110'!BR55)</f>
        <v>0</v>
      </c>
      <c r="BT38" s="38">
        <f>-('PRA110'!BS38-'PRA110'!BS55)</f>
        <v>0</v>
      </c>
      <c r="BU38" s="38">
        <f>-('PRA110'!BT38-'PRA110'!BT55)</f>
        <v>0</v>
      </c>
      <c r="BV38" s="38">
        <f>-('PRA110'!BU38-'PRA110'!BU55)</f>
        <v>0</v>
      </c>
      <c r="BW38" s="38">
        <f>-('PRA110'!BV38-'PRA110'!BV55)</f>
        <v>0</v>
      </c>
      <c r="BX38" s="38">
        <f>-('PRA110'!BW38-'PRA110'!BW55)</f>
        <v>0</v>
      </c>
      <c r="BY38" s="38">
        <f>-('PRA110'!BX38-'PRA110'!BX55)</f>
        <v>0</v>
      </c>
      <c r="BZ38" s="38">
        <f>-('PRA110'!BY38-'PRA110'!BY55)</f>
        <v>0</v>
      </c>
      <c r="CA38" s="38">
        <f>-('PRA110'!BZ38-'PRA110'!BZ55)</f>
        <v>0</v>
      </c>
      <c r="CB38" s="38">
        <f>-('PRA110'!CA38-'PRA110'!CA55)</f>
        <v>0</v>
      </c>
      <c r="CC38" s="38">
        <f>-('PRA110'!CB38-'PRA110'!CB55)</f>
        <v>0</v>
      </c>
      <c r="CD38" s="38">
        <f>-('PRA110'!CC38-'PRA110'!CC55)</f>
        <v>0</v>
      </c>
      <c r="CE38" s="38">
        <f>-('PRA110'!CD38-'PRA110'!CD55)</f>
        <v>0</v>
      </c>
      <c r="CF38" s="38">
        <f>-('PRA110'!CE38-'PRA110'!CE55)</f>
        <v>0</v>
      </c>
      <c r="CG38" s="38">
        <f>-('PRA110'!CF38-'PRA110'!CF55)</f>
        <v>0</v>
      </c>
      <c r="CH38" s="38">
        <f>-('PRA110'!CG38-'PRA110'!CG55)</f>
        <v>0</v>
      </c>
      <c r="CI38" s="38">
        <f>-('PRA110'!CH38-'PRA110'!CH55)</f>
        <v>0</v>
      </c>
      <c r="CJ38" s="38">
        <f>-('PRA110'!CI38-'PRA110'!CI55)</f>
        <v>0</v>
      </c>
      <c r="CK38" s="38">
        <f>-('PRA110'!CJ38-'PRA110'!CJ55)</f>
        <v>0</v>
      </c>
      <c r="CL38" s="38">
        <f>-('PRA110'!CK38-'PRA110'!CK55)</f>
        <v>0</v>
      </c>
      <c r="CM38" s="38">
        <f>-('PRA110'!CL38-'PRA110'!CL55)</f>
        <v>0</v>
      </c>
      <c r="CN38" s="38">
        <f>-('PRA110'!CM38-'PRA110'!CM55)</f>
        <v>0</v>
      </c>
      <c r="CO38" s="38">
        <f>-('PRA110'!CN38-'PRA110'!CN55)</f>
        <v>0</v>
      </c>
      <c r="CP38" s="38">
        <f>-('PRA110'!CO38-'PRA110'!CO55)</f>
        <v>0</v>
      </c>
      <c r="CQ38" s="38">
        <f>-('PRA110'!CP38-'PRA110'!CP55)</f>
        <v>0</v>
      </c>
      <c r="CR38" s="38">
        <f>-('PRA110'!CQ38-'PRA110'!CQ55)</f>
        <v>0</v>
      </c>
      <c r="CS38" s="38">
        <f>-('PRA110'!CR38-'PRA110'!CR55)</f>
        <v>0</v>
      </c>
      <c r="CT38" s="38">
        <f>-('PRA110'!CS38-'PRA110'!CS55)</f>
        <v>0</v>
      </c>
      <c r="CU38" s="38">
        <f>-('PRA110'!CT38-'PRA110'!CT55)</f>
        <v>0</v>
      </c>
      <c r="CV38" s="38">
        <f>-('PRA110'!CU38-'PRA110'!CU55)</f>
        <v>0</v>
      </c>
      <c r="CW38" s="38">
        <f>-('PRA110'!CV38-'PRA110'!CV55)</f>
        <v>0</v>
      </c>
      <c r="CX38" s="38">
        <f>-('PRA110'!CW38-'PRA110'!CW55)</f>
        <v>0</v>
      </c>
      <c r="CY38" s="38">
        <f>-('PRA110'!CX38-'PRA110'!CX55)</f>
        <v>0</v>
      </c>
      <c r="CZ38" s="38">
        <f>-('PRA110'!CY38-'PRA110'!CY55)</f>
        <v>0</v>
      </c>
      <c r="DA38" s="38">
        <f>-('PRA110'!CZ38-'PRA110'!CZ55)</f>
        <v>0</v>
      </c>
      <c r="DB38" s="38">
        <f>-('PRA110'!DA38-'PRA110'!DA55)</f>
        <v>0</v>
      </c>
      <c r="DC38" s="38">
        <f>-('PRA110'!DB38-'PRA110'!DB55)</f>
        <v>0</v>
      </c>
      <c r="DD38" s="38">
        <f>-('PRA110'!DC38-'PRA110'!DC55)</f>
        <v>0</v>
      </c>
      <c r="DE38" s="38">
        <f>-('PRA110'!DD38-'PRA110'!DD55)</f>
        <v>0</v>
      </c>
      <c r="DF38" s="38">
        <f>-('PRA110'!DE38-'PRA110'!DE55)</f>
        <v>0</v>
      </c>
      <c r="DG38" s="38">
        <f>-('PRA110'!DF38-'PRA110'!DF55)</f>
        <v>0</v>
      </c>
      <c r="DH38" s="38">
        <f>-('PRA110'!DG38-'PRA110'!DG55)</f>
        <v>0</v>
      </c>
      <c r="DI38" s="38">
        <f>-('PRA110'!DH38-'PRA110'!DH55)</f>
        <v>0</v>
      </c>
      <c r="DJ38" s="38">
        <f>-('PRA110'!DI38-'PRA110'!DI55)</f>
        <v>0</v>
      </c>
      <c r="DK38" s="38">
        <f>-('PRA110'!DJ38-'PRA110'!DJ55)</f>
        <v>0</v>
      </c>
      <c r="DL38" s="41">
        <f>-('PRA110'!DK38-'PRA110'!DK55)</f>
        <v>0</v>
      </c>
    </row>
    <row r="39" spans="1:116" s="206" customFormat="1" ht="19.899999999999999" customHeight="1">
      <c r="A39" s="207"/>
      <c r="B39" s="214"/>
      <c r="C39" s="174"/>
      <c r="D39" s="84"/>
      <c r="E39" s="90"/>
      <c r="F39" s="231" t="s">
        <v>97</v>
      </c>
      <c r="G39" s="209"/>
      <c r="H39" s="202"/>
      <c r="I39" s="212"/>
      <c r="J39" s="39">
        <f>-('PRA110'!J39-'PRA110'!J56)</f>
        <v>0</v>
      </c>
      <c r="K39" s="38">
        <f>-(('PRA110'!I39-'PRA110'!J39)-('PRA110'!I56-'PRA110'!J56))</f>
        <v>0</v>
      </c>
      <c r="L39" s="38">
        <f>-('PRA110'!K39-'PRA110'!K56)</f>
        <v>0</v>
      </c>
      <c r="M39" s="38">
        <f>-('PRA110'!L39-'PRA110'!L56)</f>
        <v>0</v>
      </c>
      <c r="N39" s="38">
        <f>-('PRA110'!M39-'PRA110'!M56)</f>
        <v>0</v>
      </c>
      <c r="O39" s="38">
        <f>-('PRA110'!N39-'PRA110'!N56)</f>
        <v>0</v>
      </c>
      <c r="P39" s="38">
        <f>-('PRA110'!O39-'PRA110'!O56)</f>
        <v>0</v>
      </c>
      <c r="Q39" s="38">
        <f>-('PRA110'!P39-'PRA110'!P56)</f>
        <v>0</v>
      </c>
      <c r="R39" s="38">
        <f>-('PRA110'!Q39-'PRA110'!Q56)</f>
        <v>0</v>
      </c>
      <c r="S39" s="38">
        <f>-('PRA110'!R39-'PRA110'!R56)</f>
        <v>0</v>
      </c>
      <c r="T39" s="38">
        <f>-('PRA110'!S39-'PRA110'!S56)</f>
        <v>0</v>
      </c>
      <c r="U39" s="38">
        <f>-('PRA110'!T39-'PRA110'!T56)</f>
        <v>0</v>
      </c>
      <c r="V39" s="38">
        <f>-('PRA110'!U39-'PRA110'!U56)</f>
        <v>0</v>
      </c>
      <c r="W39" s="38">
        <f>-('PRA110'!V39-'PRA110'!V56)</f>
        <v>0</v>
      </c>
      <c r="X39" s="38">
        <f>-('PRA110'!W39-'PRA110'!W56)</f>
        <v>0</v>
      </c>
      <c r="Y39" s="38">
        <f>-('PRA110'!X39-'PRA110'!X56)</f>
        <v>0</v>
      </c>
      <c r="Z39" s="38">
        <f>-('PRA110'!Y39-'PRA110'!Y56)</f>
        <v>0</v>
      </c>
      <c r="AA39" s="38">
        <f>-('PRA110'!Z39-'PRA110'!Z56)</f>
        <v>0</v>
      </c>
      <c r="AB39" s="38">
        <f>-('PRA110'!AA39-'PRA110'!AA56)</f>
        <v>0</v>
      </c>
      <c r="AC39" s="38">
        <f>-('PRA110'!AB39-'PRA110'!AB56)</f>
        <v>0</v>
      </c>
      <c r="AD39" s="38">
        <f>-('PRA110'!AC39-'PRA110'!AC56)</f>
        <v>0</v>
      </c>
      <c r="AE39" s="38">
        <f>-('PRA110'!AD39-'PRA110'!AD56)</f>
        <v>0</v>
      </c>
      <c r="AF39" s="38">
        <f>-('PRA110'!AE39-'PRA110'!AE56)</f>
        <v>0</v>
      </c>
      <c r="AG39" s="38">
        <f>-('PRA110'!AF39-'PRA110'!AF56)</f>
        <v>0</v>
      </c>
      <c r="AH39" s="38">
        <f>-('PRA110'!AG39-'PRA110'!AG56)</f>
        <v>0</v>
      </c>
      <c r="AI39" s="38">
        <f>-('PRA110'!AH39-'PRA110'!AH56)</f>
        <v>0</v>
      </c>
      <c r="AJ39" s="38">
        <f>-('PRA110'!AI39-'PRA110'!AI56)</f>
        <v>0</v>
      </c>
      <c r="AK39" s="38">
        <f>-('PRA110'!AJ39-'PRA110'!AJ56)</f>
        <v>0</v>
      </c>
      <c r="AL39" s="38">
        <f>-('PRA110'!AK39-'PRA110'!AK56)</f>
        <v>0</v>
      </c>
      <c r="AM39" s="38">
        <f>-('PRA110'!AL39-'PRA110'!AL56)</f>
        <v>0</v>
      </c>
      <c r="AN39" s="38">
        <f>-('PRA110'!AM39-'PRA110'!AM56)</f>
        <v>0</v>
      </c>
      <c r="AO39" s="38">
        <f>-('PRA110'!AN39-'PRA110'!AN56)</f>
        <v>0</v>
      </c>
      <c r="AP39" s="38">
        <f>-('PRA110'!AO39-'PRA110'!AO56)</f>
        <v>0</v>
      </c>
      <c r="AQ39" s="38">
        <f>-('PRA110'!AP39-'PRA110'!AP56)</f>
        <v>0</v>
      </c>
      <c r="AR39" s="38">
        <f>-('PRA110'!AQ39-'PRA110'!AQ56)</f>
        <v>0</v>
      </c>
      <c r="AS39" s="38">
        <f>-('PRA110'!AR39-'PRA110'!AR56)</f>
        <v>0</v>
      </c>
      <c r="AT39" s="38">
        <f>-('PRA110'!AS39-'PRA110'!AS56)</f>
        <v>0</v>
      </c>
      <c r="AU39" s="38">
        <f>-('PRA110'!AT39-'PRA110'!AT56)</f>
        <v>0</v>
      </c>
      <c r="AV39" s="38">
        <f>-('PRA110'!AU39-'PRA110'!AU56)</f>
        <v>0</v>
      </c>
      <c r="AW39" s="38">
        <f>-('PRA110'!AV39-'PRA110'!AV56)</f>
        <v>0</v>
      </c>
      <c r="AX39" s="38">
        <f>-('PRA110'!AW39-'PRA110'!AW56)</f>
        <v>0</v>
      </c>
      <c r="AY39" s="38">
        <f>-('PRA110'!AX39-'PRA110'!AX56)</f>
        <v>0</v>
      </c>
      <c r="AZ39" s="38">
        <f>-('PRA110'!AY39-'PRA110'!AY56)</f>
        <v>0</v>
      </c>
      <c r="BA39" s="38">
        <f>-('PRA110'!AZ39-'PRA110'!AZ56)</f>
        <v>0</v>
      </c>
      <c r="BB39" s="38">
        <f>-('PRA110'!BA39-'PRA110'!BA56)</f>
        <v>0</v>
      </c>
      <c r="BC39" s="38">
        <f>-('PRA110'!BB39-'PRA110'!BB56)</f>
        <v>0</v>
      </c>
      <c r="BD39" s="38">
        <f>-('PRA110'!BC39-'PRA110'!BC56)</f>
        <v>0</v>
      </c>
      <c r="BE39" s="38">
        <f>-('PRA110'!BD39-'PRA110'!BD56)</f>
        <v>0</v>
      </c>
      <c r="BF39" s="38">
        <f>-('PRA110'!BE39-'PRA110'!BE56)</f>
        <v>0</v>
      </c>
      <c r="BG39" s="38">
        <f>-('PRA110'!BF39-'PRA110'!BF56)</f>
        <v>0</v>
      </c>
      <c r="BH39" s="38">
        <f>-('PRA110'!BG39-'PRA110'!BG56)</f>
        <v>0</v>
      </c>
      <c r="BI39" s="38">
        <f>-('PRA110'!BH39-'PRA110'!BH56)</f>
        <v>0</v>
      </c>
      <c r="BJ39" s="38">
        <f>-('PRA110'!BI39-'PRA110'!BI56)</f>
        <v>0</v>
      </c>
      <c r="BK39" s="38">
        <f>-('PRA110'!BJ39-'PRA110'!BJ56)</f>
        <v>0</v>
      </c>
      <c r="BL39" s="38">
        <f>-('PRA110'!BK39-'PRA110'!BK56)</f>
        <v>0</v>
      </c>
      <c r="BM39" s="38">
        <f>-('PRA110'!BL39-'PRA110'!BL56)</f>
        <v>0</v>
      </c>
      <c r="BN39" s="38">
        <f>-('PRA110'!BM39-'PRA110'!BM56)</f>
        <v>0</v>
      </c>
      <c r="BO39" s="38">
        <f>-('PRA110'!BN39-'PRA110'!BN56)</f>
        <v>0</v>
      </c>
      <c r="BP39" s="38">
        <f>-('PRA110'!BO39-'PRA110'!BO56)</f>
        <v>0</v>
      </c>
      <c r="BQ39" s="38">
        <f>-('PRA110'!BP39-'PRA110'!BP56)</f>
        <v>0</v>
      </c>
      <c r="BR39" s="38">
        <f>-('PRA110'!BQ39-'PRA110'!BQ56)</f>
        <v>0</v>
      </c>
      <c r="BS39" s="38">
        <f>-('PRA110'!BR39-'PRA110'!BR56)</f>
        <v>0</v>
      </c>
      <c r="BT39" s="38">
        <f>-('PRA110'!BS39-'PRA110'!BS56)</f>
        <v>0</v>
      </c>
      <c r="BU39" s="38">
        <f>-('PRA110'!BT39-'PRA110'!BT56)</f>
        <v>0</v>
      </c>
      <c r="BV39" s="38">
        <f>-('PRA110'!BU39-'PRA110'!BU56)</f>
        <v>0</v>
      </c>
      <c r="BW39" s="38">
        <f>-('PRA110'!BV39-'PRA110'!BV56)</f>
        <v>0</v>
      </c>
      <c r="BX39" s="38">
        <f>-('PRA110'!BW39-'PRA110'!BW56)</f>
        <v>0</v>
      </c>
      <c r="BY39" s="38">
        <f>-('PRA110'!BX39-'PRA110'!BX56)</f>
        <v>0</v>
      </c>
      <c r="BZ39" s="38">
        <f>-('PRA110'!BY39-'PRA110'!BY56)</f>
        <v>0</v>
      </c>
      <c r="CA39" s="38">
        <f>-('PRA110'!BZ39-'PRA110'!BZ56)</f>
        <v>0</v>
      </c>
      <c r="CB39" s="38">
        <f>-('PRA110'!CA39-'PRA110'!CA56)</f>
        <v>0</v>
      </c>
      <c r="CC39" s="38">
        <f>-('PRA110'!CB39-'PRA110'!CB56)</f>
        <v>0</v>
      </c>
      <c r="CD39" s="38">
        <f>-('PRA110'!CC39-'PRA110'!CC56)</f>
        <v>0</v>
      </c>
      <c r="CE39" s="38">
        <f>-('PRA110'!CD39-'PRA110'!CD56)</f>
        <v>0</v>
      </c>
      <c r="CF39" s="38">
        <f>-('PRA110'!CE39-'PRA110'!CE56)</f>
        <v>0</v>
      </c>
      <c r="CG39" s="38">
        <f>-('PRA110'!CF39-'PRA110'!CF56)</f>
        <v>0</v>
      </c>
      <c r="CH39" s="38">
        <f>-('PRA110'!CG39-'PRA110'!CG56)</f>
        <v>0</v>
      </c>
      <c r="CI39" s="38">
        <f>-('PRA110'!CH39-'PRA110'!CH56)</f>
        <v>0</v>
      </c>
      <c r="CJ39" s="38">
        <f>-('PRA110'!CI39-'PRA110'!CI56)</f>
        <v>0</v>
      </c>
      <c r="CK39" s="38">
        <f>-('PRA110'!CJ39-'PRA110'!CJ56)</f>
        <v>0</v>
      </c>
      <c r="CL39" s="38">
        <f>-('PRA110'!CK39-'PRA110'!CK56)</f>
        <v>0</v>
      </c>
      <c r="CM39" s="38">
        <f>-('PRA110'!CL39-'PRA110'!CL56)</f>
        <v>0</v>
      </c>
      <c r="CN39" s="38">
        <f>-('PRA110'!CM39-'PRA110'!CM56)</f>
        <v>0</v>
      </c>
      <c r="CO39" s="38">
        <f>-('PRA110'!CN39-'PRA110'!CN56)</f>
        <v>0</v>
      </c>
      <c r="CP39" s="38">
        <f>-('PRA110'!CO39-'PRA110'!CO56)</f>
        <v>0</v>
      </c>
      <c r="CQ39" s="38">
        <f>-('PRA110'!CP39-'PRA110'!CP56)</f>
        <v>0</v>
      </c>
      <c r="CR39" s="38">
        <f>-('PRA110'!CQ39-'PRA110'!CQ56)</f>
        <v>0</v>
      </c>
      <c r="CS39" s="38">
        <f>-('PRA110'!CR39-'PRA110'!CR56)</f>
        <v>0</v>
      </c>
      <c r="CT39" s="38">
        <f>-('PRA110'!CS39-'PRA110'!CS56)</f>
        <v>0</v>
      </c>
      <c r="CU39" s="38">
        <f>-('PRA110'!CT39-'PRA110'!CT56)</f>
        <v>0</v>
      </c>
      <c r="CV39" s="38">
        <f>-('PRA110'!CU39-'PRA110'!CU56)</f>
        <v>0</v>
      </c>
      <c r="CW39" s="38">
        <f>-('PRA110'!CV39-'PRA110'!CV56)</f>
        <v>0</v>
      </c>
      <c r="CX39" s="38">
        <f>-('PRA110'!CW39-'PRA110'!CW56)</f>
        <v>0</v>
      </c>
      <c r="CY39" s="38">
        <f>-('PRA110'!CX39-'PRA110'!CX56)</f>
        <v>0</v>
      </c>
      <c r="CZ39" s="38">
        <f>-('PRA110'!CY39-'PRA110'!CY56)</f>
        <v>0</v>
      </c>
      <c r="DA39" s="38">
        <f>-('PRA110'!CZ39-'PRA110'!CZ56)</f>
        <v>0</v>
      </c>
      <c r="DB39" s="38">
        <f>-('PRA110'!DA39-'PRA110'!DA56)</f>
        <v>0</v>
      </c>
      <c r="DC39" s="38">
        <f>-('PRA110'!DB39-'PRA110'!DB56)</f>
        <v>0</v>
      </c>
      <c r="DD39" s="38">
        <f>-('PRA110'!DC39-'PRA110'!DC56)</f>
        <v>0</v>
      </c>
      <c r="DE39" s="38">
        <f>-('PRA110'!DD39-'PRA110'!DD56)</f>
        <v>0</v>
      </c>
      <c r="DF39" s="38">
        <f>-('PRA110'!DE39-'PRA110'!DE56)</f>
        <v>0</v>
      </c>
      <c r="DG39" s="38">
        <f>-('PRA110'!DF39-'PRA110'!DF56)</f>
        <v>0</v>
      </c>
      <c r="DH39" s="38">
        <f>-('PRA110'!DG39-'PRA110'!DG56)</f>
        <v>0</v>
      </c>
      <c r="DI39" s="38">
        <f>-('PRA110'!DH39-'PRA110'!DH56)</f>
        <v>0</v>
      </c>
      <c r="DJ39" s="38">
        <f>-('PRA110'!DI39-'PRA110'!DI56)</f>
        <v>0</v>
      </c>
      <c r="DK39" s="38">
        <f>-('PRA110'!DJ39-'PRA110'!DJ56)</f>
        <v>0</v>
      </c>
      <c r="DL39" s="41">
        <f>-('PRA110'!DK39-'PRA110'!DK56)</f>
        <v>0</v>
      </c>
    </row>
    <row r="40" spans="1:116" s="206" customFormat="1" ht="19.899999999999999" customHeight="1">
      <c r="A40" s="207"/>
      <c r="B40" s="214"/>
      <c r="C40" s="174"/>
      <c r="D40" s="84"/>
      <c r="E40" s="90"/>
      <c r="F40" s="231" t="s">
        <v>100</v>
      </c>
      <c r="G40" s="209"/>
      <c r="H40" s="202"/>
      <c r="I40" s="212"/>
      <c r="J40" s="39">
        <f>-('PRA110'!J40-'PRA110'!J57)</f>
        <v>0</v>
      </c>
      <c r="K40" s="38">
        <f>-(('PRA110'!I40-'PRA110'!J40)-('PRA110'!I57-'PRA110'!J57))</f>
        <v>0</v>
      </c>
      <c r="L40" s="38">
        <f>-('PRA110'!K40-'PRA110'!K57)</f>
        <v>0</v>
      </c>
      <c r="M40" s="38">
        <f>-('PRA110'!L40-'PRA110'!L57)</f>
        <v>0</v>
      </c>
      <c r="N40" s="38">
        <f>-('PRA110'!M40-'PRA110'!M57)</f>
        <v>0</v>
      </c>
      <c r="O40" s="38">
        <f>-('PRA110'!N40-'PRA110'!N57)</f>
        <v>0</v>
      </c>
      <c r="P40" s="38">
        <f>-('PRA110'!O40-'PRA110'!O57)</f>
        <v>0</v>
      </c>
      <c r="Q40" s="38">
        <f>-('PRA110'!P40-'PRA110'!P57)</f>
        <v>0</v>
      </c>
      <c r="R40" s="38">
        <f>-('PRA110'!Q40-'PRA110'!Q57)</f>
        <v>0</v>
      </c>
      <c r="S40" s="38">
        <f>-('PRA110'!R40-'PRA110'!R57)</f>
        <v>0</v>
      </c>
      <c r="T40" s="38">
        <f>-('PRA110'!S40-'PRA110'!S57)</f>
        <v>0</v>
      </c>
      <c r="U40" s="38">
        <f>-('PRA110'!T40-'PRA110'!T57)</f>
        <v>0</v>
      </c>
      <c r="V40" s="38">
        <f>-('PRA110'!U40-'PRA110'!U57)</f>
        <v>0</v>
      </c>
      <c r="W40" s="38">
        <f>-('PRA110'!V40-'PRA110'!V57)</f>
        <v>0</v>
      </c>
      <c r="X40" s="38">
        <f>-('PRA110'!W40-'PRA110'!W57)</f>
        <v>0</v>
      </c>
      <c r="Y40" s="38">
        <f>-('PRA110'!X40-'PRA110'!X57)</f>
        <v>0</v>
      </c>
      <c r="Z40" s="38">
        <f>-('PRA110'!Y40-'PRA110'!Y57)</f>
        <v>0</v>
      </c>
      <c r="AA40" s="38">
        <f>-('PRA110'!Z40-'PRA110'!Z57)</f>
        <v>0</v>
      </c>
      <c r="AB40" s="38">
        <f>-('PRA110'!AA40-'PRA110'!AA57)</f>
        <v>0</v>
      </c>
      <c r="AC40" s="38">
        <f>-('PRA110'!AB40-'PRA110'!AB57)</f>
        <v>0</v>
      </c>
      <c r="AD40" s="38">
        <f>-('PRA110'!AC40-'PRA110'!AC57)</f>
        <v>0</v>
      </c>
      <c r="AE40" s="38">
        <f>-('PRA110'!AD40-'PRA110'!AD57)</f>
        <v>0</v>
      </c>
      <c r="AF40" s="38">
        <f>-('PRA110'!AE40-'PRA110'!AE57)</f>
        <v>0</v>
      </c>
      <c r="AG40" s="38">
        <f>-('PRA110'!AF40-'PRA110'!AF57)</f>
        <v>0</v>
      </c>
      <c r="AH40" s="38">
        <f>-('PRA110'!AG40-'PRA110'!AG57)</f>
        <v>0</v>
      </c>
      <c r="AI40" s="38">
        <f>-('PRA110'!AH40-'PRA110'!AH57)</f>
        <v>0</v>
      </c>
      <c r="AJ40" s="38">
        <f>-('PRA110'!AI40-'PRA110'!AI57)</f>
        <v>0</v>
      </c>
      <c r="AK40" s="38">
        <f>-('PRA110'!AJ40-'PRA110'!AJ57)</f>
        <v>0</v>
      </c>
      <c r="AL40" s="38">
        <f>-('PRA110'!AK40-'PRA110'!AK57)</f>
        <v>0</v>
      </c>
      <c r="AM40" s="38">
        <f>-('PRA110'!AL40-'PRA110'!AL57)</f>
        <v>0</v>
      </c>
      <c r="AN40" s="38">
        <f>-('PRA110'!AM40-'PRA110'!AM57)</f>
        <v>0</v>
      </c>
      <c r="AO40" s="38">
        <f>-('PRA110'!AN40-'PRA110'!AN57)</f>
        <v>0</v>
      </c>
      <c r="AP40" s="38">
        <f>-('PRA110'!AO40-'PRA110'!AO57)</f>
        <v>0</v>
      </c>
      <c r="AQ40" s="38">
        <f>-('PRA110'!AP40-'PRA110'!AP57)</f>
        <v>0</v>
      </c>
      <c r="AR40" s="38">
        <f>-('PRA110'!AQ40-'PRA110'!AQ57)</f>
        <v>0</v>
      </c>
      <c r="AS40" s="38">
        <f>-('PRA110'!AR40-'PRA110'!AR57)</f>
        <v>0</v>
      </c>
      <c r="AT40" s="38">
        <f>-('PRA110'!AS40-'PRA110'!AS57)</f>
        <v>0</v>
      </c>
      <c r="AU40" s="38">
        <f>-('PRA110'!AT40-'PRA110'!AT57)</f>
        <v>0</v>
      </c>
      <c r="AV40" s="38">
        <f>-('PRA110'!AU40-'PRA110'!AU57)</f>
        <v>0</v>
      </c>
      <c r="AW40" s="38">
        <f>-('PRA110'!AV40-'PRA110'!AV57)</f>
        <v>0</v>
      </c>
      <c r="AX40" s="38">
        <f>-('PRA110'!AW40-'PRA110'!AW57)</f>
        <v>0</v>
      </c>
      <c r="AY40" s="38">
        <f>-('PRA110'!AX40-'PRA110'!AX57)</f>
        <v>0</v>
      </c>
      <c r="AZ40" s="38">
        <f>-('PRA110'!AY40-'PRA110'!AY57)</f>
        <v>0</v>
      </c>
      <c r="BA40" s="38">
        <f>-('PRA110'!AZ40-'PRA110'!AZ57)</f>
        <v>0</v>
      </c>
      <c r="BB40" s="38">
        <f>-('PRA110'!BA40-'PRA110'!BA57)</f>
        <v>0</v>
      </c>
      <c r="BC40" s="38">
        <f>-('PRA110'!BB40-'PRA110'!BB57)</f>
        <v>0</v>
      </c>
      <c r="BD40" s="38">
        <f>-('PRA110'!BC40-'PRA110'!BC57)</f>
        <v>0</v>
      </c>
      <c r="BE40" s="38">
        <f>-('PRA110'!BD40-'PRA110'!BD57)</f>
        <v>0</v>
      </c>
      <c r="BF40" s="38">
        <f>-('PRA110'!BE40-'PRA110'!BE57)</f>
        <v>0</v>
      </c>
      <c r="BG40" s="38">
        <f>-('PRA110'!BF40-'PRA110'!BF57)</f>
        <v>0</v>
      </c>
      <c r="BH40" s="38">
        <f>-('PRA110'!BG40-'PRA110'!BG57)</f>
        <v>0</v>
      </c>
      <c r="BI40" s="38">
        <f>-('PRA110'!BH40-'PRA110'!BH57)</f>
        <v>0</v>
      </c>
      <c r="BJ40" s="38">
        <f>-('PRA110'!BI40-'PRA110'!BI57)</f>
        <v>0</v>
      </c>
      <c r="BK40" s="38">
        <f>-('PRA110'!BJ40-'PRA110'!BJ57)</f>
        <v>0</v>
      </c>
      <c r="BL40" s="38">
        <f>-('PRA110'!BK40-'PRA110'!BK57)</f>
        <v>0</v>
      </c>
      <c r="BM40" s="38">
        <f>-('PRA110'!BL40-'PRA110'!BL57)</f>
        <v>0</v>
      </c>
      <c r="BN40" s="38">
        <f>-('PRA110'!BM40-'PRA110'!BM57)</f>
        <v>0</v>
      </c>
      <c r="BO40" s="38">
        <f>-('PRA110'!BN40-'PRA110'!BN57)</f>
        <v>0</v>
      </c>
      <c r="BP40" s="38">
        <f>-('PRA110'!BO40-'PRA110'!BO57)</f>
        <v>0</v>
      </c>
      <c r="BQ40" s="38">
        <f>-('PRA110'!BP40-'PRA110'!BP57)</f>
        <v>0</v>
      </c>
      <c r="BR40" s="38">
        <f>-('PRA110'!BQ40-'PRA110'!BQ57)</f>
        <v>0</v>
      </c>
      <c r="BS40" s="38">
        <f>-('PRA110'!BR40-'PRA110'!BR57)</f>
        <v>0</v>
      </c>
      <c r="BT40" s="38">
        <f>-('PRA110'!BS40-'PRA110'!BS57)</f>
        <v>0</v>
      </c>
      <c r="BU40" s="38">
        <f>-('PRA110'!BT40-'PRA110'!BT57)</f>
        <v>0</v>
      </c>
      <c r="BV40" s="38">
        <f>-('PRA110'!BU40-'PRA110'!BU57)</f>
        <v>0</v>
      </c>
      <c r="BW40" s="38">
        <f>-('PRA110'!BV40-'PRA110'!BV57)</f>
        <v>0</v>
      </c>
      <c r="BX40" s="38">
        <f>-('PRA110'!BW40-'PRA110'!BW57)</f>
        <v>0</v>
      </c>
      <c r="BY40" s="38">
        <f>-('PRA110'!BX40-'PRA110'!BX57)</f>
        <v>0</v>
      </c>
      <c r="BZ40" s="38">
        <f>-('PRA110'!BY40-'PRA110'!BY57)</f>
        <v>0</v>
      </c>
      <c r="CA40" s="38">
        <f>-('PRA110'!BZ40-'PRA110'!BZ57)</f>
        <v>0</v>
      </c>
      <c r="CB40" s="38">
        <f>-('PRA110'!CA40-'PRA110'!CA57)</f>
        <v>0</v>
      </c>
      <c r="CC40" s="38">
        <f>-('PRA110'!CB40-'PRA110'!CB57)</f>
        <v>0</v>
      </c>
      <c r="CD40" s="38">
        <f>-('PRA110'!CC40-'PRA110'!CC57)</f>
        <v>0</v>
      </c>
      <c r="CE40" s="38">
        <f>-('PRA110'!CD40-'PRA110'!CD57)</f>
        <v>0</v>
      </c>
      <c r="CF40" s="38">
        <f>-('PRA110'!CE40-'PRA110'!CE57)</f>
        <v>0</v>
      </c>
      <c r="CG40" s="38">
        <f>-('PRA110'!CF40-'PRA110'!CF57)</f>
        <v>0</v>
      </c>
      <c r="CH40" s="38">
        <f>-('PRA110'!CG40-'PRA110'!CG57)</f>
        <v>0</v>
      </c>
      <c r="CI40" s="38">
        <f>-('PRA110'!CH40-'PRA110'!CH57)</f>
        <v>0</v>
      </c>
      <c r="CJ40" s="38">
        <f>-('PRA110'!CI40-'PRA110'!CI57)</f>
        <v>0</v>
      </c>
      <c r="CK40" s="38">
        <f>-('PRA110'!CJ40-'PRA110'!CJ57)</f>
        <v>0</v>
      </c>
      <c r="CL40" s="38">
        <f>-('PRA110'!CK40-'PRA110'!CK57)</f>
        <v>0</v>
      </c>
      <c r="CM40" s="38">
        <f>-('PRA110'!CL40-'PRA110'!CL57)</f>
        <v>0</v>
      </c>
      <c r="CN40" s="38">
        <f>-('PRA110'!CM40-'PRA110'!CM57)</f>
        <v>0</v>
      </c>
      <c r="CO40" s="38">
        <f>-('PRA110'!CN40-'PRA110'!CN57)</f>
        <v>0</v>
      </c>
      <c r="CP40" s="38">
        <f>-('PRA110'!CO40-'PRA110'!CO57)</f>
        <v>0</v>
      </c>
      <c r="CQ40" s="38">
        <f>-('PRA110'!CP40-'PRA110'!CP57)</f>
        <v>0</v>
      </c>
      <c r="CR40" s="38">
        <f>-('PRA110'!CQ40-'PRA110'!CQ57)</f>
        <v>0</v>
      </c>
      <c r="CS40" s="38">
        <f>-('PRA110'!CR40-'PRA110'!CR57)</f>
        <v>0</v>
      </c>
      <c r="CT40" s="38">
        <f>-('PRA110'!CS40-'PRA110'!CS57)</f>
        <v>0</v>
      </c>
      <c r="CU40" s="38">
        <f>-('PRA110'!CT40-'PRA110'!CT57)</f>
        <v>0</v>
      </c>
      <c r="CV40" s="38">
        <f>-('PRA110'!CU40-'PRA110'!CU57)</f>
        <v>0</v>
      </c>
      <c r="CW40" s="38">
        <f>-('PRA110'!CV40-'PRA110'!CV57)</f>
        <v>0</v>
      </c>
      <c r="CX40" s="38">
        <f>-('PRA110'!CW40-'PRA110'!CW57)</f>
        <v>0</v>
      </c>
      <c r="CY40" s="38">
        <f>-('PRA110'!CX40-'PRA110'!CX57)</f>
        <v>0</v>
      </c>
      <c r="CZ40" s="38">
        <f>-('PRA110'!CY40-'PRA110'!CY57)</f>
        <v>0</v>
      </c>
      <c r="DA40" s="38">
        <f>-('PRA110'!CZ40-'PRA110'!CZ57)</f>
        <v>0</v>
      </c>
      <c r="DB40" s="38">
        <f>-('PRA110'!DA40-'PRA110'!DA57)</f>
        <v>0</v>
      </c>
      <c r="DC40" s="38">
        <f>-('PRA110'!DB40-'PRA110'!DB57)</f>
        <v>0</v>
      </c>
      <c r="DD40" s="38">
        <f>-('PRA110'!DC40-'PRA110'!DC57)</f>
        <v>0</v>
      </c>
      <c r="DE40" s="38">
        <f>-('PRA110'!DD40-'PRA110'!DD57)</f>
        <v>0</v>
      </c>
      <c r="DF40" s="38">
        <f>-('PRA110'!DE40-'PRA110'!DE57)</f>
        <v>0</v>
      </c>
      <c r="DG40" s="38">
        <f>-('PRA110'!DF40-'PRA110'!DF57)</f>
        <v>0</v>
      </c>
      <c r="DH40" s="38">
        <f>-('PRA110'!DG40-'PRA110'!DG57)</f>
        <v>0</v>
      </c>
      <c r="DI40" s="38">
        <f>-('PRA110'!DH40-'PRA110'!DH57)</f>
        <v>0</v>
      </c>
      <c r="DJ40" s="38">
        <f>-('PRA110'!DI40-'PRA110'!DI57)</f>
        <v>0</v>
      </c>
      <c r="DK40" s="38">
        <f>-('PRA110'!DJ40-'PRA110'!DJ57)</f>
        <v>0</v>
      </c>
      <c r="DL40" s="41">
        <f>-('PRA110'!DK40-'PRA110'!DK57)</f>
        <v>0</v>
      </c>
    </row>
    <row r="41" spans="1:116" s="206" customFormat="1" ht="19.899999999999999" customHeight="1">
      <c r="A41" s="207"/>
      <c r="B41" s="214"/>
      <c r="C41" s="174"/>
      <c r="D41" s="84"/>
      <c r="E41" s="90"/>
      <c r="F41" s="231" t="s">
        <v>103</v>
      </c>
      <c r="G41" s="209"/>
      <c r="H41" s="202"/>
      <c r="I41" s="212"/>
      <c r="J41" s="39">
        <f>-('PRA110'!J41-'PRA110'!J58)</f>
        <v>0</v>
      </c>
      <c r="K41" s="38">
        <f>-(('PRA110'!I41-'PRA110'!J41)-('PRA110'!I58-'PRA110'!J58))</f>
        <v>0</v>
      </c>
      <c r="L41" s="38">
        <f>-('PRA110'!K41-'PRA110'!K58)</f>
        <v>0</v>
      </c>
      <c r="M41" s="38">
        <f>-('PRA110'!L41-'PRA110'!L58)</f>
        <v>0</v>
      </c>
      <c r="N41" s="38">
        <f>-('PRA110'!M41-'PRA110'!M58)</f>
        <v>0</v>
      </c>
      <c r="O41" s="38">
        <f>-('PRA110'!N41-'PRA110'!N58)</f>
        <v>0</v>
      </c>
      <c r="P41" s="38">
        <f>-('PRA110'!O41-'PRA110'!O58)</f>
        <v>0</v>
      </c>
      <c r="Q41" s="38">
        <f>-('PRA110'!P41-'PRA110'!P58)</f>
        <v>0</v>
      </c>
      <c r="R41" s="38">
        <f>-('PRA110'!Q41-'PRA110'!Q58)</f>
        <v>0</v>
      </c>
      <c r="S41" s="38">
        <f>-('PRA110'!R41-'PRA110'!R58)</f>
        <v>0</v>
      </c>
      <c r="T41" s="38">
        <f>-('PRA110'!S41-'PRA110'!S58)</f>
        <v>0</v>
      </c>
      <c r="U41" s="38">
        <f>-('PRA110'!T41-'PRA110'!T58)</f>
        <v>0</v>
      </c>
      <c r="V41" s="38">
        <f>-('PRA110'!U41-'PRA110'!U58)</f>
        <v>0</v>
      </c>
      <c r="W41" s="38">
        <f>-('PRA110'!V41-'PRA110'!V58)</f>
        <v>0</v>
      </c>
      <c r="X41" s="38">
        <f>-('PRA110'!W41-'PRA110'!W58)</f>
        <v>0</v>
      </c>
      <c r="Y41" s="38">
        <f>-('PRA110'!X41-'PRA110'!X58)</f>
        <v>0</v>
      </c>
      <c r="Z41" s="38">
        <f>-('PRA110'!Y41-'PRA110'!Y58)</f>
        <v>0</v>
      </c>
      <c r="AA41" s="38">
        <f>-('PRA110'!Z41-'PRA110'!Z58)</f>
        <v>0</v>
      </c>
      <c r="AB41" s="38">
        <f>-('PRA110'!AA41-'PRA110'!AA58)</f>
        <v>0</v>
      </c>
      <c r="AC41" s="38">
        <f>-('PRA110'!AB41-'PRA110'!AB58)</f>
        <v>0</v>
      </c>
      <c r="AD41" s="38">
        <f>-('PRA110'!AC41-'PRA110'!AC58)</f>
        <v>0</v>
      </c>
      <c r="AE41" s="38">
        <f>-('PRA110'!AD41-'PRA110'!AD58)</f>
        <v>0</v>
      </c>
      <c r="AF41" s="38">
        <f>-('PRA110'!AE41-'PRA110'!AE58)</f>
        <v>0</v>
      </c>
      <c r="AG41" s="38">
        <f>-('PRA110'!AF41-'PRA110'!AF58)</f>
        <v>0</v>
      </c>
      <c r="AH41" s="38">
        <f>-('PRA110'!AG41-'PRA110'!AG58)</f>
        <v>0</v>
      </c>
      <c r="AI41" s="38">
        <f>-('PRA110'!AH41-'PRA110'!AH58)</f>
        <v>0</v>
      </c>
      <c r="AJ41" s="38">
        <f>-('PRA110'!AI41-'PRA110'!AI58)</f>
        <v>0</v>
      </c>
      <c r="AK41" s="38">
        <f>-('PRA110'!AJ41-'PRA110'!AJ58)</f>
        <v>0</v>
      </c>
      <c r="AL41" s="38">
        <f>-('PRA110'!AK41-'PRA110'!AK58)</f>
        <v>0</v>
      </c>
      <c r="AM41" s="38">
        <f>-('PRA110'!AL41-'PRA110'!AL58)</f>
        <v>0</v>
      </c>
      <c r="AN41" s="38">
        <f>-('PRA110'!AM41-'PRA110'!AM58)</f>
        <v>0</v>
      </c>
      <c r="AO41" s="38">
        <f>-('PRA110'!AN41-'PRA110'!AN58)</f>
        <v>0</v>
      </c>
      <c r="AP41" s="38">
        <f>-('PRA110'!AO41-'PRA110'!AO58)</f>
        <v>0</v>
      </c>
      <c r="AQ41" s="38">
        <f>-('PRA110'!AP41-'PRA110'!AP58)</f>
        <v>0</v>
      </c>
      <c r="AR41" s="38">
        <f>-('PRA110'!AQ41-'PRA110'!AQ58)</f>
        <v>0</v>
      </c>
      <c r="AS41" s="38">
        <f>-('PRA110'!AR41-'PRA110'!AR58)</f>
        <v>0</v>
      </c>
      <c r="AT41" s="38">
        <f>-('PRA110'!AS41-'PRA110'!AS58)</f>
        <v>0</v>
      </c>
      <c r="AU41" s="38">
        <f>-('PRA110'!AT41-'PRA110'!AT58)</f>
        <v>0</v>
      </c>
      <c r="AV41" s="38">
        <f>-('PRA110'!AU41-'PRA110'!AU58)</f>
        <v>0</v>
      </c>
      <c r="AW41" s="38">
        <f>-('PRA110'!AV41-'PRA110'!AV58)</f>
        <v>0</v>
      </c>
      <c r="AX41" s="38">
        <f>-('PRA110'!AW41-'PRA110'!AW58)</f>
        <v>0</v>
      </c>
      <c r="AY41" s="38">
        <f>-('PRA110'!AX41-'PRA110'!AX58)</f>
        <v>0</v>
      </c>
      <c r="AZ41" s="38">
        <f>-('PRA110'!AY41-'PRA110'!AY58)</f>
        <v>0</v>
      </c>
      <c r="BA41" s="38">
        <f>-('PRA110'!AZ41-'PRA110'!AZ58)</f>
        <v>0</v>
      </c>
      <c r="BB41" s="38">
        <f>-('PRA110'!BA41-'PRA110'!BA58)</f>
        <v>0</v>
      </c>
      <c r="BC41" s="38">
        <f>-('PRA110'!BB41-'PRA110'!BB58)</f>
        <v>0</v>
      </c>
      <c r="BD41" s="38">
        <f>-('PRA110'!BC41-'PRA110'!BC58)</f>
        <v>0</v>
      </c>
      <c r="BE41" s="38">
        <f>-('PRA110'!BD41-'PRA110'!BD58)</f>
        <v>0</v>
      </c>
      <c r="BF41" s="38">
        <f>-('PRA110'!BE41-'PRA110'!BE58)</f>
        <v>0</v>
      </c>
      <c r="BG41" s="38">
        <f>-('PRA110'!BF41-'PRA110'!BF58)</f>
        <v>0</v>
      </c>
      <c r="BH41" s="38">
        <f>-('PRA110'!BG41-'PRA110'!BG58)</f>
        <v>0</v>
      </c>
      <c r="BI41" s="38">
        <f>-('PRA110'!BH41-'PRA110'!BH58)</f>
        <v>0</v>
      </c>
      <c r="BJ41" s="38">
        <f>-('PRA110'!BI41-'PRA110'!BI58)</f>
        <v>0</v>
      </c>
      <c r="BK41" s="38">
        <f>-('PRA110'!BJ41-'PRA110'!BJ58)</f>
        <v>0</v>
      </c>
      <c r="BL41" s="38">
        <f>-('PRA110'!BK41-'PRA110'!BK58)</f>
        <v>0</v>
      </c>
      <c r="BM41" s="38">
        <f>-('PRA110'!BL41-'PRA110'!BL58)</f>
        <v>0</v>
      </c>
      <c r="BN41" s="38">
        <f>-('PRA110'!BM41-'PRA110'!BM58)</f>
        <v>0</v>
      </c>
      <c r="BO41" s="38">
        <f>-('PRA110'!BN41-'PRA110'!BN58)</f>
        <v>0</v>
      </c>
      <c r="BP41" s="38">
        <f>-('PRA110'!BO41-'PRA110'!BO58)</f>
        <v>0</v>
      </c>
      <c r="BQ41" s="38">
        <f>-('PRA110'!BP41-'PRA110'!BP58)</f>
        <v>0</v>
      </c>
      <c r="BR41" s="38">
        <f>-('PRA110'!BQ41-'PRA110'!BQ58)</f>
        <v>0</v>
      </c>
      <c r="BS41" s="38">
        <f>-('PRA110'!BR41-'PRA110'!BR58)</f>
        <v>0</v>
      </c>
      <c r="BT41" s="38">
        <f>-('PRA110'!BS41-'PRA110'!BS58)</f>
        <v>0</v>
      </c>
      <c r="BU41" s="38">
        <f>-('PRA110'!BT41-'PRA110'!BT58)</f>
        <v>0</v>
      </c>
      <c r="BV41" s="38">
        <f>-('PRA110'!BU41-'PRA110'!BU58)</f>
        <v>0</v>
      </c>
      <c r="BW41" s="38">
        <f>-('PRA110'!BV41-'PRA110'!BV58)</f>
        <v>0</v>
      </c>
      <c r="BX41" s="38">
        <f>-('PRA110'!BW41-'PRA110'!BW58)</f>
        <v>0</v>
      </c>
      <c r="BY41" s="38">
        <f>-('PRA110'!BX41-'PRA110'!BX58)</f>
        <v>0</v>
      </c>
      <c r="BZ41" s="38">
        <f>-('PRA110'!BY41-'PRA110'!BY58)</f>
        <v>0</v>
      </c>
      <c r="CA41" s="38">
        <f>-('PRA110'!BZ41-'PRA110'!BZ58)</f>
        <v>0</v>
      </c>
      <c r="CB41" s="38">
        <f>-('PRA110'!CA41-'PRA110'!CA58)</f>
        <v>0</v>
      </c>
      <c r="CC41" s="38">
        <f>-('PRA110'!CB41-'PRA110'!CB58)</f>
        <v>0</v>
      </c>
      <c r="CD41" s="38">
        <f>-('PRA110'!CC41-'PRA110'!CC58)</f>
        <v>0</v>
      </c>
      <c r="CE41" s="38">
        <f>-('PRA110'!CD41-'PRA110'!CD58)</f>
        <v>0</v>
      </c>
      <c r="CF41" s="38">
        <f>-('PRA110'!CE41-'PRA110'!CE58)</f>
        <v>0</v>
      </c>
      <c r="CG41" s="38">
        <f>-('PRA110'!CF41-'PRA110'!CF58)</f>
        <v>0</v>
      </c>
      <c r="CH41" s="38">
        <f>-('PRA110'!CG41-'PRA110'!CG58)</f>
        <v>0</v>
      </c>
      <c r="CI41" s="38">
        <f>-('PRA110'!CH41-'PRA110'!CH58)</f>
        <v>0</v>
      </c>
      <c r="CJ41" s="38">
        <f>-('PRA110'!CI41-'PRA110'!CI58)</f>
        <v>0</v>
      </c>
      <c r="CK41" s="38">
        <f>-('PRA110'!CJ41-'PRA110'!CJ58)</f>
        <v>0</v>
      </c>
      <c r="CL41" s="38">
        <f>-('PRA110'!CK41-'PRA110'!CK58)</f>
        <v>0</v>
      </c>
      <c r="CM41" s="38">
        <f>-('PRA110'!CL41-'PRA110'!CL58)</f>
        <v>0</v>
      </c>
      <c r="CN41" s="38">
        <f>-('PRA110'!CM41-'PRA110'!CM58)</f>
        <v>0</v>
      </c>
      <c r="CO41" s="38">
        <f>-('PRA110'!CN41-'PRA110'!CN58)</f>
        <v>0</v>
      </c>
      <c r="CP41" s="38">
        <f>-('PRA110'!CO41-'PRA110'!CO58)</f>
        <v>0</v>
      </c>
      <c r="CQ41" s="38">
        <f>-('PRA110'!CP41-'PRA110'!CP58)</f>
        <v>0</v>
      </c>
      <c r="CR41" s="38">
        <f>-('PRA110'!CQ41-'PRA110'!CQ58)</f>
        <v>0</v>
      </c>
      <c r="CS41" s="38">
        <f>-('PRA110'!CR41-'PRA110'!CR58)</f>
        <v>0</v>
      </c>
      <c r="CT41" s="38">
        <f>-('PRA110'!CS41-'PRA110'!CS58)</f>
        <v>0</v>
      </c>
      <c r="CU41" s="38">
        <f>-('PRA110'!CT41-'PRA110'!CT58)</f>
        <v>0</v>
      </c>
      <c r="CV41" s="38">
        <f>-('PRA110'!CU41-'PRA110'!CU58)</f>
        <v>0</v>
      </c>
      <c r="CW41" s="38">
        <f>-('PRA110'!CV41-'PRA110'!CV58)</f>
        <v>0</v>
      </c>
      <c r="CX41" s="38">
        <f>-('PRA110'!CW41-'PRA110'!CW58)</f>
        <v>0</v>
      </c>
      <c r="CY41" s="38">
        <f>-('PRA110'!CX41-'PRA110'!CX58)</f>
        <v>0</v>
      </c>
      <c r="CZ41" s="38">
        <f>-('PRA110'!CY41-'PRA110'!CY58)</f>
        <v>0</v>
      </c>
      <c r="DA41" s="38">
        <f>-('PRA110'!CZ41-'PRA110'!CZ58)</f>
        <v>0</v>
      </c>
      <c r="DB41" s="38">
        <f>-('PRA110'!DA41-'PRA110'!DA58)</f>
        <v>0</v>
      </c>
      <c r="DC41" s="38">
        <f>-('PRA110'!DB41-'PRA110'!DB58)</f>
        <v>0</v>
      </c>
      <c r="DD41" s="38">
        <f>-('PRA110'!DC41-'PRA110'!DC58)</f>
        <v>0</v>
      </c>
      <c r="DE41" s="38">
        <f>-('PRA110'!DD41-'PRA110'!DD58)</f>
        <v>0</v>
      </c>
      <c r="DF41" s="38">
        <f>-('PRA110'!DE41-'PRA110'!DE58)</f>
        <v>0</v>
      </c>
      <c r="DG41" s="38">
        <f>-('PRA110'!DF41-'PRA110'!DF58)</f>
        <v>0</v>
      </c>
      <c r="DH41" s="38">
        <f>-('PRA110'!DG41-'PRA110'!DG58)</f>
        <v>0</v>
      </c>
      <c r="DI41" s="38">
        <f>-('PRA110'!DH41-'PRA110'!DH58)</f>
        <v>0</v>
      </c>
      <c r="DJ41" s="38">
        <f>-('PRA110'!DI41-'PRA110'!DI58)</f>
        <v>0</v>
      </c>
      <c r="DK41" s="38">
        <f>-('PRA110'!DJ41-'PRA110'!DJ58)</f>
        <v>0</v>
      </c>
      <c r="DL41" s="41">
        <f>-('PRA110'!DK41-'PRA110'!DK58)</f>
        <v>0</v>
      </c>
    </row>
    <row r="42" spans="1:116" s="222" customFormat="1" ht="11.25" customHeight="1">
      <c r="A42" s="216"/>
      <c r="B42" s="214"/>
      <c r="C42" s="217"/>
      <c r="D42" s="218"/>
      <c r="E42" s="219"/>
      <c r="F42" s="1128" t="s">
        <v>697</v>
      </c>
      <c r="G42" s="209"/>
      <c r="H42" s="202"/>
      <c r="I42" s="221"/>
      <c r="J42" s="225"/>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c r="BR42" s="226"/>
      <c r="BS42" s="226"/>
      <c r="BT42" s="226"/>
      <c r="BU42" s="226"/>
      <c r="BV42" s="226"/>
      <c r="BW42" s="226"/>
      <c r="BX42" s="226"/>
      <c r="BY42" s="226"/>
      <c r="BZ42" s="226"/>
      <c r="CA42" s="226"/>
      <c r="CB42" s="226"/>
      <c r="CC42" s="226"/>
      <c r="CD42" s="226"/>
      <c r="CE42" s="226"/>
      <c r="CF42" s="226"/>
      <c r="CG42" s="226"/>
      <c r="CH42" s="226"/>
      <c r="CI42" s="226"/>
      <c r="CJ42" s="226"/>
      <c r="CK42" s="226"/>
      <c r="CL42" s="226"/>
      <c r="CM42" s="226"/>
      <c r="CN42" s="226"/>
      <c r="CO42" s="226"/>
      <c r="CP42" s="226"/>
      <c r="CQ42" s="226"/>
      <c r="CR42" s="226"/>
      <c r="CS42" s="226"/>
      <c r="CT42" s="226"/>
      <c r="CU42" s="226"/>
      <c r="CV42" s="226"/>
      <c r="CW42" s="226"/>
      <c r="CX42" s="226"/>
      <c r="CY42" s="226"/>
      <c r="CZ42" s="226"/>
      <c r="DA42" s="226"/>
      <c r="DB42" s="226"/>
      <c r="DC42" s="226"/>
      <c r="DD42" s="226"/>
      <c r="DE42" s="226"/>
      <c r="DF42" s="226"/>
      <c r="DG42" s="226"/>
      <c r="DH42" s="226"/>
      <c r="DI42" s="226"/>
      <c r="DJ42" s="226"/>
      <c r="DK42" s="226"/>
      <c r="DL42" s="227"/>
    </row>
    <row r="43" spans="1:116" s="206" customFormat="1" ht="19.899999999999999" customHeight="1">
      <c r="A43" s="207"/>
      <c r="B43" s="214"/>
      <c r="C43" s="174"/>
      <c r="D43" s="84"/>
      <c r="E43" s="90"/>
      <c r="F43" s="231" t="s">
        <v>106</v>
      </c>
      <c r="G43" s="209"/>
      <c r="H43" s="202"/>
      <c r="I43" s="212"/>
      <c r="J43" s="39">
        <f>-('PRA110'!J43-'PRA110'!J59)</f>
        <v>0</v>
      </c>
      <c r="K43" s="38">
        <f>-(('PRA110'!I43-'PRA110'!J43)-('PRA110'!I59-'PRA110'!J59))</f>
        <v>0</v>
      </c>
      <c r="L43" s="38">
        <f>-('PRA110'!K43-'PRA110'!K59)</f>
        <v>0</v>
      </c>
      <c r="M43" s="38">
        <f>-('PRA110'!L43-'PRA110'!L59)</f>
        <v>0</v>
      </c>
      <c r="N43" s="38">
        <f>-('PRA110'!M43-'PRA110'!M59)</f>
        <v>0</v>
      </c>
      <c r="O43" s="38">
        <f>-('PRA110'!N43-'PRA110'!N59)</f>
        <v>0</v>
      </c>
      <c r="P43" s="38">
        <f>-('PRA110'!O43-'PRA110'!O59)</f>
        <v>0</v>
      </c>
      <c r="Q43" s="38">
        <f>-('PRA110'!P43-'PRA110'!P59)</f>
        <v>0</v>
      </c>
      <c r="R43" s="38">
        <f>-('PRA110'!Q43-'PRA110'!Q59)</f>
        <v>0</v>
      </c>
      <c r="S43" s="38">
        <f>-('PRA110'!R43-'PRA110'!R59)</f>
        <v>0</v>
      </c>
      <c r="T43" s="38">
        <f>-('PRA110'!S43-'PRA110'!S59)</f>
        <v>0</v>
      </c>
      <c r="U43" s="38">
        <f>-('PRA110'!T43-'PRA110'!T59)</f>
        <v>0</v>
      </c>
      <c r="V43" s="38">
        <f>-('PRA110'!U43-'PRA110'!U59)</f>
        <v>0</v>
      </c>
      <c r="W43" s="38">
        <f>-('PRA110'!V43-'PRA110'!V59)</f>
        <v>0</v>
      </c>
      <c r="X43" s="38">
        <f>-('PRA110'!W43-'PRA110'!W59)</f>
        <v>0</v>
      </c>
      <c r="Y43" s="38">
        <f>-('PRA110'!X43-'PRA110'!X59)</f>
        <v>0</v>
      </c>
      <c r="Z43" s="38">
        <f>-('PRA110'!Y43-'PRA110'!Y59)</f>
        <v>0</v>
      </c>
      <c r="AA43" s="38">
        <f>-('PRA110'!Z43-'PRA110'!Z59)</f>
        <v>0</v>
      </c>
      <c r="AB43" s="38">
        <f>-('PRA110'!AA43-'PRA110'!AA59)</f>
        <v>0</v>
      </c>
      <c r="AC43" s="38">
        <f>-('PRA110'!AB43-'PRA110'!AB59)</f>
        <v>0</v>
      </c>
      <c r="AD43" s="38">
        <f>-('PRA110'!AC43-'PRA110'!AC59)</f>
        <v>0</v>
      </c>
      <c r="AE43" s="38">
        <f>-('PRA110'!AD43-'PRA110'!AD59)</f>
        <v>0</v>
      </c>
      <c r="AF43" s="38">
        <f>-('PRA110'!AE43-'PRA110'!AE59)</f>
        <v>0</v>
      </c>
      <c r="AG43" s="38">
        <f>-('PRA110'!AF43-'PRA110'!AF59)</f>
        <v>0</v>
      </c>
      <c r="AH43" s="38">
        <f>-('PRA110'!AG43-'PRA110'!AG59)</f>
        <v>0</v>
      </c>
      <c r="AI43" s="38">
        <f>-('PRA110'!AH43-'PRA110'!AH59)</f>
        <v>0</v>
      </c>
      <c r="AJ43" s="38">
        <f>-('PRA110'!AI43-'PRA110'!AI59)</f>
        <v>0</v>
      </c>
      <c r="AK43" s="38">
        <f>-('PRA110'!AJ43-'PRA110'!AJ59)</f>
        <v>0</v>
      </c>
      <c r="AL43" s="38">
        <f>-('PRA110'!AK43-'PRA110'!AK59)</f>
        <v>0</v>
      </c>
      <c r="AM43" s="38">
        <f>-('PRA110'!AL43-'PRA110'!AL59)</f>
        <v>0</v>
      </c>
      <c r="AN43" s="38">
        <f>-('PRA110'!AM43-'PRA110'!AM59)</f>
        <v>0</v>
      </c>
      <c r="AO43" s="38">
        <f>-('PRA110'!AN43-'PRA110'!AN59)</f>
        <v>0</v>
      </c>
      <c r="AP43" s="38">
        <f>-('PRA110'!AO43-'PRA110'!AO59)</f>
        <v>0</v>
      </c>
      <c r="AQ43" s="38">
        <f>-('PRA110'!AP43-'PRA110'!AP59)</f>
        <v>0</v>
      </c>
      <c r="AR43" s="38">
        <f>-('PRA110'!AQ43-'PRA110'!AQ59)</f>
        <v>0</v>
      </c>
      <c r="AS43" s="38">
        <f>-('PRA110'!AR43-'PRA110'!AR59)</f>
        <v>0</v>
      </c>
      <c r="AT43" s="38">
        <f>-('PRA110'!AS43-'PRA110'!AS59)</f>
        <v>0</v>
      </c>
      <c r="AU43" s="38">
        <f>-('PRA110'!AT43-'PRA110'!AT59)</f>
        <v>0</v>
      </c>
      <c r="AV43" s="38">
        <f>-('PRA110'!AU43-'PRA110'!AU59)</f>
        <v>0</v>
      </c>
      <c r="AW43" s="38">
        <f>-('PRA110'!AV43-'PRA110'!AV59)</f>
        <v>0</v>
      </c>
      <c r="AX43" s="38">
        <f>-('PRA110'!AW43-'PRA110'!AW59)</f>
        <v>0</v>
      </c>
      <c r="AY43" s="38">
        <f>-('PRA110'!AX43-'PRA110'!AX59)</f>
        <v>0</v>
      </c>
      <c r="AZ43" s="38">
        <f>-('PRA110'!AY43-'PRA110'!AY59)</f>
        <v>0</v>
      </c>
      <c r="BA43" s="38">
        <f>-('PRA110'!AZ43-'PRA110'!AZ59)</f>
        <v>0</v>
      </c>
      <c r="BB43" s="38">
        <f>-('PRA110'!BA43-'PRA110'!BA59)</f>
        <v>0</v>
      </c>
      <c r="BC43" s="38">
        <f>-('PRA110'!BB43-'PRA110'!BB59)</f>
        <v>0</v>
      </c>
      <c r="BD43" s="38">
        <f>-('PRA110'!BC43-'PRA110'!BC59)</f>
        <v>0</v>
      </c>
      <c r="BE43" s="38">
        <f>-('PRA110'!BD43-'PRA110'!BD59)</f>
        <v>0</v>
      </c>
      <c r="BF43" s="38">
        <f>-('PRA110'!BE43-'PRA110'!BE59)</f>
        <v>0</v>
      </c>
      <c r="BG43" s="38">
        <f>-('PRA110'!BF43-'PRA110'!BF59)</f>
        <v>0</v>
      </c>
      <c r="BH43" s="38">
        <f>-('PRA110'!BG43-'PRA110'!BG59)</f>
        <v>0</v>
      </c>
      <c r="BI43" s="38">
        <f>-('PRA110'!BH43-'PRA110'!BH59)</f>
        <v>0</v>
      </c>
      <c r="BJ43" s="38">
        <f>-('PRA110'!BI43-'PRA110'!BI59)</f>
        <v>0</v>
      </c>
      <c r="BK43" s="38">
        <f>-('PRA110'!BJ43-'PRA110'!BJ59)</f>
        <v>0</v>
      </c>
      <c r="BL43" s="38">
        <f>-('PRA110'!BK43-'PRA110'!BK59)</f>
        <v>0</v>
      </c>
      <c r="BM43" s="38">
        <f>-('PRA110'!BL43-'PRA110'!BL59)</f>
        <v>0</v>
      </c>
      <c r="BN43" s="38">
        <f>-('PRA110'!BM43-'PRA110'!BM59)</f>
        <v>0</v>
      </c>
      <c r="BO43" s="38">
        <f>-('PRA110'!BN43-'PRA110'!BN59)</f>
        <v>0</v>
      </c>
      <c r="BP43" s="38">
        <f>-('PRA110'!BO43-'PRA110'!BO59)</f>
        <v>0</v>
      </c>
      <c r="BQ43" s="38">
        <f>-('PRA110'!BP43-'PRA110'!BP59)</f>
        <v>0</v>
      </c>
      <c r="BR43" s="38">
        <f>-('PRA110'!BQ43-'PRA110'!BQ59)</f>
        <v>0</v>
      </c>
      <c r="BS43" s="38">
        <f>-('PRA110'!BR43-'PRA110'!BR59)</f>
        <v>0</v>
      </c>
      <c r="BT43" s="38">
        <f>-('PRA110'!BS43-'PRA110'!BS59)</f>
        <v>0</v>
      </c>
      <c r="BU43" s="38">
        <f>-('PRA110'!BT43-'PRA110'!BT59)</f>
        <v>0</v>
      </c>
      <c r="BV43" s="38">
        <f>-('PRA110'!BU43-'PRA110'!BU59)</f>
        <v>0</v>
      </c>
      <c r="BW43" s="38">
        <f>-('PRA110'!BV43-'PRA110'!BV59)</f>
        <v>0</v>
      </c>
      <c r="BX43" s="38">
        <f>-('PRA110'!BW43-'PRA110'!BW59)</f>
        <v>0</v>
      </c>
      <c r="BY43" s="38">
        <f>-('PRA110'!BX43-'PRA110'!BX59)</f>
        <v>0</v>
      </c>
      <c r="BZ43" s="38">
        <f>-('PRA110'!BY43-'PRA110'!BY59)</f>
        <v>0</v>
      </c>
      <c r="CA43" s="38">
        <f>-('PRA110'!BZ43-'PRA110'!BZ59)</f>
        <v>0</v>
      </c>
      <c r="CB43" s="38">
        <f>-('PRA110'!CA43-'PRA110'!CA59)</f>
        <v>0</v>
      </c>
      <c r="CC43" s="38">
        <f>-('PRA110'!CB43-'PRA110'!CB59)</f>
        <v>0</v>
      </c>
      <c r="CD43" s="38">
        <f>-('PRA110'!CC43-'PRA110'!CC59)</f>
        <v>0</v>
      </c>
      <c r="CE43" s="38">
        <f>-('PRA110'!CD43-'PRA110'!CD59)</f>
        <v>0</v>
      </c>
      <c r="CF43" s="38">
        <f>-('PRA110'!CE43-'PRA110'!CE59)</f>
        <v>0</v>
      </c>
      <c r="CG43" s="38">
        <f>-('PRA110'!CF43-'PRA110'!CF59)</f>
        <v>0</v>
      </c>
      <c r="CH43" s="38">
        <f>-('PRA110'!CG43-'PRA110'!CG59)</f>
        <v>0</v>
      </c>
      <c r="CI43" s="38">
        <f>-('PRA110'!CH43-'PRA110'!CH59)</f>
        <v>0</v>
      </c>
      <c r="CJ43" s="38">
        <f>-('PRA110'!CI43-'PRA110'!CI59)</f>
        <v>0</v>
      </c>
      <c r="CK43" s="38">
        <f>-('PRA110'!CJ43-'PRA110'!CJ59)</f>
        <v>0</v>
      </c>
      <c r="CL43" s="38">
        <f>-('PRA110'!CK43-'PRA110'!CK59)</f>
        <v>0</v>
      </c>
      <c r="CM43" s="38">
        <f>-('PRA110'!CL43-'PRA110'!CL59)</f>
        <v>0</v>
      </c>
      <c r="CN43" s="38">
        <f>-('PRA110'!CM43-'PRA110'!CM59)</f>
        <v>0</v>
      </c>
      <c r="CO43" s="38">
        <f>-('PRA110'!CN43-'PRA110'!CN59)</f>
        <v>0</v>
      </c>
      <c r="CP43" s="38">
        <f>-('PRA110'!CO43-'PRA110'!CO59)</f>
        <v>0</v>
      </c>
      <c r="CQ43" s="38">
        <f>-('PRA110'!CP43-'PRA110'!CP59)</f>
        <v>0</v>
      </c>
      <c r="CR43" s="38">
        <f>-('PRA110'!CQ43-'PRA110'!CQ59)</f>
        <v>0</v>
      </c>
      <c r="CS43" s="38">
        <f>-('PRA110'!CR43-'PRA110'!CR59)</f>
        <v>0</v>
      </c>
      <c r="CT43" s="38">
        <f>-('PRA110'!CS43-'PRA110'!CS59)</f>
        <v>0</v>
      </c>
      <c r="CU43" s="38">
        <f>-('PRA110'!CT43-'PRA110'!CT59)</f>
        <v>0</v>
      </c>
      <c r="CV43" s="38">
        <f>-('PRA110'!CU43-'PRA110'!CU59)</f>
        <v>0</v>
      </c>
      <c r="CW43" s="38">
        <f>-('PRA110'!CV43-'PRA110'!CV59)</f>
        <v>0</v>
      </c>
      <c r="CX43" s="38">
        <f>-('PRA110'!CW43-'PRA110'!CW59)</f>
        <v>0</v>
      </c>
      <c r="CY43" s="38">
        <f>-('PRA110'!CX43-'PRA110'!CX59)</f>
        <v>0</v>
      </c>
      <c r="CZ43" s="38">
        <f>-('PRA110'!CY43-'PRA110'!CY59)</f>
        <v>0</v>
      </c>
      <c r="DA43" s="38">
        <f>-('PRA110'!CZ43-'PRA110'!CZ59)</f>
        <v>0</v>
      </c>
      <c r="DB43" s="38">
        <f>-('PRA110'!DA43-'PRA110'!DA59)</f>
        <v>0</v>
      </c>
      <c r="DC43" s="38">
        <f>-('PRA110'!DB43-'PRA110'!DB59)</f>
        <v>0</v>
      </c>
      <c r="DD43" s="38">
        <f>-('PRA110'!DC43-'PRA110'!DC59)</f>
        <v>0</v>
      </c>
      <c r="DE43" s="38">
        <f>-('PRA110'!DD43-'PRA110'!DD59)</f>
        <v>0</v>
      </c>
      <c r="DF43" s="38">
        <f>-('PRA110'!DE43-'PRA110'!DE59)</f>
        <v>0</v>
      </c>
      <c r="DG43" s="38">
        <f>-('PRA110'!DF43-'PRA110'!DF59)</f>
        <v>0</v>
      </c>
      <c r="DH43" s="38">
        <f>-('PRA110'!DG43-'PRA110'!DG59)</f>
        <v>0</v>
      </c>
      <c r="DI43" s="38">
        <f>-('PRA110'!DH43-'PRA110'!DH59)</f>
        <v>0</v>
      </c>
      <c r="DJ43" s="38">
        <f>-('PRA110'!DI43-'PRA110'!DI59)</f>
        <v>0</v>
      </c>
      <c r="DK43" s="38">
        <f>-('PRA110'!DJ43-'PRA110'!DJ59)</f>
        <v>0</v>
      </c>
      <c r="DL43" s="41">
        <f>-('PRA110'!DK43-'PRA110'!DK59)</f>
        <v>0</v>
      </c>
    </row>
    <row r="44" spans="1:116" s="222" customFormat="1" ht="11.25" customHeight="1">
      <c r="A44" s="216"/>
      <c r="B44" s="214"/>
      <c r="C44" s="217"/>
      <c r="D44" s="218"/>
      <c r="E44" s="219"/>
      <c r="F44" s="1126" t="s">
        <v>697</v>
      </c>
      <c r="G44" s="209"/>
      <c r="H44" s="202"/>
      <c r="I44" s="221"/>
      <c r="J44" s="225"/>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c r="BS44" s="226"/>
      <c r="BT44" s="226"/>
      <c r="BU44" s="226"/>
      <c r="BV44" s="226"/>
      <c r="BW44" s="226"/>
      <c r="BX44" s="226"/>
      <c r="BY44" s="226"/>
      <c r="BZ44" s="226"/>
      <c r="CA44" s="226"/>
      <c r="CB44" s="226"/>
      <c r="CC44" s="226"/>
      <c r="CD44" s="226"/>
      <c r="CE44" s="226"/>
      <c r="CF44" s="226"/>
      <c r="CG44" s="226"/>
      <c r="CH44" s="226"/>
      <c r="CI44" s="226"/>
      <c r="CJ44" s="226"/>
      <c r="CK44" s="226"/>
      <c r="CL44" s="226"/>
      <c r="CM44" s="226"/>
      <c r="CN44" s="226"/>
      <c r="CO44" s="226"/>
      <c r="CP44" s="226"/>
      <c r="CQ44" s="226"/>
      <c r="CR44" s="226"/>
      <c r="CS44" s="226"/>
      <c r="CT44" s="226"/>
      <c r="CU44" s="226"/>
      <c r="CV44" s="226"/>
      <c r="CW44" s="226"/>
      <c r="CX44" s="226"/>
      <c r="CY44" s="226"/>
      <c r="CZ44" s="226"/>
      <c r="DA44" s="226"/>
      <c r="DB44" s="226"/>
      <c r="DC44" s="226"/>
      <c r="DD44" s="226"/>
      <c r="DE44" s="226"/>
      <c r="DF44" s="226"/>
      <c r="DG44" s="226"/>
      <c r="DH44" s="226"/>
      <c r="DI44" s="229"/>
      <c r="DJ44" s="229"/>
      <c r="DK44" s="229"/>
      <c r="DL44" s="230"/>
    </row>
    <row r="45" spans="1:116" s="206" customFormat="1" ht="24.75">
      <c r="A45" s="207"/>
      <c r="B45" s="214"/>
      <c r="C45" s="174"/>
      <c r="D45" s="84" t="s">
        <v>459</v>
      </c>
      <c r="E45" s="90" t="s">
        <v>762</v>
      </c>
      <c r="F45" s="233" t="s">
        <v>919</v>
      </c>
      <c r="G45" s="209"/>
      <c r="H45" s="202"/>
      <c r="I45" s="212"/>
      <c r="J45" s="39">
        <f>-'PRA110'!J45</f>
        <v>0</v>
      </c>
      <c r="K45" s="38">
        <f>-('PRA110'!I45-'PRA110'!J45)</f>
        <v>0</v>
      </c>
      <c r="L45" s="38">
        <f>-'PRA110'!K45</f>
        <v>0</v>
      </c>
      <c r="M45" s="38">
        <f>-'PRA110'!L45</f>
        <v>0</v>
      </c>
      <c r="N45" s="38">
        <f>-'PRA110'!M45</f>
        <v>0</v>
      </c>
      <c r="O45" s="38">
        <f>-'PRA110'!N45</f>
        <v>0</v>
      </c>
      <c r="P45" s="38">
        <f>-'PRA110'!O45</f>
        <v>0</v>
      </c>
      <c r="Q45" s="38">
        <f>-'PRA110'!P45</f>
        <v>0</v>
      </c>
      <c r="R45" s="38">
        <f>-'PRA110'!Q45</f>
        <v>0</v>
      </c>
      <c r="S45" s="38">
        <f>-'PRA110'!R45</f>
        <v>0</v>
      </c>
      <c r="T45" s="38">
        <f>-'PRA110'!S45</f>
        <v>0</v>
      </c>
      <c r="U45" s="38">
        <f>-'PRA110'!T45</f>
        <v>0</v>
      </c>
      <c r="V45" s="38">
        <f>-'PRA110'!U45</f>
        <v>0</v>
      </c>
      <c r="W45" s="38">
        <f>-'PRA110'!V45</f>
        <v>0</v>
      </c>
      <c r="X45" s="38">
        <f>-'PRA110'!W45</f>
        <v>0</v>
      </c>
      <c r="Y45" s="38">
        <f>-'PRA110'!X45</f>
        <v>0</v>
      </c>
      <c r="Z45" s="38">
        <f>-'PRA110'!Y45</f>
        <v>0</v>
      </c>
      <c r="AA45" s="38">
        <f>-'PRA110'!Z45</f>
        <v>0</v>
      </c>
      <c r="AB45" s="38">
        <f>-'PRA110'!AA45</f>
        <v>0</v>
      </c>
      <c r="AC45" s="38">
        <f>-'PRA110'!AB45</f>
        <v>0</v>
      </c>
      <c r="AD45" s="38">
        <f>-'PRA110'!AC45</f>
        <v>0</v>
      </c>
      <c r="AE45" s="38">
        <f>-'PRA110'!AD45</f>
        <v>0</v>
      </c>
      <c r="AF45" s="38">
        <f>-'PRA110'!AE45</f>
        <v>0</v>
      </c>
      <c r="AG45" s="38">
        <f>-'PRA110'!AF45</f>
        <v>0</v>
      </c>
      <c r="AH45" s="38">
        <f>-'PRA110'!AG45</f>
        <v>0</v>
      </c>
      <c r="AI45" s="38">
        <f>-'PRA110'!AH45</f>
        <v>0</v>
      </c>
      <c r="AJ45" s="38">
        <f>-'PRA110'!AI45</f>
        <v>0</v>
      </c>
      <c r="AK45" s="38">
        <f>-'PRA110'!AJ45</f>
        <v>0</v>
      </c>
      <c r="AL45" s="38">
        <f>-'PRA110'!AK45</f>
        <v>0</v>
      </c>
      <c r="AM45" s="38">
        <f>-'PRA110'!AL45</f>
        <v>0</v>
      </c>
      <c r="AN45" s="38">
        <f>-'PRA110'!AM45</f>
        <v>0</v>
      </c>
      <c r="AO45" s="38">
        <f>-'PRA110'!AN45</f>
        <v>0</v>
      </c>
      <c r="AP45" s="38">
        <f>-'PRA110'!AO45</f>
        <v>0</v>
      </c>
      <c r="AQ45" s="38">
        <f>-'PRA110'!AP45</f>
        <v>0</v>
      </c>
      <c r="AR45" s="38">
        <f>-'PRA110'!AQ45</f>
        <v>0</v>
      </c>
      <c r="AS45" s="38">
        <f>-'PRA110'!AR45</f>
        <v>0</v>
      </c>
      <c r="AT45" s="38">
        <f>-'PRA110'!AS45</f>
        <v>0</v>
      </c>
      <c r="AU45" s="38">
        <f>-'PRA110'!AT45</f>
        <v>0</v>
      </c>
      <c r="AV45" s="38">
        <f>-'PRA110'!AU45</f>
        <v>0</v>
      </c>
      <c r="AW45" s="38">
        <f>-'PRA110'!AV45</f>
        <v>0</v>
      </c>
      <c r="AX45" s="38">
        <f>-'PRA110'!AW45</f>
        <v>0</v>
      </c>
      <c r="AY45" s="38">
        <f>-'PRA110'!AX45</f>
        <v>0</v>
      </c>
      <c r="AZ45" s="38">
        <f>-'PRA110'!AY45</f>
        <v>0</v>
      </c>
      <c r="BA45" s="38">
        <f>-'PRA110'!AZ45</f>
        <v>0</v>
      </c>
      <c r="BB45" s="38">
        <f>-'PRA110'!BA45</f>
        <v>0</v>
      </c>
      <c r="BC45" s="38">
        <f>-'PRA110'!BB45</f>
        <v>0</v>
      </c>
      <c r="BD45" s="38">
        <f>-'PRA110'!BC45</f>
        <v>0</v>
      </c>
      <c r="BE45" s="38">
        <f>-'PRA110'!BD45</f>
        <v>0</v>
      </c>
      <c r="BF45" s="38">
        <f>-'PRA110'!BE45</f>
        <v>0</v>
      </c>
      <c r="BG45" s="38">
        <f>-'PRA110'!BF45</f>
        <v>0</v>
      </c>
      <c r="BH45" s="38">
        <f>-'PRA110'!BG45</f>
        <v>0</v>
      </c>
      <c r="BI45" s="38">
        <f>-'PRA110'!BH45</f>
        <v>0</v>
      </c>
      <c r="BJ45" s="38">
        <f>-'PRA110'!BI45</f>
        <v>0</v>
      </c>
      <c r="BK45" s="38">
        <f>-'PRA110'!BJ45</f>
        <v>0</v>
      </c>
      <c r="BL45" s="38">
        <f>-'PRA110'!BK45</f>
        <v>0</v>
      </c>
      <c r="BM45" s="38">
        <f>-'PRA110'!BL45</f>
        <v>0</v>
      </c>
      <c r="BN45" s="38">
        <f>-'PRA110'!BM45</f>
        <v>0</v>
      </c>
      <c r="BO45" s="38">
        <f>-'PRA110'!BN45</f>
        <v>0</v>
      </c>
      <c r="BP45" s="38">
        <f>-'PRA110'!BO45</f>
        <v>0</v>
      </c>
      <c r="BQ45" s="38">
        <f>-'PRA110'!BP45</f>
        <v>0</v>
      </c>
      <c r="BR45" s="38">
        <f>-'PRA110'!BQ45</f>
        <v>0</v>
      </c>
      <c r="BS45" s="38">
        <f>-'PRA110'!BR45</f>
        <v>0</v>
      </c>
      <c r="BT45" s="38">
        <f>-'PRA110'!BS45</f>
        <v>0</v>
      </c>
      <c r="BU45" s="38">
        <f>-'PRA110'!BT45</f>
        <v>0</v>
      </c>
      <c r="BV45" s="38">
        <f>-'PRA110'!BU45</f>
        <v>0</v>
      </c>
      <c r="BW45" s="38">
        <f>-'PRA110'!BV45</f>
        <v>0</v>
      </c>
      <c r="BX45" s="38">
        <f>-'PRA110'!BW45</f>
        <v>0</v>
      </c>
      <c r="BY45" s="38">
        <f>-'PRA110'!BX45</f>
        <v>0</v>
      </c>
      <c r="BZ45" s="38">
        <f>-'PRA110'!BY45</f>
        <v>0</v>
      </c>
      <c r="CA45" s="38">
        <f>-'PRA110'!BZ45</f>
        <v>0</v>
      </c>
      <c r="CB45" s="38">
        <f>-'PRA110'!CA45</f>
        <v>0</v>
      </c>
      <c r="CC45" s="38">
        <f>-'PRA110'!CB45</f>
        <v>0</v>
      </c>
      <c r="CD45" s="38">
        <f>-'PRA110'!CC45</f>
        <v>0</v>
      </c>
      <c r="CE45" s="38">
        <f>-'PRA110'!CD45</f>
        <v>0</v>
      </c>
      <c r="CF45" s="38">
        <f>-'PRA110'!CE45</f>
        <v>0</v>
      </c>
      <c r="CG45" s="38">
        <f>-'PRA110'!CF45</f>
        <v>0</v>
      </c>
      <c r="CH45" s="38">
        <f>-'PRA110'!CG45</f>
        <v>0</v>
      </c>
      <c r="CI45" s="38">
        <f>-'PRA110'!CH45</f>
        <v>0</v>
      </c>
      <c r="CJ45" s="38">
        <f>-'PRA110'!CI45</f>
        <v>0</v>
      </c>
      <c r="CK45" s="38">
        <f>-'PRA110'!CJ45</f>
        <v>0</v>
      </c>
      <c r="CL45" s="38">
        <f>-'PRA110'!CK45</f>
        <v>0</v>
      </c>
      <c r="CM45" s="38">
        <f>-'PRA110'!CL45</f>
        <v>0</v>
      </c>
      <c r="CN45" s="38">
        <f>-'PRA110'!CM45</f>
        <v>0</v>
      </c>
      <c r="CO45" s="38">
        <f>-'PRA110'!CN45</f>
        <v>0</v>
      </c>
      <c r="CP45" s="38">
        <f>-'PRA110'!CO45</f>
        <v>0</v>
      </c>
      <c r="CQ45" s="38">
        <f>-'PRA110'!CP45</f>
        <v>0</v>
      </c>
      <c r="CR45" s="38">
        <f>-'PRA110'!CQ45</f>
        <v>0</v>
      </c>
      <c r="CS45" s="38">
        <f>-'PRA110'!CR45</f>
        <v>0</v>
      </c>
      <c r="CT45" s="38">
        <f>-'PRA110'!CS45</f>
        <v>0</v>
      </c>
      <c r="CU45" s="38">
        <f>-'PRA110'!CT45</f>
        <v>0</v>
      </c>
      <c r="CV45" s="38">
        <f>-'PRA110'!CU45</f>
        <v>0</v>
      </c>
      <c r="CW45" s="38">
        <f>-'PRA110'!CV45</f>
        <v>0</v>
      </c>
      <c r="CX45" s="38">
        <f>-'PRA110'!CW45</f>
        <v>0</v>
      </c>
      <c r="CY45" s="38">
        <f>-'PRA110'!CX45</f>
        <v>0</v>
      </c>
      <c r="CZ45" s="38">
        <f>-'PRA110'!CY45</f>
        <v>0</v>
      </c>
      <c r="DA45" s="38">
        <f>-'PRA110'!CZ45</f>
        <v>0</v>
      </c>
      <c r="DB45" s="38">
        <f>-'PRA110'!DA45</f>
        <v>0</v>
      </c>
      <c r="DC45" s="38">
        <f>-'PRA110'!DB45</f>
        <v>0</v>
      </c>
      <c r="DD45" s="38">
        <f>-'PRA110'!DC45</f>
        <v>0</v>
      </c>
      <c r="DE45" s="38">
        <f>-'PRA110'!DD45</f>
        <v>0</v>
      </c>
      <c r="DF45" s="38">
        <f>-'PRA110'!DE45</f>
        <v>0</v>
      </c>
      <c r="DG45" s="38">
        <f>-'PRA110'!DF45</f>
        <v>0</v>
      </c>
      <c r="DH45" s="38">
        <f>-'PRA110'!DG45</f>
        <v>0</v>
      </c>
      <c r="DI45" s="38">
        <f>-'PRA110'!DH45</f>
        <v>0</v>
      </c>
      <c r="DJ45" s="38">
        <f>-'PRA110'!DI45</f>
        <v>0</v>
      </c>
      <c r="DK45" s="38">
        <f>-'PRA110'!DJ45</f>
        <v>0</v>
      </c>
      <c r="DL45" s="41">
        <f>-'PRA110'!DK45</f>
        <v>0</v>
      </c>
    </row>
    <row r="46" spans="1:116" s="206" customFormat="1" ht="19.899999999999999" customHeight="1">
      <c r="A46" s="207"/>
      <c r="B46" s="214"/>
      <c r="C46" s="174"/>
      <c r="D46" s="84" t="s">
        <v>460</v>
      </c>
      <c r="E46" s="90" t="s">
        <v>763</v>
      </c>
      <c r="F46" s="1124" t="s">
        <v>67</v>
      </c>
      <c r="G46" s="209"/>
      <c r="H46" s="202"/>
      <c r="I46" s="212"/>
      <c r="J46" s="39">
        <f>-'PRA110'!J46</f>
        <v>0</v>
      </c>
      <c r="K46" s="38">
        <f>-('PRA110'!I46-'PRA110'!J46)</f>
        <v>0</v>
      </c>
      <c r="L46" s="38">
        <f>-'PRA110'!K46</f>
        <v>0</v>
      </c>
      <c r="M46" s="38">
        <f>-'PRA110'!L46</f>
        <v>0</v>
      </c>
      <c r="N46" s="38">
        <f>-'PRA110'!M46</f>
        <v>0</v>
      </c>
      <c r="O46" s="38">
        <f>-'PRA110'!N46</f>
        <v>0</v>
      </c>
      <c r="P46" s="38">
        <f>-'PRA110'!O46</f>
        <v>0</v>
      </c>
      <c r="Q46" s="38">
        <f>-'PRA110'!P46</f>
        <v>0</v>
      </c>
      <c r="R46" s="38">
        <f>-'PRA110'!Q46</f>
        <v>0</v>
      </c>
      <c r="S46" s="38">
        <f>-'PRA110'!R46</f>
        <v>0</v>
      </c>
      <c r="T46" s="38">
        <f>-'PRA110'!S46</f>
        <v>0</v>
      </c>
      <c r="U46" s="38">
        <f>-'PRA110'!T46</f>
        <v>0</v>
      </c>
      <c r="V46" s="38">
        <f>-'PRA110'!U46</f>
        <v>0</v>
      </c>
      <c r="W46" s="38">
        <f>-'PRA110'!V46</f>
        <v>0</v>
      </c>
      <c r="X46" s="38">
        <f>-'PRA110'!W46</f>
        <v>0</v>
      </c>
      <c r="Y46" s="38">
        <f>-'PRA110'!X46</f>
        <v>0</v>
      </c>
      <c r="Z46" s="38">
        <f>-'PRA110'!Y46</f>
        <v>0</v>
      </c>
      <c r="AA46" s="38">
        <f>-'PRA110'!Z46</f>
        <v>0</v>
      </c>
      <c r="AB46" s="38">
        <f>-'PRA110'!AA46</f>
        <v>0</v>
      </c>
      <c r="AC46" s="38">
        <f>-'PRA110'!AB46</f>
        <v>0</v>
      </c>
      <c r="AD46" s="38">
        <f>-'PRA110'!AC46</f>
        <v>0</v>
      </c>
      <c r="AE46" s="38">
        <f>-'PRA110'!AD46</f>
        <v>0</v>
      </c>
      <c r="AF46" s="38">
        <f>-'PRA110'!AE46</f>
        <v>0</v>
      </c>
      <c r="AG46" s="38">
        <f>-'PRA110'!AF46</f>
        <v>0</v>
      </c>
      <c r="AH46" s="38">
        <f>-'PRA110'!AG46</f>
        <v>0</v>
      </c>
      <c r="AI46" s="38">
        <f>-'PRA110'!AH46</f>
        <v>0</v>
      </c>
      <c r="AJ46" s="38">
        <f>-'PRA110'!AI46</f>
        <v>0</v>
      </c>
      <c r="AK46" s="38">
        <f>-'PRA110'!AJ46</f>
        <v>0</v>
      </c>
      <c r="AL46" s="38">
        <f>-'PRA110'!AK46</f>
        <v>0</v>
      </c>
      <c r="AM46" s="38">
        <f>-'PRA110'!AL46</f>
        <v>0</v>
      </c>
      <c r="AN46" s="38">
        <f>-'PRA110'!AM46</f>
        <v>0</v>
      </c>
      <c r="AO46" s="38">
        <f>-'PRA110'!AN46</f>
        <v>0</v>
      </c>
      <c r="AP46" s="38">
        <f>-'PRA110'!AO46</f>
        <v>0</v>
      </c>
      <c r="AQ46" s="38">
        <f>-'PRA110'!AP46</f>
        <v>0</v>
      </c>
      <c r="AR46" s="38">
        <f>-'PRA110'!AQ46</f>
        <v>0</v>
      </c>
      <c r="AS46" s="38">
        <f>-'PRA110'!AR46</f>
        <v>0</v>
      </c>
      <c r="AT46" s="38">
        <f>-'PRA110'!AS46</f>
        <v>0</v>
      </c>
      <c r="AU46" s="38">
        <f>-'PRA110'!AT46</f>
        <v>0</v>
      </c>
      <c r="AV46" s="38">
        <f>-'PRA110'!AU46</f>
        <v>0</v>
      </c>
      <c r="AW46" s="38">
        <f>-'PRA110'!AV46</f>
        <v>0</v>
      </c>
      <c r="AX46" s="38">
        <f>-'PRA110'!AW46</f>
        <v>0</v>
      </c>
      <c r="AY46" s="38">
        <f>-'PRA110'!AX46</f>
        <v>0</v>
      </c>
      <c r="AZ46" s="38">
        <f>-'PRA110'!AY46</f>
        <v>0</v>
      </c>
      <c r="BA46" s="38">
        <f>-'PRA110'!AZ46</f>
        <v>0</v>
      </c>
      <c r="BB46" s="38">
        <f>-'PRA110'!BA46</f>
        <v>0</v>
      </c>
      <c r="BC46" s="38">
        <f>-'PRA110'!BB46</f>
        <v>0</v>
      </c>
      <c r="BD46" s="38">
        <f>-'PRA110'!BC46</f>
        <v>0</v>
      </c>
      <c r="BE46" s="38">
        <f>-'PRA110'!BD46</f>
        <v>0</v>
      </c>
      <c r="BF46" s="38">
        <f>-'PRA110'!BE46</f>
        <v>0</v>
      </c>
      <c r="BG46" s="38">
        <f>-'PRA110'!BF46</f>
        <v>0</v>
      </c>
      <c r="BH46" s="38">
        <f>-'PRA110'!BG46</f>
        <v>0</v>
      </c>
      <c r="BI46" s="38">
        <f>-'PRA110'!BH46</f>
        <v>0</v>
      </c>
      <c r="BJ46" s="38">
        <f>-'PRA110'!BI46</f>
        <v>0</v>
      </c>
      <c r="BK46" s="38">
        <f>-'PRA110'!BJ46</f>
        <v>0</v>
      </c>
      <c r="BL46" s="38">
        <f>-'PRA110'!BK46</f>
        <v>0</v>
      </c>
      <c r="BM46" s="38">
        <f>-'PRA110'!BL46</f>
        <v>0</v>
      </c>
      <c r="BN46" s="38">
        <f>-'PRA110'!BM46</f>
        <v>0</v>
      </c>
      <c r="BO46" s="38">
        <f>-'PRA110'!BN46</f>
        <v>0</v>
      </c>
      <c r="BP46" s="38">
        <f>-'PRA110'!BO46</f>
        <v>0</v>
      </c>
      <c r="BQ46" s="38">
        <f>-'PRA110'!BP46</f>
        <v>0</v>
      </c>
      <c r="BR46" s="38">
        <f>-'PRA110'!BQ46</f>
        <v>0</v>
      </c>
      <c r="BS46" s="38">
        <f>-'PRA110'!BR46</f>
        <v>0</v>
      </c>
      <c r="BT46" s="38">
        <f>-'PRA110'!BS46</f>
        <v>0</v>
      </c>
      <c r="BU46" s="38">
        <f>-'PRA110'!BT46</f>
        <v>0</v>
      </c>
      <c r="BV46" s="38">
        <f>-'PRA110'!BU46</f>
        <v>0</v>
      </c>
      <c r="BW46" s="38">
        <f>-'PRA110'!BV46</f>
        <v>0</v>
      </c>
      <c r="BX46" s="38">
        <f>-'PRA110'!BW46</f>
        <v>0</v>
      </c>
      <c r="BY46" s="38">
        <f>-'PRA110'!BX46</f>
        <v>0</v>
      </c>
      <c r="BZ46" s="38">
        <f>-'PRA110'!BY46</f>
        <v>0</v>
      </c>
      <c r="CA46" s="38">
        <f>-'PRA110'!BZ46</f>
        <v>0</v>
      </c>
      <c r="CB46" s="38">
        <f>-'PRA110'!CA46</f>
        <v>0</v>
      </c>
      <c r="CC46" s="38">
        <f>-'PRA110'!CB46</f>
        <v>0</v>
      </c>
      <c r="CD46" s="38">
        <f>-'PRA110'!CC46</f>
        <v>0</v>
      </c>
      <c r="CE46" s="38">
        <f>-'PRA110'!CD46</f>
        <v>0</v>
      </c>
      <c r="CF46" s="38">
        <f>-'PRA110'!CE46</f>
        <v>0</v>
      </c>
      <c r="CG46" s="38">
        <f>-'PRA110'!CF46</f>
        <v>0</v>
      </c>
      <c r="CH46" s="38">
        <f>-'PRA110'!CG46</f>
        <v>0</v>
      </c>
      <c r="CI46" s="38">
        <f>-'PRA110'!CH46</f>
        <v>0</v>
      </c>
      <c r="CJ46" s="38">
        <f>-'PRA110'!CI46</f>
        <v>0</v>
      </c>
      <c r="CK46" s="38">
        <f>-'PRA110'!CJ46</f>
        <v>0</v>
      </c>
      <c r="CL46" s="38">
        <f>-'PRA110'!CK46</f>
        <v>0</v>
      </c>
      <c r="CM46" s="38">
        <f>-'PRA110'!CL46</f>
        <v>0</v>
      </c>
      <c r="CN46" s="38">
        <f>-'PRA110'!CM46</f>
        <v>0</v>
      </c>
      <c r="CO46" s="38">
        <f>-'PRA110'!CN46</f>
        <v>0</v>
      </c>
      <c r="CP46" s="38">
        <f>-'PRA110'!CO46</f>
        <v>0</v>
      </c>
      <c r="CQ46" s="38">
        <f>-'PRA110'!CP46</f>
        <v>0</v>
      </c>
      <c r="CR46" s="38">
        <f>-'PRA110'!CQ46</f>
        <v>0</v>
      </c>
      <c r="CS46" s="38">
        <f>-'PRA110'!CR46</f>
        <v>0</v>
      </c>
      <c r="CT46" s="38">
        <f>-'PRA110'!CS46</f>
        <v>0</v>
      </c>
      <c r="CU46" s="38">
        <f>-'PRA110'!CT46</f>
        <v>0</v>
      </c>
      <c r="CV46" s="38">
        <f>-'PRA110'!CU46</f>
        <v>0</v>
      </c>
      <c r="CW46" s="38">
        <f>-'PRA110'!CV46</f>
        <v>0</v>
      </c>
      <c r="CX46" s="38">
        <f>-'PRA110'!CW46</f>
        <v>0</v>
      </c>
      <c r="CY46" s="38">
        <f>-'PRA110'!CX46</f>
        <v>0</v>
      </c>
      <c r="CZ46" s="38">
        <f>-'PRA110'!CY46</f>
        <v>0</v>
      </c>
      <c r="DA46" s="38">
        <f>-'PRA110'!CZ46</f>
        <v>0</v>
      </c>
      <c r="DB46" s="38">
        <f>-'PRA110'!DA46</f>
        <v>0</v>
      </c>
      <c r="DC46" s="38">
        <f>-'PRA110'!DB46</f>
        <v>0</v>
      </c>
      <c r="DD46" s="38">
        <f>-'PRA110'!DC46</f>
        <v>0</v>
      </c>
      <c r="DE46" s="38">
        <f>-'PRA110'!DD46</f>
        <v>0</v>
      </c>
      <c r="DF46" s="38">
        <f>-'PRA110'!DE46</f>
        <v>0</v>
      </c>
      <c r="DG46" s="38">
        <f>-'PRA110'!DF46</f>
        <v>0</v>
      </c>
      <c r="DH46" s="38">
        <f>-'PRA110'!DG46</f>
        <v>0</v>
      </c>
      <c r="DI46" s="38">
        <f>-'PRA110'!DH46</f>
        <v>0</v>
      </c>
      <c r="DJ46" s="38">
        <f>-'PRA110'!DI46</f>
        <v>0</v>
      </c>
      <c r="DK46" s="38">
        <f>-'PRA110'!DJ46</f>
        <v>0</v>
      </c>
      <c r="DL46" s="41">
        <f>-'PRA110'!DK46</f>
        <v>0</v>
      </c>
    </row>
    <row r="47" spans="1:116" s="206" customFormat="1" ht="13.5">
      <c r="A47" s="207"/>
      <c r="B47" s="214"/>
      <c r="C47" s="174"/>
      <c r="D47" s="824" t="s">
        <v>512</v>
      </c>
      <c r="E47" s="830" t="s">
        <v>1112</v>
      </c>
      <c r="F47" s="799" t="s">
        <v>1185</v>
      </c>
      <c r="G47" s="1001"/>
      <c r="H47" s="763"/>
      <c r="I47" s="766"/>
      <c r="J47" s="39">
        <f>-('PRA110'!J47)</f>
        <v>0</v>
      </c>
      <c r="K47" s="38">
        <f>-('PRA110'!I47-'PRA110'!J47)</f>
        <v>0</v>
      </c>
      <c r="L47" s="38">
        <f>-'PRA110'!K47</f>
        <v>0</v>
      </c>
      <c r="M47" s="38">
        <f>-'PRA110'!L47</f>
        <v>0</v>
      </c>
      <c r="N47" s="38">
        <f>-'PRA110'!M47</f>
        <v>0</v>
      </c>
      <c r="O47" s="38">
        <f>-'PRA110'!N47</f>
        <v>0</v>
      </c>
      <c r="P47" s="38">
        <f>-'PRA110'!O47</f>
        <v>0</v>
      </c>
      <c r="Q47" s="38">
        <f>-'PRA110'!P47</f>
        <v>0</v>
      </c>
      <c r="R47" s="38">
        <f>-'PRA110'!Q47</f>
        <v>0</v>
      </c>
      <c r="S47" s="38">
        <f>-'PRA110'!R47</f>
        <v>0</v>
      </c>
      <c r="T47" s="38">
        <f>-'PRA110'!S47</f>
        <v>0</v>
      </c>
      <c r="U47" s="38">
        <f>-'PRA110'!T47</f>
        <v>0</v>
      </c>
      <c r="V47" s="38">
        <f>-'PRA110'!U47</f>
        <v>0</v>
      </c>
      <c r="W47" s="38">
        <f>-'PRA110'!V47</f>
        <v>0</v>
      </c>
      <c r="X47" s="38">
        <f>-'PRA110'!W47</f>
        <v>0</v>
      </c>
      <c r="Y47" s="38">
        <f>-'PRA110'!X47</f>
        <v>0</v>
      </c>
      <c r="Z47" s="38">
        <f>-'PRA110'!Y47</f>
        <v>0</v>
      </c>
      <c r="AA47" s="38">
        <f>-'PRA110'!Z47</f>
        <v>0</v>
      </c>
      <c r="AB47" s="38">
        <f>-'PRA110'!AA47</f>
        <v>0</v>
      </c>
      <c r="AC47" s="38">
        <f>-'PRA110'!AB47</f>
        <v>0</v>
      </c>
      <c r="AD47" s="38">
        <f>-'PRA110'!AC47</f>
        <v>0</v>
      </c>
      <c r="AE47" s="38">
        <f>-'PRA110'!AD47</f>
        <v>0</v>
      </c>
      <c r="AF47" s="38">
        <f>-'PRA110'!AE47</f>
        <v>0</v>
      </c>
      <c r="AG47" s="38">
        <f>-'PRA110'!AF47</f>
        <v>0</v>
      </c>
      <c r="AH47" s="38">
        <f>-'PRA110'!AG47</f>
        <v>0</v>
      </c>
      <c r="AI47" s="38">
        <f>-'PRA110'!AH47</f>
        <v>0</v>
      </c>
      <c r="AJ47" s="38">
        <f>-'PRA110'!AI47</f>
        <v>0</v>
      </c>
      <c r="AK47" s="38">
        <f>-'PRA110'!AJ47</f>
        <v>0</v>
      </c>
      <c r="AL47" s="38">
        <f>-'PRA110'!AK47</f>
        <v>0</v>
      </c>
      <c r="AM47" s="38">
        <f>-'PRA110'!AL47</f>
        <v>0</v>
      </c>
      <c r="AN47" s="38">
        <f>-'PRA110'!AM47</f>
        <v>0</v>
      </c>
      <c r="AO47" s="38">
        <f>-'PRA110'!AN47</f>
        <v>0</v>
      </c>
      <c r="AP47" s="38">
        <f>-'PRA110'!AO47</f>
        <v>0</v>
      </c>
      <c r="AQ47" s="38">
        <f>-'PRA110'!AP47</f>
        <v>0</v>
      </c>
      <c r="AR47" s="38">
        <f>-'PRA110'!AQ47</f>
        <v>0</v>
      </c>
      <c r="AS47" s="38">
        <f>-'PRA110'!AR47</f>
        <v>0</v>
      </c>
      <c r="AT47" s="38">
        <f>-'PRA110'!AS47</f>
        <v>0</v>
      </c>
      <c r="AU47" s="38">
        <f>-'PRA110'!AT47</f>
        <v>0</v>
      </c>
      <c r="AV47" s="38">
        <f>-'PRA110'!AU47</f>
        <v>0</v>
      </c>
      <c r="AW47" s="38">
        <f>-'PRA110'!AV47</f>
        <v>0</v>
      </c>
      <c r="AX47" s="38">
        <f>-'PRA110'!AW47</f>
        <v>0</v>
      </c>
      <c r="AY47" s="38">
        <f>-'PRA110'!AX47</f>
        <v>0</v>
      </c>
      <c r="AZ47" s="38">
        <f>-'PRA110'!AY47</f>
        <v>0</v>
      </c>
      <c r="BA47" s="38">
        <f>-'PRA110'!AZ47</f>
        <v>0</v>
      </c>
      <c r="BB47" s="38">
        <f>-'PRA110'!BA47</f>
        <v>0</v>
      </c>
      <c r="BC47" s="38">
        <f>-'PRA110'!BB47</f>
        <v>0</v>
      </c>
      <c r="BD47" s="38">
        <f>-'PRA110'!BC47</f>
        <v>0</v>
      </c>
      <c r="BE47" s="38">
        <f>-'PRA110'!BD47</f>
        <v>0</v>
      </c>
      <c r="BF47" s="38">
        <f>-'PRA110'!BE47</f>
        <v>0</v>
      </c>
      <c r="BG47" s="38">
        <f>-'PRA110'!BF47</f>
        <v>0</v>
      </c>
      <c r="BH47" s="38">
        <f>-'PRA110'!BG47</f>
        <v>0</v>
      </c>
      <c r="BI47" s="38">
        <f>-'PRA110'!BH47</f>
        <v>0</v>
      </c>
      <c r="BJ47" s="38">
        <f>-'PRA110'!BI47</f>
        <v>0</v>
      </c>
      <c r="BK47" s="38">
        <f>-'PRA110'!BJ47</f>
        <v>0</v>
      </c>
      <c r="BL47" s="38">
        <f>-'PRA110'!BK47</f>
        <v>0</v>
      </c>
      <c r="BM47" s="38">
        <f>-'PRA110'!BL47</f>
        <v>0</v>
      </c>
      <c r="BN47" s="38">
        <f>-'PRA110'!BM47</f>
        <v>0</v>
      </c>
      <c r="BO47" s="38">
        <f>-'PRA110'!BN47</f>
        <v>0</v>
      </c>
      <c r="BP47" s="38">
        <f>-'PRA110'!BO47</f>
        <v>0</v>
      </c>
      <c r="BQ47" s="38">
        <f>-'PRA110'!BP47</f>
        <v>0</v>
      </c>
      <c r="BR47" s="38">
        <f>-'PRA110'!BQ47</f>
        <v>0</v>
      </c>
      <c r="BS47" s="38">
        <f>-'PRA110'!BR47</f>
        <v>0</v>
      </c>
      <c r="BT47" s="38">
        <f>-'PRA110'!BS47</f>
        <v>0</v>
      </c>
      <c r="BU47" s="38">
        <f>-'PRA110'!BT47</f>
        <v>0</v>
      </c>
      <c r="BV47" s="38">
        <f>-'PRA110'!BU47</f>
        <v>0</v>
      </c>
      <c r="BW47" s="38">
        <f>-'PRA110'!BV47</f>
        <v>0</v>
      </c>
      <c r="BX47" s="38">
        <f>-'PRA110'!BW47</f>
        <v>0</v>
      </c>
      <c r="BY47" s="38">
        <f>-'PRA110'!BX47</f>
        <v>0</v>
      </c>
      <c r="BZ47" s="38">
        <f>-'PRA110'!BY47</f>
        <v>0</v>
      </c>
      <c r="CA47" s="38">
        <f>-'PRA110'!BZ47</f>
        <v>0</v>
      </c>
      <c r="CB47" s="38">
        <f>-'PRA110'!CA47</f>
        <v>0</v>
      </c>
      <c r="CC47" s="38">
        <f>-'PRA110'!CB47</f>
        <v>0</v>
      </c>
      <c r="CD47" s="38">
        <f>-'PRA110'!CC47</f>
        <v>0</v>
      </c>
      <c r="CE47" s="38">
        <f>-'PRA110'!CD47</f>
        <v>0</v>
      </c>
      <c r="CF47" s="38">
        <f>-'PRA110'!CE47</f>
        <v>0</v>
      </c>
      <c r="CG47" s="38">
        <f>-'PRA110'!CF47</f>
        <v>0</v>
      </c>
      <c r="CH47" s="38">
        <f>-'PRA110'!CG47</f>
        <v>0</v>
      </c>
      <c r="CI47" s="38">
        <f>-'PRA110'!CH47</f>
        <v>0</v>
      </c>
      <c r="CJ47" s="38">
        <f>-'PRA110'!CI47</f>
        <v>0</v>
      </c>
      <c r="CK47" s="38">
        <f>-'PRA110'!CJ47</f>
        <v>0</v>
      </c>
      <c r="CL47" s="38">
        <f>-'PRA110'!CK47</f>
        <v>0</v>
      </c>
      <c r="CM47" s="38">
        <f>-'PRA110'!CL47</f>
        <v>0</v>
      </c>
      <c r="CN47" s="38">
        <f>-'PRA110'!CM47</f>
        <v>0</v>
      </c>
      <c r="CO47" s="38">
        <f>-'PRA110'!CN47</f>
        <v>0</v>
      </c>
      <c r="CP47" s="38">
        <f>-'PRA110'!CO47</f>
        <v>0</v>
      </c>
      <c r="CQ47" s="38">
        <f>-'PRA110'!CP47</f>
        <v>0</v>
      </c>
      <c r="CR47" s="38">
        <f>-'PRA110'!CQ47</f>
        <v>0</v>
      </c>
      <c r="CS47" s="38">
        <f>-'PRA110'!CR47</f>
        <v>0</v>
      </c>
      <c r="CT47" s="38">
        <f>-'PRA110'!CS47</f>
        <v>0</v>
      </c>
      <c r="CU47" s="38">
        <f>-'PRA110'!CT47</f>
        <v>0</v>
      </c>
      <c r="CV47" s="38">
        <f>-'PRA110'!CU47</f>
        <v>0</v>
      </c>
      <c r="CW47" s="38">
        <f>-'PRA110'!CV47</f>
        <v>0</v>
      </c>
      <c r="CX47" s="38">
        <f>-'PRA110'!CW47</f>
        <v>0</v>
      </c>
      <c r="CY47" s="38">
        <f>-'PRA110'!CX47</f>
        <v>0</v>
      </c>
      <c r="CZ47" s="38">
        <f>-'PRA110'!CY47</f>
        <v>0</v>
      </c>
      <c r="DA47" s="38">
        <f>-'PRA110'!CZ47</f>
        <v>0</v>
      </c>
      <c r="DB47" s="38">
        <f>-'PRA110'!DA47</f>
        <v>0</v>
      </c>
      <c r="DC47" s="38">
        <f>-'PRA110'!DB47</f>
        <v>0</v>
      </c>
      <c r="DD47" s="38">
        <f>-'PRA110'!DC47</f>
        <v>0</v>
      </c>
      <c r="DE47" s="38">
        <f>-'PRA110'!DD47</f>
        <v>0</v>
      </c>
      <c r="DF47" s="38">
        <f>-'PRA110'!DE47</f>
        <v>0</v>
      </c>
      <c r="DG47" s="38">
        <f>-'PRA110'!DF47</f>
        <v>0</v>
      </c>
      <c r="DH47" s="38">
        <f>-'PRA110'!DG47</f>
        <v>0</v>
      </c>
      <c r="DI47" s="38">
        <f>-'PRA110'!DH47</f>
        <v>0</v>
      </c>
      <c r="DJ47" s="38">
        <f>-'PRA110'!DI47</f>
        <v>0</v>
      </c>
      <c r="DK47" s="38">
        <f>-'PRA110'!DJ47</f>
        <v>0</v>
      </c>
      <c r="DL47" s="41">
        <f>-'PRA110'!DK47</f>
        <v>0</v>
      </c>
    </row>
    <row r="48" spans="1:116" s="206" customFormat="1" ht="13.5">
      <c r="A48" s="207"/>
      <c r="B48" s="214"/>
      <c r="C48" s="174"/>
      <c r="D48" s="84"/>
      <c r="E48" s="828"/>
      <c r="F48" s="104" t="s">
        <v>1186</v>
      </c>
      <c r="G48" s="1001"/>
      <c r="H48" s="202"/>
      <c r="I48" s="212"/>
      <c r="J48" s="39">
        <f>-('PRA110'!J48-'PRA110'!J49-IF(Admin!$B$30&gt;1,'PRA110'!J47,0))</f>
        <v>0</v>
      </c>
      <c r="K48" s="38">
        <f>-(('PRA110'!I48-'PRA110'!J48)-('PRA110'!I49-'PRA110'!J49)-IF(Admin!$B$30&gt;1,('PRA110'!I47-'PRA110'!J47),0))</f>
        <v>0</v>
      </c>
      <c r="L48" s="38">
        <f>-('PRA110'!K48-'PRA110'!K49-IF(Admin!$B$30&gt;1,'PRA110'!K47,0))</f>
        <v>0</v>
      </c>
      <c r="M48" s="38">
        <f>-('PRA110'!L48-'PRA110'!L49-IF(Admin!$B$30&gt;1,'PRA110'!L47,0))</f>
        <v>0</v>
      </c>
      <c r="N48" s="38">
        <f>-('PRA110'!M48-'PRA110'!M49-IF(Admin!$B$30&gt;1,'PRA110'!M47,0))</f>
        <v>0</v>
      </c>
      <c r="O48" s="38">
        <f>-('PRA110'!N48-'PRA110'!N49-IF(Admin!$B$30&gt;1,'PRA110'!N47,0))</f>
        <v>0</v>
      </c>
      <c r="P48" s="38">
        <f>-('PRA110'!O48-'PRA110'!O49-IF(Admin!$B$30&gt;1,'PRA110'!O47,0))</f>
        <v>0</v>
      </c>
      <c r="Q48" s="38">
        <f>-('PRA110'!P48-'PRA110'!P49-IF(Admin!$B$30&gt;1,'PRA110'!P47,0))</f>
        <v>0</v>
      </c>
      <c r="R48" s="38">
        <f>-('PRA110'!Q48-'PRA110'!Q49-IF(Admin!$B$30&gt;1,'PRA110'!Q47,0))</f>
        <v>0</v>
      </c>
      <c r="S48" s="38">
        <f>-('PRA110'!R48-'PRA110'!R49-IF(Admin!$B$30&gt;1,'PRA110'!R47,0))</f>
        <v>0</v>
      </c>
      <c r="T48" s="38">
        <f>-('PRA110'!S48-'PRA110'!S49-IF(Admin!$B$30&gt;1,'PRA110'!S47,0))</f>
        <v>0</v>
      </c>
      <c r="U48" s="38">
        <f>-('PRA110'!T48-'PRA110'!T49-IF(Admin!$B$30&gt;1,'PRA110'!T47,0))</f>
        <v>0</v>
      </c>
      <c r="V48" s="38">
        <f>-('PRA110'!U48-'PRA110'!U49-IF(Admin!$B$30&gt;1,'PRA110'!U47,0))</f>
        <v>0</v>
      </c>
      <c r="W48" s="38">
        <f>-('PRA110'!V48-'PRA110'!V49-IF(Admin!$B$30&gt;1,'PRA110'!V47,0))</f>
        <v>0</v>
      </c>
      <c r="X48" s="38">
        <f>-('PRA110'!W48-'PRA110'!W49-IF(Admin!$B$30&gt;1,'PRA110'!W47,0))</f>
        <v>0</v>
      </c>
      <c r="Y48" s="38">
        <f>-('PRA110'!X48-'PRA110'!X49-IF(Admin!$B$30&gt;1,'PRA110'!X47,0))</f>
        <v>0</v>
      </c>
      <c r="Z48" s="38">
        <f>-('PRA110'!Y48-'PRA110'!Y49-IF(Admin!$B$30&gt;1,'PRA110'!Y47,0))</f>
        <v>0</v>
      </c>
      <c r="AA48" s="38">
        <f>-('PRA110'!Z48-'PRA110'!Z49-IF(Admin!$B$30&gt;1,'PRA110'!Z47,0))</f>
        <v>0</v>
      </c>
      <c r="AB48" s="38">
        <f>-('PRA110'!AA48-'PRA110'!AA49-IF(Admin!$B$30&gt;1,'PRA110'!AA47,0))</f>
        <v>0</v>
      </c>
      <c r="AC48" s="38">
        <f>-('PRA110'!AB48-'PRA110'!AB49-IF(Admin!$B$30&gt;1,'PRA110'!AB47,0))</f>
        <v>0</v>
      </c>
      <c r="AD48" s="38">
        <f>-('PRA110'!AC48-'PRA110'!AC49-IF(Admin!$B$30&gt;1,'PRA110'!AC47,0))</f>
        <v>0</v>
      </c>
      <c r="AE48" s="38">
        <f>-('PRA110'!AD48-'PRA110'!AD49-IF(Admin!$B$30&gt;1,'PRA110'!AD47,0))</f>
        <v>0</v>
      </c>
      <c r="AF48" s="38">
        <f>-('PRA110'!AE48-'PRA110'!AE49-IF(Admin!$B$30&gt;1,'PRA110'!AE47,0))</f>
        <v>0</v>
      </c>
      <c r="AG48" s="38">
        <f>-('PRA110'!AF48-'PRA110'!AF49-IF(Admin!$B$30&gt;1,'PRA110'!AF47,0))</f>
        <v>0</v>
      </c>
      <c r="AH48" s="38">
        <f>-('PRA110'!AG48-'PRA110'!AG49-IF(Admin!$B$30&gt;1,'PRA110'!AG47,0))</f>
        <v>0</v>
      </c>
      <c r="AI48" s="38">
        <f>-('PRA110'!AH48-'PRA110'!AH49-IF(Admin!$B$30&gt;1,'PRA110'!AH47,0))</f>
        <v>0</v>
      </c>
      <c r="AJ48" s="38">
        <f>-('PRA110'!AI48-'PRA110'!AI49-IF(Admin!$B$30&gt;1,'PRA110'!AI47,0))</f>
        <v>0</v>
      </c>
      <c r="AK48" s="38">
        <f>-('PRA110'!AJ48-'PRA110'!AJ49-IF(Admin!$B$30&gt;1,'PRA110'!AJ47,0))</f>
        <v>0</v>
      </c>
      <c r="AL48" s="38">
        <f>-('PRA110'!AK48-'PRA110'!AK49-IF(Admin!$B$30&gt;1,'PRA110'!AK47,0))</f>
        <v>0</v>
      </c>
      <c r="AM48" s="38">
        <f>-('PRA110'!AL48-'PRA110'!AL49-IF(Admin!$B$30&gt;1,'PRA110'!AL47,0))</f>
        <v>0</v>
      </c>
      <c r="AN48" s="38">
        <f>-('PRA110'!AM48-'PRA110'!AM49-IF(Admin!$B$30&gt;1,'PRA110'!AM47,0))</f>
        <v>0</v>
      </c>
      <c r="AO48" s="38">
        <f>-('PRA110'!AN48-'PRA110'!AN49-IF(Admin!$B$30&gt;1,'PRA110'!AN47,0))</f>
        <v>0</v>
      </c>
      <c r="AP48" s="38">
        <f>-('PRA110'!AO48-'PRA110'!AO49-IF(Admin!$B$30&gt;1,'PRA110'!AO47,0))</f>
        <v>0</v>
      </c>
      <c r="AQ48" s="38">
        <f>-('PRA110'!AP48-'PRA110'!AP49-IF(Admin!$B$30&gt;1,'PRA110'!AP47,0))</f>
        <v>0</v>
      </c>
      <c r="AR48" s="38">
        <f>-('PRA110'!AQ48-'PRA110'!AQ49-IF(Admin!$B$30&gt;1,'PRA110'!AQ47,0))</f>
        <v>0</v>
      </c>
      <c r="AS48" s="38">
        <f>-('PRA110'!AR48-'PRA110'!AR49-IF(Admin!$B$30&gt;1,'PRA110'!AR47,0))</f>
        <v>0</v>
      </c>
      <c r="AT48" s="38">
        <f>-('PRA110'!AS48-'PRA110'!AS49-IF(Admin!$B$30&gt;1,'PRA110'!AS47,0))</f>
        <v>0</v>
      </c>
      <c r="AU48" s="38">
        <f>-('PRA110'!AT48-'PRA110'!AT49-IF(Admin!$B$30&gt;1,'PRA110'!AT47,0))</f>
        <v>0</v>
      </c>
      <c r="AV48" s="38">
        <f>-('PRA110'!AU48-'PRA110'!AU49-IF(Admin!$B$30&gt;1,'PRA110'!AU47,0))</f>
        <v>0</v>
      </c>
      <c r="AW48" s="38">
        <f>-('PRA110'!AV48-'PRA110'!AV49-IF(Admin!$B$30&gt;1,'PRA110'!AV47,0))</f>
        <v>0</v>
      </c>
      <c r="AX48" s="38">
        <f>-('PRA110'!AW48-'PRA110'!AW49-IF(Admin!$B$30&gt;1,'PRA110'!AW47,0))</f>
        <v>0</v>
      </c>
      <c r="AY48" s="38">
        <f>-('PRA110'!AX48-'PRA110'!AX49-IF(Admin!$B$30&gt;1,'PRA110'!AX47,0))</f>
        <v>0</v>
      </c>
      <c r="AZ48" s="38">
        <f>-('PRA110'!AY48-'PRA110'!AY49-IF(Admin!$B$30&gt;1,'PRA110'!AY47,0))</f>
        <v>0</v>
      </c>
      <c r="BA48" s="38">
        <f>-('PRA110'!AZ48-'PRA110'!AZ49-IF(Admin!$B$30&gt;1,'PRA110'!AZ47,0))</f>
        <v>0</v>
      </c>
      <c r="BB48" s="38">
        <f>-('PRA110'!BA48-'PRA110'!BA49-IF(Admin!$B$30&gt;1,'PRA110'!BA47,0))</f>
        <v>0</v>
      </c>
      <c r="BC48" s="38">
        <f>-('PRA110'!BB48-'PRA110'!BB49-IF(Admin!$B$30&gt;1,'PRA110'!BB47,0))</f>
        <v>0</v>
      </c>
      <c r="BD48" s="38">
        <f>-('PRA110'!BC48-'PRA110'!BC49-IF(Admin!$B$30&gt;1,'PRA110'!BC47,0))</f>
        <v>0</v>
      </c>
      <c r="BE48" s="38">
        <f>-('PRA110'!BD48-'PRA110'!BD49-IF(Admin!$B$30&gt;1,'PRA110'!BD47,0))</f>
        <v>0</v>
      </c>
      <c r="BF48" s="38">
        <f>-('PRA110'!BE48-'PRA110'!BE49-IF(Admin!$B$30&gt;1,'PRA110'!BE47,0))</f>
        <v>0</v>
      </c>
      <c r="BG48" s="38">
        <f>-('PRA110'!BF48-'PRA110'!BF49-IF(Admin!$B$30&gt;1,'PRA110'!BF47,0))</f>
        <v>0</v>
      </c>
      <c r="BH48" s="38">
        <f>-('PRA110'!BG48-'PRA110'!BG49-IF(Admin!$B$30&gt;1,'PRA110'!BG47,0))</f>
        <v>0</v>
      </c>
      <c r="BI48" s="38">
        <f>-('PRA110'!BH48-'PRA110'!BH49-IF(Admin!$B$30&gt;1,'PRA110'!BH47,0))</f>
        <v>0</v>
      </c>
      <c r="BJ48" s="38">
        <f>-('PRA110'!BI48-'PRA110'!BI49-IF(Admin!$B$30&gt;1,'PRA110'!BI47,0))</f>
        <v>0</v>
      </c>
      <c r="BK48" s="38">
        <f>-('PRA110'!BJ48-'PRA110'!BJ49-IF(Admin!$B$30&gt;1,'PRA110'!BJ47,0))</f>
        <v>0</v>
      </c>
      <c r="BL48" s="38">
        <f>-('PRA110'!BK48-'PRA110'!BK49-IF(Admin!$B$30&gt;1,'PRA110'!BK47,0))</f>
        <v>0</v>
      </c>
      <c r="BM48" s="38">
        <f>-('PRA110'!BL48-'PRA110'!BL49-IF(Admin!$B$30&gt;1,'PRA110'!BL47,0))</f>
        <v>0</v>
      </c>
      <c r="BN48" s="38">
        <f>-('PRA110'!BM48-'PRA110'!BM49-IF(Admin!$B$30&gt;1,'PRA110'!BM47,0))</f>
        <v>0</v>
      </c>
      <c r="BO48" s="38">
        <f>-('PRA110'!BN48-'PRA110'!BN49-IF(Admin!$B$30&gt;1,'PRA110'!BN47,0))</f>
        <v>0</v>
      </c>
      <c r="BP48" s="38">
        <f>-('PRA110'!BO48-'PRA110'!BO49-IF(Admin!$B$30&gt;1,'PRA110'!BO47,0))</f>
        <v>0</v>
      </c>
      <c r="BQ48" s="38">
        <f>-('PRA110'!BP48-'PRA110'!BP49-IF(Admin!$B$30&gt;1,'PRA110'!BP47,0))</f>
        <v>0</v>
      </c>
      <c r="BR48" s="38">
        <f>-('PRA110'!BQ48-'PRA110'!BQ49-IF(Admin!$B$30&gt;1,'PRA110'!BQ47,0))</f>
        <v>0</v>
      </c>
      <c r="BS48" s="38">
        <f>-('PRA110'!BR48-'PRA110'!BR49-IF(Admin!$B$30&gt;1,'PRA110'!BR47,0))</f>
        <v>0</v>
      </c>
      <c r="BT48" s="38">
        <f>-('PRA110'!BS48-'PRA110'!BS49-IF(Admin!$B$30&gt;1,'PRA110'!BS47,0))</f>
        <v>0</v>
      </c>
      <c r="BU48" s="38">
        <f>-('PRA110'!BT48-'PRA110'!BT49-IF(Admin!$B$30&gt;1,'PRA110'!BT47,0))</f>
        <v>0</v>
      </c>
      <c r="BV48" s="38">
        <f>-('PRA110'!BU48-'PRA110'!BU49-IF(Admin!$B$30&gt;1,'PRA110'!BU47,0))</f>
        <v>0</v>
      </c>
      <c r="BW48" s="38">
        <f>-('PRA110'!BV48-'PRA110'!BV49-IF(Admin!$B$30&gt;1,'PRA110'!BV47,0))</f>
        <v>0</v>
      </c>
      <c r="BX48" s="38">
        <f>-('PRA110'!BW48-'PRA110'!BW49-IF(Admin!$B$30&gt;1,'PRA110'!BW47,0))</f>
        <v>0</v>
      </c>
      <c r="BY48" s="38">
        <f>-('PRA110'!BX48-'PRA110'!BX49-IF(Admin!$B$30&gt;1,'PRA110'!BX47,0))</f>
        <v>0</v>
      </c>
      <c r="BZ48" s="38">
        <f>-('PRA110'!BY48-'PRA110'!BY49-IF(Admin!$B$30&gt;1,'PRA110'!BY47,0))</f>
        <v>0</v>
      </c>
      <c r="CA48" s="38">
        <f>-('PRA110'!BZ48-'PRA110'!BZ49-IF(Admin!$B$30&gt;1,'PRA110'!BZ47,0))</f>
        <v>0</v>
      </c>
      <c r="CB48" s="38">
        <f>-('PRA110'!CA48-'PRA110'!CA49-IF(Admin!$B$30&gt;1,'PRA110'!CA47,0))</f>
        <v>0</v>
      </c>
      <c r="CC48" s="38">
        <f>-('PRA110'!CB48-'PRA110'!CB49-IF(Admin!$B$30&gt;1,'PRA110'!CB47,0))</f>
        <v>0</v>
      </c>
      <c r="CD48" s="38">
        <f>-('PRA110'!CC48-'PRA110'!CC49-IF(Admin!$B$30&gt;1,'PRA110'!CC47,0))</f>
        <v>0</v>
      </c>
      <c r="CE48" s="38">
        <f>-('PRA110'!CD48-'PRA110'!CD49-IF(Admin!$B$30&gt;1,'PRA110'!CD47,0))</f>
        <v>0</v>
      </c>
      <c r="CF48" s="38">
        <f>-('PRA110'!CE48-'PRA110'!CE49-IF(Admin!$B$30&gt;1,'PRA110'!CE47,0))</f>
        <v>0</v>
      </c>
      <c r="CG48" s="38">
        <f>-('PRA110'!CF48-'PRA110'!CF49-IF(Admin!$B$30&gt;1,'PRA110'!CF47,0))</f>
        <v>0</v>
      </c>
      <c r="CH48" s="38">
        <f>-('PRA110'!CG48-'PRA110'!CG49-IF(Admin!$B$30&gt;1,'PRA110'!CG47,0))</f>
        <v>0</v>
      </c>
      <c r="CI48" s="38">
        <f>-('PRA110'!CH48-'PRA110'!CH49-IF(Admin!$B$30&gt;1,'PRA110'!CH47,0))</f>
        <v>0</v>
      </c>
      <c r="CJ48" s="38">
        <f>-('PRA110'!CI48-'PRA110'!CI49-IF(Admin!$B$30&gt;1,'PRA110'!CI47,0))</f>
        <v>0</v>
      </c>
      <c r="CK48" s="38">
        <f>-('PRA110'!CJ48-'PRA110'!CJ49-IF(Admin!$B$30&gt;1,'PRA110'!CJ47,0))</f>
        <v>0</v>
      </c>
      <c r="CL48" s="38">
        <f>-('PRA110'!CK48-'PRA110'!CK49-IF(Admin!$B$30&gt;1,'PRA110'!CK47,0))</f>
        <v>0</v>
      </c>
      <c r="CM48" s="38">
        <f>-('PRA110'!CL48-'PRA110'!CL49-IF(Admin!$B$30&gt;1,'PRA110'!CL47,0))</f>
        <v>0</v>
      </c>
      <c r="CN48" s="38">
        <f>-('PRA110'!CM48-'PRA110'!CM49-IF(Admin!$B$30&gt;1,'PRA110'!CM47,0))</f>
        <v>0</v>
      </c>
      <c r="CO48" s="38">
        <f>-('PRA110'!CN48-'PRA110'!CN49-IF(Admin!$B$30&gt;1,'PRA110'!CN47,0))</f>
        <v>0</v>
      </c>
      <c r="CP48" s="38">
        <f>-('PRA110'!CO48-'PRA110'!CO49-IF(Admin!$B$30&gt;1,'PRA110'!CO47,0))</f>
        <v>0</v>
      </c>
      <c r="CQ48" s="38">
        <f>-('PRA110'!CP48-'PRA110'!CP49-IF(Admin!$B$30&gt;1,'PRA110'!CP47,0))</f>
        <v>0</v>
      </c>
      <c r="CR48" s="38">
        <f>-('PRA110'!CQ48-'PRA110'!CQ49-IF(Admin!$B$30&gt;1,'PRA110'!CQ47,0))</f>
        <v>0</v>
      </c>
      <c r="CS48" s="38">
        <f>-('PRA110'!CR48-'PRA110'!CR49-IF(Admin!$B$30&gt;1,'PRA110'!CR47,0))</f>
        <v>0</v>
      </c>
      <c r="CT48" s="38">
        <f>-('PRA110'!CS48-'PRA110'!CS49-IF(Admin!$B$30&gt;1,'PRA110'!CS47,0))</f>
        <v>0</v>
      </c>
      <c r="CU48" s="38">
        <f>-('PRA110'!CT48-'PRA110'!CT49-IF(Admin!$B$30&gt;1,'PRA110'!CT47,0))</f>
        <v>0</v>
      </c>
      <c r="CV48" s="38">
        <f>-('PRA110'!CU48-'PRA110'!CU49-IF(Admin!$B$30&gt;1,'PRA110'!CU47,0))</f>
        <v>0</v>
      </c>
      <c r="CW48" s="38">
        <f>-('PRA110'!CV48-'PRA110'!CV49-IF(Admin!$B$30&gt;1,'PRA110'!CV47,0))</f>
        <v>0</v>
      </c>
      <c r="CX48" s="38">
        <f>-('PRA110'!CW48-'PRA110'!CW49-IF(Admin!$B$30&gt;1,'PRA110'!CW47,0))</f>
        <v>0</v>
      </c>
      <c r="CY48" s="38">
        <f>-('PRA110'!CX48-'PRA110'!CX49-IF(Admin!$B$30&gt;1,'PRA110'!CX47,0))</f>
        <v>0</v>
      </c>
      <c r="CZ48" s="38">
        <f>-('PRA110'!CY48-'PRA110'!CY49-IF(Admin!$B$30&gt;1,'PRA110'!CY47,0))</f>
        <v>0</v>
      </c>
      <c r="DA48" s="38">
        <f>-('PRA110'!CZ48-'PRA110'!CZ49-IF(Admin!$B$30&gt;1,'PRA110'!CZ47,0))</f>
        <v>0</v>
      </c>
      <c r="DB48" s="38">
        <f>-('PRA110'!DA48-'PRA110'!DA49-IF(Admin!$B$30&gt;1,'PRA110'!DA47,0))</f>
        <v>0</v>
      </c>
      <c r="DC48" s="38">
        <f>-('PRA110'!DB48-'PRA110'!DB49-IF(Admin!$B$30&gt;1,'PRA110'!DB47,0))</f>
        <v>0</v>
      </c>
      <c r="DD48" s="38">
        <f>-('PRA110'!DC48-'PRA110'!DC49-IF(Admin!$B$30&gt;1,'PRA110'!DC47,0))</f>
        <v>0</v>
      </c>
      <c r="DE48" s="38">
        <f>-('PRA110'!DD48-'PRA110'!DD49-IF(Admin!$B$30&gt;1,'PRA110'!DD47,0))</f>
        <v>0</v>
      </c>
      <c r="DF48" s="38">
        <f>-('PRA110'!DE48-'PRA110'!DE49-IF(Admin!$B$30&gt;1,'PRA110'!DE47,0))</f>
        <v>0</v>
      </c>
      <c r="DG48" s="38">
        <f>-('PRA110'!DF48-'PRA110'!DF49-IF(Admin!$B$30&gt;1,'PRA110'!DF47,0))</f>
        <v>0</v>
      </c>
      <c r="DH48" s="38">
        <f>-('PRA110'!DG48-'PRA110'!DG49-IF(Admin!$B$30&gt;1,'PRA110'!DG47,0))</f>
        <v>0</v>
      </c>
      <c r="DI48" s="38">
        <f>-('PRA110'!DH48-'PRA110'!DH49-IF(Admin!$B$30&gt;1,'PRA110'!DH47,0))</f>
        <v>0</v>
      </c>
      <c r="DJ48" s="38">
        <f>-('PRA110'!DI48-'PRA110'!DI49-IF(Admin!$B$30&gt;1,'PRA110'!DI47,0))</f>
        <v>0</v>
      </c>
      <c r="DK48" s="38">
        <f>-('PRA110'!DJ48-'PRA110'!DJ49-IF(Admin!$B$30&gt;1,'PRA110'!DJ47,0))</f>
        <v>0</v>
      </c>
      <c r="DL48" s="41">
        <f>-('PRA110'!DK48-'PRA110'!DK49-IF(Admin!$B$30&gt;1,'PRA110'!DK47,0))</f>
        <v>0</v>
      </c>
    </row>
    <row r="49" spans="1:116" s="206" customFormat="1" ht="13.5">
      <c r="A49" s="207"/>
      <c r="B49" s="214"/>
      <c r="C49" s="174"/>
      <c r="D49" s="84"/>
      <c r="E49" s="828"/>
      <c r="F49" s="799" t="s">
        <v>1187</v>
      </c>
      <c r="G49" s="1001"/>
      <c r="H49" s="202"/>
      <c r="I49" s="212"/>
      <c r="J49" s="39">
        <f>-('PRA110'!J49-IF(Admin!$B$30=1,'PRA110'!J47,0))</f>
        <v>0</v>
      </c>
      <c r="K49" s="38">
        <f>-(('PRA110'!I49-'PRA110'!J49)-IF(Admin!$B$30=1,('PRA110'!I47-'PRA110'!J47),0))</f>
        <v>0</v>
      </c>
      <c r="L49" s="38">
        <f>-('PRA110'!K49-IF(Admin!$B$30=1,'PRA110'!K47,0))</f>
        <v>0</v>
      </c>
      <c r="M49" s="38">
        <f>-('PRA110'!L49-IF(Admin!$B$30=1,'PRA110'!L47,0))</f>
        <v>0</v>
      </c>
      <c r="N49" s="38">
        <f>-('PRA110'!M49-IF(Admin!$B$30=1,'PRA110'!M47,0))</f>
        <v>0</v>
      </c>
      <c r="O49" s="38">
        <f>-('PRA110'!N49-IF(Admin!$B$30=1,'PRA110'!N47,0))</f>
        <v>0</v>
      </c>
      <c r="P49" s="38">
        <f>-('PRA110'!O49-IF(Admin!$B$30=1,'PRA110'!O47,0))</f>
        <v>0</v>
      </c>
      <c r="Q49" s="38">
        <f>-('PRA110'!P49-IF(Admin!$B$30=1,'PRA110'!P47,0))</f>
        <v>0</v>
      </c>
      <c r="R49" s="38">
        <f>-('PRA110'!Q49-IF(Admin!$B$30=1,'PRA110'!Q47,0))</f>
        <v>0</v>
      </c>
      <c r="S49" s="38">
        <f>-('PRA110'!R49-IF(Admin!$B$30=1,'PRA110'!R47,0))</f>
        <v>0</v>
      </c>
      <c r="T49" s="38">
        <f>-('PRA110'!S49-IF(Admin!$B$30=1,'PRA110'!S47,0))</f>
        <v>0</v>
      </c>
      <c r="U49" s="38">
        <f>-('PRA110'!T49-IF(Admin!$B$30=1,'PRA110'!T47,0))</f>
        <v>0</v>
      </c>
      <c r="V49" s="38">
        <f>-('PRA110'!U49-IF(Admin!$B$30=1,'PRA110'!U47,0))</f>
        <v>0</v>
      </c>
      <c r="W49" s="38">
        <f>-('PRA110'!V49-IF(Admin!$B$30=1,'PRA110'!V47,0))</f>
        <v>0</v>
      </c>
      <c r="X49" s="38">
        <f>-('PRA110'!W49-IF(Admin!$B$30=1,'PRA110'!W47,0))</f>
        <v>0</v>
      </c>
      <c r="Y49" s="38">
        <f>-('PRA110'!X49-IF(Admin!$B$30=1,'PRA110'!X47,0))</f>
        <v>0</v>
      </c>
      <c r="Z49" s="38">
        <f>-('PRA110'!Y49-IF(Admin!$B$30=1,'PRA110'!Y47,0))</f>
        <v>0</v>
      </c>
      <c r="AA49" s="38">
        <f>-('PRA110'!Z49-IF(Admin!$B$30=1,'PRA110'!Z47,0))</f>
        <v>0</v>
      </c>
      <c r="AB49" s="38">
        <f>-('PRA110'!AA49-IF(Admin!$B$30=1,'PRA110'!AA47,0))</f>
        <v>0</v>
      </c>
      <c r="AC49" s="38">
        <f>-('PRA110'!AB49-IF(Admin!$B$30=1,'PRA110'!AB47,0))</f>
        <v>0</v>
      </c>
      <c r="AD49" s="38">
        <f>-('PRA110'!AC49-IF(Admin!$B$30=1,'PRA110'!AC47,0))</f>
        <v>0</v>
      </c>
      <c r="AE49" s="38">
        <f>-('PRA110'!AD49-IF(Admin!$B$30=1,'PRA110'!AD47,0))</f>
        <v>0</v>
      </c>
      <c r="AF49" s="38">
        <f>-('PRA110'!AE49-IF(Admin!$B$30=1,'PRA110'!AE47,0))</f>
        <v>0</v>
      </c>
      <c r="AG49" s="38">
        <f>-('PRA110'!AF49-IF(Admin!$B$30=1,'PRA110'!AF47,0))</f>
        <v>0</v>
      </c>
      <c r="AH49" s="38">
        <f>-('PRA110'!AG49-IF(Admin!$B$30=1,'PRA110'!AG47,0))</f>
        <v>0</v>
      </c>
      <c r="AI49" s="38">
        <f>-('PRA110'!AH49-IF(Admin!$B$30=1,'PRA110'!AH47,0))</f>
        <v>0</v>
      </c>
      <c r="AJ49" s="38">
        <f>-('PRA110'!AI49-IF(Admin!$B$30=1,'PRA110'!AI47,0))</f>
        <v>0</v>
      </c>
      <c r="AK49" s="38">
        <f>-('PRA110'!AJ49-IF(Admin!$B$30=1,'PRA110'!AJ47,0))</f>
        <v>0</v>
      </c>
      <c r="AL49" s="38">
        <f>-('PRA110'!AK49-IF(Admin!$B$30=1,'PRA110'!AK47,0))</f>
        <v>0</v>
      </c>
      <c r="AM49" s="38">
        <f>-('PRA110'!AL49-IF(Admin!$B$30=1,'PRA110'!AL47,0))</f>
        <v>0</v>
      </c>
      <c r="AN49" s="38">
        <f>-('PRA110'!AM49-IF(Admin!$B$30=1,'PRA110'!AM47,0))</f>
        <v>0</v>
      </c>
      <c r="AO49" s="38">
        <f>-('PRA110'!AN49-IF(Admin!$B$30=1,'PRA110'!AN47,0))</f>
        <v>0</v>
      </c>
      <c r="AP49" s="38">
        <f>-('PRA110'!AO49-IF(Admin!$B$30=1,'PRA110'!AO47,0))</f>
        <v>0</v>
      </c>
      <c r="AQ49" s="38">
        <f>-('PRA110'!AP49-IF(Admin!$B$30=1,'PRA110'!AP47,0))</f>
        <v>0</v>
      </c>
      <c r="AR49" s="38">
        <f>-('PRA110'!AQ49-IF(Admin!$B$30=1,'PRA110'!AQ47,0))</f>
        <v>0</v>
      </c>
      <c r="AS49" s="38">
        <f>-('PRA110'!AR49-IF(Admin!$B$30=1,'PRA110'!AR47,0))</f>
        <v>0</v>
      </c>
      <c r="AT49" s="38">
        <f>-('PRA110'!AS49-IF(Admin!$B$30=1,'PRA110'!AS47,0))</f>
        <v>0</v>
      </c>
      <c r="AU49" s="38">
        <f>-('PRA110'!AT49-IF(Admin!$B$30=1,'PRA110'!AT47,0))</f>
        <v>0</v>
      </c>
      <c r="AV49" s="38">
        <f>-('PRA110'!AU49-IF(Admin!$B$30=1,'PRA110'!AU47,0))</f>
        <v>0</v>
      </c>
      <c r="AW49" s="38">
        <f>-('PRA110'!AV49-IF(Admin!$B$30=1,'PRA110'!AV47,0))</f>
        <v>0</v>
      </c>
      <c r="AX49" s="38">
        <f>-('PRA110'!AW49-IF(Admin!$B$30=1,'PRA110'!AW47,0))</f>
        <v>0</v>
      </c>
      <c r="AY49" s="38">
        <f>-('PRA110'!AX49-IF(Admin!$B$30=1,'PRA110'!AX47,0))</f>
        <v>0</v>
      </c>
      <c r="AZ49" s="38">
        <f>-('PRA110'!AY49-IF(Admin!$B$30=1,'PRA110'!AY47,0))</f>
        <v>0</v>
      </c>
      <c r="BA49" s="38">
        <f>-('PRA110'!AZ49-IF(Admin!$B$30=1,'PRA110'!AZ47,0))</f>
        <v>0</v>
      </c>
      <c r="BB49" s="38">
        <f>-('PRA110'!BA49-IF(Admin!$B$30=1,'PRA110'!BA47,0))</f>
        <v>0</v>
      </c>
      <c r="BC49" s="38">
        <f>-('PRA110'!BB49-IF(Admin!$B$30=1,'PRA110'!BB47,0))</f>
        <v>0</v>
      </c>
      <c r="BD49" s="38">
        <f>-('PRA110'!BC49-IF(Admin!$B$30=1,'PRA110'!BC47,0))</f>
        <v>0</v>
      </c>
      <c r="BE49" s="38">
        <f>-('PRA110'!BD49-IF(Admin!$B$30=1,'PRA110'!BD47,0))</f>
        <v>0</v>
      </c>
      <c r="BF49" s="38">
        <f>-('PRA110'!BE49-IF(Admin!$B$30=1,'PRA110'!BE47,0))</f>
        <v>0</v>
      </c>
      <c r="BG49" s="38">
        <f>-('PRA110'!BF49-IF(Admin!$B$30=1,'PRA110'!BF47,0))</f>
        <v>0</v>
      </c>
      <c r="BH49" s="38">
        <f>-('PRA110'!BG49-IF(Admin!$B$30=1,'PRA110'!BG47,0))</f>
        <v>0</v>
      </c>
      <c r="BI49" s="38">
        <f>-('PRA110'!BH49-IF(Admin!$B$30=1,'PRA110'!BH47,0))</f>
        <v>0</v>
      </c>
      <c r="BJ49" s="38">
        <f>-('PRA110'!BI49-IF(Admin!$B$30=1,'PRA110'!BI47,0))</f>
        <v>0</v>
      </c>
      <c r="BK49" s="38">
        <f>-('PRA110'!BJ49-IF(Admin!$B$30=1,'PRA110'!BJ47,0))</f>
        <v>0</v>
      </c>
      <c r="BL49" s="38">
        <f>-('PRA110'!BK49-IF(Admin!$B$30=1,'PRA110'!BK47,0))</f>
        <v>0</v>
      </c>
      <c r="BM49" s="38">
        <f>-('PRA110'!BL49-IF(Admin!$B$30=1,'PRA110'!BL47,0))</f>
        <v>0</v>
      </c>
      <c r="BN49" s="38">
        <f>-('PRA110'!BM49-IF(Admin!$B$30=1,'PRA110'!BM47,0))</f>
        <v>0</v>
      </c>
      <c r="BO49" s="38">
        <f>-('PRA110'!BN49-IF(Admin!$B$30=1,'PRA110'!BN47,0))</f>
        <v>0</v>
      </c>
      <c r="BP49" s="38">
        <f>-('PRA110'!BO49-IF(Admin!$B$30=1,'PRA110'!BO47,0))</f>
        <v>0</v>
      </c>
      <c r="BQ49" s="38">
        <f>-('PRA110'!BP49-IF(Admin!$B$30=1,'PRA110'!BP47,0))</f>
        <v>0</v>
      </c>
      <c r="BR49" s="38">
        <f>-('PRA110'!BQ49-IF(Admin!$B$30=1,'PRA110'!BQ47,0))</f>
        <v>0</v>
      </c>
      <c r="BS49" s="38">
        <f>-('PRA110'!BR49-IF(Admin!$B$30=1,'PRA110'!BR47,0))</f>
        <v>0</v>
      </c>
      <c r="BT49" s="38">
        <f>-('PRA110'!BS49-IF(Admin!$B$30=1,'PRA110'!BS47,0))</f>
        <v>0</v>
      </c>
      <c r="BU49" s="38">
        <f>-('PRA110'!BT49-IF(Admin!$B$30=1,'PRA110'!BT47,0))</f>
        <v>0</v>
      </c>
      <c r="BV49" s="38">
        <f>-('PRA110'!BU49-IF(Admin!$B$30=1,'PRA110'!BU47,0))</f>
        <v>0</v>
      </c>
      <c r="BW49" s="38">
        <f>-('PRA110'!BV49-IF(Admin!$B$30=1,'PRA110'!BV47,0))</f>
        <v>0</v>
      </c>
      <c r="BX49" s="38">
        <f>-('PRA110'!BW49-IF(Admin!$B$30=1,'PRA110'!BW47,0))</f>
        <v>0</v>
      </c>
      <c r="BY49" s="38">
        <f>-('PRA110'!BX49-IF(Admin!$B$30=1,'PRA110'!BX47,0))</f>
        <v>0</v>
      </c>
      <c r="BZ49" s="38">
        <f>-('PRA110'!BY49-IF(Admin!$B$30=1,'PRA110'!BY47,0))</f>
        <v>0</v>
      </c>
      <c r="CA49" s="38">
        <f>-('PRA110'!BZ49-IF(Admin!$B$30=1,'PRA110'!BZ47,0))</f>
        <v>0</v>
      </c>
      <c r="CB49" s="38">
        <f>-('PRA110'!CA49-IF(Admin!$B$30=1,'PRA110'!CA47,0))</f>
        <v>0</v>
      </c>
      <c r="CC49" s="38">
        <f>-('PRA110'!CB49-IF(Admin!$B$30=1,'PRA110'!CB47,0))</f>
        <v>0</v>
      </c>
      <c r="CD49" s="38">
        <f>-('PRA110'!CC49-IF(Admin!$B$30=1,'PRA110'!CC47,0))</f>
        <v>0</v>
      </c>
      <c r="CE49" s="38">
        <f>-('PRA110'!CD49-IF(Admin!$B$30=1,'PRA110'!CD47,0))</f>
        <v>0</v>
      </c>
      <c r="CF49" s="38">
        <f>-('PRA110'!CE49-IF(Admin!$B$30=1,'PRA110'!CE47,0))</f>
        <v>0</v>
      </c>
      <c r="CG49" s="38">
        <f>-('PRA110'!CF49-IF(Admin!$B$30=1,'PRA110'!CF47,0))</f>
        <v>0</v>
      </c>
      <c r="CH49" s="38">
        <f>-('PRA110'!CG49-IF(Admin!$B$30=1,'PRA110'!CG47,0))</f>
        <v>0</v>
      </c>
      <c r="CI49" s="38">
        <f>-('PRA110'!CH49-IF(Admin!$B$30=1,'PRA110'!CH47,0))</f>
        <v>0</v>
      </c>
      <c r="CJ49" s="38">
        <f>-('PRA110'!CI49-IF(Admin!$B$30=1,'PRA110'!CI47,0))</f>
        <v>0</v>
      </c>
      <c r="CK49" s="38">
        <f>-('PRA110'!CJ49-IF(Admin!$B$30=1,'PRA110'!CJ47,0))</f>
        <v>0</v>
      </c>
      <c r="CL49" s="38">
        <f>-('PRA110'!CK49-IF(Admin!$B$30=1,'PRA110'!CK47,0))</f>
        <v>0</v>
      </c>
      <c r="CM49" s="38">
        <f>-('PRA110'!CL49-IF(Admin!$B$30=1,'PRA110'!CL47,0))</f>
        <v>0</v>
      </c>
      <c r="CN49" s="38">
        <f>-('PRA110'!CM49-IF(Admin!$B$30=1,'PRA110'!CM47,0))</f>
        <v>0</v>
      </c>
      <c r="CO49" s="38">
        <f>-('PRA110'!CN49-IF(Admin!$B$30=1,'PRA110'!CN47,0))</f>
        <v>0</v>
      </c>
      <c r="CP49" s="38">
        <f>-('PRA110'!CO49-IF(Admin!$B$30=1,'PRA110'!CO47,0))</f>
        <v>0</v>
      </c>
      <c r="CQ49" s="38">
        <f>-('PRA110'!CP49-IF(Admin!$B$30=1,'PRA110'!CP47,0))</f>
        <v>0</v>
      </c>
      <c r="CR49" s="38">
        <f>-('PRA110'!CQ49-IF(Admin!$B$30=1,'PRA110'!CQ47,0))</f>
        <v>0</v>
      </c>
      <c r="CS49" s="38">
        <f>-('PRA110'!CR49-IF(Admin!$B$30=1,'PRA110'!CR47,0))</f>
        <v>0</v>
      </c>
      <c r="CT49" s="38">
        <f>-('PRA110'!CS49-IF(Admin!$B$30=1,'PRA110'!CS47,0))</f>
        <v>0</v>
      </c>
      <c r="CU49" s="38">
        <f>-('PRA110'!CT49-IF(Admin!$B$30=1,'PRA110'!CT47,0))</f>
        <v>0</v>
      </c>
      <c r="CV49" s="38">
        <f>-('PRA110'!CU49-IF(Admin!$B$30=1,'PRA110'!CU47,0))</f>
        <v>0</v>
      </c>
      <c r="CW49" s="38">
        <f>-('PRA110'!CV49-IF(Admin!$B$30=1,'PRA110'!CV47,0))</f>
        <v>0</v>
      </c>
      <c r="CX49" s="38">
        <f>-('PRA110'!CW49-IF(Admin!$B$30=1,'PRA110'!CW47,0))</f>
        <v>0</v>
      </c>
      <c r="CY49" s="38">
        <f>-('PRA110'!CX49-IF(Admin!$B$30=1,'PRA110'!CX47,0))</f>
        <v>0</v>
      </c>
      <c r="CZ49" s="38">
        <f>-('PRA110'!CY49-IF(Admin!$B$30=1,'PRA110'!CY47,0))</f>
        <v>0</v>
      </c>
      <c r="DA49" s="38">
        <f>-('PRA110'!CZ49-IF(Admin!$B$30=1,'PRA110'!CZ47,0))</f>
        <v>0</v>
      </c>
      <c r="DB49" s="38">
        <f>-('PRA110'!DA49-IF(Admin!$B$30=1,'PRA110'!DA47,0))</f>
        <v>0</v>
      </c>
      <c r="DC49" s="38">
        <f>-('PRA110'!DB49-IF(Admin!$B$30=1,'PRA110'!DB47,0))</f>
        <v>0</v>
      </c>
      <c r="DD49" s="38">
        <f>-('PRA110'!DC49-IF(Admin!$B$30=1,'PRA110'!DC47,0))</f>
        <v>0</v>
      </c>
      <c r="DE49" s="38">
        <f>-('PRA110'!DD49-IF(Admin!$B$30=1,'PRA110'!DD47,0))</f>
        <v>0</v>
      </c>
      <c r="DF49" s="38">
        <f>-('PRA110'!DE49-IF(Admin!$B$30=1,'PRA110'!DE47,0))</f>
        <v>0</v>
      </c>
      <c r="DG49" s="38">
        <f>-('PRA110'!DF49-IF(Admin!$B$30=1,'PRA110'!DF47,0))</f>
        <v>0</v>
      </c>
      <c r="DH49" s="38">
        <f>-('PRA110'!DG49-IF(Admin!$B$30=1,'PRA110'!DG47,0))</f>
        <v>0</v>
      </c>
      <c r="DI49" s="38">
        <f>-('PRA110'!DH49-IF(Admin!$B$30=1,'PRA110'!DH47,0))</f>
        <v>0</v>
      </c>
      <c r="DJ49" s="38">
        <f>-('PRA110'!DI49-IF(Admin!$B$30=1,'PRA110'!DI47,0))</f>
        <v>0</v>
      </c>
      <c r="DK49" s="38">
        <f>-('PRA110'!DJ49-IF(Admin!$B$30=1,'PRA110'!DJ47,0))</f>
        <v>0</v>
      </c>
      <c r="DL49" s="41">
        <f>-('PRA110'!DK49-IF(Admin!$B$30=1,'PRA110'!DK47,0))</f>
        <v>0</v>
      </c>
    </row>
    <row r="50" spans="1:116" s="206" customFormat="1" ht="19.899999999999999" customHeight="1">
      <c r="A50" s="207"/>
      <c r="B50" s="214"/>
      <c r="C50" s="174"/>
      <c r="D50" s="84" t="s">
        <v>463</v>
      </c>
      <c r="E50" s="90" t="s">
        <v>766</v>
      </c>
      <c r="F50" s="1129" t="s">
        <v>79</v>
      </c>
      <c r="G50" s="209"/>
      <c r="H50" s="202"/>
      <c r="I50" s="212"/>
      <c r="J50" s="39">
        <f>-'PRA110'!J50</f>
        <v>0</v>
      </c>
      <c r="K50" s="38">
        <f>-('PRA110'!I50-'PRA110'!J50)</f>
        <v>0</v>
      </c>
      <c r="L50" s="38">
        <f>-'PRA110'!K50</f>
        <v>0</v>
      </c>
      <c r="M50" s="38">
        <f>-'PRA110'!L50</f>
        <v>0</v>
      </c>
      <c r="N50" s="38">
        <f>-'PRA110'!M50</f>
        <v>0</v>
      </c>
      <c r="O50" s="38">
        <f>-'PRA110'!N50</f>
        <v>0</v>
      </c>
      <c r="P50" s="38">
        <f>-'PRA110'!O50</f>
        <v>0</v>
      </c>
      <c r="Q50" s="38">
        <f>-'PRA110'!P50</f>
        <v>0</v>
      </c>
      <c r="R50" s="38">
        <f>-'PRA110'!Q50</f>
        <v>0</v>
      </c>
      <c r="S50" s="38">
        <f>-'PRA110'!R50</f>
        <v>0</v>
      </c>
      <c r="T50" s="38">
        <f>-'PRA110'!S50</f>
        <v>0</v>
      </c>
      <c r="U50" s="38">
        <f>-'PRA110'!T50</f>
        <v>0</v>
      </c>
      <c r="V50" s="38">
        <f>-'PRA110'!U50</f>
        <v>0</v>
      </c>
      <c r="W50" s="38">
        <f>-'PRA110'!V50</f>
        <v>0</v>
      </c>
      <c r="X50" s="38">
        <f>-'PRA110'!W50</f>
        <v>0</v>
      </c>
      <c r="Y50" s="38">
        <f>-'PRA110'!X50</f>
        <v>0</v>
      </c>
      <c r="Z50" s="38">
        <f>-'PRA110'!Y50</f>
        <v>0</v>
      </c>
      <c r="AA50" s="38">
        <f>-'PRA110'!Z50</f>
        <v>0</v>
      </c>
      <c r="AB50" s="38">
        <f>-'PRA110'!AA50</f>
        <v>0</v>
      </c>
      <c r="AC50" s="38">
        <f>-'PRA110'!AB50</f>
        <v>0</v>
      </c>
      <c r="AD50" s="38">
        <f>-'PRA110'!AC50</f>
        <v>0</v>
      </c>
      <c r="AE50" s="38">
        <f>-'PRA110'!AD50</f>
        <v>0</v>
      </c>
      <c r="AF50" s="38">
        <f>-'PRA110'!AE50</f>
        <v>0</v>
      </c>
      <c r="AG50" s="38">
        <f>-'PRA110'!AF50</f>
        <v>0</v>
      </c>
      <c r="AH50" s="38">
        <f>-'PRA110'!AG50</f>
        <v>0</v>
      </c>
      <c r="AI50" s="38">
        <f>-'PRA110'!AH50</f>
        <v>0</v>
      </c>
      <c r="AJ50" s="38">
        <f>-'PRA110'!AI50</f>
        <v>0</v>
      </c>
      <c r="AK50" s="38">
        <f>-'PRA110'!AJ50</f>
        <v>0</v>
      </c>
      <c r="AL50" s="38">
        <f>-'PRA110'!AK50</f>
        <v>0</v>
      </c>
      <c r="AM50" s="38">
        <f>-'PRA110'!AL50</f>
        <v>0</v>
      </c>
      <c r="AN50" s="38">
        <f>-'PRA110'!AM50</f>
        <v>0</v>
      </c>
      <c r="AO50" s="38">
        <f>-'PRA110'!AN50</f>
        <v>0</v>
      </c>
      <c r="AP50" s="38">
        <f>-'PRA110'!AO50</f>
        <v>0</v>
      </c>
      <c r="AQ50" s="38">
        <f>-'PRA110'!AP50</f>
        <v>0</v>
      </c>
      <c r="AR50" s="38">
        <f>-'PRA110'!AQ50</f>
        <v>0</v>
      </c>
      <c r="AS50" s="38">
        <f>-'PRA110'!AR50</f>
        <v>0</v>
      </c>
      <c r="AT50" s="38">
        <f>-'PRA110'!AS50</f>
        <v>0</v>
      </c>
      <c r="AU50" s="38">
        <f>-'PRA110'!AT50</f>
        <v>0</v>
      </c>
      <c r="AV50" s="38">
        <f>-'PRA110'!AU50</f>
        <v>0</v>
      </c>
      <c r="AW50" s="38">
        <f>-'PRA110'!AV50</f>
        <v>0</v>
      </c>
      <c r="AX50" s="38">
        <f>-'PRA110'!AW50</f>
        <v>0</v>
      </c>
      <c r="AY50" s="38">
        <f>-'PRA110'!AX50</f>
        <v>0</v>
      </c>
      <c r="AZ50" s="38">
        <f>-'PRA110'!AY50</f>
        <v>0</v>
      </c>
      <c r="BA50" s="38">
        <f>-'PRA110'!AZ50</f>
        <v>0</v>
      </c>
      <c r="BB50" s="38">
        <f>-'PRA110'!BA50</f>
        <v>0</v>
      </c>
      <c r="BC50" s="38">
        <f>-'PRA110'!BB50</f>
        <v>0</v>
      </c>
      <c r="BD50" s="38">
        <f>-'PRA110'!BC50</f>
        <v>0</v>
      </c>
      <c r="BE50" s="38">
        <f>-'PRA110'!BD50</f>
        <v>0</v>
      </c>
      <c r="BF50" s="38">
        <f>-'PRA110'!BE50</f>
        <v>0</v>
      </c>
      <c r="BG50" s="38">
        <f>-'PRA110'!BF50</f>
        <v>0</v>
      </c>
      <c r="BH50" s="38">
        <f>-'PRA110'!BG50</f>
        <v>0</v>
      </c>
      <c r="BI50" s="38">
        <f>-'PRA110'!BH50</f>
        <v>0</v>
      </c>
      <c r="BJ50" s="38">
        <f>-'PRA110'!BI50</f>
        <v>0</v>
      </c>
      <c r="BK50" s="38">
        <f>-'PRA110'!BJ50</f>
        <v>0</v>
      </c>
      <c r="BL50" s="38">
        <f>-'PRA110'!BK50</f>
        <v>0</v>
      </c>
      <c r="BM50" s="38">
        <f>-'PRA110'!BL50</f>
        <v>0</v>
      </c>
      <c r="BN50" s="38">
        <f>-'PRA110'!BM50</f>
        <v>0</v>
      </c>
      <c r="BO50" s="38">
        <f>-'PRA110'!BN50</f>
        <v>0</v>
      </c>
      <c r="BP50" s="38">
        <f>-'PRA110'!BO50</f>
        <v>0</v>
      </c>
      <c r="BQ50" s="38">
        <f>-'PRA110'!BP50</f>
        <v>0</v>
      </c>
      <c r="BR50" s="38">
        <f>-'PRA110'!BQ50</f>
        <v>0</v>
      </c>
      <c r="BS50" s="38">
        <f>-'PRA110'!BR50</f>
        <v>0</v>
      </c>
      <c r="BT50" s="38">
        <f>-'PRA110'!BS50</f>
        <v>0</v>
      </c>
      <c r="BU50" s="38">
        <f>-'PRA110'!BT50</f>
        <v>0</v>
      </c>
      <c r="BV50" s="38">
        <f>-'PRA110'!BU50</f>
        <v>0</v>
      </c>
      <c r="BW50" s="38">
        <f>-'PRA110'!BV50</f>
        <v>0</v>
      </c>
      <c r="BX50" s="38">
        <f>-'PRA110'!BW50</f>
        <v>0</v>
      </c>
      <c r="BY50" s="38">
        <f>-'PRA110'!BX50</f>
        <v>0</v>
      </c>
      <c r="BZ50" s="38">
        <f>-'PRA110'!BY50</f>
        <v>0</v>
      </c>
      <c r="CA50" s="38">
        <f>-'PRA110'!BZ50</f>
        <v>0</v>
      </c>
      <c r="CB50" s="38">
        <f>-'PRA110'!CA50</f>
        <v>0</v>
      </c>
      <c r="CC50" s="38">
        <f>-'PRA110'!CB50</f>
        <v>0</v>
      </c>
      <c r="CD50" s="38">
        <f>-'PRA110'!CC50</f>
        <v>0</v>
      </c>
      <c r="CE50" s="38">
        <f>-'PRA110'!CD50</f>
        <v>0</v>
      </c>
      <c r="CF50" s="38">
        <f>-'PRA110'!CE50</f>
        <v>0</v>
      </c>
      <c r="CG50" s="38">
        <f>-'PRA110'!CF50</f>
        <v>0</v>
      </c>
      <c r="CH50" s="38">
        <f>-'PRA110'!CG50</f>
        <v>0</v>
      </c>
      <c r="CI50" s="38">
        <f>-'PRA110'!CH50</f>
        <v>0</v>
      </c>
      <c r="CJ50" s="38">
        <f>-'PRA110'!CI50</f>
        <v>0</v>
      </c>
      <c r="CK50" s="38">
        <f>-'PRA110'!CJ50</f>
        <v>0</v>
      </c>
      <c r="CL50" s="38">
        <f>-'PRA110'!CK50</f>
        <v>0</v>
      </c>
      <c r="CM50" s="38">
        <f>-'PRA110'!CL50</f>
        <v>0</v>
      </c>
      <c r="CN50" s="38">
        <f>-'PRA110'!CM50</f>
        <v>0</v>
      </c>
      <c r="CO50" s="38">
        <f>-'PRA110'!CN50</f>
        <v>0</v>
      </c>
      <c r="CP50" s="38">
        <f>-'PRA110'!CO50</f>
        <v>0</v>
      </c>
      <c r="CQ50" s="38">
        <f>-'PRA110'!CP50</f>
        <v>0</v>
      </c>
      <c r="CR50" s="38">
        <f>-'PRA110'!CQ50</f>
        <v>0</v>
      </c>
      <c r="CS50" s="38">
        <f>-'PRA110'!CR50</f>
        <v>0</v>
      </c>
      <c r="CT50" s="38">
        <f>-'PRA110'!CS50</f>
        <v>0</v>
      </c>
      <c r="CU50" s="38">
        <f>-'PRA110'!CT50</f>
        <v>0</v>
      </c>
      <c r="CV50" s="38">
        <f>-'PRA110'!CU50</f>
        <v>0</v>
      </c>
      <c r="CW50" s="38">
        <f>-'PRA110'!CV50</f>
        <v>0</v>
      </c>
      <c r="CX50" s="38">
        <f>-'PRA110'!CW50</f>
        <v>0</v>
      </c>
      <c r="CY50" s="38">
        <f>-'PRA110'!CX50</f>
        <v>0</v>
      </c>
      <c r="CZ50" s="38">
        <f>-'PRA110'!CY50</f>
        <v>0</v>
      </c>
      <c r="DA50" s="38">
        <f>-'PRA110'!CZ50</f>
        <v>0</v>
      </c>
      <c r="DB50" s="38">
        <f>-'PRA110'!DA50</f>
        <v>0</v>
      </c>
      <c r="DC50" s="38">
        <f>-'PRA110'!DB50</f>
        <v>0</v>
      </c>
      <c r="DD50" s="38">
        <f>-'PRA110'!DC50</f>
        <v>0</v>
      </c>
      <c r="DE50" s="38">
        <f>-'PRA110'!DD50</f>
        <v>0</v>
      </c>
      <c r="DF50" s="38">
        <f>-'PRA110'!DE50</f>
        <v>0</v>
      </c>
      <c r="DG50" s="38">
        <f>-'PRA110'!DF50</f>
        <v>0</v>
      </c>
      <c r="DH50" s="38">
        <f>-'PRA110'!DG50</f>
        <v>0</v>
      </c>
      <c r="DI50" s="38">
        <f>-'PRA110'!DH50</f>
        <v>0</v>
      </c>
      <c r="DJ50" s="38">
        <f>-'PRA110'!DI50</f>
        <v>0</v>
      </c>
      <c r="DK50" s="38">
        <f>-'PRA110'!DJ50</f>
        <v>0</v>
      </c>
      <c r="DL50" s="41">
        <f>-'PRA110'!DK50</f>
        <v>0</v>
      </c>
    </row>
    <row r="51" spans="1:116" s="206" customFormat="1" ht="19.899999999999999" customHeight="1">
      <c r="A51" s="207"/>
      <c r="B51" s="214"/>
      <c r="C51" s="174"/>
      <c r="D51" s="84" t="s">
        <v>464</v>
      </c>
      <c r="E51" s="90" t="s">
        <v>767</v>
      </c>
      <c r="F51" s="231" t="s">
        <v>81</v>
      </c>
      <c r="G51" s="209"/>
      <c r="H51" s="202"/>
      <c r="I51" s="212"/>
      <c r="J51" s="39">
        <f>-'PRA110'!J51</f>
        <v>0</v>
      </c>
      <c r="K51" s="38">
        <f>-('PRA110'!I51-'PRA110'!J51)</f>
        <v>0</v>
      </c>
      <c r="L51" s="38">
        <f>-'PRA110'!K51</f>
        <v>0</v>
      </c>
      <c r="M51" s="38">
        <f>-'PRA110'!L51</f>
        <v>0</v>
      </c>
      <c r="N51" s="38">
        <f>-'PRA110'!M51</f>
        <v>0</v>
      </c>
      <c r="O51" s="38">
        <f>-'PRA110'!N51</f>
        <v>0</v>
      </c>
      <c r="P51" s="38">
        <f>-'PRA110'!O51</f>
        <v>0</v>
      </c>
      <c r="Q51" s="38">
        <f>-'PRA110'!P51</f>
        <v>0</v>
      </c>
      <c r="R51" s="38">
        <f>-'PRA110'!Q51</f>
        <v>0</v>
      </c>
      <c r="S51" s="38">
        <f>-'PRA110'!R51</f>
        <v>0</v>
      </c>
      <c r="T51" s="38">
        <f>-'PRA110'!S51</f>
        <v>0</v>
      </c>
      <c r="U51" s="38">
        <f>-'PRA110'!T51</f>
        <v>0</v>
      </c>
      <c r="V51" s="38">
        <f>-'PRA110'!U51</f>
        <v>0</v>
      </c>
      <c r="W51" s="38">
        <f>-'PRA110'!V51</f>
        <v>0</v>
      </c>
      <c r="X51" s="38">
        <f>-'PRA110'!W51</f>
        <v>0</v>
      </c>
      <c r="Y51" s="38">
        <f>-'PRA110'!X51</f>
        <v>0</v>
      </c>
      <c r="Z51" s="38">
        <f>-'PRA110'!Y51</f>
        <v>0</v>
      </c>
      <c r="AA51" s="38">
        <f>-'PRA110'!Z51</f>
        <v>0</v>
      </c>
      <c r="AB51" s="38">
        <f>-'PRA110'!AA51</f>
        <v>0</v>
      </c>
      <c r="AC51" s="38">
        <f>-'PRA110'!AB51</f>
        <v>0</v>
      </c>
      <c r="AD51" s="38">
        <f>-'PRA110'!AC51</f>
        <v>0</v>
      </c>
      <c r="AE51" s="38">
        <f>-'PRA110'!AD51</f>
        <v>0</v>
      </c>
      <c r="AF51" s="38">
        <f>-'PRA110'!AE51</f>
        <v>0</v>
      </c>
      <c r="AG51" s="38">
        <f>-'PRA110'!AF51</f>
        <v>0</v>
      </c>
      <c r="AH51" s="38">
        <f>-'PRA110'!AG51</f>
        <v>0</v>
      </c>
      <c r="AI51" s="38">
        <f>-'PRA110'!AH51</f>
        <v>0</v>
      </c>
      <c r="AJ51" s="38">
        <f>-'PRA110'!AI51</f>
        <v>0</v>
      </c>
      <c r="AK51" s="38">
        <f>-'PRA110'!AJ51</f>
        <v>0</v>
      </c>
      <c r="AL51" s="38">
        <f>-'PRA110'!AK51</f>
        <v>0</v>
      </c>
      <c r="AM51" s="38">
        <f>-'PRA110'!AL51</f>
        <v>0</v>
      </c>
      <c r="AN51" s="38">
        <f>-'PRA110'!AM51</f>
        <v>0</v>
      </c>
      <c r="AO51" s="38">
        <f>-'PRA110'!AN51</f>
        <v>0</v>
      </c>
      <c r="AP51" s="38">
        <f>-'PRA110'!AO51</f>
        <v>0</v>
      </c>
      <c r="AQ51" s="38">
        <f>-'PRA110'!AP51</f>
        <v>0</v>
      </c>
      <c r="AR51" s="38">
        <f>-'PRA110'!AQ51</f>
        <v>0</v>
      </c>
      <c r="AS51" s="38">
        <f>-'PRA110'!AR51</f>
        <v>0</v>
      </c>
      <c r="AT51" s="38">
        <f>-'PRA110'!AS51</f>
        <v>0</v>
      </c>
      <c r="AU51" s="38">
        <f>-'PRA110'!AT51</f>
        <v>0</v>
      </c>
      <c r="AV51" s="38">
        <f>-'PRA110'!AU51</f>
        <v>0</v>
      </c>
      <c r="AW51" s="38">
        <f>-'PRA110'!AV51</f>
        <v>0</v>
      </c>
      <c r="AX51" s="38">
        <f>-'PRA110'!AW51</f>
        <v>0</v>
      </c>
      <c r="AY51" s="38">
        <f>-'PRA110'!AX51</f>
        <v>0</v>
      </c>
      <c r="AZ51" s="38">
        <f>-'PRA110'!AY51</f>
        <v>0</v>
      </c>
      <c r="BA51" s="38">
        <f>-'PRA110'!AZ51</f>
        <v>0</v>
      </c>
      <c r="BB51" s="38">
        <f>-'PRA110'!BA51</f>
        <v>0</v>
      </c>
      <c r="BC51" s="38">
        <f>-'PRA110'!BB51</f>
        <v>0</v>
      </c>
      <c r="BD51" s="38">
        <f>-'PRA110'!BC51</f>
        <v>0</v>
      </c>
      <c r="BE51" s="38">
        <f>-'PRA110'!BD51</f>
        <v>0</v>
      </c>
      <c r="BF51" s="38">
        <f>-'PRA110'!BE51</f>
        <v>0</v>
      </c>
      <c r="BG51" s="38">
        <f>-'PRA110'!BF51</f>
        <v>0</v>
      </c>
      <c r="BH51" s="38">
        <f>-'PRA110'!BG51</f>
        <v>0</v>
      </c>
      <c r="BI51" s="38">
        <f>-'PRA110'!BH51</f>
        <v>0</v>
      </c>
      <c r="BJ51" s="38">
        <f>-'PRA110'!BI51</f>
        <v>0</v>
      </c>
      <c r="BK51" s="38">
        <f>-'PRA110'!BJ51</f>
        <v>0</v>
      </c>
      <c r="BL51" s="38">
        <f>-'PRA110'!BK51</f>
        <v>0</v>
      </c>
      <c r="BM51" s="38">
        <f>-'PRA110'!BL51</f>
        <v>0</v>
      </c>
      <c r="BN51" s="38">
        <f>-'PRA110'!BM51</f>
        <v>0</v>
      </c>
      <c r="BO51" s="38">
        <f>-'PRA110'!BN51</f>
        <v>0</v>
      </c>
      <c r="BP51" s="38">
        <f>-'PRA110'!BO51</f>
        <v>0</v>
      </c>
      <c r="BQ51" s="38">
        <f>-'PRA110'!BP51</f>
        <v>0</v>
      </c>
      <c r="BR51" s="38">
        <f>-'PRA110'!BQ51</f>
        <v>0</v>
      </c>
      <c r="BS51" s="38">
        <f>-'PRA110'!BR51</f>
        <v>0</v>
      </c>
      <c r="BT51" s="38">
        <f>-'PRA110'!BS51</f>
        <v>0</v>
      </c>
      <c r="BU51" s="38">
        <f>-'PRA110'!BT51</f>
        <v>0</v>
      </c>
      <c r="BV51" s="38">
        <f>-'PRA110'!BU51</f>
        <v>0</v>
      </c>
      <c r="BW51" s="38">
        <f>-'PRA110'!BV51</f>
        <v>0</v>
      </c>
      <c r="BX51" s="38">
        <f>-'PRA110'!BW51</f>
        <v>0</v>
      </c>
      <c r="BY51" s="38">
        <f>-'PRA110'!BX51</f>
        <v>0</v>
      </c>
      <c r="BZ51" s="38">
        <f>-'PRA110'!BY51</f>
        <v>0</v>
      </c>
      <c r="CA51" s="38">
        <f>-'PRA110'!BZ51</f>
        <v>0</v>
      </c>
      <c r="CB51" s="38">
        <f>-'PRA110'!CA51</f>
        <v>0</v>
      </c>
      <c r="CC51" s="38">
        <f>-'PRA110'!CB51</f>
        <v>0</v>
      </c>
      <c r="CD51" s="38">
        <f>-'PRA110'!CC51</f>
        <v>0</v>
      </c>
      <c r="CE51" s="38">
        <f>-'PRA110'!CD51</f>
        <v>0</v>
      </c>
      <c r="CF51" s="38">
        <f>-'PRA110'!CE51</f>
        <v>0</v>
      </c>
      <c r="CG51" s="38">
        <f>-'PRA110'!CF51</f>
        <v>0</v>
      </c>
      <c r="CH51" s="38">
        <f>-'PRA110'!CG51</f>
        <v>0</v>
      </c>
      <c r="CI51" s="38">
        <f>-'PRA110'!CH51</f>
        <v>0</v>
      </c>
      <c r="CJ51" s="38">
        <f>-'PRA110'!CI51</f>
        <v>0</v>
      </c>
      <c r="CK51" s="38">
        <f>-'PRA110'!CJ51</f>
        <v>0</v>
      </c>
      <c r="CL51" s="38">
        <f>-'PRA110'!CK51</f>
        <v>0</v>
      </c>
      <c r="CM51" s="38">
        <f>-'PRA110'!CL51</f>
        <v>0</v>
      </c>
      <c r="CN51" s="38">
        <f>-'PRA110'!CM51</f>
        <v>0</v>
      </c>
      <c r="CO51" s="38">
        <f>-'PRA110'!CN51</f>
        <v>0</v>
      </c>
      <c r="CP51" s="38">
        <f>-'PRA110'!CO51</f>
        <v>0</v>
      </c>
      <c r="CQ51" s="38">
        <f>-'PRA110'!CP51</f>
        <v>0</v>
      </c>
      <c r="CR51" s="38">
        <f>-'PRA110'!CQ51</f>
        <v>0</v>
      </c>
      <c r="CS51" s="38">
        <f>-'PRA110'!CR51</f>
        <v>0</v>
      </c>
      <c r="CT51" s="38">
        <f>-'PRA110'!CS51</f>
        <v>0</v>
      </c>
      <c r="CU51" s="38">
        <f>-'PRA110'!CT51</f>
        <v>0</v>
      </c>
      <c r="CV51" s="38">
        <f>-'PRA110'!CU51</f>
        <v>0</v>
      </c>
      <c r="CW51" s="38">
        <f>-'PRA110'!CV51</f>
        <v>0</v>
      </c>
      <c r="CX51" s="38">
        <f>-'PRA110'!CW51</f>
        <v>0</v>
      </c>
      <c r="CY51" s="38">
        <f>-'PRA110'!CX51</f>
        <v>0</v>
      </c>
      <c r="CZ51" s="38">
        <f>-'PRA110'!CY51</f>
        <v>0</v>
      </c>
      <c r="DA51" s="38">
        <f>-'PRA110'!CZ51</f>
        <v>0</v>
      </c>
      <c r="DB51" s="38">
        <f>-'PRA110'!DA51</f>
        <v>0</v>
      </c>
      <c r="DC51" s="38">
        <f>-'PRA110'!DB51</f>
        <v>0</v>
      </c>
      <c r="DD51" s="38">
        <f>-'PRA110'!DC51</f>
        <v>0</v>
      </c>
      <c r="DE51" s="38">
        <f>-'PRA110'!DD51</f>
        <v>0</v>
      </c>
      <c r="DF51" s="38">
        <f>-'PRA110'!DE51</f>
        <v>0</v>
      </c>
      <c r="DG51" s="38">
        <f>-'PRA110'!DF51</f>
        <v>0</v>
      </c>
      <c r="DH51" s="38">
        <f>-'PRA110'!DG51</f>
        <v>0</v>
      </c>
      <c r="DI51" s="38">
        <f>-'PRA110'!DH51</f>
        <v>0</v>
      </c>
      <c r="DJ51" s="38">
        <f>-'PRA110'!DI51</f>
        <v>0</v>
      </c>
      <c r="DK51" s="38">
        <f>-'PRA110'!DJ51</f>
        <v>0</v>
      </c>
      <c r="DL51" s="41">
        <f>-'PRA110'!DK51</f>
        <v>0</v>
      </c>
    </row>
    <row r="52" spans="1:116" s="206" customFormat="1" ht="19.899999999999999" customHeight="1">
      <c r="A52" s="207"/>
      <c r="B52" s="214"/>
      <c r="C52" s="174"/>
      <c r="D52" s="84" t="s">
        <v>465</v>
      </c>
      <c r="E52" s="90" t="s">
        <v>768</v>
      </c>
      <c r="F52" s="231" t="s">
        <v>89</v>
      </c>
      <c r="G52" s="209"/>
      <c r="H52" s="202"/>
      <c r="I52" s="212"/>
      <c r="J52" s="39">
        <f>-'PRA110'!J52</f>
        <v>0</v>
      </c>
      <c r="K52" s="38">
        <f>-('PRA110'!I52-'PRA110'!J52)</f>
        <v>0</v>
      </c>
      <c r="L52" s="38">
        <f>-'PRA110'!K52</f>
        <v>0</v>
      </c>
      <c r="M52" s="38">
        <f>-'PRA110'!L52</f>
        <v>0</v>
      </c>
      <c r="N52" s="38">
        <f>-'PRA110'!M52</f>
        <v>0</v>
      </c>
      <c r="O52" s="38">
        <f>-'PRA110'!N52</f>
        <v>0</v>
      </c>
      <c r="P52" s="38">
        <f>-'PRA110'!O52</f>
        <v>0</v>
      </c>
      <c r="Q52" s="38">
        <f>-'PRA110'!P52</f>
        <v>0</v>
      </c>
      <c r="R52" s="38">
        <f>-'PRA110'!Q52</f>
        <v>0</v>
      </c>
      <c r="S52" s="38">
        <f>-'PRA110'!R52</f>
        <v>0</v>
      </c>
      <c r="T52" s="38">
        <f>-'PRA110'!S52</f>
        <v>0</v>
      </c>
      <c r="U52" s="38">
        <f>-'PRA110'!T52</f>
        <v>0</v>
      </c>
      <c r="V52" s="38">
        <f>-'PRA110'!U52</f>
        <v>0</v>
      </c>
      <c r="W52" s="38">
        <f>-'PRA110'!V52</f>
        <v>0</v>
      </c>
      <c r="X52" s="38">
        <f>-'PRA110'!W52</f>
        <v>0</v>
      </c>
      <c r="Y52" s="38">
        <f>-'PRA110'!X52</f>
        <v>0</v>
      </c>
      <c r="Z52" s="38">
        <f>-'PRA110'!Y52</f>
        <v>0</v>
      </c>
      <c r="AA52" s="38">
        <f>-'PRA110'!Z52</f>
        <v>0</v>
      </c>
      <c r="AB52" s="38">
        <f>-'PRA110'!AA52</f>
        <v>0</v>
      </c>
      <c r="AC52" s="38">
        <f>-'PRA110'!AB52</f>
        <v>0</v>
      </c>
      <c r="AD52" s="38">
        <f>-'PRA110'!AC52</f>
        <v>0</v>
      </c>
      <c r="AE52" s="38">
        <f>-'PRA110'!AD52</f>
        <v>0</v>
      </c>
      <c r="AF52" s="38">
        <f>-'PRA110'!AE52</f>
        <v>0</v>
      </c>
      <c r="AG52" s="38">
        <f>-'PRA110'!AF52</f>
        <v>0</v>
      </c>
      <c r="AH52" s="38">
        <f>-'PRA110'!AG52</f>
        <v>0</v>
      </c>
      <c r="AI52" s="38">
        <f>-'PRA110'!AH52</f>
        <v>0</v>
      </c>
      <c r="AJ52" s="38">
        <f>-'PRA110'!AI52</f>
        <v>0</v>
      </c>
      <c r="AK52" s="38">
        <f>-'PRA110'!AJ52</f>
        <v>0</v>
      </c>
      <c r="AL52" s="38">
        <f>-'PRA110'!AK52</f>
        <v>0</v>
      </c>
      <c r="AM52" s="38">
        <f>-'PRA110'!AL52</f>
        <v>0</v>
      </c>
      <c r="AN52" s="38">
        <f>-'PRA110'!AM52</f>
        <v>0</v>
      </c>
      <c r="AO52" s="38">
        <f>-'PRA110'!AN52</f>
        <v>0</v>
      </c>
      <c r="AP52" s="38">
        <f>-'PRA110'!AO52</f>
        <v>0</v>
      </c>
      <c r="AQ52" s="38">
        <f>-'PRA110'!AP52</f>
        <v>0</v>
      </c>
      <c r="AR52" s="38">
        <f>-'PRA110'!AQ52</f>
        <v>0</v>
      </c>
      <c r="AS52" s="38">
        <f>-'PRA110'!AR52</f>
        <v>0</v>
      </c>
      <c r="AT52" s="38">
        <f>-'PRA110'!AS52</f>
        <v>0</v>
      </c>
      <c r="AU52" s="38">
        <f>-'PRA110'!AT52</f>
        <v>0</v>
      </c>
      <c r="AV52" s="38">
        <f>-'PRA110'!AU52</f>
        <v>0</v>
      </c>
      <c r="AW52" s="38">
        <f>-'PRA110'!AV52</f>
        <v>0</v>
      </c>
      <c r="AX52" s="38">
        <f>-'PRA110'!AW52</f>
        <v>0</v>
      </c>
      <c r="AY52" s="38">
        <f>-'PRA110'!AX52</f>
        <v>0</v>
      </c>
      <c r="AZ52" s="38">
        <f>-'PRA110'!AY52</f>
        <v>0</v>
      </c>
      <c r="BA52" s="38">
        <f>-'PRA110'!AZ52</f>
        <v>0</v>
      </c>
      <c r="BB52" s="38">
        <f>-'PRA110'!BA52</f>
        <v>0</v>
      </c>
      <c r="BC52" s="38">
        <f>-'PRA110'!BB52</f>
        <v>0</v>
      </c>
      <c r="BD52" s="38">
        <f>-'PRA110'!BC52</f>
        <v>0</v>
      </c>
      <c r="BE52" s="38">
        <f>-'PRA110'!BD52</f>
        <v>0</v>
      </c>
      <c r="BF52" s="38">
        <f>-'PRA110'!BE52</f>
        <v>0</v>
      </c>
      <c r="BG52" s="38">
        <f>-'PRA110'!BF52</f>
        <v>0</v>
      </c>
      <c r="BH52" s="38">
        <f>-'PRA110'!BG52</f>
        <v>0</v>
      </c>
      <c r="BI52" s="38">
        <f>-'PRA110'!BH52</f>
        <v>0</v>
      </c>
      <c r="BJ52" s="38">
        <f>-'PRA110'!BI52</f>
        <v>0</v>
      </c>
      <c r="BK52" s="38">
        <f>-'PRA110'!BJ52</f>
        <v>0</v>
      </c>
      <c r="BL52" s="38">
        <f>-'PRA110'!BK52</f>
        <v>0</v>
      </c>
      <c r="BM52" s="38">
        <f>-'PRA110'!BL52</f>
        <v>0</v>
      </c>
      <c r="BN52" s="38">
        <f>-'PRA110'!BM52</f>
        <v>0</v>
      </c>
      <c r="BO52" s="38">
        <f>-'PRA110'!BN52</f>
        <v>0</v>
      </c>
      <c r="BP52" s="38">
        <f>-'PRA110'!BO52</f>
        <v>0</v>
      </c>
      <c r="BQ52" s="38">
        <f>-'PRA110'!BP52</f>
        <v>0</v>
      </c>
      <c r="BR52" s="38">
        <f>-'PRA110'!BQ52</f>
        <v>0</v>
      </c>
      <c r="BS52" s="38">
        <f>-'PRA110'!BR52</f>
        <v>0</v>
      </c>
      <c r="BT52" s="38">
        <f>-'PRA110'!BS52</f>
        <v>0</v>
      </c>
      <c r="BU52" s="38">
        <f>-'PRA110'!BT52</f>
        <v>0</v>
      </c>
      <c r="BV52" s="38">
        <f>-'PRA110'!BU52</f>
        <v>0</v>
      </c>
      <c r="BW52" s="38">
        <f>-'PRA110'!BV52</f>
        <v>0</v>
      </c>
      <c r="BX52" s="38">
        <f>-'PRA110'!BW52</f>
        <v>0</v>
      </c>
      <c r="BY52" s="38">
        <f>-'PRA110'!BX52</f>
        <v>0</v>
      </c>
      <c r="BZ52" s="38">
        <f>-'PRA110'!BY52</f>
        <v>0</v>
      </c>
      <c r="CA52" s="38">
        <f>-'PRA110'!BZ52</f>
        <v>0</v>
      </c>
      <c r="CB52" s="38">
        <f>-'PRA110'!CA52</f>
        <v>0</v>
      </c>
      <c r="CC52" s="38">
        <f>-'PRA110'!CB52</f>
        <v>0</v>
      </c>
      <c r="CD52" s="38">
        <f>-'PRA110'!CC52</f>
        <v>0</v>
      </c>
      <c r="CE52" s="38">
        <f>-'PRA110'!CD52</f>
        <v>0</v>
      </c>
      <c r="CF52" s="38">
        <f>-'PRA110'!CE52</f>
        <v>0</v>
      </c>
      <c r="CG52" s="38">
        <f>-'PRA110'!CF52</f>
        <v>0</v>
      </c>
      <c r="CH52" s="38">
        <f>-'PRA110'!CG52</f>
        <v>0</v>
      </c>
      <c r="CI52" s="38">
        <f>-'PRA110'!CH52</f>
        <v>0</v>
      </c>
      <c r="CJ52" s="38">
        <f>-'PRA110'!CI52</f>
        <v>0</v>
      </c>
      <c r="CK52" s="38">
        <f>-'PRA110'!CJ52</f>
        <v>0</v>
      </c>
      <c r="CL52" s="38">
        <f>-'PRA110'!CK52</f>
        <v>0</v>
      </c>
      <c r="CM52" s="38">
        <f>-'PRA110'!CL52</f>
        <v>0</v>
      </c>
      <c r="CN52" s="38">
        <f>-'PRA110'!CM52</f>
        <v>0</v>
      </c>
      <c r="CO52" s="38">
        <f>-'PRA110'!CN52</f>
        <v>0</v>
      </c>
      <c r="CP52" s="38">
        <f>-'PRA110'!CO52</f>
        <v>0</v>
      </c>
      <c r="CQ52" s="38">
        <f>-'PRA110'!CP52</f>
        <v>0</v>
      </c>
      <c r="CR52" s="38">
        <f>-'PRA110'!CQ52</f>
        <v>0</v>
      </c>
      <c r="CS52" s="38">
        <f>-'PRA110'!CR52</f>
        <v>0</v>
      </c>
      <c r="CT52" s="38">
        <f>-'PRA110'!CS52</f>
        <v>0</v>
      </c>
      <c r="CU52" s="38">
        <f>-'PRA110'!CT52</f>
        <v>0</v>
      </c>
      <c r="CV52" s="38">
        <f>-'PRA110'!CU52</f>
        <v>0</v>
      </c>
      <c r="CW52" s="38">
        <f>-'PRA110'!CV52</f>
        <v>0</v>
      </c>
      <c r="CX52" s="38">
        <f>-'PRA110'!CW52</f>
        <v>0</v>
      </c>
      <c r="CY52" s="38">
        <f>-'PRA110'!CX52</f>
        <v>0</v>
      </c>
      <c r="CZ52" s="38">
        <f>-'PRA110'!CY52</f>
        <v>0</v>
      </c>
      <c r="DA52" s="38">
        <f>-'PRA110'!CZ52</f>
        <v>0</v>
      </c>
      <c r="DB52" s="38">
        <f>-'PRA110'!DA52</f>
        <v>0</v>
      </c>
      <c r="DC52" s="38">
        <f>-'PRA110'!DB52</f>
        <v>0</v>
      </c>
      <c r="DD52" s="38">
        <f>-'PRA110'!DC52</f>
        <v>0</v>
      </c>
      <c r="DE52" s="38">
        <f>-'PRA110'!DD52</f>
        <v>0</v>
      </c>
      <c r="DF52" s="38">
        <f>-'PRA110'!DE52</f>
        <v>0</v>
      </c>
      <c r="DG52" s="38">
        <f>-'PRA110'!DF52</f>
        <v>0</v>
      </c>
      <c r="DH52" s="38">
        <f>-'PRA110'!DG52</f>
        <v>0</v>
      </c>
      <c r="DI52" s="38">
        <f>-'PRA110'!DH52</f>
        <v>0</v>
      </c>
      <c r="DJ52" s="38">
        <f>-'PRA110'!DI52</f>
        <v>0</v>
      </c>
      <c r="DK52" s="38">
        <f>-'PRA110'!DJ52</f>
        <v>0</v>
      </c>
      <c r="DL52" s="41">
        <f>-'PRA110'!DK52</f>
        <v>0</v>
      </c>
    </row>
    <row r="53" spans="1:116" s="206" customFormat="1" ht="19.899999999999999" customHeight="1">
      <c r="A53" s="207"/>
      <c r="B53" s="214"/>
      <c r="C53" s="174"/>
      <c r="D53" s="84" t="s">
        <v>466</v>
      </c>
      <c r="E53" s="90" t="s">
        <v>769</v>
      </c>
      <c r="F53" s="231" t="s">
        <v>91</v>
      </c>
      <c r="G53" s="209"/>
      <c r="H53" s="202"/>
      <c r="I53" s="212"/>
      <c r="J53" s="39">
        <f>-'PRA110'!J53</f>
        <v>0</v>
      </c>
      <c r="K53" s="38">
        <f>-('PRA110'!I53-'PRA110'!J53)</f>
        <v>0</v>
      </c>
      <c r="L53" s="38">
        <f>-'PRA110'!K53</f>
        <v>0</v>
      </c>
      <c r="M53" s="38">
        <f>-'PRA110'!L53</f>
        <v>0</v>
      </c>
      <c r="N53" s="38">
        <f>-'PRA110'!M53</f>
        <v>0</v>
      </c>
      <c r="O53" s="38">
        <f>-'PRA110'!N53</f>
        <v>0</v>
      </c>
      <c r="P53" s="38">
        <f>-'PRA110'!O53</f>
        <v>0</v>
      </c>
      <c r="Q53" s="38">
        <f>-'PRA110'!P53</f>
        <v>0</v>
      </c>
      <c r="R53" s="38">
        <f>-'PRA110'!Q53</f>
        <v>0</v>
      </c>
      <c r="S53" s="38">
        <f>-'PRA110'!R53</f>
        <v>0</v>
      </c>
      <c r="T53" s="38">
        <f>-'PRA110'!S53</f>
        <v>0</v>
      </c>
      <c r="U53" s="38">
        <f>-'PRA110'!T53</f>
        <v>0</v>
      </c>
      <c r="V53" s="38">
        <f>-'PRA110'!U53</f>
        <v>0</v>
      </c>
      <c r="W53" s="38">
        <f>-'PRA110'!V53</f>
        <v>0</v>
      </c>
      <c r="X53" s="38">
        <f>-'PRA110'!W53</f>
        <v>0</v>
      </c>
      <c r="Y53" s="38">
        <f>-'PRA110'!X53</f>
        <v>0</v>
      </c>
      <c r="Z53" s="38">
        <f>-'PRA110'!Y53</f>
        <v>0</v>
      </c>
      <c r="AA53" s="38">
        <f>-'PRA110'!Z53</f>
        <v>0</v>
      </c>
      <c r="AB53" s="38">
        <f>-'PRA110'!AA53</f>
        <v>0</v>
      </c>
      <c r="AC53" s="38">
        <f>-'PRA110'!AB53</f>
        <v>0</v>
      </c>
      <c r="AD53" s="38">
        <f>-'PRA110'!AC53</f>
        <v>0</v>
      </c>
      <c r="AE53" s="38">
        <f>-'PRA110'!AD53</f>
        <v>0</v>
      </c>
      <c r="AF53" s="38">
        <f>-'PRA110'!AE53</f>
        <v>0</v>
      </c>
      <c r="AG53" s="38">
        <f>-'PRA110'!AF53</f>
        <v>0</v>
      </c>
      <c r="AH53" s="38">
        <f>-'PRA110'!AG53</f>
        <v>0</v>
      </c>
      <c r="AI53" s="38">
        <f>-'PRA110'!AH53</f>
        <v>0</v>
      </c>
      <c r="AJ53" s="38">
        <f>-'PRA110'!AI53</f>
        <v>0</v>
      </c>
      <c r="AK53" s="38">
        <f>-'PRA110'!AJ53</f>
        <v>0</v>
      </c>
      <c r="AL53" s="38">
        <f>-'PRA110'!AK53</f>
        <v>0</v>
      </c>
      <c r="AM53" s="38">
        <f>-'PRA110'!AL53</f>
        <v>0</v>
      </c>
      <c r="AN53" s="38">
        <f>-'PRA110'!AM53</f>
        <v>0</v>
      </c>
      <c r="AO53" s="38">
        <f>-'PRA110'!AN53</f>
        <v>0</v>
      </c>
      <c r="AP53" s="38">
        <f>-'PRA110'!AO53</f>
        <v>0</v>
      </c>
      <c r="AQ53" s="38">
        <f>-'PRA110'!AP53</f>
        <v>0</v>
      </c>
      <c r="AR53" s="38">
        <f>-'PRA110'!AQ53</f>
        <v>0</v>
      </c>
      <c r="AS53" s="38">
        <f>-'PRA110'!AR53</f>
        <v>0</v>
      </c>
      <c r="AT53" s="38">
        <f>-'PRA110'!AS53</f>
        <v>0</v>
      </c>
      <c r="AU53" s="38">
        <f>-'PRA110'!AT53</f>
        <v>0</v>
      </c>
      <c r="AV53" s="38">
        <f>-'PRA110'!AU53</f>
        <v>0</v>
      </c>
      <c r="AW53" s="38">
        <f>-'PRA110'!AV53</f>
        <v>0</v>
      </c>
      <c r="AX53" s="38">
        <f>-'PRA110'!AW53</f>
        <v>0</v>
      </c>
      <c r="AY53" s="38">
        <f>-'PRA110'!AX53</f>
        <v>0</v>
      </c>
      <c r="AZ53" s="38">
        <f>-'PRA110'!AY53</f>
        <v>0</v>
      </c>
      <c r="BA53" s="38">
        <f>-'PRA110'!AZ53</f>
        <v>0</v>
      </c>
      <c r="BB53" s="38">
        <f>-'PRA110'!BA53</f>
        <v>0</v>
      </c>
      <c r="BC53" s="38">
        <f>-'PRA110'!BB53</f>
        <v>0</v>
      </c>
      <c r="BD53" s="38">
        <f>-'PRA110'!BC53</f>
        <v>0</v>
      </c>
      <c r="BE53" s="38">
        <f>-'PRA110'!BD53</f>
        <v>0</v>
      </c>
      <c r="BF53" s="38">
        <f>-'PRA110'!BE53</f>
        <v>0</v>
      </c>
      <c r="BG53" s="38">
        <f>-'PRA110'!BF53</f>
        <v>0</v>
      </c>
      <c r="BH53" s="38">
        <f>-'PRA110'!BG53</f>
        <v>0</v>
      </c>
      <c r="BI53" s="38">
        <f>-'PRA110'!BH53</f>
        <v>0</v>
      </c>
      <c r="BJ53" s="38">
        <f>-'PRA110'!BI53</f>
        <v>0</v>
      </c>
      <c r="BK53" s="38">
        <f>-'PRA110'!BJ53</f>
        <v>0</v>
      </c>
      <c r="BL53" s="38">
        <f>-'PRA110'!BK53</f>
        <v>0</v>
      </c>
      <c r="BM53" s="38">
        <f>-'PRA110'!BL53</f>
        <v>0</v>
      </c>
      <c r="BN53" s="38">
        <f>-'PRA110'!BM53</f>
        <v>0</v>
      </c>
      <c r="BO53" s="38">
        <f>-'PRA110'!BN53</f>
        <v>0</v>
      </c>
      <c r="BP53" s="38">
        <f>-'PRA110'!BO53</f>
        <v>0</v>
      </c>
      <c r="BQ53" s="38">
        <f>-'PRA110'!BP53</f>
        <v>0</v>
      </c>
      <c r="BR53" s="38">
        <f>-'PRA110'!BQ53</f>
        <v>0</v>
      </c>
      <c r="BS53" s="38">
        <f>-'PRA110'!BR53</f>
        <v>0</v>
      </c>
      <c r="BT53" s="38">
        <f>-'PRA110'!BS53</f>
        <v>0</v>
      </c>
      <c r="BU53" s="38">
        <f>-'PRA110'!BT53</f>
        <v>0</v>
      </c>
      <c r="BV53" s="38">
        <f>-'PRA110'!BU53</f>
        <v>0</v>
      </c>
      <c r="BW53" s="38">
        <f>-'PRA110'!BV53</f>
        <v>0</v>
      </c>
      <c r="BX53" s="38">
        <f>-'PRA110'!BW53</f>
        <v>0</v>
      </c>
      <c r="BY53" s="38">
        <f>-'PRA110'!BX53</f>
        <v>0</v>
      </c>
      <c r="BZ53" s="38">
        <f>-'PRA110'!BY53</f>
        <v>0</v>
      </c>
      <c r="CA53" s="38">
        <f>-'PRA110'!BZ53</f>
        <v>0</v>
      </c>
      <c r="CB53" s="38">
        <f>-'PRA110'!CA53</f>
        <v>0</v>
      </c>
      <c r="CC53" s="38">
        <f>-'PRA110'!CB53</f>
        <v>0</v>
      </c>
      <c r="CD53" s="38">
        <f>-'PRA110'!CC53</f>
        <v>0</v>
      </c>
      <c r="CE53" s="38">
        <f>-'PRA110'!CD53</f>
        <v>0</v>
      </c>
      <c r="CF53" s="38">
        <f>-'PRA110'!CE53</f>
        <v>0</v>
      </c>
      <c r="CG53" s="38">
        <f>-'PRA110'!CF53</f>
        <v>0</v>
      </c>
      <c r="CH53" s="38">
        <f>-'PRA110'!CG53</f>
        <v>0</v>
      </c>
      <c r="CI53" s="38">
        <f>-'PRA110'!CH53</f>
        <v>0</v>
      </c>
      <c r="CJ53" s="38">
        <f>-'PRA110'!CI53</f>
        <v>0</v>
      </c>
      <c r="CK53" s="38">
        <f>-'PRA110'!CJ53</f>
        <v>0</v>
      </c>
      <c r="CL53" s="38">
        <f>-'PRA110'!CK53</f>
        <v>0</v>
      </c>
      <c r="CM53" s="38">
        <f>-'PRA110'!CL53</f>
        <v>0</v>
      </c>
      <c r="CN53" s="38">
        <f>-'PRA110'!CM53</f>
        <v>0</v>
      </c>
      <c r="CO53" s="38">
        <f>-'PRA110'!CN53</f>
        <v>0</v>
      </c>
      <c r="CP53" s="38">
        <f>-'PRA110'!CO53</f>
        <v>0</v>
      </c>
      <c r="CQ53" s="38">
        <f>-'PRA110'!CP53</f>
        <v>0</v>
      </c>
      <c r="CR53" s="38">
        <f>-'PRA110'!CQ53</f>
        <v>0</v>
      </c>
      <c r="CS53" s="38">
        <f>-'PRA110'!CR53</f>
        <v>0</v>
      </c>
      <c r="CT53" s="38">
        <f>-'PRA110'!CS53</f>
        <v>0</v>
      </c>
      <c r="CU53" s="38">
        <f>-'PRA110'!CT53</f>
        <v>0</v>
      </c>
      <c r="CV53" s="38">
        <f>-'PRA110'!CU53</f>
        <v>0</v>
      </c>
      <c r="CW53" s="38">
        <f>-'PRA110'!CV53</f>
        <v>0</v>
      </c>
      <c r="CX53" s="38">
        <f>-'PRA110'!CW53</f>
        <v>0</v>
      </c>
      <c r="CY53" s="38">
        <f>-'PRA110'!CX53</f>
        <v>0</v>
      </c>
      <c r="CZ53" s="38">
        <f>-'PRA110'!CY53</f>
        <v>0</v>
      </c>
      <c r="DA53" s="38">
        <f>-'PRA110'!CZ53</f>
        <v>0</v>
      </c>
      <c r="DB53" s="38">
        <f>-'PRA110'!DA53</f>
        <v>0</v>
      </c>
      <c r="DC53" s="38">
        <f>-'PRA110'!DB53</f>
        <v>0</v>
      </c>
      <c r="DD53" s="38">
        <f>-'PRA110'!DC53</f>
        <v>0</v>
      </c>
      <c r="DE53" s="38">
        <f>-'PRA110'!DD53</f>
        <v>0</v>
      </c>
      <c r="DF53" s="38">
        <f>-'PRA110'!DE53</f>
        <v>0</v>
      </c>
      <c r="DG53" s="38">
        <f>-'PRA110'!DF53</f>
        <v>0</v>
      </c>
      <c r="DH53" s="38">
        <f>-'PRA110'!DG53</f>
        <v>0</v>
      </c>
      <c r="DI53" s="38">
        <f>-'PRA110'!DH53</f>
        <v>0</v>
      </c>
      <c r="DJ53" s="38">
        <f>-'PRA110'!DI53</f>
        <v>0</v>
      </c>
      <c r="DK53" s="38">
        <f>-'PRA110'!DJ53</f>
        <v>0</v>
      </c>
      <c r="DL53" s="41">
        <f>-'PRA110'!DK53</f>
        <v>0</v>
      </c>
    </row>
    <row r="54" spans="1:116" s="206" customFormat="1" ht="19.899999999999999" customHeight="1">
      <c r="A54" s="207"/>
      <c r="B54" s="214"/>
      <c r="C54" s="174"/>
      <c r="D54" s="84" t="s">
        <v>563</v>
      </c>
      <c r="E54" s="90" t="s">
        <v>770</v>
      </c>
      <c r="F54" s="231" t="s">
        <v>93</v>
      </c>
      <c r="G54" s="209"/>
      <c r="H54" s="202"/>
      <c r="I54" s="212"/>
      <c r="J54" s="39">
        <f>-'PRA110'!J54</f>
        <v>0</v>
      </c>
      <c r="K54" s="38">
        <f>-('PRA110'!I54-'PRA110'!J54)</f>
        <v>0</v>
      </c>
      <c r="L54" s="38">
        <f>-'PRA110'!K54</f>
        <v>0</v>
      </c>
      <c r="M54" s="38">
        <f>-'PRA110'!L54</f>
        <v>0</v>
      </c>
      <c r="N54" s="38">
        <f>-'PRA110'!M54</f>
        <v>0</v>
      </c>
      <c r="O54" s="38">
        <f>-'PRA110'!N54</f>
        <v>0</v>
      </c>
      <c r="P54" s="38">
        <f>-'PRA110'!O54</f>
        <v>0</v>
      </c>
      <c r="Q54" s="38">
        <f>-'PRA110'!P54</f>
        <v>0</v>
      </c>
      <c r="R54" s="38">
        <f>-'PRA110'!Q54</f>
        <v>0</v>
      </c>
      <c r="S54" s="38">
        <f>-'PRA110'!R54</f>
        <v>0</v>
      </c>
      <c r="T54" s="38">
        <f>-'PRA110'!S54</f>
        <v>0</v>
      </c>
      <c r="U54" s="38">
        <f>-'PRA110'!T54</f>
        <v>0</v>
      </c>
      <c r="V54" s="38">
        <f>-'PRA110'!U54</f>
        <v>0</v>
      </c>
      <c r="W54" s="38">
        <f>-'PRA110'!V54</f>
        <v>0</v>
      </c>
      <c r="X54" s="38">
        <f>-'PRA110'!W54</f>
        <v>0</v>
      </c>
      <c r="Y54" s="38">
        <f>-'PRA110'!X54</f>
        <v>0</v>
      </c>
      <c r="Z54" s="38">
        <f>-'PRA110'!Y54</f>
        <v>0</v>
      </c>
      <c r="AA54" s="38">
        <f>-'PRA110'!Z54</f>
        <v>0</v>
      </c>
      <c r="AB54" s="38">
        <f>-'PRA110'!AA54</f>
        <v>0</v>
      </c>
      <c r="AC54" s="38">
        <f>-'PRA110'!AB54</f>
        <v>0</v>
      </c>
      <c r="AD54" s="38">
        <f>-'PRA110'!AC54</f>
        <v>0</v>
      </c>
      <c r="AE54" s="38">
        <f>-'PRA110'!AD54</f>
        <v>0</v>
      </c>
      <c r="AF54" s="38">
        <f>-'PRA110'!AE54</f>
        <v>0</v>
      </c>
      <c r="AG54" s="38">
        <f>-'PRA110'!AF54</f>
        <v>0</v>
      </c>
      <c r="AH54" s="38">
        <f>-'PRA110'!AG54</f>
        <v>0</v>
      </c>
      <c r="AI54" s="38">
        <f>-'PRA110'!AH54</f>
        <v>0</v>
      </c>
      <c r="AJ54" s="38">
        <f>-'PRA110'!AI54</f>
        <v>0</v>
      </c>
      <c r="AK54" s="38">
        <f>-'PRA110'!AJ54</f>
        <v>0</v>
      </c>
      <c r="AL54" s="38">
        <f>-'PRA110'!AK54</f>
        <v>0</v>
      </c>
      <c r="AM54" s="38">
        <f>-'PRA110'!AL54</f>
        <v>0</v>
      </c>
      <c r="AN54" s="38">
        <f>-'PRA110'!AM54</f>
        <v>0</v>
      </c>
      <c r="AO54" s="38">
        <f>-'PRA110'!AN54</f>
        <v>0</v>
      </c>
      <c r="AP54" s="38">
        <f>-'PRA110'!AO54</f>
        <v>0</v>
      </c>
      <c r="AQ54" s="38">
        <f>-'PRA110'!AP54</f>
        <v>0</v>
      </c>
      <c r="AR54" s="38">
        <f>-'PRA110'!AQ54</f>
        <v>0</v>
      </c>
      <c r="AS54" s="38">
        <f>-'PRA110'!AR54</f>
        <v>0</v>
      </c>
      <c r="AT54" s="38">
        <f>-'PRA110'!AS54</f>
        <v>0</v>
      </c>
      <c r="AU54" s="38">
        <f>-'PRA110'!AT54</f>
        <v>0</v>
      </c>
      <c r="AV54" s="38">
        <f>-'PRA110'!AU54</f>
        <v>0</v>
      </c>
      <c r="AW54" s="38">
        <f>-'PRA110'!AV54</f>
        <v>0</v>
      </c>
      <c r="AX54" s="38">
        <f>-'PRA110'!AW54</f>
        <v>0</v>
      </c>
      <c r="AY54" s="38">
        <f>-'PRA110'!AX54</f>
        <v>0</v>
      </c>
      <c r="AZ54" s="38">
        <f>-'PRA110'!AY54</f>
        <v>0</v>
      </c>
      <c r="BA54" s="38">
        <f>-'PRA110'!AZ54</f>
        <v>0</v>
      </c>
      <c r="BB54" s="38">
        <f>-'PRA110'!BA54</f>
        <v>0</v>
      </c>
      <c r="BC54" s="38">
        <f>-'PRA110'!BB54</f>
        <v>0</v>
      </c>
      <c r="BD54" s="38">
        <f>-'PRA110'!BC54</f>
        <v>0</v>
      </c>
      <c r="BE54" s="38">
        <f>-'PRA110'!BD54</f>
        <v>0</v>
      </c>
      <c r="BF54" s="38">
        <f>-'PRA110'!BE54</f>
        <v>0</v>
      </c>
      <c r="BG54" s="38">
        <f>-'PRA110'!BF54</f>
        <v>0</v>
      </c>
      <c r="BH54" s="38">
        <f>-'PRA110'!BG54</f>
        <v>0</v>
      </c>
      <c r="BI54" s="38">
        <f>-'PRA110'!BH54</f>
        <v>0</v>
      </c>
      <c r="BJ54" s="38">
        <f>-'PRA110'!BI54</f>
        <v>0</v>
      </c>
      <c r="BK54" s="38">
        <f>-'PRA110'!BJ54</f>
        <v>0</v>
      </c>
      <c r="BL54" s="38">
        <f>-'PRA110'!BK54</f>
        <v>0</v>
      </c>
      <c r="BM54" s="38">
        <f>-'PRA110'!BL54</f>
        <v>0</v>
      </c>
      <c r="BN54" s="38">
        <f>-'PRA110'!BM54</f>
        <v>0</v>
      </c>
      <c r="BO54" s="38">
        <f>-'PRA110'!BN54</f>
        <v>0</v>
      </c>
      <c r="BP54" s="38">
        <f>-'PRA110'!BO54</f>
        <v>0</v>
      </c>
      <c r="BQ54" s="38">
        <f>-'PRA110'!BP54</f>
        <v>0</v>
      </c>
      <c r="BR54" s="38">
        <f>-'PRA110'!BQ54</f>
        <v>0</v>
      </c>
      <c r="BS54" s="38">
        <f>-'PRA110'!BR54</f>
        <v>0</v>
      </c>
      <c r="BT54" s="38">
        <f>-'PRA110'!BS54</f>
        <v>0</v>
      </c>
      <c r="BU54" s="38">
        <f>-'PRA110'!BT54</f>
        <v>0</v>
      </c>
      <c r="BV54" s="38">
        <f>-'PRA110'!BU54</f>
        <v>0</v>
      </c>
      <c r="BW54" s="38">
        <f>-'PRA110'!BV54</f>
        <v>0</v>
      </c>
      <c r="BX54" s="38">
        <f>-'PRA110'!BW54</f>
        <v>0</v>
      </c>
      <c r="BY54" s="38">
        <f>-'PRA110'!BX54</f>
        <v>0</v>
      </c>
      <c r="BZ54" s="38">
        <f>-'PRA110'!BY54</f>
        <v>0</v>
      </c>
      <c r="CA54" s="38">
        <f>-'PRA110'!BZ54</f>
        <v>0</v>
      </c>
      <c r="CB54" s="38">
        <f>-'PRA110'!CA54</f>
        <v>0</v>
      </c>
      <c r="CC54" s="38">
        <f>-'PRA110'!CB54</f>
        <v>0</v>
      </c>
      <c r="CD54" s="38">
        <f>-'PRA110'!CC54</f>
        <v>0</v>
      </c>
      <c r="CE54" s="38">
        <f>-'PRA110'!CD54</f>
        <v>0</v>
      </c>
      <c r="CF54" s="38">
        <f>-'PRA110'!CE54</f>
        <v>0</v>
      </c>
      <c r="CG54" s="38">
        <f>-'PRA110'!CF54</f>
        <v>0</v>
      </c>
      <c r="CH54" s="38">
        <f>-'PRA110'!CG54</f>
        <v>0</v>
      </c>
      <c r="CI54" s="38">
        <f>-'PRA110'!CH54</f>
        <v>0</v>
      </c>
      <c r="CJ54" s="38">
        <f>-'PRA110'!CI54</f>
        <v>0</v>
      </c>
      <c r="CK54" s="38">
        <f>-'PRA110'!CJ54</f>
        <v>0</v>
      </c>
      <c r="CL54" s="38">
        <f>-'PRA110'!CK54</f>
        <v>0</v>
      </c>
      <c r="CM54" s="38">
        <f>-'PRA110'!CL54</f>
        <v>0</v>
      </c>
      <c r="CN54" s="38">
        <f>-'PRA110'!CM54</f>
        <v>0</v>
      </c>
      <c r="CO54" s="38">
        <f>-'PRA110'!CN54</f>
        <v>0</v>
      </c>
      <c r="CP54" s="38">
        <f>-'PRA110'!CO54</f>
        <v>0</v>
      </c>
      <c r="CQ54" s="38">
        <f>-'PRA110'!CP54</f>
        <v>0</v>
      </c>
      <c r="CR54" s="38">
        <f>-'PRA110'!CQ54</f>
        <v>0</v>
      </c>
      <c r="CS54" s="38">
        <f>-'PRA110'!CR54</f>
        <v>0</v>
      </c>
      <c r="CT54" s="38">
        <f>-'PRA110'!CS54</f>
        <v>0</v>
      </c>
      <c r="CU54" s="38">
        <f>-'PRA110'!CT54</f>
        <v>0</v>
      </c>
      <c r="CV54" s="38">
        <f>-'PRA110'!CU54</f>
        <v>0</v>
      </c>
      <c r="CW54" s="38">
        <f>-'PRA110'!CV54</f>
        <v>0</v>
      </c>
      <c r="CX54" s="38">
        <f>-'PRA110'!CW54</f>
        <v>0</v>
      </c>
      <c r="CY54" s="38">
        <f>-'PRA110'!CX54</f>
        <v>0</v>
      </c>
      <c r="CZ54" s="38">
        <f>-'PRA110'!CY54</f>
        <v>0</v>
      </c>
      <c r="DA54" s="38">
        <f>-'PRA110'!CZ54</f>
        <v>0</v>
      </c>
      <c r="DB54" s="38">
        <f>-'PRA110'!DA54</f>
        <v>0</v>
      </c>
      <c r="DC54" s="38">
        <f>-'PRA110'!DB54</f>
        <v>0</v>
      </c>
      <c r="DD54" s="38">
        <f>-'PRA110'!DC54</f>
        <v>0</v>
      </c>
      <c r="DE54" s="38">
        <f>-'PRA110'!DD54</f>
        <v>0</v>
      </c>
      <c r="DF54" s="38">
        <f>-'PRA110'!DE54</f>
        <v>0</v>
      </c>
      <c r="DG54" s="38">
        <f>-'PRA110'!DF54</f>
        <v>0</v>
      </c>
      <c r="DH54" s="38">
        <f>-'PRA110'!DG54</f>
        <v>0</v>
      </c>
      <c r="DI54" s="38">
        <f>-'PRA110'!DH54</f>
        <v>0</v>
      </c>
      <c r="DJ54" s="38">
        <f>-'PRA110'!DI54</f>
        <v>0</v>
      </c>
      <c r="DK54" s="38">
        <f>-'PRA110'!DJ54</f>
        <v>0</v>
      </c>
      <c r="DL54" s="41">
        <f>-'PRA110'!DK54</f>
        <v>0</v>
      </c>
    </row>
    <row r="55" spans="1:116" s="206" customFormat="1" ht="19.899999999999999" customHeight="1">
      <c r="A55" s="207"/>
      <c r="B55" s="214"/>
      <c r="C55" s="174"/>
      <c r="D55" s="84" t="s">
        <v>564</v>
      </c>
      <c r="E55" s="90" t="s">
        <v>771</v>
      </c>
      <c r="F55" s="231" t="s">
        <v>968</v>
      </c>
      <c r="G55" s="209"/>
      <c r="H55" s="202"/>
      <c r="I55" s="212"/>
      <c r="J55" s="39">
        <f>-'PRA110'!J55</f>
        <v>0</v>
      </c>
      <c r="K55" s="38">
        <f>-('PRA110'!I55-'PRA110'!J55)</f>
        <v>0</v>
      </c>
      <c r="L55" s="38">
        <f>-'PRA110'!K55</f>
        <v>0</v>
      </c>
      <c r="M55" s="38">
        <f>-'PRA110'!L55</f>
        <v>0</v>
      </c>
      <c r="N55" s="38">
        <f>-'PRA110'!M55</f>
        <v>0</v>
      </c>
      <c r="O55" s="38">
        <f>-'PRA110'!N55</f>
        <v>0</v>
      </c>
      <c r="P55" s="38">
        <f>-'PRA110'!O55</f>
        <v>0</v>
      </c>
      <c r="Q55" s="38">
        <f>-'PRA110'!P55</f>
        <v>0</v>
      </c>
      <c r="R55" s="38">
        <f>-'PRA110'!Q55</f>
        <v>0</v>
      </c>
      <c r="S55" s="38">
        <f>-'PRA110'!R55</f>
        <v>0</v>
      </c>
      <c r="T55" s="38">
        <f>-'PRA110'!S55</f>
        <v>0</v>
      </c>
      <c r="U55" s="38">
        <f>-'PRA110'!T55</f>
        <v>0</v>
      </c>
      <c r="V55" s="38">
        <f>-'PRA110'!U55</f>
        <v>0</v>
      </c>
      <c r="W55" s="38">
        <f>-'PRA110'!V55</f>
        <v>0</v>
      </c>
      <c r="X55" s="38">
        <f>-'PRA110'!W55</f>
        <v>0</v>
      </c>
      <c r="Y55" s="38">
        <f>-'PRA110'!X55</f>
        <v>0</v>
      </c>
      <c r="Z55" s="38">
        <f>-'PRA110'!Y55</f>
        <v>0</v>
      </c>
      <c r="AA55" s="38">
        <f>-'PRA110'!Z55</f>
        <v>0</v>
      </c>
      <c r="AB55" s="38">
        <f>-'PRA110'!AA55</f>
        <v>0</v>
      </c>
      <c r="AC55" s="38">
        <f>-'PRA110'!AB55</f>
        <v>0</v>
      </c>
      <c r="AD55" s="38">
        <f>-'PRA110'!AC55</f>
        <v>0</v>
      </c>
      <c r="AE55" s="38">
        <f>-'PRA110'!AD55</f>
        <v>0</v>
      </c>
      <c r="AF55" s="38">
        <f>-'PRA110'!AE55</f>
        <v>0</v>
      </c>
      <c r="AG55" s="38">
        <f>-'PRA110'!AF55</f>
        <v>0</v>
      </c>
      <c r="AH55" s="38">
        <f>-'PRA110'!AG55</f>
        <v>0</v>
      </c>
      <c r="AI55" s="38">
        <f>-'PRA110'!AH55</f>
        <v>0</v>
      </c>
      <c r="AJ55" s="38">
        <f>-'PRA110'!AI55</f>
        <v>0</v>
      </c>
      <c r="AK55" s="38">
        <f>-'PRA110'!AJ55</f>
        <v>0</v>
      </c>
      <c r="AL55" s="38">
        <f>-'PRA110'!AK55</f>
        <v>0</v>
      </c>
      <c r="AM55" s="38">
        <f>-'PRA110'!AL55</f>
        <v>0</v>
      </c>
      <c r="AN55" s="38">
        <f>-'PRA110'!AM55</f>
        <v>0</v>
      </c>
      <c r="AO55" s="38">
        <f>-'PRA110'!AN55</f>
        <v>0</v>
      </c>
      <c r="AP55" s="38">
        <f>-'PRA110'!AO55</f>
        <v>0</v>
      </c>
      <c r="AQ55" s="38">
        <f>-'PRA110'!AP55</f>
        <v>0</v>
      </c>
      <c r="AR55" s="38">
        <f>-'PRA110'!AQ55</f>
        <v>0</v>
      </c>
      <c r="AS55" s="38">
        <f>-'PRA110'!AR55</f>
        <v>0</v>
      </c>
      <c r="AT55" s="38">
        <f>-'PRA110'!AS55</f>
        <v>0</v>
      </c>
      <c r="AU55" s="38">
        <f>-'PRA110'!AT55</f>
        <v>0</v>
      </c>
      <c r="AV55" s="38">
        <f>-'PRA110'!AU55</f>
        <v>0</v>
      </c>
      <c r="AW55" s="38">
        <f>-'PRA110'!AV55</f>
        <v>0</v>
      </c>
      <c r="AX55" s="38">
        <f>-'PRA110'!AW55</f>
        <v>0</v>
      </c>
      <c r="AY55" s="38">
        <f>-'PRA110'!AX55</f>
        <v>0</v>
      </c>
      <c r="AZ55" s="38">
        <f>-'PRA110'!AY55</f>
        <v>0</v>
      </c>
      <c r="BA55" s="38">
        <f>-'PRA110'!AZ55</f>
        <v>0</v>
      </c>
      <c r="BB55" s="38">
        <f>-'PRA110'!BA55</f>
        <v>0</v>
      </c>
      <c r="BC55" s="38">
        <f>-'PRA110'!BB55</f>
        <v>0</v>
      </c>
      <c r="BD55" s="38">
        <f>-'PRA110'!BC55</f>
        <v>0</v>
      </c>
      <c r="BE55" s="38">
        <f>-'PRA110'!BD55</f>
        <v>0</v>
      </c>
      <c r="BF55" s="38">
        <f>-'PRA110'!BE55</f>
        <v>0</v>
      </c>
      <c r="BG55" s="38">
        <f>-'PRA110'!BF55</f>
        <v>0</v>
      </c>
      <c r="BH55" s="38">
        <f>-'PRA110'!BG55</f>
        <v>0</v>
      </c>
      <c r="BI55" s="38">
        <f>-'PRA110'!BH55</f>
        <v>0</v>
      </c>
      <c r="BJ55" s="38">
        <f>-'PRA110'!BI55</f>
        <v>0</v>
      </c>
      <c r="BK55" s="38">
        <f>-'PRA110'!BJ55</f>
        <v>0</v>
      </c>
      <c r="BL55" s="38">
        <f>-'PRA110'!BK55</f>
        <v>0</v>
      </c>
      <c r="BM55" s="38">
        <f>-'PRA110'!BL55</f>
        <v>0</v>
      </c>
      <c r="BN55" s="38">
        <f>-'PRA110'!BM55</f>
        <v>0</v>
      </c>
      <c r="BO55" s="38">
        <f>-'PRA110'!BN55</f>
        <v>0</v>
      </c>
      <c r="BP55" s="38">
        <f>-'PRA110'!BO55</f>
        <v>0</v>
      </c>
      <c r="BQ55" s="38">
        <f>-'PRA110'!BP55</f>
        <v>0</v>
      </c>
      <c r="BR55" s="38">
        <f>-'PRA110'!BQ55</f>
        <v>0</v>
      </c>
      <c r="BS55" s="38">
        <f>-'PRA110'!BR55</f>
        <v>0</v>
      </c>
      <c r="BT55" s="38">
        <f>-'PRA110'!BS55</f>
        <v>0</v>
      </c>
      <c r="BU55" s="38">
        <f>-'PRA110'!BT55</f>
        <v>0</v>
      </c>
      <c r="BV55" s="38">
        <f>-'PRA110'!BU55</f>
        <v>0</v>
      </c>
      <c r="BW55" s="38">
        <f>-'PRA110'!BV55</f>
        <v>0</v>
      </c>
      <c r="BX55" s="38">
        <f>-'PRA110'!BW55</f>
        <v>0</v>
      </c>
      <c r="BY55" s="38">
        <f>-'PRA110'!BX55</f>
        <v>0</v>
      </c>
      <c r="BZ55" s="38">
        <f>-'PRA110'!BY55</f>
        <v>0</v>
      </c>
      <c r="CA55" s="38">
        <f>-'PRA110'!BZ55</f>
        <v>0</v>
      </c>
      <c r="CB55" s="38">
        <f>-'PRA110'!CA55</f>
        <v>0</v>
      </c>
      <c r="CC55" s="38">
        <f>-'PRA110'!CB55</f>
        <v>0</v>
      </c>
      <c r="CD55" s="38">
        <f>-'PRA110'!CC55</f>
        <v>0</v>
      </c>
      <c r="CE55" s="38">
        <f>-'PRA110'!CD55</f>
        <v>0</v>
      </c>
      <c r="CF55" s="38">
        <f>-'PRA110'!CE55</f>
        <v>0</v>
      </c>
      <c r="CG55" s="38">
        <f>-'PRA110'!CF55</f>
        <v>0</v>
      </c>
      <c r="CH55" s="38">
        <f>-'PRA110'!CG55</f>
        <v>0</v>
      </c>
      <c r="CI55" s="38">
        <f>-'PRA110'!CH55</f>
        <v>0</v>
      </c>
      <c r="CJ55" s="38">
        <f>-'PRA110'!CI55</f>
        <v>0</v>
      </c>
      <c r="CK55" s="38">
        <f>-'PRA110'!CJ55</f>
        <v>0</v>
      </c>
      <c r="CL55" s="38">
        <f>-'PRA110'!CK55</f>
        <v>0</v>
      </c>
      <c r="CM55" s="38">
        <f>-'PRA110'!CL55</f>
        <v>0</v>
      </c>
      <c r="CN55" s="38">
        <f>-'PRA110'!CM55</f>
        <v>0</v>
      </c>
      <c r="CO55" s="38">
        <f>-'PRA110'!CN55</f>
        <v>0</v>
      </c>
      <c r="CP55" s="38">
        <f>-'PRA110'!CO55</f>
        <v>0</v>
      </c>
      <c r="CQ55" s="38">
        <f>-'PRA110'!CP55</f>
        <v>0</v>
      </c>
      <c r="CR55" s="38">
        <f>-'PRA110'!CQ55</f>
        <v>0</v>
      </c>
      <c r="CS55" s="38">
        <f>-'PRA110'!CR55</f>
        <v>0</v>
      </c>
      <c r="CT55" s="38">
        <f>-'PRA110'!CS55</f>
        <v>0</v>
      </c>
      <c r="CU55" s="38">
        <f>-'PRA110'!CT55</f>
        <v>0</v>
      </c>
      <c r="CV55" s="38">
        <f>-'PRA110'!CU55</f>
        <v>0</v>
      </c>
      <c r="CW55" s="38">
        <f>-'PRA110'!CV55</f>
        <v>0</v>
      </c>
      <c r="CX55" s="38">
        <f>-'PRA110'!CW55</f>
        <v>0</v>
      </c>
      <c r="CY55" s="38">
        <f>-'PRA110'!CX55</f>
        <v>0</v>
      </c>
      <c r="CZ55" s="38">
        <f>-'PRA110'!CY55</f>
        <v>0</v>
      </c>
      <c r="DA55" s="38">
        <f>-'PRA110'!CZ55</f>
        <v>0</v>
      </c>
      <c r="DB55" s="38">
        <f>-'PRA110'!DA55</f>
        <v>0</v>
      </c>
      <c r="DC55" s="38">
        <f>-'PRA110'!DB55</f>
        <v>0</v>
      </c>
      <c r="DD55" s="38">
        <f>-'PRA110'!DC55</f>
        <v>0</v>
      </c>
      <c r="DE55" s="38">
        <f>-'PRA110'!DD55</f>
        <v>0</v>
      </c>
      <c r="DF55" s="38">
        <f>-'PRA110'!DE55</f>
        <v>0</v>
      </c>
      <c r="DG55" s="38">
        <f>-'PRA110'!DF55</f>
        <v>0</v>
      </c>
      <c r="DH55" s="38">
        <f>-'PRA110'!DG55</f>
        <v>0</v>
      </c>
      <c r="DI55" s="38">
        <f>-'PRA110'!DH55</f>
        <v>0</v>
      </c>
      <c r="DJ55" s="38">
        <f>-'PRA110'!DI55</f>
        <v>0</v>
      </c>
      <c r="DK55" s="38">
        <f>-'PRA110'!DJ55</f>
        <v>0</v>
      </c>
      <c r="DL55" s="41">
        <f>-'PRA110'!DK55</f>
        <v>0</v>
      </c>
    </row>
    <row r="56" spans="1:116" s="206" customFormat="1" ht="19.899999999999999" customHeight="1">
      <c r="A56" s="207"/>
      <c r="B56" s="214"/>
      <c r="C56" s="174"/>
      <c r="D56" s="84" t="s">
        <v>565</v>
      </c>
      <c r="E56" s="90" t="s">
        <v>772</v>
      </c>
      <c r="F56" s="231" t="s">
        <v>97</v>
      </c>
      <c r="G56" s="209"/>
      <c r="H56" s="202"/>
      <c r="I56" s="212"/>
      <c r="J56" s="39">
        <f>-'PRA110'!J56</f>
        <v>0</v>
      </c>
      <c r="K56" s="38">
        <f>-('PRA110'!I56-'PRA110'!J56)</f>
        <v>0</v>
      </c>
      <c r="L56" s="38">
        <f>-'PRA110'!K56</f>
        <v>0</v>
      </c>
      <c r="M56" s="38">
        <f>-'PRA110'!L56</f>
        <v>0</v>
      </c>
      <c r="N56" s="38">
        <f>-'PRA110'!M56</f>
        <v>0</v>
      </c>
      <c r="O56" s="38">
        <f>-'PRA110'!N56</f>
        <v>0</v>
      </c>
      <c r="P56" s="38">
        <f>-'PRA110'!O56</f>
        <v>0</v>
      </c>
      <c r="Q56" s="38">
        <f>-'PRA110'!P56</f>
        <v>0</v>
      </c>
      <c r="R56" s="38">
        <f>-'PRA110'!Q56</f>
        <v>0</v>
      </c>
      <c r="S56" s="38">
        <f>-'PRA110'!R56</f>
        <v>0</v>
      </c>
      <c r="T56" s="38">
        <f>-'PRA110'!S56</f>
        <v>0</v>
      </c>
      <c r="U56" s="38">
        <f>-'PRA110'!T56</f>
        <v>0</v>
      </c>
      <c r="V56" s="38">
        <f>-'PRA110'!U56</f>
        <v>0</v>
      </c>
      <c r="W56" s="38">
        <f>-'PRA110'!V56</f>
        <v>0</v>
      </c>
      <c r="X56" s="38">
        <f>-'PRA110'!W56</f>
        <v>0</v>
      </c>
      <c r="Y56" s="38">
        <f>-'PRA110'!X56</f>
        <v>0</v>
      </c>
      <c r="Z56" s="38">
        <f>-'PRA110'!Y56</f>
        <v>0</v>
      </c>
      <c r="AA56" s="38">
        <f>-'PRA110'!Z56</f>
        <v>0</v>
      </c>
      <c r="AB56" s="38">
        <f>-'PRA110'!AA56</f>
        <v>0</v>
      </c>
      <c r="AC56" s="38">
        <f>-'PRA110'!AB56</f>
        <v>0</v>
      </c>
      <c r="AD56" s="38">
        <f>-'PRA110'!AC56</f>
        <v>0</v>
      </c>
      <c r="AE56" s="38">
        <f>-'PRA110'!AD56</f>
        <v>0</v>
      </c>
      <c r="AF56" s="38">
        <f>-'PRA110'!AE56</f>
        <v>0</v>
      </c>
      <c r="AG56" s="38">
        <f>-'PRA110'!AF56</f>
        <v>0</v>
      </c>
      <c r="AH56" s="38">
        <f>-'PRA110'!AG56</f>
        <v>0</v>
      </c>
      <c r="AI56" s="38">
        <f>-'PRA110'!AH56</f>
        <v>0</v>
      </c>
      <c r="AJ56" s="38">
        <f>-'PRA110'!AI56</f>
        <v>0</v>
      </c>
      <c r="AK56" s="38">
        <f>-'PRA110'!AJ56</f>
        <v>0</v>
      </c>
      <c r="AL56" s="38">
        <f>-'PRA110'!AK56</f>
        <v>0</v>
      </c>
      <c r="AM56" s="38">
        <f>-'PRA110'!AL56</f>
        <v>0</v>
      </c>
      <c r="AN56" s="38">
        <f>-'PRA110'!AM56</f>
        <v>0</v>
      </c>
      <c r="AO56" s="38">
        <f>-'PRA110'!AN56</f>
        <v>0</v>
      </c>
      <c r="AP56" s="38">
        <f>-'PRA110'!AO56</f>
        <v>0</v>
      </c>
      <c r="AQ56" s="38">
        <f>-'PRA110'!AP56</f>
        <v>0</v>
      </c>
      <c r="AR56" s="38">
        <f>-'PRA110'!AQ56</f>
        <v>0</v>
      </c>
      <c r="AS56" s="38">
        <f>-'PRA110'!AR56</f>
        <v>0</v>
      </c>
      <c r="AT56" s="38">
        <f>-'PRA110'!AS56</f>
        <v>0</v>
      </c>
      <c r="AU56" s="38">
        <f>-'PRA110'!AT56</f>
        <v>0</v>
      </c>
      <c r="AV56" s="38">
        <f>-'PRA110'!AU56</f>
        <v>0</v>
      </c>
      <c r="AW56" s="38">
        <f>-'PRA110'!AV56</f>
        <v>0</v>
      </c>
      <c r="AX56" s="38">
        <f>-'PRA110'!AW56</f>
        <v>0</v>
      </c>
      <c r="AY56" s="38">
        <f>-'PRA110'!AX56</f>
        <v>0</v>
      </c>
      <c r="AZ56" s="38">
        <f>-'PRA110'!AY56</f>
        <v>0</v>
      </c>
      <c r="BA56" s="38">
        <f>-'PRA110'!AZ56</f>
        <v>0</v>
      </c>
      <c r="BB56" s="38">
        <f>-'PRA110'!BA56</f>
        <v>0</v>
      </c>
      <c r="BC56" s="38">
        <f>-'PRA110'!BB56</f>
        <v>0</v>
      </c>
      <c r="BD56" s="38">
        <f>-'PRA110'!BC56</f>
        <v>0</v>
      </c>
      <c r="BE56" s="38">
        <f>-'PRA110'!BD56</f>
        <v>0</v>
      </c>
      <c r="BF56" s="38">
        <f>-'PRA110'!BE56</f>
        <v>0</v>
      </c>
      <c r="BG56" s="38">
        <f>-'PRA110'!BF56</f>
        <v>0</v>
      </c>
      <c r="BH56" s="38">
        <f>-'PRA110'!BG56</f>
        <v>0</v>
      </c>
      <c r="BI56" s="38">
        <f>-'PRA110'!BH56</f>
        <v>0</v>
      </c>
      <c r="BJ56" s="38">
        <f>-'PRA110'!BI56</f>
        <v>0</v>
      </c>
      <c r="BK56" s="38">
        <f>-'PRA110'!BJ56</f>
        <v>0</v>
      </c>
      <c r="BL56" s="38">
        <f>-'PRA110'!BK56</f>
        <v>0</v>
      </c>
      <c r="BM56" s="38">
        <f>-'PRA110'!BL56</f>
        <v>0</v>
      </c>
      <c r="BN56" s="38">
        <f>-'PRA110'!BM56</f>
        <v>0</v>
      </c>
      <c r="BO56" s="38">
        <f>-'PRA110'!BN56</f>
        <v>0</v>
      </c>
      <c r="BP56" s="38">
        <f>-'PRA110'!BO56</f>
        <v>0</v>
      </c>
      <c r="BQ56" s="38">
        <f>-'PRA110'!BP56</f>
        <v>0</v>
      </c>
      <c r="BR56" s="38">
        <f>-'PRA110'!BQ56</f>
        <v>0</v>
      </c>
      <c r="BS56" s="38">
        <f>-'PRA110'!BR56</f>
        <v>0</v>
      </c>
      <c r="BT56" s="38">
        <f>-'PRA110'!BS56</f>
        <v>0</v>
      </c>
      <c r="BU56" s="38">
        <f>-'PRA110'!BT56</f>
        <v>0</v>
      </c>
      <c r="BV56" s="38">
        <f>-'PRA110'!BU56</f>
        <v>0</v>
      </c>
      <c r="BW56" s="38">
        <f>-'PRA110'!BV56</f>
        <v>0</v>
      </c>
      <c r="BX56" s="38">
        <f>-'PRA110'!BW56</f>
        <v>0</v>
      </c>
      <c r="BY56" s="38">
        <f>-'PRA110'!BX56</f>
        <v>0</v>
      </c>
      <c r="BZ56" s="38">
        <f>-'PRA110'!BY56</f>
        <v>0</v>
      </c>
      <c r="CA56" s="38">
        <f>-'PRA110'!BZ56</f>
        <v>0</v>
      </c>
      <c r="CB56" s="38">
        <f>-'PRA110'!CA56</f>
        <v>0</v>
      </c>
      <c r="CC56" s="38">
        <f>-'PRA110'!CB56</f>
        <v>0</v>
      </c>
      <c r="CD56" s="38">
        <f>-'PRA110'!CC56</f>
        <v>0</v>
      </c>
      <c r="CE56" s="38">
        <f>-'PRA110'!CD56</f>
        <v>0</v>
      </c>
      <c r="CF56" s="38">
        <f>-'PRA110'!CE56</f>
        <v>0</v>
      </c>
      <c r="CG56" s="38">
        <f>-'PRA110'!CF56</f>
        <v>0</v>
      </c>
      <c r="CH56" s="38">
        <f>-'PRA110'!CG56</f>
        <v>0</v>
      </c>
      <c r="CI56" s="38">
        <f>-'PRA110'!CH56</f>
        <v>0</v>
      </c>
      <c r="CJ56" s="38">
        <f>-'PRA110'!CI56</f>
        <v>0</v>
      </c>
      <c r="CK56" s="38">
        <f>-'PRA110'!CJ56</f>
        <v>0</v>
      </c>
      <c r="CL56" s="38">
        <f>-'PRA110'!CK56</f>
        <v>0</v>
      </c>
      <c r="CM56" s="38">
        <f>-'PRA110'!CL56</f>
        <v>0</v>
      </c>
      <c r="CN56" s="38">
        <f>-'PRA110'!CM56</f>
        <v>0</v>
      </c>
      <c r="CO56" s="38">
        <f>-'PRA110'!CN56</f>
        <v>0</v>
      </c>
      <c r="CP56" s="38">
        <f>-'PRA110'!CO56</f>
        <v>0</v>
      </c>
      <c r="CQ56" s="38">
        <f>-'PRA110'!CP56</f>
        <v>0</v>
      </c>
      <c r="CR56" s="38">
        <f>-'PRA110'!CQ56</f>
        <v>0</v>
      </c>
      <c r="CS56" s="38">
        <f>-'PRA110'!CR56</f>
        <v>0</v>
      </c>
      <c r="CT56" s="38">
        <f>-'PRA110'!CS56</f>
        <v>0</v>
      </c>
      <c r="CU56" s="38">
        <f>-'PRA110'!CT56</f>
        <v>0</v>
      </c>
      <c r="CV56" s="38">
        <f>-'PRA110'!CU56</f>
        <v>0</v>
      </c>
      <c r="CW56" s="38">
        <f>-'PRA110'!CV56</f>
        <v>0</v>
      </c>
      <c r="CX56" s="38">
        <f>-'PRA110'!CW56</f>
        <v>0</v>
      </c>
      <c r="CY56" s="38">
        <f>-'PRA110'!CX56</f>
        <v>0</v>
      </c>
      <c r="CZ56" s="38">
        <f>-'PRA110'!CY56</f>
        <v>0</v>
      </c>
      <c r="DA56" s="38">
        <f>-'PRA110'!CZ56</f>
        <v>0</v>
      </c>
      <c r="DB56" s="38">
        <f>-'PRA110'!DA56</f>
        <v>0</v>
      </c>
      <c r="DC56" s="38">
        <f>-'PRA110'!DB56</f>
        <v>0</v>
      </c>
      <c r="DD56" s="38">
        <f>-'PRA110'!DC56</f>
        <v>0</v>
      </c>
      <c r="DE56" s="38">
        <f>-'PRA110'!DD56</f>
        <v>0</v>
      </c>
      <c r="DF56" s="38">
        <f>-'PRA110'!DE56</f>
        <v>0</v>
      </c>
      <c r="DG56" s="38">
        <f>-'PRA110'!DF56</f>
        <v>0</v>
      </c>
      <c r="DH56" s="38">
        <f>-'PRA110'!DG56</f>
        <v>0</v>
      </c>
      <c r="DI56" s="38">
        <f>-'PRA110'!DH56</f>
        <v>0</v>
      </c>
      <c r="DJ56" s="38">
        <f>-'PRA110'!DI56</f>
        <v>0</v>
      </c>
      <c r="DK56" s="38">
        <f>-'PRA110'!DJ56</f>
        <v>0</v>
      </c>
      <c r="DL56" s="41">
        <f>-'PRA110'!DK56</f>
        <v>0</v>
      </c>
    </row>
    <row r="57" spans="1:116" s="206" customFormat="1" ht="19.899999999999999" customHeight="1">
      <c r="A57" s="207"/>
      <c r="B57" s="214"/>
      <c r="C57" s="174"/>
      <c r="D57" s="84" t="s">
        <v>566</v>
      </c>
      <c r="E57" s="90" t="s">
        <v>773</v>
      </c>
      <c r="F57" s="234" t="s">
        <v>100</v>
      </c>
      <c r="G57" s="209"/>
      <c r="H57" s="202"/>
      <c r="I57" s="212"/>
      <c r="J57" s="39">
        <f>-'PRA110'!J57</f>
        <v>0</v>
      </c>
      <c r="K57" s="38">
        <f>-('PRA110'!I57-'PRA110'!J57)</f>
        <v>0</v>
      </c>
      <c r="L57" s="38">
        <f>-'PRA110'!K57</f>
        <v>0</v>
      </c>
      <c r="M57" s="38">
        <f>-'PRA110'!L57</f>
        <v>0</v>
      </c>
      <c r="N57" s="38">
        <f>-'PRA110'!M57</f>
        <v>0</v>
      </c>
      <c r="O57" s="38">
        <f>-'PRA110'!N57</f>
        <v>0</v>
      </c>
      <c r="P57" s="38">
        <f>-'PRA110'!O57</f>
        <v>0</v>
      </c>
      <c r="Q57" s="38">
        <f>-'PRA110'!P57</f>
        <v>0</v>
      </c>
      <c r="R57" s="38">
        <f>-'PRA110'!Q57</f>
        <v>0</v>
      </c>
      <c r="S57" s="38">
        <f>-'PRA110'!R57</f>
        <v>0</v>
      </c>
      <c r="T57" s="38">
        <f>-'PRA110'!S57</f>
        <v>0</v>
      </c>
      <c r="U57" s="38">
        <f>-'PRA110'!T57</f>
        <v>0</v>
      </c>
      <c r="V57" s="38">
        <f>-'PRA110'!U57</f>
        <v>0</v>
      </c>
      <c r="W57" s="38">
        <f>-'PRA110'!V57</f>
        <v>0</v>
      </c>
      <c r="X57" s="38">
        <f>-'PRA110'!W57</f>
        <v>0</v>
      </c>
      <c r="Y57" s="38">
        <f>-'PRA110'!X57</f>
        <v>0</v>
      </c>
      <c r="Z57" s="38">
        <f>-'PRA110'!Y57</f>
        <v>0</v>
      </c>
      <c r="AA57" s="38">
        <f>-'PRA110'!Z57</f>
        <v>0</v>
      </c>
      <c r="AB57" s="38">
        <f>-'PRA110'!AA57</f>
        <v>0</v>
      </c>
      <c r="AC57" s="38">
        <f>-'PRA110'!AB57</f>
        <v>0</v>
      </c>
      <c r="AD57" s="38">
        <f>-'PRA110'!AC57</f>
        <v>0</v>
      </c>
      <c r="AE57" s="38">
        <f>-'PRA110'!AD57</f>
        <v>0</v>
      </c>
      <c r="AF57" s="38">
        <f>-'PRA110'!AE57</f>
        <v>0</v>
      </c>
      <c r="AG57" s="38">
        <f>-'PRA110'!AF57</f>
        <v>0</v>
      </c>
      <c r="AH57" s="38">
        <f>-'PRA110'!AG57</f>
        <v>0</v>
      </c>
      <c r="AI57" s="38">
        <f>-'PRA110'!AH57</f>
        <v>0</v>
      </c>
      <c r="AJ57" s="38">
        <f>-'PRA110'!AI57</f>
        <v>0</v>
      </c>
      <c r="AK57" s="38">
        <f>-'PRA110'!AJ57</f>
        <v>0</v>
      </c>
      <c r="AL57" s="38">
        <f>-'PRA110'!AK57</f>
        <v>0</v>
      </c>
      <c r="AM57" s="38">
        <f>-'PRA110'!AL57</f>
        <v>0</v>
      </c>
      <c r="AN57" s="38">
        <f>-'PRA110'!AM57</f>
        <v>0</v>
      </c>
      <c r="AO57" s="38">
        <f>-'PRA110'!AN57</f>
        <v>0</v>
      </c>
      <c r="AP57" s="38">
        <f>-'PRA110'!AO57</f>
        <v>0</v>
      </c>
      <c r="AQ57" s="38">
        <f>-'PRA110'!AP57</f>
        <v>0</v>
      </c>
      <c r="AR57" s="38">
        <f>-'PRA110'!AQ57</f>
        <v>0</v>
      </c>
      <c r="AS57" s="38">
        <f>-'PRA110'!AR57</f>
        <v>0</v>
      </c>
      <c r="AT57" s="38">
        <f>-'PRA110'!AS57</f>
        <v>0</v>
      </c>
      <c r="AU57" s="38">
        <f>-'PRA110'!AT57</f>
        <v>0</v>
      </c>
      <c r="AV57" s="38">
        <f>-'PRA110'!AU57</f>
        <v>0</v>
      </c>
      <c r="AW57" s="38">
        <f>-'PRA110'!AV57</f>
        <v>0</v>
      </c>
      <c r="AX57" s="38">
        <f>-'PRA110'!AW57</f>
        <v>0</v>
      </c>
      <c r="AY57" s="38">
        <f>-'PRA110'!AX57</f>
        <v>0</v>
      </c>
      <c r="AZ57" s="38">
        <f>-'PRA110'!AY57</f>
        <v>0</v>
      </c>
      <c r="BA57" s="38">
        <f>-'PRA110'!AZ57</f>
        <v>0</v>
      </c>
      <c r="BB57" s="38">
        <f>-'PRA110'!BA57</f>
        <v>0</v>
      </c>
      <c r="BC57" s="38">
        <f>-'PRA110'!BB57</f>
        <v>0</v>
      </c>
      <c r="BD57" s="38">
        <f>-'PRA110'!BC57</f>
        <v>0</v>
      </c>
      <c r="BE57" s="38">
        <f>-'PRA110'!BD57</f>
        <v>0</v>
      </c>
      <c r="BF57" s="38">
        <f>-'PRA110'!BE57</f>
        <v>0</v>
      </c>
      <c r="BG57" s="38">
        <f>-'PRA110'!BF57</f>
        <v>0</v>
      </c>
      <c r="BH57" s="38">
        <f>-'PRA110'!BG57</f>
        <v>0</v>
      </c>
      <c r="BI57" s="38">
        <f>-'PRA110'!BH57</f>
        <v>0</v>
      </c>
      <c r="BJ57" s="38">
        <f>-'PRA110'!BI57</f>
        <v>0</v>
      </c>
      <c r="BK57" s="38">
        <f>-'PRA110'!BJ57</f>
        <v>0</v>
      </c>
      <c r="BL57" s="38">
        <f>-'PRA110'!BK57</f>
        <v>0</v>
      </c>
      <c r="BM57" s="38">
        <f>-'PRA110'!BL57</f>
        <v>0</v>
      </c>
      <c r="BN57" s="38">
        <f>-'PRA110'!BM57</f>
        <v>0</v>
      </c>
      <c r="BO57" s="38">
        <f>-'PRA110'!BN57</f>
        <v>0</v>
      </c>
      <c r="BP57" s="38">
        <f>-'PRA110'!BO57</f>
        <v>0</v>
      </c>
      <c r="BQ57" s="38">
        <f>-'PRA110'!BP57</f>
        <v>0</v>
      </c>
      <c r="BR57" s="38">
        <f>-'PRA110'!BQ57</f>
        <v>0</v>
      </c>
      <c r="BS57" s="38">
        <f>-'PRA110'!BR57</f>
        <v>0</v>
      </c>
      <c r="BT57" s="38">
        <f>-'PRA110'!BS57</f>
        <v>0</v>
      </c>
      <c r="BU57" s="38">
        <f>-'PRA110'!BT57</f>
        <v>0</v>
      </c>
      <c r="BV57" s="38">
        <f>-'PRA110'!BU57</f>
        <v>0</v>
      </c>
      <c r="BW57" s="38">
        <f>-'PRA110'!BV57</f>
        <v>0</v>
      </c>
      <c r="BX57" s="38">
        <f>-'PRA110'!BW57</f>
        <v>0</v>
      </c>
      <c r="BY57" s="38">
        <f>-'PRA110'!BX57</f>
        <v>0</v>
      </c>
      <c r="BZ57" s="38">
        <f>-'PRA110'!BY57</f>
        <v>0</v>
      </c>
      <c r="CA57" s="38">
        <f>-'PRA110'!BZ57</f>
        <v>0</v>
      </c>
      <c r="CB57" s="38">
        <f>-'PRA110'!CA57</f>
        <v>0</v>
      </c>
      <c r="CC57" s="38">
        <f>-'PRA110'!CB57</f>
        <v>0</v>
      </c>
      <c r="CD57" s="38">
        <f>-'PRA110'!CC57</f>
        <v>0</v>
      </c>
      <c r="CE57" s="38">
        <f>-'PRA110'!CD57</f>
        <v>0</v>
      </c>
      <c r="CF57" s="38">
        <f>-'PRA110'!CE57</f>
        <v>0</v>
      </c>
      <c r="CG57" s="38">
        <f>-'PRA110'!CF57</f>
        <v>0</v>
      </c>
      <c r="CH57" s="38">
        <f>-'PRA110'!CG57</f>
        <v>0</v>
      </c>
      <c r="CI57" s="38">
        <f>-'PRA110'!CH57</f>
        <v>0</v>
      </c>
      <c r="CJ57" s="38">
        <f>-'PRA110'!CI57</f>
        <v>0</v>
      </c>
      <c r="CK57" s="38">
        <f>-'PRA110'!CJ57</f>
        <v>0</v>
      </c>
      <c r="CL57" s="38">
        <f>-'PRA110'!CK57</f>
        <v>0</v>
      </c>
      <c r="CM57" s="38">
        <f>-'PRA110'!CL57</f>
        <v>0</v>
      </c>
      <c r="CN57" s="38">
        <f>-'PRA110'!CM57</f>
        <v>0</v>
      </c>
      <c r="CO57" s="38">
        <f>-'PRA110'!CN57</f>
        <v>0</v>
      </c>
      <c r="CP57" s="38">
        <f>-'PRA110'!CO57</f>
        <v>0</v>
      </c>
      <c r="CQ57" s="38">
        <f>-'PRA110'!CP57</f>
        <v>0</v>
      </c>
      <c r="CR57" s="38">
        <f>-'PRA110'!CQ57</f>
        <v>0</v>
      </c>
      <c r="CS57" s="38">
        <f>-'PRA110'!CR57</f>
        <v>0</v>
      </c>
      <c r="CT57" s="38">
        <f>-'PRA110'!CS57</f>
        <v>0</v>
      </c>
      <c r="CU57" s="38">
        <f>-'PRA110'!CT57</f>
        <v>0</v>
      </c>
      <c r="CV57" s="38">
        <f>-'PRA110'!CU57</f>
        <v>0</v>
      </c>
      <c r="CW57" s="38">
        <f>-'PRA110'!CV57</f>
        <v>0</v>
      </c>
      <c r="CX57" s="38">
        <f>-'PRA110'!CW57</f>
        <v>0</v>
      </c>
      <c r="CY57" s="38">
        <f>-'PRA110'!CX57</f>
        <v>0</v>
      </c>
      <c r="CZ57" s="38">
        <f>-'PRA110'!CY57</f>
        <v>0</v>
      </c>
      <c r="DA57" s="38">
        <f>-'PRA110'!CZ57</f>
        <v>0</v>
      </c>
      <c r="DB57" s="38">
        <f>-'PRA110'!DA57</f>
        <v>0</v>
      </c>
      <c r="DC57" s="38">
        <f>-'PRA110'!DB57</f>
        <v>0</v>
      </c>
      <c r="DD57" s="38">
        <f>-'PRA110'!DC57</f>
        <v>0</v>
      </c>
      <c r="DE57" s="38">
        <f>-'PRA110'!DD57</f>
        <v>0</v>
      </c>
      <c r="DF57" s="38">
        <f>-'PRA110'!DE57</f>
        <v>0</v>
      </c>
      <c r="DG57" s="38">
        <f>-'PRA110'!DF57</f>
        <v>0</v>
      </c>
      <c r="DH57" s="38">
        <f>-'PRA110'!DG57</f>
        <v>0</v>
      </c>
      <c r="DI57" s="38">
        <f>-'PRA110'!DH57</f>
        <v>0</v>
      </c>
      <c r="DJ57" s="38">
        <f>-'PRA110'!DI57</f>
        <v>0</v>
      </c>
      <c r="DK57" s="38">
        <f>-'PRA110'!DJ57</f>
        <v>0</v>
      </c>
      <c r="DL57" s="41">
        <f>-'PRA110'!DK57</f>
        <v>0</v>
      </c>
    </row>
    <row r="58" spans="1:116" s="206" customFormat="1" ht="19.899999999999999" customHeight="1">
      <c r="A58" s="207"/>
      <c r="B58" s="214"/>
      <c r="C58" s="174"/>
      <c r="D58" s="84" t="s">
        <v>567</v>
      </c>
      <c r="E58" s="90" t="s">
        <v>774</v>
      </c>
      <c r="F58" s="231" t="s">
        <v>103</v>
      </c>
      <c r="G58" s="209"/>
      <c r="H58" s="202"/>
      <c r="I58" s="212"/>
      <c r="J58" s="39">
        <f>-'PRA110'!J58</f>
        <v>0</v>
      </c>
      <c r="K58" s="38">
        <f>-('PRA110'!I58-'PRA110'!J58)</f>
        <v>0</v>
      </c>
      <c r="L58" s="38">
        <f>-'PRA110'!K58</f>
        <v>0</v>
      </c>
      <c r="M58" s="38">
        <f>-'PRA110'!L58</f>
        <v>0</v>
      </c>
      <c r="N58" s="38">
        <f>-'PRA110'!M58</f>
        <v>0</v>
      </c>
      <c r="O58" s="38">
        <f>-'PRA110'!N58</f>
        <v>0</v>
      </c>
      <c r="P58" s="38">
        <f>-'PRA110'!O58</f>
        <v>0</v>
      </c>
      <c r="Q58" s="38">
        <f>-'PRA110'!P58</f>
        <v>0</v>
      </c>
      <c r="R58" s="38">
        <f>-'PRA110'!Q58</f>
        <v>0</v>
      </c>
      <c r="S58" s="38">
        <f>-'PRA110'!R58</f>
        <v>0</v>
      </c>
      <c r="T58" s="38">
        <f>-'PRA110'!S58</f>
        <v>0</v>
      </c>
      <c r="U58" s="38">
        <f>-'PRA110'!T58</f>
        <v>0</v>
      </c>
      <c r="V58" s="38">
        <f>-'PRA110'!U58</f>
        <v>0</v>
      </c>
      <c r="W58" s="38">
        <f>-'PRA110'!V58</f>
        <v>0</v>
      </c>
      <c r="X58" s="38">
        <f>-'PRA110'!W58</f>
        <v>0</v>
      </c>
      <c r="Y58" s="38">
        <f>-'PRA110'!X58</f>
        <v>0</v>
      </c>
      <c r="Z58" s="38">
        <f>-'PRA110'!Y58</f>
        <v>0</v>
      </c>
      <c r="AA58" s="38">
        <f>-'PRA110'!Z58</f>
        <v>0</v>
      </c>
      <c r="AB58" s="38">
        <f>-'PRA110'!AA58</f>
        <v>0</v>
      </c>
      <c r="AC58" s="38">
        <f>-'PRA110'!AB58</f>
        <v>0</v>
      </c>
      <c r="AD58" s="38">
        <f>-'PRA110'!AC58</f>
        <v>0</v>
      </c>
      <c r="AE58" s="38">
        <f>-'PRA110'!AD58</f>
        <v>0</v>
      </c>
      <c r="AF58" s="38">
        <f>-'PRA110'!AE58</f>
        <v>0</v>
      </c>
      <c r="AG58" s="38">
        <f>-'PRA110'!AF58</f>
        <v>0</v>
      </c>
      <c r="AH58" s="38">
        <f>-'PRA110'!AG58</f>
        <v>0</v>
      </c>
      <c r="AI58" s="38">
        <f>-'PRA110'!AH58</f>
        <v>0</v>
      </c>
      <c r="AJ58" s="38">
        <f>-'PRA110'!AI58</f>
        <v>0</v>
      </c>
      <c r="AK58" s="38">
        <f>-'PRA110'!AJ58</f>
        <v>0</v>
      </c>
      <c r="AL58" s="38">
        <f>-'PRA110'!AK58</f>
        <v>0</v>
      </c>
      <c r="AM58" s="38">
        <f>-'PRA110'!AL58</f>
        <v>0</v>
      </c>
      <c r="AN58" s="38">
        <f>-'PRA110'!AM58</f>
        <v>0</v>
      </c>
      <c r="AO58" s="38">
        <f>-'PRA110'!AN58</f>
        <v>0</v>
      </c>
      <c r="AP58" s="38">
        <f>-'PRA110'!AO58</f>
        <v>0</v>
      </c>
      <c r="AQ58" s="38">
        <f>-'PRA110'!AP58</f>
        <v>0</v>
      </c>
      <c r="AR58" s="38">
        <f>-'PRA110'!AQ58</f>
        <v>0</v>
      </c>
      <c r="AS58" s="38">
        <f>-'PRA110'!AR58</f>
        <v>0</v>
      </c>
      <c r="AT58" s="38">
        <f>-'PRA110'!AS58</f>
        <v>0</v>
      </c>
      <c r="AU58" s="38">
        <f>-'PRA110'!AT58</f>
        <v>0</v>
      </c>
      <c r="AV58" s="38">
        <f>-'PRA110'!AU58</f>
        <v>0</v>
      </c>
      <c r="AW58" s="38">
        <f>-'PRA110'!AV58</f>
        <v>0</v>
      </c>
      <c r="AX58" s="38">
        <f>-'PRA110'!AW58</f>
        <v>0</v>
      </c>
      <c r="AY58" s="38">
        <f>-'PRA110'!AX58</f>
        <v>0</v>
      </c>
      <c r="AZ58" s="38">
        <f>-'PRA110'!AY58</f>
        <v>0</v>
      </c>
      <c r="BA58" s="38">
        <f>-'PRA110'!AZ58</f>
        <v>0</v>
      </c>
      <c r="BB58" s="38">
        <f>-'PRA110'!BA58</f>
        <v>0</v>
      </c>
      <c r="BC58" s="38">
        <f>-'PRA110'!BB58</f>
        <v>0</v>
      </c>
      <c r="BD58" s="38">
        <f>-'PRA110'!BC58</f>
        <v>0</v>
      </c>
      <c r="BE58" s="38">
        <f>-'PRA110'!BD58</f>
        <v>0</v>
      </c>
      <c r="BF58" s="38">
        <f>-'PRA110'!BE58</f>
        <v>0</v>
      </c>
      <c r="BG58" s="38">
        <f>-'PRA110'!BF58</f>
        <v>0</v>
      </c>
      <c r="BH58" s="38">
        <f>-'PRA110'!BG58</f>
        <v>0</v>
      </c>
      <c r="BI58" s="38">
        <f>-'PRA110'!BH58</f>
        <v>0</v>
      </c>
      <c r="BJ58" s="38">
        <f>-'PRA110'!BI58</f>
        <v>0</v>
      </c>
      <c r="BK58" s="38">
        <f>-'PRA110'!BJ58</f>
        <v>0</v>
      </c>
      <c r="BL58" s="38">
        <f>-'PRA110'!BK58</f>
        <v>0</v>
      </c>
      <c r="BM58" s="38">
        <f>-'PRA110'!BL58</f>
        <v>0</v>
      </c>
      <c r="BN58" s="38">
        <f>-'PRA110'!BM58</f>
        <v>0</v>
      </c>
      <c r="BO58" s="38">
        <f>-'PRA110'!BN58</f>
        <v>0</v>
      </c>
      <c r="BP58" s="38">
        <f>-'PRA110'!BO58</f>
        <v>0</v>
      </c>
      <c r="BQ58" s="38">
        <f>-'PRA110'!BP58</f>
        <v>0</v>
      </c>
      <c r="BR58" s="38">
        <f>-'PRA110'!BQ58</f>
        <v>0</v>
      </c>
      <c r="BS58" s="38">
        <f>-'PRA110'!BR58</f>
        <v>0</v>
      </c>
      <c r="BT58" s="38">
        <f>-'PRA110'!BS58</f>
        <v>0</v>
      </c>
      <c r="BU58" s="38">
        <f>-'PRA110'!BT58</f>
        <v>0</v>
      </c>
      <c r="BV58" s="38">
        <f>-'PRA110'!BU58</f>
        <v>0</v>
      </c>
      <c r="BW58" s="38">
        <f>-'PRA110'!BV58</f>
        <v>0</v>
      </c>
      <c r="BX58" s="38">
        <f>-'PRA110'!BW58</f>
        <v>0</v>
      </c>
      <c r="BY58" s="38">
        <f>-'PRA110'!BX58</f>
        <v>0</v>
      </c>
      <c r="BZ58" s="38">
        <f>-'PRA110'!BY58</f>
        <v>0</v>
      </c>
      <c r="CA58" s="38">
        <f>-'PRA110'!BZ58</f>
        <v>0</v>
      </c>
      <c r="CB58" s="38">
        <f>-'PRA110'!CA58</f>
        <v>0</v>
      </c>
      <c r="CC58" s="38">
        <f>-'PRA110'!CB58</f>
        <v>0</v>
      </c>
      <c r="CD58" s="38">
        <f>-'PRA110'!CC58</f>
        <v>0</v>
      </c>
      <c r="CE58" s="38">
        <f>-'PRA110'!CD58</f>
        <v>0</v>
      </c>
      <c r="CF58" s="38">
        <f>-'PRA110'!CE58</f>
        <v>0</v>
      </c>
      <c r="CG58" s="38">
        <f>-'PRA110'!CF58</f>
        <v>0</v>
      </c>
      <c r="CH58" s="38">
        <f>-'PRA110'!CG58</f>
        <v>0</v>
      </c>
      <c r="CI58" s="38">
        <f>-'PRA110'!CH58</f>
        <v>0</v>
      </c>
      <c r="CJ58" s="38">
        <f>-'PRA110'!CI58</f>
        <v>0</v>
      </c>
      <c r="CK58" s="38">
        <f>-'PRA110'!CJ58</f>
        <v>0</v>
      </c>
      <c r="CL58" s="38">
        <f>-'PRA110'!CK58</f>
        <v>0</v>
      </c>
      <c r="CM58" s="38">
        <f>-'PRA110'!CL58</f>
        <v>0</v>
      </c>
      <c r="CN58" s="38">
        <f>-'PRA110'!CM58</f>
        <v>0</v>
      </c>
      <c r="CO58" s="38">
        <f>-'PRA110'!CN58</f>
        <v>0</v>
      </c>
      <c r="CP58" s="38">
        <f>-'PRA110'!CO58</f>
        <v>0</v>
      </c>
      <c r="CQ58" s="38">
        <f>-'PRA110'!CP58</f>
        <v>0</v>
      </c>
      <c r="CR58" s="38">
        <f>-'PRA110'!CQ58</f>
        <v>0</v>
      </c>
      <c r="CS58" s="38">
        <f>-'PRA110'!CR58</f>
        <v>0</v>
      </c>
      <c r="CT58" s="38">
        <f>-'PRA110'!CS58</f>
        <v>0</v>
      </c>
      <c r="CU58" s="38">
        <f>-'PRA110'!CT58</f>
        <v>0</v>
      </c>
      <c r="CV58" s="38">
        <f>-'PRA110'!CU58</f>
        <v>0</v>
      </c>
      <c r="CW58" s="38">
        <f>-'PRA110'!CV58</f>
        <v>0</v>
      </c>
      <c r="CX58" s="38">
        <f>-'PRA110'!CW58</f>
        <v>0</v>
      </c>
      <c r="CY58" s="38">
        <f>-'PRA110'!CX58</f>
        <v>0</v>
      </c>
      <c r="CZ58" s="38">
        <f>-'PRA110'!CY58</f>
        <v>0</v>
      </c>
      <c r="DA58" s="38">
        <f>-'PRA110'!CZ58</f>
        <v>0</v>
      </c>
      <c r="DB58" s="38">
        <f>-'PRA110'!DA58</f>
        <v>0</v>
      </c>
      <c r="DC58" s="38">
        <f>-'PRA110'!DB58</f>
        <v>0</v>
      </c>
      <c r="DD58" s="38">
        <f>-'PRA110'!DC58</f>
        <v>0</v>
      </c>
      <c r="DE58" s="38">
        <f>-'PRA110'!DD58</f>
        <v>0</v>
      </c>
      <c r="DF58" s="38">
        <f>-'PRA110'!DE58</f>
        <v>0</v>
      </c>
      <c r="DG58" s="38">
        <f>-'PRA110'!DF58</f>
        <v>0</v>
      </c>
      <c r="DH58" s="38">
        <f>-'PRA110'!DG58</f>
        <v>0</v>
      </c>
      <c r="DI58" s="38">
        <f>-'PRA110'!DH58</f>
        <v>0</v>
      </c>
      <c r="DJ58" s="38">
        <f>-'PRA110'!DI58</f>
        <v>0</v>
      </c>
      <c r="DK58" s="38">
        <f>-'PRA110'!DJ58</f>
        <v>0</v>
      </c>
      <c r="DL58" s="41">
        <f>-'PRA110'!DK58</f>
        <v>0</v>
      </c>
    </row>
    <row r="59" spans="1:116" s="206" customFormat="1" ht="19.899999999999999" customHeight="1">
      <c r="A59" s="207"/>
      <c r="B59" s="214"/>
      <c r="C59" s="174"/>
      <c r="D59" s="84" t="s">
        <v>568</v>
      </c>
      <c r="E59" s="90" t="s">
        <v>775</v>
      </c>
      <c r="F59" s="799" t="s">
        <v>106</v>
      </c>
      <c r="G59" s="209"/>
      <c r="H59" s="202"/>
      <c r="I59" s="212"/>
      <c r="J59" s="39">
        <f>-'PRA110'!J59</f>
        <v>0</v>
      </c>
      <c r="K59" s="38">
        <f>-('PRA110'!I59-'PRA110'!J59)</f>
        <v>0</v>
      </c>
      <c r="L59" s="38">
        <f>-'PRA110'!K59</f>
        <v>0</v>
      </c>
      <c r="M59" s="38">
        <f>-'PRA110'!L59</f>
        <v>0</v>
      </c>
      <c r="N59" s="38">
        <f>-'PRA110'!M59</f>
        <v>0</v>
      </c>
      <c r="O59" s="38">
        <f>-'PRA110'!N59</f>
        <v>0</v>
      </c>
      <c r="P59" s="38">
        <f>-'PRA110'!O59</f>
        <v>0</v>
      </c>
      <c r="Q59" s="38">
        <f>-'PRA110'!P59</f>
        <v>0</v>
      </c>
      <c r="R59" s="38">
        <f>-'PRA110'!Q59</f>
        <v>0</v>
      </c>
      <c r="S59" s="38">
        <f>-'PRA110'!R59</f>
        <v>0</v>
      </c>
      <c r="T59" s="38">
        <f>-'PRA110'!S59</f>
        <v>0</v>
      </c>
      <c r="U59" s="38">
        <f>-'PRA110'!T59</f>
        <v>0</v>
      </c>
      <c r="V59" s="38">
        <f>-'PRA110'!U59</f>
        <v>0</v>
      </c>
      <c r="W59" s="38">
        <f>-'PRA110'!V59</f>
        <v>0</v>
      </c>
      <c r="X59" s="38">
        <f>-'PRA110'!W59</f>
        <v>0</v>
      </c>
      <c r="Y59" s="38">
        <f>-'PRA110'!X59</f>
        <v>0</v>
      </c>
      <c r="Z59" s="38">
        <f>-'PRA110'!Y59</f>
        <v>0</v>
      </c>
      <c r="AA59" s="38">
        <f>-'PRA110'!Z59</f>
        <v>0</v>
      </c>
      <c r="AB59" s="38">
        <f>-'PRA110'!AA59</f>
        <v>0</v>
      </c>
      <c r="AC59" s="38">
        <f>-'PRA110'!AB59</f>
        <v>0</v>
      </c>
      <c r="AD59" s="38">
        <f>-'PRA110'!AC59</f>
        <v>0</v>
      </c>
      <c r="AE59" s="38">
        <f>-'PRA110'!AD59</f>
        <v>0</v>
      </c>
      <c r="AF59" s="38">
        <f>-'PRA110'!AE59</f>
        <v>0</v>
      </c>
      <c r="AG59" s="38">
        <f>-'PRA110'!AF59</f>
        <v>0</v>
      </c>
      <c r="AH59" s="38">
        <f>-'PRA110'!AG59</f>
        <v>0</v>
      </c>
      <c r="AI59" s="38">
        <f>-'PRA110'!AH59</f>
        <v>0</v>
      </c>
      <c r="AJ59" s="38">
        <f>-'PRA110'!AI59</f>
        <v>0</v>
      </c>
      <c r="AK59" s="38">
        <f>-'PRA110'!AJ59</f>
        <v>0</v>
      </c>
      <c r="AL59" s="38">
        <f>-'PRA110'!AK59</f>
        <v>0</v>
      </c>
      <c r="AM59" s="38">
        <f>-'PRA110'!AL59</f>
        <v>0</v>
      </c>
      <c r="AN59" s="38">
        <f>-'PRA110'!AM59</f>
        <v>0</v>
      </c>
      <c r="AO59" s="38">
        <f>-'PRA110'!AN59</f>
        <v>0</v>
      </c>
      <c r="AP59" s="38">
        <f>-'PRA110'!AO59</f>
        <v>0</v>
      </c>
      <c r="AQ59" s="38">
        <f>-'PRA110'!AP59</f>
        <v>0</v>
      </c>
      <c r="AR59" s="38">
        <f>-'PRA110'!AQ59</f>
        <v>0</v>
      </c>
      <c r="AS59" s="38">
        <f>-'PRA110'!AR59</f>
        <v>0</v>
      </c>
      <c r="AT59" s="38">
        <f>-'PRA110'!AS59</f>
        <v>0</v>
      </c>
      <c r="AU59" s="38">
        <f>-'PRA110'!AT59</f>
        <v>0</v>
      </c>
      <c r="AV59" s="38">
        <f>-'PRA110'!AU59</f>
        <v>0</v>
      </c>
      <c r="AW59" s="38">
        <f>-'PRA110'!AV59</f>
        <v>0</v>
      </c>
      <c r="AX59" s="38">
        <f>-'PRA110'!AW59</f>
        <v>0</v>
      </c>
      <c r="AY59" s="38">
        <f>-'PRA110'!AX59</f>
        <v>0</v>
      </c>
      <c r="AZ59" s="38">
        <f>-'PRA110'!AY59</f>
        <v>0</v>
      </c>
      <c r="BA59" s="38">
        <f>-'PRA110'!AZ59</f>
        <v>0</v>
      </c>
      <c r="BB59" s="38">
        <f>-'PRA110'!BA59</f>
        <v>0</v>
      </c>
      <c r="BC59" s="38">
        <f>-'PRA110'!BB59</f>
        <v>0</v>
      </c>
      <c r="BD59" s="38">
        <f>-'PRA110'!BC59</f>
        <v>0</v>
      </c>
      <c r="BE59" s="38">
        <f>-'PRA110'!BD59</f>
        <v>0</v>
      </c>
      <c r="BF59" s="38">
        <f>-'PRA110'!BE59</f>
        <v>0</v>
      </c>
      <c r="BG59" s="38">
        <f>-'PRA110'!BF59</f>
        <v>0</v>
      </c>
      <c r="BH59" s="38">
        <f>-'PRA110'!BG59</f>
        <v>0</v>
      </c>
      <c r="BI59" s="38">
        <f>-'PRA110'!BH59</f>
        <v>0</v>
      </c>
      <c r="BJ59" s="38">
        <f>-'PRA110'!BI59</f>
        <v>0</v>
      </c>
      <c r="BK59" s="38">
        <f>-'PRA110'!BJ59</f>
        <v>0</v>
      </c>
      <c r="BL59" s="38">
        <f>-'PRA110'!BK59</f>
        <v>0</v>
      </c>
      <c r="BM59" s="38">
        <f>-'PRA110'!BL59</f>
        <v>0</v>
      </c>
      <c r="BN59" s="38">
        <f>-'PRA110'!BM59</f>
        <v>0</v>
      </c>
      <c r="BO59" s="38">
        <f>-'PRA110'!BN59</f>
        <v>0</v>
      </c>
      <c r="BP59" s="38">
        <f>-'PRA110'!BO59</f>
        <v>0</v>
      </c>
      <c r="BQ59" s="38">
        <f>-'PRA110'!BP59</f>
        <v>0</v>
      </c>
      <c r="BR59" s="38">
        <f>-'PRA110'!BQ59</f>
        <v>0</v>
      </c>
      <c r="BS59" s="38">
        <f>-'PRA110'!BR59</f>
        <v>0</v>
      </c>
      <c r="BT59" s="38">
        <f>-'PRA110'!BS59</f>
        <v>0</v>
      </c>
      <c r="BU59" s="38">
        <f>-'PRA110'!BT59</f>
        <v>0</v>
      </c>
      <c r="BV59" s="38">
        <f>-'PRA110'!BU59</f>
        <v>0</v>
      </c>
      <c r="BW59" s="38">
        <f>-'PRA110'!BV59</f>
        <v>0</v>
      </c>
      <c r="BX59" s="38">
        <f>-'PRA110'!BW59</f>
        <v>0</v>
      </c>
      <c r="BY59" s="38">
        <f>-'PRA110'!BX59</f>
        <v>0</v>
      </c>
      <c r="BZ59" s="38">
        <f>-'PRA110'!BY59</f>
        <v>0</v>
      </c>
      <c r="CA59" s="38">
        <f>-'PRA110'!BZ59</f>
        <v>0</v>
      </c>
      <c r="CB59" s="38">
        <f>-'PRA110'!CA59</f>
        <v>0</v>
      </c>
      <c r="CC59" s="38">
        <f>-'PRA110'!CB59</f>
        <v>0</v>
      </c>
      <c r="CD59" s="38">
        <f>-'PRA110'!CC59</f>
        <v>0</v>
      </c>
      <c r="CE59" s="38">
        <f>-'PRA110'!CD59</f>
        <v>0</v>
      </c>
      <c r="CF59" s="38">
        <f>-'PRA110'!CE59</f>
        <v>0</v>
      </c>
      <c r="CG59" s="38">
        <f>-'PRA110'!CF59</f>
        <v>0</v>
      </c>
      <c r="CH59" s="38">
        <f>-'PRA110'!CG59</f>
        <v>0</v>
      </c>
      <c r="CI59" s="38">
        <f>-'PRA110'!CH59</f>
        <v>0</v>
      </c>
      <c r="CJ59" s="38">
        <f>-'PRA110'!CI59</f>
        <v>0</v>
      </c>
      <c r="CK59" s="38">
        <f>-'PRA110'!CJ59</f>
        <v>0</v>
      </c>
      <c r="CL59" s="38">
        <f>-'PRA110'!CK59</f>
        <v>0</v>
      </c>
      <c r="CM59" s="38">
        <f>-'PRA110'!CL59</f>
        <v>0</v>
      </c>
      <c r="CN59" s="38">
        <f>-'PRA110'!CM59</f>
        <v>0</v>
      </c>
      <c r="CO59" s="38">
        <f>-'PRA110'!CN59</f>
        <v>0</v>
      </c>
      <c r="CP59" s="38">
        <f>-'PRA110'!CO59</f>
        <v>0</v>
      </c>
      <c r="CQ59" s="38">
        <f>-'PRA110'!CP59</f>
        <v>0</v>
      </c>
      <c r="CR59" s="38">
        <f>-'PRA110'!CQ59</f>
        <v>0</v>
      </c>
      <c r="CS59" s="38">
        <f>-'PRA110'!CR59</f>
        <v>0</v>
      </c>
      <c r="CT59" s="38">
        <f>-'PRA110'!CS59</f>
        <v>0</v>
      </c>
      <c r="CU59" s="38">
        <f>-'PRA110'!CT59</f>
        <v>0</v>
      </c>
      <c r="CV59" s="38">
        <f>-'PRA110'!CU59</f>
        <v>0</v>
      </c>
      <c r="CW59" s="38">
        <f>-'PRA110'!CV59</f>
        <v>0</v>
      </c>
      <c r="CX59" s="38">
        <f>-'PRA110'!CW59</f>
        <v>0</v>
      </c>
      <c r="CY59" s="38">
        <f>-'PRA110'!CX59</f>
        <v>0</v>
      </c>
      <c r="CZ59" s="38">
        <f>-'PRA110'!CY59</f>
        <v>0</v>
      </c>
      <c r="DA59" s="38">
        <f>-'PRA110'!CZ59</f>
        <v>0</v>
      </c>
      <c r="DB59" s="38">
        <f>-'PRA110'!DA59</f>
        <v>0</v>
      </c>
      <c r="DC59" s="38">
        <f>-'PRA110'!DB59</f>
        <v>0</v>
      </c>
      <c r="DD59" s="38">
        <f>-'PRA110'!DC59</f>
        <v>0</v>
      </c>
      <c r="DE59" s="38">
        <f>-'PRA110'!DD59</f>
        <v>0</v>
      </c>
      <c r="DF59" s="38">
        <f>-'PRA110'!DE59</f>
        <v>0</v>
      </c>
      <c r="DG59" s="38">
        <f>-'PRA110'!DF59</f>
        <v>0</v>
      </c>
      <c r="DH59" s="38">
        <f>-'PRA110'!DG59</f>
        <v>0</v>
      </c>
      <c r="DI59" s="38">
        <f>-'PRA110'!DH59</f>
        <v>0</v>
      </c>
      <c r="DJ59" s="38">
        <f>-'PRA110'!DI59</f>
        <v>0</v>
      </c>
      <c r="DK59" s="38">
        <f>-'PRA110'!DJ59</f>
        <v>0</v>
      </c>
      <c r="DL59" s="41">
        <f>-'PRA110'!DK59</f>
        <v>0</v>
      </c>
    </row>
    <row r="60" spans="1:116" s="206" customFormat="1" ht="28.15" customHeight="1">
      <c r="A60" s="207"/>
      <c r="B60" s="214"/>
      <c r="C60" s="174"/>
      <c r="D60" s="84" t="s">
        <v>107</v>
      </c>
      <c r="E60" s="85" t="s">
        <v>108</v>
      </c>
      <c r="F60" s="235" t="s">
        <v>109</v>
      </c>
      <c r="G60" s="209"/>
      <c r="H60" s="202"/>
      <c r="I60" s="212"/>
      <c r="J60" s="39">
        <f>-'PRA110'!J60</f>
        <v>0</v>
      </c>
      <c r="K60" s="38">
        <f>-('PRA110'!I60-'PRA110'!J60)</f>
        <v>0</v>
      </c>
      <c r="L60" s="38">
        <f>-'PRA110'!K60</f>
        <v>0</v>
      </c>
      <c r="M60" s="38">
        <f>-'PRA110'!L60</f>
        <v>0</v>
      </c>
      <c r="N60" s="38">
        <f>-'PRA110'!M60</f>
        <v>0</v>
      </c>
      <c r="O60" s="38">
        <f>-'PRA110'!N60</f>
        <v>0</v>
      </c>
      <c r="P60" s="38">
        <f>-'PRA110'!O60</f>
        <v>0</v>
      </c>
      <c r="Q60" s="38">
        <f>-'PRA110'!P60</f>
        <v>0</v>
      </c>
      <c r="R60" s="38">
        <f>-'PRA110'!Q60</f>
        <v>0</v>
      </c>
      <c r="S60" s="38">
        <f>-'PRA110'!R60</f>
        <v>0</v>
      </c>
      <c r="T60" s="38">
        <f>-'PRA110'!S60</f>
        <v>0</v>
      </c>
      <c r="U60" s="38">
        <f>-'PRA110'!T60</f>
        <v>0</v>
      </c>
      <c r="V60" s="38">
        <f>-'PRA110'!U60</f>
        <v>0</v>
      </c>
      <c r="W60" s="38">
        <f>-'PRA110'!V60</f>
        <v>0</v>
      </c>
      <c r="X60" s="38">
        <f>-'PRA110'!W60</f>
        <v>0</v>
      </c>
      <c r="Y60" s="38">
        <f>-'PRA110'!X60</f>
        <v>0</v>
      </c>
      <c r="Z60" s="38">
        <f>-'PRA110'!Y60</f>
        <v>0</v>
      </c>
      <c r="AA60" s="38">
        <f>-'PRA110'!Z60</f>
        <v>0</v>
      </c>
      <c r="AB60" s="38">
        <f>-'PRA110'!AA60</f>
        <v>0</v>
      </c>
      <c r="AC60" s="38">
        <f>-'PRA110'!AB60</f>
        <v>0</v>
      </c>
      <c r="AD60" s="38">
        <f>-'PRA110'!AC60</f>
        <v>0</v>
      </c>
      <c r="AE60" s="38">
        <f>-'PRA110'!AD60</f>
        <v>0</v>
      </c>
      <c r="AF60" s="38">
        <f>-'PRA110'!AE60</f>
        <v>0</v>
      </c>
      <c r="AG60" s="38">
        <f>-'PRA110'!AF60</f>
        <v>0</v>
      </c>
      <c r="AH60" s="38">
        <f>-'PRA110'!AG60</f>
        <v>0</v>
      </c>
      <c r="AI60" s="38">
        <f>-'PRA110'!AH60</f>
        <v>0</v>
      </c>
      <c r="AJ60" s="38">
        <f>-'PRA110'!AI60</f>
        <v>0</v>
      </c>
      <c r="AK60" s="38">
        <f>-'PRA110'!AJ60</f>
        <v>0</v>
      </c>
      <c r="AL60" s="38">
        <f>-'PRA110'!AK60</f>
        <v>0</v>
      </c>
      <c r="AM60" s="38">
        <f>-'PRA110'!AL60</f>
        <v>0</v>
      </c>
      <c r="AN60" s="38">
        <f>-'PRA110'!AM60</f>
        <v>0</v>
      </c>
      <c r="AO60" s="38">
        <f>-'PRA110'!AN60</f>
        <v>0</v>
      </c>
      <c r="AP60" s="38">
        <f>-'PRA110'!AO60</f>
        <v>0</v>
      </c>
      <c r="AQ60" s="38">
        <f>-'PRA110'!AP60</f>
        <v>0</v>
      </c>
      <c r="AR60" s="38">
        <f>-'PRA110'!AQ60</f>
        <v>0</v>
      </c>
      <c r="AS60" s="38">
        <f>-'PRA110'!AR60</f>
        <v>0</v>
      </c>
      <c r="AT60" s="38">
        <f>-'PRA110'!AS60</f>
        <v>0</v>
      </c>
      <c r="AU60" s="38">
        <f>-'PRA110'!AT60</f>
        <v>0</v>
      </c>
      <c r="AV60" s="38">
        <f>-'PRA110'!AU60</f>
        <v>0</v>
      </c>
      <c r="AW60" s="38">
        <f>-'PRA110'!AV60</f>
        <v>0</v>
      </c>
      <c r="AX60" s="38">
        <f>-'PRA110'!AW60</f>
        <v>0</v>
      </c>
      <c r="AY60" s="38">
        <f>-'PRA110'!AX60</f>
        <v>0</v>
      </c>
      <c r="AZ60" s="38">
        <f>-'PRA110'!AY60</f>
        <v>0</v>
      </c>
      <c r="BA60" s="38">
        <f>-'PRA110'!AZ60</f>
        <v>0</v>
      </c>
      <c r="BB60" s="38">
        <f>-'PRA110'!BA60</f>
        <v>0</v>
      </c>
      <c r="BC60" s="38">
        <f>-'PRA110'!BB60</f>
        <v>0</v>
      </c>
      <c r="BD60" s="38">
        <f>-'PRA110'!BC60</f>
        <v>0</v>
      </c>
      <c r="BE60" s="38">
        <f>-'PRA110'!BD60</f>
        <v>0</v>
      </c>
      <c r="BF60" s="38">
        <f>-'PRA110'!BE60</f>
        <v>0</v>
      </c>
      <c r="BG60" s="38">
        <f>-'PRA110'!BF60</f>
        <v>0</v>
      </c>
      <c r="BH60" s="38">
        <f>-'PRA110'!BG60</f>
        <v>0</v>
      </c>
      <c r="BI60" s="38">
        <f>-'PRA110'!BH60</f>
        <v>0</v>
      </c>
      <c r="BJ60" s="38">
        <f>-'PRA110'!BI60</f>
        <v>0</v>
      </c>
      <c r="BK60" s="38">
        <f>-'PRA110'!BJ60</f>
        <v>0</v>
      </c>
      <c r="BL60" s="38">
        <f>-'PRA110'!BK60</f>
        <v>0</v>
      </c>
      <c r="BM60" s="38">
        <f>-'PRA110'!BL60</f>
        <v>0</v>
      </c>
      <c r="BN60" s="38">
        <f>-'PRA110'!BM60</f>
        <v>0</v>
      </c>
      <c r="BO60" s="38">
        <f>-'PRA110'!BN60</f>
        <v>0</v>
      </c>
      <c r="BP60" s="38">
        <f>-'PRA110'!BO60</f>
        <v>0</v>
      </c>
      <c r="BQ60" s="38">
        <f>-'PRA110'!BP60</f>
        <v>0</v>
      </c>
      <c r="BR60" s="38">
        <f>-'PRA110'!BQ60</f>
        <v>0</v>
      </c>
      <c r="BS60" s="38">
        <f>-'PRA110'!BR60</f>
        <v>0</v>
      </c>
      <c r="BT60" s="38">
        <f>-'PRA110'!BS60</f>
        <v>0</v>
      </c>
      <c r="BU60" s="38">
        <f>-'PRA110'!BT60</f>
        <v>0</v>
      </c>
      <c r="BV60" s="38">
        <f>-'PRA110'!BU60</f>
        <v>0</v>
      </c>
      <c r="BW60" s="38">
        <f>-'PRA110'!BV60</f>
        <v>0</v>
      </c>
      <c r="BX60" s="38">
        <f>-'PRA110'!BW60</f>
        <v>0</v>
      </c>
      <c r="BY60" s="38">
        <f>-'PRA110'!BX60</f>
        <v>0</v>
      </c>
      <c r="BZ60" s="38">
        <f>-'PRA110'!BY60</f>
        <v>0</v>
      </c>
      <c r="CA60" s="38">
        <f>-'PRA110'!BZ60</f>
        <v>0</v>
      </c>
      <c r="CB60" s="38">
        <f>-'PRA110'!CA60</f>
        <v>0</v>
      </c>
      <c r="CC60" s="38">
        <f>-'PRA110'!CB60</f>
        <v>0</v>
      </c>
      <c r="CD60" s="38">
        <f>-'PRA110'!CC60</f>
        <v>0</v>
      </c>
      <c r="CE60" s="38">
        <f>-'PRA110'!CD60</f>
        <v>0</v>
      </c>
      <c r="CF60" s="38">
        <f>-'PRA110'!CE60</f>
        <v>0</v>
      </c>
      <c r="CG60" s="38">
        <f>-'PRA110'!CF60</f>
        <v>0</v>
      </c>
      <c r="CH60" s="38">
        <f>-'PRA110'!CG60</f>
        <v>0</v>
      </c>
      <c r="CI60" s="38">
        <f>-'PRA110'!CH60</f>
        <v>0</v>
      </c>
      <c r="CJ60" s="38">
        <f>-'PRA110'!CI60</f>
        <v>0</v>
      </c>
      <c r="CK60" s="38">
        <f>-'PRA110'!CJ60</f>
        <v>0</v>
      </c>
      <c r="CL60" s="38">
        <f>-'PRA110'!CK60</f>
        <v>0</v>
      </c>
      <c r="CM60" s="38">
        <f>-'PRA110'!CL60</f>
        <v>0</v>
      </c>
      <c r="CN60" s="38">
        <f>-'PRA110'!CM60</f>
        <v>0</v>
      </c>
      <c r="CO60" s="38">
        <f>-'PRA110'!CN60</f>
        <v>0</v>
      </c>
      <c r="CP60" s="38">
        <f>-'PRA110'!CO60</f>
        <v>0</v>
      </c>
      <c r="CQ60" s="38">
        <f>-'PRA110'!CP60</f>
        <v>0</v>
      </c>
      <c r="CR60" s="38">
        <f>-'PRA110'!CQ60</f>
        <v>0</v>
      </c>
      <c r="CS60" s="38">
        <f>-'PRA110'!CR60</f>
        <v>0</v>
      </c>
      <c r="CT60" s="38">
        <f>-'PRA110'!CS60</f>
        <v>0</v>
      </c>
      <c r="CU60" s="38">
        <f>-'PRA110'!CT60</f>
        <v>0</v>
      </c>
      <c r="CV60" s="38">
        <f>-'PRA110'!CU60</f>
        <v>0</v>
      </c>
      <c r="CW60" s="38">
        <f>-'PRA110'!CV60</f>
        <v>0</v>
      </c>
      <c r="CX60" s="38">
        <f>-'PRA110'!CW60</f>
        <v>0</v>
      </c>
      <c r="CY60" s="38">
        <f>-'PRA110'!CX60</f>
        <v>0</v>
      </c>
      <c r="CZ60" s="38">
        <f>-'PRA110'!CY60</f>
        <v>0</v>
      </c>
      <c r="DA60" s="38">
        <f>-'PRA110'!CZ60</f>
        <v>0</v>
      </c>
      <c r="DB60" s="38">
        <f>-'PRA110'!DA60</f>
        <v>0</v>
      </c>
      <c r="DC60" s="38">
        <f>-'PRA110'!DB60</f>
        <v>0</v>
      </c>
      <c r="DD60" s="38">
        <f>-'PRA110'!DC60</f>
        <v>0</v>
      </c>
      <c r="DE60" s="38">
        <f>-'PRA110'!DD60</f>
        <v>0</v>
      </c>
      <c r="DF60" s="38">
        <f>-'PRA110'!DE60</f>
        <v>0</v>
      </c>
      <c r="DG60" s="38">
        <f>-'PRA110'!DF60</f>
        <v>0</v>
      </c>
      <c r="DH60" s="38">
        <f>-'PRA110'!DG60</f>
        <v>0</v>
      </c>
      <c r="DI60" s="38">
        <f>-'PRA110'!DH60</f>
        <v>0</v>
      </c>
      <c r="DJ60" s="38">
        <f>-'PRA110'!DI60</f>
        <v>0</v>
      </c>
      <c r="DK60" s="38">
        <f>-'PRA110'!DJ60</f>
        <v>0</v>
      </c>
      <c r="DL60" s="41">
        <f>-'PRA110'!DK60</f>
        <v>0</v>
      </c>
    </row>
    <row r="61" spans="1:116" s="206" customFormat="1" ht="19.899999999999999" customHeight="1">
      <c r="A61" s="207"/>
      <c r="B61" s="214"/>
      <c r="C61" s="174"/>
      <c r="D61" s="84"/>
      <c r="E61" s="90"/>
      <c r="F61" s="211" t="s">
        <v>920</v>
      </c>
      <c r="G61" s="209"/>
      <c r="H61" s="202"/>
      <c r="I61" s="212"/>
      <c r="J61" s="39">
        <f>-('PRA110'!J61-'PRA110'!J62)</f>
        <v>0</v>
      </c>
      <c r="K61" s="38">
        <f>-(('PRA110'!I61-'PRA110'!J61)-('PRA110'!I62-'PRA110'!J62))</f>
        <v>0</v>
      </c>
      <c r="L61" s="38">
        <f>-('PRA110'!K61-'PRA110'!K62)</f>
        <v>0</v>
      </c>
      <c r="M61" s="38">
        <f>-('PRA110'!L61-'PRA110'!L62)</f>
        <v>0</v>
      </c>
      <c r="N61" s="38">
        <f>-('PRA110'!M61-'PRA110'!M62)</f>
        <v>0</v>
      </c>
      <c r="O61" s="38">
        <f>-('PRA110'!N61-'PRA110'!N62)</f>
        <v>0</v>
      </c>
      <c r="P61" s="38">
        <f>-('PRA110'!O61-'PRA110'!O62)</f>
        <v>0</v>
      </c>
      <c r="Q61" s="38">
        <f>-('PRA110'!P61-'PRA110'!P62)</f>
        <v>0</v>
      </c>
      <c r="R61" s="38">
        <f>-('PRA110'!Q61-'PRA110'!Q62)</f>
        <v>0</v>
      </c>
      <c r="S61" s="38">
        <f>-('PRA110'!R61-'PRA110'!R62)</f>
        <v>0</v>
      </c>
      <c r="T61" s="38">
        <f>-('PRA110'!S61-'PRA110'!S62)</f>
        <v>0</v>
      </c>
      <c r="U61" s="38">
        <f>-('PRA110'!T61-'PRA110'!T62)</f>
        <v>0</v>
      </c>
      <c r="V61" s="38">
        <f>-('PRA110'!U61-'PRA110'!U62)</f>
        <v>0</v>
      </c>
      <c r="W61" s="38">
        <f>-('PRA110'!V61-'PRA110'!V62)</f>
        <v>0</v>
      </c>
      <c r="X61" s="38">
        <f>-('PRA110'!W61-'PRA110'!W62)</f>
        <v>0</v>
      </c>
      <c r="Y61" s="38">
        <f>-('PRA110'!X61-'PRA110'!X62)</f>
        <v>0</v>
      </c>
      <c r="Z61" s="38">
        <f>-('PRA110'!Y61-'PRA110'!Y62)</f>
        <v>0</v>
      </c>
      <c r="AA61" s="38">
        <f>-('PRA110'!Z61-'PRA110'!Z62)</f>
        <v>0</v>
      </c>
      <c r="AB61" s="38">
        <f>-('PRA110'!AA61-'PRA110'!AA62)</f>
        <v>0</v>
      </c>
      <c r="AC61" s="38">
        <f>-('PRA110'!AB61-'PRA110'!AB62)</f>
        <v>0</v>
      </c>
      <c r="AD61" s="38">
        <f>-('PRA110'!AC61-'PRA110'!AC62)</f>
        <v>0</v>
      </c>
      <c r="AE61" s="38">
        <f>-('PRA110'!AD61-'PRA110'!AD62)</f>
        <v>0</v>
      </c>
      <c r="AF61" s="38">
        <f>-('PRA110'!AE61-'PRA110'!AE62)</f>
        <v>0</v>
      </c>
      <c r="AG61" s="38">
        <f>-('PRA110'!AF61-'PRA110'!AF62)</f>
        <v>0</v>
      </c>
      <c r="AH61" s="38">
        <f>-('PRA110'!AG61-'PRA110'!AG62)</f>
        <v>0</v>
      </c>
      <c r="AI61" s="38">
        <f>-('PRA110'!AH61-'PRA110'!AH62)</f>
        <v>0</v>
      </c>
      <c r="AJ61" s="38">
        <f>-('PRA110'!AI61-'PRA110'!AI62)</f>
        <v>0</v>
      </c>
      <c r="AK61" s="38">
        <f>-('PRA110'!AJ61-'PRA110'!AJ62)</f>
        <v>0</v>
      </c>
      <c r="AL61" s="38">
        <f>-('PRA110'!AK61-'PRA110'!AK62)</f>
        <v>0</v>
      </c>
      <c r="AM61" s="38">
        <f>-('PRA110'!AL61-'PRA110'!AL62)</f>
        <v>0</v>
      </c>
      <c r="AN61" s="38">
        <f>-('PRA110'!AM61-'PRA110'!AM62)</f>
        <v>0</v>
      </c>
      <c r="AO61" s="38">
        <f>-('PRA110'!AN61-'PRA110'!AN62)</f>
        <v>0</v>
      </c>
      <c r="AP61" s="38">
        <f>-('PRA110'!AO61-'PRA110'!AO62)</f>
        <v>0</v>
      </c>
      <c r="AQ61" s="38">
        <f>-('PRA110'!AP61-'PRA110'!AP62)</f>
        <v>0</v>
      </c>
      <c r="AR61" s="38">
        <f>-('PRA110'!AQ61-'PRA110'!AQ62)</f>
        <v>0</v>
      </c>
      <c r="AS61" s="38">
        <f>-('PRA110'!AR61-'PRA110'!AR62)</f>
        <v>0</v>
      </c>
      <c r="AT61" s="38">
        <f>-('PRA110'!AS61-'PRA110'!AS62)</f>
        <v>0</v>
      </c>
      <c r="AU61" s="38">
        <f>-('PRA110'!AT61-'PRA110'!AT62)</f>
        <v>0</v>
      </c>
      <c r="AV61" s="38">
        <f>-('PRA110'!AU61-'PRA110'!AU62)</f>
        <v>0</v>
      </c>
      <c r="AW61" s="38">
        <f>-('PRA110'!AV61-'PRA110'!AV62)</f>
        <v>0</v>
      </c>
      <c r="AX61" s="38">
        <f>-('PRA110'!AW61-'PRA110'!AW62)</f>
        <v>0</v>
      </c>
      <c r="AY61" s="38">
        <f>-('PRA110'!AX61-'PRA110'!AX62)</f>
        <v>0</v>
      </c>
      <c r="AZ61" s="38">
        <f>-('PRA110'!AY61-'PRA110'!AY62)</f>
        <v>0</v>
      </c>
      <c r="BA61" s="38">
        <f>-('PRA110'!AZ61-'PRA110'!AZ62)</f>
        <v>0</v>
      </c>
      <c r="BB61" s="38">
        <f>-('PRA110'!BA61-'PRA110'!BA62)</f>
        <v>0</v>
      </c>
      <c r="BC61" s="38">
        <f>-('PRA110'!BB61-'PRA110'!BB62)</f>
        <v>0</v>
      </c>
      <c r="BD61" s="38">
        <f>-('PRA110'!BC61-'PRA110'!BC62)</f>
        <v>0</v>
      </c>
      <c r="BE61" s="38">
        <f>-('PRA110'!BD61-'PRA110'!BD62)</f>
        <v>0</v>
      </c>
      <c r="BF61" s="38">
        <f>-('PRA110'!BE61-'PRA110'!BE62)</f>
        <v>0</v>
      </c>
      <c r="BG61" s="38">
        <f>-('PRA110'!BF61-'PRA110'!BF62)</f>
        <v>0</v>
      </c>
      <c r="BH61" s="38">
        <f>-('PRA110'!BG61-'PRA110'!BG62)</f>
        <v>0</v>
      </c>
      <c r="BI61" s="38">
        <f>-('PRA110'!BH61-'PRA110'!BH62)</f>
        <v>0</v>
      </c>
      <c r="BJ61" s="38">
        <f>-('PRA110'!BI61-'PRA110'!BI62)</f>
        <v>0</v>
      </c>
      <c r="BK61" s="38">
        <f>-('PRA110'!BJ61-'PRA110'!BJ62)</f>
        <v>0</v>
      </c>
      <c r="BL61" s="38">
        <f>-('PRA110'!BK61-'PRA110'!BK62)</f>
        <v>0</v>
      </c>
      <c r="BM61" s="38">
        <f>-('PRA110'!BL61-'PRA110'!BL62)</f>
        <v>0</v>
      </c>
      <c r="BN61" s="38">
        <f>-('PRA110'!BM61-'PRA110'!BM62)</f>
        <v>0</v>
      </c>
      <c r="BO61" s="38">
        <f>-('PRA110'!BN61-'PRA110'!BN62)</f>
        <v>0</v>
      </c>
      <c r="BP61" s="38">
        <f>-('PRA110'!BO61-'PRA110'!BO62)</f>
        <v>0</v>
      </c>
      <c r="BQ61" s="38">
        <f>-('PRA110'!BP61-'PRA110'!BP62)</f>
        <v>0</v>
      </c>
      <c r="BR61" s="38">
        <f>-('PRA110'!BQ61-'PRA110'!BQ62)</f>
        <v>0</v>
      </c>
      <c r="BS61" s="38">
        <f>-('PRA110'!BR61-'PRA110'!BR62)</f>
        <v>0</v>
      </c>
      <c r="BT61" s="38">
        <f>-('PRA110'!BS61-'PRA110'!BS62)</f>
        <v>0</v>
      </c>
      <c r="BU61" s="38">
        <f>-('PRA110'!BT61-'PRA110'!BT62)</f>
        <v>0</v>
      </c>
      <c r="BV61" s="38">
        <f>-('PRA110'!BU61-'PRA110'!BU62)</f>
        <v>0</v>
      </c>
      <c r="BW61" s="38">
        <f>-('PRA110'!BV61-'PRA110'!BV62)</f>
        <v>0</v>
      </c>
      <c r="BX61" s="38">
        <f>-('PRA110'!BW61-'PRA110'!BW62)</f>
        <v>0</v>
      </c>
      <c r="BY61" s="38">
        <f>-('PRA110'!BX61-'PRA110'!BX62)</f>
        <v>0</v>
      </c>
      <c r="BZ61" s="38">
        <f>-('PRA110'!BY61-'PRA110'!BY62)</f>
        <v>0</v>
      </c>
      <c r="CA61" s="38">
        <f>-('PRA110'!BZ61-'PRA110'!BZ62)</f>
        <v>0</v>
      </c>
      <c r="CB61" s="38">
        <f>-('PRA110'!CA61-'PRA110'!CA62)</f>
        <v>0</v>
      </c>
      <c r="CC61" s="38">
        <f>-('PRA110'!CB61-'PRA110'!CB62)</f>
        <v>0</v>
      </c>
      <c r="CD61" s="38">
        <f>-('PRA110'!CC61-'PRA110'!CC62)</f>
        <v>0</v>
      </c>
      <c r="CE61" s="38">
        <f>-('PRA110'!CD61-'PRA110'!CD62)</f>
        <v>0</v>
      </c>
      <c r="CF61" s="38">
        <f>-('PRA110'!CE61-'PRA110'!CE62)</f>
        <v>0</v>
      </c>
      <c r="CG61" s="38">
        <f>-('PRA110'!CF61-'PRA110'!CF62)</f>
        <v>0</v>
      </c>
      <c r="CH61" s="38">
        <f>-('PRA110'!CG61-'PRA110'!CG62)</f>
        <v>0</v>
      </c>
      <c r="CI61" s="38">
        <f>-('PRA110'!CH61-'PRA110'!CH62)</f>
        <v>0</v>
      </c>
      <c r="CJ61" s="38">
        <f>-('PRA110'!CI61-'PRA110'!CI62)</f>
        <v>0</v>
      </c>
      <c r="CK61" s="38">
        <f>-('PRA110'!CJ61-'PRA110'!CJ62)</f>
        <v>0</v>
      </c>
      <c r="CL61" s="38">
        <f>-('PRA110'!CK61-'PRA110'!CK62)</f>
        <v>0</v>
      </c>
      <c r="CM61" s="38">
        <f>-('PRA110'!CL61-'PRA110'!CL62)</f>
        <v>0</v>
      </c>
      <c r="CN61" s="38">
        <f>-('PRA110'!CM61-'PRA110'!CM62)</f>
        <v>0</v>
      </c>
      <c r="CO61" s="38">
        <f>-('PRA110'!CN61-'PRA110'!CN62)</f>
        <v>0</v>
      </c>
      <c r="CP61" s="38">
        <f>-('PRA110'!CO61-'PRA110'!CO62)</f>
        <v>0</v>
      </c>
      <c r="CQ61" s="38">
        <f>-('PRA110'!CP61-'PRA110'!CP62)</f>
        <v>0</v>
      </c>
      <c r="CR61" s="38">
        <f>-('PRA110'!CQ61-'PRA110'!CQ62)</f>
        <v>0</v>
      </c>
      <c r="CS61" s="38">
        <f>-('PRA110'!CR61-'PRA110'!CR62)</f>
        <v>0</v>
      </c>
      <c r="CT61" s="38">
        <f>-('PRA110'!CS61-'PRA110'!CS62)</f>
        <v>0</v>
      </c>
      <c r="CU61" s="38">
        <f>-('PRA110'!CT61-'PRA110'!CT62)</f>
        <v>0</v>
      </c>
      <c r="CV61" s="38">
        <f>-('PRA110'!CU61-'PRA110'!CU62)</f>
        <v>0</v>
      </c>
      <c r="CW61" s="38">
        <f>-('PRA110'!CV61-'PRA110'!CV62)</f>
        <v>0</v>
      </c>
      <c r="CX61" s="38">
        <f>-('PRA110'!CW61-'PRA110'!CW62)</f>
        <v>0</v>
      </c>
      <c r="CY61" s="38">
        <f>-('PRA110'!CX61-'PRA110'!CX62)</f>
        <v>0</v>
      </c>
      <c r="CZ61" s="38">
        <f>-('PRA110'!CY61-'PRA110'!CY62)</f>
        <v>0</v>
      </c>
      <c r="DA61" s="38">
        <f>-('PRA110'!CZ61-'PRA110'!CZ62)</f>
        <v>0</v>
      </c>
      <c r="DB61" s="38">
        <f>-('PRA110'!DA61-'PRA110'!DA62)</f>
        <v>0</v>
      </c>
      <c r="DC61" s="38">
        <f>-('PRA110'!DB61-'PRA110'!DB62)</f>
        <v>0</v>
      </c>
      <c r="DD61" s="38">
        <f>-('PRA110'!DC61-'PRA110'!DC62)</f>
        <v>0</v>
      </c>
      <c r="DE61" s="38">
        <f>-('PRA110'!DD61-'PRA110'!DD62)</f>
        <v>0</v>
      </c>
      <c r="DF61" s="38">
        <f>-('PRA110'!DE61-'PRA110'!DE62)</f>
        <v>0</v>
      </c>
      <c r="DG61" s="38">
        <f>-('PRA110'!DF61-'PRA110'!DF62)</f>
        <v>0</v>
      </c>
      <c r="DH61" s="38">
        <f>-('PRA110'!DG61-'PRA110'!DG62)</f>
        <v>0</v>
      </c>
      <c r="DI61" s="38">
        <f>-('PRA110'!DH61-'PRA110'!DH62)</f>
        <v>0</v>
      </c>
      <c r="DJ61" s="38">
        <f>-('PRA110'!DI61-'PRA110'!DI62)</f>
        <v>0</v>
      </c>
      <c r="DK61" s="38">
        <f>-('PRA110'!DJ61-'PRA110'!DJ62)</f>
        <v>0</v>
      </c>
      <c r="DL61" s="41">
        <f>-('PRA110'!DK61-'PRA110'!DK62)</f>
        <v>0</v>
      </c>
    </row>
    <row r="62" spans="1:116" s="206" customFormat="1" ht="19.899999999999999" customHeight="1">
      <c r="A62" s="207"/>
      <c r="B62" s="214"/>
      <c r="C62" s="174"/>
      <c r="D62" s="84" t="s">
        <v>569</v>
      </c>
      <c r="E62" s="90" t="s">
        <v>776</v>
      </c>
      <c r="F62" s="211" t="s">
        <v>1168</v>
      </c>
      <c r="G62" s="209"/>
      <c r="H62" s="202"/>
      <c r="I62" s="212"/>
      <c r="J62" s="39">
        <f>-'PRA110'!J62</f>
        <v>0</v>
      </c>
      <c r="K62" s="38">
        <f>-('PRA110'!I62-'PRA110'!J62)</f>
        <v>0</v>
      </c>
      <c r="L62" s="38">
        <f>-'PRA110'!K62</f>
        <v>0</v>
      </c>
      <c r="M62" s="38">
        <f>-'PRA110'!L62</f>
        <v>0</v>
      </c>
      <c r="N62" s="38">
        <f>-'PRA110'!M62</f>
        <v>0</v>
      </c>
      <c r="O62" s="38">
        <f>-'PRA110'!N62</f>
        <v>0</v>
      </c>
      <c r="P62" s="38">
        <f>-'PRA110'!O62</f>
        <v>0</v>
      </c>
      <c r="Q62" s="38">
        <f>-'PRA110'!P62</f>
        <v>0</v>
      </c>
      <c r="R62" s="38">
        <f>-'PRA110'!Q62</f>
        <v>0</v>
      </c>
      <c r="S62" s="38">
        <f>-'PRA110'!R62</f>
        <v>0</v>
      </c>
      <c r="T62" s="38">
        <f>-'PRA110'!S62</f>
        <v>0</v>
      </c>
      <c r="U62" s="38">
        <f>-'PRA110'!T62</f>
        <v>0</v>
      </c>
      <c r="V62" s="38">
        <f>-'PRA110'!U62</f>
        <v>0</v>
      </c>
      <c r="W62" s="38">
        <f>-'PRA110'!V62</f>
        <v>0</v>
      </c>
      <c r="X62" s="38">
        <f>-'PRA110'!W62</f>
        <v>0</v>
      </c>
      <c r="Y62" s="38">
        <f>-'PRA110'!X62</f>
        <v>0</v>
      </c>
      <c r="Z62" s="38">
        <f>-'PRA110'!Y62</f>
        <v>0</v>
      </c>
      <c r="AA62" s="38">
        <f>-'PRA110'!Z62</f>
        <v>0</v>
      </c>
      <c r="AB62" s="38">
        <f>-'PRA110'!AA62</f>
        <v>0</v>
      </c>
      <c r="AC62" s="38">
        <f>-'PRA110'!AB62</f>
        <v>0</v>
      </c>
      <c r="AD62" s="38">
        <f>-'PRA110'!AC62</f>
        <v>0</v>
      </c>
      <c r="AE62" s="38">
        <f>-'PRA110'!AD62</f>
        <v>0</v>
      </c>
      <c r="AF62" s="38">
        <f>-'PRA110'!AE62</f>
        <v>0</v>
      </c>
      <c r="AG62" s="38">
        <f>-'PRA110'!AF62</f>
        <v>0</v>
      </c>
      <c r="AH62" s="38">
        <f>-'PRA110'!AG62</f>
        <v>0</v>
      </c>
      <c r="AI62" s="38">
        <f>-'PRA110'!AH62</f>
        <v>0</v>
      </c>
      <c r="AJ62" s="38">
        <f>-'PRA110'!AI62</f>
        <v>0</v>
      </c>
      <c r="AK62" s="38">
        <f>-'PRA110'!AJ62</f>
        <v>0</v>
      </c>
      <c r="AL62" s="38">
        <f>-'PRA110'!AK62</f>
        <v>0</v>
      </c>
      <c r="AM62" s="38">
        <f>-'PRA110'!AL62</f>
        <v>0</v>
      </c>
      <c r="AN62" s="38">
        <f>-'PRA110'!AM62</f>
        <v>0</v>
      </c>
      <c r="AO62" s="38">
        <f>-'PRA110'!AN62</f>
        <v>0</v>
      </c>
      <c r="AP62" s="38">
        <f>-'PRA110'!AO62</f>
        <v>0</v>
      </c>
      <c r="AQ62" s="38">
        <f>-'PRA110'!AP62</f>
        <v>0</v>
      </c>
      <c r="AR62" s="38">
        <f>-'PRA110'!AQ62</f>
        <v>0</v>
      </c>
      <c r="AS62" s="38">
        <f>-'PRA110'!AR62</f>
        <v>0</v>
      </c>
      <c r="AT62" s="38">
        <f>-'PRA110'!AS62</f>
        <v>0</v>
      </c>
      <c r="AU62" s="38">
        <f>-'PRA110'!AT62</f>
        <v>0</v>
      </c>
      <c r="AV62" s="38">
        <f>-'PRA110'!AU62</f>
        <v>0</v>
      </c>
      <c r="AW62" s="38">
        <f>-'PRA110'!AV62</f>
        <v>0</v>
      </c>
      <c r="AX62" s="38">
        <f>-'PRA110'!AW62</f>
        <v>0</v>
      </c>
      <c r="AY62" s="38">
        <f>-'PRA110'!AX62</f>
        <v>0</v>
      </c>
      <c r="AZ62" s="38">
        <f>-'PRA110'!AY62</f>
        <v>0</v>
      </c>
      <c r="BA62" s="38">
        <f>-'PRA110'!AZ62</f>
        <v>0</v>
      </c>
      <c r="BB62" s="38">
        <f>-'PRA110'!BA62</f>
        <v>0</v>
      </c>
      <c r="BC62" s="38">
        <f>-'PRA110'!BB62</f>
        <v>0</v>
      </c>
      <c r="BD62" s="38">
        <f>-'PRA110'!BC62</f>
        <v>0</v>
      </c>
      <c r="BE62" s="38">
        <f>-'PRA110'!BD62</f>
        <v>0</v>
      </c>
      <c r="BF62" s="38">
        <f>-'PRA110'!BE62</f>
        <v>0</v>
      </c>
      <c r="BG62" s="38">
        <f>-'PRA110'!BF62</f>
        <v>0</v>
      </c>
      <c r="BH62" s="38">
        <f>-'PRA110'!BG62</f>
        <v>0</v>
      </c>
      <c r="BI62" s="38">
        <f>-'PRA110'!BH62</f>
        <v>0</v>
      </c>
      <c r="BJ62" s="38">
        <f>-'PRA110'!BI62</f>
        <v>0</v>
      </c>
      <c r="BK62" s="38">
        <f>-'PRA110'!BJ62</f>
        <v>0</v>
      </c>
      <c r="BL62" s="38">
        <f>-'PRA110'!BK62</f>
        <v>0</v>
      </c>
      <c r="BM62" s="38">
        <f>-'PRA110'!BL62</f>
        <v>0</v>
      </c>
      <c r="BN62" s="38">
        <f>-'PRA110'!BM62</f>
        <v>0</v>
      </c>
      <c r="BO62" s="38">
        <f>-'PRA110'!BN62</f>
        <v>0</v>
      </c>
      <c r="BP62" s="38">
        <f>-'PRA110'!BO62</f>
        <v>0</v>
      </c>
      <c r="BQ62" s="38">
        <f>-'PRA110'!BP62</f>
        <v>0</v>
      </c>
      <c r="BR62" s="38">
        <f>-'PRA110'!BQ62</f>
        <v>0</v>
      </c>
      <c r="BS62" s="38">
        <f>-'PRA110'!BR62</f>
        <v>0</v>
      </c>
      <c r="BT62" s="38">
        <f>-'PRA110'!BS62</f>
        <v>0</v>
      </c>
      <c r="BU62" s="38">
        <f>-'PRA110'!BT62</f>
        <v>0</v>
      </c>
      <c r="BV62" s="38">
        <f>-'PRA110'!BU62</f>
        <v>0</v>
      </c>
      <c r="BW62" s="38">
        <f>-'PRA110'!BV62</f>
        <v>0</v>
      </c>
      <c r="BX62" s="38">
        <f>-'PRA110'!BW62</f>
        <v>0</v>
      </c>
      <c r="BY62" s="38">
        <f>-'PRA110'!BX62</f>
        <v>0</v>
      </c>
      <c r="BZ62" s="38">
        <f>-'PRA110'!BY62</f>
        <v>0</v>
      </c>
      <c r="CA62" s="38">
        <f>-'PRA110'!BZ62</f>
        <v>0</v>
      </c>
      <c r="CB62" s="38">
        <f>-'PRA110'!CA62</f>
        <v>0</v>
      </c>
      <c r="CC62" s="38">
        <f>-'PRA110'!CB62</f>
        <v>0</v>
      </c>
      <c r="CD62" s="38">
        <f>-'PRA110'!CC62</f>
        <v>0</v>
      </c>
      <c r="CE62" s="38">
        <f>-'PRA110'!CD62</f>
        <v>0</v>
      </c>
      <c r="CF62" s="38">
        <f>-'PRA110'!CE62</f>
        <v>0</v>
      </c>
      <c r="CG62" s="38">
        <f>-'PRA110'!CF62</f>
        <v>0</v>
      </c>
      <c r="CH62" s="38">
        <f>-'PRA110'!CG62</f>
        <v>0</v>
      </c>
      <c r="CI62" s="38">
        <f>-'PRA110'!CH62</f>
        <v>0</v>
      </c>
      <c r="CJ62" s="38">
        <f>-'PRA110'!CI62</f>
        <v>0</v>
      </c>
      <c r="CK62" s="38">
        <f>-'PRA110'!CJ62</f>
        <v>0</v>
      </c>
      <c r="CL62" s="38">
        <f>-'PRA110'!CK62</f>
        <v>0</v>
      </c>
      <c r="CM62" s="38">
        <f>-'PRA110'!CL62</f>
        <v>0</v>
      </c>
      <c r="CN62" s="38">
        <f>-'PRA110'!CM62</f>
        <v>0</v>
      </c>
      <c r="CO62" s="38">
        <f>-'PRA110'!CN62</f>
        <v>0</v>
      </c>
      <c r="CP62" s="38">
        <f>-'PRA110'!CO62</f>
        <v>0</v>
      </c>
      <c r="CQ62" s="38">
        <f>-'PRA110'!CP62</f>
        <v>0</v>
      </c>
      <c r="CR62" s="38">
        <f>-'PRA110'!CQ62</f>
        <v>0</v>
      </c>
      <c r="CS62" s="38">
        <f>-'PRA110'!CR62</f>
        <v>0</v>
      </c>
      <c r="CT62" s="38">
        <f>-'PRA110'!CS62</f>
        <v>0</v>
      </c>
      <c r="CU62" s="38">
        <f>-'PRA110'!CT62</f>
        <v>0</v>
      </c>
      <c r="CV62" s="38">
        <f>-'PRA110'!CU62</f>
        <v>0</v>
      </c>
      <c r="CW62" s="38">
        <f>-'PRA110'!CV62</f>
        <v>0</v>
      </c>
      <c r="CX62" s="38">
        <f>-'PRA110'!CW62</f>
        <v>0</v>
      </c>
      <c r="CY62" s="38">
        <f>-'PRA110'!CX62</f>
        <v>0</v>
      </c>
      <c r="CZ62" s="38">
        <f>-'PRA110'!CY62</f>
        <v>0</v>
      </c>
      <c r="DA62" s="38">
        <f>-'PRA110'!CZ62</f>
        <v>0</v>
      </c>
      <c r="DB62" s="38">
        <f>-'PRA110'!DA62</f>
        <v>0</v>
      </c>
      <c r="DC62" s="38">
        <f>-'PRA110'!DB62</f>
        <v>0</v>
      </c>
      <c r="DD62" s="38">
        <f>-'PRA110'!DC62</f>
        <v>0</v>
      </c>
      <c r="DE62" s="38">
        <f>-'PRA110'!DD62</f>
        <v>0</v>
      </c>
      <c r="DF62" s="38">
        <f>-'PRA110'!DE62</f>
        <v>0</v>
      </c>
      <c r="DG62" s="38">
        <f>-'PRA110'!DF62</f>
        <v>0</v>
      </c>
      <c r="DH62" s="38">
        <f>-'PRA110'!DG62</f>
        <v>0</v>
      </c>
      <c r="DI62" s="38">
        <f>-'PRA110'!DH62</f>
        <v>0</v>
      </c>
      <c r="DJ62" s="38">
        <f>-'PRA110'!DI62</f>
        <v>0</v>
      </c>
      <c r="DK62" s="38">
        <f>-'PRA110'!DJ62</f>
        <v>0</v>
      </c>
      <c r="DL62" s="41">
        <f>-'PRA110'!DK62</f>
        <v>0</v>
      </c>
    </row>
    <row r="63" spans="1:116" s="222" customFormat="1" ht="11.25" customHeight="1">
      <c r="A63" s="216"/>
      <c r="B63" s="214"/>
      <c r="C63" s="217"/>
      <c r="D63" s="218" t="s">
        <v>112</v>
      </c>
      <c r="E63" s="219" t="s">
        <v>113</v>
      </c>
      <c r="F63" s="1128" t="s">
        <v>549</v>
      </c>
      <c r="G63" s="209"/>
      <c r="H63" s="202"/>
      <c r="I63" s="221"/>
      <c r="J63" s="225"/>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226"/>
      <c r="BE63" s="226"/>
      <c r="BF63" s="226"/>
      <c r="BG63" s="226"/>
      <c r="BH63" s="226"/>
      <c r="BI63" s="226"/>
      <c r="BJ63" s="226"/>
      <c r="BK63" s="226"/>
      <c r="BL63" s="226"/>
      <c r="BM63" s="226"/>
      <c r="BN63" s="226"/>
      <c r="BO63" s="226"/>
      <c r="BP63" s="226"/>
      <c r="BQ63" s="226"/>
      <c r="BR63" s="226"/>
      <c r="BS63" s="226"/>
      <c r="BT63" s="226"/>
      <c r="BU63" s="226"/>
      <c r="BV63" s="226"/>
      <c r="BW63" s="226"/>
      <c r="BX63" s="226"/>
      <c r="BY63" s="226"/>
      <c r="BZ63" s="226"/>
      <c r="CA63" s="226"/>
      <c r="CB63" s="226"/>
      <c r="CC63" s="226"/>
      <c r="CD63" s="226"/>
      <c r="CE63" s="226"/>
      <c r="CF63" s="226"/>
      <c r="CG63" s="226"/>
      <c r="CH63" s="226"/>
      <c r="CI63" s="226"/>
      <c r="CJ63" s="226"/>
      <c r="CK63" s="226"/>
      <c r="CL63" s="226"/>
      <c r="CM63" s="226"/>
      <c r="CN63" s="226"/>
      <c r="CO63" s="226"/>
      <c r="CP63" s="226"/>
      <c r="CQ63" s="226"/>
      <c r="CR63" s="226"/>
      <c r="CS63" s="226"/>
      <c r="CT63" s="226"/>
      <c r="CU63" s="226"/>
      <c r="CV63" s="226"/>
      <c r="CW63" s="226"/>
      <c r="CX63" s="226"/>
      <c r="CY63" s="226"/>
      <c r="CZ63" s="226"/>
      <c r="DA63" s="226"/>
      <c r="DB63" s="226"/>
      <c r="DC63" s="226"/>
      <c r="DD63" s="226"/>
      <c r="DE63" s="226"/>
      <c r="DF63" s="226"/>
      <c r="DG63" s="226"/>
      <c r="DH63" s="226"/>
      <c r="DI63" s="226"/>
      <c r="DJ63" s="226"/>
      <c r="DK63" s="226"/>
      <c r="DL63" s="227"/>
    </row>
    <row r="64" spans="1:116" s="206" customFormat="1" ht="19.899999999999999" customHeight="1">
      <c r="A64" s="207"/>
      <c r="B64" s="214"/>
      <c r="C64" s="174"/>
      <c r="D64" s="84"/>
      <c r="E64" s="90"/>
      <c r="F64" s="211" t="s">
        <v>1167</v>
      </c>
      <c r="G64" s="209"/>
      <c r="H64" s="202"/>
      <c r="I64" s="212"/>
      <c r="J64" s="39">
        <f>-('PRA110'!J64-'PRA110'!J65)</f>
        <v>0</v>
      </c>
      <c r="K64" s="38">
        <f>-(('PRA110'!I64-'PRA110'!J64)-('PRA110'!I65-'PRA110'!J65))</f>
        <v>0</v>
      </c>
      <c r="L64" s="38">
        <f>-('PRA110'!K64-'PRA110'!K65)</f>
        <v>0</v>
      </c>
      <c r="M64" s="38">
        <f>-('PRA110'!L64-'PRA110'!L65)</f>
        <v>0</v>
      </c>
      <c r="N64" s="38">
        <f>-('PRA110'!M64-'PRA110'!M65)</f>
        <v>0</v>
      </c>
      <c r="O64" s="38">
        <f>-('PRA110'!N64-'PRA110'!N65)</f>
        <v>0</v>
      </c>
      <c r="P64" s="38">
        <f>-('PRA110'!O64-'PRA110'!O65)</f>
        <v>0</v>
      </c>
      <c r="Q64" s="38">
        <f>-('PRA110'!P64-'PRA110'!P65)</f>
        <v>0</v>
      </c>
      <c r="R64" s="38">
        <f>-('PRA110'!Q64-'PRA110'!Q65)</f>
        <v>0</v>
      </c>
      <c r="S64" s="38">
        <f>-('PRA110'!R64-'PRA110'!R65)</f>
        <v>0</v>
      </c>
      <c r="T64" s="38">
        <f>-('PRA110'!S64-'PRA110'!S65)</f>
        <v>0</v>
      </c>
      <c r="U64" s="38">
        <f>-('PRA110'!T64-'PRA110'!T65)</f>
        <v>0</v>
      </c>
      <c r="V64" s="38">
        <f>-('PRA110'!U64-'PRA110'!U65)</f>
        <v>0</v>
      </c>
      <c r="W64" s="38">
        <f>-('PRA110'!V64-'PRA110'!V65)</f>
        <v>0</v>
      </c>
      <c r="X64" s="38">
        <f>-('PRA110'!W64-'PRA110'!W65)</f>
        <v>0</v>
      </c>
      <c r="Y64" s="38">
        <f>-('PRA110'!X64-'PRA110'!X65)</f>
        <v>0</v>
      </c>
      <c r="Z64" s="38">
        <f>-('PRA110'!Y64-'PRA110'!Y65)</f>
        <v>0</v>
      </c>
      <c r="AA64" s="38">
        <f>-('PRA110'!Z64-'PRA110'!Z65)</f>
        <v>0</v>
      </c>
      <c r="AB64" s="38">
        <f>-('PRA110'!AA64-'PRA110'!AA65)</f>
        <v>0</v>
      </c>
      <c r="AC64" s="38">
        <f>-('PRA110'!AB64-'PRA110'!AB65)</f>
        <v>0</v>
      </c>
      <c r="AD64" s="38">
        <f>-('PRA110'!AC64-'PRA110'!AC65)</f>
        <v>0</v>
      </c>
      <c r="AE64" s="38">
        <f>-('PRA110'!AD64-'PRA110'!AD65)</f>
        <v>0</v>
      </c>
      <c r="AF64" s="38">
        <f>-('PRA110'!AE64-'PRA110'!AE65)</f>
        <v>0</v>
      </c>
      <c r="AG64" s="38">
        <f>-('PRA110'!AF64-'PRA110'!AF65)</f>
        <v>0</v>
      </c>
      <c r="AH64" s="38">
        <f>-('PRA110'!AG64-'PRA110'!AG65)</f>
        <v>0</v>
      </c>
      <c r="AI64" s="38">
        <f>-('PRA110'!AH64-'PRA110'!AH65)</f>
        <v>0</v>
      </c>
      <c r="AJ64" s="38">
        <f>-('PRA110'!AI64-'PRA110'!AI65)</f>
        <v>0</v>
      </c>
      <c r="AK64" s="38">
        <f>-('PRA110'!AJ64-'PRA110'!AJ65)</f>
        <v>0</v>
      </c>
      <c r="AL64" s="38">
        <f>-('PRA110'!AK64-'PRA110'!AK65)</f>
        <v>0</v>
      </c>
      <c r="AM64" s="38">
        <f>-('PRA110'!AL64-'PRA110'!AL65)</f>
        <v>0</v>
      </c>
      <c r="AN64" s="38">
        <f>-('PRA110'!AM64-'PRA110'!AM65)</f>
        <v>0</v>
      </c>
      <c r="AO64" s="38">
        <f>-('PRA110'!AN64-'PRA110'!AN65)</f>
        <v>0</v>
      </c>
      <c r="AP64" s="38">
        <f>-('PRA110'!AO64-'PRA110'!AO65)</f>
        <v>0</v>
      </c>
      <c r="AQ64" s="38">
        <f>-('PRA110'!AP64-'PRA110'!AP65)</f>
        <v>0</v>
      </c>
      <c r="AR64" s="38">
        <f>-('PRA110'!AQ64-'PRA110'!AQ65)</f>
        <v>0</v>
      </c>
      <c r="AS64" s="38">
        <f>-('PRA110'!AR64-'PRA110'!AR65)</f>
        <v>0</v>
      </c>
      <c r="AT64" s="38">
        <f>-('PRA110'!AS64-'PRA110'!AS65)</f>
        <v>0</v>
      </c>
      <c r="AU64" s="38">
        <f>-('PRA110'!AT64-'PRA110'!AT65)</f>
        <v>0</v>
      </c>
      <c r="AV64" s="38">
        <f>-('PRA110'!AU64-'PRA110'!AU65)</f>
        <v>0</v>
      </c>
      <c r="AW64" s="38">
        <f>-('PRA110'!AV64-'PRA110'!AV65)</f>
        <v>0</v>
      </c>
      <c r="AX64" s="38">
        <f>-('PRA110'!AW64-'PRA110'!AW65)</f>
        <v>0</v>
      </c>
      <c r="AY64" s="38">
        <f>-('PRA110'!AX64-'PRA110'!AX65)</f>
        <v>0</v>
      </c>
      <c r="AZ64" s="38">
        <f>-('PRA110'!AY64-'PRA110'!AY65)</f>
        <v>0</v>
      </c>
      <c r="BA64" s="38">
        <f>-('PRA110'!AZ64-'PRA110'!AZ65)</f>
        <v>0</v>
      </c>
      <c r="BB64" s="38">
        <f>-('PRA110'!BA64-'PRA110'!BA65)</f>
        <v>0</v>
      </c>
      <c r="BC64" s="38">
        <f>-('PRA110'!BB64-'PRA110'!BB65)</f>
        <v>0</v>
      </c>
      <c r="BD64" s="38">
        <f>-('PRA110'!BC64-'PRA110'!BC65)</f>
        <v>0</v>
      </c>
      <c r="BE64" s="38">
        <f>-('PRA110'!BD64-'PRA110'!BD65)</f>
        <v>0</v>
      </c>
      <c r="BF64" s="38">
        <f>-('PRA110'!BE64-'PRA110'!BE65)</f>
        <v>0</v>
      </c>
      <c r="BG64" s="38">
        <f>-('PRA110'!BF64-'PRA110'!BF65)</f>
        <v>0</v>
      </c>
      <c r="BH64" s="38">
        <f>-('PRA110'!BG64-'PRA110'!BG65)</f>
        <v>0</v>
      </c>
      <c r="BI64" s="38">
        <f>-('PRA110'!BH64-'PRA110'!BH65)</f>
        <v>0</v>
      </c>
      <c r="BJ64" s="38">
        <f>-('PRA110'!BI64-'PRA110'!BI65)</f>
        <v>0</v>
      </c>
      <c r="BK64" s="38">
        <f>-('PRA110'!BJ64-'PRA110'!BJ65)</f>
        <v>0</v>
      </c>
      <c r="BL64" s="38">
        <f>-('PRA110'!BK64-'PRA110'!BK65)</f>
        <v>0</v>
      </c>
      <c r="BM64" s="38">
        <f>-('PRA110'!BL64-'PRA110'!BL65)</f>
        <v>0</v>
      </c>
      <c r="BN64" s="38">
        <f>-('PRA110'!BM64-'PRA110'!BM65)</f>
        <v>0</v>
      </c>
      <c r="BO64" s="38">
        <f>-('PRA110'!BN64-'PRA110'!BN65)</f>
        <v>0</v>
      </c>
      <c r="BP64" s="38">
        <f>-('PRA110'!BO64-'PRA110'!BO65)</f>
        <v>0</v>
      </c>
      <c r="BQ64" s="38">
        <f>-('PRA110'!BP64-'PRA110'!BP65)</f>
        <v>0</v>
      </c>
      <c r="BR64" s="38">
        <f>-('PRA110'!BQ64-'PRA110'!BQ65)</f>
        <v>0</v>
      </c>
      <c r="BS64" s="38">
        <f>-('PRA110'!BR64-'PRA110'!BR65)</f>
        <v>0</v>
      </c>
      <c r="BT64" s="38">
        <f>-('PRA110'!BS64-'PRA110'!BS65)</f>
        <v>0</v>
      </c>
      <c r="BU64" s="38">
        <f>-('PRA110'!BT64-'PRA110'!BT65)</f>
        <v>0</v>
      </c>
      <c r="BV64" s="38">
        <f>-('PRA110'!BU64-'PRA110'!BU65)</f>
        <v>0</v>
      </c>
      <c r="BW64" s="38">
        <f>-('PRA110'!BV64-'PRA110'!BV65)</f>
        <v>0</v>
      </c>
      <c r="BX64" s="38">
        <f>-('PRA110'!BW64-'PRA110'!BW65)</f>
        <v>0</v>
      </c>
      <c r="BY64" s="38">
        <f>-('PRA110'!BX64-'PRA110'!BX65)</f>
        <v>0</v>
      </c>
      <c r="BZ64" s="38">
        <f>-('PRA110'!BY64-'PRA110'!BY65)</f>
        <v>0</v>
      </c>
      <c r="CA64" s="38">
        <f>-('PRA110'!BZ64-'PRA110'!BZ65)</f>
        <v>0</v>
      </c>
      <c r="CB64" s="38">
        <f>-('PRA110'!CA64-'PRA110'!CA65)</f>
        <v>0</v>
      </c>
      <c r="CC64" s="38">
        <f>-('PRA110'!CB64-'PRA110'!CB65)</f>
        <v>0</v>
      </c>
      <c r="CD64" s="38">
        <f>-('PRA110'!CC64-'PRA110'!CC65)</f>
        <v>0</v>
      </c>
      <c r="CE64" s="38">
        <f>-('PRA110'!CD64-'PRA110'!CD65)</f>
        <v>0</v>
      </c>
      <c r="CF64" s="38">
        <f>-('PRA110'!CE64-'PRA110'!CE65)</f>
        <v>0</v>
      </c>
      <c r="CG64" s="38">
        <f>-('PRA110'!CF64-'PRA110'!CF65)</f>
        <v>0</v>
      </c>
      <c r="CH64" s="38">
        <f>-('PRA110'!CG64-'PRA110'!CG65)</f>
        <v>0</v>
      </c>
      <c r="CI64" s="38">
        <f>-('PRA110'!CH64-'PRA110'!CH65)</f>
        <v>0</v>
      </c>
      <c r="CJ64" s="38">
        <f>-('PRA110'!CI64-'PRA110'!CI65)</f>
        <v>0</v>
      </c>
      <c r="CK64" s="38">
        <f>-('PRA110'!CJ64-'PRA110'!CJ65)</f>
        <v>0</v>
      </c>
      <c r="CL64" s="38">
        <f>-('PRA110'!CK64-'PRA110'!CK65)</f>
        <v>0</v>
      </c>
      <c r="CM64" s="38">
        <f>-('PRA110'!CL64-'PRA110'!CL65)</f>
        <v>0</v>
      </c>
      <c r="CN64" s="38">
        <f>-('PRA110'!CM64-'PRA110'!CM65)</f>
        <v>0</v>
      </c>
      <c r="CO64" s="38">
        <f>-('PRA110'!CN64-'PRA110'!CN65)</f>
        <v>0</v>
      </c>
      <c r="CP64" s="38">
        <f>-('PRA110'!CO64-'PRA110'!CO65)</f>
        <v>0</v>
      </c>
      <c r="CQ64" s="38">
        <f>-('PRA110'!CP64-'PRA110'!CP65)</f>
        <v>0</v>
      </c>
      <c r="CR64" s="38">
        <f>-('PRA110'!CQ64-'PRA110'!CQ65)</f>
        <v>0</v>
      </c>
      <c r="CS64" s="38">
        <f>-('PRA110'!CR64-'PRA110'!CR65)</f>
        <v>0</v>
      </c>
      <c r="CT64" s="38">
        <f>-('PRA110'!CS64-'PRA110'!CS65)</f>
        <v>0</v>
      </c>
      <c r="CU64" s="38">
        <f>-('PRA110'!CT64-'PRA110'!CT65)</f>
        <v>0</v>
      </c>
      <c r="CV64" s="38">
        <f>-('PRA110'!CU64-'PRA110'!CU65)</f>
        <v>0</v>
      </c>
      <c r="CW64" s="38">
        <f>-('PRA110'!CV64-'PRA110'!CV65)</f>
        <v>0</v>
      </c>
      <c r="CX64" s="38">
        <f>-('PRA110'!CW64-'PRA110'!CW65)</f>
        <v>0</v>
      </c>
      <c r="CY64" s="38">
        <f>-('PRA110'!CX64-'PRA110'!CX65)</f>
        <v>0</v>
      </c>
      <c r="CZ64" s="38">
        <f>-('PRA110'!CY64-'PRA110'!CY65)</f>
        <v>0</v>
      </c>
      <c r="DA64" s="38">
        <f>-('PRA110'!CZ64-'PRA110'!CZ65)</f>
        <v>0</v>
      </c>
      <c r="DB64" s="38">
        <f>-('PRA110'!DA64-'PRA110'!DA65)</f>
        <v>0</v>
      </c>
      <c r="DC64" s="38">
        <f>-('PRA110'!DB64-'PRA110'!DB65)</f>
        <v>0</v>
      </c>
      <c r="DD64" s="38">
        <f>-('PRA110'!DC64-'PRA110'!DC65)</f>
        <v>0</v>
      </c>
      <c r="DE64" s="38">
        <f>-('PRA110'!DD64-'PRA110'!DD65)</f>
        <v>0</v>
      </c>
      <c r="DF64" s="38">
        <f>-('PRA110'!DE64-'PRA110'!DE65)</f>
        <v>0</v>
      </c>
      <c r="DG64" s="38">
        <f>-('PRA110'!DF64-'PRA110'!DF65)</f>
        <v>0</v>
      </c>
      <c r="DH64" s="38">
        <f>-('PRA110'!DG64-'PRA110'!DG65)</f>
        <v>0</v>
      </c>
      <c r="DI64" s="38">
        <f>-('PRA110'!DH64-'PRA110'!DH65)</f>
        <v>0</v>
      </c>
      <c r="DJ64" s="38">
        <f>-('PRA110'!DI64-'PRA110'!DI65)</f>
        <v>0</v>
      </c>
      <c r="DK64" s="38">
        <f>-('PRA110'!DJ64-'PRA110'!DJ65)</f>
        <v>0</v>
      </c>
      <c r="DL64" s="41">
        <f>-('PRA110'!DK64-'PRA110'!DK65)</f>
        <v>0</v>
      </c>
    </row>
    <row r="65" spans="1:16384" s="206" customFormat="1" ht="19.899999999999999" customHeight="1">
      <c r="A65" s="207"/>
      <c r="B65" s="214"/>
      <c r="C65" s="174"/>
      <c r="D65" s="84" t="s">
        <v>571</v>
      </c>
      <c r="E65" s="90" t="s">
        <v>778</v>
      </c>
      <c r="F65" s="211" t="s">
        <v>1169</v>
      </c>
      <c r="G65" s="209"/>
      <c r="H65" s="202"/>
      <c r="I65" s="212"/>
      <c r="J65" s="39">
        <f>-'PRA110'!J65</f>
        <v>0</v>
      </c>
      <c r="K65" s="38">
        <f>-('PRA110'!I65-'PRA110'!J65)</f>
        <v>0</v>
      </c>
      <c r="L65" s="38">
        <f>-'PRA110'!K65</f>
        <v>0</v>
      </c>
      <c r="M65" s="38">
        <f>-'PRA110'!L65</f>
        <v>0</v>
      </c>
      <c r="N65" s="38">
        <f>-'PRA110'!M65</f>
        <v>0</v>
      </c>
      <c r="O65" s="38">
        <f>-'PRA110'!N65</f>
        <v>0</v>
      </c>
      <c r="P65" s="38">
        <f>-'PRA110'!O65</f>
        <v>0</v>
      </c>
      <c r="Q65" s="38">
        <f>-'PRA110'!P65</f>
        <v>0</v>
      </c>
      <c r="R65" s="38">
        <f>-'PRA110'!Q65</f>
        <v>0</v>
      </c>
      <c r="S65" s="38">
        <f>-'PRA110'!R65</f>
        <v>0</v>
      </c>
      <c r="T65" s="38">
        <f>-'PRA110'!S65</f>
        <v>0</v>
      </c>
      <c r="U65" s="38">
        <f>-'PRA110'!T65</f>
        <v>0</v>
      </c>
      <c r="V65" s="38">
        <f>-'PRA110'!U65</f>
        <v>0</v>
      </c>
      <c r="W65" s="38">
        <f>-'PRA110'!V65</f>
        <v>0</v>
      </c>
      <c r="X65" s="38">
        <f>-'PRA110'!W65</f>
        <v>0</v>
      </c>
      <c r="Y65" s="38">
        <f>-'PRA110'!X65</f>
        <v>0</v>
      </c>
      <c r="Z65" s="38">
        <f>-'PRA110'!Y65</f>
        <v>0</v>
      </c>
      <c r="AA65" s="38">
        <f>-'PRA110'!Z65</f>
        <v>0</v>
      </c>
      <c r="AB65" s="38">
        <f>-'PRA110'!AA65</f>
        <v>0</v>
      </c>
      <c r="AC65" s="38">
        <f>-'PRA110'!AB65</f>
        <v>0</v>
      </c>
      <c r="AD65" s="38">
        <f>-'PRA110'!AC65</f>
        <v>0</v>
      </c>
      <c r="AE65" s="38">
        <f>-'PRA110'!AD65</f>
        <v>0</v>
      </c>
      <c r="AF65" s="38">
        <f>-'PRA110'!AE65</f>
        <v>0</v>
      </c>
      <c r="AG65" s="38">
        <f>-'PRA110'!AF65</f>
        <v>0</v>
      </c>
      <c r="AH65" s="38">
        <f>-'PRA110'!AG65</f>
        <v>0</v>
      </c>
      <c r="AI65" s="38">
        <f>-'PRA110'!AH65</f>
        <v>0</v>
      </c>
      <c r="AJ65" s="38">
        <f>-'PRA110'!AI65</f>
        <v>0</v>
      </c>
      <c r="AK65" s="38">
        <f>-'PRA110'!AJ65</f>
        <v>0</v>
      </c>
      <c r="AL65" s="38">
        <f>-'PRA110'!AK65</f>
        <v>0</v>
      </c>
      <c r="AM65" s="38">
        <f>-'PRA110'!AL65</f>
        <v>0</v>
      </c>
      <c r="AN65" s="38">
        <f>-'PRA110'!AM65</f>
        <v>0</v>
      </c>
      <c r="AO65" s="38">
        <f>-'PRA110'!AN65</f>
        <v>0</v>
      </c>
      <c r="AP65" s="38">
        <f>-'PRA110'!AO65</f>
        <v>0</v>
      </c>
      <c r="AQ65" s="38">
        <f>-'PRA110'!AP65</f>
        <v>0</v>
      </c>
      <c r="AR65" s="38">
        <f>-'PRA110'!AQ65</f>
        <v>0</v>
      </c>
      <c r="AS65" s="38">
        <f>-'PRA110'!AR65</f>
        <v>0</v>
      </c>
      <c r="AT65" s="38">
        <f>-'PRA110'!AS65</f>
        <v>0</v>
      </c>
      <c r="AU65" s="38">
        <f>-'PRA110'!AT65</f>
        <v>0</v>
      </c>
      <c r="AV65" s="38">
        <f>-'PRA110'!AU65</f>
        <v>0</v>
      </c>
      <c r="AW65" s="38">
        <f>-'PRA110'!AV65</f>
        <v>0</v>
      </c>
      <c r="AX65" s="38">
        <f>-'PRA110'!AW65</f>
        <v>0</v>
      </c>
      <c r="AY65" s="38">
        <f>-'PRA110'!AX65</f>
        <v>0</v>
      </c>
      <c r="AZ65" s="38">
        <f>-'PRA110'!AY65</f>
        <v>0</v>
      </c>
      <c r="BA65" s="38">
        <f>-'PRA110'!AZ65</f>
        <v>0</v>
      </c>
      <c r="BB65" s="38">
        <f>-'PRA110'!BA65</f>
        <v>0</v>
      </c>
      <c r="BC65" s="38">
        <f>-'PRA110'!BB65</f>
        <v>0</v>
      </c>
      <c r="BD65" s="38">
        <f>-'PRA110'!BC65</f>
        <v>0</v>
      </c>
      <c r="BE65" s="38">
        <f>-'PRA110'!BD65</f>
        <v>0</v>
      </c>
      <c r="BF65" s="38">
        <f>-'PRA110'!BE65</f>
        <v>0</v>
      </c>
      <c r="BG65" s="38">
        <f>-'PRA110'!BF65</f>
        <v>0</v>
      </c>
      <c r="BH65" s="38">
        <f>-'PRA110'!BG65</f>
        <v>0</v>
      </c>
      <c r="BI65" s="38">
        <f>-'PRA110'!BH65</f>
        <v>0</v>
      </c>
      <c r="BJ65" s="38">
        <f>-'PRA110'!BI65</f>
        <v>0</v>
      </c>
      <c r="BK65" s="38">
        <f>-'PRA110'!BJ65</f>
        <v>0</v>
      </c>
      <c r="BL65" s="38">
        <f>-'PRA110'!BK65</f>
        <v>0</v>
      </c>
      <c r="BM65" s="38">
        <f>-'PRA110'!BL65</f>
        <v>0</v>
      </c>
      <c r="BN65" s="38">
        <f>-'PRA110'!BM65</f>
        <v>0</v>
      </c>
      <c r="BO65" s="38">
        <f>-'PRA110'!BN65</f>
        <v>0</v>
      </c>
      <c r="BP65" s="38">
        <f>-'PRA110'!BO65</f>
        <v>0</v>
      </c>
      <c r="BQ65" s="38">
        <f>-'PRA110'!BP65</f>
        <v>0</v>
      </c>
      <c r="BR65" s="38">
        <f>-'PRA110'!BQ65</f>
        <v>0</v>
      </c>
      <c r="BS65" s="38">
        <f>-'PRA110'!BR65</f>
        <v>0</v>
      </c>
      <c r="BT65" s="38">
        <f>-'PRA110'!BS65</f>
        <v>0</v>
      </c>
      <c r="BU65" s="38">
        <f>-'PRA110'!BT65</f>
        <v>0</v>
      </c>
      <c r="BV65" s="38">
        <f>-'PRA110'!BU65</f>
        <v>0</v>
      </c>
      <c r="BW65" s="38">
        <f>-'PRA110'!BV65</f>
        <v>0</v>
      </c>
      <c r="BX65" s="38">
        <f>-'PRA110'!BW65</f>
        <v>0</v>
      </c>
      <c r="BY65" s="38">
        <f>-'PRA110'!BX65</f>
        <v>0</v>
      </c>
      <c r="BZ65" s="38">
        <f>-'PRA110'!BY65</f>
        <v>0</v>
      </c>
      <c r="CA65" s="38">
        <f>-'PRA110'!BZ65</f>
        <v>0</v>
      </c>
      <c r="CB65" s="38">
        <f>-'PRA110'!CA65</f>
        <v>0</v>
      </c>
      <c r="CC65" s="38">
        <f>-'PRA110'!CB65</f>
        <v>0</v>
      </c>
      <c r="CD65" s="38">
        <f>-'PRA110'!CC65</f>
        <v>0</v>
      </c>
      <c r="CE65" s="38">
        <f>-'PRA110'!CD65</f>
        <v>0</v>
      </c>
      <c r="CF65" s="38">
        <f>-'PRA110'!CE65</f>
        <v>0</v>
      </c>
      <c r="CG65" s="38">
        <f>-'PRA110'!CF65</f>
        <v>0</v>
      </c>
      <c r="CH65" s="38">
        <f>-'PRA110'!CG65</f>
        <v>0</v>
      </c>
      <c r="CI65" s="38">
        <f>-'PRA110'!CH65</f>
        <v>0</v>
      </c>
      <c r="CJ65" s="38">
        <f>-'PRA110'!CI65</f>
        <v>0</v>
      </c>
      <c r="CK65" s="38">
        <f>-'PRA110'!CJ65</f>
        <v>0</v>
      </c>
      <c r="CL65" s="38">
        <f>-'PRA110'!CK65</f>
        <v>0</v>
      </c>
      <c r="CM65" s="38">
        <f>-'PRA110'!CL65</f>
        <v>0</v>
      </c>
      <c r="CN65" s="38">
        <f>-'PRA110'!CM65</f>
        <v>0</v>
      </c>
      <c r="CO65" s="38">
        <f>-'PRA110'!CN65</f>
        <v>0</v>
      </c>
      <c r="CP65" s="38">
        <f>-'PRA110'!CO65</f>
        <v>0</v>
      </c>
      <c r="CQ65" s="38">
        <f>-'PRA110'!CP65</f>
        <v>0</v>
      </c>
      <c r="CR65" s="38">
        <f>-'PRA110'!CQ65</f>
        <v>0</v>
      </c>
      <c r="CS65" s="38">
        <f>-'PRA110'!CR65</f>
        <v>0</v>
      </c>
      <c r="CT65" s="38">
        <f>-'PRA110'!CS65</f>
        <v>0</v>
      </c>
      <c r="CU65" s="38">
        <f>-'PRA110'!CT65</f>
        <v>0</v>
      </c>
      <c r="CV65" s="38">
        <f>-'PRA110'!CU65</f>
        <v>0</v>
      </c>
      <c r="CW65" s="38">
        <f>-'PRA110'!CV65</f>
        <v>0</v>
      </c>
      <c r="CX65" s="38">
        <f>-'PRA110'!CW65</f>
        <v>0</v>
      </c>
      <c r="CY65" s="38">
        <f>-'PRA110'!CX65</f>
        <v>0</v>
      </c>
      <c r="CZ65" s="38">
        <f>-'PRA110'!CY65</f>
        <v>0</v>
      </c>
      <c r="DA65" s="38">
        <f>-'PRA110'!CZ65</f>
        <v>0</v>
      </c>
      <c r="DB65" s="38">
        <f>-'PRA110'!DA65</f>
        <v>0</v>
      </c>
      <c r="DC65" s="38">
        <f>-'PRA110'!DB65</f>
        <v>0</v>
      </c>
      <c r="DD65" s="38">
        <f>-'PRA110'!DC65</f>
        <v>0</v>
      </c>
      <c r="DE65" s="38">
        <f>-'PRA110'!DD65</f>
        <v>0</v>
      </c>
      <c r="DF65" s="38">
        <f>-'PRA110'!DE65</f>
        <v>0</v>
      </c>
      <c r="DG65" s="38">
        <f>-'PRA110'!DF65</f>
        <v>0</v>
      </c>
      <c r="DH65" s="38">
        <f>-'PRA110'!DG65</f>
        <v>0</v>
      </c>
      <c r="DI65" s="38">
        <f>-'PRA110'!DH65</f>
        <v>0</v>
      </c>
      <c r="DJ65" s="38">
        <f>-'PRA110'!DI65</f>
        <v>0</v>
      </c>
      <c r="DK65" s="38">
        <f>-'PRA110'!DJ65</f>
        <v>0</v>
      </c>
      <c r="DL65" s="41">
        <f>-'PRA110'!DK65</f>
        <v>0</v>
      </c>
    </row>
    <row r="66" spans="1:16384" s="206" customFormat="1" ht="19.899999999999999" customHeight="1">
      <c r="A66" s="207"/>
      <c r="B66" s="214"/>
      <c r="C66" s="174"/>
      <c r="D66" s="84"/>
      <c r="E66" s="90"/>
      <c r="F66" s="211" t="s">
        <v>921</v>
      </c>
      <c r="G66" s="209"/>
      <c r="H66" s="202"/>
      <c r="I66" s="212"/>
      <c r="J66" s="39">
        <f>-('PRA110'!J66-'PRA110'!J67)</f>
        <v>0</v>
      </c>
      <c r="K66" s="38">
        <f>-(('PRA110'!I66-'PRA110'!J66)-('PRA110'!I67-'PRA110'!J67))</f>
        <v>0</v>
      </c>
      <c r="L66" s="38">
        <f>-('PRA110'!K66-'PRA110'!K67)</f>
        <v>0</v>
      </c>
      <c r="M66" s="38">
        <f>-('PRA110'!L66-'PRA110'!L67)</f>
        <v>0</v>
      </c>
      <c r="N66" s="38">
        <f>-('PRA110'!M66-'PRA110'!M67)</f>
        <v>0</v>
      </c>
      <c r="O66" s="38">
        <f>-('PRA110'!N66-'PRA110'!N67)</f>
        <v>0</v>
      </c>
      <c r="P66" s="38">
        <f>-('PRA110'!O66-'PRA110'!O67)</f>
        <v>0</v>
      </c>
      <c r="Q66" s="38">
        <f>-('PRA110'!P66-'PRA110'!P67)</f>
        <v>0</v>
      </c>
      <c r="R66" s="38">
        <f>-('PRA110'!Q66-'PRA110'!Q67)</f>
        <v>0</v>
      </c>
      <c r="S66" s="38">
        <f>-('PRA110'!R66-'PRA110'!R67)</f>
        <v>0</v>
      </c>
      <c r="T66" s="38">
        <f>-('PRA110'!S66-'PRA110'!S67)</f>
        <v>0</v>
      </c>
      <c r="U66" s="38">
        <f>-('PRA110'!T66-'PRA110'!T67)</f>
        <v>0</v>
      </c>
      <c r="V66" s="38">
        <f>-('PRA110'!U66-'PRA110'!U67)</f>
        <v>0</v>
      </c>
      <c r="W66" s="38">
        <f>-('PRA110'!V66-'PRA110'!V67)</f>
        <v>0</v>
      </c>
      <c r="X66" s="38">
        <f>-('PRA110'!W66-'PRA110'!W67)</f>
        <v>0</v>
      </c>
      <c r="Y66" s="38">
        <f>-('PRA110'!X66-'PRA110'!X67)</f>
        <v>0</v>
      </c>
      <c r="Z66" s="38">
        <f>-('PRA110'!Y66-'PRA110'!Y67)</f>
        <v>0</v>
      </c>
      <c r="AA66" s="38">
        <f>-('PRA110'!Z66-'PRA110'!Z67)</f>
        <v>0</v>
      </c>
      <c r="AB66" s="38">
        <f>-('PRA110'!AA66-'PRA110'!AA67)</f>
        <v>0</v>
      </c>
      <c r="AC66" s="38">
        <f>-('PRA110'!AB66-'PRA110'!AB67)</f>
        <v>0</v>
      </c>
      <c r="AD66" s="38">
        <f>-('PRA110'!AC66-'PRA110'!AC67)</f>
        <v>0</v>
      </c>
      <c r="AE66" s="38">
        <f>-('PRA110'!AD66-'PRA110'!AD67)</f>
        <v>0</v>
      </c>
      <c r="AF66" s="38">
        <f>-('PRA110'!AE66-'PRA110'!AE67)</f>
        <v>0</v>
      </c>
      <c r="AG66" s="38">
        <f>-('PRA110'!AF66-'PRA110'!AF67)</f>
        <v>0</v>
      </c>
      <c r="AH66" s="38">
        <f>-('PRA110'!AG66-'PRA110'!AG67)</f>
        <v>0</v>
      </c>
      <c r="AI66" s="38">
        <f>-('PRA110'!AH66-'PRA110'!AH67)</f>
        <v>0</v>
      </c>
      <c r="AJ66" s="38">
        <f>-('PRA110'!AI66-'PRA110'!AI67)</f>
        <v>0</v>
      </c>
      <c r="AK66" s="38">
        <f>-('PRA110'!AJ66-'PRA110'!AJ67)</f>
        <v>0</v>
      </c>
      <c r="AL66" s="38">
        <f>-('PRA110'!AK66-'PRA110'!AK67)</f>
        <v>0</v>
      </c>
      <c r="AM66" s="38">
        <f>-('PRA110'!AL66-'PRA110'!AL67)</f>
        <v>0</v>
      </c>
      <c r="AN66" s="38">
        <f>-('PRA110'!AM66-'PRA110'!AM67)</f>
        <v>0</v>
      </c>
      <c r="AO66" s="38">
        <f>-('PRA110'!AN66-'PRA110'!AN67)</f>
        <v>0</v>
      </c>
      <c r="AP66" s="38">
        <f>-('PRA110'!AO66-'PRA110'!AO67)</f>
        <v>0</v>
      </c>
      <c r="AQ66" s="38">
        <f>-('PRA110'!AP66-'PRA110'!AP67)</f>
        <v>0</v>
      </c>
      <c r="AR66" s="38">
        <f>-('PRA110'!AQ66-'PRA110'!AQ67)</f>
        <v>0</v>
      </c>
      <c r="AS66" s="38">
        <f>-('PRA110'!AR66-'PRA110'!AR67)</f>
        <v>0</v>
      </c>
      <c r="AT66" s="38">
        <f>-('PRA110'!AS66-'PRA110'!AS67)</f>
        <v>0</v>
      </c>
      <c r="AU66" s="38">
        <f>-('PRA110'!AT66-'PRA110'!AT67)</f>
        <v>0</v>
      </c>
      <c r="AV66" s="38">
        <f>-('PRA110'!AU66-'PRA110'!AU67)</f>
        <v>0</v>
      </c>
      <c r="AW66" s="38">
        <f>-('PRA110'!AV66-'PRA110'!AV67)</f>
        <v>0</v>
      </c>
      <c r="AX66" s="38">
        <f>-('PRA110'!AW66-'PRA110'!AW67)</f>
        <v>0</v>
      </c>
      <c r="AY66" s="38">
        <f>-('PRA110'!AX66-'PRA110'!AX67)</f>
        <v>0</v>
      </c>
      <c r="AZ66" s="38">
        <f>-('PRA110'!AY66-'PRA110'!AY67)</f>
        <v>0</v>
      </c>
      <c r="BA66" s="38">
        <f>-('PRA110'!AZ66-'PRA110'!AZ67)</f>
        <v>0</v>
      </c>
      <c r="BB66" s="38">
        <f>-('PRA110'!BA66-'PRA110'!BA67)</f>
        <v>0</v>
      </c>
      <c r="BC66" s="38">
        <f>-('PRA110'!BB66-'PRA110'!BB67)</f>
        <v>0</v>
      </c>
      <c r="BD66" s="38">
        <f>-('PRA110'!BC66-'PRA110'!BC67)</f>
        <v>0</v>
      </c>
      <c r="BE66" s="38">
        <f>-('PRA110'!BD66-'PRA110'!BD67)</f>
        <v>0</v>
      </c>
      <c r="BF66" s="38">
        <f>-('PRA110'!BE66-'PRA110'!BE67)</f>
        <v>0</v>
      </c>
      <c r="BG66" s="38">
        <f>-('PRA110'!BF66-'PRA110'!BF67)</f>
        <v>0</v>
      </c>
      <c r="BH66" s="38">
        <f>-('PRA110'!BG66-'PRA110'!BG67)</f>
        <v>0</v>
      </c>
      <c r="BI66" s="38">
        <f>-('PRA110'!BH66-'PRA110'!BH67)</f>
        <v>0</v>
      </c>
      <c r="BJ66" s="38">
        <f>-('PRA110'!BI66-'PRA110'!BI67)</f>
        <v>0</v>
      </c>
      <c r="BK66" s="38">
        <f>-('PRA110'!BJ66-'PRA110'!BJ67)</f>
        <v>0</v>
      </c>
      <c r="BL66" s="38">
        <f>-('PRA110'!BK66-'PRA110'!BK67)</f>
        <v>0</v>
      </c>
      <c r="BM66" s="38">
        <f>-('PRA110'!BL66-'PRA110'!BL67)</f>
        <v>0</v>
      </c>
      <c r="BN66" s="38">
        <f>-('PRA110'!BM66-'PRA110'!BM67)</f>
        <v>0</v>
      </c>
      <c r="BO66" s="38">
        <f>-('PRA110'!BN66-'PRA110'!BN67)</f>
        <v>0</v>
      </c>
      <c r="BP66" s="38">
        <f>-('PRA110'!BO66-'PRA110'!BO67)</f>
        <v>0</v>
      </c>
      <c r="BQ66" s="38">
        <f>-('PRA110'!BP66-'PRA110'!BP67)</f>
        <v>0</v>
      </c>
      <c r="BR66" s="38">
        <f>-('PRA110'!BQ66-'PRA110'!BQ67)</f>
        <v>0</v>
      </c>
      <c r="BS66" s="38">
        <f>-('PRA110'!BR66-'PRA110'!BR67)</f>
        <v>0</v>
      </c>
      <c r="BT66" s="38">
        <f>-('PRA110'!BS66-'PRA110'!BS67)</f>
        <v>0</v>
      </c>
      <c r="BU66" s="38">
        <f>-('PRA110'!BT66-'PRA110'!BT67)</f>
        <v>0</v>
      </c>
      <c r="BV66" s="38">
        <f>-('PRA110'!BU66-'PRA110'!BU67)</f>
        <v>0</v>
      </c>
      <c r="BW66" s="38">
        <f>-('PRA110'!BV66-'PRA110'!BV67)</f>
        <v>0</v>
      </c>
      <c r="BX66" s="38">
        <f>-('PRA110'!BW66-'PRA110'!BW67)</f>
        <v>0</v>
      </c>
      <c r="BY66" s="38">
        <f>-('PRA110'!BX66-'PRA110'!BX67)</f>
        <v>0</v>
      </c>
      <c r="BZ66" s="38">
        <f>-('PRA110'!BY66-'PRA110'!BY67)</f>
        <v>0</v>
      </c>
      <c r="CA66" s="38">
        <f>-('PRA110'!BZ66-'PRA110'!BZ67)</f>
        <v>0</v>
      </c>
      <c r="CB66" s="38">
        <f>-('PRA110'!CA66-'PRA110'!CA67)</f>
        <v>0</v>
      </c>
      <c r="CC66" s="38">
        <f>-('PRA110'!CB66-'PRA110'!CB67)</f>
        <v>0</v>
      </c>
      <c r="CD66" s="38">
        <f>-('PRA110'!CC66-'PRA110'!CC67)</f>
        <v>0</v>
      </c>
      <c r="CE66" s="38">
        <f>-('PRA110'!CD66-'PRA110'!CD67)</f>
        <v>0</v>
      </c>
      <c r="CF66" s="38">
        <f>-('PRA110'!CE66-'PRA110'!CE67)</f>
        <v>0</v>
      </c>
      <c r="CG66" s="38">
        <f>-('PRA110'!CF66-'PRA110'!CF67)</f>
        <v>0</v>
      </c>
      <c r="CH66" s="38">
        <f>-('PRA110'!CG66-'PRA110'!CG67)</f>
        <v>0</v>
      </c>
      <c r="CI66" s="38">
        <f>-('PRA110'!CH66-'PRA110'!CH67)</f>
        <v>0</v>
      </c>
      <c r="CJ66" s="38">
        <f>-('PRA110'!CI66-'PRA110'!CI67)</f>
        <v>0</v>
      </c>
      <c r="CK66" s="38">
        <f>-('PRA110'!CJ66-'PRA110'!CJ67)</f>
        <v>0</v>
      </c>
      <c r="CL66" s="38">
        <f>-('PRA110'!CK66-'PRA110'!CK67)</f>
        <v>0</v>
      </c>
      <c r="CM66" s="38">
        <f>-('PRA110'!CL66-'PRA110'!CL67)</f>
        <v>0</v>
      </c>
      <c r="CN66" s="38">
        <f>-('PRA110'!CM66-'PRA110'!CM67)</f>
        <v>0</v>
      </c>
      <c r="CO66" s="38">
        <f>-('PRA110'!CN66-'PRA110'!CN67)</f>
        <v>0</v>
      </c>
      <c r="CP66" s="38">
        <f>-('PRA110'!CO66-'PRA110'!CO67)</f>
        <v>0</v>
      </c>
      <c r="CQ66" s="38">
        <f>-('PRA110'!CP66-'PRA110'!CP67)</f>
        <v>0</v>
      </c>
      <c r="CR66" s="38">
        <f>-('PRA110'!CQ66-'PRA110'!CQ67)</f>
        <v>0</v>
      </c>
      <c r="CS66" s="38">
        <f>-('PRA110'!CR66-'PRA110'!CR67)</f>
        <v>0</v>
      </c>
      <c r="CT66" s="38">
        <f>-('PRA110'!CS66-'PRA110'!CS67)</f>
        <v>0</v>
      </c>
      <c r="CU66" s="38">
        <f>-('PRA110'!CT66-'PRA110'!CT67)</f>
        <v>0</v>
      </c>
      <c r="CV66" s="38">
        <f>-('PRA110'!CU66-'PRA110'!CU67)</f>
        <v>0</v>
      </c>
      <c r="CW66" s="38">
        <f>-('PRA110'!CV66-'PRA110'!CV67)</f>
        <v>0</v>
      </c>
      <c r="CX66" s="38">
        <f>-('PRA110'!CW66-'PRA110'!CW67)</f>
        <v>0</v>
      </c>
      <c r="CY66" s="38">
        <f>-('PRA110'!CX66-'PRA110'!CX67)</f>
        <v>0</v>
      </c>
      <c r="CZ66" s="38">
        <f>-('PRA110'!CY66-'PRA110'!CY67)</f>
        <v>0</v>
      </c>
      <c r="DA66" s="38">
        <f>-('PRA110'!CZ66-'PRA110'!CZ67)</f>
        <v>0</v>
      </c>
      <c r="DB66" s="38">
        <f>-('PRA110'!DA66-'PRA110'!DA67)</f>
        <v>0</v>
      </c>
      <c r="DC66" s="38">
        <f>-('PRA110'!DB66-'PRA110'!DB67)</f>
        <v>0</v>
      </c>
      <c r="DD66" s="38">
        <f>-('PRA110'!DC66-'PRA110'!DC67)</f>
        <v>0</v>
      </c>
      <c r="DE66" s="38">
        <f>-('PRA110'!DD66-'PRA110'!DD67)</f>
        <v>0</v>
      </c>
      <c r="DF66" s="38">
        <f>-('PRA110'!DE66-'PRA110'!DE67)</f>
        <v>0</v>
      </c>
      <c r="DG66" s="38">
        <f>-('PRA110'!DF66-'PRA110'!DF67)</f>
        <v>0</v>
      </c>
      <c r="DH66" s="38">
        <f>-('PRA110'!DG66-'PRA110'!DG67)</f>
        <v>0</v>
      </c>
      <c r="DI66" s="38">
        <f>-('PRA110'!DH66-'PRA110'!DH67)</f>
        <v>0</v>
      </c>
      <c r="DJ66" s="38">
        <f>-('PRA110'!DI66-'PRA110'!DI67)</f>
        <v>0</v>
      </c>
      <c r="DK66" s="38">
        <f>-('PRA110'!DJ66-'PRA110'!DJ67)</f>
        <v>0</v>
      </c>
      <c r="DL66" s="41">
        <f>-('PRA110'!DK66-'PRA110'!DK67)</f>
        <v>0</v>
      </c>
    </row>
    <row r="67" spans="1:16384" s="206" customFormat="1" ht="19.5" customHeight="1">
      <c r="A67" s="207"/>
      <c r="B67" s="214"/>
      <c r="C67" s="174"/>
      <c r="D67" s="84" t="s">
        <v>573</v>
      </c>
      <c r="E67" s="90" t="s">
        <v>780</v>
      </c>
      <c r="F67" s="211" t="s">
        <v>1166</v>
      </c>
      <c r="G67" s="209"/>
      <c r="H67" s="202"/>
      <c r="I67" s="212"/>
      <c r="J67" s="39">
        <f>-'PRA110'!J67</f>
        <v>0</v>
      </c>
      <c r="K67" s="38">
        <f>-('PRA110'!I67-'PRA110'!J67)</f>
        <v>0</v>
      </c>
      <c r="L67" s="38">
        <f>-'PRA110'!K67</f>
        <v>0</v>
      </c>
      <c r="M67" s="38">
        <f>-'PRA110'!L67</f>
        <v>0</v>
      </c>
      <c r="N67" s="38">
        <f>-'PRA110'!M67</f>
        <v>0</v>
      </c>
      <c r="O67" s="38">
        <f>-'PRA110'!N67</f>
        <v>0</v>
      </c>
      <c r="P67" s="38">
        <f>-'PRA110'!O67</f>
        <v>0</v>
      </c>
      <c r="Q67" s="38">
        <f>-'PRA110'!P67</f>
        <v>0</v>
      </c>
      <c r="R67" s="38">
        <f>-'PRA110'!Q67</f>
        <v>0</v>
      </c>
      <c r="S67" s="38">
        <f>-'PRA110'!R67</f>
        <v>0</v>
      </c>
      <c r="T67" s="38">
        <f>-'PRA110'!S67</f>
        <v>0</v>
      </c>
      <c r="U67" s="38">
        <f>-'PRA110'!T67</f>
        <v>0</v>
      </c>
      <c r="V67" s="38">
        <f>-'PRA110'!U67</f>
        <v>0</v>
      </c>
      <c r="W67" s="38">
        <f>-'PRA110'!V67</f>
        <v>0</v>
      </c>
      <c r="X67" s="38">
        <f>-'PRA110'!W67</f>
        <v>0</v>
      </c>
      <c r="Y67" s="38">
        <f>-'PRA110'!X67</f>
        <v>0</v>
      </c>
      <c r="Z67" s="38">
        <f>-'PRA110'!Y67</f>
        <v>0</v>
      </c>
      <c r="AA67" s="38">
        <f>-'PRA110'!Z67</f>
        <v>0</v>
      </c>
      <c r="AB67" s="38">
        <f>-'PRA110'!AA67</f>
        <v>0</v>
      </c>
      <c r="AC67" s="38">
        <f>-'PRA110'!AB67</f>
        <v>0</v>
      </c>
      <c r="AD67" s="38">
        <f>-'PRA110'!AC67</f>
        <v>0</v>
      </c>
      <c r="AE67" s="38">
        <f>-'PRA110'!AD67</f>
        <v>0</v>
      </c>
      <c r="AF67" s="38">
        <f>-'PRA110'!AE67</f>
        <v>0</v>
      </c>
      <c r="AG67" s="38">
        <f>-'PRA110'!AF67</f>
        <v>0</v>
      </c>
      <c r="AH67" s="38">
        <f>-'PRA110'!AG67</f>
        <v>0</v>
      </c>
      <c r="AI67" s="38">
        <f>-'PRA110'!AH67</f>
        <v>0</v>
      </c>
      <c r="AJ67" s="38">
        <f>-'PRA110'!AI67</f>
        <v>0</v>
      </c>
      <c r="AK67" s="38">
        <f>-'PRA110'!AJ67</f>
        <v>0</v>
      </c>
      <c r="AL67" s="38">
        <f>-'PRA110'!AK67</f>
        <v>0</v>
      </c>
      <c r="AM67" s="38">
        <f>-'PRA110'!AL67</f>
        <v>0</v>
      </c>
      <c r="AN67" s="38">
        <f>-'PRA110'!AM67</f>
        <v>0</v>
      </c>
      <c r="AO67" s="38">
        <f>-'PRA110'!AN67</f>
        <v>0</v>
      </c>
      <c r="AP67" s="38">
        <f>-'PRA110'!AO67</f>
        <v>0</v>
      </c>
      <c r="AQ67" s="38">
        <f>-'PRA110'!AP67</f>
        <v>0</v>
      </c>
      <c r="AR67" s="38">
        <f>-'PRA110'!AQ67</f>
        <v>0</v>
      </c>
      <c r="AS67" s="38">
        <f>-'PRA110'!AR67</f>
        <v>0</v>
      </c>
      <c r="AT67" s="38">
        <f>-'PRA110'!AS67</f>
        <v>0</v>
      </c>
      <c r="AU67" s="38">
        <f>-'PRA110'!AT67</f>
        <v>0</v>
      </c>
      <c r="AV67" s="38">
        <f>-'PRA110'!AU67</f>
        <v>0</v>
      </c>
      <c r="AW67" s="38">
        <f>-'PRA110'!AV67</f>
        <v>0</v>
      </c>
      <c r="AX67" s="38">
        <f>-'PRA110'!AW67</f>
        <v>0</v>
      </c>
      <c r="AY67" s="38">
        <f>-'PRA110'!AX67</f>
        <v>0</v>
      </c>
      <c r="AZ67" s="38">
        <f>-'PRA110'!AY67</f>
        <v>0</v>
      </c>
      <c r="BA67" s="38">
        <f>-'PRA110'!AZ67</f>
        <v>0</v>
      </c>
      <c r="BB67" s="38">
        <f>-'PRA110'!BA67</f>
        <v>0</v>
      </c>
      <c r="BC67" s="38">
        <f>-'PRA110'!BB67</f>
        <v>0</v>
      </c>
      <c r="BD67" s="38">
        <f>-'PRA110'!BC67</f>
        <v>0</v>
      </c>
      <c r="BE67" s="38">
        <f>-'PRA110'!BD67</f>
        <v>0</v>
      </c>
      <c r="BF67" s="38">
        <f>-'PRA110'!BE67</f>
        <v>0</v>
      </c>
      <c r="BG67" s="38">
        <f>-'PRA110'!BF67</f>
        <v>0</v>
      </c>
      <c r="BH67" s="38">
        <f>-'PRA110'!BG67</f>
        <v>0</v>
      </c>
      <c r="BI67" s="38">
        <f>-'PRA110'!BH67</f>
        <v>0</v>
      </c>
      <c r="BJ67" s="38">
        <f>-'PRA110'!BI67</f>
        <v>0</v>
      </c>
      <c r="BK67" s="38">
        <f>-'PRA110'!BJ67</f>
        <v>0</v>
      </c>
      <c r="BL67" s="38">
        <f>-'PRA110'!BK67</f>
        <v>0</v>
      </c>
      <c r="BM67" s="38">
        <f>-'PRA110'!BL67</f>
        <v>0</v>
      </c>
      <c r="BN67" s="38">
        <f>-'PRA110'!BM67</f>
        <v>0</v>
      </c>
      <c r="BO67" s="38">
        <f>-'PRA110'!BN67</f>
        <v>0</v>
      </c>
      <c r="BP67" s="38">
        <f>-'PRA110'!BO67</f>
        <v>0</v>
      </c>
      <c r="BQ67" s="38">
        <f>-'PRA110'!BP67</f>
        <v>0</v>
      </c>
      <c r="BR67" s="38">
        <f>-'PRA110'!BQ67</f>
        <v>0</v>
      </c>
      <c r="BS67" s="38">
        <f>-'PRA110'!BR67</f>
        <v>0</v>
      </c>
      <c r="BT67" s="38">
        <f>-'PRA110'!BS67</f>
        <v>0</v>
      </c>
      <c r="BU67" s="38">
        <f>-'PRA110'!BT67</f>
        <v>0</v>
      </c>
      <c r="BV67" s="38">
        <f>-'PRA110'!BU67</f>
        <v>0</v>
      </c>
      <c r="BW67" s="38">
        <f>-'PRA110'!BV67</f>
        <v>0</v>
      </c>
      <c r="BX67" s="38">
        <f>-'PRA110'!BW67</f>
        <v>0</v>
      </c>
      <c r="BY67" s="38">
        <f>-'PRA110'!BX67</f>
        <v>0</v>
      </c>
      <c r="BZ67" s="38">
        <f>-'PRA110'!BY67</f>
        <v>0</v>
      </c>
      <c r="CA67" s="38">
        <f>-'PRA110'!BZ67</f>
        <v>0</v>
      </c>
      <c r="CB67" s="38">
        <f>-'PRA110'!CA67</f>
        <v>0</v>
      </c>
      <c r="CC67" s="38">
        <f>-'PRA110'!CB67</f>
        <v>0</v>
      </c>
      <c r="CD67" s="38">
        <f>-'PRA110'!CC67</f>
        <v>0</v>
      </c>
      <c r="CE67" s="38">
        <f>-'PRA110'!CD67</f>
        <v>0</v>
      </c>
      <c r="CF67" s="38">
        <f>-'PRA110'!CE67</f>
        <v>0</v>
      </c>
      <c r="CG67" s="38">
        <f>-'PRA110'!CF67</f>
        <v>0</v>
      </c>
      <c r="CH67" s="38">
        <f>-'PRA110'!CG67</f>
        <v>0</v>
      </c>
      <c r="CI67" s="38">
        <f>-'PRA110'!CH67</f>
        <v>0</v>
      </c>
      <c r="CJ67" s="38">
        <f>-'PRA110'!CI67</f>
        <v>0</v>
      </c>
      <c r="CK67" s="38">
        <f>-'PRA110'!CJ67</f>
        <v>0</v>
      </c>
      <c r="CL67" s="38">
        <f>-'PRA110'!CK67</f>
        <v>0</v>
      </c>
      <c r="CM67" s="38">
        <f>-'PRA110'!CL67</f>
        <v>0</v>
      </c>
      <c r="CN67" s="38">
        <f>-'PRA110'!CM67</f>
        <v>0</v>
      </c>
      <c r="CO67" s="38">
        <f>-'PRA110'!CN67</f>
        <v>0</v>
      </c>
      <c r="CP67" s="38">
        <f>-'PRA110'!CO67</f>
        <v>0</v>
      </c>
      <c r="CQ67" s="38">
        <f>-'PRA110'!CP67</f>
        <v>0</v>
      </c>
      <c r="CR67" s="38">
        <f>-'PRA110'!CQ67</f>
        <v>0</v>
      </c>
      <c r="CS67" s="38">
        <f>-'PRA110'!CR67</f>
        <v>0</v>
      </c>
      <c r="CT67" s="38">
        <f>-'PRA110'!CS67</f>
        <v>0</v>
      </c>
      <c r="CU67" s="38">
        <f>-'PRA110'!CT67</f>
        <v>0</v>
      </c>
      <c r="CV67" s="38">
        <f>-'PRA110'!CU67</f>
        <v>0</v>
      </c>
      <c r="CW67" s="38">
        <f>-'PRA110'!CV67</f>
        <v>0</v>
      </c>
      <c r="CX67" s="38">
        <f>-'PRA110'!CW67</f>
        <v>0</v>
      </c>
      <c r="CY67" s="38">
        <f>-'PRA110'!CX67</f>
        <v>0</v>
      </c>
      <c r="CZ67" s="38">
        <f>-'PRA110'!CY67</f>
        <v>0</v>
      </c>
      <c r="DA67" s="38">
        <f>-'PRA110'!CZ67</f>
        <v>0</v>
      </c>
      <c r="DB67" s="38">
        <f>-'PRA110'!DA67</f>
        <v>0</v>
      </c>
      <c r="DC67" s="38">
        <f>-'PRA110'!DB67</f>
        <v>0</v>
      </c>
      <c r="DD67" s="38">
        <f>-'PRA110'!DC67</f>
        <v>0</v>
      </c>
      <c r="DE67" s="38">
        <f>-'PRA110'!DD67</f>
        <v>0</v>
      </c>
      <c r="DF67" s="38">
        <f>-'PRA110'!DE67</f>
        <v>0</v>
      </c>
      <c r="DG67" s="38">
        <f>-'PRA110'!DF67</f>
        <v>0</v>
      </c>
      <c r="DH67" s="38">
        <f>-'PRA110'!DG67</f>
        <v>0</v>
      </c>
      <c r="DI67" s="38">
        <f>-'PRA110'!DH67</f>
        <v>0</v>
      </c>
      <c r="DJ67" s="38">
        <f>-'PRA110'!DI67</f>
        <v>0</v>
      </c>
      <c r="DK67" s="38">
        <f>-'PRA110'!DJ67</f>
        <v>0</v>
      </c>
      <c r="DL67" s="41">
        <f>-'PRA110'!DK67</f>
        <v>0</v>
      </c>
    </row>
    <row r="68" spans="1:16384" s="206" customFormat="1" ht="19.899999999999999" customHeight="1">
      <c r="A68" s="207"/>
      <c r="B68" s="214"/>
      <c r="C68" s="174"/>
      <c r="D68" s="84"/>
      <c r="E68" s="90"/>
      <c r="F68" s="211" t="s">
        <v>922</v>
      </c>
      <c r="G68" s="209"/>
      <c r="H68" s="202"/>
      <c r="I68" s="212"/>
      <c r="J68" s="39">
        <f>-('PRA110'!J68-'PRA110'!J69)</f>
        <v>0</v>
      </c>
      <c r="K68" s="38">
        <f>-(('PRA110'!I68-'PRA110'!J68)-('PRA110'!I69-'PRA110'!J69))</f>
        <v>0</v>
      </c>
      <c r="L68" s="38">
        <f>-('PRA110'!K68-'PRA110'!K69)</f>
        <v>0</v>
      </c>
      <c r="M68" s="38">
        <f>-('PRA110'!L68-'PRA110'!L69)</f>
        <v>0</v>
      </c>
      <c r="N68" s="38">
        <f>-('PRA110'!M68-'PRA110'!M69)</f>
        <v>0</v>
      </c>
      <c r="O68" s="38">
        <f>-('PRA110'!N68-'PRA110'!N69)</f>
        <v>0</v>
      </c>
      <c r="P68" s="38">
        <f>-('PRA110'!O68-'PRA110'!O69)</f>
        <v>0</v>
      </c>
      <c r="Q68" s="38">
        <f>-('PRA110'!P68-'PRA110'!P69)</f>
        <v>0</v>
      </c>
      <c r="R68" s="38">
        <f>-('PRA110'!Q68-'PRA110'!Q69)</f>
        <v>0</v>
      </c>
      <c r="S68" s="38">
        <f>-('PRA110'!R68-'PRA110'!R69)</f>
        <v>0</v>
      </c>
      <c r="T68" s="38">
        <f>-('PRA110'!S68-'PRA110'!S69)</f>
        <v>0</v>
      </c>
      <c r="U68" s="38">
        <f>-('PRA110'!T68-'PRA110'!T69)</f>
        <v>0</v>
      </c>
      <c r="V68" s="38">
        <f>-('PRA110'!U68-'PRA110'!U69)</f>
        <v>0</v>
      </c>
      <c r="W68" s="38">
        <f>-('PRA110'!V68-'PRA110'!V69)</f>
        <v>0</v>
      </c>
      <c r="X68" s="38">
        <f>-('PRA110'!W68-'PRA110'!W69)</f>
        <v>0</v>
      </c>
      <c r="Y68" s="38">
        <f>-('PRA110'!X68-'PRA110'!X69)</f>
        <v>0</v>
      </c>
      <c r="Z68" s="38">
        <f>-('PRA110'!Y68-'PRA110'!Y69)</f>
        <v>0</v>
      </c>
      <c r="AA68" s="38">
        <f>-('PRA110'!Z68-'PRA110'!Z69)</f>
        <v>0</v>
      </c>
      <c r="AB68" s="38">
        <f>-('PRA110'!AA68-'PRA110'!AA69)</f>
        <v>0</v>
      </c>
      <c r="AC68" s="38">
        <f>-('PRA110'!AB68-'PRA110'!AB69)</f>
        <v>0</v>
      </c>
      <c r="AD68" s="38">
        <f>-('PRA110'!AC68-'PRA110'!AC69)</f>
        <v>0</v>
      </c>
      <c r="AE68" s="38">
        <f>-('PRA110'!AD68-'PRA110'!AD69)</f>
        <v>0</v>
      </c>
      <c r="AF68" s="38">
        <f>-('PRA110'!AE68-'PRA110'!AE69)</f>
        <v>0</v>
      </c>
      <c r="AG68" s="38">
        <f>-('PRA110'!AF68-'PRA110'!AF69)</f>
        <v>0</v>
      </c>
      <c r="AH68" s="38">
        <f>-('PRA110'!AG68-'PRA110'!AG69)</f>
        <v>0</v>
      </c>
      <c r="AI68" s="38">
        <f>-('PRA110'!AH68-'PRA110'!AH69)</f>
        <v>0</v>
      </c>
      <c r="AJ68" s="38">
        <f>-('PRA110'!AI68-'PRA110'!AI69)</f>
        <v>0</v>
      </c>
      <c r="AK68" s="38">
        <f>-('PRA110'!AJ68-'PRA110'!AJ69)</f>
        <v>0</v>
      </c>
      <c r="AL68" s="38">
        <f>-('PRA110'!AK68-'PRA110'!AK69)</f>
        <v>0</v>
      </c>
      <c r="AM68" s="38">
        <f>-('PRA110'!AL68-'PRA110'!AL69)</f>
        <v>0</v>
      </c>
      <c r="AN68" s="38">
        <f>-('PRA110'!AM68-'PRA110'!AM69)</f>
        <v>0</v>
      </c>
      <c r="AO68" s="38">
        <f>-('PRA110'!AN68-'PRA110'!AN69)</f>
        <v>0</v>
      </c>
      <c r="AP68" s="38">
        <f>-('PRA110'!AO68-'PRA110'!AO69)</f>
        <v>0</v>
      </c>
      <c r="AQ68" s="38">
        <f>-('PRA110'!AP68-'PRA110'!AP69)</f>
        <v>0</v>
      </c>
      <c r="AR68" s="38">
        <f>-('PRA110'!AQ68-'PRA110'!AQ69)</f>
        <v>0</v>
      </c>
      <c r="AS68" s="38">
        <f>-('PRA110'!AR68-'PRA110'!AR69)</f>
        <v>0</v>
      </c>
      <c r="AT68" s="38">
        <f>-('PRA110'!AS68-'PRA110'!AS69)</f>
        <v>0</v>
      </c>
      <c r="AU68" s="38">
        <f>-('PRA110'!AT68-'PRA110'!AT69)</f>
        <v>0</v>
      </c>
      <c r="AV68" s="38">
        <f>-('PRA110'!AU68-'PRA110'!AU69)</f>
        <v>0</v>
      </c>
      <c r="AW68" s="38">
        <f>-('PRA110'!AV68-'PRA110'!AV69)</f>
        <v>0</v>
      </c>
      <c r="AX68" s="38">
        <f>-('PRA110'!AW68-'PRA110'!AW69)</f>
        <v>0</v>
      </c>
      <c r="AY68" s="38">
        <f>-('PRA110'!AX68-'PRA110'!AX69)</f>
        <v>0</v>
      </c>
      <c r="AZ68" s="38">
        <f>-('PRA110'!AY68-'PRA110'!AY69)</f>
        <v>0</v>
      </c>
      <c r="BA68" s="38">
        <f>-('PRA110'!AZ68-'PRA110'!AZ69)</f>
        <v>0</v>
      </c>
      <c r="BB68" s="38">
        <f>-('PRA110'!BA68-'PRA110'!BA69)</f>
        <v>0</v>
      </c>
      <c r="BC68" s="38">
        <f>-('PRA110'!BB68-'PRA110'!BB69)</f>
        <v>0</v>
      </c>
      <c r="BD68" s="38">
        <f>-('PRA110'!BC68-'PRA110'!BC69)</f>
        <v>0</v>
      </c>
      <c r="BE68" s="38">
        <f>-('PRA110'!BD68-'PRA110'!BD69)</f>
        <v>0</v>
      </c>
      <c r="BF68" s="38">
        <f>-('PRA110'!BE68-'PRA110'!BE69)</f>
        <v>0</v>
      </c>
      <c r="BG68" s="38">
        <f>-('PRA110'!BF68-'PRA110'!BF69)</f>
        <v>0</v>
      </c>
      <c r="BH68" s="38">
        <f>-('PRA110'!BG68-'PRA110'!BG69)</f>
        <v>0</v>
      </c>
      <c r="BI68" s="38">
        <f>-('PRA110'!BH68-'PRA110'!BH69)</f>
        <v>0</v>
      </c>
      <c r="BJ68" s="38">
        <f>-('PRA110'!BI68-'PRA110'!BI69)</f>
        <v>0</v>
      </c>
      <c r="BK68" s="38">
        <f>-('PRA110'!BJ68-'PRA110'!BJ69)</f>
        <v>0</v>
      </c>
      <c r="BL68" s="38">
        <f>-('PRA110'!BK68-'PRA110'!BK69)</f>
        <v>0</v>
      </c>
      <c r="BM68" s="38">
        <f>-('PRA110'!BL68-'PRA110'!BL69)</f>
        <v>0</v>
      </c>
      <c r="BN68" s="38">
        <f>-('PRA110'!BM68-'PRA110'!BM69)</f>
        <v>0</v>
      </c>
      <c r="BO68" s="38">
        <f>-('PRA110'!BN68-'PRA110'!BN69)</f>
        <v>0</v>
      </c>
      <c r="BP68" s="38">
        <f>-('PRA110'!BO68-'PRA110'!BO69)</f>
        <v>0</v>
      </c>
      <c r="BQ68" s="38">
        <f>-('PRA110'!BP68-'PRA110'!BP69)</f>
        <v>0</v>
      </c>
      <c r="BR68" s="38">
        <f>-('PRA110'!BQ68-'PRA110'!BQ69)</f>
        <v>0</v>
      </c>
      <c r="BS68" s="38">
        <f>-('PRA110'!BR68-'PRA110'!BR69)</f>
        <v>0</v>
      </c>
      <c r="BT68" s="38">
        <f>-('PRA110'!BS68-'PRA110'!BS69)</f>
        <v>0</v>
      </c>
      <c r="BU68" s="38">
        <f>-('PRA110'!BT68-'PRA110'!BT69)</f>
        <v>0</v>
      </c>
      <c r="BV68" s="38">
        <f>-('PRA110'!BU68-'PRA110'!BU69)</f>
        <v>0</v>
      </c>
      <c r="BW68" s="38">
        <f>-('PRA110'!BV68-'PRA110'!BV69)</f>
        <v>0</v>
      </c>
      <c r="BX68" s="38">
        <f>-('PRA110'!BW68-'PRA110'!BW69)</f>
        <v>0</v>
      </c>
      <c r="BY68" s="38">
        <f>-('PRA110'!BX68-'PRA110'!BX69)</f>
        <v>0</v>
      </c>
      <c r="BZ68" s="38">
        <f>-('PRA110'!BY68-'PRA110'!BY69)</f>
        <v>0</v>
      </c>
      <c r="CA68" s="38">
        <f>-('PRA110'!BZ68-'PRA110'!BZ69)</f>
        <v>0</v>
      </c>
      <c r="CB68" s="38">
        <f>-('PRA110'!CA68-'PRA110'!CA69)</f>
        <v>0</v>
      </c>
      <c r="CC68" s="38">
        <f>-('PRA110'!CB68-'PRA110'!CB69)</f>
        <v>0</v>
      </c>
      <c r="CD68" s="38">
        <f>-('PRA110'!CC68-'PRA110'!CC69)</f>
        <v>0</v>
      </c>
      <c r="CE68" s="38">
        <f>-('PRA110'!CD68-'PRA110'!CD69)</f>
        <v>0</v>
      </c>
      <c r="CF68" s="38">
        <f>-('PRA110'!CE68-'PRA110'!CE69)</f>
        <v>0</v>
      </c>
      <c r="CG68" s="38">
        <f>-('PRA110'!CF68-'PRA110'!CF69)</f>
        <v>0</v>
      </c>
      <c r="CH68" s="38">
        <f>-('PRA110'!CG68-'PRA110'!CG69)</f>
        <v>0</v>
      </c>
      <c r="CI68" s="38">
        <f>-('PRA110'!CH68-'PRA110'!CH69)</f>
        <v>0</v>
      </c>
      <c r="CJ68" s="38">
        <f>-('PRA110'!CI68-'PRA110'!CI69)</f>
        <v>0</v>
      </c>
      <c r="CK68" s="38">
        <f>-('PRA110'!CJ68-'PRA110'!CJ69)</f>
        <v>0</v>
      </c>
      <c r="CL68" s="38">
        <f>-('PRA110'!CK68-'PRA110'!CK69)</f>
        <v>0</v>
      </c>
      <c r="CM68" s="38">
        <f>-('PRA110'!CL68-'PRA110'!CL69)</f>
        <v>0</v>
      </c>
      <c r="CN68" s="38">
        <f>-('PRA110'!CM68-'PRA110'!CM69)</f>
        <v>0</v>
      </c>
      <c r="CO68" s="38">
        <f>-('PRA110'!CN68-'PRA110'!CN69)</f>
        <v>0</v>
      </c>
      <c r="CP68" s="38">
        <f>-('PRA110'!CO68-'PRA110'!CO69)</f>
        <v>0</v>
      </c>
      <c r="CQ68" s="38">
        <f>-('PRA110'!CP68-'PRA110'!CP69)</f>
        <v>0</v>
      </c>
      <c r="CR68" s="38">
        <f>-('PRA110'!CQ68-'PRA110'!CQ69)</f>
        <v>0</v>
      </c>
      <c r="CS68" s="38">
        <f>-('PRA110'!CR68-'PRA110'!CR69)</f>
        <v>0</v>
      </c>
      <c r="CT68" s="38">
        <f>-('PRA110'!CS68-'PRA110'!CS69)</f>
        <v>0</v>
      </c>
      <c r="CU68" s="38">
        <f>-('PRA110'!CT68-'PRA110'!CT69)</f>
        <v>0</v>
      </c>
      <c r="CV68" s="38">
        <f>-('PRA110'!CU68-'PRA110'!CU69)</f>
        <v>0</v>
      </c>
      <c r="CW68" s="38">
        <f>-('PRA110'!CV68-'PRA110'!CV69)</f>
        <v>0</v>
      </c>
      <c r="CX68" s="38">
        <f>-('PRA110'!CW68-'PRA110'!CW69)</f>
        <v>0</v>
      </c>
      <c r="CY68" s="38">
        <f>-('PRA110'!CX68-'PRA110'!CX69)</f>
        <v>0</v>
      </c>
      <c r="CZ68" s="38">
        <f>-('PRA110'!CY68-'PRA110'!CY69)</f>
        <v>0</v>
      </c>
      <c r="DA68" s="38">
        <f>-('PRA110'!CZ68-'PRA110'!CZ69)</f>
        <v>0</v>
      </c>
      <c r="DB68" s="38">
        <f>-('PRA110'!DA68-'PRA110'!DA69)</f>
        <v>0</v>
      </c>
      <c r="DC68" s="38">
        <f>-('PRA110'!DB68-'PRA110'!DB69)</f>
        <v>0</v>
      </c>
      <c r="DD68" s="38">
        <f>-('PRA110'!DC68-'PRA110'!DC69)</f>
        <v>0</v>
      </c>
      <c r="DE68" s="38">
        <f>-('PRA110'!DD68-'PRA110'!DD69)</f>
        <v>0</v>
      </c>
      <c r="DF68" s="38">
        <f>-('PRA110'!DE68-'PRA110'!DE69)</f>
        <v>0</v>
      </c>
      <c r="DG68" s="38">
        <f>-('PRA110'!DF68-'PRA110'!DF69)</f>
        <v>0</v>
      </c>
      <c r="DH68" s="38">
        <f>-('PRA110'!DG68-'PRA110'!DG69)</f>
        <v>0</v>
      </c>
      <c r="DI68" s="38">
        <f>-('PRA110'!DH68-'PRA110'!DH69)</f>
        <v>0</v>
      </c>
      <c r="DJ68" s="38">
        <f>-('PRA110'!DI68-'PRA110'!DI69)</f>
        <v>0</v>
      </c>
      <c r="DK68" s="38">
        <f>-('PRA110'!DJ68-'PRA110'!DJ69)</f>
        <v>0</v>
      </c>
      <c r="DL68" s="41">
        <f>-('PRA110'!DK68-'PRA110'!DK69)</f>
        <v>0</v>
      </c>
    </row>
    <row r="69" spans="1:16384" s="206" customFormat="1" ht="19.899999999999999" customHeight="1">
      <c r="A69" s="207"/>
      <c r="B69" s="214"/>
      <c r="C69" s="174"/>
      <c r="D69" s="84" t="s">
        <v>575</v>
      </c>
      <c r="E69" s="90" t="s">
        <v>782</v>
      </c>
      <c r="F69" s="211" t="s">
        <v>923</v>
      </c>
      <c r="G69" s="209"/>
      <c r="H69" s="202"/>
      <c r="I69" s="212"/>
      <c r="J69" s="39">
        <f>-'PRA110'!J69</f>
        <v>0</v>
      </c>
      <c r="K69" s="38">
        <f>-('PRA110'!I69-'PRA110'!J69)</f>
        <v>0</v>
      </c>
      <c r="L69" s="38">
        <f>-'PRA110'!K69</f>
        <v>0</v>
      </c>
      <c r="M69" s="38">
        <f>-'PRA110'!L69</f>
        <v>0</v>
      </c>
      <c r="N69" s="38">
        <f>-'PRA110'!M69</f>
        <v>0</v>
      </c>
      <c r="O69" s="38">
        <f>-'PRA110'!N69</f>
        <v>0</v>
      </c>
      <c r="P69" s="38">
        <f>-'PRA110'!O69</f>
        <v>0</v>
      </c>
      <c r="Q69" s="38">
        <f>-'PRA110'!P69</f>
        <v>0</v>
      </c>
      <c r="R69" s="38">
        <f>-'PRA110'!Q69</f>
        <v>0</v>
      </c>
      <c r="S69" s="38">
        <f>-'PRA110'!R69</f>
        <v>0</v>
      </c>
      <c r="T69" s="38">
        <f>-'PRA110'!S69</f>
        <v>0</v>
      </c>
      <c r="U69" s="38">
        <f>-'PRA110'!T69</f>
        <v>0</v>
      </c>
      <c r="V69" s="38">
        <f>-'PRA110'!U69</f>
        <v>0</v>
      </c>
      <c r="W69" s="38">
        <f>-'PRA110'!V69</f>
        <v>0</v>
      </c>
      <c r="X69" s="38">
        <f>-'PRA110'!W69</f>
        <v>0</v>
      </c>
      <c r="Y69" s="38">
        <f>-'PRA110'!X69</f>
        <v>0</v>
      </c>
      <c r="Z69" s="38">
        <f>-'PRA110'!Y69</f>
        <v>0</v>
      </c>
      <c r="AA69" s="38">
        <f>-'PRA110'!Z69</f>
        <v>0</v>
      </c>
      <c r="AB69" s="38">
        <f>-'PRA110'!AA69</f>
        <v>0</v>
      </c>
      <c r="AC69" s="38">
        <f>-'PRA110'!AB69</f>
        <v>0</v>
      </c>
      <c r="AD69" s="38">
        <f>-'PRA110'!AC69</f>
        <v>0</v>
      </c>
      <c r="AE69" s="38">
        <f>-'PRA110'!AD69</f>
        <v>0</v>
      </c>
      <c r="AF69" s="38">
        <f>-'PRA110'!AE69</f>
        <v>0</v>
      </c>
      <c r="AG69" s="38">
        <f>-'PRA110'!AF69</f>
        <v>0</v>
      </c>
      <c r="AH69" s="38">
        <f>-'PRA110'!AG69</f>
        <v>0</v>
      </c>
      <c r="AI69" s="38">
        <f>-'PRA110'!AH69</f>
        <v>0</v>
      </c>
      <c r="AJ69" s="38">
        <f>-'PRA110'!AI69</f>
        <v>0</v>
      </c>
      <c r="AK69" s="38">
        <f>-'PRA110'!AJ69</f>
        <v>0</v>
      </c>
      <c r="AL69" s="38">
        <f>-'PRA110'!AK69</f>
        <v>0</v>
      </c>
      <c r="AM69" s="38">
        <f>-'PRA110'!AL69</f>
        <v>0</v>
      </c>
      <c r="AN69" s="38">
        <f>-'PRA110'!AM69</f>
        <v>0</v>
      </c>
      <c r="AO69" s="38">
        <f>-'PRA110'!AN69</f>
        <v>0</v>
      </c>
      <c r="AP69" s="38">
        <f>-'PRA110'!AO69</f>
        <v>0</v>
      </c>
      <c r="AQ69" s="38">
        <f>-'PRA110'!AP69</f>
        <v>0</v>
      </c>
      <c r="AR69" s="38">
        <f>-'PRA110'!AQ69</f>
        <v>0</v>
      </c>
      <c r="AS69" s="38">
        <f>-'PRA110'!AR69</f>
        <v>0</v>
      </c>
      <c r="AT69" s="38">
        <f>-'PRA110'!AS69</f>
        <v>0</v>
      </c>
      <c r="AU69" s="38">
        <f>-'PRA110'!AT69</f>
        <v>0</v>
      </c>
      <c r="AV69" s="38">
        <f>-'PRA110'!AU69</f>
        <v>0</v>
      </c>
      <c r="AW69" s="38">
        <f>-'PRA110'!AV69</f>
        <v>0</v>
      </c>
      <c r="AX69" s="38">
        <f>-'PRA110'!AW69</f>
        <v>0</v>
      </c>
      <c r="AY69" s="38">
        <f>-'PRA110'!AX69</f>
        <v>0</v>
      </c>
      <c r="AZ69" s="38">
        <f>-'PRA110'!AY69</f>
        <v>0</v>
      </c>
      <c r="BA69" s="38">
        <f>-'PRA110'!AZ69</f>
        <v>0</v>
      </c>
      <c r="BB69" s="38">
        <f>-'PRA110'!BA69</f>
        <v>0</v>
      </c>
      <c r="BC69" s="38">
        <f>-'PRA110'!BB69</f>
        <v>0</v>
      </c>
      <c r="BD69" s="38">
        <f>-'PRA110'!BC69</f>
        <v>0</v>
      </c>
      <c r="BE69" s="38">
        <f>-'PRA110'!BD69</f>
        <v>0</v>
      </c>
      <c r="BF69" s="38">
        <f>-'PRA110'!BE69</f>
        <v>0</v>
      </c>
      <c r="BG69" s="38">
        <f>-'PRA110'!BF69</f>
        <v>0</v>
      </c>
      <c r="BH69" s="38">
        <f>-'PRA110'!BG69</f>
        <v>0</v>
      </c>
      <c r="BI69" s="38">
        <f>-'PRA110'!BH69</f>
        <v>0</v>
      </c>
      <c r="BJ69" s="38">
        <f>-'PRA110'!BI69</f>
        <v>0</v>
      </c>
      <c r="BK69" s="38">
        <f>-'PRA110'!BJ69</f>
        <v>0</v>
      </c>
      <c r="BL69" s="38">
        <f>-'PRA110'!BK69</f>
        <v>0</v>
      </c>
      <c r="BM69" s="38">
        <f>-'PRA110'!BL69</f>
        <v>0</v>
      </c>
      <c r="BN69" s="38">
        <f>-'PRA110'!BM69</f>
        <v>0</v>
      </c>
      <c r="BO69" s="38">
        <f>-'PRA110'!BN69</f>
        <v>0</v>
      </c>
      <c r="BP69" s="38">
        <f>-'PRA110'!BO69</f>
        <v>0</v>
      </c>
      <c r="BQ69" s="38">
        <f>-'PRA110'!BP69</f>
        <v>0</v>
      </c>
      <c r="BR69" s="38">
        <f>-'PRA110'!BQ69</f>
        <v>0</v>
      </c>
      <c r="BS69" s="38">
        <f>-'PRA110'!BR69</f>
        <v>0</v>
      </c>
      <c r="BT69" s="38">
        <f>-'PRA110'!BS69</f>
        <v>0</v>
      </c>
      <c r="BU69" s="38">
        <f>-'PRA110'!BT69</f>
        <v>0</v>
      </c>
      <c r="BV69" s="38">
        <f>-'PRA110'!BU69</f>
        <v>0</v>
      </c>
      <c r="BW69" s="38">
        <f>-'PRA110'!BV69</f>
        <v>0</v>
      </c>
      <c r="BX69" s="38">
        <f>-'PRA110'!BW69</f>
        <v>0</v>
      </c>
      <c r="BY69" s="38">
        <f>-'PRA110'!BX69</f>
        <v>0</v>
      </c>
      <c r="BZ69" s="38">
        <f>-'PRA110'!BY69</f>
        <v>0</v>
      </c>
      <c r="CA69" s="38">
        <f>-'PRA110'!BZ69</f>
        <v>0</v>
      </c>
      <c r="CB69" s="38">
        <f>-'PRA110'!CA69</f>
        <v>0</v>
      </c>
      <c r="CC69" s="38">
        <f>-'PRA110'!CB69</f>
        <v>0</v>
      </c>
      <c r="CD69" s="38">
        <f>-'PRA110'!CC69</f>
        <v>0</v>
      </c>
      <c r="CE69" s="38">
        <f>-'PRA110'!CD69</f>
        <v>0</v>
      </c>
      <c r="CF69" s="38">
        <f>-'PRA110'!CE69</f>
        <v>0</v>
      </c>
      <c r="CG69" s="38">
        <f>-'PRA110'!CF69</f>
        <v>0</v>
      </c>
      <c r="CH69" s="38">
        <f>-'PRA110'!CG69</f>
        <v>0</v>
      </c>
      <c r="CI69" s="38">
        <f>-'PRA110'!CH69</f>
        <v>0</v>
      </c>
      <c r="CJ69" s="38">
        <f>-'PRA110'!CI69</f>
        <v>0</v>
      </c>
      <c r="CK69" s="38">
        <f>-'PRA110'!CJ69</f>
        <v>0</v>
      </c>
      <c r="CL69" s="38">
        <f>-'PRA110'!CK69</f>
        <v>0</v>
      </c>
      <c r="CM69" s="38">
        <f>-'PRA110'!CL69</f>
        <v>0</v>
      </c>
      <c r="CN69" s="38">
        <f>-'PRA110'!CM69</f>
        <v>0</v>
      </c>
      <c r="CO69" s="38">
        <f>-'PRA110'!CN69</f>
        <v>0</v>
      </c>
      <c r="CP69" s="38">
        <f>-'PRA110'!CO69</f>
        <v>0</v>
      </c>
      <c r="CQ69" s="38">
        <f>-'PRA110'!CP69</f>
        <v>0</v>
      </c>
      <c r="CR69" s="38">
        <f>-'PRA110'!CQ69</f>
        <v>0</v>
      </c>
      <c r="CS69" s="38">
        <f>-'PRA110'!CR69</f>
        <v>0</v>
      </c>
      <c r="CT69" s="38">
        <f>-'PRA110'!CS69</f>
        <v>0</v>
      </c>
      <c r="CU69" s="38">
        <f>-'PRA110'!CT69</f>
        <v>0</v>
      </c>
      <c r="CV69" s="38">
        <f>-'PRA110'!CU69</f>
        <v>0</v>
      </c>
      <c r="CW69" s="38">
        <f>-'PRA110'!CV69</f>
        <v>0</v>
      </c>
      <c r="CX69" s="38">
        <f>-'PRA110'!CW69</f>
        <v>0</v>
      </c>
      <c r="CY69" s="38">
        <f>-'PRA110'!CX69</f>
        <v>0</v>
      </c>
      <c r="CZ69" s="38">
        <f>-'PRA110'!CY69</f>
        <v>0</v>
      </c>
      <c r="DA69" s="38">
        <f>-'PRA110'!CZ69</f>
        <v>0</v>
      </c>
      <c r="DB69" s="38">
        <f>-'PRA110'!DA69</f>
        <v>0</v>
      </c>
      <c r="DC69" s="38">
        <f>-'PRA110'!DB69</f>
        <v>0</v>
      </c>
      <c r="DD69" s="38">
        <f>-'PRA110'!DC69</f>
        <v>0</v>
      </c>
      <c r="DE69" s="38">
        <f>-'PRA110'!DD69</f>
        <v>0</v>
      </c>
      <c r="DF69" s="38">
        <f>-'PRA110'!DE69</f>
        <v>0</v>
      </c>
      <c r="DG69" s="38">
        <f>-'PRA110'!DF69</f>
        <v>0</v>
      </c>
      <c r="DH69" s="38">
        <f>-'PRA110'!DG69</f>
        <v>0</v>
      </c>
      <c r="DI69" s="38">
        <f>-'PRA110'!DH69</f>
        <v>0</v>
      </c>
      <c r="DJ69" s="38">
        <f>-'PRA110'!DI69</f>
        <v>0</v>
      </c>
      <c r="DK69" s="38">
        <f>-'PRA110'!DJ69</f>
        <v>0</v>
      </c>
      <c r="DL69" s="41">
        <f>-'PRA110'!DK69</f>
        <v>0</v>
      </c>
    </row>
    <row r="70" spans="1:16384" s="206" customFormat="1" ht="19.899999999999999" customHeight="1">
      <c r="A70" s="207"/>
      <c r="B70" s="214"/>
      <c r="C70" s="174"/>
      <c r="D70" s="84"/>
      <c r="E70" s="90"/>
      <c r="F70" s="211" t="s">
        <v>1164</v>
      </c>
      <c r="G70" s="209"/>
      <c r="H70" s="202"/>
      <c r="I70" s="212"/>
      <c r="J70" s="39">
        <f>-('PRA110'!J70-'PRA110'!J71)</f>
        <v>0</v>
      </c>
      <c r="K70" s="38">
        <f>-(('PRA110'!I70-'PRA110'!J70)-('PRA110'!I71-'PRA110'!J71))</f>
        <v>0</v>
      </c>
      <c r="L70" s="38">
        <f>-('PRA110'!K70-'PRA110'!K71)</f>
        <v>0</v>
      </c>
      <c r="M70" s="38">
        <f>-('PRA110'!L70-'PRA110'!L71)</f>
        <v>0</v>
      </c>
      <c r="N70" s="38">
        <f>-('PRA110'!M70-'PRA110'!M71)</f>
        <v>0</v>
      </c>
      <c r="O70" s="38">
        <f>-('PRA110'!N70-'PRA110'!N71)</f>
        <v>0</v>
      </c>
      <c r="P70" s="38">
        <f>-('PRA110'!O70-'PRA110'!O71)</f>
        <v>0</v>
      </c>
      <c r="Q70" s="38">
        <f>-('PRA110'!P70-'PRA110'!P71)</f>
        <v>0</v>
      </c>
      <c r="R70" s="38">
        <f>-('PRA110'!Q70-'PRA110'!Q71)</f>
        <v>0</v>
      </c>
      <c r="S70" s="38">
        <f>-('PRA110'!R70-'PRA110'!R71)</f>
        <v>0</v>
      </c>
      <c r="T70" s="38">
        <f>-('PRA110'!S70-'PRA110'!S71)</f>
        <v>0</v>
      </c>
      <c r="U70" s="38">
        <f>-('PRA110'!T70-'PRA110'!T71)</f>
        <v>0</v>
      </c>
      <c r="V70" s="38">
        <f>-('PRA110'!U70-'PRA110'!U71)</f>
        <v>0</v>
      </c>
      <c r="W70" s="38">
        <f>-('PRA110'!V70-'PRA110'!V71)</f>
        <v>0</v>
      </c>
      <c r="X70" s="38">
        <f>-('PRA110'!W70-'PRA110'!W71)</f>
        <v>0</v>
      </c>
      <c r="Y70" s="38">
        <f>-('PRA110'!X70-'PRA110'!X71)</f>
        <v>0</v>
      </c>
      <c r="Z70" s="38">
        <f>-('PRA110'!Y70-'PRA110'!Y71)</f>
        <v>0</v>
      </c>
      <c r="AA70" s="38">
        <f>-('PRA110'!Z70-'PRA110'!Z71)</f>
        <v>0</v>
      </c>
      <c r="AB70" s="38">
        <f>-('PRA110'!AA70-'PRA110'!AA71)</f>
        <v>0</v>
      </c>
      <c r="AC70" s="38">
        <f>-('PRA110'!AB70-'PRA110'!AB71)</f>
        <v>0</v>
      </c>
      <c r="AD70" s="38">
        <f>-('PRA110'!AC70-'PRA110'!AC71)</f>
        <v>0</v>
      </c>
      <c r="AE70" s="38">
        <f>-('PRA110'!AD70-'PRA110'!AD71)</f>
        <v>0</v>
      </c>
      <c r="AF70" s="38">
        <f>-('PRA110'!AE70-'PRA110'!AE71)</f>
        <v>0</v>
      </c>
      <c r="AG70" s="38">
        <f>-('PRA110'!AF70-'PRA110'!AF71)</f>
        <v>0</v>
      </c>
      <c r="AH70" s="38">
        <f>-('PRA110'!AG70-'PRA110'!AG71)</f>
        <v>0</v>
      </c>
      <c r="AI70" s="38">
        <f>-('PRA110'!AH70-'PRA110'!AH71)</f>
        <v>0</v>
      </c>
      <c r="AJ70" s="38">
        <f>-('PRA110'!AI70-'PRA110'!AI71)</f>
        <v>0</v>
      </c>
      <c r="AK70" s="38">
        <f>-('PRA110'!AJ70-'PRA110'!AJ71)</f>
        <v>0</v>
      </c>
      <c r="AL70" s="38">
        <f>-('PRA110'!AK70-'PRA110'!AK71)</f>
        <v>0</v>
      </c>
      <c r="AM70" s="38">
        <f>-('PRA110'!AL70-'PRA110'!AL71)</f>
        <v>0</v>
      </c>
      <c r="AN70" s="38">
        <f>-('PRA110'!AM70-'PRA110'!AM71)</f>
        <v>0</v>
      </c>
      <c r="AO70" s="38">
        <f>-('PRA110'!AN70-'PRA110'!AN71)</f>
        <v>0</v>
      </c>
      <c r="AP70" s="38">
        <f>-('PRA110'!AO70-'PRA110'!AO71)</f>
        <v>0</v>
      </c>
      <c r="AQ70" s="38">
        <f>-('PRA110'!AP70-'PRA110'!AP71)</f>
        <v>0</v>
      </c>
      <c r="AR70" s="38">
        <f>-('PRA110'!AQ70-'PRA110'!AQ71)</f>
        <v>0</v>
      </c>
      <c r="AS70" s="38">
        <f>-('PRA110'!AR70-'PRA110'!AR71)</f>
        <v>0</v>
      </c>
      <c r="AT70" s="38">
        <f>-('PRA110'!AS70-'PRA110'!AS71)</f>
        <v>0</v>
      </c>
      <c r="AU70" s="38">
        <f>-('PRA110'!AT70-'PRA110'!AT71)</f>
        <v>0</v>
      </c>
      <c r="AV70" s="38">
        <f>-('PRA110'!AU70-'PRA110'!AU71)</f>
        <v>0</v>
      </c>
      <c r="AW70" s="38">
        <f>-('PRA110'!AV70-'PRA110'!AV71)</f>
        <v>0</v>
      </c>
      <c r="AX70" s="38">
        <f>-('PRA110'!AW70-'PRA110'!AW71)</f>
        <v>0</v>
      </c>
      <c r="AY70" s="38">
        <f>-('PRA110'!AX70-'PRA110'!AX71)</f>
        <v>0</v>
      </c>
      <c r="AZ70" s="38">
        <f>-('PRA110'!AY70-'PRA110'!AY71)</f>
        <v>0</v>
      </c>
      <c r="BA70" s="38">
        <f>-('PRA110'!AZ70-'PRA110'!AZ71)</f>
        <v>0</v>
      </c>
      <c r="BB70" s="38">
        <f>-('PRA110'!BA70-'PRA110'!BA71)</f>
        <v>0</v>
      </c>
      <c r="BC70" s="38">
        <f>-('PRA110'!BB70-'PRA110'!BB71)</f>
        <v>0</v>
      </c>
      <c r="BD70" s="38">
        <f>-('PRA110'!BC70-'PRA110'!BC71)</f>
        <v>0</v>
      </c>
      <c r="BE70" s="38">
        <f>-('PRA110'!BD70-'PRA110'!BD71)</f>
        <v>0</v>
      </c>
      <c r="BF70" s="38">
        <f>-('PRA110'!BE70-'PRA110'!BE71)</f>
        <v>0</v>
      </c>
      <c r="BG70" s="38">
        <f>-('PRA110'!BF70-'PRA110'!BF71)</f>
        <v>0</v>
      </c>
      <c r="BH70" s="38">
        <f>-('PRA110'!BG70-'PRA110'!BG71)</f>
        <v>0</v>
      </c>
      <c r="BI70" s="38">
        <f>-('PRA110'!BH70-'PRA110'!BH71)</f>
        <v>0</v>
      </c>
      <c r="BJ70" s="38">
        <f>-('PRA110'!BI70-'PRA110'!BI71)</f>
        <v>0</v>
      </c>
      <c r="BK70" s="38">
        <f>-('PRA110'!BJ70-'PRA110'!BJ71)</f>
        <v>0</v>
      </c>
      <c r="BL70" s="38">
        <f>-('PRA110'!BK70-'PRA110'!BK71)</f>
        <v>0</v>
      </c>
      <c r="BM70" s="38">
        <f>-('PRA110'!BL70-'PRA110'!BL71)</f>
        <v>0</v>
      </c>
      <c r="BN70" s="38">
        <f>-('PRA110'!BM70-'PRA110'!BM71)</f>
        <v>0</v>
      </c>
      <c r="BO70" s="38">
        <f>-('PRA110'!BN70-'PRA110'!BN71)</f>
        <v>0</v>
      </c>
      <c r="BP70" s="38">
        <f>-('PRA110'!BO70-'PRA110'!BO71)</f>
        <v>0</v>
      </c>
      <c r="BQ70" s="38">
        <f>-('PRA110'!BP70-'PRA110'!BP71)</f>
        <v>0</v>
      </c>
      <c r="BR70" s="38">
        <f>-('PRA110'!BQ70-'PRA110'!BQ71)</f>
        <v>0</v>
      </c>
      <c r="BS70" s="38">
        <f>-('PRA110'!BR70-'PRA110'!BR71)</f>
        <v>0</v>
      </c>
      <c r="BT70" s="38">
        <f>-('PRA110'!BS70-'PRA110'!BS71)</f>
        <v>0</v>
      </c>
      <c r="BU70" s="38">
        <f>-('PRA110'!BT70-'PRA110'!BT71)</f>
        <v>0</v>
      </c>
      <c r="BV70" s="38">
        <f>-('PRA110'!BU70-'PRA110'!BU71)</f>
        <v>0</v>
      </c>
      <c r="BW70" s="38">
        <f>-('PRA110'!BV70-'PRA110'!BV71)</f>
        <v>0</v>
      </c>
      <c r="BX70" s="38">
        <f>-('PRA110'!BW70-'PRA110'!BW71)</f>
        <v>0</v>
      </c>
      <c r="BY70" s="38">
        <f>-('PRA110'!BX70-'PRA110'!BX71)</f>
        <v>0</v>
      </c>
      <c r="BZ70" s="38">
        <f>-('PRA110'!BY70-'PRA110'!BY71)</f>
        <v>0</v>
      </c>
      <c r="CA70" s="38">
        <f>-('PRA110'!BZ70-'PRA110'!BZ71)</f>
        <v>0</v>
      </c>
      <c r="CB70" s="38">
        <f>-('PRA110'!CA70-'PRA110'!CA71)</f>
        <v>0</v>
      </c>
      <c r="CC70" s="38">
        <f>-('PRA110'!CB70-'PRA110'!CB71)</f>
        <v>0</v>
      </c>
      <c r="CD70" s="38">
        <f>-('PRA110'!CC70-'PRA110'!CC71)</f>
        <v>0</v>
      </c>
      <c r="CE70" s="38">
        <f>-('PRA110'!CD70-'PRA110'!CD71)</f>
        <v>0</v>
      </c>
      <c r="CF70" s="38">
        <f>-('PRA110'!CE70-'PRA110'!CE71)</f>
        <v>0</v>
      </c>
      <c r="CG70" s="38">
        <f>-('PRA110'!CF70-'PRA110'!CF71)</f>
        <v>0</v>
      </c>
      <c r="CH70" s="38">
        <f>-('PRA110'!CG70-'PRA110'!CG71)</f>
        <v>0</v>
      </c>
      <c r="CI70" s="38">
        <f>-('PRA110'!CH70-'PRA110'!CH71)</f>
        <v>0</v>
      </c>
      <c r="CJ70" s="38">
        <f>-('PRA110'!CI70-'PRA110'!CI71)</f>
        <v>0</v>
      </c>
      <c r="CK70" s="38">
        <f>-('PRA110'!CJ70-'PRA110'!CJ71)</f>
        <v>0</v>
      </c>
      <c r="CL70" s="38">
        <f>-('PRA110'!CK70-'PRA110'!CK71)</f>
        <v>0</v>
      </c>
      <c r="CM70" s="38">
        <f>-('PRA110'!CL70-'PRA110'!CL71)</f>
        <v>0</v>
      </c>
      <c r="CN70" s="38">
        <f>-('PRA110'!CM70-'PRA110'!CM71)</f>
        <v>0</v>
      </c>
      <c r="CO70" s="38">
        <f>-('PRA110'!CN70-'PRA110'!CN71)</f>
        <v>0</v>
      </c>
      <c r="CP70" s="38">
        <f>-('PRA110'!CO70-'PRA110'!CO71)</f>
        <v>0</v>
      </c>
      <c r="CQ70" s="38">
        <f>-('PRA110'!CP70-'PRA110'!CP71)</f>
        <v>0</v>
      </c>
      <c r="CR70" s="38">
        <f>-('PRA110'!CQ70-'PRA110'!CQ71)</f>
        <v>0</v>
      </c>
      <c r="CS70" s="38">
        <f>-('PRA110'!CR70-'PRA110'!CR71)</f>
        <v>0</v>
      </c>
      <c r="CT70" s="38">
        <f>-('PRA110'!CS70-'PRA110'!CS71)</f>
        <v>0</v>
      </c>
      <c r="CU70" s="38">
        <f>-('PRA110'!CT70-'PRA110'!CT71)</f>
        <v>0</v>
      </c>
      <c r="CV70" s="38">
        <f>-('PRA110'!CU70-'PRA110'!CU71)</f>
        <v>0</v>
      </c>
      <c r="CW70" s="38">
        <f>-('PRA110'!CV70-'PRA110'!CV71)</f>
        <v>0</v>
      </c>
      <c r="CX70" s="38">
        <f>-('PRA110'!CW70-'PRA110'!CW71)</f>
        <v>0</v>
      </c>
      <c r="CY70" s="38">
        <f>-('PRA110'!CX70-'PRA110'!CX71)</f>
        <v>0</v>
      </c>
      <c r="CZ70" s="38">
        <f>-('PRA110'!CY70-'PRA110'!CY71)</f>
        <v>0</v>
      </c>
      <c r="DA70" s="38">
        <f>-('PRA110'!CZ70-'PRA110'!CZ71)</f>
        <v>0</v>
      </c>
      <c r="DB70" s="38">
        <f>-('PRA110'!DA70-'PRA110'!DA71)</f>
        <v>0</v>
      </c>
      <c r="DC70" s="38">
        <f>-('PRA110'!DB70-'PRA110'!DB71)</f>
        <v>0</v>
      </c>
      <c r="DD70" s="38">
        <f>-('PRA110'!DC70-'PRA110'!DC71)</f>
        <v>0</v>
      </c>
      <c r="DE70" s="38">
        <f>-('PRA110'!DD70-'PRA110'!DD71)</f>
        <v>0</v>
      </c>
      <c r="DF70" s="38">
        <f>-('PRA110'!DE70-'PRA110'!DE71)</f>
        <v>0</v>
      </c>
      <c r="DG70" s="38">
        <f>-('PRA110'!DF70-'PRA110'!DF71)</f>
        <v>0</v>
      </c>
      <c r="DH70" s="38">
        <f>-('PRA110'!DG70-'PRA110'!DG71)</f>
        <v>0</v>
      </c>
      <c r="DI70" s="38">
        <f>-('PRA110'!DH70-'PRA110'!DH71)</f>
        <v>0</v>
      </c>
      <c r="DJ70" s="38">
        <f>-('PRA110'!DI70-'PRA110'!DI71)</f>
        <v>0</v>
      </c>
      <c r="DK70" s="38">
        <f>-('PRA110'!DJ70-'PRA110'!DJ71)</f>
        <v>0</v>
      </c>
      <c r="DL70" s="41">
        <f>-('PRA110'!DK70-'PRA110'!DK71)</f>
        <v>0</v>
      </c>
    </row>
    <row r="71" spans="1:16384" s="206" customFormat="1" ht="19.899999999999999" customHeight="1">
      <c r="A71" s="207"/>
      <c r="B71" s="214"/>
      <c r="C71" s="174"/>
      <c r="D71" s="84" t="s">
        <v>577</v>
      </c>
      <c r="E71" s="90" t="s">
        <v>784</v>
      </c>
      <c r="F71" s="211" t="s">
        <v>1165</v>
      </c>
      <c r="G71" s="209"/>
      <c r="H71" s="202"/>
      <c r="I71" s="212"/>
      <c r="J71" s="39">
        <f>-'PRA110'!J71</f>
        <v>0</v>
      </c>
      <c r="K71" s="38">
        <f>-('PRA110'!I71-'PRA110'!J71)</f>
        <v>0</v>
      </c>
      <c r="L71" s="38">
        <f>-'PRA110'!K71</f>
        <v>0</v>
      </c>
      <c r="M71" s="38">
        <f>-'PRA110'!L71</f>
        <v>0</v>
      </c>
      <c r="N71" s="38">
        <f>-'PRA110'!M71</f>
        <v>0</v>
      </c>
      <c r="O71" s="38">
        <f>-'PRA110'!N71</f>
        <v>0</v>
      </c>
      <c r="P71" s="38">
        <f>-'PRA110'!O71</f>
        <v>0</v>
      </c>
      <c r="Q71" s="38">
        <f>-'PRA110'!P71</f>
        <v>0</v>
      </c>
      <c r="R71" s="38">
        <f>-'PRA110'!Q71</f>
        <v>0</v>
      </c>
      <c r="S71" s="38">
        <f>-'PRA110'!R71</f>
        <v>0</v>
      </c>
      <c r="T71" s="38">
        <f>-'PRA110'!S71</f>
        <v>0</v>
      </c>
      <c r="U71" s="38">
        <f>-'PRA110'!T71</f>
        <v>0</v>
      </c>
      <c r="V71" s="38">
        <f>-'PRA110'!U71</f>
        <v>0</v>
      </c>
      <c r="W71" s="38">
        <f>-'PRA110'!V71</f>
        <v>0</v>
      </c>
      <c r="X71" s="38">
        <f>-'PRA110'!W71</f>
        <v>0</v>
      </c>
      <c r="Y71" s="38">
        <f>-'PRA110'!X71</f>
        <v>0</v>
      </c>
      <c r="Z71" s="38">
        <f>-'PRA110'!Y71</f>
        <v>0</v>
      </c>
      <c r="AA71" s="38">
        <f>-'PRA110'!Z71</f>
        <v>0</v>
      </c>
      <c r="AB71" s="38">
        <f>-'PRA110'!AA71</f>
        <v>0</v>
      </c>
      <c r="AC71" s="38">
        <f>-'PRA110'!AB71</f>
        <v>0</v>
      </c>
      <c r="AD71" s="38">
        <f>-'PRA110'!AC71</f>
        <v>0</v>
      </c>
      <c r="AE71" s="38">
        <f>-'PRA110'!AD71</f>
        <v>0</v>
      </c>
      <c r="AF71" s="38">
        <f>-'PRA110'!AE71</f>
        <v>0</v>
      </c>
      <c r="AG71" s="38">
        <f>-'PRA110'!AF71</f>
        <v>0</v>
      </c>
      <c r="AH71" s="38">
        <f>-'PRA110'!AG71</f>
        <v>0</v>
      </c>
      <c r="AI71" s="38">
        <f>-'PRA110'!AH71</f>
        <v>0</v>
      </c>
      <c r="AJ71" s="38">
        <f>-'PRA110'!AI71</f>
        <v>0</v>
      </c>
      <c r="AK71" s="38">
        <f>-'PRA110'!AJ71</f>
        <v>0</v>
      </c>
      <c r="AL71" s="38">
        <f>-'PRA110'!AK71</f>
        <v>0</v>
      </c>
      <c r="AM71" s="38">
        <f>-'PRA110'!AL71</f>
        <v>0</v>
      </c>
      <c r="AN71" s="38">
        <f>-'PRA110'!AM71</f>
        <v>0</v>
      </c>
      <c r="AO71" s="38">
        <f>-'PRA110'!AN71</f>
        <v>0</v>
      </c>
      <c r="AP71" s="38">
        <f>-'PRA110'!AO71</f>
        <v>0</v>
      </c>
      <c r="AQ71" s="38">
        <f>-'PRA110'!AP71</f>
        <v>0</v>
      </c>
      <c r="AR71" s="38">
        <f>-'PRA110'!AQ71</f>
        <v>0</v>
      </c>
      <c r="AS71" s="38">
        <f>-'PRA110'!AR71</f>
        <v>0</v>
      </c>
      <c r="AT71" s="38">
        <f>-'PRA110'!AS71</f>
        <v>0</v>
      </c>
      <c r="AU71" s="38">
        <f>-'PRA110'!AT71</f>
        <v>0</v>
      </c>
      <c r="AV71" s="38">
        <f>-'PRA110'!AU71</f>
        <v>0</v>
      </c>
      <c r="AW71" s="38">
        <f>-'PRA110'!AV71</f>
        <v>0</v>
      </c>
      <c r="AX71" s="38">
        <f>-'PRA110'!AW71</f>
        <v>0</v>
      </c>
      <c r="AY71" s="38">
        <f>-'PRA110'!AX71</f>
        <v>0</v>
      </c>
      <c r="AZ71" s="38">
        <f>-'PRA110'!AY71</f>
        <v>0</v>
      </c>
      <c r="BA71" s="38">
        <f>-'PRA110'!AZ71</f>
        <v>0</v>
      </c>
      <c r="BB71" s="38">
        <f>-'PRA110'!BA71</f>
        <v>0</v>
      </c>
      <c r="BC71" s="38">
        <f>-'PRA110'!BB71</f>
        <v>0</v>
      </c>
      <c r="BD71" s="38">
        <f>-'PRA110'!BC71</f>
        <v>0</v>
      </c>
      <c r="BE71" s="38">
        <f>-'PRA110'!BD71</f>
        <v>0</v>
      </c>
      <c r="BF71" s="38">
        <f>-'PRA110'!BE71</f>
        <v>0</v>
      </c>
      <c r="BG71" s="38">
        <f>-'PRA110'!BF71</f>
        <v>0</v>
      </c>
      <c r="BH71" s="38">
        <f>-'PRA110'!BG71</f>
        <v>0</v>
      </c>
      <c r="BI71" s="38">
        <f>-'PRA110'!BH71</f>
        <v>0</v>
      </c>
      <c r="BJ71" s="38">
        <f>-'PRA110'!BI71</f>
        <v>0</v>
      </c>
      <c r="BK71" s="38">
        <f>-'PRA110'!BJ71</f>
        <v>0</v>
      </c>
      <c r="BL71" s="38">
        <f>-'PRA110'!BK71</f>
        <v>0</v>
      </c>
      <c r="BM71" s="38">
        <f>-'PRA110'!BL71</f>
        <v>0</v>
      </c>
      <c r="BN71" s="38">
        <f>-'PRA110'!BM71</f>
        <v>0</v>
      </c>
      <c r="BO71" s="38">
        <f>-'PRA110'!BN71</f>
        <v>0</v>
      </c>
      <c r="BP71" s="38">
        <f>-'PRA110'!BO71</f>
        <v>0</v>
      </c>
      <c r="BQ71" s="38">
        <f>-'PRA110'!BP71</f>
        <v>0</v>
      </c>
      <c r="BR71" s="38">
        <f>-'PRA110'!BQ71</f>
        <v>0</v>
      </c>
      <c r="BS71" s="38">
        <f>-'PRA110'!BR71</f>
        <v>0</v>
      </c>
      <c r="BT71" s="38">
        <f>-'PRA110'!BS71</f>
        <v>0</v>
      </c>
      <c r="BU71" s="38">
        <f>-'PRA110'!BT71</f>
        <v>0</v>
      </c>
      <c r="BV71" s="38">
        <f>-'PRA110'!BU71</f>
        <v>0</v>
      </c>
      <c r="BW71" s="38">
        <f>-'PRA110'!BV71</f>
        <v>0</v>
      </c>
      <c r="BX71" s="38">
        <f>-'PRA110'!BW71</f>
        <v>0</v>
      </c>
      <c r="BY71" s="38">
        <f>-'PRA110'!BX71</f>
        <v>0</v>
      </c>
      <c r="BZ71" s="38">
        <f>-'PRA110'!BY71</f>
        <v>0</v>
      </c>
      <c r="CA71" s="38">
        <f>-'PRA110'!BZ71</f>
        <v>0</v>
      </c>
      <c r="CB71" s="38">
        <f>-'PRA110'!CA71</f>
        <v>0</v>
      </c>
      <c r="CC71" s="38">
        <f>-'PRA110'!CB71</f>
        <v>0</v>
      </c>
      <c r="CD71" s="38">
        <f>-'PRA110'!CC71</f>
        <v>0</v>
      </c>
      <c r="CE71" s="38">
        <f>-'PRA110'!CD71</f>
        <v>0</v>
      </c>
      <c r="CF71" s="38">
        <f>-'PRA110'!CE71</f>
        <v>0</v>
      </c>
      <c r="CG71" s="38">
        <f>-'PRA110'!CF71</f>
        <v>0</v>
      </c>
      <c r="CH71" s="38">
        <f>-'PRA110'!CG71</f>
        <v>0</v>
      </c>
      <c r="CI71" s="38">
        <f>-'PRA110'!CH71</f>
        <v>0</v>
      </c>
      <c r="CJ71" s="38">
        <f>-'PRA110'!CI71</f>
        <v>0</v>
      </c>
      <c r="CK71" s="38">
        <f>-'PRA110'!CJ71</f>
        <v>0</v>
      </c>
      <c r="CL71" s="38">
        <f>-'PRA110'!CK71</f>
        <v>0</v>
      </c>
      <c r="CM71" s="38">
        <f>-'PRA110'!CL71</f>
        <v>0</v>
      </c>
      <c r="CN71" s="38">
        <f>-'PRA110'!CM71</f>
        <v>0</v>
      </c>
      <c r="CO71" s="38">
        <f>-'PRA110'!CN71</f>
        <v>0</v>
      </c>
      <c r="CP71" s="38">
        <f>-'PRA110'!CO71</f>
        <v>0</v>
      </c>
      <c r="CQ71" s="38">
        <f>-'PRA110'!CP71</f>
        <v>0</v>
      </c>
      <c r="CR71" s="38">
        <f>-'PRA110'!CQ71</f>
        <v>0</v>
      </c>
      <c r="CS71" s="38">
        <f>-'PRA110'!CR71</f>
        <v>0</v>
      </c>
      <c r="CT71" s="38">
        <f>-'PRA110'!CS71</f>
        <v>0</v>
      </c>
      <c r="CU71" s="38">
        <f>-'PRA110'!CT71</f>
        <v>0</v>
      </c>
      <c r="CV71" s="38">
        <f>-'PRA110'!CU71</f>
        <v>0</v>
      </c>
      <c r="CW71" s="38">
        <f>-'PRA110'!CV71</f>
        <v>0</v>
      </c>
      <c r="CX71" s="38">
        <f>-'PRA110'!CW71</f>
        <v>0</v>
      </c>
      <c r="CY71" s="38">
        <f>-'PRA110'!CX71</f>
        <v>0</v>
      </c>
      <c r="CZ71" s="38">
        <f>-'PRA110'!CY71</f>
        <v>0</v>
      </c>
      <c r="DA71" s="38">
        <f>-'PRA110'!CZ71</f>
        <v>0</v>
      </c>
      <c r="DB71" s="38">
        <f>-'PRA110'!DA71</f>
        <v>0</v>
      </c>
      <c r="DC71" s="38">
        <f>-'PRA110'!DB71</f>
        <v>0</v>
      </c>
      <c r="DD71" s="38">
        <f>-'PRA110'!DC71</f>
        <v>0</v>
      </c>
      <c r="DE71" s="38">
        <f>-'PRA110'!DD71</f>
        <v>0</v>
      </c>
      <c r="DF71" s="38">
        <f>-'PRA110'!DE71</f>
        <v>0</v>
      </c>
      <c r="DG71" s="38">
        <f>-'PRA110'!DF71</f>
        <v>0</v>
      </c>
      <c r="DH71" s="38">
        <f>-'PRA110'!DG71</f>
        <v>0</v>
      </c>
      <c r="DI71" s="38">
        <f>-'PRA110'!DH71</f>
        <v>0</v>
      </c>
      <c r="DJ71" s="38">
        <f>-'PRA110'!DI71</f>
        <v>0</v>
      </c>
      <c r="DK71" s="38">
        <f>-'PRA110'!DJ71</f>
        <v>0</v>
      </c>
      <c r="DL71" s="41">
        <f>-'PRA110'!DK71</f>
        <v>0</v>
      </c>
    </row>
    <row r="72" spans="1:16384" s="206" customFormat="1" ht="19.5" customHeight="1">
      <c r="A72" s="207"/>
      <c r="B72" s="214"/>
      <c r="C72" s="174"/>
      <c r="D72" s="84" t="s">
        <v>578</v>
      </c>
      <c r="E72" s="90" t="s">
        <v>785</v>
      </c>
      <c r="F72" s="211" t="s">
        <v>1161</v>
      </c>
      <c r="G72" s="209"/>
      <c r="H72" s="202"/>
      <c r="I72" s="212"/>
      <c r="J72" s="39">
        <f>-'PRA110'!J72</f>
        <v>0</v>
      </c>
      <c r="K72" s="38">
        <f>-('PRA110'!I72-'PRA110'!J72)</f>
        <v>0</v>
      </c>
      <c r="L72" s="38">
        <f>-'PRA110'!K72</f>
        <v>0</v>
      </c>
      <c r="M72" s="38">
        <f>-'PRA110'!L72</f>
        <v>0</v>
      </c>
      <c r="N72" s="38">
        <f>-'PRA110'!M72</f>
        <v>0</v>
      </c>
      <c r="O72" s="38">
        <f>-'PRA110'!N72</f>
        <v>0</v>
      </c>
      <c r="P72" s="38">
        <f>-'PRA110'!O72</f>
        <v>0</v>
      </c>
      <c r="Q72" s="38">
        <f>-'PRA110'!P72</f>
        <v>0</v>
      </c>
      <c r="R72" s="38">
        <f>-'PRA110'!Q72</f>
        <v>0</v>
      </c>
      <c r="S72" s="38">
        <f>-'PRA110'!R72</f>
        <v>0</v>
      </c>
      <c r="T72" s="38">
        <f>-'PRA110'!S72</f>
        <v>0</v>
      </c>
      <c r="U72" s="38">
        <f>-'PRA110'!T72</f>
        <v>0</v>
      </c>
      <c r="V72" s="38">
        <f>-'PRA110'!U72</f>
        <v>0</v>
      </c>
      <c r="W72" s="38">
        <f>-'PRA110'!V72</f>
        <v>0</v>
      </c>
      <c r="X72" s="38">
        <f>-'PRA110'!W72</f>
        <v>0</v>
      </c>
      <c r="Y72" s="38">
        <f>-'PRA110'!X72</f>
        <v>0</v>
      </c>
      <c r="Z72" s="38">
        <f>-'PRA110'!Y72</f>
        <v>0</v>
      </c>
      <c r="AA72" s="38">
        <f>-'PRA110'!Z72</f>
        <v>0</v>
      </c>
      <c r="AB72" s="38">
        <f>-'PRA110'!AA72</f>
        <v>0</v>
      </c>
      <c r="AC72" s="38">
        <f>-'PRA110'!AB72</f>
        <v>0</v>
      </c>
      <c r="AD72" s="38">
        <f>-'PRA110'!AC72</f>
        <v>0</v>
      </c>
      <c r="AE72" s="38">
        <f>-'PRA110'!AD72</f>
        <v>0</v>
      </c>
      <c r="AF72" s="38">
        <f>-'PRA110'!AE72</f>
        <v>0</v>
      </c>
      <c r="AG72" s="38">
        <f>-'PRA110'!AF72</f>
        <v>0</v>
      </c>
      <c r="AH72" s="38">
        <f>-'PRA110'!AG72</f>
        <v>0</v>
      </c>
      <c r="AI72" s="38">
        <f>-'PRA110'!AH72</f>
        <v>0</v>
      </c>
      <c r="AJ72" s="38">
        <f>-'PRA110'!AI72</f>
        <v>0</v>
      </c>
      <c r="AK72" s="38">
        <f>-'PRA110'!AJ72</f>
        <v>0</v>
      </c>
      <c r="AL72" s="38">
        <f>-'PRA110'!AK72</f>
        <v>0</v>
      </c>
      <c r="AM72" s="38">
        <f>-'PRA110'!AL72</f>
        <v>0</v>
      </c>
      <c r="AN72" s="38">
        <f>-'PRA110'!AM72</f>
        <v>0</v>
      </c>
      <c r="AO72" s="38">
        <f>-'PRA110'!AN72</f>
        <v>0</v>
      </c>
      <c r="AP72" s="38">
        <f>-'PRA110'!AO72</f>
        <v>0</v>
      </c>
      <c r="AQ72" s="38">
        <f>-'PRA110'!AP72</f>
        <v>0</v>
      </c>
      <c r="AR72" s="38">
        <f>-'PRA110'!AQ72</f>
        <v>0</v>
      </c>
      <c r="AS72" s="38">
        <f>-'PRA110'!AR72</f>
        <v>0</v>
      </c>
      <c r="AT72" s="38">
        <f>-'PRA110'!AS72</f>
        <v>0</v>
      </c>
      <c r="AU72" s="38">
        <f>-'PRA110'!AT72</f>
        <v>0</v>
      </c>
      <c r="AV72" s="38">
        <f>-'PRA110'!AU72</f>
        <v>0</v>
      </c>
      <c r="AW72" s="38">
        <f>-'PRA110'!AV72</f>
        <v>0</v>
      </c>
      <c r="AX72" s="38">
        <f>-'PRA110'!AW72</f>
        <v>0</v>
      </c>
      <c r="AY72" s="38">
        <f>-'PRA110'!AX72</f>
        <v>0</v>
      </c>
      <c r="AZ72" s="38">
        <f>-'PRA110'!AY72</f>
        <v>0</v>
      </c>
      <c r="BA72" s="38">
        <f>-'PRA110'!AZ72</f>
        <v>0</v>
      </c>
      <c r="BB72" s="38">
        <f>-'PRA110'!BA72</f>
        <v>0</v>
      </c>
      <c r="BC72" s="38">
        <f>-'PRA110'!BB72</f>
        <v>0</v>
      </c>
      <c r="BD72" s="38">
        <f>-'PRA110'!BC72</f>
        <v>0</v>
      </c>
      <c r="BE72" s="38">
        <f>-'PRA110'!BD72</f>
        <v>0</v>
      </c>
      <c r="BF72" s="38">
        <f>-'PRA110'!BE72</f>
        <v>0</v>
      </c>
      <c r="BG72" s="38">
        <f>-'PRA110'!BF72</f>
        <v>0</v>
      </c>
      <c r="BH72" s="38">
        <f>-'PRA110'!BG72</f>
        <v>0</v>
      </c>
      <c r="BI72" s="38">
        <f>-'PRA110'!BH72</f>
        <v>0</v>
      </c>
      <c r="BJ72" s="38">
        <f>-'PRA110'!BI72</f>
        <v>0</v>
      </c>
      <c r="BK72" s="38">
        <f>-'PRA110'!BJ72</f>
        <v>0</v>
      </c>
      <c r="BL72" s="38">
        <f>-'PRA110'!BK72</f>
        <v>0</v>
      </c>
      <c r="BM72" s="38">
        <f>-'PRA110'!BL72</f>
        <v>0</v>
      </c>
      <c r="BN72" s="38">
        <f>-'PRA110'!BM72</f>
        <v>0</v>
      </c>
      <c r="BO72" s="38">
        <f>-'PRA110'!BN72</f>
        <v>0</v>
      </c>
      <c r="BP72" s="38">
        <f>-'PRA110'!BO72</f>
        <v>0</v>
      </c>
      <c r="BQ72" s="38">
        <f>-'PRA110'!BP72</f>
        <v>0</v>
      </c>
      <c r="BR72" s="38">
        <f>-'PRA110'!BQ72</f>
        <v>0</v>
      </c>
      <c r="BS72" s="38">
        <f>-'PRA110'!BR72</f>
        <v>0</v>
      </c>
      <c r="BT72" s="38">
        <f>-'PRA110'!BS72</f>
        <v>0</v>
      </c>
      <c r="BU72" s="38">
        <f>-'PRA110'!BT72</f>
        <v>0</v>
      </c>
      <c r="BV72" s="38">
        <f>-'PRA110'!BU72</f>
        <v>0</v>
      </c>
      <c r="BW72" s="38">
        <f>-'PRA110'!BV72</f>
        <v>0</v>
      </c>
      <c r="BX72" s="38">
        <f>-'PRA110'!BW72</f>
        <v>0</v>
      </c>
      <c r="BY72" s="38">
        <f>-'PRA110'!BX72</f>
        <v>0</v>
      </c>
      <c r="BZ72" s="38">
        <f>-'PRA110'!BY72</f>
        <v>0</v>
      </c>
      <c r="CA72" s="38">
        <f>-'PRA110'!BZ72</f>
        <v>0</v>
      </c>
      <c r="CB72" s="38">
        <f>-'PRA110'!CA72</f>
        <v>0</v>
      </c>
      <c r="CC72" s="38">
        <f>-'PRA110'!CB72</f>
        <v>0</v>
      </c>
      <c r="CD72" s="38">
        <f>-'PRA110'!CC72</f>
        <v>0</v>
      </c>
      <c r="CE72" s="38">
        <f>-'PRA110'!CD72</f>
        <v>0</v>
      </c>
      <c r="CF72" s="38">
        <f>-'PRA110'!CE72</f>
        <v>0</v>
      </c>
      <c r="CG72" s="38">
        <f>-'PRA110'!CF72</f>
        <v>0</v>
      </c>
      <c r="CH72" s="38">
        <f>-'PRA110'!CG72</f>
        <v>0</v>
      </c>
      <c r="CI72" s="38">
        <f>-'PRA110'!CH72</f>
        <v>0</v>
      </c>
      <c r="CJ72" s="38">
        <f>-'PRA110'!CI72</f>
        <v>0</v>
      </c>
      <c r="CK72" s="38">
        <f>-'PRA110'!CJ72</f>
        <v>0</v>
      </c>
      <c r="CL72" s="38">
        <f>-'PRA110'!CK72</f>
        <v>0</v>
      </c>
      <c r="CM72" s="38">
        <f>-'PRA110'!CL72</f>
        <v>0</v>
      </c>
      <c r="CN72" s="38">
        <f>-'PRA110'!CM72</f>
        <v>0</v>
      </c>
      <c r="CO72" s="38">
        <f>-'PRA110'!CN72</f>
        <v>0</v>
      </c>
      <c r="CP72" s="38">
        <f>-'PRA110'!CO72</f>
        <v>0</v>
      </c>
      <c r="CQ72" s="38">
        <f>-'PRA110'!CP72</f>
        <v>0</v>
      </c>
      <c r="CR72" s="38">
        <f>-'PRA110'!CQ72</f>
        <v>0</v>
      </c>
      <c r="CS72" s="38">
        <f>-'PRA110'!CR72</f>
        <v>0</v>
      </c>
      <c r="CT72" s="38">
        <f>-'PRA110'!CS72</f>
        <v>0</v>
      </c>
      <c r="CU72" s="38">
        <f>-'PRA110'!CT72</f>
        <v>0</v>
      </c>
      <c r="CV72" s="38">
        <f>-'PRA110'!CU72</f>
        <v>0</v>
      </c>
      <c r="CW72" s="38">
        <f>-'PRA110'!CV72</f>
        <v>0</v>
      </c>
      <c r="CX72" s="38">
        <f>-'PRA110'!CW72</f>
        <v>0</v>
      </c>
      <c r="CY72" s="38">
        <f>-'PRA110'!CX72</f>
        <v>0</v>
      </c>
      <c r="CZ72" s="38">
        <f>-'PRA110'!CY72</f>
        <v>0</v>
      </c>
      <c r="DA72" s="38">
        <f>-'PRA110'!CZ72</f>
        <v>0</v>
      </c>
      <c r="DB72" s="38">
        <f>-'PRA110'!DA72</f>
        <v>0</v>
      </c>
      <c r="DC72" s="38">
        <f>-'PRA110'!DB72</f>
        <v>0</v>
      </c>
      <c r="DD72" s="38">
        <f>-'PRA110'!DC72</f>
        <v>0</v>
      </c>
      <c r="DE72" s="38">
        <f>-'PRA110'!DD72</f>
        <v>0</v>
      </c>
      <c r="DF72" s="38">
        <f>-'PRA110'!DE72</f>
        <v>0</v>
      </c>
      <c r="DG72" s="38">
        <f>-'PRA110'!DF72</f>
        <v>0</v>
      </c>
      <c r="DH72" s="38">
        <f>-'PRA110'!DG72</f>
        <v>0</v>
      </c>
      <c r="DI72" s="38">
        <f>-'PRA110'!DH72</f>
        <v>0</v>
      </c>
      <c r="DJ72" s="38">
        <f>-'PRA110'!DI72</f>
        <v>0</v>
      </c>
      <c r="DK72" s="38">
        <f>-'PRA110'!DJ72</f>
        <v>0</v>
      </c>
      <c r="DL72" s="41">
        <f>-'PRA110'!DK72</f>
        <v>0</v>
      </c>
    </row>
    <row r="73" spans="1:16384" s="206" customFormat="1" ht="19.5" customHeight="1">
      <c r="A73" s="207"/>
      <c r="B73" s="214"/>
      <c r="C73" s="174"/>
      <c r="D73" s="84"/>
      <c r="E73" s="90"/>
      <c r="F73" s="211" t="s">
        <v>947</v>
      </c>
      <c r="G73" s="209"/>
      <c r="H73" s="202"/>
      <c r="I73" s="212"/>
      <c r="J73" s="39">
        <f>-('PRA110'!J73-'PRA110'!J74-'PRA110'!J75)</f>
        <v>0</v>
      </c>
      <c r="K73" s="38">
        <f>-(('PRA110'!I73-'PRA110'!I74-'PRA110'!I75)-('PRA110'!J73-'PRA110'!J74-'PRA110'!J75))</f>
        <v>0</v>
      </c>
      <c r="L73" s="38">
        <f>-'PRA110'!K73</f>
        <v>0</v>
      </c>
      <c r="M73" s="38">
        <f>-'PRA110'!L73</f>
        <v>0</v>
      </c>
      <c r="N73" s="38">
        <f>-'PRA110'!M73</f>
        <v>0</v>
      </c>
      <c r="O73" s="38">
        <f>-'PRA110'!N73</f>
        <v>0</v>
      </c>
      <c r="P73" s="38">
        <f>-'PRA110'!O73</f>
        <v>0</v>
      </c>
      <c r="Q73" s="38">
        <f>-'PRA110'!P73</f>
        <v>0</v>
      </c>
      <c r="R73" s="38">
        <f>-'PRA110'!Q73</f>
        <v>0</v>
      </c>
      <c r="S73" s="38">
        <f>-'PRA110'!R73</f>
        <v>0</v>
      </c>
      <c r="T73" s="38">
        <f>-'PRA110'!S73</f>
        <v>0</v>
      </c>
      <c r="U73" s="38">
        <f>-'PRA110'!T73</f>
        <v>0</v>
      </c>
      <c r="V73" s="38">
        <f>-'PRA110'!U73</f>
        <v>0</v>
      </c>
      <c r="W73" s="38">
        <f>-'PRA110'!V73</f>
        <v>0</v>
      </c>
      <c r="X73" s="38">
        <f>-'PRA110'!W73</f>
        <v>0</v>
      </c>
      <c r="Y73" s="38">
        <f>-'PRA110'!X73</f>
        <v>0</v>
      </c>
      <c r="Z73" s="38">
        <f>-'PRA110'!Y73</f>
        <v>0</v>
      </c>
      <c r="AA73" s="38">
        <f>-'PRA110'!Z73</f>
        <v>0</v>
      </c>
      <c r="AB73" s="38">
        <f>-'PRA110'!AA73</f>
        <v>0</v>
      </c>
      <c r="AC73" s="38">
        <f>-'PRA110'!AB73</f>
        <v>0</v>
      </c>
      <c r="AD73" s="38">
        <f>-'PRA110'!AC73</f>
        <v>0</v>
      </c>
      <c r="AE73" s="38">
        <f>-'PRA110'!AD73</f>
        <v>0</v>
      </c>
      <c r="AF73" s="38">
        <f>-'PRA110'!AE73</f>
        <v>0</v>
      </c>
      <c r="AG73" s="38">
        <f>-'PRA110'!AF73</f>
        <v>0</v>
      </c>
      <c r="AH73" s="38">
        <f>-'PRA110'!AG73</f>
        <v>0</v>
      </c>
      <c r="AI73" s="38">
        <f>-'PRA110'!AH73</f>
        <v>0</v>
      </c>
      <c r="AJ73" s="38">
        <f>-'PRA110'!AI73</f>
        <v>0</v>
      </c>
      <c r="AK73" s="38">
        <f>-'PRA110'!AJ73</f>
        <v>0</v>
      </c>
      <c r="AL73" s="38">
        <f>-'PRA110'!AK73</f>
        <v>0</v>
      </c>
      <c r="AM73" s="38">
        <f>-'PRA110'!AL73</f>
        <v>0</v>
      </c>
      <c r="AN73" s="38">
        <f>-'PRA110'!AM73</f>
        <v>0</v>
      </c>
      <c r="AO73" s="38">
        <f>-'PRA110'!AN73</f>
        <v>0</v>
      </c>
      <c r="AP73" s="38">
        <f>-'PRA110'!AO73</f>
        <v>0</v>
      </c>
      <c r="AQ73" s="38">
        <f>-'PRA110'!AP73</f>
        <v>0</v>
      </c>
      <c r="AR73" s="38">
        <f>-'PRA110'!AQ73</f>
        <v>0</v>
      </c>
      <c r="AS73" s="38">
        <f>-'PRA110'!AR73</f>
        <v>0</v>
      </c>
      <c r="AT73" s="38">
        <f>-'PRA110'!AS73</f>
        <v>0</v>
      </c>
      <c r="AU73" s="38">
        <f>-'PRA110'!AT73</f>
        <v>0</v>
      </c>
      <c r="AV73" s="38">
        <f>-'PRA110'!AU73</f>
        <v>0</v>
      </c>
      <c r="AW73" s="38">
        <f>-'PRA110'!AV73</f>
        <v>0</v>
      </c>
      <c r="AX73" s="38">
        <f>-'PRA110'!AW73</f>
        <v>0</v>
      </c>
      <c r="AY73" s="38">
        <f>-'PRA110'!AX73</f>
        <v>0</v>
      </c>
      <c r="AZ73" s="38">
        <f>-'PRA110'!AY73</f>
        <v>0</v>
      </c>
      <c r="BA73" s="38">
        <f>-'PRA110'!AZ73</f>
        <v>0</v>
      </c>
      <c r="BB73" s="38">
        <f>-'PRA110'!BA73</f>
        <v>0</v>
      </c>
      <c r="BC73" s="38">
        <f>-'PRA110'!BB73</f>
        <v>0</v>
      </c>
      <c r="BD73" s="38">
        <f>-'PRA110'!BC73</f>
        <v>0</v>
      </c>
      <c r="BE73" s="38">
        <f>-'PRA110'!BD73</f>
        <v>0</v>
      </c>
      <c r="BF73" s="38">
        <f>-'PRA110'!BE73</f>
        <v>0</v>
      </c>
      <c r="BG73" s="38">
        <f>-'PRA110'!BF73</f>
        <v>0</v>
      </c>
      <c r="BH73" s="38">
        <f>-'PRA110'!BG73</f>
        <v>0</v>
      </c>
      <c r="BI73" s="38">
        <f>-'PRA110'!BH73</f>
        <v>0</v>
      </c>
      <c r="BJ73" s="38">
        <f>-'PRA110'!BI73</f>
        <v>0</v>
      </c>
      <c r="BK73" s="38">
        <f>-'PRA110'!BJ73</f>
        <v>0</v>
      </c>
      <c r="BL73" s="38">
        <f>-'PRA110'!BK73</f>
        <v>0</v>
      </c>
      <c r="BM73" s="38">
        <f>-'PRA110'!BL73</f>
        <v>0</v>
      </c>
      <c r="BN73" s="38">
        <f>-'PRA110'!BM73</f>
        <v>0</v>
      </c>
      <c r="BO73" s="38">
        <f>-'PRA110'!BN73</f>
        <v>0</v>
      </c>
      <c r="BP73" s="38">
        <f>-'PRA110'!BO73</f>
        <v>0</v>
      </c>
      <c r="BQ73" s="38">
        <f>-'PRA110'!BP73</f>
        <v>0</v>
      </c>
      <c r="BR73" s="38">
        <f>-'PRA110'!BQ73</f>
        <v>0</v>
      </c>
      <c r="BS73" s="38">
        <f>-'PRA110'!BR73</f>
        <v>0</v>
      </c>
      <c r="BT73" s="38">
        <f>-'PRA110'!BS73</f>
        <v>0</v>
      </c>
      <c r="BU73" s="38">
        <f>-'PRA110'!BT73</f>
        <v>0</v>
      </c>
      <c r="BV73" s="38">
        <f>-'PRA110'!BU73</f>
        <v>0</v>
      </c>
      <c r="BW73" s="38">
        <f>-'PRA110'!BV73</f>
        <v>0</v>
      </c>
      <c r="BX73" s="38">
        <f>-'PRA110'!BW73</f>
        <v>0</v>
      </c>
      <c r="BY73" s="38">
        <f>-'PRA110'!BX73</f>
        <v>0</v>
      </c>
      <c r="BZ73" s="38">
        <f>-'PRA110'!BY73</f>
        <v>0</v>
      </c>
      <c r="CA73" s="38">
        <f>-'PRA110'!BZ73</f>
        <v>0</v>
      </c>
      <c r="CB73" s="38">
        <f>-'PRA110'!CA73</f>
        <v>0</v>
      </c>
      <c r="CC73" s="38">
        <f>-'PRA110'!CB73</f>
        <v>0</v>
      </c>
      <c r="CD73" s="38">
        <f>-'PRA110'!CC73</f>
        <v>0</v>
      </c>
      <c r="CE73" s="38">
        <f>-'PRA110'!CD73</f>
        <v>0</v>
      </c>
      <c r="CF73" s="38">
        <f>-'PRA110'!CE73</f>
        <v>0</v>
      </c>
      <c r="CG73" s="38">
        <f>-'PRA110'!CF73</f>
        <v>0</v>
      </c>
      <c r="CH73" s="38">
        <f>-'PRA110'!CG73</f>
        <v>0</v>
      </c>
      <c r="CI73" s="38">
        <f>-'PRA110'!CH73</f>
        <v>0</v>
      </c>
      <c r="CJ73" s="38">
        <f>-'PRA110'!CI73</f>
        <v>0</v>
      </c>
      <c r="CK73" s="38">
        <f>-'PRA110'!CJ73</f>
        <v>0</v>
      </c>
      <c r="CL73" s="38">
        <f>-'PRA110'!CK73</f>
        <v>0</v>
      </c>
      <c r="CM73" s="38">
        <f>-'PRA110'!CL73</f>
        <v>0</v>
      </c>
      <c r="CN73" s="38">
        <f>-'PRA110'!CM73</f>
        <v>0</v>
      </c>
      <c r="CO73" s="38">
        <f>-'PRA110'!CN73</f>
        <v>0</v>
      </c>
      <c r="CP73" s="38">
        <f>-'PRA110'!CO73</f>
        <v>0</v>
      </c>
      <c r="CQ73" s="38">
        <f>-'PRA110'!CP73</f>
        <v>0</v>
      </c>
      <c r="CR73" s="38">
        <f>-'PRA110'!CQ73</f>
        <v>0</v>
      </c>
      <c r="CS73" s="38">
        <f>-'PRA110'!CR73</f>
        <v>0</v>
      </c>
      <c r="CT73" s="38">
        <f>-'PRA110'!CS73</f>
        <v>0</v>
      </c>
      <c r="CU73" s="38">
        <f>-'PRA110'!CT73</f>
        <v>0</v>
      </c>
      <c r="CV73" s="38">
        <f>-'PRA110'!CU73</f>
        <v>0</v>
      </c>
      <c r="CW73" s="38">
        <f>-'PRA110'!CV73</f>
        <v>0</v>
      </c>
      <c r="CX73" s="38">
        <f>-'PRA110'!CW73</f>
        <v>0</v>
      </c>
      <c r="CY73" s="38">
        <f>-'PRA110'!CX73</f>
        <v>0</v>
      </c>
      <c r="CZ73" s="38">
        <f>-'PRA110'!CY73</f>
        <v>0</v>
      </c>
      <c r="DA73" s="38">
        <f>-'PRA110'!CZ73</f>
        <v>0</v>
      </c>
      <c r="DB73" s="38">
        <f>-'PRA110'!DA73</f>
        <v>0</v>
      </c>
      <c r="DC73" s="38">
        <f>-'PRA110'!DB73</f>
        <v>0</v>
      </c>
      <c r="DD73" s="38">
        <f>-'PRA110'!DC73</f>
        <v>0</v>
      </c>
      <c r="DE73" s="38">
        <f>-'PRA110'!DD73</f>
        <v>0</v>
      </c>
      <c r="DF73" s="38">
        <f>-'PRA110'!DE73</f>
        <v>0</v>
      </c>
      <c r="DG73" s="38">
        <f>-'PRA110'!DF73</f>
        <v>0</v>
      </c>
      <c r="DH73" s="38">
        <f>-'PRA110'!DG73</f>
        <v>0</v>
      </c>
      <c r="DI73" s="38">
        <f>-'PRA110'!DH73</f>
        <v>0</v>
      </c>
      <c r="DJ73" s="38">
        <f>-'PRA110'!DI73</f>
        <v>0</v>
      </c>
      <c r="DK73" s="38">
        <f>-'PRA110'!DJ73</f>
        <v>0</v>
      </c>
      <c r="DL73" s="41">
        <f>-'PRA110'!DK73</f>
        <v>0</v>
      </c>
    </row>
    <row r="74" spans="1:16384" s="206" customFormat="1" ht="19.899999999999999" customHeight="1">
      <c r="A74" s="207"/>
      <c r="B74" s="214"/>
      <c r="C74" s="174"/>
      <c r="D74" s="84" t="s">
        <v>579</v>
      </c>
      <c r="E74" s="90" t="s">
        <v>786</v>
      </c>
      <c r="F74" s="211" t="s">
        <v>1160</v>
      </c>
      <c r="G74" s="209"/>
      <c r="H74" s="202"/>
      <c r="I74" s="212"/>
      <c r="J74" s="39">
        <f>-'PRA110'!J74</f>
        <v>0</v>
      </c>
      <c r="K74" s="38">
        <f>-('PRA110'!I74-'PRA110'!J74)</f>
        <v>0</v>
      </c>
      <c r="L74" s="213"/>
      <c r="M74" s="213"/>
      <c r="N74" s="213"/>
      <c r="O74" s="213"/>
      <c r="P74" s="213"/>
      <c r="Q74" s="213"/>
      <c r="R74" s="213"/>
      <c r="S74" s="213"/>
      <c r="T74" s="213"/>
      <c r="U74" s="213"/>
      <c r="V74" s="213"/>
      <c r="W74" s="213"/>
      <c r="X74" s="213"/>
      <c r="Y74" s="213"/>
      <c r="Z74" s="213"/>
      <c r="AA74" s="213"/>
      <c r="AB74" s="213"/>
      <c r="AC74" s="213"/>
      <c r="AD74" s="213"/>
      <c r="AE74" s="213"/>
      <c r="AF74" s="213"/>
      <c r="AG74" s="213"/>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c r="BI74" s="213"/>
      <c r="BJ74" s="213"/>
      <c r="BK74" s="213"/>
      <c r="BL74" s="213"/>
      <c r="BM74" s="213"/>
      <c r="BN74" s="213"/>
      <c r="BO74" s="213"/>
      <c r="BP74" s="213"/>
      <c r="BQ74" s="213"/>
      <c r="BR74" s="213"/>
      <c r="BS74" s="213"/>
      <c r="BT74" s="213"/>
      <c r="BU74" s="213"/>
      <c r="BV74" s="213"/>
      <c r="BW74" s="213"/>
      <c r="BX74" s="213"/>
      <c r="BY74" s="213"/>
      <c r="BZ74" s="213"/>
      <c r="CA74" s="213"/>
      <c r="CB74" s="213"/>
      <c r="CC74" s="213"/>
      <c r="CD74" s="213"/>
      <c r="CE74" s="213"/>
      <c r="CF74" s="213"/>
      <c r="CG74" s="213"/>
      <c r="CH74" s="213"/>
      <c r="CI74" s="213"/>
      <c r="CJ74" s="213"/>
      <c r="CK74" s="213"/>
      <c r="CL74" s="213"/>
      <c r="CM74" s="213"/>
      <c r="CN74" s="213"/>
      <c r="CO74" s="213"/>
      <c r="CP74" s="213"/>
      <c r="CQ74" s="213"/>
      <c r="CR74" s="213"/>
      <c r="CS74" s="213"/>
      <c r="CT74" s="213"/>
      <c r="CU74" s="213"/>
      <c r="CV74" s="213"/>
      <c r="CW74" s="213"/>
      <c r="CX74" s="213"/>
      <c r="CY74" s="213"/>
      <c r="CZ74" s="213"/>
      <c r="DA74" s="213"/>
      <c r="DB74" s="213"/>
      <c r="DC74" s="213"/>
      <c r="DD74" s="213"/>
      <c r="DE74" s="213"/>
      <c r="DF74" s="213"/>
      <c r="DG74" s="213"/>
      <c r="DH74" s="213"/>
      <c r="DI74" s="213"/>
      <c r="DJ74" s="213"/>
      <c r="DK74" s="213"/>
      <c r="DL74" s="236"/>
    </row>
    <row r="75" spans="1:16384" s="206" customFormat="1" ht="24.75">
      <c r="A75" s="207"/>
      <c r="B75" s="214"/>
      <c r="C75" s="174"/>
      <c r="D75" s="84" t="s">
        <v>580</v>
      </c>
      <c r="E75" s="90" t="s">
        <v>787</v>
      </c>
      <c r="F75" s="211" t="s">
        <v>946</v>
      </c>
      <c r="G75" s="209"/>
      <c r="H75" s="202"/>
      <c r="I75" s="212"/>
      <c r="J75" s="39">
        <f>-'PRA110'!J75</f>
        <v>0</v>
      </c>
      <c r="K75" s="38">
        <f>-('PRA110'!I75-'PRA110'!J75)</f>
        <v>0</v>
      </c>
      <c r="L75" s="213"/>
      <c r="M75" s="213"/>
      <c r="N75" s="213"/>
      <c r="O75" s="213"/>
      <c r="P75" s="213"/>
      <c r="Q75" s="213"/>
      <c r="R75" s="213"/>
      <c r="S75" s="213"/>
      <c r="T75" s="213"/>
      <c r="U75" s="213"/>
      <c r="V75" s="213"/>
      <c r="W75" s="213"/>
      <c r="X75" s="213"/>
      <c r="Y75" s="213"/>
      <c r="Z75" s="213"/>
      <c r="AA75" s="213"/>
      <c r="AB75" s="213"/>
      <c r="AC75" s="213"/>
      <c r="AD75" s="213"/>
      <c r="AE75" s="213"/>
      <c r="AF75" s="213"/>
      <c r="AG75" s="213"/>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c r="BI75" s="213"/>
      <c r="BJ75" s="213"/>
      <c r="BK75" s="213"/>
      <c r="BL75" s="213"/>
      <c r="BM75" s="213"/>
      <c r="BN75" s="213"/>
      <c r="BO75" s="213"/>
      <c r="BP75" s="213"/>
      <c r="BQ75" s="213"/>
      <c r="BR75" s="213"/>
      <c r="BS75" s="213"/>
      <c r="BT75" s="213"/>
      <c r="BU75" s="213"/>
      <c r="BV75" s="213"/>
      <c r="BW75" s="213"/>
      <c r="BX75" s="213"/>
      <c r="BY75" s="213"/>
      <c r="BZ75" s="213"/>
      <c r="CA75" s="213"/>
      <c r="CB75" s="213"/>
      <c r="CC75" s="213"/>
      <c r="CD75" s="213"/>
      <c r="CE75" s="213"/>
      <c r="CF75" s="213"/>
      <c r="CG75" s="213"/>
      <c r="CH75" s="213"/>
      <c r="CI75" s="213"/>
      <c r="CJ75" s="213"/>
      <c r="CK75" s="213"/>
      <c r="CL75" s="213"/>
      <c r="CM75" s="213"/>
      <c r="CN75" s="213"/>
      <c r="CO75" s="213"/>
      <c r="CP75" s="213"/>
      <c r="CQ75" s="213"/>
      <c r="CR75" s="213"/>
      <c r="CS75" s="213"/>
      <c r="CT75" s="213"/>
      <c r="CU75" s="213"/>
      <c r="CV75" s="213"/>
      <c r="CW75" s="213"/>
      <c r="CX75" s="213"/>
      <c r="CY75" s="213"/>
      <c r="CZ75" s="213"/>
      <c r="DA75" s="213"/>
      <c r="DB75" s="213"/>
      <c r="DC75" s="213"/>
      <c r="DD75" s="213"/>
      <c r="DE75" s="213"/>
      <c r="DF75" s="213"/>
      <c r="DG75" s="213"/>
      <c r="DH75" s="213"/>
      <c r="DI75" s="213"/>
      <c r="DJ75" s="213"/>
      <c r="DK75" s="213"/>
      <c r="DL75" s="236"/>
    </row>
    <row r="76" spans="1:16384" s="206" customFormat="1" ht="19.899999999999999" customHeight="1">
      <c r="A76" s="207"/>
      <c r="B76" s="214"/>
      <c r="C76" s="174"/>
      <c r="D76" s="84" t="s">
        <v>116</v>
      </c>
      <c r="E76" s="90" t="s">
        <v>117</v>
      </c>
      <c r="F76" s="211" t="s">
        <v>557</v>
      </c>
      <c r="G76" s="209"/>
      <c r="H76" s="202"/>
      <c r="I76" s="212"/>
      <c r="J76" s="39">
        <f>-'PRA110'!J76</f>
        <v>0</v>
      </c>
      <c r="K76" s="38">
        <f>-('PRA110'!I76-'PRA110'!J76)</f>
        <v>0</v>
      </c>
      <c r="L76" s="38">
        <f>-'PRA110'!K76</f>
        <v>0</v>
      </c>
      <c r="M76" s="38">
        <f>-'PRA110'!L76</f>
        <v>0</v>
      </c>
      <c r="N76" s="38">
        <f>-'PRA110'!M76</f>
        <v>0</v>
      </c>
      <c r="O76" s="38">
        <f>-'PRA110'!N76</f>
        <v>0</v>
      </c>
      <c r="P76" s="38">
        <f>-'PRA110'!O76</f>
        <v>0</v>
      </c>
      <c r="Q76" s="38">
        <f>-'PRA110'!P76</f>
        <v>0</v>
      </c>
      <c r="R76" s="38">
        <f>-'PRA110'!Q76</f>
        <v>0</v>
      </c>
      <c r="S76" s="38">
        <f>-'PRA110'!R76</f>
        <v>0</v>
      </c>
      <c r="T76" s="38">
        <f>-'PRA110'!S76</f>
        <v>0</v>
      </c>
      <c r="U76" s="38">
        <f>-'PRA110'!T76</f>
        <v>0</v>
      </c>
      <c r="V76" s="38">
        <f>-'PRA110'!U76</f>
        <v>0</v>
      </c>
      <c r="W76" s="38">
        <f>-'PRA110'!V76</f>
        <v>0</v>
      </c>
      <c r="X76" s="38">
        <f>-'PRA110'!W76</f>
        <v>0</v>
      </c>
      <c r="Y76" s="38">
        <f>-'PRA110'!X76</f>
        <v>0</v>
      </c>
      <c r="Z76" s="38">
        <f>-'PRA110'!Y76</f>
        <v>0</v>
      </c>
      <c r="AA76" s="38">
        <f>-'PRA110'!Z76</f>
        <v>0</v>
      </c>
      <c r="AB76" s="38">
        <f>-'PRA110'!AA76</f>
        <v>0</v>
      </c>
      <c r="AC76" s="38">
        <f>-'PRA110'!AB76</f>
        <v>0</v>
      </c>
      <c r="AD76" s="38">
        <f>-'PRA110'!AC76</f>
        <v>0</v>
      </c>
      <c r="AE76" s="38">
        <f>-'PRA110'!AD76</f>
        <v>0</v>
      </c>
      <c r="AF76" s="38">
        <f>-'PRA110'!AE76</f>
        <v>0</v>
      </c>
      <c r="AG76" s="38">
        <f>-'PRA110'!AF76</f>
        <v>0</v>
      </c>
      <c r="AH76" s="38">
        <f>-'PRA110'!AG76</f>
        <v>0</v>
      </c>
      <c r="AI76" s="38">
        <f>-'PRA110'!AH76</f>
        <v>0</v>
      </c>
      <c r="AJ76" s="38">
        <f>-'PRA110'!AI76</f>
        <v>0</v>
      </c>
      <c r="AK76" s="38">
        <f>-'PRA110'!AJ76</f>
        <v>0</v>
      </c>
      <c r="AL76" s="38">
        <f>-'PRA110'!AK76</f>
        <v>0</v>
      </c>
      <c r="AM76" s="38">
        <f>-'PRA110'!AL76</f>
        <v>0</v>
      </c>
      <c r="AN76" s="38">
        <f>-'PRA110'!AM76</f>
        <v>0</v>
      </c>
      <c r="AO76" s="38">
        <f>-'PRA110'!AN76</f>
        <v>0</v>
      </c>
      <c r="AP76" s="38">
        <f>-'PRA110'!AO76</f>
        <v>0</v>
      </c>
      <c r="AQ76" s="38">
        <f>-'PRA110'!AP76</f>
        <v>0</v>
      </c>
      <c r="AR76" s="38">
        <f>-'PRA110'!AQ76</f>
        <v>0</v>
      </c>
      <c r="AS76" s="38">
        <f>-'PRA110'!AR76</f>
        <v>0</v>
      </c>
      <c r="AT76" s="38">
        <f>-'PRA110'!AS76</f>
        <v>0</v>
      </c>
      <c r="AU76" s="38">
        <f>-'PRA110'!AT76</f>
        <v>0</v>
      </c>
      <c r="AV76" s="38">
        <f>-'PRA110'!AU76</f>
        <v>0</v>
      </c>
      <c r="AW76" s="38">
        <f>-'PRA110'!AV76</f>
        <v>0</v>
      </c>
      <c r="AX76" s="38">
        <f>-'PRA110'!AW76</f>
        <v>0</v>
      </c>
      <c r="AY76" s="38">
        <f>-'PRA110'!AX76</f>
        <v>0</v>
      </c>
      <c r="AZ76" s="38">
        <f>-'PRA110'!AY76</f>
        <v>0</v>
      </c>
      <c r="BA76" s="38">
        <f>-'PRA110'!AZ76</f>
        <v>0</v>
      </c>
      <c r="BB76" s="38">
        <f>-'PRA110'!BA76</f>
        <v>0</v>
      </c>
      <c r="BC76" s="38">
        <f>-'PRA110'!BB76</f>
        <v>0</v>
      </c>
      <c r="BD76" s="38">
        <f>-'PRA110'!BC76</f>
        <v>0</v>
      </c>
      <c r="BE76" s="38">
        <f>-'PRA110'!BD76</f>
        <v>0</v>
      </c>
      <c r="BF76" s="38">
        <f>-'PRA110'!BE76</f>
        <v>0</v>
      </c>
      <c r="BG76" s="38">
        <f>-'PRA110'!BF76</f>
        <v>0</v>
      </c>
      <c r="BH76" s="38">
        <f>-'PRA110'!BG76</f>
        <v>0</v>
      </c>
      <c r="BI76" s="38">
        <f>-'PRA110'!BH76</f>
        <v>0</v>
      </c>
      <c r="BJ76" s="38">
        <f>-'PRA110'!BI76</f>
        <v>0</v>
      </c>
      <c r="BK76" s="38">
        <f>-'PRA110'!BJ76</f>
        <v>0</v>
      </c>
      <c r="BL76" s="38">
        <f>-'PRA110'!BK76</f>
        <v>0</v>
      </c>
      <c r="BM76" s="38">
        <f>-'PRA110'!BL76</f>
        <v>0</v>
      </c>
      <c r="BN76" s="38">
        <f>-'PRA110'!BM76</f>
        <v>0</v>
      </c>
      <c r="BO76" s="38">
        <f>-'PRA110'!BN76</f>
        <v>0</v>
      </c>
      <c r="BP76" s="38">
        <f>-'PRA110'!BO76</f>
        <v>0</v>
      </c>
      <c r="BQ76" s="38">
        <f>-'PRA110'!BP76</f>
        <v>0</v>
      </c>
      <c r="BR76" s="38">
        <f>-'PRA110'!BQ76</f>
        <v>0</v>
      </c>
      <c r="BS76" s="38">
        <f>-'PRA110'!BR76</f>
        <v>0</v>
      </c>
      <c r="BT76" s="38">
        <f>-'PRA110'!BS76</f>
        <v>0</v>
      </c>
      <c r="BU76" s="38">
        <f>-'PRA110'!BT76</f>
        <v>0</v>
      </c>
      <c r="BV76" s="38">
        <f>-'PRA110'!BU76</f>
        <v>0</v>
      </c>
      <c r="BW76" s="38">
        <f>-'PRA110'!BV76</f>
        <v>0</v>
      </c>
      <c r="BX76" s="38">
        <f>-'PRA110'!BW76</f>
        <v>0</v>
      </c>
      <c r="BY76" s="38">
        <f>-'PRA110'!BX76</f>
        <v>0</v>
      </c>
      <c r="BZ76" s="38">
        <f>-'PRA110'!BY76</f>
        <v>0</v>
      </c>
      <c r="CA76" s="38">
        <f>-'PRA110'!BZ76</f>
        <v>0</v>
      </c>
      <c r="CB76" s="38">
        <f>-'PRA110'!CA76</f>
        <v>0</v>
      </c>
      <c r="CC76" s="38">
        <f>-'PRA110'!CB76</f>
        <v>0</v>
      </c>
      <c r="CD76" s="38">
        <f>-'PRA110'!CC76</f>
        <v>0</v>
      </c>
      <c r="CE76" s="38">
        <f>-'PRA110'!CD76</f>
        <v>0</v>
      </c>
      <c r="CF76" s="38">
        <f>-'PRA110'!CE76</f>
        <v>0</v>
      </c>
      <c r="CG76" s="38">
        <f>-'PRA110'!CF76</f>
        <v>0</v>
      </c>
      <c r="CH76" s="38">
        <f>-'PRA110'!CG76</f>
        <v>0</v>
      </c>
      <c r="CI76" s="38">
        <f>-'PRA110'!CH76</f>
        <v>0</v>
      </c>
      <c r="CJ76" s="38">
        <f>-'PRA110'!CI76</f>
        <v>0</v>
      </c>
      <c r="CK76" s="38">
        <f>-'PRA110'!CJ76</f>
        <v>0</v>
      </c>
      <c r="CL76" s="38">
        <f>-'PRA110'!CK76</f>
        <v>0</v>
      </c>
      <c r="CM76" s="38">
        <f>-'PRA110'!CL76</f>
        <v>0</v>
      </c>
      <c r="CN76" s="38">
        <f>-'PRA110'!CM76</f>
        <v>0</v>
      </c>
      <c r="CO76" s="38">
        <f>-'PRA110'!CN76</f>
        <v>0</v>
      </c>
      <c r="CP76" s="38">
        <f>-'PRA110'!CO76</f>
        <v>0</v>
      </c>
      <c r="CQ76" s="38">
        <f>-'PRA110'!CP76</f>
        <v>0</v>
      </c>
      <c r="CR76" s="38">
        <f>-'PRA110'!CQ76</f>
        <v>0</v>
      </c>
      <c r="CS76" s="38">
        <f>-'PRA110'!CR76</f>
        <v>0</v>
      </c>
      <c r="CT76" s="38">
        <f>-'PRA110'!CS76</f>
        <v>0</v>
      </c>
      <c r="CU76" s="38">
        <f>-'PRA110'!CT76</f>
        <v>0</v>
      </c>
      <c r="CV76" s="38">
        <f>-'PRA110'!CU76</f>
        <v>0</v>
      </c>
      <c r="CW76" s="38">
        <f>-'PRA110'!CV76</f>
        <v>0</v>
      </c>
      <c r="CX76" s="38">
        <f>-'PRA110'!CW76</f>
        <v>0</v>
      </c>
      <c r="CY76" s="38">
        <f>-'PRA110'!CX76</f>
        <v>0</v>
      </c>
      <c r="CZ76" s="38">
        <f>-'PRA110'!CY76</f>
        <v>0</v>
      </c>
      <c r="DA76" s="38">
        <f>-'PRA110'!CZ76</f>
        <v>0</v>
      </c>
      <c r="DB76" s="38">
        <f>-'PRA110'!DA76</f>
        <v>0</v>
      </c>
      <c r="DC76" s="38">
        <f>-'PRA110'!DB76</f>
        <v>0</v>
      </c>
      <c r="DD76" s="38">
        <f>-'PRA110'!DC76</f>
        <v>0</v>
      </c>
      <c r="DE76" s="38">
        <f>-'PRA110'!DD76</f>
        <v>0</v>
      </c>
      <c r="DF76" s="38">
        <f>-'PRA110'!DE76</f>
        <v>0</v>
      </c>
      <c r="DG76" s="38">
        <f>-'PRA110'!DF76</f>
        <v>0</v>
      </c>
      <c r="DH76" s="38">
        <f>-'PRA110'!DG76</f>
        <v>0</v>
      </c>
      <c r="DI76" s="38">
        <f>-'PRA110'!DH76</f>
        <v>0</v>
      </c>
      <c r="DJ76" s="38">
        <f>-'PRA110'!DI76</f>
        <v>0</v>
      </c>
      <c r="DK76" s="38">
        <f>-'PRA110'!DJ76</f>
        <v>0</v>
      </c>
      <c r="DL76" s="41">
        <f>-'PRA110'!DK76</f>
        <v>0</v>
      </c>
    </row>
    <row r="77" spans="1:16384" s="206" customFormat="1" ht="19.899999999999999" customHeight="1">
      <c r="A77" s="207"/>
      <c r="B77" s="214"/>
      <c r="C77" s="174"/>
      <c r="D77" s="84" t="s">
        <v>118</v>
      </c>
      <c r="E77" s="90" t="s">
        <v>119</v>
      </c>
      <c r="F77" s="211" t="s">
        <v>558</v>
      </c>
      <c r="G77" s="209"/>
      <c r="H77" s="202"/>
      <c r="I77" s="212"/>
      <c r="J77" s="39">
        <f>-'PRA110'!J77</f>
        <v>0</v>
      </c>
      <c r="K77" s="38">
        <f>-('PRA110'!I77-'PRA110'!J77)</f>
        <v>0</v>
      </c>
      <c r="L77" s="38">
        <f>-'PRA110'!K77</f>
        <v>0</v>
      </c>
      <c r="M77" s="38">
        <f>-'PRA110'!L77</f>
        <v>0</v>
      </c>
      <c r="N77" s="38">
        <f>-'PRA110'!M77</f>
        <v>0</v>
      </c>
      <c r="O77" s="38">
        <f>-'PRA110'!N77</f>
        <v>0</v>
      </c>
      <c r="P77" s="38">
        <f>-'PRA110'!O77</f>
        <v>0</v>
      </c>
      <c r="Q77" s="38">
        <f>-'PRA110'!P77</f>
        <v>0</v>
      </c>
      <c r="R77" s="38">
        <f>-'PRA110'!Q77</f>
        <v>0</v>
      </c>
      <c r="S77" s="38">
        <f>-'PRA110'!R77</f>
        <v>0</v>
      </c>
      <c r="T77" s="38">
        <f>-'PRA110'!S77</f>
        <v>0</v>
      </c>
      <c r="U77" s="38">
        <f>-'PRA110'!T77</f>
        <v>0</v>
      </c>
      <c r="V77" s="38">
        <f>-'PRA110'!U77</f>
        <v>0</v>
      </c>
      <c r="W77" s="38">
        <f>-'PRA110'!V77</f>
        <v>0</v>
      </c>
      <c r="X77" s="38">
        <f>-'PRA110'!W77</f>
        <v>0</v>
      </c>
      <c r="Y77" s="38">
        <f>-'PRA110'!X77</f>
        <v>0</v>
      </c>
      <c r="Z77" s="38">
        <f>-'PRA110'!Y77</f>
        <v>0</v>
      </c>
      <c r="AA77" s="38">
        <f>-'PRA110'!Z77</f>
        <v>0</v>
      </c>
      <c r="AB77" s="38">
        <f>-'PRA110'!AA77</f>
        <v>0</v>
      </c>
      <c r="AC77" s="38">
        <f>-'PRA110'!AB77</f>
        <v>0</v>
      </c>
      <c r="AD77" s="38">
        <f>-'PRA110'!AC77</f>
        <v>0</v>
      </c>
      <c r="AE77" s="38">
        <f>-'PRA110'!AD77</f>
        <v>0</v>
      </c>
      <c r="AF77" s="38">
        <f>-'PRA110'!AE77</f>
        <v>0</v>
      </c>
      <c r="AG77" s="38">
        <f>-'PRA110'!AF77</f>
        <v>0</v>
      </c>
      <c r="AH77" s="38">
        <f>-'PRA110'!AG77</f>
        <v>0</v>
      </c>
      <c r="AI77" s="38">
        <f>-'PRA110'!AH77</f>
        <v>0</v>
      </c>
      <c r="AJ77" s="38">
        <f>-'PRA110'!AI77</f>
        <v>0</v>
      </c>
      <c r="AK77" s="38">
        <f>-'PRA110'!AJ77</f>
        <v>0</v>
      </c>
      <c r="AL77" s="38">
        <f>-'PRA110'!AK77</f>
        <v>0</v>
      </c>
      <c r="AM77" s="38">
        <f>-'PRA110'!AL77</f>
        <v>0</v>
      </c>
      <c r="AN77" s="38">
        <f>-'PRA110'!AM77</f>
        <v>0</v>
      </c>
      <c r="AO77" s="38">
        <f>-'PRA110'!AN77</f>
        <v>0</v>
      </c>
      <c r="AP77" s="38">
        <f>-'PRA110'!AO77</f>
        <v>0</v>
      </c>
      <c r="AQ77" s="38">
        <f>-'PRA110'!AP77</f>
        <v>0</v>
      </c>
      <c r="AR77" s="38">
        <f>-'PRA110'!AQ77</f>
        <v>0</v>
      </c>
      <c r="AS77" s="38">
        <f>-'PRA110'!AR77</f>
        <v>0</v>
      </c>
      <c r="AT77" s="38">
        <f>-'PRA110'!AS77</f>
        <v>0</v>
      </c>
      <c r="AU77" s="38">
        <f>-'PRA110'!AT77</f>
        <v>0</v>
      </c>
      <c r="AV77" s="38">
        <f>-'PRA110'!AU77</f>
        <v>0</v>
      </c>
      <c r="AW77" s="38">
        <f>-'PRA110'!AV77</f>
        <v>0</v>
      </c>
      <c r="AX77" s="38">
        <f>-'PRA110'!AW77</f>
        <v>0</v>
      </c>
      <c r="AY77" s="38">
        <f>-'PRA110'!AX77</f>
        <v>0</v>
      </c>
      <c r="AZ77" s="38">
        <f>-'PRA110'!AY77</f>
        <v>0</v>
      </c>
      <c r="BA77" s="38">
        <f>-'PRA110'!AZ77</f>
        <v>0</v>
      </c>
      <c r="BB77" s="38">
        <f>-'PRA110'!BA77</f>
        <v>0</v>
      </c>
      <c r="BC77" s="38">
        <f>-'PRA110'!BB77</f>
        <v>0</v>
      </c>
      <c r="BD77" s="38">
        <f>-'PRA110'!BC77</f>
        <v>0</v>
      </c>
      <c r="BE77" s="38">
        <f>-'PRA110'!BD77</f>
        <v>0</v>
      </c>
      <c r="BF77" s="38">
        <f>-'PRA110'!BE77</f>
        <v>0</v>
      </c>
      <c r="BG77" s="38">
        <f>-'PRA110'!BF77</f>
        <v>0</v>
      </c>
      <c r="BH77" s="38">
        <f>-'PRA110'!BG77</f>
        <v>0</v>
      </c>
      <c r="BI77" s="38">
        <f>-'PRA110'!BH77</f>
        <v>0</v>
      </c>
      <c r="BJ77" s="38">
        <f>-'PRA110'!BI77</f>
        <v>0</v>
      </c>
      <c r="BK77" s="38">
        <f>-'PRA110'!BJ77</f>
        <v>0</v>
      </c>
      <c r="BL77" s="38">
        <f>-'PRA110'!BK77</f>
        <v>0</v>
      </c>
      <c r="BM77" s="38">
        <f>-'PRA110'!BL77</f>
        <v>0</v>
      </c>
      <c r="BN77" s="38">
        <f>-'PRA110'!BM77</f>
        <v>0</v>
      </c>
      <c r="BO77" s="38">
        <f>-'PRA110'!BN77</f>
        <v>0</v>
      </c>
      <c r="BP77" s="38">
        <f>-'PRA110'!BO77</f>
        <v>0</v>
      </c>
      <c r="BQ77" s="38">
        <f>-'PRA110'!BP77</f>
        <v>0</v>
      </c>
      <c r="BR77" s="38">
        <f>-'PRA110'!BQ77</f>
        <v>0</v>
      </c>
      <c r="BS77" s="38">
        <f>-'PRA110'!BR77</f>
        <v>0</v>
      </c>
      <c r="BT77" s="38">
        <f>-'PRA110'!BS77</f>
        <v>0</v>
      </c>
      <c r="BU77" s="38">
        <f>-'PRA110'!BT77</f>
        <v>0</v>
      </c>
      <c r="BV77" s="38">
        <f>-'PRA110'!BU77</f>
        <v>0</v>
      </c>
      <c r="BW77" s="38">
        <f>-'PRA110'!BV77</f>
        <v>0</v>
      </c>
      <c r="BX77" s="38">
        <f>-'PRA110'!BW77</f>
        <v>0</v>
      </c>
      <c r="BY77" s="38">
        <f>-'PRA110'!BX77</f>
        <v>0</v>
      </c>
      <c r="BZ77" s="38">
        <f>-'PRA110'!BY77</f>
        <v>0</v>
      </c>
      <c r="CA77" s="38">
        <f>-'PRA110'!BZ77</f>
        <v>0</v>
      </c>
      <c r="CB77" s="38">
        <f>-'PRA110'!CA77</f>
        <v>0</v>
      </c>
      <c r="CC77" s="38">
        <f>-'PRA110'!CB77</f>
        <v>0</v>
      </c>
      <c r="CD77" s="38">
        <f>-'PRA110'!CC77</f>
        <v>0</v>
      </c>
      <c r="CE77" s="38">
        <f>-'PRA110'!CD77</f>
        <v>0</v>
      </c>
      <c r="CF77" s="38">
        <f>-'PRA110'!CE77</f>
        <v>0</v>
      </c>
      <c r="CG77" s="38">
        <f>-'PRA110'!CF77</f>
        <v>0</v>
      </c>
      <c r="CH77" s="38">
        <f>-'PRA110'!CG77</f>
        <v>0</v>
      </c>
      <c r="CI77" s="38">
        <f>-'PRA110'!CH77</f>
        <v>0</v>
      </c>
      <c r="CJ77" s="38">
        <f>-'PRA110'!CI77</f>
        <v>0</v>
      </c>
      <c r="CK77" s="38">
        <f>-'PRA110'!CJ77</f>
        <v>0</v>
      </c>
      <c r="CL77" s="38">
        <f>-'PRA110'!CK77</f>
        <v>0</v>
      </c>
      <c r="CM77" s="38">
        <f>-'PRA110'!CL77</f>
        <v>0</v>
      </c>
      <c r="CN77" s="38">
        <f>-'PRA110'!CM77</f>
        <v>0</v>
      </c>
      <c r="CO77" s="38">
        <f>-'PRA110'!CN77</f>
        <v>0</v>
      </c>
      <c r="CP77" s="38">
        <f>-'PRA110'!CO77</f>
        <v>0</v>
      </c>
      <c r="CQ77" s="38">
        <f>-'PRA110'!CP77</f>
        <v>0</v>
      </c>
      <c r="CR77" s="38">
        <f>-'PRA110'!CQ77</f>
        <v>0</v>
      </c>
      <c r="CS77" s="38">
        <f>-'PRA110'!CR77</f>
        <v>0</v>
      </c>
      <c r="CT77" s="38">
        <f>-'PRA110'!CS77</f>
        <v>0</v>
      </c>
      <c r="CU77" s="38">
        <f>-'PRA110'!CT77</f>
        <v>0</v>
      </c>
      <c r="CV77" s="38">
        <f>-'PRA110'!CU77</f>
        <v>0</v>
      </c>
      <c r="CW77" s="38">
        <f>-'PRA110'!CV77</f>
        <v>0</v>
      </c>
      <c r="CX77" s="38">
        <f>-'PRA110'!CW77</f>
        <v>0</v>
      </c>
      <c r="CY77" s="38">
        <f>-'PRA110'!CX77</f>
        <v>0</v>
      </c>
      <c r="CZ77" s="38">
        <f>-'PRA110'!CY77</f>
        <v>0</v>
      </c>
      <c r="DA77" s="38">
        <f>-'PRA110'!CZ77</f>
        <v>0</v>
      </c>
      <c r="DB77" s="38">
        <f>-'PRA110'!DA77</f>
        <v>0</v>
      </c>
      <c r="DC77" s="38">
        <f>-'PRA110'!DB77</f>
        <v>0</v>
      </c>
      <c r="DD77" s="38">
        <f>-'PRA110'!DC77</f>
        <v>0</v>
      </c>
      <c r="DE77" s="38">
        <f>-'PRA110'!DD77</f>
        <v>0</v>
      </c>
      <c r="DF77" s="38">
        <f>-'PRA110'!DE77</f>
        <v>0</v>
      </c>
      <c r="DG77" s="38">
        <f>-'PRA110'!DF77</f>
        <v>0</v>
      </c>
      <c r="DH77" s="38">
        <f>-'PRA110'!DG77</f>
        <v>0</v>
      </c>
      <c r="DI77" s="38">
        <f>-'PRA110'!DH77</f>
        <v>0</v>
      </c>
      <c r="DJ77" s="38">
        <f>-'PRA110'!DI77</f>
        <v>0</v>
      </c>
      <c r="DK77" s="38">
        <f>-'PRA110'!DJ77</f>
        <v>0</v>
      </c>
      <c r="DL77" s="41">
        <f>-'PRA110'!DK77</f>
        <v>0</v>
      </c>
    </row>
    <row r="78" spans="1:16384" s="206" customFormat="1" ht="19.899999999999999" customHeight="1">
      <c r="A78" s="207"/>
      <c r="B78" s="214"/>
      <c r="C78" s="174"/>
      <c r="D78" s="84" t="s">
        <v>120</v>
      </c>
      <c r="E78" s="90" t="s">
        <v>121</v>
      </c>
      <c r="F78" s="1077" t="s">
        <v>559</v>
      </c>
      <c r="G78" s="1008"/>
      <c r="H78" s="1009"/>
      <c r="I78" s="294"/>
      <c r="J78" s="1004">
        <f>-'PRA110'!J78</f>
        <v>0</v>
      </c>
      <c r="K78" s="1010">
        <f>-('PRA110'!I78-'PRA110'!J78)</f>
        <v>0</v>
      </c>
      <c r="L78" s="1010">
        <f>-'PRA110'!K78</f>
        <v>0</v>
      </c>
      <c r="M78" s="1010">
        <f>-'PRA110'!L78</f>
        <v>0</v>
      </c>
      <c r="N78" s="1010">
        <f>-'PRA110'!M78</f>
        <v>0</v>
      </c>
      <c r="O78" s="1010">
        <f>-'PRA110'!N78</f>
        <v>0</v>
      </c>
      <c r="P78" s="1010">
        <f>-'PRA110'!O78</f>
        <v>0</v>
      </c>
      <c r="Q78" s="1010">
        <f>-'PRA110'!P78</f>
        <v>0</v>
      </c>
      <c r="R78" s="1010">
        <f>-'PRA110'!Q78</f>
        <v>0</v>
      </c>
      <c r="S78" s="1010">
        <f>-'PRA110'!R78</f>
        <v>0</v>
      </c>
      <c r="T78" s="1010">
        <f>-'PRA110'!S78</f>
        <v>0</v>
      </c>
      <c r="U78" s="1010">
        <f>-'PRA110'!T78</f>
        <v>0</v>
      </c>
      <c r="V78" s="1010">
        <f>-'PRA110'!U78</f>
        <v>0</v>
      </c>
      <c r="W78" s="1010">
        <f>-'PRA110'!V78</f>
        <v>0</v>
      </c>
      <c r="X78" s="1010">
        <f>-'PRA110'!W78</f>
        <v>0</v>
      </c>
      <c r="Y78" s="1010">
        <f>-'PRA110'!X78</f>
        <v>0</v>
      </c>
      <c r="Z78" s="1010">
        <f>-'PRA110'!Y78</f>
        <v>0</v>
      </c>
      <c r="AA78" s="1010">
        <f>-'PRA110'!Z78</f>
        <v>0</v>
      </c>
      <c r="AB78" s="1010">
        <f>-'PRA110'!AA78</f>
        <v>0</v>
      </c>
      <c r="AC78" s="1010">
        <f>-'PRA110'!AB78</f>
        <v>0</v>
      </c>
      <c r="AD78" s="1010">
        <f>-'PRA110'!AC78</f>
        <v>0</v>
      </c>
      <c r="AE78" s="1010">
        <f>-'PRA110'!AD78</f>
        <v>0</v>
      </c>
      <c r="AF78" s="1010">
        <f>-'PRA110'!AE78</f>
        <v>0</v>
      </c>
      <c r="AG78" s="1010">
        <f>-'PRA110'!AF78</f>
        <v>0</v>
      </c>
      <c r="AH78" s="1010">
        <f>-'PRA110'!AG78</f>
        <v>0</v>
      </c>
      <c r="AI78" s="1010">
        <f>-'PRA110'!AH78</f>
        <v>0</v>
      </c>
      <c r="AJ78" s="1010">
        <f>-'PRA110'!AI78</f>
        <v>0</v>
      </c>
      <c r="AK78" s="1010">
        <f>-'PRA110'!AJ78</f>
        <v>0</v>
      </c>
      <c r="AL78" s="1010">
        <f>-'PRA110'!AK78</f>
        <v>0</v>
      </c>
      <c r="AM78" s="1010">
        <f>-'PRA110'!AL78</f>
        <v>0</v>
      </c>
      <c r="AN78" s="1010">
        <f>-'PRA110'!AM78</f>
        <v>0</v>
      </c>
      <c r="AO78" s="1010">
        <f>-'PRA110'!AN78</f>
        <v>0</v>
      </c>
      <c r="AP78" s="1010">
        <f>-'PRA110'!AO78</f>
        <v>0</v>
      </c>
      <c r="AQ78" s="1010">
        <f>-'PRA110'!AP78</f>
        <v>0</v>
      </c>
      <c r="AR78" s="1010">
        <f>-'PRA110'!AQ78</f>
        <v>0</v>
      </c>
      <c r="AS78" s="1010">
        <f>-'PRA110'!AR78</f>
        <v>0</v>
      </c>
      <c r="AT78" s="1010">
        <f>-'PRA110'!AS78</f>
        <v>0</v>
      </c>
      <c r="AU78" s="1010">
        <f>-'PRA110'!AT78</f>
        <v>0</v>
      </c>
      <c r="AV78" s="1010">
        <f>-'PRA110'!AU78</f>
        <v>0</v>
      </c>
      <c r="AW78" s="1010">
        <f>-'PRA110'!AV78</f>
        <v>0</v>
      </c>
      <c r="AX78" s="1010">
        <f>-'PRA110'!AW78</f>
        <v>0</v>
      </c>
      <c r="AY78" s="1010">
        <f>-'PRA110'!AX78</f>
        <v>0</v>
      </c>
      <c r="AZ78" s="1010">
        <f>-'PRA110'!AY78</f>
        <v>0</v>
      </c>
      <c r="BA78" s="1010">
        <f>-'PRA110'!AZ78</f>
        <v>0</v>
      </c>
      <c r="BB78" s="1010">
        <f>-'PRA110'!BA78</f>
        <v>0</v>
      </c>
      <c r="BC78" s="1010">
        <f>-'PRA110'!BB78</f>
        <v>0</v>
      </c>
      <c r="BD78" s="1010">
        <f>-'PRA110'!BC78</f>
        <v>0</v>
      </c>
      <c r="BE78" s="1010">
        <f>-'PRA110'!BD78</f>
        <v>0</v>
      </c>
      <c r="BF78" s="1010">
        <f>-'PRA110'!BE78</f>
        <v>0</v>
      </c>
      <c r="BG78" s="1010">
        <f>-'PRA110'!BF78</f>
        <v>0</v>
      </c>
      <c r="BH78" s="1010">
        <f>-'PRA110'!BG78</f>
        <v>0</v>
      </c>
      <c r="BI78" s="1010">
        <f>-'PRA110'!BH78</f>
        <v>0</v>
      </c>
      <c r="BJ78" s="1010">
        <f>-'PRA110'!BI78</f>
        <v>0</v>
      </c>
      <c r="BK78" s="1010">
        <f>-'PRA110'!BJ78</f>
        <v>0</v>
      </c>
      <c r="BL78" s="1010">
        <f>-'PRA110'!BK78</f>
        <v>0</v>
      </c>
      <c r="BM78" s="1010">
        <f>-'PRA110'!BL78</f>
        <v>0</v>
      </c>
      <c r="BN78" s="1010">
        <f>-'PRA110'!BM78</f>
        <v>0</v>
      </c>
      <c r="BO78" s="1010">
        <f>-'PRA110'!BN78</f>
        <v>0</v>
      </c>
      <c r="BP78" s="1010">
        <f>-'PRA110'!BO78</f>
        <v>0</v>
      </c>
      <c r="BQ78" s="1010">
        <f>-'PRA110'!BP78</f>
        <v>0</v>
      </c>
      <c r="BR78" s="1010">
        <f>-'PRA110'!BQ78</f>
        <v>0</v>
      </c>
      <c r="BS78" s="1010">
        <f>-'PRA110'!BR78</f>
        <v>0</v>
      </c>
      <c r="BT78" s="1010">
        <f>-'PRA110'!BS78</f>
        <v>0</v>
      </c>
      <c r="BU78" s="1010">
        <f>-'PRA110'!BT78</f>
        <v>0</v>
      </c>
      <c r="BV78" s="1010">
        <f>-'PRA110'!BU78</f>
        <v>0</v>
      </c>
      <c r="BW78" s="1010">
        <f>-'PRA110'!BV78</f>
        <v>0</v>
      </c>
      <c r="BX78" s="1010">
        <f>-'PRA110'!BW78</f>
        <v>0</v>
      </c>
      <c r="BY78" s="1010">
        <f>-'PRA110'!BX78</f>
        <v>0</v>
      </c>
      <c r="BZ78" s="1010">
        <f>-'PRA110'!BY78</f>
        <v>0</v>
      </c>
      <c r="CA78" s="1010">
        <f>-'PRA110'!BZ78</f>
        <v>0</v>
      </c>
      <c r="CB78" s="1010">
        <f>-'PRA110'!CA78</f>
        <v>0</v>
      </c>
      <c r="CC78" s="1010">
        <f>-'PRA110'!CB78</f>
        <v>0</v>
      </c>
      <c r="CD78" s="1010">
        <f>-'PRA110'!CC78</f>
        <v>0</v>
      </c>
      <c r="CE78" s="1010">
        <f>-'PRA110'!CD78</f>
        <v>0</v>
      </c>
      <c r="CF78" s="1010">
        <f>-'PRA110'!CE78</f>
        <v>0</v>
      </c>
      <c r="CG78" s="1010">
        <f>-'PRA110'!CF78</f>
        <v>0</v>
      </c>
      <c r="CH78" s="1010">
        <f>-'PRA110'!CG78</f>
        <v>0</v>
      </c>
      <c r="CI78" s="1010">
        <f>-'PRA110'!CH78</f>
        <v>0</v>
      </c>
      <c r="CJ78" s="1010">
        <f>-'PRA110'!CI78</f>
        <v>0</v>
      </c>
      <c r="CK78" s="1010">
        <f>-'PRA110'!CJ78</f>
        <v>0</v>
      </c>
      <c r="CL78" s="1010">
        <f>-'PRA110'!CK78</f>
        <v>0</v>
      </c>
      <c r="CM78" s="1010">
        <f>-'PRA110'!CL78</f>
        <v>0</v>
      </c>
      <c r="CN78" s="1010">
        <f>-'PRA110'!CM78</f>
        <v>0</v>
      </c>
      <c r="CO78" s="1010">
        <f>-'PRA110'!CN78</f>
        <v>0</v>
      </c>
      <c r="CP78" s="1010">
        <f>-'PRA110'!CO78</f>
        <v>0</v>
      </c>
      <c r="CQ78" s="1010">
        <f>-'PRA110'!CP78</f>
        <v>0</v>
      </c>
      <c r="CR78" s="1010">
        <f>-'PRA110'!CQ78</f>
        <v>0</v>
      </c>
      <c r="CS78" s="1010">
        <f>-'PRA110'!CR78</f>
        <v>0</v>
      </c>
      <c r="CT78" s="1010">
        <f>-'PRA110'!CS78</f>
        <v>0</v>
      </c>
      <c r="CU78" s="1010">
        <f>-'PRA110'!CT78</f>
        <v>0</v>
      </c>
      <c r="CV78" s="1010">
        <f>-'PRA110'!CU78</f>
        <v>0</v>
      </c>
      <c r="CW78" s="1010">
        <f>-'PRA110'!CV78</f>
        <v>0</v>
      </c>
      <c r="CX78" s="1010">
        <f>-'PRA110'!CW78</f>
        <v>0</v>
      </c>
      <c r="CY78" s="1010">
        <f>-'PRA110'!CX78</f>
        <v>0</v>
      </c>
      <c r="CZ78" s="1010">
        <f>-'PRA110'!CY78</f>
        <v>0</v>
      </c>
      <c r="DA78" s="1010">
        <f>-'PRA110'!CZ78</f>
        <v>0</v>
      </c>
      <c r="DB78" s="1010">
        <f>-'PRA110'!DA78</f>
        <v>0</v>
      </c>
      <c r="DC78" s="1010">
        <f>-'PRA110'!DB78</f>
        <v>0</v>
      </c>
      <c r="DD78" s="1010">
        <f>-'PRA110'!DC78</f>
        <v>0</v>
      </c>
      <c r="DE78" s="1010">
        <f>-'PRA110'!DD78</f>
        <v>0</v>
      </c>
      <c r="DF78" s="1010">
        <f>-'PRA110'!DE78</f>
        <v>0</v>
      </c>
      <c r="DG78" s="1010">
        <f>-'PRA110'!DF78</f>
        <v>0</v>
      </c>
      <c r="DH78" s="1010">
        <f>-'PRA110'!DG78</f>
        <v>0</v>
      </c>
      <c r="DI78" s="1010">
        <f>-'PRA110'!DH78</f>
        <v>0</v>
      </c>
      <c r="DJ78" s="1010">
        <f>-'PRA110'!DI78</f>
        <v>0</v>
      </c>
      <c r="DK78" s="1010">
        <f>-'PRA110'!DJ78</f>
        <v>0</v>
      </c>
      <c r="DL78" s="1011">
        <f>-'PRA110'!DK78</f>
        <v>0</v>
      </c>
    </row>
    <row r="79" spans="1:16384" s="206" customFormat="1" ht="13.5">
      <c r="A79" s="207"/>
      <c r="B79" s="214"/>
      <c r="C79" s="174"/>
      <c r="D79" s="795"/>
      <c r="E79" s="1076"/>
      <c r="F79" s="88" t="s">
        <v>1138</v>
      </c>
      <c r="G79" s="1123"/>
      <c r="H79" s="1009"/>
      <c r="I79" s="294"/>
      <c r="J79" s="1004">
        <f>-('PRA110'!J79-'PRA110'!J80)</f>
        <v>0</v>
      </c>
      <c r="K79" s="1010">
        <f>-(('PRA110'!I79-'PRA110'!I80)-('PRA110'!J79-'PRA110'!J80))</f>
        <v>0</v>
      </c>
      <c r="L79" s="1010">
        <f>-('PRA110'!K79-'PRA110'!K80)</f>
        <v>0</v>
      </c>
      <c r="M79" s="1010">
        <f>-('PRA110'!L79-'PRA110'!L80)</f>
        <v>0</v>
      </c>
      <c r="N79" s="1010">
        <f>-('PRA110'!M79-'PRA110'!M80)</f>
        <v>0</v>
      </c>
      <c r="O79" s="1010">
        <f>-('PRA110'!N79-'PRA110'!N80)</f>
        <v>0</v>
      </c>
      <c r="P79" s="1010">
        <f>-('PRA110'!O79-'PRA110'!O80)</f>
        <v>0</v>
      </c>
      <c r="Q79" s="1010">
        <f>-('PRA110'!P79-'PRA110'!P80)</f>
        <v>0</v>
      </c>
      <c r="R79" s="1010">
        <f>-('PRA110'!Q79-'PRA110'!Q80)</f>
        <v>0</v>
      </c>
      <c r="S79" s="1010">
        <f>-('PRA110'!R79-'PRA110'!R80)</f>
        <v>0</v>
      </c>
      <c r="T79" s="1010">
        <f>-('PRA110'!S79-'PRA110'!S80)</f>
        <v>0</v>
      </c>
      <c r="U79" s="1010">
        <f>-('PRA110'!T79-'PRA110'!T80)</f>
        <v>0</v>
      </c>
      <c r="V79" s="1010">
        <f>-('PRA110'!U79-'PRA110'!U80)</f>
        <v>0</v>
      </c>
      <c r="W79" s="1010">
        <f>-('PRA110'!V79-'PRA110'!V80)</f>
        <v>0</v>
      </c>
      <c r="X79" s="1010">
        <f>-('PRA110'!W79-'PRA110'!W80)</f>
        <v>0</v>
      </c>
      <c r="Y79" s="1010">
        <f>-('PRA110'!X79-'PRA110'!X80)</f>
        <v>0</v>
      </c>
      <c r="Z79" s="1010">
        <f>-('PRA110'!Y79-'PRA110'!Y80)</f>
        <v>0</v>
      </c>
      <c r="AA79" s="1010">
        <f>-('PRA110'!Z79-'PRA110'!Z80)</f>
        <v>0</v>
      </c>
      <c r="AB79" s="1010">
        <f>-('PRA110'!AA79-'PRA110'!AA80)</f>
        <v>0</v>
      </c>
      <c r="AC79" s="1010">
        <f>-('PRA110'!AB79-'PRA110'!AB80)</f>
        <v>0</v>
      </c>
      <c r="AD79" s="1010">
        <f>-('PRA110'!AC79-'PRA110'!AC80)</f>
        <v>0</v>
      </c>
      <c r="AE79" s="1010">
        <f>-('PRA110'!AD79-'PRA110'!AD80)</f>
        <v>0</v>
      </c>
      <c r="AF79" s="1010">
        <f>-('PRA110'!AE79-'PRA110'!AE80)</f>
        <v>0</v>
      </c>
      <c r="AG79" s="1010">
        <f>-('PRA110'!AF79-'PRA110'!AF80)</f>
        <v>0</v>
      </c>
      <c r="AH79" s="1010">
        <f>-('PRA110'!AG79-'PRA110'!AG80)</f>
        <v>0</v>
      </c>
      <c r="AI79" s="1010">
        <f>-('PRA110'!AH79-'PRA110'!AH80)</f>
        <v>0</v>
      </c>
      <c r="AJ79" s="1010">
        <f>-('PRA110'!AI79-'PRA110'!AI80)</f>
        <v>0</v>
      </c>
      <c r="AK79" s="1010">
        <f>-('PRA110'!AJ79-'PRA110'!AJ80)</f>
        <v>0</v>
      </c>
      <c r="AL79" s="1010">
        <f>-('PRA110'!AK79-'PRA110'!AK80)</f>
        <v>0</v>
      </c>
      <c r="AM79" s="1010">
        <f>-('PRA110'!AL79-'PRA110'!AL80)</f>
        <v>0</v>
      </c>
      <c r="AN79" s="1010">
        <f>-('PRA110'!AM79-'PRA110'!AM80)</f>
        <v>0</v>
      </c>
      <c r="AO79" s="1010">
        <f>-('PRA110'!AN79-'PRA110'!AN80)</f>
        <v>0</v>
      </c>
      <c r="AP79" s="1010">
        <f>-('PRA110'!AO79-'PRA110'!AO80)</f>
        <v>0</v>
      </c>
      <c r="AQ79" s="1010">
        <f>-('PRA110'!AP79-'PRA110'!AP80)</f>
        <v>0</v>
      </c>
      <c r="AR79" s="1010">
        <f>-('PRA110'!AQ79-'PRA110'!AQ80)</f>
        <v>0</v>
      </c>
      <c r="AS79" s="1010">
        <f>-('PRA110'!AR79-'PRA110'!AR80)</f>
        <v>0</v>
      </c>
      <c r="AT79" s="1010">
        <f>-('PRA110'!AS79-'PRA110'!AS80)</f>
        <v>0</v>
      </c>
      <c r="AU79" s="1010">
        <f>-('PRA110'!AT79-'PRA110'!AT80)</f>
        <v>0</v>
      </c>
      <c r="AV79" s="1010">
        <f>-('PRA110'!AU79-'PRA110'!AU80)</f>
        <v>0</v>
      </c>
      <c r="AW79" s="1010">
        <f>-('PRA110'!AV79-'PRA110'!AV80)</f>
        <v>0</v>
      </c>
      <c r="AX79" s="1010">
        <f>-('PRA110'!AW79-'PRA110'!AW80)</f>
        <v>0</v>
      </c>
      <c r="AY79" s="1010">
        <f>-('PRA110'!AX79-'PRA110'!AX80)</f>
        <v>0</v>
      </c>
      <c r="AZ79" s="1010">
        <f>-('PRA110'!AY79-'PRA110'!AY80)</f>
        <v>0</v>
      </c>
      <c r="BA79" s="1010">
        <f>-('PRA110'!AZ79-'PRA110'!AZ80)</f>
        <v>0</v>
      </c>
      <c r="BB79" s="1010">
        <f>-('PRA110'!BA79-'PRA110'!BA80)</f>
        <v>0</v>
      </c>
      <c r="BC79" s="1010">
        <f>-('PRA110'!BB79-'PRA110'!BB80)</f>
        <v>0</v>
      </c>
      <c r="BD79" s="1010">
        <f>-('PRA110'!BC79-'PRA110'!BC80)</f>
        <v>0</v>
      </c>
      <c r="BE79" s="1010">
        <f>-('PRA110'!BD79-'PRA110'!BD80)</f>
        <v>0</v>
      </c>
      <c r="BF79" s="1010">
        <f>-('PRA110'!BE79-'PRA110'!BE80)</f>
        <v>0</v>
      </c>
      <c r="BG79" s="1010">
        <f>-('PRA110'!BF79-'PRA110'!BF80)</f>
        <v>0</v>
      </c>
      <c r="BH79" s="1010">
        <f>-('PRA110'!BG79-'PRA110'!BG80)</f>
        <v>0</v>
      </c>
      <c r="BI79" s="1010">
        <f>-('PRA110'!BH79-'PRA110'!BH80)</f>
        <v>0</v>
      </c>
      <c r="BJ79" s="1010">
        <f>-('PRA110'!BI79-'PRA110'!BI80)</f>
        <v>0</v>
      </c>
      <c r="BK79" s="1010">
        <f>-('PRA110'!BJ79-'PRA110'!BJ80)</f>
        <v>0</v>
      </c>
      <c r="BL79" s="1010">
        <f>-('PRA110'!BK79-'PRA110'!BK80)</f>
        <v>0</v>
      </c>
      <c r="BM79" s="1010">
        <f>-('PRA110'!BL79-'PRA110'!BL80)</f>
        <v>0</v>
      </c>
      <c r="BN79" s="1010">
        <f>-('PRA110'!BM79-'PRA110'!BM80)</f>
        <v>0</v>
      </c>
      <c r="BO79" s="1010">
        <f>-('PRA110'!BN79-'PRA110'!BN80)</f>
        <v>0</v>
      </c>
      <c r="BP79" s="1010">
        <f>-('PRA110'!BO79-'PRA110'!BO80)</f>
        <v>0</v>
      </c>
      <c r="BQ79" s="1010">
        <f>-('PRA110'!BP79-'PRA110'!BP80)</f>
        <v>0</v>
      </c>
      <c r="BR79" s="1010">
        <f>-('PRA110'!BQ79-'PRA110'!BQ80)</f>
        <v>0</v>
      </c>
      <c r="BS79" s="1010">
        <f>-('PRA110'!BR79-'PRA110'!BR80)</f>
        <v>0</v>
      </c>
      <c r="BT79" s="1010">
        <f>-('PRA110'!BS79-'PRA110'!BS80)</f>
        <v>0</v>
      </c>
      <c r="BU79" s="1010">
        <f>-('PRA110'!BT79-'PRA110'!BT80)</f>
        <v>0</v>
      </c>
      <c r="BV79" s="1010">
        <f>-('PRA110'!BU79-'PRA110'!BU80)</f>
        <v>0</v>
      </c>
      <c r="BW79" s="1010">
        <f>-('PRA110'!BV79-'PRA110'!BV80)</f>
        <v>0</v>
      </c>
      <c r="BX79" s="1010">
        <f>-('PRA110'!BW79-'PRA110'!BW80)</f>
        <v>0</v>
      </c>
      <c r="BY79" s="1010">
        <f>-('PRA110'!BX79-'PRA110'!BX80)</f>
        <v>0</v>
      </c>
      <c r="BZ79" s="1010">
        <f>-('PRA110'!BY79-'PRA110'!BY80)</f>
        <v>0</v>
      </c>
      <c r="CA79" s="1010">
        <f>-('PRA110'!BZ79-'PRA110'!BZ80)</f>
        <v>0</v>
      </c>
      <c r="CB79" s="1010">
        <f>-('PRA110'!CA79-'PRA110'!CA80)</f>
        <v>0</v>
      </c>
      <c r="CC79" s="1010">
        <f>-('PRA110'!CB79-'PRA110'!CB80)</f>
        <v>0</v>
      </c>
      <c r="CD79" s="1010">
        <f>-('PRA110'!CC79-'PRA110'!CC80)</f>
        <v>0</v>
      </c>
      <c r="CE79" s="1010">
        <f>-('PRA110'!CD79-'PRA110'!CD80)</f>
        <v>0</v>
      </c>
      <c r="CF79" s="1010">
        <f>-('PRA110'!CE79-'PRA110'!CE80)</f>
        <v>0</v>
      </c>
      <c r="CG79" s="1010">
        <f>-('PRA110'!CF79-'PRA110'!CF80)</f>
        <v>0</v>
      </c>
      <c r="CH79" s="1010">
        <f>-('PRA110'!CG79-'PRA110'!CG80)</f>
        <v>0</v>
      </c>
      <c r="CI79" s="1010">
        <f>-('PRA110'!CH79-'PRA110'!CH80)</f>
        <v>0</v>
      </c>
      <c r="CJ79" s="1010">
        <f>-('PRA110'!CI79-'PRA110'!CI80)</f>
        <v>0</v>
      </c>
      <c r="CK79" s="1010">
        <f>-('PRA110'!CJ79-'PRA110'!CJ80)</f>
        <v>0</v>
      </c>
      <c r="CL79" s="1010">
        <f>-('PRA110'!CK79-'PRA110'!CK80)</f>
        <v>0</v>
      </c>
      <c r="CM79" s="1010">
        <f>-('PRA110'!CL79-'PRA110'!CL80)</f>
        <v>0</v>
      </c>
      <c r="CN79" s="1010">
        <f>-('PRA110'!CM79-'PRA110'!CM80)</f>
        <v>0</v>
      </c>
      <c r="CO79" s="1010">
        <f>-('PRA110'!CN79-'PRA110'!CN80)</f>
        <v>0</v>
      </c>
      <c r="CP79" s="1010">
        <f>-('PRA110'!CO79-'PRA110'!CO80)</f>
        <v>0</v>
      </c>
      <c r="CQ79" s="1010">
        <f>-('PRA110'!CP79-'PRA110'!CP80)</f>
        <v>0</v>
      </c>
      <c r="CR79" s="1010">
        <f>-('PRA110'!CQ79-'PRA110'!CQ80)</f>
        <v>0</v>
      </c>
      <c r="CS79" s="1010">
        <f>-('PRA110'!CR79-'PRA110'!CR80)</f>
        <v>0</v>
      </c>
      <c r="CT79" s="1010">
        <f>-('PRA110'!CS79-'PRA110'!CS80)</f>
        <v>0</v>
      </c>
      <c r="CU79" s="1010">
        <f>-('PRA110'!CT79-'PRA110'!CT80)</f>
        <v>0</v>
      </c>
      <c r="CV79" s="1010">
        <f>-('PRA110'!CU79-'PRA110'!CU80)</f>
        <v>0</v>
      </c>
      <c r="CW79" s="1010">
        <f>-('PRA110'!CV79-'PRA110'!CV80)</f>
        <v>0</v>
      </c>
      <c r="CX79" s="1010">
        <f>-('PRA110'!CW79-'PRA110'!CW80)</f>
        <v>0</v>
      </c>
      <c r="CY79" s="1010">
        <f>-('PRA110'!CX79-'PRA110'!CX80)</f>
        <v>0</v>
      </c>
      <c r="CZ79" s="1010">
        <f>-('PRA110'!CY79-'PRA110'!CY80)</f>
        <v>0</v>
      </c>
      <c r="DA79" s="1010">
        <f>-('PRA110'!CZ79-'PRA110'!CZ80)</f>
        <v>0</v>
      </c>
      <c r="DB79" s="1010">
        <f>-('PRA110'!DA79-'PRA110'!DA80)</f>
        <v>0</v>
      </c>
      <c r="DC79" s="1010">
        <f>-('PRA110'!DB79-'PRA110'!DB80)</f>
        <v>0</v>
      </c>
      <c r="DD79" s="1010">
        <f>-('PRA110'!DC79-'PRA110'!DC80)</f>
        <v>0</v>
      </c>
      <c r="DE79" s="1010">
        <f>-('PRA110'!DD79-'PRA110'!DD80)</f>
        <v>0</v>
      </c>
      <c r="DF79" s="1010">
        <f>-('PRA110'!DE79-'PRA110'!DE80)</f>
        <v>0</v>
      </c>
      <c r="DG79" s="1010">
        <f>-('PRA110'!DF79-'PRA110'!DF80)</f>
        <v>0</v>
      </c>
      <c r="DH79" s="1010">
        <f>-('PRA110'!DG79-'PRA110'!DG80)</f>
        <v>0</v>
      </c>
      <c r="DI79" s="1010">
        <f>-('PRA110'!DH79-'PRA110'!DH80)</f>
        <v>0</v>
      </c>
      <c r="DJ79" s="1010">
        <f>-('PRA110'!DI79-'PRA110'!DI80)</f>
        <v>0</v>
      </c>
      <c r="DK79" s="1010">
        <f>-('PRA110'!DJ79-'PRA110'!DJ80)</f>
        <v>0</v>
      </c>
      <c r="DL79" s="1011">
        <f>-('PRA110'!DK79-'PRA110'!DK80)</f>
        <v>0</v>
      </c>
      <c r="DM79" s="222"/>
      <c r="DN79" s="222"/>
      <c r="DO79" s="222"/>
      <c r="DP79" s="222"/>
      <c r="DQ79" s="222"/>
      <c r="DR79" s="222"/>
      <c r="DS79" s="222"/>
      <c r="DT79" s="222"/>
      <c r="DU79" s="222"/>
      <c r="DV79" s="222"/>
      <c r="DW79" s="222"/>
      <c r="DX79" s="222"/>
      <c r="DY79" s="222"/>
      <c r="DZ79" s="222"/>
      <c r="EA79" s="222"/>
      <c r="EB79" s="222"/>
      <c r="EC79" s="222"/>
      <c r="ED79" s="222"/>
      <c r="EE79" s="222"/>
      <c r="EF79" s="222"/>
      <c r="EG79" s="222"/>
      <c r="EH79" s="222"/>
      <c r="EI79" s="222"/>
      <c r="EJ79" s="222"/>
      <c r="EK79" s="222"/>
      <c r="EL79" s="222"/>
      <c r="EM79" s="222"/>
      <c r="EN79" s="222"/>
      <c r="EO79" s="222"/>
      <c r="EP79" s="222"/>
      <c r="EQ79" s="222"/>
      <c r="ER79" s="222"/>
      <c r="ES79" s="222"/>
      <c r="ET79" s="222"/>
      <c r="EU79" s="222"/>
      <c r="EV79" s="222"/>
      <c r="EW79" s="222"/>
      <c r="EX79" s="222"/>
      <c r="EY79" s="222"/>
      <c r="EZ79" s="222"/>
      <c r="FA79" s="222"/>
      <c r="FB79" s="222"/>
      <c r="FC79" s="222"/>
      <c r="FD79" s="222"/>
      <c r="FE79" s="222"/>
      <c r="FF79" s="222"/>
      <c r="FG79" s="222"/>
      <c r="FH79" s="222"/>
      <c r="FI79" s="222"/>
      <c r="FJ79" s="222"/>
      <c r="FK79" s="222"/>
      <c r="FL79" s="222"/>
      <c r="FM79" s="222"/>
      <c r="FN79" s="222"/>
      <c r="FO79" s="222"/>
      <c r="FP79" s="222"/>
      <c r="FQ79" s="222"/>
      <c r="FR79" s="222"/>
      <c r="FS79" s="222"/>
      <c r="FT79" s="222"/>
      <c r="FU79" s="222"/>
      <c r="FV79" s="222"/>
      <c r="FW79" s="222"/>
      <c r="FX79" s="222"/>
      <c r="FY79" s="222"/>
      <c r="FZ79" s="222"/>
      <c r="GA79" s="222"/>
      <c r="GB79" s="222"/>
      <c r="GC79" s="222"/>
      <c r="GD79" s="222"/>
      <c r="GE79" s="222"/>
      <c r="GF79" s="222"/>
      <c r="GG79" s="222"/>
      <c r="GH79" s="222"/>
      <c r="GI79" s="222"/>
      <c r="GJ79" s="222"/>
      <c r="GK79" s="222"/>
      <c r="GL79" s="222"/>
      <c r="GM79" s="222"/>
      <c r="GN79" s="222"/>
      <c r="GO79" s="222"/>
      <c r="GP79" s="222"/>
      <c r="GQ79" s="222"/>
      <c r="GR79" s="222"/>
      <c r="GS79" s="222"/>
      <c r="GT79" s="222"/>
      <c r="GU79" s="222"/>
      <c r="GV79" s="222"/>
      <c r="GW79" s="222"/>
      <c r="GX79" s="222"/>
      <c r="GY79" s="222"/>
      <c r="GZ79" s="222"/>
      <c r="HA79" s="222"/>
      <c r="HB79" s="222"/>
      <c r="HC79" s="222"/>
      <c r="HD79" s="222"/>
      <c r="HE79" s="222"/>
      <c r="HF79" s="222"/>
      <c r="HG79" s="222"/>
      <c r="HH79" s="222"/>
      <c r="HI79" s="222"/>
      <c r="HJ79" s="222"/>
      <c r="HK79" s="222"/>
      <c r="HL79" s="222"/>
      <c r="HM79" s="222"/>
      <c r="HN79" s="222"/>
      <c r="HO79" s="222"/>
      <c r="HP79" s="222"/>
      <c r="HQ79" s="222"/>
      <c r="HR79" s="222"/>
      <c r="HS79" s="222"/>
      <c r="HT79" s="222"/>
      <c r="HU79" s="222"/>
      <c r="HV79" s="222"/>
      <c r="HW79" s="222"/>
      <c r="HX79" s="222"/>
      <c r="HY79" s="222"/>
      <c r="HZ79" s="222"/>
      <c r="IA79" s="222"/>
      <c r="IB79" s="222"/>
      <c r="IC79" s="222"/>
      <c r="ID79" s="222"/>
      <c r="IE79" s="222"/>
      <c r="IF79" s="222"/>
      <c r="IG79" s="222"/>
      <c r="IH79" s="222"/>
      <c r="II79" s="222"/>
      <c r="IJ79" s="222"/>
      <c r="IK79" s="222"/>
      <c r="IL79" s="222"/>
      <c r="IM79" s="222"/>
      <c r="IN79" s="222"/>
      <c r="IO79" s="222"/>
      <c r="IP79" s="222"/>
      <c r="IQ79" s="222"/>
      <c r="IR79" s="222"/>
      <c r="IS79" s="222"/>
      <c r="IT79" s="222"/>
      <c r="IU79" s="222"/>
      <c r="IV79" s="222"/>
      <c r="IW79" s="222"/>
      <c r="IX79" s="222"/>
      <c r="IY79" s="222"/>
      <c r="IZ79" s="222"/>
      <c r="JA79" s="222"/>
      <c r="JB79" s="222"/>
      <c r="JC79" s="222"/>
      <c r="JD79" s="222"/>
      <c r="JE79" s="222"/>
      <c r="JF79" s="222"/>
      <c r="JG79" s="222"/>
      <c r="JH79" s="222"/>
      <c r="JI79" s="222"/>
      <c r="JJ79" s="222"/>
      <c r="JK79" s="222"/>
      <c r="JL79" s="222"/>
      <c r="JM79" s="222"/>
      <c r="JN79" s="222"/>
      <c r="JO79" s="222"/>
      <c r="JP79" s="222"/>
      <c r="JQ79" s="222"/>
      <c r="JR79" s="222"/>
      <c r="JS79" s="222"/>
      <c r="JT79" s="222"/>
      <c r="JU79" s="222"/>
      <c r="JV79" s="222"/>
      <c r="JW79" s="222"/>
      <c r="JX79" s="222"/>
      <c r="JY79" s="222"/>
      <c r="JZ79" s="222"/>
      <c r="KA79" s="222"/>
      <c r="KB79" s="222"/>
      <c r="KC79" s="222"/>
      <c r="KD79" s="222"/>
      <c r="KE79" s="222"/>
      <c r="KF79" s="222"/>
      <c r="KG79" s="222"/>
      <c r="KH79" s="222"/>
      <c r="KI79" s="222"/>
      <c r="KJ79" s="222"/>
      <c r="KK79" s="222"/>
      <c r="KL79" s="222"/>
      <c r="KM79" s="222"/>
      <c r="KN79" s="222"/>
      <c r="KO79" s="222"/>
      <c r="KP79" s="222"/>
      <c r="KQ79" s="222"/>
      <c r="KR79" s="222"/>
      <c r="KS79" s="222"/>
      <c r="KT79" s="222"/>
      <c r="KU79" s="222"/>
      <c r="KV79" s="222"/>
      <c r="KW79" s="222"/>
      <c r="KX79" s="222"/>
      <c r="KY79" s="222"/>
      <c r="KZ79" s="222"/>
      <c r="LA79" s="222"/>
      <c r="LB79" s="222"/>
      <c r="LC79" s="222"/>
      <c r="LD79" s="222"/>
      <c r="LE79" s="222"/>
      <c r="LF79" s="222"/>
      <c r="LG79" s="222"/>
      <c r="LH79" s="222"/>
      <c r="LI79" s="222"/>
      <c r="LJ79" s="222"/>
      <c r="LK79" s="222"/>
      <c r="LL79" s="222"/>
      <c r="LM79" s="222"/>
      <c r="LN79" s="222"/>
      <c r="LO79" s="222"/>
      <c r="LP79" s="222"/>
      <c r="LQ79" s="222"/>
      <c r="LR79" s="222"/>
      <c r="LS79" s="222"/>
      <c r="LT79" s="222"/>
      <c r="LU79" s="222"/>
      <c r="LV79" s="222"/>
      <c r="LW79" s="222"/>
      <c r="LX79" s="222"/>
      <c r="LY79" s="222"/>
      <c r="LZ79" s="222"/>
      <c r="MA79" s="222"/>
      <c r="MB79" s="222"/>
      <c r="MC79" s="222"/>
      <c r="MD79" s="222"/>
      <c r="ME79" s="222"/>
      <c r="MF79" s="222"/>
      <c r="MG79" s="222"/>
      <c r="MH79" s="222"/>
      <c r="MI79" s="222"/>
      <c r="MJ79" s="222"/>
      <c r="MK79" s="222"/>
      <c r="ML79" s="222"/>
      <c r="MM79" s="222"/>
      <c r="MN79" s="222"/>
      <c r="MO79" s="222"/>
      <c r="MP79" s="222"/>
      <c r="MQ79" s="222"/>
      <c r="MR79" s="222"/>
      <c r="MS79" s="222"/>
      <c r="MT79" s="222"/>
      <c r="MU79" s="222"/>
      <c r="MV79" s="222"/>
      <c r="MW79" s="222"/>
      <c r="MX79" s="222"/>
      <c r="MY79" s="222"/>
      <c r="MZ79" s="222"/>
      <c r="NA79" s="222"/>
      <c r="NB79" s="222"/>
      <c r="NC79" s="222"/>
      <c r="ND79" s="222"/>
      <c r="NE79" s="222"/>
      <c r="NF79" s="222"/>
      <c r="NG79" s="222"/>
      <c r="NH79" s="222"/>
      <c r="NI79" s="222"/>
      <c r="NJ79" s="222"/>
      <c r="NK79" s="222"/>
      <c r="NL79" s="222"/>
      <c r="NM79" s="222"/>
      <c r="NN79" s="222"/>
      <c r="NO79" s="222"/>
      <c r="NP79" s="222"/>
      <c r="NQ79" s="222"/>
      <c r="NR79" s="222"/>
      <c r="NS79" s="222"/>
      <c r="NT79" s="222"/>
      <c r="NU79" s="222"/>
      <c r="NV79" s="222"/>
      <c r="NW79" s="222"/>
      <c r="NX79" s="222"/>
      <c r="NY79" s="222"/>
      <c r="NZ79" s="222"/>
      <c r="OA79" s="222"/>
      <c r="OB79" s="222"/>
      <c r="OC79" s="222"/>
      <c r="OD79" s="222"/>
      <c r="OE79" s="222"/>
      <c r="OF79" s="222"/>
      <c r="OG79" s="222"/>
      <c r="OH79" s="222"/>
      <c r="OI79" s="222"/>
      <c r="OJ79" s="222"/>
      <c r="OK79" s="222"/>
      <c r="OL79" s="222"/>
      <c r="OM79" s="222"/>
      <c r="ON79" s="222"/>
      <c r="OO79" s="222"/>
      <c r="OP79" s="222"/>
      <c r="OQ79" s="222"/>
      <c r="OR79" s="222"/>
      <c r="OS79" s="222"/>
      <c r="OT79" s="222"/>
      <c r="OU79" s="222"/>
      <c r="OV79" s="222"/>
      <c r="OW79" s="222"/>
      <c r="OX79" s="222"/>
      <c r="OY79" s="222"/>
      <c r="OZ79" s="222"/>
      <c r="PA79" s="222"/>
      <c r="PB79" s="222"/>
      <c r="PC79" s="222"/>
      <c r="PD79" s="222"/>
      <c r="PE79" s="222"/>
      <c r="PF79" s="222"/>
      <c r="PG79" s="222"/>
      <c r="PH79" s="222"/>
      <c r="PI79" s="222"/>
      <c r="PJ79" s="222"/>
      <c r="PK79" s="222"/>
      <c r="PL79" s="222"/>
      <c r="PM79" s="222"/>
      <c r="PN79" s="222"/>
      <c r="PO79" s="222"/>
      <c r="PP79" s="222"/>
      <c r="PQ79" s="222"/>
      <c r="PR79" s="222"/>
      <c r="PS79" s="222"/>
      <c r="PT79" s="222"/>
      <c r="PU79" s="222"/>
      <c r="PV79" s="222"/>
      <c r="PW79" s="222"/>
      <c r="PX79" s="222"/>
      <c r="PY79" s="222"/>
      <c r="PZ79" s="222"/>
      <c r="QA79" s="222"/>
      <c r="QB79" s="222"/>
      <c r="QC79" s="222"/>
      <c r="QD79" s="222"/>
      <c r="QE79" s="222"/>
      <c r="QF79" s="222"/>
      <c r="QG79" s="222"/>
      <c r="QH79" s="222"/>
      <c r="QI79" s="222"/>
      <c r="QJ79" s="222"/>
      <c r="QK79" s="222"/>
      <c r="QL79" s="222"/>
      <c r="QM79" s="222"/>
      <c r="QN79" s="222"/>
      <c r="QO79" s="222"/>
      <c r="QP79" s="222"/>
      <c r="QQ79" s="222"/>
      <c r="QR79" s="222"/>
      <c r="QS79" s="222"/>
      <c r="QT79" s="222"/>
      <c r="QU79" s="222"/>
      <c r="QV79" s="222"/>
      <c r="QW79" s="222"/>
      <c r="QX79" s="222"/>
      <c r="QY79" s="222"/>
      <c r="QZ79" s="222"/>
      <c r="RA79" s="222"/>
      <c r="RB79" s="222"/>
      <c r="RC79" s="222"/>
      <c r="RD79" s="222"/>
      <c r="RE79" s="222"/>
      <c r="RF79" s="222"/>
      <c r="RG79" s="222"/>
      <c r="RH79" s="222"/>
      <c r="RI79" s="222"/>
      <c r="RJ79" s="222"/>
      <c r="RK79" s="222"/>
      <c r="RL79" s="222"/>
      <c r="RM79" s="222"/>
      <c r="RN79" s="222"/>
      <c r="RO79" s="222"/>
      <c r="RP79" s="222"/>
      <c r="RQ79" s="222"/>
      <c r="RR79" s="222"/>
      <c r="RS79" s="222"/>
      <c r="RT79" s="222"/>
      <c r="RU79" s="222"/>
      <c r="RV79" s="222"/>
      <c r="RW79" s="222"/>
      <c r="RX79" s="222"/>
      <c r="RY79" s="222"/>
      <c r="RZ79" s="222"/>
      <c r="SA79" s="222"/>
      <c r="SB79" s="222"/>
      <c r="SC79" s="222"/>
      <c r="SD79" s="222"/>
      <c r="SE79" s="222"/>
      <c r="SF79" s="222"/>
      <c r="SG79" s="222"/>
      <c r="SH79" s="222"/>
      <c r="SI79" s="222"/>
      <c r="SJ79" s="222"/>
      <c r="SK79" s="222"/>
      <c r="SL79" s="222"/>
      <c r="SM79" s="222"/>
      <c r="SN79" s="222"/>
      <c r="SO79" s="222"/>
      <c r="SP79" s="222"/>
      <c r="SQ79" s="222"/>
      <c r="SR79" s="222"/>
      <c r="SS79" s="222"/>
      <c r="ST79" s="222"/>
      <c r="SU79" s="222"/>
      <c r="SV79" s="222"/>
      <c r="SW79" s="222"/>
      <c r="SX79" s="222"/>
      <c r="SY79" s="222"/>
      <c r="SZ79" s="222"/>
      <c r="TA79" s="222"/>
      <c r="TB79" s="222"/>
      <c r="TC79" s="222"/>
      <c r="TD79" s="222"/>
      <c r="TE79" s="222"/>
      <c r="TF79" s="222"/>
      <c r="TG79" s="222"/>
      <c r="TH79" s="222"/>
      <c r="TI79" s="222"/>
      <c r="TJ79" s="222"/>
      <c r="TK79" s="222"/>
      <c r="TL79" s="222"/>
      <c r="TM79" s="222"/>
      <c r="TN79" s="222"/>
      <c r="TO79" s="222"/>
      <c r="TP79" s="222"/>
      <c r="TQ79" s="222"/>
      <c r="TR79" s="222"/>
      <c r="TS79" s="222"/>
      <c r="TT79" s="222"/>
      <c r="TU79" s="222"/>
      <c r="TV79" s="222"/>
      <c r="TW79" s="222"/>
      <c r="TX79" s="222"/>
      <c r="TY79" s="222"/>
      <c r="TZ79" s="222"/>
      <c r="UA79" s="222"/>
      <c r="UB79" s="222"/>
      <c r="UC79" s="222"/>
      <c r="UD79" s="222"/>
      <c r="UE79" s="222"/>
      <c r="UF79" s="222"/>
      <c r="UG79" s="222"/>
      <c r="UH79" s="222"/>
      <c r="UI79" s="222"/>
      <c r="UJ79" s="222"/>
      <c r="UK79" s="222"/>
      <c r="UL79" s="222"/>
      <c r="UM79" s="222"/>
      <c r="UN79" s="222"/>
      <c r="UO79" s="222"/>
      <c r="UP79" s="222"/>
      <c r="UQ79" s="222"/>
      <c r="UR79" s="222"/>
      <c r="US79" s="222"/>
      <c r="UT79" s="222"/>
      <c r="UU79" s="222"/>
      <c r="UV79" s="222"/>
      <c r="UW79" s="222"/>
      <c r="UX79" s="222"/>
      <c r="UY79" s="222"/>
      <c r="UZ79" s="222"/>
      <c r="VA79" s="222"/>
      <c r="VB79" s="222"/>
      <c r="VC79" s="222"/>
      <c r="VD79" s="222"/>
      <c r="VE79" s="222"/>
      <c r="VF79" s="222"/>
      <c r="VG79" s="222"/>
      <c r="VH79" s="222"/>
      <c r="VI79" s="222"/>
      <c r="VJ79" s="222"/>
      <c r="VK79" s="222"/>
      <c r="VL79" s="222"/>
      <c r="VM79" s="222"/>
      <c r="VN79" s="222"/>
      <c r="VO79" s="222"/>
      <c r="VP79" s="222"/>
      <c r="VQ79" s="222"/>
      <c r="VR79" s="222"/>
      <c r="VS79" s="222"/>
      <c r="VT79" s="222"/>
      <c r="VU79" s="222"/>
      <c r="VV79" s="222"/>
      <c r="VW79" s="222"/>
      <c r="VX79" s="222"/>
      <c r="VY79" s="222"/>
      <c r="VZ79" s="222"/>
      <c r="WA79" s="222"/>
      <c r="WB79" s="222"/>
      <c r="WC79" s="222"/>
      <c r="WD79" s="222"/>
      <c r="WE79" s="222"/>
      <c r="WF79" s="222"/>
      <c r="WG79" s="222"/>
      <c r="WH79" s="222"/>
      <c r="WI79" s="222"/>
      <c r="WJ79" s="222"/>
      <c r="WK79" s="222"/>
      <c r="WL79" s="222"/>
      <c r="WM79" s="222"/>
      <c r="WN79" s="222"/>
      <c r="WO79" s="222"/>
      <c r="WP79" s="222"/>
      <c r="WQ79" s="222"/>
      <c r="WR79" s="222"/>
      <c r="WS79" s="222"/>
      <c r="WT79" s="222"/>
      <c r="WU79" s="222"/>
      <c r="WV79" s="222"/>
      <c r="WW79" s="222"/>
      <c r="WX79" s="222"/>
      <c r="WY79" s="222"/>
      <c r="WZ79" s="222"/>
      <c r="XA79" s="222"/>
      <c r="XB79" s="222"/>
      <c r="XC79" s="222"/>
      <c r="XD79" s="222"/>
      <c r="XE79" s="222"/>
      <c r="XF79" s="222"/>
      <c r="XG79" s="222"/>
      <c r="XH79" s="222"/>
      <c r="XI79" s="222"/>
      <c r="XJ79" s="222"/>
      <c r="XK79" s="222"/>
      <c r="XL79" s="222"/>
      <c r="XM79" s="222"/>
      <c r="XN79" s="222"/>
      <c r="XO79" s="222"/>
      <c r="XP79" s="222"/>
      <c r="XQ79" s="222"/>
      <c r="XR79" s="222"/>
      <c r="XS79" s="222"/>
      <c r="XT79" s="222"/>
      <c r="XU79" s="222"/>
      <c r="XV79" s="222"/>
      <c r="XW79" s="222"/>
      <c r="XX79" s="222"/>
      <c r="XY79" s="222"/>
      <c r="XZ79" s="222"/>
      <c r="YA79" s="222"/>
      <c r="YB79" s="222"/>
      <c r="YC79" s="222"/>
      <c r="YD79" s="222"/>
      <c r="YE79" s="222"/>
      <c r="YF79" s="222"/>
      <c r="YG79" s="222"/>
      <c r="YH79" s="222"/>
      <c r="YI79" s="222"/>
      <c r="YJ79" s="222"/>
      <c r="YK79" s="222"/>
      <c r="YL79" s="222"/>
      <c r="YM79" s="222"/>
      <c r="YN79" s="222"/>
      <c r="YO79" s="222"/>
      <c r="YP79" s="222"/>
      <c r="YQ79" s="222"/>
      <c r="YR79" s="222"/>
      <c r="YS79" s="222"/>
      <c r="YT79" s="222"/>
      <c r="YU79" s="222"/>
      <c r="YV79" s="222"/>
      <c r="YW79" s="222"/>
      <c r="YX79" s="222"/>
      <c r="YY79" s="222"/>
      <c r="YZ79" s="222"/>
      <c r="ZA79" s="222"/>
      <c r="ZB79" s="222"/>
      <c r="ZC79" s="222"/>
      <c r="ZD79" s="222"/>
      <c r="ZE79" s="222"/>
      <c r="ZF79" s="222"/>
      <c r="ZG79" s="222"/>
      <c r="ZH79" s="222"/>
      <c r="ZI79" s="222"/>
      <c r="ZJ79" s="222"/>
      <c r="ZK79" s="222"/>
      <c r="ZL79" s="222"/>
      <c r="ZM79" s="222"/>
      <c r="ZN79" s="222"/>
      <c r="ZO79" s="222"/>
      <c r="ZP79" s="222"/>
      <c r="ZQ79" s="222"/>
      <c r="ZR79" s="222"/>
      <c r="ZS79" s="222"/>
      <c r="ZT79" s="222"/>
      <c r="ZU79" s="222"/>
      <c r="ZV79" s="222"/>
      <c r="ZW79" s="222"/>
      <c r="ZX79" s="222"/>
      <c r="ZY79" s="222"/>
      <c r="ZZ79" s="222"/>
      <c r="AAA79" s="222"/>
      <c r="AAB79" s="222"/>
      <c r="AAC79" s="222"/>
      <c r="AAD79" s="222"/>
      <c r="AAE79" s="222"/>
      <c r="AAF79" s="222"/>
      <c r="AAG79" s="222"/>
      <c r="AAH79" s="222"/>
      <c r="AAI79" s="222"/>
      <c r="AAJ79" s="222"/>
      <c r="AAK79" s="222"/>
      <c r="AAL79" s="222"/>
      <c r="AAM79" s="222"/>
      <c r="AAN79" s="222"/>
      <c r="AAO79" s="222"/>
      <c r="AAP79" s="222"/>
      <c r="AAQ79" s="222"/>
      <c r="AAR79" s="222"/>
      <c r="AAS79" s="222"/>
      <c r="AAT79" s="222"/>
      <c r="AAU79" s="222"/>
      <c r="AAV79" s="222"/>
      <c r="AAW79" s="222"/>
      <c r="AAX79" s="222"/>
      <c r="AAY79" s="222"/>
      <c r="AAZ79" s="222"/>
      <c r="ABA79" s="222"/>
      <c r="ABB79" s="222"/>
      <c r="ABC79" s="222"/>
      <c r="ABD79" s="222"/>
      <c r="ABE79" s="222"/>
      <c r="ABF79" s="222"/>
      <c r="ABG79" s="222"/>
      <c r="ABH79" s="222"/>
      <c r="ABI79" s="222"/>
      <c r="ABJ79" s="222"/>
      <c r="ABK79" s="222"/>
      <c r="ABL79" s="222"/>
      <c r="ABM79" s="222"/>
      <c r="ABN79" s="222"/>
      <c r="ABO79" s="222"/>
      <c r="ABP79" s="222"/>
      <c r="ABQ79" s="222"/>
      <c r="ABR79" s="222"/>
      <c r="ABS79" s="222"/>
      <c r="ABT79" s="222"/>
      <c r="ABU79" s="222"/>
      <c r="ABV79" s="222"/>
      <c r="ABW79" s="222"/>
      <c r="ABX79" s="222"/>
      <c r="ABY79" s="222"/>
      <c r="ABZ79" s="222"/>
      <c r="ACA79" s="222"/>
      <c r="ACB79" s="222"/>
      <c r="ACC79" s="222"/>
      <c r="ACD79" s="222"/>
      <c r="ACE79" s="222"/>
      <c r="ACF79" s="222"/>
      <c r="ACG79" s="222"/>
      <c r="ACH79" s="222"/>
      <c r="ACI79" s="222"/>
      <c r="ACJ79" s="222"/>
      <c r="ACK79" s="222"/>
      <c r="ACL79" s="222"/>
      <c r="ACM79" s="222"/>
      <c r="ACN79" s="222"/>
      <c r="ACO79" s="222"/>
      <c r="ACP79" s="222"/>
      <c r="ACQ79" s="222"/>
      <c r="ACR79" s="222"/>
      <c r="ACS79" s="222"/>
      <c r="ACT79" s="222"/>
      <c r="ACU79" s="222"/>
      <c r="ACV79" s="222"/>
      <c r="ACW79" s="222"/>
      <c r="ACX79" s="222"/>
      <c r="ACY79" s="222"/>
      <c r="ACZ79" s="222"/>
      <c r="ADA79" s="222"/>
      <c r="ADB79" s="222"/>
      <c r="ADC79" s="222"/>
      <c r="ADD79" s="222"/>
      <c r="ADE79" s="222"/>
      <c r="ADF79" s="222"/>
      <c r="ADG79" s="222"/>
      <c r="ADH79" s="222"/>
      <c r="ADI79" s="222"/>
      <c r="ADJ79" s="222"/>
      <c r="ADK79" s="222"/>
      <c r="ADL79" s="222"/>
      <c r="ADM79" s="222"/>
      <c r="ADN79" s="222"/>
      <c r="ADO79" s="222"/>
      <c r="ADP79" s="222"/>
      <c r="ADQ79" s="222"/>
      <c r="ADR79" s="222"/>
      <c r="ADS79" s="222"/>
      <c r="ADT79" s="222"/>
      <c r="ADU79" s="222"/>
      <c r="ADV79" s="222"/>
      <c r="ADW79" s="222"/>
      <c r="ADX79" s="222"/>
      <c r="ADY79" s="222"/>
      <c r="ADZ79" s="222"/>
      <c r="AEA79" s="222"/>
      <c r="AEB79" s="222"/>
      <c r="AEC79" s="222"/>
      <c r="AED79" s="222"/>
      <c r="AEE79" s="222"/>
      <c r="AEF79" s="222"/>
      <c r="AEG79" s="222"/>
      <c r="AEH79" s="222"/>
      <c r="AEI79" s="222"/>
      <c r="AEJ79" s="222"/>
      <c r="AEK79" s="222"/>
      <c r="AEL79" s="222"/>
      <c r="AEM79" s="222"/>
      <c r="AEN79" s="222"/>
      <c r="AEO79" s="222"/>
      <c r="AEP79" s="222"/>
      <c r="AEQ79" s="222"/>
      <c r="AER79" s="222"/>
      <c r="AES79" s="222"/>
      <c r="AET79" s="222"/>
      <c r="AEU79" s="222"/>
      <c r="AEV79" s="222"/>
      <c r="AEW79" s="222"/>
      <c r="AEX79" s="222"/>
      <c r="AEY79" s="222"/>
      <c r="AEZ79" s="222"/>
      <c r="AFA79" s="222"/>
      <c r="AFB79" s="222"/>
      <c r="AFC79" s="222"/>
      <c r="AFD79" s="222"/>
      <c r="AFE79" s="222"/>
      <c r="AFF79" s="222"/>
      <c r="AFG79" s="222"/>
      <c r="AFH79" s="222"/>
      <c r="AFI79" s="222"/>
      <c r="AFJ79" s="222"/>
      <c r="AFK79" s="222"/>
      <c r="AFL79" s="222"/>
      <c r="AFM79" s="222"/>
      <c r="AFN79" s="222"/>
      <c r="AFO79" s="222"/>
      <c r="AFP79" s="222"/>
      <c r="AFQ79" s="222"/>
      <c r="AFR79" s="222"/>
      <c r="AFS79" s="222"/>
      <c r="AFT79" s="222"/>
      <c r="AFU79" s="222"/>
      <c r="AFV79" s="222"/>
      <c r="AFW79" s="222"/>
      <c r="AFX79" s="222"/>
      <c r="AFY79" s="222"/>
      <c r="AFZ79" s="222"/>
      <c r="AGA79" s="222"/>
      <c r="AGB79" s="222"/>
      <c r="AGC79" s="222"/>
      <c r="AGD79" s="222"/>
      <c r="AGE79" s="222"/>
      <c r="AGF79" s="222"/>
      <c r="AGG79" s="222"/>
      <c r="AGH79" s="222"/>
      <c r="AGI79" s="222"/>
      <c r="AGJ79" s="222"/>
      <c r="AGK79" s="222"/>
      <c r="AGL79" s="222"/>
      <c r="AGM79" s="222"/>
      <c r="AGN79" s="222"/>
      <c r="AGO79" s="222"/>
      <c r="AGP79" s="222"/>
      <c r="AGQ79" s="222"/>
      <c r="AGR79" s="222"/>
      <c r="AGS79" s="222"/>
      <c r="AGT79" s="222"/>
      <c r="AGU79" s="222"/>
      <c r="AGV79" s="222"/>
      <c r="AGW79" s="222"/>
      <c r="AGX79" s="222"/>
      <c r="AGY79" s="222"/>
      <c r="AGZ79" s="222"/>
      <c r="AHA79" s="222"/>
      <c r="AHB79" s="222"/>
      <c r="AHC79" s="222"/>
      <c r="AHD79" s="222"/>
      <c r="AHE79" s="222"/>
      <c r="AHF79" s="222"/>
      <c r="AHG79" s="222"/>
      <c r="AHH79" s="222"/>
      <c r="AHI79" s="222"/>
      <c r="AHJ79" s="222"/>
      <c r="AHK79" s="222"/>
      <c r="AHL79" s="222"/>
      <c r="AHM79" s="222"/>
      <c r="AHN79" s="222"/>
      <c r="AHO79" s="222"/>
      <c r="AHP79" s="222"/>
      <c r="AHQ79" s="222"/>
      <c r="AHR79" s="222"/>
      <c r="AHS79" s="222"/>
      <c r="AHT79" s="222"/>
      <c r="AHU79" s="222"/>
      <c r="AHV79" s="222"/>
      <c r="AHW79" s="222"/>
      <c r="AHX79" s="222"/>
      <c r="AHY79" s="222"/>
      <c r="AHZ79" s="222"/>
      <c r="AIA79" s="222"/>
      <c r="AIB79" s="222"/>
      <c r="AIC79" s="222"/>
      <c r="AID79" s="222"/>
      <c r="AIE79" s="222"/>
      <c r="AIF79" s="222"/>
      <c r="AIG79" s="222"/>
      <c r="AIH79" s="222"/>
      <c r="AII79" s="222"/>
      <c r="AIJ79" s="222"/>
      <c r="AIK79" s="222"/>
      <c r="AIL79" s="222"/>
      <c r="AIM79" s="222"/>
      <c r="AIN79" s="222"/>
      <c r="AIO79" s="222"/>
      <c r="AIP79" s="222"/>
      <c r="AIQ79" s="222"/>
      <c r="AIR79" s="222"/>
      <c r="AIS79" s="222"/>
      <c r="AIT79" s="222"/>
      <c r="AIU79" s="222"/>
      <c r="AIV79" s="222"/>
      <c r="AIW79" s="222"/>
      <c r="AIX79" s="222"/>
      <c r="AIY79" s="222"/>
      <c r="AIZ79" s="222"/>
      <c r="AJA79" s="222"/>
      <c r="AJB79" s="222"/>
      <c r="AJC79" s="222"/>
      <c r="AJD79" s="222"/>
      <c r="AJE79" s="222"/>
      <c r="AJF79" s="222"/>
      <c r="AJG79" s="222"/>
      <c r="AJH79" s="222"/>
      <c r="AJI79" s="222"/>
      <c r="AJJ79" s="222"/>
      <c r="AJK79" s="222"/>
      <c r="AJL79" s="222"/>
      <c r="AJM79" s="222"/>
      <c r="AJN79" s="222"/>
      <c r="AJO79" s="222"/>
      <c r="AJP79" s="222"/>
      <c r="AJQ79" s="222"/>
      <c r="AJR79" s="222"/>
      <c r="AJS79" s="222"/>
      <c r="AJT79" s="222"/>
      <c r="AJU79" s="222"/>
      <c r="AJV79" s="222"/>
      <c r="AJW79" s="222"/>
      <c r="AJX79" s="222"/>
      <c r="AJY79" s="222"/>
      <c r="AJZ79" s="222"/>
      <c r="AKA79" s="222"/>
      <c r="AKB79" s="222"/>
      <c r="AKC79" s="222"/>
      <c r="AKD79" s="222"/>
      <c r="AKE79" s="222"/>
      <c r="AKF79" s="222"/>
      <c r="AKG79" s="222"/>
      <c r="AKH79" s="222"/>
      <c r="AKI79" s="222"/>
      <c r="AKJ79" s="222"/>
      <c r="AKK79" s="222"/>
      <c r="AKL79" s="222"/>
      <c r="AKM79" s="222"/>
      <c r="AKN79" s="222"/>
      <c r="AKO79" s="222"/>
      <c r="AKP79" s="222"/>
      <c r="AKQ79" s="222"/>
      <c r="AKR79" s="222"/>
      <c r="AKS79" s="222"/>
      <c r="AKT79" s="222"/>
      <c r="AKU79" s="222"/>
      <c r="AKV79" s="222"/>
      <c r="AKW79" s="222"/>
      <c r="AKX79" s="222"/>
      <c r="AKY79" s="222"/>
      <c r="AKZ79" s="222"/>
      <c r="ALA79" s="222"/>
      <c r="ALB79" s="222"/>
      <c r="ALC79" s="222"/>
      <c r="ALD79" s="222"/>
      <c r="ALE79" s="222"/>
      <c r="ALF79" s="222"/>
      <c r="ALG79" s="222"/>
      <c r="ALH79" s="222"/>
      <c r="ALI79" s="222"/>
      <c r="ALJ79" s="222"/>
      <c r="ALK79" s="222"/>
      <c r="ALL79" s="222"/>
      <c r="ALM79" s="222"/>
      <c r="ALN79" s="222"/>
      <c r="ALO79" s="222"/>
      <c r="ALP79" s="222"/>
      <c r="ALQ79" s="222"/>
      <c r="ALR79" s="222"/>
      <c r="ALS79" s="222"/>
      <c r="ALT79" s="222"/>
      <c r="ALU79" s="222"/>
      <c r="ALV79" s="222"/>
      <c r="ALW79" s="222"/>
      <c r="ALX79" s="222"/>
      <c r="ALY79" s="222"/>
      <c r="ALZ79" s="222"/>
      <c r="AMA79" s="222"/>
      <c r="AMB79" s="222"/>
      <c r="AMC79" s="222"/>
      <c r="AMD79" s="222"/>
      <c r="AME79" s="222"/>
      <c r="AMF79" s="222"/>
      <c r="AMG79" s="222"/>
      <c r="AMH79" s="222"/>
      <c r="AMI79" s="222"/>
      <c r="AMJ79" s="222"/>
      <c r="AMK79" s="222"/>
      <c r="AML79" s="222"/>
      <c r="AMM79" s="222"/>
      <c r="AMN79" s="222"/>
      <c r="AMO79" s="222"/>
      <c r="AMP79" s="222"/>
      <c r="AMQ79" s="222"/>
      <c r="AMR79" s="222"/>
      <c r="AMS79" s="222"/>
      <c r="AMT79" s="222"/>
      <c r="AMU79" s="222"/>
      <c r="AMV79" s="222"/>
      <c r="AMW79" s="222"/>
      <c r="AMX79" s="222"/>
      <c r="AMY79" s="222"/>
      <c r="AMZ79" s="222"/>
      <c r="ANA79" s="222"/>
      <c r="ANB79" s="222"/>
      <c r="ANC79" s="222"/>
      <c r="AND79" s="222"/>
      <c r="ANE79" s="222"/>
      <c r="ANF79" s="222"/>
      <c r="ANG79" s="222"/>
      <c r="ANH79" s="222"/>
      <c r="ANI79" s="222"/>
      <c r="ANJ79" s="222"/>
      <c r="ANK79" s="222"/>
      <c r="ANL79" s="222"/>
      <c r="ANM79" s="222"/>
      <c r="ANN79" s="222"/>
      <c r="ANO79" s="222"/>
      <c r="ANP79" s="222"/>
      <c r="ANQ79" s="222"/>
      <c r="ANR79" s="222"/>
      <c r="ANS79" s="222"/>
      <c r="ANT79" s="222"/>
      <c r="ANU79" s="222"/>
      <c r="ANV79" s="222"/>
      <c r="ANW79" s="222"/>
      <c r="ANX79" s="222"/>
      <c r="ANY79" s="222"/>
      <c r="ANZ79" s="222"/>
      <c r="AOA79" s="222"/>
      <c r="AOB79" s="222"/>
      <c r="AOC79" s="222"/>
      <c r="AOD79" s="222"/>
      <c r="AOE79" s="222"/>
      <c r="AOF79" s="222"/>
      <c r="AOG79" s="222"/>
      <c r="AOH79" s="222"/>
      <c r="AOI79" s="222"/>
      <c r="AOJ79" s="222"/>
      <c r="AOK79" s="222"/>
      <c r="AOL79" s="222"/>
      <c r="AOM79" s="222"/>
      <c r="AON79" s="222"/>
      <c r="AOO79" s="222"/>
      <c r="AOP79" s="222"/>
      <c r="AOQ79" s="222"/>
      <c r="AOR79" s="222"/>
      <c r="AOS79" s="222"/>
      <c r="AOT79" s="222"/>
      <c r="AOU79" s="222"/>
      <c r="AOV79" s="222"/>
      <c r="AOW79" s="222"/>
      <c r="AOX79" s="222"/>
      <c r="AOY79" s="222"/>
      <c r="AOZ79" s="222"/>
      <c r="APA79" s="222"/>
      <c r="APB79" s="222"/>
      <c r="APC79" s="222"/>
      <c r="APD79" s="222"/>
      <c r="APE79" s="222"/>
      <c r="APF79" s="222"/>
      <c r="APG79" s="222"/>
      <c r="APH79" s="222"/>
      <c r="API79" s="222"/>
      <c r="APJ79" s="222"/>
      <c r="APK79" s="222"/>
      <c r="APL79" s="222"/>
      <c r="APM79" s="222"/>
      <c r="APN79" s="222"/>
      <c r="APO79" s="222"/>
      <c r="APP79" s="222"/>
      <c r="APQ79" s="222"/>
      <c r="APR79" s="222"/>
      <c r="APS79" s="222"/>
      <c r="APT79" s="222"/>
      <c r="APU79" s="222"/>
      <c r="APV79" s="222"/>
      <c r="APW79" s="222"/>
      <c r="APX79" s="222"/>
      <c r="APY79" s="222"/>
      <c r="APZ79" s="222"/>
      <c r="AQA79" s="222"/>
      <c r="AQB79" s="222"/>
      <c r="AQC79" s="222"/>
      <c r="AQD79" s="222"/>
      <c r="AQE79" s="222"/>
      <c r="AQF79" s="222"/>
      <c r="AQG79" s="222"/>
      <c r="AQH79" s="222"/>
      <c r="AQI79" s="222"/>
      <c r="AQJ79" s="222"/>
      <c r="AQK79" s="222"/>
      <c r="AQL79" s="222"/>
      <c r="AQM79" s="222"/>
      <c r="AQN79" s="222"/>
      <c r="AQO79" s="222"/>
      <c r="AQP79" s="222"/>
      <c r="AQQ79" s="222"/>
      <c r="AQR79" s="222"/>
      <c r="AQS79" s="222"/>
      <c r="AQT79" s="222"/>
      <c r="AQU79" s="222"/>
      <c r="AQV79" s="222"/>
      <c r="AQW79" s="222"/>
      <c r="AQX79" s="222"/>
      <c r="AQY79" s="222"/>
      <c r="AQZ79" s="222"/>
      <c r="ARA79" s="222"/>
      <c r="ARB79" s="222"/>
      <c r="ARC79" s="222"/>
      <c r="ARD79" s="222"/>
      <c r="ARE79" s="222"/>
      <c r="ARF79" s="222"/>
      <c r="ARG79" s="222"/>
      <c r="ARH79" s="222"/>
      <c r="ARI79" s="222"/>
      <c r="ARJ79" s="222"/>
      <c r="ARK79" s="222"/>
      <c r="ARL79" s="222"/>
      <c r="ARM79" s="222"/>
      <c r="ARN79" s="222"/>
      <c r="ARO79" s="222"/>
      <c r="ARP79" s="222"/>
      <c r="ARQ79" s="222"/>
      <c r="ARR79" s="222"/>
      <c r="ARS79" s="222"/>
      <c r="ART79" s="222"/>
      <c r="ARU79" s="222"/>
      <c r="ARV79" s="222"/>
      <c r="ARW79" s="222"/>
      <c r="ARX79" s="222"/>
      <c r="ARY79" s="222"/>
      <c r="ARZ79" s="222"/>
      <c r="ASA79" s="222"/>
      <c r="ASB79" s="222"/>
      <c r="ASC79" s="222"/>
      <c r="ASD79" s="222"/>
      <c r="ASE79" s="222"/>
      <c r="ASF79" s="222"/>
      <c r="ASG79" s="222"/>
      <c r="ASH79" s="222"/>
      <c r="ASI79" s="222"/>
      <c r="ASJ79" s="222"/>
      <c r="ASK79" s="222"/>
      <c r="ASL79" s="222"/>
      <c r="ASM79" s="222"/>
      <c r="ASN79" s="222"/>
      <c r="ASO79" s="222"/>
      <c r="ASP79" s="222"/>
      <c r="ASQ79" s="222"/>
      <c r="ASR79" s="222"/>
      <c r="ASS79" s="222"/>
      <c r="AST79" s="222"/>
      <c r="ASU79" s="222"/>
      <c r="ASV79" s="222"/>
      <c r="ASW79" s="222"/>
      <c r="ASX79" s="222"/>
      <c r="ASY79" s="222"/>
      <c r="ASZ79" s="222"/>
      <c r="ATA79" s="222"/>
      <c r="ATB79" s="222"/>
      <c r="ATC79" s="222"/>
      <c r="ATD79" s="222"/>
      <c r="ATE79" s="222"/>
      <c r="ATF79" s="222"/>
      <c r="ATG79" s="222"/>
      <c r="ATH79" s="222"/>
      <c r="ATI79" s="222"/>
      <c r="ATJ79" s="222"/>
      <c r="ATK79" s="222"/>
      <c r="ATL79" s="222"/>
      <c r="ATM79" s="222"/>
      <c r="ATN79" s="222"/>
      <c r="ATO79" s="222"/>
      <c r="ATP79" s="222"/>
      <c r="ATQ79" s="222"/>
      <c r="ATR79" s="222"/>
      <c r="ATS79" s="222"/>
      <c r="ATT79" s="222"/>
      <c r="ATU79" s="222"/>
      <c r="ATV79" s="222"/>
      <c r="ATW79" s="222"/>
      <c r="ATX79" s="222"/>
      <c r="ATY79" s="222"/>
      <c r="ATZ79" s="222"/>
      <c r="AUA79" s="222"/>
      <c r="AUB79" s="222"/>
      <c r="AUC79" s="222"/>
      <c r="AUD79" s="222"/>
      <c r="AUE79" s="222"/>
      <c r="AUF79" s="222"/>
      <c r="AUG79" s="222"/>
      <c r="AUH79" s="222"/>
      <c r="AUI79" s="222"/>
      <c r="AUJ79" s="222"/>
      <c r="AUK79" s="222"/>
      <c r="AUL79" s="222"/>
      <c r="AUM79" s="222"/>
      <c r="AUN79" s="222"/>
      <c r="AUO79" s="222"/>
      <c r="AUP79" s="222"/>
      <c r="AUQ79" s="222"/>
      <c r="AUR79" s="222"/>
      <c r="AUS79" s="222"/>
      <c r="AUT79" s="222"/>
      <c r="AUU79" s="222"/>
      <c r="AUV79" s="222"/>
      <c r="AUW79" s="222"/>
      <c r="AUX79" s="222"/>
      <c r="AUY79" s="222"/>
      <c r="AUZ79" s="222"/>
      <c r="AVA79" s="222"/>
      <c r="AVB79" s="222"/>
      <c r="AVC79" s="222"/>
      <c r="AVD79" s="222"/>
      <c r="AVE79" s="222"/>
      <c r="AVF79" s="222"/>
      <c r="AVG79" s="222"/>
      <c r="AVH79" s="222"/>
      <c r="AVI79" s="222"/>
      <c r="AVJ79" s="222"/>
      <c r="AVK79" s="222"/>
      <c r="AVL79" s="222"/>
      <c r="AVM79" s="222"/>
      <c r="AVN79" s="222"/>
      <c r="AVO79" s="222"/>
      <c r="AVP79" s="222"/>
      <c r="AVQ79" s="222"/>
      <c r="AVR79" s="222"/>
      <c r="AVS79" s="222"/>
      <c r="AVT79" s="222"/>
      <c r="AVU79" s="222"/>
      <c r="AVV79" s="222"/>
      <c r="AVW79" s="222"/>
      <c r="AVX79" s="222"/>
      <c r="AVY79" s="222"/>
      <c r="AVZ79" s="222"/>
      <c r="AWA79" s="222"/>
      <c r="AWB79" s="222"/>
      <c r="AWC79" s="222"/>
      <c r="AWD79" s="222"/>
      <c r="AWE79" s="222"/>
      <c r="AWF79" s="222"/>
      <c r="AWG79" s="222"/>
      <c r="AWH79" s="222"/>
      <c r="AWI79" s="222"/>
      <c r="AWJ79" s="222"/>
      <c r="AWK79" s="222"/>
      <c r="AWL79" s="222"/>
      <c r="AWM79" s="222"/>
      <c r="AWN79" s="222"/>
      <c r="AWO79" s="222"/>
      <c r="AWP79" s="222"/>
      <c r="AWQ79" s="222"/>
      <c r="AWR79" s="222"/>
      <c r="AWS79" s="222"/>
      <c r="AWT79" s="222"/>
      <c r="AWU79" s="222"/>
      <c r="AWV79" s="222"/>
      <c r="AWW79" s="222"/>
      <c r="AWX79" s="222"/>
      <c r="AWY79" s="222"/>
      <c r="AWZ79" s="222"/>
      <c r="AXA79" s="222"/>
      <c r="AXB79" s="222"/>
      <c r="AXC79" s="222"/>
      <c r="AXD79" s="222"/>
      <c r="AXE79" s="222"/>
      <c r="AXF79" s="222"/>
      <c r="AXG79" s="222"/>
      <c r="AXH79" s="222"/>
      <c r="AXI79" s="222"/>
      <c r="AXJ79" s="222"/>
      <c r="AXK79" s="222"/>
      <c r="AXL79" s="222"/>
      <c r="AXM79" s="222"/>
      <c r="AXN79" s="222"/>
      <c r="AXO79" s="222"/>
      <c r="AXP79" s="222"/>
      <c r="AXQ79" s="222"/>
      <c r="AXR79" s="222"/>
      <c r="AXS79" s="222"/>
      <c r="AXT79" s="222"/>
      <c r="AXU79" s="222"/>
      <c r="AXV79" s="222"/>
      <c r="AXW79" s="222"/>
      <c r="AXX79" s="222"/>
      <c r="AXY79" s="222"/>
      <c r="AXZ79" s="222"/>
      <c r="AYA79" s="222"/>
      <c r="AYB79" s="222"/>
      <c r="AYC79" s="222"/>
      <c r="AYD79" s="222"/>
      <c r="AYE79" s="222"/>
      <c r="AYF79" s="222"/>
      <c r="AYG79" s="222"/>
      <c r="AYH79" s="222"/>
      <c r="AYI79" s="222"/>
      <c r="AYJ79" s="222"/>
      <c r="AYK79" s="222"/>
      <c r="AYL79" s="222"/>
      <c r="AYM79" s="222"/>
      <c r="AYN79" s="222"/>
      <c r="AYO79" s="222"/>
      <c r="AYP79" s="222"/>
      <c r="AYQ79" s="222"/>
      <c r="AYR79" s="222"/>
      <c r="AYS79" s="222"/>
      <c r="AYT79" s="222"/>
      <c r="AYU79" s="222"/>
      <c r="AYV79" s="222"/>
      <c r="AYW79" s="222"/>
      <c r="AYX79" s="222"/>
      <c r="AYY79" s="222"/>
      <c r="AYZ79" s="222"/>
      <c r="AZA79" s="222"/>
      <c r="AZB79" s="222"/>
      <c r="AZC79" s="222"/>
      <c r="AZD79" s="222"/>
      <c r="AZE79" s="222"/>
      <c r="AZF79" s="222"/>
      <c r="AZG79" s="222"/>
      <c r="AZH79" s="222"/>
      <c r="AZI79" s="222"/>
      <c r="AZJ79" s="222"/>
      <c r="AZK79" s="222"/>
      <c r="AZL79" s="222"/>
      <c r="AZM79" s="222"/>
      <c r="AZN79" s="222"/>
      <c r="AZO79" s="222"/>
      <c r="AZP79" s="222"/>
      <c r="AZQ79" s="222"/>
      <c r="AZR79" s="222"/>
      <c r="AZS79" s="222"/>
      <c r="AZT79" s="222"/>
      <c r="AZU79" s="222"/>
      <c r="AZV79" s="222"/>
      <c r="AZW79" s="222"/>
      <c r="AZX79" s="222"/>
      <c r="AZY79" s="222"/>
      <c r="AZZ79" s="222"/>
      <c r="BAA79" s="222"/>
      <c r="BAB79" s="222"/>
      <c r="BAC79" s="222"/>
      <c r="BAD79" s="222"/>
      <c r="BAE79" s="222"/>
      <c r="BAF79" s="222"/>
      <c r="BAG79" s="222"/>
      <c r="BAH79" s="222"/>
      <c r="BAI79" s="222"/>
      <c r="BAJ79" s="222"/>
      <c r="BAK79" s="222"/>
      <c r="BAL79" s="222"/>
      <c r="BAM79" s="222"/>
      <c r="BAN79" s="222"/>
      <c r="BAO79" s="222"/>
      <c r="BAP79" s="222"/>
      <c r="BAQ79" s="222"/>
      <c r="BAR79" s="222"/>
      <c r="BAS79" s="222"/>
      <c r="BAT79" s="222"/>
      <c r="BAU79" s="222"/>
      <c r="BAV79" s="222"/>
      <c r="BAW79" s="222"/>
      <c r="BAX79" s="222"/>
      <c r="BAY79" s="222"/>
      <c r="BAZ79" s="222"/>
      <c r="BBA79" s="222"/>
      <c r="BBB79" s="222"/>
      <c r="BBC79" s="222"/>
      <c r="BBD79" s="222"/>
      <c r="BBE79" s="222"/>
      <c r="BBF79" s="222"/>
      <c r="BBG79" s="222"/>
      <c r="BBH79" s="222"/>
      <c r="BBI79" s="222"/>
      <c r="BBJ79" s="222"/>
      <c r="BBK79" s="222"/>
      <c r="BBL79" s="222"/>
      <c r="BBM79" s="222"/>
      <c r="BBN79" s="222"/>
      <c r="BBO79" s="222"/>
      <c r="BBP79" s="222"/>
      <c r="BBQ79" s="222"/>
      <c r="BBR79" s="222"/>
      <c r="BBS79" s="222"/>
      <c r="BBT79" s="222"/>
      <c r="BBU79" s="222"/>
      <c r="BBV79" s="222"/>
      <c r="BBW79" s="222"/>
      <c r="BBX79" s="222"/>
      <c r="BBY79" s="222"/>
      <c r="BBZ79" s="222"/>
      <c r="BCA79" s="222"/>
      <c r="BCB79" s="222"/>
      <c r="BCC79" s="222"/>
      <c r="BCD79" s="222"/>
      <c r="BCE79" s="222"/>
      <c r="BCF79" s="222"/>
      <c r="BCG79" s="222"/>
      <c r="BCH79" s="222"/>
      <c r="BCI79" s="222"/>
      <c r="BCJ79" s="222"/>
      <c r="BCK79" s="222"/>
      <c r="BCL79" s="222"/>
      <c r="BCM79" s="222"/>
      <c r="BCN79" s="222"/>
      <c r="BCO79" s="222"/>
      <c r="BCP79" s="222"/>
      <c r="BCQ79" s="222"/>
      <c r="BCR79" s="222"/>
      <c r="BCS79" s="222"/>
      <c r="BCT79" s="222"/>
      <c r="BCU79" s="222"/>
      <c r="BCV79" s="222"/>
      <c r="BCW79" s="222"/>
      <c r="BCX79" s="222"/>
      <c r="BCY79" s="222"/>
      <c r="BCZ79" s="222"/>
      <c r="BDA79" s="222"/>
      <c r="BDB79" s="222"/>
      <c r="BDC79" s="222"/>
      <c r="BDD79" s="222"/>
      <c r="BDE79" s="222"/>
      <c r="BDF79" s="222"/>
      <c r="BDG79" s="222"/>
      <c r="BDH79" s="222"/>
      <c r="BDI79" s="222"/>
      <c r="BDJ79" s="222"/>
      <c r="BDK79" s="222"/>
      <c r="BDL79" s="222"/>
      <c r="BDM79" s="222"/>
      <c r="BDN79" s="222"/>
      <c r="BDO79" s="222"/>
      <c r="BDP79" s="222"/>
      <c r="BDQ79" s="222"/>
      <c r="BDR79" s="222"/>
      <c r="BDS79" s="222"/>
      <c r="BDT79" s="222"/>
      <c r="BDU79" s="222"/>
      <c r="BDV79" s="222"/>
      <c r="BDW79" s="222"/>
      <c r="BDX79" s="222"/>
      <c r="BDY79" s="222"/>
      <c r="BDZ79" s="222"/>
      <c r="BEA79" s="222"/>
      <c r="BEB79" s="222"/>
      <c r="BEC79" s="222"/>
      <c r="BED79" s="222"/>
      <c r="BEE79" s="222"/>
      <c r="BEF79" s="222"/>
      <c r="BEG79" s="222"/>
      <c r="BEH79" s="222"/>
      <c r="BEI79" s="222"/>
      <c r="BEJ79" s="222"/>
      <c r="BEK79" s="222"/>
      <c r="BEL79" s="222"/>
      <c r="BEM79" s="222"/>
      <c r="BEN79" s="222"/>
      <c r="BEO79" s="222"/>
      <c r="BEP79" s="222"/>
      <c r="BEQ79" s="222"/>
      <c r="BER79" s="222"/>
      <c r="BES79" s="222"/>
      <c r="BET79" s="222"/>
      <c r="BEU79" s="222"/>
      <c r="BEV79" s="222"/>
      <c r="BEW79" s="222"/>
      <c r="BEX79" s="222"/>
      <c r="BEY79" s="222"/>
      <c r="BEZ79" s="222"/>
      <c r="BFA79" s="222"/>
      <c r="BFB79" s="222"/>
      <c r="BFC79" s="222"/>
      <c r="BFD79" s="222"/>
      <c r="BFE79" s="222"/>
      <c r="BFF79" s="222"/>
      <c r="BFG79" s="222"/>
      <c r="BFH79" s="222"/>
      <c r="BFI79" s="222"/>
      <c r="BFJ79" s="222"/>
      <c r="BFK79" s="222"/>
      <c r="BFL79" s="222"/>
      <c r="BFM79" s="222"/>
      <c r="BFN79" s="222"/>
      <c r="BFO79" s="222"/>
      <c r="BFP79" s="222"/>
      <c r="BFQ79" s="222"/>
      <c r="BFR79" s="222"/>
      <c r="BFS79" s="222"/>
      <c r="BFT79" s="222"/>
      <c r="BFU79" s="222"/>
      <c r="BFV79" s="222"/>
      <c r="BFW79" s="222"/>
      <c r="BFX79" s="222"/>
      <c r="BFY79" s="222"/>
      <c r="BFZ79" s="222"/>
      <c r="BGA79" s="222"/>
      <c r="BGB79" s="222"/>
      <c r="BGC79" s="222"/>
      <c r="BGD79" s="222"/>
      <c r="BGE79" s="222"/>
      <c r="BGF79" s="222"/>
      <c r="BGG79" s="222"/>
      <c r="BGH79" s="222"/>
      <c r="BGI79" s="222"/>
      <c r="BGJ79" s="222"/>
      <c r="BGK79" s="222"/>
      <c r="BGL79" s="222"/>
      <c r="BGM79" s="222"/>
      <c r="BGN79" s="222"/>
      <c r="BGO79" s="222"/>
      <c r="BGP79" s="222"/>
      <c r="BGQ79" s="222"/>
      <c r="BGR79" s="222"/>
      <c r="BGS79" s="222"/>
      <c r="BGT79" s="222"/>
      <c r="BGU79" s="222"/>
      <c r="BGV79" s="222"/>
      <c r="BGW79" s="222"/>
      <c r="BGX79" s="222"/>
      <c r="BGY79" s="222"/>
      <c r="BGZ79" s="222"/>
      <c r="BHA79" s="222"/>
      <c r="BHB79" s="222"/>
      <c r="BHC79" s="222"/>
      <c r="BHD79" s="222"/>
      <c r="BHE79" s="222"/>
      <c r="BHF79" s="222"/>
      <c r="BHG79" s="222"/>
      <c r="BHH79" s="222"/>
      <c r="BHI79" s="222"/>
      <c r="BHJ79" s="222"/>
      <c r="BHK79" s="222"/>
      <c r="BHL79" s="222"/>
      <c r="BHM79" s="222"/>
      <c r="BHN79" s="222"/>
      <c r="BHO79" s="222"/>
      <c r="BHP79" s="222"/>
      <c r="BHQ79" s="222"/>
      <c r="BHR79" s="222"/>
      <c r="BHS79" s="222"/>
      <c r="BHT79" s="222"/>
      <c r="BHU79" s="222"/>
      <c r="BHV79" s="222"/>
      <c r="BHW79" s="222"/>
      <c r="BHX79" s="222"/>
      <c r="BHY79" s="222"/>
      <c r="BHZ79" s="222"/>
      <c r="BIA79" s="222"/>
      <c r="BIB79" s="222"/>
      <c r="BIC79" s="222"/>
      <c r="BID79" s="222"/>
      <c r="BIE79" s="222"/>
      <c r="BIF79" s="222"/>
      <c r="BIG79" s="222"/>
      <c r="BIH79" s="222"/>
      <c r="BII79" s="222"/>
      <c r="BIJ79" s="222"/>
      <c r="BIK79" s="222"/>
      <c r="BIL79" s="222"/>
      <c r="BIM79" s="222"/>
      <c r="BIN79" s="222"/>
      <c r="BIO79" s="222"/>
      <c r="BIP79" s="222"/>
      <c r="BIQ79" s="222"/>
      <c r="BIR79" s="222"/>
      <c r="BIS79" s="222"/>
      <c r="BIT79" s="222"/>
      <c r="BIU79" s="222"/>
      <c r="BIV79" s="222"/>
      <c r="BIW79" s="222"/>
      <c r="BIX79" s="222"/>
      <c r="BIY79" s="222"/>
      <c r="BIZ79" s="222"/>
      <c r="BJA79" s="222"/>
      <c r="BJB79" s="222"/>
      <c r="BJC79" s="222"/>
      <c r="BJD79" s="222"/>
      <c r="BJE79" s="222"/>
      <c r="BJF79" s="222"/>
      <c r="BJG79" s="222"/>
      <c r="BJH79" s="222"/>
      <c r="BJI79" s="222"/>
      <c r="BJJ79" s="222"/>
      <c r="BJK79" s="222"/>
      <c r="BJL79" s="222"/>
      <c r="BJM79" s="222"/>
      <c r="BJN79" s="222"/>
      <c r="BJO79" s="222"/>
      <c r="BJP79" s="222"/>
      <c r="BJQ79" s="222"/>
      <c r="BJR79" s="222"/>
      <c r="BJS79" s="222"/>
      <c r="BJT79" s="222"/>
      <c r="BJU79" s="222"/>
      <c r="BJV79" s="222"/>
      <c r="BJW79" s="222"/>
      <c r="BJX79" s="222"/>
      <c r="BJY79" s="222"/>
      <c r="BJZ79" s="222"/>
      <c r="BKA79" s="222"/>
      <c r="BKB79" s="222"/>
      <c r="BKC79" s="222"/>
      <c r="BKD79" s="222"/>
      <c r="BKE79" s="222"/>
      <c r="BKF79" s="222"/>
      <c r="BKG79" s="222"/>
      <c r="BKH79" s="222"/>
      <c r="BKI79" s="222"/>
      <c r="BKJ79" s="222"/>
      <c r="BKK79" s="222"/>
      <c r="BKL79" s="222"/>
      <c r="BKM79" s="222"/>
      <c r="BKN79" s="222"/>
      <c r="BKO79" s="222"/>
      <c r="BKP79" s="222"/>
      <c r="BKQ79" s="222"/>
      <c r="BKR79" s="222"/>
      <c r="BKS79" s="222"/>
      <c r="BKT79" s="222"/>
      <c r="BKU79" s="222"/>
      <c r="BKV79" s="222"/>
      <c r="BKW79" s="222"/>
      <c r="BKX79" s="222"/>
      <c r="BKY79" s="222"/>
      <c r="BKZ79" s="222"/>
      <c r="BLA79" s="222"/>
      <c r="BLB79" s="222"/>
      <c r="BLC79" s="222"/>
      <c r="BLD79" s="222"/>
      <c r="BLE79" s="222"/>
      <c r="BLF79" s="222"/>
      <c r="BLG79" s="222"/>
      <c r="BLH79" s="222"/>
      <c r="BLI79" s="222"/>
      <c r="BLJ79" s="222"/>
      <c r="BLK79" s="222"/>
      <c r="BLL79" s="222"/>
      <c r="BLM79" s="222"/>
      <c r="BLN79" s="222"/>
      <c r="BLO79" s="222"/>
      <c r="BLP79" s="222"/>
      <c r="BLQ79" s="222"/>
      <c r="BLR79" s="222"/>
      <c r="BLS79" s="222"/>
      <c r="BLT79" s="222"/>
      <c r="BLU79" s="222"/>
      <c r="BLV79" s="222"/>
      <c r="BLW79" s="222"/>
      <c r="BLX79" s="222"/>
      <c r="BLY79" s="222"/>
      <c r="BLZ79" s="222"/>
      <c r="BMA79" s="222"/>
      <c r="BMB79" s="222"/>
      <c r="BMC79" s="222"/>
      <c r="BMD79" s="222"/>
      <c r="BME79" s="222"/>
      <c r="BMF79" s="222"/>
      <c r="BMG79" s="222"/>
      <c r="BMH79" s="222"/>
      <c r="BMI79" s="222"/>
      <c r="BMJ79" s="222"/>
      <c r="BMK79" s="222"/>
      <c r="BML79" s="222"/>
      <c r="BMM79" s="222"/>
      <c r="BMN79" s="222"/>
      <c r="BMO79" s="222"/>
      <c r="BMP79" s="222"/>
      <c r="BMQ79" s="222"/>
      <c r="BMR79" s="222"/>
      <c r="BMS79" s="222"/>
      <c r="BMT79" s="222"/>
      <c r="BMU79" s="222"/>
      <c r="BMV79" s="222"/>
      <c r="BMW79" s="222"/>
      <c r="BMX79" s="222"/>
      <c r="BMY79" s="222"/>
      <c r="BMZ79" s="222"/>
      <c r="BNA79" s="222"/>
      <c r="BNB79" s="222"/>
      <c r="BNC79" s="222"/>
      <c r="BND79" s="222"/>
      <c r="BNE79" s="222"/>
      <c r="BNF79" s="222"/>
      <c r="BNG79" s="222"/>
      <c r="BNH79" s="222"/>
      <c r="BNI79" s="222"/>
      <c r="BNJ79" s="222"/>
      <c r="BNK79" s="222"/>
      <c r="BNL79" s="222"/>
      <c r="BNM79" s="222"/>
      <c r="BNN79" s="222"/>
      <c r="BNO79" s="222"/>
      <c r="BNP79" s="222"/>
      <c r="BNQ79" s="222"/>
      <c r="BNR79" s="222"/>
      <c r="BNS79" s="222"/>
      <c r="BNT79" s="222"/>
      <c r="BNU79" s="222"/>
      <c r="BNV79" s="222"/>
      <c r="BNW79" s="222"/>
      <c r="BNX79" s="222"/>
      <c r="BNY79" s="222"/>
      <c r="BNZ79" s="222"/>
      <c r="BOA79" s="222"/>
      <c r="BOB79" s="222"/>
      <c r="BOC79" s="222"/>
      <c r="BOD79" s="222"/>
      <c r="BOE79" s="222"/>
      <c r="BOF79" s="222"/>
      <c r="BOG79" s="222"/>
      <c r="BOH79" s="222"/>
      <c r="BOI79" s="222"/>
      <c r="BOJ79" s="222"/>
      <c r="BOK79" s="222"/>
      <c r="BOL79" s="222"/>
      <c r="BOM79" s="222"/>
      <c r="BON79" s="222"/>
      <c r="BOO79" s="222"/>
      <c r="BOP79" s="222"/>
      <c r="BOQ79" s="222"/>
      <c r="BOR79" s="222"/>
      <c r="BOS79" s="222"/>
      <c r="BOT79" s="222"/>
      <c r="BOU79" s="222"/>
      <c r="BOV79" s="222"/>
      <c r="BOW79" s="222"/>
      <c r="BOX79" s="222"/>
      <c r="BOY79" s="222"/>
      <c r="BOZ79" s="222"/>
      <c r="BPA79" s="222"/>
      <c r="BPB79" s="222"/>
      <c r="BPC79" s="222"/>
      <c r="BPD79" s="222"/>
      <c r="BPE79" s="222"/>
      <c r="BPF79" s="222"/>
      <c r="BPG79" s="222"/>
      <c r="BPH79" s="222"/>
      <c r="BPI79" s="222"/>
      <c r="BPJ79" s="222"/>
      <c r="BPK79" s="222"/>
      <c r="BPL79" s="222"/>
      <c r="BPM79" s="222"/>
      <c r="BPN79" s="222"/>
      <c r="BPO79" s="222"/>
      <c r="BPP79" s="222"/>
      <c r="BPQ79" s="222"/>
      <c r="BPR79" s="222"/>
      <c r="BPS79" s="222"/>
      <c r="BPT79" s="222"/>
      <c r="BPU79" s="222"/>
      <c r="BPV79" s="222"/>
      <c r="BPW79" s="222"/>
      <c r="BPX79" s="222"/>
      <c r="BPY79" s="222"/>
      <c r="BPZ79" s="222"/>
      <c r="BQA79" s="222"/>
      <c r="BQB79" s="222"/>
      <c r="BQC79" s="222"/>
      <c r="BQD79" s="222"/>
      <c r="BQE79" s="222"/>
      <c r="BQF79" s="222"/>
      <c r="BQG79" s="222"/>
      <c r="BQH79" s="222"/>
      <c r="BQI79" s="222"/>
      <c r="BQJ79" s="222"/>
      <c r="BQK79" s="222"/>
      <c r="BQL79" s="222"/>
      <c r="BQM79" s="222"/>
      <c r="BQN79" s="222"/>
      <c r="BQO79" s="222"/>
      <c r="BQP79" s="222"/>
      <c r="BQQ79" s="222"/>
      <c r="BQR79" s="222"/>
      <c r="BQS79" s="222"/>
      <c r="BQT79" s="222"/>
      <c r="BQU79" s="222"/>
      <c r="BQV79" s="222"/>
      <c r="BQW79" s="222"/>
      <c r="BQX79" s="222"/>
      <c r="BQY79" s="222"/>
      <c r="BQZ79" s="222"/>
      <c r="BRA79" s="222"/>
      <c r="BRB79" s="222"/>
      <c r="BRC79" s="222"/>
      <c r="BRD79" s="222"/>
      <c r="BRE79" s="222"/>
      <c r="BRF79" s="222"/>
      <c r="BRG79" s="222"/>
      <c r="BRH79" s="222"/>
      <c r="BRI79" s="222"/>
      <c r="BRJ79" s="222"/>
      <c r="BRK79" s="222"/>
      <c r="BRL79" s="222"/>
      <c r="BRM79" s="222"/>
      <c r="BRN79" s="222"/>
      <c r="BRO79" s="222"/>
      <c r="BRP79" s="222"/>
      <c r="BRQ79" s="222"/>
      <c r="BRR79" s="222"/>
      <c r="BRS79" s="222"/>
      <c r="BRT79" s="222"/>
      <c r="BRU79" s="222"/>
      <c r="BRV79" s="222"/>
      <c r="BRW79" s="222"/>
      <c r="BRX79" s="222"/>
      <c r="BRY79" s="222"/>
      <c r="BRZ79" s="222"/>
      <c r="BSA79" s="222"/>
      <c r="BSB79" s="222"/>
      <c r="BSC79" s="222"/>
      <c r="BSD79" s="222"/>
      <c r="BSE79" s="222"/>
      <c r="BSF79" s="222"/>
      <c r="BSG79" s="222"/>
      <c r="BSH79" s="222"/>
      <c r="BSI79" s="222"/>
      <c r="BSJ79" s="222"/>
      <c r="BSK79" s="222"/>
      <c r="BSL79" s="222"/>
      <c r="BSM79" s="222"/>
      <c r="BSN79" s="222"/>
      <c r="BSO79" s="222"/>
      <c r="BSP79" s="222"/>
      <c r="BSQ79" s="222"/>
      <c r="BSR79" s="222"/>
      <c r="BSS79" s="222"/>
      <c r="BST79" s="222"/>
      <c r="BSU79" s="222"/>
      <c r="BSV79" s="222"/>
      <c r="BSW79" s="222"/>
      <c r="BSX79" s="222"/>
      <c r="BSY79" s="222"/>
      <c r="BSZ79" s="222"/>
      <c r="BTA79" s="222"/>
      <c r="BTB79" s="222"/>
      <c r="BTC79" s="222"/>
      <c r="BTD79" s="222"/>
      <c r="BTE79" s="222"/>
      <c r="BTF79" s="222"/>
      <c r="BTG79" s="222"/>
      <c r="BTH79" s="222"/>
      <c r="BTI79" s="222"/>
      <c r="BTJ79" s="222"/>
      <c r="BTK79" s="222"/>
      <c r="BTL79" s="222"/>
      <c r="BTM79" s="222"/>
      <c r="BTN79" s="222"/>
      <c r="BTO79" s="222"/>
      <c r="BTP79" s="222"/>
      <c r="BTQ79" s="222"/>
      <c r="BTR79" s="222"/>
      <c r="BTS79" s="222"/>
      <c r="BTT79" s="222"/>
      <c r="BTU79" s="222"/>
      <c r="BTV79" s="222"/>
      <c r="BTW79" s="222"/>
      <c r="BTX79" s="222"/>
      <c r="BTY79" s="222"/>
      <c r="BTZ79" s="222"/>
      <c r="BUA79" s="222"/>
      <c r="BUB79" s="222"/>
      <c r="BUC79" s="222"/>
      <c r="BUD79" s="222"/>
      <c r="BUE79" s="222"/>
      <c r="BUF79" s="222"/>
      <c r="BUG79" s="222"/>
      <c r="BUH79" s="222"/>
      <c r="BUI79" s="222"/>
      <c r="BUJ79" s="222"/>
      <c r="BUK79" s="222"/>
      <c r="BUL79" s="222"/>
      <c r="BUM79" s="222"/>
      <c r="BUN79" s="222"/>
      <c r="BUO79" s="222"/>
      <c r="BUP79" s="222"/>
      <c r="BUQ79" s="222"/>
      <c r="BUR79" s="222"/>
      <c r="BUS79" s="222"/>
      <c r="BUT79" s="222"/>
      <c r="BUU79" s="222"/>
      <c r="BUV79" s="222"/>
      <c r="BUW79" s="222"/>
      <c r="BUX79" s="222"/>
      <c r="BUY79" s="222"/>
      <c r="BUZ79" s="222"/>
      <c r="BVA79" s="222"/>
      <c r="BVB79" s="222"/>
      <c r="BVC79" s="222"/>
      <c r="BVD79" s="222"/>
      <c r="BVE79" s="222"/>
      <c r="BVF79" s="222"/>
      <c r="BVG79" s="222"/>
      <c r="BVH79" s="222"/>
      <c r="BVI79" s="222"/>
      <c r="BVJ79" s="222"/>
      <c r="BVK79" s="222"/>
      <c r="BVL79" s="222"/>
      <c r="BVM79" s="222"/>
      <c r="BVN79" s="222"/>
      <c r="BVO79" s="222"/>
      <c r="BVP79" s="222"/>
      <c r="BVQ79" s="222"/>
      <c r="BVR79" s="222"/>
      <c r="BVS79" s="222"/>
      <c r="BVT79" s="222"/>
      <c r="BVU79" s="222"/>
      <c r="BVV79" s="222"/>
      <c r="BVW79" s="222"/>
      <c r="BVX79" s="222"/>
      <c r="BVY79" s="222"/>
      <c r="BVZ79" s="222"/>
      <c r="BWA79" s="222"/>
      <c r="BWB79" s="222"/>
      <c r="BWC79" s="222"/>
      <c r="BWD79" s="222"/>
      <c r="BWE79" s="222"/>
      <c r="BWF79" s="222"/>
      <c r="BWG79" s="222"/>
      <c r="BWH79" s="222"/>
      <c r="BWI79" s="222"/>
      <c r="BWJ79" s="222"/>
      <c r="BWK79" s="222"/>
      <c r="BWL79" s="222"/>
      <c r="BWM79" s="222"/>
      <c r="BWN79" s="222"/>
      <c r="BWO79" s="222"/>
      <c r="BWP79" s="222"/>
      <c r="BWQ79" s="222"/>
      <c r="BWR79" s="222"/>
      <c r="BWS79" s="222"/>
      <c r="BWT79" s="222"/>
      <c r="BWU79" s="222"/>
      <c r="BWV79" s="222"/>
      <c r="BWW79" s="222"/>
      <c r="BWX79" s="222"/>
      <c r="BWY79" s="222"/>
      <c r="BWZ79" s="222"/>
      <c r="BXA79" s="222"/>
      <c r="BXB79" s="222"/>
      <c r="BXC79" s="222"/>
      <c r="BXD79" s="222"/>
      <c r="BXE79" s="222"/>
      <c r="BXF79" s="222"/>
      <c r="BXG79" s="222"/>
      <c r="BXH79" s="222"/>
      <c r="BXI79" s="222"/>
      <c r="BXJ79" s="222"/>
      <c r="BXK79" s="222"/>
      <c r="BXL79" s="222"/>
      <c r="BXM79" s="222"/>
      <c r="BXN79" s="222"/>
      <c r="BXO79" s="222"/>
      <c r="BXP79" s="222"/>
      <c r="BXQ79" s="222"/>
      <c r="BXR79" s="222"/>
      <c r="BXS79" s="222"/>
      <c r="BXT79" s="222"/>
      <c r="BXU79" s="222"/>
      <c r="BXV79" s="222"/>
      <c r="BXW79" s="222"/>
      <c r="BXX79" s="222"/>
      <c r="BXY79" s="222"/>
      <c r="BXZ79" s="222"/>
      <c r="BYA79" s="222"/>
      <c r="BYB79" s="222"/>
      <c r="BYC79" s="222"/>
      <c r="BYD79" s="222"/>
      <c r="BYE79" s="222"/>
      <c r="BYF79" s="222"/>
      <c r="BYG79" s="222"/>
      <c r="BYH79" s="222"/>
      <c r="BYI79" s="222"/>
      <c r="BYJ79" s="222"/>
      <c r="BYK79" s="222"/>
      <c r="BYL79" s="222"/>
      <c r="BYM79" s="222"/>
      <c r="BYN79" s="222"/>
      <c r="BYO79" s="222"/>
      <c r="BYP79" s="222"/>
      <c r="BYQ79" s="222"/>
      <c r="BYR79" s="222"/>
      <c r="BYS79" s="222"/>
      <c r="BYT79" s="222"/>
      <c r="BYU79" s="222"/>
      <c r="BYV79" s="222"/>
      <c r="BYW79" s="222"/>
      <c r="BYX79" s="222"/>
      <c r="BYY79" s="222"/>
      <c r="BYZ79" s="222"/>
      <c r="BZA79" s="222"/>
      <c r="BZB79" s="222"/>
      <c r="BZC79" s="222"/>
      <c r="BZD79" s="222"/>
      <c r="BZE79" s="222"/>
      <c r="BZF79" s="222"/>
      <c r="BZG79" s="222"/>
      <c r="BZH79" s="222"/>
      <c r="BZI79" s="222"/>
      <c r="BZJ79" s="222"/>
      <c r="BZK79" s="222"/>
      <c r="BZL79" s="222"/>
      <c r="BZM79" s="222"/>
      <c r="BZN79" s="222"/>
      <c r="BZO79" s="222"/>
      <c r="BZP79" s="222"/>
      <c r="BZQ79" s="222"/>
      <c r="BZR79" s="222"/>
      <c r="BZS79" s="222"/>
      <c r="BZT79" s="222"/>
      <c r="BZU79" s="222"/>
      <c r="BZV79" s="222"/>
      <c r="BZW79" s="222"/>
      <c r="BZX79" s="222"/>
      <c r="BZY79" s="222"/>
      <c r="BZZ79" s="222"/>
      <c r="CAA79" s="222"/>
      <c r="CAB79" s="222"/>
      <c r="CAC79" s="222"/>
      <c r="CAD79" s="222"/>
      <c r="CAE79" s="222"/>
      <c r="CAF79" s="222"/>
      <c r="CAG79" s="222"/>
      <c r="CAH79" s="222"/>
      <c r="CAI79" s="222"/>
      <c r="CAJ79" s="222"/>
      <c r="CAK79" s="222"/>
      <c r="CAL79" s="222"/>
      <c r="CAM79" s="222"/>
      <c r="CAN79" s="222"/>
      <c r="CAO79" s="222"/>
      <c r="CAP79" s="222"/>
      <c r="CAQ79" s="222"/>
      <c r="CAR79" s="222"/>
      <c r="CAS79" s="222"/>
      <c r="CAT79" s="222"/>
      <c r="CAU79" s="222"/>
      <c r="CAV79" s="222"/>
      <c r="CAW79" s="222"/>
      <c r="CAX79" s="222"/>
      <c r="CAY79" s="222"/>
      <c r="CAZ79" s="222"/>
      <c r="CBA79" s="222"/>
      <c r="CBB79" s="222"/>
      <c r="CBC79" s="222"/>
      <c r="CBD79" s="222"/>
      <c r="CBE79" s="222"/>
      <c r="CBF79" s="222"/>
      <c r="CBG79" s="222"/>
      <c r="CBH79" s="222"/>
      <c r="CBI79" s="222"/>
      <c r="CBJ79" s="222"/>
      <c r="CBK79" s="222"/>
      <c r="CBL79" s="222"/>
      <c r="CBM79" s="222"/>
      <c r="CBN79" s="222"/>
      <c r="CBO79" s="222"/>
      <c r="CBP79" s="222"/>
      <c r="CBQ79" s="222"/>
      <c r="CBR79" s="222"/>
      <c r="CBS79" s="222"/>
      <c r="CBT79" s="222"/>
      <c r="CBU79" s="222"/>
      <c r="CBV79" s="222"/>
      <c r="CBW79" s="222"/>
      <c r="CBX79" s="222"/>
      <c r="CBY79" s="222"/>
      <c r="CBZ79" s="222"/>
      <c r="CCA79" s="222"/>
      <c r="CCB79" s="222"/>
      <c r="CCC79" s="222"/>
      <c r="CCD79" s="222"/>
      <c r="CCE79" s="222"/>
      <c r="CCF79" s="222"/>
      <c r="CCG79" s="222"/>
      <c r="CCH79" s="222"/>
      <c r="CCI79" s="222"/>
      <c r="CCJ79" s="222"/>
      <c r="CCK79" s="222"/>
      <c r="CCL79" s="222"/>
      <c r="CCM79" s="222"/>
      <c r="CCN79" s="222"/>
      <c r="CCO79" s="222"/>
      <c r="CCP79" s="222"/>
      <c r="CCQ79" s="222"/>
      <c r="CCR79" s="222"/>
      <c r="CCS79" s="222"/>
      <c r="CCT79" s="222"/>
      <c r="CCU79" s="222"/>
      <c r="CCV79" s="222"/>
      <c r="CCW79" s="222"/>
      <c r="CCX79" s="222"/>
      <c r="CCY79" s="222"/>
      <c r="CCZ79" s="222"/>
      <c r="CDA79" s="222"/>
      <c r="CDB79" s="222"/>
      <c r="CDC79" s="222"/>
      <c r="CDD79" s="222"/>
      <c r="CDE79" s="222"/>
      <c r="CDF79" s="222"/>
      <c r="CDG79" s="222"/>
      <c r="CDH79" s="222"/>
      <c r="CDI79" s="222"/>
      <c r="CDJ79" s="222"/>
      <c r="CDK79" s="222"/>
      <c r="CDL79" s="222"/>
      <c r="CDM79" s="222"/>
      <c r="CDN79" s="222"/>
      <c r="CDO79" s="222"/>
      <c r="CDP79" s="222"/>
      <c r="CDQ79" s="222"/>
      <c r="CDR79" s="222"/>
      <c r="CDS79" s="222"/>
      <c r="CDT79" s="222"/>
      <c r="CDU79" s="222"/>
      <c r="CDV79" s="222"/>
      <c r="CDW79" s="222"/>
      <c r="CDX79" s="222"/>
      <c r="CDY79" s="222"/>
      <c r="CDZ79" s="222"/>
      <c r="CEA79" s="222"/>
      <c r="CEB79" s="222"/>
      <c r="CEC79" s="222"/>
      <c r="CED79" s="222"/>
      <c r="CEE79" s="222"/>
      <c r="CEF79" s="222"/>
      <c r="CEG79" s="222"/>
      <c r="CEH79" s="222"/>
      <c r="CEI79" s="222"/>
      <c r="CEJ79" s="222"/>
      <c r="CEK79" s="222"/>
      <c r="CEL79" s="222"/>
      <c r="CEM79" s="222"/>
      <c r="CEN79" s="222"/>
      <c r="CEO79" s="222"/>
      <c r="CEP79" s="222"/>
      <c r="CEQ79" s="222"/>
      <c r="CER79" s="222"/>
      <c r="CES79" s="222"/>
      <c r="CET79" s="222"/>
      <c r="CEU79" s="222"/>
      <c r="CEV79" s="222"/>
      <c r="CEW79" s="222"/>
      <c r="CEX79" s="222"/>
      <c r="CEY79" s="222"/>
      <c r="CEZ79" s="222"/>
      <c r="CFA79" s="222"/>
      <c r="CFB79" s="222"/>
      <c r="CFC79" s="222"/>
      <c r="CFD79" s="222"/>
      <c r="CFE79" s="222"/>
      <c r="CFF79" s="222"/>
      <c r="CFG79" s="222"/>
      <c r="CFH79" s="222"/>
      <c r="CFI79" s="222"/>
      <c r="CFJ79" s="222"/>
      <c r="CFK79" s="222"/>
      <c r="CFL79" s="222"/>
      <c r="CFM79" s="222"/>
      <c r="CFN79" s="222"/>
      <c r="CFO79" s="222"/>
      <c r="CFP79" s="222"/>
      <c r="CFQ79" s="222"/>
      <c r="CFR79" s="222"/>
      <c r="CFS79" s="222"/>
      <c r="CFT79" s="222"/>
      <c r="CFU79" s="222"/>
      <c r="CFV79" s="222"/>
      <c r="CFW79" s="222"/>
      <c r="CFX79" s="222"/>
      <c r="CFY79" s="222"/>
      <c r="CFZ79" s="222"/>
      <c r="CGA79" s="222"/>
      <c r="CGB79" s="222"/>
      <c r="CGC79" s="222"/>
      <c r="CGD79" s="222"/>
      <c r="CGE79" s="222"/>
      <c r="CGF79" s="222"/>
      <c r="CGG79" s="222"/>
      <c r="CGH79" s="222"/>
      <c r="CGI79" s="222"/>
      <c r="CGJ79" s="222"/>
      <c r="CGK79" s="222"/>
      <c r="CGL79" s="222"/>
      <c r="CGM79" s="222"/>
      <c r="CGN79" s="222"/>
      <c r="CGO79" s="222"/>
      <c r="CGP79" s="222"/>
      <c r="CGQ79" s="222"/>
      <c r="CGR79" s="222"/>
      <c r="CGS79" s="222"/>
      <c r="CGT79" s="222"/>
      <c r="CGU79" s="222"/>
      <c r="CGV79" s="222"/>
      <c r="CGW79" s="222"/>
      <c r="CGX79" s="222"/>
      <c r="CGY79" s="222"/>
      <c r="CGZ79" s="222"/>
      <c r="CHA79" s="222"/>
      <c r="CHB79" s="222"/>
      <c r="CHC79" s="222"/>
      <c r="CHD79" s="222"/>
      <c r="CHE79" s="222"/>
      <c r="CHF79" s="222"/>
      <c r="CHG79" s="222"/>
      <c r="CHH79" s="222"/>
      <c r="CHI79" s="222"/>
      <c r="CHJ79" s="222"/>
      <c r="CHK79" s="222"/>
      <c r="CHL79" s="222"/>
      <c r="CHM79" s="222"/>
      <c r="CHN79" s="222"/>
      <c r="CHO79" s="222"/>
      <c r="CHP79" s="222"/>
      <c r="CHQ79" s="222"/>
      <c r="CHR79" s="222"/>
      <c r="CHS79" s="222"/>
      <c r="CHT79" s="222"/>
      <c r="CHU79" s="222"/>
      <c r="CHV79" s="222"/>
      <c r="CHW79" s="222"/>
      <c r="CHX79" s="222"/>
      <c r="CHY79" s="222"/>
      <c r="CHZ79" s="222"/>
      <c r="CIA79" s="222"/>
      <c r="CIB79" s="222"/>
      <c r="CIC79" s="222"/>
      <c r="CID79" s="222"/>
      <c r="CIE79" s="222"/>
      <c r="CIF79" s="222"/>
      <c r="CIG79" s="222"/>
      <c r="CIH79" s="222"/>
      <c r="CII79" s="222"/>
      <c r="CIJ79" s="222"/>
      <c r="CIK79" s="222"/>
      <c r="CIL79" s="222"/>
      <c r="CIM79" s="222"/>
      <c r="CIN79" s="222"/>
      <c r="CIO79" s="222"/>
      <c r="CIP79" s="222"/>
      <c r="CIQ79" s="222"/>
      <c r="CIR79" s="222"/>
      <c r="CIS79" s="222"/>
      <c r="CIT79" s="222"/>
      <c r="CIU79" s="222"/>
      <c r="CIV79" s="222"/>
      <c r="CIW79" s="222"/>
      <c r="CIX79" s="222"/>
      <c r="CIY79" s="222"/>
      <c r="CIZ79" s="222"/>
      <c r="CJA79" s="222"/>
      <c r="CJB79" s="222"/>
      <c r="CJC79" s="222"/>
      <c r="CJD79" s="222"/>
      <c r="CJE79" s="222"/>
      <c r="CJF79" s="222"/>
      <c r="CJG79" s="222"/>
      <c r="CJH79" s="222"/>
      <c r="CJI79" s="222"/>
      <c r="CJJ79" s="222"/>
      <c r="CJK79" s="222"/>
      <c r="CJL79" s="222"/>
      <c r="CJM79" s="222"/>
      <c r="CJN79" s="222"/>
      <c r="CJO79" s="222"/>
      <c r="CJP79" s="222"/>
      <c r="CJQ79" s="222"/>
      <c r="CJR79" s="222"/>
      <c r="CJS79" s="222"/>
      <c r="CJT79" s="222"/>
      <c r="CJU79" s="222"/>
      <c r="CJV79" s="222"/>
      <c r="CJW79" s="222"/>
      <c r="CJX79" s="222"/>
      <c r="CJY79" s="222"/>
      <c r="CJZ79" s="222"/>
      <c r="CKA79" s="222"/>
      <c r="CKB79" s="222"/>
      <c r="CKC79" s="222"/>
      <c r="CKD79" s="222"/>
      <c r="CKE79" s="222"/>
      <c r="CKF79" s="222"/>
      <c r="CKG79" s="222"/>
      <c r="CKH79" s="222"/>
      <c r="CKI79" s="222"/>
      <c r="CKJ79" s="222"/>
      <c r="CKK79" s="222"/>
      <c r="CKL79" s="222"/>
      <c r="CKM79" s="222"/>
      <c r="CKN79" s="222"/>
      <c r="CKO79" s="222"/>
      <c r="CKP79" s="222"/>
      <c r="CKQ79" s="222"/>
      <c r="CKR79" s="222"/>
      <c r="CKS79" s="222"/>
      <c r="CKT79" s="222"/>
      <c r="CKU79" s="222"/>
      <c r="CKV79" s="222"/>
      <c r="CKW79" s="222"/>
      <c r="CKX79" s="222"/>
      <c r="CKY79" s="222"/>
      <c r="CKZ79" s="222"/>
      <c r="CLA79" s="222"/>
      <c r="CLB79" s="222"/>
      <c r="CLC79" s="222"/>
      <c r="CLD79" s="222"/>
      <c r="CLE79" s="222"/>
      <c r="CLF79" s="222"/>
      <c r="CLG79" s="222"/>
      <c r="CLH79" s="222"/>
      <c r="CLI79" s="222"/>
      <c r="CLJ79" s="222"/>
      <c r="CLK79" s="222"/>
      <c r="CLL79" s="222"/>
      <c r="CLM79" s="222"/>
      <c r="CLN79" s="222"/>
      <c r="CLO79" s="222"/>
      <c r="CLP79" s="222"/>
      <c r="CLQ79" s="222"/>
      <c r="CLR79" s="222"/>
      <c r="CLS79" s="222"/>
      <c r="CLT79" s="222"/>
      <c r="CLU79" s="222"/>
      <c r="CLV79" s="222"/>
      <c r="CLW79" s="222"/>
      <c r="CLX79" s="222"/>
      <c r="CLY79" s="222"/>
      <c r="CLZ79" s="222"/>
      <c r="CMA79" s="222"/>
      <c r="CMB79" s="222"/>
      <c r="CMC79" s="222"/>
      <c r="CMD79" s="222"/>
      <c r="CME79" s="222"/>
      <c r="CMF79" s="222"/>
      <c r="CMG79" s="222"/>
      <c r="CMH79" s="222"/>
      <c r="CMI79" s="222"/>
      <c r="CMJ79" s="222"/>
      <c r="CMK79" s="222"/>
      <c r="CML79" s="222"/>
      <c r="CMM79" s="222"/>
      <c r="CMN79" s="222"/>
      <c r="CMO79" s="222"/>
      <c r="CMP79" s="222"/>
      <c r="CMQ79" s="222"/>
      <c r="CMR79" s="222"/>
      <c r="CMS79" s="222"/>
      <c r="CMT79" s="222"/>
      <c r="CMU79" s="222"/>
      <c r="CMV79" s="222"/>
      <c r="CMW79" s="222"/>
      <c r="CMX79" s="222"/>
      <c r="CMY79" s="222"/>
      <c r="CMZ79" s="222"/>
      <c r="CNA79" s="222"/>
      <c r="CNB79" s="222"/>
      <c r="CNC79" s="222"/>
      <c r="CND79" s="222"/>
      <c r="CNE79" s="222"/>
      <c r="CNF79" s="222"/>
      <c r="CNG79" s="222"/>
      <c r="CNH79" s="222"/>
      <c r="CNI79" s="222"/>
      <c r="CNJ79" s="222"/>
      <c r="CNK79" s="222"/>
      <c r="CNL79" s="222"/>
      <c r="CNM79" s="222"/>
      <c r="CNN79" s="222"/>
      <c r="CNO79" s="222"/>
      <c r="CNP79" s="222"/>
      <c r="CNQ79" s="222"/>
      <c r="CNR79" s="222"/>
      <c r="CNS79" s="222"/>
      <c r="CNT79" s="222"/>
      <c r="CNU79" s="222"/>
      <c r="CNV79" s="222"/>
      <c r="CNW79" s="222"/>
      <c r="CNX79" s="222"/>
      <c r="CNY79" s="222"/>
      <c r="CNZ79" s="222"/>
      <c r="COA79" s="222"/>
      <c r="COB79" s="222"/>
      <c r="COC79" s="222"/>
      <c r="COD79" s="222"/>
      <c r="COE79" s="222"/>
      <c r="COF79" s="222"/>
      <c r="COG79" s="222"/>
      <c r="COH79" s="222"/>
      <c r="COI79" s="222"/>
      <c r="COJ79" s="222"/>
      <c r="COK79" s="222"/>
      <c r="COL79" s="222"/>
      <c r="COM79" s="222"/>
      <c r="CON79" s="222"/>
      <c r="COO79" s="222"/>
      <c r="COP79" s="222"/>
      <c r="COQ79" s="222"/>
      <c r="COR79" s="222"/>
      <c r="COS79" s="222"/>
      <c r="COT79" s="222"/>
      <c r="COU79" s="222"/>
      <c r="COV79" s="222"/>
      <c r="COW79" s="222"/>
      <c r="COX79" s="222"/>
      <c r="COY79" s="222"/>
      <c r="COZ79" s="222"/>
      <c r="CPA79" s="222"/>
      <c r="CPB79" s="222"/>
      <c r="CPC79" s="222"/>
      <c r="CPD79" s="222"/>
      <c r="CPE79" s="222"/>
      <c r="CPF79" s="222"/>
      <c r="CPG79" s="222"/>
      <c r="CPH79" s="222"/>
      <c r="CPI79" s="222"/>
      <c r="CPJ79" s="222"/>
      <c r="CPK79" s="222"/>
      <c r="CPL79" s="222"/>
      <c r="CPM79" s="222"/>
      <c r="CPN79" s="222"/>
      <c r="CPO79" s="222"/>
      <c r="CPP79" s="222"/>
      <c r="CPQ79" s="222"/>
      <c r="CPR79" s="222"/>
      <c r="CPS79" s="222"/>
      <c r="CPT79" s="222"/>
      <c r="CPU79" s="222"/>
      <c r="CPV79" s="222"/>
      <c r="CPW79" s="222"/>
      <c r="CPX79" s="222"/>
      <c r="CPY79" s="222"/>
      <c r="CPZ79" s="222"/>
      <c r="CQA79" s="222"/>
      <c r="CQB79" s="222"/>
      <c r="CQC79" s="222"/>
      <c r="CQD79" s="222"/>
      <c r="CQE79" s="222"/>
      <c r="CQF79" s="222"/>
      <c r="CQG79" s="222"/>
      <c r="CQH79" s="222"/>
      <c r="CQI79" s="222"/>
      <c r="CQJ79" s="222"/>
      <c r="CQK79" s="222"/>
      <c r="CQL79" s="222"/>
      <c r="CQM79" s="222"/>
      <c r="CQN79" s="222"/>
      <c r="CQO79" s="222"/>
      <c r="CQP79" s="222"/>
      <c r="CQQ79" s="222"/>
      <c r="CQR79" s="222"/>
      <c r="CQS79" s="222"/>
      <c r="CQT79" s="222"/>
      <c r="CQU79" s="222"/>
      <c r="CQV79" s="222"/>
      <c r="CQW79" s="222"/>
      <c r="CQX79" s="222"/>
      <c r="CQY79" s="222"/>
      <c r="CQZ79" s="222"/>
      <c r="CRA79" s="222"/>
      <c r="CRB79" s="222"/>
      <c r="CRC79" s="222"/>
      <c r="CRD79" s="222"/>
      <c r="CRE79" s="222"/>
      <c r="CRF79" s="222"/>
      <c r="CRG79" s="222"/>
      <c r="CRH79" s="222"/>
      <c r="CRI79" s="222"/>
      <c r="CRJ79" s="222"/>
      <c r="CRK79" s="222"/>
      <c r="CRL79" s="222"/>
      <c r="CRM79" s="222"/>
      <c r="CRN79" s="222"/>
      <c r="CRO79" s="222"/>
      <c r="CRP79" s="222"/>
      <c r="CRQ79" s="222"/>
      <c r="CRR79" s="222"/>
      <c r="CRS79" s="222"/>
      <c r="CRT79" s="222"/>
      <c r="CRU79" s="222"/>
      <c r="CRV79" s="222"/>
      <c r="CRW79" s="222"/>
      <c r="CRX79" s="222"/>
      <c r="CRY79" s="222"/>
      <c r="CRZ79" s="222"/>
      <c r="CSA79" s="222"/>
      <c r="CSB79" s="222"/>
      <c r="CSC79" s="222"/>
      <c r="CSD79" s="222"/>
      <c r="CSE79" s="222"/>
      <c r="CSF79" s="222"/>
      <c r="CSG79" s="222"/>
      <c r="CSH79" s="222"/>
      <c r="CSI79" s="222"/>
      <c r="CSJ79" s="222"/>
      <c r="CSK79" s="222"/>
      <c r="CSL79" s="222"/>
      <c r="CSM79" s="222"/>
      <c r="CSN79" s="222"/>
      <c r="CSO79" s="222"/>
      <c r="CSP79" s="222"/>
      <c r="CSQ79" s="222"/>
      <c r="CSR79" s="222"/>
      <c r="CSS79" s="222"/>
      <c r="CST79" s="222"/>
      <c r="CSU79" s="222"/>
      <c r="CSV79" s="222"/>
      <c r="CSW79" s="222"/>
      <c r="CSX79" s="222"/>
      <c r="CSY79" s="222"/>
      <c r="CSZ79" s="222"/>
      <c r="CTA79" s="222"/>
      <c r="CTB79" s="222"/>
      <c r="CTC79" s="222"/>
      <c r="CTD79" s="222"/>
      <c r="CTE79" s="222"/>
      <c r="CTF79" s="222"/>
      <c r="CTG79" s="222"/>
      <c r="CTH79" s="222"/>
      <c r="CTI79" s="222"/>
      <c r="CTJ79" s="222"/>
      <c r="CTK79" s="222"/>
      <c r="CTL79" s="222"/>
      <c r="CTM79" s="222"/>
      <c r="CTN79" s="222"/>
      <c r="CTO79" s="222"/>
      <c r="CTP79" s="222"/>
      <c r="CTQ79" s="222"/>
      <c r="CTR79" s="222"/>
      <c r="CTS79" s="222"/>
      <c r="CTT79" s="222"/>
      <c r="CTU79" s="222"/>
      <c r="CTV79" s="222"/>
      <c r="CTW79" s="222"/>
      <c r="CTX79" s="222"/>
      <c r="CTY79" s="222"/>
      <c r="CTZ79" s="222"/>
      <c r="CUA79" s="222"/>
      <c r="CUB79" s="222"/>
      <c r="CUC79" s="222"/>
      <c r="CUD79" s="222"/>
      <c r="CUE79" s="222"/>
      <c r="CUF79" s="222"/>
      <c r="CUG79" s="222"/>
      <c r="CUH79" s="222"/>
      <c r="CUI79" s="222"/>
      <c r="CUJ79" s="222"/>
      <c r="CUK79" s="222"/>
      <c r="CUL79" s="222"/>
      <c r="CUM79" s="222"/>
      <c r="CUN79" s="222"/>
      <c r="CUO79" s="222"/>
      <c r="CUP79" s="222"/>
      <c r="CUQ79" s="222"/>
      <c r="CUR79" s="222"/>
      <c r="CUS79" s="222"/>
      <c r="CUT79" s="222"/>
      <c r="CUU79" s="222"/>
      <c r="CUV79" s="222"/>
      <c r="CUW79" s="222"/>
      <c r="CUX79" s="222"/>
      <c r="CUY79" s="222"/>
      <c r="CUZ79" s="222"/>
      <c r="CVA79" s="222"/>
      <c r="CVB79" s="222"/>
      <c r="CVC79" s="222"/>
      <c r="CVD79" s="222"/>
      <c r="CVE79" s="222"/>
      <c r="CVF79" s="222"/>
      <c r="CVG79" s="222"/>
      <c r="CVH79" s="222"/>
      <c r="CVI79" s="222"/>
      <c r="CVJ79" s="222"/>
      <c r="CVK79" s="222"/>
      <c r="CVL79" s="222"/>
      <c r="CVM79" s="222"/>
      <c r="CVN79" s="222"/>
      <c r="CVO79" s="222"/>
      <c r="CVP79" s="222"/>
      <c r="CVQ79" s="222"/>
      <c r="CVR79" s="222"/>
      <c r="CVS79" s="222"/>
      <c r="CVT79" s="222"/>
      <c r="CVU79" s="222"/>
      <c r="CVV79" s="222"/>
      <c r="CVW79" s="222"/>
      <c r="CVX79" s="222"/>
      <c r="CVY79" s="222"/>
      <c r="CVZ79" s="222"/>
      <c r="CWA79" s="222"/>
      <c r="CWB79" s="222"/>
      <c r="CWC79" s="222"/>
      <c r="CWD79" s="222"/>
      <c r="CWE79" s="222"/>
      <c r="CWF79" s="222"/>
      <c r="CWG79" s="222"/>
      <c r="CWH79" s="222"/>
      <c r="CWI79" s="222"/>
      <c r="CWJ79" s="222"/>
      <c r="CWK79" s="222"/>
      <c r="CWL79" s="222"/>
      <c r="CWM79" s="222"/>
      <c r="CWN79" s="222"/>
      <c r="CWO79" s="222"/>
      <c r="CWP79" s="222"/>
      <c r="CWQ79" s="222"/>
      <c r="CWR79" s="222"/>
      <c r="CWS79" s="222"/>
      <c r="CWT79" s="222"/>
      <c r="CWU79" s="222"/>
      <c r="CWV79" s="222"/>
      <c r="CWW79" s="222"/>
      <c r="CWX79" s="222"/>
      <c r="CWY79" s="222"/>
      <c r="CWZ79" s="222"/>
      <c r="CXA79" s="222"/>
      <c r="CXB79" s="222"/>
      <c r="CXC79" s="222"/>
      <c r="CXD79" s="222"/>
      <c r="CXE79" s="222"/>
      <c r="CXF79" s="222"/>
      <c r="CXG79" s="222"/>
      <c r="CXH79" s="222"/>
      <c r="CXI79" s="222"/>
      <c r="CXJ79" s="222"/>
      <c r="CXK79" s="222"/>
      <c r="CXL79" s="222"/>
      <c r="CXM79" s="222"/>
      <c r="CXN79" s="222"/>
      <c r="CXO79" s="222"/>
      <c r="CXP79" s="222"/>
      <c r="CXQ79" s="222"/>
      <c r="CXR79" s="222"/>
      <c r="CXS79" s="222"/>
      <c r="CXT79" s="222"/>
      <c r="CXU79" s="222"/>
      <c r="CXV79" s="222"/>
      <c r="CXW79" s="222"/>
      <c r="CXX79" s="222"/>
      <c r="CXY79" s="222"/>
      <c r="CXZ79" s="222"/>
      <c r="CYA79" s="222"/>
      <c r="CYB79" s="222"/>
      <c r="CYC79" s="222"/>
      <c r="CYD79" s="222"/>
      <c r="CYE79" s="222"/>
      <c r="CYF79" s="222"/>
      <c r="CYG79" s="222"/>
      <c r="CYH79" s="222"/>
      <c r="CYI79" s="222"/>
      <c r="CYJ79" s="222"/>
      <c r="CYK79" s="222"/>
      <c r="CYL79" s="222"/>
      <c r="CYM79" s="222"/>
      <c r="CYN79" s="222"/>
      <c r="CYO79" s="222"/>
      <c r="CYP79" s="222"/>
      <c r="CYQ79" s="222"/>
      <c r="CYR79" s="222"/>
      <c r="CYS79" s="222"/>
      <c r="CYT79" s="222"/>
      <c r="CYU79" s="222"/>
      <c r="CYV79" s="222"/>
      <c r="CYW79" s="222"/>
      <c r="CYX79" s="222"/>
      <c r="CYY79" s="222"/>
      <c r="CYZ79" s="222"/>
      <c r="CZA79" s="222"/>
      <c r="CZB79" s="222"/>
      <c r="CZC79" s="222"/>
      <c r="CZD79" s="222"/>
      <c r="CZE79" s="222"/>
      <c r="CZF79" s="222"/>
      <c r="CZG79" s="222"/>
      <c r="CZH79" s="222"/>
      <c r="CZI79" s="222"/>
      <c r="CZJ79" s="222"/>
      <c r="CZK79" s="222"/>
      <c r="CZL79" s="222"/>
      <c r="CZM79" s="222"/>
      <c r="CZN79" s="222"/>
      <c r="CZO79" s="222"/>
      <c r="CZP79" s="222"/>
      <c r="CZQ79" s="222"/>
      <c r="CZR79" s="222"/>
      <c r="CZS79" s="222"/>
      <c r="CZT79" s="222"/>
      <c r="CZU79" s="222"/>
      <c r="CZV79" s="222"/>
      <c r="CZW79" s="222"/>
      <c r="CZX79" s="222"/>
      <c r="CZY79" s="222"/>
      <c r="CZZ79" s="222"/>
      <c r="DAA79" s="222"/>
      <c r="DAB79" s="222"/>
      <c r="DAC79" s="222"/>
      <c r="DAD79" s="222"/>
      <c r="DAE79" s="222"/>
      <c r="DAF79" s="222"/>
      <c r="DAG79" s="222"/>
      <c r="DAH79" s="222"/>
      <c r="DAI79" s="222"/>
      <c r="DAJ79" s="222"/>
      <c r="DAK79" s="222"/>
      <c r="DAL79" s="222"/>
      <c r="DAM79" s="222"/>
      <c r="DAN79" s="222"/>
      <c r="DAO79" s="222"/>
      <c r="DAP79" s="222"/>
      <c r="DAQ79" s="222"/>
      <c r="DAR79" s="222"/>
      <c r="DAS79" s="222"/>
      <c r="DAT79" s="222"/>
      <c r="DAU79" s="222"/>
      <c r="DAV79" s="222"/>
      <c r="DAW79" s="222"/>
      <c r="DAX79" s="222"/>
      <c r="DAY79" s="222"/>
      <c r="DAZ79" s="222"/>
      <c r="DBA79" s="222"/>
      <c r="DBB79" s="222"/>
      <c r="DBC79" s="222"/>
      <c r="DBD79" s="222"/>
      <c r="DBE79" s="222"/>
      <c r="DBF79" s="222"/>
      <c r="DBG79" s="222"/>
      <c r="DBH79" s="222"/>
      <c r="DBI79" s="222"/>
      <c r="DBJ79" s="222"/>
      <c r="DBK79" s="222"/>
      <c r="DBL79" s="222"/>
      <c r="DBM79" s="222"/>
      <c r="DBN79" s="222"/>
      <c r="DBO79" s="222"/>
      <c r="DBP79" s="222"/>
      <c r="DBQ79" s="222"/>
      <c r="DBR79" s="222"/>
      <c r="DBS79" s="222"/>
      <c r="DBT79" s="222"/>
      <c r="DBU79" s="222"/>
      <c r="DBV79" s="222"/>
      <c r="DBW79" s="222"/>
      <c r="DBX79" s="222"/>
      <c r="DBY79" s="222"/>
      <c r="DBZ79" s="222"/>
      <c r="DCA79" s="222"/>
      <c r="DCB79" s="222"/>
      <c r="DCC79" s="222"/>
      <c r="DCD79" s="222"/>
      <c r="DCE79" s="222"/>
      <c r="DCF79" s="222"/>
      <c r="DCG79" s="222"/>
      <c r="DCH79" s="222"/>
      <c r="DCI79" s="222"/>
      <c r="DCJ79" s="222"/>
      <c r="DCK79" s="222"/>
      <c r="DCL79" s="222"/>
      <c r="DCM79" s="222"/>
      <c r="DCN79" s="222"/>
      <c r="DCO79" s="222"/>
      <c r="DCP79" s="222"/>
      <c r="DCQ79" s="222"/>
      <c r="DCR79" s="222"/>
      <c r="DCS79" s="222"/>
      <c r="DCT79" s="222"/>
      <c r="DCU79" s="222"/>
      <c r="DCV79" s="222"/>
      <c r="DCW79" s="222"/>
      <c r="DCX79" s="222"/>
      <c r="DCY79" s="222"/>
      <c r="DCZ79" s="222"/>
      <c r="DDA79" s="222"/>
      <c r="DDB79" s="222"/>
      <c r="DDC79" s="222"/>
      <c r="DDD79" s="222"/>
      <c r="DDE79" s="222"/>
      <c r="DDF79" s="222"/>
      <c r="DDG79" s="222"/>
      <c r="DDH79" s="222"/>
      <c r="DDI79" s="222"/>
      <c r="DDJ79" s="222"/>
      <c r="DDK79" s="222"/>
      <c r="DDL79" s="222"/>
      <c r="DDM79" s="222"/>
      <c r="DDN79" s="222"/>
      <c r="DDO79" s="222"/>
      <c r="DDP79" s="222"/>
      <c r="DDQ79" s="222"/>
      <c r="DDR79" s="222"/>
      <c r="DDS79" s="222"/>
      <c r="DDT79" s="222"/>
      <c r="DDU79" s="222"/>
      <c r="DDV79" s="222"/>
      <c r="DDW79" s="222"/>
      <c r="DDX79" s="222"/>
      <c r="DDY79" s="222"/>
      <c r="DDZ79" s="222"/>
      <c r="DEA79" s="222"/>
      <c r="DEB79" s="222"/>
      <c r="DEC79" s="222"/>
      <c r="DED79" s="222"/>
      <c r="DEE79" s="222"/>
      <c r="DEF79" s="222"/>
      <c r="DEG79" s="222"/>
      <c r="DEH79" s="222"/>
      <c r="DEI79" s="222"/>
      <c r="DEJ79" s="222"/>
      <c r="DEK79" s="222"/>
      <c r="DEL79" s="222"/>
      <c r="DEM79" s="222"/>
      <c r="DEN79" s="222"/>
      <c r="DEO79" s="222"/>
      <c r="DEP79" s="222"/>
      <c r="DEQ79" s="222"/>
      <c r="DER79" s="222"/>
      <c r="DES79" s="222"/>
      <c r="DET79" s="222"/>
      <c r="DEU79" s="222"/>
      <c r="DEV79" s="222"/>
      <c r="DEW79" s="222"/>
      <c r="DEX79" s="222"/>
      <c r="DEY79" s="222"/>
      <c r="DEZ79" s="222"/>
      <c r="DFA79" s="222"/>
      <c r="DFB79" s="222"/>
      <c r="DFC79" s="222"/>
      <c r="DFD79" s="222"/>
      <c r="DFE79" s="222"/>
      <c r="DFF79" s="222"/>
      <c r="DFG79" s="222"/>
      <c r="DFH79" s="222"/>
      <c r="DFI79" s="222"/>
      <c r="DFJ79" s="222"/>
      <c r="DFK79" s="222"/>
      <c r="DFL79" s="222"/>
      <c r="DFM79" s="222"/>
      <c r="DFN79" s="222"/>
      <c r="DFO79" s="222"/>
      <c r="DFP79" s="222"/>
      <c r="DFQ79" s="222"/>
      <c r="DFR79" s="222"/>
      <c r="DFS79" s="222"/>
      <c r="DFT79" s="222"/>
      <c r="DFU79" s="222"/>
      <c r="DFV79" s="222"/>
      <c r="DFW79" s="222"/>
      <c r="DFX79" s="222"/>
      <c r="DFY79" s="222"/>
      <c r="DFZ79" s="222"/>
      <c r="DGA79" s="222"/>
      <c r="DGB79" s="222"/>
      <c r="DGC79" s="222"/>
      <c r="DGD79" s="222"/>
      <c r="DGE79" s="222"/>
      <c r="DGF79" s="222"/>
      <c r="DGG79" s="222"/>
      <c r="DGH79" s="222"/>
      <c r="DGI79" s="222"/>
      <c r="DGJ79" s="222"/>
      <c r="DGK79" s="222"/>
      <c r="DGL79" s="222"/>
      <c r="DGM79" s="222"/>
      <c r="DGN79" s="222"/>
      <c r="DGO79" s="222"/>
      <c r="DGP79" s="222"/>
      <c r="DGQ79" s="222"/>
      <c r="DGR79" s="222"/>
      <c r="DGS79" s="222"/>
      <c r="DGT79" s="222"/>
      <c r="DGU79" s="222"/>
      <c r="DGV79" s="222"/>
      <c r="DGW79" s="222"/>
      <c r="DGX79" s="222"/>
      <c r="DGY79" s="222"/>
      <c r="DGZ79" s="222"/>
      <c r="DHA79" s="222"/>
      <c r="DHB79" s="222"/>
      <c r="DHC79" s="222"/>
      <c r="DHD79" s="222"/>
      <c r="DHE79" s="222"/>
      <c r="DHF79" s="222"/>
      <c r="DHG79" s="222"/>
      <c r="DHH79" s="222"/>
      <c r="DHI79" s="222"/>
      <c r="DHJ79" s="222"/>
      <c r="DHK79" s="222"/>
      <c r="DHL79" s="222"/>
      <c r="DHM79" s="222"/>
      <c r="DHN79" s="222"/>
      <c r="DHO79" s="222"/>
      <c r="DHP79" s="222"/>
      <c r="DHQ79" s="222"/>
      <c r="DHR79" s="222"/>
      <c r="DHS79" s="222"/>
      <c r="DHT79" s="222"/>
      <c r="DHU79" s="222"/>
      <c r="DHV79" s="222"/>
      <c r="DHW79" s="222"/>
      <c r="DHX79" s="222"/>
      <c r="DHY79" s="222"/>
      <c r="DHZ79" s="222"/>
      <c r="DIA79" s="222"/>
      <c r="DIB79" s="222"/>
      <c r="DIC79" s="222"/>
      <c r="DID79" s="222"/>
      <c r="DIE79" s="222"/>
      <c r="DIF79" s="222"/>
      <c r="DIG79" s="222"/>
      <c r="DIH79" s="222"/>
      <c r="DII79" s="222"/>
      <c r="DIJ79" s="222"/>
      <c r="DIK79" s="222"/>
      <c r="DIL79" s="222"/>
      <c r="DIM79" s="222"/>
      <c r="DIN79" s="222"/>
      <c r="DIO79" s="222"/>
      <c r="DIP79" s="222"/>
      <c r="DIQ79" s="222"/>
      <c r="DIR79" s="222"/>
      <c r="DIS79" s="222"/>
      <c r="DIT79" s="222"/>
      <c r="DIU79" s="222"/>
      <c r="DIV79" s="222"/>
      <c r="DIW79" s="222"/>
      <c r="DIX79" s="222"/>
      <c r="DIY79" s="222"/>
      <c r="DIZ79" s="222"/>
      <c r="DJA79" s="222"/>
      <c r="DJB79" s="222"/>
      <c r="DJC79" s="222"/>
      <c r="DJD79" s="222"/>
      <c r="DJE79" s="222"/>
      <c r="DJF79" s="222"/>
      <c r="DJG79" s="222"/>
      <c r="DJH79" s="222"/>
      <c r="DJI79" s="222"/>
      <c r="DJJ79" s="222"/>
      <c r="DJK79" s="222"/>
      <c r="DJL79" s="222"/>
      <c r="DJM79" s="222"/>
      <c r="DJN79" s="222"/>
      <c r="DJO79" s="222"/>
      <c r="DJP79" s="222"/>
      <c r="DJQ79" s="222"/>
      <c r="DJR79" s="222"/>
      <c r="DJS79" s="222"/>
      <c r="DJT79" s="222"/>
      <c r="DJU79" s="222"/>
      <c r="DJV79" s="222"/>
      <c r="DJW79" s="222"/>
      <c r="DJX79" s="222"/>
      <c r="DJY79" s="222"/>
      <c r="DJZ79" s="222"/>
      <c r="DKA79" s="222"/>
      <c r="DKB79" s="222"/>
      <c r="DKC79" s="222"/>
      <c r="DKD79" s="222"/>
      <c r="DKE79" s="222"/>
      <c r="DKF79" s="222"/>
      <c r="DKG79" s="222"/>
      <c r="DKH79" s="222"/>
      <c r="DKI79" s="222"/>
      <c r="DKJ79" s="222"/>
      <c r="DKK79" s="222"/>
      <c r="DKL79" s="222"/>
      <c r="DKM79" s="222"/>
      <c r="DKN79" s="222"/>
      <c r="DKO79" s="222"/>
      <c r="DKP79" s="222"/>
      <c r="DKQ79" s="222"/>
      <c r="DKR79" s="222"/>
      <c r="DKS79" s="222"/>
      <c r="DKT79" s="222"/>
      <c r="DKU79" s="222"/>
      <c r="DKV79" s="222"/>
      <c r="DKW79" s="222"/>
      <c r="DKX79" s="222"/>
      <c r="DKY79" s="222"/>
      <c r="DKZ79" s="222"/>
      <c r="DLA79" s="222"/>
      <c r="DLB79" s="222"/>
      <c r="DLC79" s="222"/>
      <c r="DLD79" s="222"/>
      <c r="DLE79" s="222"/>
      <c r="DLF79" s="222"/>
      <c r="DLG79" s="222"/>
      <c r="DLH79" s="222"/>
      <c r="DLI79" s="222"/>
      <c r="DLJ79" s="222"/>
      <c r="DLK79" s="222"/>
      <c r="DLL79" s="222"/>
      <c r="DLM79" s="222"/>
      <c r="DLN79" s="222"/>
      <c r="DLO79" s="222"/>
      <c r="DLP79" s="222"/>
      <c r="DLQ79" s="222"/>
      <c r="DLR79" s="222"/>
      <c r="DLS79" s="222"/>
      <c r="DLT79" s="222"/>
      <c r="DLU79" s="222"/>
      <c r="DLV79" s="222"/>
      <c r="DLW79" s="222"/>
      <c r="DLX79" s="222"/>
      <c r="DLY79" s="222"/>
      <c r="DLZ79" s="222"/>
      <c r="DMA79" s="222"/>
      <c r="DMB79" s="222"/>
      <c r="DMC79" s="222"/>
      <c r="DMD79" s="222"/>
      <c r="DME79" s="222"/>
      <c r="DMF79" s="222"/>
      <c r="DMG79" s="222"/>
      <c r="DMH79" s="222"/>
      <c r="DMI79" s="222"/>
      <c r="DMJ79" s="222"/>
      <c r="DMK79" s="222"/>
      <c r="DML79" s="222"/>
      <c r="DMM79" s="222"/>
      <c r="DMN79" s="222"/>
      <c r="DMO79" s="222"/>
      <c r="DMP79" s="222"/>
      <c r="DMQ79" s="222"/>
      <c r="DMR79" s="222"/>
      <c r="DMS79" s="222"/>
      <c r="DMT79" s="222"/>
      <c r="DMU79" s="222"/>
      <c r="DMV79" s="222"/>
      <c r="DMW79" s="222"/>
      <c r="DMX79" s="222"/>
      <c r="DMY79" s="222"/>
      <c r="DMZ79" s="222"/>
      <c r="DNA79" s="222"/>
      <c r="DNB79" s="222"/>
      <c r="DNC79" s="222"/>
      <c r="DND79" s="222"/>
      <c r="DNE79" s="222"/>
      <c r="DNF79" s="222"/>
      <c r="DNG79" s="222"/>
      <c r="DNH79" s="222"/>
      <c r="DNI79" s="222"/>
      <c r="DNJ79" s="222"/>
      <c r="DNK79" s="222"/>
      <c r="DNL79" s="222"/>
      <c r="DNM79" s="222"/>
      <c r="DNN79" s="222"/>
      <c r="DNO79" s="222"/>
      <c r="DNP79" s="222"/>
      <c r="DNQ79" s="222"/>
      <c r="DNR79" s="222"/>
      <c r="DNS79" s="222"/>
      <c r="DNT79" s="222"/>
      <c r="DNU79" s="222"/>
      <c r="DNV79" s="222"/>
      <c r="DNW79" s="222"/>
      <c r="DNX79" s="222"/>
      <c r="DNY79" s="222"/>
      <c r="DNZ79" s="222"/>
      <c r="DOA79" s="222"/>
      <c r="DOB79" s="222"/>
      <c r="DOC79" s="222"/>
      <c r="DOD79" s="222"/>
      <c r="DOE79" s="222"/>
      <c r="DOF79" s="222"/>
      <c r="DOG79" s="222"/>
      <c r="DOH79" s="222"/>
      <c r="DOI79" s="222"/>
      <c r="DOJ79" s="222"/>
      <c r="DOK79" s="222"/>
      <c r="DOL79" s="222"/>
      <c r="DOM79" s="222"/>
      <c r="DON79" s="222"/>
      <c r="DOO79" s="222"/>
      <c r="DOP79" s="222"/>
      <c r="DOQ79" s="222"/>
      <c r="DOR79" s="222"/>
      <c r="DOS79" s="222"/>
      <c r="DOT79" s="222"/>
      <c r="DOU79" s="222"/>
      <c r="DOV79" s="222"/>
      <c r="DOW79" s="222"/>
      <c r="DOX79" s="222"/>
      <c r="DOY79" s="222"/>
      <c r="DOZ79" s="222"/>
      <c r="DPA79" s="222"/>
      <c r="DPB79" s="222"/>
      <c r="DPC79" s="222"/>
      <c r="DPD79" s="222"/>
      <c r="DPE79" s="222"/>
      <c r="DPF79" s="222"/>
      <c r="DPG79" s="222"/>
      <c r="DPH79" s="222"/>
      <c r="DPI79" s="222"/>
      <c r="DPJ79" s="222"/>
      <c r="DPK79" s="222"/>
      <c r="DPL79" s="222"/>
      <c r="DPM79" s="222"/>
      <c r="DPN79" s="222"/>
      <c r="DPO79" s="222"/>
      <c r="DPP79" s="222"/>
      <c r="DPQ79" s="222"/>
      <c r="DPR79" s="222"/>
      <c r="DPS79" s="222"/>
      <c r="DPT79" s="222"/>
      <c r="DPU79" s="222"/>
      <c r="DPV79" s="222"/>
      <c r="DPW79" s="222"/>
      <c r="DPX79" s="222"/>
      <c r="DPY79" s="222"/>
      <c r="DPZ79" s="222"/>
      <c r="DQA79" s="222"/>
      <c r="DQB79" s="222"/>
      <c r="DQC79" s="222"/>
      <c r="DQD79" s="222"/>
      <c r="DQE79" s="222"/>
      <c r="DQF79" s="222"/>
      <c r="DQG79" s="222"/>
      <c r="DQH79" s="222"/>
      <c r="DQI79" s="222"/>
      <c r="DQJ79" s="222"/>
      <c r="DQK79" s="222"/>
      <c r="DQL79" s="222"/>
      <c r="DQM79" s="222"/>
      <c r="DQN79" s="222"/>
      <c r="DQO79" s="222"/>
      <c r="DQP79" s="222"/>
      <c r="DQQ79" s="222"/>
      <c r="DQR79" s="222"/>
      <c r="DQS79" s="222"/>
      <c r="DQT79" s="222"/>
      <c r="DQU79" s="222"/>
      <c r="DQV79" s="222"/>
      <c r="DQW79" s="222"/>
      <c r="DQX79" s="222"/>
      <c r="DQY79" s="222"/>
      <c r="DQZ79" s="222"/>
      <c r="DRA79" s="222"/>
      <c r="DRB79" s="222"/>
      <c r="DRC79" s="222"/>
      <c r="DRD79" s="222"/>
      <c r="DRE79" s="222"/>
      <c r="DRF79" s="222"/>
      <c r="DRG79" s="222"/>
      <c r="DRH79" s="222"/>
      <c r="DRI79" s="222"/>
      <c r="DRJ79" s="222"/>
      <c r="DRK79" s="222"/>
      <c r="DRL79" s="222"/>
      <c r="DRM79" s="222"/>
      <c r="DRN79" s="222"/>
      <c r="DRO79" s="222"/>
      <c r="DRP79" s="222"/>
      <c r="DRQ79" s="222"/>
      <c r="DRR79" s="222"/>
      <c r="DRS79" s="222"/>
      <c r="DRT79" s="222"/>
      <c r="DRU79" s="222"/>
      <c r="DRV79" s="222"/>
      <c r="DRW79" s="222"/>
      <c r="DRX79" s="222"/>
      <c r="DRY79" s="222"/>
      <c r="DRZ79" s="222"/>
      <c r="DSA79" s="222"/>
      <c r="DSB79" s="222"/>
      <c r="DSC79" s="222"/>
      <c r="DSD79" s="222"/>
      <c r="DSE79" s="222"/>
      <c r="DSF79" s="222"/>
      <c r="DSG79" s="222"/>
      <c r="DSH79" s="222"/>
      <c r="DSI79" s="222"/>
      <c r="DSJ79" s="222"/>
      <c r="DSK79" s="222"/>
      <c r="DSL79" s="222"/>
      <c r="DSM79" s="222"/>
      <c r="DSN79" s="222"/>
      <c r="DSO79" s="222"/>
      <c r="DSP79" s="222"/>
      <c r="DSQ79" s="222"/>
      <c r="DSR79" s="222"/>
      <c r="DSS79" s="222"/>
      <c r="DST79" s="222"/>
      <c r="DSU79" s="222"/>
      <c r="DSV79" s="222"/>
      <c r="DSW79" s="222"/>
      <c r="DSX79" s="222"/>
      <c r="DSY79" s="222"/>
      <c r="DSZ79" s="222"/>
      <c r="DTA79" s="222"/>
      <c r="DTB79" s="222"/>
      <c r="DTC79" s="222"/>
      <c r="DTD79" s="222"/>
      <c r="DTE79" s="222"/>
      <c r="DTF79" s="222"/>
      <c r="DTG79" s="222"/>
      <c r="DTH79" s="222"/>
      <c r="DTI79" s="222"/>
      <c r="DTJ79" s="222"/>
      <c r="DTK79" s="222"/>
      <c r="DTL79" s="222"/>
      <c r="DTM79" s="222"/>
      <c r="DTN79" s="222"/>
      <c r="DTO79" s="222"/>
      <c r="DTP79" s="222"/>
      <c r="DTQ79" s="222"/>
      <c r="DTR79" s="222"/>
      <c r="DTS79" s="222"/>
      <c r="DTT79" s="222"/>
      <c r="DTU79" s="222"/>
      <c r="DTV79" s="222"/>
      <c r="DTW79" s="222"/>
      <c r="DTX79" s="222"/>
      <c r="DTY79" s="222"/>
      <c r="DTZ79" s="222"/>
      <c r="DUA79" s="222"/>
      <c r="DUB79" s="222"/>
      <c r="DUC79" s="222"/>
      <c r="DUD79" s="222"/>
      <c r="DUE79" s="222"/>
      <c r="DUF79" s="222"/>
      <c r="DUG79" s="222"/>
      <c r="DUH79" s="222"/>
      <c r="DUI79" s="222"/>
      <c r="DUJ79" s="222"/>
      <c r="DUK79" s="222"/>
      <c r="DUL79" s="222"/>
      <c r="DUM79" s="222"/>
      <c r="DUN79" s="222"/>
      <c r="DUO79" s="222"/>
      <c r="DUP79" s="222"/>
      <c r="DUQ79" s="222"/>
      <c r="DUR79" s="222"/>
      <c r="DUS79" s="222"/>
      <c r="DUT79" s="222"/>
      <c r="DUU79" s="222"/>
      <c r="DUV79" s="222"/>
      <c r="DUW79" s="222"/>
      <c r="DUX79" s="222"/>
      <c r="DUY79" s="222"/>
      <c r="DUZ79" s="222"/>
      <c r="DVA79" s="222"/>
      <c r="DVB79" s="222"/>
      <c r="DVC79" s="222"/>
      <c r="DVD79" s="222"/>
      <c r="DVE79" s="222"/>
      <c r="DVF79" s="222"/>
      <c r="DVG79" s="222"/>
      <c r="DVH79" s="222"/>
      <c r="DVI79" s="222"/>
      <c r="DVJ79" s="222"/>
      <c r="DVK79" s="222"/>
      <c r="DVL79" s="222"/>
      <c r="DVM79" s="222"/>
      <c r="DVN79" s="222"/>
      <c r="DVO79" s="222"/>
      <c r="DVP79" s="222"/>
      <c r="DVQ79" s="222"/>
      <c r="DVR79" s="222"/>
      <c r="DVS79" s="222"/>
      <c r="DVT79" s="222"/>
      <c r="DVU79" s="222"/>
      <c r="DVV79" s="222"/>
      <c r="DVW79" s="222"/>
      <c r="DVX79" s="222"/>
      <c r="DVY79" s="222"/>
      <c r="DVZ79" s="222"/>
      <c r="DWA79" s="222"/>
      <c r="DWB79" s="222"/>
      <c r="DWC79" s="222"/>
      <c r="DWD79" s="222"/>
      <c r="DWE79" s="222"/>
      <c r="DWF79" s="222"/>
      <c r="DWG79" s="222"/>
      <c r="DWH79" s="222"/>
      <c r="DWI79" s="222"/>
      <c r="DWJ79" s="222"/>
      <c r="DWK79" s="222"/>
      <c r="DWL79" s="222"/>
      <c r="DWM79" s="222"/>
      <c r="DWN79" s="222"/>
      <c r="DWO79" s="222"/>
      <c r="DWP79" s="222"/>
      <c r="DWQ79" s="222"/>
      <c r="DWR79" s="222"/>
      <c r="DWS79" s="222"/>
      <c r="DWT79" s="222"/>
      <c r="DWU79" s="222"/>
      <c r="DWV79" s="222"/>
      <c r="DWW79" s="222"/>
      <c r="DWX79" s="222"/>
      <c r="DWY79" s="222"/>
      <c r="DWZ79" s="222"/>
      <c r="DXA79" s="222"/>
      <c r="DXB79" s="222"/>
      <c r="DXC79" s="222"/>
      <c r="DXD79" s="222"/>
      <c r="DXE79" s="222"/>
      <c r="DXF79" s="222"/>
      <c r="DXG79" s="222"/>
      <c r="DXH79" s="222"/>
      <c r="DXI79" s="222"/>
      <c r="DXJ79" s="222"/>
      <c r="DXK79" s="222"/>
      <c r="DXL79" s="222"/>
      <c r="DXM79" s="222"/>
      <c r="DXN79" s="222"/>
      <c r="DXO79" s="222"/>
      <c r="DXP79" s="222"/>
      <c r="DXQ79" s="222"/>
      <c r="DXR79" s="222"/>
      <c r="DXS79" s="222"/>
      <c r="DXT79" s="222"/>
      <c r="DXU79" s="222"/>
      <c r="DXV79" s="222"/>
      <c r="DXW79" s="222"/>
      <c r="DXX79" s="222"/>
      <c r="DXY79" s="222"/>
      <c r="DXZ79" s="222"/>
      <c r="DYA79" s="222"/>
      <c r="DYB79" s="222"/>
      <c r="DYC79" s="222"/>
      <c r="DYD79" s="222"/>
      <c r="DYE79" s="222"/>
      <c r="DYF79" s="222"/>
      <c r="DYG79" s="222"/>
      <c r="DYH79" s="222"/>
      <c r="DYI79" s="222"/>
      <c r="DYJ79" s="222"/>
      <c r="DYK79" s="222"/>
      <c r="DYL79" s="222"/>
      <c r="DYM79" s="222"/>
      <c r="DYN79" s="222"/>
      <c r="DYO79" s="222"/>
      <c r="DYP79" s="222"/>
      <c r="DYQ79" s="222"/>
      <c r="DYR79" s="222"/>
      <c r="DYS79" s="222"/>
      <c r="DYT79" s="222"/>
      <c r="DYU79" s="222"/>
      <c r="DYV79" s="222"/>
      <c r="DYW79" s="222"/>
      <c r="DYX79" s="222"/>
      <c r="DYY79" s="222"/>
      <c r="DYZ79" s="222"/>
      <c r="DZA79" s="222"/>
      <c r="DZB79" s="222"/>
      <c r="DZC79" s="222"/>
      <c r="DZD79" s="222"/>
      <c r="DZE79" s="222"/>
      <c r="DZF79" s="222"/>
      <c r="DZG79" s="222"/>
      <c r="DZH79" s="222"/>
      <c r="DZI79" s="222"/>
      <c r="DZJ79" s="222"/>
      <c r="DZK79" s="222"/>
      <c r="DZL79" s="222"/>
      <c r="DZM79" s="222"/>
      <c r="DZN79" s="222"/>
      <c r="DZO79" s="222"/>
      <c r="DZP79" s="222"/>
      <c r="DZQ79" s="222"/>
      <c r="DZR79" s="222"/>
      <c r="DZS79" s="222"/>
      <c r="DZT79" s="222"/>
      <c r="DZU79" s="222"/>
      <c r="DZV79" s="222"/>
      <c r="DZW79" s="222"/>
      <c r="DZX79" s="222"/>
      <c r="DZY79" s="222"/>
      <c r="DZZ79" s="222"/>
      <c r="EAA79" s="222"/>
      <c r="EAB79" s="222"/>
      <c r="EAC79" s="222"/>
      <c r="EAD79" s="222"/>
      <c r="EAE79" s="222"/>
      <c r="EAF79" s="222"/>
      <c r="EAG79" s="222"/>
      <c r="EAH79" s="222"/>
      <c r="EAI79" s="222"/>
      <c r="EAJ79" s="222"/>
      <c r="EAK79" s="222"/>
      <c r="EAL79" s="222"/>
      <c r="EAM79" s="222"/>
      <c r="EAN79" s="222"/>
      <c r="EAO79" s="222"/>
      <c r="EAP79" s="222"/>
      <c r="EAQ79" s="222"/>
      <c r="EAR79" s="222"/>
      <c r="EAS79" s="222"/>
      <c r="EAT79" s="222"/>
      <c r="EAU79" s="222"/>
      <c r="EAV79" s="222"/>
      <c r="EAW79" s="222"/>
      <c r="EAX79" s="222"/>
      <c r="EAY79" s="222"/>
      <c r="EAZ79" s="222"/>
      <c r="EBA79" s="222"/>
      <c r="EBB79" s="222"/>
      <c r="EBC79" s="222"/>
      <c r="EBD79" s="222"/>
      <c r="EBE79" s="222"/>
      <c r="EBF79" s="222"/>
      <c r="EBG79" s="222"/>
      <c r="EBH79" s="222"/>
      <c r="EBI79" s="222"/>
      <c r="EBJ79" s="222"/>
      <c r="EBK79" s="222"/>
      <c r="EBL79" s="222"/>
      <c r="EBM79" s="222"/>
      <c r="EBN79" s="222"/>
      <c r="EBO79" s="222"/>
      <c r="EBP79" s="222"/>
      <c r="EBQ79" s="222"/>
      <c r="EBR79" s="222"/>
      <c r="EBS79" s="222"/>
      <c r="EBT79" s="222"/>
      <c r="EBU79" s="222"/>
      <c r="EBV79" s="222"/>
      <c r="EBW79" s="222"/>
      <c r="EBX79" s="222"/>
      <c r="EBY79" s="222"/>
      <c r="EBZ79" s="222"/>
      <c r="ECA79" s="222"/>
      <c r="ECB79" s="222"/>
      <c r="ECC79" s="222"/>
      <c r="ECD79" s="222"/>
      <c r="ECE79" s="222"/>
      <c r="ECF79" s="222"/>
      <c r="ECG79" s="222"/>
      <c r="ECH79" s="222"/>
      <c r="ECI79" s="222"/>
      <c r="ECJ79" s="222"/>
      <c r="ECK79" s="222"/>
      <c r="ECL79" s="222"/>
      <c r="ECM79" s="222"/>
      <c r="ECN79" s="222"/>
      <c r="ECO79" s="222"/>
      <c r="ECP79" s="222"/>
      <c r="ECQ79" s="222"/>
      <c r="ECR79" s="222"/>
      <c r="ECS79" s="222"/>
      <c r="ECT79" s="222"/>
      <c r="ECU79" s="222"/>
      <c r="ECV79" s="222"/>
      <c r="ECW79" s="222"/>
      <c r="ECX79" s="222"/>
      <c r="ECY79" s="222"/>
      <c r="ECZ79" s="222"/>
      <c r="EDA79" s="222"/>
      <c r="EDB79" s="222"/>
      <c r="EDC79" s="222"/>
      <c r="EDD79" s="222"/>
      <c r="EDE79" s="222"/>
      <c r="EDF79" s="222"/>
      <c r="EDG79" s="222"/>
      <c r="EDH79" s="222"/>
      <c r="EDI79" s="222"/>
      <c r="EDJ79" s="222"/>
      <c r="EDK79" s="222"/>
      <c r="EDL79" s="222"/>
      <c r="EDM79" s="222"/>
      <c r="EDN79" s="222"/>
      <c r="EDO79" s="222"/>
      <c r="EDP79" s="222"/>
      <c r="EDQ79" s="222"/>
      <c r="EDR79" s="222"/>
      <c r="EDS79" s="222"/>
      <c r="EDT79" s="222"/>
      <c r="EDU79" s="222"/>
      <c r="EDV79" s="222"/>
      <c r="EDW79" s="222"/>
      <c r="EDX79" s="222"/>
      <c r="EDY79" s="222"/>
      <c r="EDZ79" s="222"/>
      <c r="EEA79" s="222"/>
      <c r="EEB79" s="222"/>
      <c r="EEC79" s="222"/>
      <c r="EED79" s="222"/>
      <c r="EEE79" s="222"/>
      <c r="EEF79" s="222"/>
      <c r="EEG79" s="222"/>
      <c r="EEH79" s="222"/>
      <c r="EEI79" s="222"/>
      <c r="EEJ79" s="222"/>
      <c r="EEK79" s="222"/>
      <c r="EEL79" s="222"/>
      <c r="EEM79" s="222"/>
      <c r="EEN79" s="222"/>
      <c r="EEO79" s="222"/>
      <c r="EEP79" s="222"/>
      <c r="EEQ79" s="222"/>
      <c r="EER79" s="222"/>
      <c r="EES79" s="222"/>
      <c r="EET79" s="222"/>
      <c r="EEU79" s="222"/>
      <c r="EEV79" s="222"/>
      <c r="EEW79" s="222"/>
      <c r="EEX79" s="222"/>
      <c r="EEY79" s="222"/>
      <c r="EEZ79" s="222"/>
      <c r="EFA79" s="222"/>
      <c r="EFB79" s="222"/>
      <c r="EFC79" s="222"/>
      <c r="EFD79" s="222"/>
      <c r="EFE79" s="222"/>
      <c r="EFF79" s="222"/>
      <c r="EFG79" s="222"/>
      <c r="EFH79" s="222"/>
      <c r="EFI79" s="222"/>
      <c r="EFJ79" s="222"/>
      <c r="EFK79" s="222"/>
      <c r="EFL79" s="222"/>
      <c r="EFM79" s="222"/>
      <c r="EFN79" s="222"/>
      <c r="EFO79" s="222"/>
      <c r="EFP79" s="222"/>
      <c r="EFQ79" s="222"/>
      <c r="EFR79" s="222"/>
      <c r="EFS79" s="222"/>
      <c r="EFT79" s="222"/>
      <c r="EFU79" s="222"/>
      <c r="EFV79" s="222"/>
      <c r="EFW79" s="222"/>
      <c r="EFX79" s="222"/>
      <c r="EFY79" s="222"/>
      <c r="EFZ79" s="222"/>
      <c r="EGA79" s="222"/>
      <c r="EGB79" s="222"/>
      <c r="EGC79" s="222"/>
      <c r="EGD79" s="222"/>
      <c r="EGE79" s="222"/>
      <c r="EGF79" s="222"/>
      <c r="EGG79" s="222"/>
      <c r="EGH79" s="222"/>
      <c r="EGI79" s="222"/>
      <c r="EGJ79" s="222"/>
      <c r="EGK79" s="222"/>
      <c r="EGL79" s="222"/>
      <c r="EGM79" s="222"/>
      <c r="EGN79" s="222"/>
      <c r="EGO79" s="222"/>
      <c r="EGP79" s="222"/>
      <c r="EGQ79" s="222"/>
      <c r="EGR79" s="222"/>
      <c r="EGS79" s="222"/>
      <c r="EGT79" s="222"/>
      <c r="EGU79" s="222"/>
      <c r="EGV79" s="222"/>
      <c r="EGW79" s="222"/>
      <c r="EGX79" s="222"/>
      <c r="EGY79" s="222"/>
      <c r="EGZ79" s="222"/>
      <c r="EHA79" s="222"/>
      <c r="EHB79" s="222"/>
      <c r="EHC79" s="222"/>
      <c r="EHD79" s="222"/>
      <c r="EHE79" s="222"/>
      <c r="EHF79" s="222"/>
      <c r="EHG79" s="222"/>
      <c r="EHH79" s="222"/>
      <c r="EHI79" s="222"/>
      <c r="EHJ79" s="222"/>
      <c r="EHK79" s="222"/>
      <c r="EHL79" s="222"/>
      <c r="EHM79" s="222"/>
      <c r="EHN79" s="222"/>
      <c r="EHO79" s="222"/>
      <c r="EHP79" s="222"/>
      <c r="EHQ79" s="222"/>
      <c r="EHR79" s="222"/>
      <c r="EHS79" s="222"/>
      <c r="EHT79" s="222"/>
      <c r="EHU79" s="222"/>
      <c r="EHV79" s="222"/>
      <c r="EHW79" s="222"/>
      <c r="EHX79" s="222"/>
      <c r="EHY79" s="222"/>
      <c r="EHZ79" s="222"/>
      <c r="EIA79" s="222"/>
      <c r="EIB79" s="222"/>
      <c r="EIC79" s="222"/>
      <c r="EID79" s="222"/>
      <c r="EIE79" s="222"/>
      <c r="EIF79" s="222"/>
      <c r="EIG79" s="222"/>
      <c r="EIH79" s="222"/>
      <c r="EII79" s="222"/>
      <c r="EIJ79" s="222"/>
      <c r="EIK79" s="222"/>
      <c r="EIL79" s="222"/>
      <c r="EIM79" s="222"/>
      <c r="EIN79" s="222"/>
      <c r="EIO79" s="222"/>
      <c r="EIP79" s="222"/>
      <c r="EIQ79" s="222"/>
      <c r="EIR79" s="222"/>
      <c r="EIS79" s="222"/>
      <c r="EIT79" s="222"/>
      <c r="EIU79" s="222"/>
      <c r="EIV79" s="222"/>
      <c r="EIW79" s="222"/>
      <c r="EIX79" s="222"/>
      <c r="EIY79" s="222"/>
      <c r="EIZ79" s="222"/>
      <c r="EJA79" s="222"/>
      <c r="EJB79" s="222"/>
      <c r="EJC79" s="222"/>
      <c r="EJD79" s="222"/>
      <c r="EJE79" s="222"/>
      <c r="EJF79" s="222"/>
      <c r="EJG79" s="222"/>
      <c r="EJH79" s="222"/>
      <c r="EJI79" s="222"/>
      <c r="EJJ79" s="222"/>
      <c r="EJK79" s="222"/>
      <c r="EJL79" s="222"/>
      <c r="EJM79" s="222"/>
      <c r="EJN79" s="222"/>
      <c r="EJO79" s="222"/>
      <c r="EJP79" s="222"/>
      <c r="EJQ79" s="222"/>
      <c r="EJR79" s="222"/>
      <c r="EJS79" s="222"/>
      <c r="EJT79" s="222"/>
      <c r="EJU79" s="222"/>
      <c r="EJV79" s="222"/>
      <c r="EJW79" s="222"/>
      <c r="EJX79" s="222"/>
      <c r="EJY79" s="222"/>
      <c r="EJZ79" s="222"/>
      <c r="EKA79" s="222"/>
      <c r="EKB79" s="222"/>
      <c r="EKC79" s="222"/>
      <c r="EKD79" s="222"/>
      <c r="EKE79" s="222"/>
      <c r="EKF79" s="222"/>
      <c r="EKG79" s="222"/>
      <c r="EKH79" s="222"/>
      <c r="EKI79" s="222"/>
      <c r="EKJ79" s="222"/>
      <c r="EKK79" s="222"/>
      <c r="EKL79" s="222"/>
      <c r="EKM79" s="222"/>
      <c r="EKN79" s="222"/>
      <c r="EKO79" s="222"/>
      <c r="EKP79" s="222"/>
      <c r="EKQ79" s="222"/>
      <c r="EKR79" s="222"/>
      <c r="EKS79" s="222"/>
      <c r="EKT79" s="222"/>
      <c r="EKU79" s="222"/>
      <c r="EKV79" s="222"/>
      <c r="EKW79" s="222"/>
      <c r="EKX79" s="222"/>
      <c r="EKY79" s="222"/>
      <c r="EKZ79" s="222"/>
      <c r="ELA79" s="222"/>
      <c r="ELB79" s="222"/>
      <c r="ELC79" s="222"/>
      <c r="ELD79" s="222"/>
      <c r="ELE79" s="222"/>
      <c r="ELF79" s="222"/>
      <c r="ELG79" s="222"/>
      <c r="ELH79" s="222"/>
      <c r="ELI79" s="222"/>
      <c r="ELJ79" s="222"/>
      <c r="ELK79" s="222"/>
      <c r="ELL79" s="222"/>
      <c r="ELM79" s="222"/>
      <c r="ELN79" s="222"/>
      <c r="ELO79" s="222"/>
      <c r="ELP79" s="222"/>
      <c r="ELQ79" s="222"/>
      <c r="ELR79" s="222"/>
      <c r="ELS79" s="222"/>
      <c r="ELT79" s="222"/>
      <c r="ELU79" s="222"/>
      <c r="ELV79" s="222"/>
      <c r="ELW79" s="222"/>
      <c r="ELX79" s="222"/>
      <c r="ELY79" s="222"/>
      <c r="ELZ79" s="222"/>
      <c r="EMA79" s="222"/>
      <c r="EMB79" s="222"/>
      <c r="EMC79" s="222"/>
      <c r="EMD79" s="222"/>
      <c r="EME79" s="222"/>
      <c r="EMF79" s="222"/>
      <c r="EMG79" s="222"/>
      <c r="EMH79" s="222"/>
      <c r="EMI79" s="222"/>
      <c r="EMJ79" s="222"/>
      <c r="EMK79" s="222"/>
      <c r="EML79" s="222"/>
      <c r="EMM79" s="222"/>
      <c r="EMN79" s="222"/>
      <c r="EMO79" s="222"/>
      <c r="EMP79" s="222"/>
      <c r="EMQ79" s="222"/>
      <c r="EMR79" s="222"/>
      <c r="EMS79" s="222"/>
      <c r="EMT79" s="222"/>
      <c r="EMU79" s="222"/>
      <c r="EMV79" s="222"/>
      <c r="EMW79" s="222"/>
      <c r="EMX79" s="222"/>
      <c r="EMY79" s="222"/>
      <c r="EMZ79" s="222"/>
      <c r="ENA79" s="222"/>
      <c r="ENB79" s="222"/>
      <c r="ENC79" s="222"/>
      <c r="END79" s="222"/>
      <c r="ENE79" s="222"/>
      <c r="ENF79" s="222"/>
      <c r="ENG79" s="222"/>
      <c r="ENH79" s="222"/>
      <c r="ENI79" s="222"/>
      <c r="ENJ79" s="222"/>
      <c r="ENK79" s="222"/>
      <c r="ENL79" s="222"/>
      <c r="ENM79" s="222"/>
      <c r="ENN79" s="222"/>
      <c r="ENO79" s="222"/>
      <c r="ENP79" s="222"/>
      <c r="ENQ79" s="222"/>
      <c r="ENR79" s="222"/>
      <c r="ENS79" s="222"/>
      <c r="ENT79" s="222"/>
      <c r="ENU79" s="222"/>
      <c r="ENV79" s="222"/>
      <c r="ENW79" s="222"/>
      <c r="ENX79" s="222"/>
      <c r="ENY79" s="222"/>
      <c r="ENZ79" s="222"/>
      <c r="EOA79" s="222"/>
      <c r="EOB79" s="222"/>
      <c r="EOC79" s="222"/>
      <c r="EOD79" s="222"/>
      <c r="EOE79" s="222"/>
      <c r="EOF79" s="222"/>
      <c r="EOG79" s="222"/>
      <c r="EOH79" s="222"/>
      <c r="EOI79" s="222"/>
      <c r="EOJ79" s="222"/>
      <c r="EOK79" s="222"/>
      <c r="EOL79" s="222"/>
      <c r="EOM79" s="222"/>
      <c r="EON79" s="222"/>
      <c r="EOO79" s="222"/>
      <c r="EOP79" s="222"/>
      <c r="EOQ79" s="222"/>
      <c r="EOR79" s="222"/>
      <c r="EOS79" s="222"/>
      <c r="EOT79" s="222"/>
      <c r="EOU79" s="222"/>
      <c r="EOV79" s="222"/>
      <c r="EOW79" s="222"/>
      <c r="EOX79" s="222"/>
      <c r="EOY79" s="222"/>
      <c r="EOZ79" s="222"/>
      <c r="EPA79" s="222"/>
      <c r="EPB79" s="222"/>
      <c r="EPC79" s="222"/>
      <c r="EPD79" s="222"/>
      <c r="EPE79" s="222"/>
      <c r="EPF79" s="222"/>
      <c r="EPG79" s="222"/>
      <c r="EPH79" s="222"/>
      <c r="EPI79" s="222"/>
      <c r="EPJ79" s="222"/>
      <c r="EPK79" s="222"/>
      <c r="EPL79" s="222"/>
      <c r="EPM79" s="222"/>
      <c r="EPN79" s="222"/>
      <c r="EPO79" s="222"/>
      <c r="EPP79" s="222"/>
      <c r="EPQ79" s="222"/>
      <c r="EPR79" s="222"/>
      <c r="EPS79" s="222"/>
      <c r="EPT79" s="222"/>
      <c r="EPU79" s="222"/>
      <c r="EPV79" s="222"/>
      <c r="EPW79" s="222"/>
      <c r="EPX79" s="222"/>
      <c r="EPY79" s="222"/>
      <c r="EPZ79" s="222"/>
      <c r="EQA79" s="222"/>
      <c r="EQB79" s="222"/>
      <c r="EQC79" s="222"/>
      <c r="EQD79" s="222"/>
      <c r="EQE79" s="222"/>
      <c r="EQF79" s="222"/>
      <c r="EQG79" s="222"/>
      <c r="EQH79" s="222"/>
      <c r="EQI79" s="222"/>
      <c r="EQJ79" s="222"/>
      <c r="EQK79" s="222"/>
      <c r="EQL79" s="222"/>
      <c r="EQM79" s="222"/>
      <c r="EQN79" s="222"/>
      <c r="EQO79" s="222"/>
      <c r="EQP79" s="222"/>
      <c r="EQQ79" s="222"/>
      <c r="EQR79" s="222"/>
      <c r="EQS79" s="222"/>
      <c r="EQT79" s="222"/>
      <c r="EQU79" s="222"/>
      <c r="EQV79" s="222"/>
      <c r="EQW79" s="222"/>
      <c r="EQX79" s="222"/>
      <c r="EQY79" s="222"/>
      <c r="EQZ79" s="222"/>
      <c r="ERA79" s="222"/>
      <c r="ERB79" s="222"/>
      <c r="ERC79" s="222"/>
      <c r="ERD79" s="222"/>
      <c r="ERE79" s="222"/>
      <c r="ERF79" s="222"/>
      <c r="ERG79" s="222"/>
      <c r="ERH79" s="222"/>
      <c r="ERI79" s="222"/>
      <c r="ERJ79" s="222"/>
      <c r="ERK79" s="222"/>
      <c r="ERL79" s="222"/>
      <c r="ERM79" s="222"/>
      <c r="ERN79" s="222"/>
      <c r="ERO79" s="222"/>
      <c r="ERP79" s="222"/>
      <c r="ERQ79" s="222"/>
      <c r="ERR79" s="222"/>
      <c r="ERS79" s="222"/>
      <c r="ERT79" s="222"/>
      <c r="ERU79" s="222"/>
      <c r="ERV79" s="222"/>
      <c r="ERW79" s="222"/>
      <c r="ERX79" s="222"/>
      <c r="ERY79" s="222"/>
      <c r="ERZ79" s="222"/>
      <c r="ESA79" s="222"/>
      <c r="ESB79" s="222"/>
      <c r="ESC79" s="222"/>
      <c r="ESD79" s="222"/>
      <c r="ESE79" s="222"/>
      <c r="ESF79" s="222"/>
      <c r="ESG79" s="222"/>
      <c r="ESH79" s="222"/>
      <c r="ESI79" s="222"/>
      <c r="ESJ79" s="222"/>
      <c r="ESK79" s="222"/>
      <c r="ESL79" s="222"/>
      <c r="ESM79" s="222"/>
      <c r="ESN79" s="222"/>
      <c r="ESO79" s="222"/>
      <c r="ESP79" s="222"/>
      <c r="ESQ79" s="222"/>
      <c r="ESR79" s="222"/>
      <c r="ESS79" s="222"/>
      <c r="EST79" s="222"/>
      <c r="ESU79" s="222"/>
      <c r="ESV79" s="222"/>
      <c r="ESW79" s="222"/>
      <c r="ESX79" s="222"/>
      <c r="ESY79" s="222"/>
      <c r="ESZ79" s="222"/>
      <c r="ETA79" s="222"/>
      <c r="ETB79" s="222"/>
      <c r="ETC79" s="222"/>
      <c r="ETD79" s="222"/>
      <c r="ETE79" s="222"/>
      <c r="ETF79" s="222"/>
      <c r="ETG79" s="222"/>
      <c r="ETH79" s="222"/>
      <c r="ETI79" s="222"/>
      <c r="ETJ79" s="222"/>
      <c r="ETK79" s="222"/>
      <c r="ETL79" s="222"/>
      <c r="ETM79" s="222"/>
      <c r="ETN79" s="222"/>
      <c r="ETO79" s="222"/>
      <c r="ETP79" s="222"/>
      <c r="ETQ79" s="222"/>
      <c r="ETR79" s="222"/>
      <c r="ETS79" s="222"/>
      <c r="ETT79" s="222"/>
      <c r="ETU79" s="222"/>
      <c r="ETV79" s="222"/>
      <c r="ETW79" s="222"/>
      <c r="ETX79" s="222"/>
      <c r="ETY79" s="222"/>
      <c r="ETZ79" s="222"/>
      <c r="EUA79" s="222"/>
      <c r="EUB79" s="222"/>
      <c r="EUC79" s="222"/>
      <c r="EUD79" s="222"/>
      <c r="EUE79" s="222"/>
      <c r="EUF79" s="222"/>
      <c r="EUG79" s="222"/>
      <c r="EUH79" s="222"/>
      <c r="EUI79" s="222"/>
      <c r="EUJ79" s="222"/>
      <c r="EUK79" s="222"/>
      <c r="EUL79" s="222"/>
      <c r="EUM79" s="222"/>
      <c r="EUN79" s="222"/>
      <c r="EUO79" s="222"/>
      <c r="EUP79" s="222"/>
      <c r="EUQ79" s="222"/>
      <c r="EUR79" s="222"/>
      <c r="EUS79" s="222"/>
      <c r="EUT79" s="222"/>
      <c r="EUU79" s="222"/>
      <c r="EUV79" s="222"/>
      <c r="EUW79" s="222"/>
      <c r="EUX79" s="222"/>
      <c r="EUY79" s="222"/>
      <c r="EUZ79" s="222"/>
      <c r="EVA79" s="222"/>
      <c r="EVB79" s="222"/>
      <c r="EVC79" s="222"/>
      <c r="EVD79" s="222"/>
      <c r="EVE79" s="222"/>
      <c r="EVF79" s="222"/>
      <c r="EVG79" s="222"/>
      <c r="EVH79" s="222"/>
      <c r="EVI79" s="222"/>
      <c r="EVJ79" s="222"/>
      <c r="EVK79" s="222"/>
      <c r="EVL79" s="222"/>
      <c r="EVM79" s="222"/>
      <c r="EVN79" s="222"/>
      <c r="EVO79" s="222"/>
      <c r="EVP79" s="222"/>
      <c r="EVQ79" s="222"/>
      <c r="EVR79" s="222"/>
      <c r="EVS79" s="222"/>
      <c r="EVT79" s="222"/>
      <c r="EVU79" s="222"/>
      <c r="EVV79" s="222"/>
      <c r="EVW79" s="222"/>
      <c r="EVX79" s="222"/>
      <c r="EVY79" s="222"/>
      <c r="EVZ79" s="222"/>
      <c r="EWA79" s="222"/>
      <c r="EWB79" s="222"/>
      <c r="EWC79" s="222"/>
      <c r="EWD79" s="222"/>
      <c r="EWE79" s="222"/>
      <c r="EWF79" s="222"/>
      <c r="EWG79" s="222"/>
      <c r="EWH79" s="222"/>
      <c r="EWI79" s="222"/>
      <c r="EWJ79" s="222"/>
      <c r="EWK79" s="222"/>
      <c r="EWL79" s="222"/>
      <c r="EWM79" s="222"/>
      <c r="EWN79" s="222"/>
      <c r="EWO79" s="222"/>
      <c r="EWP79" s="222"/>
      <c r="EWQ79" s="222"/>
      <c r="EWR79" s="222"/>
      <c r="EWS79" s="222"/>
      <c r="EWT79" s="222"/>
      <c r="EWU79" s="222"/>
      <c r="EWV79" s="222"/>
      <c r="EWW79" s="222"/>
      <c r="EWX79" s="222"/>
      <c r="EWY79" s="222"/>
      <c r="EWZ79" s="222"/>
      <c r="EXA79" s="222"/>
      <c r="EXB79" s="222"/>
      <c r="EXC79" s="222"/>
      <c r="EXD79" s="222"/>
      <c r="EXE79" s="222"/>
      <c r="EXF79" s="222"/>
      <c r="EXG79" s="222"/>
      <c r="EXH79" s="222"/>
      <c r="EXI79" s="222"/>
      <c r="EXJ79" s="222"/>
      <c r="EXK79" s="222"/>
      <c r="EXL79" s="222"/>
      <c r="EXM79" s="222"/>
      <c r="EXN79" s="222"/>
      <c r="EXO79" s="222"/>
      <c r="EXP79" s="222"/>
      <c r="EXQ79" s="222"/>
      <c r="EXR79" s="222"/>
      <c r="EXS79" s="222"/>
      <c r="EXT79" s="222"/>
      <c r="EXU79" s="222"/>
      <c r="EXV79" s="222"/>
      <c r="EXW79" s="222"/>
      <c r="EXX79" s="222"/>
      <c r="EXY79" s="222"/>
      <c r="EXZ79" s="222"/>
      <c r="EYA79" s="222"/>
      <c r="EYB79" s="222"/>
      <c r="EYC79" s="222"/>
      <c r="EYD79" s="222"/>
      <c r="EYE79" s="222"/>
      <c r="EYF79" s="222"/>
      <c r="EYG79" s="222"/>
      <c r="EYH79" s="222"/>
      <c r="EYI79" s="222"/>
      <c r="EYJ79" s="222"/>
      <c r="EYK79" s="222"/>
      <c r="EYL79" s="222"/>
      <c r="EYM79" s="222"/>
      <c r="EYN79" s="222"/>
      <c r="EYO79" s="222"/>
      <c r="EYP79" s="222"/>
      <c r="EYQ79" s="222"/>
      <c r="EYR79" s="222"/>
      <c r="EYS79" s="222"/>
      <c r="EYT79" s="222"/>
      <c r="EYU79" s="222"/>
      <c r="EYV79" s="222"/>
      <c r="EYW79" s="222"/>
      <c r="EYX79" s="222"/>
      <c r="EYY79" s="222"/>
      <c r="EYZ79" s="222"/>
      <c r="EZA79" s="222"/>
      <c r="EZB79" s="222"/>
      <c r="EZC79" s="222"/>
      <c r="EZD79" s="222"/>
      <c r="EZE79" s="222"/>
      <c r="EZF79" s="222"/>
      <c r="EZG79" s="222"/>
      <c r="EZH79" s="222"/>
      <c r="EZI79" s="222"/>
      <c r="EZJ79" s="222"/>
      <c r="EZK79" s="222"/>
      <c r="EZL79" s="222"/>
      <c r="EZM79" s="222"/>
      <c r="EZN79" s="222"/>
      <c r="EZO79" s="222"/>
      <c r="EZP79" s="222"/>
      <c r="EZQ79" s="222"/>
      <c r="EZR79" s="222"/>
      <c r="EZS79" s="222"/>
      <c r="EZT79" s="222"/>
      <c r="EZU79" s="222"/>
      <c r="EZV79" s="222"/>
      <c r="EZW79" s="222"/>
      <c r="EZX79" s="222"/>
      <c r="EZY79" s="222"/>
      <c r="EZZ79" s="222"/>
      <c r="FAA79" s="222"/>
      <c r="FAB79" s="222"/>
      <c r="FAC79" s="222"/>
      <c r="FAD79" s="222"/>
      <c r="FAE79" s="222"/>
      <c r="FAF79" s="222"/>
      <c r="FAG79" s="222"/>
      <c r="FAH79" s="222"/>
      <c r="FAI79" s="222"/>
      <c r="FAJ79" s="222"/>
      <c r="FAK79" s="222"/>
      <c r="FAL79" s="222"/>
      <c r="FAM79" s="222"/>
      <c r="FAN79" s="222"/>
      <c r="FAO79" s="222"/>
      <c r="FAP79" s="222"/>
      <c r="FAQ79" s="222"/>
      <c r="FAR79" s="222"/>
      <c r="FAS79" s="222"/>
      <c r="FAT79" s="222"/>
      <c r="FAU79" s="222"/>
      <c r="FAV79" s="222"/>
      <c r="FAW79" s="222"/>
      <c r="FAX79" s="222"/>
      <c r="FAY79" s="222"/>
      <c r="FAZ79" s="222"/>
      <c r="FBA79" s="222"/>
      <c r="FBB79" s="222"/>
      <c r="FBC79" s="222"/>
      <c r="FBD79" s="222"/>
      <c r="FBE79" s="222"/>
      <c r="FBF79" s="222"/>
      <c r="FBG79" s="222"/>
      <c r="FBH79" s="222"/>
      <c r="FBI79" s="222"/>
      <c r="FBJ79" s="222"/>
      <c r="FBK79" s="222"/>
      <c r="FBL79" s="222"/>
      <c r="FBM79" s="222"/>
      <c r="FBN79" s="222"/>
      <c r="FBO79" s="222"/>
      <c r="FBP79" s="222"/>
      <c r="FBQ79" s="222"/>
      <c r="FBR79" s="222"/>
      <c r="FBS79" s="222"/>
      <c r="FBT79" s="222"/>
      <c r="FBU79" s="222"/>
      <c r="FBV79" s="222"/>
      <c r="FBW79" s="222"/>
      <c r="FBX79" s="222"/>
      <c r="FBY79" s="222"/>
      <c r="FBZ79" s="222"/>
      <c r="FCA79" s="222"/>
      <c r="FCB79" s="222"/>
      <c r="FCC79" s="222"/>
      <c r="FCD79" s="222"/>
      <c r="FCE79" s="222"/>
      <c r="FCF79" s="222"/>
      <c r="FCG79" s="222"/>
      <c r="FCH79" s="222"/>
      <c r="FCI79" s="222"/>
      <c r="FCJ79" s="222"/>
      <c r="FCK79" s="222"/>
      <c r="FCL79" s="222"/>
      <c r="FCM79" s="222"/>
      <c r="FCN79" s="222"/>
      <c r="FCO79" s="222"/>
      <c r="FCP79" s="222"/>
      <c r="FCQ79" s="222"/>
      <c r="FCR79" s="222"/>
      <c r="FCS79" s="222"/>
      <c r="FCT79" s="222"/>
      <c r="FCU79" s="222"/>
      <c r="FCV79" s="222"/>
      <c r="FCW79" s="222"/>
      <c r="FCX79" s="222"/>
      <c r="FCY79" s="222"/>
      <c r="FCZ79" s="222"/>
      <c r="FDA79" s="222"/>
      <c r="FDB79" s="222"/>
      <c r="FDC79" s="222"/>
      <c r="FDD79" s="222"/>
      <c r="FDE79" s="222"/>
      <c r="FDF79" s="222"/>
      <c r="FDG79" s="222"/>
      <c r="FDH79" s="222"/>
      <c r="FDI79" s="222"/>
      <c r="FDJ79" s="222"/>
      <c r="FDK79" s="222"/>
      <c r="FDL79" s="222"/>
      <c r="FDM79" s="222"/>
      <c r="FDN79" s="222"/>
      <c r="FDO79" s="222"/>
      <c r="FDP79" s="222"/>
      <c r="FDQ79" s="222"/>
      <c r="FDR79" s="222"/>
      <c r="FDS79" s="222"/>
      <c r="FDT79" s="222"/>
      <c r="FDU79" s="222"/>
      <c r="FDV79" s="222"/>
      <c r="FDW79" s="222"/>
      <c r="FDX79" s="222"/>
      <c r="FDY79" s="222"/>
      <c r="FDZ79" s="222"/>
      <c r="FEA79" s="222"/>
      <c r="FEB79" s="222"/>
      <c r="FEC79" s="222"/>
      <c r="FED79" s="222"/>
      <c r="FEE79" s="222"/>
      <c r="FEF79" s="222"/>
      <c r="FEG79" s="222"/>
      <c r="FEH79" s="222"/>
      <c r="FEI79" s="222"/>
      <c r="FEJ79" s="222"/>
      <c r="FEK79" s="222"/>
      <c r="FEL79" s="222"/>
      <c r="FEM79" s="222"/>
      <c r="FEN79" s="222"/>
      <c r="FEO79" s="222"/>
      <c r="FEP79" s="222"/>
      <c r="FEQ79" s="222"/>
      <c r="FER79" s="222"/>
      <c r="FES79" s="222"/>
      <c r="FET79" s="222"/>
      <c r="FEU79" s="222"/>
      <c r="FEV79" s="222"/>
      <c r="FEW79" s="222"/>
      <c r="FEX79" s="222"/>
      <c r="FEY79" s="222"/>
      <c r="FEZ79" s="222"/>
      <c r="FFA79" s="222"/>
      <c r="FFB79" s="222"/>
      <c r="FFC79" s="222"/>
      <c r="FFD79" s="222"/>
      <c r="FFE79" s="222"/>
      <c r="FFF79" s="222"/>
      <c r="FFG79" s="222"/>
      <c r="FFH79" s="222"/>
      <c r="FFI79" s="222"/>
      <c r="FFJ79" s="222"/>
      <c r="FFK79" s="222"/>
      <c r="FFL79" s="222"/>
      <c r="FFM79" s="222"/>
      <c r="FFN79" s="222"/>
      <c r="FFO79" s="222"/>
      <c r="FFP79" s="222"/>
      <c r="FFQ79" s="222"/>
      <c r="FFR79" s="222"/>
      <c r="FFS79" s="222"/>
      <c r="FFT79" s="222"/>
      <c r="FFU79" s="222"/>
      <c r="FFV79" s="222"/>
      <c r="FFW79" s="222"/>
      <c r="FFX79" s="222"/>
      <c r="FFY79" s="222"/>
      <c r="FFZ79" s="222"/>
      <c r="FGA79" s="222"/>
      <c r="FGB79" s="222"/>
      <c r="FGC79" s="222"/>
      <c r="FGD79" s="222"/>
      <c r="FGE79" s="222"/>
      <c r="FGF79" s="222"/>
      <c r="FGG79" s="222"/>
      <c r="FGH79" s="222"/>
      <c r="FGI79" s="222"/>
      <c r="FGJ79" s="222"/>
      <c r="FGK79" s="222"/>
      <c r="FGL79" s="222"/>
      <c r="FGM79" s="222"/>
      <c r="FGN79" s="222"/>
      <c r="FGO79" s="222"/>
      <c r="FGP79" s="222"/>
      <c r="FGQ79" s="222"/>
      <c r="FGR79" s="222"/>
      <c r="FGS79" s="222"/>
      <c r="FGT79" s="222"/>
      <c r="FGU79" s="222"/>
      <c r="FGV79" s="222"/>
      <c r="FGW79" s="222"/>
      <c r="FGX79" s="222"/>
      <c r="FGY79" s="222"/>
      <c r="FGZ79" s="222"/>
      <c r="FHA79" s="222"/>
      <c r="FHB79" s="222"/>
      <c r="FHC79" s="222"/>
      <c r="FHD79" s="222"/>
      <c r="FHE79" s="222"/>
      <c r="FHF79" s="222"/>
      <c r="FHG79" s="222"/>
      <c r="FHH79" s="222"/>
      <c r="FHI79" s="222"/>
      <c r="FHJ79" s="222"/>
      <c r="FHK79" s="222"/>
      <c r="FHL79" s="222"/>
      <c r="FHM79" s="222"/>
      <c r="FHN79" s="222"/>
      <c r="FHO79" s="222"/>
      <c r="FHP79" s="222"/>
      <c r="FHQ79" s="222"/>
      <c r="FHR79" s="222"/>
      <c r="FHS79" s="222"/>
      <c r="FHT79" s="222"/>
      <c r="FHU79" s="222"/>
      <c r="FHV79" s="222"/>
      <c r="FHW79" s="222"/>
      <c r="FHX79" s="222"/>
      <c r="FHY79" s="222"/>
      <c r="FHZ79" s="222"/>
      <c r="FIA79" s="222"/>
      <c r="FIB79" s="222"/>
      <c r="FIC79" s="222"/>
      <c r="FID79" s="222"/>
      <c r="FIE79" s="222"/>
      <c r="FIF79" s="222"/>
      <c r="FIG79" s="222"/>
      <c r="FIH79" s="222"/>
      <c r="FII79" s="222"/>
      <c r="FIJ79" s="222"/>
      <c r="FIK79" s="222"/>
      <c r="FIL79" s="222"/>
      <c r="FIM79" s="222"/>
      <c r="FIN79" s="222"/>
      <c r="FIO79" s="222"/>
      <c r="FIP79" s="222"/>
      <c r="FIQ79" s="222"/>
      <c r="FIR79" s="222"/>
      <c r="FIS79" s="222"/>
      <c r="FIT79" s="222"/>
      <c r="FIU79" s="222"/>
      <c r="FIV79" s="222"/>
      <c r="FIW79" s="222"/>
      <c r="FIX79" s="222"/>
      <c r="FIY79" s="222"/>
      <c r="FIZ79" s="222"/>
      <c r="FJA79" s="222"/>
      <c r="FJB79" s="222"/>
      <c r="FJC79" s="222"/>
      <c r="FJD79" s="222"/>
      <c r="FJE79" s="222"/>
      <c r="FJF79" s="222"/>
      <c r="FJG79" s="222"/>
      <c r="FJH79" s="222"/>
      <c r="FJI79" s="222"/>
      <c r="FJJ79" s="222"/>
      <c r="FJK79" s="222"/>
      <c r="FJL79" s="222"/>
      <c r="FJM79" s="222"/>
      <c r="FJN79" s="222"/>
      <c r="FJO79" s="222"/>
      <c r="FJP79" s="222"/>
      <c r="FJQ79" s="222"/>
      <c r="FJR79" s="222"/>
      <c r="FJS79" s="222"/>
      <c r="FJT79" s="222"/>
      <c r="FJU79" s="222"/>
      <c r="FJV79" s="222"/>
      <c r="FJW79" s="222"/>
      <c r="FJX79" s="222"/>
      <c r="FJY79" s="222"/>
      <c r="FJZ79" s="222"/>
      <c r="FKA79" s="222"/>
      <c r="FKB79" s="222"/>
      <c r="FKC79" s="222"/>
      <c r="FKD79" s="222"/>
      <c r="FKE79" s="222"/>
      <c r="FKF79" s="222"/>
      <c r="FKG79" s="222"/>
      <c r="FKH79" s="222"/>
      <c r="FKI79" s="222"/>
      <c r="FKJ79" s="222"/>
      <c r="FKK79" s="222"/>
      <c r="FKL79" s="222"/>
      <c r="FKM79" s="222"/>
      <c r="FKN79" s="222"/>
      <c r="FKO79" s="222"/>
      <c r="FKP79" s="222"/>
      <c r="FKQ79" s="222"/>
      <c r="FKR79" s="222"/>
      <c r="FKS79" s="222"/>
      <c r="FKT79" s="222"/>
      <c r="FKU79" s="222"/>
      <c r="FKV79" s="222"/>
      <c r="FKW79" s="222"/>
      <c r="FKX79" s="222"/>
      <c r="FKY79" s="222"/>
      <c r="FKZ79" s="222"/>
      <c r="FLA79" s="222"/>
      <c r="FLB79" s="222"/>
      <c r="FLC79" s="222"/>
      <c r="FLD79" s="222"/>
      <c r="FLE79" s="222"/>
      <c r="FLF79" s="222"/>
      <c r="FLG79" s="222"/>
      <c r="FLH79" s="222"/>
      <c r="FLI79" s="222"/>
      <c r="FLJ79" s="222"/>
      <c r="FLK79" s="222"/>
      <c r="FLL79" s="222"/>
      <c r="FLM79" s="222"/>
      <c r="FLN79" s="222"/>
      <c r="FLO79" s="222"/>
      <c r="FLP79" s="222"/>
      <c r="FLQ79" s="222"/>
      <c r="FLR79" s="222"/>
      <c r="FLS79" s="222"/>
      <c r="FLT79" s="222"/>
      <c r="FLU79" s="222"/>
      <c r="FLV79" s="222"/>
      <c r="FLW79" s="222"/>
      <c r="FLX79" s="222"/>
      <c r="FLY79" s="222"/>
      <c r="FLZ79" s="222"/>
      <c r="FMA79" s="222"/>
      <c r="FMB79" s="222"/>
      <c r="FMC79" s="222"/>
      <c r="FMD79" s="222"/>
      <c r="FME79" s="222"/>
      <c r="FMF79" s="222"/>
      <c r="FMG79" s="222"/>
      <c r="FMH79" s="222"/>
      <c r="FMI79" s="222"/>
      <c r="FMJ79" s="222"/>
      <c r="FMK79" s="222"/>
      <c r="FML79" s="222"/>
      <c r="FMM79" s="222"/>
      <c r="FMN79" s="222"/>
      <c r="FMO79" s="222"/>
      <c r="FMP79" s="222"/>
      <c r="FMQ79" s="222"/>
      <c r="FMR79" s="222"/>
      <c r="FMS79" s="222"/>
      <c r="FMT79" s="222"/>
      <c r="FMU79" s="222"/>
      <c r="FMV79" s="222"/>
      <c r="FMW79" s="222"/>
      <c r="FMX79" s="222"/>
      <c r="FMY79" s="222"/>
      <c r="FMZ79" s="222"/>
      <c r="FNA79" s="222"/>
      <c r="FNB79" s="222"/>
      <c r="FNC79" s="222"/>
      <c r="FND79" s="222"/>
      <c r="FNE79" s="222"/>
      <c r="FNF79" s="222"/>
      <c r="FNG79" s="222"/>
      <c r="FNH79" s="222"/>
      <c r="FNI79" s="222"/>
      <c r="FNJ79" s="222"/>
      <c r="FNK79" s="222"/>
      <c r="FNL79" s="222"/>
      <c r="FNM79" s="222"/>
      <c r="FNN79" s="222"/>
      <c r="FNO79" s="222"/>
      <c r="FNP79" s="222"/>
      <c r="FNQ79" s="222"/>
      <c r="FNR79" s="222"/>
      <c r="FNS79" s="222"/>
      <c r="FNT79" s="222"/>
      <c r="FNU79" s="222"/>
      <c r="FNV79" s="222"/>
      <c r="FNW79" s="222"/>
      <c r="FNX79" s="222"/>
      <c r="FNY79" s="222"/>
      <c r="FNZ79" s="222"/>
      <c r="FOA79" s="222"/>
      <c r="FOB79" s="222"/>
      <c r="FOC79" s="222"/>
      <c r="FOD79" s="222"/>
      <c r="FOE79" s="222"/>
      <c r="FOF79" s="222"/>
      <c r="FOG79" s="222"/>
      <c r="FOH79" s="222"/>
      <c r="FOI79" s="222"/>
      <c r="FOJ79" s="222"/>
      <c r="FOK79" s="222"/>
      <c r="FOL79" s="222"/>
      <c r="FOM79" s="222"/>
      <c r="FON79" s="222"/>
      <c r="FOO79" s="222"/>
      <c r="FOP79" s="222"/>
      <c r="FOQ79" s="222"/>
      <c r="FOR79" s="222"/>
      <c r="FOS79" s="222"/>
      <c r="FOT79" s="222"/>
      <c r="FOU79" s="222"/>
      <c r="FOV79" s="222"/>
      <c r="FOW79" s="222"/>
      <c r="FOX79" s="222"/>
      <c r="FOY79" s="222"/>
      <c r="FOZ79" s="222"/>
      <c r="FPA79" s="222"/>
      <c r="FPB79" s="222"/>
      <c r="FPC79" s="222"/>
      <c r="FPD79" s="222"/>
      <c r="FPE79" s="222"/>
      <c r="FPF79" s="222"/>
      <c r="FPG79" s="222"/>
      <c r="FPH79" s="222"/>
      <c r="FPI79" s="222"/>
      <c r="FPJ79" s="222"/>
      <c r="FPK79" s="222"/>
      <c r="FPL79" s="222"/>
      <c r="FPM79" s="222"/>
      <c r="FPN79" s="222"/>
      <c r="FPO79" s="222"/>
      <c r="FPP79" s="222"/>
      <c r="FPQ79" s="222"/>
      <c r="FPR79" s="222"/>
      <c r="FPS79" s="222"/>
      <c r="FPT79" s="222"/>
      <c r="FPU79" s="222"/>
      <c r="FPV79" s="222"/>
      <c r="FPW79" s="222"/>
      <c r="FPX79" s="222"/>
      <c r="FPY79" s="222"/>
      <c r="FPZ79" s="222"/>
      <c r="FQA79" s="222"/>
      <c r="FQB79" s="222"/>
      <c r="FQC79" s="222"/>
      <c r="FQD79" s="222"/>
      <c r="FQE79" s="222"/>
      <c r="FQF79" s="222"/>
      <c r="FQG79" s="222"/>
      <c r="FQH79" s="222"/>
      <c r="FQI79" s="222"/>
      <c r="FQJ79" s="222"/>
      <c r="FQK79" s="222"/>
      <c r="FQL79" s="222"/>
      <c r="FQM79" s="222"/>
      <c r="FQN79" s="222"/>
      <c r="FQO79" s="222"/>
      <c r="FQP79" s="222"/>
      <c r="FQQ79" s="222"/>
      <c r="FQR79" s="222"/>
      <c r="FQS79" s="222"/>
      <c r="FQT79" s="222"/>
      <c r="FQU79" s="222"/>
      <c r="FQV79" s="222"/>
      <c r="FQW79" s="222"/>
      <c r="FQX79" s="222"/>
      <c r="FQY79" s="222"/>
      <c r="FQZ79" s="222"/>
      <c r="FRA79" s="222"/>
      <c r="FRB79" s="222"/>
      <c r="FRC79" s="222"/>
      <c r="FRD79" s="222"/>
      <c r="FRE79" s="222"/>
      <c r="FRF79" s="222"/>
      <c r="FRG79" s="222"/>
      <c r="FRH79" s="222"/>
      <c r="FRI79" s="222"/>
      <c r="FRJ79" s="222"/>
      <c r="FRK79" s="222"/>
      <c r="FRL79" s="222"/>
      <c r="FRM79" s="222"/>
      <c r="FRN79" s="222"/>
      <c r="FRO79" s="222"/>
      <c r="FRP79" s="222"/>
      <c r="FRQ79" s="222"/>
      <c r="FRR79" s="222"/>
      <c r="FRS79" s="222"/>
      <c r="FRT79" s="222"/>
      <c r="FRU79" s="222"/>
      <c r="FRV79" s="222"/>
      <c r="FRW79" s="222"/>
      <c r="FRX79" s="222"/>
      <c r="FRY79" s="222"/>
      <c r="FRZ79" s="222"/>
      <c r="FSA79" s="222"/>
      <c r="FSB79" s="222"/>
      <c r="FSC79" s="222"/>
      <c r="FSD79" s="222"/>
      <c r="FSE79" s="222"/>
      <c r="FSF79" s="222"/>
      <c r="FSG79" s="222"/>
      <c r="FSH79" s="222"/>
      <c r="FSI79" s="222"/>
      <c r="FSJ79" s="222"/>
      <c r="FSK79" s="222"/>
      <c r="FSL79" s="222"/>
      <c r="FSM79" s="222"/>
      <c r="FSN79" s="222"/>
      <c r="FSO79" s="222"/>
      <c r="FSP79" s="222"/>
      <c r="FSQ79" s="222"/>
      <c r="FSR79" s="222"/>
      <c r="FSS79" s="222"/>
      <c r="FST79" s="222"/>
      <c r="FSU79" s="222"/>
      <c r="FSV79" s="222"/>
      <c r="FSW79" s="222"/>
      <c r="FSX79" s="222"/>
      <c r="FSY79" s="222"/>
      <c r="FSZ79" s="222"/>
      <c r="FTA79" s="222"/>
      <c r="FTB79" s="222"/>
      <c r="FTC79" s="222"/>
      <c r="FTD79" s="222"/>
      <c r="FTE79" s="222"/>
      <c r="FTF79" s="222"/>
      <c r="FTG79" s="222"/>
      <c r="FTH79" s="222"/>
      <c r="FTI79" s="222"/>
      <c r="FTJ79" s="222"/>
      <c r="FTK79" s="222"/>
      <c r="FTL79" s="222"/>
      <c r="FTM79" s="222"/>
      <c r="FTN79" s="222"/>
      <c r="FTO79" s="222"/>
      <c r="FTP79" s="222"/>
      <c r="FTQ79" s="222"/>
      <c r="FTR79" s="222"/>
      <c r="FTS79" s="222"/>
      <c r="FTT79" s="222"/>
      <c r="FTU79" s="222"/>
      <c r="FTV79" s="222"/>
      <c r="FTW79" s="222"/>
      <c r="FTX79" s="222"/>
      <c r="FTY79" s="222"/>
      <c r="FTZ79" s="222"/>
      <c r="FUA79" s="222"/>
      <c r="FUB79" s="222"/>
      <c r="FUC79" s="222"/>
      <c r="FUD79" s="222"/>
      <c r="FUE79" s="222"/>
      <c r="FUF79" s="222"/>
      <c r="FUG79" s="222"/>
      <c r="FUH79" s="222"/>
      <c r="FUI79" s="222"/>
      <c r="FUJ79" s="222"/>
      <c r="FUK79" s="222"/>
      <c r="FUL79" s="222"/>
      <c r="FUM79" s="222"/>
      <c r="FUN79" s="222"/>
      <c r="FUO79" s="222"/>
      <c r="FUP79" s="222"/>
      <c r="FUQ79" s="222"/>
      <c r="FUR79" s="222"/>
      <c r="FUS79" s="222"/>
      <c r="FUT79" s="222"/>
      <c r="FUU79" s="222"/>
      <c r="FUV79" s="222"/>
      <c r="FUW79" s="222"/>
      <c r="FUX79" s="222"/>
      <c r="FUY79" s="222"/>
      <c r="FUZ79" s="222"/>
      <c r="FVA79" s="222"/>
      <c r="FVB79" s="222"/>
      <c r="FVC79" s="222"/>
      <c r="FVD79" s="222"/>
      <c r="FVE79" s="222"/>
      <c r="FVF79" s="222"/>
      <c r="FVG79" s="222"/>
      <c r="FVH79" s="222"/>
      <c r="FVI79" s="222"/>
      <c r="FVJ79" s="222"/>
      <c r="FVK79" s="222"/>
      <c r="FVL79" s="222"/>
      <c r="FVM79" s="222"/>
      <c r="FVN79" s="222"/>
      <c r="FVO79" s="222"/>
      <c r="FVP79" s="222"/>
      <c r="FVQ79" s="222"/>
      <c r="FVR79" s="222"/>
      <c r="FVS79" s="222"/>
      <c r="FVT79" s="222"/>
      <c r="FVU79" s="222"/>
      <c r="FVV79" s="222"/>
      <c r="FVW79" s="222"/>
      <c r="FVX79" s="222"/>
      <c r="FVY79" s="222"/>
      <c r="FVZ79" s="222"/>
      <c r="FWA79" s="222"/>
      <c r="FWB79" s="222"/>
      <c r="FWC79" s="222"/>
      <c r="FWD79" s="222"/>
      <c r="FWE79" s="222"/>
      <c r="FWF79" s="222"/>
      <c r="FWG79" s="222"/>
      <c r="FWH79" s="222"/>
      <c r="FWI79" s="222"/>
      <c r="FWJ79" s="222"/>
      <c r="FWK79" s="222"/>
      <c r="FWL79" s="222"/>
      <c r="FWM79" s="222"/>
      <c r="FWN79" s="222"/>
      <c r="FWO79" s="222"/>
      <c r="FWP79" s="222"/>
      <c r="FWQ79" s="222"/>
      <c r="FWR79" s="222"/>
      <c r="FWS79" s="222"/>
      <c r="FWT79" s="222"/>
      <c r="FWU79" s="222"/>
      <c r="FWV79" s="222"/>
      <c r="FWW79" s="222"/>
      <c r="FWX79" s="222"/>
      <c r="FWY79" s="222"/>
      <c r="FWZ79" s="222"/>
      <c r="FXA79" s="222"/>
      <c r="FXB79" s="222"/>
      <c r="FXC79" s="222"/>
      <c r="FXD79" s="222"/>
      <c r="FXE79" s="222"/>
      <c r="FXF79" s="222"/>
      <c r="FXG79" s="222"/>
      <c r="FXH79" s="222"/>
      <c r="FXI79" s="222"/>
      <c r="FXJ79" s="222"/>
      <c r="FXK79" s="222"/>
      <c r="FXL79" s="222"/>
      <c r="FXM79" s="222"/>
      <c r="FXN79" s="222"/>
      <c r="FXO79" s="222"/>
      <c r="FXP79" s="222"/>
      <c r="FXQ79" s="222"/>
      <c r="FXR79" s="222"/>
      <c r="FXS79" s="222"/>
      <c r="FXT79" s="222"/>
      <c r="FXU79" s="222"/>
      <c r="FXV79" s="222"/>
      <c r="FXW79" s="222"/>
      <c r="FXX79" s="222"/>
      <c r="FXY79" s="222"/>
      <c r="FXZ79" s="222"/>
      <c r="FYA79" s="222"/>
      <c r="FYB79" s="222"/>
      <c r="FYC79" s="222"/>
      <c r="FYD79" s="222"/>
      <c r="FYE79" s="222"/>
      <c r="FYF79" s="222"/>
      <c r="FYG79" s="222"/>
      <c r="FYH79" s="222"/>
      <c r="FYI79" s="222"/>
      <c r="FYJ79" s="222"/>
      <c r="FYK79" s="222"/>
      <c r="FYL79" s="222"/>
      <c r="FYM79" s="222"/>
      <c r="FYN79" s="222"/>
      <c r="FYO79" s="222"/>
      <c r="FYP79" s="222"/>
      <c r="FYQ79" s="222"/>
      <c r="FYR79" s="222"/>
      <c r="FYS79" s="222"/>
      <c r="FYT79" s="222"/>
      <c r="FYU79" s="222"/>
      <c r="FYV79" s="222"/>
      <c r="FYW79" s="222"/>
      <c r="FYX79" s="222"/>
      <c r="FYY79" s="222"/>
      <c r="FYZ79" s="222"/>
      <c r="FZA79" s="222"/>
      <c r="FZB79" s="222"/>
      <c r="FZC79" s="222"/>
      <c r="FZD79" s="222"/>
      <c r="FZE79" s="222"/>
      <c r="FZF79" s="222"/>
      <c r="FZG79" s="222"/>
      <c r="FZH79" s="222"/>
      <c r="FZI79" s="222"/>
      <c r="FZJ79" s="222"/>
      <c r="FZK79" s="222"/>
      <c r="FZL79" s="222"/>
      <c r="FZM79" s="222"/>
      <c r="FZN79" s="222"/>
      <c r="FZO79" s="222"/>
      <c r="FZP79" s="222"/>
      <c r="FZQ79" s="222"/>
      <c r="FZR79" s="222"/>
      <c r="FZS79" s="222"/>
      <c r="FZT79" s="222"/>
      <c r="FZU79" s="222"/>
      <c r="FZV79" s="222"/>
      <c r="FZW79" s="222"/>
      <c r="FZX79" s="222"/>
      <c r="FZY79" s="222"/>
      <c r="FZZ79" s="222"/>
      <c r="GAA79" s="222"/>
      <c r="GAB79" s="222"/>
      <c r="GAC79" s="222"/>
      <c r="GAD79" s="222"/>
      <c r="GAE79" s="222"/>
      <c r="GAF79" s="222"/>
      <c r="GAG79" s="222"/>
      <c r="GAH79" s="222"/>
      <c r="GAI79" s="222"/>
      <c r="GAJ79" s="222"/>
      <c r="GAK79" s="222"/>
      <c r="GAL79" s="222"/>
      <c r="GAM79" s="222"/>
      <c r="GAN79" s="222"/>
      <c r="GAO79" s="222"/>
      <c r="GAP79" s="222"/>
      <c r="GAQ79" s="222"/>
      <c r="GAR79" s="222"/>
      <c r="GAS79" s="222"/>
      <c r="GAT79" s="222"/>
      <c r="GAU79" s="222"/>
      <c r="GAV79" s="222"/>
      <c r="GAW79" s="222"/>
      <c r="GAX79" s="222"/>
      <c r="GAY79" s="222"/>
      <c r="GAZ79" s="222"/>
      <c r="GBA79" s="222"/>
      <c r="GBB79" s="222"/>
      <c r="GBC79" s="222"/>
      <c r="GBD79" s="222"/>
      <c r="GBE79" s="222"/>
      <c r="GBF79" s="222"/>
      <c r="GBG79" s="222"/>
      <c r="GBH79" s="222"/>
      <c r="GBI79" s="222"/>
      <c r="GBJ79" s="222"/>
      <c r="GBK79" s="222"/>
      <c r="GBL79" s="222"/>
      <c r="GBM79" s="222"/>
      <c r="GBN79" s="222"/>
      <c r="GBO79" s="222"/>
      <c r="GBP79" s="222"/>
      <c r="GBQ79" s="222"/>
      <c r="GBR79" s="222"/>
      <c r="GBS79" s="222"/>
      <c r="GBT79" s="222"/>
      <c r="GBU79" s="222"/>
      <c r="GBV79" s="222"/>
      <c r="GBW79" s="222"/>
      <c r="GBX79" s="222"/>
      <c r="GBY79" s="222"/>
      <c r="GBZ79" s="222"/>
      <c r="GCA79" s="222"/>
      <c r="GCB79" s="222"/>
      <c r="GCC79" s="222"/>
      <c r="GCD79" s="222"/>
      <c r="GCE79" s="222"/>
      <c r="GCF79" s="222"/>
      <c r="GCG79" s="222"/>
      <c r="GCH79" s="222"/>
      <c r="GCI79" s="222"/>
      <c r="GCJ79" s="222"/>
      <c r="GCK79" s="222"/>
      <c r="GCL79" s="222"/>
      <c r="GCM79" s="222"/>
      <c r="GCN79" s="222"/>
      <c r="GCO79" s="222"/>
      <c r="GCP79" s="222"/>
      <c r="GCQ79" s="222"/>
      <c r="GCR79" s="222"/>
      <c r="GCS79" s="222"/>
      <c r="GCT79" s="222"/>
      <c r="GCU79" s="222"/>
      <c r="GCV79" s="222"/>
      <c r="GCW79" s="222"/>
      <c r="GCX79" s="222"/>
      <c r="GCY79" s="222"/>
      <c r="GCZ79" s="222"/>
      <c r="GDA79" s="222"/>
      <c r="GDB79" s="222"/>
      <c r="GDC79" s="222"/>
      <c r="GDD79" s="222"/>
      <c r="GDE79" s="222"/>
      <c r="GDF79" s="222"/>
      <c r="GDG79" s="222"/>
      <c r="GDH79" s="222"/>
      <c r="GDI79" s="222"/>
      <c r="GDJ79" s="222"/>
      <c r="GDK79" s="222"/>
      <c r="GDL79" s="222"/>
      <c r="GDM79" s="222"/>
      <c r="GDN79" s="222"/>
      <c r="GDO79" s="222"/>
      <c r="GDP79" s="222"/>
      <c r="GDQ79" s="222"/>
      <c r="GDR79" s="222"/>
      <c r="GDS79" s="222"/>
      <c r="GDT79" s="222"/>
      <c r="GDU79" s="222"/>
      <c r="GDV79" s="222"/>
      <c r="GDW79" s="222"/>
      <c r="GDX79" s="222"/>
      <c r="GDY79" s="222"/>
      <c r="GDZ79" s="222"/>
      <c r="GEA79" s="222"/>
      <c r="GEB79" s="222"/>
      <c r="GEC79" s="222"/>
      <c r="GED79" s="222"/>
      <c r="GEE79" s="222"/>
      <c r="GEF79" s="222"/>
      <c r="GEG79" s="222"/>
      <c r="GEH79" s="222"/>
      <c r="GEI79" s="222"/>
      <c r="GEJ79" s="222"/>
      <c r="GEK79" s="222"/>
      <c r="GEL79" s="222"/>
      <c r="GEM79" s="222"/>
      <c r="GEN79" s="222"/>
      <c r="GEO79" s="222"/>
      <c r="GEP79" s="222"/>
      <c r="GEQ79" s="222"/>
      <c r="GER79" s="222"/>
      <c r="GES79" s="222"/>
      <c r="GET79" s="222"/>
      <c r="GEU79" s="222"/>
      <c r="GEV79" s="222"/>
      <c r="GEW79" s="222"/>
      <c r="GEX79" s="222"/>
      <c r="GEY79" s="222"/>
      <c r="GEZ79" s="222"/>
      <c r="GFA79" s="222"/>
      <c r="GFB79" s="222"/>
      <c r="GFC79" s="222"/>
      <c r="GFD79" s="222"/>
      <c r="GFE79" s="222"/>
      <c r="GFF79" s="222"/>
      <c r="GFG79" s="222"/>
      <c r="GFH79" s="222"/>
      <c r="GFI79" s="222"/>
      <c r="GFJ79" s="222"/>
      <c r="GFK79" s="222"/>
      <c r="GFL79" s="222"/>
      <c r="GFM79" s="222"/>
      <c r="GFN79" s="222"/>
      <c r="GFO79" s="222"/>
      <c r="GFP79" s="222"/>
      <c r="GFQ79" s="222"/>
      <c r="GFR79" s="222"/>
      <c r="GFS79" s="222"/>
      <c r="GFT79" s="222"/>
      <c r="GFU79" s="222"/>
      <c r="GFV79" s="222"/>
      <c r="GFW79" s="222"/>
      <c r="GFX79" s="222"/>
      <c r="GFY79" s="222"/>
      <c r="GFZ79" s="222"/>
      <c r="GGA79" s="222"/>
      <c r="GGB79" s="222"/>
      <c r="GGC79" s="222"/>
      <c r="GGD79" s="222"/>
      <c r="GGE79" s="222"/>
      <c r="GGF79" s="222"/>
      <c r="GGG79" s="222"/>
      <c r="GGH79" s="222"/>
      <c r="GGI79" s="222"/>
      <c r="GGJ79" s="222"/>
      <c r="GGK79" s="222"/>
      <c r="GGL79" s="222"/>
      <c r="GGM79" s="222"/>
      <c r="GGN79" s="222"/>
      <c r="GGO79" s="222"/>
      <c r="GGP79" s="222"/>
      <c r="GGQ79" s="222"/>
      <c r="GGR79" s="222"/>
      <c r="GGS79" s="222"/>
      <c r="GGT79" s="222"/>
      <c r="GGU79" s="222"/>
      <c r="GGV79" s="222"/>
      <c r="GGW79" s="222"/>
      <c r="GGX79" s="222"/>
      <c r="GGY79" s="222"/>
      <c r="GGZ79" s="222"/>
      <c r="GHA79" s="222"/>
      <c r="GHB79" s="222"/>
      <c r="GHC79" s="222"/>
      <c r="GHD79" s="222"/>
      <c r="GHE79" s="222"/>
      <c r="GHF79" s="222"/>
      <c r="GHG79" s="222"/>
      <c r="GHH79" s="222"/>
      <c r="GHI79" s="222"/>
      <c r="GHJ79" s="222"/>
      <c r="GHK79" s="222"/>
      <c r="GHL79" s="222"/>
      <c r="GHM79" s="222"/>
      <c r="GHN79" s="222"/>
      <c r="GHO79" s="222"/>
      <c r="GHP79" s="222"/>
      <c r="GHQ79" s="222"/>
      <c r="GHR79" s="222"/>
      <c r="GHS79" s="222"/>
      <c r="GHT79" s="222"/>
      <c r="GHU79" s="222"/>
      <c r="GHV79" s="222"/>
      <c r="GHW79" s="222"/>
      <c r="GHX79" s="222"/>
      <c r="GHY79" s="222"/>
      <c r="GHZ79" s="222"/>
      <c r="GIA79" s="222"/>
      <c r="GIB79" s="222"/>
      <c r="GIC79" s="222"/>
      <c r="GID79" s="222"/>
      <c r="GIE79" s="222"/>
      <c r="GIF79" s="222"/>
      <c r="GIG79" s="222"/>
      <c r="GIH79" s="222"/>
      <c r="GII79" s="222"/>
      <c r="GIJ79" s="222"/>
      <c r="GIK79" s="222"/>
      <c r="GIL79" s="222"/>
      <c r="GIM79" s="222"/>
      <c r="GIN79" s="222"/>
      <c r="GIO79" s="222"/>
      <c r="GIP79" s="222"/>
      <c r="GIQ79" s="222"/>
      <c r="GIR79" s="222"/>
      <c r="GIS79" s="222"/>
      <c r="GIT79" s="222"/>
      <c r="GIU79" s="222"/>
      <c r="GIV79" s="222"/>
      <c r="GIW79" s="222"/>
      <c r="GIX79" s="222"/>
      <c r="GIY79" s="222"/>
      <c r="GIZ79" s="222"/>
      <c r="GJA79" s="222"/>
      <c r="GJB79" s="222"/>
      <c r="GJC79" s="222"/>
      <c r="GJD79" s="222"/>
      <c r="GJE79" s="222"/>
      <c r="GJF79" s="222"/>
      <c r="GJG79" s="222"/>
      <c r="GJH79" s="222"/>
      <c r="GJI79" s="222"/>
      <c r="GJJ79" s="222"/>
      <c r="GJK79" s="222"/>
      <c r="GJL79" s="222"/>
      <c r="GJM79" s="222"/>
      <c r="GJN79" s="222"/>
      <c r="GJO79" s="222"/>
      <c r="GJP79" s="222"/>
      <c r="GJQ79" s="222"/>
      <c r="GJR79" s="222"/>
      <c r="GJS79" s="222"/>
      <c r="GJT79" s="222"/>
      <c r="GJU79" s="222"/>
      <c r="GJV79" s="222"/>
      <c r="GJW79" s="222"/>
      <c r="GJX79" s="222"/>
      <c r="GJY79" s="222"/>
      <c r="GJZ79" s="222"/>
      <c r="GKA79" s="222"/>
      <c r="GKB79" s="222"/>
      <c r="GKC79" s="222"/>
      <c r="GKD79" s="222"/>
      <c r="GKE79" s="222"/>
      <c r="GKF79" s="222"/>
      <c r="GKG79" s="222"/>
      <c r="GKH79" s="222"/>
      <c r="GKI79" s="222"/>
      <c r="GKJ79" s="222"/>
      <c r="GKK79" s="222"/>
      <c r="GKL79" s="222"/>
      <c r="GKM79" s="222"/>
      <c r="GKN79" s="222"/>
      <c r="GKO79" s="222"/>
      <c r="GKP79" s="222"/>
      <c r="GKQ79" s="222"/>
      <c r="GKR79" s="222"/>
      <c r="GKS79" s="222"/>
      <c r="GKT79" s="222"/>
      <c r="GKU79" s="222"/>
      <c r="GKV79" s="222"/>
      <c r="GKW79" s="222"/>
      <c r="GKX79" s="222"/>
      <c r="GKY79" s="222"/>
      <c r="GKZ79" s="222"/>
      <c r="GLA79" s="222"/>
      <c r="GLB79" s="222"/>
      <c r="GLC79" s="222"/>
      <c r="GLD79" s="222"/>
      <c r="GLE79" s="222"/>
      <c r="GLF79" s="222"/>
      <c r="GLG79" s="222"/>
      <c r="GLH79" s="222"/>
      <c r="GLI79" s="222"/>
      <c r="GLJ79" s="222"/>
      <c r="GLK79" s="222"/>
      <c r="GLL79" s="222"/>
      <c r="GLM79" s="222"/>
      <c r="GLN79" s="222"/>
      <c r="GLO79" s="222"/>
      <c r="GLP79" s="222"/>
      <c r="GLQ79" s="222"/>
      <c r="GLR79" s="222"/>
      <c r="GLS79" s="222"/>
      <c r="GLT79" s="222"/>
      <c r="GLU79" s="222"/>
      <c r="GLV79" s="222"/>
      <c r="GLW79" s="222"/>
      <c r="GLX79" s="222"/>
      <c r="GLY79" s="222"/>
      <c r="GLZ79" s="222"/>
      <c r="GMA79" s="222"/>
      <c r="GMB79" s="222"/>
      <c r="GMC79" s="222"/>
      <c r="GMD79" s="222"/>
      <c r="GME79" s="222"/>
      <c r="GMF79" s="222"/>
      <c r="GMG79" s="222"/>
      <c r="GMH79" s="222"/>
      <c r="GMI79" s="222"/>
      <c r="GMJ79" s="222"/>
      <c r="GMK79" s="222"/>
      <c r="GML79" s="222"/>
      <c r="GMM79" s="222"/>
      <c r="GMN79" s="222"/>
      <c r="GMO79" s="222"/>
      <c r="GMP79" s="222"/>
      <c r="GMQ79" s="222"/>
      <c r="GMR79" s="222"/>
      <c r="GMS79" s="222"/>
      <c r="GMT79" s="222"/>
      <c r="GMU79" s="222"/>
      <c r="GMV79" s="222"/>
      <c r="GMW79" s="222"/>
      <c r="GMX79" s="222"/>
      <c r="GMY79" s="222"/>
      <c r="GMZ79" s="222"/>
      <c r="GNA79" s="222"/>
      <c r="GNB79" s="222"/>
      <c r="GNC79" s="222"/>
      <c r="GND79" s="222"/>
      <c r="GNE79" s="222"/>
      <c r="GNF79" s="222"/>
      <c r="GNG79" s="222"/>
      <c r="GNH79" s="222"/>
      <c r="GNI79" s="222"/>
      <c r="GNJ79" s="222"/>
      <c r="GNK79" s="222"/>
      <c r="GNL79" s="222"/>
      <c r="GNM79" s="222"/>
      <c r="GNN79" s="222"/>
      <c r="GNO79" s="222"/>
      <c r="GNP79" s="222"/>
      <c r="GNQ79" s="222"/>
      <c r="GNR79" s="222"/>
      <c r="GNS79" s="222"/>
      <c r="GNT79" s="222"/>
      <c r="GNU79" s="222"/>
      <c r="GNV79" s="222"/>
      <c r="GNW79" s="222"/>
      <c r="GNX79" s="222"/>
      <c r="GNY79" s="222"/>
      <c r="GNZ79" s="222"/>
      <c r="GOA79" s="222"/>
      <c r="GOB79" s="222"/>
      <c r="GOC79" s="222"/>
      <c r="GOD79" s="222"/>
      <c r="GOE79" s="222"/>
      <c r="GOF79" s="222"/>
      <c r="GOG79" s="222"/>
      <c r="GOH79" s="222"/>
      <c r="GOI79" s="222"/>
      <c r="GOJ79" s="222"/>
      <c r="GOK79" s="222"/>
      <c r="GOL79" s="222"/>
      <c r="GOM79" s="222"/>
      <c r="GON79" s="222"/>
      <c r="GOO79" s="222"/>
      <c r="GOP79" s="222"/>
      <c r="GOQ79" s="222"/>
      <c r="GOR79" s="222"/>
      <c r="GOS79" s="222"/>
      <c r="GOT79" s="222"/>
      <c r="GOU79" s="222"/>
      <c r="GOV79" s="222"/>
      <c r="GOW79" s="222"/>
      <c r="GOX79" s="222"/>
      <c r="GOY79" s="222"/>
      <c r="GOZ79" s="222"/>
      <c r="GPA79" s="222"/>
      <c r="GPB79" s="222"/>
      <c r="GPC79" s="222"/>
      <c r="GPD79" s="222"/>
      <c r="GPE79" s="222"/>
      <c r="GPF79" s="222"/>
      <c r="GPG79" s="222"/>
      <c r="GPH79" s="222"/>
      <c r="GPI79" s="222"/>
      <c r="GPJ79" s="222"/>
      <c r="GPK79" s="222"/>
      <c r="GPL79" s="222"/>
      <c r="GPM79" s="222"/>
      <c r="GPN79" s="222"/>
      <c r="GPO79" s="222"/>
      <c r="GPP79" s="222"/>
      <c r="GPQ79" s="222"/>
      <c r="GPR79" s="222"/>
      <c r="GPS79" s="222"/>
      <c r="GPT79" s="222"/>
      <c r="GPU79" s="222"/>
      <c r="GPV79" s="222"/>
      <c r="GPW79" s="222"/>
      <c r="GPX79" s="222"/>
      <c r="GPY79" s="222"/>
      <c r="GPZ79" s="222"/>
      <c r="GQA79" s="222"/>
      <c r="GQB79" s="222"/>
      <c r="GQC79" s="222"/>
      <c r="GQD79" s="222"/>
      <c r="GQE79" s="222"/>
      <c r="GQF79" s="222"/>
      <c r="GQG79" s="222"/>
      <c r="GQH79" s="222"/>
      <c r="GQI79" s="222"/>
      <c r="GQJ79" s="222"/>
      <c r="GQK79" s="222"/>
      <c r="GQL79" s="222"/>
      <c r="GQM79" s="222"/>
      <c r="GQN79" s="222"/>
      <c r="GQO79" s="222"/>
      <c r="GQP79" s="222"/>
      <c r="GQQ79" s="222"/>
      <c r="GQR79" s="222"/>
      <c r="GQS79" s="222"/>
      <c r="GQT79" s="222"/>
      <c r="GQU79" s="222"/>
      <c r="GQV79" s="222"/>
      <c r="GQW79" s="222"/>
      <c r="GQX79" s="222"/>
      <c r="GQY79" s="222"/>
      <c r="GQZ79" s="222"/>
      <c r="GRA79" s="222"/>
      <c r="GRB79" s="222"/>
      <c r="GRC79" s="222"/>
      <c r="GRD79" s="222"/>
      <c r="GRE79" s="222"/>
      <c r="GRF79" s="222"/>
      <c r="GRG79" s="222"/>
      <c r="GRH79" s="222"/>
      <c r="GRI79" s="222"/>
      <c r="GRJ79" s="222"/>
      <c r="GRK79" s="222"/>
      <c r="GRL79" s="222"/>
      <c r="GRM79" s="222"/>
      <c r="GRN79" s="222"/>
      <c r="GRO79" s="222"/>
      <c r="GRP79" s="222"/>
      <c r="GRQ79" s="222"/>
      <c r="GRR79" s="222"/>
      <c r="GRS79" s="222"/>
      <c r="GRT79" s="222"/>
      <c r="GRU79" s="222"/>
      <c r="GRV79" s="222"/>
      <c r="GRW79" s="222"/>
      <c r="GRX79" s="222"/>
      <c r="GRY79" s="222"/>
      <c r="GRZ79" s="222"/>
      <c r="GSA79" s="222"/>
      <c r="GSB79" s="222"/>
      <c r="GSC79" s="222"/>
      <c r="GSD79" s="222"/>
      <c r="GSE79" s="222"/>
      <c r="GSF79" s="222"/>
      <c r="GSG79" s="222"/>
      <c r="GSH79" s="222"/>
      <c r="GSI79" s="222"/>
      <c r="GSJ79" s="222"/>
      <c r="GSK79" s="222"/>
      <c r="GSL79" s="222"/>
      <c r="GSM79" s="222"/>
      <c r="GSN79" s="222"/>
      <c r="GSO79" s="222"/>
      <c r="GSP79" s="222"/>
      <c r="GSQ79" s="222"/>
      <c r="GSR79" s="222"/>
      <c r="GSS79" s="222"/>
      <c r="GST79" s="222"/>
      <c r="GSU79" s="222"/>
      <c r="GSV79" s="222"/>
      <c r="GSW79" s="222"/>
      <c r="GSX79" s="222"/>
      <c r="GSY79" s="222"/>
      <c r="GSZ79" s="222"/>
      <c r="GTA79" s="222"/>
      <c r="GTB79" s="222"/>
      <c r="GTC79" s="222"/>
      <c r="GTD79" s="222"/>
      <c r="GTE79" s="222"/>
      <c r="GTF79" s="222"/>
      <c r="GTG79" s="222"/>
      <c r="GTH79" s="222"/>
      <c r="GTI79" s="222"/>
      <c r="GTJ79" s="222"/>
      <c r="GTK79" s="222"/>
      <c r="GTL79" s="222"/>
      <c r="GTM79" s="222"/>
      <c r="GTN79" s="222"/>
      <c r="GTO79" s="222"/>
      <c r="GTP79" s="222"/>
      <c r="GTQ79" s="222"/>
      <c r="GTR79" s="222"/>
      <c r="GTS79" s="222"/>
      <c r="GTT79" s="222"/>
      <c r="GTU79" s="222"/>
      <c r="GTV79" s="222"/>
      <c r="GTW79" s="222"/>
      <c r="GTX79" s="222"/>
      <c r="GTY79" s="222"/>
      <c r="GTZ79" s="222"/>
      <c r="GUA79" s="222"/>
      <c r="GUB79" s="222"/>
      <c r="GUC79" s="222"/>
      <c r="GUD79" s="222"/>
      <c r="GUE79" s="222"/>
      <c r="GUF79" s="222"/>
      <c r="GUG79" s="222"/>
      <c r="GUH79" s="222"/>
      <c r="GUI79" s="222"/>
      <c r="GUJ79" s="222"/>
      <c r="GUK79" s="222"/>
      <c r="GUL79" s="222"/>
      <c r="GUM79" s="222"/>
      <c r="GUN79" s="222"/>
      <c r="GUO79" s="222"/>
      <c r="GUP79" s="222"/>
      <c r="GUQ79" s="222"/>
      <c r="GUR79" s="222"/>
      <c r="GUS79" s="222"/>
      <c r="GUT79" s="222"/>
      <c r="GUU79" s="222"/>
      <c r="GUV79" s="222"/>
      <c r="GUW79" s="222"/>
      <c r="GUX79" s="222"/>
      <c r="GUY79" s="222"/>
      <c r="GUZ79" s="222"/>
      <c r="GVA79" s="222"/>
      <c r="GVB79" s="222"/>
      <c r="GVC79" s="222"/>
      <c r="GVD79" s="222"/>
      <c r="GVE79" s="222"/>
      <c r="GVF79" s="222"/>
      <c r="GVG79" s="222"/>
      <c r="GVH79" s="222"/>
      <c r="GVI79" s="222"/>
      <c r="GVJ79" s="222"/>
      <c r="GVK79" s="222"/>
      <c r="GVL79" s="222"/>
      <c r="GVM79" s="222"/>
      <c r="GVN79" s="222"/>
      <c r="GVO79" s="222"/>
      <c r="GVP79" s="222"/>
      <c r="GVQ79" s="222"/>
      <c r="GVR79" s="222"/>
      <c r="GVS79" s="222"/>
      <c r="GVT79" s="222"/>
      <c r="GVU79" s="222"/>
      <c r="GVV79" s="222"/>
      <c r="GVW79" s="222"/>
      <c r="GVX79" s="222"/>
      <c r="GVY79" s="222"/>
      <c r="GVZ79" s="222"/>
      <c r="GWA79" s="222"/>
      <c r="GWB79" s="222"/>
      <c r="GWC79" s="222"/>
      <c r="GWD79" s="222"/>
      <c r="GWE79" s="222"/>
      <c r="GWF79" s="222"/>
      <c r="GWG79" s="222"/>
      <c r="GWH79" s="222"/>
      <c r="GWI79" s="222"/>
      <c r="GWJ79" s="222"/>
      <c r="GWK79" s="222"/>
      <c r="GWL79" s="222"/>
      <c r="GWM79" s="222"/>
      <c r="GWN79" s="222"/>
      <c r="GWO79" s="222"/>
      <c r="GWP79" s="222"/>
      <c r="GWQ79" s="222"/>
      <c r="GWR79" s="222"/>
      <c r="GWS79" s="222"/>
      <c r="GWT79" s="222"/>
      <c r="GWU79" s="222"/>
      <c r="GWV79" s="222"/>
      <c r="GWW79" s="222"/>
      <c r="GWX79" s="222"/>
      <c r="GWY79" s="222"/>
      <c r="GWZ79" s="222"/>
      <c r="GXA79" s="222"/>
      <c r="GXB79" s="222"/>
      <c r="GXC79" s="222"/>
      <c r="GXD79" s="222"/>
      <c r="GXE79" s="222"/>
      <c r="GXF79" s="222"/>
      <c r="GXG79" s="222"/>
      <c r="GXH79" s="222"/>
      <c r="GXI79" s="222"/>
      <c r="GXJ79" s="222"/>
      <c r="GXK79" s="222"/>
      <c r="GXL79" s="222"/>
      <c r="GXM79" s="222"/>
      <c r="GXN79" s="222"/>
      <c r="GXO79" s="222"/>
      <c r="GXP79" s="222"/>
      <c r="GXQ79" s="222"/>
      <c r="GXR79" s="222"/>
      <c r="GXS79" s="222"/>
      <c r="GXT79" s="222"/>
      <c r="GXU79" s="222"/>
      <c r="GXV79" s="222"/>
      <c r="GXW79" s="222"/>
      <c r="GXX79" s="222"/>
      <c r="GXY79" s="222"/>
      <c r="GXZ79" s="222"/>
      <c r="GYA79" s="222"/>
      <c r="GYB79" s="222"/>
      <c r="GYC79" s="222"/>
      <c r="GYD79" s="222"/>
      <c r="GYE79" s="222"/>
      <c r="GYF79" s="222"/>
      <c r="GYG79" s="222"/>
      <c r="GYH79" s="222"/>
      <c r="GYI79" s="222"/>
      <c r="GYJ79" s="222"/>
      <c r="GYK79" s="222"/>
      <c r="GYL79" s="222"/>
      <c r="GYM79" s="222"/>
      <c r="GYN79" s="222"/>
      <c r="GYO79" s="222"/>
      <c r="GYP79" s="222"/>
      <c r="GYQ79" s="222"/>
      <c r="GYR79" s="222"/>
      <c r="GYS79" s="222"/>
      <c r="GYT79" s="222"/>
      <c r="GYU79" s="222"/>
      <c r="GYV79" s="222"/>
      <c r="GYW79" s="222"/>
      <c r="GYX79" s="222"/>
      <c r="GYY79" s="222"/>
      <c r="GYZ79" s="222"/>
      <c r="GZA79" s="222"/>
      <c r="GZB79" s="222"/>
      <c r="GZC79" s="222"/>
      <c r="GZD79" s="222"/>
      <c r="GZE79" s="222"/>
      <c r="GZF79" s="222"/>
      <c r="GZG79" s="222"/>
      <c r="GZH79" s="222"/>
      <c r="GZI79" s="222"/>
      <c r="GZJ79" s="222"/>
      <c r="GZK79" s="222"/>
      <c r="GZL79" s="222"/>
      <c r="GZM79" s="222"/>
      <c r="GZN79" s="222"/>
      <c r="GZO79" s="222"/>
      <c r="GZP79" s="222"/>
      <c r="GZQ79" s="222"/>
      <c r="GZR79" s="222"/>
      <c r="GZS79" s="222"/>
      <c r="GZT79" s="222"/>
      <c r="GZU79" s="222"/>
      <c r="GZV79" s="222"/>
      <c r="GZW79" s="222"/>
      <c r="GZX79" s="222"/>
      <c r="GZY79" s="222"/>
      <c r="GZZ79" s="222"/>
      <c r="HAA79" s="222"/>
      <c r="HAB79" s="222"/>
      <c r="HAC79" s="222"/>
      <c r="HAD79" s="222"/>
      <c r="HAE79" s="222"/>
      <c r="HAF79" s="222"/>
      <c r="HAG79" s="222"/>
      <c r="HAH79" s="222"/>
      <c r="HAI79" s="222"/>
      <c r="HAJ79" s="222"/>
      <c r="HAK79" s="222"/>
      <c r="HAL79" s="222"/>
      <c r="HAM79" s="222"/>
      <c r="HAN79" s="222"/>
      <c r="HAO79" s="222"/>
      <c r="HAP79" s="222"/>
      <c r="HAQ79" s="222"/>
      <c r="HAR79" s="222"/>
      <c r="HAS79" s="222"/>
      <c r="HAT79" s="222"/>
      <c r="HAU79" s="222"/>
      <c r="HAV79" s="222"/>
      <c r="HAW79" s="222"/>
      <c r="HAX79" s="222"/>
      <c r="HAY79" s="222"/>
      <c r="HAZ79" s="222"/>
      <c r="HBA79" s="222"/>
      <c r="HBB79" s="222"/>
      <c r="HBC79" s="222"/>
      <c r="HBD79" s="222"/>
      <c r="HBE79" s="222"/>
      <c r="HBF79" s="222"/>
      <c r="HBG79" s="222"/>
      <c r="HBH79" s="222"/>
      <c r="HBI79" s="222"/>
      <c r="HBJ79" s="222"/>
      <c r="HBK79" s="222"/>
      <c r="HBL79" s="222"/>
      <c r="HBM79" s="222"/>
      <c r="HBN79" s="222"/>
      <c r="HBO79" s="222"/>
      <c r="HBP79" s="222"/>
      <c r="HBQ79" s="222"/>
      <c r="HBR79" s="222"/>
      <c r="HBS79" s="222"/>
      <c r="HBT79" s="222"/>
      <c r="HBU79" s="222"/>
      <c r="HBV79" s="222"/>
      <c r="HBW79" s="222"/>
      <c r="HBX79" s="222"/>
      <c r="HBY79" s="222"/>
      <c r="HBZ79" s="222"/>
      <c r="HCA79" s="222"/>
      <c r="HCB79" s="222"/>
      <c r="HCC79" s="222"/>
      <c r="HCD79" s="222"/>
      <c r="HCE79" s="222"/>
      <c r="HCF79" s="222"/>
      <c r="HCG79" s="222"/>
      <c r="HCH79" s="222"/>
      <c r="HCI79" s="222"/>
      <c r="HCJ79" s="222"/>
      <c r="HCK79" s="222"/>
      <c r="HCL79" s="222"/>
      <c r="HCM79" s="222"/>
      <c r="HCN79" s="222"/>
      <c r="HCO79" s="222"/>
      <c r="HCP79" s="222"/>
      <c r="HCQ79" s="222"/>
      <c r="HCR79" s="222"/>
      <c r="HCS79" s="222"/>
      <c r="HCT79" s="222"/>
      <c r="HCU79" s="222"/>
      <c r="HCV79" s="222"/>
      <c r="HCW79" s="222"/>
      <c r="HCX79" s="222"/>
      <c r="HCY79" s="222"/>
      <c r="HCZ79" s="222"/>
      <c r="HDA79" s="222"/>
      <c r="HDB79" s="222"/>
      <c r="HDC79" s="222"/>
      <c r="HDD79" s="222"/>
      <c r="HDE79" s="222"/>
      <c r="HDF79" s="222"/>
      <c r="HDG79" s="222"/>
      <c r="HDH79" s="222"/>
      <c r="HDI79" s="222"/>
      <c r="HDJ79" s="222"/>
      <c r="HDK79" s="222"/>
      <c r="HDL79" s="222"/>
      <c r="HDM79" s="222"/>
      <c r="HDN79" s="222"/>
      <c r="HDO79" s="222"/>
      <c r="HDP79" s="222"/>
      <c r="HDQ79" s="222"/>
      <c r="HDR79" s="222"/>
      <c r="HDS79" s="222"/>
      <c r="HDT79" s="222"/>
      <c r="HDU79" s="222"/>
      <c r="HDV79" s="222"/>
      <c r="HDW79" s="222"/>
      <c r="HDX79" s="222"/>
      <c r="HDY79" s="222"/>
      <c r="HDZ79" s="222"/>
      <c r="HEA79" s="222"/>
      <c r="HEB79" s="222"/>
      <c r="HEC79" s="222"/>
      <c r="HED79" s="222"/>
      <c r="HEE79" s="222"/>
      <c r="HEF79" s="222"/>
      <c r="HEG79" s="222"/>
      <c r="HEH79" s="222"/>
      <c r="HEI79" s="222"/>
      <c r="HEJ79" s="222"/>
      <c r="HEK79" s="222"/>
      <c r="HEL79" s="222"/>
      <c r="HEM79" s="222"/>
      <c r="HEN79" s="222"/>
      <c r="HEO79" s="222"/>
      <c r="HEP79" s="222"/>
      <c r="HEQ79" s="222"/>
      <c r="HER79" s="222"/>
      <c r="HES79" s="222"/>
      <c r="HET79" s="222"/>
      <c r="HEU79" s="222"/>
      <c r="HEV79" s="222"/>
      <c r="HEW79" s="222"/>
      <c r="HEX79" s="222"/>
      <c r="HEY79" s="222"/>
      <c r="HEZ79" s="222"/>
      <c r="HFA79" s="222"/>
      <c r="HFB79" s="222"/>
      <c r="HFC79" s="222"/>
      <c r="HFD79" s="222"/>
      <c r="HFE79" s="222"/>
      <c r="HFF79" s="222"/>
      <c r="HFG79" s="222"/>
      <c r="HFH79" s="222"/>
      <c r="HFI79" s="222"/>
      <c r="HFJ79" s="222"/>
      <c r="HFK79" s="222"/>
      <c r="HFL79" s="222"/>
      <c r="HFM79" s="222"/>
      <c r="HFN79" s="222"/>
      <c r="HFO79" s="222"/>
      <c r="HFP79" s="222"/>
      <c r="HFQ79" s="222"/>
      <c r="HFR79" s="222"/>
      <c r="HFS79" s="222"/>
      <c r="HFT79" s="222"/>
      <c r="HFU79" s="222"/>
      <c r="HFV79" s="222"/>
      <c r="HFW79" s="222"/>
      <c r="HFX79" s="222"/>
      <c r="HFY79" s="222"/>
      <c r="HFZ79" s="222"/>
      <c r="HGA79" s="222"/>
      <c r="HGB79" s="222"/>
      <c r="HGC79" s="222"/>
      <c r="HGD79" s="222"/>
      <c r="HGE79" s="222"/>
      <c r="HGF79" s="222"/>
      <c r="HGG79" s="222"/>
      <c r="HGH79" s="222"/>
      <c r="HGI79" s="222"/>
      <c r="HGJ79" s="222"/>
      <c r="HGK79" s="222"/>
      <c r="HGL79" s="222"/>
      <c r="HGM79" s="222"/>
      <c r="HGN79" s="222"/>
      <c r="HGO79" s="222"/>
      <c r="HGP79" s="222"/>
      <c r="HGQ79" s="222"/>
      <c r="HGR79" s="222"/>
      <c r="HGS79" s="222"/>
      <c r="HGT79" s="222"/>
      <c r="HGU79" s="222"/>
      <c r="HGV79" s="222"/>
      <c r="HGW79" s="222"/>
      <c r="HGX79" s="222"/>
      <c r="HGY79" s="222"/>
      <c r="HGZ79" s="222"/>
      <c r="HHA79" s="222"/>
      <c r="HHB79" s="222"/>
      <c r="HHC79" s="222"/>
      <c r="HHD79" s="222"/>
      <c r="HHE79" s="222"/>
      <c r="HHF79" s="222"/>
      <c r="HHG79" s="222"/>
      <c r="HHH79" s="222"/>
      <c r="HHI79" s="222"/>
      <c r="HHJ79" s="222"/>
      <c r="HHK79" s="222"/>
      <c r="HHL79" s="222"/>
      <c r="HHM79" s="222"/>
      <c r="HHN79" s="222"/>
      <c r="HHO79" s="222"/>
      <c r="HHP79" s="222"/>
      <c r="HHQ79" s="222"/>
      <c r="HHR79" s="222"/>
      <c r="HHS79" s="222"/>
      <c r="HHT79" s="222"/>
      <c r="HHU79" s="222"/>
      <c r="HHV79" s="222"/>
      <c r="HHW79" s="222"/>
      <c r="HHX79" s="222"/>
      <c r="HHY79" s="222"/>
      <c r="HHZ79" s="222"/>
      <c r="HIA79" s="222"/>
      <c r="HIB79" s="222"/>
      <c r="HIC79" s="222"/>
      <c r="HID79" s="222"/>
      <c r="HIE79" s="222"/>
      <c r="HIF79" s="222"/>
      <c r="HIG79" s="222"/>
      <c r="HIH79" s="222"/>
      <c r="HII79" s="222"/>
      <c r="HIJ79" s="222"/>
      <c r="HIK79" s="222"/>
      <c r="HIL79" s="222"/>
      <c r="HIM79" s="222"/>
      <c r="HIN79" s="222"/>
      <c r="HIO79" s="222"/>
      <c r="HIP79" s="222"/>
      <c r="HIQ79" s="222"/>
      <c r="HIR79" s="222"/>
      <c r="HIS79" s="222"/>
      <c r="HIT79" s="222"/>
      <c r="HIU79" s="222"/>
      <c r="HIV79" s="222"/>
      <c r="HIW79" s="222"/>
      <c r="HIX79" s="222"/>
      <c r="HIY79" s="222"/>
      <c r="HIZ79" s="222"/>
      <c r="HJA79" s="222"/>
      <c r="HJB79" s="222"/>
      <c r="HJC79" s="222"/>
      <c r="HJD79" s="222"/>
      <c r="HJE79" s="222"/>
      <c r="HJF79" s="222"/>
      <c r="HJG79" s="222"/>
      <c r="HJH79" s="222"/>
      <c r="HJI79" s="222"/>
      <c r="HJJ79" s="222"/>
      <c r="HJK79" s="222"/>
      <c r="HJL79" s="222"/>
      <c r="HJM79" s="222"/>
      <c r="HJN79" s="222"/>
      <c r="HJO79" s="222"/>
      <c r="HJP79" s="222"/>
      <c r="HJQ79" s="222"/>
      <c r="HJR79" s="222"/>
      <c r="HJS79" s="222"/>
      <c r="HJT79" s="222"/>
      <c r="HJU79" s="222"/>
      <c r="HJV79" s="222"/>
      <c r="HJW79" s="222"/>
      <c r="HJX79" s="222"/>
      <c r="HJY79" s="222"/>
      <c r="HJZ79" s="222"/>
      <c r="HKA79" s="222"/>
      <c r="HKB79" s="222"/>
      <c r="HKC79" s="222"/>
      <c r="HKD79" s="222"/>
      <c r="HKE79" s="222"/>
      <c r="HKF79" s="222"/>
      <c r="HKG79" s="222"/>
      <c r="HKH79" s="222"/>
      <c r="HKI79" s="222"/>
      <c r="HKJ79" s="222"/>
      <c r="HKK79" s="222"/>
      <c r="HKL79" s="222"/>
      <c r="HKM79" s="222"/>
      <c r="HKN79" s="222"/>
      <c r="HKO79" s="222"/>
      <c r="HKP79" s="222"/>
      <c r="HKQ79" s="222"/>
      <c r="HKR79" s="222"/>
      <c r="HKS79" s="222"/>
      <c r="HKT79" s="222"/>
      <c r="HKU79" s="222"/>
      <c r="HKV79" s="222"/>
      <c r="HKW79" s="222"/>
      <c r="HKX79" s="222"/>
      <c r="HKY79" s="222"/>
      <c r="HKZ79" s="222"/>
      <c r="HLA79" s="222"/>
      <c r="HLB79" s="222"/>
      <c r="HLC79" s="222"/>
      <c r="HLD79" s="222"/>
      <c r="HLE79" s="222"/>
      <c r="HLF79" s="222"/>
      <c r="HLG79" s="222"/>
      <c r="HLH79" s="222"/>
      <c r="HLI79" s="222"/>
      <c r="HLJ79" s="222"/>
      <c r="HLK79" s="222"/>
      <c r="HLL79" s="222"/>
      <c r="HLM79" s="222"/>
      <c r="HLN79" s="222"/>
      <c r="HLO79" s="222"/>
      <c r="HLP79" s="222"/>
      <c r="HLQ79" s="222"/>
      <c r="HLR79" s="222"/>
      <c r="HLS79" s="222"/>
      <c r="HLT79" s="222"/>
      <c r="HLU79" s="222"/>
      <c r="HLV79" s="222"/>
      <c r="HLW79" s="222"/>
      <c r="HLX79" s="222"/>
      <c r="HLY79" s="222"/>
      <c r="HLZ79" s="222"/>
      <c r="HMA79" s="222"/>
      <c r="HMB79" s="222"/>
      <c r="HMC79" s="222"/>
      <c r="HMD79" s="222"/>
      <c r="HME79" s="222"/>
      <c r="HMF79" s="222"/>
      <c r="HMG79" s="222"/>
      <c r="HMH79" s="222"/>
      <c r="HMI79" s="222"/>
      <c r="HMJ79" s="222"/>
      <c r="HMK79" s="222"/>
      <c r="HML79" s="222"/>
      <c r="HMM79" s="222"/>
      <c r="HMN79" s="222"/>
      <c r="HMO79" s="222"/>
      <c r="HMP79" s="222"/>
      <c r="HMQ79" s="222"/>
      <c r="HMR79" s="222"/>
      <c r="HMS79" s="222"/>
      <c r="HMT79" s="222"/>
      <c r="HMU79" s="222"/>
      <c r="HMV79" s="222"/>
      <c r="HMW79" s="222"/>
      <c r="HMX79" s="222"/>
      <c r="HMY79" s="222"/>
      <c r="HMZ79" s="222"/>
      <c r="HNA79" s="222"/>
      <c r="HNB79" s="222"/>
      <c r="HNC79" s="222"/>
      <c r="HND79" s="222"/>
      <c r="HNE79" s="222"/>
      <c r="HNF79" s="222"/>
      <c r="HNG79" s="222"/>
      <c r="HNH79" s="222"/>
      <c r="HNI79" s="222"/>
      <c r="HNJ79" s="222"/>
      <c r="HNK79" s="222"/>
      <c r="HNL79" s="222"/>
      <c r="HNM79" s="222"/>
      <c r="HNN79" s="222"/>
      <c r="HNO79" s="222"/>
      <c r="HNP79" s="222"/>
      <c r="HNQ79" s="222"/>
      <c r="HNR79" s="222"/>
      <c r="HNS79" s="222"/>
      <c r="HNT79" s="222"/>
      <c r="HNU79" s="222"/>
      <c r="HNV79" s="222"/>
      <c r="HNW79" s="222"/>
      <c r="HNX79" s="222"/>
      <c r="HNY79" s="222"/>
      <c r="HNZ79" s="222"/>
      <c r="HOA79" s="222"/>
      <c r="HOB79" s="222"/>
      <c r="HOC79" s="222"/>
      <c r="HOD79" s="222"/>
      <c r="HOE79" s="222"/>
      <c r="HOF79" s="222"/>
      <c r="HOG79" s="222"/>
      <c r="HOH79" s="222"/>
      <c r="HOI79" s="222"/>
      <c r="HOJ79" s="222"/>
      <c r="HOK79" s="222"/>
      <c r="HOL79" s="222"/>
      <c r="HOM79" s="222"/>
      <c r="HON79" s="222"/>
      <c r="HOO79" s="222"/>
      <c r="HOP79" s="222"/>
      <c r="HOQ79" s="222"/>
      <c r="HOR79" s="222"/>
      <c r="HOS79" s="222"/>
      <c r="HOT79" s="222"/>
      <c r="HOU79" s="222"/>
      <c r="HOV79" s="222"/>
      <c r="HOW79" s="222"/>
      <c r="HOX79" s="222"/>
      <c r="HOY79" s="222"/>
      <c r="HOZ79" s="222"/>
      <c r="HPA79" s="222"/>
      <c r="HPB79" s="222"/>
      <c r="HPC79" s="222"/>
      <c r="HPD79" s="222"/>
      <c r="HPE79" s="222"/>
      <c r="HPF79" s="222"/>
      <c r="HPG79" s="222"/>
      <c r="HPH79" s="222"/>
      <c r="HPI79" s="222"/>
      <c r="HPJ79" s="222"/>
      <c r="HPK79" s="222"/>
      <c r="HPL79" s="222"/>
      <c r="HPM79" s="222"/>
      <c r="HPN79" s="222"/>
      <c r="HPO79" s="222"/>
      <c r="HPP79" s="222"/>
      <c r="HPQ79" s="222"/>
      <c r="HPR79" s="222"/>
      <c r="HPS79" s="222"/>
      <c r="HPT79" s="222"/>
      <c r="HPU79" s="222"/>
      <c r="HPV79" s="222"/>
      <c r="HPW79" s="222"/>
      <c r="HPX79" s="222"/>
      <c r="HPY79" s="222"/>
      <c r="HPZ79" s="222"/>
      <c r="HQA79" s="222"/>
      <c r="HQB79" s="222"/>
      <c r="HQC79" s="222"/>
      <c r="HQD79" s="222"/>
      <c r="HQE79" s="222"/>
      <c r="HQF79" s="222"/>
      <c r="HQG79" s="222"/>
      <c r="HQH79" s="222"/>
      <c r="HQI79" s="222"/>
      <c r="HQJ79" s="222"/>
      <c r="HQK79" s="222"/>
      <c r="HQL79" s="222"/>
      <c r="HQM79" s="222"/>
      <c r="HQN79" s="222"/>
      <c r="HQO79" s="222"/>
      <c r="HQP79" s="222"/>
      <c r="HQQ79" s="222"/>
      <c r="HQR79" s="222"/>
      <c r="HQS79" s="222"/>
      <c r="HQT79" s="222"/>
      <c r="HQU79" s="222"/>
      <c r="HQV79" s="222"/>
      <c r="HQW79" s="222"/>
      <c r="HQX79" s="222"/>
      <c r="HQY79" s="222"/>
      <c r="HQZ79" s="222"/>
      <c r="HRA79" s="222"/>
      <c r="HRB79" s="222"/>
      <c r="HRC79" s="222"/>
      <c r="HRD79" s="222"/>
      <c r="HRE79" s="222"/>
      <c r="HRF79" s="222"/>
      <c r="HRG79" s="222"/>
      <c r="HRH79" s="222"/>
      <c r="HRI79" s="222"/>
      <c r="HRJ79" s="222"/>
      <c r="HRK79" s="222"/>
      <c r="HRL79" s="222"/>
      <c r="HRM79" s="222"/>
      <c r="HRN79" s="222"/>
      <c r="HRO79" s="222"/>
      <c r="HRP79" s="222"/>
      <c r="HRQ79" s="222"/>
      <c r="HRR79" s="222"/>
      <c r="HRS79" s="222"/>
      <c r="HRT79" s="222"/>
      <c r="HRU79" s="222"/>
      <c r="HRV79" s="222"/>
      <c r="HRW79" s="222"/>
      <c r="HRX79" s="222"/>
      <c r="HRY79" s="222"/>
      <c r="HRZ79" s="222"/>
      <c r="HSA79" s="222"/>
      <c r="HSB79" s="222"/>
      <c r="HSC79" s="222"/>
      <c r="HSD79" s="222"/>
      <c r="HSE79" s="222"/>
      <c r="HSF79" s="222"/>
      <c r="HSG79" s="222"/>
      <c r="HSH79" s="222"/>
      <c r="HSI79" s="222"/>
      <c r="HSJ79" s="222"/>
      <c r="HSK79" s="222"/>
      <c r="HSL79" s="222"/>
      <c r="HSM79" s="222"/>
      <c r="HSN79" s="222"/>
      <c r="HSO79" s="222"/>
      <c r="HSP79" s="222"/>
      <c r="HSQ79" s="222"/>
      <c r="HSR79" s="222"/>
      <c r="HSS79" s="222"/>
      <c r="HST79" s="222"/>
      <c r="HSU79" s="222"/>
      <c r="HSV79" s="222"/>
      <c r="HSW79" s="222"/>
      <c r="HSX79" s="222"/>
      <c r="HSY79" s="222"/>
      <c r="HSZ79" s="222"/>
      <c r="HTA79" s="222"/>
      <c r="HTB79" s="222"/>
      <c r="HTC79" s="222"/>
      <c r="HTD79" s="222"/>
      <c r="HTE79" s="222"/>
      <c r="HTF79" s="222"/>
      <c r="HTG79" s="222"/>
      <c r="HTH79" s="222"/>
      <c r="HTI79" s="222"/>
      <c r="HTJ79" s="222"/>
      <c r="HTK79" s="222"/>
      <c r="HTL79" s="222"/>
      <c r="HTM79" s="222"/>
      <c r="HTN79" s="222"/>
      <c r="HTO79" s="222"/>
      <c r="HTP79" s="222"/>
      <c r="HTQ79" s="222"/>
      <c r="HTR79" s="222"/>
      <c r="HTS79" s="222"/>
      <c r="HTT79" s="222"/>
      <c r="HTU79" s="222"/>
      <c r="HTV79" s="222"/>
      <c r="HTW79" s="222"/>
      <c r="HTX79" s="222"/>
      <c r="HTY79" s="222"/>
      <c r="HTZ79" s="222"/>
      <c r="HUA79" s="222"/>
      <c r="HUB79" s="222"/>
      <c r="HUC79" s="222"/>
      <c r="HUD79" s="222"/>
      <c r="HUE79" s="222"/>
      <c r="HUF79" s="222"/>
      <c r="HUG79" s="222"/>
      <c r="HUH79" s="222"/>
      <c r="HUI79" s="222"/>
      <c r="HUJ79" s="222"/>
      <c r="HUK79" s="222"/>
      <c r="HUL79" s="222"/>
      <c r="HUM79" s="222"/>
      <c r="HUN79" s="222"/>
      <c r="HUO79" s="222"/>
      <c r="HUP79" s="222"/>
      <c r="HUQ79" s="222"/>
      <c r="HUR79" s="222"/>
      <c r="HUS79" s="222"/>
      <c r="HUT79" s="222"/>
      <c r="HUU79" s="222"/>
      <c r="HUV79" s="222"/>
      <c r="HUW79" s="222"/>
      <c r="HUX79" s="222"/>
      <c r="HUY79" s="222"/>
      <c r="HUZ79" s="222"/>
      <c r="HVA79" s="222"/>
      <c r="HVB79" s="222"/>
      <c r="HVC79" s="222"/>
      <c r="HVD79" s="222"/>
      <c r="HVE79" s="222"/>
      <c r="HVF79" s="222"/>
      <c r="HVG79" s="222"/>
      <c r="HVH79" s="222"/>
      <c r="HVI79" s="222"/>
      <c r="HVJ79" s="222"/>
      <c r="HVK79" s="222"/>
      <c r="HVL79" s="222"/>
      <c r="HVM79" s="222"/>
      <c r="HVN79" s="222"/>
      <c r="HVO79" s="222"/>
      <c r="HVP79" s="222"/>
      <c r="HVQ79" s="222"/>
      <c r="HVR79" s="222"/>
      <c r="HVS79" s="222"/>
      <c r="HVT79" s="222"/>
      <c r="HVU79" s="222"/>
      <c r="HVV79" s="222"/>
      <c r="HVW79" s="222"/>
      <c r="HVX79" s="222"/>
      <c r="HVY79" s="222"/>
      <c r="HVZ79" s="222"/>
      <c r="HWA79" s="222"/>
      <c r="HWB79" s="222"/>
      <c r="HWC79" s="222"/>
      <c r="HWD79" s="222"/>
      <c r="HWE79" s="222"/>
      <c r="HWF79" s="222"/>
      <c r="HWG79" s="222"/>
      <c r="HWH79" s="222"/>
      <c r="HWI79" s="222"/>
      <c r="HWJ79" s="222"/>
      <c r="HWK79" s="222"/>
      <c r="HWL79" s="222"/>
      <c r="HWM79" s="222"/>
      <c r="HWN79" s="222"/>
      <c r="HWO79" s="222"/>
      <c r="HWP79" s="222"/>
      <c r="HWQ79" s="222"/>
      <c r="HWR79" s="222"/>
      <c r="HWS79" s="222"/>
      <c r="HWT79" s="222"/>
      <c r="HWU79" s="222"/>
      <c r="HWV79" s="222"/>
      <c r="HWW79" s="222"/>
      <c r="HWX79" s="222"/>
      <c r="HWY79" s="222"/>
      <c r="HWZ79" s="222"/>
      <c r="HXA79" s="222"/>
      <c r="HXB79" s="222"/>
      <c r="HXC79" s="222"/>
      <c r="HXD79" s="222"/>
      <c r="HXE79" s="222"/>
      <c r="HXF79" s="222"/>
      <c r="HXG79" s="222"/>
      <c r="HXH79" s="222"/>
      <c r="HXI79" s="222"/>
      <c r="HXJ79" s="222"/>
      <c r="HXK79" s="222"/>
      <c r="HXL79" s="222"/>
      <c r="HXM79" s="222"/>
      <c r="HXN79" s="222"/>
      <c r="HXO79" s="222"/>
      <c r="HXP79" s="222"/>
      <c r="HXQ79" s="222"/>
      <c r="HXR79" s="222"/>
      <c r="HXS79" s="222"/>
      <c r="HXT79" s="222"/>
      <c r="HXU79" s="222"/>
      <c r="HXV79" s="222"/>
      <c r="HXW79" s="222"/>
      <c r="HXX79" s="222"/>
      <c r="HXY79" s="222"/>
      <c r="HXZ79" s="222"/>
      <c r="HYA79" s="222"/>
      <c r="HYB79" s="222"/>
      <c r="HYC79" s="222"/>
      <c r="HYD79" s="222"/>
      <c r="HYE79" s="222"/>
      <c r="HYF79" s="222"/>
      <c r="HYG79" s="222"/>
      <c r="HYH79" s="222"/>
      <c r="HYI79" s="222"/>
      <c r="HYJ79" s="222"/>
      <c r="HYK79" s="222"/>
      <c r="HYL79" s="222"/>
      <c r="HYM79" s="222"/>
      <c r="HYN79" s="222"/>
      <c r="HYO79" s="222"/>
      <c r="HYP79" s="222"/>
      <c r="HYQ79" s="222"/>
      <c r="HYR79" s="222"/>
      <c r="HYS79" s="222"/>
      <c r="HYT79" s="222"/>
      <c r="HYU79" s="222"/>
      <c r="HYV79" s="222"/>
      <c r="HYW79" s="222"/>
      <c r="HYX79" s="222"/>
      <c r="HYY79" s="222"/>
      <c r="HYZ79" s="222"/>
      <c r="HZA79" s="222"/>
      <c r="HZB79" s="222"/>
      <c r="HZC79" s="222"/>
      <c r="HZD79" s="222"/>
      <c r="HZE79" s="222"/>
      <c r="HZF79" s="222"/>
      <c r="HZG79" s="222"/>
      <c r="HZH79" s="222"/>
      <c r="HZI79" s="222"/>
      <c r="HZJ79" s="222"/>
      <c r="HZK79" s="222"/>
      <c r="HZL79" s="222"/>
      <c r="HZM79" s="222"/>
      <c r="HZN79" s="222"/>
      <c r="HZO79" s="222"/>
      <c r="HZP79" s="222"/>
      <c r="HZQ79" s="222"/>
      <c r="HZR79" s="222"/>
      <c r="HZS79" s="222"/>
      <c r="HZT79" s="222"/>
      <c r="HZU79" s="222"/>
      <c r="HZV79" s="222"/>
      <c r="HZW79" s="222"/>
      <c r="HZX79" s="222"/>
      <c r="HZY79" s="222"/>
      <c r="HZZ79" s="222"/>
      <c r="IAA79" s="222"/>
      <c r="IAB79" s="222"/>
      <c r="IAC79" s="222"/>
      <c r="IAD79" s="222"/>
      <c r="IAE79" s="222"/>
      <c r="IAF79" s="222"/>
      <c r="IAG79" s="222"/>
      <c r="IAH79" s="222"/>
      <c r="IAI79" s="222"/>
      <c r="IAJ79" s="222"/>
      <c r="IAK79" s="222"/>
      <c r="IAL79" s="222"/>
      <c r="IAM79" s="222"/>
      <c r="IAN79" s="222"/>
      <c r="IAO79" s="222"/>
      <c r="IAP79" s="222"/>
      <c r="IAQ79" s="222"/>
      <c r="IAR79" s="222"/>
      <c r="IAS79" s="222"/>
      <c r="IAT79" s="222"/>
      <c r="IAU79" s="222"/>
      <c r="IAV79" s="222"/>
      <c r="IAW79" s="222"/>
      <c r="IAX79" s="222"/>
      <c r="IAY79" s="222"/>
      <c r="IAZ79" s="222"/>
      <c r="IBA79" s="222"/>
      <c r="IBB79" s="222"/>
      <c r="IBC79" s="222"/>
      <c r="IBD79" s="222"/>
      <c r="IBE79" s="222"/>
      <c r="IBF79" s="222"/>
      <c r="IBG79" s="222"/>
      <c r="IBH79" s="222"/>
      <c r="IBI79" s="222"/>
      <c r="IBJ79" s="222"/>
      <c r="IBK79" s="222"/>
      <c r="IBL79" s="222"/>
      <c r="IBM79" s="222"/>
      <c r="IBN79" s="222"/>
      <c r="IBO79" s="222"/>
      <c r="IBP79" s="222"/>
      <c r="IBQ79" s="222"/>
      <c r="IBR79" s="222"/>
      <c r="IBS79" s="222"/>
      <c r="IBT79" s="222"/>
      <c r="IBU79" s="222"/>
      <c r="IBV79" s="222"/>
      <c r="IBW79" s="222"/>
      <c r="IBX79" s="222"/>
      <c r="IBY79" s="222"/>
      <c r="IBZ79" s="222"/>
      <c r="ICA79" s="222"/>
      <c r="ICB79" s="222"/>
      <c r="ICC79" s="222"/>
      <c r="ICD79" s="222"/>
      <c r="ICE79" s="222"/>
      <c r="ICF79" s="222"/>
      <c r="ICG79" s="222"/>
      <c r="ICH79" s="222"/>
      <c r="ICI79" s="222"/>
      <c r="ICJ79" s="222"/>
      <c r="ICK79" s="222"/>
      <c r="ICL79" s="222"/>
      <c r="ICM79" s="222"/>
      <c r="ICN79" s="222"/>
      <c r="ICO79" s="222"/>
      <c r="ICP79" s="222"/>
      <c r="ICQ79" s="222"/>
      <c r="ICR79" s="222"/>
      <c r="ICS79" s="222"/>
      <c r="ICT79" s="222"/>
      <c r="ICU79" s="222"/>
      <c r="ICV79" s="222"/>
      <c r="ICW79" s="222"/>
      <c r="ICX79" s="222"/>
      <c r="ICY79" s="222"/>
      <c r="ICZ79" s="222"/>
      <c r="IDA79" s="222"/>
      <c r="IDB79" s="222"/>
      <c r="IDC79" s="222"/>
      <c r="IDD79" s="222"/>
      <c r="IDE79" s="222"/>
      <c r="IDF79" s="222"/>
      <c r="IDG79" s="222"/>
      <c r="IDH79" s="222"/>
      <c r="IDI79" s="222"/>
      <c r="IDJ79" s="222"/>
      <c r="IDK79" s="222"/>
      <c r="IDL79" s="222"/>
      <c r="IDM79" s="222"/>
      <c r="IDN79" s="222"/>
      <c r="IDO79" s="222"/>
      <c r="IDP79" s="222"/>
      <c r="IDQ79" s="222"/>
      <c r="IDR79" s="222"/>
      <c r="IDS79" s="222"/>
      <c r="IDT79" s="222"/>
      <c r="IDU79" s="222"/>
      <c r="IDV79" s="222"/>
      <c r="IDW79" s="222"/>
      <c r="IDX79" s="222"/>
      <c r="IDY79" s="222"/>
      <c r="IDZ79" s="222"/>
      <c r="IEA79" s="222"/>
      <c r="IEB79" s="222"/>
      <c r="IEC79" s="222"/>
      <c r="IED79" s="222"/>
      <c r="IEE79" s="222"/>
      <c r="IEF79" s="222"/>
      <c r="IEG79" s="222"/>
      <c r="IEH79" s="222"/>
      <c r="IEI79" s="222"/>
      <c r="IEJ79" s="222"/>
      <c r="IEK79" s="222"/>
      <c r="IEL79" s="222"/>
      <c r="IEM79" s="222"/>
      <c r="IEN79" s="222"/>
      <c r="IEO79" s="222"/>
      <c r="IEP79" s="222"/>
      <c r="IEQ79" s="222"/>
      <c r="IER79" s="222"/>
      <c r="IES79" s="222"/>
      <c r="IET79" s="222"/>
      <c r="IEU79" s="222"/>
      <c r="IEV79" s="222"/>
      <c r="IEW79" s="222"/>
      <c r="IEX79" s="222"/>
      <c r="IEY79" s="222"/>
      <c r="IEZ79" s="222"/>
      <c r="IFA79" s="222"/>
      <c r="IFB79" s="222"/>
      <c r="IFC79" s="222"/>
      <c r="IFD79" s="222"/>
      <c r="IFE79" s="222"/>
      <c r="IFF79" s="222"/>
      <c r="IFG79" s="222"/>
      <c r="IFH79" s="222"/>
      <c r="IFI79" s="222"/>
      <c r="IFJ79" s="222"/>
      <c r="IFK79" s="222"/>
      <c r="IFL79" s="222"/>
      <c r="IFM79" s="222"/>
      <c r="IFN79" s="222"/>
      <c r="IFO79" s="222"/>
      <c r="IFP79" s="222"/>
      <c r="IFQ79" s="222"/>
      <c r="IFR79" s="222"/>
      <c r="IFS79" s="222"/>
      <c r="IFT79" s="222"/>
      <c r="IFU79" s="222"/>
      <c r="IFV79" s="222"/>
      <c r="IFW79" s="222"/>
      <c r="IFX79" s="222"/>
      <c r="IFY79" s="222"/>
      <c r="IFZ79" s="222"/>
      <c r="IGA79" s="222"/>
      <c r="IGB79" s="222"/>
      <c r="IGC79" s="222"/>
      <c r="IGD79" s="222"/>
      <c r="IGE79" s="222"/>
      <c r="IGF79" s="222"/>
      <c r="IGG79" s="222"/>
      <c r="IGH79" s="222"/>
      <c r="IGI79" s="222"/>
      <c r="IGJ79" s="222"/>
      <c r="IGK79" s="222"/>
      <c r="IGL79" s="222"/>
      <c r="IGM79" s="222"/>
      <c r="IGN79" s="222"/>
      <c r="IGO79" s="222"/>
      <c r="IGP79" s="222"/>
      <c r="IGQ79" s="222"/>
      <c r="IGR79" s="222"/>
      <c r="IGS79" s="222"/>
      <c r="IGT79" s="222"/>
      <c r="IGU79" s="222"/>
      <c r="IGV79" s="222"/>
      <c r="IGW79" s="222"/>
      <c r="IGX79" s="222"/>
      <c r="IGY79" s="222"/>
      <c r="IGZ79" s="222"/>
      <c r="IHA79" s="222"/>
      <c r="IHB79" s="222"/>
      <c r="IHC79" s="222"/>
      <c r="IHD79" s="222"/>
      <c r="IHE79" s="222"/>
      <c r="IHF79" s="222"/>
      <c r="IHG79" s="222"/>
      <c r="IHH79" s="222"/>
      <c r="IHI79" s="222"/>
      <c r="IHJ79" s="222"/>
      <c r="IHK79" s="222"/>
      <c r="IHL79" s="222"/>
      <c r="IHM79" s="222"/>
      <c r="IHN79" s="222"/>
      <c r="IHO79" s="222"/>
      <c r="IHP79" s="222"/>
      <c r="IHQ79" s="222"/>
      <c r="IHR79" s="222"/>
      <c r="IHS79" s="222"/>
      <c r="IHT79" s="222"/>
      <c r="IHU79" s="222"/>
      <c r="IHV79" s="222"/>
      <c r="IHW79" s="222"/>
      <c r="IHX79" s="222"/>
      <c r="IHY79" s="222"/>
      <c r="IHZ79" s="222"/>
      <c r="IIA79" s="222"/>
      <c r="IIB79" s="222"/>
      <c r="IIC79" s="222"/>
      <c r="IID79" s="222"/>
      <c r="IIE79" s="222"/>
      <c r="IIF79" s="222"/>
      <c r="IIG79" s="222"/>
      <c r="IIH79" s="222"/>
      <c r="III79" s="222"/>
      <c r="IIJ79" s="222"/>
      <c r="IIK79" s="222"/>
      <c r="IIL79" s="222"/>
      <c r="IIM79" s="222"/>
      <c r="IIN79" s="222"/>
      <c r="IIO79" s="222"/>
      <c r="IIP79" s="222"/>
      <c r="IIQ79" s="222"/>
      <c r="IIR79" s="222"/>
      <c r="IIS79" s="222"/>
      <c r="IIT79" s="222"/>
      <c r="IIU79" s="222"/>
      <c r="IIV79" s="222"/>
      <c r="IIW79" s="222"/>
      <c r="IIX79" s="222"/>
      <c r="IIY79" s="222"/>
      <c r="IIZ79" s="222"/>
      <c r="IJA79" s="222"/>
      <c r="IJB79" s="222"/>
      <c r="IJC79" s="222"/>
      <c r="IJD79" s="222"/>
      <c r="IJE79" s="222"/>
      <c r="IJF79" s="222"/>
      <c r="IJG79" s="222"/>
      <c r="IJH79" s="222"/>
      <c r="IJI79" s="222"/>
      <c r="IJJ79" s="222"/>
      <c r="IJK79" s="222"/>
      <c r="IJL79" s="222"/>
      <c r="IJM79" s="222"/>
      <c r="IJN79" s="222"/>
      <c r="IJO79" s="222"/>
      <c r="IJP79" s="222"/>
      <c r="IJQ79" s="222"/>
      <c r="IJR79" s="222"/>
      <c r="IJS79" s="222"/>
      <c r="IJT79" s="222"/>
      <c r="IJU79" s="222"/>
      <c r="IJV79" s="222"/>
      <c r="IJW79" s="222"/>
      <c r="IJX79" s="222"/>
      <c r="IJY79" s="222"/>
      <c r="IJZ79" s="222"/>
      <c r="IKA79" s="222"/>
      <c r="IKB79" s="222"/>
      <c r="IKC79" s="222"/>
      <c r="IKD79" s="222"/>
      <c r="IKE79" s="222"/>
      <c r="IKF79" s="222"/>
      <c r="IKG79" s="222"/>
      <c r="IKH79" s="222"/>
      <c r="IKI79" s="222"/>
      <c r="IKJ79" s="222"/>
      <c r="IKK79" s="222"/>
      <c r="IKL79" s="222"/>
      <c r="IKM79" s="222"/>
      <c r="IKN79" s="222"/>
      <c r="IKO79" s="222"/>
      <c r="IKP79" s="222"/>
      <c r="IKQ79" s="222"/>
      <c r="IKR79" s="222"/>
      <c r="IKS79" s="222"/>
      <c r="IKT79" s="222"/>
      <c r="IKU79" s="222"/>
      <c r="IKV79" s="222"/>
      <c r="IKW79" s="222"/>
      <c r="IKX79" s="222"/>
      <c r="IKY79" s="222"/>
      <c r="IKZ79" s="222"/>
      <c r="ILA79" s="222"/>
      <c r="ILB79" s="222"/>
      <c r="ILC79" s="222"/>
      <c r="ILD79" s="222"/>
      <c r="ILE79" s="222"/>
      <c r="ILF79" s="222"/>
      <c r="ILG79" s="222"/>
      <c r="ILH79" s="222"/>
      <c r="ILI79" s="222"/>
      <c r="ILJ79" s="222"/>
      <c r="ILK79" s="222"/>
      <c r="ILL79" s="222"/>
      <c r="ILM79" s="222"/>
      <c r="ILN79" s="222"/>
      <c r="ILO79" s="222"/>
      <c r="ILP79" s="222"/>
      <c r="ILQ79" s="222"/>
      <c r="ILR79" s="222"/>
      <c r="ILS79" s="222"/>
      <c r="ILT79" s="222"/>
      <c r="ILU79" s="222"/>
      <c r="ILV79" s="222"/>
      <c r="ILW79" s="222"/>
      <c r="ILX79" s="222"/>
      <c r="ILY79" s="222"/>
      <c r="ILZ79" s="222"/>
      <c r="IMA79" s="222"/>
      <c r="IMB79" s="222"/>
      <c r="IMC79" s="222"/>
      <c r="IMD79" s="222"/>
      <c r="IME79" s="222"/>
      <c r="IMF79" s="222"/>
      <c r="IMG79" s="222"/>
      <c r="IMH79" s="222"/>
      <c r="IMI79" s="222"/>
      <c r="IMJ79" s="222"/>
      <c r="IMK79" s="222"/>
      <c r="IML79" s="222"/>
      <c r="IMM79" s="222"/>
      <c r="IMN79" s="222"/>
      <c r="IMO79" s="222"/>
      <c r="IMP79" s="222"/>
      <c r="IMQ79" s="222"/>
      <c r="IMR79" s="222"/>
      <c r="IMS79" s="222"/>
      <c r="IMT79" s="222"/>
      <c r="IMU79" s="222"/>
      <c r="IMV79" s="222"/>
      <c r="IMW79" s="222"/>
      <c r="IMX79" s="222"/>
      <c r="IMY79" s="222"/>
      <c r="IMZ79" s="222"/>
      <c r="INA79" s="222"/>
      <c r="INB79" s="222"/>
      <c r="INC79" s="222"/>
      <c r="IND79" s="222"/>
      <c r="INE79" s="222"/>
      <c r="INF79" s="222"/>
      <c r="ING79" s="222"/>
      <c r="INH79" s="222"/>
      <c r="INI79" s="222"/>
      <c r="INJ79" s="222"/>
      <c r="INK79" s="222"/>
      <c r="INL79" s="222"/>
      <c r="INM79" s="222"/>
      <c r="INN79" s="222"/>
      <c r="INO79" s="222"/>
      <c r="INP79" s="222"/>
      <c r="INQ79" s="222"/>
      <c r="INR79" s="222"/>
      <c r="INS79" s="222"/>
      <c r="INT79" s="222"/>
      <c r="INU79" s="222"/>
      <c r="INV79" s="222"/>
      <c r="INW79" s="222"/>
      <c r="INX79" s="222"/>
      <c r="INY79" s="222"/>
      <c r="INZ79" s="222"/>
      <c r="IOA79" s="222"/>
      <c r="IOB79" s="222"/>
      <c r="IOC79" s="222"/>
      <c r="IOD79" s="222"/>
      <c r="IOE79" s="222"/>
      <c r="IOF79" s="222"/>
      <c r="IOG79" s="222"/>
      <c r="IOH79" s="222"/>
      <c r="IOI79" s="222"/>
      <c r="IOJ79" s="222"/>
      <c r="IOK79" s="222"/>
      <c r="IOL79" s="222"/>
      <c r="IOM79" s="222"/>
      <c r="ION79" s="222"/>
      <c r="IOO79" s="222"/>
      <c r="IOP79" s="222"/>
      <c r="IOQ79" s="222"/>
      <c r="IOR79" s="222"/>
      <c r="IOS79" s="222"/>
      <c r="IOT79" s="222"/>
      <c r="IOU79" s="222"/>
      <c r="IOV79" s="222"/>
      <c r="IOW79" s="222"/>
      <c r="IOX79" s="222"/>
      <c r="IOY79" s="222"/>
      <c r="IOZ79" s="222"/>
      <c r="IPA79" s="222"/>
      <c r="IPB79" s="222"/>
      <c r="IPC79" s="222"/>
      <c r="IPD79" s="222"/>
      <c r="IPE79" s="222"/>
      <c r="IPF79" s="222"/>
      <c r="IPG79" s="222"/>
      <c r="IPH79" s="222"/>
      <c r="IPI79" s="222"/>
      <c r="IPJ79" s="222"/>
      <c r="IPK79" s="222"/>
      <c r="IPL79" s="222"/>
      <c r="IPM79" s="222"/>
      <c r="IPN79" s="222"/>
      <c r="IPO79" s="222"/>
      <c r="IPP79" s="222"/>
      <c r="IPQ79" s="222"/>
      <c r="IPR79" s="222"/>
      <c r="IPS79" s="222"/>
      <c r="IPT79" s="222"/>
      <c r="IPU79" s="222"/>
      <c r="IPV79" s="222"/>
      <c r="IPW79" s="222"/>
      <c r="IPX79" s="222"/>
      <c r="IPY79" s="222"/>
      <c r="IPZ79" s="222"/>
      <c r="IQA79" s="222"/>
      <c r="IQB79" s="222"/>
      <c r="IQC79" s="222"/>
      <c r="IQD79" s="222"/>
      <c r="IQE79" s="222"/>
      <c r="IQF79" s="222"/>
      <c r="IQG79" s="222"/>
      <c r="IQH79" s="222"/>
      <c r="IQI79" s="222"/>
      <c r="IQJ79" s="222"/>
      <c r="IQK79" s="222"/>
      <c r="IQL79" s="222"/>
      <c r="IQM79" s="222"/>
      <c r="IQN79" s="222"/>
      <c r="IQO79" s="222"/>
      <c r="IQP79" s="222"/>
      <c r="IQQ79" s="222"/>
      <c r="IQR79" s="222"/>
      <c r="IQS79" s="222"/>
      <c r="IQT79" s="222"/>
      <c r="IQU79" s="222"/>
      <c r="IQV79" s="222"/>
      <c r="IQW79" s="222"/>
      <c r="IQX79" s="222"/>
      <c r="IQY79" s="222"/>
      <c r="IQZ79" s="222"/>
      <c r="IRA79" s="222"/>
      <c r="IRB79" s="222"/>
      <c r="IRC79" s="222"/>
      <c r="IRD79" s="222"/>
      <c r="IRE79" s="222"/>
      <c r="IRF79" s="222"/>
      <c r="IRG79" s="222"/>
      <c r="IRH79" s="222"/>
      <c r="IRI79" s="222"/>
      <c r="IRJ79" s="222"/>
      <c r="IRK79" s="222"/>
      <c r="IRL79" s="222"/>
      <c r="IRM79" s="222"/>
      <c r="IRN79" s="222"/>
      <c r="IRO79" s="222"/>
      <c r="IRP79" s="222"/>
      <c r="IRQ79" s="222"/>
      <c r="IRR79" s="222"/>
      <c r="IRS79" s="222"/>
      <c r="IRT79" s="222"/>
      <c r="IRU79" s="222"/>
      <c r="IRV79" s="222"/>
      <c r="IRW79" s="222"/>
      <c r="IRX79" s="222"/>
      <c r="IRY79" s="222"/>
      <c r="IRZ79" s="222"/>
      <c r="ISA79" s="222"/>
      <c r="ISB79" s="222"/>
      <c r="ISC79" s="222"/>
      <c r="ISD79" s="222"/>
      <c r="ISE79" s="222"/>
      <c r="ISF79" s="222"/>
      <c r="ISG79" s="222"/>
      <c r="ISH79" s="222"/>
      <c r="ISI79" s="222"/>
      <c r="ISJ79" s="222"/>
      <c r="ISK79" s="222"/>
      <c r="ISL79" s="222"/>
      <c r="ISM79" s="222"/>
      <c r="ISN79" s="222"/>
      <c r="ISO79" s="222"/>
      <c r="ISP79" s="222"/>
      <c r="ISQ79" s="222"/>
      <c r="ISR79" s="222"/>
      <c r="ISS79" s="222"/>
      <c r="IST79" s="222"/>
      <c r="ISU79" s="222"/>
      <c r="ISV79" s="222"/>
      <c r="ISW79" s="222"/>
      <c r="ISX79" s="222"/>
      <c r="ISY79" s="222"/>
      <c r="ISZ79" s="222"/>
      <c r="ITA79" s="222"/>
      <c r="ITB79" s="222"/>
      <c r="ITC79" s="222"/>
      <c r="ITD79" s="222"/>
      <c r="ITE79" s="222"/>
      <c r="ITF79" s="222"/>
      <c r="ITG79" s="222"/>
      <c r="ITH79" s="222"/>
      <c r="ITI79" s="222"/>
      <c r="ITJ79" s="222"/>
      <c r="ITK79" s="222"/>
      <c r="ITL79" s="222"/>
      <c r="ITM79" s="222"/>
      <c r="ITN79" s="222"/>
      <c r="ITO79" s="222"/>
      <c r="ITP79" s="222"/>
      <c r="ITQ79" s="222"/>
      <c r="ITR79" s="222"/>
      <c r="ITS79" s="222"/>
      <c r="ITT79" s="222"/>
      <c r="ITU79" s="222"/>
      <c r="ITV79" s="222"/>
      <c r="ITW79" s="222"/>
      <c r="ITX79" s="222"/>
      <c r="ITY79" s="222"/>
      <c r="ITZ79" s="222"/>
      <c r="IUA79" s="222"/>
      <c r="IUB79" s="222"/>
      <c r="IUC79" s="222"/>
      <c r="IUD79" s="222"/>
      <c r="IUE79" s="222"/>
      <c r="IUF79" s="222"/>
      <c r="IUG79" s="222"/>
      <c r="IUH79" s="222"/>
      <c r="IUI79" s="222"/>
      <c r="IUJ79" s="222"/>
      <c r="IUK79" s="222"/>
      <c r="IUL79" s="222"/>
      <c r="IUM79" s="222"/>
      <c r="IUN79" s="222"/>
      <c r="IUO79" s="222"/>
      <c r="IUP79" s="222"/>
      <c r="IUQ79" s="222"/>
      <c r="IUR79" s="222"/>
      <c r="IUS79" s="222"/>
      <c r="IUT79" s="222"/>
      <c r="IUU79" s="222"/>
      <c r="IUV79" s="222"/>
      <c r="IUW79" s="222"/>
      <c r="IUX79" s="222"/>
      <c r="IUY79" s="222"/>
      <c r="IUZ79" s="222"/>
      <c r="IVA79" s="222"/>
      <c r="IVB79" s="222"/>
      <c r="IVC79" s="222"/>
      <c r="IVD79" s="222"/>
      <c r="IVE79" s="222"/>
      <c r="IVF79" s="222"/>
      <c r="IVG79" s="222"/>
      <c r="IVH79" s="222"/>
      <c r="IVI79" s="222"/>
      <c r="IVJ79" s="222"/>
      <c r="IVK79" s="222"/>
      <c r="IVL79" s="222"/>
      <c r="IVM79" s="222"/>
      <c r="IVN79" s="222"/>
      <c r="IVO79" s="222"/>
      <c r="IVP79" s="222"/>
      <c r="IVQ79" s="222"/>
      <c r="IVR79" s="222"/>
      <c r="IVS79" s="222"/>
      <c r="IVT79" s="222"/>
      <c r="IVU79" s="222"/>
      <c r="IVV79" s="222"/>
      <c r="IVW79" s="222"/>
      <c r="IVX79" s="222"/>
      <c r="IVY79" s="222"/>
      <c r="IVZ79" s="222"/>
      <c r="IWA79" s="222"/>
      <c r="IWB79" s="222"/>
      <c r="IWC79" s="222"/>
      <c r="IWD79" s="222"/>
      <c r="IWE79" s="222"/>
      <c r="IWF79" s="222"/>
      <c r="IWG79" s="222"/>
      <c r="IWH79" s="222"/>
      <c r="IWI79" s="222"/>
      <c r="IWJ79" s="222"/>
      <c r="IWK79" s="222"/>
      <c r="IWL79" s="222"/>
      <c r="IWM79" s="222"/>
      <c r="IWN79" s="222"/>
      <c r="IWO79" s="222"/>
      <c r="IWP79" s="222"/>
      <c r="IWQ79" s="222"/>
      <c r="IWR79" s="222"/>
      <c r="IWS79" s="222"/>
      <c r="IWT79" s="222"/>
      <c r="IWU79" s="222"/>
      <c r="IWV79" s="222"/>
      <c r="IWW79" s="222"/>
      <c r="IWX79" s="222"/>
      <c r="IWY79" s="222"/>
      <c r="IWZ79" s="222"/>
      <c r="IXA79" s="222"/>
      <c r="IXB79" s="222"/>
      <c r="IXC79" s="222"/>
      <c r="IXD79" s="222"/>
      <c r="IXE79" s="222"/>
      <c r="IXF79" s="222"/>
      <c r="IXG79" s="222"/>
      <c r="IXH79" s="222"/>
      <c r="IXI79" s="222"/>
      <c r="IXJ79" s="222"/>
      <c r="IXK79" s="222"/>
      <c r="IXL79" s="222"/>
      <c r="IXM79" s="222"/>
      <c r="IXN79" s="222"/>
      <c r="IXO79" s="222"/>
      <c r="IXP79" s="222"/>
      <c r="IXQ79" s="222"/>
      <c r="IXR79" s="222"/>
      <c r="IXS79" s="222"/>
      <c r="IXT79" s="222"/>
      <c r="IXU79" s="222"/>
      <c r="IXV79" s="222"/>
      <c r="IXW79" s="222"/>
      <c r="IXX79" s="222"/>
      <c r="IXY79" s="222"/>
      <c r="IXZ79" s="222"/>
      <c r="IYA79" s="222"/>
      <c r="IYB79" s="222"/>
      <c r="IYC79" s="222"/>
      <c r="IYD79" s="222"/>
      <c r="IYE79" s="222"/>
      <c r="IYF79" s="222"/>
      <c r="IYG79" s="222"/>
      <c r="IYH79" s="222"/>
      <c r="IYI79" s="222"/>
      <c r="IYJ79" s="222"/>
      <c r="IYK79" s="222"/>
      <c r="IYL79" s="222"/>
      <c r="IYM79" s="222"/>
      <c r="IYN79" s="222"/>
      <c r="IYO79" s="222"/>
      <c r="IYP79" s="222"/>
      <c r="IYQ79" s="222"/>
      <c r="IYR79" s="222"/>
      <c r="IYS79" s="222"/>
      <c r="IYT79" s="222"/>
      <c r="IYU79" s="222"/>
      <c r="IYV79" s="222"/>
      <c r="IYW79" s="222"/>
      <c r="IYX79" s="222"/>
      <c r="IYY79" s="222"/>
      <c r="IYZ79" s="222"/>
      <c r="IZA79" s="222"/>
      <c r="IZB79" s="222"/>
      <c r="IZC79" s="222"/>
      <c r="IZD79" s="222"/>
      <c r="IZE79" s="222"/>
      <c r="IZF79" s="222"/>
      <c r="IZG79" s="222"/>
      <c r="IZH79" s="222"/>
      <c r="IZI79" s="222"/>
      <c r="IZJ79" s="222"/>
      <c r="IZK79" s="222"/>
      <c r="IZL79" s="222"/>
      <c r="IZM79" s="222"/>
      <c r="IZN79" s="222"/>
      <c r="IZO79" s="222"/>
      <c r="IZP79" s="222"/>
      <c r="IZQ79" s="222"/>
      <c r="IZR79" s="222"/>
      <c r="IZS79" s="222"/>
      <c r="IZT79" s="222"/>
      <c r="IZU79" s="222"/>
      <c r="IZV79" s="222"/>
      <c r="IZW79" s="222"/>
      <c r="IZX79" s="222"/>
      <c r="IZY79" s="222"/>
      <c r="IZZ79" s="222"/>
      <c r="JAA79" s="222"/>
      <c r="JAB79" s="222"/>
      <c r="JAC79" s="222"/>
      <c r="JAD79" s="222"/>
      <c r="JAE79" s="222"/>
      <c r="JAF79" s="222"/>
      <c r="JAG79" s="222"/>
      <c r="JAH79" s="222"/>
      <c r="JAI79" s="222"/>
      <c r="JAJ79" s="222"/>
      <c r="JAK79" s="222"/>
      <c r="JAL79" s="222"/>
      <c r="JAM79" s="222"/>
      <c r="JAN79" s="222"/>
      <c r="JAO79" s="222"/>
      <c r="JAP79" s="222"/>
      <c r="JAQ79" s="222"/>
      <c r="JAR79" s="222"/>
      <c r="JAS79" s="222"/>
      <c r="JAT79" s="222"/>
      <c r="JAU79" s="222"/>
      <c r="JAV79" s="222"/>
      <c r="JAW79" s="222"/>
      <c r="JAX79" s="222"/>
      <c r="JAY79" s="222"/>
      <c r="JAZ79" s="222"/>
      <c r="JBA79" s="222"/>
      <c r="JBB79" s="222"/>
      <c r="JBC79" s="222"/>
      <c r="JBD79" s="222"/>
      <c r="JBE79" s="222"/>
      <c r="JBF79" s="222"/>
      <c r="JBG79" s="222"/>
      <c r="JBH79" s="222"/>
      <c r="JBI79" s="222"/>
      <c r="JBJ79" s="222"/>
      <c r="JBK79" s="222"/>
      <c r="JBL79" s="222"/>
      <c r="JBM79" s="222"/>
      <c r="JBN79" s="222"/>
      <c r="JBO79" s="222"/>
      <c r="JBP79" s="222"/>
      <c r="JBQ79" s="222"/>
      <c r="JBR79" s="222"/>
      <c r="JBS79" s="222"/>
      <c r="JBT79" s="222"/>
      <c r="JBU79" s="222"/>
      <c r="JBV79" s="222"/>
      <c r="JBW79" s="222"/>
      <c r="JBX79" s="222"/>
      <c r="JBY79" s="222"/>
      <c r="JBZ79" s="222"/>
      <c r="JCA79" s="222"/>
      <c r="JCB79" s="222"/>
      <c r="JCC79" s="222"/>
      <c r="JCD79" s="222"/>
      <c r="JCE79" s="222"/>
      <c r="JCF79" s="222"/>
      <c r="JCG79" s="222"/>
      <c r="JCH79" s="222"/>
      <c r="JCI79" s="222"/>
      <c r="JCJ79" s="222"/>
      <c r="JCK79" s="222"/>
      <c r="JCL79" s="222"/>
      <c r="JCM79" s="222"/>
      <c r="JCN79" s="222"/>
      <c r="JCO79" s="222"/>
      <c r="JCP79" s="222"/>
      <c r="JCQ79" s="222"/>
      <c r="JCR79" s="222"/>
      <c r="JCS79" s="222"/>
      <c r="JCT79" s="222"/>
      <c r="JCU79" s="222"/>
      <c r="JCV79" s="222"/>
      <c r="JCW79" s="222"/>
      <c r="JCX79" s="222"/>
      <c r="JCY79" s="222"/>
      <c r="JCZ79" s="222"/>
      <c r="JDA79" s="222"/>
      <c r="JDB79" s="222"/>
      <c r="JDC79" s="222"/>
      <c r="JDD79" s="222"/>
      <c r="JDE79" s="222"/>
      <c r="JDF79" s="222"/>
      <c r="JDG79" s="222"/>
      <c r="JDH79" s="222"/>
      <c r="JDI79" s="222"/>
      <c r="JDJ79" s="222"/>
      <c r="JDK79" s="222"/>
      <c r="JDL79" s="222"/>
      <c r="JDM79" s="222"/>
      <c r="JDN79" s="222"/>
      <c r="JDO79" s="222"/>
      <c r="JDP79" s="222"/>
      <c r="JDQ79" s="222"/>
      <c r="JDR79" s="222"/>
      <c r="JDS79" s="222"/>
      <c r="JDT79" s="222"/>
      <c r="JDU79" s="222"/>
      <c r="JDV79" s="222"/>
      <c r="JDW79" s="222"/>
      <c r="JDX79" s="222"/>
      <c r="JDY79" s="222"/>
      <c r="JDZ79" s="222"/>
      <c r="JEA79" s="222"/>
      <c r="JEB79" s="222"/>
      <c r="JEC79" s="222"/>
      <c r="JED79" s="222"/>
      <c r="JEE79" s="222"/>
      <c r="JEF79" s="222"/>
      <c r="JEG79" s="222"/>
      <c r="JEH79" s="222"/>
      <c r="JEI79" s="222"/>
      <c r="JEJ79" s="222"/>
      <c r="JEK79" s="222"/>
      <c r="JEL79" s="222"/>
      <c r="JEM79" s="222"/>
      <c r="JEN79" s="222"/>
      <c r="JEO79" s="222"/>
      <c r="JEP79" s="222"/>
      <c r="JEQ79" s="222"/>
      <c r="JER79" s="222"/>
      <c r="JES79" s="222"/>
      <c r="JET79" s="222"/>
      <c r="JEU79" s="222"/>
      <c r="JEV79" s="222"/>
      <c r="JEW79" s="222"/>
      <c r="JEX79" s="222"/>
      <c r="JEY79" s="222"/>
      <c r="JEZ79" s="222"/>
      <c r="JFA79" s="222"/>
      <c r="JFB79" s="222"/>
      <c r="JFC79" s="222"/>
      <c r="JFD79" s="222"/>
      <c r="JFE79" s="222"/>
      <c r="JFF79" s="222"/>
      <c r="JFG79" s="222"/>
      <c r="JFH79" s="222"/>
      <c r="JFI79" s="222"/>
      <c r="JFJ79" s="222"/>
      <c r="JFK79" s="222"/>
      <c r="JFL79" s="222"/>
      <c r="JFM79" s="222"/>
      <c r="JFN79" s="222"/>
      <c r="JFO79" s="222"/>
      <c r="JFP79" s="222"/>
      <c r="JFQ79" s="222"/>
      <c r="JFR79" s="222"/>
      <c r="JFS79" s="222"/>
      <c r="JFT79" s="222"/>
      <c r="JFU79" s="222"/>
      <c r="JFV79" s="222"/>
      <c r="JFW79" s="222"/>
      <c r="JFX79" s="222"/>
      <c r="JFY79" s="222"/>
      <c r="JFZ79" s="222"/>
      <c r="JGA79" s="222"/>
      <c r="JGB79" s="222"/>
      <c r="JGC79" s="222"/>
      <c r="JGD79" s="222"/>
      <c r="JGE79" s="222"/>
      <c r="JGF79" s="222"/>
      <c r="JGG79" s="222"/>
      <c r="JGH79" s="222"/>
      <c r="JGI79" s="222"/>
      <c r="JGJ79" s="222"/>
      <c r="JGK79" s="222"/>
      <c r="JGL79" s="222"/>
      <c r="JGM79" s="222"/>
      <c r="JGN79" s="222"/>
      <c r="JGO79" s="222"/>
      <c r="JGP79" s="222"/>
      <c r="JGQ79" s="222"/>
      <c r="JGR79" s="222"/>
      <c r="JGS79" s="222"/>
      <c r="JGT79" s="222"/>
      <c r="JGU79" s="222"/>
      <c r="JGV79" s="222"/>
      <c r="JGW79" s="222"/>
      <c r="JGX79" s="222"/>
      <c r="JGY79" s="222"/>
      <c r="JGZ79" s="222"/>
      <c r="JHA79" s="222"/>
      <c r="JHB79" s="222"/>
      <c r="JHC79" s="222"/>
      <c r="JHD79" s="222"/>
      <c r="JHE79" s="222"/>
      <c r="JHF79" s="222"/>
      <c r="JHG79" s="222"/>
      <c r="JHH79" s="222"/>
      <c r="JHI79" s="222"/>
      <c r="JHJ79" s="222"/>
      <c r="JHK79" s="222"/>
      <c r="JHL79" s="222"/>
      <c r="JHM79" s="222"/>
      <c r="JHN79" s="222"/>
      <c r="JHO79" s="222"/>
      <c r="JHP79" s="222"/>
      <c r="JHQ79" s="222"/>
      <c r="JHR79" s="222"/>
      <c r="JHS79" s="222"/>
      <c r="JHT79" s="222"/>
      <c r="JHU79" s="222"/>
      <c r="JHV79" s="222"/>
      <c r="JHW79" s="222"/>
      <c r="JHX79" s="222"/>
      <c r="JHY79" s="222"/>
      <c r="JHZ79" s="222"/>
      <c r="JIA79" s="222"/>
      <c r="JIB79" s="222"/>
      <c r="JIC79" s="222"/>
      <c r="JID79" s="222"/>
      <c r="JIE79" s="222"/>
      <c r="JIF79" s="222"/>
      <c r="JIG79" s="222"/>
      <c r="JIH79" s="222"/>
      <c r="JII79" s="222"/>
      <c r="JIJ79" s="222"/>
      <c r="JIK79" s="222"/>
      <c r="JIL79" s="222"/>
      <c r="JIM79" s="222"/>
      <c r="JIN79" s="222"/>
      <c r="JIO79" s="222"/>
      <c r="JIP79" s="222"/>
      <c r="JIQ79" s="222"/>
      <c r="JIR79" s="222"/>
      <c r="JIS79" s="222"/>
      <c r="JIT79" s="222"/>
      <c r="JIU79" s="222"/>
      <c r="JIV79" s="222"/>
      <c r="JIW79" s="222"/>
      <c r="JIX79" s="222"/>
      <c r="JIY79" s="222"/>
      <c r="JIZ79" s="222"/>
      <c r="JJA79" s="222"/>
      <c r="JJB79" s="222"/>
      <c r="JJC79" s="222"/>
      <c r="JJD79" s="222"/>
      <c r="JJE79" s="222"/>
      <c r="JJF79" s="222"/>
      <c r="JJG79" s="222"/>
      <c r="JJH79" s="222"/>
      <c r="JJI79" s="222"/>
      <c r="JJJ79" s="222"/>
      <c r="JJK79" s="222"/>
      <c r="JJL79" s="222"/>
      <c r="JJM79" s="222"/>
      <c r="JJN79" s="222"/>
      <c r="JJO79" s="222"/>
      <c r="JJP79" s="222"/>
      <c r="JJQ79" s="222"/>
      <c r="JJR79" s="222"/>
      <c r="JJS79" s="222"/>
      <c r="JJT79" s="222"/>
      <c r="JJU79" s="222"/>
      <c r="JJV79" s="222"/>
      <c r="JJW79" s="222"/>
      <c r="JJX79" s="222"/>
      <c r="JJY79" s="222"/>
      <c r="JJZ79" s="222"/>
      <c r="JKA79" s="222"/>
      <c r="JKB79" s="222"/>
      <c r="JKC79" s="222"/>
      <c r="JKD79" s="222"/>
      <c r="JKE79" s="222"/>
      <c r="JKF79" s="222"/>
      <c r="JKG79" s="222"/>
      <c r="JKH79" s="222"/>
      <c r="JKI79" s="222"/>
      <c r="JKJ79" s="222"/>
      <c r="JKK79" s="222"/>
      <c r="JKL79" s="222"/>
      <c r="JKM79" s="222"/>
      <c r="JKN79" s="222"/>
      <c r="JKO79" s="222"/>
      <c r="JKP79" s="222"/>
      <c r="JKQ79" s="222"/>
      <c r="JKR79" s="222"/>
      <c r="JKS79" s="222"/>
      <c r="JKT79" s="222"/>
      <c r="JKU79" s="222"/>
      <c r="JKV79" s="222"/>
      <c r="JKW79" s="222"/>
      <c r="JKX79" s="222"/>
      <c r="JKY79" s="222"/>
      <c r="JKZ79" s="222"/>
      <c r="JLA79" s="222"/>
      <c r="JLB79" s="222"/>
      <c r="JLC79" s="222"/>
      <c r="JLD79" s="222"/>
      <c r="JLE79" s="222"/>
      <c r="JLF79" s="222"/>
      <c r="JLG79" s="222"/>
      <c r="JLH79" s="222"/>
      <c r="JLI79" s="222"/>
      <c r="JLJ79" s="222"/>
      <c r="JLK79" s="222"/>
      <c r="JLL79" s="222"/>
      <c r="JLM79" s="222"/>
      <c r="JLN79" s="222"/>
      <c r="JLO79" s="222"/>
      <c r="JLP79" s="222"/>
      <c r="JLQ79" s="222"/>
      <c r="JLR79" s="222"/>
      <c r="JLS79" s="222"/>
      <c r="JLT79" s="222"/>
      <c r="JLU79" s="222"/>
      <c r="JLV79" s="222"/>
      <c r="JLW79" s="222"/>
      <c r="JLX79" s="222"/>
      <c r="JLY79" s="222"/>
      <c r="JLZ79" s="222"/>
      <c r="JMA79" s="222"/>
      <c r="JMB79" s="222"/>
      <c r="JMC79" s="222"/>
      <c r="JMD79" s="222"/>
      <c r="JME79" s="222"/>
      <c r="JMF79" s="222"/>
      <c r="JMG79" s="222"/>
      <c r="JMH79" s="222"/>
      <c r="JMI79" s="222"/>
      <c r="JMJ79" s="222"/>
      <c r="JMK79" s="222"/>
      <c r="JML79" s="222"/>
      <c r="JMM79" s="222"/>
      <c r="JMN79" s="222"/>
      <c r="JMO79" s="222"/>
      <c r="JMP79" s="222"/>
      <c r="JMQ79" s="222"/>
      <c r="JMR79" s="222"/>
      <c r="JMS79" s="222"/>
      <c r="JMT79" s="222"/>
      <c r="JMU79" s="222"/>
      <c r="JMV79" s="222"/>
      <c r="JMW79" s="222"/>
      <c r="JMX79" s="222"/>
      <c r="JMY79" s="222"/>
      <c r="JMZ79" s="222"/>
      <c r="JNA79" s="222"/>
      <c r="JNB79" s="222"/>
      <c r="JNC79" s="222"/>
      <c r="JND79" s="222"/>
      <c r="JNE79" s="222"/>
      <c r="JNF79" s="222"/>
      <c r="JNG79" s="222"/>
      <c r="JNH79" s="222"/>
      <c r="JNI79" s="222"/>
      <c r="JNJ79" s="222"/>
      <c r="JNK79" s="222"/>
      <c r="JNL79" s="222"/>
      <c r="JNM79" s="222"/>
      <c r="JNN79" s="222"/>
      <c r="JNO79" s="222"/>
      <c r="JNP79" s="222"/>
      <c r="JNQ79" s="222"/>
      <c r="JNR79" s="222"/>
      <c r="JNS79" s="222"/>
      <c r="JNT79" s="222"/>
      <c r="JNU79" s="222"/>
      <c r="JNV79" s="222"/>
      <c r="JNW79" s="222"/>
      <c r="JNX79" s="222"/>
      <c r="JNY79" s="222"/>
      <c r="JNZ79" s="222"/>
      <c r="JOA79" s="222"/>
      <c r="JOB79" s="222"/>
      <c r="JOC79" s="222"/>
      <c r="JOD79" s="222"/>
      <c r="JOE79" s="222"/>
      <c r="JOF79" s="222"/>
      <c r="JOG79" s="222"/>
      <c r="JOH79" s="222"/>
      <c r="JOI79" s="222"/>
      <c r="JOJ79" s="222"/>
      <c r="JOK79" s="222"/>
      <c r="JOL79" s="222"/>
      <c r="JOM79" s="222"/>
      <c r="JON79" s="222"/>
      <c r="JOO79" s="222"/>
      <c r="JOP79" s="222"/>
      <c r="JOQ79" s="222"/>
      <c r="JOR79" s="222"/>
      <c r="JOS79" s="222"/>
      <c r="JOT79" s="222"/>
      <c r="JOU79" s="222"/>
      <c r="JOV79" s="222"/>
      <c r="JOW79" s="222"/>
      <c r="JOX79" s="222"/>
      <c r="JOY79" s="222"/>
      <c r="JOZ79" s="222"/>
      <c r="JPA79" s="222"/>
      <c r="JPB79" s="222"/>
      <c r="JPC79" s="222"/>
      <c r="JPD79" s="222"/>
      <c r="JPE79" s="222"/>
      <c r="JPF79" s="222"/>
      <c r="JPG79" s="222"/>
      <c r="JPH79" s="222"/>
      <c r="JPI79" s="222"/>
      <c r="JPJ79" s="222"/>
      <c r="JPK79" s="222"/>
      <c r="JPL79" s="222"/>
      <c r="JPM79" s="222"/>
      <c r="JPN79" s="222"/>
      <c r="JPO79" s="222"/>
      <c r="JPP79" s="222"/>
      <c r="JPQ79" s="222"/>
      <c r="JPR79" s="222"/>
      <c r="JPS79" s="222"/>
      <c r="JPT79" s="222"/>
      <c r="JPU79" s="222"/>
      <c r="JPV79" s="222"/>
      <c r="JPW79" s="222"/>
      <c r="JPX79" s="222"/>
      <c r="JPY79" s="222"/>
      <c r="JPZ79" s="222"/>
      <c r="JQA79" s="222"/>
      <c r="JQB79" s="222"/>
      <c r="JQC79" s="222"/>
      <c r="JQD79" s="222"/>
      <c r="JQE79" s="222"/>
      <c r="JQF79" s="222"/>
      <c r="JQG79" s="222"/>
      <c r="JQH79" s="222"/>
      <c r="JQI79" s="222"/>
      <c r="JQJ79" s="222"/>
      <c r="JQK79" s="222"/>
      <c r="JQL79" s="222"/>
      <c r="JQM79" s="222"/>
      <c r="JQN79" s="222"/>
      <c r="JQO79" s="222"/>
      <c r="JQP79" s="222"/>
      <c r="JQQ79" s="222"/>
      <c r="JQR79" s="222"/>
      <c r="JQS79" s="222"/>
      <c r="JQT79" s="222"/>
      <c r="JQU79" s="222"/>
      <c r="JQV79" s="222"/>
      <c r="JQW79" s="222"/>
      <c r="JQX79" s="222"/>
      <c r="JQY79" s="222"/>
      <c r="JQZ79" s="222"/>
      <c r="JRA79" s="222"/>
      <c r="JRB79" s="222"/>
      <c r="JRC79" s="222"/>
      <c r="JRD79" s="222"/>
      <c r="JRE79" s="222"/>
      <c r="JRF79" s="222"/>
      <c r="JRG79" s="222"/>
      <c r="JRH79" s="222"/>
      <c r="JRI79" s="222"/>
      <c r="JRJ79" s="222"/>
      <c r="JRK79" s="222"/>
      <c r="JRL79" s="222"/>
      <c r="JRM79" s="222"/>
      <c r="JRN79" s="222"/>
      <c r="JRO79" s="222"/>
      <c r="JRP79" s="222"/>
      <c r="JRQ79" s="222"/>
      <c r="JRR79" s="222"/>
      <c r="JRS79" s="222"/>
      <c r="JRT79" s="222"/>
      <c r="JRU79" s="222"/>
      <c r="JRV79" s="222"/>
      <c r="JRW79" s="222"/>
      <c r="JRX79" s="222"/>
      <c r="JRY79" s="222"/>
      <c r="JRZ79" s="222"/>
      <c r="JSA79" s="222"/>
      <c r="JSB79" s="222"/>
      <c r="JSC79" s="222"/>
      <c r="JSD79" s="222"/>
      <c r="JSE79" s="222"/>
      <c r="JSF79" s="222"/>
      <c r="JSG79" s="222"/>
      <c r="JSH79" s="222"/>
      <c r="JSI79" s="222"/>
      <c r="JSJ79" s="222"/>
      <c r="JSK79" s="222"/>
      <c r="JSL79" s="222"/>
      <c r="JSM79" s="222"/>
      <c r="JSN79" s="222"/>
      <c r="JSO79" s="222"/>
      <c r="JSP79" s="222"/>
      <c r="JSQ79" s="222"/>
      <c r="JSR79" s="222"/>
      <c r="JSS79" s="222"/>
      <c r="JST79" s="222"/>
      <c r="JSU79" s="222"/>
      <c r="JSV79" s="222"/>
      <c r="JSW79" s="222"/>
      <c r="JSX79" s="222"/>
      <c r="JSY79" s="222"/>
      <c r="JSZ79" s="222"/>
      <c r="JTA79" s="222"/>
      <c r="JTB79" s="222"/>
      <c r="JTC79" s="222"/>
      <c r="JTD79" s="222"/>
      <c r="JTE79" s="222"/>
      <c r="JTF79" s="222"/>
      <c r="JTG79" s="222"/>
      <c r="JTH79" s="222"/>
      <c r="JTI79" s="222"/>
      <c r="JTJ79" s="222"/>
      <c r="JTK79" s="222"/>
      <c r="JTL79" s="222"/>
      <c r="JTM79" s="222"/>
      <c r="JTN79" s="222"/>
      <c r="JTO79" s="222"/>
      <c r="JTP79" s="222"/>
      <c r="JTQ79" s="222"/>
      <c r="JTR79" s="222"/>
      <c r="JTS79" s="222"/>
      <c r="JTT79" s="222"/>
      <c r="JTU79" s="222"/>
      <c r="JTV79" s="222"/>
      <c r="JTW79" s="222"/>
      <c r="JTX79" s="222"/>
      <c r="JTY79" s="222"/>
      <c r="JTZ79" s="222"/>
      <c r="JUA79" s="222"/>
      <c r="JUB79" s="222"/>
      <c r="JUC79" s="222"/>
      <c r="JUD79" s="222"/>
      <c r="JUE79" s="222"/>
      <c r="JUF79" s="222"/>
      <c r="JUG79" s="222"/>
      <c r="JUH79" s="222"/>
      <c r="JUI79" s="222"/>
      <c r="JUJ79" s="222"/>
      <c r="JUK79" s="222"/>
      <c r="JUL79" s="222"/>
      <c r="JUM79" s="222"/>
      <c r="JUN79" s="222"/>
      <c r="JUO79" s="222"/>
      <c r="JUP79" s="222"/>
      <c r="JUQ79" s="222"/>
      <c r="JUR79" s="222"/>
      <c r="JUS79" s="222"/>
      <c r="JUT79" s="222"/>
      <c r="JUU79" s="222"/>
      <c r="JUV79" s="222"/>
      <c r="JUW79" s="222"/>
      <c r="JUX79" s="222"/>
      <c r="JUY79" s="222"/>
      <c r="JUZ79" s="222"/>
      <c r="JVA79" s="222"/>
      <c r="JVB79" s="222"/>
      <c r="JVC79" s="222"/>
      <c r="JVD79" s="222"/>
      <c r="JVE79" s="222"/>
      <c r="JVF79" s="222"/>
      <c r="JVG79" s="222"/>
      <c r="JVH79" s="222"/>
      <c r="JVI79" s="222"/>
      <c r="JVJ79" s="222"/>
      <c r="JVK79" s="222"/>
      <c r="JVL79" s="222"/>
      <c r="JVM79" s="222"/>
      <c r="JVN79" s="222"/>
      <c r="JVO79" s="222"/>
      <c r="JVP79" s="222"/>
      <c r="JVQ79" s="222"/>
      <c r="JVR79" s="222"/>
      <c r="JVS79" s="222"/>
      <c r="JVT79" s="222"/>
      <c r="JVU79" s="222"/>
      <c r="JVV79" s="222"/>
      <c r="JVW79" s="222"/>
      <c r="JVX79" s="222"/>
      <c r="JVY79" s="222"/>
      <c r="JVZ79" s="222"/>
      <c r="JWA79" s="222"/>
      <c r="JWB79" s="222"/>
      <c r="JWC79" s="222"/>
      <c r="JWD79" s="222"/>
      <c r="JWE79" s="222"/>
      <c r="JWF79" s="222"/>
      <c r="JWG79" s="222"/>
      <c r="JWH79" s="222"/>
      <c r="JWI79" s="222"/>
      <c r="JWJ79" s="222"/>
      <c r="JWK79" s="222"/>
      <c r="JWL79" s="222"/>
      <c r="JWM79" s="222"/>
      <c r="JWN79" s="222"/>
      <c r="JWO79" s="222"/>
      <c r="JWP79" s="222"/>
      <c r="JWQ79" s="222"/>
      <c r="JWR79" s="222"/>
      <c r="JWS79" s="222"/>
      <c r="JWT79" s="222"/>
      <c r="JWU79" s="222"/>
      <c r="JWV79" s="222"/>
      <c r="JWW79" s="222"/>
      <c r="JWX79" s="222"/>
      <c r="JWY79" s="222"/>
      <c r="JWZ79" s="222"/>
      <c r="JXA79" s="222"/>
      <c r="JXB79" s="222"/>
      <c r="JXC79" s="222"/>
      <c r="JXD79" s="222"/>
      <c r="JXE79" s="222"/>
      <c r="JXF79" s="222"/>
      <c r="JXG79" s="222"/>
      <c r="JXH79" s="222"/>
      <c r="JXI79" s="222"/>
      <c r="JXJ79" s="222"/>
      <c r="JXK79" s="222"/>
      <c r="JXL79" s="222"/>
      <c r="JXM79" s="222"/>
      <c r="JXN79" s="222"/>
      <c r="JXO79" s="222"/>
      <c r="JXP79" s="222"/>
      <c r="JXQ79" s="222"/>
      <c r="JXR79" s="222"/>
      <c r="JXS79" s="222"/>
      <c r="JXT79" s="222"/>
      <c r="JXU79" s="222"/>
      <c r="JXV79" s="222"/>
      <c r="JXW79" s="222"/>
      <c r="JXX79" s="222"/>
      <c r="JXY79" s="222"/>
      <c r="JXZ79" s="222"/>
      <c r="JYA79" s="222"/>
      <c r="JYB79" s="222"/>
      <c r="JYC79" s="222"/>
      <c r="JYD79" s="222"/>
      <c r="JYE79" s="222"/>
      <c r="JYF79" s="222"/>
      <c r="JYG79" s="222"/>
      <c r="JYH79" s="222"/>
      <c r="JYI79" s="222"/>
      <c r="JYJ79" s="222"/>
      <c r="JYK79" s="222"/>
      <c r="JYL79" s="222"/>
      <c r="JYM79" s="222"/>
      <c r="JYN79" s="222"/>
      <c r="JYO79" s="222"/>
      <c r="JYP79" s="222"/>
      <c r="JYQ79" s="222"/>
      <c r="JYR79" s="222"/>
      <c r="JYS79" s="222"/>
      <c r="JYT79" s="222"/>
      <c r="JYU79" s="222"/>
      <c r="JYV79" s="222"/>
      <c r="JYW79" s="222"/>
      <c r="JYX79" s="222"/>
      <c r="JYY79" s="222"/>
      <c r="JYZ79" s="222"/>
      <c r="JZA79" s="222"/>
      <c r="JZB79" s="222"/>
      <c r="JZC79" s="222"/>
      <c r="JZD79" s="222"/>
      <c r="JZE79" s="222"/>
      <c r="JZF79" s="222"/>
      <c r="JZG79" s="222"/>
      <c r="JZH79" s="222"/>
      <c r="JZI79" s="222"/>
      <c r="JZJ79" s="222"/>
      <c r="JZK79" s="222"/>
      <c r="JZL79" s="222"/>
      <c r="JZM79" s="222"/>
      <c r="JZN79" s="222"/>
      <c r="JZO79" s="222"/>
      <c r="JZP79" s="222"/>
      <c r="JZQ79" s="222"/>
      <c r="JZR79" s="222"/>
      <c r="JZS79" s="222"/>
      <c r="JZT79" s="222"/>
      <c r="JZU79" s="222"/>
      <c r="JZV79" s="222"/>
      <c r="JZW79" s="222"/>
      <c r="JZX79" s="222"/>
      <c r="JZY79" s="222"/>
      <c r="JZZ79" s="222"/>
      <c r="KAA79" s="222"/>
      <c r="KAB79" s="222"/>
      <c r="KAC79" s="222"/>
      <c r="KAD79" s="222"/>
      <c r="KAE79" s="222"/>
      <c r="KAF79" s="222"/>
      <c r="KAG79" s="222"/>
      <c r="KAH79" s="222"/>
      <c r="KAI79" s="222"/>
      <c r="KAJ79" s="222"/>
      <c r="KAK79" s="222"/>
      <c r="KAL79" s="222"/>
      <c r="KAM79" s="222"/>
      <c r="KAN79" s="222"/>
      <c r="KAO79" s="222"/>
      <c r="KAP79" s="222"/>
      <c r="KAQ79" s="222"/>
      <c r="KAR79" s="222"/>
      <c r="KAS79" s="222"/>
      <c r="KAT79" s="222"/>
      <c r="KAU79" s="222"/>
      <c r="KAV79" s="222"/>
      <c r="KAW79" s="222"/>
      <c r="KAX79" s="222"/>
      <c r="KAY79" s="222"/>
      <c r="KAZ79" s="222"/>
      <c r="KBA79" s="222"/>
      <c r="KBB79" s="222"/>
      <c r="KBC79" s="222"/>
      <c r="KBD79" s="222"/>
      <c r="KBE79" s="222"/>
      <c r="KBF79" s="222"/>
      <c r="KBG79" s="222"/>
      <c r="KBH79" s="222"/>
      <c r="KBI79" s="222"/>
      <c r="KBJ79" s="222"/>
      <c r="KBK79" s="222"/>
      <c r="KBL79" s="222"/>
      <c r="KBM79" s="222"/>
      <c r="KBN79" s="222"/>
      <c r="KBO79" s="222"/>
      <c r="KBP79" s="222"/>
      <c r="KBQ79" s="222"/>
      <c r="KBR79" s="222"/>
      <c r="KBS79" s="222"/>
      <c r="KBT79" s="222"/>
      <c r="KBU79" s="222"/>
      <c r="KBV79" s="222"/>
      <c r="KBW79" s="222"/>
      <c r="KBX79" s="222"/>
      <c r="KBY79" s="222"/>
      <c r="KBZ79" s="222"/>
      <c r="KCA79" s="222"/>
      <c r="KCB79" s="222"/>
      <c r="KCC79" s="222"/>
      <c r="KCD79" s="222"/>
      <c r="KCE79" s="222"/>
      <c r="KCF79" s="222"/>
      <c r="KCG79" s="222"/>
      <c r="KCH79" s="222"/>
      <c r="KCI79" s="222"/>
      <c r="KCJ79" s="222"/>
      <c r="KCK79" s="222"/>
      <c r="KCL79" s="222"/>
      <c r="KCM79" s="222"/>
      <c r="KCN79" s="222"/>
      <c r="KCO79" s="222"/>
      <c r="KCP79" s="222"/>
      <c r="KCQ79" s="222"/>
      <c r="KCR79" s="222"/>
      <c r="KCS79" s="222"/>
      <c r="KCT79" s="222"/>
      <c r="KCU79" s="222"/>
      <c r="KCV79" s="222"/>
      <c r="KCW79" s="222"/>
      <c r="KCX79" s="222"/>
      <c r="KCY79" s="222"/>
      <c r="KCZ79" s="222"/>
      <c r="KDA79" s="222"/>
      <c r="KDB79" s="222"/>
      <c r="KDC79" s="222"/>
      <c r="KDD79" s="222"/>
      <c r="KDE79" s="222"/>
      <c r="KDF79" s="222"/>
      <c r="KDG79" s="222"/>
      <c r="KDH79" s="222"/>
      <c r="KDI79" s="222"/>
      <c r="KDJ79" s="222"/>
      <c r="KDK79" s="222"/>
      <c r="KDL79" s="222"/>
      <c r="KDM79" s="222"/>
      <c r="KDN79" s="222"/>
      <c r="KDO79" s="222"/>
      <c r="KDP79" s="222"/>
      <c r="KDQ79" s="222"/>
      <c r="KDR79" s="222"/>
      <c r="KDS79" s="222"/>
      <c r="KDT79" s="222"/>
      <c r="KDU79" s="222"/>
      <c r="KDV79" s="222"/>
      <c r="KDW79" s="222"/>
      <c r="KDX79" s="222"/>
      <c r="KDY79" s="222"/>
      <c r="KDZ79" s="222"/>
      <c r="KEA79" s="222"/>
      <c r="KEB79" s="222"/>
      <c r="KEC79" s="222"/>
      <c r="KED79" s="222"/>
      <c r="KEE79" s="222"/>
      <c r="KEF79" s="222"/>
      <c r="KEG79" s="222"/>
      <c r="KEH79" s="222"/>
      <c r="KEI79" s="222"/>
      <c r="KEJ79" s="222"/>
      <c r="KEK79" s="222"/>
      <c r="KEL79" s="222"/>
      <c r="KEM79" s="222"/>
      <c r="KEN79" s="222"/>
      <c r="KEO79" s="222"/>
      <c r="KEP79" s="222"/>
      <c r="KEQ79" s="222"/>
      <c r="KER79" s="222"/>
      <c r="KES79" s="222"/>
      <c r="KET79" s="222"/>
      <c r="KEU79" s="222"/>
      <c r="KEV79" s="222"/>
      <c r="KEW79" s="222"/>
      <c r="KEX79" s="222"/>
      <c r="KEY79" s="222"/>
      <c r="KEZ79" s="222"/>
      <c r="KFA79" s="222"/>
      <c r="KFB79" s="222"/>
      <c r="KFC79" s="222"/>
      <c r="KFD79" s="222"/>
      <c r="KFE79" s="222"/>
      <c r="KFF79" s="222"/>
      <c r="KFG79" s="222"/>
      <c r="KFH79" s="222"/>
      <c r="KFI79" s="222"/>
      <c r="KFJ79" s="222"/>
      <c r="KFK79" s="222"/>
      <c r="KFL79" s="222"/>
      <c r="KFM79" s="222"/>
      <c r="KFN79" s="222"/>
      <c r="KFO79" s="222"/>
      <c r="KFP79" s="222"/>
      <c r="KFQ79" s="222"/>
      <c r="KFR79" s="222"/>
      <c r="KFS79" s="222"/>
      <c r="KFT79" s="222"/>
      <c r="KFU79" s="222"/>
      <c r="KFV79" s="222"/>
      <c r="KFW79" s="222"/>
      <c r="KFX79" s="222"/>
      <c r="KFY79" s="222"/>
      <c r="KFZ79" s="222"/>
      <c r="KGA79" s="222"/>
      <c r="KGB79" s="222"/>
      <c r="KGC79" s="222"/>
      <c r="KGD79" s="222"/>
      <c r="KGE79" s="222"/>
      <c r="KGF79" s="222"/>
      <c r="KGG79" s="222"/>
      <c r="KGH79" s="222"/>
      <c r="KGI79" s="222"/>
      <c r="KGJ79" s="222"/>
      <c r="KGK79" s="222"/>
      <c r="KGL79" s="222"/>
      <c r="KGM79" s="222"/>
      <c r="KGN79" s="222"/>
      <c r="KGO79" s="222"/>
      <c r="KGP79" s="222"/>
      <c r="KGQ79" s="222"/>
      <c r="KGR79" s="222"/>
      <c r="KGS79" s="222"/>
      <c r="KGT79" s="222"/>
      <c r="KGU79" s="222"/>
      <c r="KGV79" s="222"/>
      <c r="KGW79" s="222"/>
      <c r="KGX79" s="222"/>
      <c r="KGY79" s="222"/>
      <c r="KGZ79" s="222"/>
      <c r="KHA79" s="222"/>
      <c r="KHB79" s="222"/>
      <c r="KHC79" s="222"/>
      <c r="KHD79" s="222"/>
      <c r="KHE79" s="222"/>
      <c r="KHF79" s="222"/>
      <c r="KHG79" s="222"/>
      <c r="KHH79" s="222"/>
      <c r="KHI79" s="222"/>
      <c r="KHJ79" s="222"/>
      <c r="KHK79" s="222"/>
      <c r="KHL79" s="222"/>
      <c r="KHM79" s="222"/>
      <c r="KHN79" s="222"/>
      <c r="KHO79" s="222"/>
      <c r="KHP79" s="222"/>
      <c r="KHQ79" s="222"/>
      <c r="KHR79" s="222"/>
      <c r="KHS79" s="222"/>
      <c r="KHT79" s="222"/>
      <c r="KHU79" s="222"/>
      <c r="KHV79" s="222"/>
      <c r="KHW79" s="222"/>
      <c r="KHX79" s="222"/>
      <c r="KHY79" s="222"/>
      <c r="KHZ79" s="222"/>
      <c r="KIA79" s="222"/>
      <c r="KIB79" s="222"/>
      <c r="KIC79" s="222"/>
      <c r="KID79" s="222"/>
      <c r="KIE79" s="222"/>
      <c r="KIF79" s="222"/>
      <c r="KIG79" s="222"/>
      <c r="KIH79" s="222"/>
      <c r="KII79" s="222"/>
      <c r="KIJ79" s="222"/>
      <c r="KIK79" s="222"/>
      <c r="KIL79" s="222"/>
      <c r="KIM79" s="222"/>
      <c r="KIN79" s="222"/>
      <c r="KIO79" s="222"/>
      <c r="KIP79" s="222"/>
      <c r="KIQ79" s="222"/>
      <c r="KIR79" s="222"/>
      <c r="KIS79" s="222"/>
      <c r="KIT79" s="222"/>
      <c r="KIU79" s="222"/>
      <c r="KIV79" s="222"/>
      <c r="KIW79" s="222"/>
      <c r="KIX79" s="222"/>
      <c r="KIY79" s="222"/>
      <c r="KIZ79" s="222"/>
      <c r="KJA79" s="222"/>
      <c r="KJB79" s="222"/>
      <c r="KJC79" s="222"/>
      <c r="KJD79" s="222"/>
      <c r="KJE79" s="222"/>
      <c r="KJF79" s="222"/>
      <c r="KJG79" s="222"/>
      <c r="KJH79" s="222"/>
      <c r="KJI79" s="222"/>
      <c r="KJJ79" s="222"/>
      <c r="KJK79" s="222"/>
      <c r="KJL79" s="222"/>
      <c r="KJM79" s="222"/>
      <c r="KJN79" s="222"/>
      <c r="KJO79" s="222"/>
      <c r="KJP79" s="222"/>
      <c r="KJQ79" s="222"/>
      <c r="KJR79" s="222"/>
      <c r="KJS79" s="222"/>
      <c r="KJT79" s="222"/>
      <c r="KJU79" s="222"/>
      <c r="KJV79" s="222"/>
      <c r="KJW79" s="222"/>
      <c r="KJX79" s="222"/>
      <c r="KJY79" s="222"/>
      <c r="KJZ79" s="222"/>
      <c r="KKA79" s="222"/>
      <c r="KKB79" s="222"/>
      <c r="KKC79" s="222"/>
      <c r="KKD79" s="222"/>
      <c r="KKE79" s="222"/>
      <c r="KKF79" s="222"/>
      <c r="KKG79" s="222"/>
      <c r="KKH79" s="222"/>
      <c r="KKI79" s="222"/>
      <c r="KKJ79" s="222"/>
      <c r="KKK79" s="222"/>
      <c r="KKL79" s="222"/>
      <c r="KKM79" s="222"/>
      <c r="KKN79" s="222"/>
      <c r="KKO79" s="222"/>
      <c r="KKP79" s="222"/>
      <c r="KKQ79" s="222"/>
      <c r="KKR79" s="222"/>
      <c r="KKS79" s="222"/>
      <c r="KKT79" s="222"/>
      <c r="KKU79" s="222"/>
      <c r="KKV79" s="222"/>
      <c r="KKW79" s="222"/>
      <c r="KKX79" s="222"/>
      <c r="KKY79" s="222"/>
      <c r="KKZ79" s="222"/>
      <c r="KLA79" s="222"/>
      <c r="KLB79" s="222"/>
      <c r="KLC79" s="222"/>
      <c r="KLD79" s="222"/>
      <c r="KLE79" s="222"/>
      <c r="KLF79" s="222"/>
      <c r="KLG79" s="222"/>
      <c r="KLH79" s="222"/>
      <c r="KLI79" s="222"/>
      <c r="KLJ79" s="222"/>
      <c r="KLK79" s="222"/>
      <c r="KLL79" s="222"/>
      <c r="KLM79" s="222"/>
      <c r="KLN79" s="222"/>
      <c r="KLO79" s="222"/>
      <c r="KLP79" s="222"/>
      <c r="KLQ79" s="222"/>
      <c r="KLR79" s="222"/>
      <c r="KLS79" s="222"/>
      <c r="KLT79" s="222"/>
      <c r="KLU79" s="222"/>
      <c r="KLV79" s="222"/>
      <c r="KLW79" s="222"/>
      <c r="KLX79" s="222"/>
      <c r="KLY79" s="222"/>
      <c r="KLZ79" s="222"/>
      <c r="KMA79" s="222"/>
      <c r="KMB79" s="222"/>
      <c r="KMC79" s="222"/>
      <c r="KMD79" s="222"/>
      <c r="KME79" s="222"/>
      <c r="KMF79" s="222"/>
      <c r="KMG79" s="222"/>
      <c r="KMH79" s="222"/>
      <c r="KMI79" s="222"/>
      <c r="KMJ79" s="222"/>
      <c r="KMK79" s="222"/>
      <c r="KML79" s="222"/>
      <c r="KMM79" s="222"/>
      <c r="KMN79" s="222"/>
      <c r="KMO79" s="222"/>
      <c r="KMP79" s="222"/>
      <c r="KMQ79" s="222"/>
      <c r="KMR79" s="222"/>
      <c r="KMS79" s="222"/>
      <c r="KMT79" s="222"/>
      <c r="KMU79" s="222"/>
      <c r="KMV79" s="222"/>
      <c r="KMW79" s="222"/>
      <c r="KMX79" s="222"/>
      <c r="KMY79" s="222"/>
      <c r="KMZ79" s="222"/>
      <c r="KNA79" s="222"/>
      <c r="KNB79" s="222"/>
      <c r="KNC79" s="222"/>
      <c r="KND79" s="222"/>
      <c r="KNE79" s="222"/>
      <c r="KNF79" s="222"/>
      <c r="KNG79" s="222"/>
      <c r="KNH79" s="222"/>
      <c r="KNI79" s="222"/>
      <c r="KNJ79" s="222"/>
      <c r="KNK79" s="222"/>
      <c r="KNL79" s="222"/>
      <c r="KNM79" s="222"/>
      <c r="KNN79" s="222"/>
      <c r="KNO79" s="222"/>
      <c r="KNP79" s="222"/>
      <c r="KNQ79" s="222"/>
      <c r="KNR79" s="222"/>
      <c r="KNS79" s="222"/>
      <c r="KNT79" s="222"/>
      <c r="KNU79" s="222"/>
      <c r="KNV79" s="222"/>
      <c r="KNW79" s="222"/>
      <c r="KNX79" s="222"/>
      <c r="KNY79" s="222"/>
      <c r="KNZ79" s="222"/>
      <c r="KOA79" s="222"/>
      <c r="KOB79" s="222"/>
      <c r="KOC79" s="222"/>
      <c r="KOD79" s="222"/>
      <c r="KOE79" s="222"/>
      <c r="KOF79" s="222"/>
      <c r="KOG79" s="222"/>
      <c r="KOH79" s="222"/>
      <c r="KOI79" s="222"/>
      <c r="KOJ79" s="222"/>
      <c r="KOK79" s="222"/>
      <c r="KOL79" s="222"/>
      <c r="KOM79" s="222"/>
      <c r="KON79" s="222"/>
      <c r="KOO79" s="222"/>
      <c r="KOP79" s="222"/>
      <c r="KOQ79" s="222"/>
      <c r="KOR79" s="222"/>
      <c r="KOS79" s="222"/>
      <c r="KOT79" s="222"/>
      <c r="KOU79" s="222"/>
      <c r="KOV79" s="222"/>
      <c r="KOW79" s="222"/>
      <c r="KOX79" s="222"/>
      <c r="KOY79" s="222"/>
      <c r="KOZ79" s="222"/>
      <c r="KPA79" s="222"/>
      <c r="KPB79" s="222"/>
      <c r="KPC79" s="222"/>
      <c r="KPD79" s="222"/>
      <c r="KPE79" s="222"/>
      <c r="KPF79" s="222"/>
      <c r="KPG79" s="222"/>
      <c r="KPH79" s="222"/>
      <c r="KPI79" s="222"/>
      <c r="KPJ79" s="222"/>
      <c r="KPK79" s="222"/>
      <c r="KPL79" s="222"/>
      <c r="KPM79" s="222"/>
      <c r="KPN79" s="222"/>
      <c r="KPO79" s="222"/>
      <c r="KPP79" s="222"/>
      <c r="KPQ79" s="222"/>
      <c r="KPR79" s="222"/>
      <c r="KPS79" s="222"/>
      <c r="KPT79" s="222"/>
      <c r="KPU79" s="222"/>
      <c r="KPV79" s="222"/>
      <c r="KPW79" s="222"/>
      <c r="KPX79" s="222"/>
      <c r="KPY79" s="222"/>
      <c r="KPZ79" s="222"/>
      <c r="KQA79" s="222"/>
      <c r="KQB79" s="222"/>
      <c r="KQC79" s="222"/>
      <c r="KQD79" s="222"/>
      <c r="KQE79" s="222"/>
      <c r="KQF79" s="222"/>
      <c r="KQG79" s="222"/>
      <c r="KQH79" s="222"/>
      <c r="KQI79" s="222"/>
      <c r="KQJ79" s="222"/>
      <c r="KQK79" s="222"/>
      <c r="KQL79" s="222"/>
      <c r="KQM79" s="222"/>
      <c r="KQN79" s="222"/>
      <c r="KQO79" s="222"/>
      <c r="KQP79" s="222"/>
      <c r="KQQ79" s="222"/>
      <c r="KQR79" s="222"/>
      <c r="KQS79" s="222"/>
      <c r="KQT79" s="222"/>
      <c r="KQU79" s="222"/>
      <c r="KQV79" s="222"/>
      <c r="KQW79" s="222"/>
      <c r="KQX79" s="222"/>
      <c r="KQY79" s="222"/>
      <c r="KQZ79" s="222"/>
      <c r="KRA79" s="222"/>
      <c r="KRB79" s="222"/>
      <c r="KRC79" s="222"/>
      <c r="KRD79" s="222"/>
      <c r="KRE79" s="222"/>
      <c r="KRF79" s="222"/>
      <c r="KRG79" s="222"/>
      <c r="KRH79" s="222"/>
      <c r="KRI79" s="222"/>
      <c r="KRJ79" s="222"/>
      <c r="KRK79" s="222"/>
      <c r="KRL79" s="222"/>
      <c r="KRM79" s="222"/>
      <c r="KRN79" s="222"/>
      <c r="KRO79" s="222"/>
      <c r="KRP79" s="222"/>
      <c r="KRQ79" s="222"/>
      <c r="KRR79" s="222"/>
      <c r="KRS79" s="222"/>
      <c r="KRT79" s="222"/>
      <c r="KRU79" s="222"/>
      <c r="KRV79" s="222"/>
      <c r="KRW79" s="222"/>
      <c r="KRX79" s="222"/>
      <c r="KRY79" s="222"/>
      <c r="KRZ79" s="222"/>
      <c r="KSA79" s="222"/>
      <c r="KSB79" s="222"/>
      <c r="KSC79" s="222"/>
      <c r="KSD79" s="222"/>
      <c r="KSE79" s="222"/>
      <c r="KSF79" s="222"/>
      <c r="KSG79" s="222"/>
      <c r="KSH79" s="222"/>
      <c r="KSI79" s="222"/>
      <c r="KSJ79" s="222"/>
      <c r="KSK79" s="222"/>
      <c r="KSL79" s="222"/>
      <c r="KSM79" s="222"/>
      <c r="KSN79" s="222"/>
      <c r="KSO79" s="222"/>
      <c r="KSP79" s="222"/>
      <c r="KSQ79" s="222"/>
      <c r="KSR79" s="222"/>
      <c r="KSS79" s="222"/>
      <c r="KST79" s="222"/>
      <c r="KSU79" s="222"/>
      <c r="KSV79" s="222"/>
      <c r="KSW79" s="222"/>
      <c r="KSX79" s="222"/>
      <c r="KSY79" s="222"/>
      <c r="KSZ79" s="222"/>
      <c r="KTA79" s="222"/>
      <c r="KTB79" s="222"/>
      <c r="KTC79" s="222"/>
      <c r="KTD79" s="222"/>
      <c r="KTE79" s="222"/>
      <c r="KTF79" s="222"/>
      <c r="KTG79" s="222"/>
      <c r="KTH79" s="222"/>
      <c r="KTI79" s="222"/>
      <c r="KTJ79" s="222"/>
      <c r="KTK79" s="222"/>
      <c r="KTL79" s="222"/>
      <c r="KTM79" s="222"/>
      <c r="KTN79" s="222"/>
      <c r="KTO79" s="222"/>
      <c r="KTP79" s="222"/>
      <c r="KTQ79" s="222"/>
      <c r="KTR79" s="222"/>
      <c r="KTS79" s="222"/>
      <c r="KTT79" s="222"/>
      <c r="KTU79" s="222"/>
      <c r="KTV79" s="222"/>
      <c r="KTW79" s="222"/>
      <c r="KTX79" s="222"/>
      <c r="KTY79" s="222"/>
      <c r="KTZ79" s="222"/>
      <c r="KUA79" s="222"/>
      <c r="KUB79" s="222"/>
      <c r="KUC79" s="222"/>
      <c r="KUD79" s="222"/>
      <c r="KUE79" s="222"/>
      <c r="KUF79" s="222"/>
      <c r="KUG79" s="222"/>
      <c r="KUH79" s="222"/>
      <c r="KUI79" s="222"/>
      <c r="KUJ79" s="222"/>
      <c r="KUK79" s="222"/>
      <c r="KUL79" s="222"/>
      <c r="KUM79" s="222"/>
      <c r="KUN79" s="222"/>
      <c r="KUO79" s="222"/>
      <c r="KUP79" s="222"/>
      <c r="KUQ79" s="222"/>
      <c r="KUR79" s="222"/>
      <c r="KUS79" s="222"/>
      <c r="KUT79" s="222"/>
      <c r="KUU79" s="222"/>
      <c r="KUV79" s="222"/>
      <c r="KUW79" s="222"/>
      <c r="KUX79" s="222"/>
      <c r="KUY79" s="222"/>
      <c r="KUZ79" s="222"/>
      <c r="KVA79" s="222"/>
      <c r="KVB79" s="222"/>
      <c r="KVC79" s="222"/>
      <c r="KVD79" s="222"/>
      <c r="KVE79" s="222"/>
      <c r="KVF79" s="222"/>
      <c r="KVG79" s="222"/>
      <c r="KVH79" s="222"/>
      <c r="KVI79" s="222"/>
      <c r="KVJ79" s="222"/>
      <c r="KVK79" s="222"/>
      <c r="KVL79" s="222"/>
      <c r="KVM79" s="222"/>
      <c r="KVN79" s="222"/>
      <c r="KVO79" s="222"/>
      <c r="KVP79" s="222"/>
      <c r="KVQ79" s="222"/>
      <c r="KVR79" s="222"/>
      <c r="KVS79" s="222"/>
      <c r="KVT79" s="222"/>
      <c r="KVU79" s="222"/>
      <c r="KVV79" s="222"/>
      <c r="KVW79" s="222"/>
      <c r="KVX79" s="222"/>
      <c r="KVY79" s="222"/>
      <c r="KVZ79" s="222"/>
      <c r="KWA79" s="222"/>
      <c r="KWB79" s="222"/>
      <c r="KWC79" s="222"/>
      <c r="KWD79" s="222"/>
      <c r="KWE79" s="222"/>
      <c r="KWF79" s="222"/>
      <c r="KWG79" s="222"/>
      <c r="KWH79" s="222"/>
      <c r="KWI79" s="222"/>
      <c r="KWJ79" s="222"/>
      <c r="KWK79" s="222"/>
      <c r="KWL79" s="222"/>
      <c r="KWM79" s="222"/>
      <c r="KWN79" s="222"/>
      <c r="KWO79" s="222"/>
      <c r="KWP79" s="222"/>
      <c r="KWQ79" s="222"/>
      <c r="KWR79" s="222"/>
      <c r="KWS79" s="222"/>
      <c r="KWT79" s="222"/>
      <c r="KWU79" s="222"/>
      <c r="KWV79" s="222"/>
      <c r="KWW79" s="222"/>
      <c r="KWX79" s="222"/>
      <c r="KWY79" s="222"/>
      <c r="KWZ79" s="222"/>
      <c r="KXA79" s="222"/>
      <c r="KXB79" s="222"/>
      <c r="KXC79" s="222"/>
      <c r="KXD79" s="222"/>
      <c r="KXE79" s="222"/>
      <c r="KXF79" s="222"/>
      <c r="KXG79" s="222"/>
      <c r="KXH79" s="222"/>
      <c r="KXI79" s="222"/>
      <c r="KXJ79" s="222"/>
      <c r="KXK79" s="222"/>
      <c r="KXL79" s="222"/>
      <c r="KXM79" s="222"/>
      <c r="KXN79" s="222"/>
      <c r="KXO79" s="222"/>
      <c r="KXP79" s="222"/>
      <c r="KXQ79" s="222"/>
      <c r="KXR79" s="222"/>
      <c r="KXS79" s="222"/>
      <c r="KXT79" s="222"/>
      <c r="KXU79" s="222"/>
      <c r="KXV79" s="222"/>
      <c r="KXW79" s="222"/>
      <c r="KXX79" s="222"/>
      <c r="KXY79" s="222"/>
      <c r="KXZ79" s="222"/>
      <c r="KYA79" s="222"/>
      <c r="KYB79" s="222"/>
      <c r="KYC79" s="222"/>
      <c r="KYD79" s="222"/>
      <c r="KYE79" s="222"/>
      <c r="KYF79" s="222"/>
      <c r="KYG79" s="222"/>
      <c r="KYH79" s="222"/>
      <c r="KYI79" s="222"/>
      <c r="KYJ79" s="222"/>
      <c r="KYK79" s="222"/>
      <c r="KYL79" s="222"/>
      <c r="KYM79" s="222"/>
      <c r="KYN79" s="222"/>
      <c r="KYO79" s="222"/>
      <c r="KYP79" s="222"/>
      <c r="KYQ79" s="222"/>
      <c r="KYR79" s="222"/>
      <c r="KYS79" s="222"/>
      <c r="KYT79" s="222"/>
      <c r="KYU79" s="222"/>
      <c r="KYV79" s="222"/>
      <c r="KYW79" s="222"/>
      <c r="KYX79" s="222"/>
      <c r="KYY79" s="222"/>
      <c r="KYZ79" s="222"/>
      <c r="KZA79" s="222"/>
      <c r="KZB79" s="222"/>
      <c r="KZC79" s="222"/>
      <c r="KZD79" s="222"/>
      <c r="KZE79" s="222"/>
      <c r="KZF79" s="222"/>
      <c r="KZG79" s="222"/>
      <c r="KZH79" s="222"/>
      <c r="KZI79" s="222"/>
      <c r="KZJ79" s="222"/>
      <c r="KZK79" s="222"/>
      <c r="KZL79" s="222"/>
      <c r="KZM79" s="222"/>
      <c r="KZN79" s="222"/>
      <c r="KZO79" s="222"/>
      <c r="KZP79" s="222"/>
      <c r="KZQ79" s="222"/>
      <c r="KZR79" s="222"/>
      <c r="KZS79" s="222"/>
      <c r="KZT79" s="222"/>
      <c r="KZU79" s="222"/>
      <c r="KZV79" s="222"/>
      <c r="KZW79" s="222"/>
      <c r="KZX79" s="222"/>
      <c r="KZY79" s="222"/>
      <c r="KZZ79" s="222"/>
      <c r="LAA79" s="222"/>
      <c r="LAB79" s="222"/>
      <c r="LAC79" s="222"/>
      <c r="LAD79" s="222"/>
      <c r="LAE79" s="222"/>
      <c r="LAF79" s="222"/>
      <c r="LAG79" s="222"/>
      <c r="LAH79" s="222"/>
      <c r="LAI79" s="222"/>
      <c r="LAJ79" s="222"/>
      <c r="LAK79" s="222"/>
      <c r="LAL79" s="222"/>
      <c r="LAM79" s="222"/>
      <c r="LAN79" s="222"/>
      <c r="LAO79" s="222"/>
      <c r="LAP79" s="222"/>
      <c r="LAQ79" s="222"/>
      <c r="LAR79" s="222"/>
      <c r="LAS79" s="222"/>
      <c r="LAT79" s="222"/>
      <c r="LAU79" s="222"/>
      <c r="LAV79" s="222"/>
      <c r="LAW79" s="222"/>
      <c r="LAX79" s="222"/>
      <c r="LAY79" s="222"/>
      <c r="LAZ79" s="222"/>
      <c r="LBA79" s="222"/>
      <c r="LBB79" s="222"/>
      <c r="LBC79" s="222"/>
      <c r="LBD79" s="222"/>
      <c r="LBE79" s="222"/>
      <c r="LBF79" s="222"/>
      <c r="LBG79" s="222"/>
      <c r="LBH79" s="222"/>
      <c r="LBI79" s="222"/>
      <c r="LBJ79" s="222"/>
      <c r="LBK79" s="222"/>
      <c r="LBL79" s="222"/>
      <c r="LBM79" s="222"/>
      <c r="LBN79" s="222"/>
      <c r="LBO79" s="222"/>
      <c r="LBP79" s="222"/>
      <c r="LBQ79" s="222"/>
      <c r="LBR79" s="222"/>
      <c r="LBS79" s="222"/>
      <c r="LBT79" s="222"/>
      <c r="LBU79" s="222"/>
      <c r="LBV79" s="222"/>
      <c r="LBW79" s="222"/>
      <c r="LBX79" s="222"/>
      <c r="LBY79" s="222"/>
      <c r="LBZ79" s="222"/>
      <c r="LCA79" s="222"/>
      <c r="LCB79" s="222"/>
      <c r="LCC79" s="222"/>
      <c r="LCD79" s="222"/>
      <c r="LCE79" s="222"/>
      <c r="LCF79" s="222"/>
      <c r="LCG79" s="222"/>
      <c r="LCH79" s="222"/>
      <c r="LCI79" s="222"/>
      <c r="LCJ79" s="222"/>
      <c r="LCK79" s="222"/>
      <c r="LCL79" s="222"/>
      <c r="LCM79" s="222"/>
      <c r="LCN79" s="222"/>
      <c r="LCO79" s="222"/>
      <c r="LCP79" s="222"/>
      <c r="LCQ79" s="222"/>
      <c r="LCR79" s="222"/>
      <c r="LCS79" s="222"/>
      <c r="LCT79" s="222"/>
      <c r="LCU79" s="222"/>
      <c r="LCV79" s="222"/>
      <c r="LCW79" s="222"/>
      <c r="LCX79" s="222"/>
      <c r="LCY79" s="222"/>
      <c r="LCZ79" s="222"/>
      <c r="LDA79" s="222"/>
      <c r="LDB79" s="222"/>
      <c r="LDC79" s="222"/>
      <c r="LDD79" s="222"/>
      <c r="LDE79" s="222"/>
      <c r="LDF79" s="222"/>
      <c r="LDG79" s="222"/>
      <c r="LDH79" s="222"/>
      <c r="LDI79" s="222"/>
      <c r="LDJ79" s="222"/>
      <c r="LDK79" s="222"/>
      <c r="LDL79" s="222"/>
      <c r="LDM79" s="222"/>
      <c r="LDN79" s="222"/>
      <c r="LDO79" s="222"/>
      <c r="LDP79" s="222"/>
      <c r="LDQ79" s="222"/>
      <c r="LDR79" s="222"/>
      <c r="LDS79" s="222"/>
      <c r="LDT79" s="222"/>
      <c r="LDU79" s="222"/>
      <c r="LDV79" s="222"/>
      <c r="LDW79" s="222"/>
      <c r="LDX79" s="222"/>
      <c r="LDY79" s="222"/>
      <c r="LDZ79" s="222"/>
      <c r="LEA79" s="222"/>
      <c r="LEB79" s="222"/>
      <c r="LEC79" s="222"/>
      <c r="LED79" s="222"/>
      <c r="LEE79" s="222"/>
      <c r="LEF79" s="222"/>
      <c r="LEG79" s="222"/>
      <c r="LEH79" s="222"/>
      <c r="LEI79" s="222"/>
      <c r="LEJ79" s="222"/>
      <c r="LEK79" s="222"/>
      <c r="LEL79" s="222"/>
      <c r="LEM79" s="222"/>
      <c r="LEN79" s="222"/>
      <c r="LEO79" s="222"/>
      <c r="LEP79" s="222"/>
      <c r="LEQ79" s="222"/>
      <c r="LER79" s="222"/>
      <c r="LES79" s="222"/>
      <c r="LET79" s="222"/>
      <c r="LEU79" s="222"/>
      <c r="LEV79" s="222"/>
      <c r="LEW79" s="222"/>
      <c r="LEX79" s="222"/>
      <c r="LEY79" s="222"/>
      <c r="LEZ79" s="222"/>
      <c r="LFA79" s="222"/>
      <c r="LFB79" s="222"/>
      <c r="LFC79" s="222"/>
      <c r="LFD79" s="222"/>
      <c r="LFE79" s="222"/>
      <c r="LFF79" s="222"/>
      <c r="LFG79" s="222"/>
      <c r="LFH79" s="222"/>
      <c r="LFI79" s="222"/>
      <c r="LFJ79" s="222"/>
      <c r="LFK79" s="222"/>
      <c r="LFL79" s="222"/>
      <c r="LFM79" s="222"/>
      <c r="LFN79" s="222"/>
      <c r="LFO79" s="222"/>
      <c r="LFP79" s="222"/>
      <c r="LFQ79" s="222"/>
      <c r="LFR79" s="222"/>
      <c r="LFS79" s="222"/>
      <c r="LFT79" s="222"/>
      <c r="LFU79" s="222"/>
      <c r="LFV79" s="222"/>
      <c r="LFW79" s="222"/>
      <c r="LFX79" s="222"/>
      <c r="LFY79" s="222"/>
      <c r="LFZ79" s="222"/>
      <c r="LGA79" s="222"/>
      <c r="LGB79" s="222"/>
      <c r="LGC79" s="222"/>
      <c r="LGD79" s="222"/>
      <c r="LGE79" s="222"/>
      <c r="LGF79" s="222"/>
      <c r="LGG79" s="222"/>
      <c r="LGH79" s="222"/>
      <c r="LGI79" s="222"/>
      <c r="LGJ79" s="222"/>
      <c r="LGK79" s="222"/>
      <c r="LGL79" s="222"/>
      <c r="LGM79" s="222"/>
      <c r="LGN79" s="222"/>
      <c r="LGO79" s="222"/>
      <c r="LGP79" s="222"/>
      <c r="LGQ79" s="222"/>
      <c r="LGR79" s="222"/>
      <c r="LGS79" s="222"/>
      <c r="LGT79" s="222"/>
      <c r="LGU79" s="222"/>
      <c r="LGV79" s="222"/>
      <c r="LGW79" s="222"/>
      <c r="LGX79" s="222"/>
      <c r="LGY79" s="222"/>
      <c r="LGZ79" s="222"/>
      <c r="LHA79" s="222"/>
      <c r="LHB79" s="222"/>
      <c r="LHC79" s="222"/>
      <c r="LHD79" s="222"/>
      <c r="LHE79" s="222"/>
      <c r="LHF79" s="222"/>
      <c r="LHG79" s="222"/>
      <c r="LHH79" s="222"/>
      <c r="LHI79" s="222"/>
      <c r="LHJ79" s="222"/>
      <c r="LHK79" s="222"/>
      <c r="LHL79" s="222"/>
      <c r="LHM79" s="222"/>
      <c r="LHN79" s="222"/>
      <c r="LHO79" s="222"/>
      <c r="LHP79" s="222"/>
      <c r="LHQ79" s="222"/>
      <c r="LHR79" s="222"/>
      <c r="LHS79" s="222"/>
      <c r="LHT79" s="222"/>
      <c r="LHU79" s="222"/>
      <c r="LHV79" s="222"/>
      <c r="LHW79" s="222"/>
      <c r="LHX79" s="222"/>
      <c r="LHY79" s="222"/>
      <c r="LHZ79" s="222"/>
      <c r="LIA79" s="222"/>
      <c r="LIB79" s="222"/>
      <c r="LIC79" s="222"/>
      <c r="LID79" s="222"/>
      <c r="LIE79" s="222"/>
      <c r="LIF79" s="222"/>
      <c r="LIG79" s="222"/>
      <c r="LIH79" s="222"/>
      <c r="LII79" s="222"/>
      <c r="LIJ79" s="222"/>
      <c r="LIK79" s="222"/>
      <c r="LIL79" s="222"/>
      <c r="LIM79" s="222"/>
      <c r="LIN79" s="222"/>
      <c r="LIO79" s="222"/>
      <c r="LIP79" s="222"/>
      <c r="LIQ79" s="222"/>
      <c r="LIR79" s="222"/>
      <c r="LIS79" s="222"/>
      <c r="LIT79" s="222"/>
      <c r="LIU79" s="222"/>
      <c r="LIV79" s="222"/>
      <c r="LIW79" s="222"/>
      <c r="LIX79" s="222"/>
      <c r="LIY79" s="222"/>
      <c r="LIZ79" s="222"/>
      <c r="LJA79" s="222"/>
      <c r="LJB79" s="222"/>
      <c r="LJC79" s="222"/>
      <c r="LJD79" s="222"/>
      <c r="LJE79" s="222"/>
      <c r="LJF79" s="222"/>
      <c r="LJG79" s="222"/>
      <c r="LJH79" s="222"/>
      <c r="LJI79" s="222"/>
      <c r="LJJ79" s="222"/>
      <c r="LJK79" s="222"/>
      <c r="LJL79" s="222"/>
      <c r="LJM79" s="222"/>
      <c r="LJN79" s="222"/>
      <c r="LJO79" s="222"/>
      <c r="LJP79" s="222"/>
      <c r="LJQ79" s="222"/>
      <c r="LJR79" s="222"/>
      <c r="LJS79" s="222"/>
      <c r="LJT79" s="222"/>
      <c r="LJU79" s="222"/>
      <c r="LJV79" s="222"/>
      <c r="LJW79" s="222"/>
      <c r="LJX79" s="222"/>
      <c r="LJY79" s="222"/>
      <c r="LJZ79" s="222"/>
      <c r="LKA79" s="222"/>
      <c r="LKB79" s="222"/>
      <c r="LKC79" s="222"/>
      <c r="LKD79" s="222"/>
      <c r="LKE79" s="222"/>
      <c r="LKF79" s="222"/>
      <c r="LKG79" s="222"/>
      <c r="LKH79" s="222"/>
      <c r="LKI79" s="222"/>
      <c r="LKJ79" s="222"/>
      <c r="LKK79" s="222"/>
      <c r="LKL79" s="222"/>
      <c r="LKM79" s="222"/>
      <c r="LKN79" s="222"/>
      <c r="LKO79" s="222"/>
      <c r="LKP79" s="222"/>
      <c r="LKQ79" s="222"/>
      <c r="LKR79" s="222"/>
      <c r="LKS79" s="222"/>
      <c r="LKT79" s="222"/>
      <c r="LKU79" s="222"/>
      <c r="LKV79" s="222"/>
      <c r="LKW79" s="222"/>
      <c r="LKX79" s="222"/>
      <c r="LKY79" s="222"/>
      <c r="LKZ79" s="222"/>
      <c r="LLA79" s="222"/>
      <c r="LLB79" s="222"/>
      <c r="LLC79" s="222"/>
      <c r="LLD79" s="222"/>
      <c r="LLE79" s="222"/>
      <c r="LLF79" s="222"/>
      <c r="LLG79" s="222"/>
      <c r="LLH79" s="222"/>
      <c r="LLI79" s="222"/>
      <c r="LLJ79" s="222"/>
      <c r="LLK79" s="222"/>
      <c r="LLL79" s="222"/>
      <c r="LLM79" s="222"/>
      <c r="LLN79" s="222"/>
      <c r="LLO79" s="222"/>
      <c r="LLP79" s="222"/>
      <c r="LLQ79" s="222"/>
      <c r="LLR79" s="222"/>
      <c r="LLS79" s="222"/>
      <c r="LLT79" s="222"/>
      <c r="LLU79" s="222"/>
      <c r="LLV79" s="222"/>
      <c r="LLW79" s="222"/>
      <c r="LLX79" s="222"/>
      <c r="LLY79" s="222"/>
      <c r="LLZ79" s="222"/>
      <c r="LMA79" s="222"/>
      <c r="LMB79" s="222"/>
      <c r="LMC79" s="222"/>
      <c r="LMD79" s="222"/>
      <c r="LME79" s="222"/>
      <c r="LMF79" s="222"/>
      <c r="LMG79" s="222"/>
      <c r="LMH79" s="222"/>
      <c r="LMI79" s="222"/>
      <c r="LMJ79" s="222"/>
      <c r="LMK79" s="222"/>
      <c r="LML79" s="222"/>
      <c r="LMM79" s="222"/>
      <c r="LMN79" s="222"/>
      <c r="LMO79" s="222"/>
      <c r="LMP79" s="222"/>
      <c r="LMQ79" s="222"/>
      <c r="LMR79" s="222"/>
      <c r="LMS79" s="222"/>
      <c r="LMT79" s="222"/>
      <c r="LMU79" s="222"/>
      <c r="LMV79" s="222"/>
      <c r="LMW79" s="222"/>
      <c r="LMX79" s="222"/>
      <c r="LMY79" s="222"/>
      <c r="LMZ79" s="222"/>
      <c r="LNA79" s="222"/>
      <c r="LNB79" s="222"/>
      <c r="LNC79" s="222"/>
      <c r="LND79" s="222"/>
      <c r="LNE79" s="222"/>
      <c r="LNF79" s="222"/>
      <c r="LNG79" s="222"/>
      <c r="LNH79" s="222"/>
      <c r="LNI79" s="222"/>
      <c r="LNJ79" s="222"/>
      <c r="LNK79" s="222"/>
      <c r="LNL79" s="222"/>
      <c r="LNM79" s="222"/>
      <c r="LNN79" s="222"/>
      <c r="LNO79" s="222"/>
      <c r="LNP79" s="222"/>
      <c r="LNQ79" s="222"/>
      <c r="LNR79" s="222"/>
      <c r="LNS79" s="222"/>
      <c r="LNT79" s="222"/>
      <c r="LNU79" s="222"/>
      <c r="LNV79" s="222"/>
      <c r="LNW79" s="222"/>
      <c r="LNX79" s="222"/>
      <c r="LNY79" s="222"/>
      <c r="LNZ79" s="222"/>
      <c r="LOA79" s="222"/>
      <c r="LOB79" s="222"/>
      <c r="LOC79" s="222"/>
      <c r="LOD79" s="222"/>
      <c r="LOE79" s="222"/>
      <c r="LOF79" s="222"/>
      <c r="LOG79" s="222"/>
      <c r="LOH79" s="222"/>
      <c r="LOI79" s="222"/>
      <c r="LOJ79" s="222"/>
      <c r="LOK79" s="222"/>
      <c r="LOL79" s="222"/>
      <c r="LOM79" s="222"/>
      <c r="LON79" s="222"/>
      <c r="LOO79" s="222"/>
      <c r="LOP79" s="222"/>
      <c r="LOQ79" s="222"/>
      <c r="LOR79" s="222"/>
      <c r="LOS79" s="222"/>
      <c r="LOT79" s="222"/>
      <c r="LOU79" s="222"/>
      <c r="LOV79" s="222"/>
      <c r="LOW79" s="222"/>
      <c r="LOX79" s="222"/>
      <c r="LOY79" s="222"/>
      <c r="LOZ79" s="222"/>
      <c r="LPA79" s="222"/>
      <c r="LPB79" s="222"/>
      <c r="LPC79" s="222"/>
      <c r="LPD79" s="222"/>
      <c r="LPE79" s="222"/>
      <c r="LPF79" s="222"/>
      <c r="LPG79" s="222"/>
      <c r="LPH79" s="222"/>
      <c r="LPI79" s="222"/>
      <c r="LPJ79" s="222"/>
      <c r="LPK79" s="222"/>
      <c r="LPL79" s="222"/>
      <c r="LPM79" s="222"/>
      <c r="LPN79" s="222"/>
      <c r="LPO79" s="222"/>
      <c r="LPP79" s="222"/>
      <c r="LPQ79" s="222"/>
      <c r="LPR79" s="222"/>
      <c r="LPS79" s="222"/>
      <c r="LPT79" s="222"/>
      <c r="LPU79" s="222"/>
      <c r="LPV79" s="222"/>
      <c r="LPW79" s="222"/>
      <c r="LPX79" s="222"/>
      <c r="LPY79" s="222"/>
      <c r="LPZ79" s="222"/>
      <c r="LQA79" s="222"/>
      <c r="LQB79" s="222"/>
      <c r="LQC79" s="222"/>
      <c r="LQD79" s="222"/>
      <c r="LQE79" s="222"/>
      <c r="LQF79" s="222"/>
      <c r="LQG79" s="222"/>
      <c r="LQH79" s="222"/>
      <c r="LQI79" s="222"/>
      <c r="LQJ79" s="222"/>
      <c r="LQK79" s="222"/>
      <c r="LQL79" s="222"/>
      <c r="LQM79" s="222"/>
      <c r="LQN79" s="222"/>
      <c r="LQO79" s="222"/>
      <c r="LQP79" s="222"/>
      <c r="LQQ79" s="222"/>
      <c r="LQR79" s="222"/>
      <c r="LQS79" s="222"/>
      <c r="LQT79" s="222"/>
      <c r="LQU79" s="222"/>
      <c r="LQV79" s="222"/>
      <c r="LQW79" s="222"/>
      <c r="LQX79" s="222"/>
      <c r="LQY79" s="222"/>
      <c r="LQZ79" s="222"/>
      <c r="LRA79" s="222"/>
      <c r="LRB79" s="222"/>
      <c r="LRC79" s="222"/>
      <c r="LRD79" s="222"/>
      <c r="LRE79" s="222"/>
      <c r="LRF79" s="222"/>
      <c r="LRG79" s="222"/>
      <c r="LRH79" s="222"/>
      <c r="LRI79" s="222"/>
      <c r="LRJ79" s="222"/>
      <c r="LRK79" s="222"/>
      <c r="LRL79" s="222"/>
      <c r="LRM79" s="222"/>
      <c r="LRN79" s="222"/>
      <c r="LRO79" s="222"/>
      <c r="LRP79" s="222"/>
      <c r="LRQ79" s="222"/>
      <c r="LRR79" s="222"/>
      <c r="LRS79" s="222"/>
      <c r="LRT79" s="222"/>
      <c r="LRU79" s="222"/>
      <c r="LRV79" s="222"/>
      <c r="LRW79" s="222"/>
      <c r="LRX79" s="222"/>
      <c r="LRY79" s="222"/>
      <c r="LRZ79" s="222"/>
      <c r="LSA79" s="222"/>
      <c r="LSB79" s="222"/>
      <c r="LSC79" s="222"/>
      <c r="LSD79" s="222"/>
      <c r="LSE79" s="222"/>
      <c r="LSF79" s="222"/>
      <c r="LSG79" s="222"/>
      <c r="LSH79" s="222"/>
      <c r="LSI79" s="222"/>
      <c r="LSJ79" s="222"/>
      <c r="LSK79" s="222"/>
      <c r="LSL79" s="222"/>
      <c r="LSM79" s="222"/>
      <c r="LSN79" s="222"/>
      <c r="LSO79" s="222"/>
      <c r="LSP79" s="222"/>
      <c r="LSQ79" s="222"/>
      <c r="LSR79" s="222"/>
      <c r="LSS79" s="222"/>
      <c r="LST79" s="222"/>
      <c r="LSU79" s="222"/>
      <c r="LSV79" s="222"/>
      <c r="LSW79" s="222"/>
      <c r="LSX79" s="222"/>
      <c r="LSY79" s="222"/>
      <c r="LSZ79" s="222"/>
      <c r="LTA79" s="222"/>
      <c r="LTB79" s="222"/>
      <c r="LTC79" s="222"/>
      <c r="LTD79" s="222"/>
      <c r="LTE79" s="222"/>
      <c r="LTF79" s="222"/>
      <c r="LTG79" s="222"/>
      <c r="LTH79" s="222"/>
      <c r="LTI79" s="222"/>
      <c r="LTJ79" s="222"/>
      <c r="LTK79" s="222"/>
      <c r="LTL79" s="222"/>
      <c r="LTM79" s="222"/>
      <c r="LTN79" s="222"/>
      <c r="LTO79" s="222"/>
      <c r="LTP79" s="222"/>
      <c r="LTQ79" s="222"/>
      <c r="LTR79" s="222"/>
      <c r="LTS79" s="222"/>
      <c r="LTT79" s="222"/>
      <c r="LTU79" s="222"/>
      <c r="LTV79" s="222"/>
      <c r="LTW79" s="222"/>
      <c r="LTX79" s="222"/>
      <c r="LTY79" s="222"/>
      <c r="LTZ79" s="222"/>
      <c r="LUA79" s="222"/>
      <c r="LUB79" s="222"/>
      <c r="LUC79" s="222"/>
      <c r="LUD79" s="222"/>
      <c r="LUE79" s="222"/>
      <c r="LUF79" s="222"/>
      <c r="LUG79" s="222"/>
      <c r="LUH79" s="222"/>
      <c r="LUI79" s="222"/>
      <c r="LUJ79" s="222"/>
      <c r="LUK79" s="222"/>
      <c r="LUL79" s="222"/>
      <c r="LUM79" s="222"/>
      <c r="LUN79" s="222"/>
      <c r="LUO79" s="222"/>
      <c r="LUP79" s="222"/>
      <c r="LUQ79" s="222"/>
      <c r="LUR79" s="222"/>
      <c r="LUS79" s="222"/>
      <c r="LUT79" s="222"/>
      <c r="LUU79" s="222"/>
      <c r="LUV79" s="222"/>
      <c r="LUW79" s="222"/>
      <c r="LUX79" s="222"/>
      <c r="LUY79" s="222"/>
      <c r="LUZ79" s="222"/>
      <c r="LVA79" s="222"/>
      <c r="LVB79" s="222"/>
      <c r="LVC79" s="222"/>
      <c r="LVD79" s="222"/>
      <c r="LVE79" s="222"/>
      <c r="LVF79" s="222"/>
      <c r="LVG79" s="222"/>
      <c r="LVH79" s="222"/>
      <c r="LVI79" s="222"/>
      <c r="LVJ79" s="222"/>
      <c r="LVK79" s="222"/>
      <c r="LVL79" s="222"/>
      <c r="LVM79" s="222"/>
      <c r="LVN79" s="222"/>
      <c r="LVO79" s="222"/>
      <c r="LVP79" s="222"/>
      <c r="LVQ79" s="222"/>
      <c r="LVR79" s="222"/>
      <c r="LVS79" s="222"/>
      <c r="LVT79" s="222"/>
      <c r="LVU79" s="222"/>
      <c r="LVV79" s="222"/>
      <c r="LVW79" s="222"/>
      <c r="LVX79" s="222"/>
      <c r="LVY79" s="222"/>
      <c r="LVZ79" s="222"/>
      <c r="LWA79" s="222"/>
      <c r="LWB79" s="222"/>
      <c r="LWC79" s="222"/>
      <c r="LWD79" s="222"/>
      <c r="LWE79" s="222"/>
      <c r="LWF79" s="222"/>
      <c r="LWG79" s="222"/>
      <c r="LWH79" s="222"/>
      <c r="LWI79" s="222"/>
      <c r="LWJ79" s="222"/>
      <c r="LWK79" s="222"/>
      <c r="LWL79" s="222"/>
      <c r="LWM79" s="222"/>
      <c r="LWN79" s="222"/>
      <c r="LWO79" s="222"/>
      <c r="LWP79" s="222"/>
      <c r="LWQ79" s="222"/>
      <c r="LWR79" s="222"/>
      <c r="LWS79" s="222"/>
      <c r="LWT79" s="222"/>
      <c r="LWU79" s="222"/>
      <c r="LWV79" s="222"/>
      <c r="LWW79" s="222"/>
      <c r="LWX79" s="222"/>
      <c r="LWY79" s="222"/>
      <c r="LWZ79" s="222"/>
      <c r="LXA79" s="222"/>
      <c r="LXB79" s="222"/>
      <c r="LXC79" s="222"/>
      <c r="LXD79" s="222"/>
      <c r="LXE79" s="222"/>
      <c r="LXF79" s="222"/>
      <c r="LXG79" s="222"/>
      <c r="LXH79" s="222"/>
      <c r="LXI79" s="222"/>
      <c r="LXJ79" s="222"/>
      <c r="LXK79" s="222"/>
      <c r="LXL79" s="222"/>
      <c r="LXM79" s="222"/>
      <c r="LXN79" s="222"/>
      <c r="LXO79" s="222"/>
      <c r="LXP79" s="222"/>
      <c r="LXQ79" s="222"/>
      <c r="LXR79" s="222"/>
      <c r="LXS79" s="222"/>
      <c r="LXT79" s="222"/>
      <c r="LXU79" s="222"/>
      <c r="LXV79" s="222"/>
      <c r="LXW79" s="222"/>
      <c r="LXX79" s="222"/>
      <c r="LXY79" s="222"/>
      <c r="LXZ79" s="222"/>
      <c r="LYA79" s="222"/>
      <c r="LYB79" s="222"/>
      <c r="LYC79" s="222"/>
      <c r="LYD79" s="222"/>
      <c r="LYE79" s="222"/>
      <c r="LYF79" s="222"/>
      <c r="LYG79" s="222"/>
      <c r="LYH79" s="222"/>
      <c r="LYI79" s="222"/>
      <c r="LYJ79" s="222"/>
      <c r="LYK79" s="222"/>
      <c r="LYL79" s="222"/>
      <c r="LYM79" s="222"/>
      <c r="LYN79" s="222"/>
      <c r="LYO79" s="222"/>
      <c r="LYP79" s="222"/>
      <c r="LYQ79" s="222"/>
      <c r="LYR79" s="222"/>
      <c r="LYS79" s="222"/>
      <c r="LYT79" s="222"/>
      <c r="LYU79" s="222"/>
      <c r="LYV79" s="222"/>
      <c r="LYW79" s="222"/>
      <c r="LYX79" s="222"/>
      <c r="LYY79" s="222"/>
      <c r="LYZ79" s="222"/>
      <c r="LZA79" s="222"/>
      <c r="LZB79" s="222"/>
      <c r="LZC79" s="222"/>
      <c r="LZD79" s="222"/>
      <c r="LZE79" s="222"/>
      <c r="LZF79" s="222"/>
      <c r="LZG79" s="222"/>
      <c r="LZH79" s="222"/>
      <c r="LZI79" s="222"/>
      <c r="LZJ79" s="222"/>
      <c r="LZK79" s="222"/>
      <c r="LZL79" s="222"/>
      <c r="LZM79" s="222"/>
      <c r="LZN79" s="222"/>
      <c r="LZO79" s="222"/>
      <c r="LZP79" s="222"/>
      <c r="LZQ79" s="222"/>
      <c r="LZR79" s="222"/>
      <c r="LZS79" s="222"/>
      <c r="LZT79" s="222"/>
      <c r="LZU79" s="222"/>
      <c r="LZV79" s="222"/>
      <c r="LZW79" s="222"/>
      <c r="LZX79" s="222"/>
      <c r="LZY79" s="222"/>
      <c r="LZZ79" s="222"/>
      <c r="MAA79" s="222"/>
      <c r="MAB79" s="222"/>
      <c r="MAC79" s="222"/>
      <c r="MAD79" s="222"/>
      <c r="MAE79" s="222"/>
      <c r="MAF79" s="222"/>
      <c r="MAG79" s="222"/>
      <c r="MAH79" s="222"/>
      <c r="MAI79" s="222"/>
      <c r="MAJ79" s="222"/>
      <c r="MAK79" s="222"/>
      <c r="MAL79" s="222"/>
      <c r="MAM79" s="222"/>
      <c r="MAN79" s="222"/>
      <c r="MAO79" s="222"/>
      <c r="MAP79" s="222"/>
      <c r="MAQ79" s="222"/>
      <c r="MAR79" s="222"/>
      <c r="MAS79" s="222"/>
      <c r="MAT79" s="222"/>
      <c r="MAU79" s="222"/>
      <c r="MAV79" s="222"/>
      <c r="MAW79" s="222"/>
      <c r="MAX79" s="222"/>
      <c r="MAY79" s="222"/>
      <c r="MAZ79" s="222"/>
      <c r="MBA79" s="222"/>
      <c r="MBB79" s="222"/>
      <c r="MBC79" s="222"/>
      <c r="MBD79" s="222"/>
      <c r="MBE79" s="222"/>
      <c r="MBF79" s="222"/>
      <c r="MBG79" s="222"/>
      <c r="MBH79" s="222"/>
      <c r="MBI79" s="222"/>
      <c r="MBJ79" s="222"/>
      <c r="MBK79" s="222"/>
      <c r="MBL79" s="222"/>
      <c r="MBM79" s="222"/>
      <c r="MBN79" s="222"/>
      <c r="MBO79" s="222"/>
      <c r="MBP79" s="222"/>
      <c r="MBQ79" s="222"/>
      <c r="MBR79" s="222"/>
      <c r="MBS79" s="222"/>
      <c r="MBT79" s="222"/>
      <c r="MBU79" s="222"/>
      <c r="MBV79" s="222"/>
      <c r="MBW79" s="222"/>
      <c r="MBX79" s="222"/>
      <c r="MBY79" s="222"/>
      <c r="MBZ79" s="222"/>
      <c r="MCA79" s="222"/>
      <c r="MCB79" s="222"/>
      <c r="MCC79" s="222"/>
      <c r="MCD79" s="222"/>
      <c r="MCE79" s="222"/>
      <c r="MCF79" s="222"/>
      <c r="MCG79" s="222"/>
      <c r="MCH79" s="222"/>
      <c r="MCI79" s="222"/>
      <c r="MCJ79" s="222"/>
      <c r="MCK79" s="222"/>
      <c r="MCL79" s="222"/>
      <c r="MCM79" s="222"/>
      <c r="MCN79" s="222"/>
      <c r="MCO79" s="222"/>
      <c r="MCP79" s="222"/>
      <c r="MCQ79" s="222"/>
      <c r="MCR79" s="222"/>
      <c r="MCS79" s="222"/>
      <c r="MCT79" s="222"/>
      <c r="MCU79" s="222"/>
      <c r="MCV79" s="222"/>
      <c r="MCW79" s="222"/>
      <c r="MCX79" s="222"/>
      <c r="MCY79" s="222"/>
      <c r="MCZ79" s="222"/>
      <c r="MDA79" s="222"/>
      <c r="MDB79" s="222"/>
      <c r="MDC79" s="222"/>
      <c r="MDD79" s="222"/>
      <c r="MDE79" s="222"/>
      <c r="MDF79" s="222"/>
      <c r="MDG79" s="222"/>
      <c r="MDH79" s="222"/>
      <c r="MDI79" s="222"/>
      <c r="MDJ79" s="222"/>
      <c r="MDK79" s="222"/>
      <c r="MDL79" s="222"/>
      <c r="MDM79" s="222"/>
      <c r="MDN79" s="222"/>
      <c r="MDO79" s="222"/>
      <c r="MDP79" s="222"/>
      <c r="MDQ79" s="222"/>
      <c r="MDR79" s="222"/>
      <c r="MDS79" s="222"/>
      <c r="MDT79" s="222"/>
      <c r="MDU79" s="222"/>
      <c r="MDV79" s="222"/>
      <c r="MDW79" s="222"/>
      <c r="MDX79" s="222"/>
      <c r="MDY79" s="222"/>
      <c r="MDZ79" s="222"/>
      <c r="MEA79" s="222"/>
      <c r="MEB79" s="222"/>
      <c r="MEC79" s="222"/>
      <c r="MED79" s="222"/>
      <c r="MEE79" s="222"/>
      <c r="MEF79" s="222"/>
      <c r="MEG79" s="222"/>
      <c r="MEH79" s="222"/>
      <c r="MEI79" s="222"/>
      <c r="MEJ79" s="222"/>
      <c r="MEK79" s="222"/>
      <c r="MEL79" s="222"/>
      <c r="MEM79" s="222"/>
      <c r="MEN79" s="222"/>
      <c r="MEO79" s="222"/>
      <c r="MEP79" s="222"/>
      <c r="MEQ79" s="222"/>
      <c r="MER79" s="222"/>
      <c r="MES79" s="222"/>
      <c r="MET79" s="222"/>
      <c r="MEU79" s="222"/>
      <c r="MEV79" s="222"/>
      <c r="MEW79" s="222"/>
      <c r="MEX79" s="222"/>
      <c r="MEY79" s="222"/>
      <c r="MEZ79" s="222"/>
      <c r="MFA79" s="222"/>
      <c r="MFB79" s="222"/>
      <c r="MFC79" s="222"/>
      <c r="MFD79" s="222"/>
      <c r="MFE79" s="222"/>
      <c r="MFF79" s="222"/>
      <c r="MFG79" s="222"/>
      <c r="MFH79" s="222"/>
      <c r="MFI79" s="222"/>
      <c r="MFJ79" s="222"/>
      <c r="MFK79" s="222"/>
      <c r="MFL79" s="222"/>
      <c r="MFM79" s="222"/>
      <c r="MFN79" s="222"/>
      <c r="MFO79" s="222"/>
      <c r="MFP79" s="222"/>
      <c r="MFQ79" s="222"/>
      <c r="MFR79" s="222"/>
      <c r="MFS79" s="222"/>
      <c r="MFT79" s="222"/>
      <c r="MFU79" s="222"/>
      <c r="MFV79" s="222"/>
      <c r="MFW79" s="222"/>
      <c r="MFX79" s="222"/>
      <c r="MFY79" s="222"/>
      <c r="MFZ79" s="222"/>
      <c r="MGA79" s="222"/>
      <c r="MGB79" s="222"/>
      <c r="MGC79" s="222"/>
      <c r="MGD79" s="222"/>
      <c r="MGE79" s="222"/>
      <c r="MGF79" s="222"/>
      <c r="MGG79" s="222"/>
      <c r="MGH79" s="222"/>
      <c r="MGI79" s="222"/>
      <c r="MGJ79" s="222"/>
      <c r="MGK79" s="222"/>
      <c r="MGL79" s="222"/>
      <c r="MGM79" s="222"/>
      <c r="MGN79" s="222"/>
      <c r="MGO79" s="222"/>
      <c r="MGP79" s="222"/>
      <c r="MGQ79" s="222"/>
      <c r="MGR79" s="222"/>
      <c r="MGS79" s="222"/>
      <c r="MGT79" s="222"/>
      <c r="MGU79" s="222"/>
      <c r="MGV79" s="222"/>
      <c r="MGW79" s="222"/>
      <c r="MGX79" s="222"/>
      <c r="MGY79" s="222"/>
      <c r="MGZ79" s="222"/>
      <c r="MHA79" s="222"/>
      <c r="MHB79" s="222"/>
      <c r="MHC79" s="222"/>
      <c r="MHD79" s="222"/>
      <c r="MHE79" s="222"/>
      <c r="MHF79" s="222"/>
      <c r="MHG79" s="222"/>
      <c r="MHH79" s="222"/>
      <c r="MHI79" s="222"/>
      <c r="MHJ79" s="222"/>
      <c r="MHK79" s="222"/>
      <c r="MHL79" s="222"/>
      <c r="MHM79" s="222"/>
      <c r="MHN79" s="222"/>
      <c r="MHO79" s="222"/>
      <c r="MHP79" s="222"/>
      <c r="MHQ79" s="222"/>
      <c r="MHR79" s="222"/>
      <c r="MHS79" s="222"/>
      <c r="MHT79" s="222"/>
      <c r="MHU79" s="222"/>
      <c r="MHV79" s="222"/>
      <c r="MHW79" s="222"/>
      <c r="MHX79" s="222"/>
      <c r="MHY79" s="222"/>
      <c r="MHZ79" s="222"/>
      <c r="MIA79" s="222"/>
      <c r="MIB79" s="222"/>
      <c r="MIC79" s="222"/>
      <c r="MID79" s="222"/>
      <c r="MIE79" s="222"/>
      <c r="MIF79" s="222"/>
      <c r="MIG79" s="222"/>
      <c r="MIH79" s="222"/>
      <c r="MII79" s="222"/>
      <c r="MIJ79" s="222"/>
      <c r="MIK79" s="222"/>
      <c r="MIL79" s="222"/>
      <c r="MIM79" s="222"/>
      <c r="MIN79" s="222"/>
      <c r="MIO79" s="222"/>
      <c r="MIP79" s="222"/>
      <c r="MIQ79" s="222"/>
      <c r="MIR79" s="222"/>
      <c r="MIS79" s="222"/>
      <c r="MIT79" s="222"/>
      <c r="MIU79" s="222"/>
      <c r="MIV79" s="222"/>
      <c r="MIW79" s="222"/>
      <c r="MIX79" s="222"/>
      <c r="MIY79" s="222"/>
      <c r="MIZ79" s="222"/>
      <c r="MJA79" s="222"/>
      <c r="MJB79" s="222"/>
      <c r="MJC79" s="222"/>
      <c r="MJD79" s="222"/>
      <c r="MJE79" s="222"/>
      <c r="MJF79" s="222"/>
      <c r="MJG79" s="222"/>
      <c r="MJH79" s="222"/>
      <c r="MJI79" s="222"/>
      <c r="MJJ79" s="222"/>
      <c r="MJK79" s="222"/>
      <c r="MJL79" s="222"/>
      <c r="MJM79" s="222"/>
      <c r="MJN79" s="222"/>
      <c r="MJO79" s="222"/>
      <c r="MJP79" s="222"/>
      <c r="MJQ79" s="222"/>
      <c r="MJR79" s="222"/>
      <c r="MJS79" s="222"/>
      <c r="MJT79" s="222"/>
      <c r="MJU79" s="222"/>
      <c r="MJV79" s="222"/>
      <c r="MJW79" s="222"/>
      <c r="MJX79" s="222"/>
      <c r="MJY79" s="222"/>
      <c r="MJZ79" s="222"/>
      <c r="MKA79" s="222"/>
      <c r="MKB79" s="222"/>
      <c r="MKC79" s="222"/>
      <c r="MKD79" s="222"/>
      <c r="MKE79" s="222"/>
      <c r="MKF79" s="222"/>
      <c r="MKG79" s="222"/>
      <c r="MKH79" s="222"/>
      <c r="MKI79" s="222"/>
      <c r="MKJ79" s="222"/>
      <c r="MKK79" s="222"/>
      <c r="MKL79" s="222"/>
      <c r="MKM79" s="222"/>
      <c r="MKN79" s="222"/>
      <c r="MKO79" s="222"/>
      <c r="MKP79" s="222"/>
      <c r="MKQ79" s="222"/>
      <c r="MKR79" s="222"/>
      <c r="MKS79" s="222"/>
      <c r="MKT79" s="222"/>
      <c r="MKU79" s="222"/>
      <c r="MKV79" s="222"/>
      <c r="MKW79" s="222"/>
      <c r="MKX79" s="222"/>
      <c r="MKY79" s="222"/>
      <c r="MKZ79" s="222"/>
      <c r="MLA79" s="222"/>
      <c r="MLB79" s="222"/>
      <c r="MLC79" s="222"/>
      <c r="MLD79" s="222"/>
      <c r="MLE79" s="222"/>
      <c r="MLF79" s="222"/>
      <c r="MLG79" s="222"/>
      <c r="MLH79" s="222"/>
      <c r="MLI79" s="222"/>
      <c r="MLJ79" s="222"/>
      <c r="MLK79" s="222"/>
      <c r="MLL79" s="222"/>
      <c r="MLM79" s="222"/>
      <c r="MLN79" s="222"/>
      <c r="MLO79" s="222"/>
      <c r="MLP79" s="222"/>
      <c r="MLQ79" s="222"/>
      <c r="MLR79" s="222"/>
      <c r="MLS79" s="222"/>
      <c r="MLT79" s="222"/>
      <c r="MLU79" s="222"/>
      <c r="MLV79" s="222"/>
      <c r="MLW79" s="222"/>
      <c r="MLX79" s="222"/>
      <c r="MLY79" s="222"/>
      <c r="MLZ79" s="222"/>
      <c r="MMA79" s="222"/>
      <c r="MMB79" s="222"/>
      <c r="MMC79" s="222"/>
      <c r="MMD79" s="222"/>
      <c r="MME79" s="222"/>
      <c r="MMF79" s="222"/>
      <c r="MMG79" s="222"/>
      <c r="MMH79" s="222"/>
      <c r="MMI79" s="222"/>
      <c r="MMJ79" s="222"/>
      <c r="MMK79" s="222"/>
      <c r="MML79" s="222"/>
      <c r="MMM79" s="222"/>
      <c r="MMN79" s="222"/>
      <c r="MMO79" s="222"/>
      <c r="MMP79" s="222"/>
      <c r="MMQ79" s="222"/>
      <c r="MMR79" s="222"/>
      <c r="MMS79" s="222"/>
      <c r="MMT79" s="222"/>
      <c r="MMU79" s="222"/>
      <c r="MMV79" s="222"/>
      <c r="MMW79" s="222"/>
      <c r="MMX79" s="222"/>
      <c r="MMY79" s="222"/>
      <c r="MMZ79" s="222"/>
      <c r="MNA79" s="222"/>
      <c r="MNB79" s="222"/>
      <c r="MNC79" s="222"/>
      <c r="MND79" s="222"/>
      <c r="MNE79" s="222"/>
      <c r="MNF79" s="222"/>
      <c r="MNG79" s="222"/>
      <c r="MNH79" s="222"/>
      <c r="MNI79" s="222"/>
      <c r="MNJ79" s="222"/>
      <c r="MNK79" s="222"/>
      <c r="MNL79" s="222"/>
      <c r="MNM79" s="222"/>
      <c r="MNN79" s="222"/>
      <c r="MNO79" s="222"/>
      <c r="MNP79" s="222"/>
      <c r="MNQ79" s="222"/>
      <c r="MNR79" s="222"/>
      <c r="MNS79" s="222"/>
      <c r="MNT79" s="222"/>
      <c r="MNU79" s="222"/>
      <c r="MNV79" s="222"/>
      <c r="MNW79" s="222"/>
      <c r="MNX79" s="222"/>
      <c r="MNY79" s="222"/>
      <c r="MNZ79" s="222"/>
      <c r="MOA79" s="222"/>
      <c r="MOB79" s="222"/>
      <c r="MOC79" s="222"/>
      <c r="MOD79" s="222"/>
      <c r="MOE79" s="222"/>
      <c r="MOF79" s="222"/>
      <c r="MOG79" s="222"/>
      <c r="MOH79" s="222"/>
      <c r="MOI79" s="222"/>
      <c r="MOJ79" s="222"/>
      <c r="MOK79" s="222"/>
      <c r="MOL79" s="222"/>
      <c r="MOM79" s="222"/>
      <c r="MON79" s="222"/>
      <c r="MOO79" s="222"/>
      <c r="MOP79" s="222"/>
      <c r="MOQ79" s="222"/>
      <c r="MOR79" s="222"/>
      <c r="MOS79" s="222"/>
      <c r="MOT79" s="222"/>
      <c r="MOU79" s="222"/>
      <c r="MOV79" s="222"/>
      <c r="MOW79" s="222"/>
      <c r="MOX79" s="222"/>
      <c r="MOY79" s="222"/>
      <c r="MOZ79" s="222"/>
      <c r="MPA79" s="222"/>
      <c r="MPB79" s="222"/>
      <c r="MPC79" s="222"/>
      <c r="MPD79" s="222"/>
      <c r="MPE79" s="222"/>
      <c r="MPF79" s="222"/>
      <c r="MPG79" s="222"/>
      <c r="MPH79" s="222"/>
      <c r="MPI79" s="222"/>
      <c r="MPJ79" s="222"/>
      <c r="MPK79" s="222"/>
      <c r="MPL79" s="222"/>
      <c r="MPM79" s="222"/>
      <c r="MPN79" s="222"/>
      <c r="MPO79" s="222"/>
      <c r="MPP79" s="222"/>
      <c r="MPQ79" s="222"/>
      <c r="MPR79" s="222"/>
      <c r="MPS79" s="222"/>
      <c r="MPT79" s="222"/>
      <c r="MPU79" s="222"/>
      <c r="MPV79" s="222"/>
      <c r="MPW79" s="222"/>
      <c r="MPX79" s="222"/>
      <c r="MPY79" s="222"/>
      <c r="MPZ79" s="222"/>
      <c r="MQA79" s="222"/>
      <c r="MQB79" s="222"/>
      <c r="MQC79" s="222"/>
      <c r="MQD79" s="222"/>
      <c r="MQE79" s="222"/>
      <c r="MQF79" s="222"/>
      <c r="MQG79" s="222"/>
      <c r="MQH79" s="222"/>
      <c r="MQI79" s="222"/>
      <c r="MQJ79" s="222"/>
      <c r="MQK79" s="222"/>
      <c r="MQL79" s="222"/>
      <c r="MQM79" s="222"/>
      <c r="MQN79" s="222"/>
      <c r="MQO79" s="222"/>
      <c r="MQP79" s="222"/>
      <c r="MQQ79" s="222"/>
      <c r="MQR79" s="222"/>
      <c r="MQS79" s="222"/>
      <c r="MQT79" s="222"/>
      <c r="MQU79" s="222"/>
      <c r="MQV79" s="222"/>
      <c r="MQW79" s="222"/>
      <c r="MQX79" s="222"/>
      <c r="MQY79" s="222"/>
      <c r="MQZ79" s="222"/>
      <c r="MRA79" s="222"/>
      <c r="MRB79" s="222"/>
      <c r="MRC79" s="222"/>
      <c r="MRD79" s="222"/>
      <c r="MRE79" s="222"/>
      <c r="MRF79" s="222"/>
      <c r="MRG79" s="222"/>
      <c r="MRH79" s="222"/>
      <c r="MRI79" s="222"/>
      <c r="MRJ79" s="222"/>
      <c r="MRK79" s="222"/>
      <c r="MRL79" s="222"/>
      <c r="MRM79" s="222"/>
      <c r="MRN79" s="222"/>
      <c r="MRO79" s="222"/>
      <c r="MRP79" s="222"/>
      <c r="MRQ79" s="222"/>
      <c r="MRR79" s="222"/>
      <c r="MRS79" s="222"/>
      <c r="MRT79" s="222"/>
      <c r="MRU79" s="222"/>
      <c r="MRV79" s="222"/>
      <c r="MRW79" s="222"/>
      <c r="MRX79" s="222"/>
      <c r="MRY79" s="222"/>
      <c r="MRZ79" s="222"/>
      <c r="MSA79" s="222"/>
      <c r="MSB79" s="222"/>
      <c r="MSC79" s="222"/>
      <c r="MSD79" s="222"/>
      <c r="MSE79" s="222"/>
      <c r="MSF79" s="222"/>
      <c r="MSG79" s="222"/>
      <c r="MSH79" s="222"/>
      <c r="MSI79" s="222"/>
      <c r="MSJ79" s="222"/>
      <c r="MSK79" s="222"/>
      <c r="MSL79" s="222"/>
      <c r="MSM79" s="222"/>
      <c r="MSN79" s="222"/>
      <c r="MSO79" s="222"/>
      <c r="MSP79" s="222"/>
      <c r="MSQ79" s="222"/>
      <c r="MSR79" s="222"/>
      <c r="MSS79" s="222"/>
      <c r="MST79" s="222"/>
      <c r="MSU79" s="222"/>
      <c r="MSV79" s="222"/>
      <c r="MSW79" s="222"/>
      <c r="MSX79" s="222"/>
      <c r="MSY79" s="222"/>
      <c r="MSZ79" s="222"/>
      <c r="MTA79" s="222"/>
      <c r="MTB79" s="222"/>
      <c r="MTC79" s="222"/>
      <c r="MTD79" s="222"/>
      <c r="MTE79" s="222"/>
      <c r="MTF79" s="222"/>
      <c r="MTG79" s="222"/>
      <c r="MTH79" s="222"/>
      <c r="MTI79" s="222"/>
      <c r="MTJ79" s="222"/>
      <c r="MTK79" s="222"/>
      <c r="MTL79" s="222"/>
      <c r="MTM79" s="222"/>
      <c r="MTN79" s="222"/>
      <c r="MTO79" s="222"/>
      <c r="MTP79" s="222"/>
      <c r="MTQ79" s="222"/>
      <c r="MTR79" s="222"/>
      <c r="MTS79" s="222"/>
      <c r="MTT79" s="222"/>
      <c r="MTU79" s="222"/>
      <c r="MTV79" s="222"/>
      <c r="MTW79" s="222"/>
      <c r="MTX79" s="222"/>
      <c r="MTY79" s="222"/>
      <c r="MTZ79" s="222"/>
      <c r="MUA79" s="222"/>
      <c r="MUB79" s="222"/>
      <c r="MUC79" s="222"/>
      <c r="MUD79" s="222"/>
      <c r="MUE79" s="222"/>
      <c r="MUF79" s="222"/>
      <c r="MUG79" s="222"/>
      <c r="MUH79" s="222"/>
      <c r="MUI79" s="222"/>
      <c r="MUJ79" s="222"/>
      <c r="MUK79" s="222"/>
      <c r="MUL79" s="222"/>
      <c r="MUM79" s="222"/>
      <c r="MUN79" s="222"/>
      <c r="MUO79" s="222"/>
      <c r="MUP79" s="222"/>
      <c r="MUQ79" s="222"/>
      <c r="MUR79" s="222"/>
      <c r="MUS79" s="222"/>
      <c r="MUT79" s="222"/>
      <c r="MUU79" s="222"/>
      <c r="MUV79" s="222"/>
      <c r="MUW79" s="222"/>
      <c r="MUX79" s="222"/>
      <c r="MUY79" s="222"/>
      <c r="MUZ79" s="222"/>
      <c r="MVA79" s="222"/>
      <c r="MVB79" s="222"/>
      <c r="MVC79" s="222"/>
      <c r="MVD79" s="222"/>
      <c r="MVE79" s="222"/>
      <c r="MVF79" s="222"/>
      <c r="MVG79" s="222"/>
      <c r="MVH79" s="222"/>
      <c r="MVI79" s="222"/>
      <c r="MVJ79" s="222"/>
      <c r="MVK79" s="222"/>
      <c r="MVL79" s="222"/>
      <c r="MVM79" s="222"/>
      <c r="MVN79" s="222"/>
      <c r="MVO79" s="222"/>
      <c r="MVP79" s="222"/>
      <c r="MVQ79" s="222"/>
      <c r="MVR79" s="222"/>
      <c r="MVS79" s="222"/>
      <c r="MVT79" s="222"/>
      <c r="MVU79" s="222"/>
      <c r="MVV79" s="222"/>
      <c r="MVW79" s="222"/>
      <c r="MVX79" s="222"/>
      <c r="MVY79" s="222"/>
      <c r="MVZ79" s="222"/>
      <c r="MWA79" s="222"/>
      <c r="MWB79" s="222"/>
      <c r="MWC79" s="222"/>
      <c r="MWD79" s="222"/>
      <c r="MWE79" s="222"/>
      <c r="MWF79" s="222"/>
      <c r="MWG79" s="222"/>
      <c r="MWH79" s="222"/>
      <c r="MWI79" s="222"/>
      <c r="MWJ79" s="222"/>
      <c r="MWK79" s="222"/>
      <c r="MWL79" s="222"/>
      <c r="MWM79" s="222"/>
      <c r="MWN79" s="222"/>
      <c r="MWO79" s="222"/>
      <c r="MWP79" s="222"/>
      <c r="MWQ79" s="222"/>
      <c r="MWR79" s="222"/>
      <c r="MWS79" s="222"/>
      <c r="MWT79" s="222"/>
      <c r="MWU79" s="222"/>
      <c r="MWV79" s="222"/>
      <c r="MWW79" s="222"/>
      <c r="MWX79" s="222"/>
      <c r="MWY79" s="222"/>
      <c r="MWZ79" s="222"/>
      <c r="MXA79" s="222"/>
      <c r="MXB79" s="222"/>
      <c r="MXC79" s="222"/>
      <c r="MXD79" s="222"/>
      <c r="MXE79" s="222"/>
      <c r="MXF79" s="222"/>
      <c r="MXG79" s="222"/>
      <c r="MXH79" s="222"/>
      <c r="MXI79" s="222"/>
      <c r="MXJ79" s="222"/>
      <c r="MXK79" s="222"/>
      <c r="MXL79" s="222"/>
      <c r="MXM79" s="222"/>
      <c r="MXN79" s="222"/>
      <c r="MXO79" s="222"/>
      <c r="MXP79" s="222"/>
      <c r="MXQ79" s="222"/>
      <c r="MXR79" s="222"/>
      <c r="MXS79" s="222"/>
      <c r="MXT79" s="222"/>
      <c r="MXU79" s="222"/>
      <c r="MXV79" s="222"/>
      <c r="MXW79" s="222"/>
      <c r="MXX79" s="222"/>
      <c r="MXY79" s="222"/>
      <c r="MXZ79" s="222"/>
      <c r="MYA79" s="222"/>
      <c r="MYB79" s="222"/>
      <c r="MYC79" s="222"/>
      <c r="MYD79" s="222"/>
      <c r="MYE79" s="222"/>
      <c r="MYF79" s="222"/>
      <c r="MYG79" s="222"/>
      <c r="MYH79" s="222"/>
      <c r="MYI79" s="222"/>
      <c r="MYJ79" s="222"/>
      <c r="MYK79" s="222"/>
      <c r="MYL79" s="222"/>
      <c r="MYM79" s="222"/>
      <c r="MYN79" s="222"/>
      <c r="MYO79" s="222"/>
      <c r="MYP79" s="222"/>
      <c r="MYQ79" s="222"/>
      <c r="MYR79" s="222"/>
      <c r="MYS79" s="222"/>
      <c r="MYT79" s="222"/>
      <c r="MYU79" s="222"/>
      <c r="MYV79" s="222"/>
      <c r="MYW79" s="222"/>
      <c r="MYX79" s="222"/>
      <c r="MYY79" s="222"/>
      <c r="MYZ79" s="222"/>
      <c r="MZA79" s="222"/>
      <c r="MZB79" s="222"/>
      <c r="MZC79" s="222"/>
      <c r="MZD79" s="222"/>
      <c r="MZE79" s="222"/>
      <c r="MZF79" s="222"/>
      <c r="MZG79" s="222"/>
      <c r="MZH79" s="222"/>
      <c r="MZI79" s="222"/>
      <c r="MZJ79" s="222"/>
      <c r="MZK79" s="222"/>
      <c r="MZL79" s="222"/>
      <c r="MZM79" s="222"/>
      <c r="MZN79" s="222"/>
      <c r="MZO79" s="222"/>
      <c r="MZP79" s="222"/>
      <c r="MZQ79" s="222"/>
      <c r="MZR79" s="222"/>
      <c r="MZS79" s="222"/>
      <c r="MZT79" s="222"/>
      <c r="MZU79" s="222"/>
      <c r="MZV79" s="222"/>
      <c r="MZW79" s="222"/>
      <c r="MZX79" s="222"/>
      <c r="MZY79" s="222"/>
      <c r="MZZ79" s="222"/>
      <c r="NAA79" s="222"/>
      <c r="NAB79" s="222"/>
      <c r="NAC79" s="222"/>
      <c r="NAD79" s="222"/>
      <c r="NAE79" s="222"/>
      <c r="NAF79" s="222"/>
      <c r="NAG79" s="222"/>
      <c r="NAH79" s="222"/>
      <c r="NAI79" s="222"/>
      <c r="NAJ79" s="222"/>
      <c r="NAK79" s="222"/>
      <c r="NAL79" s="222"/>
      <c r="NAM79" s="222"/>
      <c r="NAN79" s="222"/>
      <c r="NAO79" s="222"/>
      <c r="NAP79" s="222"/>
      <c r="NAQ79" s="222"/>
      <c r="NAR79" s="222"/>
      <c r="NAS79" s="222"/>
      <c r="NAT79" s="222"/>
      <c r="NAU79" s="222"/>
      <c r="NAV79" s="222"/>
      <c r="NAW79" s="222"/>
      <c r="NAX79" s="222"/>
      <c r="NAY79" s="222"/>
      <c r="NAZ79" s="222"/>
      <c r="NBA79" s="222"/>
      <c r="NBB79" s="222"/>
      <c r="NBC79" s="222"/>
      <c r="NBD79" s="222"/>
      <c r="NBE79" s="222"/>
      <c r="NBF79" s="222"/>
      <c r="NBG79" s="222"/>
      <c r="NBH79" s="222"/>
      <c r="NBI79" s="222"/>
      <c r="NBJ79" s="222"/>
      <c r="NBK79" s="222"/>
      <c r="NBL79" s="222"/>
      <c r="NBM79" s="222"/>
      <c r="NBN79" s="222"/>
      <c r="NBO79" s="222"/>
      <c r="NBP79" s="222"/>
      <c r="NBQ79" s="222"/>
      <c r="NBR79" s="222"/>
      <c r="NBS79" s="222"/>
      <c r="NBT79" s="222"/>
      <c r="NBU79" s="222"/>
      <c r="NBV79" s="222"/>
      <c r="NBW79" s="222"/>
      <c r="NBX79" s="222"/>
      <c r="NBY79" s="222"/>
      <c r="NBZ79" s="222"/>
      <c r="NCA79" s="222"/>
      <c r="NCB79" s="222"/>
      <c r="NCC79" s="222"/>
      <c r="NCD79" s="222"/>
      <c r="NCE79" s="222"/>
      <c r="NCF79" s="222"/>
      <c r="NCG79" s="222"/>
      <c r="NCH79" s="222"/>
      <c r="NCI79" s="222"/>
      <c r="NCJ79" s="222"/>
      <c r="NCK79" s="222"/>
      <c r="NCL79" s="222"/>
      <c r="NCM79" s="222"/>
      <c r="NCN79" s="222"/>
      <c r="NCO79" s="222"/>
      <c r="NCP79" s="222"/>
      <c r="NCQ79" s="222"/>
      <c r="NCR79" s="222"/>
      <c r="NCS79" s="222"/>
      <c r="NCT79" s="222"/>
      <c r="NCU79" s="222"/>
      <c r="NCV79" s="222"/>
      <c r="NCW79" s="222"/>
      <c r="NCX79" s="222"/>
      <c r="NCY79" s="222"/>
      <c r="NCZ79" s="222"/>
      <c r="NDA79" s="222"/>
      <c r="NDB79" s="222"/>
      <c r="NDC79" s="222"/>
      <c r="NDD79" s="222"/>
      <c r="NDE79" s="222"/>
      <c r="NDF79" s="222"/>
      <c r="NDG79" s="222"/>
      <c r="NDH79" s="222"/>
      <c r="NDI79" s="222"/>
      <c r="NDJ79" s="222"/>
      <c r="NDK79" s="222"/>
      <c r="NDL79" s="222"/>
      <c r="NDM79" s="222"/>
      <c r="NDN79" s="222"/>
      <c r="NDO79" s="222"/>
      <c r="NDP79" s="222"/>
      <c r="NDQ79" s="222"/>
      <c r="NDR79" s="222"/>
      <c r="NDS79" s="222"/>
      <c r="NDT79" s="222"/>
      <c r="NDU79" s="222"/>
      <c r="NDV79" s="222"/>
      <c r="NDW79" s="222"/>
      <c r="NDX79" s="222"/>
      <c r="NDY79" s="222"/>
      <c r="NDZ79" s="222"/>
      <c r="NEA79" s="222"/>
      <c r="NEB79" s="222"/>
      <c r="NEC79" s="222"/>
      <c r="NED79" s="222"/>
      <c r="NEE79" s="222"/>
      <c r="NEF79" s="222"/>
      <c r="NEG79" s="222"/>
      <c r="NEH79" s="222"/>
      <c r="NEI79" s="222"/>
      <c r="NEJ79" s="222"/>
      <c r="NEK79" s="222"/>
      <c r="NEL79" s="222"/>
      <c r="NEM79" s="222"/>
      <c r="NEN79" s="222"/>
      <c r="NEO79" s="222"/>
      <c r="NEP79" s="222"/>
      <c r="NEQ79" s="222"/>
      <c r="NER79" s="222"/>
      <c r="NES79" s="222"/>
      <c r="NET79" s="222"/>
      <c r="NEU79" s="222"/>
      <c r="NEV79" s="222"/>
      <c r="NEW79" s="222"/>
      <c r="NEX79" s="222"/>
      <c r="NEY79" s="222"/>
      <c r="NEZ79" s="222"/>
      <c r="NFA79" s="222"/>
      <c r="NFB79" s="222"/>
      <c r="NFC79" s="222"/>
      <c r="NFD79" s="222"/>
      <c r="NFE79" s="222"/>
      <c r="NFF79" s="222"/>
      <c r="NFG79" s="222"/>
      <c r="NFH79" s="222"/>
      <c r="NFI79" s="222"/>
      <c r="NFJ79" s="222"/>
      <c r="NFK79" s="222"/>
      <c r="NFL79" s="222"/>
      <c r="NFM79" s="222"/>
      <c r="NFN79" s="222"/>
      <c r="NFO79" s="222"/>
      <c r="NFP79" s="222"/>
      <c r="NFQ79" s="222"/>
      <c r="NFR79" s="222"/>
      <c r="NFS79" s="222"/>
      <c r="NFT79" s="222"/>
      <c r="NFU79" s="222"/>
      <c r="NFV79" s="222"/>
      <c r="NFW79" s="222"/>
      <c r="NFX79" s="222"/>
      <c r="NFY79" s="222"/>
      <c r="NFZ79" s="222"/>
      <c r="NGA79" s="222"/>
      <c r="NGB79" s="222"/>
      <c r="NGC79" s="222"/>
      <c r="NGD79" s="222"/>
      <c r="NGE79" s="222"/>
      <c r="NGF79" s="222"/>
      <c r="NGG79" s="222"/>
      <c r="NGH79" s="222"/>
      <c r="NGI79" s="222"/>
      <c r="NGJ79" s="222"/>
      <c r="NGK79" s="222"/>
      <c r="NGL79" s="222"/>
      <c r="NGM79" s="222"/>
      <c r="NGN79" s="222"/>
      <c r="NGO79" s="222"/>
      <c r="NGP79" s="222"/>
      <c r="NGQ79" s="222"/>
      <c r="NGR79" s="222"/>
      <c r="NGS79" s="222"/>
      <c r="NGT79" s="222"/>
      <c r="NGU79" s="222"/>
      <c r="NGV79" s="222"/>
      <c r="NGW79" s="222"/>
      <c r="NGX79" s="222"/>
      <c r="NGY79" s="222"/>
      <c r="NGZ79" s="222"/>
      <c r="NHA79" s="222"/>
      <c r="NHB79" s="222"/>
      <c r="NHC79" s="222"/>
      <c r="NHD79" s="222"/>
      <c r="NHE79" s="222"/>
      <c r="NHF79" s="222"/>
      <c r="NHG79" s="222"/>
      <c r="NHH79" s="222"/>
      <c r="NHI79" s="222"/>
      <c r="NHJ79" s="222"/>
      <c r="NHK79" s="222"/>
      <c r="NHL79" s="222"/>
      <c r="NHM79" s="222"/>
      <c r="NHN79" s="222"/>
      <c r="NHO79" s="222"/>
      <c r="NHP79" s="222"/>
      <c r="NHQ79" s="222"/>
      <c r="NHR79" s="222"/>
      <c r="NHS79" s="222"/>
      <c r="NHT79" s="222"/>
      <c r="NHU79" s="222"/>
      <c r="NHV79" s="222"/>
      <c r="NHW79" s="222"/>
      <c r="NHX79" s="222"/>
      <c r="NHY79" s="222"/>
      <c r="NHZ79" s="222"/>
      <c r="NIA79" s="222"/>
      <c r="NIB79" s="222"/>
      <c r="NIC79" s="222"/>
      <c r="NID79" s="222"/>
      <c r="NIE79" s="222"/>
      <c r="NIF79" s="222"/>
      <c r="NIG79" s="222"/>
      <c r="NIH79" s="222"/>
      <c r="NII79" s="222"/>
      <c r="NIJ79" s="222"/>
      <c r="NIK79" s="222"/>
      <c r="NIL79" s="222"/>
      <c r="NIM79" s="222"/>
      <c r="NIN79" s="222"/>
      <c r="NIO79" s="222"/>
      <c r="NIP79" s="222"/>
      <c r="NIQ79" s="222"/>
      <c r="NIR79" s="222"/>
      <c r="NIS79" s="222"/>
      <c r="NIT79" s="222"/>
      <c r="NIU79" s="222"/>
      <c r="NIV79" s="222"/>
      <c r="NIW79" s="222"/>
      <c r="NIX79" s="222"/>
      <c r="NIY79" s="222"/>
      <c r="NIZ79" s="222"/>
      <c r="NJA79" s="222"/>
      <c r="NJB79" s="222"/>
      <c r="NJC79" s="222"/>
      <c r="NJD79" s="222"/>
      <c r="NJE79" s="222"/>
      <c r="NJF79" s="222"/>
      <c r="NJG79" s="222"/>
      <c r="NJH79" s="222"/>
      <c r="NJI79" s="222"/>
      <c r="NJJ79" s="222"/>
      <c r="NJK79" s="222"/>
      <c r="NJL79" s="222"/>
      <c r="NJM79" s="222"/>
      <c r="NJN79" s="222"/>
      <c r="NJO79" s="222"/>
      <c r="NJP79" s="222"/>
      <c r="NJQ79" s="222"/>
      <c r="NJR79" s="222"/>
      <c r="NJS79" s="222"/>
      <c r="NJT79" s="222"/>
      <c r="NJU79" s="222"/>
      <c r="NJV79" s="222"/>
      <c r="NJW79" s="222"/>
      <c r="NJX79" s="222"/>
      <c r="NJY79" s="222"/>
      <c r="NJZ79" s="222"/>
      <c r="NKA79" s="222"/>
      <c r="NKB79" s="222"/>
      <c r="NKC79" s="222"/>
      <c r="NKD79" s="222"/>
      <c r="NKE79" s="222"/>
      <c r="NKF79" s="222"/>
      <c r="NKG79" s="222"/>
      <c r="NKH79" s="222"/>
      <c r="NKI79" s="222"/>
      <c r="NKJ79" s="222"/>
      <c r="NKK79" s="222"/>
      <c r="NKL79" s="222"/>
      <c r="NKM79" s="222"/>
      <c r="NKN79" s="222"/>
      <c r="NKO79" s="222"/>
      <c r="NKP79" s="222"/>
      <c r="NKQ79" s="222"/>
      <c r="NKR79" s="222"/>
      <c r="NKS79" s="222"/>
      <c r="NKT79" s="222"/>
      <c r="NKU79" s="222"/>
      <c r="NKV79" s="222"/>
      <c r="NKW79" s="222"/>
      <c r="NKX79" s="222"/>
      <c r="NKY79" s="222"/>
      <c r="NKZ79" s="222"/>
      <c r="NLA79" s="222"/>
      <c r="NLB79" s="222"/>
      <c r="NLC79" s="222"/>
      <c r="NLD79" s="222"/>
      <c r="NLE79" s="222"/>
      <c r="NLF79" s="222"/>
      <c r="NLG79" s="222"/>
      <c r="NLH79" s="222"/>
      <c r="NLI79" s="222"/>
      <c r="NLJ79" s="222"/>
      <c r="NLK79" s="222"/>
      <c r="NLL79" s="222"/>
      <c r="NLM79" s="222"/>
      <c r="NLN79" s="222"/>
      <c r="NLO79" s="222"/>
      <c r="NLP79" s="222"/>
      <c r="NLQ79" s="222"/>
      <c r="NLR79" s="222"/>
      <c r="NLS79" s="222"/>
      <c r="NLT79" s="222"/>
      <c r="NLU79" s="222"/>
      <c r="NLV79" s="222"/>
      <c r="NLW79" s="222"/>
      <c r="NLX79" s="222"/>
      <c r="NLY79" s="222"/>
      <c r="NLZ79" s="222"/>
      <c r="NMA79" s="222"/>
      <c r="NMB79" s="222"/>
      <c r="NMC79" s="222"/>
      <c r="NMD79" s="222"/>
      <c r="NME79" s="222"/>
      <c r="NMF79" s="222"/>
      <c r="NMG79" s="222"/>
      <c r="NMH79" s="222"/>
      <c r="NMI79" s="222"/>
      <c r="NMJ79" s="222"/>
      <c r="NMK79" s="222"/>
      <c r="NML79" s="222"/>
      <c r="NMM79" s="222"/>
      <c r="NMN79" s="222"/>
      <c r="NMO79" s="222"/>
      <c r="NMP79" s="222"/>
      <c r="NMQ79" s="222"/>
      <c r="NMR79" s="222"/>
      <c r="NMS79" s="222"/>
      <c r="NMT79" s="222"/>
      <c r="NMU79" s="222"/>
      <c r="NMV79" s="222"/>
      <c r="NMW79" s="222"/>
      <c r="NMX79" s="222"/>
      <c r="NMY79" s="222"/>
      <c r="NMZ79" s="222"/>
      <c r="NNA79" s="222"/>
      <c r="NNB79" s="222"/>
      <c r="NNC79" s="222"/>
      <c r="NND79" s="222"/>
      <c r="NNE79" s="222"/>
      <c r="NNF79" s="222"/>
      <c r="NNG79" s="222"/>
      <c r="NNH79" s="222"/>
      <c r="NNI79" s="222"/>
      <c r="NNJ79" s="222"/>
      <c r="NNK79" s="222"/>
      <c r="NNL79" s="222"/>
      <c r="NNM79" s="222"/>
      <c r="NNN79" s="222"/>
      <c r="NNO79" s="222"/>
      <c r="NNP79" s="222"/>
      <c r="NNQ79" s="222"/>
      <c r="NNR79" s="222"/>
      <c r="NNS79" s="222"/>
      <c r="NNT79" s="222"/>
      <c r="NNU79" s="222"/>
      <c r="NNV79" s="222"/>
      <c r="NNW79" s="222"/>
      <c r="NNX79" s="222"/>
      <c r="NNY79" s="222"/>
      <c r="NNZ79" s="222"/>
      <c r="NOA79" s="222"/>
      <c r="NOB79" s="222"/>
      <c r="NOC79" s="222"/>
      <c r="NOD79" s="222"/>
      <c r="NOE79" s="222"/>
      <c r="NOF79" s="222"/>
      <c r="NOG79" s="222"/>
      <c r="NOH79" s="222"/>
      <c r="NOI79" s="222"/>
      <c r="NOJ79" s="222"/>
      <c r="NOK79" s="222"/>
      <c r="NOL79" s="222"/>
      <c r="NOM79" s="222"/>
      <c r="NON79" s="222"/>
      <c r="NOO79" s="222"/>
      <c r="NOP79" s="222"/>
      <c r="NOQ79" s="222"/>
      <c r="NOR79" s="222"/>
      <c r="NOS79" s="222"/>
      <c r="NOT79" s="222"/>
      <c r="NOU79" s="222"/>
      <c r="NOV79" s="222"/>
      <c r="NOW79" s="222"/>
      <c r="NOX79" s="222"/>
      <c r="NOY79" s="222"/>
      <c r="NOZ79" s="222"/>
      <c r="NPA79" s="222"/>
      <c r="NPB79" s="222"/>
      <c r="NPC79" s="222"/>
      <c r="NPD79" s="222"/>
      <c r="NPE79" s="222"/>
      <c r="NPF79" s="222"/>
      <c r="NPG79" s="222"/>
      <c r="NPH79" s="222"/>
      <c r="NPI79" s="222"/>
      <c r="NPJ79" s="222"/>
      <c r="NPK79" s="222"/>
      <c r="NPL79" s="222"/>
      <c r="NPM79" s="222"/>
      <c r="NPN79" s="222"/>
      <c r="NPO79" s="222"/>
      <c r="NPP79" s="222"/>
      <c r="NPQ79" s="222"/>
      <c r="NPR79" s="222"/>
      <c r="NPS79" s="222"/>
      <c r="NPT79" s="222"/>
      <c r="NPU79" s="222"/>
      <c r="NPV79" s="222"/>
      <c r="NPW79" s="222"/>
      <c r="NPX79" s="222"/>
      <c r="NPY79" s="222"/>
      <c r="NPZ79" s="222"/>
      <c r="NQA79" s="222"/>
      <c r="NQB79" s="222"/>
      <c r="NQC79" s="222"/>
      <c r="NQD79" s="222"/>
      <c r="NQE79" s="222"/>
      <c r="NQF79" s="222"/>
      <c r="NQG79" s="222"/>
      <c r="NQH79" s="222"/>
      <c r="NQI79" s="222"/>
      <c r="NQJ79" s="222"/>
      <c r="NQK79" s="222"/>
      <c r="NQL79" s="222"/>
      <c r="NQM79" s="222"/>
      <c r="NQN79" s="222"/>
      <c r="NQO79" s="222"/>
      <c r="NQP79" s="222"/>
      <c r="NQQ79" s="222"/>
      <c r="NQR79" s="222"/>
      <c r="NQS79" s="222"/>
      <c r="NQT79" s="222"/>
      <c r="NQU79" s="222"/>
      <c r="NQV79" s="222"/>
      <c r="NQW79" s="222"/>
      <c r="NQX79" s="222"/>
      <c r="NQY79" s="222"/>
      <c r="NQZ79" s="222"/>
      <c r="NRA79" s="222"/>
      <c r="NRB79" s="222"/>
      <c r="NRC79" s="222"/>
      <c r="NRD79" s="222"/>
      <c r="NRE79" s="222"/>
      <c r="NRF79" s="222"/>
      <c r="NRG79" s="222"/>
      <c r="NRH79" s="222"/>
      <c r="NRI79" s="222"/>
      <c r="NRJ79" s="222"/>
      <c r="NRK79" s="222"/>
      <c r="NRL79" s="222"/>
      <c r="NRM79" s="222"/>
      <c r="NRN79" s="222"/>
      <c r="NRO79" s="222"/>
      <c r="NRP79" s="222"/>
      <c r="NRQ79" s="222"/>
      <c r="NRR79" s="222"/>
      <c r="NRS79" s="222"/>
      <c r="NRT79" s="222"/>
      <c r="NRU79" s="222"/>
      <c r="NRV79" s="222"/>
      <c r="NRW79" s="222"/>
      <c r="NRX79" s="222"/>
      <c r="NRY79" s="222"/>
      <c r="NRZ79" s="222"/>
      <c r="NSA79" s="222"/>
      <c r="NSB79" s="222"/>
      <c r="NSC79" s="222"/>
      <c r="NSD79" s="222"/>
      <c r="NSE79" s="222"/>
      <c r="NSF79" s="222"/>
      <c r="NSG79" s="222"/>
      <c r="NSH79" s="222"/>
      <c r="NSI79" s="222"/>
      <c r="NSJ79" s="222"/>
      <c r="NSK79" s="222"/>
      <c r="NSL79" s="222"/>
      <c r="NSM79" s="222"/>
      <c r="NSN79" s="222"/>
      <c r="NSO79" s="222"/>
      <c r="NSP79" s="222"/>
      <c r="NSQ79" s="222"/>
      <c r="NSR79" s="222"/>
      <c r="NSS79" s="222"/>
      <c r="NST79" s="222"/>
      <c r="NSU79" s="222"/>
      <c r="NSV79" s="222"/>
      <c r="NSW79" s="222"/>
      <c r="NSX79" s="222"/>
      <c r="NSY79" s="222"/>
      <c r="NSZ79" s="222"/>
      <c r="NTA79" s="222"/>
      <c r="NTB79" s="222"/>
      <c r="NTC79" s="222"/>
      <c r="NTD79" s="222"/>
      <c r="NTE79" s="222"/>
      <c r="NTF79" s="222"/>
      <c r="NTG79" s="222"/>
      <c r="NTH79" s="222"/>
      <c r="NTI79" s="222"/>
      <c r="NTJ79" s="222"/>
      <c r="NTK79" s="222"/>
      <c r="NTL79" s="222"/>
      <c r="NTM79" s="222"/>
      <c r="NTN79" s="222"/>
      <c r="NTO79" s="222"/>
      <c r="NTP79" s="222"/>
      <c r="NTQ79" s="222"/>
      <c r="NTR79" s="222"/>
      <c r="NTS79" s="222"/>
      <c r="NTT79" s="222"/>
      <c r="NTU79" s="222"/>
      <c r="NTV79" s="222"/>
      <c r="NTW79" s="222"/>
      <c r="NTX79" s="222"/>
      <c r="NTY79" s="222"/>
      <c r="NTZ79" s="222"/>
      <c r="NUA79" s="222"/>
      <c r="NUB79" s="222"/>
      <c r="NUC79" s="222"/>
      <c r="NUD79" s="222"/>
      <c r="NUE79" s="222"/>
      <c r="NUF79" s="222"/>
      <c r="NUG79" s="222"/>
      <c r="NUH79" s="222"/>
      <c r="NUI79" s="222"/>
      <c r="NUJ79" s="222"/>
      <c r="NUK79" s="222"/>
      <c r="NUL79" s="222"/>
      <c r="NUM79" s="222"/>
      <c r="NUN79" s="222"/>
      <c r="NUO79" s="222"/>
      <c r="NUP79" s="222"/>
      <c r="NUQ79" s="222"/>
      <c r="NUR79" s="222"/>
      <c r="NUS79" s="222"/>
      <c r="NUT79" s="222"/>
      <c r="NUU79" s="222"/>
      <c r="NUV79" s="222"/>
      <c r="NUW79" s="222"/>
      <c r="NUX79" s="222"/>
      <c r="NUY79" s="222"/>
      <c r="NUZ79" s="222"/>
      <c r="NVA79" s="222"/>
      <c r="NVB79" s="222"/>
      <c r="NVC79" s="222"/>
      <c r="NVD79" s="222"/>
      <c r="NVE79" s="222"/>
      <c r="NVF79" s="222"/>
      <c r="NVG79" s="222"/>
      <c r="NVH79" s="222"/>
      <c r="NVI79" s="222"/>
      <c r="NVJ79" s="222"/>
      <c r="NVK79" s="222"/>
      <c r="NVL79" s="222"/>
      <c r="NVM79" s="222"/>
      <c r="NVN79" s="222"/>
      <c r="NVO79" s="222"/>
      <c r="NVP79" s="222"/>
      <c r="NVQ79" s="222"/>
      <c r="NVR79" s="222"/>
      <c r="NVS79" s="222"/>
      <c r="NVT79" s="222"/>
      <c r="NVU79" s="222"/>
      <c r="NVV79" s="222"/>
      <c r="NVW79" s="222"/>
      <c r="NVX79" s="222"/>
      <c r="NVY79" s="222"/>
      <c r="NVZ79" s="222"/>
      <c r="NWA79" s="222"/>
      <c r="NWB79" s="222"/>
      <c r="NWC79" s="222"/>
      <c r="NWD79" s="222"/>
      <c r="NWE79" s="222"/>
      <c r="NWF79" s="222"/>
      <c r="NWG79" s="222"/>
      <c r="NWH79" s="222"/>
      <c r="NWI79" s="222"/>
      <c r="NWJ79" s="222"/>
      <c r="NWK79" s="222"/>
      <c r="NWL79" s="222"/>
      <c r="NWM79" s="222"/>
      <c r="NWN79" s="222"/>
      <c r="NWO79" s="222"/>
      <c r="NWP79" s="222"/>
      <c r="NWQ79" s="222"/>
      <c r="NWR79" s="222"/>
      <c r="NWS79" s="222"/>
      <c r="NWT79" s="222"/>
      <c r="NWU79" s="222"/>
      <c r="NWV79" s="222"/>
      <c r="NWW79" s="222"/>
      <c r="NWX79" s="222"/>
      <c r="NWY79" s="222"/>
      <c r="NWZ79" s="222"/>
      <c r="NXA79" s="222"/>
      <c r="NXB79" s="222"/>
      <c r="NXC79" s="222"/>
      <c r="NXD79" s="222"/>
      <c r="NXE79" s="222"/>
      <c r="NXF79" s="222"/>
      <c r="NXG79" s="222"/>
      <c r="NXH79" s="222"/>
      <c r="NXI79" s="222"/>
      <c r="NXJ79" s="222"/>
      <c r="NXK79" s="222"/>
      <c r="NXL79" s="222"/>
      <c r="NXM79" s="222"/>
      <c r="NXN79" s="222"/>
      <c r="NXO79" s="222"/>
      <c r="NXP79" s="222"/>
      <c r="NXQ79" s="222"/>
      <c r="NXR79" s="222"/>
      <c r="NXS79" s="222"/>
      <c r="NXT79" s="222"/>
      <c r="NXU79" s="222"/>
      <c r="NXV79" s="222"/>
      <c r="NXW79" s="222"/>
      <c r="NXX79" s="222"/>
      <c r="NXY79" s="222"/>
      <c r="NXZ79" s="222"/>
      <c r="NYA79" s="222"/>
      <c r="NYB79" s="222"/>
      <c r="NYC79" s="222"/>
      <c r="NYD79" s="222"/>
      <c r="NYE79" s="222"/>
      <c r="NYF79" s="222"/>
      <c r="NYG79" s="222"/>
      <c r="NYH79" s="222"/>
      <c r="NYI79" s="222"/>
      <c r="NYJ79" s="222"/>
      <c r="NYK79" s="222"/>
      <c r="NYL79" s="222"/>
      <c r="NYM79" s="222"/>
      <c r="NYN79" s="222"/>
      <c r="NYO79" s="222"/>
      <c r="NYP79" s="222"/>
      <c r="NYQ79" s="222"/>
      <c r="NYR79" s="222"/>
      <c r="NYS79" s="222"/>
      <c r="NYT79" s="222"/>
      <c r="NYU79" s="222"/>
      <c r="NYV79" s="222"/>
      <c r="NYW79" s="222"/>
      <c r="NYX79" s="222"/>
      <c r="NYY79" s="222"/>
      <c r="NYZ79" s="222"/>
      <c r="NZA79" s="222"/>
      <c r="NZB79" s="222"/>
      <c r="NZC79" s="222"/>
      <c r="NZD79" s="222"/>
      <c r="NZE79" s="222"/>
      <c r="NZF79" s="222"/>
      <c r="NZG79" s="222"/>
      <c r="NZH79" s="222"/>
      <c r="NZI79" s="222"/>
      <c r="NZJ79" s="222"/>
      <c r="NZK79" s="222"/>
      <c r="NZL79" s="222"/>
      <c r="NZM79" s="222"/>
      <c r="NZN79" s="222"/>
      <c r="NZO79" s="222"/>
      <c r="NZP79" s="222"/>
      <c r="NZQ79" s="222"/>
      <c r="NZR79" s="222"/>
      <c r="NZS79" s="222"/>
      <c r="NZT79" s="222"/>
      <c r="NZU79" s="222"/>
      <c r="NZV79" s="222"/>
      <c r="NZW79" s="222"/>
      <c r="NZX79" s="222"/>
      <c r="NZY79" s="222"/>
      <c r="NZZ79" s="222"/>
      <c r="OAA79" s="222"/>
      <c r="OAB79" s="222"/>
      <c r="OAC79" s="222"/>
      <c r="OAD79" s="222"/>
      <c r="OAE79" s="222"/>
      <c r="OAF79" s="222"/>
      <c r="OAG79" s="222"/>
      <c r="OAH79" s="222"/>
      <c r="OAI79" s="222"/>
      <c r="OAJ79" s="222"/>
      <c r="OAK79" s="222"/>
      <c r="OAL79" s="222"/>
      <c r="OAM79" s="222"/>
      <c r="OAN79" s="222"/>
      <c r="OAO79" s="222"/>
      <c r="OAP79" s="222"/>
      <c r="OAQ79" s="222"/>
      <c r="OAR79" s="222"/>
      <c r="OAS79" s="222"/>
      <c r="OAT79" s="222"/>
      <c r="OAU79" s="222"/>
      <c r="OAV79" s="222"/>
      <c r="OAW79" s="222"/>
      <c r="OAX79" s="222"/>
      <c r="OAY79" s="222"/>
      <c r="OAZ79" s="222"/>
      <c r="OBA79" s="222"/>
      <c r="OBB79" s="222"/>
      <c r="OBC79" s="222"/>
      <c r="OBD79" s="222"/>
      <c r="OBE79" s="222"/>
      <c r="OBF79" s="222"/>
      <c r="OBG79" s="222"/>
      <c r="OBH79" s="222"/>
      <c r="OBI79" s="222"/>
      <c r="OBJ79" s="222"/>
      <c r="OBK79" s="222"/>
      <c r="OBL79" s="222"/>
      <c r="OBM79" s="222"/>
      <c r="OBN79" s="222"/>
      <c r="OBO79" s="222"/>
      <c r="OBP79" s="222"/>
      <c r="OBQ79" s="222"/>
      <c r="OBR79" s="222"/>
      <c r="OBS79" s="222"/>
      <c r="OBT79" s="222"/>
      <c r="OBU79" s="222"/>
      <c r="OBV79" s="222"/>
      <c r="OBW79" s="222"/>
      <c r="OBX79" s="222"/>
      <c r="OBY79" s="222"/>
      <c r="OBZ79" s="222"/>
      <c r="OCA79" s="222"/>
      <c r="OCB79" s="222"/>
      <c r="OCC79" s="222"/>
      <c r="OCD79" s="222"/>
      <c r="OCE79" s="222"/>
      <c r="OCF79" s="222"/>
      <c r="OCG79" s="222"/>
      <c r="OCH79" s="222"/>
      <c r="OCI79" s="222"/>
      <c r="OCJ79" s="222"/>
      <c r="OCK79" s="222"/>
      <c r="OCL79" s="222"/>
      <c r="OCM79" s="222"/>
      <c r="OCN79" s="222"/>
      <c r="OCO79" s="222"/>
      <c r="OCP79" s="222"/>
      <c r="OCQ79" s="222"/>
      <c r="OCR79" s="222"/>
      <c r="OCS79" s="222"/>
      <c r="OCT79" s="222"/>
      <c r="OCU79" s="222"/>
      <c r="OCV79" s="222"/>
      <c r="OCW79" s="222"/>
      <c r="OCX79" s="222"/>
      <c r="OCY79" s="222"/>
      <c r="OCZ79" s="222"/>
      <c r="ODA79" s="222"/>
      <c r="ODB79" s="222"/>
      <c r="ODC79" s="222"/>
      <c r="ODD79" s="222"/>
      <c r="ODE79" s="222"/>
      <c r="ODF79" s="222"/>
      <c r="ODG79" s="222"/>
      <c r="ODH79" s="222"/>
      <c r="ODI79" s="222"/>
      <c r="ODJ79" s="222"/>
      <c r="ODK79" s="222"/>
      <c r="ODL79" s="222"/>
      <c r="ODM79" s="222"/>
      <c r="ODN79" s="222"/>
      <c r="ODO79" s="222"/>
      <c r="ODP79" s="222"/>
      <c r="ODQ79" s="222"/>
      <c r="ODR79" s="222"/>
      <c r="ODS79" s="222"/>
      <c r="ODT79" s="222"/>
      <c r="ODU79" s="222"/>
      <c r="ODV79" s="222"/>
      <c r="ODW79" s="222"/>
      <c r="ODX79" s="222"/>
      <c r="ODY79" s="222"/>
      <c r="ODZ79" s="222"/>
      <c r="OEA79" s="222"/>
      <c r="OEB79" s="222"/>
      <c r="OEC79" s="222"/>
      <c r="OED79" s="222"/>
      <c r="OEE79" s="222"/>
      <c r="OEF79" s="222"/>
      <c r="OEG79" s="222"/>
      <c r="OEH79" s="222"/>
      <c r="OEI79" s="222"/>
      <c r="OEJ79" s="222"/>
      <c r="OEK79" s="222"/>
      <c r="OEL79" s="222"/>
      <c r="OEM79" s="222"/>
      <c r="OEN79" s="222"/>
      <c r="OEO79" s="222"/>
      <c r="OEP79" s="222"/>
      <c r="OEQ79" s="222"/>
      <c r="OER79" s="222"/>
      <c r="OES79" s="222"/>
      <c r="OET79" s="222"/>
      <c r="OEU79" s="222"/>
      <c r="OEV79" s="222"/>
      <c r="OEW79" s="222"/>
      <c r="OEX79" s="222"/>
      <c r="OEY79" s="222"/>
      <c r="OEZ79" s="222"/>
      <c r="OFA79" s="222"/>
      <c r="OFB79" s="222"/>
      <c r="OFC79" s="222"/>
      <c r="OFD79" s="222"/>
      <c r="OFE79" s="222"/>
      <c r="OFF79" s="222"/>
      <c r="OFG79" s="222"/>
      <c r="OFH79" s="222"/>
      <c r="OFI79" s="222"/>
      <c r="OFJ79" s="222"/>
      <c r="OFK79" s="222"/>
      <c r="OFL79" s="222"/>
      <c r="OFM79" s="222"/>
      <c r="OFN79" s="222"/>
      <c r="OFO79" s="222"/>
      <c r="OFP79" s="222"/>
      <c r="OFQ79" s="222"/>
      <c r="OFR79" s="222"/>
      <c r="OFS79" s="222"/>
      <c r="OFT79" s="222"/>
      <c r="OFU79" s="222"/>
      <c r="OFV79" s="222"/>
      <c r="OFW79" s="222"/>
      <c r="OFX79" s="222"/>
      <c r="OFY79" s="222"/>
      <c r="OFZ79" s="222"/>
      <c r="OGA79" s="222"/>
      <c r="OGB79" s="222"/>
      <c r="OGC79" s="222"/>
      <c r="OGD79" s="222"/>
      <c r="OGE79" s="222"/>
      <c r="OGF79" s="222"/>
      <c r="OGG79" s="222"/>
      <c r="OGH79" s="222"/>
      <c r="OGI79" s="222"/>
      <c r="OGJ79" s="222"/>
      <c r="OGK79" s="222"/>
      <c r="OGL79" s="222"/>
      <c r="OGM79" s="222"/>
      <c r="OGN79" s="222"/>
      <c r="OGO79" s="222"/>
      <c r="OGP79" s="222"/>
      <c r="OGQ79" s="222"/>
      <c r="OGR79" s="222"/>
      <c r="OGS79" s="222"/>
      <c r="OGT79" s="222"/>
      <c r="OGU79" s="222"/>
      <c r="OGV79" s="222"/>
      <c r="OGW79" s="222"/>
      <c r="OGX79" s="222"/>
      <c r="OGY79" s="222"/>
      <c r="OGZ79" s="222"/>
      <c r="OHA79" s="222"/>
      <c r="OHB79" s="222"/>
      <c r="OHC79" s="222"/>
      <c r="OHD79" s="222"/>
      <c r="OHE79" s="222"/>
      <c r="OHF79" s="222"/>
      <c r="OHG79" s="222"/>
      <c r="OHH79" s="222"/>
      <c r="OHI79" s="222"/>
      <c r="OHJ79" s="222"/>
      <c r="OHK79" s="222"/>
      <c r="OHL79" s="222"/>
      <c r="OHM79" s="222"/>
      <c r="OHN79" s="222"/>
      <c r="OHO79" s="222"/>
      <c r="OHP79" s="222"/>
      <c r="OHQ79" s="222"/>
      <c r="OHR79" s="222"/>
      <c r="OHS79" s="222"/>
      <c r="OHT79" s="222"/>
      <c r="OHU79" s="222"/>
      <c r="OHV79" s="222"/>
      <c r="OHW79" s="222"/>
      <c r="OHX79" s="222"/>
      <c r="OHY79" s="222"/>
      <c r="OHZ79" s="222"/>
      <c r="OIA79" s="222"/>
      <c r="OIB79" s="222"/>
      <c r="OIC79" s="222"/>
      <c r="OID79" s="222"/>
      <c r="OIE79" s="222"/>
      <c r="OIF79" s="222"/>
      <c r="OIG79" s="222"/>
      <c r="OIH79" s="222"/>
      <c r="OII79" s="222"/>
      <c r="OIJ79" s="222"/>
      <c r="OIK79" s="222"/>
      <c r="OIL79" s="222"/>
      <c r="OIM79" s="222"/>
      <c r="OIN79" s="222"/>
      <c r="OIO79" s="222"/>
      <c r="OIP79" s="222"/>
      <c r="OIQ79" s="222"/>
      <c r="OIR79" s="222"/>
      <c r="OIS79" s="222"/>
      <c r="OIT79" s="222"/>
      <c r="OIU79" s="222"/>
      <c r="OIV79" s="222"/>
      <c r="OIW79" s="222"/>
      <c r="OIX79" s="222"/>
      <c r="OIY79" s="222"/>
      <c r="OIZ79" s="222"/>
      <c r="OJA79" s="222"/>
      <c r="OJB79" s="222"/>
      <c r="OJC79" s="222"/>
      <c r="OJD79" s="222"/>
      <c r="OJE79" s="222"/>
      <c r="OJF79" s="222"/>
      <c r="OJG79" s="222"/>
      <c r="OJH79" s="222"/>
      <c r="OJI79" s="222"/>
      <c r="OJJ79" s="222"/>
      <c r="OJK79" s="222"/>
      <c r="OJL79" s="222"/>
      <c r="OJM79" s="222"/>
      <c r="OJN79" s="222"/>
      <c r="OJO79" s="222"/>
      <c r="OJP79" s="222"/>
      <c r="OJQ79" s="222"/>
      <c r="OJR79" s="222"/>
      <c r="OJS79" s="222"/>
      <c r="OJT79" s="222"/>
      <c r="OJU79" s="222"/>
      <c r="OJV79" s="222"/>
      <c r="OJW79" s="222"/>
      <c r="OJX79" s="222"/>
      <c r="OJY79" s="222"/>
      <c r="OJZ79" s="222"/>
      <c r="OKA79" s="222"/>
      <c r="OKB79" s="222"/>
      <c r="OKC79" s="222"/>
      <c r="OKD79" s="222"/>
      <c r="OKE79" s="222"/>
      <c r="OKF79" s="222"/>
      <c r="OKG79" s="222"/>
      <c r="OKH79" s="222"/>
      <c r="OKI79" s="222"/>
      <c r="OKJ79" s="222"/>
      <c r="OKK79" s="222"/>
      <c r="OKL79" s="222"/>
      <c r="OKM79" s="222"/>
      <c r="OKN79" s="222"/>
      <c r="OKO79" s="222"/>
      <c r="OKP79" s="222"/>
      <c r="OKQ79" s="222"/>
      <c r="OKR79" s="222"/>
      <c r="OKS79" s="222"/>
      <c r="OKT79" s="222"/>
      <c r="OKU79" s="222"/>
      <c r="OKV79" s="222"/>
      <c r="OKW79" s="222"/>
      <c r="OKX79" s="222"/>
      <c r="OKY79" s="222"/>
      <c r="OKZ79" s="222"/>
      <c r="OLA79" s="222"/>
      <c r="OLB79" s="222"/>
      <c r="OLC79" s="222"/>
      <c r="OLD79" s="222"/>
      <c r="OLE79" s="222"/>
      <c r="OLF79" s="222"/>
      <c r="OLG79" s="222"/>
      <c r="OLH79" s="222"/>
      <c r="OLI79" s="222"/>
      <c r="OLJ79" s="222"/>
      <c r="OLK79" s="222"/>
      <c r="OLL79" s="222"/>
      <c r="OLM79" s="222"/>
      <c r="OLN79" s="222"/>
      <c r="OLO79" s="222"/>
      <c r="OLP79" s="222"/>
      <c r="OLQ79" s="222"/>
      <c r="OLR79" s="222"/>
      <c r="OLS79" s="222"/>
      <c r="OLT79" s="222"/>
      <c r="OLU79" s="222"/>
      <c r="OLV79" s="222"/>
      <c r="OLW79" s="222"/>
      <c r="OLX79" s="222"/>
      <c r="OLY79" s="222"/>
      <c r="OLZ79" s="222"/>
      <c r="OMA79" s="222"/>
      <c r="OMB79" s="222"/>
      <c r="OMC79" s="222"/>
      <c r="OMD79" s="222"/>
      <c r="OME79" s="222"/>
      <c r="OMF79" s="222"/>
      <c r="OMG79" s="222"/>
      <c r="OMH79" s="222"/>
      <c r="OMI79" s="222"/>
      <c r="OMJ79" s="222"/>
      <c r="OMK79" s="222"/>
      <c r="OML79" s="222"/>
      <c r="OMM79" s="222"/>
      <c r="OMN79" s="222"/>
      <c r="OMO79" s="222"/>
      <c r="OMP79" s="222"/>
      <c r="OMQ79" s="222"/>
      <c r="OMR79" s="222"/>
      <c r="OMS79" s="222"/>
      <c r="OMT79" s="222"/>
      <c r="OMU79" s="222"/>
      <c r="OMV79" s="222"/>
      <c r="OMW79" s="222"/>
      <c r="OMX79" s="222"/>
      <c r="OMY79" s="222"/>
      <c r="OMZ79" s="222"/>
      <c r="ONA79" s="222"/>
      <c r="ONB79" s="222"/>
      <c r="ONC79" s="222"/>
      <c r="OND79" s="222"/>
      <c r="ONE79" s="222"/>
      <c r="ONF79" s="222"/>
      <c r="ONG79" s="222"/>
      <c r="ONH79" s="222"/>
      <c r="ONI79" s="222"/>
      <c r="ONJ79" s="222"/>
      <c r="ONK79" s="222"/>
      <c r="ONL79" s="222"/>
      <c r="ONM79" s="222"/>
      <c r="ONN79" s="222"/>
      <c r="ONO79" s="222"/>
      <c r="ONP79" s="222"/>
      <c r="ONQ79" s="222"/>
      <c r="ONR79" s="222"/>
      <c r="ONS79" s="222"/>
      <c r="ONT79" s="222"/>
      <c r="ONU79" s="222"/>
      <c r="ONV79" s="222"/>
      <c r="ONW79" s="222"/>
      <c r="ONX79" s="222"/>
      <c r="ONY79" s="222"/>
      <c r="ONZ79" s="222"/>
      <c r="OOA79" s="222"/>
      <c r="OOB79" s="222"/>
      <c r="OOC79" s="222"/>
      <c r="OOD79" s="222"/>
      <c r="OOE79" s="222"/>
      <c r="OOF79" s="222"/>
      <c r="OOG79" s="222"/>
      <c r="OOH79" s="222"/>
      <c r="OOI79" s="222"/>
      <c r="OOJ79" s="222"/>
      <c r="OOK79" s="222"/>
      <c r="OOL79" s="222"/>
      <c r="OOM79" s="222"/>
      <c r="OON79" s="222"/>
      <c r="OOO79" s="222"/>
      <c r="OOP79" s="222"/>
      <c r="OOQ79" s="222"/>
      <c r="OOR79" s="222"/>
      <c r="OOS79" s="222"/>
      <c r="OOT79" s="222"/>
      <c r="OOU79" s="222"/>
      <c r="OOV79" s="222"/>
      <c r="OOW79" s="222"/>
      <c r="OOX79" s="222"/>
      <c r="OOY79" s="222"/>
      <c r="OOZ79" s="222"/>
      <c r="OPA79" s="222"/>
      <c r="OPB79" s="222"/>
      <c r="OPC79" s="222"/>
      <c r="OPD79" s="222"/>
      <c r="OPE79" s="222"/>
      <c r="OPF79" s="222"/>
      <c r="OPG79" s="222"/>
      <c r="OPH79" s="222"/>
      <c r="OPI79" s="222"/>
      <c r="OPJ79" s="222"/>
      <c r="OPK79" s="222"/>
      <c r="OPL79" s="222"/>
      <c r="OPM79" s="222"/>
      <c r="OPN79" s="222"/>
      <c r="OPO79" s="222"/>
      <c r="OPP79" s="222"/>
      <c r="OPQ79" s="222"/>
      <c r="OPR79" s="222"/>
      <c r="OPS79" s="222"/>
      <c r="OPT79" s="222"/>
      <c r="OPU79" s="222"/>
      <c r="OPV79" s="222"/>
      <c r="OPW79" s="222"/>
      <c r="OPX79" s="222"/>
      <c r="OPY79" s="222"/>
      <c r="OPZ79" s="222"/>
      <c r="OQA79" s="222"/>
      <c r="OQB79" s="222"/>
      <c r="OQC79" s="222"/>
      <c r="OQD79" s="222"/>
      <c r="OQE79" s="222"/>
      <c r="OQF79" s="222"/>
      <c r="OQG79" s="222"/>
      <c r="OQH79" s="222"/>
      <c r="OQI79" s="222"/>
      <c r="OQJ79" s="222"/>
      <c r="OQK79" s="222"/>
      <c r="OQL79" s="222"/>
      <c r="OQM79" s="222"/>
      <c r="OQN79" s="222"/>
      <c r="OQO79" s="222"/>
      <c r="OQP79" s="222"/>
      <c r="OQQ79" s="222"/>
      <c r="OQR79" s="222"/>
      <c r="OQS79" s="222"/>
      <c r="OQT79" s="222"/>
      <c r="OQU79" s="222"/>
      <c r="OQV79" s="222"/>
      <c r="OQW79" s="222"/>
      <c r="OQX79" s="222"/>
      <c r="OQY79" s="222"/>
      <c r="OQZ79" s="222"/>
      <c r="ORA79" s="222"/>
      <c r="ORB79" s="222"/>
      <c r="ORC79" s="222"/>
      <c r="ORD79" s="222"/>
      <c r="ORE79" s="222"/>
      <c r="ORF79" s="222"/>
      <c r="ORG79" s="222"/>
      <c r="ORH79" s="222"/>
      <c r="ORI79" s="222"/>
      <c r="ORJ79" s="222"/>
      <c r="ORK79" s="222"/>
      <c r="ORL79" s="222"/>
      <c r="ORM79" s="222"/>
      <c r="ORN79" s="222"/>
      <c r="ORO79" s="222"/>
      <c r="ORP79" s="222"/>
      <c r="ORQ79" s="222"/>
      <c r="ORR79" s="222"/>
      <c r="ORS79" s="222"/>
      <c r="ORT79" s="222"/>
      <c r="ORU79" s="222"/>
      <c r="ORV79" s="222"/>
      <c r="ORW79" s="222"/>
      <c r="ORX79" s="222"/>
      <c r="ORY79" s="222"/>
      <c r="ORZ79" s="222"/>
      <c r="OSA79" s="222"/>
      <c r="OSB79" s="222"/>
      <c r="OSC79" s="222"/>
      <c r="OSD79" s="222"/>
      <c r="OSE79" s="222"/>
      <c r="OSF79" s="222"/>
      <c r="OSG79" s="222"/>
      <c r="OSH79" s="222"/>
      <c r="OSI79" s="222"/>
      <c r="OSJ79" s="222"/>
      <c r="OSK79" s="222"/>
      <c r="OSL79" s="222"/>
      <c r="OSM79" s="222"/>
      <c r="OSN79" s="222"/>
      <c r="OSO79" s="222"/>
      <c r="OSP79" s="222"/>
      <c r="OSQ79" s="222"/>
      <c r="OSR79" s="222"/>
      <c r="OSS79" s="222"/>
      <c r="OST79" s="222"/>
      <c r="OSU79" s="222"/>
      <c r="OSV79" s="222"/>
      <c r="OSW79" s="222"/>
      <c r="OSX79" s="222"/>
      <c r="OSY79" s="222"/>
      <c r="OSZ79" s="222"/>
      <c r="OTA79" s="222"/>
      <c r="OTB79" s="222"/>
      <c r="OTC79" s="222"/>
      <c r="OTD79" s="222"/>
      <c r="OTE79" s="222"/>
      <c r="OTF79" s="222"/>
      <c r="OTG79" s="222"/>
      <c r="OTH79" s="222"/>
      <c r="OTI79" s="222"/>
      <c r="OTJ79" s="222"/>
      <c r="OTK79" s="222"/>
      <c r="OTL79" s="222"/>
      <c r="OTM79" s="222"/>
      <c r="OTN79" s="222"/>
      <c r="OTO79" s="222"/>
      <c r="OTP79" s="222"/>
      <c r="OTQ79" s="222"/>
      <c r="OTR79" s="222"/>
      <c r="OTS79" s="222"/>
      <c r="OTT79" s="222"/>
      <c r="OTU79" s="222"/>
      <c r="OTV79" s="222"/>
      <c r="OTW79" s="222"/>
      <c r="OTX79" s="222"/>
      <c r="OTY79" s="222"/>
      <c r="OTZ79" s="222"/>
      <c r="OUA79" s="222"/>
      <c r="OUB79" s="222"/>
      <c r="OUC79" s="222"/>
      <c r="OUD79" s="222"/>
      <c r="OUE79" s="222"/>
      <c r="OUF79" s="222"/>
      <c r="OUG79" s="222"/>
      <c r="OUH79" s="222"/>
      <c r="OUI79" s="222"/>
      <c r="OUJ79" s="222"/>
      <c r="OUK79" s="222"/>
      <c r="OUL79" s="222"/>
      <c r="OUM79" s="222"/>
      <c r="OUN79" s="222"/>
      <c r="OUO79" s="222"/>
      <c r="OUP79" s="222"/>
      <c r="OUQ79" s="222"/>
      <c r="OUR79" s="222"/>
      <c r="OUS79" s="222"/>
      <c r="OUT79" s="222"/>
      <c r="OUU79" s="222"/>
      <c r="OUV79" s="222"/>
      <c r="OUW79" s="222"/>
      <c r="OUX79" s="222"/>
      <c r="OUY79" s="222"/>
      <c r="OUZ79" s="222"/>
      <c r="OVA79" s="222"/>
      <c r="OVB79" s="222"/>
      <c r="OVC79" s="222"/>
      <c r="OVD79" s="222"/>
      <c r="OVE79" s="222"/>
      <c r="OVF79" s="222"/>
      <c r="OVG79" s="222"/>
      <c r="OVH79" s="222"/>
      <c r="OVI79" s="222"/>
      <c r="OVJ79" s="222"/>
      <c r="OVK79" s="222"/>
      <c r="OVL79" s="222"/>
      <c r="OVM79" s="222"/>
      <c r="OVN79" s="222"/>
      <c r="OVO79" s="222"/>
      <c r="OVP79" s="222"/>
      <c r="OVQ79" s="222"/>
      <c r="OVR79" s="222"/>
      <c r="OVS79" s="222"/>
      <c r="OVT79" s="222"/>
      <c r="OVU79" s="222"/>
      <c r="OVV79" s="222"/>
      <c r="OVW79" s="222"/>
      <c r="OVX79" s="222"/>
      <c r="OVY79" s="222"/>
      <c r="OVZ79" s="222"/>
      <c r="OWA79" s="222"/>
      <c r="OWB79" s="222"/>
      <c r="OWC79" s="222"/>
      <c r="OWD79" s="222"/>
      <c r="OWE79" s="222"/>
      <c r="OWF79" s="222"/>
      <c r="OWG79" s="222"/>
      <c r="OWH79" s="222"/>
      <c r="OWI79" s="222"/>
      <c r="OWJ79" s="222"/>
      <c r="OWK79" s="222"/>
      <c r="OWL79" s="222"/>
      <c r="OWM79" s="222"/>
      <c r="OWN79" s="222"/>
      <c r="OWO79" s="222"/>
      <c r="OWP79" s="222"/>
      <c r="OWQ79" s="222"/>
      <c r="OWR79" s="222"/>
      <c r="OWS79" s="222"/>
      <c r="OWT79" s="222"/>
      <c r="OWU79" s="222"/>
      <c r="OWV79" s="222"/>
      <c r="OWW79" s="222"/>
      <c r="OWX79" s="222"/>
      <c r="OWY79" s="222"/>
      <c r="OWZ79" s="222"/>
      <c r="OXA79" s="222"/>
      <c r="OXB79" s="222"/>
      <c r="OXC79" s="222"/>
      <c r="OXD79" s="222"/>
      <c r="OXE79" s="222"/>
      <c r="OXF79" s="222"/>
      <c r="OXG79" s="222"/>
      <c r="OXH79" s="222"/>
      <c r="OXI79" s="222"/>
      <c r="OXJ79" s="222"/>
      <c r="OXK79" s="222"/>
      <c r="OXL79" s="222"/>
      <c r="OXM79" s="222"/>
      <c r="OXN79" s="222"/>
      <c r="OXO79" s="222"/>
      <c r="OXP79" s="222"/>
      <c r="OXQ79" s="222"/>
      <c r="OXR79" s="222"/>
      <c r="OXS79" s="222"/>
      <c r="OXT79" s="222"/>
      <c r="OXU79" s="222"/>
      <c r="OXV79" s="222"/>
      <c r="OXW79" s="222"/>
      <c r="OXX79" s="222"/>
      <c r="OXY79" s="222"/>
      <c r="OXZ79" s="222"/>
      <c r="OYA79" s="222"/>
      <c r="OYB79" s="222"/>
      <c r="OYC79" s="222"/>
      <c r="OYD79" s="222"/>
      <c r="OYE79" s="222"/>
      <c r="OYF79" s="222"/>
      <c r="OYG79" s="222"/>
      <c r="OYH79" s="222"/>
      <c r="OYI79" s="222"/>
      <c r="OYJ79" s="222"/>
      <c r="OYK79" s="222"/>
      <c r="OYL79" s="222"/>
      <c r="OYM79" s="222"/>
      <c r="OYN79" s="222"/>
      <c r="OYO79" s="222"/>
      <c r="OYP79" s="222"/>
      <c r="OYQ79" s="222"/>
      <c r="OYR79" s="222"/>
      <c r="OYS79" s="222"/>
      <c r="OYT79" s="222"/>
      <c r="OYU79" s="222"/>
      <c r="OYV79" s="222"/>
      <c r="OYW79" s="222"/>
      <c r="OYX79" s="222"/>
      <c r="OYY79" s="222"/>
      <c r="OYZ79" s="222"/>
      <c r="OZA79" s="222"/>
      <c r="OZB79" s="222"/>
      <c r="OZC79" s="222"/>
      <c r="OZD79" s="222"/>
      <c r="OZE79" s="222"/>
      <c r="OZF79" s="222"/>
      <c r="OZG79" s="222"/>
      <c r="OZH79" s="222"/>
      <c r="OZI79" s="222"/>
      <c r="OZJ79" s="222"/>
      <c r="OZK79" s="222"/>
      <c r="OZL79" s="222"/>
      <c r="OZM79" s="222"/>
      <c r="OZN79" s="222"/>
      <c r="OZO79" s="222"/>
      <c r="OZP79" s="222"/>
      <c r="OZQ79" s="222"/>
      <c r="OZR79" s="222"/>
      <c r="OZS79" s="222"/>
      <c r="OZT79" s="222"/>
      <c r="OZU79" s="222"/>
      <c r="OZV79" s="222"/>
      <c r="OZW79" s="222"/>
      <c r="OZX79" s="222"/>
      <c r="OZY79" s="222"/>
      <c r="OZZ79" s="222"/>
      <c r="PAA79" s="222"/>
      <c r="PAB79" s="222"/>
      <c r="PAC79" s="222"/>
      <c r="PAD79" s="222"/>
      <c r="PAE79" s="222"/>
      <c r="PAF79" s="222"/>
      <c r="PAG79" s="222"/>
      <c r="PAH79" s="222"/>
      <c r="PAI79" s="222"/>
      <c r="PAJ79" s="222"/>
      <c r="PAK79" s="222"/>
      <c r="PAL79" s="222"/>
      <c r="PAM79" s="222"/>
      <c r="PAN79" s="222"/>
      <c r="PAO79" s="222"/>
      <c r="PAP79" s="222"/>
      <c r="PAQ79" s="222"/>
      <c r="PAR79" s="222"/>
      <c r="PAS79" s="222"/>
      <c r="PAT79" s="222"/>
      <c r="PAU79" s="222"/>
      <c r="PAV79" s="222"/>
      <c r="PAW79" s="222"/>
      <c r="PAX79" s="222"/>
      <c r="PAY79" s="222"/>
      <c r="PAZ79" s="222"/>
      <c r="PBA79" s="222"/>
      <c r="PBB79" s="222"/>
      <c r="PBC79" s="222"/>
      <c r="PBD79" s="222"/>
      <c r="PBE79" s="222"/>
      <c r="PBF79" s="222"/>
      <c r="PBG79" s="222"/>
      <c r="PBH79" s="222"/>
      <c r="PBI79" s="222"/>
      <c r="PBJ79" s="222"/>
      <c r="PBK79" s="222"/>
      <c r="PBL79" s="222"/>
      <c r="PBM79" s="222"/>
      <c r="PBN79" s="222"/>
      <c r="PBO79" s="222"/>
      <c r="PBP79" s="222"/>
      <c r="PBQ79" s="222"/>
      <c r="PBR79" s="222"/>
      <c r="PBS79" s="222"/>
      <c r="PBT79" s="222"/>
      <c r="PBU79" s="222"/>
      <c r="PBV79" s="222"/>
      <c r="PBW79" s="222"/>
      <c r="PBX79" s="222"/>
      <c r="PBY79" s="222"/>
      <c r="PBZ79" s="222"/>
      <c r="PCA79" s="222"/>
      <c r="PCB79" s="222"/>
      <c r="PCC79" s="222"/>
      <c r="PCD79" s="222"/>
      <c r="PCE79" s="222"/>
      <c r="PCF79" s="222"/>
      <c r="PCG79" s="222"/>
      <c r="PCH79" s="222"/>
      <c r="PCI79" s="222"/>
      <c r="PCJ79" s="222"/>
      <c r="PCK79" s="222"/>
      <c r="PCL79" s="222"/>
      <c r="PCM79" s="222"/>
      <c r="PCN79" s="222"/>
      <c r="PCO79" s="222"/>
      <c r="PCP79" s="222"/>
      <c r="PCQ79" s="222"/>
      <c r="PCR79" s="222"/>
      <c r="PCS79" s="222"/>
      <c r="PCT79" s="222"/>
      <c r="PCU79" s="222"/>
      <c r="PCV79" s="222"/>
      <c r="PCW79" s="222"/>
      <c r="PCX79" s="222"/>
      <c r="PCY79" s="222"/>
      <c r="PCZ79" s="222"/>
      <c r="PDA79" s="222"/>
      <c r="PDB79" s="222"/>
      <c r="PDC79" s="222"/>
      <c r="PDD79" s="222"/>
      <c r="PDE79" s="222"/>
      <c r="PDF79" s="222"/>
      <c r="PDG79" s="222"/>
      <c r="PDH79" s="222"/>
      <c r="PDI79" s="222"/>
      <c r="PDJ79" s="222"/>
      <c r="PDK79" s="222"/>
      <c r="PDL79" s="222"/>
      <c r="PDM79" s="222"/>
      <c r="PDN79" s="222"/>
      <c r="PDO79" s="222"/>
      <c r="PDP79" s="222"/>
      <c r="PDQ79" s="222"/>
      <c r="PDR79" s="222"/>
      <c r="PDS79" s="222"/>
      <c r="PDT79" s="222"/>
      <c r="PDU79" s="222"/>
      <c r="PDV79" s="222"/>
      <c r="PDW79" s="222"/>
      <c r="PDX79" s="222"/>
      <c r="PDY79" s="222"/>
      <c r="PDZ79" s="222"/>
      <c r="PEA79" s="222"/>
      <c r="PEB79" s="222"/>
      <c r="PEC79" s="222"/>
      <c r="PED79" s="222"/>
      <c r="PEE79" s="222"/>
      <c r="PEF79" s="222"/>
      <c r="PEG79" s="222"/>
      <c r="PEH79" s="222"/>
      <c r="PEI79" s="222"/>
      <c r="PEJ79" s="222"/>
      <c r="PEK79" s="222"/>
      <c r="PEL79" s="222"/>
      <c r="PEM79" s="222"/>
      <c r="PEN79" s="222"/>
      <c r="PEO79" s="222"/>
      <c r="PEP79" s="222"/>
      <c r="PEQ79" s="222"/>
      <c r="PER79" s="222"/>
      <c r="PES79" s="222"/>
      <c r="PET79" s="222"/>
      <c r="PEU79" s="222"/>
      <c r="PEV79" s="222"/>
      <c r="PEW79" s="222"/>
      <c r="PEX79" s="222"/>
      <c r="PEY79" s="222"/>
      <c r="PEZ79" s="222"/>
      <c r="PFA79" s="222"/>
      <c r="PFB79" s="222"/>
      <c r="PFC79" s="222"/>
      <c r="PFD79" s="222"/>
      <c r="PFE79" s="222"/>
      <c r="PFF79" s="222"/>
      <c r="PFG79" s="222"/>
      <c r="PFH79" s="222"/>
      <c r="PFI79" s="222"/>
      <c r="PFJ79" s="222"/>
      <c r="PFK79" s="222"/>
      <c r="PFL79" s="222"/>
      <c r="PFM79" s="222"/>
      <c r="PFN79" s="222"/>
      <c r="PFO79" s="222"/>
      <c r="PFP79" s="222"/>
      <c r="PFQ79" s="222"/>
      <c r="PFR79" s="222"/>
      <c r="PFS79" s="222"/>
      <c r="PFT79" s="222"/>
      <c r="PFU79" s="222"/>
      <c r="PFV79" s="222"/>
      <c r="PFW79" s="222"/>
      <c r="PFX79" s="222"/>
      <c r="PFY79" s="222"/>
      <c r="PFZ79" s="222"/>
      <c r="PGA79" s="222"/>
      <c r="PGB79" s="222"/>
      <c r="PGC79" s="222"/>
      <c r="PGD79" s="222"/>
      <c r="PGE79" s="222"/>
      <c r="PGF79" s="222"/>
      <c r="PGG79" s="222"/>
      <c r="PGH79" s="222"/>
      <c r="PGI79" s="222"/>
      <c r="PGJ79" s="222"/>
      <c r="PGK79" s="222"/>
      <c r="PGL79" s="222"/>
      <c r="PGM79" s="222"/>
      <c r="PGN79" s="222"/>
      <c r="PGO79" s="222"/>
      <c r="PGP79" s="222"/>
      <c r="PGQ79" s="222"/>
      <c r="PGR79" s="222"/>
      <c r="PGS79" s="222"/>
      <c r="PGT79" s="222"/>
      <c r="PGU79" s="222"/>
      <c r="PGV79" s="222"/>
      <c r="PGW79" s="222"/>
      <c r="PGX79" s="222"/>
      <c r="PGY79" s="222"/>
      <c r="PGZ79" s="222"/>
      <c r="PHA79" s="222"/>
      <c r="PHB79" s="222"/>
      <c r="PHC79" s="222"/>
      <c r="PHD79" s="222"/>
      <c r="PHE79" s="222"/>
      <c r="PHF79" s="222"/>
      <c r="PHG79" s="222"/>
      <c r="PHH79" s="222"/>
      <c r="PHI79" s="222"/>
      <c r="PHJ79" s="222"/>
      <c r="PHK79" s="222"/>
      <c r="PHL79" s="222"/>
      <c r="PHM79" s="222"/>
      <c r="PHN79" s="222"/>
      <c r="PHO79" s="222"/>
      <c r="PHP79" s="222"/>
      <c r="PHQ79" s="222"/>
      <c r="PHR79" s="222"/>
      <c r="PHS79" s="222"/>
      <c r="PHT79" s="222"/>
      <c r="PHU79" s="222"/>
      <c r="PHV79" s="222"/>
      <c r="PHW79" s="222"/>
      <c r="PHX79" s="222"/>
      <c r="PHY79" s="222"/>
      <c r="PHZ79" s="222"/>
      <c r="PIA79" s="222"/>
      <c r="PIB79" s="222"/>
      <c r="PIC79" s="222"/>
      <c r="PID79" s="222"/>
      <c r="PIE79" s="222"/>
      <c r="PIF79" s="222"/>
      <c r="PIG79" s="222"/>
      <c r="PIH79" s="222"/>
      <c r="PII79" s="222"/>
      <c r="PIJ79" s="222"/>
      <c r="PIK79" s="222"/>
      <c r="PIL79" s="222"/>
      <c r="PIM79" s="222"/>
      <c r="PIN79" s="222"/>
      <c r="PIO79" s="222"/>
      <c r="PIP79" s="222"/>
      <c r="PIQ79" s="222"/>
      <c r="PIR79" s="222"/>
      <c r="PIS79" s="222"/>
      <c r="PIT79" s="222"/>
      <c r="PIU79" s="222"/>
      <c r="PIV79" s="222"/>
      <c r="PIW79" s="222"/>
      <c r="PIX79" s="222"/>
      <c r="PIY79" s="222"/>
      <c r="PIZ79" s="222"/>
      <c r="PJA79" s="222"/>
      <c r="PJB79" s="222"/>
      <c r="PJC79" s="222"/>
      <c r="PJD79" s="222"/>
      <c r="PJE79" s="222"/>
      <c r="PJF79" s="222"/>
      <c r="PJG79" s="222"/>
      <c r="PJH79" s="222"/>
      <c r="PJI79" s="222"/>
      <c r="PJJ79" s="222"/>
      <c r="PJK79" s="222"/>
      <c r="PJL79" s="222"/>
      <c r="PJM79" s="222"/>
      <c r="PJN79" s="222"/>
      <c r="PJO79" s="222"/>
      <c r="PJP79" s="222"/>
      <c r="PJQ79" s="222"/>
      <c r="PJR79" s="222"/>
      <c r="PJS79" s="222"/>
      <c r="PJT79" s="222"/>
      <c r="PJU79" s="222"/>
      <c r="PJV79" s="222"/>
      <c r="PJW79" s="222"/>
      <c r="PJX79" s="222"/>
      <c r="PJY79" s="222"/>
      <c r="PJZ79" s="222"/>
      <c r="PKA79" s="222"/>
      <c r="PKB79" s="222"/>
      <c r="PKC79" s="222"/>
      <c r="PKD79" s="222"/>
      <c r="PKE79" s="222"/>
      <c r="PKF79" s="222"/>
      <c r="PKG79" s="222"/>
      <c r="PKH79" s="222"/>
      <c r="PKI79" s="222"/>
      <c r="PKJ79" s="222"/>
      <c r="PKK79" s="222"/>
      <c r="PKL79" s="222"/>
      <c r="PKM79" s="222"/>
      <c r="PKN79" s="222"/>
      <c r="PKO79" s="222"/>
      <c r="PKP79" s="222"/>
      <c r="PKQ79" s="222"/>
      <c r="PKR79" s="222"/>
      <c r="PKS79" s="222"/>
      <c r="PKT79" s="222"/>
      <c r="PKU79" s="222"/>
      <c r="PKV79" s="222"/>
      <c r="PKW79" s="222"/>
      <c r="PKX79" s="222"/>
      <c r="PKY79" s="222"/>
      <c r="PKZ79" s="222"/>
      <c r="PLA79" s="222"/>
      <c r="PLB79" s="222"/>
      <c r="PLC79" s="222"/>
      <c r="PLD79" s="222"/>
      <c r="PLE79" s="222"/>
      <c r="PLF79" s="222"/>
      <c r="PLG79" s="222"/>
      <c r="PLH79" s="222"/>
      <c r="PLI79" s="222"/>
      <c r="PLJ79" s="222"/>
      <c r="PLK79" s="222"/>
      <c r="PLL79" s="222"/>
      <c r="PLM79" s="222"/>
      <c r="PLN79" s="222"/>
      <c r="PLO79" s="222"/>
      <c r="PLP79" s="222"/>
      <c r="PLQ79" s="222"/>
      <c r="PLR79" s="222"/>
      <c r="PLS79" s="222"/>
      <c r="PLT79" s="222"/>
      <c r="PLU79" s="222"/>
      <c r="PLV79" s="222"/>
      <c r="PLW79" s="222"/>
      <c r="PLX79" s="222"/>
      <c r="PLY79" s="222"/>
      <c r="PLZ79" s="222"/>
      <c r="PMA79" s="222"/>
      <c r="PMB79" s="222"/>
      <c r="PMC79" s="222"/>
      <c r="PMD79" s="222"/>
      <c r="PME79" s="222"/>
      <c r="PMF79" s="222"/>
      <c r="PMG79" s="222"/>
      <c r="PMH79" s="222"/>
      <c r="PMI79" s="222"/>
      <c r="PMJ79" s="222"/>
      <c r="PMK79" s="222"/>
      <c r="PML79" s="222"/>
      <c r="PMM79" s="222"/>
      <c r="PMN79" s="222"/>
      <c r="PMO79" s="222"/>
      <c r="PMP79" s="222"/>
      <c r="PMQ79" s="222"/>
      <c r="PMR79" s="222"/>
      <c r="PMS79" s="222"/>
      <c r="PMT79" s="222"/>
      <c r="PMU79" s="222"/>
      <c r="PMV79" s="222"/>
      <c r="PMW79" s="222"/>
      <c r="PMX79" s="222"/>
      <c r="PMY79" s="222"/>
      <c r="PMZ79" s="222"/>
      <c r="PNA79" s="222"/>
      <c r="PNB79" s="222"/>
      <c r="PNC79" s="222"/>
      <c r="PND79" s="222"/>
      <c r="PNE79" s="222"/>
      <c r="PNF79" s="222"/>
      <c r="PNG79" s="222"/>
      <c r="PNH79" s="222"/>
      <c r="PNI79" s="222"/>
      <c r="PNJ79" s="222"/>
      <c r="PNK79" s="222"/>
      <c r="PNL79" s="222"/>
      <c r="PNM79" s="222"/>
      <c r="PNN79" s="222"/>
      <c r="PNO79" s="222"/>
      <c r="PNP79" s="222"/>
      <c r="PNQ79" s="222"/>
      <c r="PNR79" s="222"/>
      <c r="PNS79" s="222"/>
      <c r="PNT79" s="222"/>
      <c r="PNU79" s="222"/>
      <c r="PNV79" s="222"/>
      <c r="PNW79" s="222"/>
      <c r="PNX79" s="222"/>
      <c r="PNY79" s="222"/>
      <c r="PNZ79" s="222"/>
      <c r="POA79" s="222"/>
      <c r="POB79" s="222"/>
      <c r="POC79" s="222"/>
      <c r="POD79" s="222"/>
      <c r="POE79" s="222"/>
      <c r="POF79" s="222"/>
      <c r="POG79" s="222"/>
      <c r="POH79" s="222"/>
      <c r="POI79" s="222"/>
      <c r="POJ79" s="222"/>
      <c r="POK79" s="222"/>
      <c r="POL79" s="222"/>
      <c r="POM79" s="222"/>
      <c r="PON79" s="222"/>
      <c r="POO79" s="222"/>
      <c r="POP79" s="222"/>
      <c r="POQ79" s="222"/>
      <c r="POR79" s="222"/>
      <c r="POS79" s="222"/>
      <c r="POT79" s="222"/>
      <c r="POU79" s="222"/>
      <c r="POV79" s="222"/>
      <c r="POW79" s="222"/>
      <c r="POX79" s="222"/>
      <c r="POY79" s="222"/>
      <c r="POZ79" s="222"/>
      <c r="PPA79" s="222"/>
      <c r="PPB79" s="222"/>
      <c r="PPC79" s="222"/>
      <c r="PPD79" s="222"/>
      <c r="PPE79" s="222"/>
      <c r="PPF79" s="222"/>
      <c r="PPG79" s="222"/>
      <c r="PPH79" s="222"/>
      <c r="PPI79" s="222"/>
      <c r="PPJ79" s="222"/>
      <c r="PPK79" s="222"/>
      <c r="PPL79" s="222"/>
      <c r="PPM79" s="222"/>
      <c r="PPN79" s="222"/>
      <c r="PPO79" s="222"/>
      <c r="PPP79" s="222"/>
      <c r="PPQ79" s="222"/>
      <c r="PPR79" s="222"/>
      <c r="PPS79" s="222"/>
      <c r="PPT79" s="222"/>
      <c r="PPU79" s="222"/>
      <c r="PPV79" s="222"/>
      <c r="PPW79" s="222"/>
      <c r="PPX79" s="222"/>
      <c r="PPY79" s="222"/>
      <c r="PPZ79" s="222"/>
      <c r="PQA79" s="222"/>
      <c r="PQB79" s="222"/>
      <c r="PQC79" s="222"/>
      <c r="PQD79" s="222"/>
      <c r="PQE79" s="222"/>
      <c r="PQF79" s="222"/>
      <c r="PQG79" s="222"/>
      <c r="PQH79" s="222"/>
      <c r="PQI79" s="222"/>
      <c r="PQJ79" s="222"/>
      <c r="PQK79" s="222"/>
      <c r="PQL79" s="222"/>
      <c r="PQM79" s="222"/>
      <c r="PQN79" s="222"/>
      <c r="PQO79" s="222"/>
      <c r="PQP79" s="222"/>
      <c r="PQQ79" s="222"/>
      <c r="PQR79" s="222"/>
      <c r="PQS79" s="222"/>
      <c r="PQT79" s="222"/>
      <c r="PQU79" s="222"/>
      <c r="PQV79" s="222"/>
      <c r="PQW79" s="222"/>
      <c r="PQX79" s="222"/>
      <c r="PQY79" s="222"/>
      <c r="PQZ79" s="222"/>
      <c r="PRA79" s="222"/>
      <c r="PRB79" s="222"/>
      <c r="PRC79" s="222"/>
      <c r="PRD79" s="222"/>
      <c r="PRE79" s="222"/>
      <c r="PRF79" s="222"/>
      <c r="PRG79" s="222"/>
      <c r="PRH79" s="222"/>
      <c r="PRI79" s="222"/>
      <c r="PRJ79" s="222"/>
      <c r="PRK79" s="222"/>
      <c r="PRL79" s="222"/>
      <c r="PRM79" s="222"/>
      <c r="PRN79" s="222"/>
      <c r="PRO79" s="222"/>
      <c r="PRP79" s="222"/>
      <c r="PRQ79" s="222"/>
      <c r="PRR79" s="222"/>
      <c r="PRS79" s="222"/>
      <c r="PRT79" s="222"/>
      <c r="PRU79" s="222"/>
      <c r="PRV79" s="222"/>
      <c r="PRW79" s="222"/>
      <c r="PRX79" s="222"/>
      <c r="PRY79" s="222"/>
      <c r="PRZ79" s="222"/>
      <c r="PSA79" s="222"/>
      <c r="PSB79" s="222"/>
      <c r="PSC79" s="222"/>
      <c r="PSD79" s="222"/>
      <c r="PSE79" s="222"/>
      <c r="PSF79" s="222"/>
      <c r="PSG79" s="222"/>
      <c r="PSH79" s="222"/>
      <c r="PSI79" s="222"/>
      <c r="PSJ79" s="222"/>
      <c r="PSK79" s="222"/>
      <c r="PSL79" s="222"/>
      <c r="PSM79" s="222"/>
      <c r="PSN79" s="222"/>
      <c r="PSO79" s="222"/>
      <c r="PSP79" s="222"/>
      <c r="PSQ79" s="222"/>
      <c r="PSR79" s="222"/>
      <c r="PSS79" s="222"/>
      <c r="PST79" s="222"/>
      <c r="PSU79" s="222"/>
      <c r="PSV79" s="222"/>
      <c r="PSW79" s="222"/>
      <c r="PSX79" s="222"/>
      <c r="PSY79" s="222"/>
      <c r="PSZ79" s="222"/>
      <c r="PTA79" s="222"/>
      <c r="PTB79" s="222"/>
      <c r="PTC79" s="222"/>
      <c r="PTD79" s="222"/>
      <c r="PTE79" s="222"/>
      <c r="PTF79" s="222"/>
      <c r="PTG79" s="222"/>
      <c r="PTH79" s="222"/>
      <c r="PTI79" s="222"/>
      <c r="PTJ79" s="222"/>
      <c r="PTK79" s="222"/>
      <c r="PTL79" s="222"/>
      <c r="PTM79" s="222"/>
      <c r="PTN79" s="222"/>
      <c r="PTO79" s="222"/>
      <c r="PTP79" s="222"/>
      <c r="PTQ79" s="222"/>
      <c r="PTR79" s="222"/>
      <c r="PTS79" s="222"/>
      <c r="PTT79" s="222"/>
      <c r="PTU79" s="222"/>
      <c r="PTV79" s="222"/>
      <c r="PTW79" s="222"/>
      <c r="PTX79" s="222"/>
      <c r="PTY79" s="222"/>
      <c r="PTZ79" s="222"/>
      <c r="PUA79" s="222"/>
      <c r="PUB79" s="222"/>
      <c r="PUC79" s="222"/>
      <c r="PUD79" s="222"/>
      <c r="PUE79" s="222"/>
      <c r="PUF79" s="222"/>
      <c r="PUG79" s="222"/>
      <c r="PUH79" s="222"/>
      <c r="PUI79" s="222"/>
      <c r="PUJ79" s="222"/>
      <c r="PUK79" s="222"/>
      <c r="PUL79" s="222"/>
      <c r="PUM79" s="222"/>
      <c r="PUN79" s="222"/>
      <c r="PUO79" s="222"/>
      <c r="PUP79" s="222"/>
      <c r="PUQ79" s="222"/>
      <c r="PUR79" s="222"/>
      <c r="PUS79" s="222"/>
      <c r="PUT79" s="222"/>
      <c r="PUU79" s="222"/>
      <c r="PUV79" s="222"/>
      <c r="PUW79" s="222"/>
      <c r="PUX79" s="222"/>
      <c r="PUY79" s="222"/>
      <c r="PUZ79" s="222"/>
      <c r="PVA79" s="222"/>
      <c r="PVB79" s="222"/>
      <c r="PVC79" s="222"/>
      <c r="PVD79" s="222"/>
      <c r="PVE79" s="222"/>
      <c r="PVF79" s="222"/>
      <c r="PVG79" s="222"/>
      <c r="PVH79" s="222"/>
      <c r="PVI79" s="222"/>
      <c r="PVJ79" s="222"/>
      <c r="PVK79" s="222"/>
      <c r="PVL79" s="222"/>
      <c r="PVM79" s="222"/>
      <c r="PVN79" s="222"/>
      <c r="PVO79" s="222"/>
      <c r="PVP79" s="222"/>
      <c r="PVQ79" s="222"/>
      <c r="PVR79" s="222"/>
      <c r="PVS79" s="222"/>
      <c r="PVT79" s="222"/>
      <c r="PVU79" s="222"/>
      <c r="PVV79" s="222"/>
      <c r="PVW79" s="222"/>
      <c r="PVX79" s="222"/>
      <c r="PVY79" s="222"/>
      <c r="PVZ79" s="222"/>
      <c r="PWA79" s="222"/>
      <c r="PWB79" s="222"/>
      <c r="PWC79" s="222"/>
      <c r="PWD79" s="222"/>
      <c r="PWE79" s="222"/>
      <c r="PWF79" s="222"/>
      <c r="PWG79" s="222"/>
      <c r="PWH79" s="222"/>
      <c r="PWI79" s="222"/>
      <c r="PWJ79" s="222"/>
      <c r="PWK79" s="222"/>
      <c r="PWL79" s="222"/>
      <c r="PWM79" s="222"/>
      <c r="PWN79" s="222"/>
      <c r="PWO79" s="222"/>
      <c r="PWP79" s="222"/>
      <c r="PWQ79" s="222"/>
      <c r="PWR79" s="222"/>
      <c r="PWS79" s="222"/>
      <c r="PWT79" s="222"/>
      <c r="PWU79" s="222"/>
      <c r="PWV79" s="222"/>
      <c r="PWW79" s="222"/>
      <c r="PWX79" s="222"/>
      <c r="PWY79" s="222"/>
      <c r="PWZ79" s="222"/>
      <c r="PXA79" s="222"/>
      <c r="PXB79" s="222"/>
      <c r="PXC79" s="222"/>
      <c r="PXD79" s="222"/>
      <c r="PXE79" s="222"/>
      <c r="PXF79" s="222"/>
      <c r="PXG79" s="222"/>
      <c r="PXH79" s="222"/>
      <c r="PXI79" s="222"/>
      <c r="PXJ79" s="222"/>
      <c r="PXK79" s="222"/>
      <c r="PXL79" s="222"/>
      <c r="PXM79" s="222"/>
      <c r="PXN79" s="222"/>
      <c r="PXO79" s="222"/>
      <c r="PXP79" s="222"/>
      <c r="PXQ79" s="222"/>
      <c r="PXR79" s="222"/>
      <c r="PXS79" s="222"/>
      <c r="PXT79" s="222"/>
      <c r="PXU79" s="222"/>
      <c r="PXV79" s="222"/>
      <c r="PXW79" s="222"/>
      <c r="PXX79" s="222"/>
      <c r="PXY79" s="222"/>
      <c r="PXZ79" s="222"/>
      <c r="PYA79" s="222"/>
      <c r="PYB79" s="222"/>
      <c r="PYC79" s="222"/>
      <c r="PYD79" s="222"/>
      <c r="PYE79" s="222"/>
      <c r="PYF79" s="222"/>
      <c r="PYG79" s="222"/>
      <c r="PYH79" s="222"/>
      <c r="PYI79" s="222"/>
      <c r="PYJ79" s="222"/>
      <c r="PYK79" s="222"/>
      <c r="PYL79" s="222"/>
      <c r="PYM79" s="222"/>
      <c r="PYN79" s="222"/>
      <c r="PYO79" s="222"/>
      <c r="PYP79" s="222"/>
      <c r="PYQ79" s="222"/>
      <c r="PYR79" s="222"/>
      <c r="PYS79" s="222"/>
      <c r="PYT79" s="222"/>
      <c r="PYU79" s="222"/>
      <c r="PYV79" s="222"/>
      <c r="PYW79" s="222"/>
      <c r="PYX79" s="222"/>
      <c r="PYY79" s="222"/>
      <c r="PYZ79" s="222"/>
      <c r="PZA79" s="222"/>
      <c r="PZB79" s="222"/>
      <c r="PZC79" s="222"/>
      <c r="PZD79" s="222"/>
      <c r="PZE79" s="222"/>
      <c r="PZF79" s="222"/>
      <c r="PZG79" s="222"/>
      <c r="PZH79" s="222"/>
      <c r="PZI79" s="222"/>
      <c r="PZJ79" s="222"/>
      <c r="PZK79" s="222"/>
      <c r="PZL79" s="222"/>
      <c r="PZM79" s="222"/>
      <c r="PZN79" s="222"/>
      <c r="PZO79" s="222"/>
      <c r="PZP79" s="222"/>
      <c r="PZQ79" s="222"/>
      <c r="PZR79" s="222"/>
      <c r="PZS79" s="222"/>
      <c r="PZT79" s="222"/>
      <c r="PZU79" s="222"/>
      <c r="PZV79" s="222"/>
      <c r="PZW79" s="222"/>
      <c r="PZX79" s="222"/>
      <c r="PZY79" s="222"/>
      <c r="PZZ79" s="222"/>
      <c r="QAA79" s="222"/>
      <c r="QAB79" s="222"/>
      <c r="QAC79" s="222"/>
      <c r="QAD79" s="222"/>
      <c r="QAE79" s="222"/>
      <c r="QAF79" s="222"/>
      <c r="QAG79" s="222"/>
      <c r="QAH79" s="222"/>
      <c r="QAI79" s="222"/>
      <c r="QAJ79" s="222"/>
      <c r="QAK79" s="222"/>
      <c r="QAL79" s="222"/>
      <c r="QAM79" s="222"/>
      <c r="QAN79" s="222"/>
      <c r="QAO79" s="222"/>
      <c r="QAP79" s="222"/>
      <c r="QAQ79" s="222"/>
      <c r="QAR79" s="222"/>
      <c r="QAS79" s="222"/>
      <c r="QAT79" s="222"/>
      <c r="QAU79" s="222"/>
      <c r="QAV79" s="222"/>
      <c r="QAW79" s="222"/>
      <c r="QAX79" s="222"/>
      <c r="QAY79" s="222"/>
      <c r="QAZ79" s="222"/>
      <c r="QBA79" s="222"/>
      <c r="QBB79" s="222"/>
      <c r="QBC79" s="222"/>
      <c r="QBD79" s="222"/>
      <c r="QBE79" s="222"/>
      <c r="QBF79" s="222"/>
      <c r="QBG79" s="222"/>
      <c r="QBH79" s="222"/>
      <c r="QBI79" s="222"/>
      <c r="QBJ79" s="222"/>
      <c r="QBK79" s="222"/>
      <c r="QBL79" s="222"/>
      <c r="QBM79" s="222"/>
      <c r="QBN79" s="222"/>
      <c r="QBO79" s="222"/>
      <c r="QBP79" s="222"/>
      <c r="QBQ79" s="222"/>
      <c r="QBR79" s="222"/>
      <c r="QBS79" s="222"/>
      <c r="QBT79" s="222"/>
      <c r="QBU79" s="222"/>
      <c r="QBV79" s="222"/>
      <c r="QBW79" s="222"/>
      <c r="QBX79" s="222"/>
      <c r="QBY79" s="222"/>
      <c r="QBZ79" s="222"/>
      <c r="QCA79" s="222"/>
      <c r="QCB79" s="222"/>
      <c r="QCC79" s="222"/>
      <c r="QCD79" s="222"/>
      <c r="QCE79" s="222"/>
      <c r="QCF79" s="222"/>
      <c r="QCG79" s="222"/>
      <c r="QCH79" s="222"/>
      <c r="QCI79" s="222"/>
      <c r="QCJ79" s="222"/>
      <c r="QCK79" s="222"/>
      <c r="QCL79" s="222"/>
      <c r="QCM79" s="222"/>
      <c r="QCN79" s="222"/>
      <c r="QCO79" s="222"/>
      <c r="QCP79" s="222"/>
      <c r="QCQ79" s="222"/>
      <c r="QCR79" s="222"/>
      <c r="QCS79" s="222"/>
      <c r="QCT79" s="222"/>
      <c r="QCU79" s="222"/>
      <c r="QCV79" s="222"/>
      <c r="QCW79" s="222"/>
      <c r="QCX79" s="222"/>
      <c r="QCY79" s="222"/>
      <c r="QCZ79" s="222"/>
      <c r="QDA79" s="222"/>
      <c r="QDB79" s="222"/>
      <c r="QDC79" s="222"/>
      <c r="QDD79" s="222"/>
      <c r="QDE79" s="222"/>
      <c r="QDF79" s="222"/>
      <c r="QDG79" s="222"/>
      <c r="QDH79" s="222"/>
      <c r="QDI79" s="222"/>
      <c r="QDJ79" s="222"/>
      <c r="QDK79" s="222"/>
      <c r="QDL79" s="222"/>
      <c r="QDM79" s="222"/>
      <c r="QDN79" s="222"/>
      <c r="QDO79" s="222"/>
      <c r="QDP79" s="222"/>
      <c r="QDQ79" s="222"/>
      <c r="QDR79" s="222"/>
      <c r="QDS79" s="222"/>
      <c r="QDT79" s="222"/>
      <c r="QDU79" s="222"/>
      <c r="QDV79" s="222"/>
      <c r="QDW79" s="222"/>
      <c r="QDX79" s="222"/>
      <c r="QDY79" s="222"/>
      <c r="QDZ79" s="222"/>
      <c r="QEA79" s="222"/>
      <c r="QEB79" s="222"/>
      <c r="QEC79" s="222"/>
      <c r="QED79" s="222"/>
      <c r="QEE79" s="222"/>
      <c r="QEF79" s="222"/>
      <c r="QEG79" s="222"/>
      <c r="QEH79" s="222"/>
      <c r="QEI79" s="222"/>
      <c r="QEJ79" s="222"/>
      <c r="QEK79" s="222"/>
      <c r="QEL79" s="222"/>
      <c r="QEM79" s="222"/>
      <c r="QEN79" s="222"/>
      <c r="QEO79" s="222"/>
      <c r="QEP79" s="222"/>
      <c r="QEQ79" s="222"/>
      <c r="QER79" s="222"/>
      <c r="QES79" s="222"/>
      <c r="QET79" s="222"/>
      <c r="QEU79" s="222"/>
      <c r="QEV79" s="222"/>
      <c r="QEW79" s="222"/>
      <c r="QEX79" s="222"/>
      <c r="QEY79" s="222"/>
      <c r="QEZ79" s="222"/>
      <c r="QFA79" s="222"/>
      <c r="QFB79" s="222"/>
      <c r="QFC79" s="222"/>
      <c r="QFD79" s="222"/>
      <c r="QFE79" s="222"/>
      <c r="QFF79" s="222"/>
      <c r="QFG79" s="222"/>
      <c r="QFH79" s="222"/>
      <c r="QFI79" s="222"/>
      <c r="QFJ79" s="222"/>
      <c r="QFK79" s="222"/>
      <c r="QFL79" s="222"/>
      <c r="QFM79" s="222"/>
      <c r="QFN79" s="222"/>
      <c r="QFO79" s="222"/>
      <c r="QFP79" s="222"/>
      <c r="QFQ79" s="222"/>
      <c r="QFR79" s="222"/>
      <c r="QFS79" s="222"/>
      <c r="QFT79" s="222"/>
      <c r="QFU79" s="222"/>
      <c r="QFV79" s="222"/>
      <c r="QFW79" s="222"/>
      <c r="QFX79" s="222"/>
      <c r="QFY79" s="222"/>
      <c r="QFZ79" s="222"/>
      <c r="QGA79" s="222"/>
      <c r="QGB79" s="222"/>
      <c r="QGC79" s="222"/>
      <c r="QGD79" s="222"/>
      <c r="QGE79" s="222"/>
      <c r="QGF79" s="222"/>
      <c r="QGG79" s="222"/>
      <c r="QGH79" s="222"/>
      <c r="QGI79" s="222"/>
      <c r="QGJ79" s="222"/>
      <c r="QGK79" s="222"/>
      <c r="QGL79" s="222"/>
      <c r="QGM79" s="222"/>
      <c r="QGN79" s="222"/>
      <c r="QGO79" s="222"/>
      <c r="QGP79" s="222"/>
      <c r="QGQ79" s="222"/>
      <c r="QGR79" s="222"/>
      <c r="QGS79" s="222"/>
      <c r="QGT79" s="222"/>
      <c r="QGU79" s="222"/>
      <c r="QGV79" s="222"/>
      <c r="QGW79" s="222"/>
      <c r="QGX79" s="222"/>
      <c r="QGY79" s="222"/>
      <c r="QGZ79" s="222"/>
      <c r="QHA79" s="222"/>
      <c r="QHB79" s="222"/>
      <c r="QHC79" s="222"/>
      <c r="QHD79" s="222"/>
      <c r="QHE79" s="222"/>
      <c r="QHF79" s="222"/>
      <c r="QHG79" s="222"/>
      <c r="QHH79" s="222"/>
      <c r="QHI79" s="222"/>
      <c r="QHJ79" s="222"/>
      <c r="QHK79" s="222"/>
      <c r="QHL79" s="222"/>
      <c r="QHM79" s="222"/>
      <c r="QHN79" s="222"/>
      <c r="QHO79" s="222"/>
      <c r="QHP79" s="222"/>
      <c r="QHQ79" s="222"/>
      <c r="QHR79" s="222"/>
      <c r="QHS79" s="222"/>
      <c r="QHT79" s="222"/>
      <c r="QHU79" s="222"/>
      <c r="QHV79" s="222"/>
      <c r="QHW79" s="222"/>
      <c r="QHX79" s="222"/>
      <c r="QHY79" s="222"/>
      <c r="QHZ79" s="222"/>
      <c r="QIA79" s="222"/>
      <c r="QIB79" s="222"/>
      <c r="QIC79" s="222"/>
      <c r="QID79" s="222"/>
      <c r="QIE79" s="222"/>
      <c r="QIF79" s="222"/>
      <c r="QIG79" s="222"/>
      <c r="QIH79" s="222"/>
      <c r="QII79" s="222"/>
      <c r="QIJ79" s="222"/>
      <c r="QIK79" s="222"/>
      <c r="QIL79" s="222"/>
      <c r="QIM79" s="222"/>
      <c r="QIN79" s="222"/>
      <c r="QIO79" s="222"/>
      <c r="QIP79" s="222"/>
      <c r="QIQ79" s="222"/>
      <c r="QIR79" s="222"/>
      <c r="QIS79" s="222"/>
      <c r="QIT79" s="222"/>
      <c r="QIU79" s="222"/>
      <c r="QIV79" s="222"/>
      <c r="QIW79" s="222"/>
      <c r="QIX79" s="222"/>
      <c r="QIY79" s="222"/>
      <c r="QIZ79" s="222"/>
      <c r="QJA79" s="222"/>
      <c r="QJB79" s="222"/>
      <c r="QJC79" s="222"/>
      <c r="QJD79" s="222"/>
      <c r="QJE79" s="222"/>
      <c r="QJF79" s="222"/>
      <c r="QJG79" s="222"/>
      <c r="QJH79" s="222"/>
      <c r="QJI79" s="222"/>
      <c r="QJJ79" s="222"/>
      <c r="QJK79" s="222"/>
      <c r="QJL79" s="222"/>
      <c r="QJM79" s="222"/>
      <c r="QJN79" s="222"/>
      <c r="QJO79" s="222"/>
      <c r="QJP79" s="222"/>
      <c r="QJQ79" s="222"/>
      <c r="QJR79" s="222"/>
      <c r="QJS79" s="222"/>
      <c r="QJT79" s="222"/>
      <c r="QJU79" s="222"/>
      <c r="QJV79" s="222"/>
      <c r="QJW79" s="222"/>
      <c r="QJX79" s="222"/>
      <c r="QJY79" s="222"/>
      <c r="QJZ79" s="222"/>
      <c r="QKA79" s="222"/>
      <c r="QKB79" s="222"/>
      <c r="QKC79" s="222"/>
      <c r="QKD79" s="222"/>
      <c r="QKE79" s="222"/>
      <c r="QKF79" s="222"/>
      <c r="QKG79" s="222"/>
      <c r="QKH79" s="222"/>
      <c r="QKI79" s="222"/>
      <c r="QKJ79" s="222"/>
      <c r="QKK79" s="222"/>
      <c r="QKL79" s="222"/>
      <c r="QKM79" s="222"/>
      <c r="QKN79" s="222"/>
      <c r="QKO79" s="222"/>
      <c r="QKP79" s="222"/>
      <c r="QKQ79" s="222"/>
      <c r="QKR79" s="222"/>
      <c r="QKS79" s="222"/>
      <c r="QKT79" s="222"/>
      <c r="QKU79" s="222"/>
      <c r="QKV79" s="222"/>
      <c r="QKW79" s="222"/>
      <c r="QKX79" s="222"/>
      <c r="QKY79" s="222"/>
      <c r="QKZ79" s="222"/>
      <c r="QLA79" s="222"/>
      <c r="QLB79" s="222"/>
      <c r="QLC79" s="222"/>
      <c r="QLD79" s="222"/>
      <c r="QLE79" s="222"/>
      <c r="QLF79" s="222"/>
      <c r="QLG79" s="222"/>
      <c r="QLH79" s="222"/>
      <c r="QLI79" s="222"/>
      <c r="QLJ79" s="222"/>
      <c r="QLK79" s="222"/>
      <c r="QLL79" s="222"/>
      <c r="QLM79" s="222"/>
      <c r="QLN79" s="222"/>
      <c r="QLO79" s="222"/>
      <c r="QLP79" s="222"/>
      <c r="QLQ79" s="222"/>
      <c r="QLR79" s="222"/>
      <c r="QLS79" s="222"/>
      <c r="QLT79" s="222"/>
      <c r="QLU79" s="222"/>
      <c r="QLV79" s="222"/>
      <c r="QLW79" s="222"/>
      <c r="QLX79" s="222"/>
      <c r="QLY79" s="222"/>
      <c r="QLZ79" s="222"/>
      <c r="QMA79" s="222"/>
      <c r="QMB79" s="222"/>
      <c r="QMC79" s="222"/>
      <c r="QMD79" s="222"/>
      <c r="QME79" s="222"/>
      <c r="QMF79" s="222"/>
      <c r="QMG79" s="222"/>
      <c r="QMH79" s="222"/>
      <c r="QMI79" s="222"/>
      <c r="QMJ79" s="222"/>
      <c r="QMK79" s="222"/>
      <c r="QML79" s="222"/>
      <c r="QMM79" s="222"/>
      <c r="QMN79" s="222"/>
      <c r="QMO79" s="222"/>
      <c r="QMP79" s="222"/>
      <c r="QMQ79" s="222"/>
      <c r="QMR79" s="222"/>
      <c r="QMS79" s="222"/>
      <c r="QMT79" s="222"/>
      <c r="QMU79" s="222"/>
      <c r="QMV79" s="222"/>
      <c r="QMW79" s="222"/>
      <c r="QMX79" s="222"/>
      <c r="QMY79" s="222"/>
      <c r="QMZ79" s="222"/>
      <c r="QNA79" s="222"/>
      <c r="QNB79" s="222"/>
      <c r="QNC79" s="222"/>
      <c r="QND79" s="222"/>
      <c r="QNE79" s="222"/>
      <c r="QNF79" s="222"/>
      <c r="QNG79" s="222"/>
      <c r="QNH79" s="222"/>
      <c r="QNI79" s="222"/>
      <c r="QNJ79" s="222"/>
      <c r="QNK79" s="222"/>
      <c r="QNL79" s="222"/>
      <c r="QNM79" s="222"/>
      <c r="QNN79" s="222"/>
      <c r="QNO79" s="222"/>
      <c r="QNP79" s="222"/>
      <c r="QNQ79" s="222"/>
      <c r="QNR79" s="222"/>
      <c r="QNS79" s="222"/>
      <c r="QNT79" s="222"/>
      <c r="QNU79" s="222"/>
      <c r="QNV79" s="222"/>
      <c r="QNW79" s="222"/>
      <c r="QNX79" s="222"/>
      <c r="QNY79" s="222"/>
      <c r="QNZ79" s="222"/>
      <c r="QOA79" s="222"/>
      <c r="QOB79" s="222"/>
      <c r="QOC79" s="222"/>
      <c r="QOD79" s="222"/>
      <c r="QOE79" s="222"/>
      <c r="QOF79" s="222"/>
      <c r="QOG79" s="222"/>
      <c r="QOH79" s="222"/>
      <c r="QOI79" s="222"/>
      <c r="QOJ79" s="222"/>
      <c r="QOK79" s="222"/>
      <c r="QOL79" s="222"/>
      <c r="QOM79" s="222"/>
      <c r="QON79" s="222"/>
      <c r="QOO79" s="222"/>
      <c r="QOP79" s="222"/>
      <c r="QOQ79" s="222"/>
      <c r="QOR79" s="222"/>
      <c r="QOS79" s="222"/>
      <c r="QOT79" s="222"/>
      <c r="QOU79" s="222"/>
      <c r="QOV79" s="222"/>
      <c r="QOW79" s="222"/>
      <c r="QOX79" s="222"/>
      <c r="QOY79" s="222"/>
      <c r="QOZ79" s="222"/>
      <c r="QPA79" s="222"/>
      <c r="QPB79" s="222"/>
      <c r="QPC79" s="222"/>
      <c r="QPD79" s="222"/>
      <c r="QPE79" s="222"/>
      <c r="QPF79" s="222"/>
      <c r="QPG79" s="222"/>
      <c r="QPH79" s="222"/>
      <c r="QPI79" s="222"/>
      <c r="QPJ79" s="222"/>
      <c r="QPK79" s="222"/>
      <c r="QPL79" s="222"/>
      <c r="QPM79" s="222"/>
      <c r="QPN79" s="222"/>
      <c r="QPO79" s="222"/>
      <c r="QPP79" s="222"/>
      <c r="QPQ79" s="222"/>
      <c r="QPR79" s="222"/>
      <c r="QPS79" s="222"/>
      <c r="QPT79" s="222"/>
      <c r="QPU79" s="222"/>
      <c r="QPV79" s="222"/>
      <c r="QPW79" s="222"/>
      <c r="QPX79" s="222"/>
      <c r="QPY79" s="222"/>
      <c r="QPZ79" s="222"/>
      <c r="QQA79" s="222"/>
      <c r="QQB79" s="222"/>
      <c r="QQC79" s="222"/>
      <c r="QQD79" s="222"/>
      <c r="QQE79" s="222"/>
      <c r="QQF79" s="222"/>
      <c r="QQG79" s="222"/>
      <c r="QQH79" s="222"/>
      <c r="QQI79" s="222"/>
      <c r="QQJ79" s="222"/>
      <c r="QQK79" s="222"/>
      <c r="QQL79" s="222"/>
      <c r="QQM79" s="222"/>
      <c r="QQN79" s="222"/>
      <c r="QQO79" s="222"/>
      <c r="QQP79" s="222"/>
      <c r="QQQ79" s="222"/>
      <c r="QQR79" s="222"/>
      <c r="QQS79" s="222"/>
      <c r="QQT79" s="222"/>
      <c r="QQU79" s="222"/>
      <c r="QQV79" s="222"/>
      <c r="QQW79" s="222"/>
      <c r="QQX79" s="222"/>
      <c r="QQY79" s="222"/>
      <c r="QQZ79" s="222"/>
      <c r="QRA79" s="222"/>
      <c r="QRB79" s="222"/>
      <c r="QRC79" s="222"/>
      <c r="QRD79" s="222"/>
      <c r="QRE79" s="222"/>
      <c r="QRF79" s="222"/>
      <c r="QRG79" s="222"/>
      <c r="QRH79" s="222"/>
      <c r="QRI79" s="222"/>
      <c r="QRJ79" s="222"/>
      <c r="QRK79" s="222"/>
      <c r="QRL79" s="222"/>
      <c r="QRM79" s="222"/>
      <c r="QRN79" s="222"/>
      <c r="QRO79" s="222"/>
      <c r="QRP79" s="222"/>
      <c r="QRQ79" s="222"/>
      <c r="QRR79" s="222"/>
      <c r="QRS79" s="222"/>
      <c r="QRT79" s="222"/>
      <c r="QRU79" s="222"/>
      <c r="QRV79" s="222"/>
      <c r="QRW79" s="222"/>
      <c r="QRX79" s="222"/>
      <c r="QRY79" s="222"/>
      <c r="QRZ79" s="222"/>
      <c r="QSA79" s="222"/>
      <c r="QSB79" s="222"/>
      <c r="QSC79" s="222"/>
      <c r="QSD79" s="222"/>
      <c r="QSE79" s="222"/>
      <c r="QSF79" s="222"/>
      <c r="QSG79" s="222"/>
      <c r="QSH79" s="222"/>
      <c r="QSI79" s="222"/>
      <c r="QSJ79" s="222"/>
      <c r="QSK79" s="222"/>
      <c r="QSL79" s="222"/>
      <c r="QSM79" s="222"/>
      <c r="QSN79" s="222"/>
      <c r="QSO79" s="222"/>
      <c r="QSP79" s="222"/>
      <c r="QSQ79" s="222"/>
      <c r="QSR79" s="222"/>
      <c r="QSS79" s="222"/>
      <c r="QST79" s="222"/>
      <c r="QSU79" s="222"/>
      <c r="QSV79" s="222"/>
      <c r="QSW79" s="222"/>
      <c r="QSX79" s="222"/>
      <c r="QSY79" s="222"/>
      <c r="QSZ79" s="222"/>
      <c r="QTA79" s="222"/>
      <c r="QTB79" s="222"/>
      <c r="QTC79" s="222"/>
      <c r="QTD79" s="222"/>
      <c r="QTE79" s="222"/>
      <c r="QTF79" s="222"/>
      <c r="QTG79" s="222"/>
      <c r="QTH79" s="222"/>
      <c r="QTI79" s="222"/>
      <c r="QTJ79" s="222"/>
      <c r="QTK79" s="222"/>
      <c r="QTL79" s="222"/>
      <c r="QTM79" s="222"/>
      <c r="QTN79" s="222"/>
      <c r="QTO79" s="222"/>
      <c r="QTP79" s="222"/>
      <c r="QTQ79" s="222"/>
      <c r="QTR79" s="222"/>
      <c r="QTS79" s="222"/>
      <c r="QTT79" s="222"/>
      <c r="QTU79" s="222"/>
      <c r="QTV79" s="222"/>
      <c r="QTW79" s="222"/>
      <c r="QTX79" s="222"/>
      <c r="QTY79" s="222"/>
      <c r="QTZ79" s="222"/>
      <c r="QUA79" s="222"/>
      <c r="QUB79" s="222"/>
      <c r="QUC79" s="222"/>
      <c r="QUD79" s="222"/>
      <c r="QUE79" s="222"/>
      <c r="QUF79" s="222"/>
      <c r="QUG79" s="222"/>
      <c r="QUH79" s="222"/>
      <c r="QUI79" s="222"/>
      <c r="QUJ79" s="222"/>
      <c r="QUK79" s="222"/>
      <c r="QUL79" s="222"/>
      <c r="QUM79" s="222"/>
      <c r="QUN79" s="222"/>
      <c r="QUO79" s="222"/>
      <c r="QUP79" s="222"/>
      <c r="QUQ79" s="222"/>
      <c r="QUR79" s="222"/>
      <c r="QUS79" s="222"/>
      <c r="QUT79" s="222"/>
      <c r="QUU79" s="222"/>
      <c r="QUV79" s="222"/>
      <c r="QUW79" s="222"/>
      <c r="QUX79" s="222"/>
      <c r="QUY79" s="222"/>
      <c r="QUZ79" s="222"/>
      <c r="QVA79" s="222"/>
      <c r="QVB79" s="222"/>
      <c r="QVC79" s="222"/>
      <c r="QVD79" s="222"/>
      <c r="QVE79" s="222"/>
      <c r="QVF79" s="222"/>
      <c r="QVG79" s="222"/>
      <c r="QVH79" s="222"/>
      <c r="QVI79" s="222"/>
      <c r="QVJ79" s="222"/>
      <c r="QVK79" s="222"/>
      <c r="QVL79" s="222"/>
      <c r="QVM79" s="222"/>
      <c r="QVN79" s="222"/>
      <c r="QVO79" s="222"/>
      <c r="QVP79" s="222"/>
      <c r="QVQ79" s="222"/>
      <c r="QVR79" s="222"/>
      <c r="QVS79" s="222"/>
      <c r="QVT79" s="222"/>
      <c r="QVU79" s="222"/>
      <c r="QVV79" s="222"/>
      <c r="QVW79" s="222"/>
      <c r="QVX79" s="222"/>
      <c r="QVY79" s="222"/>
      <c r="QVZ79" s="222"/>
      <c r="QWA79" s="222"/>
      <c r="QWB79" s="222"/>
      <c r="QWC79" s="222"/>
      <c r="QWD79" s="222"/>
      <c r="QWE79" s="222"/>
      <c r="QWF79" s="222"/>
      <c r="QWG79" s="222"/>
      <c r="QWH79" s="222"/>
      <c r="QWI79" s="222"/>
      <c r="QWJ79" s="222"/>
      <c r="QWK79" s="222"/>
      <c r="QWL79" s="222"/>
      <c r="QWM79" s="222"/>
      <c r="QWN79" s="222"/>
      <c r="QWO79" s="222"/>
      <c r="QWP79" s="222"/>
      <c r="QWQ79" s="222"/>
      <c r="QWR79" s="222"/>
      <c r="QWS79" s="222"/>
      <c r="QWT79" s="222"/>
      <c r="QWU79" s="222"/>
      <c r="QWV79" s="222"/>
      <c r="QWW79" s="222"/>
      <c r="QWX79" s="222"/>
      <c r="QWY79" s="222"/>
      <c r="QWZ79" s="222"/>
      <c r="QXA79" s="222"/>
      <c r="QXB79" s="222"/>
      <c r="QXC79" s="222"/>
      <c r="QXD79" s="222"/>
      <c r="QXE79" s="222"/>
      <c r="QXF79" s="222"/>
      <c r="QXG79" s="222"/>
      <c r="QXH79" s="222"/>
      <c r="QXI79" s="222"/>
      <c r="QXJ79" s="222"/>
      <c r="QXK79" s="222"/>
      <c r="QXL79" s="222"/>
      <c r="QXM79" s="222"/>
      <c r="QXN79" s="222"/>
      <c r="QXO79" s="222"/>
      <c r="QXP79" s="222"/>
      <c r="QXQ79" s="222"/>
      <c r="QXR79" s="222"/>
      <c r="QXS79" s="222"/>
      <c r="QXT79" s="222"/>
      <c r="QXU79" s="222"/>
      <c r="QXV79" s="222"/>
      <c r="QXW79" s="222"/>
      <c r="QXX79" s="222"/>
      <c r="QXY79" s="222"/>
      <c r="QXZ79" s="222"/>
      <c r="QYA79" s="222"/>
      <c r="QYB79" s="222"/>
      <c r="QYC79" s="222"/>
      <c r="QYD79" s="222"/>
      <c r="QYE79" s="222"/>
      <c r="QYF79" s="222"/>
      <c r="QYG79" s="222"/>
      <c r="QYH79" s="222"/>
      <c r="QYI79" s="222"/>
      <c r="QYJ79" s="222"/>
      <c r="QYK79" s="222"/>
      <c r="QYL79" s="222"/>
      <c r="QYM79" s="222"/>
      <c r="QYN79" s="222"/>
      <c r="QYO79" s="222"/>
      <c r="QYP79" s="222"/>
      <c r="QYQ79" s="222"/>
      <c r="QYR79" s="222"/>
      <c r="QYS79" s="222"/>
      <c r="QYT79" s="222"/>
      <c r="QYU79" s="222"/>
      <c r="QYV79" s="222"/>
      <c r="QYW79" s="222"/>
      <c r="QYX79" s="222"/>
      <c r="QYY79" s="222"/>
      <c r="QYZ79" s="222"/>
      <c r="QZA79" s="222"/>
      <c r="QZB79" s="222"/>
      <c r="QZC79" s="222"/>
      <c r="QZD79" s="222"/>
      <c r="QZE79" s="222"/>
      <c r="QZF79" s="222"/>
      <c r="QZG79" s="222"/>
      <c r="QZH79" s="222"/>
      <c r="QZI79" s="222"/>
      <c r="QZJ79" s="222"/>
      <c r="QZK79" s="222"/>
      <c r="QZL79" s="222"/>
      <c r="QZM79" s="222"/>
      <c r="QZN79" s="222"/>
      <c r="QZO79" s="222"/>
      <c r="QZP79" s="222"/>
      <c r="QZQ79" s="222"/>
      <c r="QZR79" s="222"/>
      <c r="QZS79" s="222"/>
      <c r="QZT79" s="222"/>
      <c r="QZU79" s="222"/>
      <c r="QZV79" s="222"/>
      <c r="QZW79" s="222"/>
      <c r="QZX79" s="222"/>
      <c r="QZY79" s="222"/>
      <c r="QZZ79" s="222"/>
      <c r="RAA79" s="222"/>
      <c r="RAB79" s="222"/>
      <c r="RAC79" s="222"/>
      <c r="RAD79" s="222"/>
      <c r="RAE79" s="222"/>
      <c r="RAF79" s="222"/>
      <c r="RAG79" s="222"/>
      <c r="RAH79" s="222"/>
      <c r="RAI79" s="222"/>
      <c r="RAJ79" s="222"/>
      <c r="RAK79" s="222"/>
      <c r="RAL79" s="222"/>
      <c r="RAM79" s="222"/>
      <c r="RAN79" s="222"/>
      <c r="RAO79" s="222"/>
      <c r="RAP79" s="222"/>
      <c r="RAQ79" s="222"/>
      <c r="RAR79" s="222"/>
      <c r="RAS79" s="222"/>
      <c r="RAT79" s="222"/>
      <c r="RAU79" s="222"/>
      <c r="RAV79" s="222"/>
      <c r="RAW79" s="222"/>
      <c r="RAX79" s="222"/>
      <c r="RAY79" s="222"/>
      <c r="RAZ79" s="222"/>
      <c r="RBA79" s="222"/>
      <c r="RBB79" s="222"/>
      <c r="RBC79" s="222"/>
      <c r="RBD79" s="222"/>
      <c r="RBE79" s="222"/>
      <c r="RBF79" s="222"/>
      <c r="RBG79" s="222"/>
      <c r="RBH79" s="222"/>
      <c r="RBI79" s="222"/>
      <c r="RBJ79" s="222"/>
      <c r="RBK79" s="222"/>
      <c r="RBL79" s="222"/>
      <c r="RBM79" s="222"/>
      <c r="RBN79" s="222"/>
      <c r="RBO79" s="222"/>
      <c r="RBP79" s="222"/>
      <c r="RBQ79" s="222"/>
      <c r="RBR79" s="222"/>
      <c r="RBS79" s="222"/>
      <c r="RBT79" s="222"/>
      <c r="RBU79" s="222"/>
      <c r="RBV79" s="222"/>
      <c r="RBW79" s="222"/>
      <c r="RBX79" s="222"/>
      <c r="RBY79" s="222"/>
      <c r="RBZ79" s="222"/>
      <c r="RCA79" s="222"/>
      <c r="RCB79" s="222"/>
      <c r="RCC79" s="222"/>
      <c r="RCD79" s="222"/>
      <c r="RCE79" s="222"/>
      <c r="RCF79" s="222"/>
      <c r="RCG79" s="222"/>
      <c r="RCH79" s="222"/>
      <c r="RCI79" s="222"/>
      <c r="RCJ79" s="222"/>
      <c r="RCK79" s="222"/>
      <c r="RCL79" s="222"/>
      <c r="RCM79" s="222"/>
      <c r="RCN79" s="222"/>
      <c r="RCO79" s="222"/>
      <c r="RCP79" s="222"/>
      <c r="RCQ79" s="222"/>
      <c r="RCR79" s="222"/>
      <c r="RCS79" s="222"/>
      <c r="RCT79" s="222"/>
      <c r="RCU79" s="222"/>
      <c r="RCV79" s="222"/>
      <c r="RCW79" s="222"/>
      <c r="RCX79" s="222"/>
      <c r="RCY79" s="222"/>
      <c r="RCZ79" s="222"/>
      <c r="RDA79" s="222"/>
      <c r="RDB79" s="222"/>
      <c r="RDC79" s="222"/>
      <c r="RDD79" s="222"/>
      <c r="RDE79" s="222"/>
      <c r="RDF79" s="222"/>
      <c r="RDG79" s="222"/>
      <c r="RDH79" s="222"/>
      <c r="RDI79" s="222"/>
      <c r="RDJ79" s="222"/>
      <c r="RDK79" s="222"/>
      <c r="RDL79" s="222"/>
      <c r="RDM79" s="222"/>
      <c r="RDN79" s="222"/>
      <c r="RDO79" s="222"/>
      <c r="RDP79" s="222"/>
      <c r="RDQ79" s="222"/>
      <c r="RDR79" s="222"/>
      <c r="RDS79" s="222"/>
      <c r="RDT79" s="222"/>
      <c r="RDU79" s="222"/>
      <c r="RDV79" s="222"/>
      <c r="RDW79" s="222"/>
      <c r="RDX79" s="222"/>
      <c r="RDY79" s="222"/>
      <c r="RDZ79" s="222"/>
      <c r="REA79" s="222"/>
      <c r="REB79" s="222"/>
      <c r="REC79" s="222"/>
      <c r="RED79" s="222"/>
      <c r="REE79" s="222"/>
      <c r="REF79" s="222"/>
      <c r="REG79" s="222"/>
      <c r="REH79" s="222"/>
      <c r="REI79" s="222"/>
      <c r="REJ79" s="222"/>
      <c r="REK79" s="222"/>
      <c r="REL79" s="222"/>
      <c r="REM79" s="222"/>
      <c r="REN79" s="222"/>
      <c r="REO79" s="222"/>
      <c r="REP79" s="222"/>
      <c r="REQ79" s="222"/>
      <c r="RER79" s="222"/>
      <c r="RES79" s="222"/>
      <c r="RET79" s="222"/>
      <c r="REU79" s="222"/>
      <c r="REV79" s="222"/>
      <c r="REW79" s="222"/>
      <c r="REX79" s="222"/>
      <c r="REY79" s="222"/>
      <c r="REZ79" s="222"/>
      <c r="RFA79" s="222"/>
      <c r="RFB79" s="222"/>
      <c r="RFC79" s="222"/>
      <c r="RFD79" s="222"/>
      <c r="RFE79" s="222"/>
      <c r="RFF79" s="222"/>
      <c r="RFG79" s="222"/>
      <c r="RFH79" s="222"/>
      <c r="RFI79" s="222"/>
      <c r="RFJ79" s="222"/>
      <c r="RFK79" s="222"/>
      <c r="RFL79" s="222"/>
      <c r="RFM79" s="222"/>
      <c r="RFN79" s="222"/>
      <c r="RFO79" s="222"/>
      <c r="RFP79" s="222"/>
      <c r="RFQ79" s="222"/>
      <c r="RFR79" s="222"/>
      <c r="RFS79" s="222"/>
      <c r="RFT79" s="222"/>
      <c r="RFU79" s="222"/>
      <c r="RFV79" s="222"/>
      <c r="RFW79" s="222"/>
      <c r="RFX79" s="222"/>
      <c r="RFY79" s="222"/>
      <c r="RFZ79" s="222"/>
      <c r="RGA79" s="222"/>
      <c r="RGB79" s="222"/>
      <c r="RGC79" s="222"/>
      <c r="RGD79" s="222"/>
      <c r="RGE79" s="222"/>
      <c r="RGF79" s="222"/>
      <c r="RGG79" s="222"/>
      <c r="RGH79" s="222"/>
      <c r="RGI79" s="222"/>
      <c r="RGJ79" s="222"/>
      <c r="RGK79" s="222"/>
      <c r="RGL79" s="222"/>
      <c r="RGM79" s="222"/>
      <c r="RGN79" s="222"/>
      <c r="RGO79" s="222"/>
      <c r="RGP79" s="222"/>
      <c r="RGQ79" s="222"/>
      <c r="RGR79" s="222"/>
      <c r="RGS79" s="222"/>
      <c r="RGT79" s="222"/>
      <c r="RGU79" s="222"/>
      <c r="RGV79" s="222"/>
      <c r="RGW79" s="222"/>
      <c r="RGX79" s="222"/>
      <c r="RGY79" s="222"/>
      <c r="RGZ79" s="222"/>
      <c r="RHA79" s="222"/>
      <c r="RHB79" s="222"/>
      <c r="RHC79" s="222"/>
      <c r="RHD79" s="222"/>
      <c r="RHE79" s="222"/>
      <c r="RHF79" s="222"/>
      <c r="RHG79" s="222"/>
      <c r="RHH79" s="222"/>
      <c r="RHI79" s="222"/>
      <c r="RHJ79" s="222"/>
      <c r="RHK79" s="222"/>
      <c r="RHL79" s="222"/>
      <c r="RHM79" s="222"/>
      <c r="RHN79" s="222"/>
      <c r="RHO79" s="222"/>
      <c r="RHP79" s="222"/>
      <c r="RHQ79" s="222"/>
      <c r="RHR79" s="222"/>
      <c r="RHS79" s="222"/>
      <c r="RHT79" s="222"/>
      <c r="RHU79" s="222"/>
      <c r="RHV79" s="222"/>
      <c r="RHW79" s="222"/>
      <c r="RHX79" s="222"/>
      <c r="RHY79" s="222"/>
      <c r="RHZ79" s="222"/>
      <c r="RIA79" s="222"/>
      <c r="RIB79" s="222"/>
      <c r="RIC79" s="222"/>
      <c r="RID79" s="222"/>
      <c r="RIE79" s="222"/>
      <c r="RIF79" s="222"/>
      <c r="RIG79" s="222"/>
      <c r="RIH79" s="222"/>
      <c r="RII79" s="222"/>
      <c r="RIJ79" s="222"/>
      <c r="RIK79" s="222"/>
      <c r="RIL79" s="222"/>
      <c r="RIM79" s="222"/>
      <c r="RIN79" s="222"/>
      <c r="RIO79" s="222"/>
      <c r="RIP79" s="222"/>
      <c r="RIQ79" s="222"/>
      <c r="RIR79" s="222"/>
      <c r="RIS79" s="222"/>
      <c r="RIT79" s="222"/>
      <c r="RIU79" s="222"/>
      <c r="RIV79" s="222"/>
      <c r="RIW79" s="222"/>
      <c r="RIX79" s="222"/>
      <c r="RIY79" s="222"/>
      <c r="RIZ79" s="222"/>
      <c r="RJA79" s="222"/>
      <c r="RJB79" s="222"/>
      <c r="RJC79" s="222"/>
      <c r="RJD79" s="222"/>
      <c r="RJE79" s="222"/>
      <c r="RJF79" s="222"/>
      <c r="RJG79" s="222"/>
      <c r="RJH79" s="222"/>
      <c r="RJI79" s="222"/>
      <c r="RJJ79" s="222"/>
      <c r="RJK79" s="222"/>
      <c r="RJL79" s="222"/>
      <c r="RJM79" s="222"/>
      <c r="RJN79" s="222"/>
      <c r="RJO79" s="222"/>
      <c r="RJP79" s="222"/>
      <c r="RJQ79" s="222"/>
      <c r="RJR79" s="222"/>
      <c r="RJS79" s="222"/>
      <c r="RJT79" s="222"/>
      <c r="RJU79" s="222"/>
      <c r="RJV79" s="222"/>
      <c r="RJW79" s="222"/>
      <c r="RJX79" s="222"/>
      <c r="RJY79" s="222"/>
      <c r="RJZ79" s="222"/>
      <c r="RKA79" s="222"/>
      <c r="RKB79" s="222"/>
      <c r="RKC79" s="222"/>
      <c r="RKD79" s="222"/>
      <c r="RKE79" s="222"/>
      <c r="RKF79" s="222"/>
      <c r="RKG79" s="222"/>
      <c r="RKH79" s="222"/>
      <c r="RKI79" s="222"/>
      <c r="RKJ79" s="222"/>
      <c r="RKK79" s="222"/>
      <c r="RKL79" s="222"/>
      <c r="RKM79" s="222"/>
      <c r="RKN79" s="222"/>
      <c r="RKO79" s="222"/>
      <c r="RKP79" s="222"/>
      <c r="RKQ79" s="222"/>
      <c r="RKR79" s="222"/>
      <c r="RKS79" s="222"/>
      <c r="RKT79" s="222"/>
      <c r="RKU79" s="222"/>
      <c r="RKV79" s="222"/>
      <c r="RKW79" s="222"/>
      <c r="RKX79" s="222"/>
      <c r="RKY79" s="222"/>
      <c r="RKZ79" s="222"/>
      <c r="RLA79" s="222"/>
      <c r="RLB79" s="222"/>
      <c r="RLC79" s="222"/>
      <c r="RLD79" s="222"/>
      <c r="RLE79" s="222"/>
      <c r="RLF79" s="222"/>
      <c r="RLG79" s="222"/>
      <c r="RLH79" s="222"/>
      <c r="RLI79" s="222"/>
      <c r="RLJ79" s="222"/>
      <c r="RLK79" s="222"/>
      <c r="RLL79" s="222"/>
      <c r="RLM79" s="222"/>
      <c r="RLN79" s="222"/>
      <c r="RLO79" s="222"/>
      <c r="RLP79" s="222"/>
      <c r="RLQ79" s="222"/>
      <c r="RLR79" s="222"/>
      <c r="RLS79" s="222"/>
      <c r="RLT79" s="222"/>
      <c r="RLU79" s="222"/>
      <c r="RLV79" s="222"/>
      <c r="RLW79" s="222"/>
      <c r="RLX79" s="222"/>
      <c r="RLY79" s="222"/>
      <c r="RLZ79" s="222"/>
      <c r="RMA79" s="222"/>
      <c r="RMB79" s="222"/>
      <c r="RMC79" s="222"/>
      <c r="RMD79" s="222"/>
      <c r="RME79" s="222"/>
      <c r="RMF79" s="222"/>
      <c r="RMG79" s="222"/>
      <c r="RMH79" s="222"/>
      <c r="RMI79" s="222"/>
      <c r="RMJ79" s="222"/>
      <c r="RMK79" s="222"/>
      <c r="RML79" s="222"/>
      <c r="RMM79" s="222"/>
      <c r="RMN79" s="222"/>
      <c r="RMO79" s="222"/>
      <c r="RMP79" s="222"/>
      <c r="RMQ79" s="222"/>
      <c r="RMR79" s="222"/>
      <c r="RMS79" s="222"/>
      <c r="RMT79" s="222"/>
      <c r="RMU79" s="222"/>
      <c r="RMV79" s="222"/>
      <c r="RMW79" s="222"/>
      <c r="RMX79" s="222"/>
      <c r="RMY79" s="222"/>
      <c r="RMZ79" s="222"/>
      <c r="RNA79" s="222"/>
      <c r="RNB79" s="222"/>
      <c r="RNC79" s="222"/>
      <c r="RND79" s="222"/>
      <c r="RNE79" s="222"/>
      <c r="RNF79" s="222"/>
      <c r="RNG79" s="222"/>
      <c r="RNH79" s="222"/>
      <c r="RNI79" s="222"/>
      <c r="RNJ79" s="222"/>
      <c r="RNK79" s="222"/>
      <c r="RNL79" s="222"/>
      <c r="RNM79" s="222"/>
      <c r="RNN79" s="222"/>
      <c r="RNO79" s="222"/>
      <c r="RNP79" s="222"/>
      <c r="RNQ79" s="222"/>
      <c r="RNR79" s="222"/>
      <c r="RNS79" s="222"/>
      <c r="RNT79" s="222"/>
      <c r="RNU79" s="222"/>
      <c r="RNV79" s="222"/>
      <c r="RNW79" s="222"/>
      <c r="RNX79" s="222"/>
      <c r="RNY79" s="222"/>
      <c r="RNZ79" s="222"/>
      <c r="ROA79" s="222"/>
      <c r="ROB79" s="222"/>
      <c r="ROC79" s="222"/>
      <c r="ROD79" s="222"/>
      <c r="ROE79" s="222"/>
      <c r="ROF79" s="222"/>
      <c r="ROG79" s="222"/>
      <c r="ROH79" s="222"/>
      <c r="ROI79" s="222"/>
      <c r="ROJ79" s="222"/>
      <c r="ROK79" s="222"/>
      <c r="ROL79" s="222"/>
      <c r="ROM79" s="222"/>
      <c r="RON79" s="222"/>
      <c r="ROO79" s="222"/>
      <c r="ROP79" s="222"/>
      <c r="ROQ79" s="222"/>
      <c r="ROR79" s="222"/>
      <c r="ROS79" s="222"/>
      <c r="ROT79" s="222"/>
      <c r="ROU79" s="222"/>
      <c r="ROV79" s="222"/>
      <c r="ROW79" s="222"/>
      <c r="ROX79" s="222"/>
      <c r="ROY79" s="222"/>
      <c r="ROZ79" s="222"/>
      <c r="RPA79" s="222"/>
      <c r="RPB79" s="222"/>
      <c r="RPC79" s="222"/>
      <c r="RPD79" s="222"/>
      <c r="RPE79" s="222"/>
      <c r="RPF79" s="222"/>
      <c r="RPG79" s="222"/>
      <c r="RPH79" s="222"/>
      <c r="RPI79" s="222"/>
      <c r="RPJ79" s="222"/>
      <c r="RPK79" s="222"/>
      <c r="RPL79" s="222"/>
      <c r="RPM79" s="222"/>
      <c r="RPN79" s="222"/>
      <c r="RPO79" s="222"/>
      <c r="RPP79" s="222"/>
      <c r="RPQ79" s="222"/>
      <c r="RPR79" s="222"/>
      <c r="RPS79" s="222"/>
      <c r="RPT79" s="222"/>
      <c r="RPU79" s="222"/>
      <c r="RPV79" s="222"/>
      <c r="RPW79" s="222"/>
      <c r="RPX79" s="222"/>
      <c r="RPY79" s="222"/>
      <c r="RPZ79" s="222"/>
      <c r="RQA79" s="222"/>
      <c r="RQB79" s="222"/>
      <c r="RQC79" s="222"/>
      <c r="RQD79" s="222"/>
      <c r="RQE79" s="222"/>
      <c r="RQF79" s="222"/>
      <c r="RQG79" s="222"/>
      <c r="RQH79" s="222"/>
      <c r="RQI79" s="222"/>
      <c r="RQJ79" s="222"/>
      <c r="RQK79" s="222"/>
      <c r="RQL79" s="222"/>
      <c r="RQM79" s="222"/>
      <c r="RQN79" s="222"/>
      <c r="RQO79" s="222"/>
      <c r="RQP79" s="222"/>
      <c r="RQQ79" s="222"/>
      <c r="RQR79" s="222"/>
      <c r="RQS79" s="222"/>
      <c r="RQT79" s="222"/>
      <c r="RQU79" s="222"/>
      <c r="RQV79" s="222"/>
      <c r="RQW79" s="222"/>
      <c r="RQX79" s="222"/>
      <c r="RQY79" s="222"/>
      <c r="RQZ79" s="222"/>
      <c r="RRA79" s="222"/>
      <c r="RRB79" s="222"/>
      <c r="RRC79" s="222"/>
      <c r="RRD79" s="222"/>
      <c r="RRE79" s="222"/>
      <c r="RRF79" s="222"/>
      <c r="RRG79" s="222"/>
      <c r="RRH79" s="222"/>
      <c r="RRI79" s="222"/>
      <c r="RRJ79" s="222"/>
      <c r="RRK79" s="222"/>
      <c r="RRL79" s="222"/>
      <c r="RRM79" s="222"/>
      <c r="RRN79" s="222"/>
      <c r="RRO79" s="222"/>
      <c r="RRP79" s="222"/>
      <c r="RRQ79" s="222"/>
      <c r="RRR79" s="222"/>
      <c r="RRS79" s="222"/>
      <c r="RRT79" s="222"/>
      <c r="RRU79" s="222"/>
      <c r="RRV79" s="222"/>
      <c r="RRW79" s="222"/>
      <c r="RRX79" s="222"/>
      <c r="RRY79" s="222"/>
      <c r="RRZ79" s="222"/>
      <c r="RSA79" s="222"/>
      <c r="RSB79" s="222"/>
      <c r="RSC79" s="222"/>
      <c r="RSD79" s="222"/>
      <c r="RSE79" s="222"/>
      <c r="RSF79" s="222"/>
      <c r="RSG79" s="222"/>
      <c r="RSH79" s="222"/>
      <c r="RSI79" s="222"/>
      <c r="RSJ79" s="222"/>
      <c r="RSK79" s="222"/>
      <c r="RSL79" s="222"/>
      <c r="RSM79" s="222"/>
      <c r="RSN79" s="222"/>
      <c r="RSO79" s="222"/>
      <c r="RSP79" s="222"/>
      <c r="RSQ79" s="222"/>
      <c r="RSR79" s="222"/>
      <c r="RSS79" s="222"/>
      <c r="RST79" s="222"/>
      <c r="RSU79" s="222"/>
      <c r="RSV79" s="222"/>
      <c r="RSW79" s="222"/>
      <c r="RSX79" s="222"/>
      <c r="RSY79" s="222"/>
      <c r="RSZ79" s="222"/>
      <c r="RTA79" s="222"/>
      <c r="RTB79" s="222"/>
      <c r="RTC79" s="222"/>
      <c r="RTD79" s="222"/>
      <c r="RTE79" s="222"/>
      <c r="RTF79" s="222"/>
      <c r="RTG79" s="222"/>
      <c r="RTH79" s="222"/>
      <c r="RTI79" s="222"/>
      <c r="RTJ79" s="222"/>
      <c r="RTK79" s="222"/>
      <c r="RTL79" s="222"/>
      <c r="RTM79" s="222"/>
      <c r="RTN79" s="222"/>
      <c r="RTO79" s="222"/>
      <c r="RTP79" s="222"/>
      <c r="RTQ79" s="222"/>
      <c r="RTR79" s="222"/>
      <c r="RTS79" s="222"/>
      <c r="RTT79" s="222"/>
      <c r="RTU79" s="222"/>
      <c r="RTV79" s="222"/>
      <c r="RTW79" s="222"/>
      <c r="RTX79" s="222"/>
      <c r="RTY79" s="222"/>
      <c r="RTZ79" s="222"/>
      <c r="RUA79" s="222"/>
      <c r="RUB79" s="222"/>
      <c r="RUC79" s="222"/>
      <c r="RUD79" s="222"/>
      <c r="RUE79" s="222"/>
      <c r="RUF79" s="222"/>
      <c r="RUG79" s="222"/>
      <c r="RUH79" s="222"/>
      <c r="RUI79" s="222"/>
      <c r="RUJ79" s="222"/>
      <c r="RUK79" s="222"/>
      <c r="RUL79" s="222"/>
      <c r="RUM79" s="222"/>
      <c r="RUN79" s="222"/>
      <c r="RUO79" s="222"/>
      <c r="RUP79" s="222"/>
      <c r="RUQ79" s="222"/>
      <c r="RUR79" s="222"/>
      <c r="RUS79" s="222"/>
      <c r="RUT79" s="222"/>
      <c r="RUU79" s="222"/>
      <c r="RUV79" s="222"/>
      <c r="RUW79" s="222"/>
      <c r="RUX79" s="222"/>
      <c r="RUY79" s="222"/>
      <c r="RUZ79" s="222"/>
      <c r="RVA79" s="222"/>
      <c r="RVB79" s="222"/>
      <c r="RVC79" s="222"/>
      <c r="RVD79" s="222"/>
      <c r="RVE79" s="222"/>
      <c r="RVF79" s="222"/>
      <c r="RVG79" s="222"/>
      <c r="RVH79" s="222"/>
      <c r="RVI79" s="222"/>
      <c r="RVJ79" s="222"/>
      <c r="RVK79" s="222"/>
      <c r="RVL79" s="222"/>
      <c r="RVM79" s="222"/>
      <c r="RVN79" s="222"/>
      <c r="RVO79" s="222"/>
      <c r="RVP79" s="222"/>
      <c r="RVQ79" s="222"/>
      <c r="RVR79" s="222"/>
      <c r="RVS79" s="222"/>
      <c r="RVT79" s="222"/>
      <c r="RVU79" s="222"/>
      <c r="RVV79" s="222"/>
      <c r="RVW79" s="222"/>
      <c r="RVX79" s="222"/>
      <c r="RVY79" s="222"/>
      <c r="RVZ79" s="222"/>
      <c r="RWA79" s="222"/>
      <c r="RWB79" s="222"/>
      <c r="RWC79" s="222"/>
      <c r="RWD79" s="222"/>
      <c r="RWE79" s="222"/>
      <c r="RWF79" s="222"/>
      <c r="RWG79" s="222"/>
      <c r="RWH79" s="222"/>
      <c r="RWI79" s="222"/>
      <c r="RWJ79" s="222"/>
      <c r="RWK79" s="222"/>
      <c r="RWL79" s="222"/>
      <c r="RWM79" s="222"/>
      <c r="RWN79" s="222"/>
      <c r="RWO79" s="222"/>
      <c r="RWP79" s="222"/>
      <c r="RWQ79" s="222"/>
      <c r="RWR79" s="222"/>
      <c r="RWS79" s="222"/>
      <c r="RWT79" s="222"/>
      <c r="RWU79" s="222"/>
      <c r="RWV79" s="222"/>
      <c r="RWW79" s="222"/>
      <c r="RWX79" s="222"/>
      <c r="RWY79" s="222"/>
      <c r="RWZ79" s="222"/>
      <c r="RXA79" s="222"/>
      <c r="RXB79" s="222"/>
      <c r="RXC79" s="222"/>
      <c r="RXD79" s="222"/>
      <c r="RXE79" s="222"/>
      <c r="RXF79" s="222"/>
      <c r="RXG79" s="222"/>
      <c r="RXH79" s="222"/>
      <c r="RXI79" s="222"/>
      <c r="RXJ79" s="222"/>
      <c r="RXK79" s="222"/>
      <c r="RXL79" s="222"/>
      <c r="RXM79" s="222"/>
      <c r="RXN79" s="222"/>
      <c r="RXO79" s="222"/>
      <c r="RXP79" s="222"/>
      <c r="RXQ79" s="222"/>
      <c r="RXR79" s="222"/>
      <c r="RXS79" s="222"/>
      <c r="RXT79" s="222"/>
      <c r="RXU79" s="222"/>
      <c r="RXV79" s="222"/>
      <c r="RXW79" s="222"/>
      <c r="RXX79" s="222"/>
      <c r="RXY79" s="222"/>
      <c r="RXZ79" s="222"/>
      <c r="RYA79" s="222"/>
      <c r="RYB79" s="222"/>
      <c r="RYC79" s="222"/>
      <c r="RYD79" s="222"/>
      <c r="RYE79" s="222"/>
      <c r="RYF79" s="222"/>
      <c r="RYG79" s="222"/>
      <c r="RYH79" s="222"/>
      <c r="RYI79" s="222"/>
      <c r="RYJ79" s="222"/>
      <c r="RYK79" s="222"/>
      <c r="RYL79" s="222"/>
      <c r="RYM79" s="222"/>
      <c r="RYN79" s="222"/>
      <c r="RYO79" s="222"/>
      <c r="RYP79" s="222"/>
      <c r="RYQ79" s="222"/>
      <c r="RYR79" s="222"/>
      <c r="RYS79" s="222"/>
      <c r="RYT79" s="222"/>
      <c r="RYU79" s="222"/>
      <c r="RYV79" s="222"/>
      <c r="RYW79" s="222"/>
      <c r="RYX79" s="222"/>
      <c r="RYY79" s="222"/>
      <c r="RYZ79" s="222"/>
      <c r="RZA79" s="222"/>
      <c r="RZB79" s="222"/>
      <c r="RZC79" s="222"/>
      <c r="RZD79" s="222"/>
      <c r="RZE79" s="222"/>
      <c r="RZF79" s="222"/>
      <c r="RZG79" s="222"/>
      <c r="RZH79" s="222"/>
      <c r="RZI79" s="222"/>
      <c r="RZJ79" s="222"/>
      <c r="RZK79" s="222"/>
      <c r="RZL79" s="222"/>
      <c r="RZM79" s="222"/>
      <c r="RZN79" s="222"/>
      <c r="RZO79" s="222"/>
      <c r="RZP79" s="222"/>
      <c r="RZQ79" s="222"/>
      <c r="RZR79" s="222"/>
      <c r="RZS79" s="222"/>
      <c r="RZT79" s="222"/>
      <c r="RZU79" s="222"/>
      <c r="RZV79" s="222"/>
      <c r="RZW79" s="222"/>
      <c r="RZX79" s="222"/>
      <c r="RZY79" s="222"/>
      <c r="RZZ79" s="222"/>
      <c r="SAA79" s="222"/>
      <c r="SAB79" s="222"/>
      <c r="SAC79" s="222"/>
      <c r="SAD79" s="222"/>
      <c r="SAE79" s="222"/>
      <c r="SAF79" s="222"/>
      <c r="SAG79" s="222"/>
      <c r="SAH79" s="222"/>
      <c r="SAI79" s="222"/>
      <c r="SAJ79" s="222"/>
      <c r="SAK79" s="222"/>
      <c r="SAL79" s="222"/>
      <c r="SAM79" s="222"/>
      <c r="SAN79" s="222"/>
      <c r="SAO79" s="222"/>
      <c r="SAP79" s="222"/>
      <c r="SAQ79" s="222"/>
      <c r="SAR79" s="222"/>
      <c r="SAS79" s="222"/>
      <c r="SAT79" s="222"/>
      <c r="SAU79" s="222"/>
      <c r="SAV79" s="222"/>
      <c r="SAW79" s="222"/>
      <c r="SAX79" s="222"/>
      <c r="SAY79" s="222"/>
      <c r="SAZ79" s="222"/>
      <c r="SBA79" s="222"/>
      <c r="SBB79" s="222"/>
      <c r="SBC79" s="222"/>
      <c r="SBD79" s="222"/>
      <c r="SBE79" s="222"/>
      <c r="SBF79" s="222"/>
      <c r="SBG79" s="222"/>
      <c r="SBH79" s="222"/>
      <c r="SBI79" s="222"/>
      <c r="SBJ79" s="222"/>
      <c r="SBK79" s="222"/>
      <c r="SBL79" s="222"/>
      <c r="SBM79" s="222"/>
      <c r="SBN79" s="222"/>
      <c r="SBO79" s="222"/>
      <c r="SBP79" s="222"/>
      <c r="SBQ79" s="222"/>
      <c r="SBR79" s="222"/>
      <c r="SBS79" s="222"/>
      <c r="SBT79" s="222"/>
      <c r="SBU79" s="222"/>
      <c r="SBV79" s="222"/>
      <c r="SBW79" s="222"/>
      <c r="SBX79" s="222"/>
      <c r="SBY79" s="222"/>
      <c r="SBZ79" s="222"/>
      <c r="SCA79" s="222"/>
      <c r="SCB79" s="222"/>
      <c r="SCC79" s="222"/>
      <c r="SCD79" s="222"/>
      <c r="SCE79" s="222"/>
      <c r="SCF79" s="222"/>
      <c r="SCG79" s="222"/>
      <c r="SCH79" s="222"/>
      <c r="SCI79" s="222"/>
      <c r="SCJ79" s="222"/>
      <c r="SCK79" s="222"/>
      <c r="SCL79" s="222"/>
      <c r="SCM79" s="222"/>
      <c r="SCN79" s="222"/>
      <c r="SCO79" s="222"/>
      <c r="SCP79" s="222"/>
      <c r="SCQ79" s="222"/>
      <c r="SCR79" s="222"/>
      <c r="SCS79" s="222"/>
      <c r="SCT79" s="222"/>
      <c r="SCU79" s="222"/>
      <c r="SCV79" s="222"/>
      <c r="SCW79" s="222"/>
      <c r="SCX79" s="222"/>
      <c r="SCY79" s="222"/>
      <c r="SCZ79" s="222"/>
      <c r="SDA79" s="222"/>
      <c r="SDB79" s="222"/>
      <c r="SDC79" s="222"/>
      <c r="SDD79" s="222"/>
      <c r="SDE79" s="222"/>
      <c r="SDF79" s="222"/>
      <c r="SDG79" s="222"/>
      <c r="SDH79" s="222"/>
      <c r="SDI79" s="222"/>
      <c r="SDJ79" s="222"/>
      <c r="SDK79" s="222"/>
      <c r="SDL79" s="222"/>
      <c r="SDM79" s="222"/>
      <c r="SDN79" s="222"/>
      <c r="SDO79" s="222"/>
      <c r="SDP79" s="222"/>
      <c r="SDQ79" s="222"/>
      <c r="SDR79" s="222"/>
      <c r="SDS79" s="222"/>
      <c r="SDT79" s="222"/>
      <c r="SDU79" s="222"/>
      <c r="SDV79" s="222"/>
      <c r="SDW79" s="222"/>
      <c r="SDX79" s="222"/>
      <c r="SDY79" s="222"/>
      <c r="SDZ79" s="222"/>
      <c r="SEA79" s="222"/>
      <c r="SEB79" s="222"/>
      <c r="SEC79" s="222"/>
      <c r="SED79" s="222"/>
      <c r="SEE79" s="222"/>
      <c r="SEF79" s="222"/>
      <c r="SEG79" s="222"/>
      <c r="SEH79" s="222"/>
      <c r="SEI79" s="222"/>
      <c r="SEJ79" s="222"/>
      <c r="SEK79" s="222"/>
      <c r="SEL79" s="222"/>
      <c r="SEM79" s="222"/>
      <c r="SEN79" s="222"/>
      <c r="SEO79" s="222"/>
      <c r="SEP79" s="222"/>
      <c r="SEQ79" s="222"/>
      <c r="SER79" s="222"/>
      <c r="SES79" s="222"/>
      <c r="SET79" s="222"/>
      <c r="SEU79" s="222"/>
      <c r="SEV79" s="222"/>
      <c r="SEW79" s="222"/>
      <c r="SEX79" s="222"/>
      <c r="SEY79" s="222"/>
      <c r="SEZ79" s="222"/>
      <c r="SFA79" s="222"/>
      <c r="SFB79" s="222"/>
      <c r="SFC79" s="222"/>
      <c r="SFD79" s="222"/>
      <c r="SFE79" s="222"/>
      <c r="SFF79" s="222"/>
      <c r="SFG79" s="222"/>
      <c r="SFH79" s="222"/>
      <c r="SFI79" s="222"/>
      <c r="SFJ79" s="222"/>
      <c r="SFK79" s="222"/>
      <c r="SFL79" s="222"/>
      <c r="SFM79" s="222"/>
      <c r="SFN79" s="222"/>
      <c r="SFO79" s="222"/>
      <c r="SFP79" s="222"/>
      <c r="SFQ79" s="222"/>
      <c r="SFR79" s="222"/>
      <c r="SFS79" s="222"/>
      <c r="SFT79" s="222"/>
      <c r="SFU79" s="222"/>
      <c r="SFV79" s="222"/>
      <c r="SFW79" s="222"/>
      <c r="SFX79" s="222"/>
      <c r="SFY79" s="222"/>
      <c r="SFZ79" s="222"/>
      <c r="SGA79" s="222"/>
      <c r="SGB79" s="222"/>
      <c r="SGC79" s="222"/>
      <c r="SGD79" s="222"/>
      <c r="SGE79" s="222"/>
      <c r="SGF79" s="222"/>
      <c r="SGG79" s="222"/>
      <c r="SGH79" s="222"/>
      <c r="SGI79" s="222"/>
      <c r="SGJ79" s="222"/>
      <c r="SGK79" s="222"/>
      <c r="SGL79" s="222"/>
      <c r="SGM79" s="222"/>
      <c r="SGN79" s="222"/>
      <c r="SGO79" s="222"/>
      <c r="SGP79" s="222"/>
      <c r="SGQ79" s="222"/>
      <c r="SGR79" s="222"/>
      <c r="SGS79" s="222"/>
      <c r="SGT79" s="222"/>
      <c r="SGU79" s="222"/>
      <c r="SGV79" s="222"/>
      <c r="SGW79" s="222"/>
      <c r="SGX79" s="222"/>
      <c r="SGY79" s="222"/>
      <c r="SGZ79" s="222"/>
      <c r="SHA79" s="222"/>
      <c r="SHB79" s="222"/>
      <c r="SHC79" s="222"/>
      <c r="SHD79" s="222"/>
      <c r="SHE79" s="222"/>
      <c r="SHF79" s="222"/>
      <c r="SHG79" s="222"/>
      <c r="SHH79" s="222"/>
      <c r="SHI79" s="222"/>
      <c r="SHJ79" s="222"/>
      <c r="SHK79" s="222"/>
      <c r="SHL79" s="222"/>
      <c r="SHM79" s="222"/>
      <c r="SHN79" s="222"/>
      <c r="SHO79" s="222"/>
      <c r="SHP79" s="222"/>
      <c r="SHQ79" s="222"/>
      <c r="SHR79" s="222"/>
      <c r="SHS79" s="222"/>
      <c r="SHT79" s="222"/>
      <c r="SHU79" s="222"/>
      <c r="SHV79" s="222"/>
      <c r="SHW79" s="222"/>
      <c r="SHX79" s="222"/>
      <c r="SHY79" s="222"/>
      <c r="SHZ79" s="222"/>
      <c r="SIA79" s="222"/>
      <c r="SIB79" s="222"/>
      <c r="SIC79" s="222"/>
      <c r="SID79" s="222"/>
      <c r="SIE79" s="222"/>
      <c r="SIF79" s="222"/>
      <c r="SIG79" s="222"/>
      <c r="SIH79" s="222"/>
      <c r="SII79" s="222"/>
      <c r="SIJ79" s="222"/>
      <c r="SIK79" s="222"/>
      <c r="SIL79" s="222"/>
      <c r="SIM79" s="222"/>
      <c r="SIN79" s="222"/>
      <c r="SIO79" s="222"/>
      <c r="SIP79" s="222"/>
      <c r="SIQ79" s="222"/>
      <c r="SIR79" s="222"/>
      <c r="SIS79" s="222"/>
      <c r="SIT79" s="222"/>
      <c r="SIU79" s="222"/>
      <c r="SIV79" s="222"/>
      <c r="SIW79" s="222"/>
      <c r="SIX79" s="222"/>
      <c r="SIY79" s="222"/>
      <c r="SIZ79" s="222"/>
      <c r="SJA79" s="222"/>
      <c r="SJB79" s="222"/>
      <c r="SJC79" s="222"/>
      <c r="SJD79" s="222"/>
      <c r="SJE79" s="222"/>
      <c r="SJF79" s="222"/>
      <c r="SJG79" s="222"/>
      <c r="SJH79" s="222"/>
      <c r="SJI79" s="222"/>
      <c r="SJJ79" s="222"/>
      <c r="SJK79" s="222"/>
      <c r="SJL79" s="222"/>
      <c r="SJM79" s="222"/>
      <c r="SJN79" s="222"/>
      <c r="SJO79" s="222"/>
      <c r="SJP79" s="222"/>
      <c r="SJQ79" s="222"/>
      <c r="SJR79" s="222"/>
      <c r="SJS79" s="222"/>
      <c r="SJT79" s="222"/>
      <c r="SJU79" s="222"/>
      <c r="SJV79" s="222"/>
      <c r="SJW79" s="222"/>
      <c r="SJX79" s="222"/>
      <c r="SJY79" s="222"/>
      <c r="SJZ79" s="222"/>
      <c r="SKA79" s="222"/>
      <c r="SKB79" s="222"/>
      <c r="SKC79" s="222"/>
      <c r="SKD79" s="222"/>
      <c r="SKE79" s="222"/>
      <c r="SKF79" s="222"/>
      <c r="SKG79" s="222"/>
      <c r="SKH79" s="222"/>
      <c r="SKI79" s="222"/>
      <c r="SKJ79" s="222"/>
      <c r="SKK79" s="222"/>
      <c r="SKL79" s="222"/>
      <c r="SKM79" s="222"/>
      <c r="SKN79" s="222"/>
      <c r="SKO79" s="222"/>
      <c r="SKP79" s="222"/>
      <c r="SKQ79" s="222"/>
      <c r="SKR79" s="222"/>
      <c r="SKS79" s="222"/>
      <c r="SKT79" s="222"/>
      <c r="SKU79" s="222"/>
      <c r="SKV79" s="222"/>
      <c r="SKW79" s="222"/>
      <c r="SKX79" s="222"/>
      <c r="SKY79" s="222"/>
      <c r="SKZ79" s="222"/>
      <c r="SLA79" s="222"/>
      <c r="SLB79" s="222"/>
      <c r="SLC79" s="222"/>
      <c r="SLD79" s="222"/>
      <c r="SLE79" s="222"/>
      <c r="SLF79" s="222"/>
      <c r="SLG79" s="222"/>
      <c r="SLH79" s="222"/>
      <c r="SLI79" s="222"/>
      <c r="SLJ79" s="222"/>
      <c r="SLK79" s="222"/>
      <c r="SLL79" s="222"/>
      <c r="SLM79" s="222"/>
      <c r="SLN79" s="222"/>
      <c r="SLO79" s="222"/>
      <c r="SLP79" s="222"/>
      <c r="SLQ79" s="222"/>
      <c r="SLR79" s="222"/>
      <c r="SLS79" s="222"/>
      <c r="SLT79" s="222"/>
      <c r="SLU79" s="222"/>
      <c r="SLV79" s="222"/>
      <c r="SLW79" s="222"/>
      <c r="SLX79" s="222"/>
      <c r="SLY79" s="222"/>
      <c r="SLZ79" s="222"/>
      <c r="SMA79" s="222"/>
      <c r="SMB79" s="222"/>
      <c r="SMC79" s="222"/>
      <c r="SMD79" s="222"/>
      <c r="SME79" s="222"/>
      <c r="SMF79" s="222"/>
      <c r="SMG79" s="222"/>
      <c r="SMH79" s="222"/>
      <c r="SMI79" s="222"/>
      <c r="SMJ79" s="222"/>
      <c r="SMK79" s="222"/>
      <c r="SML79" s="222"/>
      <c r="SMM79" s="222"/>
      <c r="SMN79" s="222"/>
      <c r="SMO79" s="222"/>
      <c r="SMP79" s="222"/>
      <c r="SMQ79" s="222"/>
      <c r="SMR79" s="222"/>
      <c r="SMS79" s="222"/>
      <c r="SMT79" s="222"/>
      <c r="SMU79" s="222"/>
      <c r="SMV79" s="222"/>
      <c r="SMW79" s="222"/>
      <c r="SMX79" s="222"/>
      <c r="SMY79" s="222"/>
      <c r="SMZ79" s="222"/>
      <c r="SNA79" s="222"/>
      <c r="SNB79" s="222"/>
      <c r="SNC79" s="222"/>
      <c r="SND79" s="222"/>
      <c r="SNE79" s="222"/>
      <c r="SNF79" s="222"/>
      <c r="SNG79" s="222"/>
      <c r="SNH79" s="222"/>
      <c r="SNI79" s="222"/>
      <c r="SNJ79" s="222"/>
      <c r="SNK79" s="222"/>
      <c r="SNL79" s="222"/>
      <c r="SNM79" s="222"/>
      <c r="SNN79" s="222"/>
      <c r="SNO79" s="222"/>
      <c r="SNP79" s="222"/>
      <c r="SNQ79" s="222"/>
      <c r="SNR79" s="222"/>
      <c r="SNS79" s="222"/>
      <c r="SNT79" s="222"/>
      <c r="SNU79" s="222"/>
      <c r="SNV79" s="222"/>
      <c r="SNW79" s="222"/>
      <c r="SNX79" s="222"/>
      <c r="SNY79" s="222"/>
      <c r="SNZ79" s="222"/>
      <c r="SOA79" s="222"/>
      <c r="SOB79" s="222"/>
      <c r="SOC79" s="222"/>
      <c r="SOD79" s="222"/>
      <c r="SOE79" s="222"/>
      <c r="SOF79" s="222"/>
      <c r="SOG79" s="222"/>
      <c r="SOH79" s="222"/>
      <c r="SOI79" s="222"/>
      <c r="SOJ79" s="222"/>
      <c r="SOK79" s="222"/>
      <c r="SOL79" s="222"/>
      <c r="SOM79" s="222"/>
      <c r="SON79" s="222"/>
      <c r="SOO79" s="222"/>
      <c r="SOP79" s="222"/>
      <c r="SOQ79" s="222"/>
      <c r="SOR79" s="222"/>
      <c r="SOS79" s="222"/>
      <c r="SOT79" s="222"/>
      <c r="SOU79" s="222"/>
      <c r="SOV79" s="222"/>
      <c r="SOW79" s="222"/>
      <c r="SOX79" s="222"/>
      <c r="SOY79" s="222"/>
      <c r="SOZ79" s="222"/>
      <c r="SPA79" s="222"/>
      <c r="SPB79" s="222"/>
      <c r="SPC79" s="222"/>
      <c r="SPD79" s="222"/>
      <c r="SPE79" s="222"/>
      <c r="SPF79" s="222"/>
      <c r="SPG79" s="222"/>
      <c r="SPH79" s="222"/>
      <c r="SPI79" s="222"/>
      <c r="SPJ79" s="222"/>
      <c r="SPK79" s="222"/>
      <c r="SPL79" s="222"/>
      <c r="SPM79" s="222"/>
      <c r="SPN79" s="222"/>
      <c r="SPO79" s="222"/>
      <c r="SPP79" s="222"/>
      <c r="SPQ79" s="222"/>
      <c r="SPR79" s="222"/>
      <c r="SPS79" s="222"/>
      <c r="SPT79" s="222"/>
      <c r="SPU79" s="222"/>
      <c r="SPV79" s="222"/>
      <c r="SPW79" s="222"/>
      <c r="SPX79" s="222"/>
      <c r="SPY79" s="222"/>
      <c r="SPZ79" s="222"/>
      <c r="SQA79" s="222"/>
      <c r="SQB79" s="222"/>
      <c r="SQC79" s="222"/>
      <c r="SQD79" s="222"/>
      <c r="SQE79" s="222"/>
      <c r="SQF79" s="222"/>
      <c r="SQG79" s="222"/>
      <c r="SQH79" s="222"/>
      <c r="SQI79" s="222"/>
      <c r="SQJ79" s="222"/>
      <c r="SQK79" s="222"/>
      <c r="SQL79" s="222"/>
      <c r="SQM79" s="222"/>
      <c r="SQN79" s="222"/>
      <c r="SQO79" s="222"/>
      <c r="SQP79" s="222"/>
      <c r="SQQ79" s="222"/>
      <c r="SQR79" s="222"/>
      <c r="SQS79" s="222"/>
      <c r="SQT79" s="222"/>
      <c r="SQU79" s="222"/>
      <c r="SQV79" s="222"/>
      <c r="SQW79" s="222"/>
      <c r="SQX79" s="222"/>
      <c r="SQY79" s="222"/>
      <c r="SQZ79" s="222"/>
      <c r="SRA79" s="222"/>
      <c r="SRB79" s="222"/>
      <c r="SRC79" s="222"/>
      <c r="SRD79" s="222"/>
      <c r="SRE79" s="222"/>
      <c r="SRF79" s="222"/>
      <c r="SRG79" s="222"/>
      <c r="SRH79" s="222"/>
      <c r="SRI79" s="222"/>
      <c r="SRJ79" s="222"/>
      <c r="SRK79" s="222"/>
      <c r="SRL79" s="222"/>
      <c r="SRM79" s="222"/>
      <c r="SRN79" s="222"/>
      <c r="SRO79" s="222"/>
      <c r="SRP79" s="222"/>
      <c r="SRQ79" s="222"/>
      <c r="SRR79" s="222"/>
      <c r="SRS79" s="222"/>
      <c r="SRT79" s="222"/>
      <c r="SRU79" s="222"/>
      <c r="SRV79" s="222"/>
      <c r="SRW79" s="222"/>
      <c r="SRX79" s="222"/>
      <c r="SRY79" s="222"/>
      <c r="SRZ79" s="222"/>
      <c r="SSA79" s="222"/>
      <c r="SSB79" s="222"/>
      <c r="SSC79" s="222"/>
      <c r="SSD79" s="222"/>
      <c r="SSE79" s="222"/>
      <c r="SSF79" s="222"/>
      <c r="SSG79" s="222"/>
      <c r="SSH79" s="222"/>
      <c r="SSI79" s="222"/>
      <c r="SSJ79" s="222"/>
      <c r="SSK79" s="222"/>
      <c r="SSL79" s="222"/>
      <c r="SSM79" s="222"/>
      <c r="SSN79" s="222"/>
      <c r="SSO79" s="222"/>
      <c r="SSP79" s="222"/>
      <c r="SSQ79" s="222"/>
      <c r="SSR79" s="222"/>
      <c r="SSS79" s="222"/>
      <c r="SST79" s="222"/>
      <c r="SSU79" s="222"/>
      <c r="SSV79" s="222"/>
      <c r="SSW79" s="222"/>
      <c r="SSX79" s="222"/>
      <c r="SSY79" s="222"/>
      <c r="SSZ79" s="222"/>
      <c r="STA79" s="222"/>
      <c r="STB79" s="222"/>
      <c r="STC79" s="222"/>
      <c r="STD79" s="222"/>
      <c r="STE79" s="222"/>
      <c r="STF79" s="222"/>
      <c r="STG79" s="222"/>
      <c r="STH79" s="222"/>
      <c r="STI79" s="222"/>
      <c r="STJ79" s="222"/>
      <c r="STK79" s="222"/>
      <c r="STL79" s="222"/>
      <c r="STM79" s="222"/>
      <c r="STN79" s="222"/>
      <c r="STO79" s="222"/>
      <c r="STP79" s="222"/>
      <c r="STQ79" s="222"/>
      <c r="STR79" s="222"/>
      <c r="STS79" s="222"/>
      <c r="STT79" s="222"/>
      <c r="STU79" s="222"/>
      <c r="STV79" s="222"/>
      <c r="STW79" s="222"/>
      <c r="STX79" s="222"/>
      <c r="STY79" s="222"/>
      <c r="STZ79" s="222"/>
      <c r="SUA79" s="222"/>
      <c r="SUB79" s="222"/>
      <c r="SUC79" s="222"/>
      <c r="SUD79" s="222"/>
      <c r="SUE79" s="222"/>
      <c r="SUF79" s="222"/>
      <c r="SUG79" s="222"/>
      <c r="SUH79" s="222"/>
      <c r="SUI79" s="222"/>
      <c r="SUJ79" s="222"/>
      <c r="SUK79" s="222"/>
      <c r="SUL79" s="222"/>
      <c r="SUM79" s="222"/>
      <c r="SUN79" s="222"/>
      <c r="SUO79" s="222"/>
      <c r="SUP79" s="222"/>
      <c r="SUQ79" s="222"/>
      <c r="SUR79" s="222"/>
      <c r="SUS79" s="222"/>
      <c r="SUT79" s="222"/>
      <c r="SUU79" s="222"/>
      <c r="SUV79" s="222"/>
      <c r="SUW79" s="222"/>
      <c r="SUX79" s="222"/>
      <c r="SUY79" s="222"/>
      <c r="SUZ79" s="222"/>
      <c r="SVA79" s="222"/>
      <c r="SVB79" s="222"/>
      <c r="SVC79" s="222"/>
      <c r="SVD79" s="222"/>
      <c r="SVE79" s="222"/>
      <c r="SVF79" s="222"/>
      <c r="SVG79" s="222"/>
      <c r="SVH79" s="222"/>
      <c r="SVI79" s="222"/>
      <c r="SVJ79" s="222"/>
      <c r="SVK79" s="222"/>
      <c r="SVL79" s="222"/>
      <c r="SVM79" s="222"/>
      <c r="SVN79" s="222"/>
      <c r="SVO79" s="222"/>
      <c r="SVP79" s="222"/>
      <c r="SVQ79" s="222"/>
      <c r="SVR79" s="222"/>
      <c r="SVS79" s="222"/>
      <c r="SVT79" s="222"/>
      <c r="SVU79" s="222"/>
      <c r="SVV79" s="222"/>
      <c r="SVW79" s="222"/>
      <c r="SVX79" s="222"/>
      <c r="SVY79" s="222"/>
      <c r="SVZ79" s="222"/>
      <c r="SWA79" s="222"/>
      <c r="SWB79" s="222"/>
      <c r="SWC79" s="222"/>
      <c r="SWD79" s="222"/>
      <c r="SWE79" s="222"/>
      <c r="SWF79" s="222"/>
      <c r="SWG79" s="222"/>
      <c r="SWH79" s="222"/>
      <c r="SWI79" s="222"/>
      <c r="SWJ79" s="222"/>
      <c r="SWK79" s="222"/>
      <c r="SWL79" s="222"/>
      <c r="SWM79" s="222"/>
      <c r="SWN79" s="222"/>
      <c r="SWO79" s="222"/>
      <c r="SWP79" s="222"/>
      <c r="SWQ79" s="222"/>
      <c r="SWR79" s="222"/>
      <c r="SWS79" s="222"/>
      <c r="SWT79" s="222"/>
      <c r="SWU79" s="222"/>
      <c r="SWV79" s="222"/>
      <c r="SWW79" s="222"/>
      <c r="SWX79" s="222"/>
      <c r="SWY79" s="222"/>
      <c r="SWZ79" s="222"/>
      <c r="SXA79" s="222"/>
      <c r="SXB79" s="222"/>
      <c r="SXC79" s="222"/>
      <c r="SXD79" s="222"/>
      <c r="SXE79" s="222"/>
      <c r="SXF79" s="222"/>
      <c r="SXG79" s="222"/>
      <c r="SXH79" s="222"/>
      <c r="SXI79" s="222"/>
      <c r="SXJ79" s="222"/>
      <c r="SXK79" s="222"/>
      <c r="SXL79" s="222"/>
      <c r="SXM79" s="222"/>
      <c r="SXN79" s="222"/>
      <c r="SXO79" s="222"/>
      <c r="SXP79" s="222"/>
      <c r="SXQ79" s="222"/>
      <c r="SXR79" s="222"/>
      <c r="SXS79" s="222"/>
      <c r="SXT79" s="222"/>
      <c r="SXU79" s="222"/>
      <c r="SXV79" s="222"/>
      <c r="SXW79" s="222"/>
      <c r="SXX79" s="222"/>
      <c r="SXY79" s="222"/>
      <c r="SXZ79" s="222"/>
      <c r="SYA79" s="222"/>
      <c r="SYB79" s="222"/>
      <c r="SYC79" s="222"/>
      <c r="SYD79" s="222"/>
      <c r="SYE79" s="222"/>
      <c r="SYF79" s="222"/>
      <c r="SYG79" s="222"/>
      <c r="SYH79" s="222"/>
      <c r="SYI79" s="222"/>
      <c r="SYJ79" s="222"/>
      <c r="SYK79" s="222"/>
      <c r="SYL79" s="222"/>
      <c r="SYM79" s="222"/>
      <c r="SYN79" s="222"/>
      <c r="SYO79" s="222"/>
      <c r="SYP79" s="222"/>
      <c r="SYQ79" s="222"/>
      <c r="SYR79" s="222"/>
      <c r="SYS79" s="222"/>
      <c r="SYT79" s="222"/>
      <c r="SYU79" s="222"/>
      <c r="SYV79" s="222"/>
      <c r="SYW79" s="222"/>
      <c r="SYX79" s="222"/>
      <c r="SYY79" s="222"/>
      <c r="SYZ79" s="222"/>
      <c r="SZA79" s="222"/>
      <c r="SZB79" s="222"/>
      <c r="SZC79" s="222"/>
      <c r="SZD79" s="222"/>
      <c r="SZE79" s="222"/>
      <c r="SZF79" s="222"/>
      <c r="SZG79" s="222"/>
      <c r="SZH79" s="222"/>
      <c r="SZI79" s="222"/>
      <c r="SZJ79" s="222"/>
      <c r="SZK79" s="222"/>
      <c r="SZL79" s="222"/>
      <c r="SZM79" s="222"/>
      <c r="SZN79" s="222"/>
      <c r="SZO79" s="222"/>
      <c r="SZP79" s="222"/>
      <c r="SZQ79" s="222"/>
      <c r="SZR79" s="222"/>
      <c r="SZS79" s="222"/>
      <c r="SZT79" s="222"/>
      <c r="SZU79" s="222"/>
      <c r="SZV79" s="222"/>
      <c r="SZW79" s="222"/>
      <c r="SZX79" s="222"/>
      <c r="SZY79" s="222"/>
      <c r="SZZ79" s="222"/>
      <c r="TAA79" s="222"/>
      <c r="TAB79" s="222"/>
      <c r="TAC79" s="222"/>
      <c r="TAD79" s="222"/>
      <c r="TAE79" s="222"/>
      <c r="TAF79" s="222"/>
      <c r="TAG79" s="222"/>
      <c r="TAH79" s="222"/>
      <c r="TAI79" s="222"/>
      <c r="TAJ79" s="222"/>
      <c r="TAK79" s="222"/>
      <c r="TAL79" s="222"/>
      <c r="TAM79" s="222"/>
      <c r="TAN79" s="222"/>
      <c r="TAO79" s="222"/>
      <c r="TAP79" s="222"/>
      <c r="TAQ79" s="222"/>
      <c r="TAR79" s="222"/>
      <c r="TAS79" s="222"/>
      <c r="TAT79" s="222"/>
      <c r="TAU79" s="222"/>
      <c r="TAV79" s="222"/>
      <c r="TAW79" s="222"/>
      <c r="TAX79" s="222"/>
      <c r="TAY79" s="222"/>
      <c r="TAZ79" s="222"/>
      <c r="TBA79" s="222"/>
      <c r="TBB79" s="222"/>
      <c r="TBC79" s="222"/>
      <c r="TBD79" s="222"/>
      <c r="TBE79" s="222"/>
      <c r="TBF79" s="222"/>
      <c r="TBG79" s="222"/>
      <c r="TBH79" s="222"/>
      <c r="TBI79" s="222"/>
      <c r="TBJ79" s="222"/>
      <c r="TBK79" s="222"/>
      <c r="TBL79" s="222"/>
      <c r="TBM79" s="222"/>
      <c r="TBN79" s="222"/>
      <c r="TBO79" s="222"/>
      <c r="TBP79" s="222"/>
      <c r="TBQ79" s="222"/>
      <c r="TBR79" s="222"/>
      <c r="TBS79" s="222"/>
      <c r="TBT79" s="222"/>
      <c r="TBU79" s="222"/>
      <c r="TBV79" s="222"/>
      <c r="TBW79" s="222"/>
      <c r="TBX79" s="222"/>
      <c r="TBY79" s="222"/>
      <c r="TBZ79" s="222"/>
      <c r="TCA79" s="222"/>
      <c r="TCB79" s="222"/>
      <c r="TCC79" s="222"/>
      <c r="TCD79" s="222"/>
      <c r="TCE79" s="222"/>
      <c r="TCF79" s="222"/>
      <c r="TCG79" s="222"/>
      <c r="TCH79" s="222"/>
      <c r="TCI79" s="222"/>
      <c r="TCJ79" s="222"/>
      <c r="TCK79" s="222"/>
      <c r="TCL79" s="222"/>
      <c r="TCM79" s="222"/>
      <c r="TCN79" s="222"/>
      <c r="TCO79" s="222"/>
      <c r="TCP79" s="222"/>
      <c r="TCQ79" s="222"/>
      <c r="TCR79" s="222"/>
      <c r="TCS79" s="222"/>
      <c r="TCT79" s="222"/>
      <c r="TCU79" s="222"/>
      <c r="TCV79" s="222"/>
      <c r="TCW79" s="222"/>
      <c r="TCX79" s="222"/>
      <c r="TCY79" s="222"/>
      <c r="TCZ79" s="222"/>
      <c r="TDA79" s="222"/>
      <c r="TDB79" s="222"/>
      <c r="TDC79" s="222"/>
      <c r="TDD79" s="222"/>
      <c r="TDE79" s="222"/>
      <c r="TDF79" s="222"/>
      <c r="TDG79" s="222"/>
      <c r="TDH79" s="222"/>
      <c r="TDI79" s="222"/>
      <c r="TDJ79" s="222"/>
      <c r="TDK79" s="222"/>
      <c r="TDL79" s="222"/>
      <c r="TDM79" s="222"/>
      <c r="TDN79" s="222"/>
      <c r="TDO79" s="222"/>
      <c r="TDP79" s="222"/>
      <c r="TDQ79" s="222"/>
      <c r="TDR79" s="222"/>
      <c r="TDS79" s="222"/>
      <c r="TDT79" s="222"/>
      <c r="TDU79" s="222"/>
      <c r="TDV79" s="222"/>
      <c r="TDW79" s="222"/>
      <c r="TDX79" s="222"/>
      <c r="TDY79" s="222"/>
      <c r="TDZ79" s="222"/>
      <c r="TEA79" s="222"/>
      <c r="TEB79" s="222"/>
      <c r="TEC79" s="222"/>
      <c r="TED79" s="222"/>
      <c r="TEE79" s="222"/>
      <c r="TEF79" s="222"/>
      <c r="TEG79" s="222"/>
      <c r="TEH79" s="222"/>
      <c r="TEI79" s="222"/>
      <c r="TEJ79" s="222"/>
      <c r="TEK79" s="222"/>
      <c r="TEL79" s="222"/>
      <c r="TEM79" s="222"/>
      <c r="TEN79" s="222"/>
      <c r="TEO79" s="222"/>
      <c r="TEP79" s="222"/>
      <c r="TEQ79" s="222"/>
      <c r="TER79" s="222"/>
      <c r="TES79" s="222"/>
      <c r="TET79" s="222"/>
      <c r="TEU79" s="222"/>
      <c r="TEV79" s="222"/>
      <c r="TEW79" s="222"/>
      <c r="TEX79" s="222"/>
      <c r="TEY79" s="222"/>
      <c r="TEZ79" s="222"/>
      <c r="TFA79" s="222"/>
      <c r="TFB79" s="222"/>
      <c r="TFC79" s="222"/>
      <c r="TFD79" s="222"/>
      <c r="TFE79" s="222"/>
      <c r="TFF79" s="222"/>
      <c r="TFG79" s="222"/>
      <c r="TFH79" s="222"/>
      <c r="TFI79" s="222"/>
      <c r="TFJ79" s="222"/>
      <c r="TFK79" s="222"/>
      <c r="TFL79" s="222"/>
      <c r="TFM79" s="222"/>
      <c r="TFN79" s="222"/>
      <c r="TFO79" s="222"/>
      <c r="TFP79" s="222"/>
      <c r="TFQ79" s="222"/>
      <c r="TFR79" s="222"/>
      <c r="TFS79" s="222"/>
      <c r="TFT79" s="222"/>
      <c r="TFU79" s="222"/>
      <c r="TFV79" s="222"/>
      <c r="TFW79" s="222"/>
      <c r="TFX79" s="222"/>
      <c r="TFY79" s="222"/>
      <c r="TFZ79" s="222"/>
      <c r="TGA79" s="222"/>
      <c r="TGB79" s="222"/>
      <c r="TGC79" s="222"/>
      <c r="TGD79" s="222"/>
      <c r="TGE79" s="222"/>
      <c r="TGF79" s="222"/>
      <c r="TGG79" s="222"/>
      <c r="TGH79" s="222"/>
      <c r="TGI79" s="222"/>
      <c r="TGJ79" s="222"/>
      <c r="TGK79" s="222"/>
      <c r="TGL79" s="222"/>
      <c r="TGM79" s="222"/>
      <c r="TGN79" s="222"/>
      <c r="TGO79" s="222"/>
      <c r="TGP79" s="222"/>
      <c r="TGQ79" s="222"/>
      <c r="TGR79" s="222"/>
      <c r="TGS79" s="222"/>
      <c r="TGT79" s="222"/>
      <c r="TGU79" s="222"/>
      <c r="TGV79" s="222"/>
      <c r="TGW79" s="222"/>
      <c r="TGX79" s="222"/>
      <c r="TGY79" s="222"/>
      <c r="TGZ79" s="222"/>
      <c r="THA79" s="222"/>
      <c r="THB79" s="222"/>
      <c r="THC79" s="222"/>
      <c r="THD79" s="222"/>
      <c r="THE79" s="222"/>
      <c r="THF79" s="222"/>
      <c r="THG79" s="222"/>
      <c r="THH79" s="222"/>
      <c r="THI79" s="222"/>
      <c r="THJ79" s="222"/>
      <c r="THK79" s="222"/>
      <c r="THL79" s="222"/>
      <c r="THM79" s="222"/>
      <c r="THN79" s="222"/>
      <c r="THO79" s="222"/>
      <c r="THP79" s="222"/>
      <c r="THQ79" s="222"/>
      <c r="THR79" s="222"/>
      <c r="THS79" s="222"/>
      <c r="THT79" s="222"/>
      <c r="THU79" s="222"/>
      <c r="THV79" s="222"/>
      <c r="THW79" s="222"/>
      <c r="THX79" s="222"/>
      <c r="THY79" s="222"/>
      <c r="THZ79" s="222"/>
      <c r="TIA79" s="222"/>
      <c r="TIB79" s="222"/>
      <c r="TIC79" s="222"/>
      <c r="TID79" s="222"/>
      <c r="TIE79" s="222"/>
      <c r="TIF79" s="222"/>
      <c r="TIG79" s="222"/>
      <c r="TIH79" s="222"/>
      <c r="TII79" s="222"/>
      <c r="TIJ79" s="222"/>
      <c r="TIK79" s="222"/>
      <c r="TIL79" s="222"/>
      <c r="TIM79" s="222"/>
      <c r="TIN79" s="222"/>
      <c r="TIO79" s="222"/>
      <c r="TIP79" s="222"/>
      <c r="TIQ79" s="222"/>
      <c r="TIR79" s="222"/>
      <c r="TIS79" s="222"/>
      <c r="TIT79" s="222"/>
      <c r="TIU79" s="222"/>
      <c r="TIV79" s="222"/>
      <c r="TIW79" s="222"/>
      <c r="TIX79" s="222"/>
      <c r="TIY79" s="222"/>
      <c r="TIZ79" s="222"/>
      <c r="TJA79" s="222"/>
      <c r="TJB79" s="222"/>
      <c r="TJC79" s="222"/>
      <c r="TJD79" s="222"/>
      <c r="TJE79" s="222"/>
      <c r="TJF79" s="222"/>
      <c r="TJG79" s="222"/>
      <c r="TJH79" s="222"/>
      <c r="TJI79" s="222"/>
      <c r="TJJ79" s="222"/>
      <c r="TJK79" s="222"/>
      <c r="TJL79" s="222"/>
      <c r="TJM79" s="222"/>
      <c r="TJN79" s="222"/>
      <c r="TJO79" s="222"/>
      <c r="TJP79" s="222"/>
      <c r="TJQ79" s="222"/>
      <c r="TJR79" s="222"/>
      <c r="TJS79" s="222"/>
      <c r="TJT79" s="222"/>
      <c r="TJU79" s="222"/>
      <c r="TJV79" s="222"/>
      <c r="TJW79" s="222"/>
      <c r="TJX79" s="222"/>
      <c r="TJY79" s="222"/>
      <c r="TJZ79" s="222"/>
      <c r="TKA79" s="222"/>
      <c r="TKB79" s="222"/>
      <c r="TKC79" s="222"/>
      <c r="TKD79" s="222"/>
      <c r="TKE79" s="222"/>
      <c r="TKF79" s="222"/>
      <c r="TKG79" s="222"/>
      <c r="TKH79" s="222"/>
      <c r="TKI79" s="222"/>
      <c r="TKJ79" s="222"/>
      <c r="TKK79" s="222"/>
      <c r="TKL79" s="222"/>
      <c r="TKM79" s="222"/>
      <c r="TKN79" s="222"/>
      <c r="TKO79" s="222"/>
      <c r="TKP79" s="222"/>
      <c r="TKQ79" s="222"/>
      <c r="TKR79" s="222"/>
      <c r="TKS79" s="222"/>
      <c r="TKT79" s="222"/>
      <c r="TKU79" s="222"/>
      <c r="TKV79" s="222"/>
      <c r="TKW79" s="222"/>
      <c r="TKX79" s="222"/>
      <c r="TKY79" s="222"/>
      <c r="TKZ79" s="222"/>
      <c r="TLA79" s="222"/>
      <c r="TLB79" s="222"/>
      <c r="TLC79" s="222"/>
      <c r="TLD79" s="222"/>
      <c r="TLE79" s="222"/>
      <c r="TLF79" s="222"/>
      <c r="TLG79" s="222"/>
      <c r="TLH79" s="222"/>
      <c r="TLI79" s="222"/>
      <c r="TLJ79" s="222"/>
      <c r="TLK79" s="222"/>
      <c r="TLL79" s="222"/>
      <c r="TLM79" s="222"/>
      <c r="TLN79" s="222"/>
      <c r="TLO79" s="222"/>
      <c r="TLP79" s="222"/>
      <c r="TLQ79" s="222"/>
      <c r="TLR79" s="222"/>
      <c r="TLS79" s="222"/>
      <c r="TLT79" s="222"/>
      <c r="TLU79" s="222"/>
      <c r="TLV79" s="222"/>
      <c r="TLW79" s="222"/>
      <c r="TLX79" s="222"/>
      <c r="TLY79" s="222"/>
      <c r="TLZ79" s="222"/>
      <c r="TMA79" s="222"/>
      <c r="TMB79" s="222"/>
      <c r="TMC79" s="222"/>
      <c r="TMD79" s="222"/>
      <c r="TME79" s="222"/>
      <c r="TMF79" s="222"/>
      <c r="TMG79" s="222"/>
      <c r="TMH79" s="222"/>
      <c r="TMI79" s="222"/>
      <c r="TMJ79" s="222"/>
      <c r="TMK79" s="222"/>
      <c r="TML79" s="222"/>
      <c r="TMM79" s="222"/>
      <c r="TMN79" s="222"/>
      <c r="TMO79" s="222"/>
      <c r="TMP79" s="222"/>
      <c r="TMQ79" s="222"/>
      <c r="TMR79" s="222"/>
      <c r="TMS79" s="222"/>
      <c r="TMT79" s="222"/>
      <c r="TMU79" s="222"/>
      <c r="TMV79" s="222"/>
      <c r="TMW79" s="222"/>
      <c r="TMX79" s="222"/>
      <c r="TMY79" s="222"/>
      <c r="TMZ79" s="222"/>
      <c r="TNA79" s="222"/>
      <c r="TNB79" s="222"/>
      <c r="TNC79" s="222"/>
      <c r="TND79" s="222"/>
      <c r="TNE79" s="222"/>
      <c r="TNF79" s="222"/>
      <c r="TNG79" s="222"/>
      <c r="TNH79" s="222"/>
      <c r="TNI79" s="222"/>
      <c r="TNJ79" s="222"/>
      <c r="TNK79" s="222"/>
      <c r="TNL79" s="222"/>
      <c r="TNM79" s="222"/>
      <c r="TNN79" s="222"/>
      <c r="TNO79" s="222"/>
      <c r="TNP79" s="222"/>
      <c r="TNQ79" s="222"/>
      <c r="TNR79" s="222"/>
      <c r="TNS79" s="222"/>
      <c r="TNT79" s="222"/>
      <c r="TNU79" s="222"/>
      <c r="TNV79" s="222"/>
      <c r="TNW79" s="222"/>
      <c r="TNX79" s="222"/>
      <c r="TNY79" s="222"/>
      <c r="TNZ79" s="222"/>
      <c r="TOA79" s="222"/>
      <c r="TOB79" s="222"/>
      <c r="TOC79" s="222"/>
      <c r="TOD79" s="222"/>
      <c r="TOE79" s="222"/>
      <c r="TOF79" s="222"/>
      <c r="TOG79" s="222"/>
      <c r="TOH79" s="222"/>
      <c r="TOI79" s="222"/>
      <c r="TOJ79" s="222"/>
      <c r="TOK79" s="222"/>
      <c r="TOL79" s="222"/>
      <c r="TOM79" s="222"/>
      <c r="TON79" s="222"/>
      <c r="TOO79" s="222"/>
      <c r="TOP79" s="222"/>
      <c r="TOQ79" s="222"/>
      <c r="TOR79" s="222"/>
      <c r="TOS79" s="222"/>
      <c r="TOT79" s="222"/>
      <c r="TOU79" s="222"/>
      <c r="TOV79" s="222"/>
      <c r="TOW79" s="222"/>
      <c r="TOX79" s="222"/>
      <c r="TOY79" s="222"/>
      <c r="TOZ79" s="222"/>
      <c r="TPA79" s="222"/>
      <c r="TPB79" s="222"/>
      <c r="TPC79" s="222"/>
      <c r="TPD79" s="222"/>
      <c r="TPE79" s="222"/>
      <c r="TPF79" s="222"/>
      <c r="TPG79" s="222"/>
      <c r="TPH79" s="222"/>
      <c r="TPI79" s="222"/>
      <c r="TPJ79" s="222"/>
      <c r="TPK79" s="222"/>
      <c r="TPL79" s="222"/>
      <c r="TPM79" s="222"/>
      <c r="TPN79" s="222"/>
      <c r="TPO79" s="222"/>
      <c r="TPP79" s="222"/>
      <c r="TPQ79" s="222"/>
      <c r="TPR79" s="222"/>
      <c r="TPS79" s="222"/>
      <c r="TPT79" s="222"/>
      <c r="TPU79" s="222"/>
      <c r="TPV79" s="222"/>
      <c r="TPW79" s="222"/>
      <c r="TPX79" s="222"/>
      <c r="TPY79" s="222"/>
      <c r="TPZ79" s="222"/>
      <c r="TQA79" s="222"/>
      <c r="TQB79" s="222"/>
      <c r="TQC79" s="222"/>
      <c r="TQD79" s="222"/>
      <c r="TQE79" s="222"/>
      <c r="TQF79" s="222"/>
      <c r="TQG79" s="222"/>
      <c r="TQH79" s="222"/>
      <c r="TQI79" s="222"/>
      <c r="TQJ79" s="222"/>
      <c r="TQK79" s="222"/>
      <c r="TQL79" s="222"/>
      <c r="TQM79" s="222"/>
      <c r="TQN79" s="222"/>
      <c r="TQO79" s="222"/>
      <c r="TQP79" s="222"/>
      <c r="TQQ79" s="222"/>
      <c r="TQR79" s="222"/>
      <c r="TQS79" s="222"/>
      <c r="TQT79" s="222"/>
      <c r="TQU79" s="222"/>
      <c r="TQV79" s="222"/>
      <c r="TQW79" s="222"/>
      <c r="TQX79" s="222"/>
      <c r="TQY79" s="222"/>
      <c r="TQZ79" s="222"/>
      <c r="TRA79" s="222"/>
      <c r="TRB79" s="222"/>
      <c r="TRC79" s="222"/>
      <c r="TRD79" s="222"/>
      <c r="TRE79" s="222"/>
      <c r="TRF79" s="222"/>
      <c r="TRG79" s="222"/>
      <c r="TRH79" s="222"/>
      <c r="TRI79" s="222"/>
      <c r="TRJ79" s="222"/>
      <c r="TRK79" s="222"/>
      <c r="TRL79" s="222"/>
      <c r="TRM79" s="222"/>
      <c r="TRN79" s="222"/>
      <c r="TRO79" s="222"/>
      <c r="TRP79" s="222"/>
      <c r="TRQ79" s="222"/>
      <c r="TRR79" s="222"/>
      <c r="TRS79" s="222"/>
      <c r="TRT79" s="222"/>
      <c r="TRU79" s="222"/>
      <c r="TRV79" s="222"/>
      <c r="TRW79" s="222"/>
      <c r="TRX79" s="222"/>
      <c r="TRY79" s="222"/>
      <c r="TRZ79" s="222"/>
      <c r="TSA79" s="222"/>
      <c r="TSB79" s="222"/>
      <c r="TSC79" s="222"/>
      <c r="TSD79" s="222"/>
      <c r="TSE79" s="222"/>
      <c r="TSF79" s="222"/>
      <c r="TSG79" s="222"/>
      <c r="TSH79" s="222"/>
      <c r="TSI79" s="222"/>
      <c r="TSJ79" s="222"/>
      <c r="TSK79" s="222"/>
      <c r="TSL79" s="222"/>
      <c r="TSM79" s="222"/>
      <c r="TSN79" s="222"/>
      <c r="TSO79" s="222"/>
      <c r="TSP79" s="222"/>
      <c r="TSQ79" s="222"/>
      <c r="TSR79" s="222"/>
      <c r="TSS79" s="222"/>
      <c r="TST79" s="222"/>
      <c r="TSU79" s="222"/>
      <c r="TSV79" s="222"/>
      <c r="TSW79" s="222"/>
      <c r="TSX79" s="222"/>
      <c r="TSY79" s="222"/>
      <c r="TSZ79" s="222"/>
      <c r="TTA79" s="222"/>
      <c r="TTB79" s="222"/>
      <c r="TTC79" s="222"/>
      <c r="TTD79" s="222"/>
      <c r="TTE79" s="222"/>
      <c r="TTF79" s="222"/>
      <c r="TTG79" s="222"/>
      <c r="TTH79" s="222"/>
      <c r="TTI79" s="222"/>
      <c r="TTJ79" s="222"/>
      <c r="TTK79" s="222"/>
      <c r="TTL79" s="222"/>
      <c r="TTM79" s="222"/>
      <c r="TTN79" s="222"/>
      <c r="TTO79" s="222"/>
      <c r="TTP79" s="222"/>
      <c r="TTQ79" s="222"/>
      <c r="TTR79" s="222"/>
      <c r="TTS79" s="222"/>
      <c r="TTT79" s="222"/>
      <c r="TTU79" s="222"/>
      <c r="TTV79" s="222"/>
      <c r="TTW79" s="222"/>
      <c r="TTX79" s="222"/>
      <c r="TTY79" s="222"/>
      <c r="TTZ79" s="222"/>
      <c r="TUA79" s="222"/>
      <c r="TUB79" s="222"/>
      <c r="TUC79" s="222"/>
      <c r="TUD79" s="222"/>
      <c r="TUE79" s="222"/>
      <c r="TUF79" s="222"/>
      <c r="TUG79" s="222"/>
      <c r="TUH79" s="222"/>
      <c r="TUI79" s="222"/>
      <c r="TUJ79" s="222"/>
      <c r="TUK79" s="222"/>
      <c r="TUL79" s="222"/>
      <c r="TUM79" s="222"/>
      <c r="TUN79" s="222"/>
      <c r="TUO79" s="222"/>
      <c r="TUP79" s="222"/>
      <c r="TUQ79" s="222"/>
      <c r="TUR79" s="222"/>
      <c r="TUS79" s="222"/>
      <c r="TUT79" s="222"/>
      <c r="TUU79" s="222"/>
      <c r="TUV79" s="222"/>
      <c r="TUW79" s="222"/>
      <c r="TUX79" s="222"/>
      <c r="TUY79" s="222"/>
      <c r="TUZ79" s="222"/>
      <c r="TVA79" s="222"/>
      <c r="TVB79" s="222"/>
      <c r="TVC79" s="222"/>
      <c r="TVD79" s="222"/>
      <c r="TVE79" s="222"/>
      <c r="TVF79" s="222"/>
      <c r="TVG79" s="222"/>
      <c r="TVH79" s="222"/>
      <c r="TVI79" s="222"/>
      <c r="TVJ79" s="222"/>
      <c r="TVK79" s="222"/>
      <c r="TVL79" s="222"/>
      <c r="TVM79" s="222"/>
      <c r="TVN79" s="222"/>
      <c r="TVO79" s="222"/>
      <c r="TVP79" s="222"/>
      <c r="TVQ79" s="222"/>
      <c r="TVR79" s="222"/>
      <c r="TVS79" s="222"/>
      <c r="TVT79" s="222"/>
      <c r="TVU79" s="222"/>
      <c r="TVV79" s="222"/>
      <c r="TVW79" s="222"/>
      <c r="TVX79" s="222"/>
      <c r="TVY79" s="222"/>
      <c r="TVZ79" s="222"/>
      <c r="TWA79" s="222"/>
      <c r="TWB79" s="222"/>
      <c r="TWC79" s="222"/>
      <c r="TWD79" s="222"/>
      <c r="TWE79" s="222"/>
      <c r="TWF79" s="222"/>
      <c r="TWG79" s="222"/>
      <c r="TWH79" s="222"/>
      <c r="TWI79" s="222"/>
      <c r="TWJ79" s="222"/>
      <c r="TWK79" s="222"/>
      <c r="TWL79" s="222"/>
      <c r="TWM79" s="222"/>
      <c r="TWN79" s="222"/>
      <c r="TWO79" s="222"/>
      <c r="TWP79" s="222"/>
      <c r="TWQ79" s="222"/>
      <c r="TWR79" s="222"/>
      <c r="TWS79" s="222"/>
      <c r="TWT79" s="222"/>
      <c r="TWU79" s="222"/>
      <c r="TWV79" s="222"/>
      <c r="TWW79" s="222"/>
      <c r="TWX79" s="222"/>
      <c r="TWY79" s="222"/>
      <c r="TWZ79" s="222"/>
      <c r="TXA79" s="222"/>
      <c r="TXB79" s="222"/>
      <c r="TXC79" s="222"/>
      <c r="TXD79" s="222"/>
      <c r="TXE79" s="222"/>
      <c r="TXF79" s="222"/>
      <c r="TXG79" s="222"/>
      <c r="TXH79" s="222"/>
      <c r="TXI79" s="222"/>
      <c r="TXJ79" s="222"/>
      <c r="TXK79" s="222"/>
      <c r="TXL79" s="222"/>
      <c r="TXM79" s="222"/>
      <c r="TXN79" s="222"/>
      <c r="TXO79" s="222"/>
      <c r="TXP79" s="222"/>
      <c r="TXQ79" s="222"/>
      <c r="TXR79" s="222"/>
      <c r="TXS79" s="222"/>
      <c r="TXT79" s="222"/>
      <c r="TXU79" s="222"/>
      <c r="TXV79" s="222"/>
      <c r="TXW79" s="222"/>
      <c r="TXX79" s="222"/>
      <c r="TXY79" s="222"/>
      <c r="TXZ79" s="222"/>
      <c r="TYA79" s="222"/>
      <c r="TYB79" s="222"/>
      <c r="TYC79" s="222"/>
      <c r="TYD79" s="222"/>
      <c r="TYE79" s="222"/>
      <c r="TYF79" s="222"/>
      <c r="TYG79" s="222"/>
      <c r="TYH79" s="222"/>
      <c r="TYI79" s="222"/>
      <c r="TYJ79" s="222"/>
      <c r="TYK79" s="222"/>
      <c r="TYL79" s="222"/>
      <c r="TYM79" s="222"/>
      <c r="TYN79" s="222"/>
      <c r="TYO79" s="222"/>
      <c r="TYP79" s="222"/>
      <c r="TYQ79" s="222"/>
      <c r="TYR79" s="222"/>
      <c r="TYS79" s="222"/>
      <c r="TYT79" s="222"/>
      <c r="TYU79" s="222"/>
      <c r="TYV79" s="222"/>
      <c r="TYW79" s="222"/>
      <c r="TYX79" s="222"/>
      <c r="TYY79" s="222"/>
      <c r="TYZ79" s="222"/>
      <c r="TZA79" s="222"/>
      <c r="TZB79" s="222"/>
      <c r="TZC79" s="222"/>
      <c r="TZD79" s="222"/>
      <c r="TZE79" s="222"/>
      <c r="TZF79" s="222"/>
      <c r="TZG79" s="222"/>
      <c r="TZH79" s="222"/>
      <c r="TZI79" s="222"/>
      <c r="TZJ79" s="222"/>
      <c r="TZK79" s="222"/>
      <c r="TZL79" s="222"/>
      <c r="TZM79" s="222"/>
      <c r="TZN79" s="222"/>
      <c r="TZO79" s="222"/>
      <c r="TZP79" s="222"/>
      <c r="TZQ79" s="222"/>
      <c r="TZR79" s="222"/>
      <c r="TZS79" s="222"/>
      <c r="TZT79" s="222"/>
      <c r="TZU79" s="222"/>
      <c r="TZV79" s="222"/>
      <c r="TZW79" s="222"/>
      <c r="TZX79" s="222"/>
      <c r="TZY79" s="222"/>
      <c r="TZZ79" s="222"/>
      <c r="UAA79" s="222"/>
      <c r="UAB79" s="222"/>
      <c r="UAC79" s="222"/>
      <c r="UAD79" s="222"/>
      <c r="UAE79" s="222"/>
      <c r="UAF79" s="222"/>
      <c r="UAG79" s="222"/>
      <c r="UAH79" s="222"/>
      <c r="UAI79" s="222"/>
      <c r="UAJ79" s="222"/>
      <c r="UAK79" s="222"/>
      <c r="UAL79" s="222"/>
      <c r="UAM79" s="222"/>
      <c r="UAN79" s="222"/>
      <c r="UAO79" s="222"/>
      <c r="UAP79" s="222"/>
      <c r="UAQ79" s="222"/>
      <c r="UAR79" s="222"/>
      <c r="UAS79" s="222"/>
      <c r="UAT79" s="222"/>
      <c r="UAU79" s="222"/>
      <c r="UAV79" s="222"/>
      <c r="UAW79" s="222"/>
      <c r="UAX79" s="222"/>
      <c r="UAY79" s="222"/>
      <c r="UAZ79" s="222"/>
      <c r="UBA79" s="222"/>
      <c r="UBB79" s="222"/>
      <c r="UBC79" s="222"/>
      <c r="UBD79" s="222"/>
      <c r="UBE79" s="222"/>
      <c r="UBF79" s="222"/>
      <c r="UBG79" s="222"/>
      <c r="UBH79" s="222"/>
      <c r="UBI79" s="222"/>
      <c r="UBJ79" s="222"/>
      <c r="UBK79" s="222"/>
      <c r="UBL79" s="222"/>
      <c r="UBM79" s="222"/>
      <c r="UBN79" s="222"/>
      <c r="UBO79" s="222"/>
      <c r="UBP79" s="222"/>
      <c r="UBQ79" s="222"/>
      <c r="UBR79" s="222"/>
      <c r="UBS79" s="222"/>
      <c r="UBT79" s="222"/>
      <c r="UBU79" s="222"/>
      <c r="UBV79" s="222"/>
      <c r="UBW79" s="222"/>
      <c r="UBX79" s="222"/>
      <c r="UBY79" s="222"/>
      <c r="UBZ79" s="222"/>
      <c r="UCA79" s="222"/>
      <c r="UCB79" s="222"/>
      <c r="UCC79" s="222"/>
      <c r="UCD79" s="222"/>
      <c r="UCE79" s="222"/>
      <c r="UCF79" s="222"/>
      <c r="UCG79" s="222"/>
      <c r="UCH79" s="222"/>
      <c r="UCI79" s="222"/>
      <c r="UCJ79" s="222"/>
      <c r="UCK79" s="222"/>
      <c r="UCL79" s="222"/>
      <c r="UCM79" s="222"/>
      <c r="UCN79" s="222"/>
      <c r="UCO79" s="222"/>
      <c r="UCP79" s="222"/>
      <c r="UCQ79" s="222"/>
      <c r="UCR79" s="222"/>
      <c r="UCS79" s="222"/>
      <c r="UCT79" s="222"/>
      <c r="UCU79" s="222"/>
      <c r="UCV79" s="222"/>
      <c r="UCW79" s="222"/>
      <c r="UCX79" s="222"/>
      <c r="UCY79" s="222"/>
      <c r="UCZ79" s="222"/>
      <c r="UDA79" s="222"/>
      <c r="UDB79" s="222"/>
      <c r="UDC79" s="222"/>
      <c r="UDD79" s="222"/>
      <c r="UDE79" s="222"/>
      <c r="UDF79" s="222"/>
      <c r="UDG79" s="222"/>
      <c r="UDH79" s="222"/>
      <c r="UDI79" s="222"/>
      <c r="UDJ79" s="222"/>
      <c r="UDK79" s="222"/>
      <c r="UDL79" s="222"/>
      <c r="UDM79" s="222"/>
      <c r="UDN79" s="222"/>
      <c r="UDO79" s="222"/>
      <c r="UDP79" s="222"/>
      <c r="UDQ79" s="222"/>
      <c r="UDR79" s="222"/>
      <c r="UDS79" s="222"/>
      <c r="UDT79" s="222"/>
      <c r="UDU79" s="222"/>
      <c r="UDV79" s="222"/>
      <c r="UDW79" s="222"/>
      <c r="UDX79" s="222"/>
      <c r="UDY79" s="222"/>
      <c r="UDZ79" s="222"/>
      <c r="UEA79" s="222"/>
      <c r="UEB79" s="222"/>
      <c r="UEC79" s="222"/>
      <c r="UED79" s="222"/>
      <c r="UEE79" s="222"/>
      <c r="UEF79" s="222"/>
      <c r="UEG79" s="222"/>
      <c r="UEH79" s="222"/>
      <c r="UEI79" s="222"/>
      <c r="UEJ79" s="222"/>
      <c r="UEK79" s="222"/>
      <c r="UEL79" s="222"/>
      <c r="UEM79" s="222"/>
      <c r="UEN79" s="222"/>
      <c r="UEO79" s="222"/>
      <c r="UEP79" s="222"/>
      <c r="UEQ79" s="222"/>
      <c r="UER79" s="222"/>
      <c r="UES79" s="222"/>
      <c r="UET79" s="222"/>
      <c r="UEU79" s="222"/>
      <c r="UEV79" s="222"/>
      <c r="UEW79" s="222"/>
      <c r="UEX79" s="222"/>
      <c r="UEY79" s="222"/>
      <c r="UEZ79" s="222"/>
      <c r="UFA79" s="222"/>
      <c r="UFB79" s="222"/>
      <c r="UFC79" s="222"/>
      <c r="UFD79" s="222"/>
      <c r="UFE79" s="222"/>
      <c r="UFF79" s="222"/>
      <c r="UFG79" s="222"/>
      <c r="UFH79" s="222"/>
      <c r="UFI79" s="222"/>
      <c r="UFJ79" s="222"/>
      <c r="UFK79" s="222"/>
      <c r="UFL79" s="222"/>
      <c r="UFM79" s="222"/>
      <c r="UFN79" s="222"/>
      <c r="UFO79" s="222"/>
      <c r="UFP79" s="222"/>
      <c r="UFQ79" s="222"/>
      <c r="UFR79" s="222"/>
      <c r="UFS79" s="222"/>
      <c r="UFT79" s="222"/>
      <c r="UFU79" s="222"/>
      <c r="UFV79" s="222"/>
      <c r="UFW79" s="222"/>
      <c r="UFX79" s="222"/>
      <c r="UFY79" s="222"/>
      <c r="UFZ79" s="222"/>
      <c r="UGA79" s="222"/>
      <c r="UGB79" s="222"/>
      <c r="UGC79" s="222"/>
      <c r="UGD79" s="222"/>
      <c r="UGE79" s="222"/>
      <c r="UGF79" s="222"/>
      <c r="UGG79" s="222"/>
      <c r="UGH79" s="222"/>
      <c r="UGI79" s="222"/>
      <c r="UGJ79" s="222"/>
      <c r="UGK79" s="222"/>
      <c r="UGL79" s="222"/>
      <c r="UGM79" s="222"/>
      <c r="UGN79" s="222"/>
      <c r="UGO79" s="222"/>
      <c r="UGP79" s="222"/>
      <c r="UGQ79" s="222"/>
      <c r="UGR79" s="222"/>
      <c r="UGS79" s="222"/>
      <c r="UGT79" s="222"/>
      <c r="UGU79" s="222"/>
      <c r="UGV79" s="222"/>
      <c r="UGW79" s="222"/>
      <c r="UGX79" s="222"/>
      <c r="UGY79" s="222"/>
      <c r="UGZ79" s="222"/>
      <c r="UHA79" s="222"/>
      <c r="UHB79" s="222"/>
      <c r="UHC79" s="222"/>
      <c r="UHD79" s="222"/>
      <c r="UHE79" s="222"/>
      <c r="UHF79" s="222"/>
      <c r="UHG79" s="222"/>
      <c r="UHH79" s="222"/>
      <c r="UHI79" s="222"/>
      <c r="UHJ79" s="222"/>
      <c r="UHK79" s="222"/>
      <c r="UHL79" s="222"/>
      <c r="UHM79" s="222"/>
      <c r="UHN79" s="222"/>
      <c r="UHO79" s="222"/>
      <c r="UHP79" s="222"/>
      <c r="UHQ79" s="222"/>
      <c r="UHR79" s="222"/>
      <c r="UHS79" s="222"/>
      <c r="UHT79" s="222"/>
      <c r="UHU79" s="222"/>
      <c r="UHV79" s="222"/>
      <c r="UHW79" s="222"/>
      <c r="UHX79" s="222"/>
      <c r="UHY79" s="222"/>
      <c r="UHZ79" s="222"/>
      <c r="UIA79" s="222"/>
      <c r="UIB79" s="222"/>
      <c r="UIC79" s="222"/>
      <c r="UID79" s="222"/>
      <c r="UIE79" s="222"/>
      <c r="UIF79" s="222"/>
      <c r="UIG79" s="222"/>
      <c r="UIH79" s="222"/>
      <c r="UII79" s="222"/>
      <c r="UIJ79" s="222"/>
      <c r="UIK79" s="222"/>
      <c r="UIL79" s="222"/>
      <c r="UIM79" s="222"/>
      <c r="UIN79" s="222"/>
      <c r="UIO79" s="222"/>
      <c r="UIP79" s="222"/>
      <c r="UIQ79" s="222"/>
      <c r="UIR79" s="222"/>
      <c r="UIS79" s="222"/>
      <c r="UIT79" s="222"/>
      <c r="UIU79" s="222"/>
      <c r="UIV79" s="222"/>
      <c r="UIW79" s="222"/>
      <c r="UIX79" s="222"/>
      <c r="UIY79" s="222"/>
      <c r="UIZ79" s="222"/>
      <c r="UJA79" s="222"/>
      <c r="UJB79" s="222"/>
      <c r="UJC79" s="222"/>
      <c r="UJD79" s="222"/>
      <c r="UJE79" s="222"/>
      <c r="UJF79" s="222"/>
      <c r="UJG79" s="222"/>
      <c r="UJH79" s="222"/>
      <c r="UJI79" s="222"/>
      <c r="UJJ79" s="222"/>
      <c r="UJK79" s="222"/>
      <c r="UJL79" s="222"/>
      <c r="UJM79" s="222"/>
      <c r="UJN79" s="222"/>
      <c r="UJO79" s="222"/>
      <c r="UJP79" s="222"/>
      <c r="UJQ79" s="222"/>
      <c r="UJR79" s="222"/>
      <c r="UJS79" s="222"/>
      <c r="UJT79" s="222"/>
      <c r="UJU79" s="222"/>
      <c r="UJV79" s="222"/>
      <c r="UJW79" s="222"/>
      <c r="UJX79" s="222"/>
      <c r="UJY79" s="222"/>
      <c r="UJZ79" s="222"/>
      <c r="UKA79" s="222"/>
      <c r="UKB79" s="222"/>
      <c r="UKC79" s="222"/>
      <c r="UKD79" s="222"/>
      <c r="UKE79" s="222"/>
      <c r="UKF79" s="222"/>
      <c r="UKG79" s="222"/>
      <c r="UKH79" s="222"/>
      <c r="UKI79" s="222"/>
      <c r="UKJ79" s="222"/>
      <c r="UKK79" s="222"/>
      <c r="UKL79" s="222"/>
      <c r="UKM79" s="222"/>
      <c r="UKN79" s="222"/>
      <c r="UKO79" s="222"/>
      <c r="UKP79" s="222"/>
      <c r="UKQ79" s="222"/>
      <c r="UKR79" s="222"/>
      <c r="UKS79" s="222"/>
      <c r="UKT79" s="222"/>
      <c r="UKU79" s="222"/>
      <c r="UKV79" s="222"/>
      <c r="UKW79" s="222"/>
      <c r="UKX79" s="222"/>
      <c r="UKY79" s="222"/>
      <c r="UKZ79" s="222"/>
      <c r="ULA79" s="222"/>
      <c r="ULB79" s="222"/>
      <c r="ULC79" s="222"/>
      <c r="ULD79" s="222"/>
      <c r="ULE79" s="222"/>
      <c r="ULF79" s="222"/>
      <c r="ULG79" s="222"/>
      <c r="ULH79" s="222"/>
      <c r="ULI79" s="222"/>
      <c r="ULJ79" s="222"/>
      <c r="ULK79" s="222"/>
      <c r="ULL79" s="222"/>
      <c r="ULM79" s="222"/>
      <c r="ULN79" s="222"/>
      <c r="ULO79" s="222"/>
      <c r="ULP79" s="222"/>
      <c r="ULQ79" s="222"/>
      <c r="ULR79" s="222"/>
      <c r="ULS79" s="222"/>
      <c r="ULT79" s="222"/>
      <c r="ULU79" s="222"/>
      <c r="ULV79" s="222"/>
      <c r="ULW79" s="222"/>
      <c r="ULX79" s="222"/>
      <c r="ULY79" s="222"/>
      <c r="ULZ79" s="222"/>
      <c r="UMA79" s="222"/>
      <c r="UMB79" s="222"/>
      <c r="UMC79" s="222"/>
      <c r="UMD79" s="222"/>
      <c r="UME79" s="222"/>
      <c r="UMF79" s="222"/>
      <c r="UMG79" s="222"/>
      <c r="UMH79" s="222"/>
      <c r="UMI79" s="222"/>
      <c r="UMJ79" s="222"/>
      <c r="UMK79" s="222"/>
      <c r="UML79" s="222"/>
      <c r="UMM79" s="222"/>
      <c r="UMN79" s="222"/>
      <c r="UMO79" s="222"/>
      <c r="UMP79" s="222"/>
      <c r="UMQ79" s="222"/>
      <c r="UMR79" s="222"/>
      <c r="UMS79" s="222"/>
      <c r="UMT79" s="222"/>
      <c r="UMU79" s="222"/>
      <c r="UMV79" s="222"/>
      <c r="UMW79" s="222"/>
      <c r="UMX79" s="222"/>
      <c r="UMY79" s="222"/>
      <c r="UMZ79" s="222"/>
      <c r="UNA79" s="222"/>
      <c r="UNB79" s="222"/>
      <c r="UNC79" s="222"/>
      <c r="UND79" s="222"/>
      <c r="UNE79" s="222"/>
      <c r="UNF79" s="222"/>
      <c r="UNG79" s="222"/>
      <c r="UNH79" s="222"/>
      <c r="UNI79" s="222"/>
      <c r="UNJ79" s="222"/>
      <c r="UNK79" s="222"/>
      <c r="UNL79" s="222"/>
      <c r="UNM79" s="222"/>
      <c r="UNN79" s="222"/>
      <c r="UNO79" s="222"/>
      <c r="UNP79" s="222"/>
      <c r="UNQ79" s="222"/>
      <c r="UNR79" s="222"/>
      <c r="UNS79" s="222"/>
      <c r="UNT79" s="222"/>
      <c r="UNU79" s="222"/>
      <c r="UNV79" s="222"/>
      <c r="UNW79" s="222"/>
      <c r="UNX79" s="222"/>
      <c r="UNY79" s="222"/>
      <c r="UNZ79" s="222"/>
      <c r="UOA79" s="222"/>
      <c r="UOB79" s="222"/>
      <c r="UOC79" s="222"/>
      <c r="UOD79" s="222"/>
      <c r="UOE79" s="222"/>
      <c r="UOF79" s="222"/>
      <c r="UOG79" s="222"/>
      <c r="UOH79" s="222"/>
      <c r="UOI79" s="222"/>
      <c r="UOJ79" s="222"/>
      <c r="UOK79" s="222"/>
      <c r="UOL79" s="222"/>
      <c r="UOM79" s="222"/>
      <c r="UON79" s="222"/>
      <c r="UOO79" s="222"/>
      <c r="UOP79" s="222"/>
      <c r="UOQ79" s="222"/>
      <c r="UOR79" s="222"/>
      <c r="UOS79" s="222"/>
      <c r="UOT79" s="222"/>
      <c r="UOU79" s="222"/>
      <c r="UOV79" s="222"/>
      <c r="UOW79" s="222"/>
      <c r="UOX79" s="222"/>
      <c r="UOY79" s="222"/>
      <c r="UOZ79" s="222"/>
      <c r="UPA79" s="222"/>
      <c r="UPB79" s="222"/>
      <c r="UPC79" s="222"/>
      <c r="UPD79" s="222"/>
      <c r="UPE79" s="222"/>
      <c r="UPF79" s="222"/>
      <c r="UPG79" s="222"/>
      <c r="UPH79" s="222"/>
      <c r="UPI79" s="222"/>
      <c r="UPJ79" s="222"/>
      <c r="UPK79" s="222"/>
      <c r="UPL79" s="222"/>
      <c r="UPM79" s="222"/>
      <c r="UPN79" s="222"/>
      <c r="UPO79" s="222"/>
      <c r="UPP79" s="222"/>
      <c r="UPQ79" s="222"/>
      <c r="UPR79" s="222"/>
      <c r="UPS79" s="222"/>
      <c r="UPT79" s="222"/>
      <c r="UPU79" s="222"/>
      <c r="UPV79" s="222"/>
      <c r="UPW79" s="222"/>
      <c r="UPX79" s="222"/>
      <c r="UPY79" s="222"/>
      <c r="UPZ79" s="222"/>
      <c r="UQA79" s="222"/>
      <c r="UQB79" s="222"/>
      <c r="UQC79" s="222"/>
      <c r="UQD79" s="222"/>
      <c r="UQE79" s="222"/>
      <c r="UQF79" s="222"/>
      <c r="UQG79" s="222"/>
      <c r="UQH79" s="222"/>
      <c r="UQI79" s="222"/>
      <c r="UQJ79" s="222"/>
      <c r="UQK79" s="222"/>
      <c r="UQL79" s="222"/>
      <c r="UQM79" s="222"/>
      <c r="UQN79" s="222"/>
      <c r="UQO79" s="222"/>
      <c r="UQP79" s="222"/>
      <c r="UQQ79" s="222"/>
      <c r="UQR79" s="222"/>
      <c r="UQS79" s="222"/>
      <c r="UQT79" s="222"/>
      <c r="UQU79" s="222"/>
      <c r="UQV79" s="222"/>
      <c r="UQW79" s="222"/>
      <c r="UQX79" s="222"/>
      <c r="UQY79" s="222"/>
      <c r="UQZ79" s="222"/>
      <c r="URA79" s="222"/>
      <c r="URB79" s="222"/>
      <c r="URC79" s="222"/>
      <c r="URD79" s="222"/>
      <c r="URE79" s="222"/>
      <c r="URF79" s="222"/>
      <c r="URG79" s="222"/>
      <c r="URH79" s="222"/>
      <c r="URI79" s="222"/>
      <c r="URJ79" s="222"/>
      <c r="URK79" s="222"/>
      <c r="URL79" s="222"/>
      <c r="URM79" s="222"/>
      <c r="URN79" s="222"/>
      <c r="URO79" s="222"/>
      <c r="URP79" s="222"/>
      <c r="URQ79" s="222"/>
      <c r="URR79" s="222"/>
      <c r="URS79" s="222"/>
      <c r="URT79" s="222"/>
      <c r="URU79" s="222"/>
      <c r="URV79" s="222"/>
      <c r="URW79" s="222"/>
      <c r="URX79" s="222"/>
      <c r="URY79" s="222"/>
      <c r="URZ79" s="222"/>
      <c r="USA79" s="222"/>
      <c r="USB79" s="222"/>
      <c r="USC79" s="222"/>
      <c r="USD79" s="222"/>
      <c r="USE79" s="222"/>
      <c r="USF79" s="222"/>
      <c r="USG79" s="222"/>
      <c r="USH79" s="222"/>
      <c r="USI79" s="222"/>
      <c r="USJ79" s="222"/>
      <c r="USK79" s="222"/>
      <c r="USL79" s="222"/>
      <c r="USM79" s="222"/>
      <c r="USN79" s="222"/>
      <c r="USO79" s="222"/>
      <c r="USP79" s="222"/>
      <c r="USQ79" s="222"/>
      <c r="USR79" s="222"/>
      <c r="USS79" s="222"/>
      <c r="UST79" s="222"/>
      <c r="USU79" s="222"/>
      <c r="USV79" s="222"/>
      <c r="USW79" s="222"/>
      <c r="USX79" s="222"/>
      <c r="USY79" s="222"/>
      <c r="USZ79" s="222"/>
      <c r="UTA79" s="222"/>
      <c r="UTB79" s="222"/>
      <c r="UTC79" s="222"/>
      <c r="UTD79" s="222"/>
      <c r="UTE79" s="222"/>
      <c r="UTF79" s="222"/>
      <c r="UTG79" s="222"/>
      <c r="UTH79" s="222"/>
      <c r="UTI79" s="222"/>
      <c r="UTJ79" s="222"/>
      <c r="UTK79" s="222"/>
      <c r="UTL79" s="222"/>
      <c r="UTM79" s="222"/>
      <c r="UTN79" s="222"/>
      <c r="UTO79" s="222"/>
      <c r="UTP79" s="222"/>
      <c r="UTQ79" s="222"/>
      <c r="UTR79" s="222"/>
      <c r="UTS79" s="222"/>
      <c r="UTT79" s="222"/>
      <c r="UTU79" s="222"/>
      <c r="UTV79" s="222"/>
      <c r="UTW79" s="222"/>
      <c r="UTX79" s="222"/>
      <c r="UTY79" s="222"/>
      <c r="UTZ79" s="222"/>
      <c r="UUA79" s="222"/>
      <c r="UUB79" s="222"/>
      <c r="UUC79" s="222"/>
      <c r="UUD79" s="222"/>
      <c r="UUE79" s="222"/>
      <c r="UUF79" s="222"/>
      <c r="UUG79" s="222"/>
      <c r="UUH79" s="222"/>
      <c r="UUI79" s="222"/>
      <c r="UUJ79" s="222"/>
      <c r="UUK79" s="222"/>
      <c r="UUL79" s="222"/>
      <c r="UUM79" s="222"/>
      <c r="UUN79" s="222"/>
      <c r="UUO79" s="222"/>
      <c r="UUP79" s="222"/>
      <c r="UUQ79" s="222"/>
      <c r="UUR79" s="222"/>
      <c r="UUS79" s="222"/>
      <c r="UUT79" s="222"/>
      <c r="UUU79" s="222"/>
      <c r="UUV79" s="222"/>
      <c r="UUW79" s="222"/>
      <c r="UUX79" s="222"/>
      <c r="UUY79" s="222"/>
      <c r="UUZ79" s="222"/>
      <c r="UVA79" s="222"/>
      <c r="UVB79" s="222"/>
      <c r="UVC79" s="222"/>
      <c r="UVD79" s="222"/>
      <c r="UVE79" s="222"/>
      <c r="UVF79" s="222"/>
      <c r="UVG79" s="222"/>
      <c r="UVH79" s="222"/>
      <c r="UVI79" s="222"/>
      <c r="UVJ79" s="222"/>
      <c r="UVK79" s="222"/>
      <c r="UVL79" s="222"/>
      <c r="UVM79" s="222"/>
      <c r="UVN79" s="222"/>
      <c r="UVO79" s="222"/>
      <c r="UVP79" s="222"/>
      <c r="UVQ79" s="222"/>
      <c r="UVR79" s="222"/>
      <c r="UVS79" s="222"/>
      <c r="UVT79" s="222"/>
      <c r="UVU79" s="222"/>
      <c r="UVV79" s="222"/>
      <c r="UVW79" s="222"/>
      <c r="UVX79" s="222"/>
      <c r="UVY79" s="222"/>
      <c r="UVZ79" s="222"/>
      <c r="UWA79" s="222"/>
      <c r="UWB79" s="222"/>
      <c r="UWC79" s="222"/>
      <c r="UWD79" s="222"/>
      <c r="UWE79" s="222"/>
      <c r="UWF79" s="222"/>
      <c r="UWG79" s="222"/>
      <c r="UWH79" s="222"/>
      <c r="UWI79" s="222"/>
      <c r="UWJ79" s="222"/>
      <c r="UWK79" s="222"/>
      <c r="UWL79" s="222"/>
      <c r="UWM79" s="222"/>
      <c r="UWN79" s="222"/>
      <c r="UWO79" s="222"/>
      <c r="UWP79" s="222"/>
      <c r="UWQ79" s="222"/>
      <c r="UWR79" s="222"/>
      <c r="UWS79" s="222"/>
      <c r="UWT79" s="222"/>
      <c r="UWU79" s="222"/>
      <c r="UWV79" s="222"/>
      <c r="UWW79" s="222"/>
      <c r="UWX79" s="222"/>
      <c r="UWY79" s="222"/>
      <c r="UWZ79" s="222"/>
      <c r="UXA79" s="222"/>
      <c r="UXB79" s="222"/>
      <c r="UXC79" s="222"/>
      <c r="UXD79" s="222"/>
      <c r="UXE79" s="222"/>
      <c r="UXF79" s="222"/>
      <c r="UXG79" s="222"/>
      <c r="UXH79" s="222"/>
      <c r="UXI79" s="222"/>
      <c r="UXJ79" s="222"/>
      <c r="UXK79" s="222"/>
      <c r="UXL79" s="222"/>
      <c r="UXM79" s="222"/>
      <c r="UXN79" s="222"/>
      <c r="UXO79" s="222"/>
      <c r="UXP79" s="222"/>
      <c r="UXQ79" s="222"/>
      <c r="UXR79" s="222"/>
      <c r="UXS79" s="222"/>
      <c r="UXT79" s="222"/>
      <c r="UXU79" s="222"/>
      <c r="UXV79" s="222"/>
      <c r="UXW79" s="222"/>
      <c r="UXX79" s="222"/>
      <c r="UXY79" s="222"/>
      <c r="UXZ79" s="222"/>
      <c r="UYA79" s="222"/>
      <c r="UYB79" s="222"/>
      <c r="UYC79" s="222"/>
      <c r="UYD79" s="222"/>
      <c r="UYE79" s="222"/>
      <c r="UYF79" s="222"/>
      <c r="UYG79" s="222"/>
      <c r="UYH79" s="222"/>
      <c r="UYI79" s="222"/>
      <c r="UYJ79" s="222"/>
      <c r="UYK79" s="222"/>
      <c r="UYL79" s="222"/>
      <c r="UYM79" s="222"/>
      <c r="UYN79" s="222"/>
      <c r="UYO79" s="222"/>
      <c r="UYP79" s="222"/>
      <c r="UYQ79" s="222"/>
      <c r="UYR79" s="222"/>
      <c r="UYS79" s="222"/>
      <c r="UYT79" s="222"/>
      <c r="UYU79" s="222"/>
      <c r="UYV79" s="222"/>
      <c r="UYW79" s="222"/>
      <c r="UYX79" s="222"/>
      <c r="UYY79" s="222"/>
      <c r="UYZ79" s="222"/>
      <c r="UZA79" s="222"/>
      <c r="UZB79" s="222"/>
      <c r="UZC79" s="222"/>
      <c r="UZD79" s="222"/>
      <c r="UZE79" s="222"/>
      <c r="UZF79" s="222"/>
      <c r="UZG79" s="222"/>
      <c r="UZH79" s="222"/>
      <c r="UZI79" s="222"/>
      <c r="UZJ79" s="222"/>
      <c r="UZK79" s="222"/>
      <c r="UZL79" s="222"/>
      <c r="UZM79" s="222"/>
      <c r="UZN79" s="222"/>
      <c r="UZO79" s="222"/>
      <c r="UZP79" s="222"/>
      <c r="UZQ79" s="222"/>
      <c r="UZR79" s="222"/>
      <c r="UZS79" s="222"/>
      <c r="UZT79" s="222"/>
      <c r="UZU79" s="222"/>
      <c r="UZV79" s="222"/>
      <c r="UZW79" s="222"/>
      <c r="UZX79" s="222"/>
      <c r="UZY79" s="222"/>
      <c r="UZZ79" s="222"/>
      <c r="VAA79" s="222"/>
      <c r="VAB79" s="222"/>
      <c r="VAC79" s="222"/>
      <c r="VAD79" s="222"/>
      <c r="VAE79" s="222"/>
      <c r="VAF79" s="222"/>
      <c r="VAG79" s="222"/>
      <c r="VAH79" s="222"/>
      <c r="VAI79" s="222"/>
      <c r="VAJ79" s="222"/>
      <c r="VAK79" s="222"/>
      <c r="VAL79" s="222"/>
      <c r="VAM79" s="222"/>
      <c r="VAN79" s="222"/>
      <c r="VAO79" s="222"/>
      <c r="VAP79" s="222"/>
      <c r="VAQ79" s="222"/>
      <c r="VAR79" s="222"/>
      <c r="VAS79" s="222"/>
      <c r="VAT79" s="222"/>
      <c r="VAU79" s="222"/>
      <c r="VAV79" s="222"/>
      <c r="VAW79" s="222"/>
      <c r="VAX79" s="222"/>
      <c r="VAY79" s="222"/>
      <c r="VAZ79" s="222"/>
      <c r="VBA79" s="222"/>
      <c r="VBB79" s="222"/>
      <c r="VBC79" s="222"/>
      <c r="VBD79" s="222"/>
      <c r="VBE79" s="222"/>
      <c r="VBF79" s="222"/>
      <c r="VBG79" s="222"/>
      <c r="VBH79" s="222"/>
      <c r="VBI79" s="222"/>
      <c r="VBJ79" s="222"/>
      <c r="VBK79" s="222"/>
      <c r="VBL79" s="222"/>
      <c r="VBM79" s="222"/>
      <c r="VBN79" s="222"/>
      <c r="VBO79" s="222"/>
      <c r="VBP79" s="222"/>
      <c r="VBQ79" s="222"/>
      <c r="VBR79" s="222"/>
      <c r="VBS79" s="222"/>
      <c r="VBT79" s="222"/>
      <c r="VBU79" s="222"/>
      <c r="VBV79" s="222"/>
      <c r="VBW79" s="222"/>
      <c r="VBX79" s="222"/>
      <c r="VBY79" s="222"/>
      <c r="VBZ79" s="222"/>
      <c r="VCA79" s="222"/>
      <c r="VCB79" s="222"/>
      <c r="VCC79" s="222"/>
      <c r="VCD79" s="222"/>
      <c r="VCE79" s="222"/>
      <c r="VCF79" s="222"/>
      <c r="VCG79" s="222"/>
      <c r="VCH79" s="222"/>
      <c r="VCI79" s="222"/>
      <c r="VCJ79" s="222"/>
      <c r="VCK79" s="222"/>
      <c r="VCL79" s="222"/>
      <c r="VCM79" s="222"/>
      <c r="VCN79" s="222"/>
      <c r="VCO79" s="222"/>
      <c r="VCP79" s="222"/>
      <c r="VCQ79" s="222"/>
      <c r="VCR79" s="222"/>
      <c r="VCS79" s="222"/>
      <c r="VCT79" s="222"/>
      <c r="VCU79" s="222"/>
      <c r="VCV79" s="222"/>
      <c r="VCW79" s="222"/>
      <c r="VCX79" s="222"/>
      <c r="VCY79" s="222"/>
      <c r="VCZ79" s="222"/>
      <c r="VDA79" s="222"/>
      <c r="VDB79" s="222"/>
      <c r="VDC79" s="222"/>
      <c r="VDD79" s="222"/>
      <c r="VDE79" s="222"/>
      <c r="VDF79" s="222"/>
      <c r="VDG79" s="222"/>
      <c r="VDH79" s="222"/>
      <c r="VDI79" s="222"/>
      <c r="VDJ79" s="222"/>
      <c r="VDK79" s="222"/>
      <c r="VDL79" s="222"/>
      <c r="VDM79" s="222"/>
      <c r="VDN79" s="222"/>
      <c r="VDO79" s="222"/>
      <c r="VDP79" s="222"/>
      <c r="VDQ79" s="222"/>
      <c r="VDR79" s="222"/>
      <c r="VDS79" s="222"/>
      <c r="VDT79" s="222"/>
      <c r="VDU79" s="222"/>
      <c r="VDV79" s="222"/>
      <c r="VDW79" s="222"/>
      <c r="VDX79" s="222"/>
      <c r="VDY79" s="222"/>
      <c r="VDZ79" s="222"/>
      <c r="VEA79" s="222"/>
      <c r="VEB79" s="222"/>
      <c r="VEC79" s="222"/>
      <c r="VED79" s="222"/>
      <c r="VEE79" s="222"/>
      <c r="VEF79" s="222"/>
      <c r="VEG79" s="222"/>
      <c r="VEH79" s="222"/>
      <c r="VEI79" s="222"/>
      <c r="VEJ79" s="222"/>
      <c r="VEK79" s="222"/>
      <c r="VEL79" s="222"/>
      <c r="VEM79" s="222"/>
      <c r="VEN79" s="222"/>
      <c r="VEO79" s="222"/>
      <c r="VEP79" s="222"/>
      <c r="VEQ79" s="222"/>
      <c r="VER79" s="222"/>
      <c r="VES79" s="222"/>
      <c r="VET79" s="222"/>
      <c r="VEU79" s="222"/>
      <c r="VEV79" s="222"/>
      <c r="VEW79" s="222"/>
      <c r="VEX79" s="222"/>
      <c r="VEY79" s="222"/>
      <c r="VEZ79" s="222"/>
      <c r="VFA79" s="222"/>
      <c r="VFB79" s="222"/>
      <c r="VFC79" s="222"/>
      <c r="VFD79" s="222"/>
      <c r="VFE79" s="222"/>
      <c r="VFF79" s="222"/>
      <c r="VFG79" s="222"/>
      <c r="VFH79" s="222"/>
      <c r="VFI79" s="222"/>
      <c r="VFJ79" s="222"/>
      <c r="VFK79" s="222"/>
      <c r="VFL79" s="222"/>
      <c r="VFM79" s="222"/>
      <c r="VFN79" s="222"/>
      <c r="VFO79" s="222"/>
      <c r="VFP79" s="222"/>
      <c r="VFQ79" s="222"/>
      <c r="VFR79" s="222"/>
      <c r="VFS79" s="222"/>
      <c r="VFT79" s="222"/>
      <c r="VFU79" s="222"/>
      <c r="VFV79" s="222"/>
      <c r="VFW79" s="222"/>
      <c r="VFX79" s="222"/>
      <c r="VFY79" s="222"/>
      <c r="VFZ79" s="222"/>
      <c r="VGA79" s="222"/>
      <c r="VGB79" s="222"/>
      <c r="VGC79" s="222"/>
      <c r="VGD79" s="222"/>
      <c r="VGE79" s="222"/>
      <c r="VGF79" s="222"/>
      <c r="VGG79" s="222"/>
      <c r="VGH79" s="222"/>
      <c r="VGI79" s="222"/>
      <c r="VGJ79" s="222"/>
      <c r="VGK79" s="222"/>
      <c r="VGL79" s="222"/>
      <c r="VGM79" s="222"/>
      <c r="VGN79" s="222"/>
      <c r="VGO79" s="222"/>
      <c r="VGP79" s="222"/>
      <c r="VGQ79" s="222"/>
      <c r="VGR79" s="222"/>
      <c r="VGS79" s="222"/>
      <c r="VGT79" s="222"/>
      <c r="VGU79" s="222"/>
      <c r="VGV79" s="222"/>
      <c r="VGW79" s="222"/>
      <c r="VGX79" s="222"/>
      <c r="VGY79" s="222"/>
      <c r="VGZ79" s="222"/>
      <c r="VHA79" s="222"/>
      <c r="VHB79" s="222"/>
      <c r="VHC79" s="222"/>
      <c r="VHD79" s="222"/>
      <c r="VHE79" s="222"/>
      <c r="VHF79" s="222"/>
      <c r="VHG79" s="222"/>
      <c r="VHH79" s="222"/>
      <c r="VHI79" s="222"/>
      <c r="VHJ79" s="222"/>
      <c r="VHK79" s="222"/>
      <c r="VHL79" s="222"/>
      <c r="VHM79" s="222"/>
      <c r="VHN79" s="222"/>
      <c r="VHO79" s="222"/>
      <c r="VHP79" s="222"/>
      <c r="VHQ79" s="222"/>
      <c r="VHR79" s="222"/>
      <c r="VHS79" s="222"/>
      <c r="VHT79" s="222"/>
      <c r="VHU79" s="222"/>
      <c r="VHV79" s="222"/>
      <c r="VHW79" s="222"/>
      <c r="VHX79" s="222"/>
      <c r="VHY79" s="222"/>
      <c r="VHZ79" s="222"/>
      <c r="VIA79" s="222"/>
      <c r="VIB79" s="222"/>
      <c r="VIC79" s="222"/>
      <c r="VID79" s="222"/>
      <c r="VIE79" s="222"/>
      <c r="VIF79" s="222"/>
      <c r="VIG79" s="222"/>
      <c r="VIH79" s="222"/>
      <c r="VII79" s="222"/>
      <c r="VIJ79" s="222"/>
      <c r="VIK79" s="222"/>
      <c r="VIL79" s="222"/>
      <c r="VIM79" s="222"/>
      <c r="VIN79" s="222"/>
      <c r="VIO79" s="222"/>
      <c r="VIP79" s="222"/>
      <c r="VIQ79" s="222"/>
      <c r="VIR79" s="222"/>
      <c r="VIS79" s="222"/>
      <c r="VIT79" s="222"/>
      <c r="VIU79" s="222"/>
      <c r="VIV79" s="222"/>
      <c r="VIW79" s="222"/>
      <c r="VIX79" s="222"/>
      <c r="VIY79" s="222"/>
      <c r="VIZ79" s="222"/>
      <c r="VJA79" s="222"/>
      <c r="VJB79" s="222"/>
      <c r="VJC79" s="222"/>
      <c r="VJD79" s="222"/>
      <c r="VJE79" s="222"/>
      <c r="VJF79" s="222"/>
      <c r="VJG79" s="222"/>
      <c r="VJH79" s="222"/>
      <c r="VJI79" s="222"/>
      <c r="VJJ79" s="222"/>
      <c r="VJK79" s="222"/>
      <c r="VJL79" s="222"/>
      <c r="VJM79" s="222"/>
      <c r="VJN79" s="222"/>
      <c r="VJO79" s="222"/>
      <c r="VJP79" s="222"/>
      <c r="VJQ79" s="222"/>
      <c r="VJR79" s="222"/>
      <c r="VJS79" s="222"/>
      <c r="VJT79" s="222"/>
      <c r="VJU79" s="222"/>
      <c r="VJV79" s="222"/>
      <c r="VJW79" s="222"/>
      <c r="VJX79" s="222"/>
      <c r="VJY79" s="222"/>
      <c r="VJZ79" s="222"/>
      <c r="VKA79" s="222"/>
      <c r="VKB79" s="222"/>
      <c r="VKC79" s="222"/>
      <c r="VKD79" s="222"/>
      <c r="VKE79" s="222"/>
      <c r="VKF79" s="222"/>
      <c r="VKG79" s="222"/>
      <c r="VKH79" s="222"/>
      <c r="VKI79" s="222"/>
      <c r="VKJ79" s="222"/>
      <c r="VKK79" s="222"/>
      <c r="VKL79" s="222"/>
      <c r="VKM79" s="222"/>
      <c r="VKN79" s="222"/>
      <c r="VKO79" s="222"/>
      <c r="VKP79" s="222"/>
      <c r="VKQ79" s="222"/>
      <c r="VKR79" s="222"/>
      <c r="VKS79" s="222"/>
      <c r="VKT79" s="222"/>
      <c r="VKU79" s="222"/>
      <c r="VKV79" s="222"/>
      <c r="VKW79" s="222"/>
      <c r="VKX79" s="222"/>
      <c r="VKY79" s="222"/>
      <c r="VKZ79" s="222"/>
      <c r="VLA79" s="222"/>
      <c r="VLB79" s="222"/>
      <c r="VLC79" s="222"/>
      <c r="VLD79" s="222"/>
      <c r="VLE79" s="222"/>
      <c r="VLF79" s="222"/>
      <c r="VLG79" s="222"/>
      <c r="VLH79" s="222"/>
      <c r="VLI79" s="222"/>
      <c r="VLJ79" s="222"/>
      <c r="VLK79" s="222"/>
      <c r="VLL79" s="222"/>
      <c r="VLM79" s="222"/>
      <c r="VLN79" s="222"/>
      <c r="VLO79" s="222"/>
      <c r="VLP79" s="222"/>
      <c r="VLQ79" s="222"/>
      <c r="VLR79" s="222"/>
      <c r="VLS79" s="222"/>
      <c r="VLT79" s="222"/>
      <c r="VLU79" s="222"/>
      <c r="VLV79" s="222"/>
      <c r="VLW79" s="222"/>
      <c r="VLX79" s="222"/>
      <c r="VLY79" s="222"/>
      <c r="VLZ79" s="222"/>
      <c r="VMA79" s="222"/>
      <c r="VMB79" s="222"/>
      <c r="VMC79" s="222"/>
      <c r="VMD79" s="222"/>
      <c r="VME79" s="222"/>
      <c r="VMF79" s="222"/>
      <c r="VMG79" s="222"/>
      <c r="VMH79" s="222"/>
      <c r="VMI79" s="222"/>
      <c r="VMJ79" s="222"/>
      <c r="VMK79" s="222"/>
      <c r="VML79" s="222"/>
      <c r="VMM79" s="222"/>
      <c r="VMN79" s="222"/>
      <c r="VMO79" s="222"/>
      <c r="VMP79" s="222"/>
      <c r="VMQ79" s="222"/>
      <c r="VMR79" s="222"/>
      <c r="VMS79" s="222"/>
      <c r="VMT79" s="222"/>
      <c r="VMU79" s="222"/>
      <c r="VMV79" s="222"/>
      <c r="VMW79" s="222"/>
      <c r="VMX79" s="222"/>
      <c r="VMY79" s="222"/>
      <c r="VMZ79" s="222"/>
      <c r="VNA79" s="222"/>
      <c r="VNB79" s="222"/>
      <c r="VNC79" s="222"/>
      <c r="VND79" s="222"/>
      <c r="VNE79" s="222"/>
      <c r="VNF79" s="222"/>
      <c r="VNG79" s="222"/>
      <c r="VNH79" s="222"/>
      <c r="VNI79" s="222"/>
      <c r="VNJ79" s="222"/>
      <c r="VNK79" s="222"/>
      <c r="VNL79" s="222"/>
      <c r="VNM79" s="222"/>
      <c r="VNN79" s="222"/>
      <c r="VNO79" s="222"/>
      <c r="VNP79" s="222"/>
      <c r="VNQ79" s="222"/>
      <c r="VNR79" s="222"/>
      <c r="VNS79" s="222"/>
      <c r="VNT79" s="222"/>
      <c r="VNU79" s="222"/>
      <c r="VNV79" s="222"/>
      <c r="VNW79" s="222"/>
      <c r="VNX79" s="222"/>
      <c r="VNY79" s="222"/>
      <c r="VNZ79" s="222"/>
      <c r="VOA79" s="222"/>
      <c r="VOB79" s="222"/>
      <c r="VOC79" s="222"/>
      <c r="VOD79" s="222"/>
      <c r="VOE79" s="222"/>
      <c r="VOF79" s="222"/>
      <c r="VOG79" s="222"/>
      <c r="VOH79" s="222"/>
      <c r="VOI79" s="222"/>
      <c r="VOJ79" s="222"/>
      <c r="VOK79" s="222"/>
      <c r="VOL79" s="222"/>
      <c r="VOM79" s="222"/>
      <c r="VON79" s="222"/>
      <c r="VOO79" s="222"/>
      <c r="VOP79" s="222"/>
      <c r="VOQ79" s="222"/>
      <c r="VOR79" s="222"/>
      <c r="VOS79" s="222"/>
      <c r="VOT79" s="222"/>
      <c r="VOU79" s="222"/>
      <c r="VOV79" s="222"/>
      <c r="VOW79" s="222"/>
      <c r="VOX79" s="222"/>
      <c r="VOY79" s="222"/>
      <c r="VOZ79" s="222"/>
      <c r="VPA79" s="222"/>
      <c r="VPB79" s="222"/>
      <c r="VPC79" s="222"/>
      <c r="VPD79" s="222"/>
      <c r="VPE79" s="222"/>
      <c r="VPF79" s="222"/>
      <c r="VPG79" s="222"/>
      <c r="VPH79" s="222"/>
      <c r="VPI79" s="222"/>
      <c r="VPJ79" s="222"/>
      <c r="VPK79" s="222"/>
      <c r="VPL79" s="222"/>
      <c r="VPM79" s="222"/>
      <c r="VPN79" s="222"/>
      <c r="VPO79" s="222"/>
      <c r="VPP79" s="222"/>
      <c r="VPQ79" s="222"/>
      <c r="VPR79" s="222"/>
      <c r="VPS79" s="222"/>
      <c r="VPT79" s="222"/>
      <c r="VPU79" s="222"/>
      <c r="VPV79" s="222"/>
      <c r="VPW79" s="222"/>
      <c r="VPX79" s="222"/>
      <c r="VPY79" s="222"/>
      <c r="VPZ79" s="222"/>
      <c r="VQA79" s="222"/>
      <c r="VQB79" s="222"/>
      <c r="VQC79" s="222"/>
      <c r="VQD79" s="222"/>
      <c r="VQE79" s="222"/>
      <c r="VQF79" s="222"/>
      <c r="VQG79" s="222"/>
      <c r="VQH79" s="222"/>
      <c r="VQI79" s="222"/>
      <c r="VQJ79" s="222"/>
      <c r="VQK79" s="222"/>
      <c r="VQL79" s="222"/>
      <c r="VQM79" s="222"/>
      <c r="VQN79" s="222"/>
      <c r="VQO79" s="222"/>
      <c r="VQP79" s="222"/>
      <c r="VQQ79" s="222"/>
      <c r="VQR79" s="222"/>
      <c r="VQS79" s="222"/>
      <c r="VQT79" s="222"/>
      <c r="VQU79" s="222"/>
      <c r="VQV79" s="222"/>
      <c r="VQW79" s="222"/>
      <c r="VQX79" s="222"/>
      <c r="VQY79" s="222"/>
      <c r="VQZ79" s="222"/>
      <c r="VRA79" s="222"/>
      <c r="VRB79" s="222"/>
      <c r="VRC79" s="222"/>
      <c r="VRD79" s="222"/>
      <c r="VRE79" s="222"/>
      <c r="VRF79" s="222"/>
      <c r="VRG79" s="222"/>
      <c r="VRH79" s="222"/>
      <c r="VRI79" s="222"/>
      <c r="VRJ79" s="222"/>
      <c r="VRK79" s="222"/>
      <c r="VRL79" s="222"/>
      <c r="VRM79" s="222"/>
      <c r="VRN79" s="222"/>
      <c r="VRO79" s="222"/>
      <c r="VRP79" s="222"/>
      <c r="VRQ79" s="222"/>
      <c r="VRR79" s="222"/>
      <c r="VRS79" s="222"/>
      <c r="VRT79" s="222"/>
      <c r="VRU79" s="222"/>
      <c r="VRV79" s="222"/>
      <c r="VRW79" s="222"/>
      <c r="VRX79" s="222"/>
      <c r="VRY79" s="222"/>
      <c r="VRZ79" s="222"/>
      <c r="VSA79" s="222"/>
      <c r="VSB79" s="222"/>
      <c r="VSC79" s="222"/>
      <c r="VSD79" s="222"/>
      <c r="VSE79" s="222"/>
      <c r="VSF79" s="222"/>
      <c r="VSG79" s="222"/>
      <c r="VSH79" s="222"/>
      <c r="VSI79" s="222"/>
      <c r="VSJ79" s="222"/>
      <c r="VSK79" s="222"/>
      <c r="VSL79" s="222"/>
      <c r="VSM79" s="222"/>
      <c r="VSN79" s="222"/>
      <c r="VSO79" s="222"/>
      <c r="VSP79" s="222"/>
      <c r="VSQ79" s="222"/>
      <c r="VSR79" s="222"/>
      <c r="VSS79" s="222"/>
      <c r="VST79" s="222"/>
      <c r="VSU79" s="222"/>
      <c r="VSV79" s="222"/>
      <c r="VSW79" s="222"/>
      <c r="VSX79" s="222"/>
      <c r="VSY79" s="222"/>
      <c r="VSZ79" s="222"/>
      <c r="VTA79" s="222"/>
      <c r="VTB79" s="222"/>
      <c r="VTC79" s="222"/>
      <c r="VTD79" s="222"/>
      <c r="VTE79" s="222"/>
      <c r="VTF79" s="222"/>
      <c r="VTG79" s="222"/>
      <c r="VTH79" s="222"/>
      <c r="VTI79" s="222"/>
      <c r="VTJ79" s="222"/>
      <c r="VTK79" s="222"/>
      <c r="VTL79" s="222"/>
      <c r="VTM79" s="222"/>
      <c r="VTN79" s="222"/>
      <c r="VTO79" s="222"/>
      <c r="VTP79" s="222"/>
      <c r="VTQ79" s="222"/>
      <c r="VTR79" s="222"/>
      <c r="VTS79" s="222"/>
      <c r="VTT79" s="222"/>
      <c r="VTU79" s="222"/>
      <c r="VTV79" s="222"/>
      <c r="VTW79" s="222"/>
      <c r="VTX79" s="222"/>
      <c r="VTY79" s="222"/>
      <c r="VTZ79" s="222"/>
      <c r="VUA79" s="222"/>
      <c r="VUB79" s="222"/>
      <c r="VUC79" s="222"/>
      <c r="VUD79" s="222"/>
      <c r="VUE79" s="222"/>
      <c r="VUF79" s="222"/>
      <c r="VUG79" s="222"/>
      <c r="VUH79" s="222"/>
      <c r="VUI79" s="222"/>
      <c r="VUJ79" s="222"/>
      <c r="VUK79" s="222"/>
      <c r="VUL79" s="222"/>
      <c r="VUM79" s="222"/>
      <c r="VUN79" s="222"/>
      <c r="VUO79" s="222"/>
      <c r="VUP79" s="222"/>
      <c r="VUQ79" s="222"/>
      <c r="VUR79" s="222"/>
      <c r="VUS79" s="222"/>
      <c r="VUT79" s="222"/>
      <c r="VUU79" s="222"/>
      <c r="VUV79" s="222"/>
      <c r="VUW79" s="222"/>
      <c r="VUX79" s="222"/>
      <c r="VUY79" s="222"/>
      <c r="VUZ79" s="222"/>
      <c r="VVA79" s="222"/>
      <c r="VVB79" s="222"/>
      <c r="VVC79" s="222"/>
      <c r="VVD79" s="222"/>
      <c r="VVE79" s="222"/>
      <c r="VVF79" s="222"/>
      <c r="VVG79" s="222"/>
      <c r="VVH79" s="222"/>
      <c r="VVI79" s="222"/>
      <c r="VVJ79" s="222"/>
      <c r="VVK79" s="222"/>
      <c r="VVL79" s="222"/>
      <c r="VVM79" s="222"/>
      <c r="VVN79" s="222"/>
      <c r="VVO79" s="222"/>
      <c r="VVP79" s="222"/>
      <c r="VVQ79" s="222"/>
      <c r="VVR79" s="222"/>
      <c r="VVS79" s="222"/>
      <c r="VVT79" s="222"/>
      <c r="VVU79" s="222"/>
      <c r="VVV79" s="222"/>
      <c r="VVW79" s="222"/>
      <c r="VVX79" s="222"/>
      <c r="VVY79" s="222"/>
      <c r="VVZ79" s="222"/>
      <c r="VWA79" s="222"/>
      <c r="VWB79" s="222"/>
      <c r="VWC79" s="222"/>
      <c r="VWD79" s="222"/>
      <c r="VWE79" s="222"/>
      <c r="VWF79" s="222"/>
      <c r="VWG79" s="222"/>
      <c r="VWH79" s="222"/>
      <c r="VWI79" s="222"/>
      <c r="VWJ79" s="222"/>
      <c r="VWK79" s="222"/>
      <c r="VWL79" s="222"/>
      <c r="VWM79" s="222"/>
      <c r="VWN79" s="222"/>
      <c r="VWO79" s="222"/>
      <c r="VWP79" s="222"/>
      <c r="VWQ79" s="222"/>
      <c r="VWR79" s="222"/>
      <c r="VWS79" s="222"/>
      <c r="VWT79" s="222"/>
      <c r="VWU79" s="222"/>
      <c r="VWV79" s="222"/>
      <c r="VWW79" s="222"/>
      <c r="VWX79" s="222"/>
      <c r="VWY79" s="222"/>
      <c r="VWZ79" s="222"/>
      <c r="VXA79" s="222"/>
      <c r="VXB79" s="222"/>
      <c r="VXC79" s="222"/>
      <c r="VXD79" s="222"/>
      <c r="VXE79" s="222"/>
      <c r="VXF79" s="222"/>
      <c r="VXG79" s="222"/>
      <c r="VXH79" s="222"/>
      <c r="VXI79" s="222"/>
      <c r="VXJ79" s="222"/>
      <c r="VXK79" s="222"/>
      <c r="VXL79" s="222"/>
      <c r="VXM79" s="222"/>
      <c r="VXN79" s="222"/>
      <c r="VXO79" s="222"/>
      <c r="VXP79" s="222"/>
      <c r="VXQ79" s="222"/>
      <c r="VXR79" s="222"/>
      <c r="VXS79" s="222"/>
      <c r="VXT79" s="222"/>
      <c r="VXU79" s="222"/>
      <c r="VXV79" s="222"/>
      <c r="VXW79" s="222"/>
      <c r="VXX79" s="222"/>
      <c r="VXY79" s="222"/>
      <c r="VXZ79" s="222"/>
      <c r="VYA79" s="222"/>
      <c r="VYB79" s="222"/>
      <c r="VYC79" s="222"/>
      <c r="VYD79" s="222"/>
      <c r="VYE79" s="222"/>
      <c r="VYF79" s="222"/>
      <c r="VYG79" s="222"/>
      <c r="VYH79" s="222"/>
      <c r="VYI79" s="222"/>
      <c r="VYJ79" s="222"/>
      <c r="VYK79" s="222"/>
      <c r="VYL79" s="222"/>
      <c r="VYM79" s="222"/>
      <c r="VYN79" s="222"/>
      <c r="VYO79" s="222"/>
      <c r="VYP79" s="222"/>
      <c r="VYQ79" s="222"/>
      <c r="VYR79" s="222"/>
      <c r="VYS79" s="222"/>
      <c r="VYT79" s="222"/>
      <c r="VYU79" s="222"/>
      <c r="VYV79" s="222"/>
      <c r="VYW79" s="222"/>
      <c r="VYX79" s="222"/>
      <c r="VYY79" s="222"/>
      <c r="VYZ79" s="222"/>
      <c r="VZA79" s="222"/>
      <c r="VZB79" s="222"/>
      <c r="VZC79" s="222"/>
      <c r="VZD79" s="222"/>
      <c r="VZE79" s="222"/>
      <c r="VZF79" s="222"/>
      <c r="VZG79" s="222"/>
      <c r="VZH79" s="222"/>
      <c r="VZI79" s="222"/>
      <c r="VZJ79" s="222"/>
      <c r="VZK79" s="222"/>
      <c r="VZL79" s="222"/>
      <c r="VZM79" s="222"/>
      <c r="VZN79" s="222"/>
      <c r="VZO79" s="222"/>
      <c r="VZP79" s="222"/>
      <c r="VZQ79" s="222"/>
      <c r="VZR79" s="222"/>
      <c r="VZS79" s="222"/>
      <c r="VZT79" s="222"/>
      <c r="VZU79" s="222"/>
      <c r="VZV79" s="222"/>
      <c r="VZW79" s="222"/>
      <c r="VZX79" s="222"/>
      <c r="VZY79" s="222"/>
      <c r="VZZ79" s="222"/>
      <c r="WAA79" s="222"/>
      <c r="WAB79" s="222"/>
      <c r="WAC79" s="222"/>
      <c r="WAD79" s="222"/>
      <c r="WAE79" s="222"/>
      <c r="WAF79" s="222"/>
      <c r="WAG79" s="222"/>
      <c r="WAH79" s="222"/>
      <c r="WAI79" s="222"/>
      <c r="WAJ79" s="222"/>
      <c r="WAK79" s="222"/>
      <c r="WAL79" s="222"/>
      <c r="WAM79" s="222"/>
      <c r="WAN79" s="222"/>
      <c r="WAO79" s="222"/>
      <c r="WAP79" s="222"/>
      <c r="WAQ79" s="222"/>
      <c r="WAR79" s="222"/>
      <c r="WAS79" s="222"/>
      <c r="WAT79" s="222"/>
      <c r="WAU79" s="222"/>
      <c r="WAV79" s="222"/>
      <c r="WAW79" s="222"/>
      <c r="WAX79" s="222"/>
      <c r="WAY79" s="222"/>
      <c r="WAZ79" s="222"/>
      <c r="WBA79" s="222"/>
      <c r="WBB79" s="222"/>
      <c r="WBC79" s="222"/>
      <c r="WBD79" s="222"/>
      <c r="WBE79" s="222"/>
      <c r="WBF79" s="222"/>
      <c r="WBG79" s="222"/>
      <c r="WBH79" s="222"/>
      <c r="WBI79" s="222"/>
      <c r="WBJ79" s="222"/>
      <c r="WBK79" s="222"/>
      <c r="WBL79" s="222"/>
      <c r="WBM79" s="222"/>
      <c r="WBN79" s="222"/>
      <c r="WBO79" s="222"/>
      <c r="WBP79" s="222"/>
      <c r="WBQ79" s="222"/>
      <c r="WBR79" s="222"/>
      <c r="WBS79" s="222"/>
      <c r="WBT79" s="222"/>
      <c r="WBU79" s="222"/>
      <c r="WBV79" s="222"/>
      <c r="WBW79" s="222"/>
      <c r="WBX79" s="222"/>
      <c r="WBY79" s="222"/>
      <c r="WBZ79" s="222"/>
      <c r="WCA79" s="222"/>
      <c r="WCB79" s="222"/>
      <c r="WCC79" s="222"/>
      <c r="WCD79" s="222"/>
      <c r="WCE79" s="222"/>
      <c r="WCF79" s="222"/>
      <c r="WCG79" s="222"/>
      <c r="WCH79" s="222"/>
      <c r="WCI79" s="222"/>
      <c r="WCJ79" s="222"/>
      <c r="WCK79" s="222"/>
      <c r="WCL79" s="222"/>
      <c r="WCM79" s="222"/>
      <c r="WCN79" s="222"/>
      <c r="WCO79" s="222"/>
      <c r="WCP79" s="222"/>
      <c r="WCQ79" s="222"/>
      <c r="WCR79" s="222"/>
      <c r="WCS79" s="222"/>
      <c r="WCT79" s="222"/>
      <c r="WCU79" s="222"/>
      <c r="WCV79" s="222"/>
      <c r="WCW79" s="222"/>
      <c r="WCX79" s="222"/>
      <c r="WCY79" s="222"/>
      <c r="WCZ79" s="222"/>
      <c r="WDA79" s="222"/>
      <c r="WDB79" s="222"/>
      <c r="WDC79" s="222"/>
      <c r="WDD79" s="222"/>
      <c r="WDE79" s="222"/>
      <c r="WDF79" s="222"/>
      <c r="WDG79" s="222"/>
      <c r="WDH79" s="222"/>
      <c r="WDI79" s="222"/>
      <c r="WDJ79" s="222"/>
      <c r="WDK79" s="222"/>
      <c r="WDL79" s="222"/>
      <c r="WDM79" s="222"/>
      <c r="WDN79" s="222"/>
      <c r="WDO79" s="222"/>
      <c r="WDP79" s="222"/>
      <c r="WDQ79" s="222"/>
      <c r="WDR79" s="222"/>
      <c r="WDS79" s="222"/>
      <c r="WDT79" s="222"/>
      <c r="WDU79" s="222"/>
      <c r="WDV79" s="222"/>
      <c r="WDW79" s="222"/>
      <c r="WDX79" s="222"/>
      <c r="WDY79" s="222"/>
      <c r="WDZ79" s="222"/>
      <c r="WEA79" s="222"/>
      <c r="WEB79" s="222"/>
      <c r="WEC79" s="222"/>
      <c r="WED79" s="222"/>
      <c r="WEE79" s="222"/>
      <c r="WEF79" s="222"/>
      <c r="WEG79" s="222"/>
      <c r="WEH79" s="222"/>
      <c r="WEI79" s="222"/>
      <c r="WEJ79" s="222"/>
      <c r="WEK79" s="222"/>
      <c r="WEL79" s="222"/>
      <c r="WEM79" s="222"/>
      <c r="WEN79" s="222"/>
      <c r="WEO79" s="222"/>
      <c r="WEP79" s="222"/>
      <c r="WEQ79" s="222"/>
      <c r="WER79" s="222"/>
      <c r="WES79" s="222"/>
      <c r="WET79" s="222"/>
      <c r="WEU79" s="222"/>
      <c r="WEV79" s="222"/>
      <c r="WEW79" s="222"/>
      <c r="WEX79" s="222"/>
      <c r="WEY79" s="222"/>
      <c r="WEZ79" s="222"/>
      <c r="WFA79" s="222"/>
      <c r="WFB79" s="222"/>
      <c r="WFC79" s="222"/>
      <c r="WFD79" s="222"/>
      <c r="WFE79" s="222"/>
      <c r="WFF79" s="222"/>
      <c r="WFG79" s="222"/>
      <c r="WFH79" s="222"/>
      <c r="WFI79" s="222"/>
      <c r="WFJ79" s="222"/>
      <c r="WFK79" s="222"/>
      <c r="WFL79" s="222"/>
      <c r="WFM79" s="222"/>
      <c r="WFN79" s="222"/>
      <c r="WFO79" s="222"/>
      <c r="WFP79" s="222"/>
      <c r="WFQ79" s="222"/>
      <c r="WFR79" s="222"/>
      <c r="WFS79" s="222"/>
      <c r="WFT79" s="222"/>
      <c r="WFU79" s="222"/>
      <c r="WFV79" s="222"/>
      <c r="WFW79" s="222"/>
      <c r="WFX79" s="222"/>
      <c r="WFY79" s="222"/>
      <c r="WFZ79" s="222"/>
      <c r="WGA79" s="222"/>
      <c r="WGB79" s="222"/>
      <c r="WGC79" s="222"/>
      <c r="WGD79" s="222"/>
      <c r="WGE79" s="222"/>
      <c r="WGF79" s="222"/>
      <c r="WGG79" s="222"/>
      <c r="WGH79" s="222"/>
      <c r="WGI79" s="222"/>
      <c r="WGJ79" s="222"/>
      <c r="WGK79" s="222"/>
      <c r="WGL79" s="222"/>
      <c r="WGM79" s="222"/>
      <c r="WGN79" s="222"/>
      <c r="WGO79" s="222"/>
      <c r="WGP79" s="222"/>
      <c r="WGQ79" s="222"/>
      <c r="WGR79" s="222"/>
      <c r="WGS79" s="222"/>
      <c r="WGT79" s="222"/>
      <c r="WGU79" s="222"/>
      <c r="WGV79" s="222"/>
      <c r="WGW79" s="222"/>
      <c r="WGX79" s="222"/>
      <c r="WGY79" s="222"/>
      <c r="WGZ79" s="222"/>
      <c r="WHA79" s="222"/>
      <c r="WHB79" s="222"/>
      <c r="WHC79" s="222"/>
      <c r="WHD79" s="222"/>
      <c r="WHE79" s="222"/>
      <c r="WHF79" s="222"/>
      <c r="WHG79" s="222"/>
      <c r="WHH79" s="222"/>
      <c r="WHI79" s="222"/>
      <c r="WHJ79" s="222"/>
      <c r="WHK79" s="222"/>
      <c r="WHL79" s="222"/>
      <c r="WHM79" s="222"/>
      <c r="WHN79" s="222"/>
      <c r="WHO79" s="222"/>
      <c r="WHP79" s="222"/>
      <c r="WHQ79" s="222"/>
      <c r="WHR79" s="222"/>
      <c r="WHS79" s="222"/>
      <c r="WHT79" s="222"/>
      <c r="WHU79" s="222"/>
      <c r="WHV79" s="222"/>
      <c r="WHW79" s="222"/>
      <c r="WHX79" s="222"/>
      <c r="WHY79" s="222"/>
      <c r="WHZ79" s="222"/>
      <c r="WIA79" s="222"/>
      <c r="WIB79" s="222"/>
      <c r="WIC79" s="222"/>
      <c r="WID79" s="222"/>
      <c r="WIE79" s="222"/>
      <c r="WIF79" s="222"/>
      <c r="WIG79" s="222"/>
      <c r="WIH79" s="222"/>
      <c r="WII79" s="222"/>
      <c r="WIJ79" s="222"/>
      <c r="WIK79" s="222"/>
      <c r="WIL79" s="222"/>
      <c r="WIM79" s="222"/>
      <c r="WIN79" s="222"/>
      <c r="WIO79" s="222"/>
      <c r="WIP79" s="222"/>
      <c r="WIQ79" s="222"/>
      <c r="WIR79" s="222"/>
      <c r="WIS79" s="222"/>
      <c r="WIT79" s="222"/>
      <c r="WIU79" s="222"/>
      <c r="WIV79" s="222"/>
      <c r="WIW79" s="222"/>
      <c r="WIX79" s="222"/>
      <c r="WIY79" s="222"/>
      <c r="WIZ79" s="222"/>
      <c r="WJA79" s="222"/>
      <c r="WJB79" s="222"/>
      <c r="WJC79" s="222"/>
      <c r="WJD79" s="222"/>
      <c r="WJE79" s="222"/>
      <c r="WJF79" s="222"/>
      <c r="WJG79" s="222"/>
      <c r="WJH79" s="222"/>
      <c r="WJI79" s="222"/>
      <c r="WJJ79" s="222"/>
      <c r="WJK79" s="222"/>
      <c r="WJL79" s="222"/>
      <c r="WJM79" s="222"/>
      <c r="WJN79" s="222"/>
      <c r="WJO79" s="222"/>
      <c r="WJP79" s="222"/>
      <c r="WJQ79" s="222"/>
      <c r="WJR79" s="222"/>
      <c r="WJS79" s="222"/>
      <c r="WJT79" s="222"/>
      <c r="WJU79" s="222"/>
      <c r="WJV79" s="222"/>
      <c r="WJW79" s="222"/>
      <c r="WJX79" s="222"/>
      <c r="WJY79" s="222"/>
      <c r="WJZ79" s="222"/>
      <c r="WKA79" s="222"/>
      <c r="WKB79" s="222"/>
      <c r="WKC79" s="222"/>
      <c r="WKD79" s="222"/>
      <c r="WKE79" s="222"/>
      <c r="WKF79" s="222"/>
      <c r="WKG79" s="222"/>
      <c r="WKH79" s="222"/>
      <c r="WKI79" s="222"/>
      <c r="WKJ79" s="222"/>
      <c r="WKK79" s="222"/>
      <c r="WKL79" s="222"/>
      <c r="WKM79" s="222"/>
      <c r="WKN79" s="222"/>
      <c r="WKO79" s="222"/>
      <c r="WKP79" s="222"/>
      <c r="WKQ79" s="222"/>
      <c r="WKR79" s="222"/>
      <c r="WKS79" s="222"/>
      <c r="WKT79" s="222"/>
      <c r="WKU79" s="222"/>
      <c r="WKV79" s="222"/>
      <c r="WKW79" s="222"/>
      <c r="WKX79" s="222"/>
      <c r="WKY79" s="222"/>
      <c r="WKZ79" s="222"/>
      <c r="WLA79" s="222"/>
      <c r="WLB79" s="222"/>
      <c r="WLC79" s="222"/>
      <c r="WLD79" s="222"/>
      <c r="WLE79" s="222"/>
      <c r="WLF79" s="222"/>
      <c r="WLG79" s="222"/>
      <c r="WLH79" s="222"/>
      <c r="WLI79" s="222"/>
      <c r="WLJ79" s="222"/>
      <c r="WLK79" s="222"/>
      <c r="WLL79" s="222"/>
      <c r="WLM79" s="222"/>
      <c r="WLN79" s="222"/>
      <c r="WLO79" s="222"/>
      <c r="WLP79" s="222"/>
      <c r="WLQ79" s="222"/>
      <c r="WLR79" s="222"/>
      <c r="WLS79" s="222"/>
      <c r="WLT79" s="222"/>
      <c r="WLU79" s="222"/>
      <c r="WLV79" s="222"/>
      <c r="WLW79" s="222"/>
      <c r="WLX79" s="222"/>
      <c r="WLY79" s="222"/>
      <c r="WLZ79" s="222"/>
      <c r="WMA79" s="222"/>
      <c r="WMB79" s="222"/>
      <c r="WMC79" s="222"/>
      <c r="WMD79" s="222"/>
      <c r="WME79" s="222"/>
      <c r="WMF79" s="222"/>
      <c r="WMG79" s="222"/>
      <c r="WMH79" s="222"/>
      <c r="WMI79" s="222"/>
      <c r="WMJ79" s="222"/>
      <c r="WMK79" s="222"/>
      <c r="WML79" s="222"/>
      <c r="WMM79" s="222"/>
      <c r="WMN79" s="222"/>
      <c r="WMO79" s="222"/>
      <c r="WMP79" s="222"/>
      <c r="WMQ79" s="222"/>
      <c r="WMR79" s="222"/>
      <c r="WMS79" s="222"/>
      <c r="WMT79" s="222"/>
      <c r="WMU79" s="222"/>
      <c r="WMV79" s="222"/>
      <c r="WMW79" s="222"/>
      <c r="WMX79" s="222"/>
      <c r="WMY79" s="222"/>
      <c r="WMZ79" s="222"/>
      <c r="WNA79" s="222"/>
      <c r="WNB79" s="222"/>
      <c r="WNC79" s="222"/>
      <c r="WND79" s="222"/>
      <c r="WNE79" s="222"/>
      <c r="WNF79" s="222"/>
      <c r="WNG79" s="222"/>
      <c r="WNH79" s="222"/>
      <c r="WNI79" s="222"/>
      <c r="WNJ79" s="222"/>
      <c r="WNK79" s="222"/>
      <c r="WNL79" s="222"/>
      <c r="WNM79" s="222"/>
      <c r="WNN79" s="222"/>
      <c r="WNO79" s="222"/>
      <c r="WNP79" s="222"/>
      <c r="WNQ79" s="222"/>
      <c r="WNR79" s="222"/>
      <c r="WNS79" s="222"/>
      <c r="WNT79" s="222"/>
      <c r="WNU79" s="222"/>
      <c r="WNV79" s="222"/>
      <c r="WNW79" s="222"/>
      <c r="WNX79" s="222"/>
      <c r="WNY79" s="222"/>
      <c r="WNZ79" s="222"/>
      <c r="WOA79" s="222"/>
      <c r="WOB79" s="222"/>
      <c r="WOC79" s="222"/>
      <c r="WOD79" s="222"/>
      <c r="WOE79" s="222"/>
      <c r="WOF79" s="222"/>
      <c r="WOG79" s="222"/>
      <c r="WOH79" s="222"/>
      <c r="WOI79" s="222"/>
      <c r="WOJ79" s="222"/>
      <c r="WOK79" s="222"/>
      <c r="WOL79" s="222"/>
      <c r="WOM79" s="222"/>
      <c r="WON79" s="222"/>
      <c r="WOO79" s="222"/>
      <c r="WOP79" s="222"/>
      <c r="WOQ79" s="222"/>
      <c r="WOR79" s="222"/>
      <c r="WOS79" s="222"/>
      <c r="WOT79" s="222"/>
      <c r="WOU79" s="222"/>
      <c r="WOV79" s="222"/>
      <c r="WOW79" s="222"/>
      <c r="WOX79" s="222"/>
      <c r="WOY79" s="222"/>
      <c r="WOZ79" s="222"/>
      <c r="WPA79" s="222"/>
      <c r="WPB79" s="222"/>
      <c r="WPC79" s="222"/>
      <c r="WPD79" s="222"/>
      <c r="WPE79" s="222"/>
      <c r="WPF79" s="222"/>
      <c r="WPG79" s="222"/>
      <c r="WPH79" s="222"/>
      <c r="WPI79" s="222"/>
      <c r="WPJ79" s="222"/>
      <c r="WPK79" s="222"/>
      <c r="WPL79" s="222"/>
      <c r="WPM79" s="222"/>
      <c r="WPN79" s="222"/>
      <c r="WPO79" s="222"/>
      <c r="WPP79" s="222"/>
      <c r="WPQ79" s="222"/>
      <c r="WPR79" s="222"/>
      <c r="WPS79" s="222"/>
      <c r="WPT79" s="222"/>
      <c r="WPU79" s="222"/>
      <c r="WPV79" s="222"/>
      <c r="WPW79" s="222"/>
      <c r="WPX79" s="222"/>
      <c r="WPY79" s="222"/>
      <c r="WPZ79" s="222"/>
      <c r="WQA79" s="222"/>
      <c r="WQB79" s="222"/>
      <c r="WQC79" s="222"/>
      <c r="WQD79" s="222"/>
      <c r="WQE79" s="222"/>
      <c r="WQF79" s="222"/>
      <c r="WQG79" s="222"/>
      <c r="WQH79" s="222"/>
      <c r="WQI79" s="222"/>
      <c r="WQJ79" s="222"/>
      <c r="WQK79" s="222"/>
      <c r="WQL79" s="222"/>
      <c r="WQM79" s="222"/>
      <c r="WQN79" s="222"/>
      <c r="WQO79" s="222"/>
      <c r="WQP79" s="222"/>
      <c r="WQQ79" s="222"/>
      <c r="WQR79" s="222"/>
      <c r="WQS79" s="222"/>
      <c r="WQT79" s="222"/>
      <c r="WQU79" s="222"/>
      <c r="WQV79" s="222"/>
      <c r="WQW79" s="222"/>
      <c r="WQX79" s="222"/>
      <c r="WQY79" s="222"/>
      <c r="WQZ79" s="222"/>
      <c r="WRA79" s="222"/>
      <c r="WRB79" s="222"/>
      <c r="WRC79" s="222"/>
      <c r="WRD79" s="222"/>
      <c r="WRE79" s="222"/>
      <c r="WRF79" s="222"/>
      <c r="WRG79" s="222"/>
      <c r="WRH79" s="222"/>
      <c r="WRI79" s="222"/>
      <c r="WRJ79" s="222"/>
      <c r="WRK79" s="222"/>
      <c r="WRL79" s="222"/>
      <c r="WRM79" s="222"/>
      <c r="WRN79" s="222"/>
      <c r="WRO79" s="222"/>
      <c r="WRP79" s="222"/>
      <c r="WRQ79" s="222"/>
      <c r="WRR79" s="222"/>
      <c r="WRS79" s="222"/>
      <c r="WRT79" s="222"/>
      <c r="WRU79" s="222"/>
      <c r="WRV79" s="222"/>
      <c r="WRW79" s="222"/>
      <c r="WRX79" s="222"/>
      <c r="WRY79" s="222"/>
      <c r="WRZ79" s="222"/>
      <c r="WSA79" s="222"/>
      <c r="WSB79" s="222"/>
      <c r="WSC79" s="222"/>
      <c r="WSD79" s="222"/>
      <c r="WSE79" s="222"/>
      <c r="WSF79" s="222"/>
      <c r="WSG79" s="222"/>
      <c r="WSH79" s="222"/>
      <c r="WSI79" s="222"/>
      <c r="WSJ79" s="222"/>
      <c r="WSK79" s="222"/>
      <c r="WSL79" s="222"/>
      <c r="WSM79" s="222"/>
      <c r="WSN79" s="222"/>
      <c r="WSO79" s="222"/>
      <c r="WSP79" s="222"/>
      <c r="WSQ79" s="222"/>
      <c r="WSR79" s="222"/>
      <c r="WSS79" s="222"/>
      <c r="WST79" s="222"/>
      <c r="WSU79" s="222"/>
      <c r="WSV79" s="222"/>
      <c r="WSW79" s="222"/>
      <c r="WSX79" s="222"/>
      <c r="WSY79" s="222"/>
      <c r="WSZ79" s="222"/>
      <c r="WTA79" s="222"/>
      <c r="WTB79" s="222"/>
      <c r="WTC79" s="222"/>
      <c r="WTD79" s="222"/>
      <c r="WTE79" s="222"/>
      <c r="WTF79" s="222"/>
      <c r="WTG79" s="222"/>
      <c r="WTH79" s="222"/>
      <c r="WTI79" s="222"/>
      <c r="WTJ79" s="222"/>
      <c r="WTK79" s="222"/>
      <c r="WTL79" s="222"/>
      <c r="WTM79" s="222"/>
      <c r="WTN79" s="222"/>
      <c r="WTO79" s="222"/>
      <c r="WTP79" s="222"/>
      <c r="WTQ79" s="222"/>
      <c r="WTR79" s="222"/>
      <c r="WTS79" s="222"/>
      <c r="WTT79" s="222"/>
      <c r="WTU79" s="222"/>
      <c r="WTV79" s="222"/>
      <c r="WTW79" s="222"/>
      <c r="WTX79" s="222"/>
      <c r="WTY79" s="222"/>
      <c r="WTZ79" s="222"/>
      <c r="WUA79" s="222"/>
      <c r="WUB79" s="222"/>
      <c r="WUC79" s="222"/>
      <c r="WUD79" s="222"/>
      <c r="WUE79" s="222"/>
      <c r="WUF79" s="222"/>
      <c r="WUG79" s="222"/>
      <c r="WUH79" s="222"/>
      <c r="WUI79" s="222"/>
      <c r="WUJ79" s="222"/>
      <c r="WUK79" s="222"/>
      <c r="WUL79" s="222"/>
      <c r="WUM79" s="222"/>
      <c r="WUN79" s="222"/>
      <c r="WUO79" s="222"/>
      <c r="WUP79" s="222"/>
      <c r="WUQ79" s="222"/>
      <c r="WUR79" s="222"/>
      <c r="WUS79" s="222"/>
      <c r="WUT79" s="222"/>
      <c r="WUU79" s="222"/>
      <c r="WUV79" s="222"/>
      <c r="WUW79" s="222"/>
      <c r="WUX79" s="222"/>
      <c r="WUY79" s="222"/>
      <c r="WUZ79" s="222"/>
      <c r="WVA79" s="222"/>
      <c r="WVB79" s="222"/>
      <c r="WVC79" s="222"/>
      <c r="WVD79" s="222"/>
      <c r="WVE79" s="222"/>
      <c r="WVF79" s="222"/>
      <c r="WVG79" s="222"/>
      <c r="WVH79" s="222"/>
      <c r="WVI79" s="222"/>
      <c r="WVJ79" s="222"/>
      <c r="WVK79" s="222"/>
      <c r="WVL79" s="222"/>
      <c r="WVM79" s="222"/>
      <c r="WVN79" s="222"/>
      <c r="WVO79" s="222"/>
      <c r="WVP79" s="222"/>
      <c r="WVQ79" s="222"/>
      <c r="WVR79" s="222"/>
      <c r="WVS79" s="222"/>
      <c r="WVT79" s="222"/>
      <c r="WVU79" s="222"/>
      <c r="WVV79" s="222"/>
      <c r="WVW79" s="222"/>
      <c r="WVX79" s="222"/>
      <c r="WVY79" s="222"/>
      <c r="WVZ79" s="222"/>
      <c r="WWA79" s="222"/>
      <c r="WWB79" s="222"/>
      <c r="WWC79" s="222"/>
      <c r="WWD79" s="222"/>
      <c r="WWE79" s="222"/>
      <c r="WWF79" s="222"/>
      <c r="WWG79" s="222"/>
      <c r="WWH79" s="222"/>
      <c r="WWI79" s="222"/>
      <c r="WWJ79" s="222"/>
      <c r="WWK79" s="222"/>
      <c r="WWL79" s="222"/>
      <c r="WWM79" s="222"/>
      <c r="WWN79" s="222"/>
      <c r="WWO79" s="222"/>
      <c r="WWP79" s="222"/>
      <c r="WWQ79" s="222"/>
      <c r="WWR79" s="222"/>
      <c r="WWS79" s="222"/>
      <c r="WWT79" s="222"/>
      <c r="WWU79" s="222"/>
      <c r="WWV79" s="222"/>
      <c r="WWW79" s="222"/>
      <c r="WWX79" s="222"/>
      <c r="WWY79" s="222"/>
      <c r="WWZ79" s="222"/>
      <c r="WXA79" s="222"/>
      <c r="WXB79" s="222"/>
      <c r="WXC79" s="222"/>
      <c r="WXD79" s="222"/>
      <c r="WXE79" s="222"/>
      <c r="WXF79" s="222"/>
      <c r="WXG79" s="222"/>
      <c r="WXH79" s="222"/>
      <c r="WXI79" s="222"/>
      <c r="WXJ79" s="222"/>
      <c r="WXK79" s="222"/>
      <c r="WXL79" s="222"/>
      <c r="WXM79" s="222"/>
      <c r="WXN79" s="222"/>
      <c r="WXO79" s="222"/>
      <c r="WXP79" s="222"/>
      <c r="WXQ79" s="222"/>
      <c r="WXR79" s="222"/>
      <c r="WXS79" s="222"/>
      <c r="WXT79" s="222"/>
      <c r="WXU79" s="222"/>
      <c r="WXV79" s="222"/>
      <c r="WXW79" s="222"/>
      <c r="WXX79" s="222"/>
      <c r="WXY79" s="222"/>
      <c r="WXZ79" s="222"/>
      <c r="WYA79" s="222"/>
      <c r="WYB79" s="222"/>
      <c r="WYC79" s="222"/>
      <c r="WYD79" s="222"/>
      <c r="WYE79" s="222"/>
      <c r="WYF79" s="222"/>
      <c r="WYG79" s="222"/>
      <c r="WYH79" s="222"/>
      <c r="WYI79" s="222"/>
      <c r="WYJ79" s="222"/>
      <c r="WYK79" s="222"/>
      <c r="WYL79" s="222"/>
      <c r="WYM79" s="222"/>
      <c r="WYN79" s="222"/>
      <c r="WYO79" s="222"/>
      <c r="WYP79" s="222"/>
      <c r="WYQ79" s="222"/>
      <c r="WYR79" s="222"/>
      <c r="WYS79" s="222"/>
      <c r="WYT79" s="222"/>
      <c r="WYU79" s="222"/>
      <c r="WYV79" s="222"/>
      <c r="WYW79" s="222"/>
      <c r="WYX79" s="222"/>
      <c r="WYY79" s="222"/>
      <c r="WYZ79" s="222"/>
      <c r="WZA79" s="222"/>
      <c r="WZB79" s="222"/>
      <c r="WZC79" s="222"/>
      <c r="WZD79" s="222"/>
      <c r="WZE79" s="222"/>
      <c r="WZF79" s="222"/>
      <c r="WZG79" s="222"/>
      <c r="WZH79" s="222"/>
      <c r="WZI79" s="222"/>
      <c r="WZJ79" s="222"/>
      <c r="WZK79" s="222"/>
      <c r="WZL79" s="222"/>
      <c r="WZM79" s="222"/>
      <c r="WZN79" s="222"/>
      <c r="WZO79" s="222"/>
      <c r="WZP79" s="222"/>
      <c r="WZQ79" s="222"/>
      <c r="WZR79" s="222"/>
      <c r="WZS79" s="222"/>
      <c r="WZT79" s="222"/>
      <c r="WZU79" s="222"/>
      <c r="WZV79" s="222"/>
      <c r="WZW79" s="222"/>
      <c r="WZX79" s="222"/>
      <c r="WZY79" s="222"/>
      <c r="WZZ79" s="222"/>
      <c r="XAA79" s="222"/>
      <c r="XAB79" s="222"/>
      <c r="XAC79" s="222"/>
      <c r="XAD79" s="222"/>
      <c r="XAE79" s="222"/>
      <c r="XAF79" s="222"/>
      <c r="XAG79" s="222"/>
      <c r="XAH79" s="222"/>
      <c r="XAI79" s="222"/>
      <c r="XAJ79" s="222"/>
      <c r="XAK79" s="222"/>
      <c r="XAL79" s="222"/>
      <c r="XAM79" s="222"/>
      <c r="XAN79" s="222"/>
      <c r="XAO79" s="222"/>
      <c r="XAP79" s="222"/>
      <c r="XAQ79" s="222"/>
      <c r="XAR79" s="222"/>
      <c r="XAS79" s="222"/>
      <c r="XAT79" s="222"/>
      <c r="XAU79" s="222"/>
      <c r="XAV79" s="222"/>
      <c r="XAW79" s="222"/>
      <c r="XAX79" s="222"/>
      <c r="XAY79" s="222"/>
      <c r="XAZ79" s="222"/>
      <c r="XBA79" s="222"/>
      <c r="XBB79" s="222"/>
      <c r="XBC79" s="222"/>
      <c r="XBD79" s="222"/>
      <c r="XBE79" s="222"/>
      <c r="XBF79" s="222"/>
      <c r="XBG79" s="222"/>
      <c r="XBH79" s="222"/>
      <c r="XBI79" s="222"/>
      <c r="XBJ79" s="222"/>
      <c r="XBK79" s="222"/>
      <c r="XBL79" s="222"/>
      <c r="XBM79" s="222"/>
      <c r="XBN79" s="222"/>
      <c r="XBO79" s="222"/>
      <c r="XBP79" s="222"/>
      <c r="XBQ79" s="222"/>
      <c r="XBR79" s="222"/>
      <c r="XBS79" s="222"/>
      <c r="XBT79" s="222"/>
      <c r="XBU79" s="222"/>
      <c r="XBV79" s="222"/>
      <c r="XBW79" s="222"/>
      <c r="XBX79" s="222"/>
      <c r="XBY79" s="222"/>
      <c r="XBZ79" s="222"/>
      <c r="XCA79" s="222"/>
      <c r="XCB79" s="222"/>
      <c r="XCC79" s="222"/>
      <c r="XCD79" s="222"/>
      <c r="XCE79" s="222"/>
      <c r="XCF79" s="222"/>
      <c r="XCG79" s="222"/>
      <c r="XCH79" s="222"/>
      <c r="XCI79" s="222"/>
      <c r="XCJ79" s="222"/>
      <c r="XCK79" s="222"/>
      <c r="XCL79" s="222"/>
      <c r="XCM79" s="222"/>
      <c r="XCN79" s="222"/>
      <c r="XCO79" s="222"/>
      <c r="XCP79" s="222"/>
      <c r="XCQ79" s="222"/>
      <c r="XCR79" s="222"/>
      <c r="XCS79" s="222"/>
      <c r="XCT79" s="222"/>
      <c r="XCU79" s="222"/>
      <c r="XCV79" s="222"/>
      <c r="XCW79" s="222"/>
      <c r="XCX79" s="222"/>
      <c r="XCY79" s="222"/>
      <c r="XCZ79" s="222"/>
      <c r="XDA79" s="222"/>
      <c r="XDB79" s="222"/>
      <c r="XDC79" s="222"/>
      <c r="XDD79" s="222"/>
      <c r="XDE79" s="222"/>
      <c r="XDF79" s="222"/>
      <c r="XDG79" s="222"/>
      <c r="XDH79" s="222"/>
      <c r="XDI79" s="222"/>
      <c r="XDJ79" s="222"/>
      <c r="XDK79" s="222"/>
      <c r="XDL79" s="222"/>
      <c r="XDM79" s="222"/>
      <c r="XDN79" s="222"/>
      <c r="XDO79" s="222"/>
      <c r="XDP79" s="222"/>
      <c r="XDQ79" s="222"/>
      <c r="XDR79" s="222"/>
      <c r="XDS79" s="222"/>
      <c r="XDT79" s="222"/>
      <c r="XDU79" s="222"/>
      <c r="XDV79" s="222"/>
      <c r="XDW79" s="222"/>
      <c r="XDX79" s="222"/>
      <c r="XDY79" s="222"/>
      <c r="XDZ79" s="222"/>
      <c r="XEA79" s="222"/>
      <c r="XEB79" s="222"/>
      <c r="XEC79" s="222"/>
      <c r="XED79" s="222"/>
      <c r="XEE79" s="222"/>
      <c r="XEF79" s="222"/>
      <c r="XEG79" s="222"/>
      <c r="XEH79" s="222"/>
      <c r="XEI79" s="222"/>
      <c r="XEJ79" s="222"/>
      <c r="XEK79" s="222"/>
      <c r="XEL79" s="222"/>
      <c r="XEM79" s="222"/>
      <c r="XEN79" s="222"/>
      <c r="XEO79" s="222"/>
      <c r="XEP79" s="222"/>
      <c r="XEQ79" s="222"/>
      <c r="XER79" s="222"/>
      <c r="XES79" s="222"/>
      <c r="XET79" s="222"/>
      <c r="XEU79" s="222"/>
      <c r="XEV79" s="222"/>
      <c r="XEW79" s="222"/>
      <c r="XEX79" s="222"/>
      <c r="XEY79" s="222"/>
      <c r="XEZ79" s="222"/>
      <c r="XFA79" s="222"/>
      <c r="XFB79" s="222"/>
      <c r="XFC79" s="222"/>
      <c r="XFD79" s="222"/>
    </row>
    <row r="80" spans="1:16384" s="206" customFormat="1" ht="13.5">
      <c r="A80" s="207"/>
      <c r="B80" s="214"/>
      <c r="C80" s="174"/>
      <c r="D80" s="750" t="s">
        <v>513</v>
      </c>
      <c r="E80" s="1020" t="s">
        <v>1113</v>
      </c>
      <c r="F80" s="808" t="s">
        <v>1162</v>
      </c>
      <c r="G80" s="1078"/>
      <c r="H80" s="763"/>
      <c r="I80" s="764"/>
      <c r="J80" s="1004">
        <f>-'PRA110'!J80</f>
        <v>0</v>
      </c>
      <c r="K80" s="1010">
        <f>-('PRA110'!I80-'PRA110'!J80)</f>
        <v>0</v>
      </c>
      <c r="L80" s="1010">
        <f>-'PRA110'!K80</f>
        <v>0</v>
      </c>
      <c r="M80" s="1010">
        <f>-'PRA110'!L80</f>
        <v>0</v>
      </c>
      <c r="N80" s="1010">
        <f>-'PRA110'!M80</f>
        <v>0</v>
      </c>
      <c r="O80" s="1010">
        <f>-'PRA110'!N80</f>
        <v>0</v>
      </c>
      <c r="P80" s="1010">
        <f>-'PRA110'!O80</f>
        <v>0</v>
      </c>
      <c r="Q80" s="1010">
        <f>-'PRA110'!P80</f>
        <v>0</v>
      </c>
      <c r="R80" s="1010">
        <f>-'PRA110'!Q80</f>
        <v>0</v>
      </c>
      <c r="S80" s="1010">
        <f>-'PRA110'!R80</f>
        <v>0</v>
      </c>
      <c r="T80" s="1010">
        <f>-'PRA110'!S80</f>
        <v>0</v>
      </c>
      <c r="U80" s="1010">
        <f>-'PRA110'!T80</f>
        <v>0</v>
      </c>
      <c r="V80" s="1010">
        <f>-'PRA110'!U80</f>
        <v>0</v>
      </c>
      <c r="W80" s="1010">
        <f>-'PRA110'!V80</f>
        <v>0</v>
      </c>
      <c r="X80" s="1010">
        <f>-'PRA110'!W80</f>
        <v>0</v>
      </c>
      <c r="Y80" s="1010">
        <f>-'PRA110'!X80</f>
        <v>0</v>
      </c>
      <c r="Z80" s="1010">
        <f>-'PRA110'!Y80</f>
        <v>0</v>
      </c>
      <c r="AA80" s="1010">
        <f>-'PRA110'!Z80</f>
        <v>0</v>
      </c>
      <c r="AB80" s="1010">
        <f>-'PRA110'!AA80</f>
        <v>0</v>
      </c>
      <c r="AC80" s="1010">
        <f>-'PRA110'!AB80</f>
        <v>0</v>
      </c>
      <c r="AD80" s="1010">
        <f>-'PRA110'!AC80</f>
        <v>0</v>
      </c>
      <c r="AE80" s="1010">
        <f>-'PRA110'!AD80</f>
        <v>0</v>
      </c>
      <c r="AF80" s="1010">
        <f>-'PRA110'!AE80</f>
        <v>0</v>
      </c>
      <c r="AG80" s="1010">
        <f>-'PRA110'!AF80</f>
        <v>0</v>
      </c>
      <c r="AH80" s="1010">
        <f>-'PRA110'!AG80</f>
        <v>0</v>
      </c>
      <c r="AI80" s="1010">
        <f>-'PRA110'!AH80</f>
        <v>0</v>
      </c>
      <c r="AJ80" s="1010">
        <f>-'PRA110'!AI80</f>
        <v>0</v>
      </c>
      <c r="AK80" s="1010">
        <f>-'PRA110'!AJ80</f>
        <v>0</v>
      </c>
      <c r="AL80" s="1010">
        <f>-'PRA110'!AK80</f>
        <v>0</v>
      </c>
      <c r="AM80" s="1010">
        <f>-'PRA110'!AL80</f>
        <v>0</v>
      </c>
      <c r="AN80" s="1010">
        <f>-'PRA110'!AM80</f>
        <v>0</v>
      </c>
      <c r="AO80" s="1010">
        <f>-'PRA110'!AN80</f>
        <v>0</v>
      </c>
      <c r="AP80" s="1010">
        <f>-'PRA110'!AO80</f>
        <v>0</v>
      </c>
      <c r="AQ80" s="1010">
        <f>-'PRA110'!AP80</f>
        <v>0</v>
      </c>
      <c r="AR80" s="1010">
        <f>-'PRA110'!AQ80</f>
        <v>0</v>
      </c>
      <c r="AS80" s="1010">
        <f>-'PRA110'!AR80</f>
        <v>0</v>
      </c>
      <c r="AT80" s="1010">
        <f>-'PRA110'!AS80</f>
        <v>0</v>
      </c>
      <c r="AU80" s="1010">
        <f>-'PRA110'!AT80</f>
        <v>0</v>
      </c>
      <c r="AV80" s="1010">
        <f>-'PRA110'!AU80</f>
        <v>0</v>
      </c>
      <c r="AW80" s="1010">
        <f>-'PRA110'!AV80</f>
        <v>0</v>
      </c>
      <c r="AX80" s="1010">
        <f>-'PRA110'!AW80</f>
        <v>0</v>
      </c>
      <c r="AY80" s="1010">
        <f>-'PRA110'!AX80</f>
        <v>0</v>
      </c>
      <c r="AZ80" s="1010">
        <f>-'PRA110'!AY80</f>
        <v>0</v>
      </c>
      <c r="BA80" s="1010">
        <f>-'PRA110'!AZ80</f>
        <v>0</v>
      </c>
      <c r="BB80" s="1010">
        <f>-'PRA110'!BA80</f>
        <v>0</v>
      </c>
      <c r="BC80" s="1010">
        <f>-'PRA110'!BB80</f>
        <v>0</v>
      </c>
      <c r="BD80" s="1010">
        <f>-'PRA110'!BC80</f>
        <v>0</v>
      </c>
      <c r="BE80" s="1010">
        <f>-'PRA110'!BD80</f>
        <v>0</v>
      </c>
      <c r="BF80" s="1010">
        <f>-'PRA110'!BE80</f>
        <v>0</v>
      </c>
      <c r="BG80" s="1010">
        <f>-'PRA110'!BF80</f>
        <v>0</v>
      </c>
      <c r="BH80" s="1010">
        <f>-'PRA110'!BG80</f>
        <v>0</v>
      </c>
      <c r="BI80" s="1010">
        <f>-'PRA110'!BH80</f>
        <v>0</v>
      </c>
      <c r="BJ80" s="1010">
        <f>-'PRA110'!BI80</f>
        <v>0</v>
      </c>
      <c r="BK80" s="1010">
        <f>-'PRA110'!BJ80</f>
        <v>0</v>
      </c>
      <c r="BL80" s="1010">
        <f>-'PRA110'!BK80</f>
        <v>0</v>
      </c>
      <c r="BM80" s="1010">
        <f>-'PRA110'!BL80</f>
        <v>0</v>
      </c>
      <c r="BN80" s="1010">
        <f>-'PRA110'!BM80</f>
        <v>0</v>
      </c>
      <c r="BO80" s="1010">
        <f>-'PRA110'!BN80</f>
        <v>0</v>
      </c>
      <c r="BP80" s="1010">
        <f>-'PRA110'!BO80</f>
        <v>0</v>
      </c>
      <c r="BQ80" s="1010">
        <f>-'PRA110'!BP80</f>
        <v>0</v>
      </c>
      <c r="BR80" s="1010">
        <f>-'PRA110'!BQ80</f>
        <v>0</v>
      </c>
      <c r="BS80" s="1010">
        <f>-'PRA110'!BR80</f>
        <v>0</v>
      </c>
      <c r="BT80" s="1010">
        <f>-'PRA110'!BS80</f>
        <v>0</v>
      </c>
      <c r="BU80" s="1010">
        <f>-'PRA110'!BT80</f>
        <v>0</v>
      </c>
      <c r="BV80" s="1010">
        <f>-'PRA110'!BU80</f>
        <v>0</v>
      </c>
      <c r="BW80" s="1010">
        <f>-'PRA110'!BV80</f>
        <v>0</v>
      </c>
      <c r="BX80" s="1010">
        <f>-'PRA110'!BW80</f>
        <v>0</v>
      </c>
      <c r="BY80" s="1010">
        <f>-'PRA110'!BX80</f>
        <v>0</v>
      </c>
      <c r="BZ80" s="1010">
        <f>-'PRA110'!BY80</f>
        <v>0</v>
      </c>
      <c r="CA80" s="1010">
        <f>-'PRA110'!BZ80</f>
        <v>0</v>
      </c>
      <c r="CB80" s="1010">
        <f>-'PRA110'!CA80</f>
        <v>0</v>
      </c>
      <c r="CC80" s="1010">
        <f>-'PRA110'!CB80</f>
        <v>0</v>
      </c>
      <c r="CD80" s="1010">
        <f>-'PRA110'!CC80</f>
        <v>0</v>
      </c>
      <c r="CE80" s="1010">
        <f>-'PRA110'!CD80</f>
        <v>0</v>
      </c>
      <c r="CF80" s="1010">
        <f>-'PRA110'!CE80</f>
        <v>0</v>
      </c>
      <c r="CG80" s="1010">
        <f>-'PRA110'!CF80</f>
        <v>0</v>
      </c>
      <c r="CH80" s="1010">
        <f>-'PRA110'!CG80</f>
        <v>0</v>
      </c>
      <c r="CI80" s="1010">
        <f>-'PRA110'!CH80</f>
        <v>0</v>
      </c>
      <c r="CJ80" s="1010">
        <f>-'PRA110'!CI80</f>
        <v>0</v>
      </c>
      <c r="CK80" s="1010">
        <f>-'PRA110'!CJ80</f>
        <v>0</v>
      </c>
      <c r="CL80" s="1010">
        <f>-'PRA110'!CK80</f>
        <v>0</v>
      </c>
      <c r="CM80" s="1010">
        <f>-'PRA110'!CL80</f>
        <v>0</v>
      </c>
      <c r="CN80" s="1010">
        <f>-'PRA110'!CM80</f>
        <v>0</v>
      </c>
      <c r="CO80" s="1010">
        <f>-'PRA110'!CN80</f>
        <v>0</v>
      </c>
      <c r="CP80" s="1010">
        <f>-'PRA110'!CO80</f>
        <v>0</v>
      </c>
      <c r="CQ80" s="1010">
        <f>-'PRA110'!CP80</f>
        <v>0</v>
      </c>
      <c r="CR80" s="1010">
        <f>-'PRA110'!CQ80</f>
        <v>0</v>
      </c>
      <c r="CS80" s="1010">
        <f>-'PRA110'!CR80</f>
        <v>0</v>
      </c>
      <c r="CT80" s="1010">
        <f>-'PRA110'!CS80</f>
        <v>0</v>
      </c>
      <c r="CU80" s="1010">
        <f>-'PRA110'!CT80</f>
        <v>0</v>
      </c>
      <c r="CV80" s="1010">
        <f>-'PRA110'!CU80</f>
        <v>0</v>
      </c>
      <c r="CW80" s="1010">
        <f>-'PRA110'!CV80</f>
        <v>0</v>
      </c>
      <c r="CX80" s="1010">
        <f>-'PRA110'!CW80</f>
        <v>0</v>
      </c>
      <c r="CY80" s="1010">
        <f>-'PRA110'!CX80</f>
        <v>0</v>
      </c>
      <c r="CZ80" s="1010">
        <f>-'PRA110'!CY80</f>
        <v>0</v>
      </c>
      <c r="DA80" s="1010">
        <f>-'PRA110'!CZ80</f>
        <v>0</v>
      </c>
      <c r="DB80" s="1010">
        <f>-'PRA110'!DA80</f>
        <v>0</v>
      </c>
      <c r="DC80" s="1010">
        <f>-'PRA110'!DB80</f>
        <v>0</v>
      </c>
      <c r="DD80" s="1010">
        <f>-'PRA110'!DC80</f>
        <v>0</v>
      </c>
      <c r="DE80" s="1010">
        <f>-'PRA110'!DD80</f>
        <v>0</v>
      </c>
      <c r="DF80" s="1010">
        <f>-'PRA110'!DE80</f>
        <v>0</v>
      </c>
      <c r="DG80" s="1010">
        <f>-'PRA110'!DF80</f>
        <v>0</v>
      </c>
      <c r="DH80" s="1010">
        <f>-'PRA110'!DG80</f>
        <v>0</v>
      </c>
      <c r="DI80" s="1010">
        <f>-'PRA110'!DH80</f>
        <v>0</v>
      </c>
      <c r="DJ80" s="1010">
        <f>-'PRA110'!DI80</f>
        <v>0</v>
      </c>
      <c r="DK80" s="1010">
        <f>-'PRA110'!DJ80</f>
        <v>0</v>
      </c>
      <c r="DL80" s="1011">
        <f>-'PRA110'!DK80</f>
        <v>0</v>
      </c>
      <c r="DM80" s="222"/>
      <c r="DN80" s="222"/>
      <c r="DO80" s="222"/>
      <c r="DP80" s="222"/>
      <c r="DQ80" s="222"/>
      <c r="DR80" s="222"/>
      <c r="DS80" s="222"/>
      <c r="DT80" s="222"/>
      <c r="DU80" s="222"/>
      <c r="DV80" s="222"/>
      <c r="DW80" s="222"/>
      <c r="DX80" s="222"/>
      <c r="DY80" s="222"/>
      <c r="DZ80" s="222"/>
      <c r="EA80" s="222"/>
      <c r="EB80" s="222"/>
      <c r="EC80" s="222"/>
      <c r="ED80" s="222"/>
      <c r="EE80" s="222"/>
      <c r="EF80" s="222"/>
      <c r="EG80" s="222"/>
      <c r="EH80" s="222"/>
      <c r="EI80" s="222"/>
      <c r="EJ80" s="222"/>
      <c r="EK80" s="222"/>
      <c r="EL80" s="222"/>
      <c r="EM80" s="222"/>
      <c r="EN80" s="222"/>
      <c r="EO80" s="222"/>
      <c r="EP80" s="222"/>
      <c r="EQ80" s="222"/>
      <c r="ER80" s="222"/>
      <c r="ES80" s="222"/>
      <c r="ET80" s="222"/>
      <c r="EU80" s="222"/>
      <c r="EV80" s="222"/>
      <c r="EW80" s="222"/>
      <c r="EX80" s="222"/>
      <c r="EY80" s="222"/>
      <c r="EZ80" s="222"/>
      <c r="FA80" s="222"/>
      <c r="FB80" s="222"/>
      <c r="FC80" s="222"/>
      <c r="FD80" s="222"/>
      <c r="FE80" s="222"/>
      <c r="FF80" s="222"/>
      <c r="FG80" s="222"/>
      <c r="FH80" s="222"/>
      <c r="FI80" s="222"/>
      <c r="FJ80" s="222"/>
      <c r="FK80" s="222"/>
      <c r="FL80" s="222"/>
      <c r="FM80" s="222"/>
      <c r="FN80" s="222"/>
      <c r="FO80" s="222"/>
      <c r="FP80" s="222"/>
      <c r="FQ80" s="222"/>
      <c r="FR80" s="222"/>
      <c r="FS80" s="222"/>
      <c r="FT80" s="222"/>
      <c r="FU80" s="222"/>
      <c r="FV80" s="222"/>
      <c r="FW80" s="222"/>
      <c r="FX80" s="222"/>
      <c r="FY80" s="222"/>
      <c r="FZ80" s="222"/>
      <c r="GA80" s="222"/>
      <c r="GB80" s="222"/>
      <c r="GC80" s="222"/>
      <c r="GD80" s="222"/>
      <c r="GE80" s="222"/>
      <c r="GF80" s="222"/>
      <c r="GG80" s="222"/>
      <c r="GH80" s="222"/>
      <c r="GI80" s="222"/>
      <c r="GJ80" s="222"/>
      <c r="GK80" s="222"/>
      <c r="GL80" s="222"/>
      <c r="GM80" s="222"/>
      <c r="GN80" s="222"/>
      <c r="GO80" s="222"/>
      <c r="GP80" s="222"/>
      <c r="GQ80" s="222"/>
      <c r="GR80" s="222"/>
      <c r="GS80" s="222"/>
      <c r="GT80" s="222"/>
      <c r="GU80" s="222"/>
      <c r="GV80" s="222"/>
      <c r="GW80" s="222"/>
      <c r="GX80" s="222"/>
      <c r="GY80" s="222"/>
      <c r="GZ80" s="222"/>
      <c r="HA80" s="222"/>
      <c r="HB80" s="222"/>
      <c r="HC80" s="222"/>
      <c r="HD80" s="222"/>
      <c r="HE80" s="222"/>
      <c r="HF80" s="222"/>
      <c r="HG80" s="222"/>
      <c r="HH80" s="222"/>
      <c r="HI80" s="222"/>
      <c r="HJ80" s="222"/>
      <c r="HK80" s="222"/>
      <c r="HL80" s="222"/>
      <c r="HM80" s="222"/>
      <c r="HN80" s="222"/>
      <c r="HO80" s="222"/>
      <c r="HP80" s="222"/>
      <c r="HQ80" s="222"/>
      <c r="HR80" s="222"/>
      <c r="HS80" s="222"/>
      <c r="HT80" s="222"/>
      <c r="HU80" s="222"/>
      <c r="HV80" s="222"/>
      <c r="HW80" s="222"/>
      <c r="HX80" s="222"/>
      <c r="HY80" s="222"/>
      <c r="HZ80" s="222"/>
      <c r="IA80" s="222"/>
      <c r="IB80" s="222"/>
      <c r="IC80" s="222"/>
      <c r="ID80" s="222"/>
      <c r="IE80" s="222"/>
      <c r="IF80" s="222"/>
      <c r="IG80" s="222"/>
      <c r="IH80" s="222"/>
      <c r="II80" s="222"/>
      <c r="IJ80" s="222"/>
      <c r="IK80" s="222"/>
      <c r="IL80" s="222"/>
      <c r="IM80" s="222"/>
      <c r="IN80" s="222"/>
      <c r="IO80" s="222"/>
      <c r="IP80" s="222"/>
      <c r="IQ80" s="222"/>
      <c r="IR80" s="222"/>
      <c r="IS80" s="222"/>
      <c r="IT80" s="222"/>
      <c r="IU80" s="222"/>
      <c r="IV80" s="222"/>
      <c r="IW80" s="222"/>
      <c r="IX80" s="222"/>
      <c r="IY80" s="222"/>
      <c r="IZ80" s="222"/>
      <c r="JA80" s="222"/>
      <c r="JB80" s="222"/>
      <c r="JC80" s="222"/>
      <c r="JD80" s="222"/>
      <c r="JE80" s="222"/>
      <c r="JF80" s="222"/>
      <c r="JG80" s="222"/>
      <c r="JH80" s="222"/>
      <c r="JI80" s="222"/>
      <c r="JJ80" s="222"/>
      <c r="JK80" s="222"/>
      <c r="JL80" s="222"/>
      <c r="JM80" s="222"/>
      <c r="JN80" s="222"/>
      <c r="JO80" s="222"/>
      <c r="JP80" s="222"/>
      <c r="JQ80" s="222"/>
      <c r="JR80" s="222"/>
      <c r="JS80" s="222"/>
      <c r="JT80" s="222"/>
      <c r="JU80" s="222"/>
      <c r="JV80" s="222"/>
      <c r="JW80" s="222"/>
      <c r="JX80" s="222"/>
      <c r="JY80" s="222"/>
      <c r="JZ80" s="222"/>
      <c r="KA80" s="222"/>
      <c r="KB80" s="222"/>
      <c r="KC80" s="222"/>
      <c r="KD80" s="222"/>
      <c r="KE80" s="222"/>
      <c r="KF80" s="222"/>
      <c r="KG80" s="222"/>
      <c r="KH80" s="222"/>
      <c r="KI80" s="222"/>
      <c r="KJ80" s="222"/>
      <c r="KK80" s="222"/>
      <c r="KL80" s="222"/>
      <c r="KM80" s="222"/>
      <c r="KN80" s="222"/>
      <c r="KO80" s="222"/>
      <c r="KP80" s="222"/>
      <c r="KQ80" s="222"/>
      <c r="KR80" s="222"/>
      <c r="KS80" s="222"/>
      <c r="KT80" s="222"/>
      <c r="KU80" s="222"/>
      <c r="KV80" s="222"/>
      <c r="KW80" s="222"/>
      <c r="KX80" s="222"/>
      <c r="KY80" s="222"/>
      <c r="KZ80" s="222"/>
      <c r="LA80" s="222"/>
      <c r="LB80" s="222"/>
      <c r="LC80" s="222"/>
      <c r="LD80" s="222"/>
      <c r="LE80" s="222"/>
      <c r="LF80" s="222"/>
      <c r="LG80" s="222"/>
      <c r="LH80" s="222"/>
      <c r="LI80" s="222"/>
      <c r="LJ80" s="222"/>
      <c r="LK80" s="222"/>
      <c r="LL80" s="222"/>
      <c r="LM80" s="222"/>
      <c r="LN80" s="222"/>
      <c r="LO80" s="222"/>
      <c r="LP80" s="222"/>
      <c r="LQ80" s="222"/>
      <c r="LR80" s="222"/>
      <c r="LS80" s="222"/>
      <c r="LT80" s="222"/>
      <c r="LU80" s="222"/>
      <c r="LV80" s="222"/>
      <c r="LW80" s="222"/>
      <c r="LX80" s="222"/>
      <c r="LY80" s="222"/>
      <c r="LZ80" s="222"/>
      <c r="MA80" s="222"/>
      <c r="MB80" s="222"/>
      <c r="MC80" s="222"/>
      <c r="MD80" s="222"/>
      <c r="ME80" s="222"/>
      <c r="MF80" s="222"/>
      <c r="MG80" s="222"/>
      <c r="MH80" s="222"/>
      <c r="MI80" s="222"/>
      <c r="MJ80" s="222"/>
      <c r="MK80" s="222"/>
      <c r="ML80" s="222"/>
      <c r="MM80" s="222"/>
      <c r="MN80" s="222"/>
      <c r="MO80" s="222"/>
      <c r="MP80" s="222"/>
      <c r="MQ80" s="222"/>
      <c r="MR80" s="222"/>
      <c r="MS80" s="222"/>
      <c r="MT80" s="222"/>
      <c r="MU80" s="222"/>
      <c r="MV80" s="222"/>
      <c r="MW80" s="222"/>
      <c r="MX80" s="222"/>
      <c r="MY80" s="222"/>
      <c r="MZ80" s="222"/>
      <c r="NA80" s="222"/>
      <c r="NB80" s="222"/>
      <c r="NC80" s="222"/>
      <c r="ND80" s="222"/>
      <c r="NE80" s="222"/>
      <c r="NF80" s="222"/>
      <c r="NG80" s="222"/>
      <c r="NH80" s="222"/>
      <c r="NI80" s="222"/>
      <c r="NJ80" s="222"/>
      <c r="NK80" s="222"/>
      <c r="NL80" s="222"/>
      <c r="NM80" s="222"/>
      <c r="NN80" s="222"/>
      <c r="NO80" s="222"/>
      <c r="NP80" s="222"/>
      <c r="NQ80" s="222"/>
      <c r="NR80" s="222"/>
      <c r="NS80" s="222"/>
      <c r="NT80" s="222"/>
      <c r="NU80" s="222"/>
      <c r="NV80" s="222"/>
      <c r="NW80" s="222"/>
      <c r="NX80" s="222"/>
      <c r="NY80" s="222"/>
      <c r="NZ80" s="222"/>
      <c r="OA80" s="222"/>
      <c r="OB80" s="222"/>
      <c r="OC80" s="222"/>
      <c r="OD80" s="222"/>
      <c r="OE80" s="222"/>
      <c r="OF80" s="222"/>
      <c r="OG80" s="222"/>
      <c r="OH80" s="222"/>
      <c r="OI80" s="222"/>
      <c r="OJ80" s="222"/>
      <c r="OK80" s="222"/>
      <c r="OL80" s="222"/>
      <c r="OM80" s="222"/>
      <c r="ON80" s="222"/>
      <c r="OO80" s="222"/>
      <c r="OP80" s="222"/>
      <c r="OQ80" s="222"/>
      <c r="OR80" s="222"/>
      <c r="OS80" s="222"/>
      <c r="OT80" s="222"/>
      <c r="OU80" s="222"/>
      <c r="OV80" s="222"/>
      <c r="OW80" s="222"/>
      <c r="OX80" s="222"/>
      <c r="OY80" s="222"/>
      <c r="OZ80" s="222"/>
      <c r="PA80" s="222"/>
      <c r="PB80" s="222"/>
      <c r="PC80" s="222"/>
      <c r="PD80" s="222"/>
      <c r="PE80" s="222"/>
      <c r="PF80" s="222"/>
      <c r="PG80" s="222"/>
      <c r="PH80" s="222"/>
      <c r="PI80" s="222"/>
      <c r="PJ80" s="222"/>
      <c r="PK80" s="222"/>
      <c r="PL80" s="222"/>
      <c r="PM80" s="222"/>
      <c r="PN80" s="222"/>
      <c r="PO80" s="222"/>
      <c r="PP80" s="222"/>
      <c r="PQ80" s="222"/>
      <c r="PR80" s="222"/>
      <c r="PS80" s="222"/>
      <c r="PT80" s="222"/>
      <c r="PU80" s="222"/>
      <c r="PV80" s="222"/>
      <c r="PW80" s="222"/>
      <c r="PX80" s="222"/>
      <c r="PY80" s="222"/>
      <c r="PZ80" s="222"/>
      <c r="QA80" s="222"/>
      <c r="QB80" s="222"/>
      <c r="QC80" s="222"/>
      <c r="QD80" s="222"/>
      <c r="QE80" s="222"/>
      <c r="QF80" s="222"/>
      <c r="QG80" s="222"/>
      <c r="QH80" s="222"/>
      <c r="QI80" s="222"/>
      <c r="QJ80" s="222"/>
      <c r="QK80" s="222"/>
      <c r="QL80" s="222"/>
      <c r="QM80" s="222"/>
      <c r="QN80" s="222"/>
      <c r="QO80" s="222"/>
      <c r="QP80" s="222"/>
      <c r="QQ80" s="222"/>
      <c r="QR80" s="222"/>
      <c r="QS80" s="222"/>
      <c r="QT80" s="222"/>
      <c r="QU80" s="222"/>
      <c r="QV80" s="222"/>
      <c r="QW80" s="222"/>
      <c r="QX80" s="222"/>
      <c r="QY80" s="222"/>
      <c r="QZ80" s="222"/>
      <c r="RA80" s="222"/>
      <c r="RB80" s="222"/>
      <c r="RC80" s="222"/>
      <c r="RD80" s="222"/>
      <c r="RE80" s="222"/>
      <c r="RF80" s="222"/>
      <c r="RG80" s="222"/>
      <c r="RH80" s="222"/>
      <c r="RI80" s="222"/>
      <c r="RJ80" s="222"/>
      <c r="RK80" s="222"/>
      <c r="RL80" s="222"/>
      <c r="RM80" s="222"/>
      <c r="RN80" s="222"/>
      <c r="RO80" s="222"/>
      <c r="RP80" s="222"/>
      <c r="RQ80" s="222"/>
      <c r="RR80" s="222"/>
      <c r="RS80" s="222"/>
      <c r="RT80" s="222"/>
      <c r="RU80" s="222"/>
      <c r="RV80" s="222"/>
      <c r="RW80" s="222"/>
      <c r="RX80" s="222"/>
      <c r="RY80" s="222"/>
      <c r="RZ80" s="222"/>
      <c r="SA80" s="222"/>
      <c r="SB80" s="222"/>
      <c r="SC80" s="222"/>
      <c r="SD80" s="222"/>
      <c r="SE80" s="222"/>
      <c r="SF80" s="222"/>
      <c r="SG80" s="222"/>
      <c r="SH80" s="222"/>
      <c r="SI80" s="222"/>
      <c r="SJ80" s="222"/>
      <c r="SK80" s="222"/>
      <c r="SL80" s="222"/>
      <c r="SM80" s="222"/>
      <c r="SN80" s="222"/>
      <c r="SO80" s="222"/>
      <c r="SP80" s="222"/>
      <c r="SQ80" s="222"/>
      <c r="SR80" s="222"/>
      <c r="SS80" s="222"/>
      <c r="ST80" s="222"/>
      <c r="SU80" s="222"/>
      <c r="SV80" s="222"/>
      <c r="SW80" s="222"/>
      <c r="SX80" s="222"/>
      <c r="SY80" s="222"/>
      <c r="SZ80" s="222"/>
      <c r="TA80" s="222"/>
      <c r="TB80" s="222"/>
      <c r="TC80" s="222"/>
      <c r="TD80" s="222"/>
      <c r="TE80" s="222"/>
      <c r="TF80" s="222"/>
      <c r="TG80" s="222"/>
      <c r="TH80" s="222"/>
      <c r="TI80" s="222"/>
      <c r="TJ80" s="222"/>
      <c r="TK80" s="222"/>
      <c r="TL80" s="222"/>
      <c r="TM80" s="222"/>
      <c r="TN80" s="222"/>
      <c r="TO80" s="222"/>
      <c r="TP80" s="222"/>
      <c r="TQ80" s="222"/>
      <c r="TR80" s="222"/>
      <c r="TS80" s="222"/>
      <c r="TT80" s="222"/>
      <c r="TU80" s="222"/>
      <c r="TV80" s="222"/>
      <c r="TW80" s="222"/>
      <c r="TX80" s="222"/>
      <c r="TY80" s="222"/>
      <c r="TZ80" s="222"/>
      <c r="UA80" s="222"/>
      <c r="UB80" s="222"/>
      <c r="UC80" s="222"/>
      <c r="UD80" s="222"/>
      <c r="UE80" s="222"/>
      <c r="UF80" s="222"/>
      <c r="UG80" s="222"/>
      <c r="UH80" s="222"/>
      <c r="UI80" s="222"/>
      <c r="UJ80" s="222"/>
      <c r="UK80" s="222"/>
      <c r="UL80" s="222"/>
      <c r="UM80" s="222"/>
      <c r="UN80" s="222"/>
      <c r="UO80" s="222"/>
      <c r="UP80" s="222"/>
      <c r="UQ80" s="222"/>
      <c r="UR80" s="222"/>
      <c r="US80" s="222"/>
      <c r="UT80" s="222"/>
      <c r="UU80" s="222"/>
      <c r="UV80" s="222"/>
      <c r="UW80" s="222"/>
      <c r="UX80" s="222"/>
      <c r="UY80" s="222"/>
      <c r="UZ80" s="222"/>
      <c r="VA80" s="222"/>
      <c r="VB80" s="222"/>
      <c r="VC80" s="222"/>
      <c r="VD80" s="222"/>
      <c r="VE80" s="222"/>
      <c r="VF80" s="222"/>
      <c r="VG80" s="222"/>
      <c r="VH80" s="222"/>
      <c r="VI80" s="222"/>
      <c r="VJ80" s="222"/>
      <c r="VK80" s="222"/>
      <c r="VL80" s="222"/>
      <c r="VM80" s="222"/>
      <c r="VN80" s="222"/>
      <c r="VO80" s="222"/>
      <c r="VP80" s="222"/>
      <c r="VQ80" s="222"/>
      <c r="VR80" s="222"/>
      <c r="VS80" s="222"/>
      <c r="VT80" s="222"/>
      <c r="VU80" s="222"/>
      <c r="VV80" s="222"/>
      <c r="VW80" s="222"/>
      <c r="VX80" s="222"/>
      <c r="VY80" s="222"/>
      <c r="VZ80" s="222"/>
      <c r="WA80" s="222"/>
      <c r="WB80" s="222"/>
      <c r="WC80" s="222"/>
      <c r="WD80" s="222"/>
      <c r="WE80" s="222"/>
      <c r="WF80" s="222"/>
      <c r="WG80" s="222"/>
      <c r="WH80" s="222"/>
      <c r="WI80" s="222"/>
      <c r="WJ80" s="222"/>
      <c r="WK80" s="222"/>
      <c r="WL80" s="222"/>
      <c r="WM80" s="222"/>
      <c r="WN80" s="222"/>
      <c r="WO80" s="222"/>
      <c r="WP80" s="222"/>
      <c r="WQ80" s="222"/>
      <c r="WR80" s="222"/>
      <c r="WS80" s="222"/>
      <c r="WT80" s="222"/>
      <c r="WU80" s="222"/>
      <c r="WV80" s="222"/>
      <c r="WW80" s="222"/>
      <c r="WX80" s="222"/>
      <c r="WY80" s="222"/>
      <c r="WZ80" s="222"/>
      <c r="XA80" s="222"/>
      <c r="XB80" s="222"/>
      <c r="XC80" s="222"/>
      <c r="XD80" s="222"/>
      <c r="XE80" s="222"/>
      <c r="XF80" s="222"/>
      <c r="XG80" s="222"/>
      <c r="XH80" s="222"/>
      <c r="XI80" s="222"/>
      <c r="XJ80" s="222"/>
      <c r="XK80" s="222"/>
      <c r="XL80" s="222"/>
      <c r="XM80" s="222"/>
      <c r="XN80" s="222"/>
      <c r="XO80" s="222"/>
      <c r="XP80" s="222"/>
      <c r="XQ80" s="222"/>
      <c r="XR80" s="222"/>
      <c r="XS80" s="222"/>
      <c r="XT80" s="222"/>
      <c r="XU80" s="222"/>
      <c r="XV80" s="222"/>
      <c r="XW80" s="222"/>
      <c r="XX80" s="222"/>
      <c r="XY80" s="222"/>
      <c r="XZ80" s="222"/>
      <c r="YA80" s="222"/>
      <c r="YB80" s="222"/>
      <c r="YC80" s="222"/>
      <c r="YD80" s="222"/>
      <c r="YE80" s="222"/>
      <c r="YF80" s="222"/>
      <c r="YG80" s="222"/>
      <c r="YH80" s="222"/>
      <c r="YI80" s="222"/>
      <c r="YJ80" s="222"/>
      <c r="YK80" s="222"/>
      <c r="YL80" s="222"/>
      <c r="YM80" s="222"/>
      <c r="YN80" s="222"/>
      <c r="YO80" s="222"/>
      <c r="YP80" s="222"/>
      <c r="YQ80" s="222"/>
      <c r="YR80" s="222"/>
      <c r="YS80" s="222"/>
      <c r="YT80" s="222"/>
      <c r="YU80" s="222"/>
      <c r="YV80" s="222"/>
      <c r="YW80" s="222"/>
      <c r="YX80" s="222"/>
      <c r="YY80" s="222"/>
      <c r="YZ80" s="222"/>
      <c r="ZA80" s="222"/>
      <c r="ZB80" s="222"/>
      <c r="ZC80" s="222"/>
      <c r="ZD80" s="222"/>
      <c r="ZE80" s="222"/>
      <c r="ZF80" s="222"/>
      <c r="ZG80" s="222"/>
      <c r="ZH80" s="222"/>
      <c r="ZI80" s="222"/>
      <c r="ZJ80" s="222"/>
      <c r="ZK80" s="222"/>
      <c r="ZL80" s="222"/>
      <c r="ZM80" s="222"/>
      <c r="ZN80" s="222"/>
      <c r="ZO80" s="222"/>
      <c r="ZP80" s="222"/>
      <c r="ZQ80" s="222"/>
      <c r="ZR80" s="222"/>
      <c r="ZS80" s="222"/>
      <c r="ZT80" s="222"/>
      <c r="ZU80" s="222"/>
      <c r="ZV80" s="222"/>
      <c r="ZW80" s="222"/>
      <c r="ZX80" s="222"/>
      <c r="ZY80" s="222"/>
      <c r="ZZ80" s="222"/>
      <c r="AAA80" s="222"/>
      <c r="AAB80" s="222"/>
      <c r="AAC80" s="222"/>
      <c r="AAD80" s="222"/>
      <c r="AAE80" s="222"/>
      <c r="AAF80" s="222"/>
      <c r="AAG80" s="222"/>
      <c r="AAH80" s="222"/>
      <c r="AAI80" s="222"/>
      <c r="AAJ80" s="222"/>
      <c r="AAK80" s="222"/>
      <c r="AAL80" s="222"/>
      <c r="AAM80" s="222"/>
      <c r="AAN80" s="222"/>
      <c r="AAO80" s="222"/>
      <c r="AAP80" s="222"/>
      <c r="AAQ80" s="222"/>
      <c r="AAR80" s="222"/>
      <c r="AAS80" s="222"/>
      <c r="AAT80" s="222"/>
      <c r="AAU80" s="222"/>
      <c r="AAV80" s="222"/>
      <c r="AAW80" s="222"/>
      <c r="AAX80" s="222"/>
      <c r="AAY80" s="222"/>
      <c r="AAZ80" s="222"/>
      <c r="ABA80" s="222"/>
      <c r="ABB80" s="222"/>
      <c r="ABC80" s="222"/>
      <c r="ABD80" s="222"/>
      <c r="ABE80" s="222"/>
      <c r="ABF80" s="222"/>
      <c r="ABG80" s="222"/>
      <c r="ABH80" s="222"/>
      <c r="ABI80" s="222"/>
      <c r="ABJ80" s="222"/>
      <c r="ABK80" s="222"/>
      <c r="ABL80" s="222"/>
      <c r="ABM80" s="222"/>
      <c r="ABN80" s="222"/>
      <c r="ABO80" s="222"/>
      <c r="ABP80" s="222"/>
      <c r="ABQ80" s="222"/>
      <c r="ABR80" s="222"/>
      <c r="ABS80" s="222"/>
      <c r="ABT80" s="222"/>
      <c r="ABU80" s="222"/>
      <c r="ABV80" s="222"/>
      <c r="ABW80" s="222"/>
      <c r="ABX80" s="222"/>
      <c r="ABY80" s="222"/>
      <c r="ABZ80" s="222"/>
      <c r="ACA80" s="222"/>
      <c r="ACB80" s="222"/>
      <c r="ACC80" s="222"/>
      <c r="ACD80" s="222"/>
      <c r="ACE80" s="222"/>
      <c r="ACF80" s="222"/>
      <c r="ACG80" s="222"/>
      <c r="ACH80" s="222"/>
      <c r="ACI80" s="222"/>
      <c r="ACJ80" s="222"/>
      <c r="ACK80" s="222"/>
      <c r="ACL80" s="222"/>
      <c r="ACM80" s="222"/>
      <c r="ACN80" s="222"/>
      <c r="ACO80" s="222"/>
      <c r="ACP80" s="222"/>
      <c r="ACQ80" s="222"/>
      <c r="ACR80" s="222"/>
      <c r="ACS80" s="222"/>
      <c r="ACT80" s="222"/>
      <c r="ACU80" s="222"/>
      <c r="ACV80" s="222"/>
      <c r="ACW80" s="222"/>
      <c r="ACX80" s="222"/>
      <c r="ACY80" s="222"/>
      <c r="ACZ80" s="222"/>
      <c r="ADA80" s="222"/>
      <c r="ADB80" s="222"/>
      <c r="ADC80" s="222"/>
      <c r="ADD80" s="222"/>
      <c r="ADE80" s="222"/>
      <c r="ADF80" s="222"/>
      <c r="ADG80" s="222"/>
      <c r="ADH80" s="222"/>
      <c r="ADI80" s="222"/>
      <c r="ADJ80" s="222"/>
      <c r="ADK80" s="222"/>
      <c r="ADL80" s="222"/>
      <c r="ADM80" s="222"/>
      <c r="ADN80" s="222"/>
      <c r="ADO80" s="222"/>
      <c r="ADP80" s="222"/>
      <c r="ADQ80" s="222"/>
      <c r="ADR80" s="222"/>
      <c r="ADS80" s="222"/>
      <c r="ADT80" s="222"/>
      <c r="ADU80" s="222"/>
      <c r="ADV80" s="222"/>
      <c r="ADW80" s="222"/>
      <c r="ADX80" s="222"/>
      <c r="ADY80" s="222"/>
      <c r="ADZ80" s="222"/>
      <c r="AEA80" s="222"/>
      <c r="AEB80" s="222"/>
      <c r="AEC80" s="222"/>
      <c r="AED80" s="222"/>
      <c r="AEE80" s="222"/>
      <c r="AEF80" s="222"/>
      <c r="AEG80" s="222"/>
      <c r="AEH80" s="222"/>
      <c r="AEI80" s="222"/>
      <c r="AEJ80" s="222"/>
      <c r="AEK80" s="222"/>
      <c r="AEL80" s="222"/>
      <c r="AEM80" s="222"/>
      <c r="AEN80" s="222"/>
      <c r="AEO80" s="222"/>
      <c r="AEP80" s="222"/>
      <c r="AEQ80" s="222"/>
      <c r="AER80" s="222"/>
      <c r="AES80" s="222"/>
      <c r="AET80" s="222"/>
      <c r="AEU80" s="222"/>
      <c r="AEV80" s="222"/>
      <c r="AEW80" s="222"/>
      <c r="AEX80" s="222"/>
      <c r="AEY80" s="222"/>
      <c r="AEZ80" s="222"/>
      <c r="AFA80" s="222"/>
      <c r="AFB80" s="222"/>
      <c r="AFC80" s="222"/>
      <c r="AFD80" s="222"/>
      <c r="AFE80" s="222"/>
      <c r="AFF80" s="222"/>
      <c r="AFG80" s="222"/>
      <c r="AFH80" s="222"/>
      <c r="AFI80" s="222"/>
      <c r="AFJ80" s="222"/>
      <c r="AFK80" s="222"/>
      <c r="AFL80" s="222"/>
      <c r="AFM80" s="222"/>
      <c r="AFN80" s="222"/>
      <c r="AFO80" s="222"/>
      <c r="AFP80" s="222"/>
      <c r="AFQ80" s="222"/>
      <c r="AFR80" s="222"/>
      <c r="AFS80" s="222"/>
      <c r="AFT80" s="222"/>
      <c r="AFU80" s="222"/>
      <c r="AFV80" s="222"/>
      <c r="AFW80" s="222"/>
      <c r="AFX80" s="222"/>
      <c r="AFY80" s="222"/>
      <c r="AFZ80" s="222"/>
      <c r="AGA80" s="222"/>
      <c r="AGB80" s="222"/>
      <c r="AGC80" s="222"/>
      <c r="AGD80" s="222"/>
      <c r="AGE80" s="222"/>
      <c r="AGF80" s="222"/>
      <c r="AGG80" s="222"/>
      <c r="AGH80" s="222"/>
      <c r="AGI80" s="222"/>
      <c r="AGJ80" s="222"/>
      <c r="AGK80" s="222"/>
      <c r="AGL80" s="222"/>
      <c r="AGM80" s="222"/>
      <c r="AGN80" s="222"/>
      <c r="AGO80" s="222"/>
      <c r="AGP80" s="222"/>
      <c r="AGQ80" s="222"/>
      <c r="AGR80" s="222"/>
      <c r="AGS80" s="222"/>
      <c r="AGT80" s="222"/>
      <c r="AGU80" s="222"/>
      <c r="AGV80" s="222"/>
      <c r="AGW80" s="222"/>
      <c r="AGX80" s="222"/>
      <c r="AGY80" s="222"/>
      <c r="AGZ80" s="222"/>
      <c r="AHA80" s="222"/>
      <c r="AHB80" s="222"/>
      <c r="AHC80" s="222"/>
      <c r="AHD80" s="222"/>
      <c r="AHE80" s="222"/>
      <c r="AHF80" s="222"/>
      <c r="AHG80" s="222"/>
      <c r="AHH80" s="222"/>
      <c r="AHI80" s="222"/>
      <c r="AHJ80" s="222"/>
      <c r="AHK80" s="222"/>
      <c r="AHL80" s="222"/>
      <c r="AHM80" s="222"/>
      <c r="AHN80" s="222"/>
      <c r="AHO80" s="222"/>
      <c r="AHP80" s="222"/>
      <c r="AHQ80" s="222"/>
      <c r="AHR80" s="222"/>
      <c r="AHS80" s="222"/>
      <c r="AHT80" s="222"/>
      <c r="AHU80" s="222"/>
      <c r="AHV80" s="222"/>
      <c r="AHW80" s="222"/>
      <c r="AHX80" s="222"/>
      <c r="AHY80" s="222"/>
      <c r="AHZ80" s="222"/>
      <c r="AIA80" s="222"/>
      <c r="AIB80" s="222"/>
      <c r="AIC80" s="222"/>
      <c r="AID80" s="222"/>
      <c r="AIE80" s="222"/>
      <c r="AIF80" s="222"/>
      <c r="AIG80" s="222"/>
      <c r="AIH80" s="222"/>
      <c r="AII80" s="222"/>
      <c r="AIJ80" s="222"/>
      <c r="AIK80" s="222"/>
      <c r="AIL80" s="222"/>
      <c r="AIM80" s="222"/>
      <c r="AIN80" s="222"/>
      <c r="AIO80" s="222"/>
      <c r="AIP80" s="222"/>
      <c r="AIQ80" s="222"/>
      <c r="AIR80" s="222"/>
      <c r="AIS80" s="222"/>
      <c r="AIT80" s="222"/>
      <c r="AIU80" s="222"/>
      <c r="AIV80" s="222"/>
      <c r="AIW80" s="222"/>
      <c r="AIX80" s="222"/>
      <c r="AIY80" s="222"/>
      <c r="AIZ80" s="222"/>
      <c r="AJA80" s="222"/>
      <c r="AJB80" s="222"/>
      <c r="AJC80" s="222"/>
      <c r="AJD80" s="222"/>
      <c r="AJE80" s="222"/>
      <c r="AJF80" s="222"/>
      <c r="AJG80" s="222"/>
      <c r="AJH80" s="222"/>
      <c r="AJI80" s="222"/>
      <c r="AJJ80" s="222"/>
      <c r="AJK80" s="222"/>
      <c r="AJL80" s="222"/>
      <c r="AJM80" s="222"/>
      <c r="AJN80" s="222"/>
      <c r="AJO80" s="222"/>
      <c r="AJP80" s="222"/>
      <c r="AJQ80" s="222"/>
      <c r="AJR80" s="222"/>
      <c r="AJS80" s="222"/>
      <c r="AJT80" s="222"/>
      <c r="AJU80" s="222"/>
      <c r="AJV80" s="222"/>
      <c r="AJW80" s="222"/>
      <c r="AJX80" s="222"/>
      <c r="AJY80" s="222"/>
      <c r="AJZ80" s="222"/>
      <c r="AKA80" s="222"/>
      <c r="AKB80" s="222"/>
      <c r="AKC80" s="222"/>
      <c r="AKD80" s="222"/>
      <c r="AKE80" s="222"/>
      <c r="AKF80" s="222"/>
      <c r="AKG80" s="222"/>
      <c r="AKH80" s="222"/>
      <c r="AKI80" s="222"/>
      <c r="AKJ80" s="222"/>
      <c r="AKK80" s="222"/>
      <c r="AKL80" s="222"/>
      <c r="AKM80" s="222"/>
      <c r="AKN80" s="222"/>
      <c r="AKO80" s="222"/>
      <c r="AKP80" s="222"/>
      <c r="AKQ80" s="222"/>
      <c r="AKR80" s="222"/>
      <c r="AKS80" s="222"/>
      <c r="AKT80" s="222"/>
      <c r="AKU80" s="222"/>
      <c r="AKV80" s="222"/>
      <c r="AKW80" s="222"/>
      <c r="AKX80" s="222"/>
      <c r="AKY80" s="222"/>
      <c r="AKZ80" s="222"/>
      <c r="ALA80" s="222"/>
      <c r="ALB80" s="222"/>
      <c r="ALC80" s="222"/>
      <c r="ALD80" s="222"/>
      <c r="ALE80" s="222"/>
      <c r="ALF80" s="222"/>
      <c r="ALG80" s="222"/>
      <c r="ALH80" s="222"/>
      <c r="ALI80" s="222"/>
      <c r="ALJ80" s="222"/>
      <c r="ALK80" s="222"/>
      <c r="ALL80" s="222"/>
      <c r="ALM80" s="222"/>
      <c r="ALN80" s="222"/>
      <c r="ALO80" s="222"/>
      <c r="ALP80" s="222"/>
      <c r="ALQ80" s="222"/>
      <c r="ALR80" s="222"/>
      <c r="ALS80" s="222"/>
      <c r="ALT80" s="222"/>
      <c r="ALU80" s="222"/>
      <c r="ALV80" s="222"/>
      <c r="ALW80" s="222"/>
      <c r="ALX80" s="222"/>
      <c r="ALY80" s="222"/>
      <c r="ALZ80" s="222"/>
      <c r="AMA80" s="222"/>
      <c r="AMB80" s="222"/>
      <c r="AMC80" s="222"/>
      <c r="AMD80" s="222"/>
      <c r="AME80" s="222"/>
      <c r="AMF80" s="222"/>
      <c r="AMG80" s="222"/>
      <c r="AMH80" s="222"/>
      <c r="AMI80" s="222"/>
      <c r="AMJ80" s="222"/>
      <c r="AMK80" s="222"/>
      <c r="AML80" s="222"/>
      <c r="AMM80" s="222"/>
      <c r="AMN80" s="222"/>
      <c r="AMO80" s="222"/>
      <c r="AMP80" s="222"/>
      <c r="AMQ80" s="222"/>
      <c r="AMR80" s="222"/>
      <c r="AMS80" s="222"/>
      <c r="AMT80" s="222"/>
      <c r="AMU80" s="222"/>
      <c r="AMV80" s="222"/>
      <c r="AMW80" s="222"/>
      <c r="AMX80" s="222"/>
      <c r="AMY80" s="222"/>
      <c r="AMZ80" s="222"/>
      <c r="ANA80" s="222"/>
      <c r="ANB80" s="222"/>
      <c r="ANC80" s="222"/>
      <c r="AND80" s="222"/>
      <c r="ANE80" s="222"/>
      <c r="ANF80" s="222"/>
      <c r="ANG80" s="222"/>
      <c r="ANH80" s="222"/>
      <c r="ANI80" s="222"/>
      <c r="ANJ80" s="222"/>
      <c r="ANK80" s="222"/>
      <c r="ANL80" s="222"/>
      <c r="ANM80" s="222"/>
      <c r="ANN80" s="222"/>
      <c r="ANO80" s="222"/>
      <c r="ANP80" s="222"/>
      <c r="ANQ80" s="222"/>
      <c r="ANR80" s="222"/>
      <c r="ANS80" s="222"/>
      <c r="ANT80" s="222"/>
      <c r="ANU80" s="222"/>
      <c r="ANV80" s="222"/>
      <c r="ANW80" s="222"/>
      <c r="ANX80" s="222"/>
      <c r="ANY80" s="222"/>
      <c r="ANZ80" s="222"/>
      <c r="AOA80" s="222"/>
      <c r="AOB80" s="222"/>
      <c r="AOC80" s="222"/>
      <c r="AOD80" s="222"/>
      <c r="AOE80" s="222"/>
      <c r="AOF80" s="222"/>
      <c r="AOG80" s="222"/>
      <c r="AOH80" s="222"/>
      <c r="AOI80" s="222"/>
      <c r="AOJ80" s="222"/>
      <c r="AOK80" s="222"/>
      <c r="AOL80" s="222"/>
      <c r="AOM80" s="222"/>
      <c r="AON80" s="222"/>
      <c r="AOO80" s="222"/>
      <c r="AOP80" s="222"/>
      <c r="AOQ80" s="222"/>
      <c r="AOR80" s="222"/>
      <c r="AOS80" s="222"/>
      <c r="AOT80" s="222"/>
      <c r="AOU80" s="222"/>
      <c r="AOV80" s="222"/>
      <c r="AOW80" s="222"/>
      <c r="AOX80" s="222"/>
      <c r="AOY80" s="222"/>
      <c r="AOZ80" s="222"/>
      <c r="APA80" s="222"/>
      <c r="APB80" s="222"/>
      <c r="APC80" s="222"/>
      <c r="APD80" s="222"/>
      <c r="APE80" s="222"/>
      <c r="APF80" s="222"/>
      <c r="APG80" s="222"/>
      <c r="APH80" s="222"/>
      <c r="API80" s="222"/>
      <c r="APJ80" s="222"/>
      <c r="APK80" s="222"/>
      <c r="APL80" s="222"/>
      <c r="APM80" s="222"/>
      <c r="APN80" s="222"/>
      <c r="APO80" s="222"/>
      <c r="APP80" s="222"/>
      <c r="APQ80" s="222"/>
      <c r="APR80" s="222"/>
      <c r="APS80" s="222"/>
      <c r="APT80" s="222"/>
      <c r="APU80" s="222"/>
      <c r="APV80" s="222"/>
      <c r="APW80" s="222"/>
      <c r="APX80" s="222"/>
      <c r="APY80" s="222"/>
      <c r="APZ80" s="222"/>
      <c r="AQA80" s="222"/>
      <c r="AQB80" s="222"/>
      <c r="AQC80" s="222"/>
      <c r="AQD80" s="222"/>
      <c r="AQE80" s="222"/>
      <c r="AQF80" s="222"/>
      <c r="AQG80" s="222"/>
      <c r="AQH80" s="222"/>
      <c r="AQI80" s="222"/>
      <c r="AQJ80" s="222"/>
      <c r="AQK80" s="222"/>
      <c r="AQL80" s="222"/>
      <c r="AQM80" s="222"/>
      <c r="AQN80" s="222"/>
      <c r="AQO80" s="222"/>
      <c r="AQP80" s="222"/>
      <c r="AQQ80" s="222"/>
      <c r="AQR80" s="222"/>
      <c r="AQS80" s="222"/>
      <c r="AQT80" s="222"/>
      <c r="AQU80" s="222"/>
      <c r="AQV80" s="222"/>
      <c r="AQW80" s="222"/>
      <c r="AQX80" s="222"/>
      <c r="AQY80" s="222"/>
      <c r="AQZ80" s="222"/>
      <c r="ARA80" s="222"/>
      <c r="ARB80" s="222"/>
      <c r="ARC80" s="222"/>
      <c r="ARD80" s="222"/>
      <c r="ARE80" s="222"/>
      <c r="ARF80" s="222"/>
      <c r="ARG80" s="222"/>
      <c r="ARH80" s="222"/>
      <c r="ARI80" s="222"/>
      <c r="ARJ80" s="222"/>
      <c r="ARK80" s="222"/>
      <c r="ARL80" s="222"/>
      <c r="ARM80" s="222"/>
      <c r="ARN80" s="222"/>
      <c r="ARO80" s="222"/>
      <c r="ARP80" s="222"/>
      <c r="ARQ80" s="222"/>
      <c r="ARR80" s="222"/>
      <c r="ARS80" s="222"/>
      <c r="ART80" s="222"/>
      <c r="ARU80" s="222"/>
      <c r="ARV80" s="222"/>
      <c r="ARW80" s="222"/>
      <c r="ARX80" s="222"/>
      <c r="ARY80" s="222"/>
      <c r="ARZ80" s="222"/>
      <c r="ASA80" s="222"/>
      <c r="ASB80" s="222"/>
      <c r="ASC80" s="222"/>
      <c r="ASD80" s="222"/>
      <c r="ASE80" s="222"/>
      <c r="ASF80" s="222"/>
      <c r="ASG80" s="222"/>
      <c r="ASH80" s="222"/>
      <c r="ASI80" s="222"/>
      <c r="ASJ80" s="222"/>
      <c r="ASK80" s="222"/>
      <c r="ASL80" s="222"/>
      <c r="ASM80" s="222"/>
      <c r="ASN80" s="222"/>
      <c r="ASO80" s="222"/>
      <c r="ASP80" s="222"/>
      <c r="ASQ80" s="222"/>
      <c r="ASR80" s="222"/>
      <c r="ASS80" s="222"/>
      <c r="AST80" s="222"/>
      <c r="ASU80" s="222"/>
      <c r="ASV80" s="222"/>
      <c r="ASW80" s="222"/>
      <c r="ASX80" s="222"/>
      <c r="ASY80" s="222"/>
      <c r="ASZ80" s="222"/>
      <c r="ATA80" s="222"/>
      <c r="ATB80" s="222"/>
      <c r="ATC80" s="222"/>
      <c r="ATD80" s="222"/>
      <c r="ATE80" s="222"/>
      <c r="ATF80" s="222"/>
      <c r="ATG80" s="222"/>
      <c r="ATH80" s="222"/>
      <c r="ATI80" s="222"/>
      <c r="ATJ80" s="222"/>
      <c r="ATK80" s="222"/>
      <c r="ATL80" s="222"/>
      <c r="ATM80" s="222"/>
      <c r="ATN80" s="222"/>
      <c r="ATO80" s="222"/>
      <c r="ATP80" s="222"/>
      <c r="ATQ80" s="222"/>
      <c r="ATR80" s="222"/>
      <c r="ATS80" s="222"/>
      <c r="ATT80" s="222"/>
      <c r="ATU80" s="222"/>
      <c r="ATV80" s="222"/>
      <c r="ATW80" s="222"/>
      <c r="ATX80" s="222"/>
      <c r="ATY80" s="222"/>
      <c r="ATZ80" s="222"/>
      <c r="AUA80" s="222"/>
      <c r="AUB80" s="222"/>
      <c r="AUC80" s="222"/>
      <c r="AUD80" s="222"/>
      <c r="AUE80" s="222"/>
      <c r="AUF80" s="222"/>
      <c r="AUG80" s="222"/>
      <c r="AUH80" s="222"/>
      <c r="AUI80" s="222"/>
      <c r="AUJ80" s="222"/>
      <c r="AUK80" s="222"/>
      <c r="AUL80" s="222"/>
      <c r="AUM80" s="222"/>
      <c r="AUN80" s="222"/>
      <c r="AUO80" s="222"/>
      <c r="AUP80" s="222"/>
      <c r="AUQ80" s="222"/>
      <c r="AUR80" s="222"/>
      <c r="AUS80" s="222"/>
      <c r="AUT80" s="222"/>
      <c r="AUU80" s="222"/>
      <c r="AUV80" s="222"/>
      <c r="AUW80" s="222"/>
      <c r="AUX80" s="222"/>
      <c r="AUY80" s="222"/>
      <c r="AUZ80" s="222"/>
      <c r="AVA80" s="222"/>
      <c r="AVB80" s="222"/>
      <c r="AVC80" s="222"/>
      <c r="AVD80" s="222"/>
      <c r="AVE80" s="222"/>
      <c r="AVF80" s="222"/>
      <c r="AVG80" s="222"/>
      <c r="AVH80" s="222"/>
      <c r="AVI80" s="222"/>
      <c r="AVJ80" s="222"/>
      <c r="AVK80" s="222"/>
      <c r="AVL80" s="222"/>
      <c r="AVM80" s="222"/>
      <c r="AVN80" s="222"/>
      <c r="AVO80" s="222"/>
      <c r="AVP80" s="222"/>
      <c r="AVQ80" s="222"/>
      <c r="AVR80" s="222"/>
      <c r="AVS80" s="222"/>
      <c r="AVT80" s="222"/>
      <c r="AVU80" s="222"/>
      <c r="AVV80" s="222"/>
      <c r="AVW80" s="222"/>
      <c r="AVX80" s="222"/>
      <c r="AVY80" s="222"/>
      <c r="AVZ80" s="222"/>
      <c r="AWA80" s="222"/>
      <c r="AWB80" s="222"/>
      <c r="AWC80" s="222"/>
      <c r="AWD80" s="222"/>
      <c r="AWE80" s="222"/>
      <c r="AWF80" s="222"/>
      <c r="AWG80" s="222"/>
      <c r="AWH80" s="222"/>
      <c r="AWI80" s="222"/>
      <c r="AWJ80" s="222"/>
      <c r="AWK80" s="222"/>
      <c r="AWL80" s="222"/>
      <c r="AWM80" s="222"/>
      <c r="AWN80" s="222"/>
      <c r="AWO80" s="222"/>
      <c r="AWP80" s="222"/>
      <c r="AWQ80" s="222"/>
      <c r="AWR80" s="222"/>
      <c r="AWS80" s="222"/>
      <c r="AWT80" s="222"/>
      <c r="AWU80" s="222"/>
      <c r="AWV80" s="222"/>
      <c r="AWW80" s="222"/>
      <c r="AWX80" s="222"/>
      <c r="AWY80" s="222"/>
      <c r="AWZ80" s="222"/>
      <c r="AXA80" s="222"/>
      <c r="AXB80" s="222"/>
      <c r="AXC80" s="222"/>
      <c r="AXD80" s="222"/>
      <c r="AXE80" s="222"/>
      <c r="AXF80" s="222"/>
      <c r="AXG80" s="222"/>
      <c r="AXH80" s="222"/>
      <c r="AXI80" s="222"/>
      <c r="AXJ80" s="222"/>
      <c r="AXK80" s="222"/>
      <c r="AXL80" s="222"/>
      <c r="AXM80" s="222"/>
      <c r="AXN80" s="222"/>
      <c r="AXO80" s="222"/>
      <c r="AXP80" s="222"/>
      <c r="AXQ80" s="222"/>
      <c r="AXR80" s="222"/>
      <c r="AXS80" s="222"/>
      <c r="AXT80" s="222"/>
      <c r="AXU80" s="222"/>
      <c r="AXV80" s="222"/>
      <c r="AXW80" s="222"/>
      <c r="AXX80" s="222"/>
      <c r="AXY80" s="222"/>
      <c r="AXZ80" s="222"/>
      <c r="AYA80" s="222"/>
      <c r="AYB80" s="222"/>
      <c r="AYC80" s="222"/>
      <c r="AYD80" s="222"/>
      <c r="AYE80" s="222"/>
      <c r="AYF80" s="222"/>
      <c r="AYG80" s="222"/>
      <c r="AYH80" s="222"/>
      <c r="AYI80" s="222"/>
      <c r="AYJ80" s="222"/>
      <c r="AYK80" s="222"/>
      <c r="AYL80" s="222"/>
      <c r="AYM80" s="222"/>
      <c r="AYN80" s="222"/>
      <c r="AYO80" s="222"/>
      <c r="AYP80" s="222"/>
      <c r="AYQ80" s="222"/>
      <c r="AYR80" s="222"/>
      <c r="AYS80" s="222"/>
      <c r="AYT80" s="222"/>
      <c r="AYU80" s="222"/>
      <c r="AYV80" s="222"/>
      <c r="AYW80" s="222"/>
      <c r="AYX80" s="222"/>
      <c r="AYY80" s="222"/>
      <c r="AYZ80" s="222"/>
      <c r="AZA80" s="222"/>
      <c r="AZB80" s="222"/>
      <c r="AZC80" s="222"/>
      <c r="AZD80" s="222"/>
      <c r="AZE80" s="222"/>
      <c r="AZF80" s="222"/>
      <c r="AZG80" s="222"/>
      <c r="AZH80" s="222"/>
      <c r="AZI80" s="222"/>
      <c r="AZJ80" s="222"/>
      <c r="AZK80" s="222"/>
      <c r="AZL80" s="222"/>
      <c r="AZM80" s="222"/>
      <c r="AZN80" s="222"/>
      <c r="AZO80" s="222"/>
      <c r="AZP80" s="222"/>
      <c r="AZQ80" s="222"/>
      <c r="AZR80" s="222"/>
      <c r="AZS80" s="222"/>
      <c r="AZT80" s="222"/>
      <c r="AZU80" s="222"/>
      <c r="AZV80" s="222"/>
      <c r="AZW80" s="222"/>
      <c r="AZX80" s="222"/>
      <c r="AZY80" s="222"/>
      <c r="AZZ80" s="222"/>
      <c r="BAA80" s="222"/>
      <c r="BAB80" s="222"/>
      <c r="BAC80" s="222"/>
      <c r="BAD80" s="222"/>
      <c r="BAE80" s="222"/>
      <c r="BAF80" s="222"/>
      <c r="BAG80" s="222"/>
      <c r="BAH80" s="222"/>
      <c r="BAI80" s="222"/>
      <c r="BAJ80" s="222"/>
      <c r="BAK80" s="222"/>
      <c r="BAL80" s="222"/>
      <c r="BAM80" s="222"/>
      <c r="BAN80" s="222"/>
      <c r="BAO80" s="222"/>
      <c r="BAP80" s="222"/>
      <c r="BAQ80" s="222"/>
      <c r="BAR80" s="222"/>
      <c r="BAS80" s="222"/>
      <c r="BAT80" s="222"/>
      <c r="BAU80" s="222"/>
      <c r="BAV80" s="222"/>
      <c r="BAW80" s="222"/>
      <c r="BAX80" s="222"/>
      <c r="BAY80" s="222"/>
      <c r="BAZ80" s="222"/>
      <c r="BBA80" s="222"/>
      <c r="BBB80" s="222"/>
      <c r="BBC80" s="222"/>
      <c r="BBD80" s="222"/>
      <c r="BBE80" s="222"/>
      <c r="BBF80" s="222"/>
      <c r="BBG80" s="222"/>
      <c r="BBH80" s="222"/>
      <c r="BBI80" s="222"/>
      <c r="BBJ80" s="222"/>
      <c r="BBK80" s="222"/>
      <c r="BBL80" s="222"/>
      <c r="BBM80" s="222"/>
      <c r="BBN80" s="222"/>
      <c r="BBO80" s="222"/>
      <c r="BBP80" s="222"/>
      <c r="BBQ80" s="222"/>
      <c r="BBR80" s="222"/>
      <c r="BBS80" s="222"/>
      <c r="BBT80" s="222"/>
      <c r="BBU80" s="222"/>
      <c r="BBV80" s="222"/>
      <c r="BBW80" s="222"/>
      <c r="BBX80" s="222"/>
      <c r="BBY80" s="222"/>
      <c r="BBZ80" s="222"/>
      <c r="BCA80" s="222"/>
      <c r="BCB80" s="222"/>
      <c r="BCC80" s="222"/>
      <c r="BCD80" s="222"/>
      <c r="BCE80" s="222"/>
      <c r="BCF80" s="222"/>
      <c r="BCG80" s="222"/>
      <c r="BCH80" s="222"/>
      <c r="BCI80" s="222"/>
      <c r="BCJ80" s="222"/>
      <c r="BCK80" s="222"/>
      <c r="BCL80" s="222"/>
      <c r="BCM80" s="222"/>
      <c r="BCN80" s="222"/>
      <c r="BCO80" s="222"/>
      <c r="BCP80" s="222"/>
      <c r="BCQ80" s="222"/>
      <c r="BCR80" s="222"/>
      <c r="BCS80" s="222"/>
      <c r="BCT80" s="222"/>
      <c r="BCU80" s="222"/>
      <c r="BCV80" s="222"/>
      <c r="BCW80" s="222"/>
      <c r="BCX80" s="222"/>
      <c r="BCY80" s="222"/>
      <c r="BCZ80" s="222"/>
      <c r="BDA80" s="222"/>
      <c r="BDB80" s="222"/>
      <c r="BDC80" s="222"/>
      <c r="BDD80" s="222"/>
      <c r="BDE80" s="222"/>
      <c r="BDF80" s="222"/>
      <c r="BDG80" s="222"/>
      <c r="BDH80" s="222"/>
      <c r="BDI80" s="222"/>
      <c r="BDJ80" s="222"/>
      <c r="BDK80" s="222"/>
      <c r="BDL80" s="222"/>
      <c r="BDM80" s="222"/>
      <c r="BDN80" s="222"/>
      <c r="BDO80" s="222"/>
      <c r="BDP80" s="222"/>
      <c r="BDQ80" s="222"/>
      <c r="BDR80" s="222"/>
      <c r="BDS80" s="222"/>
      <c r="BDT80" s="222"/>
      <c r="BDU80" s="222"/>
      <c r="BDV80" s="222"/>
      <c r="BDW80" s="222"/>
      <c r="BDX80" s="222"/>
      <c r="BDY80" s="222"/>
      <c r="BDZ80" s="222"/>
      <c r="BEA80" s="222"/>
      <c r="BEB80" s="222"/>
      <c r="BEC80" s="222"/>
      <c r="BED80" s="222"/>
      <c r="BEE80" s="222"/>
      <c r="BEF80" s="222"/>
      <c r="BEG80" s="222"/>
      <c r="BEH80" s="222"/>
      <c r="BEI80" s="222"/>
      <c r="BEJ80" s="222"/>
      <c r="BEK80" s="222"/>
      <c r="BEL80" s="222"/>
      <c r="BEM80" s="222"/>
      <c r="BEN80" s="222"/>
      <c r="BEO80" s="222"/>
      <c r="BEP80" s="222"/>
      <c r="BEQ80" s="222"/>
      <c r="BER80" s="222"/>
      <c r="BES80" s="222"/>
      <c r="BET80" s="222"/>
      <c r="BEU80" s="222"/>
      <c r="BEV80" s="222"/>
      <c r="BEW80" s="222"/>
      <c r="BEX80" s="222"/>
      <c r="BEY80" s="222"/>
      <c r="BEZ80" s="222"/>
      <c r="BFA80" s="222"/>
      <c r="BFB80" s="222"/>
      <c r="BFC80" s="222"/>
      <c r="BFD80" s="222"/>
      <c r="BFE80" s="222"/>
      <c r="BFF80" s="222"/>
      <c r="BFG80" s="222"/>
      <c r="BFH80" s="222"/>
      <c r="BFI80" s="222"/>
      <c r="BFJ80" s="222"/>
      <c r="BFK80" s="222"/>
      <c r="BFL80" s="222"/>
      <c r="BFM80" s="222"/>
      <c r="BFN80" s="222"/>
      <c r="BFO80" s="222"/>
      <c r="BFP80" s="222"/>
      <c r="BFQ80" s="222"/>
      <c r="BFR80" s="222"/>
      <c r="BFS80" s="222"/>
      <c r="BFT80" s="222"/>
      <c r="BFU80" s="222"/>
      <c r="BFV80" s="222"/>
      <c r="BFW80" s="222"/>
      <c r="BFX80" s="222"/>
      <c r="BFY80" s="222"/>
      <c r="BFZ80" s="222"/>
      <c r="BGA80" s="222"/>
      <c r="BGB80" s="222"/>
      <c r="BGC80" s="222"/>
      <c r="BGD80" s="222"/>
      <c r="BGE80" s="222"/>
      <c r="BGF80" s="222"/>
      <c r="BGG80" s="222"/>
      <c r="BGH80" s="222"/>
      <c r="BGI80" s="222"/>
      <c r="BGJ80" s="222"/>
      <c r="BGK80" s="222"/>
      <c r="BGL80" s="222"/>
      <c r="BGM80" s="222"/>
      <c r="BGN80" s="222"/>
      <c r="BGO80" s="222"/>
      <c r="BGP80" s="222"/>
      <c r="BGQ80" s="222"/>
      <c r="BGR80" s="222"/>
      <c r="BGS80" s="222"/>
      <c r="BGT80" s="222"/>
      <c r="BGU80" s="222"/>
      <c r="BGV80" s="222"/>
      <c r="BGW80" s="222"/>
      <c r="BGX80" s="222"/>
      <c r="BGY80" s="222"/>
      <c r="BGZ80" s="222"/>
      <c r="BHA80" s="222"/>
      <c r="BHB80" s="222"/>
      <c r="BHC80" s="222"/>
      <c r="BHD80" s="222"/>
      <c r="BHE80" s="222"/>
      <c r="BHF80" s="222"/>
      <c r="BHG80" s="222"/>
      <c r="BHH80" s="222"/>
      <c r="BHI80" s="222"/>
      <c r="BHJ80" s="222"/>
      <c r="BHK80" s="222"/>
      <c r="BHL80" s="222"/>
      <c r="BHM80" s="222"/>
      <c r="BHN80" s="222"/>
      <c r="BHO80" s="222"/>
      <c r="BHP80" s="222"/>
      <c r="BHQ80" s="222"/>
      <c r="BHR80" s="222"/>
      <c r="BHS80" s="222"/>
      <c r="BHT80" s="222"/>
      <c r="BHU80" s="222"/>
      <c r="BHV80" s="222"/>
      <c r="BHW80" s="222"/>
      <c r="BHX80" s="222"/>
      <c r="BHY80" s="222"/>
      <c r="BHZ80" s="222"/>
      <c r="BIA80" s="222"/>
      <c r="BIB80" s="222"/>
      <c r="BIC80" s="222"/>
      <c r="BID80" s="222"/>
      <c r="BIE80" s="222"/>
      <c r="BIF80" s="222"/>
      <c r="BIG80" s="222"/>
      <c r="BIH80" s="222"/>
      <c r="BII80" s="222"/>
      <c r="BIJ80" s="222"/>
      <c r="BIK80" s="222"/>
      <c r="BIL80" s="222"/>
      <c r="BIM80" s="222"/>
      <c r="BIN80" s="222"/>
      <c r="BIO80" s="222"/>
      <c r="BIP80" s="222"/>
      <c r="BIQ80" s="222"/>
      <c r="BIR80" s="222"/>
      <c r="BIS80" s="222"/>
      <c r="BIT80" s="222"/>
      <c r="BIU80" s="222"/>
      <c r="BIV80" s="222"/>
      <c r="BIW80" s="222"/>
      <c r="BIX80" s="222"/>
      <c r="BIY80" s="222"/>
      <c r="BIZ80" s="222"/>
      <c r="BJA80" s="222"/>
      <c r="BJB80" s="222"/>
      <c r="BJC80" s="222"/>
      <c r="BJD80" s="222"/>
      <c r="BJE80" s="222"/>
      <c r="BJF80" s="222"/>
      <c r="BJG80" s="222"/>
      <c r="BJH80" s="222"/>
      <c r="BJI80" s="222"/>
      <c r="BJJ80" s="222"/>
      <c r="BJK80" s="222"/>
      <c r="BJL80" s="222"/>
      <c r="BJM80" s="222"/>
      <c r="BJN80" s="222"/>
      <c r="BJO80" s="222"/>
      <c r="BJP80" s="222"/>
      <c r="BJQ80" s="222"/>
      <c r="BJR80" s="222"/>
      <c r="BJS80" s="222"/>
      <c r="BJT80" s="222"/>
      <c r="BJU80" s="222"/>
      <c r="BJV80" s="222"/>
      <c r="BJW80" s="222"/>
      <c r="BJX80" s="222"/>
      <c r="BJY80" s="222"/>
      <c r="BJZ80" s="222"/>
      <c r="BKA80" s="222"/>
      <c r="BKB80" s="222"/>
      <c r="BKC80" s="222"/>
      <c r="BKD80" s="222"/>
      <c r="BKE80" s="222"/>
      <c r="BKF80" s="222"/>
      <c r="BKG80" s="222"/>
      <c r="BKH80" s="222"/>
      <c r="BKI80" s="222"/>
      <c r="BKJ80" s="222"/>
      <c r="BKK80" s="222"/>
      <c r="BKL80" s="222"/>
      <c r="BKM80" s="222"/>
      <c r="BKN80" s="222"/>
      <c r="BKO80" s="222"/>
      <c r="BKP80" s="222"/>
      <c r="BKQ80" s="222"/>
      <c r="BKR80" s="222"/>
      <c r="BKS80" s="222"/>
      <c r="BKT80" s="222"/>
      <c r="BKU80" s="222"/>
      <c r="BKV80" s="222"/>
      <c r="BKW80" s="222"/>
      <c r="BKX80" s="222"/>
      <c r="BKY80" s="222"/>
      <c r="BKZ80" s="222"/>
      <c r="BLA80" s="222"/>
      <c r="BLB80" s="222"/>
      <c r="BLC80" s="222"/>
      <c r="BLD80" s="222"/>
      <c r="BLE80" s="222"/>
      <c r="BLF80" s="222"/>
      <c r="BLG80" s="222"/>
      <c r="BLH80" s="222"/>
      <c r="BLI80" s="222"/>
      <c r="BLJ80" s="222"/>
      <c r="BLK80" s="222"/>
      <c r="BLL80" s="222"/>
      <c r="BLM80" s="222"/>
      <c r="BLN80" s="222"/>
      <c r="BLO80" s="222"/>
      <c r="BLP80" s="222"/>
      <c r="BLQ80" s="222"/>
      <c r="BLR80" s="222"/>
      <c r="BLS80" s="222"/>
      <c r="BLT80" s="222"/>
      <c r="BLU80" s="222"/>
      <c r="BLV80" s="222"/>
      <c r="BLW80" s="222"/>
      <c r="BLX80" s="222"/>
      <c r="BLY80" s="222"/>
      <c r="BLZ80" s="222"/>
      <c r="BMA80" s="222"/>
      <c r="BMB80" s="222"/>
      <c r="BMC80" s="222"/>
      <c r="BMD80" s="222"/>
      <c r="BME80" s="222"/>
      <c r="BMF80" s="222"/>
      <c r="BMG80" s="222"/>
      <c r="BMH80" s="222"/>
      <c r="BMI80" s="222"/>
      <c r="BMJ80" s="222"/>
      <c r="BMK80" s="222"/>
      <c r="BML80" s="222"/>
      <c r="BMM80" s="222"/>
      <c r="BMN80" s="222"/>
      <c r="BMO80" s="222"/>
      <c r="BMP80" s="222"/>
      <c r="BMQ80" s="222"/>
      <c r="BMR80" s="222"/>
      <c r="BMS80" s="222"/>
      <c r="BMT80" s="222"/>
      <c r="BMU80" s="222"/>
      <c r="BMV80" s="222"/>
      <c r="BMW80" s="222"/>
      <c r="BMX80" s="222"/>
      <c r="BMY80" s="222"/>
      <c r="BMZ80" s="222"/>
      <c r="BNA80" s="222"/>
      <c r="BNB80" s="222"/>
      <c r="BNC80" s="222"/>
      <c r="BND80" s="222"/>
      <c r="BNE80" s="222"/>
      <c r="BNF80" s="222"/>
      <c r="BNG80" s="222"/>
      <c r="BNH80" s="222"/>
      <c r="BNI80" s="222"/>
      <c r="BNJ80" s="222"/>
      <c r="BNK80" s="222"/>
      <c r="BNL80" s="222"/>
      <c r="BNM80" s="222"/>
      <c r="BNN80" s="222"/>
      <c r="BNO80" s="222"/>
      <c r="BNP80" s="222"/>
      <c r="BNQ80" s="222"/>
      <c r="BNR80" s="222"/>
      <c r="BNS80" s="222"/>
      <c r="BNT80" s="222"/>
      <c r="BNU80" s="222"/>
      <c r="BNV80" s="222"/>
      <c r="BNW80" s="222"/>
      <c r="BNX80" s="222"/>
      <c r="BNY80" s="222"/>
      <c r="BNZ80" s="222"/>
      <c r="BOA80" s="222"/>
      <c r="BOB80" s="222"/>
      <c r="BOC80" s="222"/>
      <c r="BOD80" s="222"/>
      <c r="BOE80" s="222"/>
      <c r="BOF80" s="222"/>
      <c r="BOG80" s="222"/>
      <c r="BOH80" s="222"/>
      <c r="BOI80" s="222"/>
      <c r="BOJ80" s="222"/>
      <c r="BOK80" s="222"/>
      <c r="BOL80" s="222"/>
      <c r="BOM80" s="222"/>
      <c r="BON80" s="222"/>
      <c r="BOO80" s="222"/>
      <c r="BOP80" s="222"/>
      <c r="BOQ80" s="222"/>
      <c r="BOR80" s="222"/>
      <c r="BOS80" s="222"/>
      <c r="BOT80" s="222"/>
      <c r="BOU80" s="222"/>
      <c r="BOV80" s="222"/>
      <c r="BOW80" s="222"/>
      <c r="BOX80" s="222"/>
      <c r="BOY80" s="222"/>
      <c r="BOZ80" s="222"/>
      <c r="BPA80" s="222"/>
      <c r="BPB80" s="222"/>
      <c r="BPC80" s="222"/>
      <c r="BPD80" s="222"/>
      <c r="BPE80" s="222"/>
      <c r="BPF80" s="222"/>
      <c r="BPG80" s="222"/>
      <c r="BPH80" s="222"/>
      <c r="BPI80" s="222"/>
      <c r="BPJ80" s="222"/>
      <c r="BPK80" s="222"/>
      <c r="BPL80" s="222"/>
      <c r="BPM80" s="222"/>
      <c r="BPN80" s="222"/>
      <c r="BPO80" s="222"/>
      <c r="BPP80" s="222"/>
      <c r="BPQ80" s="222"/>
      <c r="BPR80" s="222"/>
      <c r="BPS80" s="222"/>
      <c r="BPT80" s="222"/>
      <c r="BPU80" s="222"/>
      <c r="BPV80" s="222"/>
      <c r="BPW80" s="222"/>
      <c r="BPX80" s="222"/>
      <c r="BPY80" s="222"/>
      <c r="BPZ80" s="222"/>
      <c r="BQA80" s="222"/>
      <c r="BQB80" s="222"/>
      <c r="BQC80" s="222"/>
      <c r="BQD80" s="222"/>
      <c r="BQE80" s="222"/>
      <c r="BQF80" s="222"/>
      <c r="BQG80" s="222"/>
      <c r="BQH80" s="222"/>
      <c r="BQI80" s="222"/>
      <c r="BQJ80" s="222"/>
      <c r="BQK80" s="222"/>
      <c r="BQL80" s="222"/>
      <c r="BQM80" s="222"/>
      <c r="BQN80" s="222"/>
      <c r="BQO80" s="222"/>
      <c r="BQP80" s="222"/>
      <c r="BQQ80" s="222"/>
      <c r="BQR80" s="222"/>
      <c r="BQS80" s="222"/>
      <c r="BQT80" s="222"/>
      <c r="BQU80" s="222"/>
      <c r="BQV80" s="222"/>
      <c r="BQW80" s="222"/>
      <c r="BQX80" s="222"/>
      <c r="BQY80" s="222"/>
      <c r="BQZ80" s="222"/>
      <c r="BRA80" s="222"/>
      <c r="BRB80" s="222"/>
      <c r="BRC80" s="222"/>
      <c r="BRD80" s="222"/>
      <c r="BRE80" s="222"/>
      <c r="BRF80" s="222"/>
      <c r="BRG80" s="222"/>
      <c r="BRH80" s="222"/>
      <c r="BRI80" s="222"/>
      <c r="BRJ80" s="222"/>
      <c r="BRK80" s="222"/>
      <c r="BRL80" s="222"/>
      <c r="BRM80" s="222"/>
      <c r="BRN80" s="222"/>
      <c r="BRO80" s="222"/>
      <c r="BRP80" s="222"/>
      <c r="BRQ80" s="222"/>
      <c r="BRR80" s="222"/>
      <c r="BRS80" s="222"/>
      <c r="BRT80" s="222"/>
      <c r="BRU80" s="222"/>
      <c r="BRV80" s="222"/>
      <c r="BRW80" s="222"/>
      <c r="BRX80" s="222"/>
      <c r="BRY80" s="222"/>
      <c r="BRZ80" s="222"/>
      <c r="BSA80" s="222"/>
      <c r="BSB80" s="222"/>
      <c r="BSC80" s="222"/>
      <c r="BSD80" s="222"/>
      <c r="BSE80" s="222"/>
      <c r="BSF80" s="222"/>
      <c r="BSG80" s="222"/>
      <c r="BSH80" s="222"/>
      <c r="BSI80" s="222"/>
      <c r="BSJ80" s="222"/>
      <c r="BSK80" s="222"/>
      <c r="BSL80" s="222"/>
      <c r="BSM80" s="222"/>
      <c r="BSN80" s="222"/>
      <c r="BSO80" s="222"/>
      <c r="BSP80" s="222"/>
      <c r="BSQ80" s="222"/>
      <c r="BSR80" s="222"/>
      <c r="BSS80" s="222"/>
      <c r="BST80" s="222"/>
      <c r="BSU80" s="222"/>
      <c r="BSV80" s="222"/>
      <c r="BSW80" s="222"/>
      <c r="BSX80" s="222"/>
      <c r="BSY80" s="222"/>
      <c r="BSZ80" s="222"/>
      <c r="BTA80" s="222"/>
      <c r="BTB80" s="222"/>
      <c r="BTC80" s="222"/>
      <c r="BTD80" s="222"/>
      <c r="BTE80" s="222"/>
      <c r="BTF80" s="222"/>
      <c r="BTG80" s="222"/>
      <c r="BTH80" s="222"/>
      <c r="BTI80" s="222"/>
      <c r="BTJ80" s="222"/>
      <c r="BTK80" s="222"/>
      <c r="BTL80" s="222"/>
      <c r="BTM80" s="222"/>
      <c r="BTN80" s="222"/>
      <c r="BTO80" s="222"/>
      <c r="BTP80" s="222"/>
      <c r="BTQ80" s="222"/>
      <c r="BTR80" s="222"/>
      <c r="BTS80" s="222"/>
      <c r="BTT80" s="222"/>
      <c r="BTU80" s="222"/>
      <c r="BTV80" s="222"/>
      <c r="BTW80" s="222"/>
      <c r="BTX80" s="222"/>
      <c r="BTY80" s="222"/>
      <c r="BTZ80" s="222"/>
      <c r="BUA80" s="222"/>
      <c r="BUB80" s="222"/>
      <c r="BUC80" s="222"/>
      <c r="BUD80" s="222"/>
      <c r="BUE80" s="222"/>
      <c r="BUF80" s="222"/>
      <c r="BUG80" s="222"/>
      <c r="BUH80" s="222"/>
      <c r="BUI80" s="222"/>
      <c r="BUJ80" s="222"/>
      <c r="BUK80" s="222"/>
      <c r="BUL80" s="222"/>
      <c r="BUM80" s="222"/>
      <c r="BUN80" s="222"/>
      <c r="BUO80" s="222"/>
      <c r="BUP80" s="222"/>
      <c r="BUQ80" s="222"/>
      <c r="BUR80" s="222"/>
      <c r="BUS80" s="222"/>
      <c r="BUT80" s="222"/>
      <c r="BUU80" s="222"/>
      <c r="BUV80" s="222"/>
      <c r="BUW80" s="222"/>
      <c r="BUX80" s="222"/>
      <c r="BUY80" s="222"/>
      <c r="BUZ80" s="222"/>
      <c r="BVA80" s="222"/>
      <c r="BVB80" s="222"/>
      <c r="BVC80" s="222"/>
      <c r="BVD80" s="222"/>
      <c r="BVE80" s="222"/>
      <c r="BVF80" s="222"/>
      <c r="BVG80" s="222"/>
      <c r="BVH80" s="222"/>
      <c r="BVI80" s="222"/>
      <c r="BVJ80" s="222"/>
      <c r="BVK80" s="222"/>
      <c r="BVL80" s="222"/>
      <c r="BVM80" s="222"/>
      <c r="BVN80" s="222"/>
      <c r="BVO80" s="222"/>
      <c r="BVP80" s="222"/>
      <c r="BVQ80" s="222"/>
      <c r="BVR80" s="222"/>
      <c r="BVS80" s="222"/>
      <c r="BVT80" s="222"/>
      <c r="BVU80" s="222"/>
      <c r="BVV80" s="222"/>
      <c r="BVW80" s="222"/>
      <c r="BVX80" s="222"/>
      <c r="BVY80" s="222"/>
      <c r="BVZ80" s="222"/>
      <c r="BWA80" s="222"/>
      <c r="BWB80" s="222"/>
      <c r="BWC80" s="222"/>
      <c r="BWD80" s="222"/>
      <c r="BWE80" s="222"/>
      <c r="BWF80" s="222"/>
      <c r="BWG80" s="222"/>
      <c r="BWH80" s="222"/>
      <c r="BWI80" s="222"/>
      <c r="BWJ80" s="222"/>
      <c r="BWK80" s="222"/>
      <c r="BWL80" s="222"/>
      <c r="BWM80" s="222"/>
      <c r="BWN80" s="222"/>
      <c r="BWO80" s="222"/>
      <c r="BWP80" s="222"/>
      <c r="BWQ80" s="222"/>
      <c r="BWR80" s="222"/>
      <c r="BWS80" s="222"/>
      <c r="BWT80" s="222"/>
      <c r="BWU80" s="222"/>
      <c r="BWV80" s="222"/>
      <c r="BWW80" s="222"/>
      <c r="BWX80" s="222"/>
      <c r="BWY80" s="222"/>
      <c r="BWZ80" s="222"/>
      <c r="BXA80" s="222"/>
      <c r="BXB80" s="222"/>
      <c r="BXC80" s="222"/>
      <c r="BXD80" s="222"/>
      <c r="BXE80" s="222"/>
      <c r="BXF80" s="222"/>
      <c r="BXG80" s="222"/>
      <c r="BXH80" s="222"/>
      <c r="BXI80" s="222"/>
      <c r="BXJ80" s="222"/>
      <c r="BXK80" s="222"/>
      <c r="BXL80" s="222"/>
      <c r="BXM80" s="222"/>
      <c r="BXN80" s="222"/>
      <c r="BXO80" s="222"/>
      <c r="BXP80" s="222"/>
      <c r="BXQ80" s="222"/>
      <c r="BXR80" s="222"/>
      <c r="BXS80" s="222"/>
      <c r="BXT80" s="222"/>
      <c r="BXU80" s="222"/>
      <c r="BXV80" s="222"/>
      <c r="BXW80" s="222"/>
      <c r="BXX80" s="222"/>
      <c r="BXY80" s="222"/>
      <c r="BXZ80" s="222"/>
      <c r="BYA80" s="222"/>
      <c r="BYB80" s="222"/>
      <c r="BYC80" s="222"/>
      <c r="BYD80" s="222"/>
      <c r="BYE80" s="222"/>
      <c r="BYF80" s="222"/>
      <c r="BYG80" s="222"/>
      <c r="BYH80" s="222"/>
      <c r="BYI80" s="222"/>
      <c r="BYJ80" s="222"/>
      <c r="BYK80" s="222"/>
      <c r="BYL80" s="222"/>
      <c r="BYM80" s="222"/>
      <c r="BYN80" s="222"/>
      <c r="BYO80" s="222"/>
      <c r="BYP80" s="222"/>
      <c r="BYQ80" s="222"/>
      <c r="BYR80" s="222"/>
      <c r="BYS80" s="222"/>
      <c r="BYT80" s="222"/>
      <c r="BYU80" s="222"/>
      <c r="BYV80" s="222"/>
      <c r="BYW80" s="222"/>
      <c r="BYX80" s="222"/>
      <c r="BYY80" s="222"/>
      <c r="BYZ80" s="222"/>
      <c r="BZA80" s="222"/>
      <c r="BZB80" s="222"/>
      <c r="BZC80" s="222"/>
      <c r="BZD80" s="222"/>
      <c r="BZE80" s="222"/>
      <c r="BZF80" s="222"/>
      <c r="BZG80" s="222"/>
      <c r="BZH80" s="222"/>
      <c r="BZI80" s="222"/>
      <c r="BZJ80" s="222"/>
      <c r="BZK80" s="222"/>
      <c r="BZL80" s="222"/>
      <c r="BZM80" s="222"/>
      <c r="BZN80" s="222"/>
      <c r="BZO80" s="222"/>
      <c r="BZP80" s="222"/>
      <c r="BZQ80" s="222"/>
      <c r="BZR80" s="222"/>
      <c r="BZS80" s="222"/>
      <c r="BZT80" s="222"/>
      <c r="BZU80" s="222"/>
      <c r="BZV80" s="222"/>
      <c r="BZW80" s="222"/>
      <c r="BZX80" s="222"/>
      <c r="BZY80" s="222"/>
      <c r="BZZ80" s="222"/>
      <c r="CAA80" s="222"/>
      <c r="CAB80" s="222"/>
      <c r="CAC80" s="222"/>
      <c r="CAD80" s="222"/>
      <c r="CAE80" s="222"/>
      <c r="CAF80" s="222"/>
      <c r="CAG80" s="222"/>
      <c r="CAH80" s="222"/>
      <c r="CAI80" s="222"/>
      <c r="CAJ80" s="222"/>
      <c r="CAK80" s="222"/>
      <c r="CAL80" s="222"/>
      <c r="CAM80" s="222"/>
      <c r="CAN80" s="222"/>
      <c r="CAO80" s="222"/>
      <c r="CAP80" s="222"/>
      <c r="CAQ80" s="222"/>
      <c r="CAR80" s="222"/>
      <c r="CAS80" s="222"/>
      <c r="CAT80" s="222"/>
      <c r="CAU80" s="222"/>
      <c r="CAV80" s="222"/>
      <c r="CAW80" s="222"/>
      <c r="CAX80" s="222"/>
      <c r="CAY80" s="222"/>
      <c r="CAZ80" s="222"/>
      <c r="CBA80" s="222"/>
      <c r="CBB80" s="222"/>
      <c r="CBC80" s="222"/>
      <c r="CBD80" s="222"/>
      <c r="CBE80" s="222"/>
      <c r="CBF80" s="222"/>
      <c r="CBG80" s="222"/>
      <c r="CBH80" s="222"/>
      <c r="CBI80" s="222"/>
      <c r="CBJ80" s="222"/>
      <c r="CBK80" s="222"/>
      <c r="CBL80" s="222"/>
      <c r="CBM80" s="222"/>
      <c r="CBN80" s="222"/>
      <c r="CBO80" s="222"/>
      <c r="CBP80" s="222"/>
      <c r="CBQ80" s="222"/>
      <c r="CBR80" s="222"/>
      <c r="CBS80" s="222"/>
      <c r="CBT80" s="222"/>
      <c r="CBU80" s="222"/>
      <c r="CBV80" s="222"/>
      <c r="CBW80" s="222"/>
      <c r="CBX80" s="222"/>
      <c r="CBY80" s="222"/>
      <c r="CBZ80" s="222"/>
      <c r="CCA80" s="222"/>
      <c r="CCB80" s="222"/>
      <c r="CCC80" s="222"/>
      <c r="CCD80" s="222"/>
      <c r="CCE80" s="222"/>
      <c r="CCF80" s="222"/>
      <c r="CCG80" s="222"/>
      <c r="CCH80" s="222"/>
      <c r="CCI80" s="222"/>
      <c r="CCJ80" s="222"/>
      <c r="CCK80" s="222"/>
      <c r="CCL80" s="222"/>
      <c r="CCM80" s="222"/>
      <c r="CCN80" s="222"/>
      <c r="CCO80" s="222"/>
      <c r="CCP80" s="222"/>
      <c r="CCQ80" s="222"/>
      <c r="CCR80" s="222"/>
      <c r="CCS80" s="222"/>
      <c r="CCT80" s="222"/>
      <c r="CCU80" s="222"/>
      <c r="CCV80" s="222"/>
      <c r="CCW80" s="222"/>
      <c r="CCX80" s="222"/>
      <c r="CCY80" s="222"/>
      <c r="CCZ80" s="222"/>
      <c r="CDA80" s="222"/>
      <c r="CDB80" s="222"/>
      <c r="CDC80" s="222"/>
      <c r="CDD80" s="222"/>
      <c r="CDE80" s="222"/>
      <c r="CDF80" s="222"/>
      <c r="CDG80" s="222"/>
      <c r="CDH80" s="222"/>
      <c r="CDI80" s="222"/>
      <c r="CDJ80" s="222"/>
      <c r="CDK80" s="222"/>
      <c r="CDL80" s="222"/>
      <c r="CDM80" s="222"/>
      <c r="CDN80" s="222"/>
      <c r="CDO80" s="222"/>
      <c r="CDP80" s="222"/>
      <c r="CDQ80" s="222"/>
      <c r="CDR80" s="222"/>
      <c r="CDS80" s="222"/>
      <c r="CDT80" s="222"/>
      <c r="CDU80" s="222"/>
      <c r="CDV80" s="222"/>
      <c r="CDW80" s="222"/>
      <c r="CDX80" s="222"/>
      <c r="CDY80" s="222"/>
      <c r="CDZ80" s="222"/>
      <c r="CEA80" s="222"/>
      <c r="CEB80" s="222"/>
      <c r="CEC80" s="222"/>
      <c r="CED80" s="222"/>
      <c r="CEE80" s="222"/>
      <c r="CEF80" s="222"/>
      <c r="CEG80" s="222"/>
      <c r="CEH80" s="222"/>
      <c r="CEI80" s="222"/>
      <c r="CEJ80" s="222"/>
      <c r="CEK80" s="222"/>
      <c r="CEL80" s="222"/>
      <c r="CEM80" s="222"/>
      <c r="CEN80" s="222"/>
      <c r="CEO80" s="222"/>
      <c r="CEP80" s="222"/>
      <c r="CEQ80" s="222"/>
      <c r="CER80" s="222"/>
      <c r="CES80" s="222"/>
      <c r="CET80" s="222"/>
      <c r="CEU80" s="222"/>
      <c r="CEV80" s="222"/>
      <c r="CEW80" s="222"/>
      <c r="CEX80" s="222"/>
      <c r="CEY80" s="222"/>
      <c r="CEZ80" s="222"/>
      <c r="CFA80" s="222"/>
      <c r="CFB80" s="222"/>
      <c r="CFC80" s="222"/>
      <c r="CFD80" s="222"/>
      <c r="CFE80" s="222"/>
      <c r="CFF80" s="222"/>
      <c r="CFG80" s="222"/>
      <c r="CFH80" s="222"/>
      <c r="CFI80" s="222"/>
      <c r="CFJ80" s="222"/>
      <c r="CFK80" s="222"/>
      <c r="CFL80" s="222"/>
      <c r="CFM80" s="222"/>
      <c r="CFN80" s="222"/>
      <c r="CFO80" s="222"/>
      <c r="CFP80" s="222"/>
      <c r="CFQ80" s="222"/>
      <c r="CFR80" s="222"/>
      <c r="CFS80" s="222"/>
      <c r="CFT80" s="222"/>
      <c r="CFU80" s="222"/>
      <c r="CFV80" s="222"/>
      <c r="CFW80" s="222"/>
      <c r="CFX80" s="222"/>
      <c r="CFY80" s="222"/>
      <c r="CFZ80" s="222"/>
      <c r="CGA80" s="222"/>
      <c r="CGB80" s="222"/>
      <c r="CGC80" s="222"/>
      <c r="CGD80" s="222"/>
      <c r="CGE80" s="222"/>
      <c r="CGF80" s="222"/>
      <c r="CGG80" s="222"/>
      <c r="CGH80" s="222"/>
      <c r="CGI80" s="222"/>
      <c r="CGJ80" s="222"/>
      <c r="CGK80" s="222"/>
      <c r="CGL80" s="222"/>
      <c r="CGM80" s="222"/>
      <c r="CGN80" s="222"/>
      <c r="CGO80" s="222"/>
      <c r="CGP80" s="222"/>
      <c r="CGQ80" s="222"/>
      <c r="CGR80" s="222"/>
      <c r="CGS80" s="222"/>
      <c r="CGT80" s="222"/>
      <c r="CGU80" s="222"/>
      <c r="CGV80" s="222"/>
      <c r="CGW80" s="222"/>
      <c r="CGX80" s="222"/>
      <c r="CGY80" s="222"/>
      <c r="CGZ80" s="222"/>
      <c r="CHA80" s="222"/>
      <c r="CHB80" s="222"/>
      <c r="CHC80" s="222"/>
      <c r="CHD80" s="222"/>
      <c r="CHE80" s="222"/>
      <c r="CHF80" s="222"/>
      <c r="CHG80" s="222"/>
      <c r="CHH80" s="222"/>
      <c r="CHI80" s="222"/>
      <c r="CHJ80" s="222"/>
      <c r="CHK80" s="222"/>
      <c r="CHL80" s="222"/>
      <c r="CHM80" s="222"/>
      <c r="CHN80" s="222"/>
      <c r="CHO80" s="222"/>
      <c r="CHP80" s="222"/>
      <c r="CHQ80" s="222"/>
      <c r="CHR80" s="222"/>
      <c r="CHS80" s="222"/>
      <c r="CHT80" s="222"/>
      <c r="CHU80" s="222"/>
      <c r="CHV80" s="222"/>
      <c r="CHW80" s="222"/>
      <c r="CHX80" s="222"/>
      <c r="CHY80" s="222"/>
      <c r="CHZ80" s="222"/>
      <c r="CIA80" s="222"/>
      <c r="CIB80" s="222"/>
      <c r="CIC80" s="222"/>
      <c r="CID80" s="222"/>
      <c r="CIE80" s="222"/>
      <c r="CIF80" s="222"/>
      <c r="CIG80" s="222"/>
      <c r="CIH80" s="222"/>
      <c r="CII80" s="222"/>
      <c r="CIJ80" s="222"/>
      <c r="CIK80" s="222"/>
      <c r="CIL80" s="222"/>
      <c r="CIM80" s="222"/>
      <c r="CIN80" s="222"/>
      <c r="CIO80" s="222"/>
      <c r="CIP80" s="222"/>
      <c r="CIQ80" s="222"/>
      <c r="CIR80" s="222"/>
      <c r="CIS80" s="222"/>
      <c r="CIT80" s="222"/>
      <c r="CIU80" s="222"/>
      <c r="CIV80" s="222"/>
      <c r="CIW80" s="222"/>
      <c r="CIX80" s="222"/>
      <c r="CIY80" s="222"/>
      <c r="CIZ80" s="222"/>
      <c r="CJA80" s="222"/>
      <c r="CJB80" s="222"/>
      <c r="CJC80" s="222"/>
      <c r="CJD80" s="222"/>
      <c r="CJE80" s="222"/>
      <c r="CJF80" s="222"/>
      <c r="CJG80" s="222"/>
      <c r="CJH80" s="222"/>
      <c r="CJI80" s="222"/>
      <c r="CJJ80" s="222"/>
      <c r="CJK80" s="222"/>
      <c r="CJL80" s="222"/>
      <c r="CJM80" s="222"/>
      <c r="CJN80" s="222"/>
      <c r="CJO80" s="222"/>
      <c r="CJP80" s="222"/>
      <c r="CJQ80" s="222"/>
      <c r="CJR80" s="222"/>
      <c r="CJS80" s="222"/>
      <c r="CJT80" s="222"/>
      <c r="CJU80" s="222"/>
      <c r="CJV80" s="222"/>
      <c r="CJW80" s="222"/>
      <c r="CJX80" s="222"/>
      <c r="CJY80" s="222"/>
      <c r="CJZ80" s="222"/>
      <c r="CKA80" s="222"/>
      <c r="CKB80" s="222"/>
      <c r="CKC80" s="222"/>
      <c r="CKD80" s="222"/>
      <c r="CKE80" s="222"/>
      <c r="CKF80" s="222"/>
      <c r="CKG80" s="222"/>
      <c r="CKH80" s="222"/>
      <c r="CKI80" s="222"/>
      <c r="CKJ80" s="222"/>
      <c r="CKK80" s="222"/>
      <c r="CKL80" s="222"/>
      <c r="CKM80" s="222"/>
      <c r="CKN80" s="222"/>
      <c r="CKO80" s="222"/>
      <c r="CKP80" s="222"/>
      <c r="CKQ80" s="222"/>
      <c r="CKR80" s="222"/>
      <c r="CKS80" s="222"/>
      <c r="CKT80" s="222"/>
      <c r="CKU80" s="222"/>
      <c r="CKV80" s="222"/>
      <c r="CKW80" s="222"/>
      <c r="CKX80" s="222"/>
      <c r="CKY80" s="222"/>
      <c r="CKZ80" s="222"/>
      <c r="CLA80" s="222"/>
      <c r="CLB80" s="222"/>
      <c r="CLC80" s="222"/>
      <c r="CLD80" s="222"/>
      <c r="CLE80" s="222"/>
      <c r="CLF80" s="222"/>
      <c r="CLG80" s="222"/>
      <c r="CLH80" s="222"/>
      <c r="CLI80" s="222"/>
      <c r="CLJ80" s="222"/>
      <c r="CLK80" s="222"/>
      <c r="CLL80" s="222"/>
      <c r="CLM80" s="222"/>
      <c r="CLN80" s="222"/>
      <c r="CLO80" s="222"/>
      <c r="CLP80" s="222"/>
      <c r="CLQ80" s="222"/>
      <c r="CLR80" s="222"/>
      <c r="CLS80" s="222"/>
      <c r="CLT80" s="222"/>
      <c r="CLU80" s="222"/>
      <c r="CLV80" s="222"/>
      <c r="CLW80" s="222"/>
      <c r="CLX80" s="222"/>
      <c r="CLY80" s="222"/>
      <c r="CLZ80" s="222"/>
      <c r="CMA80" s="222"/>
      <c r="CMB80" s="222"/>
      <c r="CMC80" s="222"/>
      <c r="CMD80" s="222"/>
      <c r="CME80" s="222"/>
      <c r="CMF80" s="222"/>
      <c r="CMG80" s="222"/>
      <c r="CMH80" s="222"/>
      <c r="CMI80" s="222"/>
      <c r="CMJ80" s="222"/>
      <c r="CMK80" s="222"/>
      <c r="CML80" s="222"/>
      <c r="CMM80" s="222"/>
      <c r="CMN80" s="222"/>
      <c r="CMO80" s="222"/>
      <c r="CMP80" s="222"/>
      <c r="CMQ80" s="222"/>
      <c r="CMR80" s="222"/>
      <c r="CMS80" s="222"/>
      <c r="CMT80" s="222"/>
      <c r="CMU80" s="222"/>
      <c r="CMV80" s="222"/>
      <c r="CMW80" s="222"/>
      <c r="CMX80" s="222"/>
      <c r="CMY80" s="222"/>
      <c r="CMZ80" s="222"/>
      <c r="CNA80" s="222"/>
      <c r="CNB80" s="222"/>
      <c r="CNC80" s="222"/>
      <c r="CND80" s="222"/>
      <c r="CNE80" s="222"/>
      <c r="CNF80" s="222"/>
      <c r="CNG80" s="222"/>
      <c r="CNH80" s="222"/>
      <c r="CNI80" s="222"/>
      <c r="CNJ80" s="222"/>
      <c r="CNK80" s="222"/>
      <c r="CNL80" s="222"/>
      <c r="CNM80" s="222"/>
      <c r="CNN80" s="222"/>
      <c r="CNO80" s="222"/>
      <c r="CNP80" s="222"/>
      <c r="CNQ80" s="222"/>
      <c r="CNR80" s="222"/>
      <c r="CNS80" s="222"/>
      <c r="CNT80" s="222"/>
      <c r="CNU80" s="222"/>
      <c r="CNV80" s="222"/>
      <c r="CNW80" s="222"/>
      <c r="CNX80" s="222"/>
      <c r="CNY80" s="222"/>
      <c r="CNZ80" s="222"/>
      <c r="COA80" s="222"/>
      <c r="COB80" s="222"/>
      <c r="COC80" s="222"/>
      <c r="COD80" s="222"/>
      <c r="COE80" s="222"/>
      <c r="COF80" s="222"/>
      <c r="COG80" s="222"/>
      <c r="COH80" s="222"/>
      <c r="COI80" s="222"/>
      <c r="COJ80" s="222"/>
      <c r="COK80" s="222"/>
      <c r="COL80" s="222"/>
      <c r="COM80" s="222"/>
      <c r="CON80" s="222"/>
      <c r="COO80" s="222"/>
      <c r="COP80" s="222"/>
      <c r="COQ80" s="222"/>
      <c r="COR80" s="222"/>
      <c r="COS80" s="222"/>
      <c r="COT80" s="222"/>
      <c r="COU80" s="222"/>
      <c r="COV80" s="222"/>
      <c r="COW80" s="222"/>
      <c r="COX80" s="222"/>
      <c r="COY80" s="222"/>
      <c r="COZ80" s="222"/>
      <c r="CPA80" s="222"/>
      <c r="CPB80" s="222"/>
      <c r="CPC80" s="222"/>
      <c r="CPD80" s="222"/>
      <c r="CPE80" s="222"/>
      <c r="CPF80" s="222"/>
      <c r="CPG80" s="222"/>
      <c r="CPH80" s="222"/>
      <c r="CPI80" s="222"/>
      <c r="CPJ80" s="222"/>
      <c r="CPK80" s="222"/>
      <c r="CPL80" s="222"/>
      <c r="CPM80" s="222"/>
      <c r="CPN80" s="222"/>
      <c r="CPO80" s="222"/>
      <c r="CPP80" s="222"/>
      <c r="CPQ80" s="222"/>
      <c r="CPR80" s="222"/>
      <c r="CPS80" s="222"/>
      <c r="CPT80" s="222"/>
      <c r="CPU80" s="222"/>
      <c r="CPV80" s="222"/>
      <c r="CPW80" s="222"/>
      <c r="CPX80" s="222"/>
      <c r="CPY80" s="222"/>
      <c r="CPZ80" s="222"/>
      <c r="CQA80" s="222"/>
      <c r="CQB80" s="222"/>
      <c r="CQC80" s="222"/>
      <c r="CQD80" s="222"/>
      <c r="CQE80" s="222"/>
      <c r="CQF80" s="222"/>
      <c r="CQG80" s="222"/>
      <c r="CQH80" s="222"/>
      <c r="CQI80" s="222"/>
      <c r="CQJ80" s="222"/>
      <c r="CQK80" s="222"/>
      <c r="CQL80" s="222"/>
      <c r="CQM80" s="222"/>
      <c r="CQN80" s="222"/>
      <c r="CQO80" s="222"/>
      <c r="CQP80" s="222"/>
      <c r="CQQ80" s="222"/>
      <c r="CQR80" s="222"/>
      <c r="CQS80" s="222"/>
      <c r="CQT80" s="222"/>
      <c r="CQU80" s="222"/>
      <c r="CQV80" s="222"/>
      <c r="CQW80" s="222"/>
      <c r="CQX80" s="222"/>
      <c r="CQY80" s="222"/>
      <c r="CQZ80" s="222"/>
      <c r="CRA80" s="222"/>
      <c r="CRB80" s="222"/>
      <c r="CRC80" s="222"/>
      <c r="CRD80" s="222"/>
      <c r="CRE80" s="222"/>
      <c r="CRF80" s="222"/>
      <c r="CRG80" s="222"/>
      <c r="CRH80" s="222"/>
      <c r="CRI80" s="222"/>
      <c r="CRJ80" s="222"/>
      <c r="CRK80" s="222"/>
      <c r="CRL80" s="222"/>
      <c r="CRM80" s="222"/>
      <c r="CRN80" s="222"/>
      <c r="CRO80" s="222"/>
      <c r="CRP80" s="222"/>
      <c r="CRQ80" s="222"/>
      <c r="CRR80" s="222"/>
      <c r="CRS80" s="222"/>
      <c r="CRT80" s="222"/>
      <c r="CRU80" s="222"/>
      <c r="CRV80" s="222"/>
      <c r="CRW80" s="222"/>
      <c r="CRX80" s="222"/>
      <c r="CRY80" s="222"/>
      <c r="CRZ80" s="222"/>
      <c r="CSA80" s="222"/>
      <c r="CSB80" s="222"/>
      <c r="CSC80" s="222"/>
      <c r="CSD80" s="222"/>
      <c r="CSE80" s="222"/>
      <c r="CSF80" s="222"/>
      <c r="CSG80" s="222"/>
      <c r="CSH80" s="222"/>
      <c r="CSI80" s="222"/>
      <c r="CSJ80" s="222"/>
      <c r="CSK80" s="222"/>
      <c r="CSL80" s="222"/>
      <c r="CSM80" s="222"/>
      <c r="CSN80" s="222"/>
      <c r="CSO80" s="222"/>
      <c r="CSP80" s="222"/>
      <c r="CSQ80" s="222"/>
      <c r="CSR80" s="222"/>
      <c r="CSS80" s="222"/>
      <c r="CST80" s="222"/>
      <c r="CSU80" s="222"/>
      <c r="CSV80" s="222"/>
      <c r="CSW80" s="222"/>
      <c r="CSX80" s="222"/>
      <c r="CSY80" s="222"/>
      <c r="CSZ80" s="222"/>
      <c r="CTA80" s="222"/>
      <c r="CTB80" s="222"/>
      <c r="CTC80" s="222"/>
      <c r="CTD80" s="222"/>
      <c r="CTE80" s="222"/>
      <c r="CTF80" s="222"/>
      <c r="CTG80" s="222"/>
      <c r="CTH80" s="222"/>
      <c r="CTI80" s="222"/>
      <c r="CTJ80" s="222"/>
      <c r="CTK80" s="222"/>
      <c r="CTL80" s="222"/>
      <c r="CTM80" s="222"/>
      <c r="CTN80" s="222"/>
      <c r="CTO80" s="222"/>
      <c r="CTP80" s="222"/>
      <c r="CTQ80" s="222"/>
      <c r="CTR80" s="222"/>
      <c r="CTS80" s="222"/>
      <c r="CTT80" s="222"/>
      <c r="CTU80" s="222"/>
      <c r="CTV80" s="222"/>
      <c r="CTW80" s="222"/>
      <c r="CTX80" s="222"/>
      <c r="CTY80" s="222"/>
      <c r="CTZ80" s="222"/>
      <c r="CUA80" s="222"/>
      <c r="CUB80" s="222"/>
      <c r="CUC80" s="222"/>
      <c r="CUD80" s="222"/>
      <c r="CUE80" s="222"/>
      <c r="CUF80" s="222"/>
      <c r="CUG80" s="222"/>
      <c r="CUH80" s="222"/>
      <c r="CUI80" s="222"/>
      <c r="CUJ80" s="222"/>
      <c r="CUK80" s="222"/>
      <c r="CUL80" s="222"/>
      <c r="CUM80" s="222"/>
      <c r="CUN80" s="222"/>
      <c r="CUO80" s="222"/>
      <c r="CUP80" s="222"/>
      <c r="CUQ80" s="222"/>
      <c r="CUR80" s="222"/>
      <c r="CUS80" s="222"/>
      <c r="CUT80" s="222"/>
      <c r="CUU80" s="222"/>
      <c r="CUV80" s="222"/>
      <c r="CUW80" s="222"/>
      <c r="CUX80" s="222"/>
      <c r="CUY80" s="222"/>
      <c r="CUZ80" s="222"/>
      <c r="CVA80" s="222"/>
      <c r="CVB80" s="222"/>
      <c r="CVC80" s="222"/>
      <c r="CVD80" s="222"/>
      <c r="CVE80" s="222"/>
      <c r="CVF80" s="222"/>
      <c r="CVG80" s="222"/>
      <c r="CVH80" s="222"/>
      <c r="CVI80" s="222"/>
      <c r="CVJ80" s="222"/>
      <c r="CVK80" s="222"/>
      <c r="CVL80" s="222"/>
      <c r="CVM80" s="222"/>
      <c r="CVN80" s="222"/>
      <c r="CVO80" s="222"/>
      <c r="CVP80" s="222"/>
      <c r="CVQ80" s="222"/>
      <c r="CVR80" s="222"/>
      <c r="CVS80" s="222"/>
      <c r="CVT80" s="222"/>
      <c r="CVU80" s="222"/>
      <c r="CVV80" s="222"/>
      <c r="CVW80" s="222"/>
      <c r="CVX80" s="222"/>
      <c r="CVY80" s="222"/>
      <c r="CVZ80" s="222"/>
      <c r="CWA80" s="222"/>
      <c r="CWB80" s="222"/>
      <c r="CWC80" s="222"/>
      <c r="CWD80" s="222"/>
      <c r="CWE80" s="222"/>
      <c r="CWF80" s="222"/>
      <c r="CWG80" s="222"/>
      <c r="CWH80" s="222"/>
      <c r="CWI80" s="222"/>
      <c r="CWJ80" s="222"/>
      <c r="CWK80" s="222"/>
      <c r="CWL80" s="222"/>
      <c r="CWM80" s="222"/>
      <c r="CWN80" s="222"/>
      <c r="CWO80" s="222"/>
      <c r="CWP80" s="222"/>
      <c r="CWQ80" s="222"/>
      <c r="CWR80" s="222"/>
      <c r="CWS80" s="222"/>
      <c r="CWT80" s="222"/>
      <c r="CWU80" s="222"/>
      <c r="CWV80" s="222"/>
      <c r="CWW80" s="222"/>
      <c r="CWX80" s="222"/>
      <c r="CWY80" s="222"/>
      <c r="CWZ80" s="222"/>
      <c r="CXA80" s="222"/>
      <c r="CXB80" s="222"/>
      <c r="CXC80" s="222"/>
      <c r="CXD80" s="222"/>
      <c r="CXE80" s="222"/>
      <c r="CXF80" s="222"/>
      <c r="CXG80" s="222"/>
      <c r="CXH80" s="222"/>
      <c r="CXI80" s="222"/>
      <c r="CXJ80" s="222"/>
      <c r="CXK80" s="222"/>
      <c r="CXL80" s="222"/>
      <c r="CXM80" s="222"/>
      <c r="CXN80" s="222"/>
      <c r="CXO80" s="222"/>
      <c r="CXP80" s="222"/>
      <c r="CXQ80" s="222"/>
      <c r="CXR80" s="222"/>
      <c r="CXS80" s="222"/>
      <c r="CXT80" s="222"/>
      <c r="CXU80" s="222"/>
      <c r="CXV80" s="222"/>
      <c r="CXW80" s="222"/>
      <c r="CXX80" s="222"/>
      <c r="CXY80" s="222"/>
      <c r="CXZ80" s="222"/>
      <c r="CYA80" s="222"/>
      <c r="CYB80" s="222"/>
      <c r="CYC80" s="222"/>
      <c r="CYD80" s="222"/>
      <c r="CYE80" s="222"/>
      <c r="CYF80" s="222"/>
      <c r="CYG80" s="222"/>
      <c r="CYH80" s="222"/>
      <c r="CYI80" s="222"/>
      <c r="CYJ80" s="222"/>
      <c r="CYK80" s="222"/>
      <c r="CYL80" s="222"/>
      <c r="CYM80" s="222"/>
      <c r="CYN80" s="222"/>
      <c r="CYO80" s="222"/>
      <c r="CYP80" s="222"/>
      <c r="CYQ80" s="222"/>
      <c r="CYR80" s="222"/>
      <c r="CYS80" s="222"/>
      <c r="CYT80" s="222"/>
      <c r="CYU80" s="222"/>
      <c r="CYV80" s="222"/>
      <c r="CYW80" s="222"/>
      <c r="CYX80" s="222"/>
      <c r="CYY80" s="222"/>
      <c r="CYZ80" s="222"/>
      <c r="CZA80" s="222"/>
      <c r="CZB80" s="222"/>
      <c r="CZC80" s="222"/>
      <c r="CZD80" s="222"/>
      <c r="CZE80" s="222"/>
      <c r="CZF80" s="222"/>
      <c r="CZG80" s="222"/>
      <c r="CZH80" s="222"/>
      <c r="CZI80" s="222"/>
      <c r="CZJ80" s="222"/>
      <c r="CZK80" s="222"/>
      <c r="CZL80" s="222"/>
      <c r="CZM80" s="222"/>
      <c r="CZN80" s="222"/>
      <c r="CZO80" s="222"/>
      <c r="CZP80" s="222"/>
      <c r="CZQ80" s="222"/>
      <c r="CZR80" s="222"/>
      <c r="CZS80" s="222"/>
      <c r="CZT80" s="222"/>
      <c r="CZU80" s="222"/>
      <c r="CZV80" s="222"/>
      <c r="CZW80" s="222"/>
      <c r="CZX80" s="222"/>
      <c r="CZY80" s="222"/>
      <c r="CZZ80" s="222"/>
      <c r="DAA80" s="222"/>
      <c r="DAB80" s="222"/>
      <c r="DAC80" s="222"/>
      <c r="DAD80" s="222"/>
      <c r="DAE80" s="222"/>
      <c r="DAF80" s="222"/>
      <c r="DAG80" s="222"/>
      <c r="DAH80" s="222"/>
      <c r="DAI80" s="222"/>
      <c r="DAJ80" s="222"/>
      <c r="DAK80" s="222"/>
      <c r="DAL80" s="222"/>
      <c r="DAM80" s="222"/>
      <c r="DAN80" s="222"/>
      <c r="DAO80" s="222"/>
      <c r="DAP80" s="222"/>
      <c r="DAQ80" s="222"/>
      <c r="DAR80" s="222"/>
      <c r="DAS80" s="222"/>
      <c r="DAT80" s="222"/>
      <c r="DAU80" s="222"/>
      <c r="DAV80" s="222"/>
      <c r="DAW80" s="222"/>
      <c r="DAX80" s="222"/>
      <c r="DAY80" s="222"/>
      <c r="DAZ80" s="222"/>
      <c r="DBA80" s="222"/>
      <c r="DBB80" s="222"/>
      <c r="DBC80" s="222"/>
      <c r="DBD80" s="222"/>
      <c r="DBE80" s="222"/>
      <c r="DBF80" s="222"/>
      <c r="DBG80" s="222"/>
      <c r="DBH80" s="222"/>
      <c r="DBI80" s="222"/>
      <c r="DBJ80" s="222"/>
      <c r="DBK80" s="222"/>
      <c r="DBL80" s="222"/>
      <c r="DBM80" s="222"/>
      <c r="DBN80" s="222"/>
      <c r="DBO80" s="222"/>
      <c r="DBP80" s="222"/>
      <c r="DBQ80" s="222"/>
      <c r="DBR80" s="222"/>
      <c r="DBS80" s="222"/>
      <c r="DBT80" s="222"/>
      <c r="DBU80" s="222"/>
      <c r="DBV80" s="222"/>
      <c r="DBW80" s="222"/>
      <c r="DBX80" s="222"/>
      <c r="DBY80" s="222"/>
      <c r="DBZ80" s="222"/>
      <c r="DCA80" s="222"/>
      <c r="DCB80" s="222"/>
      <c r="DCC80" s="222"/>
      <c r="DCD80" s="222"/>
      <c r="DCE80" s="222"/>
      <c r="DCF80" s="222"/>
      <c r="DCG80" s="222"/>
      <c r="DCH80" s="222"/>
      <c r="DCI80" s="222"/>
      <c r="DCJ80" s="222"/>
      <c r="DCK80" s="222"/>
      <c r="DCL80" s="222"/>
      <c r="DCM80" s="222"/>
      <c r="DCN80" s="222"/>
      <c r="DCO80" s="222"/>
      <c r="DCP80" s="222"/>
      <c r="DCQ80" s="222"/>
      <c r="DCR80" s="222"/>
      <c r="DCS80" s="222"/>
      <c r="DCT80" s="222"/>
      <c r="DCU80" s="222"/>
      <c r="DCV80" s="222"/>
      <c r="DCW80" s="222"/>
      <c r="DCX80" s="222"/>
      <c r="DCY80" s="222"/>
      <c r="DCZ80" s="222"/>
      <c r="DDA80" s="222"/>
      <c r="DDB80" s="222"/>
      <c r="DDC80" s="222"/>
      <c r="DDD80" s="222"/>
      <c r="DDE80" s="222"/>
      <c r="DDF80" s="222"/>
      <c r="DDG80" s="222"/>
      <c r="DDH80" s="222"/>
      <c r="DDI80" s="222"/>
      <c r="DDJ80" s="222"/>
      <c r="DDK80" s="222"/>
      <c r="DDL80" s="222"/>
      <c r="DDM80" s="222"/>
      <c r="DDN80" s="222"/>
      <c r="DDO80" s="222"/>
      <c r="DDP80" s="222"/>
      <c r="DDQ80" s="222"/>
      <c r="DDR80" s="222"/>
      <c r="DDS80" s="222"/>
      <c r="DDT80" s="222"/>
      <c r="DDU80" s="222"/>
      <c r="DDV80" s="222"/>
      <c r="DDW80" s="222"/>
      <c r="DDX80" s="222"/>
      <c r="DDY80" s="222"/>
      <c r="DDZ80" s="222"/>
      <c r="DEA80" s="222"/>
      <c r="DEB80" s="222"/>
      <c r="DEC80" s="222"/>
      <c r="DED80" s="222"/>
      <c r="DEE80" s="222"/>
      <c r="DEF80" s="222"/>
      <c r="DEG80" s="222"/>
      <c r="DEH80" s="222"/>
      <c r="DEI80" s="222"/>
      <c r="DEJ80" s="222"/>
      <c r="DEK80" s="222"/>
      <c r="DEL80" s="222"/>
      <c r="DEM80" s="222"/>
      <c r="DEN80" s="222"/>
      <c r="DEO80" s="222"/>
      <c r="DEP80" s="222"/>
      <c r="DEQ80" s="222"/>
      <c r="DER80" s="222"/>
      <c r="DES80" s="222"/>
      <c r="DET80" s="222"/>
      <c r="DEU80" s="222"/>
      <c r="DEV80" s="222"/>
      <c r="DEW80" s="222"/>
      <c r="DEX80" s="222"/>
      <c r="DEY80" s="222"/>
      <c r="DEZ80" s="222"/>
      <c r="DFA80" s="222"/>
      <c r="DFB80" s="222"/>
      <c r="DFC80" s="222"/>
      <c r="DFD80" s="222"/>
      <c r="DFE80" s="222"/>
      <c r="DFF80" s="222"/>
      <c r="DFG80" s="222"/>
      <c r="DFH80" s="222"/>
      <c r="DFI80" s="222"/>
      <c r="DFJ80" s="222"/>
      <c r="DFK80" s="222"/>
      <c r="DFL80" s="222"/>
      <c r="DFM80" s="222"/>
      <c r="DFN80" s="222"/>
      <c r="DFO80" s="222"/>
      <c r="DFP80" s="222"/>
      <c r="DFQ80" s="222"/>
      <c r="DFR80" s="222"/>
      <c r="DFS80" s="222"/>
      <c r="DFT80" s="222"/>
      <c r="DFU80" s="222"/>
      <c r="DFV80" s="222"/>
      <c r="DFW80" s="222"/>
      <c r="DFX80" s="222"/>
      <c r="DFY80" s="222"/>
      <c r="DFZ80" s="222"/>
      <c r="DGA80" s="222"/>
      <c r="DGB80" s="222"/>
      <c r="DGC80" s="222"/>
      <c r="DGD80" s="222"/>
      <c r="DGE80" s="222"/>
      <c r="DGF80" s="222"/>
      <c r="DGG80" s="222"/>
      <c r="DGH80" s="222"/>
      <c r="DGI80" s="222"/>
      <c r="DGJ80" s="222"/>
      <c r="DGK80" s="222"/>
      <c r="DGL80" s="222"/>
      <c r="DGM80" s="222"/>
      <c r="DGN80" s="222"/>
      <c r="DGO80" s="222"/>
      <c r="DGP80" s="222"/>
      <c r="DGQ80" s="222"/>
      <c r="DGR80" s="222"/>
      <c r="DGS80" s="222"/>
      <c r="DGT80" s="222"/>
      <c r="DGU80" s="222"/>
      <c r="DGV80" s="222"/>
      <c r="DGW80" s="222"/>
      <c r="DGX80" s="222"/>
      <c r="DGY80" s="222"/>
      <c r="DGZ80" s="222"/>
      <c r="DHA80" s="222"/>
      <c r="DHB80" s="222"/>
      <c r="DHC80" s="222"/>
      <c r="DHD80" s="222"/>
      <c r="DHE80" s="222"/>
      <c r="DHF80" s="222"/>
      <c r="DHG80" s="222"/>
      <c r="DHH80" s="222"/>
      <c r="DHI80" s="222"/>
      <c r="DHJ80" s="222"/>
      <c r="DHK80" s="222"/>
      <c r="DHL80" s="222"/>
      <c r="DHM80" s="222"/>
      <c r="DHN80" s="222"/>
      <c r="DHO80" s="222"/>
      <c r="DHP80" s="222"/>
      <c r="DHQ80" s="222"/>
      <c r="DHR80" s="222"/>
      <c r="DHS80" s="222"/>
      <c r="DHT80" s="222"/>
      <c r="DHU80" s="222"/>
      <c r="DHV80" s="222"/>
      <c r="DHW80" s="222"/>
      <c r="DHX80" s="222"/>
      <c r="DHY80" s="222"/>
      <c r="DHZ80" s="222"/>
      <c r="DIA80" s="222"/>
      <c r="DIB80" s="222"/>
      <c r="DIC80" s="222"/>
      <c r="DID80" s="222"/>
      <c r="DIE80" s="222"/>
      <c r="DIF80" s="222"/>
      <c r="DIG80" s="222"/>
      <c r="DIH80" s="222"/>
      <c r="DII80" s="222"/>
      <c r="DIJ80" s="222"/>
      <c r="DIK80" s="222"/>
      <c r="DIL80" s="222"/>
      <c r="DIM80" s="222"/>
      <c r="DIN80" s="222"/>
      <c r="DIO80" s="222"/>
      <c r="DIP80" s="222"/>
      <c r="DIQ80" s="222"/>
      <c r="DIR80" s="222"/>
      <c r="DIS80" s="222"/>
      <c r="DIT80" s="222"/>
      <c r="DIU80" s="222"/>
      <c r="DIV80" s="222"/>
      <c r="DIW80" s="222"/>
      <c r="DIX80" s="222"/>
      <c r="DIY80" s="222"/>
      <c r="DIZ80" s="222"/>
      <c r="DJA80" s="222"/>
      <c r="DJB80" s="222"/>
      <c r="DJC80" s="222"/>
      <c r="DJD80" s="222"/>
      <c r="DJE80" s="222"/>
      <c r="DJF80" s="222"/>
      <c r="DJG80" s="222"/>
      <c r="DJH80" s="222"/>
      <c r="DJI80" s="222"/>
      <c r="DJJ80" s="222"/>
      <c r="DJK80" s="222"/>
      <c r="DJL80" s="222"/>
      <c r="DJM80" s="222"/>
      <c r="DJN80" s="222"/>
      <c r="DJO80" s="222"/>
      <c r="DJP80" s="222"/>
      <c r="DJQ80" s="222"/>
      <c r="DJR80" s="222"/>
      <c r="DJS80" s="222"/>
      <c r="DJT80" s="222"/>
      <c r="DJU80" s="222"/>
      <c r="DJV80" s="222"/>
      <c r="DJW80" s="222"/>
      <c r="DJX80" s="222"/>
      <c r="DJY80" s="222"/>
      <c r="DJZ80" s="222"/>
      <c r="DKA80" s="222"/>
      <c r="DKB80" s="222"/>
      <c r="DKC80" s="222"/>
      <c r="DKD80" s="222"/>
      <c r="DKE80" s="222"/>
      <c r="DKF80" s="222"/>
      <c r="DKG80" s="222"/>
      <c r="DKH80" s="222"/>
      <c r="DKI80" s="222"/>
      <c r="DKJ80" s="222"/>
      <c r="DKK80" s="222"/>
      <c r="DKL80" s="222"/>
      <c r="DKM80" s="222"/>
      <c r="DKN80" s="222"/>
      <c r="DKO80" s="222"/>
      <c r="DKP80" s="222"/>
      <c r="DKQ80" s="222"/>
      <c r="DKR80" s="222"/>
      <c r="DKS80" s="222"/>
      <c r="DKT80" s="222"/>
      <c r="DKU80" s="222"/>
      <c r="DKV80" s="222"/>
      <c r="DKW80" s="222"/>
      <c r="DKX80" s="222"/>
      <c r="DKY80" s="222"/>
      <c r="DKZ80" s="222"/>
      <c r="DLA80" s="222"/>
      <c r="DLB80" s="222"/>
      <c r="DLC80" s="222"/>
      <c r="DLD80" s="222"/>
      <c r="DLE80" s="222"/>
      <c r="DLF80" s="222"/>
      <c r="DLG80" s="222"/>
      <c r="DLH80" s="222"/>
      <c r="DLI80" s="222"/>
      <c r="DLJ80" s="222"/>
      <c r="DLK80" s="222"/>
      <c r="DLL80" s="222"/>
      <c r="DLM80" s="222"/>
      <c r="DLN80" s="222"/>
      <c r="DLO80" s="222"/>
      <c r="DLP80" s="222"/>
      <c r="DLQ80" s="222"/>
      <c r="DLR80" s="222"/>
      <c r="DLS80" s="222"/>
      <c r="DLT80" s="222"/>
      <c r="DLU80" s="222"/>
      <c r="DLV80" s="222"/>
      <c r="DLW80" s="222"/>
      <c r="DLX80" s="222"/>
      <c r="DLY80" s="222"/>
      <c r="DLZ80" s="222"/>
      <c r="DMA80" s="222"/>
      <c r="DMB80" s="222"/>
      <c r="DMC80" s="222"/>
      <c r="DMD80" s="222"/>
      <c r="DME80" s="222"/>
      <c r="DMF80" s="222"/>
      <c r="DMG80" s="222"/>
      <c r="DMH80" s="222"/>
      <c r="DMI80" s="222"/>
      <c r="DMJ80" s="222"/>
      <c r="DMK80" s="222"/>
      <c r="DML80" s="222"/>
      <c r="DMM80" s="222"/>
      <c r="DMN80" s="222"/>
      <c r="DMO80" s="222"/>
      <c r="DMP80" s="222"/>
      <c r="DMQ80" s="222"/>
      <c r="DMR80" s="222"/>
      <c r="DMS80" s="222"/>
      <c r="DMT80" s="222"/>
      <c r="DMU80" s="222"/>
      <c r="DMV80" s="222"/>
      <c r="DMW80" s="222"/>
      <c r="DMX80" s="222"/>
      <c r="DMY80" s="222"/>
      <c r="DMZ80" s="222"/>
      <c r="DNA80" s="222"/>
      <c r="DNB80" s="222"/>
      <c r="DNC80" s="222"/>
      <c r="DND80" s="222"/>
      <c r="DNE80" s="222"/>
      <c r="DNF80" s="222"/>
      <c r="DNG80" s="222"/>
      <c r="DNH80" s="222"/>
      <c r="DNI80" s="222"/>
      <c r="DNJ80" s="222"/>
      <c r="DNK80" s="222"/>
      <c r="DNL80" s="222"/>
      <c r="DNM80" s="222"/>
      <c r="DNN80" s="222"/>
      <c r="DNO80" s="222"/>
      <c r="DNP80" s="222"/>
      <c r="DNQ80" s="222"/>
      <c r="DNR80" s="222"/>
      <c r="DNS80" s="222"/>
      <c r="DNT80" s="222"/>
      <c r="DNU80" s="222"/>
      <c r="DNV80" s="222"/>
      <c r="DNW80" s="222"/>
      <c r="DNX80" s="222"/>
      <c r="DNY80" s="222"/>
      <c r="DNZ80" s="222"/>
      <c r="DOA80" s="222"/>
      <c r="DOB80" s="222"/>
      <c r="DOC80" s="222"/>
      <c r="DOD80" s="222"/>
      <c r="DOE80" s="222"/>
      <c r="DOF80" s="222"/>
      <c r="DOG80" s="222"/>
      <c r="DOH80" s="222"/>
      <c r="DOI80" s="222"/>
      <c r="DOJ80" s="222"/>
      <c r="DOK80" s="222"/>
      <c r="DOL80" s="222"/>
      <c r="DOM80" s="222"/>
      <c r="DON80" s="222"/>
      <c r="DOO80" s="222"/>
      <c r="DOP80" s="222"/>
      <c r="DOQ80" s="222"/>
      <c r="DOR80" s="222"/>
      <c r="DOS80" s="222"/>
      <c r="DOT80" s="222"/>
      <c r="DOU80" s="222"/>
      <c r="DOV80" s="222"/>
      <c r="DOW80" s="222"/>
      <c r="DOX80" s="222"/>
      <c r="DOY80" s="222"/>
      <c r="DOZ80" s="222"/>
      <c r="DPA80" s="222"/>
      <c r="DPB80" s="222"/>
      <c r="DPC80" s="222"/>
      <c r="DPD80" s="222"/>
      <c r="DPE80" s="222"/>
      <c r="DPF80" s="222"/>
      <c r="DPG80" s="222"/>
      <c r="DPH80" s="222"/>
      <c r="DPI80" s="222"/>
      <c r="DPJ80" s="222"/>
      <c r="DPK80" s="222"/>
      <c r="DPL80" s="222"/>
      <c r="DPM80" s="222"/>
      <c r="DPN80" s="222"/>
      <c r="DPO80" s="222"/>
      <c r="DPP80" s="222"/>
      <c r="DPQ80" s="222"/>
      <c r="DPR80" s="222"/>
      <c r="DPS80" s="222"/>
      <c r="DPT80" s="222"/>
      <c r="DPU80" s="222"/>
      <c r="DPV80" s="222"/>
      <c r="DPW80" s="222"/>
      <c r="DPX80" s="222"/>
      <c r="DPY80" s="222"/>
      <c r="DPZ80" s="222"/>
      <c r="DQA80" s="222"/>
      <c r="DQB80" s="222"/>
      <c r="DQC80" s="222"/>
      <c r="DQD80" s="222"/>
      <c r="DQE80" s="222"/>
      <c r="DQF80" s="222"/>
      <c r="DQG80" s="222"/>
      <c r="DQH80" s="222"/>
      <c r="DQI80" s="222"/>
      <c r="DQJ80" s="222"/>
      <c r="DQK80" s="222"/>
      <c r="DQL80" s="222"/>
      <c r="DQM80" s="222"/>
      <c r="DQN80" s="222"/>
      <c r="DQO80" s="222"/>
      <c r="DQP80" s="222"/>
      <c r="DQQ80" s="222"/>
      <c r="DQR80" s="222"/>
      <c r="DQS80" s="222"/>
      <c r="DQT80" s="222"/>
      <c r="DQU80" s="222"/>
      <c r="DQV80" s="222"/>
      <c r="DQW80" s="222"/>
      <c r="DQX80" s="222"/>
      <c r="DQY80" s="222"/>
      <c r="DQZ80" s="222"/>
      <c r="DRA80" s="222"/>
      <c r="DRB80" s="222"/>
      <c r="DRC80" s="222"/>
      <c r="DRD80" s="222"/>
      <c r="DRE80" s="222"/>
      <c r="DRF80" s="222"/>
      <c r="DRG80" s="222"/>
      <c r="DRH80" s="222"/>
      <c r="DRI80" s="222"/>
      <c r="DRJ80" s="222"/>
      <c r="DRK80" s="222"/>
      <c r="DRL80" s="222"/>
      <c r="DRM80" s="222"/>
      <c r="DRN80" s="222"/>
      <c r="DRO80" s="222"/>
      <c r="DRP80" s="222"/>
      <c r="DRQ80" s="222"/>
      <c r="DRR80" s="222"/>
      <c r="DRS80" s="222"/>
      <c r="DRT80" s="222"/>
      <c r="DRU80" s="222"/>
      <c r="DRV80" s="222"/>
      <c r="DRW80" s="222"/>
      <c r="DRX80" s="222"/>
      <c r="DRY80" s="222"/>
      <c r="DRZ80" s="222"/>
      <c r="DSA80" s="222"/>
      <c r="DSB80" s="222"/>
      <c r="DSC80" s="222"/>
      <c r="DSD80" s="222"/>
      <c r="DSE80" s="222"/>
      <c r="DSF80" s="222"/>
      <c r="DSG80" s="222"/>
      <c r="DSH80" s="222"/>
      <c r="DSI80" s="222"/>
      <c r="DSJ80" s="222"/>
      <c r="DSK80" s="222"/>
      <c r="DSL80" s="222"/>
      <c r="DSM80" s="222"/>
      <c r="DSN80" s="222"/>
      <c r="DSO80" s="222"/>
      <c r="DSP80" s="222"/>
      <c r="DSQ80" s="222"/>
      <c r="DSR80" s="222"/>
      <c r="DSS80" s="222"/>
      <c r="DST80" s="222"/>
      <c r="DSU80" s="222"/>
      <c r="DSV80" s="222"/>
      <c r="DSW80" s="222"/>
      <c r="DSX80" s="222"/>
      <c r="DSY80" s="222"/>
      <c r="DSZ80" s="222"/>
      <c r="DTA80" s="222"/>
      <c r="DTB80" s="222"/>
      <c r="DTC80" s="222"/>
      <c r="DTD80" s="222"/>
      <c r="DTE80" s="222"/>
      <c r="DTF80" s="222"/>
      <c r="DTG80" s="222"/>
      <c r="DTH80" s="222"/>
      <c r="DTI80" s="222"/>
      <c r="DTJ80" s="222"/>
      <c r="DTK80" s="222"/>
      <c r="DTL80" s="222"/>
      <c r="DTM80" s="222"/>
      <c r="DTN80" s="222"/>
      <c r="DTO80" s="222"/>
      <c r="DTP80" s="222"/>
      <c r="DTQ80" s="222"/>
      <c r="DTR80" s="222"/>
      <c r="DTS80" s="222"/>
      <c r="DTT80" s="222"/>
      <c r="DTU80" s="222"/>
      <c r="DTV80" s="222"/>
      <c r="DTW80" s="222"/>
      <c r="DTX80" s="222"/>
      <c r="DTY80" s="222"/>
      <c r="DTZ80" s="222"/>
      <c r="DUA80" s="222"/>
      <c r="DUB80" s="222"/>
      <c r="DUC80" s="222"/>
      <c r="DUD80" s="222"/>
      <c r="DUE80" s="222"/>
      <c r="DUF80" s="222"/>
      <c r="DUG80" s="222"/>
      <c r="DUH80" s="222"/>
      <c r="DUI80" s="222"/>
      <c r="DUJ80" s="222"/>
      <c r="DUK80" s="222"/>
      <c r="DUL80" s="222"/>
      <c r="DUM80" s="222"/>
      <c r="DUN80" s="222"/>
      <c r="DUO80" s="222"/>
      <c r="DUP80" s="222"/>
      <c r="DUQ80" s="222"/>
      <c r="DUR80" s="222"/>
      <c r="DUS80" s="222"/>
      <c r="DUT80" s="222"/>
      <c r="DUU80" s="222"/>
      <c r="DUV80" s="222"/>
      <c r="DUW80" s="222"/>
      <c r="DUX80" s="222"/>
      <c r="DUY80" s="222"/>
      <c r="DUZ80" s="222"/>
      <c r="DVA80" s="222"/>
      <c r="DVB80" s="222"/>
      <c r="DVC80" s="222"/>
      <c r="DVD80" s="222"/>
      <c r="DVE80" s="222"/>
      <c r="DVF80" s="222"/>
      <c r="DVG80" s="222"/>
      <c r="DVH80" s="222"/>
      <c r="DVI80" s="222"/>
      <c r="DVJ80" s="222"/>
      <c r="DVK80" s="222"/>
      <c r="DVL80" s="222"/>
      <c r="DVM80" s="222"/>
      <c r="DVN80" s="222"/>
      <c r="DVO80" s="222"/>
      <c r="DVP80" s="222"/>
      <c r="DVQ80" s="222"/>
      <c r="DVR80" s="222"/>
      <c r="DVS80" s="222"/>
      <c r="DVT80" s="222"/>
      <c r="DVU80" s="222"/>
      <c r="DVV80" s="222"/>
      <c r="DVW80" s="222"/>
      <c r="DVX80" s="222"/>
      <c r="DVY80" s="222"/>
      <c r="DVZ80" s="222"/>
      <c r="DWA80" s="222"/>
      <c r="DWB80" s="222"/>
      <c r="DWC80" s="222"/>
      <c r="DWD80" s="222"/>
      <c r="DWE80" s="222"/>
      <c r="DWF80" s="222"/>
      <c r="DWG80" s="222"/>
      <c r="DWH80" s="222"/>
      <c r="DWI80" s="222"/>
      <c r="DWJ80" s="222"/>
      <c r="DWK80" s="222"/>
      <c r="DWL80" s="222"/>
      <c r="DWM80" s="222"/>
      <c r="DWN80" s="222"/>
      <c r="DWO80" s="222"/>
      <c r="DWP80" s="222"/>
      <c r="DWQ80" s="222"/>
      <c r="DWR80" s="222"/>
      <c r="DWS80" s="222"/>
      <c r="DWT80" s="222"/>
      <c r="DWU80" s="222"/>
      <c r="DWV80" s="222"/>
      <c r="DWW80" s="222"/>
      <c r="DWX80" s="222"/>
      <c r="DWY80" s="222"/>
      <c r="DWZ80" s="222"/>
      <c r="DXA80" s="222"/>
      <c r="DXB80" s="222"/>
      <c r="DXC80" s="222"/>
      <c r="DXD80" s="222"/>
      <c r="DXE80" s="222"/>
      <c r="DXF80" s="222"/>
      <c r="DXG80" s="222"/>
      <c r="DXH80" s="222"/>
      <c r="DXI80" s="222"/>
      <c r="DXJ80" s="222"/>
      <c r="DXK80" s="222"/>
      <c r="DXL80" s="222"/>
      <c r="DXM80" s="222"/>
      <c r="DXN80" s="222"/>
      <c r="DXO80" s="222"/>
      <c r="DXP80" s="222"/>
      <c r="DXQ80" s="222"/>
      <c r="DXR80" s="222"/>
      <c r="DXS80" s="222"/>
      <c r="DXT80" s="222"/>
      <c r="DXU80" s="222"/>
      <c r="DXV80" s="222"/>
      <c r="DXW80" s="222"/>
      <c r="DXX80" s="222"/>
      <c r="DXY80" s="222"/>
      <c r="DXZ80" s="222"/>
      <c r="DYA80" s="222"/>
      <c r="DYB80" s="222"/>
      <c r="DYC80" s="222"/>
      <c r="DYD80" s="222"/>
      <c r="DYE80" s="222"/>
      <c r="DYF80" s="222"/>
      <c r="DYG80" s="222"/>
      <c r="DYH80" s="222"/>
      <c r="DYI80" s="222"/>
      <c r="DYJ80" s="222"/>
      <c r="DYK80" s="222"/>
      <c r="DYL80" s="222"/>
      <c r="DYM80" s="222"/>
      <c r="DYN80" s="222"/>
      <c r="DYO80" s="222"/>
      <c r="DYP80" s="222"/>
      <c r="DYQ80" s="222"/>
      <c r="DYR80" s="222"/>
      <c r="DYS80" s="222"/>
      <c r="DYT80" s="222"/>
      <c r="DYU80" s="222"/>
      <c r="DYV80" s="222"/>
      <c r="DYW80" s="222"/>
      <c r="DYX80" s="222"/>
      <c r="DYY80" s="222"/>
      <c r="DYZ80" s="222"/>
      <c r="DZA80" s="222"/>
      <c r="DZB80" s="222"/>
      <c r="DZC80" s="222"/>
      <c r="DZD80" s="222"/>
      <c r="DZE80" s="222"/>
      <c r="DZF80" s="222"/>
      <c r="DZG80" s="222"/>
      <c r="DZH80" s="222"/>
      <c r="DZI80" s="222"/>
      <c r="DZJ80" s="222"/>
      <c r="DZK80" s="222"/>
      <c r="DZL80" s="222"/>
      <c r="DZM80" s="222"/>
      <c r="DZN80" s="222"/>
      <c r="DZO80" s="222"/>
      <c r="DZP80" s="222"/>
      <c r="DZQ80" s="222"/>
      <c r="DZR80" s="222"/>
      <c r="DZS80" s="222"/>
      <c r="DZT80" s="222"/>
      <c r="DZU80" s="222"/>
      <c r="DZV80" s="222"/>
      <c r="DZW80" s="222"/>
      <c r="DZX80" s="222"/>
      <c r="DZY80" s="222"/>
      <c r="DZZ80" s="222"/>
      <c r="EAA80" s="222"/>
      <c r="EAB80" s="222"/>
      <c r="EAC80" s="222"/>
      <c r="EAD80" s="222"/>
      <c r="EAE80" s="222"/>
      <c r="EAF80" s="222"/>
      <c r="EAG80" s="222"/>
      <c r="EAH80" s="222"/>
      <c r="EAI80" s="222"/>
      <c r="EAJ80" s="222"/>
      <c r="EAK80" s="222"/>
      <c r="EAL80" s="222"/>
      <c r="EAM80" s="222"/>
      <c r="EAN80" s="222"/>
      <c r="EAO80" s="222"/>
      <c r="EAP80" s="222"/>
      <c r="EAQ80" s="222"/>
      <c r="EAR80" s="222"/>
      <c r="EAS80" s="222"/>
      <c r="EAT80" s="222"/>
      <c r="EAU80" s="222"/>
      <c r="EAV80" s="222"/>
      <c r="EAW80" s="222"/>
      <c r="EAX80" s="222"/>
      <c r="EAY80" s="222"/>
      <c r="EAZ80" s="222"/>
      <c r="EBA80" s="222"/>
      <c r="EBB80" s="222"/>
      <c r="EBC80" s="222"/>
      <c r="EBD80" s="222"/>
      <c r="EBE80" s="222"/>
      <c r="EBF80" s="222"/>
      <c r="EBG80" s="222"/>
      <c r="EBH80" s="222"/>
      <c r="EBI80" s="222"/>
      <c r="EBJ80" s="222"/>
      <c r="EBK80" s="222"/>
      <c r="EBL80" s="222"/>
      <c r="EBM80" s="222"/>
      <c r="EBN80" s="222"/>
      <c r="EBO80" s="222"/>
      <c r="EBP80" s="222"/>
      <c r="EBQ80" s="222"/>
      <c r="EBR80" s="222"/>
      <c r="EBS80" s="222"/>
      <c r="EBT80" s="222"/>
      <c r="EBU80" s="222"/>
      <c r="EBV80" s="222"/>
      <c r="EBW80" s="222"/>
      <c r="EBX80" s="222"/>
      <c r="EBY80" s="222"/>
      <c r="EBZ80" s="222"/>
      <c r="ECA80" s="222"/>
      <c r="ECB80" s="222"/>
      <c r="ECC80" s="222"/>
      <c r="ECD80" s="222"/>
      <c r="ECE80" s="222"/>
      <c r="ECF80" s="222"/>
      <c r="ECG80" s="222"/>
      <c r="ECH80" s="222"/>
      <c r="ECI80" s="222"/>
      <c r="ECJ80" s="222"/>
      <c r="ECK80" s="222"/>
      <c r="ECL80" s="222"/>
      <c r="ECM80" s="222"/>
      <c r="ECN80" s="222"/>
      <c r="ECO80" s="222"/>
      <c r="ECP80" s="222"/>
      <c r="ECQ80" s="222"/>
      <c r="ECR80" s="222"/>
      <c r="ECS80" s="222"/>
      <c r="ECT80" s="222"/>
      <c r="ECU80" s="222"/>
      <c r="ECV80" s="222"/>
      <c r="ECW80" s="222"/>
      <c r="ECX80" s="222"/>
      <c r="ECY80" s="222"/>
      <c r="ECZ80" s="222"/>
      <c r="EDA80" s="222"/>
      <c r="EDB80" s="222"/>
      <c r="EDC80" s="222"/>
      <c r="EDD80" s="222"/>
      <c r="EDE80" s="222"/>
      <c r="EDF80" s="222"/>
      <c r="EDG80" s="222"/>
      <c r="EDH80" s="222"/>
      <c r="EDI80" s="222"/>
      <c r="EDJ80" s="222"/>
      <c r="EDK80" s="222"/>
      <c r="EDL80" s="222"/>
      <c r="EDM80" s="222"/>
      <c r="EDN80" s="222"/>
      <c r="EDO80" s="222"/>
      <c r="EDP80" s="222"/>
      <c r="EDQ80" s="222"/>
      <c r="EDR80" s="222"/>
      <c r="EDS80" s="222"/>
      <c r="EDT80" s="222"/>
      <c r="EDU80" s="222"/>
      <c r="EDV80" s="222"/>
      <c r="EDW80" s="222"/>
      <c r="EDX80" s="222"/>
      <c r="EDY80" s="222"/>
      <c r="EDZ80" s="222"/>
      <c r="EEA80" s="222"/>
      <c r="EEB80" s="222"/>
      <c r="EEC80" s="222"/>
      <c r="EED80" s="222"/>
      <c r="EEE80" s="222"/>
      <c r="EEF80" s="222"/>
      <c r="EEG80" s="222"/>
      <c r="EEH80" s="222"/>
      <c r="EEI80" s="222"/>
      <c r="EEJ80" s="222"/>
      <c r="EEK80" s="222"/>
      <c r="EEL80" s="222"/>
      <c r="EEM80" s="222"/>
      <c r="EEN80" s="222"/>
      <c r="EEO80" s="222"/>
      <c r="EEP80" s="222"/>
      <c r="EEQ80" s="222"/>
      <c r="EER80" s="222"/>
      <c r="EES80" s="222"/>
      <c r="EET80" s="222"/>
      <c r="EEU80" s="222"/>
      <c r="EEV80" s="222"/>
      <c r="EEW80" s="222"/>
      <c r="EEX80" s="222"/>
      <c r="EEY80" s="222"/>
      <c r="EEZ80" s="222"/>
      <c r="EFA80" s="222"/>
      <c r="EFB80" s="222"/>
      <c r="EFC80" s="222"/>
      <c r="EFD80" s="222"/>
      <c r="EFE80" s="222"/>
      <c r="EFF80" s="222"/>
      <c r="EFG80" s="222"/>
      <c r="EFH80" s="222"/>
      <c r="EFI80" s="222"/>
      <c r="EFJ80" s="222"/>
      <c r="EFK80" s="222"/>
      <c r="EFL80" s="222"/>
      <c r="EFM80" s="222"/>
      <c r="EFN80" s="222"/>
      <c r="EFO80" s="222"/>
      <c r="EFP80" s="222"/>
      <c r="EFQ80" s="222"/>
      <c r="EFR80" s="222"/>
      <c r="EFS80" s="222"/>
      <c r="EFT80" s="222"/>
      <c r="EFU80" s="222"/>
      <c r="EFV80" s="222"/>
      <c r="EFW80" s="222"/>
      <c r="EFX80" s="222"/>
      <c r="EFY80" s="222"/>
      <c r="EFZ80" s="222"/>
      <c r="EGA80" s="222"/>
      <c r="EGB80" s="222"/>
      <c r="EGC80" s="222"/>
      <c r="EGD80" s="222"/>
      <c r="EGE80" s="222"/>
      <c r="EGF80" s="222"/>
      <c r="EGG80" s="222"/>
      <c r="EGH80" s="222"/>
      <c r="EGI80" s="222"/>
      <c r="EGJ80" s="222"/>
      <c r="EGK80" s="222"/>
      <c r="EGL80" s="222"/>
      <c r="EGM80" s="222"/>
      <c r="EGN80" s="222"/>
      <c r="EGO80" s="222"/>
      <c r="EGP80" s="222"/>
      <c r="EGQ80" s="222"/>
      <c r="EGR80" s="222"/>
      <c r="EGS80" s="222"/>
      <c r="EGT80" s="222"/>
      <c r="EGU80" s="222"/>
      <c r="EGV80" s="222"/>
      <c r="EGW80" s="222"/>
      <c r="EGX80" s="222"/>
      <c r="EGY80" s="222"/>
      <c r="EGZ80" s="222"/>
      <c r="EHA80" s="222"/>
      <c r="EHB80" s="222"/>
      <c r="EHC80" s="222"/>
      <c r="EHD80" s="222"/>
      <c r="EHE80" s="222"/>
      <c r="EHF80" s="222"/>
      <c r="EHG80" s="222"/>
      <c r="EHH80" s="222"/>
      <c r="EHI80" s="222"/>
      <c r="EHJ80" s="222"/>
      <c r="EHK80" s="222"/>
      <c r="EHL80" s="222"/>
      <c r="EHM80" s="222"/>
      <c r="EHN80" s="222"/>
      <c r="EHO80" s="222"/>
      <c r="EHP80" s="222"/>
      <c r="EHQ80" s="222"/>
      <c r="EHR80" s="222"/>
      <c r="EHS80" s="222"/>
      <c r="EHT80" s="222"/>
      <c r="EHU80" s="222"/>
      <c r="EHV80" s="222"/>
      <c r="EHW80" s="222"/>
      <c r="EHX80" s="222"/>
      <c r="EHY80" s="222"/>
      <c r="EHZ80" s="222"/>
      <c r="EIA80" s="222"/>
      <c r="EIB80" s="222"/>
      <c r="EIC80" s="222"/>
      <c r="EID80" s="222"/>
      <c r="EIE80" s="222"/>
      <c r="EIF80" s="222"/>
      <c r="EIG80" s="222"/>
      <c r="EIH80" s="222"/>
      <c r="EII80" s="222"/>
      <c r="EIJ80" s="222"/>
      <c r="EIK80" s="222"/>
      <c r="EIL80" s="222"/>
      <c r="EIM80" s="222"/>
      <c r="EIN80" s="222"/>
      <c r="EIO80" s="222"/>
      <c r="EIP80" s="222"/>
      <c r="EIQ80" s="222"/>
      <c r="EIR80" s="222"/>
      <c r="EIS80" s="222"/>
      <c r="EIT80" s="222"/>
      <c r="EIU80" s="222"/>
      <c r="EIV80" s="222"/>
      <c r="EIW80" s="222"/>
      <c r="EIX80" s="222"/>
      <c r="EIY80" s="222"/>
      <c r="EIZ80" s="222"/>
      <c r="EJA80" s="222"/>
      <c r="EJB80" s="222"/>
      <c r="EJC80" s="222"/>
      <c r="EJD80" s="222"/>
      <c r="EJE80" s="222"/>
      <c r="EJF80" s="222"/>
      <c r="EJG80" s="222"/>
      <c r="EJH80" s="222"/>
      <c r="EJI80" s="222"/>
      <c r="EJJ80" s="222"/>
      <c r="EJK80" s="222"/>
      <c r="EJL80" s="222"/>
      <c r="EJM80" s="222"/>
      <c r="EJN80" s="222"/>
      <c r="EJO80" s="222"/>
      <c r="EJP80" s="222"/>
      <c r="EJQ80" s="222"/>
      <c r="EJR80" s="222"/>
      <c r="EJS80" s="222"/>
      <c r="EJT80" s="222"/>
      <c r="EJU80" s="222"/>
      <c r="EJV80" s="222"/>
      <c r="EJW80" s="222"/>
      <c r="EJX80" s="222"/>
      <c r="EJY80" s="222"/>
      <c r="EJZ80" s="222"/>
      <c r="EKA80" s="222"/>
      <c r="EKB80" s="222"/>
      <c r="EKC80" s="222"/>
      <c r="EKD80" s="222"/>
      <c r="EKE80" s="222"/>
      <c r="EKF80" s="222"/>
      <c r="EKG80" s="222"/>
      <c r="EKH80" s="222"/>
      <c r="EKI80" s="222"/>
      <c r="EKJ80" s="222"/>
      <c r="EKK80" s="222"/>
      <c r="EKL80" s="222"/>
      <c r="EKM80" s="222"/>
      <c r="EKN80" s="222"/>
      <c r="EKO80" s="222"/>
      <c r="EKP80" s="222"/>
      <c r="EKQ80" s="222"/>
      <c r="EKR80" s="222"/>
      <c r="EKS80" s="222"/>
      <c r="EKT80" s="222"/>
      <c r="EKU80" s="222"/>
      <c r="EKV80" s="222"/>
      <c r="EKW80" s="222"/>
      <c r="EKX80" s="222"/>
      <c r="EKY80" s="222"/>
      <c r="EKZ80" s="222"/>
      <c r="ELA80" s="222"/>
      <c r="ELB80" s="222"/>
      <c r="ELC80" s="222"/>
      <c r="ELD80" s="222"/>
      <c r="ELE80" s="222"/>
      <c r="ELF80" s="222"/>
      <c r="ELG80" s="222"/>
      <c r="ELH80" s="222"/>
      <c r="ELI80" s="222"/>
      <c r="ELJ80" s="222"/>
      <c r="ELK80" s="222"/>
      <c r="ELL80" s="222"/>
      <c r="ELM80" s="222"/>
      <c r="ELN80" s="222"/>
      <c r="ELO80" s="222"/>
      <c r="ELP80" s="222"/>
      <c r="ELQ80" s="222"/>
      <c r="ELR80" s="222"/>
      <c r="ELS80" s="222"/>
      <c r="ELT80" s="222"/>
      <c r="ELU80" s="222"/>
      <c r="ELV80" s="222"/>
      <c r="ELW80" s="222"/>
      <c r="ELX80" s="222"/>
      <c r="ELY80" s="222"/>
      <c r="ELZ80" s="222"/>
      <c r="EMA80" s="222"/>
      <c r="EMB80" s="222"/>
      <c r="EMC80" s="222"/>
      <c r="EMD80" s="222"/>
      <c r="EME80" s="222"/>
      <c r="EMF80" s="222"/>
      <c r="EMG80" s="222"/>
      <c r="EMH80" s="222"/>
      <c r="EMI80" s="222"/>
      <c r="EMJ80" s="222"/>
      <c r="EMK80" s="222"/>
      <c r="EML80" s="222"/>
      <c r="EMM80" s="222"/>
      <c r="EMN80" s="222"/>
      <c r="EMO80" s="222"/>
      <c r="EMP80" s="222"/>
      <c r="EMQ80" s="222"/>
      <c r="EMR80" s="222"/>
      <c r="EMS80" s="222"/>
      <c r="EMT80" s="222"/>
      <c r="EMU80" s="222"/>
      <c r="EMV80" s="222"/>
      <c r="EMW80" s="222"/>
      <c r="EMX80" s="222"/>
      <c r="EMY80" s="222"/>
      <c r="EMZ80" s="222"/>
      <c r="ENA80" s="222"/>
      <c r="ENB80" s="222"/>
      <c r="ENC80" s="222"/>
      <c r="END80" s="222"/>
      <c r="ENE80" s="222"/>
      <c r="ENF80" s="222"/>
      <c r="ENG80" s="222"/>
      <c r="ENH80" s="222"/>
      <c r="ENI80" s="222"/>
      <c r="ENJ80" s="222"/>
      <c r="ENK80" s="222"/>
      <c r="ENL80" s="222"/>
      <c r="ENM80" s="222"/>
      <c r="ENN80" s="222"/>
      <c r="ENO80" s="222"/>
      <c r="ENP80" s="222"/>
      <c r="ENQ80" s="222"/>
      <c r="ENR80" s="222"/>
      <c r="ENS80" s="222"/>
      <c r="ENT80" s="222"/>
      <c r="ENU80" s="222"/>
      <c r="ENV80" s="222"/>
      <c r="ENW80" s="222"/>
      <c r="ENX80" s="222"/>
      <c r="ENY80" s="222"/>
      <c r="ENZ80" s="222"/>
      <c r="EOA80" s="222"/>
      <c r="EOB80" s="222"/>
      <c r="EOC80" s="222"/>
      <c r="EOD80" s="222"/>
      <c r="EOE80" s="222"/>
      <c r="EOF80" s="222"/>
      <c r="EOG80" s="222"/>
      <c r="EOH80" s="222"/>
      <c r="EOI80" s="222"/>
      <c r="EOJ80" s="222"/>
      <c r="EOK80" s="222"/>
      <c r="EOL80" s="222"/>
      <c r="EOM80" s="222"/>
      <c r="EON80" s="222"/>
      <c r="EOO80" s="222"/>
      <c r="EOP80" s="222"/>
      <c r="EOQ80" s="222"/>
      <c r="EOR80" s="222"/>
      <c r="EOS80" s="222"/>
      <c r="EOT80" s="222"/>
      <c r="EOU80" s="222"/>
      <c r="EOV80" s="222"/>
      <c r="EOW80" s="222"/>
      <c r="EOX80" s="222"/>
      <c r="EOY80" s="222"/>
      <c r="EOZ80" s="222"/>
      <c r="EPA80" s="222"/>
      <c r="EPB80" s="222"/>
      <c r="EPC80" s="222"/>
      <c r="EPD80" s="222"/>
      <c r="EPE80" s="222"/>
      <c r="EPF80" s="222"/>
      <c r="EPG80" s="222"/>
      <c r="EPH80" s="222"/>
      <c r="EPI80" s="222"/>
      <c r="EPJ80" s="222"/>
      <c r="EPK80" s="222"/>
      <c r="EPL80" s="222"/>
      <c r="EPM80" s="222"/>
      <c r="EPN80" s="222"/>
      <c r="EPO80" s="222"/>
      <c r="EPP80" s="222"/>
      <c r="EPQ80" s="222"/>
      <c r="EPR80" s="222"/>
      <c r="EPS80" s="222"/>
      <c r="EPT80" s="222"/>
      <c r="EPU80" s="222"/>
      <c r="EPV80" s="222"/>
      <c r="EPW80" s="222"/>
      <c r="EPX80" s="222"/>
      <c r="EPY80" s="222"/>
      <c r="EPZ80" s="222"/>
      <c r="EQA80" s="222"/>
      <c r="EQB80" s="222"/>
      <c r="EQC80" s="222"/>
      <c r="EQD80" s="222"/>
      <c r="EQE80" s="222"/>
      <c r="EQF80" s="222"/>
      <c r="EQG80" s="222"/>
      <c r="EQH80" s="222"/>
      <c r="EQI80" s="222"/>
      <c r="EQJ80" s="222"/>
      <c r="EQK80" s="222"/>
      <c r="EQL80" s="222"/>
      <c r="EQM80" s="222"/>
      <c r="EQN80" s="222"/>
      <c r="EQO80" s="222"/>
      <c r="EQP80" s="222"/>
      <c r="EQQ80" s="222"/>
      <c r="EQR80" s="222"/>
      <c r="EQS80" s="222"/>
      <c r="EQT80" s="222"/>
      <c r="EQU80" s="222"/>
      <c r="EQV80" s="222"/>
      <c r="EQW80" s="222"/>
      <c r="EQX80" s="222"/>
      <c r="EQY80" s="222"/>
      <c r="EQZ80" s="222"/>
      <c r="ERA80" s="222"/>
      <c r="ERB80" s="222"/>
      <c r="ERC80" s="222"/>
      <c r="ERD80" s="222"/>
      <c r="ERE80" s="222"/>
      <c r="ERF80" s="222"/>
      <c r="ERG80" s="222"/>
      <c r="ERH80" s="222"/>
      <c r="ERI80" s="222"/>
      <c r="ERJ80" s="222"/>
      <c r="ERK80" s="222"/>
      <c r="ERL80" s="222"/>
      <c r="ERM80" s="222"/>
      <c r="ERN80" s="222"/>
      <c r="ERO80" s="222"/>
      <c r="ERP80" s="222"/>
      <c r="ERQ80" s="222"/>
      <c r="ERR80" s="222"/>
      <c r="ERS80" s="222"/>
      <c r="ERT80" s="222"/>
      <c r="ERU80" s="222"/>
      <c r="ERV80" s="222"/>
      <c r="ERW80" s="222"/>
      <c r="ERX80" s="222"/>
      <c r="ERY80" s="222"/>
      <c r="ERZ80" s="222"/>
      <c r="ESA80" s="222"/>
      <c r="ESB80" s="222"/>
      <c r="ESC80" s="222"/>
      <c r="ESD80" s="222"/>
      <c r="ESE80" s="222"/>
      <c r="ESF80" s="222"/>
      <c r="ESG80" s="222"/>
      <c r="ESH80" s="222"/>
      <c r="ESI80" s="222"/>
      <c r="ESJ80" s="222"/>
      <c r="ESK80" s="222"/>
      <c r="ESL80" s="222"/>
      <c r="ESM80" s="222"/>
      <c r="ESN80" s="222"/>
      <c r="ESO80" s="222"/>
      <c r="ESP80" s="222"/>
      <c r="ESQ80" s="222"/>
      <c r="ESR80" s="222"/>
      <c r="ESS80" s="222"/>
      <c r="EST80" s="222"/>
      <c r="ESU80" s="222"/>
      <c r="ESV80" s="222"/>
      <c r="ESW80" s="222"/>
      <c r="ESX80" s="222"/>
      <c r="ESY80" s="222"/>
      <c r="ESZ80" s="222"/>
      <c r="ETA80" s="222"/>
      <c r="ETB80" s="222"/>
      <c r="ETC80" s="222"/>
      <c r="ETD80" s="222"/>
      <c r="ETE80" s="222"/>
      <c r="ETF80" s="222"/>
      <c r="ETG80" s="222"/>
      <c r="ETH80" s="222"/>
      <c r="ETI80" s="222"/>
      <c r="ETJ80" s="222"/>
      <c r="ETK80" s="222"/>
      <c r="ETL80" s="222"/>
      <c r="ETM80" s="222"/>
      <c r="ETN80" s="222"/>
      <c r="ETO80" s="222"/>
      <c r="ETP80" s="222"/>
      <c r="ETQ80" s="222"/>
      <c r="ETR80" s="222"/>
      <c r="ETS80" s="222"/>
      <c r="ETT80" s="222"/>
      <c r="ETU80" s="222"/>
      <c r="ETV80" s="222"/>
      <c r="ETW80" s="222"/>
      <c r="ETX80" s="222"/>
      <c r="ETY80" s="222"/>
      <c r="ETZ80" s="222"/>
      <c r="EUA80" s="222"/>
      <c r="EUB80" s="222"/>
      <c r="EUC80" s="222"/>
      <c r="EUD80" s="222"/>
      <c r="EUE80" s="222"/>
      <c r="EUF80" s="222"/>
      <c r="EUG80" s="222"/>
      <c r="EUH80" s="222"/>
      <c r="EUI80" s="222"/>
      <c r="EUJ80" s="222"/>
      <c r="EUK80" s="222"/>
      <c r="EUL80" s="222"/>
      <c r="EUM80" s="222"/>
      <c r="EUN80" s="222"/>
      <c r="EUO80" s="222"/>
      <c r="EUP80" s="222"/>
      <c r="EUQ80" s="222"/>
      <c r="EUR80" s="222"/>
      <c r="EUS80" s="222"/>
      <c r="EUT80" s="222"/>
      <c r="EUU80" s="222"/>
      <c r="EUV80" s="222"/>
      <c r="EUW80" s="222"/>
      <c r="EUX80" s="222"/>
      <c r="EUY80" s="222"/>
      <c r="EUZ80" s="222"/>
      <c r="EVA80" s="222"/>
      <c r="EVB80" s="222"/>
      <c r="EVC80" s="222"/>
      <c r="EVD80" s="222"/>
      <c r="EVE80" s="222"/>
      <c r="EVF80" s="222"/>
      <c r="EVG80" s="222"/>
      <c r="EVH80" s="222"/>
      <c r="EVI80" s="222"/>
      <c r="EVJ80" s="222"/>
      <c r="EVK80" s="222"/>
      <c r="EVL80" s="222"/>
      <c r="EVM80" s="222"/>
      <c r="EVN80" s="222"/>
      <c r="EVO80" s="222"/>
      <c r="EVP80" s="222"/>
      <c r="EVQ80" s="222"/>
      <c r="EVR80" s="222"/>
      <c r="EVS80" s="222"/>
      <c r="EVT80" s="222"/>
      <c r="EVU80" s="222"/>
      <c r="EVV80" s="222"/>
      <c r="EVW80" s="222"/>
      <c r="EVX80" s="222"/>
      <c r="EVY80" s="222"/>
      <c r="EVZ80" s="222"/>
      <c r="EWA80" s="222"/>
      <c r="EWB80" s="222"/>
      <c r="EWC80" s="222"/>
      <c r="EWD80" s="222"/>
      <c r="EWE80" s="222"/>
      <c r="EWF80" s="222"/>
      <c r="EWG80" s="222"/>
      <c r="EWH80" s="222"/>
      <c r="EWI80" s="222"/>
      <c r="EWJ80" s="222"/>
      <c r="EWK80" s="222"/>
      <c r="EWL80" s="222"/>
      <c r="EWM80" s="222"/>
      <c r="EWN80" s="222"/>
      <c r="EWO80" s="222"/>
      <c r="EWP80" s="222"/>
      <c r="EWQ80" s="222"/>
      <c r="EWR80" s="222"/>
      <c r="EWS80" s="222"/>
      <c r="EWT80" s="222"/>
      <c r="EWU80" s="222"/>
      <c r="EWV80" s="222"/>
      <c r="EWW80" s="222"/>
      <c r="EWX80" s="222"/>
      <c r="EWY80" s="222"/>
      <c r="EWZ80" s="222"/>
      <c r="EXA80" s="222"/>
      <c r="EXB80" s="222"/>
      <c r="EXC80" s="222"/>
      <c r="EXD80" s="222"/>
      <c r="EXE80" s="222"/>
      <c r="EXF80" s="222"/>
      <c r="EXG80" s="222"/>
      <c r="EXH80" s="222"/>
      <c r="EXI80" s="222"/>
      <c r="EXJ80" s="222"/>
      <c r="EXK80" s="222"/>
      <c r="EXL80" s="222"/>
      <c r="EXM80" s="222"/>
      <c r="EXN80" s="222"/>
      <c r="EXO80" s="222"/>
      <c r="EXP80" s="222"/>
      <c r="EXQ80" s="222"/>
      <c r="EXR80" s="222"/>
      <c r="EXS80" s="222"/>
      <c r="EXT80" s="222"/>
      <c r="EXU80" s="222"/>
      <c r="EXV80" s="222"/>
      <c r="EXW80" s="222"/>
      <c r="EXX80" s="222"/>
      <c r="EXY80" s="222"/>
      <c r="EXZ80" s="222"/>
      <c r="EYA80" s="222"/>
      <c r="EYB80" s="222"/>
      <c r="EYC80" s="222"/>
      <c r="EYD80" s="222"/>
      <c r="EYE80" s="222"/>
      <c r="EYF80" s="222"/>
      <c r="EYG80" s="222"/>
      <c r="EYH80" s="222"/>
      <c r="EYI80" s="222"/>
      <c r="EYJ80" s="222"/>
      <c r="EYK80" s="222"/>
      <c r="EYL80" s="222"/>
      <c r="EYM80" s="222"/>
      <c r="EYN80" s="222"/>
      <c r="EYO80" s="222"/>
      <c r="EYP80" s="222"/>
      <c r="EYQ80" s="222"/>
      <c r="EYR80" s="222"/>
      <c r="EYS80" s="222"/>
      <c r="EYT80" s="222"/>
      <c r="EYU80" s="222"/>
      <c r="EYV80" s="222"/>
      <c r="EYW80" s="222"/>
      <c r="EYX80" s="222"/>
      <c r="EYY80" s="222"/>
      <c r="EYZ80" s="222"/>
      <c r="EZA80" s="222"/>
      <c r="EZB80" s="222"/>
      <c r="EZC80" s="222"/>
      <c r="EZD80" s="222"/>
      <c r="EZE80" s="222"/>
      <c r="EZF80" s="222"/>
      <c r="EZG80" s="222"/>
      <c r="EZH80" s="222"/>
      <c r="EZI80" s="222"/>
      <c r="EZJ80" s="222"/>
      <c r="EZK80" s="222"/>
      <c r="EZL80" s="222"/>
      <c r="EZM80" s="222"/>
      <c r="EZN80" s="222"/>
      <c r="EZO80" s="222"/>
      <c r="EZP80" s="222"/>
      <c r="EZQ80" s="222"/>
      <c r="EZR80" s="222"/>
      <c r="EZS80" s="222"/>
      <c r="EZT80" s="222"/>
      <c r="EZU80" s="222"/>
      <c r="EZV80" s="222"/>
      <c r="EZW80" s="222"/>
      <c r="EZX80" s="222"/>
      <c r="EZY80" s="222"/>
      <c r="EZZ80" s="222"/>
      <c r="FAA80" s="222"/>
      <c r="FAB80" s="222"/>
      <c r="FAC80" s="222"/>
      <c r="FAD80" s="222"/>
      <c r="FAE80" s="222"/>
      <c r="FAF80" s="222"/>
      <c r="FAG80" s="222"/>
      <c r="FAH80" s="222"/>
      <c r="FAI80" s="222"/>
      <c r="FAJ80" s="222"/>
      <c r="FAK80" s="222"/>
      <c r="FAL80" s="222"/>
      <c r="FAM80" s="222"/>
      <c r="FAN80" s="222"/>
      <c r="FAO80" s="222"/>
      <c r="FAP80" s="222"/>
      <c r="FAQ80" s="222"/>
      <c r="FAR80" s="222"/>
      <c r="FAS80" s="222"/>
      <c r="FAT80" s="222"/>
      <c r="FAU80" s="222"/>
      <c r="FAV80" s="222"/>
      <c r="FAW80" s="222"/>
      <c r="FAX80" s="222"/>
      <c r="FAY80" s="222"/>
      <c r="FAZ80" s="222"/>
      <c r="FBA80" s="222"/>
      <c r="FBB80" s="222"/>
      <c r="FBC80" s="222"/>
      <c r="FBD80" s="222"/>
      <c r="FBE80" s="222"/>
      <c r="FBF80" s="222"/>
      <c r="FBG80" s="222"/>
      <c r="FBH80" s="222"/>
      <c r="FBI80" s="222"/>
      <c r="FBJ80" s="222"/>
      <c r="FBK80" s="222"/>
      <c r="FBL80" s="222"/>
      <c r="FBM80" s="222"/>
      <c r="FBN80" s="222"/>
      <c r="FBO80" s="222"/>
      <c r="FBP80" s="222"/>
      <c r="FBQ80" s="222"/>
      <c r="FBR80" s="222"/>
      <c r="FBS80" s="222"/>
      <c r="FBT80" s="222"/>
      <c r="FBU80" s="222"/>
      <c r="FBV80" s="222"/>
      <c r="FBW80" s="222"/>
      <c r="FBX80" s="222"/>
      <c r="FBY80" s="222"/>
      <c r="FBZ80" s="222"/>
      <c r="FCA80" s="222"/>
      <c r="FCB80" s="222"/>
      <c r="FCC80" s="222"/>
      <c r="FCD80" s="222"/>
      <c r="FCE80" s="222"/>
      <c r="FCF80" s="222"/>
      <c r="FCG80" s="222"/>
      <c r="FCH80" s="222"/>
      <c r="FCI80" s="222"/>
      <c r="FCJ80" s="222"/>
      <c r="FCK80" s="222"/>
      <c r="FCL80" s="222"/>
      <c r="FCM80" s="222"/>
      <c r="FCN80" s="222"/>
      <c r="FCO80" s="222"/>
      <c r="FCP80" s="222"/>
      <c r="FCQ80" s="222"/>
      <c r="FCR80" s="222"/>
      <c r="FCS80" s="222"/>
      <c r="FCT80" s="222"/>
      <c r="FCU80" s="222"/>
      <c r="FCV80" s="222"/>
      <c r="FCW80" s="222"/>
      <c r="FCX80" s="222"/>
      <c r="FCY80" s="222"/>
      <c r="FCZ80" s="222"/>
      <c r="FDA80" s="222"/>
      <c r="FDB80" s="222"/>
      <c r="FDC80" s="222"/>
      <c r="FDD80" s="222"/>
      <c r="FDE80" s="222"/>
      <c r="FDF80" s="222"/>
      <c r="FDG80" s="222"/>
      <c r="FDH80" s="222"/>
      <c r="FDI80" s="222"/>
      <c r="FDJ80" s="222"/>
      <c r="FDK80" s="222"/>
      <c r="FDL80" s="222"/>
      <c r="FDM80" s="222"/>
      <c r="FDN80" s="222"/>
      <c r="FDO80" s="222"/>
      <c r="FDP80" s="222"/>
      <c r="FDQ80" s="222"/>
      <c r="FDR80" s="222"/>
      <c r="FDS80" s="222"/>
      <c r="FDT80" s="222"/>
      <c r="FDU80" s="222"/>
      <c r="FDV80" s="222"/>
      <c r="FDW80" s="222"/>
      <c r="FDX80" s="222"/>
      <c r="FDY80" s="222"/>
      <c r="FDZ80" s="222"/>
      <c r="FEA80" s="222"/>
      <c r="FEB80" s="222"/>
      <c r="FEC80" s="222"/>
      <c r="FED80" s="222"/>
      <c r="FEE80" s="222"/>
      <c r="FEF80" s="222"/>
      <c r="FEG80" s="222"/>
      <c r="FEH80" s="222"/>
      <c r="FEI80" s="222"/>
      <c r="FEJ80" s="222"/>
      <c r="FEK80" s="222"/>
      <c r="FEL80" s="222"/>
      <c r="FEM80" s="222"/>
      <c r="FEN80" s="222"/>
      <c r="FEO80" s="222"/>
      <c r="FEP80" s="222"/>
      <c r="FEQ80" s="222"/>
      <c r="FER80" s="222"/>
      <c r="FES80" s="222"/>
      <c r="FET80" s="222"/>
      <c r="FEU80" s="222"/>
      <c r="FEV80" s="222"/>
      <c r="FEW80" s="222"/>
      <c r="FEX80" s="222"/>
      <c r="FEY80" s="222"/>
      <c r="FEZ80" s="222"/>
      <c r="FFA80" s="222"/>
      <c r="FFB80" s="222"/>
      <c r="FFC80" s="222"/>
      <c r="FFD80" s="222"/>
      <c r="FFE80" s="222"/>
      <c r="FFF80" s="222"/>
      <c r="FFG80" s="222"/>
      <c r="FFH80" s="222"/>
      <c r="FFI80" s="222"/>
      <c r="FFJ80" s="222"/>
      <c r="FFK80" s="222"/>
      <c r="FFL80" s="222"/>
      <c r="FFM80" s="222"/>
      <c r="FFN80" s="222"/>
      <c r="FFO80" s="222"/>
      <c r="FFP80" s="222"/>
      <c r="FFQ80" s="222"/>
      <c r="FFR80" s="222"/>
      <c r="FFS80" s="222"/>
      <c r="FFT80" s="222"/>
      <c r="FFU80" s="222"/>
      <c r="FFV80" s="222"/>
      <c r="FFW80" s="222"/>
      <c r="FFX80" s="222"/>
      <c r="FFY80" s="222"/>
      <c r="FFZ80" s="222"/>
      <c r="FGA80" s="222"/>
      <c r="FGB80" s="222"/>
      <c r="FGC80" s="222"/>
      <c r="FGD80" s="222"/>
      <c r="FGE80" s="222"/>
      <c r="FGF80" s="222"/>
      <c r="FGG80" s="222"/>
      <c r="FGH80" s="222"/>
      <c r="FGI80" s="222"/>
      <c r="FGJ80" s="222"/>
      <c r="FGK80" s="222"/>
      <c r="FGL80" s="222"/>
      <c r="FGM80" s="222"/>
      <c r="FGN80" s="222"/>
      <c r="FGO80" s="222"/>
      <c r="FGP80" s="222"/>
      <c r="FGQ80" s="222"/>
      <c r="FGR80" s="222"/>
      <c r="FGS80" s="222"/>
      <c r="FGT80" s="222"/>
      <c r="FGU80" s="222"/>
      <c r="FGV80" s="222"/>
      <c r="FGW80" s="222"/>
      <c r="FGX80" s="222"/>
      <c r="FGY80" s="222"/>
      <c r="FGZ80" s="222"/>
      <c r="FHA80" s="222"/>
      <c r="FHB80" s="222"/>
      <c r="FHC80" s="222"/>
      <c r="FHD80" s="222"/>
      <c r="FHE80" s="222"/>
      <c r="FHF80" s="222"/>
      <c r="FHG80" s="222"/>
      <c r="FHH80" s="222"/>
      <c r="FHI80" s="222"/>
      <c r="FHJ80" s="222"/>
      <c r="FHK80" s="222"/>
      <c r="FHL80" s="222"/>
      <c r="FHM80" s="222"/>
      <c r="FHN80" s="222"/>
      <c r="FHO80" s="222"/>
      <c r="FHP80" s="222"/>
      <c r="FHQ80" s="222"/>
      <c r="FHR80" s="222"/>
      <c r="FHS80" s="222"/>
      <c r="FHT80" s="222"/>
      <c r="FHU80" s="222"/>
      <c r="FHV80" s="222"/>
      <c r="FHW80" s="222"/>
      <c r="FHX80" s="222"/>
      <c r="FHY80" s="222"/>
      <c r="FHZ80" s="222"/>
      <c r="FIA80" s="222"/>
      <c r="FIB80" s="222"/>
      <c r="FIC80" s="222"/>
      <c r="FID80" s="222"/>
      <c r="FIE80" s="222"/>
      <c r="FIF80" s="222"/>
      <c r="FIG80" s="222"/>
      <c r="FIH80" s="222"/>
      <c r="FII80" s="222"/>
      <c r="FIJ80" s="222"/>
      <c r="FIK80" s="222"/>
      <c r="FIL80" s="222"/>
      <c r="FIM80" s="222"/>
      <c r="FIN80" s="222"/>
      <c r="FIO80" s="222"/>
      <c r="FIP80" s="222"/>
      <c r="FIQ80" s="222"/>
      <c r="FIR80" s="222"/>
      <c r="FIS80" s="222"/>
      <c r="FIT80" s="222"/>
      <c r="FIU80" s="222"/>
      <c r="FIV80" s="222"/>
      <c r="FIW80" s="222"/>
      <c r="FIX80" s="222"/>
      <c r="FIY80" s="222"/>
      <c r="FIZ80" s="222"/>
      <c r="FJA80" s="222"/>
      <c r="FJB80" s="222"/>
      <c r="FJC80" s="222"/>
      <c r="FJD80" s="222"/>
      <c r="FJE80" s="222"/>
      <c r="FJF80" s="222"/>
      <c r="FJG80" s="222"/>
      <c r="FJH80" s="222"/>
      <c r="FJI80" s="222"/>
      <c r="FJJ80" s="222"/>
      <c r="FJK80" s="222"/>
      <c r="FJL80" s="222"/>
      <c r="FJM80" s="222"/>
      <c r="FJN80" s="222"/>
      <c r="FJO80" s="222"/>
      <c r="FJP80" s="222"/>
      <c r="FJQ80" s="222"/>
      <c r="FJR80" s="222"/>
      <c r="FJS80" s="222"/>
      <c r="FJT80" s="222"/>
      <c r="FJU80" s="222"/>
      <c r="FJV80" s="222"/>
      <c r="FJW80" s="222"/>
      <c r="FJX80" s="222"/>
      <c r="FJY80" s="222"/>
      <c r="FJZ80" s="222"/>
      <c r="FKA80" s="222"/>
      <c r="FKB80" s="222"/>
      <c r="FKC80" s="222"/>
      <c r="FKD80" s="222"/>
      <c r="FKE80" s="222"/>
      <c r="FKF80" s="222"/>
      <c r="FKG80" s="222"/>
      <c r="FKH80" s="222"/>
      <c r="FKI80" s="222"/>
      <c r="FKJ80" s="222"/>
      <c r="FKK80" s="222"/>
      <c r="FKL80" s="222"/>
      <c r="FKM80" s="222"/>
      <c r="FKN80" s="222"/>
      <c r="FKO80" s="222"/>
      <c r="FKP80" s="222"/>
      <c r="FKQ80" s="222"/>
      <c r="FKR80" s="222"/>
      <c r="FKS80" s="222"/>
      <c r="FKT80" s="222"/>
      <c r="FKU80" s="222"/>
      <c r="FKV80" s="222"/>
      <c r="FKW80" s="222"/>
      <c r="FKX80" s="222"/>
      <c r="FKY80" s="222"/>
      <c r="FKZ80" s="222"/>
      <c r="FLA80" s="222"/>
      <c r="FLB80" s="222"/>
      <c r="FLC80" s="222"/>
      <c r="FLD80" s="222"/>
      <c r="FLE80" s="222"/>
      <c r="FLF80" s="222"/>
      <c r="FLG80" s="222"/>
      <c r="FLH80" s="222"/>
      <c r="FLI80" s="222"/>
      <c r="FLJ80" s="222"/>
      <c r="FLK80" s="222"/>
      <c r="FLL80" s="222"/>
      <c r="FLM80" s="222"/>
      <c r="FLN80" s="222"/>
      <c r="FLO80" s="222"/>
      <c r="FLP80" s="222"/>
      <c r="FLQ80" s="222"/>
      <c r="FLR80" s="222"/>
      <c r="FLS80" s="222"/>
      <c r="FLT80" s="222"/>
      <c r="FLU80" s="222"/>
      <c r="FLV80" s="222"/>
      <c r="FLW80" s="222"/>
      <c r="FLX80" s="222"/>
      <c r="FLY80" s="222"/>
      <c r="FLZ80" s="222"/>
      <c r="FMA80" s="222"/>
      <c r="FMB80" s="222"/>
      <c r="FMC80" s="222"/>
      <c r="FMD80" s="222"/>
      <c r="FME80" s="222"/>
      <c r="FMF80" s="222"/>
      <c r="FMG80" s="222"/>
      <c r="FMH80" s="222"/>
      <c r="FMI80" s="222"/>
      <c r="FMJ80" s="222"/>
      <c r="FMK80" s="222"/>
      <c r="FML80" s="222"/>
      <c r="FMM80" s="222"/>
      <c r="FMN80" s="222"/>
      <c r="FMO80" s="222"/>
      <c r="FMP80" s="222"/>
      <c r="FMQ80" s="222"/>
      <c r="FMR80" s="222"/>
      <c r="FMS80" s="222"/>
      <c r="FMT80" s="222"/>
      <c r="FMU80" s="222"/>
      <c r="FMV80" s="222"/>
      <c r="FMW80" s="222"/>
      <c r="FMX80" s="222"/>
      <c r="FMY80" s="222"/>
      <c r="FMZ80" s="222"/>
      <c r="FNA80" s="222"/>
      <c r="FNB80" s="222"/>
      <c r="FNC80" s="222"/>
      <c r="FND80" s="222"/>
      <c r="FNE80" s="222"/>
      <c r="FNF80" s="222"/>
      <c r="FNG80" s="222"/>
      <c r="FNH80" s="222"/>
      <c r="FNI80" s="222"/>
      <c r="FNJ80" s="222"/>
      <c r="FNK80" s="222"/>
      <c r="FNL80" s="222"/>
      <c r="FNM80" s="222"/>
      <c r="FNN80" s="222"/>
      <c r="FNO80" s="222"/>
      <c r="FNP80" s="222"/>
      <c r="FNQ80" s="222"/>
      <c r="FNR80" s="222"/>
      <c r="FNS80" s="222"/>
      <c r="FNT80" s="222"/>
      <c r="FNU80" s="222"/>
      <c r="FNV80" s="222"/>
      <c r="FNW80" s="222"/>
      <c r="FNX80" s="222"/>
      <c r="FNY80" s="222"/>
      <c r="FNZ80" s="222"/>
      <c r="FOA80" s="222"/>
      <c r="FOB80" s="222"/>
      <c r="FOC80" s="222"/>
      <c r="FOD80" s="222"/>
      <c r="FOE80" s="222"/>
      <c r="FOF80" s="222"/>
      <c r="FOG80" s="222"/>
      <c r="FOH80" s="222"/>
      <c r="FOI80" s="222"/>
      <c r="FOJ80" s="222"/>
      <c r="FOK80" s="222"/>
      <c r="FOL80" s="222"/>
      <c r="FOM80" s="222"/>
      <c r="FON80" s="222"/>
      <c r="FOO80" s="222"/>
      <c r="FOP80" s="222"/>
      <c r="FOQ80" s="222"/>
      <c r="FOR80" s="222"/>
      <c r="FOS80" s="222"/>
      <c r="FOT80" s="222"/>
      <c r="FOU80" s="222"/>
      <c r="FOV80" s="222"/>
      <c r="FOW80" s="222"/>
      <c r="FOX80" s="222"/>
      <c r="FOY80" s="222"/>
      <c r="FOZ80" s="222"/>
      <c r="FPA80" s="222"/>
      <c r="FPB80" s="222"/>
      <c r="FPC80" s="222"/>
      <c r="FPD80" s="222"/>
      <c r="FPE80" s="222"/>
      <c r="FPF80" s="222"/>
      <c r="FPG80" s="222"/>
      <c r="FPH80" s="222"/>
      <c r="FPI80" s="222"/>
      <c r="FPJ80" s="222"/>
      <c r="FPK80" s="222"/>
      <c r="FPL80" s="222"/>
      <c r="FPM80" s="222"/>
      <c r="FPN80" s="222"/>
      <c r="FPO80" s="222"/>
      <c r="FPP80" s="222"/>
      <c r="FPQ80" s="222"/>
      <c r="FPR80" s="222"/>
      <c r="FPS80" s="222"/>
      <c r="FPT80" s="222"/>
      <c r="FPU80" s="222"/>
      <c r="FPV80" s="222"/>
      <c r="FPW80" s="222"/>
      <c r="FPX80" s="222"/>
      <c r="FPY80" s="222"/>
      <c r="FPZ80" s="222"/>
      <c r="FQA80" s="222"/>
      <c r="FQB80" s="222"/>
      <c r="FQC80" s="222"/>
      <c r="FQD80" s="222"/>
      <c r="FQE80" s="222"/>
      <c r="FQF80" s="222"/>
      <c r="FQG80" s="222"/>
      <c r="FQH80" s="222"/>
      <c r="FQI80" s="222"/>
      <c r="FQJ80" s="222"/>
      <c r="FQK80" s="222"/>
      <c r="FQL80" s="222"/>
      <c r="FQM80" s="222"/>
      <c r="FQN80" s="222"/>
      <c r="FQO80" s="222"/>
      <c r="FQP80" s="222"/>
      <c r="FQQ80" s="222"/>
      <c r="FQR80" s="222"/>
      <c r="FQS80" s="222"/>
      <c r="FQT80" s="222"/>
      <c r="FQU80" s="222"/>
      <c r="FQV80" s="222"/>
      <c r="FQW80" s="222"/>
      <c r="FQX80" s="222"/>
      <c r="FQY80" s="222"/>
      <c r="FQZ80" s="222"/>
      <c r="FRA80" s="222"/>
      <c r="FRB80" s="222"/>
      <c r="FRC80" s="222"/>
      <c r="FRD80" s="222"/>
      <c r="FRE80" s="222"/>
      <c r="FRF80" s="222"/>
      <c r="FRG80" s="222"/>
      <c r="FRH80" s="222"/>
      <c r="FRI80" s="222"/>
      <c r="FRJ80" s="222"/>
      <c r="FRK80" s="222"/>
      <c r="FRL80" s="222"/>
      <c r="FRM80" s="222"/>
      <c r="FRN80" s="222"/>
      <c r="FRO80" s="222"/>
      <c r="FRP80" s="222"/>
      <c r="FRQ80" s="222"/>
      <c r="FRR80" s="222"/>
      <c r="FRS80" s="222"/>
      <c r="FRT80" s="222"/>
      <c r="FRU80" s="222"/>
      <c r="FRV80" s="222"/>
      <c r="FRW80" s="222"/>
      <c r="FRX80" s="222"/>
      <c r="FRY80" s="222"/>
      <c r="FRZ80" s="222"/>
      <c r="FSA80" s="222"/>
      <c r="FSB80" s="222"/>
      <c r="FSC80" s="222"/>
      <c r="FSD80" s="222"/>
      <c r="FSE80" s="222"/>
      <c r="FSF80" s="222"/>
      <c r="FSG80" s="222"/>
      <c r="FSH80" s="222"/>
      <c r="FSI80" s="222"/>
      <c r="FSJ80" s="222"/>
      <c r="FSK80" s="222"/>
      <c r="FSL80" s="222"/>
      <c r="FSM80" s="222"/>
      <c r="FSN80" s="222"/>
      <c r="FSO80" s="222"/>
      <c r="FSP80" s="222"/>
      <c r="FSQ80" s="222"/>
      <c r="FSR80" s="222"/>
      <c r="FSS80" s="222"/>
      <c r="FST80" s="222"/>
      <c r="FSU80" s="222"/>
      <c r="FSV80" s="222"/>
      <c r="FSW80" s="222"/>
      <c r="FSX80" s="222"/>
      <c r="FSY80" s="222"/>
      <c r="FSZ80" s="222"/>
      <c r="FTA80" s="222"/>
      <c r="FTB80" s="222"/>
      <c r="FTC80" s="222"/>
      <c r="FTD80" s="222"/>
      <c r="FTE80" s="222"/>
      <c r="FTF80" s="222"/>
      <c r="FTG80" s="222"/>
      <c r="FTH80" s="222"/>
      <c r="FTI80" s="222"/>
      <c r="FTJ80" s="222"/>
      <c r="FTK80" s="222"/>
      <c r="FTL80" s="222"/>
      <c r="FTM80" s="222"/>
      <c r="FTN80" s="222"/>
      <c r="FTO80" s="222"/>
      <c r="FTP80" s="222"/>
      <c r="FTQ80" s="222"/>
      <c r="FTR80" s="222"/>
      <c r="FTS80" s="222"/>
      <c r="FTT80" s="222"/>
      <c r="FTU80" s="222"/>
      <c r="FTV80" s="222"/>
      <c r="FTW80" s="222"/>
      <c r="FTX80" s="222"/>
      <c r="FTY80" s="222"/>
      <c r="FTZ80" s="222"/>
      <c r="FUA80" s="222"/>
      <c r="FUB80" s="222"/>
      <c r="FUC80" s="222"/>
      <c r="FUD80" s="222"/>
      <c r="FUE80" s="222"/>
      <c r="FUF80" s="222"/>
      <c r="FUG80" s="222"/>
      <c r="FUH80" s="222"/>
      <c r="FUI80" s="222"/>
      <c r="FUJ80" s="222"/>
      <c r="FUK80" s="222"/>
      <c r="FUL80" s="222"/>
      <c r="FUM80" s="222"/>
      <c r="FUN80" s="222"/>
      <c r="FUO80" s="222"/>
      <c r="FUP80" s="222"/>
      <c r="FUQ80" s="222"/>
      <c r="FUR80" s="222"/>
      <c r="FUS80" s="222"/>
      <c r="FUT80" s="222"/>
      <c r="FUU80" s="222"/>
      <c r="FUV80" s="222"/>
      <c r="FUW80" s="222"/>
      <c r="FUX80" s="222"/>
      <c r="FUY80" s="222"/>
      <c r="FUZ80" s="222"/>
      <c r="FVA80" s="222"/>
      <c r="FVB80" s="222"/>
      <c r="FVC80" s="222"/>
      <c r="FVD80" s="222"/>
      <c r="FVE80" s="222"/>
      <c r="FVF80" s="222"/>
      <c r="FVG80" s="222"/>
      <c r="FVH80" s="222"/>
      <c r="FVI80" s="222"/>
      <c r="FVJ80" s="222"/>
      <c r="FVK80" s="222"/>
      <c r="FVL80" s="222"/>
      <c r="FVM80" s="222"/>
      <c r="FVN80" s="222"/>
      <c r="FVO80" s="222"/>
      <c r="FVP80" s="222"/>
      <c r="FVQ80" s="222"/>
      <c r="FVR80" s="222"/>
      <c r="FVS80" s="222"/>
      <c r="FVT80" s="222"/>
      <c r="FVU80" s="222"/>
      <c r="FVV80" s="222"/>
      <c r="FVW80" s="222"/>
      <c r="FVX80" s="222"/>
      <c r="FVY80" s="222"/>
      <c r="FVZ80" s="222"/>
      <c r="FWA80" s="222"/>
      <c r="FWB80" s="222"/>
      <c r="FWC80" s="222"/>
      <c r="FWD80" s="222"/>
      <c r="FWE80" s="222"/>
      <c r="FWF80" s="222"/>
      <c r="FWG80" s="222"/>
      <c r="FWH80" s="222"/>
      <c r="FWI80" s="222"/>
      <c r="FWJ80" s="222"/>
      <c r="FWK80" s="222"/>
      <c r="FWL80" s="222"/>
      <c r="FWM80" s="222"/>
      <c r="FWN80" s="222"/>
      <c r="FWO80" s="222"/>
      <c r="FWP80" s="222"/>
      <c r="FWQ80" s="222"/>
      <c r="FWR80" s="222"/>
      <c r="FWS80" s="222"/>
      <c r="FWT80" s="222"/>
      <c r="FWU80" s="222"/>
      <c r="FWV80" s="222"/>
      <c r="FWW80" s="222"/>
      <c r="FWX80" s="222"/>
      <c r="FWY80" s="222"/>
      <c r="FWZ80" s="222"/>
      <c r="FXA80" s="222"/>
      <c r="FXB80" s="222"/>
      <c r="FXC80" s="222"/>
      <c r="FXD80" s="222"/>
      <c r="FXE80" s="222"/>
      <c r="FXF80" s="222"/>
      <c r="FXG80" s="222"/>
      <c r="FXH80" s="222"/>
      <c r="FXI80" s="222"/>
      <c r="FXJ80" s="222"/>
      <c r="FXK80" s="222"/>
      <c r="FXL80" s="222"/>
      <c r="FXM80" s="222"/>
      <c r="FXN80" s="222"/>
      <c r="FXO80" s="222"/>
      <c r="FXP80" s="222"/>
      <c r="FXQ80" s="222"/>
      <c r="FXR80" s="222"/>
      <c r="FXS80" s="222"/>
      <c r="FXT80" s="222"/>
      <c r="FXU80" s="222"/>
      <c r="FXV80" s="222"/>
      <c r="FXW80" s="222"/>
      <c r="FXX80" s="222"/>
      <c r="FXY80" s="222"/>
      <c r="FXZ80" s="222"/>
      <c r="FYA80" s="222"/>
      <c r="FYB80" s="222"/>
      <c r="FYC80" s="222"/>
      <c r="FYD80" s="222"/>
      <c r="FYE80" s="222"/>
      <c r="FYF80" s="222"/>
      <c r="FYG80" s="222"/>
      <c r="FYH80" s="222"/>
      <c r="FYI80" s="222"/>
      <c r="FYJ80" s="222"/>
      <c r="FYK80" s="222"/>
      <c r="FYL80" s="222"/>
      <c r="FYM80" s="222"/>
      <c r="FYN80" s="222"/>
      <c r="FYO80" s="222"/>
      <c r="FYP80" s="222"/>
      <c r="FYQ80" s="222"/>
      <c r="FYR80" s="222"/>
      <c r="FYS80" s="222"/>
      <c r="FYT80" s="222"/>
      <c r="FYU80" s="222"/>
      <c r="FYV80" s="222"/>
      <c r="FYW80" s="222"/>
      <c r="FYX80" s="222"/>
      <c r="FYY80" s="222"/>
      <c r="FYZ80" s="222"/>
      <c r="FZA80" s="222"/>
      <c r="FZB80" s="222"/>
      <c r="FZC80" s="222"/>
      <c r="FZD80" s="222"/>
      <c r="FZE80" s="222"/>
      <c r="FZF80" s="222"/>
      <c r="FZG80" s="222"/>
      <c r="FZH80" s="222"/>
      <c r="FZI80" s="222"/>
      <c r="FZJ80" s="222"/>
      <c r="FZK80" s="222"/>
      <c r="FZL80" s="222"/>
      <c r="FZM80" s="222"/>
      <c r="FZN80" s="222"/>
      <c r="FZO80" s="222"/>
      <c r="FZP80" s="222"/>
      <c r="FZQ80" s="222"/>
      <c r="FZR80" s="222"/>
      <c r="FZS80" s="222"/>
      <c r="FZT80" s="222"/>
      <c r="FZU80" s="222"/>
      <c r="FZV80" s="222"/>
      <c r="FZW80" s="222"/>
      <c r="FZX80" s="222"/>
      <c r="FZY80" s="222"/>
      <c r="FZZ80" s="222"/>
      <c r="GAA80" s="222"/>
      <c r="GAB80" s="222"/>
      <c r="GAC80" s="222"/>
      <c r="GAD80" s="222"/>
      <c r="GAE80" s="222"/>
      <c r="GAF80" s="222"/>
      <c r="GAG80" s="222"/>
      <c r="GAH80" s="222"/>
      <c r="GAI80" s="222"/>
      <c r="GAJ80" s="222"/>
      <c r="GAK80" s="222"/>
      <c r="GAL80" s="222"/>
      <c r="GAM80" s="222"/>
      <c r="GAN80" s="222"/>
      <c r="GAO80" s="222"/>
      <c r="GAP80" s="222"/>
      <c r="GAQ80" s="222"/>
      <c r="GAR80" s="222"/>
      <c r="GAS80" s="222"/>
      <c r="GAT80" s="222"/>
      <c r="GAU80" s="222"/>
      <c r="GAV80" s="222"/>
      <c r="GAW80" s="222"/>
      <c r="GAX80" s="222"/>
      <c r="GAY80" s="222"/>
      <c r="GAZ80" s="222"/>
      <c r="GBA80" s="222"/>
      <c r="GBB80" s="222"/>
      <c r="GBC80" s="222"/>
      <c r="GBD80" s="222"/>
      <c r="GBE80" s="222"/>
      <c r="GBF80" s="222"/>
      <c r="GBG80" s="222"/>
      <c r="GBH80" s="222"/>
      <c r="GBI80" s="222"/>
      <c r="GBJ80" s="222"/>
      <c r="GBK80" s="222"/>
      <c r="GBL80" s="222"/>
      <c r="GBM80" s="222"/>
      <c r="GBN80" s="222"/>
      <c r="GBO80" s="222"/>
      <c r="GBP80" s="222"/>
      <c r="GBQ80" s="222"/>
      <c r="GBR80" s="222"/>
      <c r="GBS80" s="222"/>
      <c r="GBT80" s="222"/>
      <c r="GBU80" s="222"/>
      <c r="GBV80" s="222"/>
      <c r="GBW80" s="222"/>
      <c r="GBX80" s="222"/>
      <c r="GBY80" s="222"/>
      <c r="GBZ80" s="222"/>
      <c r="GCA80" s="222"/>
      <c r="GCB80" s="222"/>
      <c r="GCC80" s="222"/>
      <c r="GCD80" s="222"/>
      <c r="GCE80" s="222"/>
      <c r="GCF80" s="222"/>
      <c r="GCG80" s="222"/>
      <c r="GCH80" s="222"/>
      <c r="GCI80" s="222"/>
      <c r="GCJ80" s="222"/>
      <c r="GCK80" s="222"/>
      <c r="GCL80" s="222"/>
      <c r="GCM80" s="222"/>
      <c r="GCN80" s="222"/>
      <c r="GCO80" s="222"/>
      <c r="GCP80" s="222"/>
      <c r="GCQ80" s="222"/>
      <c r="GCR80" s="222"/>
      <c r="GCS80" s="222"/>
      <c r="GCT80" s="222"/>
      <c r="GCU80" s="222"/>
      <c r="GCV80" s="222"/>
      <c r="GCW80" s="222"/>
      <c r="GCX80" s="222"/>
      <c r="GCY80" s="222"/>
      <c r="GCZ80" s="222"/>
      <c r="GDA80" s="222"/>
      <c r="GDB80" s="222"/>
      <c r="GDC80" s="222"/>
      <c r="GDD80" s="222"/>
      <c r="GDE80" s="222"/>
      <c r="GDF80" s="222"/>
      <c r="GDG80" s="222"/>
      <c r="GDH80" s="222"/>
      <c r="GDI80" s="222"/>
      <c r="GDJ80" s="222"/>
      <c r="GDK80" s="222"/>
      <c r="GDL80" s="222"/>
      <c r="GDM80" s="222"/>
      <c r="GDN80" s="222"/>
      <c r="GDO80" s="222"/>
      <c r="GDP80" s="222"/>
      <c r="GDQ80" s="222"/>
      <c r="GDR80" s="222"/>
      <c r="GDS80" s="222"/>
      <c r="GDT80" s="222"/>
      <c r="GDU80" s="222"/>
      <c r="GDV80" s="222"/>
      <c r="GDW80" s="222"/>
      <c r="GDX80" s="222"/>
      <c r="GDY80" s="222"/>
      <c r="GDZ80" s="222"/>
      <c r="GEA80" s="222"/>
      <c r="GEB80" s="222"/>
      <c r="GEC80" s="222"/>
      <c r="GED80" s="222"/>
      <c r="GEE80" s="222"/>
      <c r="GEF80" s="222"/>
      <c r="GEG80" s="222"/>
      <c r="GEH80" s="222"/>
      <c r="GEI80" s="222"/>
      <c r="GEJ80" s="222"/>
      <c r="GEK80" s="222"/>
      <c r="GEL80" s="222"/>
      <c r="GEM80" s="222"/>
      <c r="GEN80" s="222"/>
      <c r="GEO80" s="222"/>
      <c r="GEP80" s="222"/>
      <c r="GEQ80" s="222"/>
      <c r="GER80" s="222"/>
      <c r="GES80" s="222"/>
      <c r="GET80" s="222"/>
      <c r="GEU80" s="222"/>
      <c r="GEV80" s="222"/>
      <c r="GEW80" s="222"/>
      <c r="GEX80" s="222"/>
      <c r="GEY80" s="222"/>
      <c r="GEZ80" s="222"/>
      <c r="GFA80" s="222"/>
      <c r="GFB80" s="222"/>
      <c r="GFC80" s="222"/>
      <c r="GFD80" s="222"/>
      <c r="GFE80" s="222"/>
      <c r="GFF80" s="222"/>
      <c r="GFG80" s="222"/>
      <c r="GFH80" s="222"/>
      <c r="GFI80" s="222"/>
      <c r="GFJ80" s="222"/>
      <c r="GFK80" s="222"/>
      <c r="GFL80" s="222"/>
      <c r="GFM80" s="222"/>
      <c r="GFN80" s="222"/>
      <c r="GFO80" s="222"/>
      <c r="GFP80" s="222"/>
      <c r="GFQ80" s="222"/>
      <c r="GFR80" s="222"/>
      <c r="GFS80" s="222"/>
      <c r="GFT80" s="222"/>
      <c r="GFU80" s="222"/>
      <c r="GFV80" s="222"/>
      <c r="GFW80" s="222"/>
      <c r="GFX80" s="222"/>
      <c r="GFY80" s="222"/>
      <c r="GFZ80" s="222"/>
      <c r="GGA80" s="222"/>
      <c r="GGB80" s="222"/>
      <c r="GGC80" s="222"/>
      <c r="GGD80" s="222"/>
      <c r="GGE80" s="222"/>
      <c r="GGF80" s="222"/>
      <c r="GGG80" s="222"/>
      <c r="GGH80" s="222"/>
      <c r="GGI80" s="222"/>
      <c r="GGJ80" s="222"/>
      <c r="GGK80" s="222"/>
      <c r="GGL80" s="222"/>
      <c r="GGM80" s="222"/>
      <c r="GGN80" s="222"/>
      <c r="GGO80" s="222"/>
      <c r="GGP80" s="222"/>
      <c r="GGQ80" s="222"/>
      <c r="GGR80" s="222"/>
      <c r="GGS80" s="222"/>
      <c r="GGT80" s="222"/>
      <c r="GGU80" s="222"/>
      <c r="GGV80" s="222"/>
      <c r="GGW80" s="222"/>
      <c r="GGX80" s="222"/>
      <c r="GGY80" s="222"/>
      <c r="GGZ80" s="222"/>
      <c r="GHA80" s="222"/>
      <c r="GHB80" s="222"/>
      <c r="GHC80" s="222"/>
      <c r="GHD80" s="222"/>
      <c r="GHE80" s="222"/>
      <c r="GHF80" s="222"/>
      <c r="GHG80" s="222"/>
      <c r="GHH80" s="222"/>
      <c r="GHI80" s="222"/>
      <c r="GHJ80" s="222"/>
      <c r="GHK80" s="222"/>
      <c r="GHL80" s="222"/>
      <c r="GHM80" s="222"/>
      <c r="GHN80" s="222"/>
      <c r="GHO80" s="222"/>
      <c r="GHP80" s="222"/>
      <c r="GHQ80" s="222"/>
      <c r="GHR80" s="222"/>
      <c r="GHS80" s="222"/>
      <c r="GHT80" s="222"/>
      <c r="GHU80" s="222"/>
      <c r="GHV80" s="222"/>
      <c r="GHW80" s="222"/>
      <c r="GHX80" s="222"/>
      <c r="GHY80" s="222"/>
      <c r="GHZ80" s="222"/>
      <c r="GIA80" s="222"/>
      <c r="GIB80" s="222"/>
      <c r="GIC80" s="222"/>
      <c r="GID80" s="222"/>
      <c r="GIE80" s="222"/>
      <c r="GIF80" s="222"/>
      <c r="GIG80" s="222"/>
      <c r="GIH80" s="222"/>
      <c r="GII80" s="222"/>
      <c r="GIJ80" s="222"/>
      <c r="GIK80" s="222"/>
      <c r="GIL80" s="222"/>
      <c r="GIM80" s="222"/>
      <c r="GIN80" s="222"/>
      <c r="GIO80" s="222"/>
      <c r="GIP80" s="222"/>
      <c r="GIQ80" s="222"/>
      <c r="GIR80" s="222"/>
      <c r="GIS80" s="222"/>
      <c r="GIT80" s="222"/>
      <c r="GIU80" s="222"/>
      <c r="GIV80" s="222"/>
      <c r="GIW80" s="222"/>
      <c r="GIX80" s="222"/>
      <c r="GIY80" s="222"/>
      <c r="GIZ80" s="222"/>
      <c r="GJA80" s="222"/>
      <c r="GJB80" s="222"/>
      <c r="GJC80" s="222"/>
      <c r="GJD80" s="222"/>
      <c r="GJE80" s="222"/>
      <c r="GJF80" s="222"/>
      <c r="GJG80" s="222"/>
      <c r="GJH80" s="222"/>
      <c r="GJI80" s="222"/>
      <c r="GJJ80" s="222"/>
      <c r="GJK80" s="222"/>
      <c r="GJL80" s="222"/>
      <c r="GJM80" s="222"/>
      <c r="GJN80" s="222"/>
      <c r="GJO80" s="222"/>
      <c r="GJP80" s="222"/>
      <c r="GJQ80" s="222"/>
      <c r="GJR80" s="222"/>
      <c r="GJS80" s="222"/>
      <c r="GJT80" s="222"/>
      <c r="GJU80" s="222"/>
      <c r="GJV80" s="222"/>
      <c r="GJW80" s="222"/>
      <c r="GJX80" s="222"/>
      <c r="GJY80" s="222"/>
      <c r="GJZ80" s="222"/>
      <c r="GKA80" s="222"/>
      <c r="GKB80" s="222"/>
      <c r="GKC80" s="222"/>
      <c r="GKD80" s="222"/>
      <c r="GKE80" s="222"/>
      <c r="GKF80" s="222"/>
      <c r="GKG80" s="222"/>
      <c r="GKH80" s="222"/>
      <c r="GKI80" s="222"/>
      <c r="GKJ80" s="222"/>
      <c r="GKK80" s="222"/>
      <c r="GKL80" s="222"/>
      <c r="GKM80" s="222"/>
      <c r="GKN80" s="222"/>
      <c r="GKO80" s="222"/>
      <c r="GKP80" s="222"/>
      <c r="GKQ80" s="222"/>
      <c r="GKR80" s="222"/>
      <c r="GKS80" s="222"/>
      <c r="GKT80" s="222"/>
      <c r="GKU80" s="222"/>
      <c r="GKV80" s="222"/>
      <c r="GKW80" s="222"/>
      <c r="GKX80" s="222"/>
      <c r="GKY80" s="222"/>
      <c r="GKZ80" s="222"/>
      <c r="GLA80" s="222"/>
      <c r="GLB80" s="222"/>
      <c r="GLC80" s="222"/>
      <c r="GLD80" s="222"/>
      <c r="GLE80" s="222"/>
      <c r="GLF80" s="222"/>
      <c r="GLG80" s="222"/>
      <c r="GLH80" s="222"/>
      <c r="GLI80" s="222"/>
      <c r="GLJ80" s="222"/>
      <c r="GLK80" s="222"/>
      <c r="GLL80" s="222"/>
      <c r="GLM80" s="222"/>
      <c r="GLN80" s="222"/>
      <c r="GLO80" s="222"/>
      <c r="GLP80" s="222"/>
      <c r="GLQ80" s="222"/>
      <c r="GLR80" s="222"/>
      <c r="GLS80" s="222"/>
      <c r="GLT80" s="222"/>
      <c r="GLU80" s="222"/>
      <c r="GLV80" s="222"/>
      <c r="GLW80" s="222"/>
      <c r="GLX80" s="222"/>
      <c r="GLY80" s="222"/>
      <c r="GLZ80" s="222"/>
      <c r="GMA80" s="222"/>
      <c r="GMB80" s="222"/>
      <c r="GMC80" s="222"/>
      <c r="GMD80" s="222"/>
      <c r="GME80" s="222"/>
      <c r="GMF80" s="222"/>
      <c r="GMG80" s="222"/>
      <c r="GMH80" s="222"/>
      <c r="GMI80" s="222"/>
      <c r="GMJ80" s="222"/>
      <c r="GMK80" s="222"/>
      <c r="GML80" s="222"/>
      <c r="GMM80" s="222"/>
      <c r="GMN80" s="222"/>
      <c r="GMO80" s="222"/>
      <c r="GMP80" s="222"/>
      <c r="GMQ80" s="222"/>
      <c r="GMR80" s="222"/>
      <c r="GMS80" s="222"/>
      <c r="GMT80" s="222"/>
      <c r="GMU80" s="222"/>
      <c r="GMV80" s="222"/>
      <c r="GMW80" s="222"/>
      <c r="GMX80" s="222"/>
      <c r="GMY80" s="222"/>
      <c r="GMZ80" s="222"/>
      <c r="GNA80" s="222"/>
      <c r="GNB80" s="222"/>
      <c r="GNC80" s="222"/>
      <c r="GND80" s="222"/>
      <c r="GNE80" s="222"/>
      <c r="GNF80" s="222"/>
      <c r="GNG80" s="222"/>
      <c r="GNH80" s="222"/>
      <c r="GNI80" s="222"/>
      <c r="GNJ80" s="222"/>
      <c r="GNK80" s="222"/>
      <c r="GNL80" s="222"/>
      <c r="GNM80" s="222"/>
      <c r="GNN80" s="222"/>
      <c r="GNO80" s="222"/>
      <c r="GNP80" s="222"/>
      <c r="GNQ80" s="222"/>
      <c r="GNR80" s="222"/>
      <c r="GNS80" s="222"/>
      <c r="GNT80" s="222"/>
      <c r="GNU80" s="222"/>
      <c r="GNV80" s="222"/>
      <c r="GNW80" s="222"/>
      <c r="GNX80" s="222"/>
      <c r="GNY80" s="222"/>
      <c r="GNZ80" s="222"/>
      <c r="GOA80" s="222"/>
      <c r="GOB80" s="222"/>
      <c r="GOC80" s="222"/>
      <c r="GOD80" s="222"/>
      <c r="GOE80" s="222"/>
      <c r="GOF80" s="222"/>
      <c r="GOG80" s="222"/>
      <c r="GOH80" s="222"/>
      <c r="GOI80" s="222"/>
      <c r="GOJ80" s="222"/>
      <c r="GOK80" s="222"/>
      <c r="GOL80" s="222"/>
      <c r="GOM80" s="222"/>
      <c r="GON80" s="222"/>
      <c r="GOO80" s="222"/>
      <c r="GOP80" s="222"/>
      <c r="GOQ80" s="222"/>
      <c r="GOR80" s="222"/>
      <c r="GOS80" s="222"/>
      <c r="GOT80" s="222"/>
      <c r="GOU80" s="222"/>
      <c r="GOV80" s="222"/>
      <c r="GOW80" s="222"/>
      <c r="GOX80" s="222"/>
      <c r="GOY80" s="222"/>
      <c r="GOZ80" s="222"/>
      <c r="GPA80" s="222"/>
      <c r="GPB80" s="222"/>
      <c r="GPC80" s="222"/>
      <c r="GPD80" s="222"/>
      <c r="GPE80" s="222"/>
      <c r="GPF80" s="222"/>
      <c r="GPG80" s="222"/>
      <c r="GPH80" s="222"/>
      <c r="GPI80" s="222"/>
      <c r="GPJ80" s="222"/>
      <c r="GPK80" s="222"/>
      <c r="GPL80" s="222"/>
      <c r="GPM80" s="222"/>
      <c r="GPN80" s="222"/>
      <c r="GPO80" s="222"/>
      <c r="GPP80" s="222"/>
      <c r="GPQ80" s="222"/>
      <c r="GPR80" s="222"/>
      <c r="GPS80" s="222"/>
      <c r="GPT80" s="222"/>
      <c r="GPU80" s="222"/>
      <c r="GPV80" s="222"/>
      <c r="GPW80" s="222"/>
      <c r="GPX80" s="222"/>
      <c r="GPY80" s="222"/>
      <c r="GPZ80" s="222"/>
      <c r="GQA80" s="222"/>
      <c r="GQB80" s="222"/>
      <c r="GQC80" s="222"/>
      <c r="GQD80" s="222"/>
      <c r="GQE80" s="222"/>
      <c r="GQF80" s="222"/>
      <c r="GQG80" s="222"/>
      <c r="GQH80" s="222"/>
      <c r="GQI80" s="222"/>
      <c r="GQJ80" s="222"/>
      <c r="GQK80" s="222"/>
      <c r="GQL80" s="222"/>
      <c r="GQM80" s="222"/>
      <c r="GQN80" s="222"/>
      <c r="GQO80" s="222"/>
      <c r="GQP80" s="222"/>
      <c r="GQQ80" s="222"/>
      <c r="GQR80" s="222"/>
      <c r="GQS80" s="222"/>
      <c r="GQT80" s="222"/>
      <c r="GQU80" s="222"/>
      <c r="GQV80" s="222"/>
      <c r="GQW80" s="222"/>
      <c r="GQX80" s="222"/>
      <c r="GQY80" s="222"/>
      <c r="GQZ80" s="222"/>
      <c r="GRA80" s="222"/>
      <c r="GRB80" s="222"/>
      <c r="GRC80" s="222"/>
      <c r="GRD80" s="222"/>
      <c r="GRE80" s="222"/>
      <c r="GRF80" s="222"/>
      <c r="GRG80" s="222"/>
      <c r="GRH80" s="222"/>
      <c r="GRI80" s="222"/>
      <c r="GRJ80" s="222"/>
      <c r="GRK80" s="222"/>
      <c r="GRL80" s="222"/>
      <c r="GRM80" s="222"/>
      <c r="GRN80" s="222"/>
      <c r="GRO80" s="222"/>
      <c r="GRP80" s="222"/>
      <c r="GRQ80" s="222"/>
      <c r="GRR80" s="222"/>
      <c r="GRS80" s="222"/>
      <c r="GRT80" s="222"/>
      <c r="GRU80" s="222"/>
      <c r="GRV80" s="222"/>
      <c r="GRW80" s="222"/>
      <c r="GRX80" s="222"/>
      <c r="GRY80" s="222"/>
      <c r="GRZ80" s="222"/>
      <c r="GSA80" s="222"/>
      <c r="GSB80" s="222"/>
      <c r="GSC80" s="222"/>
      <c r="GSD80" s="222"/>
      <c r="GSE80" s="222"/>
      <c r="GSF80" s="222"/>
      <c r="GSG80" s="222"/>
      <c r="GSH80" s="222"/>
      <c r="GSI80" s="222"/>
      <c r="GSJ80" s="222"/>
      <c r="GSK80" s="222"/>
      <c r="GSL80" s="222"/>
      <c r="GSM80" s="222"/>
      <c r="GSN80" s="222"/>
      <c r="GSO80" s="222"/>
      <c r="GSP80" s="222"/>
      <c r="GSQ80" s="222"/>
      <c r="GSR80" s="222"/>
      <c r="GSS80" s="222"/>
      <c r="GST80" s="222"/>
      <c r="GSU80" s="222"/>
      <c r="GSV80" s="222"/>
      <c r="GSW80" s="222"/>
      <c r="GSX80" s="222"/>
      <c r="GSY80" s="222"/>
      <c r="GSZ80" s="222"/>
      <c r="GTA80" s="222"/>
      <c r="GTB80" s="222"/>
      <c r="GTC80" s="222"/>
      <c r="GTD80" s="222"/>
      <c r="GTE80" s="222"/>
      <c r="GTF80" s="222"/>
      <c r="GTG80" s="222"/>
      <c r="GTH80" s="222"/>
      <c r="GTI80" s="222"/>
      <c r="GTJ80" s="222"/>
      <c r="GTK80" s="222"/>
      <c r="GTL80" s="222"/>
      <c r="GTM80" s="222"/>
      <c r="GTN80" s="222"/>
      <c r="GTO80" s="222"/>
      <c r="GTP80" s="222"/>
      <c r="GTQ80" s="222"/>
      <c r="GTR80" s="222"/>
      <c r="GTS80" s="222"/>
      <c r="GTT80" s="222"/>
      <c r="GTU80" s="222"/>
      <c r="GTV80" s="222"/>
      <c r="GTW80" s="222"/>
      <c r="GTX80" s="222"/>
      <c r="GTY80" s="222"/>
      <c r="GTZ80" s="222"/>
      <c r="GUA80" s="222"/>
      <c r="GUB80" s="222"/>
      <c r="GUC80" s="222"/>
      <c r="GUD80" s="222"/>
      <c r="GUE80" s="222"/>
      <c r="GUF80" s="222"/>
      <c r="GUG80" s="222"/>
      <c r="GUH80" s="222"/>
      <c r="GUI80" s="222"/>
      <c r="GUJ80" s="222"/>
      <c r="GUK80" s="222"/>
      <c r="GUL80" s="222"/>
      <c r="GUM80" s="222"/>
      <c r="GUN80" s="222"/>
      <c r="GUO80" s="222"/>
      <c r="GUP80" s="222"/>
      <c r="GUQ80" s="222"/>
      <c r="GUR80" s="222"/>
      <c r="GUS80" s="222"/>
      <c r="GUT80" s="222"/>
      <c r="GUU80" s="222"/>
      <c r="GUV80" s="222"/>
      <c r="GUW80" s="222"/>
      <c r="GUX80" s="222"/>
      <c r="GUY80" s="222"/>
      <c r="GUZ80" s="222"/>
      <c r="GVA80" s="222"/>
      <c r="GVB80" s="222"/>
      <c r="GVC80" s="222"/>
      <c r="GVD80" s="222"/>
      <c r="GVE80" s="222"/>
      <c r="GVF80" s="222"/>
      <c r="GVG80" s="222"/>
      <c r="GVH80" s="222"/>
      <c r="GVI80" s="222"/>
      <c r="GVJ80" s="222"/>
      <c r="GVK80" s="222"/>
      <c r="GVL80" s="222"/>
      <c r="GVM80" s="222"/>
      <c r="GVN80" s="222"/>
      <c r="GVO80" s="222"/>
      <c r="GVP80" s="222"/>
      <c r="GVQ80" s="222"/>
      <c r="GVR80" s="222"/>
      <c r="GVS80" s="222"/>
      <c r="GVT80" s="222"/>
      <c r="GVU80" s="222"/>
      <c r="GVV80" s="222"/>
      <c r="GVW80" s="222"/>
      <c r="GVX80" s="222"/>
      <c r="GVY80" s="222"/>
      <c r="GVZ80" s="222"/>
      <c r="GWA80" s="222"/>
      <c r="GWB80" s="222"/>
      <c r="GWC80" s="222"/>
      <c r="GWD80" s="222"/>
      <c r="GWE80" s="222"/>
      <c r="GWF80" s="222"/>
      <c r="GWG80" s="222"/>
      <c r="GWH80" s="222"/>
      <c r="GWI80" s="222"/>
      <c r="GWJ80" s="222"/>
      <c r="GWK80" s="222"/>
      <c r="GWL80" s="222"/>
      <c r="GWM80" s="222"/>
      <c r="GWN80" s="222"/>
      <c r="GWO80" s="222"/>
      <c r="GWP80" s="222"/>
      <c r="GWQ80" s="222"/>
      <c r="GWR80" s="222"/>
      <c r="GWS80" s="222"/>
      <c r="GWT80" s="222"/>
      <c r="GWU80" s="222"/>
      <c r="GWV80" s="222"/>
      <c r="GWW80" s="222"/>
      <c r="GWX80" s="222"/>
      <c r="GWY80" s="222"/>
      <c r="GWZ80" s="222"/>
      <c r="GXA80" s="222"/>
      <c r="GXB80" s="222"/>
      <c r="GXC80" s="222"/>
      <c r="GXD80" s="222"/>
      <c r="GXE80" s="222"/>
      <c r="GXF80" s="222"/>
      <c r="GXG80" s="222"/>
      <c r="GXH80" s="222"/>
      <c r="GXI80" s="222"/>
      <c r="GXJ80" s="222"/>
      <c r="GXK80" s="222"/>
      <c r="GXL80" s="222"/>
      <c r="GXM80" s="222"/>
      <c r="GXN80" s="222"/>
      <c r="GXO80" s="222"/>
      <c r="GXP80" s="222"/>
      <c r="GXQ80" s="222"/>
      <c r="GXR80" s="222"/>
      <c r="GXS80" s="222"/>
      <c r="GXT80" s="222"/>
      <c r="GXU80" s="222"/>
      <c r="GXV80" s="222"/>
      <c r="GXW80" s="222"/>
      <c r="GXX80" s="222"/>
      <c r="GXY80" s="222"/>
      <c r="GXZ80" s="222"/>
      <c r="GYA80" s="222"/>
      <c r="GYB80" s="222"/>
      <c r="GYC80" s="222"/>
      <c r="GYD80" s="222"/>
      <c r="GYE80" s="222"/>
      <c r="GYF80" s="222"/>
      <c r="GYG80" s="222"/>
      <c r="GYH80" s="222"/>
      <c r="GYI80" s="222"/>
      <c r="GYJ80" s="222"/>
      <c r="GYK80" s="222"/>
      <c r="GYL80" s="222"/>
      <c r="GYM80" s="222"/>
      <c r="GYN80" s="222"/>
      <c r="GYO80" s="222"/>
      <c r="GYP80" s="222"/>
      <c r="GYQ80" s="222"/>
      <c r="GYR80" s="222"/>
      <c r="GYS80" s="222"/>
      <c r="GYT80" s="222"/>
      <c r="GYU80" s="222"/>
      <c r="GYV80" s="222"/>
      <c r="GYW80" s="222"/>
      <c r="GYX80" s="222"/>
      <c r="GYY80" s="222"/>
      <c r="GYZ80" s="222"/>
      <c r="GZA80" s="222"/>
      <c r="GZB80" s="222"/>
      <c r="GZC80" s="222"/>
      <c r="GZD80" s="222"/>
      <c r="GZE80" s="222"/>
      <c r="GZF80" s="222"/>
      <c r="GZG80" s="222"/>
      <c r="GZH80" s="222"/>
      <c r="GZI80" s="222"/>
      <c r="GZJ80" s="222"/>
      <c r="GZK80" s="222"/>
      <c r="GZL80" s="222"/>
      <c r="GZM80" s="222"/>
      <c r="GZN80" s="222"/>
      <c r="GZO80" s="222"/>
      <c r="GZP80" s="222"/>
      <c r="GZQ80" s="222"/>
      <c r="GZR80" s="222"/>
      <c r="GZS80" s="222"/>
      <c r="GZT80" s="222"/>
      <c r="GZU80" s="222"/>
      <c r="GZV80" s="222"/>
      <c r="GZW80" s="222"/>
      <c r="GZX80" s="222"/>
      <c r="GZY80" s="222"/>
      <c r="GZZ80" s="222"/>
      <c r="HAA80" s="222"/>
      <c r="HAB80" s="222"/>
      <c r="HAC80" s="222"/>
      <c r="HAD80" s="222"/>
      <c r="HAE80" s="222"/>
      <c r="HAF80" s="222"/>
      <c r="HAG80" s="222"/>
      <c r="HAH80" s="222"/>
      <c r="HAI80" s="222"/>
      <c r="HAJ80" s="222"/>
      <c r="HAK80" s="222"/>
      <c r="HAL80" s="222"/>
      <c r="HAM80" s="222"/>
      <c r="HAN80" s="222"/>
      <c r="HAO80" s="222"/>
      <c r="HAP80" s="222"/>
      <c r="HAQ80" s="222"/>
      <c r="HAR80" s="222"/>
      <c r="HAS80" s="222"/>
      <c r="HAT80" s="222"/>
      <c r="HAU80" s="222"/>
      <c r="HAV80" s="222"/>
      <c r="HAW80" s="222"/>
      <c r="HAX80" s="222"/>
      <c r="HAY80" s="222"/>
      <c r="HAZ80" s="222"/>
      <c r="HBA80" s="222"/>
      <c r="HBB80" s="222"/>
      <c r="HBC80" s="222"/>
      <c r="HBD80" s="222"/>
      <c r="HBE80" s="222"/>
      <c r="HBF80" s="222"/>
      <c r="HBG80" s="222"/>
      <c r="HBH80" s="222"/>
      <c r="HBI80" s="222"/>
      <c r="HBJ80" s="222"/>
      <c r="HBK80" s="222"/>
      <c r="HBL80" s="222"/>
      <c r="HBM80" s="222"/>
      <c r="HBN80" s="222"/>
      <c r="HBO80" s="222"/>
      <c r="HBP80" s="222"/>
      <c r="HBQ80" s="222"/>
      <c r="HBR80" s="222"/>
      <c r="HBS80" s="222"/>
      <c r="HBT80" s="222"/>
      <c r="HBU80" s="222"/>
      <c r="HBV80" s="222"/>
      <c r="HBW80" s="222"/>
      <c r="HBX80" s="222"/>
      <c r="HBY80" s="222"/>
      <c r="HBZ80" s="222"/>
      <c r="HCA80" s="222"/>
      <c r="HCB80" s="222"/>
      <c r="HCC80" s="222"/>
      <c r="HCD80" s="222"/>
      <c r="HCE80" s="222"/>
      <c r="HCF80" s="222"/>
      <c r="HCG80" s="222"/>
      <c r="HCH80" s="222"/>
      <c r="HCI80" s="222"/>
      <c r="HCJ80" s="222"/>
      <c r="HCK80" s="222"/>
      <c r="HCL80" s="222"/>
      <c r="HCM80" s="222"/>
      <c r="HCN80" s="222"/>
      <c r="HCO80" s="222"/>
      <c r="HCP80" s="222"/>
      <c r="HCQ80" s="222"/>
      <c r="HCR80" s="222"/>
      <c r="HCS80" s="222"/>
      <c r="HCT80" s="222"/>
      <c r="HCU80" s="222"/>
      <c r="HCV80" s="222"/>
      <c r="HCW80" s="222"/>
      <c r="HCX80" s="222"/>
      <c r="HCY80" s="222"/>
      <c r="HCZ80" s="222"/>
      <c r="HDA80" s="222"/>
      <c r="HDB80" s="222"/>
      <c r="HDC80" s="222"/>
      <c r="HDD80" s="222"/>
      <c r="HDE80" s="222"/>
      <c r="HDF80" s="222"/>
      <c r="HDG80" s="222"/>
      <c r="HDH80" s="222"/>
      <c r="HDI80" s="222"/>
      <c r="HDJ80" s="222"/>
      <c r="HDK80" s="222"/>
      <c r="HDL80" s="222"/>
      <c r="HDM80" s="222"/>
      <c r="HDN80" s="222"/>
      <c r="HDO80" s="222"/>
      <c r="HDP80" s="222"/>
      <c r="HDQ80" s="222"/>
      <c r="HDR80" s="222"/>
      <c r="HDS80" s="222"/>
      <c r="HDT80" s="222"/>
      <c r="HDU80" s="222"/>
      <c r="HDV80" s="222"/>
      <c r="HDW80" s="222"/>
      <c r="HDX80" s="222"/>
      <c r="HDY80" s="222"/>
      <c r="HDZ80" s="222"/>
      <c r="HEA80" s="222"/>
      <c r="HEB80" s="222"/>
      <c r="HEC80" s="222"/>
      <c r="HED80" s="222"/>
      <c r="HEE80" s="222"/>
      <c r="HEF80" s="222"/>
      <c r="HEG80" s="222"/>
      <c r="HEH80" s="222"/>
      <c r="HEI80" s="222"/>
      <c r="HEJ80" s="222"/>
      <c r="HEK80" s="222"/>
      <c r="HEL80" s="222"/>
      <c r="HEM80" s="222"/>
      <c r="HEN80" s="222"/>
      <c r="HEO80" s="222"/>
      <c r="HEP80" s="222"/>
      <c r="HEQ80" s="222"/>
      <c r="HER80" s="222"/>
      <c r="HES80" s="222"/>
      <c r="HET80" s="222"/>
      <c r="HEU80" s="222"/>
      <c r="HEV80" s="222"/>
      <c r="HEW80" s="222"/>
      <c r="HEX80" s="222"/>
      <c r="HEY80" s="222"/>
      <c r="HEZ80" s="222"/>
      <c r="HFA80" s="222"/>
      <c r="HFB80" s="222"/>
      <c r="HFC80" s="222"/>
      <c r="HFD80" s="222"/>
      <c r="HFE80" s="222"/>
      <c r="HFF80" s="222"/>
      <c r="HFG80" s="222"/>
      <c r="HFH80" s="222"/>
      <c r="HFI80" s="222"/>
      <c r="HFJ80" s="222"/>
      <c r="HFK80" s="222"/>
      <c r="HFL80" s="222"/>
      <c r="HFM80" s="222"/>
      <c r="HFN80" s="222"/>
      <c r="HFO80" s="222"/>
      <c r="HFP80" s="222"/>
      <c r="HFQ80" s="222"/>
      <c r="HFR80" s="222"/>
      <c r="HFS80" s="222"/>
      <c r="HFT80" s="222"/>
      <c r="HFU80" s="222"/>
      <c r="HFV80" s="222"/>
      <c r="HFW80" s="222"/>
      <c r="HFX80" s="222"/>
      <c r="HFY80" s="222"/>
      <c r="HFZ80" s="222"/>
      <c r="HGA80" s="222"/>
      <c r="HGB80" s="222"/>
      <c r="HGC80" s="222"/>
      <c r="HGD80" s="222"/>
      <c r="HGE80" s="222"/>
      <c r="HGF80" s="222"/>
      <c r="HGG80" s="222"/>
      <c r="HGH80" s="222"/>
      <c r="HGI80" s="222"/>
      <c r="HGJ80" s="222"/>
      <c r="HGK80" s="222"/>
      <c r="HGL80" s="222"/>
      <c r="HGM80" s="222"/>
      <c r="HGN80" s="222"/>
      <c r="HGO80" s="222"/>
      <c r="HGP80" s="222"/>
      <c r="HGQ80" s="222"/>
      <c r="HGR80" s="222"/>
      <c r="HGS80" s="222"/>
      <c r="HGT80" s="222"/>
      <c r="HGU80" s="222"/>
      <c r="HGV80" s="222"/>
      <c r="HGW80" s="222"/>
      <c r="HGX80" s="222"/>
      <c r="HGY80" s="222"/>
      <c r="HGZ80" s="222"/>
      <c r="HHA80" s="222"/>
      <c r="HHB80" s="222"/>
      <c r="HHC80" s="222"/>
      <c r="HHD80" s="222"/>
      <c r="HHE80" s="222"/>
      <c r="HHF80" s="222"/>
      <c r="HHG80" s="222"/>
      <c r="HHH80" s="222"/>
      <c r="HHI80" s="222"/>
      <c r="HHJ80" s="222"/>
      <c r="HHK80" s="222"/>
      <c r="HHL80" s="222"/>
      <c r="HHM80" s="222"/>
      <c r="HHN80" s="222"/>
      <c r="HHO80" s="222"/>
      <c r="HHP80" s="222"/>
      <c r="HHQ80" s="222"/>
      <c r="HHR80" s="222"/>
      <c r="HHS80" s="222"/>
      <c r="HHT80" s="222"/>
      <c r="HHU80" s="222"/>
      <c r="HHV80" s="222"/>
      <c r="HHW80" s="222"/>
      <c r="HHX80" s="222"/>
      <c r="HHY80" s="222"/>
      <c r="HHZ80" s="222"/>
      <c r="HIA80" s="222"/>
      <c r="HIB80" s="222"/>
      <c r="HIC80" s="222"/>
      <c r="HID80" s="222"/>
      <c r="HIE80" s="222"/>
      <c r="HIF80" s="222"/>
      <c r="HIG80" s="222"/>
      <c r="HIH80" s="222"/>
      <c r="HII80" s="222"/>
      <c r="HIJ80" s="222"/>
      <c r="HIK80" s="222"/>
      <c r="HIL80" s="222"/>
      <c r="HIM80" s="222"/>
      <c r="HIN80" s="222"/>
      <c r="HIO80" s="222"/>
      <c r="HIP80" s="222"/>
      <c r="HIQ80" s="222"/>
      <c r="HIR80" s="222"/>
      <c r="HIS80" s="222"/>
      <c r="HIT80" s="222"/>
      <c r="HIU80" s="222"/>
      <c r="HIV80" s="222"/>
      <c r="HIW80" s="222"/>
      <c r="HIX80" s="222"/>
      <c r="HIY80" s="222"/>
      <c r="HIZ80" s="222"/>
      <c r="HJA80" s="222"/>
      <c r="HJB80" s="222"/>
      <c r="HJC80" s="222"/>
      <c r="HJD80" s="222"/>
      <c r="HJE80" s="222"/>
      <c r="HJF80" s="222"/>
      <c r="HJG80" s="222"/>
      <c r="HJH80" s="222"/>
      <c r="HJI80" s="222"/>
      <c r="HJJ80" s="222"/>
      <c r="HJK80" s="222"/>
      <c r="HJL80" s="222"/>
      <c r="HJM80" s="222"/>
      <c r="HJN80" s="222"/>
      <c r="HJO80" s="222"/>
      <c r="HJP80" s="222"/>
      <c r="HJQ80" s="222"/>
      <c r="HJR80" s="222"/>
      <c r="HJS80" s="222"/>
      <c r="HJT80" s="222"/>
      <c r="HJU80" s="222"/>
      <c r="HJV80" s="222"/>
      <c r="HJW80" s="222"/>
      <c r="HJX80" s="222"/>
      <c r="HJY80" s="222"/>
      <c r="HJZ80" s="222"/>
      <c r="HKA80" s="222"/>
      <c r="HKB80" s="222"/>
      <c r="HKC80" s="222"/>
      <c r="HKD80" s="222"/>
      <c r="HKE80" s="222"/>
      <c r="HKF80" s="222"/>
      <c r="HKG80" s="222"/>
      <c r="HKH80" s="222"/>
      <c r="HKI80" s="222"/>
      <c r="HKJ80" s="222"/>
      <c r="HKK80" s="222"/>
      <c r="HKL80" s="222"/>
      <c r="HKM80" s="222"/>
      <c r="HKN80" s="222"/>
      <c r="HKO80" s="222"/>
      <c r="HKP80" s="222"/>
      <c r="HKQ80" s="222"/>
      <c r="HKR80" s="222"/>
      <c r="HKS80" s="222"/>
      <c r="HKT80" s="222"/>
      <c r="HKU80" s="222"/>
      <c r="HKV80" s="222"/>
      <c r="HKW80" s="222"/>
      <c r="HKX80" s="222"/>
      <c r="HKY80" s="222"/>
      <c r="HKZ80" s="222"/>
      <c r="HLA80" s="222"/>
      <c r="HLB80" s="222"/>
      <c r="HLC80" s="222"/>
      <c r="HLD80" s="222"/>
      <c r="HLE80" s="222"/>
      <c r="HLF80" s="222"/>
      <c r="HLG80" s="222"/>
      <c r="HLH80" s="222"/>
      <c r="HLI80" s="222"/>
      <c r="HLJ80" s="222"/>
      <c r="HLK80" s="222"/>
      <c r="HLL80" s="222"/>
      <c r="HLM80" s="222"/>
      <c r="HLN80" s="222"/>
      <c r="HLO80" s="222"/>
      <c r="HLP80" s="222"/>
      <c r="HLQ80" s="222"/>
      <c r="HLR80" s="222"/>
      <c r="HLS80" s="222"/>
      <c r="HLT80" s="222"/>
      <c r="HLU80" s="222"/>
      <c r="HLV80" s="222"/>
      <c r="HLW80" s="222"/>
      <c r="HLX80" s="222"/>
      <c r="HLY80" s="222"/>
      <c r="HLZ80" s="222"/>
      <c r="HMA80" s="222"/>
      <c r="HMB80" s="222"/>
      <c r="HMC80" s="222"/>
      <c r="HMD80" s="222"/>
      <c r="HME80" s="222"/>
      <c r="HMF80" s="222"/>
      <c r="HMG80" s="222"/>
      <c r="HMH80" s="222"/>
      <c r="HMI80" s="222"/>
      <c r="HMJ80" s="222"/>
      <c r="HMK80" s="222"/>
      <c r="HML80" s="222"/>
      <c r="HMM80" s="222"/>
      <c r="HMN80" s="222"/>
      <c r="HMO80" s="222"/>
      <c r="HMP80" s="222"/>
      <c r="HMQ80" s="222"/>
      <c r="HMR80" s="222"/>
      <c r="HMS80" s="222"/>
      <c r="HMT80" s="222"/>
      <c r="HMU80" s="222"/>
      <c r="HMV80" s="222"/>
      <c r="HMW80" s="222"/>
      <c r="HMX80" s="222"/>
      <c r="HMY80" s="222"/>
      <c r="HMZ80" s="222"/>
      <c r="HNA80" s="222"/>
      <c r="HNB80" s="222"/>
      <c r="HNC80" s="222"/>
      <c r="HND80" s="222"/>
      <c r="HNE80" s="222"/>
      <c r="HNF80" s="222"/>
      <c r="HNG80" s="222"/>
      <c r="HNH80" s="222"/>
      <c r="HNI80" s="222"/>
      <c r="HNJ80" s="222"/>
      <c r="HNK80" s="222"/>
      <c r="HNL80" s="222"/>
      <c r="HNM80" s="222"/>
      <c r="HNN80" s="222"/>
      <c r="HNO80" s="222"/>
      <c r="HNP80" s="222"/>
      <c r="HNQ80" s="222"/>
      <c r="HNR80" s="222"/>
      <c r="HNS80" s="222"/>
      <c r="HNT80" s="222"/>
      <c r="HNU80" s="222"/>
      <c r="HNV80" s="222"/>
      <c r="HNW80" s="222"/>
      <c r="HNX80" s="222"/>
      <c r="HNY80" s="222"/>
      <c r="HNZ80" s="222"/>
      <c r="HOA80" s="222"/>
      <c r="HOB80" s="222"/>
      <c r="HOC80" s="222"/>
      <c r="HOD80" s="222"/>
      <c r="HOE80" s="222"/>
      <c r="HOF80" s="222"/>
      <c r="HOG80" s="222"/>
      <c r="HOH80" s="222"/>
      <c r="HOI80" s="222"/>
      <c r="HOJ80" s="222"/>
      <c r="HOK80" s="222"/>
      <c r="HOL80" s="222"/>
      <c r="HOM80" s="222"/>
      <c r="HON80" s="222"/>
      <c r="HOO80" s="222"/>
      <c r="HOP80" s="222"/>
      <c r="HOQ80" s="222"/>
      <c r="HOR80" s="222"/>
      <c r="HOS80" s="222"/>
      <c r="HOT80" s="222"/>
      <c r="HOU80" s="222"/>
      <c r="HOV80" s="222"/>
      <c r="HOW80" s="222"/>
      <c r="HOX80" s="222"/>
      <c r="HOY80" s="222"/>
      <c r="HOZ80" s="222"/>
      <c r="HPA80" s="222"/>
      <c r="HPB80" s="222"/>
      <c r="HPC80" s="222"/>
      <c r="HPD80" s="222"/>
      <c r="HPE80" s="222"/>
      <c r="HPF80" s="222"/>
      <c r="HPG80" s="222"/>
      <c r="HPH80" s="222"/>
      <c r="HPI80" s="222"/>
      <c r="HPJ80" s="222"/>
      <c r="HPK80" s="222"/>
      <c r="HPL80" s="222"/>
      <c r="HPM80" s="222"/>
      <c r="HPN80" s="222"/>
      <c r="HPO80" s="222"/>
      <c r="HPP80" s="222"/>
      <c r="HPQ80" s="222"/>
      <c r="HPR80" s="222"/>
      <c r="HPS80" s="222"/>
      <c r="HPT80" s="222"/>
      <c r="HPU80" s="222"/>
      <c r="HPV80" s="222"/>
      <c r="HPW80" s="222"/>
      <c r="HPX80" s="222"/>
      <c r="HPY80" s="222"/>
      <c r="HPZ80" s="222"/>
      <c r="HQA80" s="222"/>
      <c r="HQB80" s="222"/>
      <c r="HQC80" s="222"/>
      <c r="HQD80" s="222"/>
      <c r="HQE80" s="222"/>
      <c r="HQF80" s="222"/>
      <c r="HQG80" s="222"/>
      <c r="HQH80" s="222"/>
      <c r="HQI80" s="222"/>
      <c r="HQJ80" s="222"/>
      <c r="HQK80" s="222"/>
      <c r="HQL80" s="222"/>
      <c r="HQM80" s="222"/>
      <c r="HQN80" s="222"/>
      <c r="HQO80" s="222"/>
      <c r="HQP80" s="222"/>
      <c r="HQQ80" s="222"/>
      <c r="HQR80" s="222"/>
      <c r="HQS80" s="222"/>
      <c r="HQT80" s="222"/>
      <c r="HQU80" s="222"/>
      <c r="HQV80" s="222"/>
      <c r="HQW80" s="222"/>
      <c r="HQX80" s="222"/>
      <c r="HQY80" s="222"/>
      <c r="HQZ80" s="222"/>
      <c r="HRA80" s="222"/>
      <c r="HRB80" s="222"/>
      <c r="HRC80" s="222"/>
      <c r="HRD80" s="222"/>
      <c r="HRE80" s="222"/>
      <c r="HRF80" s="222"/>
      <c r="HRG80" s="222"/>
      <c r="HRH80" s="222"/>
      <c r="HRI80" s="222"/>
      <c r="HRJ80" s="222"/>
      <c r="HRK80" s="222"/>
      <c r="HRL80" s="222"/>
      <c r="HRM80" s="222"/>
      <c r="HRN80" s="222"/>
      <c r="HRO80" s="222"/>
      <c r="HRP80" s="222"/>
      <c r="HRQ80" s="222"/>
      <c r="HRR80" s="222"/>
      <c r="HRS80" s="222"/>
      <c r="HRT80" s="222"/>
      <c r="HRU80" s="222"/>
      <c r="HRV80" s="222"/>
      <c r="HRW80" s="222"/>
      <c r="HRX80" s="222"/>
      <c r="HRY80" s="222"/>
      <c r="HRZ80" s="222"/>
      <c r="HSA80" s="222"/>
      <c r="HSB80" s="222"/>
      <c r="HSC80" s="222"/>
      <c r="HSD80" s="222"/>
      <c r="HSE80" s="222"/>
      <c r="HSF80" s="222"/>
      <c r="HSG80" s="222"/>
      <c r="HSH80" s="222"/>
      <c r="HSI80" s="222"/>
      <c r="HSJ80" s="222"/>
      <c r="HSK80" s="222"/>
      <c r="HSL80" s="222"/>
      <c r="HSM80" s="222"/>
      <c r="HSN80" s="222"/>
      <c r="HSO80" s="222"/>
      <c r="HSP80" s="222"/>
      <c r="HSQ80" s="222"/>
      <c r="HSR80" s="222"/>
      <c r="HSS80" s="222"/>
      <c r="HST80" s="222"/>
      <c r="HSU80" s="222"/>
      <c r="HSV80" s="222"/>
      <c r="HSW80" s="222"/>
      <c r="HSX80" s="222"/>
      <c r="HSY80" s="222"/>
      <c r="HSZ80" s="222"/>
      <c r="HTA80" s="222"/>
      <c r="HTB80" s="222"/>
      <c r="HTC80" s="222"/>
      <c r="HTD80" s="222"/>
      <c r="HTE80" s="222"/>
      <c r="HTF80" s="222"/>
      <c r="HTG80" s="222"/>
      <c r="HTH80" s="222"/>
      <c r="HTI80" s="222"/>
      <c r="HTJ80" s="222"/>
      <c r="HTK80" s="222"/>
      <c r="HTL80" s="222"/>
      <c r="HTM80" s="222"/>
      <c r="HTN80" s="222"/>
      <c r="HTO80" s="222"/>
      <c r="HTP80" s="222"/>
      <c r="HTQ80" s="222"/>
      <c r="HTR80" s="222"/>
      <c r="HTS80" s="222"/>
      <c r="HTT80" s="222"/>
      <c r="HTU80" s="222"/>
      <c r="HTV80" s="222"/>
      <c r="HTW80" s="222"/>
      <c r="HTX80" s="222"/>
      <c r="HTY80" s="222"/>
      <c r="HTZ80" s="222"/>
      <c r="HUA80" s="222"/>
      <c r="HUB80" s="222"/>
      <c r="HUC80" s="222"/>
      <c r="HUD80" s="222"/>
      <c r="HUE80" s="222"/>
      <c r="HUF80" s="222"/>
      <c r="HUG80" s="222"/>
      <c r="HUH80" s="222"/>
      <c r="HUI80" s="222"/>
      <c r="HUJ80" s="222"/>
      <c r="HUK80" s="222"/>
      <c r="HUL80" s="222"/>
      <c r="HUM80" s="222"/>
      <c r="HUN80" s="222"/>
      <c r="HUO80" s="222"/>
      <c r="HUP80" s="222"/>
      <c r="HUQ80" s="222"/>
      <c r="HUR80" s="222"/>
      <c r="HUS80" s="222"/>
      <c r="HUT80" s="222"/>
      <c r="HUU80" s="222"/>
      <c r="HUV80" s="222"/>
      <c r="HUW80" s="222"/>
      <c r="HUX80" s="222"/>
      <c r="HUY80" s="222"/>
      <c r="HUZ80" s="222"/>
      <c r="HVA80" s="222"/>
      <c r="HVB80" s="222"/>
      <c r="HVC80" s="222"/>
      <c r="HVD80" s="222"/>
      <c r="HVE80" s="222"/>
      <c r="HVF80" s="222"/>
      <c r="HVG80" s="222"/>
      <c r="HVH80" s="222"/>
      <c r="HVI80" s="222"/>
      <c r="HVJ80" s="222"/>
      <c r="HVK80" s="222"/>
      <c r="HVL80" s="222"/>
      <c r="HVM80" s="222"/>
      <c r="HVN80" s="222"/>
      <c r="HVO80" s="222"/>
      <c r="HVP80" s="222"/>
      <c r="HVQ80" s="222"/>
      <c r="HVR80" s="222"/>
      <c r="HVS80" s="222"/>
      <c r="HVT80" s="222"/>
      <c r="HVU80" s="222"/>
      <c r="HVV80" s="222"/>
      <c r="HVW80" s="222"/>
      <c r="HVX80" s="222"/>
      <c r="HVY80" s="222"/>
      <c r="HVZ80" s="222"/>
      <c r="HWA80" s="222"/>
      <c r="HWB80" s="222"/>
      <c r="HWC80" s="222"/>
      <c r="HWD80" s="222"/>
      <c r="HWE80" s="222"/>
      <c r="HWF80" s="222"/>
      <c r="HWG80" s="222"/>
      <c r="HWH80" s="222"/>
      <c r="HWI80" s="222"/>
      <c r="HWJ80" s="222"/>
      <c r="HWK80" s="222"/>
      <c r="HWL80" s="222"/>
      <c r="HWM80" s="222"/>
      <c r="HWN80" s="222"/>
      <c r="HWO80" s="222"/>
      <c r="HWP80" s="222"/>
      <c r="HWQ80" s="222"/>
      <c r="HWR80" s="222"/>
      <c r="HWS80" s="222"/>
      <c r="HWT80" s="222"/>
      <c r="HWU80" s="222"/>
      <c r="HWV80" s="222"/>
      <c r="HWW80" s="222"/>
      <c r="HWX80" s="222"/>
      <c r="HWY80" s="222"/>
      <c r="HWZ80" s="222"/>
      <c r="HXA80" s="222"/>
      <c r="HXB80" s="222"/>
      <c r="HXC80" s="222"/>
      <c r="HXD80" s="222"/>
      <c r="HXE80" s="222"/>
      <c r="HXF80" s="222"/>
      <c r="HXG80" s="222"/>
      <c r="HXH80" s="222"/>
      <c r="HXI80" s="222"/>
      <c r="HXJ80" s="222"/>
      <c r="HXK80" s="222"/>
      <c r="HXL80" s="222"/>
      <c r="HXM80" s="222"/>
      <c r="HXN80" s="222"/>
      <c r="HXO80" s="222"/>
      <c r="HXP80" s="222"/>
      <c r="HXQ80" s="222"/>
      <c r="HXR80" s="222"/>
      <c r="HXS80" s="222"/>
      <c r="HXT80" s="222"/>
      <c r="HXU80" s="222"/>
      <c r="HXV80" s="222"/>
      <c r="HXW80" s="222"/>
      <c r="HXX80" s="222"/>
      <c r="HXY80" s="222"/>
      <c r="HXZ80" s="222"/>
      <c r="HYA80" s="222"/>
      <c r="HYB80" s="222"/>
      <c r="HYC80" s="222"/>
      <c r="HYD80" s="222"/>
      <c r="HYE80" s="222"/>
      <c r="HYF80" s="222"/>
      <c r="HYG80" s="222"/>
      <c r="HYH80" s="222"/>
      <c r="HYI80" s="222"/>
      <c r="HYJ80" s="222"/>
      <c r="HYK80" s="222"/>
      <c r="HYL80" s="222"/>
      <c r="HYM80" s="222"/>
      <c r="HYN80" s="222"/>
      <c r="HYO80" s="222"/>
      <c r="HYP80" s="222"/>
      <c r="HYQ80" s="222"/>
      <c r="HYR80" s="222"/>
      <c r="HYS80" s="222"/>
      <c r="HYT80" s="222"/>
      <c r="HYU80" s="222"/>
      <c r="HYV80" s="222"/>
      <c r="HYW80" s="222"/>
      <c r="HYX80" s="222"/>
      <c r="HYY80" s="222"/>
      <c r="HYZ80" s="222"/>
      <c r="HZA80" s="222"/>
      <c r="HZB80" s="222"/>
      <c r="HZC80" s="222"/>
      <c r="HZD80" s="222"/>
      <c r="HZE80" s="222"/>
      <c r="HZF80" s="222"/>
      <c r="HZG80" s="222"/>
      <c r="HZH80" s="222"/>
      <c r="HZI80" s="222"/>
      <c r="HZJ80" s="222"/>
      <c r="HZK80" s="222"/>
      <c r="HZL80" s="222"/>
      <c r="HZM80" s="222"/>
      <c r="HZN80" s="222"/>
      <c r="HZO80" s="222"/>
      <c r="HZP80" s="222"/>
      <c r="HZQ80" s="222"/>
      <c r="HZR80" s="222"/>
      <c r="HZS80" s="222"/>
      <c r="HZT80" s="222"/>
      <c r="HZU80" s="222"/>
      <c r="HZV80" s="222"/>
      <c r="HZW80" s="222"/>
      <c r="HZX80" s="222"/>
      <c r="HZY80" s="222"/>
      <c r="HZZ80" s="222"/>
      <c r="IAA80" s="222"/>
      <c r="IAB80" s="222"/>
      <c r="IAC80" s="222"/>
      <c r="IAD80" s="222"/>
      <c r="IAE80" s="222"/>
      <c r="IAF80" s="222"/>
      <c r="IAG80" s="222"/>
      <c r="IAH80" s="222"/>
      <c r="IAI80" s="222"/>
      <c r="IAJ80" s="222"/>
      <c r="IAK80" s="222"/>
      <c r="IAL80" s="222"/>
      <c r="IAM80" s="222"/>
      <c r="IAN80" s="222"/>
      <c r="IAO80" s="222"/>
      <c r="IAP80" s="222"/>
      <c r="IAQ80" s="222"/>
      <c r="IAR80" s="222"/>
      <c r="IAS80" s="222"/>
      <c r="IAT80" s="222"/>
      <c r="IAU80" s="222"/>
      <c r="IAV80" s="222"/>
      <c r="IAW80" s="222"/>
      <c r="IAX80" s="222"/>
      <c r="IAY80" s="222"/>
      <c r="IAZ80" s="222"/>
      <c r="IBA80" s="222"/>
      <c r="IBB80" s="222"/>
      <c r="IBC80" s="222"/>
      <c r="IBD80" s="222"/>
      <c r="IBE80" s="222"/>
      <c r="IBF80" s="222"/>
      <c r="IBG80" s="222"/>
      <c r="IBH80" s="222"/>
      <c r="IBI80" s="222"/>
      <c r="IBJ80" s="222"/>
      <c r="IBK80" s="222"/>
      <c r="IBL80" s="222"/>
      <c r="IBM80" s="222"/>
      <c r="IBN80" s="222"/>
      <c r="IBO80" s="222"/>
      <c r="IBP80" s="222"/>
      <c r="IBQ80" s="222"/>
      <c r="IBR80" s="222"/>
      <c r="IBS80" s="222"/>
      <c r="IBT80" s="222"/>
      <c r="IBU80" s="222"/>
      <c r="IBV80" s="222"/>
      <c r="IBW80" s="222"/>
      <c r="IBX80" s="222"/>
      <c r="IBY80" s="222"/>
      <c r="IBZ80" s="222"/>
      <c r="ICA80" s="222"/>
      <c r="ICB80" s="222"/>
      <c r="ICC80" s="222"/>
      <c r="ICD80" s="222"/>
      <c r="ICE80" s="222"/>
      <c r="ICF80" s="222"/>
      <c r="ICG80" s="222"/>
      <c r="ICH80" s="222"/>
      <c r="ICI80" s="222"/>
      <c r="ICJ80" s="222"/>
      <c r="ICK80" s="222"/>
      <c r="ICL80" s="222"/>
      <c r="ICM80" s="222"/>
      <c r="ICN80" s="222"/>
      <c r="ICO80" s="222"/>
      <c r="ICP80" s="222"/>
      <c r="ICQ80" s="222"/>
      <c r="ICR80" s="222"/>
      <c r="ICS80" s="222"/>
      <c r="ICT80" s="222"/>
      <c r="ICU80" s="222"/>
      <c r="ICV80" s="222"/>
      <c r="ICW80" s="222"/>
      <c r="ICX80" s="222"/>
      <c r="ICY80" s="222"/>
      <c r="ICZ80" s="222"/>
      <c r="IDA80" s="222"/>
      <c r="IDB80" s="222"/>
      <c r="IDC80" s="222"/>
      <c r="IDD80" s="222"/>
      <c r="IDE80" s="222"/>
      <c r="IDF80" s="222"/>
      <c r="IDG80" s="222"/>
      <c r="IDH80" s="222"/>
      <c r="IDI80" s="222"/>
      <c r="IDJ80" s="222"/>
      <c r="IDK80" s="222"/>
      <c r="IDL80" s="222"/>
      <c r="IDM80" s="222"/>
      <c r="IDN80" s="222"/>
      <c r="IDO80" s="222"/>
      <c r="IDP80" s="222"/>
      <c r="IDQ80" s="222"/>
      <c r="IDR80" s="222"/>
      <c r="IDS80" s="222"/>
      <c r="IDT80" s="222"/>
      <c r="IDU80" s="222"/>
      <c r="IDV80" s="222"/>
      <c r="IDW80" s="222"/>
      <c r="IDX80" s="222"/>
      <c r="IDY80" s="222"/>
      <c r="IDZ80" s="222"/>
      <c r="IEA80" s="222"/>
      <c r="IEB80" s="222"/>
      <c r="IEC80" s="222"/>
      <c r="IED80" s="222"/>
      <c r="IEE80" s="222"/>
      <c r="IEF80" s="222"/>
      <c r="IEG80" s="222"/>
      <c r="IEH80" s="222"/>
      <c r="IEI80" s="222"/>
      <c r="IEJ80" s="222"/>
      <c r="IEK80" s="222"/>
      <c r="IEL80" s="222"/>
      <c r="IEM80" s="222"/>
      <c r="IEN80" s="222"/>
      <c r="IEO80" s="222"/>
      <c r="IEP80" s="222"/>
      <c r="IEQ80" s="222"/>
      <c r="IER80" s="222"/>
      <c r="IES80" s="222"/>
      <c r="IET80" s="222"/>
      <c r="IEU80" s="222"/>
      <c r="IEV80" s="222"/>
      <c r="IEW80" s="222"/>
      <c r="IEX80" s="222"/>
      <c r="IEY80" s="222"/>
      <c r="IEZ80" s="222"/>
      <c r="IFA80" s="222"/>
      <c r="IFB80" s="222"/>
      <c r="IFC80" s="222"/>
      <c r="IFD80" s="222"/>
      <c r="IFE80" s="222"/>
      <c r="IFF80" s="222"/>
      <c r="IFG80" s="222"/>
      <c r="IFH80" s="222"/>
      <c r="IFI80" s="222"/>
      <c r="IFJ80" s="222"/>
      <c r="IFK80" s="222"/>
      <c r="IFL80" s="222"/>
      <c r="IFM80" s="222"/>
      <c r="IFN80" s="222"/>
      <c r="IFO80" s="222"/>
      <c r="IFP80" s="222"/>
      <c r="IFQ80" s="222"/>
      <c r="IFR80" s="222"/>
      <c r="IFS80" s="222"/>
      <c r="IFT80" s="222"/>
      <c r="IFU80" s="222"/>
      <c r="IFV80" s="222"/>
      <c r="IFW80" s="222"/>
      <c r="IFX80" s="222"/>
      <c r="IFY80" s="222"/>
      <c r="IFZ80" s="222"/>
      <c r="IGA80" s="222"/>
      <c r="IGB80" s="222"/>
      <c r="IGC80" s="222"/>
      <c r="IGD80" s="222"/>
      <c r="IGE80" s="222"/>
      <c r="IGF80" s="222"/>
      <c r="IGG80" s="222"/>
      <c r="IGH80" s="222"/>
      <c r="IGI80" s="222"/>
      <c r="IGJ80" s="222"/>
      <c r="IGK80" s="222"/>
      <c r="IGL80" s="222"/>
      <c r="IGM80" s="222"/>
      <c r="IGN80" s="222"/>
      <c r="IGO80" s="222"/>
      <c r="IGP80" s="222"/>
      <c r="IGQ80" s="222"/>
      <c r="IGR80" s="222"/>
      <c r="IGS80" s="222"/>
      <c r="IGT80" s="222"/>
      <c r="IGU80" s="222"/>
      <c r="IGV80" s="222"/>
      <c r="IGW80" s="222"/>
      <c r="IGX80" s="222"/>
      <c r="IGY80" s="222"/>
      <c r="IGZ80" s="222"/>
      <c r="IHA80" s="222"/>
      <c r="IHB80" s="222"/>
      <c r="IHC80" s="222"/>
      <c r="IHD80" s="222"/>
      <c r="IHE80" s="222"/>
      <c r="IHF80" s="222"/>
      <c r="IHG80" s="222"/>
      <c r="IHH80" s="222"/>
      <c r="IHI80" s="222"/>
      <c r="IHJ80" s="222"/>
      <c r="IHK80" s="222"/>
      <c r="IHL80" s="222"/>
      <c r="IHM80" s="222"/>
      <c r="IHN80" s="222"/>
      <c r="IHO80" s="222"/>
      <c r="IHP80" s="222"/>
      <c r="IHQ80" s="222"/>
      <c r="IHR80" s="222"/>
      <c r="IHS80" s="222"/>
      <c r="IHT80" s="222"/>
      <c r="IHU80" s="222"/>
      <c r="IHV80" s="222"/>
      <c r="IHW80" s="222"/>
      <c r="IHX80" s="222"/>
      <c r="IHY80" s="222"/>
      <c r="IHZ80" s="222"/>
      <c r="IIA80" s="222"/>
      <c r="IIB80" s="222"/>
      <c r="IIC80" s="222"/>
      <c r="IID80" s="222"/>
      <c r="IIE80" s="222"/>
      <c r="IIF80" s="222"/>
      <c r="IIG80" s="222"/>
      <c r="IIH80" s="222"/>
      <c r="III80" s="222"/>
      <c r="IIJ80" s="222"/>
      <c r="IIK80" s="222"/>
      <c r="IIL80" s="222"/>
      <c r="IIM80" s="222"/>
      <c r="IIN80" s="222"/>
      <c r="IIO80" s="222"/>
      <c r="IIP80" s="222"/>
      <c r="IIQ80" s="222"/>
      <c r="IIR80" s="222"/>
      <c r="IIS80" s="222"/>
      <c r="IIT80" s="222"/>
      <c r="IIU80" s="222"/>
      <c r="IIV80" s="222"/>
      <c r="IIW80" s="222"/>
      <c r="IIX80" s="222"/>
      <c r="IIY80" s="222"/>
      <c r="IIZ80" s="222"/>
      <c r="IJA80" s="222"/>
      <c r="IJB80" s="222"/>
      <c r="IJC80" s="222"/>
      <c r="IJD80" s="222"/>
      <c r="IJE80" s="222"/>
      <c r="IJF80" s="222"/>
      <c r="IJG80" s="222"/>
      <c r="IJH80" s="222"/>
      <c r="IJI80" s="222"/>
      <c r="IJJ80" s="222"/>
      <c r="IJK80" s="222"/>
      <c r="IJL80" s="222"/>
      <c r="IJM80" s="222"/>
      <c r="IJN80" s="222"/>
      <c r="IJO80" s="222"/>
      <c r="IJP80" s="222"/>
      <c r="IJQ80" s="222"/>
      <c r="IJR80" s="222"/>
      <c r="IJS80" s="222"/>
      <c r="IJT80" s="222"/>
      <c r="IJU80" s="222"/>
      <c r="IJV80" s="222"/>
      <c r="IJW80" s="222"/>
      <c r="IJX80" s="222"/>
      <c r="IJY80" s="222"/>
      <c r="IJZ80" s="222"/>
      <c r="IKA80" s="222"/>
      <c r="IKB80" s="222"/>
      <c r="IKC80" s="222"/>
      <c r="IKD80" s="222"/>
      <c r="IKE80" s="222"/>
      <c r="IKF80" s="222"/>
      <c r="IKG80" s="222"/>
      <c r="IKH80" s="222"/>
      <c r="IKI80" s="222"/>
      <c r="IKJ80" s="222"/>
      <c r="IKK80" s="222"/>
      <c r="IKL80" s="222"/>
      <c r="IKM80" s="222"/>
      <c r="IKN80" s="222"/>
      <c r="IKO80" s="222"/>
      <c r="IKP80" s="222"/>
      <c r="IKQ80" s="222"/>
      <c r="IKR80" s="222"/>
      <c r="IKS80" s="222"/>
      <c r="IKT80" s="222"/>
      <c r="IKU80" s="222"/>
      <c r="IKV80" s="222"/>
      <c r="IKW80" s="222"/>
      <c r="IKX80" s="222"/>
      <c r="IKY80" s="222"/>
      <c r="IKZ80" s="222"/>
      <c r="ILA80" s="222"/>
      <c r="ILB80" s="222"/>
      <c r="ILC80" s="222"/>
      <c r="ILD80" s="222"/>
      <c r="ILE80" s="222"/>
      <c r="ILF80" s="222"/>
      <c r="ILG80" s="222"/>
      <c r="ILH80" s="222"/>
      <c r="ILI80" s="222"/>
      <c r="ILJ80" s="222"/>
      <c r="ILK80" s="222"/>
      <c r="ILL80" s="222"/>
      <c r="ILM80" s="222"/>
      <c r="ILN80" s="222"/>
      <c r="ILO80" s="222"/>
      <c r="ILP80" s="222"/>
      <c r="ILQ80" s="222"/>
      <c r="ILR80" s="222"/>
      <c r="ILS80" s="222"/>
      <c r="ILT80" s="222"/>
      <c r="ILU80" s="222"/>
      <c r="ILV80" s="222"/>
      <c r="ILW80" s="222"/>
      <c r="ILX80" s="222"/>
      <c r="ILY80" s="222"/>
      <c r="ILZ80" s="222"/>
      <c r="IMA80" s="222"/>
      <c r="IMB80" s="222"/>
      <c r="IMC80" s="222"/>
      <c r="IMD80" s="222"/>
      <c r="IME80" s="222"/>
      <c r="IMF80" s="222"/>
      <c r="IMG80" s="222"/>
      <c r="IMH80" s="222"/>
      <c r="IMI80" s="222"/>
      <c r="IMJ80" s="222"/>
      <c r="IMK80" s="222"/>
      <c r="IML80" s="222"/>
      <c r="IMM80" s="222"/>
      <c r="IMN80" s="222"/>
      <c r="IMO80" s="222"/>
      <c r="IMP80" s="222"/>
      <c r="IMQ80" s="222"/>
      <c r="IMR80" s="222"/>
      <c r="IMS80" s="222"/>
      <c r="IMT80" s="222"/>
      <c r="IMU80" s="222"/>
      <c r="IMV80" s="222"/>
      <c r="IMW80" s="222"/>
      <c r="IMX80" s="222"/>
      <c r="IMY80" s="222"/>
      <c r="IMZ80" s="222"/>
      <c r="INA80" s="222"/>
      <c r="INB80" s="222"/>
      <c r="INC80" s="222"/>
      <c r="IND80" s="222"/>
      <c r="INE80" s="222"/>
      <c r="INF80" s="222"/>
      <c r="ING80" s="222"/>
      <c r="INH80" s="222"/>
      <c r="INI80" s="222"/>
      <c r="INJ80" s="222"/>
      <c r="INK80" s="222"/>
      <c r="INL80" s="222"/>
      <c r="INM80" s="222"/>
      <c r="INN80" s="222"/>
      <c r="INO80" s="222"/>
      <c r="INP80" s="222"/>
      <c r="INQ80" s="222"/>
      <c r="INR80" s="222"/>
      <c r="INS80" s="222"/>
      <c r="INT80" s="222"/>
      <c r="INU80" s="222"/>
      <c r="INV80" s="222"/>
      <c r="INW80" s="222"/>
      <c r="INX80" s="222"/>
      <c r="INY80" s="222"/>
      <c r="INZ80" s="222"/>
      <c r="IOA80" s="222"/>
      <c r="IOB80" s="222"/>
      <c r="IOC80" s="222"/>
      <c r="IOD80" s="222"/>
      <c r="IOE80" s="222"/>
      <c r="IOF80" s="222"/>
      <c r="IOG80" s="222"/>
      <c r="IOH80" s="222"/>
      <c r="IOI80" s="222"/>
      <c r="IOJ80" s="222"/>
      <c r="IOK80" s="222"/>
      <c r="IOL80" s="222"/>
      <c r="IOM80" s="222"/>
      <c r="ION80" s="222"/>
      <c r="IOO80" s="222"/>
      <c r="IOP80" s="222"/>
      <c r="IOQ80" s="222"/>
      <c r="IOR80" s="222"/>
      <c r="IOS80" s="222"/>
      <c r="IOT80" s="222"/>
      <c r="IOU80" s="222"/>
      <c r="IOV80" s="222"/>
      <c r="IOW80" s="222"/>
      <c r="IOX80" s="222"/>
      <c r="IOY80" s="222"/>
      <c r="IOZ80" s="222"/>
      <c r="IPA80" s="222"/>
      <c r="IPB80" s="222"/>
      <c r="IPC80" s="222"/>
      <c r="IPD80" s="222"/>
      <c r="IPE80" s="222"/>
      <c r="IPF80" s="222"/>
      <c r="IPG80" s="222"/>
      <c r="IPH80" s="222"/>
      <c r="IPI80" s="222"/>
      <c r="IPJ80" s="222"/>
      <c r="IPK80" s="222"/>
      <c r="IPL80" s="222"/>
      <c r="IPM80" s="222"/>
      <c r="IPN80" s="222"/>
      <c r="IPO80" s="222"/>
      <c r="IPP80" s="222"/>
      <c r="IPQ80" s="222"/>
      <c r="IPR80" s="222"/>
      <c r="IPS80" s="222"/>
      <c r="IPT80" s="222"/>
      <c r="IPU80" s="222"/>
      <c r="IPV80" s="222"/>
      <c r="IPW80" s="222"/>
      <c r="IPX80" s="222"/>
      <c r="IPY80" s="222"/>
      <c r="IPZ80" s="222"/>
      <c r="IQA80" s="222"/>
      <c r="IQB80" s="222"/>
      <c r="IQC80" s="222"/>
      <c r="IQD80" s="222"/>
      <c r="IQE80" s="222"/>
      <c r="IQF80" s="222"/>
      <c r="IQG80" s="222"/>
      <c r="IQH80" s="222"/>
      <c r="IQI80" s="222"/>
      <c r="IQJ80" s="222"/>
      <c r="IQK80" s="222"/>
      <c r="IQL80" s="222"/>
      <c r="IQM80" s="222"/>
      <c r="IQN80" s="222"/>
      <c r="IQO80" s="222"/>
      <c r="IQP80" s="222"/>
      <c r="IQQ80" s="222"/>
      <c r="IQR80" s="222"/>
      <c r="IQS80" s="222"/>
      <c r="IQT80" s="222"/>
      <c r="IQU80" s="222"/>
      <c r="IQV80" s="222"/>
      <c r="IQW80" s="222"/>
      <c r="IQX80" s="222"/>
      <c r="IQY80" s="222"/>
      <c r="IQZ80" s="222"/>
      <c r="IRA80" s="222"/>
      <c r="IRB80" s="222"/>
      <c r="IRC80" s="222"/>
      <c r="IRD80" s="222"/>
      <c r="IRE80" s="222"/>
      <c r="IRF80" s="222"/>
      <c r="IRG80" s="222"/>
      <c r="IRH80" s="222"/>
      <c r="IRI80" s="222"/>
      <c r="IRJ80" s="222"/>
      <c r="IRK80" s="222"/>
      <c r="IRL80" s="222"/>
      <c r="IRM80" s="222"/>
      <c r="IRN80" s="222"/>
      <c r="IRO80" s="222"/>
      <c r="IRP80" s="222"/>
      <c r="IRQ80" s="222"/>
      <c r="IRR80" s="222"/>
      <c r="IRS80" s="222"/>
      <c r="IRT80" s="222"/>
      <c r="IRU80" s="222"/>
      <c r="IRV80" s="222"/>
      <c r="IRW80" s="222"/>
      <c r="IRX80" s="222"/>
      <c r="IRY80" s="222"/>
      <c r="IRZ80" s="222"/>
      <c r="ISA80" s="222"/>
      <c r="ISB80" s="222"/>
      <c r="ISC80" s="222"/>
      <c r="ISD80" s="222"/>
      <c r="ISE80" s="222"/>
      <c r="ISF80" s="222"/>
      <c r="ISG80" s="222"/>
      <c r="ISH80" s="222"/>
      <c r="ISI80" s="222"/>
      <c r="ISJ80" s="222"/>
      <c r="ISK80" s="222"/>
      <c r="ISL80" s="222"/>
      <c r="ISM80" s="222"/>
      <c r="ISN80" s="222"/>
      <c r="ISO80" s="222"/>
      <c r="ISP80" s="222"/>
      <c r="ISQ80" s="222"/>
      <c r="ISR80" s="222"/>
      <c r="ISS80" s="222"/>
      <c r="IST80" s="222"/>
      <c r="ISU80" s="222"/>
      <c r="ISV80" s="222"/>
      <c r="ISW80" s="222"/>
      <c r="ISX80" s="222"/>
      <c r="ISY80" s="222"/>
      <c r="ISZ80" s="222"/>
      <c r="ITA80" s="222"/>
      <c r="ITB80" s="222"/>
      <c r="ITC80" s="222"/>
      <c r="ITD80" s="222"/>
      <c r="ITE80" s="222"/>
      <c r="ITF80" s="222"/>
      <c r="ITG80" s="222"/>
      <c r="ITH80" s="222"/>
      <c r="ITI80" s="222"/>
      <c r="ITJ80" s="222"/>
      <c r="ITK80" s="222"/>
      <c r="ITL80" s="222"/>
      <c r="ITM80" s="222"/>
      <c r="ITN80" s="222"/>
      <c r="ITO80" s="222"/>
      <c r="ITP80" s="222"/>
      <c r="ITQ80" s="222"/>
      <c r="ITR80" s="222"/>
      <c r="ITS80" s="222"/>
      <c r="ITT80" s="222"/>
      <c r="ITU80" s="222"/>
      <c r="ITV80" s="222"/>
      <c r="ITW80" s="222"/>
      <c r="ITX80" s="222"/>
      <c r="ITY80" s="222"/>
      <c r="ITZ80" s="222"/>
      <c r="IUA80" s="222"/>
      <c r="IUB80" s="222"/>
      <c r="IUC80" s="222"/>
      <c r="IUD80" s="222"/>
      <c r="IUE80" s="222"/>
      <c r="IUF80" s="222"/>
      <c r="IUG80" s="222"/>
      <c r="IUH80" s="222"/>
      <c r="IUI80" s="222"/>
      <c r="IUJ80" s="222"/>
      <c r="IUK80" s="222"/>
      <c r="IUL80" s="222"/>
      <c r="IUM80" s="222"/>
      <c r="IUN80" s="222"/>
      <c r="IUO80" s="222"/>
      <c r="IUP80" s="222"/>
      <c r="IUQ80" s="222"/>
      <c r="IUR80" s="222"/>
      <c r="IUS80" s="222"/>
      <c r="IUT80" s="222"/>
      <c r="IUU80" s="222"/>
      <c r="IUV80" s="222"/>
      <c r="IUW80" s="222"/>
      <c r="IUX80" s="222"/>
      <c r="IUY80" s="222"/>
      <c r="IUZ80" s="222"/>
      <c r="IVA80" s="222"/>
      <c r="IVB80" s="222"/>
      <c r="IVC80" s="222"/>
      <c r="IVD80" s="222"/>
      <c r="IVE80" s="222"/>
      <c r="IVF80" s="222"/>
      <c r="IVG80" s="222"/>
      <c r="IVH80" s="222"/>
      <c r="IVI80" s="222"/>
      <c r="IVJ80" s="222"/>
      <c r="IVK80" s="222"/>
      <c r="IVL80" s="222"/>
      <c r="IVM80" s="222"/>
      <c r="IVN80" s="222"/>
      <c r="IVO80" s="222"/>
      <c r="IVP80" s="222"/>
      <c r="IVQ80" s="222"/>
      <c r="IVR80" s="222"/>
      <c r="IVS80" s="222"/>
      <c r="IVT80" s="222"/>
      <c r="IVU80" s="222"/>
      <c r="IVV80" s="222"/>
      <c r="IVW80" s="222"/>
      <c r="IVX80" s="222"/>
      <c r="IVY80" s="222"/>
      <c r="IVZ80" s="222"/>
      <c r="IWA80" s="222"/>
      <c r="IWB80" s="222"/>
      <c r="IWC80" s="222"/>
      <c r="IWD80" s="222"/>
      <c r="IWE80" s="222"/>
      <c r="IWF80" s="222"/>
      <c r="IWG80" s="222"/>
      <c r="IWH80" s="222"/>
      <c r="IWI80" s="222"/>
      <c r="IWJ80" s="222"/>
      <c r="IWK80" s="222"/>
      <c r="IWL80" s="222"/>
      <c r="IWM80" s="222"/>
      <c r="IWN80" s="222"/>
      <c r="IWO80" s="222"/>
      <c r="IWP80" s="222"/>
      <c r="IWQ80" s="222"/>
      <c r="IWR80" s="222"/>
      <c r="IWS80" s="222"/>
      <c r="IWT80" s="222"/>
      <c r="IWU80" s="222"/>
      <c r="IWV80" s="222"/>
      <c r="IWW80" s="222"/>
      <c r="IWX80" s="222"/>
      <c r="IWY80" s="222"/>
      <c r="IWZ80" s="222"/>
      <c r="IXA80" s="222"/>
      <c r="IXB80" s="222"/>
      <c r="IXC80" s="222"/>
      <c r="IXD80" s="222"/>
      <c r="IXE80" s="222"/>
      <c r="IXF80" s="222"/>
      <c r="IXG80" s="222"/>
      <c r="IXH80" s="222"/>
      <c r="IXI80" s="222"/>
      <c r="IXJ80" s="222"/>
      <c r="IXK80" s="222"/>
      <c r="IXL80" s="222"/>
      <c r="IXM80" s="222"/>
      <c r="IXN80" s="222"/>
      <c r="IXO80" s="222"/>
      <c r="IXP80" s="222"/>
      <c r="IXQ80" s="222"/>
      <c r="IXR80" s="222"/>
      <c r="IXS80" s="222"/>
      <c r="IXT80" s="222"/>
      <c r="IXU80" s="222"/>
      <c r="IXV80" s="222"/>
      <c r="IXW80" s="222"/>
      <c r="IXX80" s="222"/>
      <c r="IXY80" s="222"/>
      <c r="IXZ80" s="222"/>
      <c r="IYA80" s="222"/>
      <c r="IYB80" s="222"/>
      <c r="IYC80" s="222"/>
      <c r="IYD80" s="222"/>
      <c r="IYE80" s="222"/>
      <c r="IYF80" s="222"/>
      <c r="IYG80" s="222"/>
      <c r="IYH80" s="222"/>
      <c r="IYI80" s="222"/>
      <c r="IYJ80" s="222"/>
      <c r="IYK80" s="222"/>
      <c r="IYL80" s="222"/>
      <c r="IYM80" s="222"/>
      <c r="IYN80" s="222"/>
      <c r="IYO80" s="222"/>
      <c r="IYP80" s="222"/>
      <c r="IYQ80" s="222"/>
      <c r="IYR80" s="222"/>
      <c r="IYS80" s="222"/>
      <c r="IYT80" s="222"/>
      <c r="IYU80" s="222"/>
      <c r="IYV80" s="222"/>
      <c r="IYW80" s="222"/>
      <c r="IYX80" s="222"/>
      <c r="IYY80" s="222"/>
      <c r="IYZ80" s="222"/>
      <c r="IZA80" s="222"/>
      <c r="IZB80" s="222"/>
      <c r="IZC80" s="222"/>
      <c r="IZD80" s="222"/>
      <c r="IZE80" s="222"/>
      <c r="IZF80" s="222"/>
      <c r="IZG80" s="222"/>
      <c r="IZH80" s="222"/>
      <c r="IZI80" s="222"/>
      <c r="IZJ80" s="222"/>
      <c r="IZK80" s="222"/>
      <c r="IZL80" s="222"/>
      <c r="IZM80" s="222"/>
      <c r="IZN80" s="222"/>
      <c r="IZO80" s="222"/>
      <c r="IZP80" s="222"/>
      <c r="IZQ80" s="222"/>
      <c r="IZR80" s="222"/>
      <c r="IZS80" s="222"/>
      <c r="IZT80" s="222"/>
      <c r="IZU80" s="222"/>
      <c r="IZV80" s="222"/>
      <c r="IZW80" s="222"/>
      <c r="IZX80" s="222"/>
      <c r="IZY80" s="222"/>
      <c r="IZZ80" s="222"/>
      <c r="JAA80" s="222"/>
      <c r="JAB80" s="222"/>
      <c r="JAC80" s="222"/>
      <c r="JAD80" s="222"/>
      <c r="JAE80" s="222"/>
      <c r="JAF80" s="222"/>
      <c r="JAG80" s="222"/>
      <c r="JAH80" s="222"/>
      <c r="JAI80" s="222"/>
      <c r="JAJ80" s="222"/>
      <c r="JAK80" s="222"/>
      <c r="JAL80" s="222"/>
      <c r="JAM80" s="222"/>
      <c r="JAN80" s="222"/>
      <c r="JAO80" s="222"/>
      <c r="JAP80" s="222"/>
      <c r="JAQ80" s="222"/>
      <c r="JAR80" s="222"/>
      <c r="JAS80" s="222"/>
      <c r="JAT80" s="222"/>
      <c r="JAU80" s="222"/>
      <c r="JAV80" s="222"/>
      <c r="JAW80" s="222"/>
      <c r="JAX80" s="222"/>
      <c r="JAY80" s="222"/>
      <c r="JAZ80" s="222"/>
      <c r="JBA80" s="222"/>
      <c r="JBB80" s="222"/>
      <c r="JBC80" s="222"/>
      <c r="JBD80" s="222"/>
      <c r="JBE80" s="222"/>
      <c r="JBF80" s="222"/>
      <c r="JBG80" s="222"/>
      <c r="JBH80" s="222"/>
      <c r="JBI80" s="222"/>
      <c r="JBJ80" s="222"/>
      <c r="JBK80" s="222"/>
      <c r="JBL80" s="222"/>
      <c r="JBM80" s="222"/>
      <c r="JBN80" s="222"/>
      <c r="JBO80" s="222"/>
      <c r="JBP80" s="222"/>
      <c r="JBQ80" s="222"/>
      <c r="JBR80" s="222"/>
      <c r="JBS80" s="222"/>
      <c r="JBT80" s="222"/>
      <c r="JBU80" s="222"/>
      <c r="JBV80" s="222"/>
      <c r="JBW80" s="222"/>
      <c r="JBX80" s="222"/>
      <c r="JBY80" s="222"/>
      <c r="JBZ80" s="222"/>
      <c r="JCA80" s="222"/>
      <c r="JCB80" s="222"/>
      <c r="JCC80" s="222"/>
      <c r="JCD80" s="222"/>
      <c r="JCE80" s="222"/>
      <c r="JCF80" s="222"/>
      <c r="JCG80" s="222"/>
      <c r="JCH80" s="222"/>
      <c r="JCI80" s="222"/>
      <c r="JCJ80" s="222"/>
      <c r="JCK80" s="222"/>
      <c r="JCL80" s="222"/>
      <c r="JCM80" s="222"/>
      <c r="JCN80" s="222"/>
      <c r="JCO80" s="222"/>
      <c r="JCP80" s="222"/>
      <c r="JCQ80" s="222"/>
      <c r="JCR80" s="222"/>
      <c r="JCS80" s="222"/>
      <c r="JCT80" s="222"/>
      <c r="JCU80" s="222"/>
      <c r="JCV80" s="222"/>
      <c r="JCW80" s="222"/>
      <c r="JCX80" s="222"/>
      <c r="JCY80" s="222"/>
      <c r="JCZ80" s="222"/>
      <c r="JDA80" s="222"/>
      <c r="JDB80" s="222"/>
      <c r="JDC80" s="222"/>
      <c r="JDD80" s="222"/>
      <c r="JDE80" s="222"/>
      <c r="JDF80" s="222"/>
      <c r="JDG80" s="222"/>
      <c r="JDH80" s="222"/>
      <c r="JDI80" s="222"/>
      <c r="JDJ80" s="222"/>
      <c r="JDK80" s="222"/>
      <c r="JDL80" s="222"/>
      <c r="JDM80" s="222"/>
      <c r="JDN80" s="222"/>
      <c r="JDO80" s="222"/>
      <c r="JDP80" s="222"/>
      <c r="JDQ80" s="222"/>
      <c r="JDR80" s="222"/>
      <c r="JDS80" s="222"/>
      <c r="JDT80" s="222"/>
      <c r="JDU80" s="222"/>
      <c r="JDV80" s="222"/>
      <c r="JDW80" s="222"/>
      <c r="JDX80" s="222"/>
      <c r="JDY80" s="222"/>
      <c r="JDZ80" s="222"/>
      <c r="JEA80" s="222"/>
      <c r="JEB80" s="222"/>
      <c r="JEC80" s="222"/>
      <c r="JED80" s="222"/>
      <c r="JEE80" s="222"/>
      <c r="JEF80" s="222"/>
      <c r="JEG80" s="222"/>
      <c r="JEH80" s="222"/>
      <c r="JEI80" s="222"/>
      <c r="JEJ80" s="222"/>
      <c r="JEK80" s="222"/>
      <c r="JEL80" s="222"/>
      <c r="JEM80" s="222"/>
      <c r="JEN80" s="222"/>
      <c r="JEO80" s="222"/>
      <c r="JEP80" s="222"/>
      <c r="JEQ80" s="222"/>
      <c r="JER80" s="222"/>
      <c r="JES80" s="222"/>
      <c r="JET80" s="222"/>
      <c r="JEU80" s="222"/>
      <c r="JEV80" s="222"/>
      <c r="JEW80" s="222"/>
      <c r="JEX80" s="222"/>
      <c r="JEY80" s="222"/>
      <c r="JEZ80" s="222"/>
      <c r="JFA80" s="222"/>
      <c r="JFB80" s="222"/>
      <c r="JFC80" s="222"/>
      <c r="JFD80" s="222"/>
      <c r="JFE80" s="222"/>
      <c r="JFF80" s="222"/>
      <c r="JFG80" s="222"/>
      <c r="JFH80" s="222"/>
      <c r="JFI80" s="222"/>
      <c r="JFJ80" s="222"/>
      <c r="JFK80" s="222"/>
      <c r="JFL80" s="222"/>
      <c r="JFM80" s="222"/>
      <c r="JFN80" s="222"/>
      <c r="JFO80" s="222"/>
      <c r="JFP80" s="222"/>
      <c r="JFQ80" s="222"/>
      <c r="JFR80" s="222"/>
      <c r="JFS80" s="222"/>
      <c r="JFT80" s="222"/>
      <c r="JFU80" s="222"/>
      <c r="JFV80" s="222"/>
      <c r="JFW80" s="222"/>
      <c r="JFX80" s="222"/>
      <c r="JFY80" s="222"/>
      <c r="JFZ80" s="222"/>
      <c r="JGA80" s="222"/>
      <c r="JGB80" s="222"/>
      <c r="JGC80" s="222"/>
      <c r="JGD80" s="222"/>
      <c r="JGE80" s="222"/>
      <c r="JGF80" s="222"/>
      <c r="JGG80" s="222"/>
      <c r="JGH80" s="222"/>
      <c r="JGI80" s="222"/>
      <c r="JGJ80" s="222"/>
      <c r="JGK80" s="222"/>
      <c r="JGL80" s="222"/>
      <c r="JGM80" s="222"/>
      <c r="JGN80" s="222"/>
      <c r="JGO80" s="222"/>
      <c r="JGP80" s="222"/>
      <c r="JGQ80" s="222"/>
      <c r="JGR80" s="222"/>
      <c r="JGS80" s="222"/>
      <c r="JGT80" s="222"/>
      <c r="JGU80" s="222"/>
      <c r="JGV80" s="222"/>
      <c r="JGW80" s="222"/>
      <c r="JGX80" s="222"/>
      <c r="JGY80" s="222"/>
      <c r="JGZ80" s="222"/>
      <c r="JHA80" s="222"/>
      <c r="JHB80" s="222"/>
      <c r="JHC80" s="222"/>
      <c r="JHD80" s="222"/>
      <c r="JHE80" s="222"/>
      <c r="JHF80" s="222"/>
      <c r="JHG80" s="222"/>
      <c r="JHH80" s="222"/>
      <c r="JHI80" s="222"/>
      <c r="JHJ80" s="222"/>
      <c r="JHK80" s="222"/>
      <c r="JHL80" s="222"/>
      <c r="JHM80" s="222"/>
      <c r="JHN80" s="222"/>
      <c r="JHO80" s="222"/>
      <c r="JHP80" s="222"/>
      <c r="JHQ80" s="222"/>
      <c r="JHR80" s="222"/>
      <c r="JHS80" s="222"/>
      <c r="JHT80" s="222"/>
      <c r="JHU80" s="222"/>
      <c r="JHV80" s="222"/>
      <c r="JHW80" s="222"/>
      <c r="JHX80" s="222"/>
      <c r="JHY80" s="222"/>
      <c r="JHZ80" s="222"/>
      <c r="JIA80" s="222"/>
      <c r="JIB80" s="222"/>
      <c r="JIC80" s="222"/>
      <c r="JID80" s="222"/>
      <c r="JIE80" s="222"/>
      <c r="JIF80" s="222"/>
      <c r="JIG80" s="222"/>
      <c r="JIH80" s="222"/>
      <c r="JII80" s="222"/>
      <c r="JIJ80" s="222"/>
      <c r="JIK80" s="222"/>
      <c r="JIL80" s="222"/>
      <c r="JIM80" s="222"/>
      <c r="JIN80" s="222"/>
      <c r="JIO80" s="222"/>
      <c r="JIP80" s="222"/>
      <c r="JIQ80" s="222"/>
      <c r="JIR80" s="222"/>
      <c r="JIS80" s="222"/>
      <c r="JIT80" s="222"/>
      <c r="JIU80" s="222"/>
      <c r="JIV80" s="222"/>
      <c r="JIW80" s="222"/>
      <c r="JIX80" s="222"/>
      <c r="JIY80" s="222"/>
      <c r="JIZ80" s="222"/>
      <c r="JJA80" s="222"/>
      <c r="JJB80" s="222"/>
      <c r="JJC80" s="222"/>
      <c r="JJD80" s="222"/>
      <c r="JJE80" s="222"/>
      <c r="JJF80" s="222"/>
      <c r="JJG80" s="222"/>
      <c r="JJH80" s="222"/>
      <c r="JJI80" s="222"/>
      <c r="JJJ80" s="222"/>
      <c r="JJK80" s="222"/>
      <c r="JJL80" s="222"/>
      <c r="JJM80" s="222"/>
      <c r="JJN80" s="222"/>
      <c r="JJO80" s="222"/>
      <c r="JJP80" s="222"/>
      <c r="JJQ80" s="222"/>
      <c r="JJR80" s="222"/>
      <c r="JJS80" s="222"/>
      <c r="JJT80" s="222"/>
      <c r="JJU80" s="222"/>
      <c r="JJV80" s="222"/>
      <c r="JJW80" s="222"/>
      <c r="JJX80" s="222"/>
      <c r="JJY80" s="222"/>
      <c r="JJZ80" s="222"/>
      <c r="JKA80" s="222"/>
      <c r="JKB80" s="222"/>
      <c r="JKC80" s="222"/>
      <c r="JKD80" s="222"/>
      <c r="JKE80" s="222"/>
      <c r="JKF80" s="222"/>
      <c r="JKG80" s="222"/>
      <c r="JKH80" s="222"/>
      <c r="JKI80" s="222"/>
      <c r="JKJ80" s="222"/>
      <c r="JKK80" s="222"/>
      <c r="JKL80" s="222"/>
      <c r="JKM80" s="222"/>
      <c r="JKN80" s="222"/>
      <c r="JKO80" s="222"/>
      <c r="JKP80" s="222"/>
      <c r="JKQ80" s="222"/>
      <c r="JKR80" s="222"/>
      <c r="JKS80" s="222"/>
      <c r="JKT80" s="222"/>
      <c r="JKU80" s="222"/>
      <c r="JKV80" s="222"/>
      <c r="JKW80" s="222"/>
      <c r="JKX80" s="222"/>
      <c r="JKY80" s="222"/>
      <c r="JKZ80" s="222"/>
      <c r="JLA80" s="222"/>
      <c r="JLB80" s="222"/>
      <c r="JLC80" s="222"/>
      <c r="JLD80" s="222"/>
      <c r="JLE80" s="222"/>
      <c r="JLF80" s="222"/>
      <c r="JLG80" s="222"/>
      <c r="JLH80" s="222"/>
      <c r="JLI80" s="222"/>
      <c r="JLJ80" s="222"/>
      <c r="JLK80" s="222"/>
      <c r="JLL80" s="222"/>
      <c r="JLM80" s="222"/>
      <c r="JLN80" s="222"/>
      <c r="JLO80" s="222"/>
      <c r="JLP80" s="222"/>
      <c r="JLQ80" s="222"/>
      <c r="JLR80" s="222"/>
      <c r="JLS80" s="222"/>
      <c r="JLT80" s="222"/>
      <c r="JLU80" s="222"/>
      <c r="JLV80" s="222"/>
      <c r="JLW80" s="222"/>
      <c r="JLX80" s="222"/>
      <c r="JLY80" s="222"/>
      <c r="JLZ80" s="222"/>
      <c r="JMA80" s="222"/>
      <c r="JMB80" s="222"/>
      <c r="JMC80" s="222"/>
      <c r="JMD80" s="222"/>
      <c r="JME80" s="222"/>
      <c r="JMF80" s="222"/>
      <c r="JMG80" s="222"/>
      <c r="JMH80" s="222"/>
      <c r="JMI80" s="222"/>
      <c r="JMJ80" s="222"/>
      <c r="JMK80" s="222"/>
      <c r="JML80" s="222"/>
      <c r="JMM80" s="222"/>
      <c r="JMN80" s="222"/>
      <c r="JMO80" s="222"/>
      <c r="JMP80" s="222"/>
      <c r="JMQ80" s="222"/>
      <c r="JMR80" s="222"/>
      <c r="JMS80" s="222"/>
      <c r="JMT80" s="222"/>
      <c r="JMU80" s="222"/>
      <c r="JMV80" s="222"/>
      <c r="JMW80" s="222"/>
      <c r="JMX80" s="222"/>
      <c r="JMY80" s="222"/>
      <c r="JMZ80" s="222"/>
      <c r="JNA80" s="222"/>
      <c r="JNB80" s="222"/>
      <c r="JNC80" s="222"/>
      <c r="JND80" s="222"/>
      <c r="JNE80" s="222"/>
      <c r="JNF80" s="222"/>
      <c r="JNG80" s="222"/>
      <c r="JNH80" s="222"/>
      <c r="JNI80" s="222"/>
      <c r="JNJ80" s="222"/>
      <c r="JNK80" s="222"/>
      <c r="JNL80" s="222"/>
      <c r="JNM80" s="222"/>
      <c r="JNN80" s="222"/>
      <c r="JNO80" s="222"/>
      <c r="JNP80" s="222"/>
      <c r="JNQ80" s="222"/>
      <c r="JNR80" s="222"/>
      <c r="JNS80" s="222"/>
      <c r="JNT80" s="222"/>
      <c r="JNU80" s="222"/>
      <c r="JNV80" s="222"/>
      <c r="JNW80" s="222"/>
      <c r="JNX80" s="222"/>
      <c r="JNY80" s="222"/>
      <c r="JNZ80" s="222"/>
      <c r="JOA80" s="222"/>
      <c r="JOB80" s="222"/>
      <c r="JOC80" s="222"/>
      <c r="JOD80" s="222"/>
      <c r="JOE80" s="222"/>
      <c r="JOF80" s="222"/>
      <c r="JOG80" s="222"/>
      <c r="JOH80" s="222"/>
      <c r="JOI80" s="222"/>
      <c r="JOJ80" s="222"/>
      <c r="JOK80" s="222"/>
      <c r="JOL80" s="222"/>
      <c r="JOM80" s="222"/>
      <c r="JON80" s="222"/>
      <c r="JOO80" s="222"/>
      <c r="JOP80" s="222"/>
      <c r="JOQ80" s="222"/>
      <c r="JOR80" s="222"/>
      <c r="JOS80" s="222"/>
      <c r="JOT80" s="222"/>
      <c r="JOU80" s="222"/>
      <c r="JOV80" s="222"/>
      <c r="JOW80" s="222"/>
      <c r="JOX80" s="222"/>
      <c r="JOY80" s="222"/>
      <c r="JOZ80" s="222"/>
      <c r="JPA80" s="222"/>
      <c r="JPB80" s="222"/>
      <c r="JPC80" s="222"/>
      <c r="JPD80" s="222"/>
      <c r="JPE80" s="222"/>
      <c r="JPF80" s="222"/>
      <c r="JPG80" s="222"/>
      <c r="JPH80" s="222"/>
      <c r="JPI80" s="222"/>
      <c r="JPJ80" s="222"/>
      <c r="JPK80" s="222"/>
      <c r="JPL80" s="222"/>
      <c r="JPM80" s="222"/>
      <c r="JPN80" s="222"/>
      <c r="JPO80" s="222"/>
      <c r="JPP80" s="222"/>
      <c r="JPQ80" s="222"/>
      <c r="JPR80" s="222"/>
      <c r="JPS80" s="222"/>
      <c r="JPT80" s="222"/>
      <c r="JPU80" s="222"/>
      <c r="JPV80" s="222"/>
      <c r="JPW80" s="222"/>
      <c r="JPX80" s="222"/>
      <c r="JPY80" s="222"/>
      <c r="JPZ80" s="222"/>
      <c r="JQA80" s="222"/>
      <c r="JQB80" s="222"/>
      <c r="JQC80" s="222"/>
      <c r="JQD80" s="222"/>
      <c r="JQE80" s="222"/>
      <c r="JQF80" s="222"/>
      <c r="JQG80" s="222"/>
      <c r="JQH80" s="222"/>
      <c r="JQI80" s="222"/>
      <c r="JQJ80" s="222"/>
      <c r="JQK80" s="222"/>
      <c r="JQL80" s="222"/>
      <c r="JQM80" s="222"/>
      <c r="JQN80" s="222"/>
      <c r="JQO80" s="222"/>
      <c r="JQP80" s="222"/>
      <c r="JQQ80" s="222"/>
      <c r="JQR80" s="222"/>
      <c r="JQS80" s="222"/>
      <c r="JQT80" s="222"/>
      <c r="JQU80" s="222"/>
      <c r="JQV80" s="222"/>
      <c r="JQW80" s="222"/>
      <c r="JQX80" s="222"/>
      <c r="JQY80" s="222"/>
      <c r="JQZ80" s="222"/>
      <c r="JRA80" s="222"/>
      <c r="JRB80" s="222"/>
      <c r="JRC80" s="222"/>
      <c r="JRD80" s="222"/>
      <c r="JRE80" s="222"/>
      <c r="JRF80" s="222"/>
      <c r="JRG80" s="222"/>
      <c r="JRH80" s="222"/>
      <c r="JRI80" s="222"/>
      <c r="JRJ80" s="222"/>
      <c r="JRK80" s="222"/>
      <c r="JRL80" s="222"/>
      <c r="JRM80" s="222"/>
      <c r="JRN80" s="222"/>
      <c r="JRO80" s="222"/>
      <c r="JRP80" s="222"/>
      <c r="JRQ80" s="222"/>
      <c r="JRR80" s="222"/>
      <c r="JRS80" s="222"/>
      <c r="JRT80" s="222"/>
      <c r="JRU80" s="222"/>
      <c r="JRV80" s="222"/>
      <c r="JRW80" s="222"/>
      <c r="JRX80" s="222"/>
      <c r="JRY80" s="222"/>
      <c r="JRZ80" s="222"/>
      <c r="JSA80" s="222"/>
      <c r="JSB80" s="222"/>
      <c r="JSC80" s="222"/>
      <c r="JSD80" s="222"/>
      <c r="JSE80" s="222"/>
      <c r="JSF80" s="222"/>
      <c r="JSG80" s="222"/>
      <c r="JSH80" s="222"/>
      <c r="JSI80" s="222"/>
      <c r="JSJ80" s="222"/>
      <c r="JSK80" s="222"/>
      <c r="JSL80" s="222"/>
      <c r="JSM80" s="222"/>
      <c r="JSN80" s="222"/>
      <c r="JSO80" s="222"/>
      <c r="JSP80" s="222"/>
      <c r="JSQ80" s="222"/>
      <c r="JSR80" s="222"/>
      <c r="JSS80" s="222"/>
      <c r="JST80" s="222"/>
      <c r="JSU80" s="222"/>
      <c r="JSV80" s="222"/>
      <c r="JSW80" s="222"/>
      <c r="JSX80" s="222"/>
      <c r="JSY80" s="222"/>
      <c r="JSZ80" s="222"/>
      <c r="JTA80" s="222"/>
      <c r="JTB80" s="222"/>
      <c r="JTC80" s="222"/>
      <c r="JTD80" s="222"/>
      <c r="JTE80" s="222"/>
      <c r="JTF80" s="222"/>
      <c r="JTG80" s="222"/>
      <c r="JTH80" s="222"/>
      <c r="JTI80" s="222"/>
      <c r="JTJ80" s="222"/>
      <c r="JTK80" s="222"/>
      <c r="JTL80" s="222"/>
      <c r="JTM80" s="222"/>
      <c r="JTN80" s="222"/>
      <c r="JTO80" s="222"/>
      <c r="JTP80" s="222"/>
      <c r="JTQ80" s="222"/>
      <c r="JTR80" s="222"/>
      <c r="JTS80" s="222"/>
      <c r="JTT80" s="222"/>
      <c r="JTU80" s="222"/>
      <c r="JTV80" s="222"/>
      <c r="JTW80" s="222"/>
      <c r="JTX80" s="222"/>
      <c r="JTY80" s="222"/>
      <c r="JTZ80" s="222"/>
      <c r="JUA80" s="222"/>
      <c r="JUB80" s="222"/>
      <c r="JUC80" s="222"/>
      <c r="JUD80" s="222"/>
      <c r="JUE80" s="222"/>
      <c r="JUF80" s="222"/>
      <c r="JUG80" s="222"/>
      <c r="JUH80" s="222"/>
      <c r="JUI80" s="222"/>
      <c r="JUJ80" s="222"/>
      <c r="JUK80" s="222"/>
      <c r="JUL80" s="222"/>
      <c r="JUM80" s="222"/>
      <c r="JUN80" s="222"/>
      <c r="JUO80" s="222"/>
      <c r="JUP80" s="222"/>
      <c r="JUQ80" s="222"/>
      <c r="JUR80" s="222"/>
      <c r="JUS80" s="222"/>
      <c r="JUT80" s="222"/>
      <c r="JUU80" s="222"/>
      <c r="JUV80" s="222"/>
      <c r="JUW80" s="222"/>
      <c r="JUX80" s="222"/>
      <c r="JUY80" s="222"/>
      <c r="JUZ80" s="222"/>
      <c r="JVA80" s="222"/>
      <c r="JVB80" s="222"/>
      <c r="JVC80" s="222"/>
      <c r="JVD80" s="222"/>
      <c r="JVE80" s="222"/>
      <c r="JVF80" s="222"/>
      <c r="JVG80" s="222"/>
      <c r="JVH80" s="222"/>
      <c r="JVI80" s="222"/>
      <c r="JVJ80" s="222"/>
      <c r="JVK80" s="222"/>
      <c r="JVL80" s="222"/>
      <c r="JVM80" s="222"/>
      <c r="JVN80" s="222"/>
      <c r="JVO80" s="222"/>
      <c r="JVP80" s="222"/>
      <c r="JVQ80" s="222"/>
      <c r="JVR80" s="222"/>
      <c r="JVS80" s="222"/>
      <c r="JVT80" s="222"/>
      <c r="JVU80" s="222"/>
      <c r="JVV80" s="222"/>
      <c r="JVW80" s="222"/>
      <c r="JVX80" s="222"/>
      <c r="JVY80" s="222"/>
      <c r="JVZ80" s="222"/>
      <c r="JWA80" s="222"/>
      <c r="JWB80" s="222"/>
      <c r="JWC80" s="222"/>
      <c r="JWD80" s="222"/>
      <c r="JWE80" s="222"/>
      <c r="JWF80" s="222"/>
      <c r="JWG80" s="222"/>
      <c r="JWH80" s="222"/>
      <c r="JWI80" s="222"/>
      <c r="JWJ80" s="222"/>
      <c r="JWK80" s="222"/>
      <c r="JWL80" s="222"/>
      <c r="JWM80" s="222"/>
      <c r="JWN80" s="222"/>
      <c r="JWO80" s="222"/>
      <c r="JWP80" s="222"/>
      <c r="JWQ80" s="222"/>
      <c r="JWR80" s="222"/>
      <c r="JWS80" s="222"/>
      <c r="JWT80" s="222"/>
      <c r="JWU80" s="222"/>
      <c r="JWV80" s="222"/>
      <c r="JWW80" s="222"/>
      <c r="JWX80" s="222"/>
      <c r="JWY80" s="222"/>
      <c r="JWZ80" s="222"/>
      <c r="JXA80" s="222"/>
      <c r="JXB80" s="222"/>
      <c r="JXC80" s="222"/>
      <c r="JXD80" s="222"/>
      <c r="JXE80" s="222"/>
      <c r="JXF80" s="222"/>
      <c r="JXG80" s="222"/>
      <c r="JXH80" s="222"/>
      <c r="JXI80" s="222"/>
      <c r="JXJ80" s="222"/>
      <c r="JXK80" s="222"/>
      <c r="JXL80" s="222"/>
      <c r="JXM80" s="222"/>
      <c r="JXN80" s="222"/>
      <c r="JXO80" s="222"/>
      <c r="JXP80" s="222"/>
      <c r="JXQ80" s="222"/>
      <c r="JXR80" s="222"/>
      <c r="JXS80" s="222"/>
      <c r="JXT80" s="222"/>
      <c r="JXU80" s="222"/>
      <c r="JXV80" s="222"/>
      <c r="JXW80" s="222"/>
      <c r="JXX80" s="222"/>
      <c r="JXY80" s="222"/>
      <c r="JXZ80" s="222"/>
      <c r="JYA80" s="222"/>
      <c r="JYB80" s="222"/>
      <c r="JYC80" s="222"/>
      <c r="JYD80" s="222"/>
      <c r="JYE80" s="222"/>
      <c r="JYF80" s="222"/>
      <c r="JYG80" s="222"/>
      <c r="JYH80" s="222"/>
      <c r="JYI80" s="222"/>
      <c r="JYJ80" s="222"/>
      <c r="JYK80" s="222"/>
      <c r="JYL80" s="222"/>
      <c r="JYM80" s="222"/>
      <c r="JYN80" s="222"/>
      <c r="JYO80" s="222"/>
      <c r="JYP80" s="222"/>
      <c r="JYQ80" s="222"/>
      <c r="JYR80" s="222"/>
      <c r="JYS80" s="222"/>
      <c r="JYT80" s="222"/>
      <c r="JYU80" s="222"/>
      <c r="JYV80" s="222"/>
      <c r="JYW80" s="222"/>
      <c r="JYX80" s="222"/>
      <c r="JYY80" s="222"/>
      <c r="JYZ80" s="222"/>
      <c r="JZA80" s="222"/>
      <c r="JZB80" s="222"/>
      <c r="JZC80" s="222"/>
      <c r="JZD80" s="222"/>
      <c r="JZE80" s="222"/>
      <c r="JZF80" s="222"/>
      <c r="JZG80" s="222"/>
      <c r="JZH80" s="222"/>
      <c r="JZI80" s="222"/>
      <c r="JZJ80" s="222"/>
      <c r="JZK80" s="222"/>
      <c r="JZL80" s="222"/>
      <c r="JZM80" s="222"/>
      <c r="JZN80" s="222"/>
      <c r="JZO80" s="222"/>
      <c r="JZP80" s="222"/>
      <c r="JZQ80" s="222"/>
      <c r="JZR80" s="222"/>
      <c r="JZS80" s="222"/>
      <c r="JZT80" s="222"/>
      <c r="JZU80" s="222"/>
      <c r="JZV80" s="222"/>
      <c r="JZW80" s="222"/>
      <c r="JZX80" s="222"/>
      <c r="JZY80" s="222"/>
      <c r="JZZ80" s="222"/>
      <c r="KAA80" s="222"/>
      <c r="KAB80" s="222"/>
      <c r="KAC80" s="222"/>
      <c r="KAD80" s="222"/>
      <c r="KAE80" s="222"/>
      <c r="KAF80" s="222"/>
      <c r="KAG80" s="222"/>
      <c r="KAH80" s="222"/>
      <c r="KAI80" s="222"/>
      <c r="KAJ80" s="222"/>
      <c r="KAK80" s="222"/>
      <c r="KAL80" s="222"/>
      <c r="KAM80" s="222"/>
      <c r="KAN80" s="222"/>
      <c r="KAO80" s="222"/>
      <c r="KAP80" s="222"/>
      <c r="KAQ80" s="222"/>
      <c r="KAR80" s="222"/>
      <c r="KAS80" s="222"/>
      <c r="KAT80" s="222"/>
      <c r="KAU80" s="222"/>
      <c r="KAV80" s="222"/>
      <c r="KAW80" s="222"/>
      <c r="KAX80" s="222"/>
      <c r="KAY80" s="222"/>
      <c r="KAZ80" s="222"/>
      <c r="KBA80" s="222"/>
      <c r="KBB80" s="222"/>
      <c r="KBC80" s="222"/>
      <c r="KBD80" s="222"/>
      <c r="KBE80" s="222"/>
      <c r="KBF80" s="222"/>
      <c r="KBG80" s="222"/>
      <c r="KBH80" s="222"/>
      <c r="KBI80" s="222"/>
      <c r="KBJ80" s="222"/>
      <c r="KBK80" s="222"/>
      <c r="KBL80" s="222"/>
      <c r="KBM80" s="222"/>
      <c r="KBN80" s="222"/>
      <c r="KBO80" s="222"/>
      <c r="KBP80" s="222"/>
      <c r="KBQ80" s="222"/>
      <c r="KBR80" s="222"/>
      <c r="KBS80" s="222"/>
      <c r="KBT80" s="222"/>
      <c r="KBU80" s="222"/>
      <c r="KBV80" s="222"/>
      <c r="KBW80" s="222"/>
      <c r="KBX80" s="222"/>
      <c r="KBY80" s="222"/>
      <c r="KBZ80" s="222"/>
      <c r="KCA80" s="222"/>
      <c r="KCB80" s="222"/>
      <c r="KCC80" s="222"/>
      <c r="KCD80" s="222"/>
      <c r="KCE80" s="222"/>
      <c r="KCF80" s="222"/>
      <c r="KCG80" s="222"/>
      <c r="KCH80" s="222"/>
      <c r="KCI80" s="222"/>
      <c r="KCJ80" s="222"/>
      <c r="KCK80" s="222"/>
      <c r="KCL80" s="222"/>
      <c r="KCM80" s="222"/>
      <c r="KCN80" s="222"/>
      <c r="KCO80" s="222"/>
      <c r="KCP80" s="222"/>
      <c r="KCQ80" s="222"/>
      <c r="KCR80" s="222"/>
      <c r="KCS80" s="222"/>
      <c r="KCT80" s="222"/>
      <c r="KCU80" s="222"/>
      <c r="KCV80" s="222"/>
      <c r="KCW80" s="222"/>
      <c r="KCX80" s="222"/>
      <c r="KCY80" s="222"/>
      <c r="KCZ80" s="222"/>
      <c r="KDA80" s="222"/>
      <c r="KDB80" s="222"/>
      <c r="KDC80" s="222"/>
      <c r="KDD80" s="222"/>
      <c r="KDE80" s="222"/>
      <c r="KDF80" s="222"/>
      <c r="KDG80" s="222"/>
      <c r="KDH80" s="222"/>
      <c r="KDI80" s="222"/>
      <c r="KDJ80" s="222"/>
      <c r="KDK80" s="222"/>
      <c r="KDL80" s="222"/>
      <c r="KDM80" s="222"/>
      <c r="KDN80" s="222"/>
      <c r="KDO80" s="222"/>
      <c r="KDP80" s="222"/>
      <c r="KDQ80" s="222"/>
      <c r="KDR80" s="222"/>
      <c r="KDS80" s="222"/>
      <c r="KDT80" s="222"/>
      <c r="KDU80" s="222"/>
      <c r="KDV80" s="222"/>
      <c r="KDW80" s="222"/>
      <c r="KDX80" s="222"/>
      <c r="KDY80" s="222"/>
      <c r="KDZ80" s="222"/>
      <c r="KEA80" s="222"/>
      <c r="KEB80" s="222"/>
      <c r="KEC80" s="222"/>
      <c r="KED80" s="222"/>
      <c r="KEE80" s="222"/>
      <c r="KEF80" s="222"/>
      <c r="KEG80" s="222"/>
      <c r="KEH80" s="222"/>
      <c r="KEI80" s="222"/>
      <c r="KEJ80" s="222"/>
      <c r="KEK80" s="222"/>
      <c r="KEL80" s="222"/>
      <c r="KEM80" s="222"/>
      <c r="KEN80" s="222"/>
      <c r="KEO80" s="222"/>
      <c r="KEP80" s="222"/>
      <c r="KEQ80" s="222"/>
      <c r="KER80" s="222"/>
      <c r="KES80" s="222"/>
      <c r="KET80" s="222"/>
      <c r="KEU80" s="222"/>
      <c r="KEV80" s="222"/>
      <c r="KEW80" s="222"/>
      <c r="KEX80" s="222"/>
      <c r="KEY80" s="222"/>
      <c r="KEZ80" s="222"/>
      <c r="KFA80" s="222"/>
      <c r="KFB80" s="222"/>
      <c r="KFC80" s="222"/>
      <c r="KFD80" s="222"/>
      <c r="KFE80" s="222"/>
      <c r="KFF80" s="222"/>
      <c r="KFG80" s="222"/>
      <c r="KFH80" s="222"/>
      <c r="KFI80" s="222"/>
      <c r="KFJ80" s="222"/>
      <c r="KFK80" s="222"/>
      <c r="KFL80" s="222"/>
      <c r="KFM80" s="222"/>
      <c r="KFN80" s="222"/>
      <c r="KFO80" s="222"/>
      <c r="KFP80" s="222"/>
      <c r="KFQ80" s="222"/>
      <c r="KFR80" s="222"/>
      <c r="KFS80" s="222"/>
      <c r="KFT80" s="222"/>
      <c r="KFU80" s="222"/>
      <c r="KFV80" s="222"/>
      <c r="KFW80" s="222"/>
      <c r="KFX80" s="222"/>
      <c r="KFY80" s="222"/>
      <c r="KFZ80" s="222"/>
      <c r="KGA80" s="222"/>
      <c r="KGB80" s="222"/>
      <c r="KGC80" s="222"/>
      <c r="KGD80" s="222"/>
      <c r="KGE80" s="222"/>
      <c r="KGF80" s="222"/>
      <c r="KGG80" s="222"/>
      <c r="KGH80" s="222"/>
      <c r="KGI80" s="222"/>
      <c r="KGJ80" s="222"/>
      <c r="KGK80" s="222"/>
      <c r="KGL80" s="222"/>
      <c r="KGM80" s="222"/>
      <c r="KGN80" s="222"/>
      <c r="KGO80" s="222"/>
      <c r="KGP80" s="222"/>
      <c r="KGQ80" s="222"/>
      <c r="KGR80" s="222"/>
      <c r="KGS80" s="222"/>
      <c r="KGT80" s="222"/>
      <c r="KGU80" s="222"/>
      <c r="KGV80" s="222"/>
      <c r="KGW80" s="222"/>
      <c r="KGX80" s="222"/>
      <c r="KGY80" s="222"/>
      <c r="KGZ80" s="222"/>
      <c r="KHA80" s="222"/>
      <c r="KHB80" s="222"/>
      <c r="KHC80" s="222"/>
      <c r="KHD80" s="222"/>
      <c r="KHE80" s="222"/>
      <c r="KHF80" s="222"/>
      <c r="KHG80" s="222"/>
      <c r="KHH80" s="222"/>
      <c r="KHI80" s="222"/>
      <c r="KHJ80" s="222"/>
      <c r="KHK80" s="222"/>
      <c r="KHL80" s="222"/>
      <c r="KHM80" s="222"/>
      <c r="KHN80" s="222"/>
      <c r="KHO80" s="222"/>
      <c r="KHP80" s="222"/>
      <c r="KHQ80" s="222"/>
      <c r="KHR80" s="222"/>
      <c r="KHS80" s="222"/>
      <c r="KHT80" s="222"/>
      <c r="KHU80" s="222"/>
      <c r="KHV80" s="222"/>
      <c r="KHW80" s="222"/>
      <c r="KHX80" s="222"/>
      <c r="KHY80" s="222"/>
      <c r="KHZ80" s="222"/>
      <c r="KIA80" s="222"/>
      <c r="KIB80" s="222"/>
      <c r="KIC80" s="222"/>
      <c r="KID80" s="222"/>
      <c r="KIE80" s="222"/>
      <c r="KIF80" s="222"/>
      <c r="KIG80" s="222"/>
      <c r="KIH80" s="222"/>
      <c r="KII80" s="222"/>
      <c r="KIJ80" s="222"/>
      <c r="KIK80" s="222"/>
      <c r="KIL80" s="222"/>
      <c r="KIM80" s="222"/>
      <c r="KIN80" s="222"/>
      <c r="KIO80" s="222"/>
      <c r="KIP80" s="222"/>
      <c r="KIQ80" s="222"/>
      <c r="KIR80" s="222"/>
      <c r="KIS80" s="222"/>
      <c r="KIT80" s="222"/>
      <c r="KIU80" s="222"/>
      <c r="KIV80" s="222"/>
      <c r="KIW80" s="222"/>
      <c r="KIX80" s="222"/>
      <c r="KIY80" s="222"/>
      <c r="KIZ80" s="222"/>
      <c r="KJA80" s="222"/>
      <c r="KJB80" s="222"/>
      <c r="KJC80" s="222"/>
      <c r="KJD80" s="222"/>
      <c r="KJE80" s="222"/>
      <c r="KJF80" s="222"/>
      <c r="KJG80" s="222"/>
      <c r="KJH80" s="222"/>
      <c r="KJI80" s="222"/>
      <c r="KJJ80" s="222"/>
      <c r="KJK80" s="222"/>
      <c r="KJL80" s="222"/>
      <c r="KJM80" s="222"/>
      <c r="KJN80" s="222"/>
      <c r="KJO80" s="222"/>
      <c r="KJP80" s="222"/>
      <c r="KJQ80" s="222"/>
      <c r="KJR80" s="222"/>
      <c r="KJS80" s="222"/>
      <c r="KJT80" s="222"/>
      <c r="KJU80" s="222"/>
      <c r="KJV80" s="222"/>
      <c r="KJW80" s="222"/>
      <c r="KJX80" s="222"/>
      <c r="KJY80" s="222"/>
      <c r="KJZ80" s="222"/>
      <c r="KKA80" s="222"/>
      <c r="KKB80" s="222"/>
      <c r="KKC80" s="222"/>
      <c r="KKD80" s="222"/>
      <c r="KKE80" s="222"/>
      <c r="KKF80" s="222"/>
      <c r="KKG80" s="222"/>
      <c r="KKH80" s="222"/>
      <c r="KKI80" s="222"/>
      <c r="KKJ80" s="222"/>
      <c r="KKK80" s="222"/>
      <c r="KKL80" s="222"/>
      <c r="KKM80" s="222"/>
      <c r="KKN80" s="222"/>
      <c r="KKO80" s="222"/>
      <c r="KKP80" s="222"/>
      <c r="KKQ80" s="222"/>
      <c r="KKR80" s="222"/>
      <c r="KKS80" s="222"/>
      <c r="KKT80" s="222"/>
      <c r="KKU80" s="222"/>
      <c r="KKV80" s="222"/>
      <c r="KKW80" s="222"/>
      <c r="KKX80" s="222"/>
      <c r="KKY80" s="222"/>
      <c r="KKZ80" s="222"/>
      <c r="KLA80" s="222"/>
      <c r="KLB80" s="222"/>
      <c r="KLC80" s="222"/>
      <c r="KLD80" s="222"/>
      <c r="KLE80" s="222"/>
      <c r="KLF80" s="222"/>
      <c r="KLG80" s="222"/>
      <c r="KLH80" s="222"/>
      <c r="KLI80" s="222"/>
      <c r="KLJ80" s="222"/>
      <c r="KLK80" s="222"/>
      <c r="KLL80" s="222"/>
      <c r="KLM80" s="222"/>
      <c r="KLN80" s="222"/>
      <c r="KLO80" s="222"/>
      <c r="KLP80" s="222"/>
      <c r="KLQ80" s="222"/>
      <c r="KLR80" s="222"/>
      <c r="KLS80" s="222"/>
      <c r="KLT80" s="222"/>
      <c r="KLU80" s="222"/>
      <c r="KLV80" s="222"/>
      <c r="KLW80" s="222"/>
      <c r="KLX80" s="222"/>
      <c r="KLY80" s="222"/>
      <c r="KLZ80" s="222"/>
      <c r="KMA80" s="222"/>
      <c r="KMB80" s="222"/>
      <c r="KMC80" s="222"/>
      <c r="KMD80" s="222"/>
      <c r="KME80" s="222"/>
      <c r="KMF80" s="222"/>
      <c r="KMG80" s="222"/>
      <c r="KMH80" s="222"/>
      <c r="KMI80" s="222"/>
      <c r="KMJ80" s="222"/>
      <c r="KMK80" s="222"/>
      <c r="KML80" s="222"/>
      <c r="KMM80" s="222"/>
      <c r="KMN80" s="222"/>
      <c r="KMO80" s="222"/>
      <c r="KMP80" s="222"/>
      <c r="KMQ80" s="222"/>
      <c r="KMR80" s="222"/>
      <c r="KMS80" s="222"/>
      <c r="KMT80" s="222"/>
      <c r="KMU80" s="222"/>
      <c r="KMV80" s="222"/>
      <c r="KMW80" s="222"/>
      <c r="KMX80" s="222"/>
      <c r="KMY80" s="222"/>
      <c r="KMZ80" s="222"/>
      <c r="KNA80" s="222"/>
      <c r="KNB80" s="222"/>
      <c r="KNC80" s="222"/>
      <c r="KND80" s="222"/>
      <c r="KNE80" s="222"/>
      <c r="KNF80" s="222"/>
      <c r="KNG80" s="222"/>
      <c r="KNH80" s="222"/>
      <c r="KNI80" s="222"/>
      <c r="KNJ80" s="222"/>
      <c r="KNK80" s="222"/>
      <c r="KNL80" s="222"/>
      <c r="KNM80" s="222"/>
      <c r="KNN80" s="222"/>
      <c r="KNO80" s="222"/>
      <c r="KNP80" s="222"/>
      <c r="KNQ80" s="222"/>
      <c r="KNR80" s="222"/>
      <c r="KNS80" s="222"/>
      <c r="KNT80" s="222"/>
      <c r="KNU80" s="222"/>
      <c r="KNV80" s="222"/>
      <c r="KNW80" s="222"/>
      <c r="KNX80" s="222"/>
      <c r="KNY80" s="222"/>
      <c r="KNZ80" s="222"/>
      <c r="KOA80" s="222"/>
      <c r="KOB80" s="222"/>
      <c r="KOC80" s="222"/>
      <c r="KOD80" s="222"/>
      <c r="KOE80" s="222"/>
      <c r="KOF80" s="222"/>
      <c r="KOG80" s="222"/>
      <c r="KOH80" s="222"/>
      <c r="KOI80" s="222"/>
      <c r="KOJ80" s="222"/>
      <c r="KOK80" s="222"/>
      <c r="KOL80" s="222"/>
      <c r="KOM80" s="222"/>
      <c r="KON80" s="222"/>
      <c r="KOO80" s="222"/>
      <c r="KOP80" s="222"/>
      <c r="KOQ80" s="222"/>
      <c r="KOR80" s="222"/>
      <c r="KOS80" s="222"/>
      <c r="KOT80" s="222"/>
      <c r="KOU80" s="222"/>
      <c r="KOV80" s="222"/>
      <c r="KOW80" s="222"/>
      <c r="KOX80" s="222"/>
      <c r="KOY80" s="222"/>
      <c r="KOZ80" s="222"/>
      <c r="KPA80" s="222"/>
      <c r="KPB80" s="222"/>
      <c r="KPC80" s="222"/>
      <c r="KPD80" s="222"/>
      <c r="KPE80" s="222"/>
      <c r="KPF80" s="222"/>
      <c r="KPG80" s="222"/>
      <c r="KPH80" s="222"/>
      <c r="KPI80" s="222"/>
      <c r="KPJ80" s="222"/>
      <c r="KPK80" s="222"/>
      <c r="KPL80" s="222"/>
      <c r="KPM80" s="222"/>
      <c r="KPN80" s="222"/>
      <c r="KPO80" s="222"/>
      <c r="KPP80" s="222"/>
      <c r="KPQ80" s="222"/>
      <c r="KPR80" s="222"/>
      <c r="KPS80" s="222"/>
      <c r="KPT80" s="222"/>
      <c r="KPU80" s="222"/>
      <c r="KPV80" s="222"/>
      <c r="KPW80" s="222"/>
      <c r="KPX80" s="222"/>
      <c r="KPY80" s="222"/>
      <c r="KPZ80" s="222"/>
      <c r="KQA80" s="222"/>
      <c r="KQB80" s="222"/>
      <c r="KQC80" s="222"/>
      <c r="KQD80" s="222"/>
      <c r="KQE80" s="222"/>
      <c r="KQF80" s="222"/>
      <c r="KQG80" s="222"/>
      <c r="KQH80" s="222"/>
      <c r="KQI80" s="222"/>
      <c r="KQJ80" s="222"/>
      <c r="KQK80" s="222"/>
      <c r="KQL80" s="222"/>
      <c r="KQM80" s="222"/>
      <c r="KQN80" s="222"/>
      <c r="KQO80" s="222"/>
      <c r="KQP80" s="222"/>
      <c r="KQQ80" s="222"/>
      <c r="KQR80" s="222"/>
      <c r="KQS80" s="222"/>
      <c r="KQT80" s="222"/>
      <c r="KQU80" s="222"/>
      <c r="KQV80" s="222"/>
      <c r="KQW80" s="222"/>
      <c r="KQX80" s="222"/>
      <c r="KQY80" s="222"/>
      <c r="KQZ80" s="222"/>
      <c r="KRA80" s="222"/>
      <c r="KRB80" s="222"/>
      <c r="KRC80" s="222"/>
      <c r="KRD80" s="222"/>
      <c r="KRE80" s="222"/>
      <c r="KRF80" s="222"/>
      <c r="KRG80" s="222"/>
      <c r="KRH80" s="222"/>
      <c r="KRI80" s="222"/>
      <c r="KRJ80" s="222"/>
      <c r="KRK80" s="222"/>
      <c r="KRL80" s="222"/>
      <c r="KRM80" s="222"/>
      <c r="KRN80" s="222"/>
      <c r="KRO80" s="222"/>
      <c r="KRP80" s="222"/>
      <c r="KRQ80" s="222"/>
      <c r="KRR80" s="222"/>
      <c r="KRS80" s="222"/>
      <c r="KRT80" s="222"/>
      <c r="KRU80" s="222"/>
      <c r="KRV80" s="222"/>
      <c r="KRW80" s="222"/>
      <c r="KRX80" s="222"/>
      <c r="KRY80" s="222"/>
      <c r="KRZ80" s="222"/>
      <c r="KSA80" s="222"/>
      <c r="KSB80" s="222"/>
      <c r="KSC80" s="222"/>
      <c r="KSD80" s="222"/>
      <c r="KSE80" s="222"/>
      <c r="KSF80" s="222"/>
      <c r="KSG80" s="222"/>
      <c r="KSH80" s="222"/>
      <c r="KSI80" s="222"/>
      <c r="KSJ80" s="222"/>
      <c r="KSK80" s="222"/>
      <c r="KSL80" s="222"/>
      <c r="KSM80" s="222"/>
      <c r="KSN80" s="222"/>
      <c r="KSO80" s="222"/>
      <c r="KSP80" s="222"/>
      <c r="KSQ80" s="222"/>
      <c r="KSR80" s="222"/>
      <c r="KSS80" s="222"/>
      <c r="KST80" s="222"/>
      <c r="KSU80" s="222"/>
      <c r="KSV80" s="222"/>
      <c r="KSW80" s="222"/>
      <c r="KSX80" s="222"/>
      <c r="KSY80" s="222"/>
      <c r="KSZ80" s="222"/>
      <c r="KTA80" s="222"/>
      <c r="KTB80" s="222"/>
      <c r="KTC80" s="222"/>
      <c r="KTD80" s="222"/>
      <c r="KTE80" s="222"/>
      <c r="KTF80" s="222"/>
      <c r="KTG80" s="222"/>
      <c r="KTH80" s="222"/>
      <c r="KTI80" s="222"/>
      <c r="KTJ80" s="222"/>
      <c r="KTK80" s="222"/>
      <c r="KTL80" s="222"/>
      <c r="KTM80" s="222"/>
      <c r="KTN80" s="222"/>
      <c r="KTO80" s="222"/>
      <c r="KTP80" s="222"/>
      <c r="KTQ80" s="222"/>
      <c r="KTR80" s="222"/>
      <c r="KTS80" s="222"/>
      <c r="KTT80" s="222"/>
      <c r="KTU80" s="222"/>
      <c r="KTV80" s="222"/>
      <c r="KTW80" s="222"/>
      <c r="KTX80" s="222"/>
      <c r="KTY80" s="222"/>
      <c r="KTZ80" s="222"/>
      <c r="KUA80" s="222"/>
      <c r="KUB80" s="222"/>
      <c r="KUC80" s="222"/>
      <c r="KUD80" s="222"/>
      <c r="KUE80" s="222"/>
      <c r="KUF80" s="222"/>
      <c r="KUG80" s="222"/>
      <c r="KUH80" s="222"/>
      <c r="KUI80" s="222"/>
      <c r="KUJ80" s="222"/>
      <c r="KUK80" s="222"/>
      <c r="KUL80" s="222"/>
      <c r="KUM80" s="222"/>
      <c r="KUN80" s="222"/>
      <c r="KUO80" s="222"/>
      <c r="KUP80" s="222"/>
      <c r="KUQ80" s="222"/>
      <c r="KUR80" s="222"/>
      <c r="KUS80" s="222"/>
      <c r="KUT80" s="222"/>
      <c r="KUU80" s="222"/>
      <c r="KUV80" s="222"/>
      <c r="KUW80" s="222"/>
      <c r="KUX80" s="222"/>
      <c r="KUY80" s="222"/>
      <c r="KUZ80" s="222"/>
      <c r="KVA80" s="222"/>
      <c r="KVB80" s="222"/>
      <c r="KVC80" s="222"/>
      <c r="KVD80" s="222"/>
      <c r="KVE80" s="222"/>
      <c r="KVF80" s="222"/>
      <c r="KVG80" s="222"/>
      <c r="KVH80" s="222"/>
      <c r="KVI80" s="222"/>
      <c r="KVJ80" s="222"/>
      <c r="KVK80" s="222"/>
      <c r="KVL80" s="222"/>
      <c r="KVM80" s="222"/>
      <c r="KVN80" s="222"/>
      <c r="KVO80" s="222"/>
      <c r="KVP80" s="222"/>
      <c r="KVQ80" s="222"/>
      <c r="KVR80" s="222"/>
      <c r="KVS80" s="222"/>
      <c r="KVT80" s="222"/>
      <c r="KVU80" s="222"/>
      <c r="KVV80" s="222"/>
      <c r="KVW80" s="222"/>
      <c r="KVX80" s="222"/>
      <c r="KVY80" s="222"/>
      <c r="KVZ80" s="222"/>
      <c r="KWA80" s="222"/>
      <c r="KWB80" s="222"/>
      <c r="KWC80" s="222"/>
      <c r="KWD80" s="222"/>
      <c r="KWE80" s="222"/>
      <c r="KWF80" s="222"/>
      <c r="KWG80" s="222"/>
      <c r="KWH80" s="222"/>
      <c r="KWI80" s="222"/>
      <c r="KWJ80" s="222"/>
      <c r="KWK80" s="222"/>
      <c r="KWL80" s="222"/>
      <c r="KWM80" s="222"/>
      <c r="KWN80" s="222"/>
      <c r="KWO80" s="222"/>
      <c r="KWP80" s="222"/>
      <c r="KWQ80" s="222"/>
      <c r="KWR80" s="222"/>
      <c r="KWS80" s="222"/>
      <c r="KWT80" s="222"/>
      <c r="KWU80" s="222"/>
      <c r="KWV80" s="222"/>
      <c r="KWW80" s="222"/>
      <c r="KWX80" s="222"/>
      <c r="KWY80" s="222"/>
      <c r="KWZ80" s="222"/>
      <c r="KXA80" s="222"/>
      <c r="KXB80" s="222"/>
      <c r="KXC80" s="222"/>
      <c r="KXD80" s="222"/>
      <c r="KXE80" s="222"/>
      <c r="KXF80" s="222"/>
      <c r="KXG80" s="222"/>
      <c r="KXH80" s="222"/>
      <c r="KXI80" s="222"/>
      <c r="KXJ80" s="222"/>
      <c r="KXK80" s="222"/>
      <c r="KXL80" s="222"/>
      <c r="KXM80" s="222"/>
      <c r="KXN80" s="222"/>
      <c r="KXO80" s="222"/>
      <c r="KXP80" s="222"/>
      <c r="KXQ80" s="222"/>
      <c r="KXR80" s="222"/>
      <c r="KXS80" s="222"/>
      <c r="KXT80" s="222"/>
      <c r="KXU80" s="222"/>
      <c r="KXV80" s="222"/>
      <c r="KXW80" s="222"/>
      <c r="KXX80" s="222"/>
      <c r="KXY80" s="222"/>
      <c r="KXZ80" s="222"/>
      <c r="KYA80" s="222"/>
      <c r="KYB80" s="222"/>
      <c r="KYC80" s="222"/>
      <c r="KYD80" s="222"/>
      <c r="KYE80" s="222"/>
      <c r="KYF80" s="222"/>
      <c r="KYG80" s="222"/>
      <c r="KYH80" s="222"/>
      <c r="KYI80" s="222"/>
      <c r="KYJ80" s="222"/>
      <c r="KYK80" s="222"/>
      <c r="KYL80" s="222"/>
      <c r="KYM80" s="222"/>
      <c r="KYN80" s="222"/>
      <c r="KYO80" s="222"/>
      <c r="KYP80" s="222"/>
      <c r="KYQ80" s="222"/>
      <c r="KYR80" s="222"/>
      <c r="KYS80" s="222"/>
      <c r="KYT80" s="222"/>
      <c r="KYU80" s="222"/>
      <c r="KYV80" s="222"/>
      <c r="KYW80" s="222"/>
      <c r="KYX80" s="222"/>
      <c r="KYY80" s="222"/>
      <c r="KYZ80" s="222"/>
      <c r="KZA80" s="222"/>
      <c r="KZB80" s="222"/>
      <c r="KZC80" s="222"/>
      <c r="KZD80" s="222"/>
      <c r="KZE80" s="222"/>
      <c r="KZF80" s="222"/>
      <c r="KZG80" s="222"/>
      <c r="KZH80" s="222"/>
      <c r="KZI80" s="222"/>
      <c r="KZJ80" s="222"/>
      <c r="KZK80" s="222"/>
      <c r="KZL80" s="222"/>
      <c r="KZM80" s="222"/>
      <c r="KZN80" s="222"/>
      <c r="KZO80" s="222"/>
      <c r="KZP80" s="222"/>
      <c r="KZQ80" s="222"/>
      <c r="KZR80" s="222"/>
      <c r="KZS80" s="222"/>
      <c r="KZT80" s="222"/>
      <c r="KZU80" s="222"/>
      <c r="KZV80" s="222"/>
      <c r="KZW80" s="222"/>
      <c r="KZX80" s="222"/>
      <c r="KZY80" s="222"/>
      <c r="KZZ80" s="222"/>
      <c r="LAA80" s="222"/>
      <c r="LAB80" s="222"/>
      <c r="LAC80" s="222"/>
      <c r="LAD80" s="222"/>
      <c r="LAE80" s="222"/>
      <c r="LAF80" s="222"/>
      <c r="LAG80" s="222"/>
      <c r="LAH80" s="222"/>
      <c r="LAI80" s="222"/>
      <c r="LAJ80" s="222"/>
      <c r="LAK80" s="222"/>
      <c r="LAL80" s="222"/>
      <c r="LAM80" s="222"/>
      <c r="LAN80" s="222"/>
      <c r="LAO80" s="222"/>
      <c r="LAP80" s="222"/>
      <c r="LAQ80" s="222"/>
      <c r="LAR80" s="222"/>
      <c r="LAS80" s="222"/>
      <c r="LAT80" s="222"/>
      <c r="LAU80" s="222"/>
      <c r="LAV80" s="222"/>
      <c r="LAW80" s="222"/>
      <c r="LAX80" s="222"/>
      <c r="LAY80" s="222"/>
      <c r="LAZ80" s="222"/>
      <c r="LBA80" s="222"/>
      <c r="LBB80" s="222"/>
      <c r="LBC80" s="222"/>
      <c r="LBD80" s="222"/>
      <c r="LBE80" s="222"/>
      <c r="LBF80" s="222"/>
      <c r="LBG80" s="222"/>
      <c r="LBH80" s="222"/>
      <c r="LBI80" s="222"/>
      <c r="LBJ80" s="222"/>
      <c r="LBK80" s="222"/>
      <c r="LBL80" s="222"/>
      <c r="LBM80" s="222"/>
      <c r="LBN80" s="222"/>
      <c r="LBO80" s="222"/>
      <c r="LBP80" s="222"/>
      <c r="LBQ80" s="222"/>
      <c r="LBR80" s="222"/>
      <c r="LBS80" s="222"/>
      <c r="LBT80" s="222"/>
      <c r="LBU80" s="222"/>
      <c r="LBV80" s="222"/>
      <c r="LBW80" s="222"/>
      <c r="LBX80" s="222"/>
      <c r="LBY80" s="222"/>
      <c r="LBZ80" s="222"/>
      <c r="LCA80" s="222"/>
      <c r="LCB80" s="222"/>
      <c r="LCC80" s="222"/>
      <c r="LCD80" s="222"/>
      <c r="LCE80" s="222"/>
      <c r="LCF80" s="222"/>
      <c r="LCG80" s="222"/>
      <c r="LCH80" s="222"/>
      <c r="LCI80" s="222"/>
      <c r="LCJ80" s="222"/>
      <c r="LCK80" s="222"/>
      <c r="LCL80" s="222"/>
      <c r="LCM80" s="222"/>
      <c r="LCN80" s="222"/>
      <c r="LCO80" s="222"/>
      <c r="LCP80" s="222"/>
      <c r="LCQ80" s="222"/>
      <c r="LCR80" s="222"/>
      <c r="LCS80" s="222"/>
      <c r="LCT80" s="222"/>
      <c r="LCU80" s="222"/>
      <c r="LCV80" s="222"/>
      <c r="LCW80" s="222"/>
      <c r="LCX80" s="222"/>
      <c r="LCY80" s="222"/>
      <c r="LCZ80" s="222"/>
      <c r="LDA80" s="222"/>
      <c r="LDB80" s="222"/>
      <c r="LDC80" s="222"/>
      <c r="LDD80" s="222"/>
      <c r="LDE80" s="222"/>
      <c r="LDF80" s="222"/>
      <c r="LDG80" s="222"/>
      <c r="LDH80" s="222"/>
      <c r="LDI80" s="222"/>
      <c r="LDJ80" s="222"/>
      <c r="LDK80" s="222"/>
      <c r="LDL80" s="222"/>
      <c r="LDM80" s="222"/>
      <c r="LDN80" s="222"/>
      <c r="LDO80" s="222"/>
      <c r="LDP80" s="222"/>
      <c r="LDQ80" s="222"/>
      <c r="LDR80" s="222"/>
      <c r="LDS80" s="222"/>
      <c r="LDT80" s="222"/>
      <c r="LDU80" s="222"/>
      <c r="LDV80" s="222"/>
      <c r="LDW80" s="222"/>
      <c r="LDX80" s="222"/>
      <c r="LDY80" s="222"/>
      <c r="LDZ80" s="222"/>
      <c r="LEA80" s="222"/>
      <c r="LEB80" s="222"/>
      <c r="LEC80" s="222"/>
      <c r="LED80" s="222"/>
      <c r="LEE80" s="222"/>
      <c r="LEF80" s="222"/>
      <c r="LEG80" s="222"/>
      <c r="LEH80" s="222"/>
      <c r="LEI80" s="222"/>
      <c r="LEJ80" s="222"/>
      <c r="LEK80" s="222"/>
      <c r="LEL80" s="222"/>
      <c r="LEM80" s="222"/>
      <c r="LEN80" s="222"/>
      <c r="LEO80" s="222"/>
      <c r="LEP80" s="222"/>
      <c r="LEQ80" s="222"/>
      <c r="LER80" s="222"/>
      <c r="LES80" s="222"/>
      <c r="LET80" s="222"/>
      <c r="LEU80" s="222"/>
      <c r="LEV80" s="222"/>
      <c r="LEW80" s="222"/>
      <c r="LEX80" s="222"/>
      <c r="LEY80" s="222"/>
      <c r="LEZ80" s="222"/>
      <c r="LFA80" s="222"/>
      <c r="LFB80" s="222"/>
      <c r="LFC80" s="222"/>
      <c r="LFD80" s="222"/>
      <c r="LFE80" s="222"/>
      <c r="LFF80" s="222"/>
      <c r="LFG80" s="222"/>
      <c r="LFH80" s="222"/>
      <c r="LFI80" s="222"/>
      <c r="LFJ80" s="222"/>
      <c r="LFK80" s="222"/>
      <c r="LFL80" s="222"/>
      <c r="LFM80" s="222"/>
      <c r="LFN80" s="222"/>
      <c r="LFO80" s="222"/>
      <c r="LFP80" s="222"/>
      <c r="LFQ80" s="222"/>
      <c r="LFR80" s="222"/>
      <c r="LFS80" s="222"/>
      <c r="LFT80" s="222"/>
      <c r="LFU80" s="222"/>
      <c r="LFV80" s="222"/>
      <c r="LFW80" s="222"/>
      <c r="LFX80" s="222"/>
      <c r="LFY80" s="222"/>
      <c r="LFZ80" s="222"/>
      <c r="LGA80" s="222"/>
      <c r="LGB80" s="222"/>
      <c r="LGC80" s="222"/>
      <c r="LGD80" s="222"/>
      <c r="LGE80" s="222"/>
      <c r="LGF80" s="222"/>
      <c r="LGG80" s="222"/>
      <c r="LGH80" s="222"/>
      <c r="LGI80" s="222"/>
      <c r="LGJ80" s="222"/>
      <c r="LGK80" s="222"/>
      <c r="LGL80" s="222"/>
      <c r="LGM80" s="222"/>
      <c r="LGN80" s="222"/>
      <c r="LGO80" s="222"/>
      <c r="LGP80" s="222"/>
      <c r="LGQ80" s="222"/>
      <c r="LGR80" s="222"/>
      <c r="LGS80" s="222"/>
      <c r="LGT80" s="222"/>
      <c r="LGU80" s="222"/>
      <c r="LGV80" s="222"/>
      <c r="LGW80" s="222"/>
      <c r="LGX80" s="222"/>
      <c r="LGY80" s="222"/>
      <c r="LGZ80" s="222"/>
      <c r="LHA80" s="222"/>
      <c r="LHB80" s="222"/>
      <c r="LHC80" s="222"/>
      <c r="LHD80" s="222"/>
      <c r="LHE80" s="222"/>
      <c r="LHF80" s="222"/>
      <c r="LHG80" s="222"/>
      <c r="LHH80" s="222"/>
      <c r="LHI80" s="222"/>
      <c r="LHJ80" s="222"/>
      <c r="LHK80" s="222"/>
      <c r="LHL80" s="222"/>
      <c r="LHM80" s="222"/>
      <c r="LHN80" s="222"/>
      <c r="LHO80" s="222"/>
      <c r="LHP80" s="222"/>
      <c r="LHQ80" s="222"/>
      <c r="LHR80" s="222"/>
      <c r="LHS80" s="222"/>
      <c r="LHT80" s="222"/>
      <c r="LHU80" s="222"/>
      <c r="LHV80" s="222"/>
      <c r="LHW80" s="222"/>
      <c r="LHX80" s="222"/>
      <c r="LHY80" s="222"/>
      <c r="LHZ80" s="222"/>
      <c r="LIA80" s="222"/>
      <c r="LIB80" s="222"/>
      <c r="LIC80" s="222"/>
      <c r="LID80" s="222"/>
      <c r="LIE80" s="222"/>
      <c r="LIF80" s="222"/>
      <c r="LIG80" s="222"/>
      <c r="LIH80" s="222"/>
      <c r="LII80" s="222"/>
      <c r="LIJ80" s="222"/>
      <c r="LIK80" s="222"/>
      <c r="LIL80" s="222"/>
      <c r="LIM80" s="222"/>
      <c r="LIN80" s="222"/>
      <c r="LIO80" s="222"/>
      <c r="LIP80" s="222"/>
      <c r="LIQ80" s="222"/>
      <c r="LIR80" s="222"/>
      <c r="LIS80" s="222"/>
      <c r="LIT80" s="222"/>
      <c r="LIU80" s="222"/>
      <c r="LIV80" s="222"/>
      <c r="LIW80" s="222"/>
      <c r="LIX80" s="222"/>
      <c r="LIY80" s="222"/>
      <c r="LIZ80" s="222"/>
      <c r="LJA80" s="222"/>
      <c r="LJB80" s="222"/>
      <c r="LJC80" s="222"/>
      <c r="LJD80" s="222"/>
      <c r="LJE80" s="222"/>
      <c r="LJF80" s="222"/>
      <c r="LJG80" s="222"/>
      <c r="LJH80" s="222"/>
      <c r="LJI80" s="222"/>
      <c r="LJJ80" s="222"/>
      <c r="LJK80" s="222"/>
      <c r="LJL80" s="222"/>
      <c r="LJM80" s="222"/>
      <c r="LJN80" s="222"/>
      <c r="LJO80" s="222"/>
      <c r="LJP80" s="222"/>
      <c r="LJQ80" s="222"/>
      <c r="LJR80" s="222"/>
      <c r="LJS80" s="222"/>
      <c r="LJT80" s="222"/>
      <c r="LJU80" s="222"/>
      <c r="LJV80" s="222"/>
      <c r="LJW80" s="222"/>
      <c r="LJX80" s="222"/>
      <c r="LJY80" s="222"/>
      <c r="LJZ80" s="222"/>
      <c r="LKA80" s="222"/>
      <c r="LKB80" s="222"/>
      <c r="LKC80" s="222"/>
      <c r="LKD80" s="222"/>
      <c r="LKE80" s="222"/>
      <c r="LKF80" s="222"/>
      <c r="LKG80" s="222"/>
      <c r="LKH80" s="222"/>
      <c r="LKI80" s="222"/>
      <c r="LKJ80" s="222"/>
      <c r="LKK80" s="222"/>
      <c r="LKL80" s="222"/>
      <c r="LKM80" s="222"/>
      <c r="LKN80" s="222"/>
      <c r="LKO80" s="222"/>
      <c r="LKP80" s="222"/>
      <c r="LKQ80" s="222"/>
      <c r="LKR80" s="222"/>
      <c r="LKS80" s="222"/>
      <c r="LKT80" s="222"/>
      <c r="LKU80" s="222"/>
      <c r="LKV80" s="222"/>
      <c r="LKW80" s="222"/>
      <c r="LKX80" s="222"/>
      <c r="LKY80" s="222"/>
      <c r="LKZ80" s="222"/>
      <c r="LLA80" s="222"/>
      <c r="LLB80" s="222"/>
      <c r="LLC80" s="222"/>
      <c r="LLD80" s="222"/>
      <c r="LLE80" s="222"/>
      <c r="LLF80" s="222"/>
      <c r="LLG80" s="222"/>
      <c r="LLH80" s="222"/>
      <c r="LLI80" s="222"/>
      <c r="LLJ80" s="222"/>
      <c r="LLK80" s="222"/>
      <c r="LLL80" s="222"/>
      <c r="LLM80" s="222"/>
      <c r="LLN80" s="222"/>
      <c r="LLO80" s="222"/>
      <c r="LLP80" s="222"/>
      <c r="LLQ80" s="222"/>
      <c r="LLR80" s="222"/>
      <c r="LLS80" s="222"/>
      <c r="LLT80" s="222"/>
      <c r="LLU80" s="222"/>
      <c r="LLV80" s="222"/>
      <c r="LLW80" s="222"/>
      <c r="LLX80" s="222"/>
      <c r="LLY80" s="222"/>
      <c r="LLZ80" s="222"/>
      <c r="LMA80" s="222"/>
      <c r="LMB80" s="222"/>
      <c r="LMC80" s="222"/>
      <c r="LMD80" s="222"/>
      <c r="LME80" s="222"/>
      <c r="LMF80" s="222"/>
      <c r="LMG80" s="222"/>
      <c r="LMH80" s="222"/>
      <c r="LMI80" s="222"/>
      <c r="LMJ80" s="222"/>
      <c r="LMK80" s="222"/>
      <c r="LML80" s="222"/>
      <c r="LMM80" s="222"/>
      <c r="LMN80" s="222"/>
      <c r="LMO80" s="222"/>
      <c r="LMP80" s="222"/>
      <c r="LMQ80" s="222"/>
      <c r="LMR80" s="222"/>
      <c r="LMS80" s="222"/>
      <c r="LMT80" s="222"/>
      <c r="LMU80" s="222"/>
      <c r="LMV80" s="222"/>
      <c r="LMW80" s="222"/>
      <c r="LMX80" s="222"/>
      <c r="LMY80" s="222"/>
      <c r="LMZ80" s="222"/>
      <c r="LNA80" s="222"/>
      <c r="LNB80" s="222"/>
      <c r="LNC80" s="222"/>
      <c r="LND80" s="222"/>
      <c r="LNE80" s="222"/>
      <c r="LNF80" s="222"/>
      <c r="LNG80" s="222"/>
      <c r="LNH80" s="222"/>
      <c r="LNI80" s="222"/>
      <c r="LNJ80" s="222"/>
      <c r="LNK80" s="222"/>
      <c r="LNL80" s="222"/>
      <c r="LNM80" s="222"/>
      <c r="LNN80" s="222"/>
      <c r="LNO80" s="222"/>
      <c r="LNP80" s="222"/>
      <c r="LNQ80" s="222"/>
      <c r="LNR80" s="222"/>
      <c r="LNS80" s="222"/>
      <c r="LNT80" s="222"/>
      <c r="LNU80" s="222"/>
      <c r="LNV80" s="222"/>
      <c r="LNW80" s="222"/>
      <c r="LNX80" s="222"/>
      <c r="LNY80" s="222"/>
      <c r="LNZ80" s="222"/>
      <c r="LOA80" s="222"/>
      <c r="LOB80" s="222"/>
      <c r="LOC80" s="222"/>
      <c r="LOD80" s="222"/>
      <c r="LOE80" s="222"/>
      <c r="LOF80" s="222"/>
      <c r="LOG80" s="222"/>
      <c r="LOH80" s="222"/>
      <c r="LOI80" s="222"/>
      <c r="LOJ80" s="222"/>
      <c r="LOK80" s="222"/>
      <c r="LOL80" s="222"/>
      <c r="LOM80" s="222"/>
      <c r="LON80" s="222"/>
      <c r="LOO80" s="222"/>
      <c r="LOP80" s="222"/>
      <c r="LOQ80" s="222"/>
      <c r="LOR80" s="222"/>
      <c r="LOS80" s="222"/>
      <c r="LOT80" s="222"/>
      <c r="LOU80" s="222"/>
      <c r="LOV80" s="222"/>
      <c r="LOW80" s="222"/>
      <c r="LOX80" s="222"/>
      <c r="LOY80" s="222"/>
      <c r="LOZ80" s="222"/>
      <c r="LPA80" s="222"/>
      <c r="LPB80" s="222"/>
      <c r="LPC80" s="222"/>
      <c r="LPD80" s="222"/>
      <c r="LPE80" s="222"/>
      <c r="LPF80" s="222"/>
      <c r="LPG80" s="222"/>
      <c r="LPH80" s="222"/>
      <c r="LPI80" s="222"/>
      <c r="LPJ80" s="222"/>
      <c r="LPK80" s="222"/>
      <c r="LPL80" s="222"/>
      <c r="LPM80" s="222"/>
      <c r="LPN80" s="222"/>
      <c r="LPO80" s="222"/>
      <c r="LPP80" s="222"/>
      <c r="LPQ80" s="222"/>
      <c r="LPR80" s="222"/>
      <c r="LPS80" s="222"/>
      <c r="LPT80" s="222"/>
      <c r="LPU80" s="222"/>
      <c r="LPV80" s="222"/>
      <c r="LPW80" s="222"/>
      <c r="LPX80" s="222"/>
      <c r="LPY80" s="222"/>
      <c r="LPZ80" s="222"/>
      <c r="LQA80" s="222"/>
      <c r="LQB80" s="222"/>
      <c r="LQC80" s="222"/>
      <c r="LQD80" s="222"/>
      <c r="LQE80" s="222"/>
      <c r="LQF80" s="222"/>
      <c r="LQG80" s="222"/>
      <c r="LQH80" s="222"/>
      <c r="LQI80" s="222"/>
      <c r="LQJ80" s="222"/>
      <c r="LQK80" s="222"/>
      <c r="LQL80" s="222"/>
      <c r="LQM80" s="222"/>
      <c r="LQN80" s="222"/>
      <c r="LQO80" s="222"/>
      <c r="LQP80" s="222"/>
      <c r="LQQ80" s="222"/>
      <c r="LQR80" s="222"/>
      <c r="LQS80" s="222"/>
      <c r="LQT80" s="222"/>
      <c r="LQU80" s="222"/>
      <c r="LQV80" s="222"/>
      <c r="LQW80" s="222"/>
      <c r="LQX80" s="222"/>
      <c r="LQY80" s="222"/>
      <c r="LQZ80" s="222"/>
      <c r="LRA80" s="222"/>
      <c r="LRB80" s="222"/>
      <c r="LRC80" s="222"/>
      <c r="LRD80" s="222"/>
      <c r="LRE80" s="222"/>
      <c r="LRF80" s="222"/>
      <c r="LRG80" s="222"/>
      <c r="LRH80" s="222"/>
      <c r="LRI80" s="222"/>
      <c r="LRJ80" s="222"/>
      <c r="LRK80" s="222"/>
      <c r="LRL80" s="222"/>
      <c r="LRM80" s="222"/>
      <c r="LRN80" s="222"/>
      <c r="LRO80" s="222"/>
      <c r="LRP80" s="222"/>
      <c r="LRQ80" s="222"/>
      <c r="LRR80" s="222"/>
      <c r="LRS80" s="222"/>
      <c r="LRT80" s="222"/>
      <c r="LRU80" s="222"/>
      <c r="LRV80" s="222"/>
      <c r="LRW80" s="222"/>
      <c r="LRX80" s="222"/>
      <c r="LRY80" s="222"/>
      <c r="LRZ80" s="222"/>
      <c r="LSA80" s="222"/>
      <c r="LSB80" s="222"/>
      <c r="LSC80" s="222"/>
      <c r="LSD80" s="222"/>
      <c r="LSE80" s="222"/>
      <c r="LSF80" s="222"/>
      <c r="LSG80" s="222"/>
      <c r="LSH80" s="222"/>
      <c r="LSI80" s="222"/>
      <c r="LSJ80" s="222"/>
      <c r="LSK80" s="222"/>
      <c r="LSL80" s="222"/>
      <c r="LSM80" s="222"/>
      <c r="LSN80" s="222"/>
      <c r="LSO80" s="222"/>
      <c r="LSP80" s="222"/>
      <c r="LSQ80" s="222"/>
      <c r="LSR80" s="222"/>
      <c r="LSS80" s="222"/>
      <c r="LST80" s="222"/>
      <c r="LSU80" s="222"/>
      <c r="LSV80" s="222"/>
      <c r="LSW80" s="222"/>
      <c r="LSX80" s="222"/>
      <c r="LSY80" s="222"/>
      <c r="LSZ80" s="222"/>
      <c r="LTA80" s="222"/>
      <c r="LTB80" s="222"/>
      <c r="LTC80" s="222"/>
      <c r="LTD80" s="222"/>
      <c r="LTE80" s="222"/>
      <c r="LTF80" s="222"/>
      <c r="LTG80" s="222"/>
      <c r="LTH80" s="222"/>
      <c r="LTI80" s="222"/>
      <c r="LTJ80" s="222"/>
      <c r="LTK80" s="222"/>
      <c r="LTL80" s="222"/>
      <c r="LTM80" s="222"/>
      <c r="LTN80" s="222"/>
      <c r="LTO80" s="222"/>
      <c r="LTP80" s="222"/>
      <c r="LTQ80" s="222"/>
      <c r="LTR80" s="222"/>
      <c r="LTS80" s="222"/>
      <c r="LTT80" s="222"/>
      <c r="LTU80" s="222"/>
      <c r="LTV80" s="222"/>
      <c r="LTW80" s="222"/>
      <c r="LTX80" s="222"/>
      <c r="LTY80" s="222"/>
      <c r="LTZ80" s="222"/>
      <c r="LUA80" s="222"/>
      <c r="LUB80" s="222"/>
      <c r="LUC80" s="222"/>
      <c r="LUD80" s="222"/>
      <c r="LUE80" s="222"/>
      <c r="LUF80" s="222"/>
      <c r="LUG80" s="222"/>
      <c r="LUH80" s="222"/>
      <c r="LUI80" s="222"/>
      <c r="LUJ80" s="222"/>
      <c r="LUK80" s="222"/>
      <c r="LUL80" s="222"/>
      <c r="LUM80" s="222"/>
      <c r="LUN80" s="222"/>
      <c r="LUO80" s="222"/>
      <c r="LUP80" s="222"/>
      <c r="LUQ80" s="222"/>
      <c r="LUR80" s="222"/>
      <c r="LUS80" s="222"/>
      <c r="LUT80" s="222"/>
      <c r="LUU80" s="222"/>
      <c r="LUV80" s="222"/>
      <c r="LUW80" s="222"/>
      <c r="LUX80" s="222"/>
      <c r="LUY80" s="222"/>
      <c r="LUZ80" s="222"/>
      <c r="LVA80" s="222"/>
      <c r="LVB80" s="222"/>
      <c r="LVC80" s="222"/>
      <c r="LVD80" s="222"/>
      <c r="LVE80" s="222"/>
      <c r="LVF80" s="222"/>
      <c r="LVG80" s="222"/>
      <c r="LVH80" s="222"/>
      <c r="LVI80" s="222"/>
      <c r="LVJ80" s="222"/>
      <c r="LVK80" s="222"/>
      <c r="LVL80" s="222"/>
      <c r="LVM80" s="222"/>
      <c r="LVN80" s="222"/>
      <c r="LVO80" s="222"/>
      <c r="LVP80" s="222"/>
      <c r="LVQ80" s="222"/>
      <c r="LVR80" s="222"/>
      <c r="LVS80" s="222"/>
      <c r="LVT80" s="222"/>
      <c r="LVU80" s="222"/>
      <c r="LVV80" s="222"/>
      <c r="LVW80" s="222"/>
      <c r="LVX80" s="222"/>
      <c r="LVY80" s="222"/>
      <c r="LVZ80" s="222"/>
      <c r="LWA80" s="222"/>
      <c r="LWB80" s="222"/>
      <c r="LWC80" s="222"/>
      <c r="LWD80" s="222"/>
      <c r="LWE80" s="222"/>
      <c r="LWF80" s="222"/>
      <c r="LWG80" s="222"/>
      <c r="LWH80" s="222"/>
      <c r="LWI80" s="222"/>
      <c r="LWJ80" s="222"/>
      <c r="LWK80" s="222"/>
      <c r="LWL80" s="222"/>
      <c r="LWM80" s="222"/>
      <c r="LWN80" s="222"/>
      <c r="LWO80" s="222"/>
      <c r="LWP80" s="222"/>
      <c r="LWQ80" s="222"/>
      <c r="LWR80" s="222"/>
      <c r="LWS80" s="222"/>
      <c r="LWT80" s="222"/>
      <c r="LWU80" s="222"/>
      <c r="LWV80" s="222"/>
      <c r="LWW80" s="222"/>
      <c r="LWX80" s="222"/>
      <c r="LWY80" s="222"/>
      <c r="LWZ80" s="222"/>
      <c r="LXA80" s="222"/>
      <c r="LXB80" s="222"/>
      <c r="LXC80" s="222"/>
      <c r="LXD80" s="222"/>
      <c r="LXE80" s="222"/>
      <c r="LXF80" s="222"/>
      <c r="LXG80" s="222"/>
      <c r="LXH80" s="222"/>
      <c r="LXI80" s="222"/>
      <c r="LXJ80" s="222"/>
      <c r="LXK80" s="222"/>
      <c r="LXL80" s="222"/>
      <c r="LXM80" s="222"/>
      <c r="LXN80" s="222"/>
      <c r="LXO80" s="222"/>
      <c r="LXP80" s="222"/>
      <c r="LXQ80" s="222"/>
      <c r="LXR80" s="222"/>
      <c r="LXS80" s="222"/>
      <c r="LXT80" s="222"/>
      <c r="LXU80" s="222"/>
      <c r="LXV80" s="222"/>
      <c r="LXW80" s="222"/>
      <c r="LXX80" s="222"/>
      <c r="LXY80" s="222"/>
      <c r="LXZ80" s="222"/>
      <c r="LYA80" s="222"/>
      <c r="LYB80" s="222"/>
      <c r="LYC80" s="222"/>
      <c r="LYD80" s="222"/>
      <c r="LYE80" s="222"/>
      <c r="LYF80" s="222"/>
      <c r="LYG80" s="222"/>
      <c r="LYH80" s="222"/>
      <c r="LYI80" s="222"/>
      <c r="LYJ80" s="222"/>
      <c r="LYK80" s="222"/>
      <c r="LYL80" s="222"/>
      <c r="LYM80" s="222"/>
      <c r="LYN80" s="222"/>
      <c r="LYO80" s="222"/>
      <c r="LYP80" s="222"/>
      <c r="LYQ80" s="222"/>
      <c r="LYR80" s="222"/>
      <c r="LYS80" s="222"/>
      <c r="LYT80" s="222"/>
      <c r="LYU80" s="222"/>
      <c r="LYV80" s="222"/>
      <c r="LYW80" s="222"/>
      <c r="LYX80" s="222"/>
      <c r="LYY80" s="222"/>
      <c r="LYZ80" s="222"/>
      <c r="LZA80" s="222"/>
      <c r="LZB80" s="222"/>
      <c r="LZC80" s="222"/>
      <c r="LZD80" s="222"/>
      <c r="LZE80" s="222"/>
      <c r="LZF80" s="222"/>
      <c r="LZG80" s="222"/>
      <c r="LZH80" s="222"/>
      <c r="LZI80" s="222"/>
      <c r="LZJ80" s="222"/>
      <c r="LZK80" s="222"/>
      <c r="LZL80" s="222"/>
      <c r="LZM80" s="222"/>
      <c r="LZN80" s="222"/>
      <c r="LZO80" s="222"/>
      <c r="LZP80" s="222"/>
      <c r="LZQ80" s="222"/>
      <c r="LZR80" s="222"/>
      <c r="LZS80" s="222"/>
      <c r="LZT80" s="222"/>
      <c r="LZU80" s="222"/>
      <c r="LZV80" s="222"/>
      <c r="LZW80" s="222"/>
      <c r="LZX80" s="222"/>
      <c r="LZY80" s="222"/>
      <c r="LZZ80" s="222"/>
      <c r="MAA80" s="222"/>
      <c r="MAB80" s="222"/>
      <c r="MAC80" s="222"/>
      <c r="MAD80" s="222"/>
      <c r="MAE80" s="222"/>
      <c r="MAF80" s="222"/>
      <c r="MAG80" s="222"/>
      <c r="MAH80" s="222"/>
      <c r="MAI80" s="222"/>
      <c r="MAJ80" s="222"/>
      <c r="MAK80" s="222"/>
      <c r="MAL80" s="222"/>
      <c r="MAM80" s="222"/>
      <c r="MAN80" s="222"/>
      <c r="MAO80" s="222"/>
      <c r="MAP80" s="222"/>
      <c r="MAQ80" s="222"/>
      <c r="MAR80" s="222"/>
      <c r="MAS80" s="222"/>
      <c r="MAT80" s="222"/>
      <c r="MAU80" s="222"/>
      <c r="MAV80" s="222"/>
      <c r="MAW80" s="222"/>
      <c r="MAX80" s="222"/>
      <c r="MAY80" s="222"/>
      <c r="MAZ80" s="222"/>
      <c r="MBA80" s="222"/>
      <c r="MBB80" s="222"/>
      <c r="MBC80" s="222"/>
      <c r="MBD80" s="222"/>
      <c r="MBE80" s="222"/>
      <c r="MBF80" s="222"/>
      <c r="MBG80" s="222"/>
      <c r="MBH80" s="222"/>
      <c r="MBI80" s="222"/>
      <c r="MBJ80" s="222"/>
      <c r="MBK80" s="222"/>
      <c r="MBL80" s="222"/>
      <c r="MBM80" s="222"/>
      <c r="MBN80" s="222"/>
      <c r="MBO80" s="222"/>
      <c r="MBP80" s="222"/>
      <c r="MBQ80" s="222"/>
      <c r="MBR80" s="222"/>
      <c r="MBS80" s="222"/>
      <c r="MBT80" s="222"/>
      <c r="MBU80" s="222"/>
      <c r="MBV80" s="222"/>
      <c r="MBW80" s="222"/>
      <c r="MBX80" s="222"/>
      <c r="MBY80" s="222"/>
      <c r="MBZ80" s="222"/>
      <c r="MCA80" s="222"/>
      <c r="MCB80" s="222"/>
      <c r="MCC80" s="222"/>
      <c r="MCD80" s="222"/>
      <c r="MCE80" s="222"/>
      <c r="MCF80" s="222"/>
      <c r="MCG80" s="222"/>
      <c r="MCH80" s="222"/>
      <c r="MCI80" s="222"/>
      <c r="MCJ80" s="222"/>
      <c r="MCK80" s="222"/>
      <c r="MCL80" s="222"/>
      <c r="MCM80" s="222"/>
      <c r="MCN80" s="222"/>
      <c r="MCO80" s="222"/>
      <c r="MCP80" s="222"/>
      <c r="MCQ80" s="222"/>
      <c r="MCR80" s="222"/>
      <c r="MCS80" s="222"/>
      <c r="MCT80" s="222"/>
      <c r="MCU80" s="222"/>
      <c r="MCV80" s="222"/>
      <c r="MCW80" s="222"/>
      <c r="MCX80" s="222"/>
      <c r="MCY80" s="222"/>
      <c r="MCZ80" s="222"/>
      <c r="MDA80" s="222"/>
      <c r="MDB80" s="222"/>
      <c r="MDC80" s="222"/>
      <c r="MDD80" s="222"/>
      <c r="MDE80" s="222"/>
      <c r="MDF80" s="222"/>
      <c r="MDG80" s="222"/>
      <c r="MDH80" s="222"/>
      <c r="MDI80" s="222"/>
      <c r="MDJ80" s="222"/>
      <c r="MDK80" s="222"/>
      <c r="MDL80" s="222"/>
      <c r="MDM80" s="222"/>
      <c r="MDN80" s="222"/>
      <c r="MDO80" s="222"/>
      <c r="MDP80" s="222"/>
      <c r="MDQ80" s="222"/>
      <c r="MDR80" s="222"/>
      <c r="MDS80" s="222"/>
      <c r="MDT80" s="222"/>
      <c r="MDU80" s="222"/>
      <c r="MDV80" s="222"/>
      <c r="MDW80" s="222"/>
      <c r="MDX80" s="222"/>
      <c r="MDY80" s="222"/>
      <c r="MDZ80" s="222"/>
      <c r="MEA80" s="222"/>
      <c r="MEB80" s="222"/>
      <c r="MEC80" s="222"/>
      <c r="MED80" s="222"/>
      <c r="MEE80" s="222"/>
      <c r="MEF80" s="222"/>
      <c r="MEG80" s="222"/>
      <c r="MEH80" s="222"/>
      <c r="MEI80" s="222"/>
      <c r="MEJ80" s="222"/>
      <c r="MEK80" s="222"/>
      <c r="MEL80" s="222"/>
      <c r="MEM80" s="222"/>
      <c r="MEN80" s="222"/>
      <c r="MEO80" s="222"/>
      <c r="MEP80" s="222"/>
      <c r="MEQ80" s="222"/>
      <c r="MER80" s="222"/>
      <c r="MES80" s="222"/>
      <c r="MET80" s="222"/>
      <c r="MEU80" s="222"/>
      <c r="MEV80" s="222"/>
      <c r="MEW80" s="222"/>
      <c r="MEX80" s="222"/>
      <c r="MEY80" s="222"/>
      <c r="MEZ80" s="222"/>
      <c r="MFA80" s="222"/>
      <c r="MFB80" s="222"/>
      <c r="MFC80" s="222"/>
      <c r="MFD80" s="222"/>
      <c r="MFE80" s="222"/>
      <c r="MFF80" s="222"/>
      <c r="MFG80" s="222"/>
      <c r="MFH80" s="222"/>
      <c r="MFI80" s="222"/>
      <c r="MFJ80" s="222"/>
      <c r="MFK80" s="222"/>
      <c r="MFL80" s="222"/>
      <c r="MFM80" s="222"/>
      <c r="MFN80" s="222"/>
      <c r="MFO80" s="222"/>
      <c r="MFP80" s="222"/>
      <c r="MFQ80" s="222"/>
      <c r="MFR80" s="222"/>
      <c r="MFS80" s="222"/>
      <c r="MFT80" s="222"/>
      <c r="MFU80" s="222"/>
      <c r="MFV80" s="222"/>
      <c r="MFW80" s="222"/>
      <c r="MFX80" s="222"/>
      <c r="MFY80" s="222"/>
      <c r="MFZ80" s="222"/>
      <c r="MGA80" s="222"/>
      <c r="MGB80" s="222"/>
      <c r="MGC80" s="222"/>
      <c r="MGD80" s="222"/>
      <c r="MGE80" s="222"/>
      <c r="MGF80" s="222"/>
      <c r="MGG80" s="222"/>
      <c r="MGH80" s="222"/>
      <c r="MGI80" s="222"/>
      <c r="MGJ80" s="222"/>
      <c r="MGK80" s="222"/>
      <c r="MGL80" s="222"/>
      <c r="MGM80" s="222"/>
      <c r="MGN80" s="222"/>
      <c r="MGO80" s="222"/>
      <c r="MGP80" s="222"/>
      <c r="MGQ80" s="222"/>
      <c r="MGR80" s="222"/>
      <c r="MGS80" s="222"/>
      <c r="MGT80" s="222"/>
      <c r="MGU80" s="222"/>
      <c r="MGV80" s="222"/>
      <c r="MGW80" s="222"/>
      <c r="MGX80" s="222"/>
      <c r="MGY80" s="222"/>
      <c r="MGZ80" s="222"/>
      <c r="MHA80" s="222"/>
      <c r="MHB80" s="222"/>
      <c r="MHC80" s="222"/>
      <c r="MHD80" s="222"/>
      <c r="MHE80" s="222"/>
      <c r="MHF80" s="222"/>
      <c r="MHG80" s="222"/>
      <c r="MHH80" s="222"/>
      <c r="MHI80" s="222"/>
      <c r="MHJ80" s="222"/>
      <c r="MHK80" s="222"/>
      <c r="MHL80" s="222"/>
      <c r="MHM80" s="222"/>
      <c r="MHN80" s="222"/>
      <c r="MHO80" s="222"/>
      <c r="MHP80" s="222"/>
      <c r="MHQ80" s="222"/>
      <c r="MHR80" s="222"/>
      <c r="MHS80" s="222"/>
      <c r="MHT80" s="222"/>
      <c r="MHU80" s="222"/>
      <c r="MHV80" s="222"/>
      <c r="MHW80" s="222"/>
      <c r="MHX80" s="222"/>
      <c r="MHY80" s="222"/>
      <c r="MHZ80" s="222"/>
      <c r="MIA80" s="222"/>
      <c r="MIB80" s="222"/>
      <c r="MIC80" s="222"/>
      <c r="MID80" s="222"/>
      <c r="MIE80" s="222"/>
      <c r="MIF80" s="222"/>
      <c r="MIG80" s="222"/>
      <c r="MIH80" s="222"/>
      <c r="MII80" s="222"/>
      <c r="MIJ80" s="222"/>
      <c r="MIK80" s="222"/>
      <c r="MIL80" s="222"/>
      <c r="MIM80" s="222"/>
      <c r="MIN80" s="222"/>
      <c r="MIO80" s="222"/>
      <c r="MIP80" s="222"/>
      <c r="MIQ80" s="222"/>
      <c r="MIR80" s="222"/>
      <c r="MIS80" s="222"/>
      <c r="MIT80" s="222"/>
      <c r="MIU80" s="222"/>
      <c r="MIV80" s="222"/>
      <c r="MIW80" s="222"/>
      <c r="MIX80" s="222"/>
      <c r="MIY80" s="222"/>
      <c r="MIZ80" s="222"/>
      <c r="MJA80" s="222"/>
      <c r="MJB80" s="222"/>
      <c r="MJC80" s="222"/>
      <c r="MJD80" s="222"/>
      <c r="MJE80" s="222"/>
      <c r="MJF80" s="222"/>
      <c r="MJG80" s="222"/>
      <c r="MJH80" s="222"/>
      <c r="MJI80" s="222"/>
      <c r="MJJ80" s="222"/>
      <c r="MJK80" s="222"/>
      <c r="MJL80" s="222"/>
      <c r="MJM80" s="222"/>
      <c r="MJN80" s="222"/>
      <c r="MJO80" s="222"/>
      <c r="MJP80" s="222"/>
      <c r="MJQ80" s="222"/>
      <c r="MJR80" s="222"/>
      <c r="MJS80" s="222"/>
      <c r="MJT80" s="222"/>
      <c r="MJU80" s="222"/>
      <c r="MJV80" s="222"/>
      <c r="MJW80" s="222"/>
      <c r="MJX80" s="222"/>
      <c r="MJY80" s="222"/>
      <c r="MJZ80" s="222"/>
      <c r="MKA80" s="222"/>
      <c r="MKB80" s="222"/>
      <c r="MKC80" s="222"/>
      <c r="MKD80" s="222"/>
      <c r="MKE80" s="222"/>
      <c r="MKF80" s="222"/>
      <c r="MKG80" s="222"/>
      <c r="MKH80" s="222"/>
      <c r="MKI80" s="222"/>
      <c r="MKJ80" s="222"/>
      <c r="MKK80" s="222"/>
      <c r="MKL80" s="222"/>
      <c r="MKM80" s="222"/>
      <c r="MKN80" s="222"/>
      <c r="MKO80" s="222"/>
      <c r="MKP80" s="222"/>
      <c r="MKQ80" s="222"/>
      <c r="MKR80" s="222"/>
      <c r="MKS80" s="222"/>
      <c r="MKT80" s="222"/>
      <c r="MKU80" s="222"/>
      <c r="MKV80" s="222"/>
      <c r="MKW80" s="222"/>
      <c r="MKX80" s="222"/>
      <c r="MKY80" s="222"/>
      <c r="MKZ80" s="222"/>
      <c r="MLA80" s="222"/>
      <c r="MLB80" s="222"/>
      <c r="MLC80" s="222"/>
      <c r="MLD80" s="222"/>
      <c r="MLE80" s="222"/>
      <c r="MLF80" s="222"/>
      <c r="MLG80" s="222"/>
      <c r="MLH80" s="222"/>
      <c r="MLI80" s="222"/>
      <c r="MLJ80" s="222"/>
      <c r="MLK80" s="222"/>
      <c r="MLL80" s="222"/>
      <c r="MLM80" s="222"/>
      <c r="MLN80" s="222"/>
      <c r="MLO80" s="222"/>
      <c r="MLP80" s="222"/>
      <c r="MLQ80" s="222"/>
      <c r="MLR80" s="222"/>
      <c r="MLS80" s="222"/>
      <c r="MLT80" s="222"/>
      <c r="MLU80" s="222"/>
      <c r="MLV80" s="222"/>
      <c r="MLW80" s="222"/>
      <c r="MLX80" s="222"/>
      <c r="MLY80" s="222"/>
      <c r="MLZ80" s="222"/>
      <c r="MMA80" s="222"/>
      <c r="MMB80" s="222"/>
      <c r="MMC80" s="222"/>
      <c r="MMD80" s="222"/>
      <c r="MME80" s="222"/>
      <c r="MMF80" s="222"/>
      <c r="MMG80" s="222"/>
      <c r="MMH80" s="222"/>
      <c r="MMI80" s="222"/>
      <c r="MMJ80" s="222"/>
      <c r="MMK80" s="222"/>
      <c r="MML80" s="222"/>
      <c r="MMM80" s="222"/>
      <c r="MMN80" s="222"/>
      <c r="MMO80" s="222"/>
      <c r="MMP80" s="222"/>
      <c r="MMQ80" s="222"/>
      <c r="MMR80" s="222"/>
      <c r="MMS80" s="222"/>
      <c r="MMT80" s="222"/>
      <c r="MMU80" s="222"/>
      <c r="MMV80" s="222"/>
      <c r="MMW80" s="222"/>
      <c r="MMX80" s="222"/>
      <c r="MMY80" s="222"/>
      <c r="MMZ80" s="222"/>
      <c r="MNA80" s="222"/>
      <c r="MNB80" s="222"/>
      <c r="MNC80" s="222"/>
      <c r="MND80" s="222"/>
      <c r="MNE80" s="222"/>
      <c r="MNF80" s="222"/>
      <c r="MNG80" s="222"/>
      <c r="MNH80" s="222"/>
      <c r="MNI80" s="222"/>
      <c r="MNJ80" s="222"/>
      <c r="MNK80" s="222"/>
      <c r="MNL80" s="222"/>
      <c r="MNM80" s="222"/>
      <c r="MNN80" s="222"/>
      <c r="MNO80" s="222"/>
      <c r="MNP80" s="222"/>
      <c r="MNQ80" s="222"/>
      <c r="MNR80" s="222"/>
      <c r="MNS80" s="222"/>
      <c r="MNT80" s="222"/>
      <c r="MNU80" s="222"/>
      <c r="MNV80" s="222"/>
      <c r="MNW80" s="222"/>
      <c r="MNX80" s="222"/>
      <c r="MNY80" s="222"/>
      <c r="MNZ80" s="222"/>
      <c r="MOA80" s="222"/>
      <c r="MOB80" s="222"/>
      <c r="MOC80" s="222"/>
      <c r="MOD80" s="222"/>
      <c r="MOE80" s="222"/>
      <c r="MOF80" s="222"/>
      <c r="MOG80" s="222"/>
      <c r="MOH80" s="222"/>
      <c r="MOI80" s="222"/>
      <c r="MOJ80" s="222"/>
      <c r="MOK80" s="222"/>
      <c r="MOL80" s="222"/>
      <c r="MOM80" s="222"/>
      <c r="MON80" s="222"/>
      <c r="MOO80" s="222"/>
      <c r="MOP80" s="222"/>
      <c r="MOQ80" s="222"/>
      <c r="MOR80" s="222"/>
      <c r="MOS80" s="222"/>
      <c r="MOT80" s="222"/>
      <c r="MOU80" s="222"/>
      <c r="MOV80" s="222"/>
      <c r="MOW80" s="222"/>
      <c r="MOX80" s="222"/>
      <c r="MOY80" s="222"/>
      <c r="MOZ80" s="222"/>
      <c r="MPA80" s="222"/>
      <c r="MPB80" s="222"/>
      <c r="MPC80" s="222"/>
      <c r="MPD80" s="222"/>
      <c r="MPE80" s="222"/>
      <c r="MPF80" s="222"/>
      <c r="MPG80" s="222"/>
      <c r="MPH80" s="222"/>
      <c r="MPI80" s="222"/>
      <c r="MPJ80" s="222"/>
      <c r="MPK80" s="222"/>
      <c r="MPL80" s="222"/>
      <c r="MPM80" s="222"/>
      <c r="MPN80" s="222"/>
      <c r="MPO80" s="222"/>
      <c r="MPP80" s="222"/>
      <c r="MPQ80" s="222"/>
      <c r="MPR80" s="222"/>
      <c r="MPS80" s="222"/>
      <c r="MPT80" s="222"/>
      <c r="MPU80" s="222"/>
      <c r="MPV80" s="222"/>
      <c r="MPW80" s="222"/>
      <c r="MPX80" s="222"/>
      <c r="MPY80" s="222"/>
      <c r="MPZ80" s="222"/>
      <c r="MQA80" s="222"/>
      <c r="MQB80" s="222"/>
      <c r="MQC80" s="222"/>
      <c r="MQD80" s="222"/>
      <c r="MQE80" s="222"/>
      <c r="MQF80" s="222"/>
      <c r="MQG80" s="222"/>
      <c r="MQH80" s="222"/>
      <c r="MQI80" s="222"/>
      <c r="MQJ80" s="222"/>
      <c r="MQK80" s="222"/>
      <c r="MQL80" s="222"/>
      <c r="MQM80" s="222"/>
      <c r="MQN80" s="222"/>
      <c r="MQO80" s="222"/>
      <c r="MQP80" s="222"/>
      <c r="MQQ80" s="222"/>
      <c r="MQR80" s="222"/>
      <c r="MQS80" s="222"/>
      <c r="MQT80" s="222"/>
      <c r="MQU80" s="222"/>
      <c r="MQV80" s="222"/>
      <c r="MQW80" s="222"/>
      <c r="MQX80" s="222"/>
      <c r="MQY80" s="222"/>
      <c r="MQZ80" s="222"/>
      <c r="MRA80" s="222"/>
      <c r="MRB80" s="222"/>
      <c r="MRC80" s="222"/>
      <c r="MRD80" s="222"/>
      <c r="MRE80" s="222"/>
      <c r="MRF80" s="222"/>
      <c r="MRG80" s="222"/>
      <c r="MRH80" s="222"/>
      <c r="MRI80" s="222"/>
      <c r="MRJ80" s="222"/>
      <c r="MRK80" s="222"/>
      <c r="MRL80" s="222"/>
      <c r="MRM80" s="222"/>
      <c r="MRN80" s="222"/>
      <c r="MRO80" s="222"/>
      <c r="MRP80" s="222"/>
      <c r="MRQ80" s="222"/>
      <c r="MRR80" s="222"/>
      <c r="MRS80" s="222"/>
      <c r="MRT80" s="222"/>
      <c r="MRU80" s="222"/>
      <c r="MRV80" s="222"/>
      <c r="MRW80" s="222"/>
      <c r="MRX80" s="222"/>
      <c r="MRY80" s="222"/>
      <c r="MRZ80" s="222"/>
      <c r="MSA80" s="222"/>
      <c r="MSB80" s="222"/>
      <c r="MSC80" s="222"/>
      <c r="MSD80" s="222"/>
      <c r="MSE80" s="222"/>
      <c r="MSF80" s="222"/>
      <c r="MSG80" s="222"/>
      <c r="MSH80" s="222"/>
      <c r="MSI80" s="222"/>
      <c r="MSJ80" s="222"/>
      <c r="MSK80" s="222"/>
      <c r="MSL80" s="222"/>
      <c r="MSM80" s="222"/>
      <c r="MSN80" s="222"/>
      <c r="MSO80" s="222"/>
      <c r="MSP80" s="222"/>
      <c r="MSQ80" s="222"/>
      <c r="MSR80" s="222"/>
      <c r="MSS80" s="222"/>
      <c r="MST80" s="222"/>
      <c r="MSU80" s="222"/>
      <c r="MSV80" s="222"/>
      <c r="MSW80" s="222"/>
      <c r="MSX80" s="222"/>
      <c r="MSY80" s="222"/>
      <c r="MSZ80" s="222"/>
      <c r="MTA80" s="222"/>
      <c r="MTB80" s="222"/>
      <c r="MTC80" s="222"/>
      <c r="MTD80" s="222"/>
      <c r="MTE80" s="222"/>
      <c r="MTF80" s="222"/>
      <c r="MTG80" s="222"/>
      <c r="MTH80" s="222"/>
      <c r="MTI80" s="222"/>
      <c r="MTJ80" s="222"/>
      <c r="MTK80" s="222"/>
      <c r="MTL80" s="222"/>
      <c r="MTM80" s="222"/>
      <c r="MTN80" s="222"/>
      <c r="MTO80" s="222"/>
      <c r="MTP80" s="222"/>
      <c r="MTQ80" s="222"/>
      <c r="MTR80" s="222"/>
      <c r="MTS80" s="222"/>
      <c r="MTT80" s="222"/>
      <c r="MTU80" s="222"/>
      <c r="MTV80" s="222"/>
      <c r="MTW80" s="222"/>
      <c r="MTX80" s="222"/>
      <c r="MTY80" s="222"/>
      <c r="MTZ80" s="222"/>
      <c r="MUA80" s="222"/>
      <c r="MUB80" s="222"/>
      <c r="MUC80" s="222"/>
      <c r="MUD80" s="222"/>
      <c r="MUE80" s="222"/>
      <c r="MUF80" s="222"/>
      <c r="MUG80" s="222"/>
      <c r="MUH80" s="222"/>
      <c r="MUI80" s="222"/>
      <c r="MUJ80" s="222"/>
      <c r="MUK80" s="222"/>
      <c r="MUL80" s="222"/>
      <c r="MUM80" s="222"/>
      <c r="MUN80" s="222"/>
      <c r="MUO80" s="222"/>
      <c r="MUP80" s="222"/>
      <c r="MUQ80" s="222"/>
      <c r="MUR80" s="222"/>
      <c r="MUS80" s="222"/>
      <c r="MUT80" s="222"/>
      <c r="MUU80" s="222"/>
      <c r="MUV80" s="222"/>
      <c r="MUW80" s="222"/>
      <c r="MUX80" s="222"/>
      <c r="MUY80" s="222"/>
      <c r="MUZ80" s="222"/>
      <c r="MVA80" s="222"/>
      <c r="MVB80" s="222"/>
      <c r="MVC80" s="222"/>
      <c r="MVD80" s="222"/>
      <c r="MVE80" s="222"/>
      <c r="MVF80" s="222"/>
      <c r="MVG80" s="222"/>
      <c r="MVH80" s="222"/>
      <c r="MVI80" s="222"/>
      <c r="MVJ80" s="222"/>
      <c r="MVK80" s="222"/>
      <c r="MVL80" s="222"/>
      <c r="MVM80" s="222"/>
      <c r="MVN80" s="222"/>
      <c r="MVO80" s="222"/>
      <c r="MVP80" s="222"/>
      <c r="MVQ80" s="222"/>
      <c r="MVR80" s="222"/>
      <c r="MVS80" s="222"/>
      <c r="MVT80" s="222"/>
      <c r="MVU80" s="222"/>
      <c r="MVV80" s="222"/>
      <c r="MVW80" s="222"/>
      <c r="MVX80" s="222"/>
      <c r="MVY80" s="222"/>
      <c r="MVZ80" s="222"/>
      <c r="MWA80" s="222"/>
      <c r="MWB80" s="222"/>
      <c r="MWC80" s="222"/>
      <c r="MWD80" s="222"/>
      <c r="MWE80" s="222"/>
      <c r="MWF80" s="222"/>
      <c r="MWG80" s="222"/>
      <c r="MWH80" s="222"/>
      <c r="MWI80" s="222"/>
      <c r="MWJ80" s="222"/>
      <c r="MWK80" s="222"/>
      <c r="MWL80" s="222"/>
      <c r="MWM80" s="222"/>
      <c r="MWN80" s="222"/>
      <c r="MWO80" s="222"/>
      <c r="MWP80" s="222"/>
      <c r="MWQ80" s="222"/>
      <c r="MWR80" s="222"/>
      <c r="MWS80" s="222"/>
      <c r="MWT80" s="222"/>
      <c r="MWU80" s="222"/>
      <c r="MWV80" s="222"/>
      <c r="MWW80" s="222"/>
      <c r="MWX80" s="222"/>
      <c r="MWY80" s="222"/>
      <c r="MWZ80" s="222"/>
      <c r="MXA80" s="222"/>
      <c r="MXB80" s="222"/>
      <c r="MXC80" s="222"/>
      <c r="MXD80" s="222"/>
      <c r="MXE80" s="222"/>
      <c r="MXF80" s="222"/>
      <c r="MXG80" s="222"/>
      <c r="MXH80" s="222"/>
      <c r="MXI80" s="222"/>
      <c r="MXJ80" s="222"/>
      <c r="MXK80" s="222"/>
      <c r="MXL80" s="222"/>
      <c r="MXM80" s="222"/>
      <c r="MXN80" s="222"/>
      <c r="MXO80" s="222"/>
      <c r="MXP80" s="222"/>
      <c r="MXQ80" s="222"/>
      <c r="MXR80" s="222"/>
      <c r="MXS80" s="222"/>
      <c r="MXT80" s="222"/>
      <c r="MXU80" s="222"/>
      <c r="MXV80" s="222"/>
      <c r="MXW80" s="222"/>
      <c r="MXX80" s="222"/>
      <c r="MXY80" s="222"/>
      <c r="MXZ80" s="222"/>
      <c r="MYA80" s="222"/>
      <c r="MYB80" s="222"/>
      <c r="MYC80" s="222"/>
      <c r="MYD80" s="222"/>
      <c r="MYE80" s="222"/>
      <c r="MYF80" s="222"/>
      <c r="MYG80" s="222"/>
      <c r="MYH80" s="222"/>
      <c r="MYI80" s="222"/>
      <c r="MYJ80" s="222"/>
      <c r="MYK80" s="222"/>
      <c r="MYL80" s="222"/>
      <c r="MYM80" s="222"/>
      <c r="MYN80" s="222"/>
      <c r="MYO80" s="222"/>
      <c r="MYP80" s="222"/>
      <c r="MYQ80" s="222"/>
      <c r="MYR80" s="222"/>
      <c r="MYS80" s="222"/>
      <c r="MYT80" s="222"/>
      <c r="MYU80" s="222"/>
      <c r="MYV80" s="222"/>
      <c r="MYW80" s="222"/>
      <c r="MYX80" s="222"/>
      <c r="MYY80" s="222"/>
      <c r="MYZ80" s="222"/>
      <c r="MZA80" s="222"/>
      <c r="MZB80" s="222"/>
      <c r="MZC80" s="222"/>
      <c r="MZD80" s="222"/>
      <c r="MZE80" s="222"/>
      <c r="MZF80" s="222"/>
      <c r="MZG80" s="222"/>
      <c r="MZH80" s="222"/>
      <c r="MZI80" s="222"/>
      <c r="MZJ80" s="222"/>
      <c r="MZK80" s="222"/>
      <c r="MZL80" s="222"/>
      <c r="MZM80" s="222"/>
      <c r="MZN80" s="222"/>
      <c r="MZO80" s="222"/>
      <c r="MZP80" s="222"/>
      <c r="MZQ80" s="222"/>
      <c r="MZR80" s="222"/>
      <c r="MZS80" s="222"/>
      <c r="MZT80" s="222"/>
      <c r="MZU80" s="222"/>
      <c r="MZV80" s="222"/>
      <c r="MZW80" s="222"/>
      <c r="MZX80" s="222"/>
      <c r="MZY80" s="222"/>
      <c r="MZZ80" s="222"/>
      <c r="NAA80" s="222"/>
      <c r="NAB80" s="222"/>
      <c r="NAC80" s="222"/>
      <c r="NAD80" s="222"/>
      <c r="NAE80" s="222"/>
      <c r="NAF80" s="222"/>
      <c r="NAG80" s="222"/>
      <c r="NAH80" s="222"/>
      <c r="NAI80" s="222"/>
      <c r="NAJ80" s="222"/>
      <c r="NAK80" s="222"/>
      <c r="NAL80" s="222"/>
      <c r="NAM80" s="222"/>
      <c r="NAN80" s="222"/>
      <c r="NAO80" s="222"/>
      <c r="NAP80" s="222"/>
      <c r="NAQ80" s="222"/>
      <c r="NAR80" s="222"/>
      <c r="NAS80" s="222"/>
      <c r="NAT80" s="222"/>
      <c r="NAU80" s="222"/>
      <c r="NAV80" s="222"/>
      <c r="NAW80" s="222"/>
      <c r="NAX80" s="222"/>
      <c r="NAY80" s="222"/>
      <c r="NAZ80" s="222"/>
      <c r="NBA80" s="222"/>
      <c r="NBB80" s="222"/>
      <c r="NBC80" s="222"/>
      <c r="NBD80" s="222"/>
      <c r="NBE80" s="222"/>
      <c r="NBF80" s="222"/>
      <c r="NBG80" s="222"/>
      <c r="NBH80" s="222"/>
      <c r="NBI80" s="222"/>
      <c r="NBJ80" s="222"/>
      <c r="NBK80" s="222"/>
      <c r="NBL80" s="222"/>
      <c r="NBM80" s="222"/>
      <c r="NBN80" s="222"/>
      <c r="NBO80" s="222"/>
      <c r="NBP80" s="222"/>
      <c r="NBQ80" s="222"/>
      <c r="NBR80" s="222"/>
      <c r="NBS80" s="222"/>
      <c r="NBT80" s="222"/>
      <c r="NBU80" s="222"/>
      <c r="NBV80" s="222"/>
      <c r="NBW80" s="222"/>
      <c r="NBX80" s="222"/>
      <c r="NBY80" s="222"/>
      <c r="NBZ80" s="222"/>
      <c r="NCA80" s="222"/>
      <c r="NCB80" s="222"/>
      <c r="NCC80" s="222"/>
      <c r="NCD80" s="222"/>
      <c r="NCE80" s="222"/>
      <c r="NCF80" s="222"/>
      <c r="NCG80" s="222"/>
      <c r="NCH80" s="222"/>
      <c r="NCI80" s="222"/>
      <c r="NCJ80" s="222"/>
      <c r="NCK80" s="222"/>
      <c r="NCL80" s="222"/>
      <c r="NCM80" s="222"/>
      <c r="NCN80" s="222"/>
      <c r="NCO80" s="222"/>
      <c r="NCP80" s="222"/>
      <c r="NCQ80" s="222"/>
      <c r="NCR80" s="222"/>
      <c r="NCS80" s="222"/>
      <c r="NCT80" s="222"/>
      <c r="NCU80" s="222"/>
      <c r="NCV80" s="222"/>
      <c r="NCW80" s="222"/>
      <c r="NCX80" s="222"/>
      <c r="NCY80" s="222"/>
      <c r="NCZ80" s="222"/>
      <c r="NDA80" s="222"/>
      <c r="NDB80" s="222"/>
      <c r="NDC80" s="222"/>
      <c r="NDD80" s="222"/>
      <c r="NDE80" s="222"/>
      <c r="NDF80" s="222"/>
      <c r="NDG80" s="222"/>
      <c r="NDH80" s="222"/>
      <c r="NDI80" s="222"/>
      <c r="NDJ80" s="222"/>
      <c r="NDK80" s="222"/>
      <c r="NDL80" s="222"/>
      <c r="NDM80" s="222"/>
      <c r="NDN80" s="222"/>
      <c r="NDO80" s="222"/>
      <c r="NDP80" s="222"/>
      <c r="NDQ80" s="222"/>
      <c r="NDR80" s="222"/>
      <c r="NDS80" s="222"/>
      <c r="NDT80" s="222"/>
      <c r="NDU80" s="222"/>
      <c r="NDV80" s="222"/>
      <c r="NDW80" s="222"/>
      <c r="NDX80" s="222"/>
      <c r="NDY80" s="222"/>
      <c r="NDZ80" s="222"/>
      <c r="NEA80" s="222"/>
      <c r="NEB80" s="222"/>
      <c r="NEC80" s="222"/>
      <c r="NED80" s="222"/>
      <c r="NEE80" s="222"/>
      <c r="NEF80" s="222"/>
      <c r="NEG80" s="222"/>
      <c r="NEH80" s="222"/>
      <c r="NEI80" s="222"/>
      <c r="NEJ80" s="222"/>
      <c r="NEK80" s="222"/>
      <c r="NEL80" s="222"/>
      <c r="NEM80" s="222"/>
      <c r="NEN80" s="222"/>
      <c r="NEO80" s="222"/>
      <c r="NEP80" s="222"/>
      <c r="NEQ80" s="222"/>
      <c r="NER80" s="222"/>
      <c r="NES80" s="222"/>
      <c r="NET80" s="222"/>
      <c r="NEU80" s="222"/>
      <c r="NEV80" s="222"/>
      <c r="NEW80" s="222"/>
      <c r="NEX80" s="222"/>
      <c r="NEY80" s="222"/>
      <c r="NEZ80" s="222"/>
      <c r="NFA80" s="222"/>
      <c r="NFB80" s="222"/>
      <c r="NFC80" s="222"/>
      <c r="NFD80" s="222"/>
      <c r="NFE80" s="222"/>
      <c r="NFF80" s="222"/>
      <c r="NFG80" s="222"/>
      <c r="NFH80" s="222"/>
      <c r="NFI80" s="222"/>
      <c r="NFJ80" s="222"/>
      <c r="NFK80" s="222"/>
      <c r="NFL80" s="222"/>
      <c r="NFM80" s="222"/>
      <c r="NFN80" s="222"/>
      <c r="NFO80" s="222"/>
      <c r="NFP80" s="222"/>
      <c r="NFQ80" s="222"/>
      <c r="NFR80" s="222"/>
      <c r="NFS80" s="222"/>
      <c r="NFT80" s="222"/>
      <c r="NFU80" s="222"/>
      <c r="NFV80" s="222"/>
      <c r="NFW80" s="222"/>
      <c r="NFX80" s="222"/>
      <c r="NFY80" s="222"/>
      <c r="NFZ80" s="222"/>
      <c r="NGA80" s="222"/>
      <c r="NGB80" s="222"/>
      <c r="NGC80" s="222"/>
      <c r="NGD80" s="222"/>
      <c r="NGE80" s="222"/>
      <c r="NGF80" s="222"/>
      <c r="NGG80" s="222"/>
      <c r="NGH80" s="222"/>
      <c r="NGI80" s="222"/>
      <c r="NGJ80" s="222"/>
      <c r="NGK80" s="222"/>
      <c r="NGL80" s="222"/>
      <c r="NGM80" s="222"/>
      <c r="NGN80" s="222"/>
      <c r="NGO80" s="222"/>
      <c r="NGP80" s="222"/>
      <c r="NGQ80" s="222"/>
      <c r="NGR80" s="222"/>
      <c r="NGS80" s="222"/>
      <c r="NGT80" s="222"/>
      <c r="NGU80" s="222"/>
      <c r="NGV80" s="222"/>
      <c r="NGW80" s="222"/>
      <c r="NGX80" s="222"/>
      <c r="NGY80" s="222"/>
      <c r="NGZ80" s="222"/>
      <c r="NHA80" s="222"/>
      <c r="NHB80" s="222"/>
      <c r="NHC80" s="222"/>
      <c r="NHD80" s="222"/>
      <c r="NHE80" s="222"/>
      <c r="NHF80" s="222"/>
      <c r="NHG80" s="222"/>
      <c r="NHH80" s="222"/>
      <c r="NHI80" s="222"/>
      <c r="NHJ80" s="222"/>
      <c r="NHK80" s="222"/>
      <c r="NHL80" s="222"/>
      <c r="NHM80" s="222"/>
      <c r="NHN80" s="222"/>
      <c r="NHO80" s="222"/>
      <c r="NHP80" s="222"/>
      <c r="NHQ80" s="222"/>
      <c r="NHR80" s="222"/>
      <c r="NHS80" s="222"/>
      <c r="NHT80" s="222"/>
      <c r="NHU80" s="222"/>
      <c r="NHV80" s="222"/>
      <c r="NHW80" s="222"/>
      <c r="NHX80" s="222"/>
      <c r="NHY80" s="222"/>
      <c r="NHZ80" s="222"/>
      <c r="NIA80" s="222"/>
      <c r="NIB80" s="222"/>
      <c r="NIC80" s="222"/>
      <c r="NID80" s="222"/>
      <c r="NIE80" s="222"/>
      <c r="NIF80" s="222"/>
      <c r="NIG80" s="222"/>
      <c r="NIH80" s="222"/>
      <c r="NII80" s="222"/>
      <c r="NIJ80" s="222"/>
      <c r="NIK80" s="222"/>
      <c r="NIL80" s="222"/>
      <c r="NIM80" s="222"/>
      <c r="NIN80" s="222"/>
      <c r="NIO80" s="222"/>
      <c r="NIP80" s="222"/>
      <c r="NIQ80" s="222"/>
      <c r="NIR80" s="222"/>
      <c r="NIS80" s="222"/>
      <c r="NIT80" s="222"/>
      <c r="NIU80" s="222"/>
      <c r="NIV80" s="222"/>
      <c r="NIW80" s="222"/>
      <c r="NIX80" s="222"/>
      <c r="NIY80" s="222"/>
      <c r="NIZ80" s="222"/>
      <c r="NJA80" s="222"/>
      <c r="NJB80" s="222"/>
      <c r="NJC80" s="222"/>
      <c r="NJD80" s="222"/>
      <c r="NJE80" s="222"/>
      <c r="NJF80" s="222"/>
      <c r="NJG80" s="222"/>
      <c r="NJH80" s="222"/>
      <c r="NJI80" s="222"/>
      <c r="NJJ80" s="222"/>
      <c r="NJK80" s="222"/>
      <c r="NJL80" s="222"/>
      <c r="NJM80" s="222"/>
      <c r="NJN80" s="222"/>
      <c r="NJO80" s="222"/>
      <c r="NJP80" s="222"/>
      <c r="NJQ80" s="222"/>
      <c r="NJR80" s="222"/>
      <c r="NJS80" s="222"/>
      <c r="NJT80" s="222"/>
      <c r="NJU80" s="222"/>
      <c r="NJV80" s="222"/>
      <c r="NJW80" s="222"/>
      <c r="NJX80" s="222"/>
      <c r="NJY80" s="222"/>
      <c r="NJZ80" s="222"/>
      <c r="NKA80" s="222"/>
      <c r="NKB80" s="222"/>
      <c r="NKC80" s="222"/>
      <c r="NKD80" s="222"/>
      <c r="NKE80" s="222"/>
      <c r="NKF80" s="222"/>
      <c r="NKG80" s="222"/>
      <c r="NKH80" s="222"/>
      <c r="NKI80" s="222"/>
      <c r="NKJ80" s="222"/>
      <c r="NKK80" s="222"/>
      <c r="NKL80" s="222"/>
      <c r="NKM80" s="222"/>
      <c r="NKN80" s="222"/>
      <c r="NKO80" s="222"/>
      <c r="NKP80" s="222"/>
      <c r="NKQ80" s="222"/>
      <c r="NKR80" s="222"/>
      <c r="NKS80" s="222"/>
      <c r="NKT80" s="222"/>
      <c r="NKU80" s="222"/>
      <c r="NKV80" s="222"/>
      <c r="NKW80" s="222"/>
      <c r="NKX80" s="222"/>
      <c r="NKY80" s="222"/>
      <c r="NKZ80" s="222"/>
      <c r="NLA80" s="222"/>
      <c r="NLB80" s="222"/>
      <c r="NLC80" s="222"/>
      <c r="NLD80" s="222"/>
      <c r="NLE80" s="222"/>
      <c r="NLF80" s="222"/>
      <c r="NLG80" s="222"/>
      <c r="NLH80" s="222"/>
      <c r="NLI80" s="222"/>
      <c r="NLJ80" s="222"/>
      <c r="NLK80" s="222"/>
      <c r="NLL80" s="222"/>
      <c r="NLM80" s="222"/>
      <c r="NLN80" s="222"/>
      <c r="NLO80" s="222"/>
      <c r="NLP80" s="222"/>
      <c r="NLQ80" s="222"/>
      <c r="NLR80" s="222"/>
      <c r="NLS80" s="222"/>
      <c r="NLT80" s="222"/>
      <c r="NLU80" s="222"/>
      <c r="NLV80" s="222"/>
      <c r="NLW80" s="222"/>
      <c r="NLX80" s="222"/>
      <c r="NLY80" s="222"/>
      <c r="NLZ80" s="222"/>
      <c r="NMA80" s="222"/>
      <c r="NMB80" s="222"/>
      <c r="NMC80" s="222"/>
      <c r="NMD80" s="222"/>
      <c r="NME80" s="222"/>
      <c r="NMF80" s="222"/>
      <c r="NMG80" s="222"/>
      <c r="NMH80" s="222"/>
      <c r="NMI80" s="222"/>
      <c r="NMJ80" s="222"/>
      <c r="NMK80" s="222"/>
      <c r="NML80" s="222"/>
      <c r="NMM80" s="222"/>
      <c r="NMN80" s="222"/>
      <c r="NMO80" s="222"/>
      <c r="NMP80" s="222"/>
      <c r="NMQ80" s="222"/>
      <c r="NMR80" s="222"/>
      <c r="NMS80" s="222"/>
      <c r="NMT80" s="222"/>
      <c r="NMU80" s="222"/>
      <c r="NMV80" s="222"/>
      <c r="NMW80" s="222"/>
      <c r="NMX80" s="222"/>
      <c r="NMY80" s="222"/>
      <c r="NMZ80" s="222"/>
      <c r="NNA80" s="222"/>
      <c r="NNB80" s="222"/>
      <c r="NNC80" s="222"/>
      <c r="NND80" s="222"/>
      <c r="NNE80" s="222"/>
      <c r="NNF80" s="222"/>
      <c r="NNG80" s="222"/>
      <c r="NNH80" s="222"/>
      <c r="NNI80" s="222"/>
      <c r="NNJ80" s="222"/>
      <c r="NNK80" s="222"/>
      <c r="NNL80" s="222"/>
      <c r="NNM80" s="222"/>
      <c r="NNN80" s="222"/>
      <c r="NNO80" s="222"/>
      <c r="NNP80" s="222"/>
      <c r="NNQ80" s="222"/>
      <c r="NNR80" s="222"/>
      <c r="NNS80" s="222"/>
      <c r="NNT80" s="222"/>
      <c r="NNU80" s="222"/>
      <c r="NNV80" s="222"/>
      <c r="NNW80" s="222"/>
      <c r="NNX80" s="222"/>
      <c r="NNY80" s="222"/>
      <c r="NNZ80" s="222"/>
      <c r="NOA80" s="222"/>
      <c r="NOB80" s="222"/>
      <c r="NOC80" s="222"/>
      <c r="NOD80" s="222"/>
      <c r="NOE80" s="222"/>
      <c r="NOF80" s="222"/>
      <c r="NOG80" s="222"/>
      <c r="NOH80" s="222"/>
      <c r="NOI80" s="222"/>
      <c r="NOJ80" s="222"/>
      <c r="NOK80" s="222"/>
      <c r="NOL80" s="222"/>
      <c r="NOM80" s="222"/>
      <c r="NON80" s="222"/>
      <c r="NOO80" s="222"/>
      <c r="NOP80" s="222"/>
      <c r="NOQ80" s="222"/>
      <c r="NOR80" s="222"/>
      <c r="NOS80" s="222"/>
      <c r="NOT80" s="222"/>
      <c r="NOU80" s="222"/>
      <c r="NOV80" s="222"/>
      <c r="NOW80" s="222"/>
      <c r="NOX80" s="222"/>
      <c r="NOY80" s="222"/>
      <c r="NOZ80" s="222"/>
      <c r="NPA80" s="222"/>
      <c r="NPB80" s="222"/>
      <c r="NPC80" s="222"/>
      <c r="NPD80" s="222"/>
      <c r="NPE80" s="222"/>
      <c r="NPF80" s="222"/>
      <c r="NPG80" s="222"/>
      <c r="NPH80" s="222"/>
      <c r="NPI80" s="222"/>
      <c r="NPJ80" s="222"/>
      <c r="NPK80" s="222"/>
      <c r="NPL80" s="222"/>
      <c r="NPM80" s="222"/>
      <c r="NPN80" s="222"/>
      <c r="NPO80" s="222"/>
      <c r="NPP80" s="222"/>
      <c r="NPQ80" s="222"/>
      <c r="NPR80" s="222"/>
      <c r="NPS80" s="222"/>
      <c r="NPT80" s="222"/>
      <c r="NPU80" s="222"/>
      <c r="NPV80" s="222"/>
      <c r="NPW80" s="222"/>
      <c r="NPX80" s="222"/>
      <c r="NPY80" s="222"/>
      <c r="NPZ80" s="222"/>
      <c r="NQA80" s="222"/>
      <c r="NQB80" s="222"/>
      <c r="NQC80" s="222"/>
      <c r="NQD80" s="222"/>
      <c r="NQE80" s="222"/>
      <c r="NQF80" s="222"/>
      <c r="NQG80" s="222"/>
      <c r="NQH80" s="222"/>
      <c r="NQI80" s="222"/>
      <c r="NQJ80" s="222"/>
      <c r="NQK80" s="222"/>
      <c r="NQL80" s="222"/>
      <c r="NQM80" s="222"/>
      <c r="NQN80" s="222"/>
      <c r="NQO80" s="222"/>
      <c r="NQP80" s="222"/>
      <c r="NQQ80" s="222"/>
      <c r="NQR80" s="222"/>
      <c r="NQS80" s="222"/>
      <c r="NQT80" s="222"/>
      <c r="NQU80" s="222"/>
      <c r="NQV80" s="222"/>
      <c r="NQW80" s="222"/>
      <c r="NQX80" s="222"/>
      <c r="NQY80" s="222"/>
      <c r="NQZ80" s="222"/>
      <c r="NRA80" s="222"/>
      <c r="NRB80" s="222"/>
      <c r="NRC80" s="222"/>
      <c r="NRD80" s="222"/>
      <c r="NRE80" s="222"/>
      <c r="NRF80" s="222"/>
      <c r="NRG80" s="222"/>
      <c r="NRH80" s="222"/>
      <c r="NRI80" s="222"/>
      <c r="NRJ80" s="222"/>
      <c r="NRK80" s="222"/>
      <c r="NRL80" s="222"/>
      <c r="NRM80" s="222"/>
      <c r="NRN80" s="222"/>
      <c r="NRO80" s="222"/>
      <c r="NRP80" s="222"/>
      <c r="NRQ80" s="222"/>
      <c r="NRR80" s="222"/>
      <c r="NRS80" s="222"/>
      <c r="NRT80" s="222"/>
      <c r="NRU80" s="222"/>
      <c r="NRV80" s="222"/>
      <c r="NRW80" s="222"/>
      <c r="NRX80" s="222"/>
      <c r="NRY80" s="222"/>
      <c r="NRZ80" s="222"/>
      <c r="NSA80" s="222"/>
      <c r="NSB80" s="222"/>
      <c r="NSC80" s="222"/>
      <c r="NSD80" s="222"/>
      <c r="NSE80" s="222"/>
      <c r="NSF80" s="222"/>
      <c r="NSG80" s="222"/>
      <c r="NSH80" s="222"/>
      <c r="NSI80" s="222"/>
      <c r="NSJ80" s="222"/>
      <c r="NSK80" s="222"/>
      <c r="NSL80" s="222"/>
      <c r="NSM80" s="222"/>
      <c r="NSN80" s="222"/>
      <c r="NSO80" s="222"/>
      <c r="NSP80" s="222"/>
      <c r="NSQ80" s="222"/>
      <c r="NSR80" s="222"/>
      <c r="NSS80" s="222"/>
      <c r="NST80" s="222"/>
      <c r="NSU80" s="222"/>
      <c r="NSV80" s="222"/>
      <c r="NSW80" s="222"/>
      <c r="NSX80" s="222"/>
      <c r="NSY80" s="222"/>
      <c r="NSZ80" s="222"/>
      <c r="NTA80" s="222"/>
      <c r="NTB80" s="222"/>
      <c r="NTC80" s="222"/>
      <c r="NTD80" s="222"/>
      <c r="NTE80" s="222"/>
      <c r="NTF80" s="222"/>
      <c r="NTG80" s="222"/>
      <c r="NTH80" s="222"/>
      <c r="NTI80" s="222"/>
      <c r="NTJ80" s="222"/>
      <c r="NTK80" s="222"/>
      <c r="NTL80" s="222"/>
      <c r="NTM80" s="222"/>
      <c r="NTN80" s="222"/>
      <c r="NTO80" s="222"/>
      <c r="NTP80" s="222"/>
      <c r="NTQ80" s="222"/>
      <c r="NTR80" s="222"/>
      <c r="NTS80" s="222"/>
      <c r="NTT80" s="222"/>
      <c r="NTU80" s="222"/>
      <c r="NTV80" s="222"/>
      <c r="NTW80" s="222"/>
      <c r="NTX80" s="222"/>
      <c r="NTY80" s="222"/>
      <c r="NTZ80" s="222"/>
      <c r="NUA80" s="222"/>
      <c r="NUB80" s="222"/>
      <c r="NUC80" s="222"/>
      <c r="NUD80" s="222"/>
      <c r="NUE80" s="222"/>
      <c r="NUF80" s="222"/>
      <c r="NUG80" s="222"/>
      <c r="NUH80" s="222"/>
      <c r="NUI80" s="222"/>
      <c r="NUJ80" s="222"/>
      <c r="NUK80" s="222"/>
      <c r="NUL80" s="222"/>
      <c r="NUM80" s="222"/>
      <c r="NUN80" s="222"/>
      <c r="NUO80" s="222"/>
      <c r="NUP80" s="222"/>
      <c r="NUQ80" s="222"/>
      <c r="NUR80" s="222"/>
      <c r="NUS80" s="222"/>
      <c r="NUT80" s="222"/>
      <c r="NUU80" s="222"/>
      <c r="NUV80" s="222"/>
      <c r="NUW80" s="222"/>
      <c r="NUX80" s="222"/>
      <c r="NUY80" s="222"/>
      <c r="NUZ80" s="222"/>
      <c r="NVA80" s="222"/>
      <c r="NVB80" s="222"/>
      <c r="NVC80" s="222"/>
      <c r="NVD80" s="222"/>
      <c r="NVE80" s="222"/>
      <c r="NVF80" s="222"/>
      <c r="NVG80" s="222"/>
      <c r="NVH80" s="222"/>
      <c r="NVI80" s="222"/>
      <c r="NVJ80" s="222"/>
      <c r="NVK80" s="222"/>
      <c r="NVL80" s="222"/>
      <c r="NVM80" s="222"/>
      <c r="NVN80" s="222"/>
      <c r="NVO80" s="222"/>
      <c r="NVP80" s="222"/>
      <c r="NVQ80" s="222"/>
      <c r="NVR80" s="222"/>
      <c r="NVS80" s="222"/>
      <c r="NVT80" s="222"/>
      <c r="NVU80" s="222"/>
      <c r="NVV80" s="222"/>
      <c r="NVW80" s="222"/>
      <c r="NVX80" s="222"/>
      <c r="NVY80" s="222"/>
      <c r="NVZ80" s="222"/>
      <c r="NWA80" s="222"/>
      <c r="NWB80" s="222"/>
      <c r="NWC80" s="222"/>
      <c r="NWD80" s="222"/>
      <c r="NWE80" s="222"/>
      <c r="NWF80" s="222"/>
      <c r="NWG80" s="222"/>
      <c r="NWH80" s="222"/>
      <c r="NWI80" s="222"/>
      <c r="NWJ80" s="222"/>
      <c r="NWK80" s="222"/>
      <c r="NWL80" s="222"/>
      <c r="NWM80" s="222"/>
      <c r="NWN80" s="222"/>
      <c r="NWO80" s="222"/>
      <c r="NWP80" s="222"/>
      <c r="NWQ80" s="222"/>
      <c r="NWR80" s="222"/>
      <c r="NWS80" s="222"/>
      <c r="NWT80" s="222"/>
      <c r="NWU80" s="222"/>
      <c r="NWV80" s="222"/>
      <c r="NWW80" s="222"/>
      <c r="NWX80" s="222"/>
      <c r="NWY80" s="222"/>
      <c r="NWZ80" s="222"/>
      <c r="NXA80" s="222"/>
      <c r="NXB80" s="222"/>
      <c r="NXC80" s="222"/>
      <c r="NXD80" s="222"/>
      <c r="NXE80" s="222"/>
      <c r="NXF80" s="222"/>
      <c r="NXG80" s="222"/>
      <c r="NXH80" s="222"/>
      <c r="NXI80" s="222"/>
      <c r="NXJ80" s="222"/>
      <c r="NXK80" s="222"/>
      <c r="NXL80" s="222"/>
      <c r="NXM80" s="222"/>
      <c r="NXN80" s="222"/>
      <c r="NXO80" s="222"/>
      <c r="NXP80" s="222"/>
      <c r="NXQ80" s="222"/>
      <c r="NXR80" s="222"/>
      <c r="NXS80" s="222"/>
      <c r="NXT80" s="222"/>
      <c r="NXU80" s="222"/>
      <c r="NXV80" s="222"/>
      <c r="NXW80" s="222"/>
      <c r="NXX80" s="222"/>
      <c r="NXY80" s="222"/>
      <c r="NXZ80" s="222"/>
      <c r="NYA80" s="222"/>
      <c r="NYB80" s="222"/>
      <c r="NYC80" s="222"/>
      <c r="NYD80" s="222"/>
      <c r="NYE80" s="222"/>
      <c r="NYF80" s="222"/>
      <c r="NYG80" s="222"/>
      <c r="NYH80" s="222"/>
      <c r="NYI80" s="222"/>
      <c r="NYJ80" s="222"/>
      <c r="NYK80" s="222"/>
      <c r="NYL80" s="222"/>
      <c r="NYM80" s="222"/>
      <c r="NYN80" s="222"/>
      <c r="NYO80" s="222"/>
      <c r="NYP80" s="222"/>
      <c r="NYQ80" s="222"/>
      <c r="NYR80" s="222"/>
      <c r="NYS80" s="222"/>
      <c r="NYT80" s="222"/>
      <c r="NYU80" s="222"/>
      <c r="NYV80" s="222"/>
      <c r="NYW80" s="222"/>
      <c r="NYX80" s="222"/>
      <c r="NYY80" s="222"/>
      <c r="NYZ80" s="222"/>
      <c r="NZA80" s="222"/>
      <c r="NZB80" s="222"/>
      <c r="NZC80" s="222"/>
      <c r="NZD80" s="222"/>
      <c r="NZE80" s="222"/>
      <c r="NZF80" s="222"/>
      <c r="NZG80" s="222"/>
      <c r="NZH80" s="222"/>
      <c r="NZI80" s="222"/>
      <c r="NZJ80" s="222"/>
      <c r="NZK80" s="222"/>
      <c r="NZL80" s="222"/>
      <c r="NZM80" s="222"/>
      <c r="NZN80" s="222"/>
      <c r="NZO80" s="222"/>
      <c r="NZP80" s="222"/>
      <c r="NZQ80" s="222"/>
      <c r="NZR80" s="222"/>
      <c r="NZS80" s="222"/>
      <c r="NZT80" s="222"/>
      <c r="NZU80" s="222"/>
      <c r="NZV80" s="222"/>
      <c r="NZW80" s="222"/>
      <c r="NZX80" s="222"/>
      <c r="NZY80" s="222"/>
      <c r="NZZ80" s="222"/>
      <c r="OAA80" s="222"/>
      <c r="OAB80" s="222"/>
      <c r="OAC80" s="222"/>
      <c r="OAD80" s="222"/>
      <c r="OAE80" s="222"/>
      <c r="OAF80" s="222"/>
      <c r="OAG80" s="222"/>
      <c r="OAH80" s="222"/>
      <c r="OAI80" s="222"/>
      <c r="OAJ80" s="222"/>
      <c r="OAK80" s="222"/>
      <c r="OAL80" s="222"/>
      <c r="OAM80" s="222"/>
      <c r="OAN80" s="222"/>
      <c r="OAO80" s="222"/>
      <c r="OAP80" s="222"/>
      <c r="OAQ80" s="222"/>
      <c r="OAR80" s="222"/>
      <c r="OAS80" s="222"/>
      <c r="OAT80" s="222"/>
      <c r="OAU80" s="222"/>
      <c r="OAV80" s="222"/>
      <c r="OAW80" s="222"/>
      <c r="OAX80" s="222"/>
      <c r="OAY80" s="222"/>
      <c r="OAZ80" s="222"/>
      <c r="OBA80" s="222"/>
      <c r="OBB80" s="222"/>
      <c r="OBC80" s="222"/>
      <c r="OBD80" s="222"/>
      <c r="OBE80" s="222"/>
      <c r="OBF80" s="222"/>
      <c r="OBG80" s="222"/>
      <c r="OBH80" s="222"/>
      <c r="OBI80" s="222"/>
      <c r="OBJ80" s="222"/>
      <c r="OBK80" s="222"/>
      <c r="OBL80" s="222"/>
      <c r="OBM80" s="222"/>
      <c r="OBN80" s="222"/>
      <c r="OBO80" s="222"/>
      <c r="OBP80" s="222"/>
      <c r="OBQ80" s="222"/>
      <c r="OBR80" s="222"/>
      <c r="OBS80" s="222"/>
      <c r="OBT80" s="222"/>
      <c r="OBU80" s="222"/>
      <c r="OBV80" s="222"/>
      <c r="OBW80" s="222"/>
      <c r="OBX80" s="222"/>
      <c r="OBY80" s="222"/>
      <c r="OBZ80" s="222"/>
      <c r="OCA80" s="222"/>
      <c r="OCB80" s="222"/>
      <c r="OCC80" s="222"/>
      <c r="OCD80" s="222"/>
      <c r="OCE80" s="222"/>
      <c r="OCF80" s="222"/>
      <c r="OCG80" s="222"/>
      <c r="OCH80" s="222"/>
      <c r="OCI80" s="222"/>
      <c r="OCJ80" s="222"/>
      <c r="OCK80" s="222"/>
      <c r="OCL80" s="222"/>
      <c r="OCM80" s="222"/>
      <c r="OCN80" s="222"/>
      <c r="OCO80" s="222"/>
      <c r="OCP80" s="222"/>
      <c r="OCQ80" s="222"/>
      <c r="OCR80" s="222"/>
      <c r="OCS80" s="222"/>
      <c r="OCT80" s="222"/>
      <c r="OCU80" s="222"/>
      <c r="OCV80" s="222"/>
      <c r="OCW80" s="222"/>
      <c r="OCX80" s="222"/>
      <c r="OCY80" s="222"/>
      <c r="OCZ80" s="222"/>
      <c r="ODA80" s="222"/>
      <c r="ODB80" s="222"/>
      <c r="ODC80" s="222"/>
      <c r="ODD80" s="222"/>
      <c r="ODE80" s="222"/>
      <c r="ODF80" s="222"/>
      <c r="ODG80" s="222"/>
      <c r="ODH80" s="222"/>
      <c r="ODI80" s="222"/>
      <c r="ODJ80" s="222"/>
      <c r="ODK80" s="222"/>
      <c r="ODL80" s="222"/>
      <c r="ODM80" s="222"/>
      <c r="ODN80" s="222"/>
      <c r="ODO80" s="222"/>
      <c r="ODP80" s="222"/>
      <c r="ODQ80" s="222"/>
      <c r="ODR80" s="222"/>
      <c r="ODS80" s="222"/>
      <c r="ODT80" s="222"/>
      <c r="ODU80" s="222"/>
      <c r="ODV80" s="222"/>
      <c r="ODW80" s="222"/>
      <c r="ODX80" s="222"/>
      <c r="ODY80" s="222"/>
      <c r="ODZ80" s="222"/>
      <c r="OEA80" s="222"/>
      <c r="OEB80" s="222"/>
      <c r="OEC80" s="222"/>
      <c r="OED80" s="222"/>
      <c r="OEE80" s="222"/>
      <c r="OEF80" s="222"/>
      <c r="OEG80" s="222"/>
      <c r="OEH80" s="222"/>
      <c r="OEI80" s="222"/>
      <c r="OEJ80" s="222"/>
      <c r="OEK80" s="222"/>
      <c r="OEL80" s="222"/>
      <c r="OEM80" s="222"/>
      <c r="OEN80" s="222"/>
      <c r="OEO80" s="222"/>
      <c r="OEP80" s="222"/>
      <c r="OEQ80" s="222"/>
      <c r="OER80" s="222"/>
      <c r="OES80" s="222"/>
      <c r="OET80" s="222"/>
      <c r="OEU80" s="222"/>
      <c r="OEV80" s="222"/>
      <c r="OEW80" s="222"/>
      <c r="OEX80" s="222"/>
      <c r="OEY80" s="222"/>
      <c r="OEZ80" s="222"/>
      <c r="OFA80" s="222"/>
      <c r="OFB80" s="222"/>
      <c r="OFC80" s="222"/>
      <c r="OFD80" s="222"/>
      <c r="OFE80" s="222"/>
      <c r="OFF80" s="222"/>
      <c r="OFG80" s="222"/>
      <c r="OFH80" s="222"/>
      <c r="OFI80" s="222"/>
      <c r="OFJ80" s="222"/>
      <c r="OFK80" s="222"/>
      <c r="OFL80" s="222"/>
      <c r="OFM80" s="222"/>
      <c r="OFN80" s="222"/>
      <c r="OFO80" s="222"/>
      <c r="OFP80" s="222"/>
      <c r="OFQ80" s="222"/>
      <c r="OFR80" s="222"/>
      <c r="OFS80" s="222"/>
      <c r="OFT80" s="222"/>
      <c r="OFU80" s="222"/>
      <c r="OFV80" s="222"/>
      <c r="OFW80" s="222"/>
      <c r="OFX80" s="222"/>
      <c r="OFY80" s="222"/>
      <c r="OFZ80" s="222"/>
      <c r="OGA80" s="222"/>
      <c r="OGB80" s="222"/>
      <c r="OGC80" s="222"/>
      <c r="OGD80" s="222"/>
      <c r="OGE80" s="222"/>
      <c r="OGF80" s="222"/>
      <c r="OGG80" s="222"/>
      <c r="OGH80" s="222"/>
      <c r="OGI80" s="222"/>
      <c r="OGJ80" s="222"/>
      <c r="OGK80" s="222"/>
      <c r="OGL80" s="222"/>
      <c r="OGM80" s="222"/>
      <c r="OGN80" s="222"/>
      <c r="OGO80" s="222"/>
      <c r="OGP80" s="222"/>
      <c r="OGQ80" s="222"/>
      <c r="OGR80" s="222"/>
      <c r="OGS80" s="222"/>
      <c r="OGT80" s="222"/>
      <c r="OGU80" s="222"/>
      <c r="OGV80" s="222"/>
      <c r="OGW80" s="222"/>
      <c r="OGX80" s="222"/>
      <c r="OGY80" s="222"/>
      <c r="OGZ80" s="222"/>
      <c r="OHA80" s="222"/>
      <c r="OHB80" s="222"/>
      <c r="OHC80" s="222"/>
      <c r="OHD80" s="222"/>
      <c r="OHE80" s="222"/>
      <c r="OHF80" s="222"/>
      <c r="OHG80" s="222"/>
      <c r="OHH80" s="222"/>
      <c r="OHI80" s="222"/>
      <c r="OHJ80" s="222"/>
      <c r="OHK80" s="222"/>
      <c r="OHL80" s="222"/>
      <c r="OHM80" s="222"/>
      <c r="OHN80" s="222"/>
      <c r="OHO80" s="222"/>
      <c r="OHP80" s="222"/>
      <c r="OHQ80" s="222"/>
      <c r="OHR80" s="222"/>
      <c r="OHS80" s="222"/>
      <c r="OHT80" s="222"/>
      <c r="OHU80" s="222"/>
      <c r="OHV80" s="222"/>
      <c r="OHW80" s="222"/>
      <c r="OHX80" s="222"/>
      <c r="OHY80" s="222"/>
      <c r="OHZ80" s="222"/>
      <c r="OIA80" s="222"/>
      <c r="OIB80" s="222"/>
      <c r="OIC80" s="222"/>
      <c r="OID80" s="222"/>
      <c r="OIE80" s="222"/>
      <c r="OIF80" s="222"/>
      <c r="OIG80" s="222"/>
      <c r="OIH80" s="222"/>
      <c r="OII80" s="222"/>
      <c r="OIJ80" s="222"/>
      <c r="OIK80" s="222"/>
      <c r="OIL80" s="222"/>
      <c r="OIM80" s="222"/>
      <c r="OIN80" s="222"/>
      <c r="OIO80" s="222"/>
      <c r="OIP80" s="222"/>
      <c r="OIQ80" s="222"/>
      <c r="OIR80" s="222"/>
      <c r="OIS80" s="222"/>
      <c r="OIT80" s="222"/>
      <c r="OIU80" s="222"/>
      <c r="OIV80" s="222"/>
      <c r="OIW80" s="222"/>
      <c r="OIX80" s="222"/>
      <c r="OIY80" s="222"/>
      <c r="OIZ80" s="222"/>
      <c r="OJA80" s="222"/>
      <c r="OJB80" s="222"/>
      <c r="OJC80" s="222"/>
      <c r="OJD80" s="222"/>
      <c r="OJE80" s="222"/>
      <c r="OJF80" s="222"/>
      <c r="OJG80" s="222"/>
      <c r="OJH80" s="222"/>
      <c r="OJI80" s="222"/>
      <c r="OJJ80" s="222"/>
      <c r="OJK80" s="222"/>
      <c r="OJL80" s="222"/>
      <c r="OJM80" s="222"/>
      <c r="OJN80" s="222"/>
      <c r="OJO80" s="222"/>
      <c r="OJP80" s="222"/>
      <c r="OJQ80" s="222"/>
      <c r="OJR80" s="222"/>
      <c r="OJS80" s="222"/>
      <c r="OJT80" s="222"/>
      <c r="OJU80" s="222"/>
      <c r="OJV80" s="222"/>
      <c r="OJW80" s="222"/>
      <c r="OJX80" s="222"/>
      <c r="OJY80" s="222"/>
      <c r="OJZ80" s="222"/>
      <c r="OKA80" s="222"/>
      <c r="OKB80" s="222"/>
      <c r="OKC80" s="222"/>
      <c r="OKD80" s="222"/>
      <c r="OKE80" s="222"/>
      <c r="OKF80" s="222"/>
      <c r="OKG80" s="222"/>
      <c r="OKH80" s="222"/>
      <c r="OKI80" s="222"/>
      <c r="OKJ80" s="222"/>
      <c r="OKK80" s="222"/>
      <c r="OKL80" s="222"/>
      <c r="OKM80" s="222"/>
      <c r="OKN80" s="222"/>
      <c r="OKO80" s="222"/>
      <c r="OKP80" s="222"/>
      <c r="OKQ80" s="222"/>
      <c r="OKR80" s="222"/>
      <c r="OKS80" s="222"/>
      <c r="OKT80" s="222"/>
      <c r="OKU80" s="222"/>
      <c r="OKV80" s="222"/>
      <c r="OKW80" s="222"/>
      <c r="OKX80" s="222"/>
      <c r="OKY80" s="222"/>
      <c r="OKZ80" s="222"/>
      <c r="OLA80" s="222"/>
      <c r="OLB80" s="222"/>
      <c r="OLC80" s="222"/>
      <c r="OLD80" s="222"/>
      <c r="OLE80" s="222"/>
      <c r="OLF80" s="222"/>
      <c r="OLG80" s="222"/>
      <c r="OLH80" s="222"/>
      <c r="OLI80" s="222"/>
      <c r="OLJ80" s="222"/>
      <c r="OLK80" s="222"/>
      <c r="OLL80" s="222"/>
      <c r="OLM80" s="222"/>
      <c r="OLN80" s="222"/>
      <c r="OLO80" s="222"/>
      <c r="OLP80" s="222"/>
      <c r="OLQ80" s="222"/>
      <c r="OLR80" s="222"/>
      <c r="OLS80" s="222"/>
      <c r="OLT80" s="222"/>
      <c r="OLU80" s="222"/>
      <c r="OLV80" s="222"/>
      <c r="OLW80" s="222"/>
      <c r="OLX80" s="222"/>
      <c r="OLY80" s="222"/>
      <c r="OLZ80" s="222"/>
      <c r="OMA80" s="222"/>
      <c r="OMB80" s="222"/>
      <c r="OMC80" s="222"/>
      <c r="OMD80" s="222"/>
      <c r="OME80" s="222"/>
      <c r="OMF80" s="222"/>
      <c r="OMG80" s="222"/>
      <c r="OMH80" s="222"/>
      <c r="OMI80" s="222"/>
      <c r="OMJ80" s="222"/>
      <c r="OMK80" s="222"/>
      <c r="OML80" s="222"/>
      <c r="OMM80" s="222"/>
      <c r="OMN80" s="222"/>
      <c r="OMO80" s="222"/>
      <c r="OMP80" s="222"/>
      <c r="OMQ80" s="222"/>
      <c r="OMR80" s="222"/>
      <c r="OMS80" s="222"/>
      <c r="OMT80" s="222"/>
      <c r="OMU80" s="222"/>
      <c r="OMV80" s="222"/>
      <c r="OMW80" s="222"/>
      <c r="OMX80" s="222"/>
      <c r="OMY80" s="222"/>
      <c r="OMZ80" s="222"/>
      <c r="ONA80" s="222"/>
      <c r="ONB80" s="222"/>
      <c r="ONC80" s="222"/>
      <c r="OND80" s="222"/>
      <c r="ONE80" s="222"/>
      <c r="ONF80" s="222"/>
      <c r="ONG80" s="222"/>
      <c r="ONH80" s="222"/>
      <c r="ONI80" s="222"/>
      <c r="ONJ80" s="222"/>
      <c r="ONK80" s="222"/>
      <c r="ONL80" s="222"/>
      <c r="ONM80" s="222"/>
      <c r="ONN80" s="222"/>
      <c r="ONO80" s="222"/>
      <c r="ONP80" s="222"/>
      <c r="ONQ80" s="222"/>
      <c r="ONR80" s="222"/>
      <c r="ONS80" s="222"/>
      <c r="ONT80" s="222"/>
      <c r="ONU80" s="222"/>
      <c r="ONV80" s="222"/>
      <c r="ONW80" s="222"/>
      <c r="ONX80" s="222"/>
      <c r="ONY80" s="222"/>
      <c r="ONZ80" s="222"/>
      <c r="OOA80" s="222"/>
      <c r="OOB80" s="222"/>
      <c r="OOC80" s="222"/>
      <c r="OOD80" s="222"/>
      <c r="OOE80" s="222"/>
      <c r="OOF80" s="222"/>
      <c r="OOG80" s="222"/>
      <c r="OOH80" s="222"/>
      <c r="OOI80" s="222"/>
      <c r="OOJ80" s="222"/>
      <c r="OOK80" s="222"/>
      <c r="OOL80" s="222"/>
      <c r="OOM80" s="222"/>
      <c r="OON80" s="222"/>
      <c r="OOO80" s="222"/>
      <c r="OOP80" s="222"/>
      <c r="OOQ80" s="222"/>
      <c r="OOR80" s="222"/>
      <c r="OOS80" s="222"/>
      <c r="OOT80" s="222"/>
      <c r="OOU80" s="222"/>
      <c r="OOV80" s="222"/>
      <c r="OOW80" s="222"/>
      <c r="OOX80" s="222"/>
      <c r="OOY80" s="222"/>
      <c r="OOZ80" s="222"/>
      <c r="OPA80" s="222"/>
      <c r="OPB80" s="222"/>
      <c r="OPC80" s="222"/>
      <c r="OPD80" s="222"/>
      <c r="OPE80" s="222"/>
      <c r="OPF80" s="222"/>
      <c r="OPG80" s="222"/>
      <c r="OPH80" s="222"/>
      <c r="OPI80" s="222"/>
      <c r="OPJ80" s="222"/>
      <c r="OPK80" s="222"/>
      <c r="OPL80" s="222"/>
      <c r="OPM80" s="222"/>
      <c r="OPN80" s="222"/>
      <c r="OPO80" s="222"/>
      <c r="OPP80" s="222"/>
      <c r="OPQ80" s="222"/>
      <c r="OPR80" s="222"/>
      <c r="OPS80" s="222"/>
      <c r="OPT80" s="222"/>
      <c r="OPU80" s="222"/>
      <c r="OPV80" s="222"/>
      <c r="OPW80" s="222"/>
      <c r="OPX80" s="222"/>
      <c r="OPY80" s="222"/>
      <c r="OPZ80" s="222"/>
      <c r="OQA80" s="222"/>
      <c r="OQB80" s="222"/>
      <c r="OQC80" s="222"/>
      <c r="OQD80" s="222"/>
      <c r="OQE80" s="222"/>
      <c r="OQF80" s="222"/>
      <c r="OQG80" s="222"/>
      <c r="OQH80" s="222"/>
      <c r="OQI80" s="222"/>
      <c r="OQJ80" s="222"/>
      <c r="OQK80" s="222"/>
      <c r="OQL80" s="222"/>
      <c r="OQM80" s="222"/>
      <c r="OQN80" s="222"/>
      <c r="OQO80" s="222"/>
      <c r="OQP80" s="222"/>
      <c r="OQQ80" s="222"/>
      <c r="OQR80" s="222"/>
      <c r="OQS80" s="222"/>
      <c r="OQT80" s="222"/>
      <c r="OQU80" s="222"/>
      <c r="OQV80" s="222"/>
      <c r="OQW80" s="222"/>
      <c r="OQX80" s="222"/>
      <c r="OQY80" s="222"/>
      <c r="OQZ80" s="222"/>
      <c r="ORA80" s="222"/>
      <c r="ORB80" s="222"/>
      <c r="ORC80" s="222"/>
      <c r="ORD80" s="222"/>
      <c r="ORE80" s="222"/>
      <c r="ORF80" s="222"/>
      <c r="ORG80" s="222"/>
      <c r="ORH80" s="222"/>
      <c r="ORI80" s="222"/>
      <c r="ORJ80" s="222"/>
      <c r="ORK80" s="222"/>
      <c r="ORL80" s="222"/>
      <c r="ORM80" s="222"/>
      <c r="ORN80" s="222"/>
      <c r="ORO80" s="222"/>
      <c r="ORP80" s="222"/>
      <c r="ORQ80" s="222"/>
      <c r="ORR80" s="222"/>
      <c r="ORS80" s="222"/>
      <c r="ORT80" s="222"/>
      <c r="ORU80" s="222"/>
      <c r="ORV80" s="222"/>
      <c r="ORW80" s="222"/>
      <c r="ORX80" s="222"/>
      <c r="ORY80" s="222"/>
      <c r="ORZ80" s="222"/>
      <c r="OSA80" s="222"/>
      <c r="OSB80" s="222"/>
      <c r="OSC80" s="222"/>
      <c r="OSD80" s="222"/>
      <c r="OSE80" s="222"/>
      <c r="OSF80" s="222"/>
      <c r="OSG80" s="222"/>
      <c r="OSH80" s="222"/>
      <c r="OSI80" s="222"/>
      <c r="OSJ80" s="222"/>
      <c r="OSK80" s="222"/>
      <c r="OSL80" s="222"/>
      <c r="OSM80" s="222"/>
      <c r="OSN80" s="222"/>
      <c r="OSO80" s="222"/>
      <c r="OSP80" s="222"/>
      <c r="OSQ80" s="222"/>
      <c r="OSR80" s="222"/>
      <c r="OSS80" s="222"/>
      <c r="OST80" s="222"/>
      <c r="OSU80" s="222"/>
      <c r="OSV80" s="222"/>
      <c r="OSW80" s="222"/>
      <c r="OSX80" s="222"/>
      <c r="OSY80" s="222"/>
      <c r="OSZ80" s="222"/>
      <c r="OTA80" s="222"/>
      <c r="OTB80" s="222"/>
      <c r="OTC80" s="222"/>
      <c r="OTD80" s="222"/>
      <c r="OTE80" s="222"/>
      <c r="OTF80" s="222"/>
      <c r="OTG80" s="222"/>
      <c r="OTH80" s="222"/>
      <c r="OTI80" s="222"/>
      <c r="OTJ80" s="222"/>
      <c r="OTK80" s="222"/>
      <c r="OTL80" s="222"/>
      <c r="OTM80" s="222"/>
      <c r="OTN80" s="222"/>
      <c r="OTO80" s="222"/>
      <c r="OTP80" s="222"/>
      <c r="OTQ80" s="222"/>
      <c r="OTR80" s="222"/>
      <c r="OTS80" s="222"/>
      <c r="OTT80" s="222"/>
      <c r="OTU80" s="222"/>
      <c r="OTV80" s="222"/>
      <c r="OTW80" s="222"/>
      <c r="OTX80" s="222"/>
      <c r="OTY80" s="222"/>
      <c r="OTZ80" s="222"/>
      <c r="OUA80" s="222"/>
      <c r="OUB80" s="222"/>
      <c r="OUC80" s="222"/>
      <c r="OUD80" s="222"/>
      <c r="OUE80" s="222"/>
      <c r="OUF80" s="222"/>
      <c r="OUG80" s="222"/>
      <c r="OUH80" s="222"/>
      <c r="OUI80" s="222"/>
      <c r="OUJ80" s="222"/>
      <c r="OUK80" s="222"/>
      <c r="OUL80" s="222"/>
      <c r="OUM80" s="222"/>
      <c r="OUN80" s="222"/>
      <c r="OUO80" s="222"/>
      <c r="OUP80" s="222"/>
      <c r="OUQ80" s="222"/>
      <c r="OUR80" s="222"/>
      <c r="OUS80" s="222"/>
      <c r="OUT80" s="222"/>
      <c r="OUU80" s="222"/>
      <c r="OUV80" s="222"/>
      <c r="OUW80" s="222"/>
      <c r="OUX80" s="222"/>
      <c r="OUY80" s="222"/>
      <c r="OUZ80" s="222"/>
      <c r="OVA80" s="222"/>
      <c r="OVB80" s="222"/>
      <c r="OVC80" s="222"/>
      <c r="OVD80" s="222"/>
      <c r="OVE80" s="222"/>
      <c r="OVF80" s="222"/>
      <c r="OVG80" s="222"/>
      <c r="OVH80" s="222"/>
      <c r="OVI80" s="222"/>
      <c r="OVJ80" s="222"/>
      <c r="OVK80" s="222"/>
      <c r="OVL80" s="222"/>
      <c r="OVM80" s="222"/>
      <c r="OVN80" s="222"/>
      <c r="OVO80" s="222"/>
      <c r="OVP80" s="222"/>
      <c r="OVQ80" s="222"/>
      <c r="OVR80" s="222"/>
      <c r="OVS80" s="222"/>
      <c r="OVT80" s="222"/>
      <c r="OVU80" s="222"/>
      <c r="OVV80" s="222"/>
      <c r="OVW80" s="222"/>
      <c r="OVX80" s="222"/>
      <c r="OVY80" s="222"/>
      <c r="OVZ80" s="222"/>
      <c r="OWA80" s="222"/>
      <c r="OWB80" s="222"/>
      <c r="OWC80" s="222"/>
      <c r="OWD80" s="222"/>
      <c r="OWE80" s="222"/>
      <c r="OWF80" s="222"/>
      <c r="OWG80" s="222"/>
      <c r="OWH80" s="222"/>
      <c r="OWI80" s="222"/>
      <c r="OWJ80" s="222"/>
      <c r="OWK80" s="222"/>
      <c r="OWL80" s="222"/>
      <c r="OWM80" s="222"/>
      <c r="OWN80" s="222"/>
      <c r="OWO80" s="222"/>
      <c r="OWP80" s="222"/>
      <c r="OWQ80" s="222"/>
      <c r="OWR80" s="222"/>
      <c r="OWS80" s="222"/>
      <c r="OWT80" s="222"/>
      <c r="OWU80" s="222"/>
      <c r="OWV80" s="222"/>
      <c r="OWW80" s="222"/>
      <c r="OWX80" s="222"/>
      <c r="OWY80" s="222"/>
      <c r="OWZ80" s="222"/>
      <c r="OXA80" s="222"/>
      <c r="OXB80" s="222"/>
      <c r="OXC80" s="222"/>
      <c r="OXD80" s="222"/>
      <c r="OXE80" s="222"/>
      <c r="OXF80" s="222"/>
      <c r="OXG80" s="222"/>
      <c r="OXH80" s="222"/>
      <c r="OXI80" s="222"/>
      <c r="OXJ80" s="222"/>
      <c r="OXK80" s="222"/>
      <c r="OXL80" s="222"/>
      <c r="OXM80" s="222"/>
      <c r="OXN80" s="222"/>
      <c r="OXO80" s="222"/>
      <c r="OXP80" s="222"/>
      <c r="OXQ80" s="222"/>
      <c r="OXR80" s="222"/>
      <c r="OXS80" s="222"/>
      <c r="OXT80" s="222"/>
      <c r="OXU80" s="222"/>
      <c r="OXV80" s="222"/>
      <c r="OXW80" s="222"/>
      <c r="OXX80" s="222"/>
      <c r="OXY80" s="222"/>
      <c r="OXZ80" s="222"/>
      <c r="OYA80" s="222"/>
      <c r="OYB80" s="222"/>
      <c r="OYC80" s="222"/>
      <c r="OYD80" s="222"/>
      <c r="OYE80" s="222"/>
      <c r="OYF80" s="222"/>
      <c r="OYG80" s="222"/>
      <c r="OYH80" s="222"/>
      <c r="OYI80" s="222"/>
      <c r="OYJ80" s="222"/>
      <c r="OYK80" s="222"/>
      <c r="OYL80" s="222"/>
      <c r="OYM80" s="222"/>
      <c r="OYN80" s="222"/>
      <c r="OYO80" s="222"/>
      <c r="OYP80" s="222"/>
      <c r="OYQ80" s="222"/>
      <c r="OYR80" s="222"/>
      <c r="OYS80" s="222"/>
      <c r="OYT80" s="222"/>
      <c r="OYU80" s="222"/>
      <c r="OYV80" s="222"/>
      <c r="OYW80" s="222"/>
      <c r="OYX80" s="222"/>
      <c r="OYY80" s="222"/>
      <c r="OYZ80" s="222"/>
      <c r="OZA80" s="222"/>
      <c r="OZB80" s="222"/>
      <c r="OZC80" s="222"/>
      <c r="OZD80" s="222"/>
      <c r="OZE80" s="222"/>
      <c r="OZF80" s="222"/>
      <c r="OZG80" s="222"/>
      <c r="OZH80" s="222"/>
      <c r="OZI80" s="222"/>
      <c r="OZJ80" s="222"/>
      <c r="OZK80" s="222"/>
      <c r="OZL80" s="222"/>
      <c r="OZM80" s="222"/>
      <c r="OZN80" s="222"/>
      <c r="OZO80" s="222"/>
      <c r="OZP80" s="222"/>
      <c r="OZQ80" s="222"/>
      <c r="OZR80" s="222"/>
      <c r="OZS80" s="222"/>
      <c r="OZT80" s="222"/>
      <c r="OZU80" s="222"/>
      <c r="OZV80" s="222"/>
      <c r="OZW80" s="222"/>
      <c r="OZX80" s="222"/>
      <c r="OZY80" s="222"/>
      <c r="OZZ80" s="222"/>
      <c r="PAA80" s="222"/>
      <c r="PAB80" s="222"/>
      <c r="PAC80" s="222"/>
      <c r="PAD80" s="222"/>
      <c r="PAE80" s="222"/>
      <c r="PAF80" s="222"/>
      <c r="PAG80" s="222"/>
      <c r="PAH80" s="222"/>
      <c r="PAI80" s="222"/>
      <c r="PAJ80" s="222"/>
      <c r="PAK80" s="222"/>
      <c r="PAL80" s="222"/>
      <c r="PAM80" s="222"/>
      <c r="PAN80" s="222"/>
      <c r="PAO80" s="222"/>
      <c r="PAP80" s="222"/>
      <c r="PAQ80" s="222"/>
      <c r="PAR80" s="222"/>
      <c r="PAS80" s="222"/>
      <c r="PAT80" s="222"/>
      <c r="PAU80" s="222"/>
      <c r="PAV80" s="222"/>
      <c r="PAW80" s="222"/>
      <c r="PAX80" s="222"/>
      <c r="PAY80" s="222"/>
      <c r="PAZ80" s="222"/>
      <c r="PBA80" s="222"/>
      <c r="PBB80" s="222"/>
      <c r="PBC80" s="222"/>
      <c r="PBD80" s="222"/>
      <c r="PBE80" s="222"/>
      <c r="PBF80" s="222"/>
      <c r="PBG80" s="222"/>
      <c r="PBH80" s="222"/>
      <c r="PBI80" s="222"/>
      <c r="PBJ80" s="222"/>
      <c r="PBK80" s="222"/>
      <c r="PBL80" s="222"/>
      <c r="PBM80" s="222"/>
      <c r="PBN80" s="222"/>
      <c r="PBO80" s="222"/>
      <c r="PBP80" s="222"/>
      <c r="PBQ80" s="222"/>
      <c r="PBR80" s="222"/>
      <c r="PBS80" s="222"/>
      <c r="PBT80" s="222"/>
      <c r="PBU80" s="222"/>
      <c r="PBV80" s="222"/>
      <c r="PBW80" s="222"/>
      <c r="PBX80" s="222"/>
      <c r="PBY80" s="222"/>
      <c r="PBZ80" s="222"/>
      <c r="PCA80" s="222"/>
      <c r="PCB80" s="222"/>
      <c r="PCC80" s="222"/>
      <c r="PCD80" s="222"/>
      <c r="PCE80" s="222"/>
      <c r="PCF80" s="222"/>
      <c r="PCG80" s="222"/>
      <c r="PCH80" s="222"/>
      <c r="PCI80" s="222"/>
      <c r="PCJ80" s="222"/>
      <c r="PCK80" s="222"/>
      <c r="PCL80" s="222"/>
      <c r="PCM80" s="222"/>
      <c r="PCN80" s="222"/>
      <c r="PCO80" s="222"/>
      <c r="PCP80" s="222"/>
      <c r="PCQ80" s="222"/>
      <c r="PCR80" s="222"/>
      <c r="PCS80" s="222"/>
      <c r="PCT80" s="222"/>
      <c r="PCU80" s="222"/>
      <c r="PCV80" s="222"/>
      <c r="PCW80" s="222"/>
      <c r="PCX80" s="222"/>
      <c r="PCY80" s="222"/>
      <c r="PCZ80" s="222"/>
      <c r="PDA80" s="222"/>
      <c r="PDB80" s="222"/>
      <c r="PDC80" s="222"/>
      <c r="PDD80" s="222"/>
      <c r="PDE80" s="222"/>
      <c r="PDF80" s="222"/>
      <c r="PDG80" s="222"/>
      <c r="PDH80" s="222"/>
      <c r="PDI80" s="222"/>
      <c r="PDJ80" s="222"/>
      <c r="PDK80" s="222"/>
      <c r="PDL80" s="222"/>
      <c r="PDM80" s="222"/>
      <c r="PDN80" s="222"/>
      <c r="PDO80" s="222"/>
      <c r="PDP80" s="222"/>
      <c r="PDQ80" s="222"/>
      <c r="PDR80" s="222"/>
      <c r="PDS80" s="222"/>
      <c r="PDT80" s="222"/>
      <c r="PDU80" s="222"/>
      <c r="PDV80" s="222"/>
      <c r="PDW80" s="222"/>
      <c r="PDX80" s="222"/>
      <c r="PDY80" s="222"/>
      <c r="PDZ80" s="222"/>
      <c r="PEA80" s="222"/>
      <c r="PEB80" s="222"/>
      <c r="PEC80" s="222"/>
      <c r="PED80" s="222"/>
      <c r="PEE80" s="222"/>
      <c r="PEF80" s="222"/>
      <c r="PEG80" s="222"/>
      <c r="PEH80" s="222"/>
      <c r="PEI80" s="222"/>
      <c r="PEJ80" s="222"/>
      <c r="PEK80" s="222"/>
      <c r="PEL80" s="222"/>
      <c r="PEM80" s="222"/>
      <c r="PEN80" s="222"/>
      <c r="PEO80" s="222"/>
      <c r="PEP80" s="222"/>
      <c r="PEQ80" s="222"/>
      <c r="PER80" s="222"/>
      <c r="PES80" s="222"/>
      <c r="PET80" s="222"/>
      <c r="PEU80" s="222"/>
      <c r="PEV80" s="222"/>
      <c r="PEW80" s="222"/>
      <c r="PEX80" s="222"/>
      <c r="PEY80" s="222"/>
      <c r="PEZ80" s="222"/>
      <c r="PFA80" s="222"/>
      <c r="PFB80" s="222"/>
      <c r="PFC80" s="222"/>
      <c r="PFD80" s="222"/>
      <c r="PFE80" s="222"/>
      <c r="PFF80" s="222"/>
      <c r="PFG80" s="222"/>
      <c r="PFH80" s="222"/>
      <c r="PFI80" s="222"/>
      <c r="PFJ80" s="222"/>
      <c r="PFK80" s="222"/>
      <c r="PFL80" s="222"/>
      <c r="PFM80" s="222"/>
      <c r="PFN80" s="222"/>
      <c r="PFO80" s="222"/>
      <c r="PFP80" s="222"/>
      <c r="PFQ80" s="222"/>
      <c r="PFR80" s="222"/>
      <c r="PFS80" s="222"/>
      <c r="PFT80" s="222"/>
      <c r="PFU80" s="222"/>
      <c r="PFV80" s="222"/>
      <c r="PFW80" s="222"/>
      <c r="PFX80" s="222"/>
      <c r="PFY80" s="222"/>
      <c r="PFZ80" s="222"/>
      <c r="PGA80" s="222"/>
      <c r="PGB80" s="222"/>
      <c r="PGC80" s="222"/>
      <c r="PGD80" s="222"/>
      <c r="PGE80" s="222"/>
      <c r="PGF80" s="222"/>
      <c r="PGG80" s="222"/>
      <c r="PGH80" s="222"/>
      <c r="PGI80" s="222"/>
      <c r="PGJ80" s="222"/>
      <c r="PGK80" s="222"/>
      <c r="PGL80" s="222"/>
      <c r="PGM80" s="222"/>
      <c r="PGN80" s="222"/>
      <c r="PGO80" s="222"/>
      <c r="PGP80" s="222"/>
      <c r="PGQ80" s="222"/>
      <c r="PGR80" s="222"/>
      <c r="PGS80" s="222"/>
      <c r="PGT80" s="222"/>
      <c r="PGU80" s="222"/>
      <c r="PGV80" s="222"/>
      <c r="PGW80" s="222"/>
      <c r="PGX80" s="222"/>
      <c r="PGY80" s="222"/>
      <c r="PGZ80" s="222"/>
      <c r="PHA80" s="222"/>
      <c r="PHB80" s="222"/>
      <c r="PHC80" s="222"/>
      <c r="PHD80" s="222"/>
      <c r="PHE80" s="222"/>
      <c r="PHF80" s="222"/>
      <c r="PHG80" s="222"/>
      <c r="PHH80" s="222"/>
      <c r="PHI80" s="222"/>
      <c r="PHJ80" s="222"/>
      <c r="PHK80" s="222"/>
      <c r="PHL80" s="222"/>
      <c r="PHM80" s="222"/>
      <c r="PHN80" s="222"/>
      <c r="PHO80" s="222"/>
      <c r="PHP80" s="222"/>
      <c r="PHQ80" s="222"/>
      <c r="PHR80" s="222"/>
      <c r="PHS80" s="222"/>
      <c r="PHT80" s="222"/>
      <c r="PHU80" s="222"/>
      <c r="PHV80" s="222"/>
      <c r="PHW80" s="222"/>
      <c r="PHX80" s="222"/>
      <c r="PHY80" s="222"/>
      <c r="PHZ80" s="222"/>
      <c r="PIA80" s="222"/>
      <c r="PIB80" s="222"/>
      <c r="PIC80" s="222"/>
      <c r="PID80" s="222"/>
      <c r="PIE80" s="222"/>
      <c r="PIF80" s="222"/>
      <c r="PIG80" s="222"/>
      <c r="PIH80" s="222"/>
      <c r="PII80" s="222"/>
      <c r="PIJ80" s="222"/>
      <c r="PIK80" s="222"/>
      <c r="PIL80" s="222"/>
      <c r="PIM80" s="222"/>
      <c r="PIN80" s="222"/>
      <c r="PIO80" s="222"/>
      <c r="PIP80" s="222"/>
      <c r="PIQ80" s="222"/>
      <c r="PIR80" s="222"/>
      <c r="PIS80" s="222"/>
      <c r="PIT80" s="222"/>
      <c r="PIU80" s="222"/>
      <c r="PIV80" s="222"/>
      <c r="PIW80" s="222"/>
      <c r="PIX80" s="222"/>
      <c r="PIY80" s="222"/>
      <c r="PIZ80" s="222"/>
      <c r="PJA80" s="222"/>
      <c r="PJB80" s="222"/>
      <c r="PJC80" s="222"/>
      <c r="PJD80" s="222"/>
      <c r="PJE80" s="222"/>
      <c r="PJF80" s="222"/>
      <c r="PJG80" s="222"/>
      <c r="PJH80" s="222"/>
      <c r="PJI80" s="222"/>
      <c r="PJJ80" s="222"/>
      <c r="PJK80" s="222"/>
      <c r="PJL80" s="222"/>
      <c r="PJM80" s="222"/>
      <c r="PJN80" s="222"/>
      <c r="PJO80" s="222"/>
      <c r="PJP80" s="222"/>
      <c r="PJQ80" s="222"/>
      <c r="PJR80" s="222"/>
      <c r="PJS80" s="222"/>
      <c r="PJT80" s="222"/>
      <c r="PJU80" s="222"/>
      <c r="PJV80" s="222"/>
      <c r="PJW80" s="222"/>
      <c r="PJX80" s="222"/>
      <c r="PJY80" s="222"/>
      <c r="PJZ80" s="222"/>
      <c r="PKA80" s="222"/>
      <c r="PKB80" s="222"/>
      <c r="PKC80" s="222"/>
      <c r="PKD80" s="222"/>
      <c r="PKE80" s="222"/>
      <c r="PKF80" s="222"/>
      <c r="PKG80" s="222"/>
      <c r="PKH80" s="222"/>
      <c r="PKI80" s="222"/>
      <c r="PKJ80" s="222"/>
      <c r="PKK80" s="222"/>
      <c r="PKL80" s="222"/>
      <c r="PKM80" s="222"/>
      <c r="PKN80" s="222"/>
      <c r="PKO80" s="222"/>
      <c r="PKP80" s="222"/>
      <c r="PKQ80" s="222"/>
      <c r="PKR80" s="222"/>
      <c r="PKS80" s="222"/>
      <c r="PKT80" s="222"/>
      <c r="PKU80" s="222"/>
      <c r="PKV80" s="222"/>
      <c r="PKW80" s="222"/>
      <c r="PKX80" s="222"/>
      <c r="PKY80" s="222"/>
      <c r="PKZ80" s="222"/>
      <c r="PLA80" s="222"/>
      <c r="PLB80" s="222"/>
      <c r="PLC80" s="222"/>
      <c r="PLD80" s="222"/>
      <c r="PLE80" s="222"/>
      <c r="PLF80" s="222"/>
      <c r="PLG80" s="222"/>
      <c r="PLH80" s="222"/>
      <c r="PLI80" s="222"/>
      <c r="PLJ80" s="222"/>
      <c r="PLK80" s="222"/>
      <c r="PLL80" s="222"/>
      <c r="PLM80" s="222"/>
      <c r="PLN80" s="222"/>
      <c r="PLO80" s="222"/>
      <c r="PLP80" s="222"/>
      <c r="PLQ80" s="222"/>
      <c r="PLR80" s="222"/>
      <c r="PLS80" s="222"/>
      <c r="PLT80" s="222"/>
      <c r="PLU80" s="222"/>
      <c r="PLV80" s="222"/>
      <c r="PLW80" s="222"/>
      <c r="PLX80" s="222"/>
      <c r="PLY80" s="222"/>
      <c r="PLZ80" s="222"/>
      <c r="PMA80" s="222"/>
      <c r="PMB80" s="222"/>
      <c r="PMC80" s="222"/>
      <c r="PMD80" s="222"/>
      <c r="PME80" s="222"/>
      <c r="PMF80" s="222"/>
      <c r="PMG80" s="222"/>
      <c r="PMH80" s="222"/>
      <c r="PMI80" s="222"/>
      <c r="PMJ80" s="222"/>
      <c r="PMK80" s="222"/>
      <c r="PML80" s="222"/>
      <c r="PMM80" s="222"/>
      <c r="PMN80" s="222"/>
      <c r="PMO80" s="222"/>
      <c r="PMP80" s="222"/>
      <c r="PMQ80" s="222"/>
      <c r="PMR80" s="222"/>
      <c r="PMS80" s="222"/>
      <c r="PMT80" s="222"/>
      <c r="PMU80" s="222"/>
      <c r="PMV80" s="222"/>
      <c r="PMW80" s="222"/>
      <c r="PMX80" s="222"/>
      <c r="PMY80" s="222"/>
      <c r="PMZ80" s="222"/>
      <c r="PNA80" s="222"/>
      <c r="PNB80" s="222"/>
      <c r="PNC80" s="222"/>
      <c r="PND80" s="222"/>
      <c r="PNE80" s="222"/>
      <c r="PNF80" s="222"/>
      <c r="PNG80" s="222"/>
      <c r="PNH80" s="222"/>
      <c r="PNI80" s="222"/>
      <c r="PNJ80" s="222"/>
      <c r="PNK80" s="222"/>
      <c r="PNL80" s="222"/>
      <c r="PNM80" s="222"/>
      <c r="PNN80" s="222"/>
      <c r="PNO80" s="222"/>
      <c r="PNP80" s="222"/>
      <c r="PNQ80" s="222"/>
      <c r="PNR80" s="222"/>
      <c r="PNS80" s="222"/>
      <c r="PNT80" s="222"/>
      <c r="PNU80" s="222"/>
      <c r="PNV80" s="222"/>
      <c r="PNW80" s="222"/>
      <c r="PNX80" s="222"/>
      <c r="PNY80" s="222"/>
      <c r="PNZ80" s="222"/>
      <c r="POA80" s="222"/>
      <c r="POB80" s="222"/>
      <c r="POC80" s="222"/>
      <c r="POD80" s="222"/>
      <c r="POE80" s="222"/>
      <c r="POF80" s="222"/>
      <c r="POG80" s="222"/>
      <c r="POH80" s="222"/>
      <c r="POI80" s="222"/>
      <c r="POJ80" s="222"/>
      <c r="POK80" s="222"/>
      <c r="POL80" s="222"/>
      <c r="POM80" s="222"/>
      <c r="PON80" s="222"/>
      <c r="POO80" s="222"/>
      <c r="POP80" s="222"/>
      <c r="POQ80" s="222"/>
      <c r="POR80" s="222"/>
      <c r="POS80" s="222"/>
      <c r="POT80" s="222"/>
      <c r="POU80" s="222"/>
      <c r="POV80" s="222"/>
      <c r="POW80" s="222"/>
      <c r="POX80" s="222"/>
      <c r="POY80" s="222"/>
      <c r="POZ80" s="222"/>
      <c r="PPA80" s="222"/>
      <c r="PPB80" s="222"/>
      <c r="PPC80" s="222"/>
      <c r="PPD80" s="222"/>
      <c r="PPE80" s="222"/>
      <c r="PPF80" s="222"/>
      <c r="PPG80" s="222"/>
      <c r="PPH80" s="222"/>
      <c r="PPI80" s="222"/>
      <c r="PPJ80" s="222"/>
      <c r="PPK80" s="222"/>
      <c r="PPL80" s="222"/>
      <c r="PPM80" s="222"/>
      <c r="PPN80" s="222"/>
      <c r="PPO80" s="222"/>
      <c r="PPP80" s="222"/>
      <c r="PPQ80" s="222"/>
      <c r="PPR80" s="222"/>
      <c r="PPS80" s="222"/>
      <c r="PPT80" s="222"/>
      <c r="PPU80" s="222"/>
      <c r="PPV80" s="222"/>
      <c r="PPW80" s="222"/>
      <c r="PPX80" s="222"/>
      <c r="PPY80" s="222"/>
      <c r="PPZ80" s="222"/>
      <c r="PQA80" s="222"/>
      <c r="PQB80" s="222"/>
      <c r="PQC80" s="222"/>
      <c r="PQD80" s="222"/>
      <c r="PQE80" s="222"/>
      <c r="PQF80" s="222"/>
      <c r="PQG80" s="222"/>
      <c r="PQH80" s="222"/>
      <c r="PQI80" s="222"/>
      <c r="PQJ80" s="222"/>
      <c r="PQK80" s="222"/>
      <c r="PQL80" s="222"/>
      <c r="PQM80" s="222"/>
      <c r="PQN80" s="222"/>
      <c r="PQO80" s="222"/>
      <c r="PQP80" s="222"/>
      <c r="PQQ80" s="222"/>
      <c r="PQR80" s="222"/>
      <c r="PQS80" s="222"/>
      <c r="PQT80" s="222"/>
      <c r="PQU80" s="222"/>
      <c r="PQV80" s="222"/>
      <c r="PQW80" s="222"/>
      <c r="PQX80" s="222"/>
      <c r="PQY80" s="222"/>
      <c r="PQZ80" s="222"/>
      <c r="PRA80" s="222"/>
      <c r="PRB80" s="222"/>
      <c r="PRC80" s="222"/>
      <c r="PRD80" s="222"/>
      <c r="PRE80" s="222"/>
      <c r="PRF80" s="222"/>
      <c r="PRG80" s="222"/>
      <c r="PRH80" s="222"/>
      <c r="PRI80" s="222"/>
      <c r="PRJ80" s="222"/>
      <c r="PRK80" s="222"/>
      <c r="PRL80" s="222"/>
      <c r="PRM80" s="222"/>
      <c r="PRN80" s="222"/>
      <c r="PRO80" s="222"/>
      <c r="PRP80" s="222"/>
      <c r="PRQ80" s="222"/>
      <c r="PRR80" s="222"/>
      <c r="PRS80" s="222"/>
      <c r="PRT80" s="222"/>
      <c r="PRU80" s="222"/>
      <c r="PRV80" s="222"/>
      <c r="PRW80" s="222"/>
      <c r="PRX80" s="222"/>
      <c r="PRY80" s="222"/>
      <c r="PRZ80" s="222"/>
      <c r="PSA80" s="222"/>
      <c r="PSB80" s="222"/>
      <c r="PSC80" s="222"/>
      <c r="PSD80" s="222"/>
      <c r="PSE80" s="222"/>
      <c r="PSF80" s="222"/>
      <c r="PSG80" s="222"/>
      <c r="PSH80" s="222"/>
      <c r="PSI80" s="222"/>
      <c r="PSJ80" s="222"/>
      <c r="PSK80" s="222"/>
      <c r="PSL80" s="222"/>
      <c r="PSM80" s="222"/>
      <c r="PSN80" s="222"/>
      <c r="PSO80" s="222"/>
      <c r="PSP80" s="222"/>
      <c r="PSQ80" s="222"/>
      <c r="PSR80" s="222"/>
      <c r="PSS80" s="222"/>
      <c r="PST80" s="222"/>
      <c r="PSU80" s="222"/>
      <c r="PSV80" s="222"/>
      <c r="PSW80" s="222"/>
      <c r="PSX80" s="222"/>
      <c r="PSY80" s="222"/>
      <c r="PSZ80" s="222"/>
      <c r="PTA80" s="222"/>
      <c r="PTB80" s="222"/>
      <c r="PTC80" s="222"/>
      <c r="PTD80" s="222"/>
      <c r="PTE80" s="222"/>
      <c r="PTF80" s="222"/>
      <c r="PTG80" s="222"/>
      <c r="PTH80" s="222"/>
      <c r="PTI80" s="222"/>
      <c r="PTJ80" s="222"/>
      <c r="PTK80" s="222"/>
      <c r="PTL80" s="222"/>
      <c r="PTM80" s="222"/>
      <c r="PTN80" s="222"/>
      <c r="PTO80" s="222"/>
      <c r="PTP80" s="222"/>
      <c r="PTQ80" s="222"/>
      <c r="PTR80" s="222"/>
      <c r="PTS80" s="222"/>
      <c r="PTT80" s="222"/>
      <c r="PTU80" s="222"/>
      <c r="PTV80" s="222"/>
      <c r="PTW80" s="222"/>
      <c r="PTX80" s="222"/>
      <c r="PTY80" s="222"/>
      <c r="PTZ80" s="222"/>
      <c r="PUA80" s="222"/>
      <c r="PUB80" s="222"/>
      <c r="PUC80" s="222"/>
      <c r="PUD80" s="222"/>
      <c r="PUE80" s="222"/>
      <c r="PUF80" s="222"/>
      <c r="PUG80" s="222"/>
      <c r="PUH80" s="222"/>
      <c r="PUI80" s="222"/>
      <c r="PUJ80" s="222"/>
      <c r="PUK80" s="222"/>
      <c r="PUL80" s="222"/>
      <c r="PUM80" s="222"/>
      <c r="PUN80" s="222"/>
      <c r="PUO80" s="222"/>
      <c r="PUP80" s="222"/>
      <c r="PUQ80" s="222"/>
      <c r="PUR80" s="222"/>
      <c r="PUS80" s="222"/>
      <c r="PUT80" s="222"/>
      <c r="PUU80" s="222"/>
      <c r="PUV80" s="222"/>
      <c r="PUW80" s="222"/>
      <c r="PUX80" s="222"/>
      <c r="PUY80" s="222"/>
      <c r="PUZ80" s="222"/>
      <c r="PVA80" s="222"/>
      <c r="PVB80" s="222"/>
      <c r="PVC80" s="222"/>
      <c r="PVD80" s="222"/>
      <c r="PVE80" s="222"/>
      <c r="PVF80" s="222"/>
      <c r="PVG80" s="222"/>
      <c r="PVH80" s="222"/>
      <c r="PVI80" s="222"/>
      <c r="PVJ80" s="222"/>
      <c r="PVK80" s="222"/>
      <c r="PVL80" s="222"/>
      <c r="PVM80" s="222"/>
      <c r="PVN80" s="222"/>
      <c r="PVO80" s="222"/>
      <c r="PVP80" s="222"/>
      <c r="PVQ80" s="222"/>
      <c r="PVR80" s="222"/>
      <c r="PVS80" s="222"/>
      <c r="PVT80" s="222"/>
      <c r="PVU80" s="222"/>
      <c r="PVV80" s="222"/>
      <c r="PVW80" s="222"/>
      <c r="PVX80" s="222"/>
      <c r="PVY80" s="222"/>
      <c r="PVZ80" s="222"/>
      <c r="PWA80" s="222"/>
      <c r="PWB80" s="222"/>
      <c r="PWC80" s="222"/>
      <c r="PWD80" s="222"/>
      <c r="PWE80" s="222"/>
      <c r="PWF80" s="222"/>
      <c r="PWG80" s="222"/>
      <c r="PWH80" s="222"/>
      <c r="PWI80" s="222"/>
      <c r="PWJ80" s="222"/>
      <c r="PWK80" s="222"/>
      <c r="PWL80" s="222"/>
      <c r="PWM80" s="222"/>
      <c r="PWN80" s="222"/>
      <c r="PWO80" s="222"/>
      <c r="PWP80" s="222"/>
      <c r="PWQ80" s="222"/>
      <c r="PWR80" s="222"/>
      <c r="PWS80" s="222"/>
      <c r="PWT80" s="222"/>
      <c r="PWU80" s="222"/>
      <c r="PWV80" s="222"/>
      <c r="PWW80" s="222"/>
      <c r="PWX80" s="222"/>
      <c r="PWY80" s="222"/>
      <c r="PWZ80" s="222"/>
      <c r="PXA80" s="222"/>
      <c r="PXB80" s="222"/>
      <c r="PXC80" s="222"/>
      <c r="PXD80" s="222"/>
      <c r="PXE80" s="222"/>
      <c r="PXF80" s="222"/>
      <c r="PXG80" s="222"/>
      <c r="PXH80" s="222"/>
      <c r="PXI80" s="222"/>
      <c r="PXJ80" s="222"/>
      <c r="PXK80" s="222"/>
      <c r="PXL80" s="222"/>
      <c r="PXM80" s="222"/>
      <c r="PXN80" s="222"/>
      <c r="PXO80" s="222"/>
      <c r="PXP80" s="222"/>
      <c r="PXQ80" s="222"/>
      <c r="PXR80" s="222"/>
      <c r="PXS80" s="222"/>
      <c r="PXT80" s="222"/>
      <c r="PXU80" s="222"/>
      <c r="PXV80" s="222"/>
      <c r="PXW80" s="222"/>
      <c r="PXX80" s="222"/>
      <c r="PXY80" s="222"/>
      <c r="PXZ80" s="222"/>
      <c r="PYA80" s="222"/>
      <c r="PYB80" s="222"/>
      <c r="PYC80" s="222"/>
      <c r="PYD80" s="222"/>
      <c r="PYE80" s="222"/>
      <c r="PYF80" s="222"/>
      <c r="PYG80" s="222"/>
      <c r="PYH80" s="222"/>
      <c r="PYI80" s="222"/>
      <c r="PYJ80" s="222"/>
      <c r="PYK80" s="222"/>
      <c r="PYL80" s="222"/>
      <c r="PYM80" s="222"/>
      <c r="PYN80" s="222"/>
      <c r="PYO80" s="222"/>
      <c r="PYP80" s="222"/>
      <c r="PYQ80" s="222"/>
      <c r="PYR80" s="222"/>
      <c r="PYS80" s="222"/>
      <c r="PYT80" s="222"/>
      <c r="PYU80" s="222"/>
      <c r="PYV80" s="222"/>
      <c r="PYW80" s="222"/>
      <c r="PYX80" s="222"/>
      <c r="PYY80" s="222"/>
      <c r="PYZ80" s="222"/>
      <c r="PZA80" s="222"/>
      <c r="PZB80" s="222"/>
      <c r="PZC80" s="222"/>
      <c r="PZD80" s="222"/>
      <c r="PZE80" s="222"/>
      <c r="PZF80" s="222"/>
      <c r="PZG80" s="222"/>
      <c r="PZH80" s="222"/>
      <c r="PZI80" s="222"/>
      <c r="PZJ80" s="222"/>
      <c r="PZK80" s="222"/>
      <c r="PZL80" s="222"/>
      <c r="PZM80" s="222"/>
      <c r="PZN80" s="222"/>
      <c r="PZO80" s="222"/>
      <c r="PZP80" s="222"/>
      <c r="PZQ80" s="222"/>
      <c r="PZR80" s="222"/>
      <c r="PZS80" s="222"/>
      <c r="PZT80" s="222"/>
      <c r="PZU80" s="222"/>
      <c r="PZV80" s="222"/>
      <c r="PZW80" s="222"/>
      <c r="PZX80" s="222"/>
      <c r="PZY80" s="222"/>
      <c r="PZZ80" s="222"/>
      <c r="QAA80" s="222"/>
      <c r="QAB80" s="222"/>
      <c r="QAC80" s="222"/>
      <c r="QAD80" s="222"/>
      <c r="QAE80" s="222"/>
      <c r="QAF80" s="222"/>
      <c r="QAG80" s="222"/>
      <c r="QAH80" s="222"/>
      <c r="QAI80" s="222"/>
      <c r="QAJ80" s="222"/>
      <c r="QAK80" s="222"/>
      <c r="QAL80" s="222"/>
      <c r="QAM80" s="222"/>
      <c r="QAN80" s="222"/>
      <c r="QAO80" s="222"/>
      <c r="QAP80" s="222"/>
      <c r="QAQ80" s="222"/>
      <c r="QAR80" s="222"/>
      <c r="QAS80" s="222"/>
      <c r="QAT80" s="222"/>
      <c r="QAU80" s="222"/>
      <c r="QAV80" s="222"/>
      <c r="QAW80" s="222"/>
      <c r="QAX80" s="222"/>
      <c r="QAY80" s="222"/>
      <c r="QAZ80" s="222"/>
      <c r="QBA80" s="222"/>
      <c r="QBB80" s="222"/>
      <c r="QBC80" s="222"/>
      <c r="QBD80" s="222"/>
      <c r="QBE80" s="222"/>
      <c r="QBF80" s="222"/>
      <c r="QBG80" s="222"/>
      <c r="QBH80" s="222"/>
      <c r="QBI80" s="222"/>
      <c r="QBJ80" s="222"/>
      <c r="QBK80" s="222"/>
      <c r="QBL80" s="222"/>
      <c r="QBM80" s="222"/>
      <c r="QBN80" s="222"/>
      <c r="QBO80" s="222"/>
      <c r="QBP80" s="222"/>
      <c r="QBQ80" s="222"/>
      <c r="QBR80" s="222"/>
      <c r="QBS80" s="222"/>
      <c r="QBT80" s="222"/>
      <c r="QBU80" s="222"/>
      <c r="QBV80" s="222"/>
      <c r="QBW80" s="222"/>
      <c r="QBX80" s="222"/>
      <c r="QBY80" s="222"/>
      <c r="QBZ80" s="222"/>
      <c r="QCA80" s="222"/>
      <c r="QCB80" s="222"/>
      <c r="QCC80" s="222"/>
      <c r="QCD80" s="222"/>
      <c r="QCE80" s="222"/>
      <c r="QCF80" s="222"/>
      <c r="QCG80" s="222"/>
      <c r="QCH80" s="222"/>
      <c r="QCI80" s="222"/>
      <c r="QCJ80" s="222"/>
      <c r="QCK80" s="222"/>
      <c r="QCL80" s="222"/>
      <c r="QCM80" s="222"/>
      <c r="QCN80" s="222"/>
      <c r="QCO80" s="222"/>
      <c r="QCP80" s="222"/>
      <c r="QCQ80" s="222"/>
      <c r="QCR80" s="222"/>
      <c r="QCS80" s="222"/>
      <c r="QCT80" s="222"/>
      <c r="QCU80" s="222"/>
      <c r="QCV80" s="222"/>
      <c r="QCW80" s="222"/>
      <c r="QCX80" s="222"/>
      <c r="QCY80" s="222"/>
      <c r="QCZ80" s="222"/>
      <c r="QDA80" s="222"/>
      <c r="QDB80" s="222"/>
      <c r="QDC80" s="222"/>
      <c r="QDD80" s="222"/>
      <c r="QDE80" s="222"/>
      <c r="QDF80" s="222"/>
      <c r="QDG80" s="222"/>
      <c r="QDH80" s="222"/>
      <c r="QDI80" s="222"/>
      <c r="QDJ80" s="222"/>
      <c r="QDK80" s="222"/>
      <c r="QDL80" s="222"/>
      <c r="QDM80" s="222"/>
      <c r="QDN80" s="222"/>
      <c r="QDO80" s="222"/>
      <c r="QDP80" s="222"/>
      <c r="QDQ80" s="222"/>
      <c r="QDR80" s="222"/>
      <c r="QDS80" s="222"/>
      <c r="QDT80" s="222"/>
      <c r="QDU80" s="222"/>
      <c r="QDV80" s="222"/>
      <c r="QDW80" s="222"/>
      <c r="QDX80" s="222"/>
      <c r="QDY80" s="222"/>
      <c r="QDZ80" s="222"/>
      <c r="QEA80" s="222"/>
      <c r="QEB80" s="222"/>
      <c r="QEC80" s="222"/>
      <c r="QED80" s="222"/>
      <c r="QEE80" s="222"/>
      <c r="QEF80" s="222"/>
      <c r="QEG80" s="222"/>
      <c r="QEH80" s="222"/>
      <c r="QEI80" s="222"/>
      <c r="QEJ80" s="222"/>
      <c r="QEK80" s="222"/>
      <c r="QEL80" s="222"/>
      <c r="QEM80" s="222"/>
      <c r="QEN80" s="222"/>
      <c r="QEO80" s="222"/>
      <c r="QEP80" s="222"/>
      <c r="QEQ80" s="222"/>
      <c r="QER80" s="222"/>
      <c r="QES80" s="222"/>
      <c r="QET80" s="222"/>
      <c r="QEU80" s="222"/>
      <c r="QEV80" s="222"/>
      <c r="QEW80" s="222"/>
      <c r="QEX80" s="222"/>
      <c r="QEY80" s="222"/>
      <c r="QEZ80" s="222"/>
      <c r="QFA80" s="222"/>
      <c r="QFB80" s="222"/>
      <c r="QFC80" s="222"/>
      <c r="QFD80" s="222"/>
      <c r="QFE80" s="222"/>
      <c r="QFF80" s="222"/>
      <c r="QFG80" s="222"/>
      <c r="QFH80" s="222"/>
      <c r="QFI80" s="222"/>
      <c r="QFJ80" s="222"/>
      <c r="QFK80" s="222"/>
      <c r="QFL80" s="222"/>
      <c r="QFM80" s="222"/>
      <c r="QFN80" s="222"/>
      <c r="QFO80" s="222"/>
      <c r="QFP80" s="222"/>
      <c r="QFQ80" s="222"/>
      <c r="QFR80" s="222"/>
      <c r="QFS80" s="222"/>
      <c r="QFT80" s="222"/>
      <c r="QFU80" s="222"/>
      <c r="QFV80" s="222"/>
      <c r="QFW80" s="222"/>
      <c r="QFX80" s="222"/>
      <c r="QFY80" s="222"/>
      <c r="QFZ80" s="222"/>
      <c r="QGA80" s="222"/>
      <c r="QGB80" s="222"/>
      <c r="QGC80" s="222"/>
      <c r="QGD80" s="222"/>
      <c r="QGE80" s="222"/>
      <c r="QGF80" s="222"/>
      <c r="QGG80" s="222"/>
      <c r="QGH80" s="222"/>
      <c r="QGI80" s="222"/>
      <c r="QGJ80" s="222"/>
      <c r="QGK80" s="222"/>
      <c r="QGL80" s="222"/>
      <c r="QGM80" s="222"/>
      <c r="QGN80" s="222"/>
      <c r="QGO80" s="222"/>
      <c r="QGP80" s="222"/>
      <c r="QGQ80" s="222"/>
      <c r="QGR80" s="222"/>
      <c r="QGS80" s="222"/>
      <c r="QGT80" s="222"/>
      <c r="QGU80" s="222"/>
      <c r="QGV80" s="222"/>
      <c r="QGW80" s="222"/>
      <c r="QGX80" s="222"/>
      <c r="QGY80" s="222"/>
      <c r="QGZ80" s="222"/>
      <c r="QHA80" s="222"/>
      <c r="QHB80" s="222"/>
      <c r="QHC80" s="222"/>
      <c r="QHD80" s="222"/>
      <c r="QHE80" s="222"/>
      <c r="QHF80" s="222"/>
      <c r="QHG80" s="222"/>
      <c r="QHH80" s="222"/>
      <c r="QHI80" s="222"/>
      <c r="QHJ80" s="222"/>
      <c r="QHK80" s="222"/>
      <c r="QHL80" s="222"/>
      <c r="QHM80" s="222"/>
      <c r="QHN80" s="222"/>
      <c r="QHO80" s="222"/>
      <c r="QHP80" s="222"/>
      <c r="QHQ80" s="222"/>
      <c r="QHR80" s="222"/>
      <c r="QHS80" s="222"/>
      <c r="QHT80" s="222"/>
      <c r="QHU80" s="222"/>
      <c r="QHV80" s="222"/>
      <c r="QHW80" s="222"/>
      <c r="QHX80" s="222"/>
      <c r="QHY80" s="222"/>
      <c r="QHZ80" s="222"/>
      <c r="QIA80" s="222"/>
      <c r="QIB80" s="222"/>
      <c r="QIC80" s="222"/>
      <c r="QID80" s="222"/>
      <c r="QIE80" s="222"/>
      <c r="QIF80" s="222"/>
      <c r="QIG80" s="222"/>
      <c r="QIH80" s="222"/>
      <c r="QII80" s="222"/>
      <c r="QIJ80" s="222"/>
      <c r="QIK80" s="222"/>
      <c r="QIL80" s="222"/>
      <c r="QIM80" s="222"/>
      <c r="QIN80" s="222"/>
      <c r="QIO80" s="222"/>
      <c r="QIP80" s="222"/>
      <c r="QIQ80" s="222"/>
      <c r="QIR80" s="222"/>
      <c r="QIS80" s="222"/>
      <c r="QIT80" s="222"/>
      <c r="QIU80" s="222"/>
      <c r="QIV80" s="222"/>
      <c r="QIW80" s="222"/>
      <c r="QIX80" s="222"/>
      <c r="QIY80" s="222"/>
      <c r="QIZ80" s="222"/>
      <c r="QJA80" s="222"/>
      <c r="QJB80" s="222"/>
      <c r="QJC80" s="222"/>
      <c r="QJD80" s="222"/>
      <c r="QJE80" s="222"/>
      <c r="QJF80" s="222"/>
      <c r="QJG80" s="222"/>
      <c r="QJH80" s="222"/>
      <c r="QJI80" s="222"/>
      <c r="QJJ80" s="222"/>
      <c r="QJK80" s="222"/>
      <c r="QJL80" s="222"/>
      <c r="QJM80" s="222"/>
      <c r="QJN80" s="222"/>
      <c r="QJO80" s="222"/>
      <c r="QJP80" s="222"/>
      <c r="QJQ80" s="222"/>
      <c r="QJR80" s="222"/>
      <c r="QJS80" s="222"/>
      <c r="QJT80" s="222"/>
      <c r="QJU80" s="222"/>
      <c r="QJV80" s="222"/>
      <c r="QJW80" s="222"/>
      <c r="QJX80" s="222"/>
      <c r="QJY80" s="222"/>
      <c r="QJZ80" s="222"/>
      <c r="QKA80" s="222"/>
      <c r="QKB80" s="222"/>
      <c r="QKC80" s="222"/>
      <c r="QKD80" s="222"/>
      <c r="QKE80" s="222"/>
      <c r="QKF80" s="222"/>
      <c r="QKG80" s="222"/>
      <c r="QKH80" s="222"/>
      <c r="QKI80" s="222"/>
      <c r="QKJ80" s="222"/>
      <c r="QKK80" s="222"/>
      <c r="QKL80" s="222"/>
      <c r="QKM80" s="222"/>
      <c r="QKN80" s="222"/>
      <c r="QKO80" s="222"/>
      <c r="QKP80" s="222"/>
      <c r="QKQ80" s="222"/>
      <c r="QKR80" s="222"/>
      <c r="QKS80" s="222"/>
      <c r="QKT80" s="222"/>
      <c r="QKU80" s="222"/>
      <c r="QKV80" s="222"/>
      <c r="QKW80" s="222"/>
      <c r="QKX80" s="222"/>
      <c r="QKY80" s="222"/>
      <c r="QKZ80" s="222"/>
      <c r="QLA80" s="222"/>
      <c r="QLB80" s="222"/>
      <c r="QLC80" s="222"/>
      <c r="QLD80" s="222"/>
      <c r="QLE80" s="222"/>
      <c r="QLF80" s="222"/>
      <c r="QLG80" s="222"/>
      <c r="QLH80" s="222"/>
      <c r="QLI80" s="222"/>
      <c r="QLJ80" s="222"/>
      <c r="QLK80" s="222"/>
      <c r="QLL80" s="222"/>
      <c r="QLM80" s="222"/>
      <c r="QLN80" s="222"/>
      <c r="QLO80" s="222"/>
      <c r="QLP80" s="222"/>
      <c r="QLQ80" s="222"/>
      <c r="QLR80" s="222"/>
      <c r="QLS80" s="222"/>
      <c r="QLT80" s="222"/>
      <c r="QLU80" s="222"/>
      <c r="QLV80" s="222"/>
      <c r="QLW80" s="222"/>
      <c r="QLX80" s="222"/>
      <c r="QLY80" s="222"/>
      <c r="QLZ80" s="222"/>
      <c r="QMA80" s="222"/>
      <c r="QMB80" s="222"/>
      <c r="QMC80" s="222"/>
      <c r="QMD80" s="222"/>
      <c r="QME80" s="222"/>
      <c r="QMF80" s="222"/>
      <c r="QMG80" s="222"/>
      <c r="QMH80" s="222"/>
      <c r="QMI80" s="222"/>
      <c r="QMJ80" s="222"/>
      <c r="QMK80" s="222"/>
      <c r="QML80" s="222"/>
      <c r="QMM80" s="222"/>
      <c r="QMN80" s="222"/>
      <c r="QMO80" s="222"/>
      <c r="QMP80" s="222"/>
      <c r="QMQ80" s="222"/>
      <c r="QMR80" s="222"/>
      <c r="QMS80" s="222"/>
      <c r="QMT80" s="222"/>
      <c r="QMU80" s="222"/>
      <c r="QMV80" s="222"/>
      <c r="QMW80" s="222"/>
      <c r="QMX80" s="222"/>
      <c r="QMY80" s="222"/>
      <c r="QMZ80" s="222"/>
      <c r="QNA80" s="222"/>
      <c r="QNB80" s="222"/>
      <c r="QNC80" s="222"/>
      <c r="QND80" s="222"/>
      <c r="QNE80" s="222"/>
      <c r="QNF80" s="222"/>
      <c r="QNG80" s="222"/>
      <c r="QNH80" s="222"/>
      <c r="QNI80" s="222"/>
      <c r="QNJ80" s="222"/>
      <c r="QNK80" s="222"/>
      <c r="QNL80" s="222"/>
      <c r="QNM80" s="222"/>
      <c r="QNN80" s="222"/>
      <c r="QNO80" s="222"/>
      <c r="QNP80" s="222"/>
      <c r="QNQ80" s="222"/>
      <c r="QNR80" s="222"/>
      <c r="QNS80" s="222"/>
      <c r="QNT80" s="222"/>
      <c r="QNU80" s="222"/>
      <c r="QNV80" s="222"/>
      <c r="QNW80" s="222"/>
      <c r="QNX80" s="222"/>
      <c r="QNY80" s="222"/>
      <c r="QNZ80" s="222"/>
      <c r="QOA80" s="222"/>
      <c r="QOB80" s="222"/>
      <c r="QOC80" s="222"/>
      <c r="QOD80" s="222"/>
      <c r="QOE80" s="222"/>
      <c r="QOF80" s="222"/>
      <c r="QOG80" s="222"/>
      <c r="QOH80" s="222"/>
      <c r="QOI80" s="222"/>
      <c r="QOJ80" s="222"/>
      <c r="QOK80" s="222"/>
      <c r="QOL80" s="222"/>
      <c r="QOM80" s="222"/>
      <c r="QON80" s="222"/>
      <c r="QOO80" s="222"/>
      <c r="QOP80" s="222"/>
      <c r="QOQ80" s="222"/>
      <c r="QOR80" s="222"/>
      <c r="QOS80" s="222"/>
      <c r="QOT80" s="222"/>
      <c r="QOU80" s="222"/>
      <c r="QOV80" s="222"/>
      <c r="QOW80" s="222"/>
      <c r="QOX80" s="222"/>
      <c r="QOY80" s="222"/>
      <c r="QOZ80" s="222"/>
      <c r="QPA80" s="222"/>
      <c r="QPB80" s="222"/>
      <c r="QPC80" s="222"/>
      <c r="QPD80" s="222"/>
      <c r="QPE80" s="222"/>
      <c r="QPF80" s="222"/>
      <c r="QPG80" s="222"/>
      <c r="QPH80" s="222"/>
      <c r="QPI80" s="222"/>
      <c r="QPJ80" s="222"/>
      <c r="QPK80" s="222"/>
      <c r="QPL80" s="222"/>
      <c r="QPM80" s="222"/>
      <c r="QPN80" s="222"/>
      <c r="QPO80" s="222"/>
      <c r="QPP80" s="222"/>
      <c r="QPQ80" s="222"/>
      <c r="QPR80" s="222"/>
      <c r="QPS80" s="222"/>
      <c r="QPT80" s="222"/>
      <c r="QPU80" s="222"/>
      <c r="QPV80" s="222"/>
      <c r="QPW80" s="222"/>
      <c r="QPX80" s="222"/>
      <c r="QPY80" s="222"/>
      <c r="QPZ80" s="222"/>
      <c r="QQA80" s="222"/>
      <c r="QQB80" s="222"/>
      <c r="QQC80" s="222"/>
      <c r="QQD80" s="222"/>
      <c r="QQE80" s="222"/>
      <c r="QQF80" s="222"/>
      <c r="QQG80" s="222"/>
      <c r="QQH80" s="222"/>
      <c r="QQI80" s="222"/>
      <c r="QQJ80" s="222"/>
      <c r="QQK80" s="222"/>
      <c r="QQL80" s="222"/>
      <c r="QQM80" s="222"/>
      <c r="QQN80" s="222"/>
      <c r="QQO80" s="222"/>
      <c r="QQP80" s="222"/>
      <c r="QQQ80" s="222"/>
      <c r="QQR80" s="222"/>
      <c r="QQS80" s="222"/>
      <c r="QQT80" s="222"/>
      <c r="QQU80" s="222"/>
      <c r="QQV80" s="222"/>
      <c r="QQW80" s="222"/>
      <c r="QQX80" s="222"/>
      <c r="QQY80" s="222"/>
      <c r="QQZ80" s="222"/>
      <c r="QRA80" s="222"/>
      <c r="QRB80" s="222"/>
      <c r="QRC80" s="222"/>
      <c r="QRD80" s="222"/>
      <c r="QRE80" s="222"/>
      <c r="QRF80" s="222"/>
      <c r="QRG80" s="222"/>
      <c r="QRH80" s="222"/>
      <c r="QRI80" s="222"/>
      <c r="QRJ80" s="222"/>
      <c r="QRK80" s="222"/>
      <c r="QRL80" s="222"/>
      <c r="QRM80" s="222"/>
      <c r="QRN80" s="222"/>
      <c r="QRO80" s="222"/>
      <c r="QRP80" s="222"/>
      <c r="QRQ80" s="222"/>
      <c r="QRR80" s="222"/>
      <c r="QRS80" s="222"/>
      <c r="QRT80" s="222"/>
      <c r="QRU80" s="222"/>
      <c r="QRV80" s="222"/>
      <c r="QRW80" s="222"/>
      <c r="QRX80" s="222"/>
      <c r="QRY80" s="222"/>
      <c r="QRZ80" s="222"/>
      <c r="QSA80" s="222"/>
      <c r="QSB80" s="222"/>
      <c r="QSC80" s="222"/>
      <c r="QSD80" s="222"/>
      <c r="QSE80" s="222"/>
      <c r="QSF80" s="222"/>
      <c r="QSG80" s="222"/>
      <c r="QSH80" s="222"/>
      <c r="QSI80" s="222"/>
      <c r="QSJ80" s="222"/>
      <c r="QSK80" s="222"/>
      <c r="QSL80" s="222"/>
      <c r="QSM80" s="222"/>
      <c r="QSN80" s="222"/>
      <c r="QSO80" s="222"/>
      <c r="QSP80" s="222"/>
      <c r="QSQ80" s="222"/>
      <c r="QSR80" s="222"/>
      <c r="QSS80" s="222"/>
      <c r="QST80" s="222"/>
      <c r="QSU80" s="222"/>
      <c r="QSV80" s="222"/>
      <c r="QSW80" s="222"/>
      <c r="QSX80" s="222"/>
      <c r="QSY80" s="222"/>
      <c r="QSZ80" s="222"/>
      <c r="QTA80" s="222"/>
      <c r="QTB80" s="222"/>
      <c r="QTC80" s="222"/>
      <c r="QTD80" s="222"/>
      <c r="QTE80" s="222"/>
      <c r="QTF80" s="222"/>
      <c r="QTG80" s="222"/>
      <c r="QTH80" s="222"/>
      <c r="QTI80" s="222"/>
      <c r="QTJ80" s="222"/>
      <c r="QTK80" s="222"/>
      <c r="QTL80" s="222"/>
      <c r="QTM80" s="222"/>
      <c r="QTN80" s="222"/>
      <c r="QTO80" s="222"/>
      <c r="QTP80" s="222"/>
      <c r="QTQ80" s="222"/>
      <c r="QTR80" s="222"/>
      <c r="QTS80" s="222"/>
      <c r="QTT80" s="222"/>
      <c r="QTU80" s="222"/>
      <c r="QTV80" s="222"/>
      <c r="QTW80" s="222"/>
      <c r="QTX80" s="222"/>
      <c r="QTY80" s="222"/>
      <c r="QTZ80" s="222"/>
      <c r="QUA80" s="222"/>
      <c r="QUB80" s="222"/>
      <c r="QUC80" s="222"/>
      <c r="QUD80" s="222"/>
      <c r="QUE80" s="222"/>
      <c r="QUF80" s="222"/>
      <c r="QUG80" s="222"/>
      <c r="QUH80" s="222"/>
      <c r="QUI80" s="222"/>
      <c r="QUJ80" s="222"/>
      <c r="QUK80" s="222"/>
      <c r="QUL80" s="222"/>
      <c r="QUM80" s="222"/>
      <c r="QUN80" s="222"/>
      <c r="QUO80" s="222"/>
      <c r="QUP80" s="222"/>
      <c r="QUQ80" s="222"/>
      <c r="QUR80" s="222"/>
      <c r="QUS80" s="222"/>
      <c r="QUT80" s="222"/>
      <c r="QUU80" s="222"/>
      <c r="QUV80" s="222"/>
      <c r="QUW80" s="222"/>
      <c r="QUX80" s="222"/>
      <c r="QUY80" s="222"/>
      <c r="QUZ80" s="222"/>
      <c r="QVA80" s="222"/>
      <c r="QVB80" s="222"/>
      <c r="QVC80" s="222"/>
      <c r="QVD80" s="222"/>
      <c r="QVE80" s="222"/>
      <c r="QVF80" s="222"/>
      <c r="QVG80" s="222"/>
      <c r="QVH80" s="222"/>
      <c r="QVI80" s="222"/>
      <c r="QVJ80" s="222"/>
      <c r="QVK80" s="222"/>
      <c r="QVL80" s="222"/>
      <c r="QVM80" s="222"/>
      <c r="QVN80" s="222"/>
      <c r="QVO80" s="222"/>
      <c r="QVP80" s="222"/>
      <c r="QVQ80" s="222"/>
      <c r="QVR80" s="222"/>
      <c r="QVS80" s="222"/>
      <c r="QVT80" s="222"/>
      <c r="QVU80" s="222"/>
      <c r="QVV80" s="222"/>
      <c r="QVW80" s="222"/>
      <c r="QVX80" s="222"/>
      <c r="QVY80" s="222"/>
      <c r="QVZ80" s="222"/>
      <c r="QWA80" s="222"/>
      <c r="QWB80" s="222"/>
      <c r="QWC80" s="222"/>
      <c r="QWD80" s="222"/>
      <c r="QWE80" s="222"/>
      <c r="QWF80" s="222"/>
      <c r="QWG80" s="222"/>
      <c r="QWH80" s="222"/>
      <c r="QWI80" s="222"/>
      <c r="QWJ80" s="222"/>
      <c r="QWK80" s="222"/>
      <c r="QWL80" s="222"/>
      <c r="QWM80" s="222"/>
      <c r="QWN80" s="222"/>
      <c r="QWO80" s="222"/>
      <c r="QWP80" s="222"/>
      <c r="QWQ80" s="222"/>
      <c r="QWR80" s="222"/>
      <c r="QWS80" s="222"/>
      <c r="QWT80" s="222"/>
      <c r="QWU80" s="222"/>
      <c r="QWV80" s="222"/>
      <c r="QWW80" s="222"/>
      <c r="QWX80" s="222"/>
      <c r="QWY80" s="222"/>
      <c r="QWZ80" s="222"/>
      <c r="QXA80" s="222"/>
      <c r="QXB80" s="222"/>
      <c r="QXC80" s="222"/>
      <c r="QXD80" s="222"/>
      <c r="QXE80" s="222"/>
      <c r="QXF80" s="222"/>
      <c r="QXG80" s="222"/>
      <c r="QXH80" s="222"/>
      <c r="QXI80" s="222"/>
      <c r="QXJ80" s="222"/>
      <c r="QXK80" s="222"/>
      <c r="QXL80" s="222"/>
      <c r="QXM80" s="222"/>
      <c r="QXN80" s="222"/>
      <c r="QXO80" s="222"/>
      <c r="QXP80" s="222"/>
      <c r="QXQ80" s="222"/>
      <c r="QXR80" s="222"/>
      <c r="QXS80" s="222"/>
      <c r="QXT80" s="222"/>
      <c r="QXU80" s="222"/>
      <c r="QXV80" s="222"/>
      <c r="QXW80" s="222"/>
      <c r="QXX80" s="222"/>
      <c r="QXY80" s="222"/>
      <c r="QXZ80" s="222"/>
      <c r="QYA80" s="222"/>
      <c r="QYB80" s="222"/>
      <c r="QYC80" s="222"/>
      <c r="QYD80" s="222"/>
      <c r="QYE80" s="222"/>
      <c r="QYF80" s="222"/>
      <c r="QYG80" s="222"/>
      <c r="QYH80" s="222"/>
      <c r="QYI80" s="222"/>
      <c r="QYJ80" s="222"/>
      <c r="QYK80" s="222"/>
      <c r="QYL80" s="222"/>
      <c r="QYM80" s="222"/>
      <c r="QYN80" s="222"/>
      <c r="QYO80" s="222"/>
      <c r="QYP80" s="222"/>
      <c r="QYQ80" s="222"/>
      <c r="QYR80" s="222"/>
      <c r="QYS80" s="222"/>
      <c r="QYT80" s="222"/>
      <c r="QYU80" s="222"/>
      <c r="QYV80" s="222"/>
      <c r="QYW80" s="222"/>
      <c r="QYX80" s="222"/>
      <c r="QYY80" s="222"/>
      <c r="QYZ80" s="222"/>
      <c r="QZA80" s="222"/>
      <c r="QZB80" s="222"/>
      <c r="QZC80" s="222"/>
      <c r="QZD80" s="222"/>
      <c r="QZE80" s="222"/>
      <c r="QZF80" s="222"/>
      <c r="QZG80" s="222"/>
      <c r="QZH80" s="222"/>
      <c r="QZI80" s="222"/>
      <c r="QZJ80" s="222"/>
      <c r="QZK80" s="222"/>
      <c r="QZL80" s="222"/>
      <c r="QZM80" s="222"/>
      <c r="QZN80" s="222"/>
      <c r="QZO80" s="222"/>
      <c r="QZP80" s="222"/>
      <c r="QZQ80" s="222"/>
      <c r="QZR80" s="222"/>
      <c r="QZS80" s="222"/>
      <c r="QZT80" s="222"/>
      <c r="QZU80" s="222"/>
      <c r="QZV80" s="222"/>
      <c r="QZW80" s="222"/>
      <c r="QZX80" s="222"/>
      <c r="QZY80" s="222"/>
      <c r="QZZ80" s="222"/>
      <c r="RAA80" s="222"/>
      <c r="RAB80" s="222"/>
      <c r="RAC80" s="222"/>
      <c r="RAD80" s="222"/>
      <c r="RAE80" s="222"/>
      <c r="RAF80" s="222"/>
      <c r="RAG80" s="222"/>
      <c r="RAH80" s="222"/>
      <c r="RAI80" s="222"/>
      <c r="RAJ80" s="222"/>
      <c r="RAK80" s="222"/>
      <c r="RAL80" s="222"/>
      <c r="RAM80" s="222"/>
      <c r="RAN80" s="222"/>
      <c r="RAO80" s="222"/>
      <c r="RAP80" s="222"/>
      <c r="RAQ80" s="222"/>
      <c r="RAR80" s="222"/>
      <c r="RAS80" s="222"/>
      <c r="RAT80" s="222"/>
      <c r="RAU80" s="222"/>
      <c r="RAV80" s="222"/>
      <c r="RAW80" s="222"/>
      <c r="RAX80" s="222"/>
      <c r="RAY80" s="222"/>
      <c r="RAZ80" s="222"/>
      <c r="RBA80" s="222"/>
      <c r="RBB80" s="222"/>
      <c r="RBC80" s="222"/>
      <c r="RBD80" s="222"/>
      <c r="RBE80" s="222"/>
      <c r="RBF80" s="222"/>
      <c r="RBG80" s="222"/>
      <c r="RBH80" s="222"/>
      <c r="RBI80" s="222"/>
      <c r="RBJ80" s="222"/>
      <c r="RBK80" s="222"/>
      <c r="RBL80" s="222"/>
      <c r="RBM80" s="222"/>
      <c r="RBN80" s="222"/>
      <c r="RBO80" s="222"/>
      <c r="RBP80" s="222"/>
      <c r="RBQ80" s="222"/>
      <c r="RBR80" s="222"/>
      <c r="RBS80" s="222"/>
      <c r="RBT80" s="222"/>
      <c r="RBU80" s="222"/>
      <c r="RBV80" s="222"/>
      <c r="RBW80" s="222"/>
      <c r="RBX80" s="222"/>
      <c r="RBY80" s="222"/>
      <c r="RBZ80" s="222"/>
      <c r="RCA80" s="222"/>
      <c r="RCB80" s="222"/>
      <c r="RCC80" s="222"/>
      <c r="RCD80" s="222"/>
      <c r="RCE80" s="222"/>
      <c r="RCF80" s="222"/>
      <c r="RCG80" s="222"/>
      <c r="RCH80" s="222"/>
      <c r="RCI80" s="222"/>
      <c r="RCJ80" s="222"/>
      <c r="RCK80" s="222"/>
      <c r="RCL80" s="222"/>
      <c r="RCM80" s="222"/>
      <c r="RCN80" s="222"/>
      <c r="RCO80" s="222"/>
      <c r="RCP80" s="222"/>
      <c r="RCQ80" s="222"/>
      <c r="RCR80" s="222"/>
      <c r="RCS80" s="222"/>
      <c r="RCT80" s="222"/>
      <c r="RCU80" s="222"/>
      <c r="RCV80" s="222"/>
      <c r="RCW80" s="222"/>
      <c r="RCX80" s="222"/>
      <c r="RCY80" s="222"/>
      <c r="RCZ80" s="222"/>
      <c r="RDA80" s="222"/>
      <c r="RDB80" s="222"/>
      <c r="RDC80" s="222"/>
      <c r="RDD80" s="222"/>
      <c r="RDE80" s="222"/>
      <c r="RDF80" s="222"/>
      <c r="RDG80" s="222"/>
      <c r="RDH80" s="222"/>
      <c r="RDI80" s="222"/>
      <c r="RDJ80" s="222"/>
      <c r="RDK80" s="222"/>
      <c r="RDL80" s="222"/>
      <c r="RDM80" s="222"/>
      <c r="RDN80" s="222"/>
      <c r="RDO80" s="222"/>
      <c r="RDP80" s="222"/>
      <c r="RDQ80" s="222"/>
      <c r="RDR80" s="222"/>
      <c r="RDS80" s="222"/>
      <c r="RDT80" s="222"/>
      <c r="RDU80" s="222"/>
      <c r="RDV80" s="222"/>
      <c r="RDW80" s="222"/>
      <c r="RDX80" s="222"/>
      <c r="RDY80" s="222"/>
      <c r="RDZ80" s="222"/>
      <c r="REA80" s="222"/>
      <c r="REB80" s="222"/>
      <c r="REC80" s="222"/>
      <c r="RED80" s="222"/>
      <c r="REE80" s="222"/>
      <c r="REF80" s="222"/>
      <c r="REG80" s="222"/>
      <c r="REH80" s="222"/>
      <c r="REI80" s="222"/>
      <c r="REJ80" s="222"/>
      <c r="REK80" s="222"/>
      <c r="REL80" s="222"/>
      <c r="REM80" s="222"/>
      <c r="REN80" s="222"/>
      <c r="REO80" s="222"/>
      <c r="REP80" s="222"/>
      <c r="REQ80" s="222"/>
      <c r="RER80" s="222"/>
      <c r="RES80" s="222"/>
      <c r="RET80" s="222"/>
      <c r="REU80" s="222"/>
      <c r="REV80" s="222"/>
      <c r="REW80" s="222"/>
      <c r="REX80" s="222"/>
      <c r="REY80" s="222"/>
      <c r="REZ80" s="222"/>
      <c r="RFA80" s="222"/>
      <c r="RFB80" s="222"/>
      <c r="RFC80" s="222"/>
      <c r="RFD80" s="222"/>
      <c r="RFE80" s="222"/>
      <c r="RFF80" s="222"/>
      <c r="RFG80" s="222"/>
      <c r="RFH80" s="222"/>
      <c r="RFI80" s="222"/>
      <c r="RFJ80" s="222"/>
      <c r="RFK80" s="222"/>
      <c r="RFL80" s="222"/>
      <c r="RFM80" s="222"/>
      <c r="RFN80" s="222"/>
      <c r="RFO80" s="222"/>
      <c r="RFP80" s="222"/>
      <c r="RFQ80" s="222"/>
      <c r="RFR80" s="222"/>
      <c r="RFS80" s="222"/>
      <c r="RFT80" s="222"/>
      <c r="RFU80" s="222"/>
      <c r="RFV80" s="222"/>
      <c r="RFW80" s="222"/>
      <c r="RFX80" s="222"/>
      <c r="RFY80" s="222"/>
      <c r="RFZ80" s="222"/>
      <c r="RGA80" s="222"/>
      <c r="RGB80" s="222"/>
      <c r="RGC80" s="222"/>
      <c r="RGD80" s="222"/>
      <c r="RGE80" s="222"/>
      <c r="RGF80" s="222"/>
      <c r="RGG80" s="222"/>
      <c r="RGH80" s="222"/>
      <c r="RGI80" s="222"/>
      <c r="RGJ80" s="222"/>
      <c r="RGK80" s="222"/>
      <c r="RGL80" s="222"/>
      <c r="RGM80" s="222"/>
      <c r="RGN80" s="222"/>
      <c r="RGO80" s="222"/>
      <c r="RGP80" s="222"/>
      <c r="RGQ80" s="222"/>
      <c r="RGR80" s="222"/>
      <c r="RGS80" s="222"/>
      <c r="RGT80" s="222"/>
      <c r="RGU80" s="222"/>
      <c r="RGV80" s="222"/>
      <c r="RGW80" s="222"/>
      <c r="RGX80" s="222"/>
      <c r="RGY80" s="222"/>
      <c r="RGZ80" s="222"/>
      <c r="RHA80" s="222"/>
      <c r="RHB80" s="222"/>
      <c r="RHC80" s="222"/>
      <c r="RHD80" s="222"/>
      <c r="RHE80" s="222"/>
      <c r="RHF80" s="222"/>
      <c r="RHG80" s="222"/>
      <c r="RHH80" s="222"/>
      <c r="RHI80" s="222"/>
      <c r="RHJ80" s="222"/>
      <c r="RHK80" s="222"/>
      <c r="RHL80" s="222"/>
      <c r="RHM80" s="222"/>
      <c r="RHN80" s="222"/>
      <c r="RHO80" s="222"/>
      <c r="RHP80" s="222"/>
      <c r="RHQ80" s="222"/>
      <c r="RHR80" s="222"/>
      <c r="RHS80" s="222"/>
      <c r="RHT80" s="222"/>
      <c r="RHU80" s="222"/>
      <c r="RHV80" s="222"/>
      <c r="RHW80" s="222"/>
      <c r="RHX80" s="222"/>
      <c r="RHY80" s="222"/>
      <c r="RHZ80" s="222"/>
      <c r="RIA80" s="222"/>
      <c r="RIB80" s="222"/>
      <c r="RIC80" s="222"/>
      <c r="RID80" s="222"/>
      <c r="RIE80" s="222"/>
      <c r="RIF80" s="222"/>
      <c r="RIG80" s="222"/>
      <c r="RIH80" s="222"/>
      <c r="RII80" s="222"/>
      <c r="RIJ80" s="222"/>
      <c r="RIK80" s="222"/>
      <c r="RIL80" s="222"/>
      <c r="RIM80" s="222"/>
      <c r="RIN80" s="222"/>
      <c r="RIO80" s="222"/>
      <c r="RIP80" s="222"/>
      <c r="RIQ80" s="222"/>
      <c r="RIR80" s="222"/>
      <c r="RIS80" s="222"/>
      <c r="RIT80" s="222"/>
      <c r="RIU80" s="222"/>
      <c r="RIV80" s="222"/>
      <c r="RIW80" s="222"/>
      <c r="RIX80" s="222"/>
      <c r="RIY80" s="222"/>
      <c r="RIZ80" s="222"/>
      <c r="RJA80" s="222"/>
      <c r="RJB80" s="222"/>
      <c r="RJC80" s="222"/>
      <c r="RJD80" s="222"/>
      <c r="RJE80" s="222"/>
      <c r="RJF80" s="222"/>
      <c r="RJG80" s="222"/>
      <c r="RJH80" s="222"/>
      <c r="RJI80" s="222"/>
      <c r="RJJ80" s="222"/>
      <c r="RJK80" s="222"/>
      <c r="RJL80" s="222"/>
      <c r="RJM80" s="222"/>
      <c r="RJN80" s="222"/>
      <c r="RJO80" s="222"/>
      <c r="RJP80" s="222"/>
      <c r="RJQ80" s="222"/>
      <c r="RJR80" s="222"/>
      <c r="RJS80" s="222"/>
      <c r="RJT80" s="222"/>
      <c r="RJU80" s="222"/>
      <c r="RJV80" s="222"/>
      <c r="RJW80" s="222"/>
      <c r="RJX80" s="222"/>
      <c r="RJY80" s="222"/>
      <c r="RJZ80" s="222"/>
      <c r="RKA80" s="222"/>
      <c r="RKB80" s="222"/>
      <c r="RKC80" s="222"/>
      <c r="RKD80" s="222"/>
      <c r="RKE80" s="222"/>
      <c r="RKF80" s="222"/>
      <c r="RKG80" s="222"/>
      <c r="RKH80" s="222"/>
      <c r="RKI80" s="222"/>
      <c r="RKJ80" s="222"/>
      <c r="RKK80" s="222"/>
      <c r="RKL80" s="222"/>
      <c r="RKM80" s="222"/>
      <c r="RKN80" s="222"/>
      <c r="RKO80" s="222"/>
      <c r="RKP80" s="222"/>
      <c r="RKQ80" s="222"/>
      <c r="RKR80" s="222"/>
      <c r="RKS80" s="222"/>
      <c r="RKT80" s="222"/>
      <c r="RKU80" s="222"/>
      <c r="RKV80" s="222"/>
      <c r="RKW80" s="222"/>
      <c r="RKX80" s="222"/>
      <c r="RKY80" s="222"/>
      <c r="RKZ80" s="222"/>
      <c r="RLA80" s="222"/>
      <c r="RLB80" s="222"/>
      <c r="RLC80" s="222"/>
      <c r="RLD80" s="222"/>
      <c r="RLE80" s="222"/>
      <c r="RLF80" s="222"/>
      <c r="RLG80" s="222"/>
      <c r="RLH80" s="222"/>
      <c r="RLI80" s="222"/>
      <c r="RLJ80" s="222"/>
      <c r="RLK80" s="222"/>
      <c r="RLL80" s="222"/>
      <c r="RLM80" s="222"/>
      <c r="RLN80" s="222"/>
      <c r="RLO80" s="222"/>
      <c r="RLP80" s="222"/>
      <c r="RLQ80" s="222"/>
      <c r="RLR80" s="222"/>
      <c r="RLS80" s="222"/>
      <c r="RLT80" s="222"/>
      <c r="RLU80" s="222"/>
      <c r="RLV80" s="222"/>
      <c r="RLW80" s="222"/>
      <c r="RLX80" s="222"/>
      <c r="RLY80" s="222"/>
      <c r="RLZ80" s="222"/>
      <c r="RMA80" s="222"/>
      <c r="RMB80" s="222"/>
      <c r="RMC80" s="222"/>
      <c r="RMD80" s="222"/>
      <c r="RME80" s="222"/>
      <c r="RMF80" s="222"/>
      <c r="RMG80" s="222"/>
      <c r="RMH80" s="222"/>
      <c r="RMI80" s="222"/>
      <c r="RMJ80" s="222"/>
      <c r="RMK80" s="222"/>
      <c r="RML80" s="222"/>
      <c r="RMM80" s="222"/>
      <c r="RMN80" s="222"/>
      <c r="RMO80" s="222"/>
      <c r="RMP80" s="222"/>
      <c r="RMQ80" s="222"/>
      <c r="RMR80" s="222"/>
      <c r="RMS80" s="222"/>
      <c r="RMT80" s="222"/>
      <c r="RMU80" s="222"/>
      <c r="RMV80" s="222"/>
      <c r="RMW80" s="222"/>
      <c r="RMX80" s="222"/>
      <c r="RMY80" s="222"/>
      <c r="RMZ80" s="222"/>
      <c r="RNA80" s="222"/>
      <c r="RNB80" s="222"/>
      <c r="RNC80" s="222"/>
      <c r="RND80" s="222"/>
      <c r="RNE80" s="222"/>
      <c r="RNF80" s="222"/>
      <c r="RNG80" s="222"/>
      <c r="RNH80" s="222"/>
      <c r="RNI80" s="222"/>
      <c r="RNJ80" s="222"/>
      <c r="RNK80" s="222"/>
      <c r="RNL80" s="222"/>
      <c r="RNM80" s="222"/>
      <c r="RNN80" s="222"/>
      <c r="RNO80" s="222"/>
      <c r="RNP80" s="222"/>
      <c r="RNQ80" s="222"/>
      <c r="RNR80" s="222"/>
      <c r="RNS80" s="222"/>
      <c r="RNT80" s="222"/>
      <c r="RNU80" s="222"/>
      <c r="RNV80" s="222"/>
      <c r="RNW80" s="222"/>
      <c r="RNX80" s="222"/>
      <c r="RNY80" s="222"/>
      <c r="RNZ80" s="222"/>
      <c r="ROA80" s="222"/>
      <c r="ROB80" s="222"/>
      <c r="ROC80" s="222"/>
      <c r="ROD80" s="222"/>
      <c r="ROE80" s="222"/>
      <c r="ROF80" s="222"/>
      <c r="ROG80" s="222"/>
      <c r="ROH80" s="222"/>
      <c r="ROI80" s="222"/>
      <c r="ROJ80" s="222"/>
      <c r="ROK80" s="222"/>
      <c r="ROL80" s="222"/>
      <c r="ROM80" s="222"/>
      <c r="RON80" s="222"/>
      <c r="ROO80" s="222"/>
      <c r="ROP80" s="222"/>
      <c r="ROQ80" s="222"/>
      <c r="ROR80" s="222"/>
      <c r="ROS80" s="222"/>
      <c r="ROT80" s="222"/>
      <c r="ROU80" s="222"/>
      <c r="ROV80" s="222"/>
      <c r="ROW80" s="222"/>
      <c r="ROX80" s="222"/>
      <c r="ROY80" s="222"/>
      <c r="ROZ80" s="222"/>
      <c r="RPA80" s="222"/>
      <c r="RPB80" s="222"/>
      <c r="RPC80" s="222"/>
      <c r="RPD80" s="222"/>
      <c r="RPE80" s="222"/>
      <c r="RPF80" s="222"/>
      <c r="RPG80" s="222"/>
      <c r="RPH80" s="222"/>
      <c r="RPI80" s="222"/>
      <c r="RPJ80" s="222"/>
      <c r="RPK80" s="222"/>
      <c r="RPL80" s="222"/>
      <c r="RPM80" s="222"/>
      <c r="RPN80" s="222"/>
      <c r="RPO80" s="222"/>
      <c r="RPP80" s="222"/>
      <c r="RPQ80" s="222"/>
      <c r="RPR80" s="222"/>
      <c r="RPS80" s="222"/>
      <c r="RPT80" s="222"/>
      <c r="RPU80" s="222"/>
      <c r="RPV80" s="222"/>
      <c r="RPW80" s="222"/>
      <c r="RPX80" s="222"/>
      <c r="RPY80" s="222"/>
      <c r="RPZ80" s="222"/>
      <c r="RQA80" s="222"/>
      <c r="RQB80" s="222"/>
      <c r="RQC80" s="222"/>
      <c r="RQD80" s="222"/>
      <c r="RQE80" s="222"/>
      <c r="RQF80" s="222"/>
      <c r="RQG80" s="222"/>
      <c r="RQH80" s="222"/>
      <c r="RQI80" s="222"/>
      <c r="RQJ80" s="222"/>
      <c r="RQK80" s="222"/>
      <c r="RQL80" s="222"/>
      <c r="RQM80" s="222"/>
      <c r="RQN80" s="222"/>
      <c r="RQO80" s="222"/>
      <c r="RQP80" s="222"/>
      <c r="RQQ80" s="222"/>
      <c r="RQR80" s="222"/>
      <c r="RQS80" s="222"/>
      <c r="RQT80" s="222"/>
      <c r="RQU80" s="222"/>
      <c r="RQV80" s="222"/>
      <c r="RQW80" s="222"/>
      <c r="RQX80" s="222"/>
      <c r="RQY80" s="222"/>
      <c r="RQZ80" s="222"/>
      <c r="RRA80" s="222"/>
      <c r="RRB80" s="222"/>
      <c r="RRC80" s="222"/>
      <c r="RRD80" s="222"/>
      <c r="RRE80" s="222"/>
      <c r="RRF80" s="222"/>
      <c r="RRG80" s="222"/>
      <c r="RRH80" s="222"/>
      <c r="RRI80" s="222"/>
      <c r="RRJ80" s="222"/>
      <c r="RRK80" s="222"/>
      <c r="RRL80" s="222"/>
      <c r="RRM80" s="222"/>
      <c r="RRN80" s="222"/>
      <c r="RRO80" s="222"/>
      <c r="RRP80" s="222"/>
      <c r="RRQ80" s="222"/>
      <c r="RRR80" s="222"/>
      <c r="RRS80" s="222"/>
      <c r="RRT80" s="222"/>
      <c r="RRU80" s="222"/>
      <c r="RRV80" s="222"/>
      <c r="RRW80" s="222"/>
      <c r="RRX80" s="222"/>
      <c r="RRY80" s="222"/>
      <c r="RRZ80" s="222"/>
      <c r="RSA80" s="222"/>
      <c r="RSB80" s="222"/>
      <c r="RSC80" s="222"/>
      <c r="RSD80" s="222"/>
      <c r="RSE80" s="222"/>
      <c r="RSF80" s="222"/>
      <c r="RSG80" s="222"/>
      <c r="RSH80" s="222"/>
      <c r="RSI80" s="222"/>
      <c r="RSJ80" s="222"/>
      <c r="RSK80" s="222"/>
      <c r="RSL80" s="222"/>
      <c r="RSM80" s="222"/>
      <c r="RSN80" s="222"/>
      <c r="RSO80" s="222"/>
      <c r="RSP80" s="222"/>
      <c r="RSQ80" s="222"/>
      <c r="RSR80" s="222"/>
      <c r="RSS80" s="222"/>
      <c r="RST80" s="222"/>
      <c r="RSU80" s="222"/>
      <c r="RSV80" s="222"/>
      <c r="RSW80" s="222"/>
      <c r="RSX80" s="222"/>
      <c r="RSY80" s="222"/>
      <c r="RSZ80" s="222"/>
      <c r="RTA80" s="222"/>
      <c r="RTB80" s="222"/>
      <c r="RTC80" s="222"/>
      <c r="RTD80" s="222"/>
      <c r="RTE80" s="222"/>
      <c r="RTF80" s="222"/>
      <c r="RTG80" s="222"/>
      <c r="RTH80" s="222"/>
      <c r="RTI80" s="222"/>
      <c r="RTJ80" s="222"/>
      <c r="RTK80" s="222"/>
      <c r="RTL80" s="222"/>
      <c r="RTM80" s="222"/>
      <c r="RTN80" s="222"/>
      <c r="RTO80" s="222"/>
      <c r="RTP80" s="222"/>
      <c r="RTQ80" s="222"/>
      <c r="RTR80" s="222"/>
      <c r="RTS80" s="222"/>
      <c r="RTT80" s="222"/>
      <c r="RTU80" s="222"/>
      <c r="RTV80" s="222"/>
      <c r="RTW80" s="222"/>
      <c r="RTX80" s="222"/>
      <c r="RTY80" s="222"/>
      <c r="RTZ80" s="222"/>
      <c r="RUA80" s="222"/>
      <c r="RUB80" s="222"/>
      <c r="RUC80" s="222"/>
      <c r="RUD80" s="222"/>
      <c r="RUE80" s="222"/>
      <c r="RUF80" s="222"/>
      <c r="RUG80" s="222"/>
      <c r="RUH80" s="222"/>
      <c r="RUI80" s="222"/>
      <c r="RUJ80" s="222"/>
      <c r="RUK80" s="222"/>
      <c r="RUL80" s="222"/>
      <c r="RUM80" s="222"/>
      <c r="RUN80" s="222"/>
      <c r="RUO80" s="222"/>
      <c r="RUP80" s="222"/>
      <c r="RUQ80" s="222"/>
      <c r="RUR80" s="222"/>
      <c r="RUS80" s="222"/>
      <c r="RUT80" s="222"/>
      <c r="RUU80" s="222"/>
      <c r="RUV80" s="222"/>
      <c r="RUW80" s="222"/>
      <c r="RUX80" s="222"/>
      <c r="RUY80" s="222"/>
      <c r="RUZ80" s="222"/>
      <c r="RVA80" s="222"/>
      <c r="RVB80" s="222"/>
      <c r="RVC80" s="222"/>
      <c r="RVD80" s="222"/>
      <c r="RVE80" s="222"/>
      <c r="RVF80" s="222"/>
      <c r="RVG80" s="222"/>
      <c r="RVH80" s="222"/>
      <c r="RVI80" s="222"/>
      <c r="RVJ80" s="222"/>
      <c r="RVK80" s="222"/>
      <c r="RVL80" s="222"/>
      <c r="RVM80" s="222"/>
      <c r="RVN80" s="222"/>
      <c r="RVO80" s="222"/>
      <c r="RVP80" s="222"/>
      <c r="RVQ80" s="222"/>
      <c r="RVR80" s="222"/>
      <c r="RVS80" s="222"/>
      <c r="RVT80" s="222"/>
      <c r="RVU80" s="222"/>
      <c r="RVV80" s="222"/>
      <c r="RVW80" s="222"/>
      <c r="RVX80" s="222"/>
      <c r="RVY80" s="222"/>
      <c r="RVZ80" s="222"/>
      <c r="RWA80" s="222"/>
      <c r="RWB80" s="222"/>
      <c r="RWC80" s="222"/>
      <c r="RWD80" s="222"/>
      <c r="RWE80" s="222"/>
      <c r="RWF80" s="222"/>
      <c r="RWG80" s="222"/>
      <c r="RWH80" s="222"/>
      <c r="RWI80" s="222"/>
      <c r="RWJ80" s="222"/>
      <c r="RWK80" s="222"/>
      <c r="RWL80" s="222"/>
      <c r="RWM80" s="222"/>
      <c r="RWN80" s="222"/>
      <c r="RWO80" s="222"/>
      <c r="RWP80" s="222"/>
      <c r="RWQ80" s="222"/>
      <c r="RWR80" s="222"/>
      <c r="RWS80" s="222"/>
      <c r="RWT80" s="222"/>
      <c r="RWU80" s="222"/>
      <c r="RWV80" s="222"/>
      <c r="RWW80" s="222"/>
      <c r="RWX80" s="222"/>
      <c r="RWY80" s="222"/>
      <c r="RWZ80" s="222"/>
      <c r="RXA80" s="222"/>
      <c r="RXB80" s="222"/>
      <c r="RXC80" s="222"/>
      <c r="RXD80" s="222"/>
      <c r="RXE80" s="222"/>
      <c r="RXF80" s="222"/>
      <c r="RXG80" s="222"/>
      <c r="RXH80" s="222"/>
      <c r="RXI80" s="222"/>
      <c r="RXJ80" s="222"/>
      <c r="RXK80" s="222"/>
      <c r="RXL80" s="222"/>
      <c r="RXM80" s="222"/>
      <c r="RXN80" s="222"/>
      <c r="RXO80" s="222"/>
      <c r="RXP80" s="222"/>
      <c r="RXQ80" s="222"/>
      <c r="RXR80" s="222"/>
      <c r="RXS80" s="222"/>
      <c r="RXT80" s="222"/>
      <c r="RXU80" s="222"/>
      <c r="RXV80" s="222"/>
      <c r="RXW80" s="222"/>
      <c r="RXX80" s="222"/>
      <c r="RXY80" s="222"/>
      <c r="RXZ80" s="222"/>
      <c r="RYA80" s="222"/>
      <c r="RYB80" s="222"/>
      <c r="RYC80" s="222"/>
      <c r="RYD80" s="222"/>
      <c r="RYE80" s="222"/>
      <c r="RYF80" s="222"/>
      <c r="RYG80" s="222"/>
      <c r="RYH80" s="222"/>
      <c r="RYI80" s="222"/>
      <c r="RYJ80" s="222"/>
      <c r="RYK80" s="222"/>
      <c r="RYL80" s="222"/>
      <c r="RYM80" s="222"/>
      <c r="RYN80" s="222"/>
      <c r="RYO80" s="222"/>
      <c r="RYP80" s="222"/>
      <c r="RYQ80" s="222"/>
      <c r="RYR80" s="222"/>
      <c r="RYS80" s="222"/>
      <c r="RYT80" s="222"/>
      <c r="RYU80" s="222"/>
      <c r="RYV80" s="222"/>
      <c r="RYW80" s="222"/>
      <c r="RYX80" s="222"/>
      <c r="RYY80" s="222"/>
      <c r="RYZ80" s="222"/>
      <c r="RZA80" s="222"/>
      <c r="RZB80" s="222"/>
      <c r="RZC80" s="222"/>
      <c r="RZD80" s="222"/>
      <c r="RZE80" s="222"/>
      <c r="RZF80" s="222"/>
      <c r="RZG80" s="222"/>
      <c r="RZH80" s="222"/>
      <c r="RZI80" s="222"/>
      <c r="RZJ80" s="222"/>
      <c r="RZK80" s="222"/>
      <c r="RZL80" s="222"/>
      <c r="RZM80" s="222"/>
      <c r="RZN80" s="222"/>
      <c r="RZO80" s="222"/>
      <c r="RZP80" s="222"/>
      <c r="RZQ80" s="222"/>
      <c r="RZR80" s="222"/>
      <c r="RZS80" s="222"/>
      <c r="RZT80" s="222"/>
      <c r="RZU80" s="222"/>
      <c r="RZV80" s="222"/>
      <c r="RZW80" s="222"/>
      <c r="RZX80" s="222"/>
      <c r="RZY80" s="222"/>
      <c r="RZZ80" s="222"/>
      <c r="SAA80" s="222"/>
      <c r="SAB80" s="222"/>
      <c r="SAC80" s="222"/>
      <c r="SAD80" s="222"/>
      <c r="SAE80" s="222"/>
      <c r="SAF80" s="222"/>
      <c r="SAG80" s="222"/>
      <c r="SAH80" s="222"/>
      <c r="SAI80" s="222"/>
      <c r="SAJ80" s="222"/>
      <c r="SAK80" s="222"/>
      <c r="SAL80" s="222"/>
      <c r="SAM80" s="222"/>
      <c r="SAN80" s="222"/>
      <c r="SAO80" s="222"/>
      <c r="SAP80" s="222"/>
      <c r="SAQ80" s="222"/>
      <c r="SAR80" s="222"/>
      <c r="SAS80" s="222"/>
      <c r="SAT80" s="222"/>
      <c r="SAU80" s="222"/>
      <c r="SAV80" s="222"/>
      <c r="SAW80" s="222"/>
      <c r="SAX80" s="222"/>
      <c r="SAY80" s="222"/>
      <c r="SAZ80" s="222"/>
      <c r="SBA80" s="222"/>
      <c r="SBB80" s="222"/>
      <c r="SBC80" s="222"/>
      <c r="SBD80" s="222"/>
      <c r="SBE80" s="222"/>
      <c r="SBF80" s="222"/>
      <c r="SBG80" s="222"/>
      <c r="SBH80" s="222"/>
      <c r="SBI80" s="222"/>
      <c r="SBJ80" s="222"/>
      <c r="SBK80" s="222"/>
      <c r="SBL80" s="222"/>
      <c r="SBM80" s="222"/>
      <c r="SBN80" s="222"/>
      <c r="SBO80" s="222"/>
      <c r="SBP80" s="222"/>
      <c r="SBQ80" s="222"/>
      <c r="SBR80" s="222"/>
      <c r="SBS80" s="222"/>
      <c r="SBT80" s="222"/>
      <c r="SBU80" s="222"/>
      <c r="SBV80" s="222"/>
      <c r="SBW80" s="222"/>
      <c r="SBX80" s="222"/>
      <c r="SBY80" s="222"/>
      <c r="SBZ80" s="222"/>
      <c r="SCA80" s="222"/>
      <c r="SCB80" s="222"/>
      <c r="SCC80" s="222"/>
      <c r="SCD80" s="222"/>
      <c r="SCE80" s="222"/>
      <c r="SCF80" s="222"/>
      <c r="SCG80" s="222"/>
      <c r="SCH80" s="222"/>
      <c r="SCI80" s="222"/>
      <c r="SCJ80" s="222"/>
      <c r="SCK80" s="222"/>
      <c r="SCL80" s="222"/>
      <c r="SCM80" s="222"/>
      <c r="SCN80" s="222"/>
      <c r="SCO80" s="222"/>
      <c r="SCP80" s="222"/>
      <c r="SCQ80" s="222"/>
      <c r="SCR80" s="222"/>
      <c r="SCS80" s="222"/>
      <c r="SCT80" s="222"/>
      <c r="SCU80" s="222"/>
      <c r="SCV80" s="222"/>
      <c r="SCW80" s="222"/>
      <c r="SCX80" s="222"/>
      <c r="SCY80" s="222"/>
      <c r="SCZ80" s="222"/>
      <c r="SDA80" s="222"/>
      <c r="SDB80" s="222"/>
      <c r="SDC80" s="222"/>
      <c r="SDD80" s="222"/>
      <c r="SDE80" s="222"/>
      <c r="SDF80" s="222"/>
      <c r="SDG80" s="222"/>
      <c r="SDH80" s="222"/>
      <c r="SDI80" s="222"/>
      <c r="SDJ80" s="222"/>
      <c r="SDK80" s="222"/>
      <c r="SDL80" s="222"/>
      <c r="SDM80" s="222"/>
      <c r="SDN80" s="222"/>
      <c r="SDO80" s="222"/>
      <c r="SDP80" s="222"/>
      <c r="SDQ80" s="222"/>
      <c r="SDR80" s="222"/>
      <c r="SDS80" s="222"/>
      <c r="SDT80" s="222"/>
      <c r="SDU80" s="222"/>
      <c r="SDV80" s="222"/>
      <c r="SDW80" s="222"/>
      <c r="SDX80" s="222"/>
      <c r="SDY80" s="222"/>
      <c r="SDZ80" s="222"/>
      <c r="SEA80" s="222"/>
      <c r="SEB80" s="222"/>
      <c r="SEC80" s="222"/>
      <c r="SED80" s="222"/>
      <c r="SEE80" s="222"/>
      <c r="SEF80" s="222"/>
      <c r="SEG80" s="222"/>
      <c r="SEH80" s="222"/>
      <c r="SEI80" s="222"/>
      <c r="SEJ80" s="222"/>
      <c r="SEK80" s="222"/>
      <c r="SEL80" s="222"/>
      <c r="SEM80" s="222"/>
      <c r="SEN80" s="222"/>
      <c r="SEO80" s="222"/>
      <c r="SEP80" s="222"/>
      <c r="SEQ80" s="222"/>
      <c r="SER80" s="222"/>
      <c r="SES80" s="222"/>
      <c r="SET80" s="222"/>
      <c r="SEU80" s="222"/>
      <c r="SEV80" s="222"/>
      <c r="SEW80" s="222"/>
      <c r="SEX80" s="222"/>
      <c r="SEY80" s="222"/>
      <c r="SEZ80" s="222"/>
      <c r="SFA80" s="222"/>
      <c r="SFB80" s="222"/>
      <c r="SFC80" s="222"/>
      <c r="SFD80" s="222"/>
      <c r="SFE80" s="222"/>
      <c r="SFF80" s="222"/>
      <c r="SFG80" s="222"/>
      <c r="SFH80" s="222"/>
      <c r="SFI80" s="222"/>
      <c r="SFJ80" s="222"/>
      <c r="SFK80" s="222"/>
      <c r="SFL80" s="222"/>
      <c r="SFM80" s="222"/>
      <c r="SFN80" s="222"/>
      <c r="SFO80" s="222"/>
      <c r="SFP80" s="222"/>
      <c r="SFQ80" s="222"/>
      <c r="SFR80" s="222"/>
      <c r="SFS80" s="222"/>
      <c r="SFT80" s="222"/>
      <c r="SFU80" s="222"/>
      <c r="SFV80" s="222"/>
      <c r="SFW80" s="222"/>
      <c r="SFX80" s="222"/>
      <c r="SFY80" s="222"/>
      <c r="SFZ80" s="222"/>
      <c r="SGA80" s="222"/>
      <c r="SGB80" s="222"/>
      <c r="SGC80" s="222"/>
      <c r="SGD80" s="222"/>
      <c r="SGE80" s="222"/>
      <c r="SGF80" s="222"/>
      <c r="SGG80" s="222"/>
      <c r="SGH80" s="222"/>
      <c r="SGI80" s="222"/>
      <c r="SGJ80" s="222"/>
      <c r="SGK80" s="222"/>
      <c r="SGL80" s="222"/>
      <c r="SGM80" s="222"/>
      <c r="SGN80" s="222"/>
      <c r="SGO80" s="222"/>
      <c r="SGP80" s="222"/>
      <c r="SGQ80" s="222"/>
      <c r="SGR80" s="222"/>
      <c r="SGS80" s="222"/>
      <c r="SGT80" s="222"/>
      <c r="SGU80" s="222"/>
      <c r="SGV80" s="222"/>
      <c r="SGW80" s="222"/>
      <c r="SGX80" s="222"/>
      <c r="SGY80" s="222"/>
      <c r="SGZ80" s="222"/>
      <c r="SHA80" s="222"/>
      <c r="SHB80" s="222"/>
      <c r="SHC80" s="222"/>
      <c r="SHD80" s="222"/>
      <c r="SHE80" s="222"/>
      <c r="SHF80" s="222"/>
      <c r="SHG80" s="222"/>
      <c r="SHH80" s="222"/>
      <c r="SHI80" s="222"/>
      <c r="SHJ80" s="222"/>
      <c r="SHK80" s="222"/>
      <c r="SHL80" s="222"/>
      <c r="SHM80" s="222"/>
      <c r="SHN80" s="222"/>
      <c r="SHO80" s="222"/>
      <c r="SHP80" s="222"/>
      <c r="SHQ80" s="222"/>
      <c r="SHR80" s="222"/>
      <c r="SHS80" s="222"/>
      <c r="SHT80" s="222"/>
      <c r="SHU80" s="222"/>
      <c r="SHV80" s="222"/>
      <c r="SHW80" s="222"/>
      <c r="SHX80" s="222"/>
      <c r="SHY80" s="222"/>
      <c r="SHZ80" s="222"/>
      <c r="SIA80" s="222"/>
      <c r="SIB80" s="222"/>
      <c r="SIC80" s="222"/>
      <c r="SID80" s="222"/>
      <c r="SIE80" s="222"/>
      <c r="SIF80" s="222"/>
      <c r="SIG80" s="222"/>
      <c r="SIH80" s="222"/>
      <c r="SII80" s="222"/>
      <c r="SIJ80" s="222"/>
      <c r="SIK80" s="222"/>
      <c r="SIL80" s="222"/>
      <c r="SIM80" s="222"/>
      <c r="SIN80" s="222"/>
      <c r="SIO80" s="222"/>
      <c r="SIP80" s="222"/>
      <c r="SIQ80" s="222"/>
      <c r="SIR80" s="222"/>
      <c r="SIS80" s="222"/>
      <c r="SIT80" s="222"/>
      <c r="SIU80" s="222"/>
      <c r="SIV80" s="222"/>
      <c r="SIW80" s="222"/>
      <c r="SIX80" s="222"/>
      <c r="SIY80" s="222"/>
      <c r="SIZ80" s="222"/>
      <c r="SJA80" s="222"/>
      <c r="SJB80" s="222"/>
      <c r="SJC80" s="222"/>
      <c r="SJD80" s="222"/>
      <c r="SJE80" s="222"/>
      <c r="SJF80" s="222"/>
      <c r="SJG80" s="222"/>
      <c r="SJH80" s="222"/>
      <c r="SJI80" s="222"/>
      <c r="SJJ80" s="222"/>
      <c r="SJK80" s="222"/>
      <c r="SJL80" s="222"/>
      <c r="SJM80" s="222"/>
      <c r="SJN80" s="222"/>
      <c r="SJO80" s="222"/>
      <c r="SJP80" s="222"/>
      <c r="SJQ80" s="222"/>
      <c r="SJR80" s="222"/>
      <c r="SJS80" s="222"/>
      <c r="SJT80" s="222"/>
      <c r="SJU80" s="222"/>
      <c r="SJV80" s="222"/>
      <c r="SJW80" s="222"/>
      <c r="SJX80" s="222"/>
      <c r="SJY80" s="222"/>
      <c r="SJZ80" s="222"/>
      <c r="SKA80" s="222"/>
      <c r="SKB80" s="222"/>
      <c r="SKC80" s="222"/>
      <c r="SKD80" s="222"/>
      <c r="SKE80" s="222"/>
      <c r="SKF80" s="222"/>
      <c r="SKG80" s="222"/>
      <c r="SKH80" s="222"/>
      <c r="SKI80" s="222"/>
      <c r="SKJ80" s="222"/>
      <c r="SKK80" s="222"/>
      <c r="SKL80" s="222"/>
      <c r="SKM80" s="222"/>
      <c r="SKN80" s="222"/>
      <c r="SKO80" s="222"/>
      <c r="SKP80" s="222"/>
      <c r="SKQ80" s="222"/>
      <c r="SKR80" s="222"/>
      <c r="SKS80" s="222"/>
      <c r="SKT80" s="222"/>
      <c r="SKU80" s="222"/>
      <c r="SKV80" s="222"/>
      <c r="SKW80" s="222"/>
      <c r="SKX80" s="222"/>
      <c r="SKY80" s="222"/>
      <c r="SKZ80" s="222"/>
      <c r="SLA80" s="222"/>
      <c r="SLB80" s="222"/>
      <c r="SLC80" s="222"/>
      <c r="SLD80" s="222"/>
      <c r="SLE80" s="222"/>
      <c r="SLF80" s="222"/>
      <c r="SLG80" s="222"/>
      <c r="SLH80" s="222"/>
      <c r="SLI80" s="222"/>
      <c r="SLJ80" s="222"/>
      <c r="SLK80" s="222"/>
      <c r="SLL80" s="222"/>
      <c r="SLM80" s="222"/>
      <c r="SLN80" s="222"/>
      <c r="SLO80" s="222"/>
      <c r="SLP80" s="222"/>
      <c r="SLQ80" s="222"/>
      <c r="SLR80" s="222"/>
      <c r="SLS80" s="222"/>
      <c r="SLT80" s="222"/>
      <c r="SLU80" s="222"/>
      <c r="SLV80" s="222"/>
      <c r="SLW80" s="222"/>
      <c r="SLX80" s="222"/>
      <c r="SLY80" s="222"/>
      <c r="SLZ80" s="222"/>
      <c r="SMA80" s="222"/>
      <c r="SMB80" s="222"/>
      <c r="SMC80" s="222"/>
      <c r="SMD80" s="222"/>
      <c r="SME80" s="222"/>
      <c r="SMF80" s="222"/>
      <c r="SMG80" s="222"/>
      <c r="SMH80" s="222"/>
      <c r="SMI80" s="222"/>
      <c r="SMJ80" s="222"/>
      <c r="SMK80" s="222"/>
      <c r="SML80" s="222"/>
      <c r="SMM80" s="222"/>
      <c r="SMN80" s="222"/>
      <c r="SMO80" s="222"/>
      <c r="SMP80" s="222"/>
      <c r="SMQ80" s="222"/>
      <c r="SMR80" s="222"/>
      <c r="SMS80" s="222"/>
      <c r="SMT80" s="222"/>
      <c r="SMU80" s="222"/>
      <c r="SMV80" s="222"/>
      <c r="SMW80" s="222"/>
      <c r="SMX80" s="222"/>
      <c r="SMY80" s="222"/>
      <c r="SMZ80" s="222"/>
      <c r="SNA80" s="222"/>
      <c r="SNB80" s="222"/>
      <c r="SNC80" s="222"/>
      <c r="SND80" s="222"/>
      <c r="SNE80" s="222"/>
      <c r="SNF80" s="222"/>
      <c r="SNG80" s="222"/>
      <c r="SNH80" s="222"/>
      <c r="SNI80" s="222"/>
      <c r="SNJ80" s="222"/>
      <c r="SNK80" s="222"/>
      <c r="SNL80" s="222"/>
      <c r="SNM80" s="222"/>
      <c r="SNN80" s="222"/>
      <c r="SNO80" s="222"/>
      <c r="SNP80" s="222"/>
      <c r="SNQ80" s="222"/>
      <c r="SNR80" s="222"/>
      <c r="SNS80" s="222"/>
      <c r="SNT80" s="222"/>
      <c r="SNU80" s="222"/>
      <c r="SNV80" s="222"/>
      <c r="SNW80" s="222"/>
      <c r="SNX80" s="222"/>
      <c r="SNY80" s="222"/>
      <c r="SNZ80" s="222"/>
      <c r="SOA80" s="222"/>
      <c r="SOB80" s="222"/>
      <c r="SOC80" s="222"/>
      <c r="SOD80" s="222"/>
      <c r="SOE80" s="222"/>
      <c r="SOF80" s="222"/>
      <c r="SOG80" s="222"/>
      <c r="SOH80" s="222"/>
      <c r="SOI80" s="222"/>
      <c r="SOJ80" s="222"/>
      <c r="SOK80" s="222"/>
      <c r="SOL80" s="222"/>
      <c r="SOM80" s="222"/>
      <c r="SON80" s="222"/>
      <c r="SOO80" s="222"/>
      <c r="SOP80" s="222"/>
      <c r="SOQ80" s="222"/>
      <c r="SOR80" s="222"/>
      <c r="SOS80" s="222"/>
      <c r="SOT80" s="222"/>
      <c r="SOU80" s="222"/>
      <c r="SOV80" s="222"/>
      <c r="SOW80" s="222"/>
      <c r="SOX80" s="222"/>
      <c r="SOY80" s="222"/>
      <c r="SOZ80" s="222"/>
      <c r="SPA80" s="222"/>
      <c r="SPB80" s="222"/>
      <c r="SPC80" s="222"/>
      <c r="SPD80" s="222"/>
      <c r="SPE80" s="222"/>
      <c r="SPF80" s="222"/>
      <c r="SPG80" s="222"/>
      <c r="SPH80" s="222"/>
      <c r="SPI80" s="222"/>
      <c r="SPJ80" s="222"/>
      <c r="SPK80" s="222"/>
      <c r="SPL80" s="222"/>
      <c r="SPM80" s="222"/>
      <c r="SPN80" s="222"/>
      <c r="SPO80" s="222"/>
      <c r="SPP80" s="222"/>
      <c r="SPQ80" s="222"/>
      <c r="SPR80" s="222"/>
      <c r="SPS80" s="222"/>
      <c r="SPT80" s="222"/>
      <c r="SPU80" s="222"/>
      <c r="SPV80" s="222"/>
      <c r="SPW80" s="222"/>
      <c r="SPX80" s="222"/>
      <c r="SPY80" s="222"/>
      <c r="SPZ80" s="222"/>
      <c r="SQA80" s="222"/>
      <c r="SQB80" s="222"/>
      <c r="SQC80" s="222"/>
      <c r="SQD80" s="222"/>
      <c r="SQE80" s="222"/>
      <c r="SQF80" s="222"/>
      <c r="SQG80" s="222"/>
      <c r="SQH80" s="222"/>
      <c r="SQI80" s="222"/>
      <c r="SQJ80" s="222"/>
      <c r="SQK80" s="222"/>
      <c r="SQL80" s="222"/>
      <c r="SQM80" s="222"/>
      <c r="SQN80" s="222"/>
      <c r="SQO80" s="222"/>
      <c r="SQP80" s="222"/>
      <c r="SQQ80" s="222"/>
      <c r="SQR80" s="222"/>
      <c r="SQS80" s="222"/>
      <c r="SQT80" s="222"/>
      <c r="SQU80" s="222"/>
      <c r="SQV80" s="222"/>
      <c r="SQW80" s="222"/>
      <c r="SQX80" s="222"/>
      <c r="SQY80" s="222"/>
      <c r="SQZ80" s="222"/>
      <c r="SRA80" s="222"/>
      <c r="SRB80" s="222"/>
      <c r="SRC80" s="222"/>
      <c r="SRD80" s="222"/>
      <c r="SRE80" s="222"/>
      <c r="SRF80" s="222"/>
      <c r="SRG80" s="222"/>
      <c r="SRH80" s="222"/>
      <c r="SRI80" s="222"/>
      <c r="SRJ80" s="222"/>
      <c r="SRK80" s="222"/>
      <c r="SRL80" s="222"/>
      <c r="SRM80" s="222"/>
      <c r="SRN80" s="222"/>
      <c r="SRO80" s="222"/>
      <c r="SRP80" s="222"/>
      <c r="SRQ80" s="222"/>
      <c r="SRR80" s="222"/>
      <c r="SRS80" s="222"/>
      <c r="SRT80" s="222"/>
      <c r="SRU80" s="222"/>
      <c r="SRV80" s="222"/>
      <c r="SRW80" s="222"/>
      <c r="SRX80" s="222"/>
      <c r="SRY80" s="222"/>
      <c r="SRZ80" s="222"/>
      <c r="SSA80" s="222"/>
      <c r="SSB80" s="222"/>
      <c r="SSC80" s="222"/>
      <c r="SSD80" s="222"/>
      <c r="SSE80" s="222"/>
      <c r="SSF80" s="222"/>
      <c r="SSG80" s="222"/>
      <c r="SSH80" s="222"/>
      <c r="SSI80" s="222"/>
      <c r="SSJ80" s="222"/>
      <c r="SSK80" s="222"/>
      <c r="SSL80" s="222"/>
      <c r="SSM80" s="222"/>
      <c r="SSN80" s="222"/>
      <c r="SSO80" s="222"/>
      <c r="SSP80" s="222"/>
      <c r="SSQ80" s="222"/>
      <c r="SSR80" s="222"/>
      <c r="SSS80" s="222"/>
      <c r="SST80" s="222"/>
      <c r="SSU80" s="222"/>
      <c r="SSV80" s="222"/>
      <c r="SSW80" s="222"/>
      <c r="SSX80" s="222"/>
      <c r="SSY80" s="222"/>
      <c r="SSZ80" s="222"/>
      <c r="STA80" s="222"/>
      <c r="STB80" s="222"/>
      <c r="STC80" s="222"/>
      <c r="STD80" s="222"/>
      <c r="STE80" s="222"/>
      <c r="STF80" s="222"/>
      <c r="STG80" s="222"/>
      <c r="STH80" s="222"/>
      <c r="STI80" s="222"/>
      <c r="STJ80" s="222"/>
      <c r="STK80" s="222"/>
      <c r="STL80" s="222"/>
      <c r="STM80" s="222"/>
      <c r="STN80" s="222"/>
      <c r="STO80" s="222"/>
      <c r="STP80" s="222"/>
      <c r="STQ80" s="222"/>
      <c r="STR80" s="222"/>
      <c r="STS80" s="222"/>
      <c r="STT80" s="222"/>
      <c r="STU80" s="222"/>
      <c r="STV80" s="222"/>
      <c r="STW80" s="222"/>
      <c r="STX80" s="222"/>
      <c r="STY80" s="222"/>
      <c r="STZ80" s="222"/>
      <c r="SUA80" s="222"/>
      <c r="SUB80" s="222"/>
      <c r="SUC80" s="222"/>
      <c r="SUD80" s="222"/>
      <c r="SUE80" s="222"/>
      <c r="SUF80" s="222"/>
      <c r="SUG80" s="222"/>
      <c r="SUH80" s="222"/>
      <c r="SUI80" s="222"/>
      <c r="SUJ80" s="222"/>
      <c r="SUK80" s="222"/>
      <c r="SUL80" s="222"/>
      <c r="SUM80" s="222"/>
      <c r="SUN80" s="222"/>
      <c r="SUO80" s="222"/>
      <c r="SUP80" s="222"/>
      <c r="SUQ80" s="222"/>
      <c r="SUR80" s="222"/>
      <c r="SUS80" s="222"/>
      <c r="SUT80" s="222"/>
      <c r="SUU80" s="222"/>
      <c r="SUV80" s="222"/>
      <c r="SUW80" s="222"/>
      <c r="SUX80" s="222"/>
      <c r="SUY80" s="222"/>
      <c r="SUZ80" s="222"/>
      <c r="SVA80" s="222"/>
      <c r="SVB80" s="222"/>
      <c r="SVC80" s="222"/>
      <c r="SVD80" s="222"/>
      <c r="SVE80" s="222"/>
      <c r="SVF80" s="222"/>
      <c r="SVG80" s="222"/>
      <c r="SVH80" s="222"/>
      <c r="SVI80" s="222"/>
      <c r="SVJ80" s="222"/>
      <c r="SVK80" s="222"/>
      <c r="SVL80" s="222"/>
      <c r="SVM80" s="222"/>
      <c r="SVN80" s="222"/>
      <c r="SVO80" s="222"/>
      <c r="SVP80" s="222"/>
      <c r="SVQ80" s="222"/>
      <c r="SVR80" s="222"/>
      <c r="SVS80" s="222"/>
      <c r="SVT80" s="222"/>
      <c r="SVU80" s="222"/>
      <c r="SVV80" s="222"/>
      <c r="SVW80" s="222"/>
      <c r="SVX80" s="222"/>
      <c r="SVY80" s="222"/>
      <c r="SVZ80" s="222"/>
      <c r="SWA80" s="222"/>
      <c r="SWB80" s="222"/>
      <c r="SWC80" s="222"/>
      <c r="SWD80" s="222"/>
      <c r="SWE80" s="222"/>
      <c r="SWF80" s="222"/>
      <c r="SWG80" s="222"/>
      <c r="SWH80" s="222"/>
      <c r="SWI80" s="222"/>
      <c r="SWJ80" s="222"/>
      <c r="SWK80" s="222"/>
      <c r="SWL80" s="222"/>
      <c r="SWM80" s="222"/>
      <c r="SWN80" s="222"/>
      <c r="SWO80" s="222"/>
      <c r="SWP80" s="222"/>
      <c r="SWQ80" s="222"/>
      <c r="SWR80" s="222"/>
      <c r="SWS80" s="222"/>
      <c r="SWT80" s="222"/>
      <c r="SWU80" s="222"/>
      <c r="SWV80" s="222"/>
      <c r="SWW80" s="222"/>
      <c r="SWX80" s="222"/>
      <c r="SWY80" s="222"/>
      <c r="SWZ80" s="222"/>
      <c r="SXA80" s="222"/>
      <c r="SXB80" s="222"/>
      <c r="SXC80" s="222"/>
      <c r="SXD80" s="222"/>
      <c r="SXE80" s="222"/>
      <c r="SXF80" s="222"/>
      <c r="SXG80" s="222"/>
      <c r="SXH80" s="222"/>
      <c r="SXI80" s="222"/>
      <c r="SXJ80" s="222"/>
      <c r="SXK80" s="222"/>
      <c r="SXL80" s="222"/>
      <c r="SXM80" s="222"/>
      <c r="SXN80" s="222"/>
      <c r="SXO80" s="222"/>
      <c r="SXP80" s="222"/>
      <c r="SXQ80" s="222"/>
      <c r="SXR80" s="222"/>
      <c r="SXS80" s="222"/>
      <c r="SXT80" s="222"/>
      <c r="SXU80" s="222"/>
      <c r="SXV80" s="222"/>
      <c r="SXW80" s="222"/>
      <c r="SXX80" s="222"/>
      <c r="SXY80" s="222"/>
      <c r="SXZ80" s="222"/>
      <c r="SYA80" s="222"/>
      <c r="SYB80" s="222"/>
      <c r="SYC80" s="222"/>
      <c r="SYD80" s="222"/>
      <c r="SYE80" s="222"/>
      <c r="SYF80" s="222"/>
      <c r="SYG80" s="222"/>
      <c r="SYH80" s="222"/>
      <c r="SYI80" s="222"/>
      <c r="SYJ80" s="222"/>
      <c r="SYK80" s="222"/>
      <c r="SYL80" s="222"/>
      <c r="SYM80" s="222"/>
      <c r="SYN80" s="222"/>
      <c r="SYO80" s="222"/>
      <c r="SYP80" s="222"/>
      <c r="SYQ80" s="222"/>
      <c r="SYR80" s="222"/>
      <c r="SYS80" s="222"/>
      <c r="SYT80" s="222"/>
      <c r="SYU80" s="222"/>
      <c r="SYV80" s="222"/>
      <c r="SYW80" s="222"/>
      <c r="SYX80" s="222"/>
      <c r="SYY80" s="222"/>
      <c r="SYZ80" s="222"/>
      <c r="SZA80" s="222"/>
      <c r="SZB80" s="222"/>
      <c r="SZC80" s="222"/>
      <c r="SZD80" s="222"/>
      <c r="SZE80" s="222"/>
      <c r="SZF80" s="222"/>
      <c r="SZG80" s="222"/>
      <c r="SZH80" s="222"/>
      <c r="SZI80" s="222"/>
      <c r="SZJ80" s="222"/>
      <c r="SZK80" s="222"/>
      <c r="SZL80" s="222"/>
      <c r="SZM80" s="222"/>
      <c r="SZN80" s="222"/>
      <c r="SZO80" s="222"/>
      <c r="SZP80" s="222"/>
      <c r="SZQ80" s="222"/>
      <c r="SZR80" s="222"/>
      <c r="SZS80" s="222"/>
      <c r="SZT80" s="222"/>
      <c r="SZU80" s="222"/>
      <c r="SZV80" s="222"/>
      <c r="SZW80" s="222"/>
      <c r="SZX80" s="222"/>
      <c r="SZY80" s="222"/>
      <c r="SZZ80" s="222"/>
      <c r="TAA80" s="222"/>
      <c r="TAB80" s="222"/>
      <c r="TAC80" s="222"/>
      <c r="TAD80" s="222"/>
      <c r="TAE80" s="222"/>
      <c r="TAF80" s="222"/>
      <c r="TAG80" s="222"/>
      <c r="TAH80" s="222"/>
      <c r="TAI80" s="222"/>
      <c r="TAJ80" s="222"/>
      <c r="TAK80" s="222"/>
      <c r="TAL80" s="222"/>
      <c r="TAM80" s="222"/>
      <c r="TAN80" s="222"/>
      <c r="TAO80" s="222"/>
      <c r="TAP80" s="222"/>
      <c r="TAQ80" s="222"/>
      <c r="TAR80" s="222"/>
      <c r="TAS80" s="222"/>
      <c r="TAT80" s="222"/>
      <c r="TAU80" s="222"/>
      <c r="TAV80" s="222"/>
      <c r="TAW80" s="222"/>
      <c r="TAX80" s="222"/>
      <c r="TAY80" s="222"/>
      <c r="TAZ80" s="222"/>
      <c r="TBA80" s="222"/>
      <c r="TBB80" s="222"/>
      <c r="TBC80" s="222"/>
      <c r="TBD80" s="222"/>
      <c r="TBE80" s="222"/>
      <c r="TBF80" s="222"/>
      <c r="TBG80" s="222"/>
      <c r="TBH80" s="222"/>
      <c r="TBI80" s="222"/>
      <c r="TBJ80" s="222"/>
      <c r="TBK80" s="222"/>
      <c r="TBL80" s="222"/>
      <c r="TBM80" s="222"/>
      <c r="TBN80" s="222"/>
      <c r="TBO80" s="222"/>
      <c r="TBP80" s="222"/>
      <c r="TBQ80" s="222"/>
      <c r="TBR80" s="222"/>
      <c r="TBS80" s="222"/>
      <c r="TBT80" s="222"/>
      <c r="TBU80" s="222"/>
      <c r="TBV80" s="222"/>
      <c r="TBW80" s="222"/>
      <c r="TBX80" s="222"/>
      <c r="TBY80" s="222"/>
      <c r="TBZ80" s="222"/>
      <c r="TCA80" s="222"/>
      <c r="TCB80" s="222"/>
      <c r="TCC80" s="222"/>
      <c r="TCD80" s="222"/>
      <c r="TCE80" s="222"/>
      <c r="TCF80" s="222"/>
      <c r="TCG80" s="222"/>
      <c r="TCH80" s="222"/>
      <c r="TCI80" s="222"/>
      <c r="TCJ80" s="222"/>
      <c r="TCK80" s="222"/>
      <c r="TCL80" s="222"/>
      <c r="TCM80" s="222"/>
      <c r="TCN80" s="222"/>
      <c r="TCO80" s="222"/>
      <c r="TCP80" s="222"/>
      <c r="TCQ80" s="222"/>
      <c r="TCR80" s="222"/>
      <c r="TCS80" s="222"/>
      <c r="TCT80" s="222"/>
      <c r="TCU80" s="222"/>
      <c r="TCV80" s="222"/>
      <c r="TCW80" s="222"/>
      <c r="TCX80" s="222"/>
      <c r="TCY80" s="222"/>
      <c r="TCZ80" s="222"/>
      <c r="TDA80" s="222"/>
      <c r="TDB80" s="222"/>
      <c r="TDC80" s="222"/>
      <c r="TDD80" s="222"/>
      <c r="TDE80" s="222"/>
      <c r="TDF80" s="222"/>
      <c r="TDG80" s="222"/>
      <c r="TDH80" s="222"/>
      <c r="TDI80" s="222"/>
      <c r="TDJ80" s="222"/>
      <c r="TDK80" s="222"/>
      <c r="TDL80" s="222"/>
      <c r="TDM80" s="222"/>
      <c r="TDN80" s="222"/>
      <c r="TDO80" s="222"/>
      <c r="TDP80" s="222"/>
      <c r="TDQ80" s="222"/>
      <c r="TDR80" s="222"/>
      <c r="TDS80" s="222"/>
      <c r="TDT80" s="222"/>
      <c r="TDU80" s="222"/>
      <c r="TDV80" s="222"/>
      <c r="TDW80" s="222"/>
      <c r="TDX80" s="222"/>
      <c r="TDY80" s="222"/>
      <c r="TDZ80" s="222"/>
      <c r="TEA80" s="222"/>
      <c r="TEB80" s="222"/>
      <c r="TEC80" s="222"/>
      <c r="TED80" s="222"/>
      <c r="TEE80" s="222"/>
      <c r="TEF80" s="222"/>
      <c r="TEG80" s="222"/>
      <c r="TEH80" s="222"/>
      <c r="TEI80" s="222"/>
      <c r="TEJ80" s="222"/>
      <c r="TEK80" s="222"/>
      <c r="TEL80" s="222"/>
      <c r="TEM80" s="222"/>
      <c r="TEN80" s="222"/>
      <c r="TEO80" s="222"/>
      <c r="TEP80" s="222"/>
      <c r="TEQ80" s="222"/>
      <c r="TER80" s="222"/>
      <c r="TES80" s="222"/>
      <c r="TET80" s="222"/>
      <c r="TEU80" s="222"/>
      <c r="TEV80" s="222"/>
      <c r="TEW80" s="222"/>
      <c r="TEX80" s="222"/>
      <c r="TEY80" s="222"/>
      <c r="TEZ80" s="222"/>
      <c r="TFA80" s="222"/>
      <c r="TFB80" s="222"/>
      <c r="TFC80" s="222"/>
      <c r="TFD80" s="222"/>
      <c r="TFE80" s="222"/>
      <c r="TFF80" s="222"/>
      <c r="TFG80" s="222"/>
      <c r="TFH80" s="222"/>
      <c r="TFI80" s="222"/>
      <c r="TFJ80" s="222"/>
      <c r="TFK80" s="222"/>
      <c r="TFL80" s="222"/>
      <c r="TFM80" s="222"/>
      <c r="TFN80" s="222"/>
      <c r="TFO80" s="222"/>
      <c r="TFP80" s="222"/>
      <c r="TFQ80" s="222"/>
      <c r="TFR80" s="222"/>
      <c r="TFS80" s="222"/>
      <c r="TFT80" s="222"/>
      <c r="TFU80" s="222"/>
      <c r="TFV80" s="222"/>
      <c r="TFW80" s="222"/>
      <c r="TFX80" s="222"/>
      <c r="TFY80" s="222"/>
      <c r="TFZ80" s="222"/>
      <c r="TGA80" s="222"/>
      <c r="TGB80" s="222"/>
      <c r="TGC80" s="222"/>
      <c r="TGD80" s="222"/>
      <c r="TGE80" s="222"/>
      <c r="TGF80" s="222"/>
      <c r="TGG80" s="222"/>
      <c r="TGH80" s="222"/>
      <c r="TGI80" s="222"/>
      <c r="TGJ80" s="222"/>
      <c r="TGK80" s="222"/>
      <c r="TGL80" s="222"/>
      <c r="TGM80" s="222"/>
      <c r="TGN80" s="222"/>
      <c r="TGO80" s="222"/>
      <c r="TGP80" s="222"/>
      <c r="TGQ80" s="222"/>
      <c r="TGR80" s="222"/>
      <c r="TGS80" s="222"/>
      <c r="TGT80" s="222"/>
      <c r="TGU80" s="222"/>
      <c r="TGV80" s="222"/>
      <c r="TGW80" s="222"/>
      <c r="TGX80" s="222"/>
      <c r="TGY80" s="222"/>
      <c r="TGZ80" s="222"/>
      <c r="THA80" s="222"/>
      <c r="THB80" s="222"/>
      <c r="THC80" s="222"/>
      <c r="THD80" s="222"/>
      <c r="THE80" s="222"/>
      <c r="THF80" s="222"/>
      <c r="THG80" s="222"/>
      <c r="THH80" s="222"/>
      <c r="THI80" s="222"/>
      <c r="THJ80" s="222"/>
      <c r="THK80" s="222"/>
      <c r="THL80" s="222"/>
      <c r="THM80" s="222"/>
      <c r="THN80" s="222"/>
      <c r="THO80" s="222"/>
      <c r="THP80" s="222"/>
      <c r="THQ80" s="222"/>
      <c r="THR80" s="222"/>
      <c r="THS80" s="222"/>
      <c r="THT80" s="222"/>
      <c r="THU80" s="222"/>
      <c r="THV80" s="222"/>
      <c r="THW80" s="222"/>
      <c r="THX80" s="222"/>
      <c r="THY80" s="222"/>
      <c r="THZ80" s="222"/>
      <c r="TIA80" s="222"/>
      <c r="TIB80" s="222"/>
      <c r="TIC80" s="222"/>
      <c r="TID80" s="222"/>
      <c r="TIE80" s="222"/>
      <c r="TIF80" s="222"/>
      <c r="TIG80" s="222"/>
      <c r="TIH80" s="222"/>
      <c r="TII80" s="222"/>
      <c r="TIJ80" s="222"/>
      <c r="TIK80" s="222"/>
      <c r="TIL80" s="222"/>
      <c r="TIM80" s="222"/>
      <c r="TIN80" s="222"/>
      <c r="TIO80" s="222"/>
      <c r="TIP80" s="222"/>
      <c r="TIQ80" s="222"/>
      <c r="TIR80" s="222"/>
      <c r="TIS80" s="222"/>
      <c r="TIT80" s="222"/>
      <c r="TIU80" s="222"/>
      <c r="TIV80" s="222"/>
      <c r="TIW80" s="222"/>
      <c r="TIX80" s="222"/>
      <c r="TIY80" s="222"/>
      <c r="TIZ80" s="222"/>
      <c r="TJA80" s="222"/>
      <c r="TJB80" s="222"/>
      <c r="TJC80" s="222"/>
      <c r="TJD80" s="222"/>
      <c r="TJE80" s="222"/>
      <c r="TJF80" s="222"/>
      <c r="TJG80" s="222"/>
      <c r="TJH80" s="222"/>
      <c r="TJI80" s="222"/>
      <c r="TJJ80" s="222"/>
      <c r="TJK80" s="222"/>
      <c r="TJL80" s="222"/>
      <c r="TJM80" s="222"/>
      <c r="TJN80" s="222"/>
      <c r="TJO80" s="222"/>
      <c r="TJP80" s="222"/>
      <c r="TJQ80" s="222"/>
      <c r="TJR80" s="222"/>
      <c r="TJS80" s="222"/>
      <c r="TJT80" s="222"/>
      <c r="TJU80" s="222"/>
      <c r="TJV80" s="222"/>
      <c r="TJW80" s="222"/>
      <c r="TJX80" s="222"/>
      <c r="TJY80" s="222"/>
      <c r="TJZ80" s="222"/>
      <c r="TKA80" s="222"/>
      <c r="TKB80" s="222"/>
      <c r="TKC80" s="222"/>
      <c r="TKD80" s="222"/>
      <c r="TKE80" s="222"/>
      <c r="TKF80" s="222"/>
      <c r="TKG80" s="222"/>
      <c r="TKH80" s="222"/>
      <c r="TKI80" s="222"/>
      <c r="TKJ80" s="222"/>
      <c r="TKK80" s="222"/>
      <c r="TKL80" s="222"/>
      <c r="TKM80" s="222"/>
      <c r="TKN80" s="222"/>
      <c r="TKO80" s="222"/>
      <c r="TKP80" s="222"/>
      <c r="TKQ80" s="222"/>
      <c r="TKR80" s="222"/>
      <c r="TKS80" s="222"/>
      <c r="TKT80" s="222"/>
      <c r="TKU80" s="222"/>
      <c r="TKV80" s="222"/>
      <c r="TKW80" s="222"/>
      <c r="TKX80" s="222"/>
      <c r="TKY80" s="222"/>
      <c r="TKZ80" s="222"/>
      <c r="TLA80" s="222"/>
      <c r="TLB80" s="222"/>
      <c r="TLC80" s="222"/>
      <c r="TLD80" s="222"/>
      <c r="TLE80" s="222"/>
      <c r="TLF80" s="222"/>
      <c r="TLG80" s="222"/>
      <c r="TLH80" s="222"/>
      <c r="TLI80" s="222"/>
      <c r="TLJ80" s="222"/>
      <c r="TLK80" s="222"/>
      <c r="TLL80" s="222"/>
      <c r="TLM80" s="222"/>
      <c r="TLN80" s="222"/>
      <c r="TLO80" s="222"/>
      <c r="TLP80" s="222"/>
      <c r="TLQ80" s="222"/>
      <c r="TLR80" s="222"/>
      <c r="TLS80" s="222"/>
      <c r="TLT80" s="222"/>
      <c r="TLU80" s="222"/>
      <c r="TLV80" s="222"/>
      <c r="TLW80" s="222"/>
      <c r="TLX80" s="222"/>
      <c r="TLY80" s="222"/>
      <c r="TLZ80" s="222"/>
      <c r="TMA80" s="222"/>
      <c r="TMB80" s="222"/>
      <c r="TMC80" s="222"/>
      <c r="TMD80" s="222"/>
      <c r="TME80" s="222"/>
      <c r="TMF80" s="222"/>
      <c r="TMG80" s="222"/>
      <c r="TMH80" s="222"/>
      <c r="TMI80" s="222"/>
      <c r="TMJ80" s="222"/>
      <c r="TMK80" s="222"/>
      <c r="TML80" s="222"/>
      <c r="TMM80" s="222"/>
      <c r="TMN80" s="222"/>
      <c r="TMO80" s="222"/>
      <c r="TMP80" s="222"/>
      <c r="TMQ80" s="222"/>
      <c r="TMR80" s="222"/>
      <c r="TMS80" s="222"/>
      <c r="TMT80" s="222"/>
      <c r="TMU80" s="222"/>
      <c r="TMV80" s="222"/>
      <c r="TMW80" s="222"/>
      <c r="TMX80" s="222"/>
      <c r="TMY80" s="222"/>
      <c r="TMZ80" s="222"/>
      <c r="TNA80" s="222"/>
      <c r="TNB80" s="222"/>
      <c r="TNC80" s="222"/>
      <c r="TND80" s="222"/>
      <c r="TNE80" s="222"/>
      <c r="TNF80" s="222"/>
      <c r="TNG80" s="222"/>
      <c r="TNH80" s="222"/>
      <c r="TNI80" s="222"/>
      <c r="TNJ80" s="222"/>
      <c r="TNK80" s="222"/>
      <c r="TNL80" s="222"/>
      <c r="TNM80" s="222"/>
      <c r="TNN80" s="222"/>
      <c r="TNO80" s="222"/>
      <c r="TNP80" s="222"/>
      <c r="TNQ80" s="222"/>
      <c r="TNR80" s="222"/>
      <c r="TNS80" s="222"/>
      <c r="TNT80" s="222"/>
      <c r="TNU80" s="222"/>
      <c r="TNV80" s="222"/>
      <c r="TNW80" s="222"/>
      <c r="TNX80" s="222"/>
      <c r="TNY80" s="222"/>
      <c r="TNZ80" s="222"/>
      <c r="TOA80" s="222"/>
      <c r="TOB80" s="222"/>
      <c r="TOC80" s="222"/>
      <c r="TOD80" s="222"/>
      <c r="TOE80" s="222"/>
      <c r="TOF80" s="222"/>
      <c r="TOG80" s="222"/>
      <c r="TOH80" s="222"/>
      <c r="TOI80" s="222"/>
      <c r="TOJ80" s="222"/>
      <c r="TOK80" s="222"/>
      <c r="TOL80" s="222"/>
      <c r="TOM80" s="222"/>
      <c r="TON80" s="222"/>
      <c r="TOO80" s="222"/>
      <c r="TOP80" s="222"/>
      <c r="TOQ80" s="222"/>
      <c r="TOR80" s="222"/>
      <c r="TOS80" s="222"/>
      <c r="TOT80" s="222"/>
      <c r="TOU80" s="222"/>
      <c r="TOV80" s="222"/>
      <c r="TOW80" s="222"/>
      <c r="TOX80" s="222"/>
      <c r="TOY80" s="222"/>
      <c r="TOZ80" s="222"/>
      <c r="TPA80" s="222"/>
      <c r="TPB80" s="222"/>
      <c r="TPC80" s="222"/>
      <c r="TPD80" s="222"/>
      <c r="TPE80" s="222"/>
      <c r="TPF80" s="222"/>
      <c r="TPG80" s="222"/>
      <c r="TPH80" s="222"/>
      <c r="TPI80" s="222"/>
      <c r="TPJ80" s="222"/>
      <c r="TPK80" s="222"/>
      <c r="TPL80" s="222"/>
      <c r="TPM80" s="222"/>
      <c r="TPN80" s="222"/>
      <c r="TPO80" s="222"/>
      <c r="TPP80" s="222"/>
      <c r="TPQ80" s="222"/>
      <c r="TPR80" s="222"/>
      <c r="TPS80" s="222"/>
      <c r="TPT80" s="222"/>
      <c r="TPU80" s="222"/>
      <c r="TPV80" s="222"/>
      <c r="TPW80" s="222"/>
      <c r="TPX80" s="222"/>
      <c r="TPY80" s="222"/>
      <c r="TPZ80" s="222"/>
      <c r="TQA80" s="222"/>
      <c r="TQB80" s="222"/>
      <c r="TQC80" s="222"/>
      <c r="TQD80" s="222"/>
      <c r="TQE80" s="222"/>
      <c r="TQF80" s="222"/>
      <c r="TQG80" s="222"/>
      <c r="TQH80" s="222"/>
      <c r="TQI80" s="222"/>
      <c r="TQJ80" s="222"/>
      <c r="TQK80" s="222"/>
      <c r="TQL80" s="222"/>
      <c r="TQM80" s="222"/>
      <c r="TQN80" s="222"/>
      <c r="TQO80" s="222"/>
      <c r="TQP80" s="222"/>
      <c r="TQQ80" s="222"/>
      <c r="TQR80" s="222"/>
      <c r="TQS80" s="222"/>
      <c r="TQT80" s="222"/>
      <c r="TQU80" s="222"/>
      <c r="TQV80" s="222"/>
      <c r="TQW80" s="222"/>
      <c r="TQX80" s="222"/>
      <c r="TQY80" s="222"/>
      <c r="TQZ80" s="222"/>
      <c r="TRA80" s="222"/>
      <c r="TRB80" s="222"/>
      <c r="TRC80" s="222"/>
      <c r="TRD80" s="222"/>
      <c r="TRE80" s="222"/>
      <c r="TRF80" s="222"/>
      <c r="TRG80" s="222"/>
      <c r="TRH80" s="222"/>
      <c r="TRI80" s="222"/>
      <c r="TRJ80" s="222"/>
      <c r="TRK80" s="222"/>
      <c r="TRL80" s="222"/>
      <c r="TRM80" s="222"/>
      <c r="TRN80" s="222"/>
      <c r="TRO80" s="222"/>
      <c r="TRP80" s="222"/>
      <c r="TRQ80" s="222"/>
      <c r="TRR80" s="222"/>
      <c r="TRS80" s="222"/>
      <c r="TRT80" s="222"/>
      <c r="TRU80" s="222"/>
      <c r="TRV80" s="222"/>
      <c r="TRW80" s="222"/>
      <c r="TRX80" s="222"/>
      <c r="TRY80" s="222"/>
      <c r="TRZ80" s="222"/>
      <c r="TSA80" s="222"/>
      <c r="TSB80" s="222"/>
      <c r="TSC80" s="222"/>
      <c r="TSD80" s="222"/>
      <c r="TSE80" s="222"/>
      <c r="TSF80" s="222"/>
      <c r="TSG80" s="222"/>
      <c r="TSH80" s="222"/>
      <c r="TSI80" s="222"/>
      <c r="TSJ80" s="222"/>
      <c r="TSK80" s="222"/>
      <c r="TSL80" s="222"/>
      <c r="TSM80" s="222"/>
      <c r="TSN80" s="222"/>
      <c r="TSO80" s="222"/>
      <c r="TSP80" s="222"/>
      <c r="TSQ80" s="222"/>
      <c r="TSR80" s="222"/>
      <c r="TSS80" s="222"/>
      <c r="TST80" s="222"/>
      <c r="TSU80" s="222"/>
      <c r="TSV80" s="222"/>
      <c r="TSW80" s="222"/>
      <c r="TSX80" s="222"/>
      <c r="TSY80" s="222"/>
      <c r="TSZ80" s="222"/>
      <c r="TTA80" s="222"/>
      <c r="TTB80" s="222"/>
      <c r="TTC80" s="222"/>
      <c r="TTD80" s="222"/>
      <c r="TTE80" s="222"/>
      <c r="TTF80" s="222"/>
      <c r="TTG80" s="222"/>
      <c r="TTH80" s="222"/>
      <c r="TTI80" s="222"/>
      <c r="TTJ80" s="222"/>
      <c r="TTK80" s="222"/>
      <c r="TTL80" s="222"/>
      <c r="TTM80" s="222"/>
      <c r="TTN80" s="222"/>
      <c r="TTO80" s="222"/>
      <c r="TTP80" s="222"/>
      <c r="TTQ80" s="222"/>
      <c r="TTR80" s="222"/>
      <c r="TTS80" s="222"/>
      <c r="TTT80" s="222"/>
      <c r="TTU80" s="222"/>
      <c r="TTV80" s="222"/>
      <c r="TTW80" s="222"/>
      <c r="TTX80" s="222"/>
      <c r="TTY80" s="222"/>
      <c r="TTZ80" s="222"/>
      <c r="TUA80" s="222"/>
      <c r="TUB80" s="222"/>
      <c r="TUC80" s="222"/>
      <c r="TUD80" s="222"/>
      <c r="TUE80" s="222"/>
      <c r="TUF80" s="222"/>
      <c r="TUG80" s="222"/>
      <c r="TUH80" s="222"/>
      <c r="TUI80" s="222"/>
      <c r="TUJ80" s="222"/>
      <c r="TUK80" s="222"/>
      <c r="TUL80" s="222"/>
      <c r="TUM80" s="222"/>
      <c r="TUN80" s="222"/>
      <c r="TUO80" s="222"/>
      <c r="TUP80" s="222"/>
      <c r="TUQ80" s="222"/>
      <c r="TUR80" s="222"/>
      <c r="TUS80" s="222"/>
      <c r="TUT80" s="222"/>
      <c r="TUU80" s="222"/>
      <c r="TUV80" s="222"/>
      <c r="TUW80" s="222"/>
      <c r="TUX80" s="222"/>
      <c r="TUY80" s="222"/>
      <c r="TUZ80" s="222"/>
      <c r="TVA80" s="222"/>
      <c r="TVB80" s="222"/>
      <c r="TVC80" s="222"/>
      <c r="TVD80" s="222"/>
      <c r="TVE80" s="222"/>
      <c r="TVF80" s="222"/>
      <c r="TVG80" s="222"/>
      <c r="TVH80" s="222"/>
      <c r="TVI80" s="222"/>
      <c r="TVJ80" s="222"/>
      <c r="TVK80" s="222"/>
      <c r="TVL80" s="222"/>
      <c r="TVM80" s="222"/>
      <c r="TVN80" s="222"/>
      <c r="TVO80" s="222"/>
      <c r="TVP80" s="222"/>
      <c r="TVQ80" s="222"/>
      <c r="TVR80" s="222"/>
      <c r="TVS80" s="222"/>
      <c r="TVT80" s="222"/>
      <c r="TVU80" s="222"/>
      <c r="TVV80" s="222"/>
      <c r="TVW80" s="222"/>
      <c r="TVX80" s="222"/>
      <c r="TVY80" s="222"/>
      <c r="TVZ80" s="222"/>
      <c r="TWA80" s="222"/>
      <c r="TWB80" s="222"/>
      <c r="TWC80" s="222"/>
      <c r="TWD80" s="222"/>
      <c r="TWE80" s="222"/>
      <c r="TWF80" s="222"/>
      <c r="TWG80" s="222"/>
      <c r="TWH80" s="222"/>
      <c r="TWI80" s="222"/>
      <c r="TWJ80" s="222"/>
      <c r="TWK80" s="222"/>
      <c r="TWL80" s="222"/>
      <c r="TWM80" s="222"/>
      <c r="TWN80" s="222"/>
      <c r="TWO80" s="222"/>
      <c r="TWP80" s="222"/>
      <c r="TWQ80" s="222"/>
      <c r="TWR80" s="222"/>
      <c r="TWS80" s="222"/>
      <c r="TWT80" s="222"/>
      <c r="TWU80" s="222"/>
      <c r="TWV80" s="222"/>
      <c r="TWW80" s="222"/>
      <c r="TWX80" s="222"/>
      <c r="TWY80" s="222"/>
      <c r="TWZ80" s="222"/>
      <c r="TXA80" s="222"/>
      <c r="TXB80" s="222"/>
      <c r="TXC80" s="222"/>
      <c r="TXD80" s="222"/>
      <c r="TXE80" s="222"/>
      <c r="TXF80" s="222"/>
      <c r="TXG80" s="222"/>
      <c r="TXH80" s="222"/>
      <c r="TXI80" s="222"/>
      <c r="TXJ80" s="222"/>
      <c r="TXK80" s="222"/>
      <c r="TXL80" s="222"/>
      <c r="TXM80" s="222"/>
      <c r="TXN80" s="222"/>
      <c r="TXO80" s="222"/>
      <c r="TXP80" s="222"/>
      <c r="TXQ80" s="222"/>
      <c r="TXR80" s="222"/>
      <c r="TXS80" s="222"/>
      <c r="TXT80" s="222"/>
      <c r="TXU80" s="222"/>
      <c r="TXV80" s="222"/>
      <c r="TXW80" s="222"/>
      <c r="TXX80" s="222"/>
      <c r="TXY80" s="222"/>
      <c r="TXZ80" s="222"/>
      <c r="TYA80" s="222"/>
      <c r="TYB80" s="222"/>
      <c r="TYC80" s="222"/>
      <c r="TYD80" s="222"/>
      <c r="TYE80" s="222"/>
      <c r="TYF80" s="222"/>
      <c r="TYG80" s="222"/>
      <c r="TYH80" s="222"/>
      <c r="TYI80" s="222"/>
      <c r="TYJ80" s="222"/>
      <c r="TYK80" s="222"/>
      <c r="TYL80" s="222"/>
      <c r="TYM80" s="222"/>
      <c r="TYN80" s="222"/>
      <c r="TYO80" s="222"/>
      <c r="TYP80" s="222"/>
      <c r="TYQ80" s="222"/>
      <c r="TYR80" s="222"/>
      <c r="TYS80" s="222"/>
      <c r="TYT80" s="222"/>
      <c r="TYU80" s="222"/>
      <c r="TYV80" s="222"/>
      <c r="TYW80" s="222"/>
      <c r="TYX80" s="222"/>
      <c r="TYY80" s="222"/>
      <c r="TYZ80" s="222"/>
      <c r="TZA80" s="222"/>
      <c r="TZB80" s="222"/>
      <c r="TZC80" s="222"/>
      <c r="TZD80" s="222"/>
      <c r="TZE80" s="222"/>
      <c r="TZF80" s="222"/>
      <c r="TZG80" s="222"/>
      <c r="TZH80" s="222"/>
      <c r="TZI80" s="222"/>
      <c r="TZJ80" s="222"/>
      <c r="TZK80" s="222"/>
      <c r="TZL80" s="222"/>
      <c r="TZM80" s="222"/>
      <c r="TZN80" s="222"/>
      <c r="TZO80" s="222"/>
      <c r="TZP80" s="222"/>
      <c r="TZQ80" s="222"/>
      <c r="TZR80" s="222"/>
      <c r="TZS80" s="222"/>
      <c r="TZT80" s="222"/>
      <c r="TZU80" s="222"/>
      <c r="TZV80" s="222"/>
      <c r="TZW80" s="222"/>
      <c r="TZX80" s="222"/>
      <c r="TZY80" s="222"/>
      <c r="TZZ80" s="222"/>
      <c r="UAA80" s="222"/>
      <c r="UAB80" s="222"/>
      <c r="UAC80" s="222"/>
      <c r="UAD80" s="222"/>
      <c r="UAE80" s="222"/>
      <c r="UAF80" s="222"/>
      <c r="UAG80" s="222"/>
      <c r="UAH80" s="222"/>
      <c r="UAI80" s="222"/>
      <c r="UAJ80" s="222"/>
      <c r="UAK80" s="222"/>
      <c r="UAL80" s="222"/>
      <c r="UAM80" s="222"/>
      <c r="UAN80" s="222"/>
      <c r="UAO80" s="222"/>
      <c r="UAP80" s="222"/>
      <c r="UAQ80" s="222"/>
      <c r="UAR80" s="222"/>
      <c r="UAS80" s="222"/>
      <c r="UAT80" s="222"/>
      <c r="UAU80" s="222"/>
      <c r="UAV80" s="222"/>
      <c r="UAW80" s="222"/>
      <c r="UAX80" s="222"/>
      <c r="UAY80" s="222"/>
      <c r="UAZ80" s="222"/>
      <c r="UBA80" s="222"/>
      <c r="UBB80" s="222"/>
      <c r="UBC80" s="222"/>
      <c r="UBD80" s="222"/>
      <c r="UBE80" s="222"/>
      <c r="UBF80" s="222"/>
      <c r="UBG80" s="222"/>
      <c r="UBH80" s="222"/>
      <c r="UBI80" s="222"/>
      <c r="UBJ80" s="222"/>
      <c r="UBK80" s="222"/>
      <c r="UBL80" s="222"/>
      <c r="UBM80" s="222"/>
      <c r="UBN80" s="222"/>
      <c r="UBO80" s="222"/>
      <c r="UBP80" s="222"/>
      <c r="UBQ80" s="222"/>
      <c r="UBR80" s="222"/>
      <c r="UBS80" s="222"/>
      <c r="UBT80" s="222"/>
      <c r="UBU80" s="222"/>
      <c r="UBV80" s="222"/>
      <c r="UBW80" s="222"/>
      <c r="UBX80" s="222"/>
      <c r="UBY80" s="222"/>
      <c r="UBZ80" s="222"/>
      <c r="UCA80" s="222"/>
      <c r="UCB80" s="222"/>
      <c r="UCC80" s="222"/>
      <c r="UCD80" s="222"/>
      <c r="UCE80" s="222"/>
      <c r="UCF80" s="222"/>
      <c r="UCG80" s="222"/>
      <c r="UCH80" s="222"/>
      <c r="UCI80" s="222"/>
      <c r="UCJ80" s="222"/>
      <c r="UCK80" s="222"/>
      <c r="UCL80" s="222"/>
      <c r="UCM80" s="222"/>
      <c r="UCN80" s="222"/>
      <c r="UCO80" s="222"/>
      <c r="UCP80" s="222"/>
      <c r="UCQ80" s="222"/>
      <c r="UCR80" s="222"/>
      <c r="UCS80" s="222"/>
      <c r="UCT80" s="222"/>
      <c r="UCU80" s="222"/>
      <c r="UCV80" s="222"/>
      <c r="UCW80" s="222"/>
      <c r="UCX80" s="222"/>
      <c r="UCY80" s="222"/>
      <c r="UCZ80" s="222"/>
      <c r="UDA80" s="222"/>
      <c r="UDB80" s="222"/>
      <c r="UDC80" s="222"/>
      <c r="UDD80" s="222"/>
      <c r="UDE80" s="222"/>
      <c r="UDF80" s="222"/>
      <c r="UDG80" s="222"/>
      <c r="UDH80" s="222"/>
      <c r="UDI80" s="222"/>
      <c r="UDJ80" s="222"/>
      <c r="UDK80" s="222"/>
      <c r="UDL80" s="222"/>
      <c r="UDM80" s="222"/>
      <c r="UDN80" s="222"/>
      <c r="UDO80" s="222"/>
      <c r="UDP80" s="222"/>
      <c r="UDQ80" s="222"/>
      <c r="UDR80" s="222"/>
      <c r="UDS80" s="222"/>
      <c r="UDT80" s="222"/>
      <c r="UDU80" s="222"/>
      <c r="UDV80" s="222"/>
      <c r="UDW80" s="222"/>
      <c r="UDX80" s="222"/>
      <c r="UDY80" s="222"/>
      <c r="UDZ80" s="222"/>
      <c r="UEA80" s="222"/>
      <c r="UEB80" s="222"/>
      <c r="UEC80" s="222"/>
      <c r="UED80" s="222"/>
      <c r="UEE80" s="222"/>
      <c r="UEF80" s="222"/>
      <c r="UEG80" s="222"/>
      <c r="UEH80" s="222"/>
      <c r="UEI80" s="222"/>
      <c r="UEJ80" s="222"/>
      <c r="UEK80" s="222"/>
      <c r="UEL80" s="222"/>
      <c r="UEM80" s="222"/>
      <c r="UEN80" s="222"/>
      <c r="UEO80" s="222"/>
      <c r="UEP80" s="222"/>
      <c r="UEQ80" s="222"/>
      <c r="UER80" s="222"/>
      <c r="UES80" s="222"/>
      <c r="UET80" s="222"/>
      <c r="UEU80" s="222"/>
      <c r="UEV80" s="222"/>
      <c r="UEW80" s="222"/>
      <c r="UEX80" s="222"/>
      <c r="UEY80" s="222"/>
      <c r="UEZ80" s="222"/>
      <c r="UFA80" s="222"/>
      <c r="UFB80" s="222"/>
      <c r="UFC80" s="222"/>
      <c r="UFD80" s="222"/>
      <c r="UFE80" s="222"/>
      <c r="UFF80" s="222"/>
      <c r="UFG80" s="222"/>
      <c r="UFH80" s="222"/>
      <c r="UFI80" s="222"/>
      <c r="UFJ80" s="222"/>
      <c r="UFK80" s="222"/>
      <c r="UFL80" s="222"/>
      <c r="UFM80" s="222"/>
      <c r="UFN80" s="222"/>
      <c r="UFO80" s="222"/>
      <c r="UFP80" s="222"/>
      <c r="UFQ80" s="222"/>
      <c r="UFR80" s="222"/>
      <c r="UFS80" s="222"/>
      <c r="UFT80" s="222"/>
      <c r="UFU80" s="222"/>
      <c r="UFV80" s="222"/>
      <c r="UFW80" s="222"/>
      <c r="UFX80" s="222"/>
      <c r="UFY80" s="222"/>
      <c r="UFZ80" s="222"/>
      <c r="UGA80" s="222"/>
      <c r="UGB80" s="222"/>
      <c r="UGC80" s="222"/>
      <c r="UGD80" s="222"/>
      <c r="UGE80" s="222"/>
      <c r="UGF80" s="222"/>
      <c r="UGG80" s="222"/>
      <c r="UGH80" s="222"/>
      <c r="UGI80" s="222"/>
      <c r="UGJ80" s="222"/>
      <c r="UGK80" s="222"/>
      <c r="UGL80" s="222"/>
      <c r="UGM80" s="222"/>
      <c r="UGN80" s="222"/>
      <c r="UGO80" s="222"/>
      <c r="UGP80" s="222"/>
      <c r="UGQ80" s="222"/>
      <c r="UGR80" s="222"/>
      <c r="UGS80" s="222"/>
      <c r="UGT80" s="222"/>
      <c r="UGU80" s="222"/>
      <c r="UGV80" s="222"/>
      <c r="UGW80" s="222"/>
      <c r="UGX80" s="222"/>
      <c r="UGY80" s="222"/>
      <c r="UGZ80" s="222"/>
      <c r="UHA80" s="222"/>
      <c r="UHB80" s="222"/>
      <c r="UHC80" s="222"/>
      <c r="UHD80" s="222"/>
      <c r="UHE80" s="222"/>
      <c r="UHF80" s="222"/>
      <c r="UHG80" s="222"/>
      <c r="UHH80" s="222"/>
      <c r="UHI80" s="222"/>
      <c r="UHJ80" s="222"/>
      <c r="UHK80" s="222"/>
      <c r="UHL80" s="222"/>
      <c r="UHM80" s="222"/>
      <c r="UHN80" s="222"/>
      <c r="UHO80" s="222"/>
      <c r="UHP80" s="222"/>
      <c r="UHQ80" s="222"/>
      <c r="UHR80" s="222"/>
      <c r="UHS80" s="222"/>
      <c r="UHT80" s="222"/>
      <c r="UHU80" s="222"/>
      <c r="UHV80" s="222"/>
      <c r="UHW80" s="222"/>
      <c r="UHX80" s="222"/>
      <c r="UHY80" s="222"/>
      <c r="UHZ80" s="222"/>
      <c r="UIA80" s="222"/>
      <c r="UIB80" s="222"/>
      <c r="UIC80" s="222"/>
      <c r="UID80" s="222"/>
      <c r="UIE80" s="222"/>
      <c r="UIF80" s="222"/>
      <c r="UIG80" s="222"/>
      <c r="UIH80" s="222"/>
      <c r="UII80" s="222"/>
      <c r="UIJ80" s="222"/>
      <c r="UIK80" s="222"/>
      <c r="UIL80" s="222"/>
      <c r="UIM80" s="222"/>
      <c r="UIN80" s="222"/>
      <c r="UIO80" s="222"/>
      <c r="UIP80" s="222"/>
      <c r="UIQ80" s="222"/>
      <c r="UIR80" s="222"/>
      <c r="UIS80" s="222"/>
      <c r="UIT80" s="222"/>
      <c r="UIU80" s="222"/>
      <c r="UIV80" s="222"/>
      <c r="UIW80" s="222"/>
      <c r="UIX80" s="222"/>
      <c r="UIY80" s="222"/>
      <c r="UIZ80" s="222"/>
      <c r="UJA80" s="222"/>
      <c r="UJB80" s="222"/>
      <c r="UJC80" s="222"/>
      <c r="UJD80" s="222"/>
      <c r="UJE80" s="222"/>
      <c r="UJF80" s="222"/>
      <c r="UJG80" s="222"/>
      <c r="UJH80" s="222"/>
      <c r="UJI80" s="222"/>
      <c r="UJJ80" s="222"/>
      <c r="UJK80" s="222"/>
      <c r="UJL80" s="222"/>
      <c r="UJM80" s="222"/>
      <c r="UJN80" s="222"/>
      <c r="UJO80" s="222"/>
      <c r="UJP80" s="222"/>
      <c r="UJQ80" s="222"/>
      <c r="UJR80" s="222"/>
      <c r="UJS80" s="222"/>
      <c r="UJT80" s="222"/>
      <c r="UJU80" s="222"/>
      <c r="UJV80" s="222"/>
      <c r="UJW80" s="222"/>
      <c r="UJX80" s="222"/>
      <c r="UJY80" s="222"/>
      <c r="UJZ80" s="222"/>
      <c r="UKA80" s="222"/>
      <c r="UKB80" s="222"/>
      <c r="UKC80" s="222"/>
      <c r="UKD80" s="222"/>
      <c r="UKE80" s="222"/>
      <c r="UKF80" s="222"/>
      <c r="UKG80" s="222"/>
      <c r="UKH80" s="222"/>
      <c r="UKI80" s="222"/>
      <c r="UKJ80" s="222"/>
      <c r="UKK80" s="222"/>
      <c r="UKL80" s="222"/>
      <c r="UKM80" s="222"/>
      <c r="UKN80" s="222"/>
      <c r="UKO80" s="222"/>
      <c r="UKP80" s="222"/>
      <c r="UKQ80" s="222"/>
      <c r="UKR80" s="222"/>
      <c r="UKS80" s="222"/>
      <c r="UKT80" s="222"/>
      <c r="UKU80" s="222"/>
      <c r="UKV80" s="222"/>
      <c r="UKW80" s="222"/>
      <c r="UKX80" s="222"/>
      <c r="UKY80" s="222"/>
      <c r="UKZ80" s="222"/>
      <c r="ULA80" s="222"/>
      <c r="ULB80" s="222"/>
      <c r="ULC80" s="222"/>
      <c r="ULD80" s="222"/>
      <c r="ULE80" s="222"/>
      <c r="ULF80" s="222"/>
      <c r="ULG80" s="222"/>
      <c r="ULH80" s="222"/>
      <c r="ULI80" s="222"/>
      <c r="ULJ80" s="222"/>
      <c r="ULK80" s="222"/>
      <c r="ULL80" s="222"/>
      <c r="ULM80" s="222"/>
      <c r="ULN80" s="222"/>
      <c r="ULO80" s="222"/>
      <c r="ULP80" s="222"/>
      <c r="ULQ80" s="222"/>
      <c r="ULR80" s="222"/>
      <c r="ULS80" s="222"/>
      <c r="ULT80" s="222"/>
      <c r="ULU80" s="222"/>
      <c r="ULV80" s="222"/>
      <c r="ULW80" s="222"/>
      <c r="ULX80" s="222"/>
      <c r="ULY80" s="222"/>
      <c r="ULZ80" s="222"/>
      <c r="UMA80" s="222"/>
      <c r="UMB80" s="222"/>
      <c r="UMC80" s="222"/>
      <c r="UMD80" s="222"/>
      <c r="UME80" s="222"/>
      <c r="UMF80" s="222"/>
      <c r="UMG80" s="222"/>
      <c r="UMH80" s="222"/>
      <c r="UMI80" s="222"/>
      <c r="UMJ80" s="222"/>
      <c r="UMK80" s="222"/>
      <c r="UML80" s="222"/>
      <c r="UMM80" s="222"/>
      <c r="UMN80" s="222"/>
      <c r="UMO80" s="222"/>
      <c r="UMP80" s="222"/>
      <c r="UMQ80" s="222"/>
      <c r="UMR80" s="222"/>
      <c r="UMS80" s="222"/>
      <c r="UMT80" s="222"/>
      <c r="UMU80" s="222"/>
      <c r="UMV80" s="222"/>
      <c r="UMW80" s="222"/>
      <c r="UMX80" s="222"/>
      <c r="UMY80" s="222"/>
      <c r="UMZ80" s="222"/>
      <c r="UNA80" s="222"/>
      <c r="UNB80" s="222"/>
      <c r="UNC80" s="222"/>
      <c r="UND80" s="222"/>
      <c r="UNE80" s="222"/>
      <c r="UNF80" s="222"/>
      <c r="UNG80" s="222"/>
      <c r="UNH80" s="222"/>
      <c r="UNI80" s="222"/>
      <c r="UNJ80" s="222"/>
      <c r="UNK80" s="222"/>
      <c r="UNL80" s="222"/>
      <c r="UNM80" s="222"/>
      <c r="UNN80" s="222"/>
      <c r="UNO80" s="222"/>
      <c r="UNP80" s="222"/>
      <c r="UNQ80" s="222"/>
      <c r="UNR80" s="222"/>
      <c r="UNS80" s="222"/>
      <c r="UNT80" s="222"/>
      <c r="UNU80" s="222"/>
      <c r="UNV80" s="222"/>
      <c r="UNW80" s="222"/>
      <c r="UNX80" s="222"/>
      <c r="UNY80" s="222"/>
      <c r="UNZ80" s="222"/>
      <c r="UOA80" s="222"/>
      <c r="UOB80" s="222"/>
      <c r="UOC80" s="222"/>
      <c r="UOD80" s="222"/>
      <c r="UOE80" s="222"/>
      <c r="UOF80" s="222"/>
      <c r="UOG80" s="222"/>
      <c r="UOH80" s="222"/>
      <c r="UOI80" s="222"/>
      <c r="UOJ80" s="222"/>
      <c r="UOK80" s="222"/>
      <c r="UOL80" s="222"/>
      <c r="UOM80" s="222"/>
      <c r="UON80" s="222"/>
      <c r="UOO80" s="222"/>
      <c r="UOP80" s="222"/>
      <c r="UOQ80" s="222"/>
      <c r="UOR80" s="222"/>
      <c r="UOS80" s="222"/>
      <c r="UOT80" s="222"/>
      <c r="UOU80" s="222"/>
      <c r="UOV80" s="222"/>
      <c r="UOW80" s="222"/>
      <c r="UOX80" s="222"/>
      <c r="UOY80" s="222"/>
      <c r="UOZ80" s="222"/>
      <c r="UPA80" s="222"/>
      <c r="UPB80" s="222"/>
      <c r="UPC80" s="222"/>
      <c r="UPD80" s="222"/>
      <c r="UPE80" s="222"/>
      <c r="UPF80" s="222"/>
      <c r="UPG80" s="222"/>
      <c r="UPH80" s="222"/>
      <c r="UPI80" s="222"/>
      <c r="UPJ80" s="222"/>
      <c r="UPK80" s="222"/>
      <c r="UPL80" s="222"/>
      <c r="UPM80" s="222"/>
      <c r="UPN80" s="222"/>
      <c r="UPO80" s="222"/>
      <c r="UPP80" s="222"/>
      <c r="UPQ80" s="222"/>
      <c r="UPR80" s="222"/>
      <c r="UPS80" s="222"/>
      <c r="UPT80" s="222"/>
      <c r="UPU80" s="222"/>
      <c r="UPV80" s="222"/>
      <c r="UPW80" s="222"/>
      <c r="UPX80" s="222"/>
      <c r="UPY80" s="222"/>
      <c r="UPZ80" s="222"/>
      <c r="UQA80" s="222"/>
      <c r="UQB80" s="222"/>
      <c r="UQC80" s="222"/>
      <c r="UQD80" s="222"/>
      <c r="UQE80" s="222"/>
      <c r="UQF80" s="222"/>
      <c r="UQG80" s="222"/>
      <c r="UQH80" s="222"/>
      <c r="UQI80" s="222"/>
      <c r="UQJ80" s="222"/>
      <c r="UQK80" s="222"/>
      <c r="UQL80" s="222"/>
      <c r="UQM80" s="222"/>
      <c r="UQN80" s="222"/>
      <c r="UQO80" s="222"/>
      <c r="UQP80" s="222"/>
      <c r="UQQ80" s="222"/>
      <c r="UQR80" s="222"/>
      <c r="UQS80" s="222"/>
      <c r="UQT80" s="222"/>
      <c r="UQU80" s="222"/>
      <c r="UQV80" s="222"/>
      <c r="UQW80" s="222"/>
      <c r="UQX80" s="222"/>
      <c r="UQY80" s="222"/>
      <c r="UQZ80" s="222"/>
      <c r="URA80" s="222"/>
      <c r="URB80" s="222"/>
      <c r="URC80" s="222"/>
      <c r="URD80" s="222"/>
      <c r="URE80" s="222"/>
      <c r="URF80" s="222"/>
      <c r="URG80" s="222"/>
      <c r="URH80" s="222"/>
      <c r="URI80" s="222"/>
      <c r="URJ80" s="222"/>
      <c r="URK80" s="222"/>
      <c r="URL80" s="222"/>
      <c r="URM80" s="222"/>
      <c r="URN80" s="222"/>
      <c r="URO80" s="222"/>
      <c r="URP80" s="222"/>
      <c r="URQ80" s="222"/>
      <c r="URR80" s="222"/>
      <c r="URS80" s="222"/>
      <c r="URT80" s="222"/>
      <c r="URU80" s="222"/>
      <c r="URV80" s="222"/>
      <c r="URW80" s="222"/>
      <c r="URX80" s="222"/>
      <c r="URY80" s="222"/>
      <c r="URZ80" s="222"/>
      <c r="USA80" s="222"/>
      <c r="USB80" s="222"/>
      <c r="USC80" s="222"/>
      <c r="USD80" s="222"/>
      <c r="USE80" s="222"/>
      <c r="USF80" s="222"/>
      <c r="USG80" s="222"/>
      <c r="USH80" s="222"/>
      <c r="USI80" s="222"/>
      <c r="USJ80" s="222"/>
      <c r="USK80" s="222"/>
      <c r="USL80" s="222"/>
      <c r="USM80" s="222"/>
      <c r="USN80" s="222"/>
      <c r="USO80" s="222"/>
      <c r="USP80" s="222"/>
      <c r="USQ80" s="222"/>
      <c r="USR80" s="222"/>
      <c r="USS80" s="222"/>
      <c r="UST80" s="222"/>
      <c r="USU80" s="222"/>
      <c r="USV80" s="222"/>
      <c r="USW80" s="222"/>
      <c r="USX80" s="222"/>
      <c r="USY80" s="222"/>
      <c r="USZ80" s="222"/>
      <c r="UTA80" s="222"/>
      <c r="UTB80" s="222"/>
      <c r="UTC80" s="222"/>
      <c r="UTD80" s="222"/>
      <c r="UTE80" s="222"/>
      <c r="UTF80" s="222"/>
      <c r="UTG80" s="222"/>
      <c r="UTH80" s="222"/>
      <c r="UTI80" s="222"/>
      <c r="UTJ80" s="222"/>
      <c r="UTK80" s="222"/>
      <c r="UTL80" s="222"/>
      <c r="UTM80" s="222"/>
      <c r="UTN80" s="222"/>
      <c r="UTO80" s="222"/>
      <c r="UTP80" s="222"/>
      <c r="UTQ80" s="222"/>
      <c r="UTR80" s="222"/>
      <c r="UTS80" s="222"/>
      <c r="UTT80" s="222"/>
      <c r="UTU80" s="222"/>
      <c r="UTV80" s="222"/>
      <c r="UTW80" s="222"/>
      <c r="UTX80" s="222"/>
      <c r="UTY80" s="222"/>
      <c r="UTZ80" s="222"/>
      <c r="UUA80" s="222"/>
      <c r="UUB80" s="222"/>
      <c r="UUC80" s="222"/>
      <c r="UUD80" s="222"/>
      <c r="UUE80" s="222"/>
      <c r="UUF80" s="222"/>
      <c r="UUG80" s="222"/>
      <c r="UUH80" s="222"/>
      <c r="UUI80" s="222"/>
      <c r="UUJ80" s="222"/>
      <c r="UUK80" s="222"/>
      <c r="UUL80" s="222"/>
      <c r="UUM80" s="222"/>
      <c r="UUN80" s="222"/>
      <c r="UUO80" s="222"/>
      <c r="UUP80" s="222"/>
      <c r="UUQ80" s="222"/>
      <c r="UUR80" s="222"/>
      <c r="UUS80" s="222"/>
      <c r="UUT80" s="222"/>
      <c r="UUU80" s="222"/>
      <c r="UUV80" s="222"/>
      <c r="UUW80" s="222"/>
      <c r="UUX80" s="222"/>
      <c r="UUY80" s="222"/>
      <c r="UUZ80" s="222"/>
      <c r="UVA80" s="222"/>
      <c r="UVB80" s="222"/>
      <c r="UVC80" s="222"/>
      <c r="UVD80" s="222"/>
      <c r="UVE80" s="222"/>
      <c r="UVF80" s="222"/>
      <c r="UVG80" s="222"/>
      <c r="UVH80" s="222"/>
      <c r="UVI80" s="222"/>
      <c r="UVJ80" s="222"/>
      <c r="UVK80" s="222"/>
      <c r="UVL80" s="222"/>
      <c r="UVM80" s="222"/>
      <c r="UVN80" s="222"/>
      <c r="UVO80" s="222"/>
      <c r="UVP80" s="222"/>
      <c r="UVQ80" s="222"/>
      <c r="UVR80" s="222"/>
      <c r="UVS80" s="222"/>
      <c r="UVT80" s="222"/>
      <c r="UVU80" s="222"/>
      <c r="UVV80" s="222"/>
      <c r="UVW80" s="222"/>
      <c r="UVX80" s="222"/>
      <c r="UVY80" s="222"/>
      <c r="UVZ80" s="222"/>
      <c r="UWA80" s="222"/>
      <c r="UWB80" s="222"/>
      <c r="UWC80" s="222"/>
      <c r="UWD80" s="222"/>
      <c r="UWE80" s="222"/>
      <c r="UWF80" s="222"/>
      <c r="UWG80" s="222"/>
      <c r="UWH80" s="222"/>
      <c r="UWI80" s="222"/>
      <c r="UWJ80" s="222"/>
      <c r="UWK80" s="222"/>
      <c r="UWL80" s="222"/>
      <c r="UWM80" s="222"/>
      <c r="UWN80" s="222"/>
      <c r="UWO80" s="222"/>
      <c r="UWP80" s="222"/>
      <c r="UWQ80" s="222"/>
      <c r="UWR80" s="222"/>
      <c r="UWS80" s="222"/>
      <c r="UWT80" s="222"/>
      <c r="UWU80" s="222"/>
      <c r="UWV80" s="222"/>
      <c r="UWW80" s="222"/>
      <c r="UWX80" s="222"/>
      <c r="UWY80" s="222"/>
      <c r="UWZ80" s="222"/>
      <c r="UXA80" s="222"/>
      <c r="UXB80" s="222"/>
      <c r="UXC80" s="222"/>
      <c r="UXD80" s="222"/>
      <c r="UXE80" s="222"/>
      <c r="UXF80" s="222"/>
      <c r="UXG80" s="222"/>
      <c r="UXH80" s="222"/>
      <c r="UXI80" s="222"/>
      <c r="UXJ80" s="222"/>
      <c r="UXK80" s="222"/>
      <c r="UXL80" s="222"/>
      <c r="UXM80" s="222"/>
      <c r="UXN80" s="222"/>
      <c r="UXO80" s="222"/>
      <c r="UXP80" s="222"/>
      <c r="UXQ80" s="222"/>
      <c r="UXR80" s="222"/>
      <c r="UXS80" s="222"/>
      <c r="UXT80" s="222"/>
      <c r="UXU80" s="222"/>
      <c r="UXV80" s="222"/>
      <c r="UXW80" s="222"/>
      <c r="UXX80" s="222"/>
      <c r="UXY80" s="222"/>
      <c r="UXZ80" s="222"/>
      <c r="UYA80" s="222"/>
      <c r="UYB80" s="222"/>
      <c r="UYC80" s="222"/>
      <c r="UYD80" s="222"/>
      <c r="UYE80" s="222"/>
      <c r="UYF80" s="222"/>
      <c r="UYG80" s="222"/>
      <c r="UYH80" s="222"/>
      <c r="UYI80" s="222"/>
      <c r="UYJ80" s="222"/>
      <c r="UYK80" s="222"/>
      <c r="UYL80" s="222"/>
      <c r="UYM80" s="222"/>
      <c r="UYN80" s="222"/>
      <c r="UYO80" s="222"/>
      <c r="UYP80" s="222"/>
      <c r="UYQ80" s="222"/>
      <c r="UYR80" s="222"/>
      <c r="UYS80" s="222"/>
      <c r="UYT80" s="222"/>
      <c r="UYU80" s="222"/>
      <c r="UYV80" s="222"/>
      <c r="UYW80" s="222"/>
      <c r="UYX80" s="222"/>
      <c r="UYY80" s="222"/>
      <c r="UYZ80" s="222"/>
      <c r="UZA80" s="222"/>
      <c r="UZB80" s="222"/>
      <c r="UZC80" s="222"/>
      <c r="UZD80" s="222"/>
      <c r="UZE80" s="222"/>
      <c r="UZF80" s="222"/>
      <c r="UZG80" s="222"/>
      <c r="UZH80" s="222"/>
      <c r="UZI80" s="222"/>
      <c r="UZJ80" s="222"/>
      <c r="UZK80" s="222"/>
      <c r="UZL80" s="222"/>
      <c r="UZM80" s="222"/>
      <c r="UZN80" s="222"/>
      <c r="UZO80" s="222"/>
      <c r="UZP80" s="222"/>
      <c r="UZQ80" s="222"/>
      <c r="UZR80" s="222"/>
      <c r="UZS80" s="222"/>
      <c r="UZT80" s="222"/>
      <c r="UZU80" s="222"/>
      <c r="UZV80" s="222"/>
      <c r="UZW80" s="222"/>
      <c r="UZX80" s="222"/>
      <c r="UZY80" s="222"/>
      <c r="UZZ80" s="222"/>
      <c r="VAA80" s="222"/>
      <c r="VAB80" s="222"/>
      <c r="VAC80" s="222"/>
      <c r="VAD80" s="222"/>
      <c r="VAE80" s="222"/>
      <c r="VAF80" s="222"/>
      <c r="VAG80" s="222"/>
      <c r="VAH80" s="222"/>
      <c r="VAI80" s="222"/>
      <c r="VAJ80" s="222"/>
      <c r="VAK80" s="222"/>
      <c r="VAL80" s="222"/>
      <c r="VAM80" s="222"/>
      <c r="VAN80" s="222"/>
      <c r="VAO80" s="222"/>
      <c r="VAP80" s="222"/>
      <c r="VAQ80" s="222"/>
      <c r="VAR80" s="222"/>
      <c r="VAS80" s="222"/>
      <c r="VAT80" s="222"/>
      <c r="VAU80" s="222"/>
      <c r="VAV80" s="222"/>
      <c r="VAW80" s="222"/>
      <c r="VAX80" s="222"/>
      <c r="VAY80" s="222"/>
      <c r="VAZ80" s="222"/>
      <c r="VBA80" s="222"/>
      <c r="VBB80" s="222"/>
      <c r="VBC80" s="222"/>
      <c r="VBD80" s="222"/>
      <c r="VBE80" s="222"/>
      <c r="VBF80" s="222"/>
      <c r="VBG80" s="222"/>
      <c r="VBH80" s="222"/>
      <c r="VBI80" s="222"/>
      <c r="VBJ80" s="222"/>
      <c r="VBK80" s="222"/>
      <c r="VBL80" s="222"/>
      <c r="VBM80" s="222"/>
      <c r="VBN80" s="222"/>
      <c r="VBO80" s="222"/>
      <c r="VBP80" s="222"/>
      <c r="VBQ80" s="222"/>
      <c r="VBR80" s="222"/>
      <c r="VBS80" s="222"/>
      <c r="VBT80" s="222"/>
      <c r="VBU80" s="222"/>
      <c r="VBV80" s="222"/>
      <c r="VBW80" s="222"/>
      <c r="VBX80" s="222"/>
      <c r="VBY80" s="222"/>
      <c r="VBZ80" s="222"/>
      <c r="VCA80" s="222"/>
      <c r="VCB80" s="222"/>
      <c r="VCC80" s="222"/>
      <c r="VCD80" s="222"/>
      <c r="VCE80" s="222"/>
      <c r="VCF80" s="222"/>
      <c r="VCG80" s="222"/>
      <c r="VCH80" s="222"/>
      <c r="VCI80" s="222"/>
      <c r="VCJ80" s="222"/>
      <c r="VCK80" s="222"/>
      <c r="VCL80" s="222"/>
      <c r="VCM80" s="222"/>
      <c r="VCN80" s="222"/>
      <c r="VCO80" s="222"/>
      <c r="VCP80" s="222"/>
      <c r="VCQ80" s="222"/>
      <c r="VCR80" s="222"/>
      <c r="VCS80" s="222"/>
      <c r="VCT80" s="222"/>
      <c r="VCU80" s="222"/>
      <c r="VCV80" s="222"/>
      <c r="VCW80" s="222"/>
      <c r="VCX80" s="222"/>
      <c r="VCY80" s="222"/>
      <c r="VCZ80" s="222"/>
      <c r="VDA80" s="222"/>
      <c r="VDB80" s="222"/>
      <c r="VDC80" s="222"/>
      <c r="VDD80" s="222"/>
      <c r="VDE80" s="222"/>
      <c r="VDF80" s="222"/>
      <c r="VDG80" s="222"/>
      <c r="VDH80" s="222"/>
      <c r="VDI80" s="222"/>
      <c r="VDJ80" s="222"/>
      <c r="VDK80" s="222"/>
      <c r="VDL80" s="222"/>
      <c r="VDM80" s="222"/>
      <c r="VDN80" s="222"/>
      <c r="VDO80" s="222"/>
      <c r="VDP80" s="222"/>
      <c r="VDQ80" s="222"/>
      <c r="VDR80" s="222"/>
      <c r="VDS80" s="222"/>
      <c r="VDT80" s="222"/>
      <c r="VDU80" s="222"/>
      <c r="VDV80" s="222"/>
      <c r="VDW80" s="222"/>
      <c r="VDX80" s="222"/>
      <c r="VDY80" s="222"/>
      <c r="VDZ80" s="222"/>
      <c r="VEA80" s="222"/>
      <c r="VEB80" s="222"/>
      <c r="VEC80" s="222"/>
      <c r="VED80" s="222"/>
      <c r="VEE80" s="222"/>
      <c r="VEF80" s="222"/>
      <c r="VEG80" s="222"/>
      <c r="VEH80" s="222"/>
      <c r="VEI80" s="222"/>
      <c r="VEJ80" s="222"/>
      <c r="VEK80" s="222"/>
      <c r="VEL80" s="222"/>
      <c r="VEM80" s="222"/>
      <c r="VEN80" s="222"/>
      <c r="VEO80" s="222"/>
      <c r="VEP80" s="222"/>
      <c r="VEQ80" s="222"/>
      <c r="VER80" s="222"/>
      <c r="VES80" s="222"/>
      <c r="VET80" s="222"/>
      <c r="VEU80" s="222"/>
      <c r="VEV80" s="222"/>
      <c r="VEW80" s="222"/>
      <c r="VEX80" s="222"/>
      <c r="VEY80" s="222"/>
      <c r="VEZ80" s="222"/>
      <c r="VFA80" s="222"/>
      <c r="VFB80" s="222"/>
      <c r="VFC80" s="222"/>
      <c r="VFD80" s="222"/>
      <c r="VFE80" s="222"/>
      <c r="VFF80" s="222"/>
      <c r="VFG80" s="222"/>
      <c r="VFH80" s="222"/>
      <c r="VFI80" s="222"/>
      <c r="VFJ80" s="222"/>
      <c r="VFK80" s="222"/>
      <c r="VFL80" s="222"/>
      <c r="VFM80" s="222"/>
      <c r="VFN80" s="222"/>
      <c r="VFO80" s="222"/>
      <c r="VFP80" s="222"/>
      <c r="VFQ80" s="222"/>
      <c r="VFR80" s="222"/>
      <c r="VFS80" s="222"/>
      <c r="VFT80" s="222"/>
      <c r="VFU80" s="222"/>
      <c r="VFV80" s="222"/>
      <c r="VFW80" s="222"/>
      <c r="VFX80" s="222"/>
      <c r="VFY80" s="222"/>
      <c r="VFZ80" s="222"/>
      <c r="VGA80" s="222"/>
      <c r="VGB80" s="222"/>
      <c r="VGC80" s="222"/>
      <c r="VGD80" s="222"/>
      <c r="VGE80" s="222"/>
      <c r="VGF80" s="222"/>
      <c r="VGG80" s="222"/>
      <c r="VGH80" s="222"/>
      <c r="VGI80" s="222"/>
      <c r="VGJ80" s="222"/>
      <c r="VGK80" s="222"/>
      <c r="VGL80" s="222"/>
      <c r="VGM80" s="222"/>
      <c r="VGN80" s="222"/>
      <c r="VGO80" s="222"/>
      <c r="VGP80" s="222"/>
      <c r="VGQ80" s="222"/>
      <c r="VGR80" s="222"/>
      <c r="VGS80" s="222"/>
      <c r="VGT80" s="222"/>
      <c r="VGU80" s="222"/>
      <c r="VGV80" s="222"/>
      <c r="VGW80" s="222"/>
      <c r="VGX80" s="222"/>
      <c r="VGY80" s="222"/>
      <c r="VGZ80" s="222"/>
      <c r="VHA80" s="222"/>
      <c r="VHB80" s="222"/>
      <c r="VHC80" s="222"/>
      <c r="VHD80" s="222"/>
      <c r="VHE80" s="222"/>
      <c r="VHF80" s="222"/>
      <c r="VHG80" s="222"/>
      <c r="VHH80" s="222"/>
      <c r="VHI80" s="222"/>
      <c r="VHJ80" s="222"/>
      <c r="VHK80" s="222"/>
      <c r="VHL80" s="222"/>
      <c r="VHM80" s="222"/>
      <c r="VHN80" s="222"/>
      <c r="VHO80" s="222"/>
      <c r="VHP80" s="222"/>
      <c r="VHQ80" s="222"/>
      <c r="VHR80" s="222"/>
      <c r="VHS80" s="222"/>
      <c r="VHT80" s="222"/>
      <c r="VHU80" s="222"/>
      <c r="VHV80" s="222"/>
      <c r="VHW80" s="222"/>
      <c r="VHX80" s="222"/>
      <c r="VHY80" s="222"/>
      <c r="VHZ80" s="222"/>
      <c r="VIA80" s="222"/>
      <c r="VIB80" s="222"/>
      <c r="VIC80" s="222"/>
      <c r="VID80" s="222"/>
      <c r="VIE80" s="222"/>
      <c r="VIF80" s="222"/>
      <c r="VIG80" s="222"/>
      <c r="VIH80" s="222"/>
      <c r="VII80" s="222"/>
      <c r="VIJ80" s="222"/>
      <c r="VIK80" s="222"/>
      <c r="VIL80" s="222"/>
      <c r="VIM80" s="222"/>
      <c r="VIN80" s="222"/>
      <c r="VIO80" s="222"/>
      <c r="VIP80" s="222"/>
      <c r="VIQ80" s="222"/>
      <c r="VIR80" s="222"/>
      <c r="VIS80" s="222"/>
      <c r="VIT80" s="222"/>
      <c r="VIU80" s="222"/>
      <c r="VIV80" s="222"/>
      <c r="VIW80" s="222"/>
      <c r="VIX80" s="222"/>
      <c r="VIY80" s="222"/>
      <c r="VIZ80" s="222"/>
      <c r="VJA80" s="222"/>
      <c r="VJB80" s="222"/>
      <c r="VJC80" s="222"/>
      <c r="VJD80" s="222"/>
      <c r="VJE80" s="222"/>
      <c r="VJF80" s="222"/>
      <c r="VJG80" s="222"/>
      <c r="VJH80" s="222"/>
      <c r="VJI80" s="222"/>
      <c r="VJJ80" s="222"/>
      <c r="VJK80" s="222"/>
      <c r="VJL80" s="222"/>
      <c r="VJM80" s="222"/>
      <c r="VJN80" s="222"/>
      <c r="VJO80" s="222"/>
      <c r="VJP80" s="222"/>
      <c r="VJQ80" s="222"/>
      <c r="VJR80" s="222"/>
      <c r="VJS80" s="222"/>
      <c r="VJT80" s="222"/>
      <c r="VJU80" s="222"/>
      <c r="VJV80" s="222"/>
      <c r="VJW80" s="222"/>
      <c r="VJX80" s="222"/>
      <c r="VJY80" s="222"/>
      <c r="VJZ80" s="222"/>
      <c r="VKA80" s="222"/>
      <c r="VKB80" s="222"/>
      <c r="VKC80" s="222"/>
      <c r="VKD80" s="222"/>
      <c r="VKE80" s="222"/>
      <c r="VKF80" s="222"/>
      <c r="VKG80" s="222"/>
      <c r="VKH80" s="222"/>
      <c r="VKI80" s="222"/>
      <c r="VKJ80" s="222"/>
      <c r="VKK80" s="222"/>
      <c r="VKL80" s="222"/>
      <c r="VKM80" s="222"/>
      <c r="VKN80" s="222"/>
      <c r="VKO80" s="222"/>
      <c r="VKP80" s="222"/>
      <c r="VKQ80" s="222"/>
      <c r="VKR80" s="222"/>
      <c r="VKS80" s="222"/>
      <c r="VKT80" s="222"/>
      <c r="VKU80" s="222"/>
      <c r="VKV80" s="222"/>
      <c r="VKW80" s="222"/>
      <c r="VKX80" s="222"/>
      <c r="VKY80" s="222"/>
      <c r="VKZ80" s="222"/>
      <c r="VLA80" s="222"/>
      <c r="VLB80" s="222"/>
      <c r="VLC80" s="222"/>
      <c r="VLD80" s="222"/>
      <c r="VLE80" s="222"/>
      <c r="VLF80" s="222"/>
      <c r="VLG80" s="222"/>
      <c r="VLH80" s="222"/>
      <c r="VLI80" s="222"/>
      <c r="VLJ80" s="222"/>
      <c r="VLK80" s="222"/>
      <c r="VLL80" s="222"/>
      <c r="VLM80" s="222"/>
      <c r="VLN80" s="222"/>
      <c r="VLO80" s="222"/>
      <c r="VLP80" s="222"/>
      <c r="VLQ80" s="222"/>
      <c r="VLR80" s="222"/>
      <c r="VLS80" s="222"/>
      <c r="VLT80" s="222"/>
      <c r="VLU80" s="222"/>
      <c r="VLV80" s="222"/>
      <c r="VLW80" s="222"/>
      <c r="VLX80" s="222"/>
      <c r="VLY80" s="222"/>
      <c r="VLZ80" s="222"/>
      <c r="VMA80" s="222"/>
      <c r="VMB80" s="222"/>
      <c r="VMC80" s="222"/>
      <c r="VMD80" s="222"/>
      <c r="VME80" s="222"/>
      <c r="VMF80" s="222"/>
      <c r="VMG80" s="222"/>
      <c r="VMH80" s="222"/>
      <c r="VMI80" s="222"/>
      <c r="VMJ80" s="222"/>
      <c r="VMK80" s="222"/>
      <c r="VML80" s="222"/>
      <c r="VMM80" s="222"/>
      <c r="VMN80" s="222"/>
      <c r="VMO80" s="222"/>
      <c r="VMP80" s="222"/>
      <c r="VMQ80" s="222"/>
      <c r="VMR80" s="222"/>
      <c r="VMS80" s="222"/>
      <c r="VMT80" s="222"/>
      <c r="VMU80" s="222"/>
      <c r="VMV80" s="222"/>
      <c r="VMW80" s="222"/>
      <c r="VMX80" s="222"/>
      <c r="VMY80" s="222"/>
      <c r="VMZ80" s="222"/>
      <c r="VNA80" s="222"/>
      <c r="VNB80" s="222"/>
      <c r="VNC80" s="222"/>
      <c r="VND80" s="222"/>
      <c r="VNE80" s="222"/>
      <c r="VNF80" s="222"/>
      <c r="VNG80" s="222"/>
      <c r="VNH80" s="222"/>
      <c r="VNI80" s="222"/>
      <c r="VNJ80" s="222"/>
      <c r="VNK80" s="222"/>
      <c r="VNL80" s="222"/>
      <c r="VNM80" s="222"/>
      <c r="VNN80" s="222"/>
      <c r="VNO80" s="222"/>
      <c r="VNP80" s="222"/>
      <c r="VNQ80" s="222"/>
      <c r="VNR80" s="222"/>
      <c r="VNS80" s="222"/>
      <c r="VNT80" s="222"/>
      <c r="VNU80" s="222"/>
      <c r="VNV80" s="222"/>
      <c r="VNW80" s="222"/>
      <c r="VNX80" s="222"/>
      <c r="VNY80" s="222"/>
      <c r="VNZ80" s="222"/>
      <c r="VOA80" s="222"/>
      <c r="VOB80" s="222"/>
      <c r="VOC80" s="222"/>
      <c r="VOD80" s="222"/>
      <c r="VOE80" s="222"/>
      <c r="VOF80" s="222"/>
      <c r="VOG80" s="222"/>
      <c r="VOH80" s="222"/>
      <c r="VOI80" s="222"/>
      <c r="VOJ80" s="222"/>
      <c r="VOK80" s="222"/>
      <c r="VOL80" s="222"/>
      <c r="VOM80" s="222"/>
      <c r="VON80" s="222"/>
      <c r="VOO80" s="222"/>
      <c r="VOP80" s="222"/>
      <c r="VOQ80" s="222"/>
      <c r="VOR80" s="222"/>
      <c r="VOS80" s="222"/>
      <c r="VOT80" s="222"/>
      <c r="VOU80" s="222"/>
      <c r="VOV80" s="222"/>
      <c r="VOW80" s="222"/>
      <c r="VOX80" s="222"/>
      <c r="VOY80" s="222"/>
      <c r="VOZ80" s="222"/>
      <c r="VPA80" s="222"/>
      <c r="VPB80" s="222"/>
      <c r="VPC80" s="222"/>
      <c r="VPD80" s="222"/>
      <c r="VPE80" s="222"/>
      <c r="VPF80" s="222"/>
      <c r="VPG80" s="222"/>
      <c r="VPH80" s="222"/>
      <c r="VPI80" s="222"/>
      <c r="VPJ80" s="222"/>
      <c r="VPK80" s="222"/>
      <c r="VPL80" s="222"/>
      <c r="VPM80" s="222"/>
      <c r="VPN80" s="222"/>
      <c r="VPO80" s="222"/>
      <c r="VPP80" s="222"/>
      <c r="VPQ80" s="222"/>
      <c r="VPR80" s="222"/>
      <c r="VPS80" s="222"/>
      <c r="VPT80" s="222"/>
      <c r="VPU80" s="222"/>
      <c r="VPV80" s="222"/>
      <c r="VPW80" s="222"/>
      <c r="VPX80" s="222"/>
      <c r="VPY80" s="222"/>
      <c r="VPZ80" s="222"/>
      <c r="VQA80" s="222"/>
      <c r="VQB80" s="222"/>
      <c r="VQC80" s="222"/>
      <c r="VQD80" s="222"/>
      <c r="VQE80" s="222"/>
      <c r="VQF80" s="222"/>
      <c r="VQG80" s="222"/>
      <c r="VQH80" s="222"/>
      <c r="VQI80" s="222"/>
      <c r="VQJ80" s="222"/>
      <c r="VQK80" s="222"/>
      <c r="VQL80" s="222"/>
      <c r="VQM80" s="222"/>
      <c r="VQN80" s="222"/>
      <c r="VQO80" s="222"/>
      <c r="VQP80" s="222"/>
      <c r="VQQ80" s="222"/>
      <c r="VQR80" s="222"/>
      <c r="VQS80" s="222"/>
      <c r="VQT80" s="222"/>
      <c r="VQU80" s="222"/>
      <c r="VQV80" s="222"/>
      <c r="VQW80" s="222"/>
      <c r="VQX80" s="222"/>
      <c r="VQY80" s="222"/>
      <c r="VQZ80" s="222"/>
      <c r="VRA80" s="222"/>
      <c r="VRB80" s="222"/>
      <c r="VRC80" s="222"/>
      <c r="VRD80" s="222"/>
      <c r="VRE80" s="222"/>
      <c r="VRF80" s="222"/>
      <c r="VRG80" s="222"/>
      <c r="VRH80" s="222"/>
      <c r="VRI80" s="222"/>
      <c r="VRJ80" s="222"/>
      <c r="VRK80" s="222"/>
      <c r="VRL80" s="222"/>
      <c r="VRM80" s="222"/>
      <c r="VRN80" s="222"/>
      <c r="VRO80" s="222"/>
      <c r="VRP80" s="222"/>
      <c r="VRQ80" s="222"/>
      <c r="VRR80" s="222"/>
      <c r="VRS80" s="222"/>
      <c r="VRT80" s="222"/>
      <c r="VRU80" s="222"/>
      <c r="VRV80" s="222"/>
      <c r="VRW80" s="222"/>
      <c r="VRX80" s="222"/>
      <c r="VRY80" s="222"/>
      <c r="VRZ80" s="222"/>
      <c r="VSA80" s="222"/>
      <c r="VSB80" s="222"/>
      <c r="VSC80" s="222"/>
      <c r="VSD80" s="222"/>
      <c r="VSE80" s="222"/>
      <c r="VSF80" s="222"/>
      <c r="VSG80" s="222"/>
      <c r="VSH80" s="222"/>
      <c r="VSI80" s="222"/>
      <c r="VSJ80" s="222"/>
      <c r="VSK80" s="222"/>
      <c r="VSL80" s="222"/>
      <c r="VSM80" s="222"/>
      <c r="VSN80" s="222"/>
      <c r="VSO80" s="222"/>
      <c r="VSP80" s="222"/>
      <c r="VSQ80" s="222"/>
      <c r="VSR80" s="222"/>
      <c r="VSS80" s="222"/>
      <c r="VST80" s="222"/>
      <c r="VSU80" s="222"/>
      <c r="VSV80" s="222"/>
      <c r="VSW80" s="222"/>
      <c r="VSX80" s="222"/>
      <c r="VSY80" s="222"/>
      <c r="VSZ80" s="222"/>
      <c r="VTA80" s="222"/>
      <c r="VTB80" s="222"/>
      <c r="VTC80" s="222"/>
      <c r="VTD80" s="222"/>
      <c r="VTE80" s="222"/>
      <c r="VTF80" s="222"/>
      <c r="VTG80" s="222"/>
      <c r="VTH80" s="222"/>
      <c r="VTI80" s="222"/>
      <c r="VTJ80" s="222"/>
      <c r="VTK80" s="222"/>
      <c r="VTL80" s="222"/>
      <c r="VTM80" s="222"/>
      <c r="VTN80" s="222"/>
      <c r="VTO80" s="222"/>
      <c r="VTP80" s="222"/>
      <c r="VTQ80" s="222"/>
      <c r="VTR80" s="222"/>
      <c r="VTS80" s="222"/>
      <c r="VTT80" s="222"/>
      <c r="VTU80" s="222"/>
      <c r="VTV80" s="222"/>
      <c r="VTW80" s="222"/>
      <c r="VTX80" s="222"/>
      <c r="VTY80" s="222"/>
      <c r="VTZ80" s="222"/>
      <c r="VUA80" s="222"/>
      <c r="VUB80" s="222"/>
      <c r="VUC80" s="222"/>
      <c r="VUD80" s="222"/>
      <c r="VUE80" s="222"/>
      <c r="VUF80" s="222"/>
      <c r="VUG80" s="222"/>
      <c r="VUH80" s="222"/>
      <c r="VUI80" s="222"/>
      <c r="VUJ80" s="222"/>
      <c r="VUK80" s="222"/>
      <c r="VUL80" s="222"/>
      <c r="VUM80" s="222"/>
      <c r="VUN80" s="222"/>
      <c r="VUO80" s="222"/>
      <c r="VUP80" s="222"/>
      <c r="VUQ80" s="222"/>
      <c r="VUR80" s="222"/>
      <c r="VUS80" s="222"/>
      <c r="VUT80" s="222"/>
      <c r="VUU80" s="222"/>
      <c r="VUV80" s="222"/>
      <c r="VUW80" s="222"/>
      <c r="VUX80" s="222"/>
      <c r="VUY80" s="222"/>
      <c r="VUZ80" s="222"/>
      <c r="VVA80" s="222"/>
      <c r="VVB80" s="222"/>
      <c r="VVC80" s="222"/>
      <c r="VVD80" s="222"/>
      <c r="VVE80" s="222"/>
      <c r="VVF80" s="222"/>
      <c r="VVG80" s="222"/>
      <c r="VVH80" s="222"/>
      <c r="VVI80" s="222"/>
      <c r="VVJ80" s="222"/>
      <c r="VVK80" s="222"/>
      <c r="VVL80" s="222"/>
      <c r="VVM80" s="222"/>
      <c r="VVN80" s="222"/>
      <c r="VVO80" s="222"/>
      <c r="VVP80" s="222"/>
      <c r="VVQ80" s="222"/>
      <c r="VVR80" s="222"/>
      <c r="VVS80" s="222"/>
      <c r="VVT80" s="222"/>
      <c r="VVU80" s="222"/>
      <c r="VVV80" s="222"/>
      <c r="VVW80" s="222"/>
      <c r="VVX80" s="222"/>
      <c r="VVY80" s="222"/>
      <c r="VVZ80" s="222"/>
      <c r="VWA80" s="222"/>
      <c r="VWB80" s="222"/>
      <c r="VWC80" s="222"/>
      <c r="VWD80" s="222"/>
      <c r="VWE80" s="222"/>
      <c r="VWF80" s="222"/>
      <c r="VWG80" s="222"/>
      <c r="VWH80" s="222"/>
      <c r="VWI80" s="222"/>
      <c r="VWJ80" s="222"/>
      <c r="VWK80" s="222"/>
      <c r="VWL80" s="222"/>
      <c r="VWM80" s="222"/>
      <c r="VWN80" s="222"/>
      <c r="VWO80" s="222"/>
      <c r="VWP80" s="222"/>
      <c r="VWQ80" s="222"/>
      <c r="VWR80" s="222"/>
      <c r="VWS80" s="222"/>
      <c r="VWT80" s="222"/>
      <c r="VWU80" s="222"/>
      <c r="VWV80" s="222"/>
      <c r="VWW80" s="222"/>
      <c r="VWX80" s="222"/>
      <c r="VWY80" s="222"/>
      <c r="VWZ80" s="222"/>
      <c r="VXA80" s="222"/>
      <c r="VXB80" s="222"/>
      <c r="VXC80" s="222"/>
      <c r="VXD80" s="222"/>
      <c r="VXE80" s="222"/>
      <c r="VXF80" s="222"/>
      <c r="VXG80" s="222"/>
      <c r="VXH80" s="222"/>
      <c r="VXI80" s="222"/>
      <c r="VXJ80" s="222"/>
      <c r="VXK80" s="222"/>
      <c r="VXL80" s="222"/>
      <c r="VXM80" s="222"/>
      <c r="VXN80" s="222"/>
      <c r="VXO80" s="222"/>
      <c r="VXP80" s="222"/>
      <c r="VXQ80" s="222"/>
      <c r="VXR80" s="222"/>
      <c r="VXS80" s="222"/>
      <c r="VXT80" s="222"/>
      <c r="VXU80" s="222"/>
      <c r="VXV80" s="222"/>
      <c r="VXW80" s="222"/>
      <c r="VXX80" s="222"/>
      <c r="VXY80" s="222"/>
      <c r="VXZ80" s="222"/>
      <c r="VYA80" s="222"/>
      <c r="VYB80" s="222"/>
      <c r="VYC80" s="222"/>
      <c r="VYD80" s="222"/>
      <c r="VYE80" s="222"/>
      <c r="VYF80" s="222"/>
      <c r="VYG80" s="222"/>
      <c r="VYH80" s="222"/>
      <c r="VYI80" s="222"/>
      <c r="VYJ80" s="222"/>
      <c r="VYK80" s="222"/>
      <c r="VYL80" s="222"/>
      <c r="VYM80" s="222"/>
      <c r="VYN80" s="222"/>
      <c r="VYO80" s="222"/>
      <c r="VYP80" s="222"/>
      <c r="VYQ80" s="222"/>
      <c r="VYR80" s="222"/>
      <c r="VYS80" s="222"/>
      <c r="VYT80" s="222"/>
      <c r="VYU80" s="222"/>
      <c r="VYV80" s="222"/>
      <c r="VYW80" s="222"/>
      <c r="VYX80" s="222"/>
      <c r="VYY80" s="222"/>
      <c r="VYZ80" s="222"/>
      <c r="VZA80" s="222"/>
      <c r="VZB80" s="222"/>
      <c r="VZC80" s="222"/>
      <c r="VZD80" s="222"/>
      <c r="VZE80" s="222"/>
      <c r="VZF80" s="222"/>
      <c r="VZG80" s="222"/>
      <c r="VZH80" s="222"/>
      <c r="VZI80" s="222"/>
      <c r="VZJ80" s="222"/>
      <c r="VZK80" s="222"/>
      <c r="VZL80" s="222"/>
      <c r="VZM80" s="222"/>
      <c r="VZN80" s="222"/>
      <c r="VZO80" s="222"/>
      <c r="VZP80" s="222"/>
      <c r="VZQ80" s="222"/>
      <c r="VZR80" s="222"/>
      <c r="VZS80" s="222"/>
      <c r="VZT80" s="222"/>
      <c r="VZU80" s="222"/>
      <c r="VZV80" s="222"/>
      <c r="VZW80" s="222"/>
      <c r="VZX80" s="222"/>
      <c r="VZY80" s="222"/>
      <c r="VZZ80" s="222"/>
      <c r="WAA80" s="222"/>
      <c r="WAB80" s="222"/>
      <c r="WAC80" s="222"/>
      <c r="WAD80" s="222"/>
      <c r="WAE80" s="222"/>
      <c r="WAF80" s="222"/>
      <c r="WAG80" s="222"/>
      <c r="WAH80" s="222"/>
      <c r="WAI80" s="222"/>
      <c r="WAJ80" s="222"/>
      <c r="WAK80" s="222"/>
      <c r="WAL80" s="222"/>
      <c r="WAM80" s="222"/>
      <c r="WAN80" s="222"/>
      <c r="WAO80" s="222"/>
      <c r="WAP80" s="222"/>
      <c r="WAQ80" s="222"/>
      <c r="WAR80" s="222"/>
      <c r="WAS80" s="222"/>
      <c r="WAT80" s="222"/>
      <c r="WAU80" s="222"/>
      <c r="WAV80" s="222"/>
      <c r="WAW80" s="222"/>
      <c r="WAX80" s="222"/>
      <c r="WAY80" s="222"/>
      <c r="WAZ80" s="222"/>
      <c r="WBA80" s="222"/>
      <c r="WBB80" s="222"/>
      <c r="WBC80" s="222"/>
      <c r="WBD80" s="222"/>
      <c r="WBE80" s="222"/>
      <c r="WBF80" s="222"/>
      <c r="WBG80" s="222"/>
      <c r="WBH80" s="222"/>
      <c r="WBI80" s="222"/>
      <c r="WBJ80" s="222"/>
      <c r="WBK80" s="222"/>
      <c r="WBL80" s="222"/>
      <c r="WBM80" s="222"/>
      <c r="WBN80" s="222"/>
      <c r="WBO80" s="222"/>
      <c r="WBP80" s="222"/>
      <c r="WBQ80" s="222"/>
      <c r="WBR80" s="222"/>
      <c r="WBS80" s="222"/>
      <c r="WBT80" s="222"/>
      <c r="WBU80" s="222"/>
      <c r="WBV80" s="222"/>
      <c r="WBW80" s="222"/>
      <c r="WBX80" s="222"/>
      <c r="WBY80" s="222"/>
      <c r="WBZ80" s="222"/>
      <c r="WCA80" s="222"/>
      <c r="WCB80" s="222"/>
      <c r="WCC80" s="222"/>
      <c r="WCD80" s="222"/>
      <c r="WCE80" s="222"/>
      <c r="WCF80" s="222"/>
      <c r="WCG80" s="222"/>
      <c r="WCH80" s="222"/>
      <c r="WCI80" s="222"/>
      <c r="WCJ80" s="222"/>
      <c r="WCK80" s="222"/>
      <c r="WCL80" s="222"/>
      <c r="WCM80" s="222"/>
      <c r="WCN80" s="222"/>
      <c r="WCO80" s="222"/>
      <c r="WCP80" s="222"/>
      <c r="WCQ80" s="222"/>
      <c r="WCR80" s="222"/>
      <c r="WCS80" s="222"/>
      <c r="WCT80" s="222"/>
      <c r="WCU80" s="222"/>
      <c r="WCV80" s="222"/>
      <c r="WCW80" s="222"/>
      <c r="WCX80" s="222"/>
      <c r="WCY80" s="222"/>
      <c r="WCZ80" s="222"/>
      <c r="WDA80" s="222"/>
      <c r="WDB80" s="222"/>
      <c r="WDC80" s="222"/>
      <c r="WDD80" s="222"/>
      <c r="WDE80" s="222"/>
      <c r="WDF80" s="222"/>
      <c r="WDG80" s="222"/>
      <c r="WDH80" s="222"/>
      <c r="WDI80" s="222"/>
      <c r="WDJ80" s="222"/>
      <c r="WDK80" s="222"/>
      <c r="WDL80" s="222"/>
      <c r="WDM80" s="222"/>
      <c r="WDN80" s="222"/>
      <c r="WDO80" s="222"/>
      <c r="WDP80" s="222"/>
      <c r="WDQ80" s="222"/>
      <c r="WDR80" s="222"/>
      <c r="WDS80" s="222"/>
      <c r="WDT80" s="222"/>
      <c r="WDU80" s="222"/>
      <c r="WDV80" s="222"/>
      <c r="WDW80" s="222"/>
      <c r="WDX80" s="222"/>
      <c r="WDY80" s="222"/>
      <c r="WDZ80" s="222"/>
      <c r="WEA80" s="222"/>
      <c r="WEB80" s="222"/>
      <c r="WEC80" s="222"/>
      <c r="WED80" s="222"/>
      <c r="WEE80" s="222"/>
      <c r="WEF80" s="222"/>
      <c r="WEG80" s="222"/>
      <c r="WEH80" s="222"/>
      <c r="WEI80" s="222"/>
      <c r="WEJ80" s="222"/>
      <c r="WEK80" s="222"/>
      <c r="WEL80" s="222"/>
      <c r="WEM80" s="222"/>
      <c r="WEN80" s="222"/>
      <c r="WEO80" s="222"/>
      <c r="WEP80" s="222"/>
      <c r="WEQ80" s="222"/>
      <c r="WER80" s="222"/>
      <c r="WES80" s="222"/>
      <c r="WET80" s="222"/>
      <c r="WEU80" s="222"/>
      <c r="WEV80" s="222"/>
      <c r="WEW80" s="222"/>
      <c r="WEX80" s="222"/>
      <c r="WEY80" s="222"/>
      <c r="WEZ80" s="222"/>
      <c r="WFA80" s="222"/>
      <c r="WFB80" s="222"/>
      <c r="WFC80" s="222"/>
      <c r="WFD80" s="222"/>
      <c r="WFE80" s="222"/>
      <c r="WFF80" s="222"/>
      <c r="WFG80" s="222"/>
      <c r="WFH80" s="222"/>
      <c r="WFI80" s="222"/>
      <c r="WFJ80" s="222"/>
      <c r="WFK80" s="222"/>
      <c r="WFL80" s="222"/>
      <c r="WFM80" s="222"/>
      <c r="WFN80" s="222"/>
      <c r="WFO80" s="222"/>
      <c r="WFP80" s="222"/>
      <c r="WFQ80" s="222"/>
      <c r="WFR80" s="222"/>
      <c r="WFS80" s="222"/>
      <c r="WFT80" s="222"/>
      <c r="WFU80" s="222"/>
      <c r="WFV80" s="222"/>
      <c r="WFW80" s="222"/>
      <c r="WFX80" s="222"/>
      <c r="WFY80" s="222"/>
      <c r="WFZ80" s="222"/>
      <c r="WGA80" s="222"/>
      <c r="WGB80" s="222"/>
      <c r="WGC80" s="222"/>
      <c r="WGD80" s="222"/>
      <c r="WGE80" s="222"/>
      <c r="WGF80" s="222"/>
      <c r="WGG80" s="222"/>
      <c r="WGH80" s="222"/>
      <c r="WGI80" s="222"/>
      <c r="WGJ80" s="222"/>
      <c r="WGK80" s="222"/>
      <c r="WGL80" s="222"/>
      <c r="WGM80" s="222"/>
      <c r="WGN80" s="222"/>
      <c r="WGO80" s="222"/>
      <c r="WGP80" s="222"/>
      <c r="WGQ80" s="222"/>
      <c r="WGR80" s="222"/>
      <c r="WGS80" s="222"/>
      <c r="WGT80" s="222"/>
      <c r="WGU80" s="222"/>
      <c r="WGV80" s="222"/>
      <c r="WGW80" s="222"/>
      <c r="WGX80" s="222"/>
      <c r="WGY80" s="222"/>
      <c r="WGZ80" s="222"/>
      <c r="WHA80" s="222"/>
      <c r="WHB80" s="222"/>
      <c r="WHC80" s="222"/>
      <c r="WHD80" s="222"/>
      <c r="WHE80" s="222"/>
      <c r="WHF80" s="222"/>
      <c r="WHG80" s="222"/>
      <c r="WHH80" s="222"/>
      <c r="WHI80" s="222"/>
      <c r="WHJ80" s="222"/>
      <c r="WHK80" s="222"/>
      <c r="WHL80" s="222"/>
      <c r="WHM80" s="222"/>
      <c r="WHN80" s="222"/>
      <c r="WHO80" s="222"/>
      <c r="WHP80" s="222"/>
      <c r="WHQ80" s="222"/>
      <c r="WHR80" s="222"/>
      <c r="WHS80" s="222"/>
      <c r="WHT80" s="222"/>
      <c r="WHU80" s="222"/>
      <c r="WHV80" s="222"/>
      <c r="WHW80" s="222"/>
      <c r="WHX80" s="222"/>
      <c r="WHY80" s="222"/>
      <c r="WHZ80" s="222"/>
      <c r="WIA80" s="222"/>
      <c r="WIB80" s="222"/>
      <c r="WIC80" s="222"/>
      <c r="WID80" s="222"/>
      <c r="WIE80" s="222"/>
      <c r="WIF80" s="222"/>
      <c r="WIG80" s="222"/>
      <c r="WIH80" s="222"/>
      <c r="WII80" s="222"/>
      <c r="WIJ80" s="222"/>
      <c r="WIK80" s="222"/>
      <c r="WIL80" s="222"/>
      <c r="WIM80" s="222"/>
      <c r="WIN80" s="222"/>
      <c r="WIO80" s="222"/>
      <c r="WIP80" s="222"/>
      <c r="WIQ80" s="222"/>
      <c r="WIR80" s="222"/>
      <c r="WIS80" s="222"/>
      <c r="WIT80" s="222"/>
      <c r="WIU80" s="222"/>
      <c r="WIV80" s="222"/>
      <c r="WIW80" s="222"/>
      <c r="WIX80" s="222"/>
      <c r="WIY80" s="222"/>
      <c r="WIZ80" s="222"/>
      <c r="WJA80" s="222"/>
      <c r="WJB80" s="222"/>
      <c r="WJC80" s="222"/>
      <c r="WJD80" s="222"/>
      <c r="WJE80" s="222"/>
      <c r="WJF80" s="222"/>
      <c r="WJG80" s="222"/>
      <c r="WJH80" s="222"/>
      <c r="WJI80" s="222"/>
      <c r="WJJ80" s="222"/>
      <c r="WJK80" s="222"/>
      <c r="WJL80" s="222"/>
      <c r="WJM80" s="222"/>
      <c r="WJN80" s="222"/>
      <c r="WJO80" s="222"/>
      <c r="WJP80" s="222"/>
      <c r="WJQ80" s="222"/>
      <c r="WJR80" s="222"/>
      <c r="WJS80" s="222"/>
      <c r="WJT80" s="222"/>
      <c r="WJU80" s="222"/>
      <c r="WJV80" s="222"/>
      <c r="WJW80" s="222"/>
      <c r="WJX80" s="222"/>
      <c r="WJY80" s="222"/>
      <c r="WJZ80" s="222"/>
      <c r="WKA80" s="222"/>
      <c r="WKB80" s="222"/>
      <c r="WKC80" s="222"/>
      <c r="WKD80" s="222"/>
      <c r="WKE80" s="222"/>
      <c r="WKF80" s="222"/>
      <c r="WKG80" s="222"/>
      <c r="WKH80" s="222"/>
      <c r="WKI80" s="222"/>
      <c r="WKJ80" s="222"/>
      <c r="WKK80" s="222"/>
      <c r="WKL80" s="222"/>
      <c r="WKM80" s="222"/>
      <c r="WKN80" s="222"/>
      <c r="WKO80" s="222"/>
      <c r="WKP80" s="222"/>
      <c r="WKQ80" s="222"/>
      <c r="WKR80" s="222"/>
      <c r="WKS80" s="222"/>
      <c r="WKT80" s="222"/>
      <c r="WKU80" s="222"/>
      <c r="WKV80" s="222"/>
      <c r="WKW80" s="222"/>
      <c r="WKX80" s="222"/>
      <c r="WKY80" s="222"/>
      <c r="WKZ80" s="222"/>
      <c r="WLA80" s="222"/>
      <c r="WLB80" s="222"/>
      <c r="WLC80" s="222"/>
      <c r="WLD80" s="222"/>
      <c r="WLE80" s="222"/>
      <c r="WLF80" s="222"/>
      <c r="WLG80" s="222"/>
      <c r="WLH80" s="222"/>
      <c r="WLI80" s="222"/>
      <c r="WLJ80" s="222"/>
      <c r="WLK80" s="222"/>
      <c r="WLL80" s="222"/>
      <c r="WLM80" s="222"/>
      <c r="WLN80" s="222"/>
      <c r="WLO80" s="222"/>
      <c r="WLP80" s="222"/>
      <c r="WLQ80" s="222"/>
      <c r="WLR80" s="222"/>
      <c r="WLS80" s="222"/>
      <c r="WLT80" s="222"/>
      <c r="WLU80" s="222"/>
      <c r="WLV80" s="222"/>
      <c r="WLW80" s="222"/>
      <c r="WLX80" s="222"/>
      <c r="WLY80" s="222"/>
      <c r="WLZ80" s="222"/>
      <c r="WMA80" s="222"/>
      <c r="WMB80" s="222"/>
      <c r="WMC80" s="222"/>
      <c r="WMD80" s="222"/>
      <c r="WME80" s="222"/>
      <c r="WMF80" s="222"/>
      <c r="WMG80" s="222"/>
      <c r="WMH80" s="222"/>
      <c r="WMI80" s="222"/>
      <c r="WMJ80" s="222"/>
      <c r="WMK80" s="222"/>
      <c r="WML80" s="222"/>
      <c r="WMM80" s="222"/>
      <c r="WMN80" s="222"/>
      <c r="WMO80" s="222"/>
      <c r="WMP80" s="222"/>
      <c r="WMQ80" s="222"/>
      <c r="WMR80" s="222"/>
      <c r="WMS80" s="222"/>
      <c r="WMT80" s="222"/>
      <c r="WMU80" s="222"/>
      <c r="WMV80" s="222"/>
      <c r="WMW80" s="222"/>
      <c r="WMX80" s="222"/>
      <c r="WMY80" s="222"/>
      <c r="WMZ80" s="222"/>
      <c r="WNA80" s="222"/>
      <c r="WNB80" s="222"/>
      <c r="WNC80" s="222"/>
      <c r="WND80" s="222"/>
      <c r="WNE80" s="222"/>
      <c r="WNF80" s="222"/>
      <c r="WNG80" s="222"/>
      <c r="WNH80" s="222"/>
      <c r="WNI80" s="222"/>
      <c r="WNJ80" s="222"/>
      <c r="WNK80" s="222"/>
      <c r="WNL80" s="222"/>
      <c r="WNM80" s="222"/>
      <c r="WNN80" s="222"/>
      <c r="WNO80" s="222"/>
      <c r="WNP80" s="222"/>
      <c r="WNQ80" s="222"/>
      <c r="WNR80" s="222"/>
      <c r="WNS80" s="222"/>
      <c r="WNT80" s="222"/>
      <c r="WNU80" s="222"/>
      <c r="WNV80" s="222"/>
      <c r="WNW80" s="222"/>
      <c r="WNX80" s="222"/>
      <c r="WNY80" s="222"/>
      <c r="WNZ80" s="222"/>
      <c r="WOA80" s="222"/>
      <c r="WOB80" s="222"/>
      <c r="WOC80" s="222"/>
      <c r="WOD80" s="222"/>
      <c r="WOE80" s="222"/>
      <c r="WOF80" s="222"/>
      <c r="WOG80" s="222"/>
      <c r="WOH80" s="222"/>
      <c r="WOI80" s="222"/>
      <c r="WOJ80" s="222"/>
      <c r="WOK80" s="222"/>
      <c r="WOL80" s="222"/>
      <c r="WOM80" s="222"/>
      <c r="WON80" s="222"/>
      <c r="WOO80" s="222"/>
      <c r="WOP80" s="222"/>
      <c r="WOQ80" s="222"/>
      <c r="WOR80" s="222"/>
      <c r="WOS80" s="222"/>
      <c r="WOT80" s="222"/>
      <c r="WOU80" s="222"/>
      <c r="WOV80" s="222"/>
      <c r="WOW80" s="222"/>
      <c r="WOX80" s="222"/>
      <c r="WOY80" s="222"/>
      <c r="WOZ80" s="222"/>
      <c r="WPA80" s="222"/>
      <c r="WPB80" s="222"/>
      <c r="WPC80" s="222"/>
      <c r="WPD80" s="222"/>
      <c r="WPE80" s="222"/>
      <c r="WPF80" s="222"/>
      <c r="WPG80" s="222"/>
      <c r="WPH80" s="222"/>
      <c r="WPI80" s="222"/>
      <c r="WPJ80" s="222"/>
      <c r="WPK80" s="222"/>
      <c r="WPL80" s="222"/>
      <c r="WPM80" s="222"/>
      <c r="WPN80" s="222"/>
      <c r="WPO80" s="222"/>
      <c r="WPP80" s="222"/>
      <c r="WPQ80" s="222"/>
      <c r="WPR80" s="222"/>
      <c r="WPS80" s="222"/>
      <c r="WPT80" s="222"/>
      <c r="WPU80" s="222"/>
      <c r="WPV80" s="222"/>
      <c r="WPW80" s="222"/>
      <c r="WPX80" s="222"/>
      <c r="WPY80" s="222"/>
      <c r="WPZ80" s="222"/>
      <c r="WQA80" s="222"/>
      <c r="WQB80" s="222"/>
      <c r="WQC80" s="222"/>
      <c r="WQD80" s="222"/>
      <c r="WQE80" s="222"/>
      <c r="WQF80" s="222"/>
      <c r="WQG80" s="222"/>
      <c r="WQH80" s="222"/>
      <c r="WQI80" s="222"/>
      <c r="WQJ80" s="222"/>
      <c r="WQK80" s="222"/>
      <c r="WQL80" s="222"/>
      <c r="WQM80" s="222"/>
      <c r="WQN80" s="222"/>
      <c r="WQO80" s="222"/>
      <c r="WQP80" s="222"/>
      <c r="WQQ80" s="222"/>
      <c r="WQR80" s="222"/>
      <c r="WQS80" s="222"/>
      <c r="WQT80" s="222"/>
      <c r="WQU80" s="222"/>
      <c r="WQV80" s="222"/>
      <c r="WQW80" s="222"/>
      <c r="WQX80" s="222"/>
      <c r="WQY80" s="222"/>
      <c r="WQZ80" s="222"/>
      <c r="WRA80" s="222"/>
      <c r="WRB80" s="222"/>
      <c r="WRC80" s="222"/>
      <c r="WRD80" s="222"/>
      <c r="WRE80" s="222"/>
      <c r="WRF80" s="222"/>
      <c r="WRG80" s="222"/>
      <c r="WRH80" s="222"/>
      <c r="WRI80" s="222"/>
      <c r="WRJ80" s="222"/>
      <c r="WRK80" s="222"/>
      <c r="WRL80" s="222"/>
      <c r="WRM80" s="222"/>
      <c r="WRN80" s="222"/>
      <c r="WRO80" s="222"/>
      <c r="WRP80" s="222"/>
      <c r="WRQ80" s="222"/>
      <c r="WRR80" s="222"/>
      <c r="WRS80" s="222"/>
      <c r="WRT80" s="222"/>
      <c r="WRU80" s="222"/>
      <c r="WRV80" s="222"/>
      <c r="WRW80" s="222"/>
      <c r="WRX80" s="222"/>
      <c r="WRY80" s="222"/>
      <c r="WRZ80" s="222"/>
      <c r="WSA80" s="222"/>
      <c r="WSB80" s="222"/>
      <c r="WSC80" s="222"/>
      <c r="WSD80" s="222"/>
      <c r="WSE80" s="222"/>
      <c r="WSF80" s="222"/>
      <c r="WSG80" s="222"/>
      <c r="WSH80" s="222"/>
      <c r="WSI80" s="222"/>
      <c r="WSJ80" s="222"/>
      <c r="WSK80" s="222"/>
      <c r="WSL80" s="222"/>
      <c r="WSM80" s="222"/>
      <c r="WSN80" s="222"/>
      <c r="WSO80" s="222"/>
      <c r="WSP80" s="222"/>
      <c r="WSQ80" s="222"/>
      <c r="WSR80" s="222"/>
      <c r="WSS80" s="222"/>
      <c r="WST80" s="222"/>
      <c r="WSU80" s="222"/>
      <c r="WSV80" s="222"/>
      <c r="WSW80" s="222"/>
      <c r="WSX80" s="222"/>
      <c r="WSY80" s="222"/>
      <c r="WSZ80" s="222"/>
      <c r="WTA80" s="222"/>
      <c r="WTB80" s="222"/>
      <c r="WTC80" s="222"/>
      <c r="WTD80" s="222"/>
      <c r="WTE80" s="222"/>
      <c r="WTF80" s="222"/>
      <c r="WTG80" s="222"/>
      <c r="WTH80" s="222"/>
      <c r="WTI80" s="222"/>
      <c r="WTJ80" s="222"/>
      <c r="WTK80" s="222"/>
      <c r="WTL80" s="222"/>
      <c r="WTM80" s="222"/>
      <c r="WTN80" s="222"/>
      <c r="WTO80" s="222"/>
      <c r="WTP80" s="222"/>
      <c r="WTQ80" s="222"/>
      <c r="WTR80" s="222"/>
      <c r="WTS80" s="222"/>
      <c r="WTT80" s="222"/>
      <c r="WTU80" s="222"/>
      <c r="WTV80" s="222"/>
      <c r="WTW80" s="222"/>
      <c r="WTX80" s="222"/>
      <c r="WTY80" s="222"/>
      <c r="WTZ80" s="222"/>
      <c r="WUA80" s="222"/>
      <c r="WUB80" s="222"/>
      <c r="WUC80" s="222"/>
      <c r="WUD80" s="222"/>
      <c r="WUE80" s="222"/>
      <c r="WUF80" s="222"/>
      <c r="WUG80" s="222"/>
      <c r="WUH80" s="222"/>
      <c r="WUI80" s="222"/>
      <c r="WUJ80" s="222"/>
      <c r="WUK80" s="222"/>
      <c r="WUL80" s="222"/>
      <c r="WUM80" s="222"/>
      <c r="WUN80" s="222"/>
      <c r="WUO80" s="222"/>
      <c r="WUP80" s="222"/>
      <c r="WUQ80" s="222"/>
      <c r="WUR80" s="222"/>
      <c r="WUS80" s="222"/>
      <c r="WUT80" s="222"/>
      <c r="WUU80" s="222"/>
      <c r="WUV80" s="222"/>
      <c r="WUW80" s="222"/>
      <c r="WUX80" s="222"/>
      <c r="WUY80" s="222"/>
      <c r="WUZ80" s="222"/>
      <c r="WVA80" s="222"/>
      <c r="WVB80" s="222"/>
      <c r="WVC80" s="222"/>
      <c r="WVD80" s="222"/>
      <c r="WVE80" s="222"/>
      <c r="WVF80" s="222"/>
      <c r="WVG80" s="222"/>
      <c r="WVH80" s="222"/>
      <c r="WVI80" s="222"/>
      <c r="WVJ80" s="222"/>
      <c r="WVK80" s="222"/>
      <c r="WVL80" s="222"/>
      <c r="WVM80" s="222"/>
      <c r="WVN80" s="222"/>
      <c r="WVO80" s="222"/>
      <c r="WVP80" s="222"/>
      <c r="WVQ80" s="222"/>
      <c r="WVR80" s="222"/>
      <c r="WVS80" s="222"/>
      <c r="WVT80" s="222"/>
      <c r="WVU80" s="222"/>
      <c r="WVV80" s="222"/>
      <c r="WVW80" s="222"/>
      <c r="WVX80" s="222"/>
      <c r="WVY80" s="222"/>
      <c r="WVZ80" s="222"/>
      <c r="WWA80" s="222"/>
      <c r="WWB80" s="222"/>
      <c r="WWC80" s="222"/>
      <c r="WWD80" s="222"/>
      <c r="WWE80" s="222"/>
      <c r="WWF80" s="222"/>
      <c r="WWG80" s="222"/>
      <c r="WWH80" s="222"/>
      <c r="WWI80" s="222"/>
      <c r="WWJ80" s="222"/>
      <c r="WWK80" s="222"/>
      <c r="WWL80" s="222"/>
      <c r="WWM80" s="222"/>
      <c r="WWN80" s="222"/>
      <c r="WWO80" s="222"/>
      <c r="WWP80" s="222"/>
      <c r="WWQ80" s="222"/>
      <c r="WWR80" s="222"/>
      <c r="WWS80" s="222"/>
      <c r="WWT80" s="222"/>
      <c r="WWU80" s="222"/>
      <c r="WWV80" s="222"/>
      <c r="WWW80" s="222"/>
      <c r="WWX80" s="222"/>
      <c r="WWY80" s="222"/>
      <c r="WWZ80" s="222"/>
      <c r="WXA80" s="222"/>
      <c r="WXB80" s="222"/>
      <c r="WXC80" s="222"/>
      <c r="WXD80" s="222"/>
      <c r="WXE80" s="222"/>
      <c r="WXF80" s="222"/>
      <c r="WXG80" s="222"/>
      <c r="WXH80" s="222"/>
      <c r="WXI80" s="222"/>
      <c r="WXJ80" s="222"/>
      <c r="WXK80" s="222"/>
      <c r="WXL80" s="222"/>
      <c r="WXM80" s="222"/>
      <c r="WXN80" s="222"/>
      <c r="WXO80" s="222"/>
      <c r="WXP80" s="222"/>
      <c r="WXQ80" s="222"/>
      <c r="WXR80" s="222"/>
      <c r="WXS80" s="222"/>
      <c r="WXT80" s="222"/>
      <c r="WXU80" s="222"/>
      <c r="WXV80" s="222"/>
      <c r="WXW80" s="222"/>
      <c r="WXX80" s="222"/>
      <c r="WXY80" s="222"/>
      <c r="WXZ80" s="222"/>
      <c r="WYA80" s="222"/>
      <c r="WYB80" s="222"/>
      <c r="WYC80" s="222"/>
      <c r="WYD80" s="222"/>
      <c r="WYE80" s="222"/>
      <c r="WYF80" s="222"/>
      <c r="WYG80" s="222"/>
      <c r="WYH80" s="222"/>
      <c r="WYI80" s="222"/>
      <c r="WYJ80" s="222"/>
      <c r="WYK80" s="222"/>
      <c r="WYL80" s="222"/>
      <c r="WYM80" s="222"/>
      <c r="WYN80" s="222"/>
      <c r="WYO80" s="222"/>
      <c r="WYP80" s="222"/>
      <c r="WYQ80" s="222"/>
      <c r="WYR80" s="222"/>
      <c r="WYS80" s="222"/>
      <c r="WYT80" s="222"/>
      <c r="WYU80" s="222"/>
      <c r="WYV80" s="222"/>
      <c r="WYW80" s="222"/>
      <c r="WYX80" s="222"/>
      <c r="WYY80" s="222"/>
      <c r="WYZ80" s="222"/>
      <c r="WZA80" s="222"/>
      <c r="WZB80" s="222"/>
      <c r="WZC80" s="222"/>
      <c r="WZD80" s="222"/>
      <c r="WZE80" s="222"/>
      <c r="WZF80" s="222"/>
      <c r="WZG80" s="222"/>
      <c r="WZH80" s="222"/>
      <c r="WZI80" s="222"/>
      <c r="WZJ80" s="222"/>
      <c r="WZK80" s="222"/>
      <c r="WZL80" s="222"/>
      <c r="WZM80" s="222"/>
      <c r="WZN80" s="222"/>
      <c r="WZO80" s="222"/>
      <c r="WZP80" s="222"/>
      <c r="WZQ80" s="222"/>
      <c r="WZR80" s="222"/>
      <c r="WZS80" s="222"/>
      <c r="WZT80" s="222"/>
      <c r="WZU80" s="222"/>
      <c r="WZV80" s="222"/>
      <c r="WZW80" s="222"/>
      <c r="WZX80" s="222"/>
      <c r="WZY80" s="222"/>
      <c r="WZZ80" s="222"/>
      <c r="XAA80" s="222"/>
      <c r="XAB80" s="222"/>
      <c r="XAC80" s="222"/>
      <c r="XAD80" s="222"/>
      <c r="XAE80" s="222"/>
      <c r="XAF80" s="222"/>
      <c r="XAG80" s="222"/>
      <c r="XAH80" s="222"/>
      <c r="XAI80" s="222"/>
      <c r="XAJ80" s="222"/>
      <c r="XAK80" s="222"/>
      <c r="XAL80" s="222"/>
      <c r="XAM80" s="222"/>
      <c r="XAN80" s="222"/>
      <c r="XAO80" s="222"/>
      <c r="XAP80" s="222"/>
      <c r="XAQ80" s="222"/>
      <c r="XAR80" s="222"/>
      <c r="XAS80" s="222"/>
      <c r="XAT80" s="222"/>
      <c r="XAU80" s="222"/>
      <c r="XAV80" s="222"/>
      <c r="XAW80" s="222"/>
      <c r="XAX80" s="222"/>
      <c r="XAY80" s="222"/>
      <c r="XAZ80" s="222"/>
      <c r="XBA80" s="222"/>
      <c r="XBB80" s="222"/>
      <c r="XBC80" s="222"/>
      <c r="XBD80" s="222"/>
      <c r="XBE80" s="222"/>
      <c r="XBF80" s="222"/>
      <c r="XBG80" s="222"/>
      <c r="XBH80" s="222"/>
      <c r="XBI80" s="222"/>
      <c r="XBJ80" s="222"/>
      <c r="XBK80" s="222"/>
      <c r="XBL80" s="222"/>
      <c r="XBM80" s="222"/>
      <c r="XBN80" s="222"/>
      <c r="XBO80" s="222"/>
      <c r="XBP80" s="222"/>
      <c r="XBQ80" s="222"/>
      <c r="XBR80" s="222"/>
      <c r="XBS80" s="222"/>
      <c r="XBT80" s="222"/>
      <c r="XBU80" s="222"/>
      <c r="XBV80" s="222"/>
      <c r="XBW80" s="222"/>
      <c r="XBX80" s="222"/>
      <c r="XBY80" s="222"/>
      <c r="XBZ80" s="222"/>
      <c r="XCA80" s="222"/>
      <c r="XCB80" s="222"/>
      <c r="XCC80" s="222"/>
      <c r="XCD80" s="222"/>
      <c r="XCE80" s="222"/>
      <c r="XCF80" s="222"/>
      <c r="XCG80" s="222"/>
      <c r="XCH80" s="222"/>
      <c r="XCI80" s="222"/>
      <c r="XCJ80" s="222"/>
      <c r="XCK80" s="222"/>
      <c r="XCL80" s="222"/>
      <c r="XCM80" s="222"/>
      <c r="XCN80" s="222"/>
      <c r="XCO80" s="222"/>
      <c r="XCP80" s="222"/>
      <c r="XCQ80" s="222"/>
      <c r="XCR80" s="222"/>
      <c r="XCS80" s="222"/>
      <c r="XCT80" s="222"/>
      <c r="XCU80" s="222"/>
      <c r="XCV80" s="222"/>
      <c r="XCW80" s="222"/>
      <c r="XCX80" s="222"/>
      <c r="XCY80" s="222"/>
      <c r="XCZ80" s="222"/>
      <c r="XDA80" s="222"/>
      <c r="XDB80" s="222"/>
      <c r="XDC80" s="222"/>
      <c r="XDD80" s="222"/>
      <c r="XDE80" s="222"/>
      <c r="XDF80" s="222"/>
      <c r="XDG80" s="222"/>
      <c r="XDH80" s="222"/>
      <c r="XDI80" s="222"/>
      <c r="XDJ80" s="222"/>
      <c r="XDK80" s="222"/>
      <c r="XDL80" s="222"/>
      <c r="XDM80" s="222"/>
      <c r="XDN80" s="222"/>
      <c r="XDO80" s="222"/>
      <c r="XDP80" s="222"/>
      <c r="XDQ80" s="222"/>
      <c r="XDR80" s="222"/>
      <c r="XDS80" s="222"/>
      <c r="XDT80" s="222"/>
      <c r="XDU80" s="222"/>
      <c r="XDV80" s="222"/>
      <c r="XDW80" s="222"/>
      <c r="XDX80" s="222"/>
      <c r="XDY80" s="222"/>
      <c r="XDZ80" s="222"/>
      <c r="XEA80" s="222"/>
      <c r="XEB80" s="222"/>
      <c r="XEC80" s="222"/>
      <c r="XED80" s="222"/>
      <c r="XEE80" s="222"/>
      <c r="XEF80" s="222"/>
      <c r="XEG80" s="222"/>
      <c r="XEH80" s="222"/>
      <c r="XEI80" s="222"/>
      <c r="XEJ80" s="222"/>
      <c r="XEK80" s="222"/>
      <c r="XEL80" s="222"/>
      <c r="XEM80" s="222"/>
      <c r="XEN80" s="222"/>
      <c r="XEO80" s="222"/>
      <c r="XEP80" s="222"/>
      <c r="XEQ80" s="222"/>
      <c r="XER80" s="222"/>
      <c r="XES80" s="222"/>
      <c r="XET80" s="222"/>
      <c r="XEU80" s="222"/>
      <c r="XEV80" s="222"/>
      <c r="XEW80" s="222"/>
      <c r="XEX80" s="222"/>
      <c r="XEY80" s="222"/>
      <c r="XEZ80" s="222"/>
      <c r="XFA80" s="222"/>
      <c r="XFB80" s="222"/>
      <c r="XFC80" s="222"/>
      <c r="XFD80" s="222"/>
    </row>
    <row r="81" spans="1:116" s="206" customFormat="1" ht="13.5">
      <c r="A81" s="207"/>
      <c r="B81" s="214"/>
      <c r="C81" s="174"/>
      <c r="D81" s="84"/>
      <c r="E81" s="391"/>
      <c r="F81" s="1104" t="s">
        <v>1188</v>
      </c>
      <c r="G81" s="209"/>
      <c r="H81" s="202"/>
      <c r="I81" s="212"/>
      <c r="J81" s="1004">
        <f>-('PRA110'!J81-'PRA110'!J82)</f>
        <v>0</v>
      </c>
      <c r="K81" s="1010">
        <f>-(('PRA110'!I81-'PRA110'!I82)-('PRA110'!J81-'PRA110'!J82))</f>
        <v>0</v>
      </c>
      <c r="L81" s="1010">
        <f>-('PRA110'!K81-'PRA110'!K82)</f>
        <v>0</v>
      </c>
      <c r="M81" s="1010">
        <f>-('PRA110'!L81-'PRA110'!L82)</f>
        <v>0</v>
      </c>
      <c r="N81" s="1010">
        <f>-('PRA110'!M81-'PRA110'!M82)</f>
        <v>0</v>
      </c>
      <c r="O81" s="1010">
        <f>-('PRA110'!N81-'PRA110'!N82)</f>
        <v>0</v>
      </c>
      <c r="P81" s="1010">
        <f>-('PRA110'!O81-'PRA110'!O82)</f>
        <v>0</v>
      </c>
      <c r="Q81" s="1010">
        <f>-('PRA110'!P81-'PRA110'!P82)</f>
        <v>0</v>
      </c>
      <c r="R81" s="1010">
        <f>-('PRA110'!Q81-'PRA110'!Q82)</f>
        <v>0</v>
      </c>
      <c r="S81" s="1010">
        <f>-('PRA110'!R81-'PRA110'!R82)</f>
        <v>0</v>
      </c>
      <c r="T81" s="1010">
        <f>-('PRA110'!S81-'PRA110'!S82)</f>
        <v>0</v>
      </c>
      <c r="U81" s="1010">
        <f>-('PRA110'!T81-'PRA110'!T82)</f>
        <v>0</v>
      </c>
      <c r="V81" s="1010">
        <f>-('PRA110'!U81-'PRA110'!U82)</f>
        <v>0</v>
      </c>
      <c r="W81" s="1010">
        <f>-('PRA110'!V81-'PRA110'!V82)</f>
        <v>0</v>
      </c>
      <c r="X81" s="1010">
        <f>-('PRA110'!W81-'PRA110'!W82)</f>
        <v>0</v>
      </c>
      <c r="Y81" s="1010">
        <f>-('PRA110'!X81-'PRA110'!X82)</f>
        <v>0</v>
      </c>
      <c r="Z81" s="1010">
        <f>-('PRA110'!Y81-'PRA110'!Y82)</f>
        <v>0</v>
      </c>
      <c r="AA81" s="1010">
        <f>-('PRA110'!Z81-'PRA110'!Z82)</f>
        <v>0</v>
      </c>
      <c r="AB81" s="1010">
        <f>-('PRA110'!AA81-'PRA110'!AA82)</f>
        <v>0</v>
      </c>
      <c r="AC81" s="1010">
        <f>-('PRA110'!AB81-'PRA110'!AB82)</f>
        <v>0</v>
      </c>
      <c r="AD81" s="1010">
        <f>-('PRA110'!AC81-'PRA110'!AC82)</f>
        <v>0</v>
      </c>
      <c r="AE81" s="1010">
        <f>-('PRA110'!AD81-'PRA110'!AD82)</f>
        <v>0</v>
      </c>
      <c r="AF81" s="1010">
        <f>-('PRA110'!AE81-'PRA110'!AE82)</f>
        <v>0</v>
      </c>
      <c r="AG81" s="1010">
        <f>-('PRA110'!AF81-'PRA110'!AF82)</f>
        <v>0</v>
      </c>
      <c r="AH81" s="1010">
        <f>-('PRA110'!AG81-'PRA110'!AG82)</f>
        <v>0</v>
      </c>
      <c r="AI81" s="1010">
        <f>-('PRA110'!AH81-'PRA110'!AH82)</f>
        <v>0</v>
      </c>
      <c r="AJ81" s="1010">
        <f>-('PRA110'!AI81-'PRA110'!AI82)</f>
        <v>0</v>
      </c>
      <c r="AK81" s="1010">
        <f>-('PRA110'!AJ81-'PRA110'!AJ82)</f>
        <v>0</v>
      </c>
      <c r="AL81" s="1010">
        <f>-('PRA110'!AK81-'PRA110'!AK82)</f>
        <v>0</v>
      </c>
      <c r="AM81" s="1010">
        <f>-('PRA110'!AL81-'PRA110'!AL82)</f>
        <v>0</v>
      </c>
      <c r="AN81" s="1010">
        <f>-('PRA110'!AM81-'PRA110'!AM82)</f>
        <v>0</v>
      </c>
      <c r="AO81" s="1010">
        <f>-('PRA110'!AN81-'PRA110'!AN82)</f>
        <v>0</v>
      </c>
      <c r="AP81" s="1010">
        <f>-('PRA110'!AO81-'PRA110'!AO82)</f>
        <v>0</v>
      </c>
      <c r="AQ81" s="1010">
        <f>-('PRA110'!AP81-'PRA110'!AP82)</f>
        <v>0</v>
      </c>
      <c r="AR81" s="1010">
        <f>-('PRA110'!AQ81-'PRA110'!AQ82)</f>
        <v>0</v>
      </c>
      <c r="AS81" s="1010">
        <f>-('PRA110'!AR81-'PRA110'!AR82)</f>
        <v>0</v>
      </c>
      <c r="AT81" s="1010">
        <f>-('PRA110'!AS81-'PRA110'!AS82)</f>
        <v>0</v>
      </c>
      <c r="AU81" s="1010">
        <f>-('PRA110'!AT81-'PRA110'!AT82)</f>
        <v>0</v>
      </c>
      <c r="AV81" s="1010">
        <f>-('PRA110'!AU81-'PRA110'!AU82)</f>
        <v>0</v>
      </c>
      <c r="AW81" s="1010">
        <f>-('PRA110'!AV81-'PRA110'!AV82)</f>
        <v>0</v>
      </c>
      <c r="AX81" s="1010">
        <f>-('PRA110'!AW81-'PRA110'!AW82)</f>
        <v>0</v>
      </c>
      <c r="AY81" s="1010">
        <f>-('PRA110'!AX81-'PRA110'!AX82)</f>
        <v>0</v>
      </c>
      <c r="AZ81" s="1010">
        <f>-('PRA110'!AY81-'PRA110'!AY82)</f>
        <v>0</v>
      </c>
      <c r="BA81" s="1010">
        <f>-('PRA110'!AZ81-'PRA110'!AZ82)</f>
        <v>0</v>
      </c>
      <c r="BB81" s="1010">
        <f>-('PRA110'!BA81-'PRA110'!BA82)</f>
        <v>0</v>
      </c>
      <c r="BC81" s="1010">
        <f>-('PRA110'!BB81-'PRA110'!BB82)</f>
        <v>0</v>
      </c>
      <c r="BD81" s="1010">
        <f>-('PRA110'!BC81-'PRA110'!BC82)</f>
        <v>0</v>
      </c>
      <c r="BE81" s="1010">
        <f>-('PRA110'!BD81-'PRA110'!BD82)</f>
        <v>0</v>
      </c>
      <c r="BF81" s="1010">
        <f>-('PRA110'!BE81-'PRA110'!BE82)</f>
        <v>0</v>
      </c>
      <c r="BG81" s="1010">
        <f>-('PRA110'!BF81-'PRA110'!BF82)</f>
        <v>0</v>
      </c>
      <c r="BH81" s="1010">
        <f>-('PRA110'!BG81-'PRA110'!BG82)</f>
        <v>0</v>
      </c>
      <c r="BI81" s="1010">
        <f>-('PRA110'!BH81-'PRA110'!BH82)</f>
        <v>0</v>
      </c>
      <c r="BJ81" s="1010">
        <f>-('PRA110'!BI81-'PRA110'!BI82)</f>
        <v>0</v>
      </c>
      <c r="BK81" s="1010">
        <f>-('PRA110'!BJ81-'PRA110'!BJ82)</f>
        <v>0</v>
      </c>
      <c r="BL81" s="1010">
        <f>-('PRA110'!BK81-'PRA110'!BK82)</f>
        <v>0</v>
      </c>
      <c r="BM81" s="1010">
        <f>-('PRA110'!BL81-'PRA110'!BL82)</f>
        <v>0</v>
      </c>
      <c r="BN81" s="1010">
        <f>-('PRA110'!BM81-'PRA110'!BM82)</f>
        <v>0</v>
      </c>
      <c r="BO81" s="1010">
        <f>-('PRA110'!BN81-'PRA110'!BN82)</f>
        <v>0</v>
      </c>
      <c r="BP81" s="1010">
        <f>-('PRA110'!BO81-'PRA110'!BO82)</f>
        <v>0</v>
      </c>
      <c r="BQ81" s="1010">
        <f>-('PRA110'!BP81-'PRA110'!BP82)</f>
        <v>0</v>
      </c>
      <c r="BR81" s="1010">
        <f>-('PRA110'!BQ81-'PRA110'!BQ82)</f>
        <v>0</v>
      </c>
      <c r="BS81" s="1010">
        <f>-('PRA110'!BR81-'PRA110'!BR82)</f>
        <v>0</v>
      </c>
      <c r="BT81" s="1010">
        <f>-('PRA110'!BS81-'PRA110'!BS82)</f>
        <v>0</v>
      </c>
      <c r="BU81" s="1010">
        <f>-('PRA110'!BT81-'PRA110'!BT82)</f>
        <v>0</v>
      </c>
      <c r="BV81" s="1010">
        <f>-('PRA110'!BU81-'PRA110'!BU82)</f>
        <v>0</v>
      </c>
      <c r="BW81" s="1010">
        <f>-('PRA110'!BV81-'PRA110'!BV82)</f>
        <v>0</v>
      </c>
      <c r="BX81" s="1010">
        <f>-('PRA110'!BW81-'PRA110'!BW82)</f>
        <v>0</v>
      </c>
      <c r="BY81" s="1010">
        <f>-('PRA110'!BX81-'PRA110'!BX82)</f>
        <v>0</v>
      </c>
      <c r="BZ81" s="1010">
        <f>-('PRA110'!BY81-'PRA110'!BY82)</f>
        <v>0</v>
      </c>
      <c r="CA81" s="1010">
        <f>-('PRA110'!BZ81-'PRA110'!BZ82)</f>
        <v>0</v>
      </c>
      <c r="CB81" s="1010">
        <f>-('PRA110'!CA81-'PRA110'!CA82)</f>
        <v>0</v>
      </c>
      <c r="CC81" s="1010">
        <f>-('PRA110'!CB81-'PRA110'!CB82)</f>
        <v>0</v>
      </c>
      <c r="CD81" s="1010">
        <f>-('PRA110'!CC81-'PRA110'!CC82)</f>
        <v>0</v>
      </c>
      <c r="CE81" s="1010">
        <f>-('PRA110'!CD81-'PRA110'!CD82)</f>
        <v>0</v>
      </c>
      <c r="CF81" s="1010">
        <f>-('PRA110'!CE81-'PRA110'!CE82)</f>
        <v>0</v>
      </c>
      <c r="CG81" s="1010">
        <f>-('PRA110'!CF81-'PRA110'!CF82)</f>
        <v>0</v>
      </c>
      <c r="CH81" s="1010">
        <f>-('PRA110'!CG81-'PRA110'!CG82)</f>
        <v>0</v>
      </c>
      <c r="CI81" s="1010">
        <f>-('PRA110'!CH81-'PRA110'!CH82)</f>
        <v>0</v>
      </c>
      <c r="CJ81" s="1010">
        <f>-('PRA110'!CI81-'PRA110'!CI82)</f>
        <v>0</v>
      </c>
      <c r="CK81" s="1010">
        <f>-('PRA110'!CJ81-'PRA110'!CJ82)</f>
        <v>0</v>
      </c>
      <c r="CL81" s="1010">
        <f>-('PRA110'!CK81-'PRA110'!CK82)</f>
        <v>0</v>
      </c>
      <c r="CM81" s="1010">
        <f>-('PRA110'!CL81-'PRA110'!CL82)</f>
        <v>0</v>
      </c>
      <c r="CN81" s="1010">
        <f>-('PRA110'!CM81-'PRA110'!CM82)</f>
        <v>0</v>
      </c>
      <c r="CO81" s="1010">
        <f>-('PRA110'!CN81-'PRA110'!CN82)</f>
        <v>0</v>
      </c>
      <c r="CP81" s="1010">
        <f>-('PRA110'!CO81-'PRA110'!CO82)</f>
        <v>0</v>
      </c>
      <c r="CQ81" s="1010">
        <f>-('PRA110'!CP81-'PRA110'!CP82)</f>
        <v>0</v>
      </c>
      <c r="CR81" s="1010">
        <f>-('PRA110'!CQ81-'PRA110'!CQ82)</f>
        <v>0</v>
      </c>
      <c r="CS81" s="1010">
        <f>-('PRA110'!CR81-'PRA110'!CR82)</f>
        <v>0</v>
      </c>
      <c r="CT81" s="1010">
        <f>-('PRA110'!CS81-'PRA110'!CS82)</f>
        <v>0</v>
      </c>
      <c r="CU81" s="1010">
        <f>-('PRA110'!CT81-'PRA110'!CT82)</f>
        <v>0</v>
      </c>
      <c r="CV81" s="1010">
        <f>-('PRA110'!CU81-'PRA110'!CU82)</f>
        <v>0</v>
      </c>
      <c r="CW81" s="1010">
        <f>-('PRA110'!CV81-'PRA110'!CV82)</f>
        <v>0</v>
      </c>
      <c r="CX81" s="1010">
        <f>-('PRA110'!CW81-'PRA110'!CW82)</f>
        <v>0</v>
      </c>
      <c r="CY81" s="1010">
        <f>-('PRA110'!CX81-'PRA110'!CX82)</f>
        <v>0</v>
      </c>
      <c r="CZ81" s="1010">
        <f>-('PRA110'!CY81-'PRA110'!CY82)</f>
        <v>0</v>
      </c>
      <c r="DA81" s="1010">
        <f>-('PRA110'!CZ81-'PRA110'!CZ82)</f>
        <v>0</v>
      </c>
      <c r="DB81" s="1010">
        <f>-('PRA110'!DA81-'PRA110'!DA82)</f>
        <v>0</v>
      </c>
      <c r="DC81" s="1010">
        <f>-('PRA110'!DB81-'PRA110'!DB82)</f>
        <v>0</v>
      </c>
      <c r="DD81" s="1010">
        <f>-('PRA110'!DC81-'PRA110'!DC82)</f>
        <v>0</v>
      </c>
      <c r="DE81" s="1010">
        <f>-('PRA110'!DD81-'PRA110'!DD82)</f>
        <v>0</v>
      </c>
      <c r="DF81" s="1010">
        <f>-('PRA110'!DE81-'PRA110'!DE82)</f>
        <v>0</v>
      </c>
      <c r="DG81" s="1010">
        <f>-('PRA110'!DF81-'PRA110'!DF82)</f>
        <v>0</v>
      </c>
      <c r="DH81" s="1010">
        <f>-('PRA110'!DG81-'PRA110'!DG82)</f>
        <v>0</v>
      </c>
      <c r="DI81" s="1010">
        <f>-('PRA110'!DH81-'PRA110'!DH82)</f>
        <v>0</v>
      </c>
      <c r="DJ81" s="1010">
        <f>-('PRA110'!DI81-'PRA110'!DI82)</f>
        <v>0</v>
      </c>
      <c r="DK81" s="1010">
        <f>-('PRA110'!DJ81-'PRA110'!DJ82)</f>
        <v>0</v>
      </c>
      <c r="DL81" s="1011">
        <f>-('PRA110'!DK81-'PRA110'!DK82)</f>
        <v>0</v>
      </c>
    </row>
    <row r="82" spans="1:116" s="206" customFormat="1" ht="13.5">
      <c r="A82" s="207"/>
      <c r="B82" s="214"/>
      <c r="C82" s="174"/>
      <c r="D82" s="84" t="s">
        <v>581</v>
      </c>
      <c r="E82" s="391" t="s">
        <v>788</v>
      </c>
      <c r="F82" s="808" t="s">
        <v>1163</v>
      </c>
      <c r="G82" s="209"/>
      <c r="H82" s="202"/>
      <c r="I82" s="212"/>
      <c r="J82" s="39">
        <f>-'PRA110'!J82</f>
        <v>0</v>
      </c>
      <c r="K82" s="38">
        <f>-('PRA110'!I82-'PRA110'!J82)</f>
        <v>0</v>
      </c>
      <c r="L82" s="38">
        <f>-'PRA110'!K82</f>
        <v>0</v>
      </c>
      <c r="M82" s="38">
        <f>-'PRA110'!L82</f>
        <v>0</v>
      </c>
      <c r="N82" s="38">
        <f>-'PRA110'!M82</f>
        <v>0</v>
      </c>
      <c r="O82" s="38">
        <f>-'PRA110'!N82</f>
        <v>0</v>
      </c>
      <c r="P82" s="38">
        <f>-'PRA110'!O82</f>
        <v>0</v>
      </c>
      <c r="Q82" s="38">
        <f>-'PRA110'!P82</f>
        <v>0</v>
      </c>
      <c r="R82" s="38">
        <f>-'PRA110'!Q82</f>
        <v>0</v>
      </c>
      <c r="S82" s="38">
        <f>-'PRA110'!R82</f>
        <v>0</v>
      </c>
      <c r="T82" s="38">
        <f>-'PRA110'!S82</f>
        <v>0</v>
      </c>
      <c r="U82" s="38">
        <f>-'PRA110'!T82</f>
        <v>0</v>
      </c>
      <c r="V82" s="38">
        <f>-'PRA110'!U82</f>
        <v>0</v>
      </c>
      <c r="W82" s="38">
        <f>-'PRA110'!V82</f>
        <v>0</v>
      </c>
      <c r="X82" s="38">
        <f>-'PRA110'!W82</f>
        <v>0</v>
      </c>
      <c r="Y82" s="38">
        <f>-'PRA110'!X82</f>
        <v>0</v>
      </c>
      <c r="Z82" s="38">
        <f>-'PRA110'!Y82</f>
        <v>0</v>
      </c>
      <c r="AA82" s="38">
        <f>-'PRA110'!Z82</f>
        <v>0</v>
      </c>
      <c r="AB82" s="38">
        <f>-'PRA110'!AA82</f>
        <v>0</v>
      </c>
      <c r="AC82" s="38">
        <f>-'PRA110'!AB82</f>
        <v>0</v>
      </c>
      <c r="AD82" s="38">
        <f>-'PRA110'!AC82</f>
        <v>0</v>
      </c>
      <c r="AE82" s="38">
        <f>-'PRA110'!AD82</f>
        <v>0</v>
      </c>
      <c r="AF82" s="38">
        <f>-'PRA110'!AE82</f>
        <v>0</v>
      </c>
      <c r="AG82" s="38">
        <f>-'PRA110'!AF82</f>
        <v>0</v>
      </c>
      <c r="AH82" s="38">
        <f>-'PRA110'!AG82</f>
        <v>0</v>
      </c>
      <c r="AI82" s="38">
        <f>-'PRA110'!AH82</f>
        <v>0</v>
      </c>
      <c r="AJ82" s="38">
        <f>-'PRA110'!AI82</f>
        <v>0</v>
      </c>
      <c r="AK82" s="38">
        <f>-'PRA110'!AJ82</f>
        <v>0</v>
      </c>
      <c r="AL82" s="38">
        <f>-'PRA110'!AK82</f>
        <v>0</v>
      </c>
      <c r="AM82" s="38">
        <f>-'PRA110'!AL82</f>
        <v>0</v>
      </c>
      <c r="AN82" s="38">
        <f>-'PRA110'!AM82</f>
        <v>0</v>
      </c>
      <c r="AO82" s="38">
        <f>-'PRA110'!AN82</f>
        <v>0</v>
      </c>
      <c r="AP82" s="38">
        <f>-'PRA110'!AO82</f>
        <v>0</v>
      </c>
      <c r="AQ82" s="38">
        <f>-'PRA110'!AP82</f>
        <v>0</v>
      </c>
      <c r="AR82" s="38">
        <f>-'PRA110'!AQ82</f>
        <v>0</v>
      </c>
      <c r="AS82" s="38">
        <f>-'PRA110'!AR82</f>
        <v>0</v>
      </c>
      <c r="AT82" s="38">
        <f>-'PRA110'!AS82</f>
        <v>0</v>
      </c>
      <c r="AU82" s="38">
        <f>-'PRA110'!AT82</f>
        <v>0</v>
      </c>
      <c r="AV82" s="38">
        <f>-'PRA110'!AU82</f>
        <v>0</v>
      </c>
      <c r="AW82" s="38">
        <f>-'PRA110'!AV82</f>
        <v>0</v>
      </c>
      <c r="AX82" s="38">
        <f>-'PRA110'!AW82</f>
        <v>0</v>
      </c>
      <c r="AY82" s="38">
        <f>-'PRA110'!AX82</f>
        <v>0</v>
      </c>
      <c r="AZ82" s="38">
        <f>-'PRA110'!AY82</f>
        <v>0</v>
      </c>
      <c r="BA82" s="38">
        <f>-'PRA110'!AZ82</f>
        <v>0</v>
      </c>
      <c r="BB82" s="38">
        <f>-'PRA110'!BA82</f>
        <v>0</v>
      </c>
      <c r="BC82" s="38">
        <f>-'PRA110'!BB82</f>
        <v>0</v>
      </c>
      <c r="BD82" s="38">
        <f>-'PRA110'!BC82</f>
        <v>0</v>
      </c>
      <c r="BE82" s="38">
        <f>-'PRA110'!BD82</f>
        <v>0</v>
      </c>
      <c r="BF82" s="38">
        <f>-'PRA110'!BE82</f>
        <v>0</v>
      </c>
      <c r="BG82" s="38">
        <f>-'PRA110'!BF82</f>
        <v>0</v>
      </c>
      <c r="BH82" s="38">
        <f>-'PRA110'!BG82</f>
        <v>0</v>
      </c>
      <c r="BI82" s="38">
        <f>-'PRA110'!BH82</f>
        <v>0</v>
      </c>
      <c r="BJ82" s="38">
        <f>-'PRA110'!BI82</f>
        <v>0</v>
      </c>
      <c r="BK82" s="38">
        <f>-'PRA110'!BJ82</f>
        <v>0</v>
      </c>
      <c r="BL82" s="38">
        <f>-'PRA110'!BK82</f>
        <v>0</v>
      </c>
      <c r="BM82" s="38">
        <f>-'PRA110'!BL82</f>
        <v>0</v>
      </c>
      <c r="BN82" s="38">
        <f>-'PRA110'!BM82</f>
        <v>0</v>
      </c>
      <c r="BO82" s="38">
        <f>-'PRA110'!BN82</f>
        <v>0</v>
      </c>
      <c r="BP82" s="38">
        <f>-'PRA110'!BO82</f>
        <v>0</v>
      </c>
      <c r="BQ82" s="38">
        <f>-'PRA110'!BP82</f>
        <v>0</v>
      </c>
      <c r="BR82" s="38">
        <f>-'PRA110'!BQ82</f>
        <v>0</v>
      </c>
      <c r="BS82" s="38">
        <f>-'PRA110'!BR82</f>
        <v>0</v>
      </c>
      <c r="BT82" s="38">
        <f>-'PRA110'!BS82</f>
        <v>0</v>
      </c>
      <c r="BU82" s="38">
        <f>-'PRA110'!BT82</f>
        <v>0</v>
      </c>
      <c r="BV82" s="38">
        <f>-'PRA110'!BU82</f>
        <v>0</v>
      </c>
      <c r="BW82" s="38">
        <f>-'PRA110'!BV82</f>
        <v>0</v>
      </c>
      <c r="BX82" s="38">
        <f>-'PRA110'!BW82</f>
        <v>0</v>
      </c>
      <c r="BY82" s="38">
        <f>-'PRA110'!BX82</f>
        <v>0</v>
      </c>
      <c r="BZ82" s="38">
        <f>-'PRA110'!BY82</f>
        <v>0</v>
      </c>
      <c r="CA82" s="38">
        <f>-'PRA110'!BZ82</f>
        <v>0</v>
      </c>
      <c r="CB82" s="38">
        <f>-'PRA110'!CA82</f>
        <v>0</v>
      </c>
      <c r="CC82" s="38">
        <f>-'PRA110'!CB82</f>
        <v>0</v>
      </c>
      <c r="CD82" s="38">
        <f>-'PRA110'!CC82</f>
        <v>0</v>
      </c>
      <c r="CE82" s="38">
        <f>-'PRA110'!CD82</f>
        <v>0</v>
      </c>
      <c r="CF82" s="38">
        <f>-'PRA110'!CE82</f>
        <v>0</v>
      </c>
      <c r="CG82" s="38">
        <f>-'PRA110'!CF82</f>
        <v>0</v>
      </c>
      <c r="CH82" s="38">
        <f>-'PRA110'!CG82</f>
        <v>0</v>
      </c>
      <c r="CI82" s="38">
        <f>-'PRA110'!CH82</f>
        <v>0</v>
      </c>
      <c r="CJ82" s="38">
        <f>-'PRA110'!CI82</f>
        <v>0</v>
      </c>
      <c r="CK82" s="38">
        <f>-'PRA110'!CJ82</f>
        <v>0</v>
      </c>
      <c r="CL82" s="38">
        <f>-'PRA110'!CK82</f>
        <v>0</v>
      </c>
      <c r="CM82" s="38">
        <f>-'PRA110'!CL82</f>
        <v>0</v>
      </c>
      <c r="CN82" s="38">
        <f>-'PRA110'!CM82</f>
        <v>0</v>
      </c>
      <c r="CO82" s="38">
        <f>-'PRA110'!CN82</f>
        <v>0</v>
      </c>
      <c r="CP82" s="38">
        <f>-'PRA110'!CO82</f>
        <v>0</v>
      </c>
      <c r="CQ82" s="38">
        <f>-'PRA110'!CP82</f>
        <v>0</v>
      </c>
      <c r="CR82" s="38">
        <f>-'PRA110'!CQ82</f>
        <v>0</v>
      </c>
      <c r="CS82" s="38">
        <f>-'PRA110'!CR82</f>
        <v>0</v>
      </c>
      <c r="CT82" s="38">
        <f>-'PRA110'!CS82</f>
        <v>0</v>
      </c>
      <c r="CU82" s="38">
        <f>-'PRA110'!CT82</f>
        <v>0</v>
      </c>
      <c r="CV82" s="38">
        <f>-'PRA110'!CU82</f>
        <v>0</v>
      </c>
      <c r="CW82" s="38">
        <f>-'PRA110'!CV82</f>
        <v>0</v>
      </c>
      <c r="CX82" s="38">
        <f>-'PRA110'!CW82</f>
        <v>0</v>
      </c>
      <c r="CY82" s="38">
        <f>-'PRA110'!CX82</f>
        <v>0</v>
      </c>
      <c r="CZ82" s="38">
        <f>-'PRA110'!CY82</f>
        <v>0</v>
      </c>
      <c r="DA82" s="38">
        <f>-'PRA110'!CZ82</f>
        <v>0</v>
      </c>
      <c r="DB82" s="38">
        <f>-'PRA110'!DA82</f>
        <v>0</v>
      </c>
      <c r="DC82" s="38">
        <f>-'PRA110'!DB82</f>
        <v>0</v>
      </c>
      <c r="DD82" s="38">
        <f>-'PRA110'!DC82</f>
        <v>0</v>
      </c>
      <c r="DE82" s="38">
        <f>-'PRA110'!DD82</f>
        <v>0</v>
      </c>
      <c r="DF82" s="38">
        <f>-'PRA110'!DE82</f>
        <v>0</v>
      </c>
      <c r="DG82" s="38">
        <f>-'PRA110'!DF82</f>
        <v>0</v>
      </c>
      <c r="DH82" s="38">
        <f>-'PRA110'!DG82</f>
        <v>0</v>
      </c>
      <c r="DI82" s="38">
        <f>-'PRA110'!DH82</f>
        <v>0</v>
      </c>
      <c r="DJ82" s="38">
        <f>-'PRA110'!DI82</f>
        <v>0</v>
      </c>
      <c r="DK82" s="38">
        <f>-'PRA110'!DJ82</f>
        <v>0</v>
      </c>
      <c r="DL82" s="41">
        <f>-'PRA110'!DK82</f>
        <v>0</v>
      </c>
    </row>
    <row r="83" spans="1:116" s="206" customFormat="1" ht="19.5" customHeight="1">
      <c r="A83" s="207"/>
      <c r="B83" s="214"/>
      <c r="C83" s="174"/>
      <c r="D83" s="84" t="s">
        <v>126</v>
      </c>
      <c r="E83" s="85" t="s">
        <v>127</v>
      </c>
      <c r="F83" s="208" t="s">
        <v>128</v>
      </c>
      <c r="G83" s="209"/>
      <c r="H83" s="202"/>
      <c r="I83" s="212"/>
      <c r="J83" s="39">
        <f>-'PRA110'!J83</f>
        <v>0</v>
      </c>
      <c r="K83" s="38">
        <f>-('PRA110'!I83-'PRA110'!J83)</f>
        <v>0</v>
      </c>
      <c r="L83" s="38">
        <f>-'PRA110'!K83</f>
        <v>0</v>
      </c>
      <c r="M83" s="38">
        <f>-'PRA110'!L83</f>
        <v>0</v>
      </c>
      <c r="N83" s="38">
        <f>-'PRA110'!M83</f>
        <v>0</v>
      </c>
      <c r="O83" s="38">
        <f>-'PRA110'!N83</f>
        <v>0</v>
      </c>
      <c r="P83" s="38">
        <f>-'PRA110'!O83</f>
        <v>0</v>
      </c>
      <c r="Q83" s="38">
        <f>-'PRA110'!P83</f>
        <v>0</v>
      </c>
      <c r="R83" s="38">
        <f>-'PRA110'!Q83</f>
        <v>0</v>
      </c>
      <c r="S83" s="38">
        <f>-'PRA110'!R83</f>
        <v>0</v>
      </c>
      <c r="T83" s="38">
        <f>-'PRA110'!S83</f>
        <v>0</v>
      </c>
      <c r="U83" s="38">
        <f>-'PRA110'!T83</f>
        <v>0</v>
      </c>
      <c r="V83" s="38">
        <f>-'PRA110'!U83</f>
        <v>0</v>
      </c>
      <c r="W83" s="38">
        <f>-'PRA110'!V83</f>
        <v>0</v>
      </c>
      <c r="X83" s="38">
        <f>-'PRA110'!W83</f>
        <v>0</v>
      </c>
      <c r="Y83" s="38">
        <f>-'PRA110'!X83</f>
        <v>0</v>
      </c>
      <c r="Z83" s="38">
        <f>-'PRA110'!Y83</f>
        <v>0</v>
      </c>
      <c r="AA83" s="38">
        <f>-'PRA110'!Z83</f>
        <v>0</v>
      </c>
      <c r="AB83" s="38">
        <f>-'PRA110'!AA83</f>
        <v>0</v>
      </c>
      <c r="AC83" s="38">
        <f>-'PRA110'!AB83</f>
        <v>0</v>
      </c>
      <c r="AD83" s="38">
        <f>-'PRA110'!AC83</f>
        <v>0</v>
      </c>
      <c r="AE83" s="38">
        <f>-'PRA110'!AD83</f>
        <v>0</v>
      </c>
      <c r="AF83" s="38">
        <f>-'PRA110'!AE83</f>
        <v>0</v>
      </c>
      <c r="AG83" s="38">
        <f>-'PRA110'!AF83</f>
        <v>0</v>
      </c>
      <c r="AH83" s="38">
        <f>-'PRA110'!AG83</f>
        <v>0</v>
      </c>
      <c r="AI83" s="38">
        <f>-'PRA110'!AH83</f>
        <v>0</v>
      </c>
      <c r="AJ83" s="38">
        <f>-'PRA110'!AI83</f>
        <v>0</v>
      </c>
      <c r="AK83" s="38">
        <f>-'PRA110'!AJ83</f>
        <v>0</v>
      </c>
      <c r="AL83" s="38">
        <f>-'PRA110'!AK83</f>
        <v>0</v>
      </c>
      <c r="AM83" s="38">
        <f>-'PRA110'!AL83</f>
        <v>0</v>
      </c>
      <c r="AN83" s="38">
        <f>-'PRA110'!AM83</f>
        <v>0</v>
      </c>
      <c r="AO83" s="38">
        <f>-'PRA110'!AN83</f>
        <v>0</v>
      </c>
      <c r="AP83" s="38">
        <f>-'PRA110'!AO83</f>
        <v>0</v>
      </c>
      <c r="AQ83" s="38">
        <f>-'PRA110'!AP83</f>
        <v>0</v>
      </c>
      <c r="AR83" s="38">
        <f>-'PRA110'!AQ83</f>
        <v>0</v>
      </c>
      <c r="AS83" s="38">
        <f>-'PRA110'!AR83</f>
        <v>0</v>
      </c>
      <c r="AT83" s="38">
        <f>-'PRA110'!AS83</f>
        <v>0</v>
      </c>
      <c r="AU83" s="38">
        <f>-'PRA110'!AT83</f>
        <v>0</v>
      </c>
      <c r="AV83" s="38">
        <f>-'PRA110'!AU83</f>
        <v>0</v>
      </c>
      <c r="AW83" s="38">
        <f>-'PRA110'!AV83</f>
        <v>0</v>
      </c>
      <c r="AX83" s="38">
        <f>-'PRA110'!AW83</f>
        <v>0</v>
      </c>
      <c r="AY83" s="38">
        <f>-'PRA110'!AX83</f>
        <v>0</v>
      </c>
      <c r="AZ83" s="38">
        <f>-'PRA110'!AY83</f>
        <v>0</v>
      </c>
      <c r="BA83" s="38">
        <f>-'PRA110'!AZ83</f>
        <v>0</v>
      </c>
      <c r="BB83" s="38">
        <f>-'PRA110'!BA83</f>
        <v>0</v>
      </c>
      <c r="BC83" s="38">
        <f>-'PRA110'!BB83</f>
        <v>0</v>
      </c>
      <c r="BD83" s="38">
        <f>-'PRA110'!BC83</f>
        <v>0</v>
      </c>
      <c r="BE83" s="38">
        <f>-'PRA110'!BD83</f>
        <v>0</v>
      </c>
      <c r="BF83" s="38">
        <f>-'PRA110'!BE83</f>
        <v>0</v>
      </c>
      <c r="BG83" s="38">
        <f>-'PRA110'!BF83</f>
        <v>0</v>
      </c>
      <c r="BH83" s="38">
        <f>-'PRA110'!BG83</f>
        <v>0</v>
      </c>
      <c r="BI83" s="38">
        <f>-'PRA110'!BH83</f>
        <v>0</v>
      </c>
      <c r="BJ83" s="38">
        <f>-'PRA110'!BI83</f>
        <v>0</v>
      </c>
      <c r="BK83" s="38">
        <f>-'PRA110'!BJ83</f>
        <v>0</v>
      </c>
      <c r="BL83" s="38">
        <f>-'PRA110'!BK83</f>
        <v>0</v>
      </c>
      <c r="BM83" s="38">
        <f>-'PRA110'!BL83</f>
        <v>0</v>
      </c>
      <c r="BN83" s="38">
        <f>-'PRA110'!BM83</f>
        <v>0</v>
      </c>
      <c r="BO83" s="38">
        <f>-'PRA110'!BN83</f>
        <v>0</v>
      </c>
      <c r="BP83" s="38">
        <f>-'PRA110'!BO83</f>
        <v>0</v>
      </c>
      <c r="BQ83" s="38">
        <f>-'PRA110'!BP83</f>
        <v>0</v>
      </c>
      <c r="BR83" s="38">
        <f>-'PRA110'!BQ83</f>
        <v>0</v>
      </c>
      <c r="BS83" s="38">
        <f>-'PRA110'!BR83</f>
        <v>0</v>
      </c>
      <c r="BT83" s="38">
        <f>-'PRA110'!BS83</f>
        <v>0</v>
      </c>
      <c r="BU83" s="38">
        <f>-'PRA110'!BT83</f>
        <v>0</v>
      </c>
      <c r="BV83" s="38">
        <f>-'PRA110'!BU83</f>
        <v>0</v>
      </c>
      <c r="BW83" s="38">
        <f>-'PRA110'!BV83</f>
        <v>0</v>
      </c>
      <c r="BX83" s="38">
        <f>-'PRA110'!BW83</f>
        <v>0</v>
      </c>
      <c r="BY83" s="38">
        <f>-'PRA110'!BX83</f>
        <v>0</v>
      </c>
      <c r="BZ83" s="38">
        <f>-'PRA110'!BY83</f>
        <v>0</v>
      </c>
      <c r="CA83" s="38">
        <f>-'PRA110'!BZ83</f>
        <v>0</v>
      </c>
      <c r="CB83" s="38">
        <f>-'PRA110'!CA83</f>
        <v>0</v>
      </c>
      <c r="CC83" s="38">
        <f>-'PRA110'!CB83</f>
        <v>0</v>
      </c>
      <c r="CD83" s="38">
        <f>-'PRA110'!CC83</f>
        <v>0</v>
      </c>
      <c r="CE83" s="38">
        <f>-'PRA110'!CD83</f>
        <v>0</v>
      </c>
      <c r="CF83" s="38">
        <f>-'PRA110'!CE83</f>
        <v>0</v>
      </c>
      <c r="CG83" s="38">
        <f>-'PRA110'!CF83</f>
        <v>0</v>
      </c>
      <c r="CH83" s="38">
        <f>-'PRA110'!CG83</f>
        <v>0</v>
      </c>
      <c r="CI83" s="38">
        <f>-'PRA110'!CH83</f>
        <v>0</v>
      </c>
      <c r="CJ83" s="38">
        <f>-'PRA110'!CI83</f>
        <v>0</v>
      </c>
      <c r="CK83" s="38">
        <f>-'PRA110'!CJ83</f>
        <v>0</v>
      </c>
      <c r="CL83" s="38">
        <f>-'PRA110'!CK83</f>
        <v>0</v>
      </c>
      <c r="CM83" s="38">
        <f>-'PRA110'!CL83</f>
        <v>0</v>
      </c>
      <c r="CN83" s="38">
        <f>-'PRA110'!CM83</f>
        <v>0</v>
      </c>
      <c r="CO83" s="38">
        <f>-'PRA110'!CN83</f>
        <v>0</v>
      </c>
      <c r="CP83" s="38">
        <f>-'PRA110'!CO83</f>
        <v>0</v>
      </c>
      <c r="CQ83" s="38">
        <f>-'PRA110'!CP83</f>
        <v>0</v>
      </c>
      <c r="CR83" s="38">
        <f>-'PRA110'!CQ83</f>
        <v>0</v>
      </c>
      <c r="CS83" s="38">
        <f>-'PRA110'!CR83</f>
        <v>0</v>
      </c>
      <c r="CT83" s="38">
        <f>-'PRA110'!CS83</f>
        <v>0</v>
      </c>
      <c r="CU83" s="38">
        <f>-'PRA110'!CT83</f>
        <v>0</v>
      </c>
      <c r="CV83" s="38">
        <f>-'PRA110'!CU83</f>
        <v>0</v>
      </c>
      <c r="CW83" s="38">
        <f>-'PRA110'!CV83</f>
        <v>0</v>
      </c>
      <c r="CX83" s="38">
        <f>-'PRA110'!CW83</f>
        <v>0</v>
      </c>
      <c r="CY83" s="38">
        <f>-'PRA110'!CX83</f>
        <v>0</v>
      </c>
      <c r="CZ83" s="38">
        <f>-'PRA110'!CY83</f>
        <v>0</v>
      </c>
      <c r="DA83" s="38">
        <f>-'PRA110'!CZ83</f>
        <v>0</v>
      </c>
      <c r="DB83" s="38">
        <f>-'PRA110'!DA83</f>
        <v>0</v>
      </c>
      <c r="DC83" s="38">
        <f>-'PRA110'!DB83</f>
        <v>0</v>
      </c>
      <c r="DD83" s="38">
        <f>-'PRA110'!DC83</f>
        <v>0</v>
      </c>
      <c r="DE83" s="38">
        <f>-'PRA110'!DD83</f>
        <v>0</v>
      </c>
      <c r="DF83" s="38">
        <f>-'PRA110'!DE83</f>
        <v>0</v>
      </c>
      <c r="DG83" s="38">
        <f>-'PRA110'!DF83</f>
        <v>0</v>
      </c>
      <c r="DH83" s="38">
        <f>-'PRA110'!DG83</f>
        <v>0</v>
      </c>
      <c r="DI83" s="38">
        <f>-'PRA110'!DH83</f>
        <v>0</v>
      </c>
      <c r="DJ83" s="38">
        <f>-'PRA110'!DI83</f>
        <v>0</v>
      </c>
      <c r="DK83" s="38">
        <f>-'PRA110'!DJ83</f>
        <v>0</v>
      </c>
      <c r="DL83" s="41">
        <f>-'PRA110'!DK83</f>
        <v>0</v>
      </c>
    </row>
    <row r="84" spans="1:116" s="206" customFormat="1" ht="19.5" customHeight="1">
      <c r="A84" s="207"/>
      <c r="B84" s="214"/>
      <c r="C84" s="174"/>
      <c r="D84" s="84" t="s">
        <v>129</v>
      </c>
      <c r="E84" s="85" t="s">
        <v>130</v>
      </c>
      <c r="F84" s="208" t="s">
        <v>131</v>
      </c>
      <c r="G84" s="209"/>
      <c r="H84" s="202"/>
      <c r="I84" s="212"/>
      <c r="J84" s="39">
        <f>-'PRA110'!J84</f>
        <v>0</v>
      </c>
      <c r="K84" s="38">
        <f>-('PRA110'!I84-'PRA110'!J84)</f>
        <v>0</v>
      </c>
      <c r="L84" s="38">
        <f>-'PRA110'!K84</f>
        <v>0</v>
      </c>
      <c r="M84" s="38">
        <f>-'PRA110'!L84</f>
        <v>0</v>
      </c>
      <c r="N84" s="38">
        <f>-'PRA110'!M84</f>
        <v>0</v>
      </c>
      <c r="O84" s="38">
        <f>-'PRA110'!N84</f>
        <v>0</v>
      </c>
      <c r="P84" s="38">
        <f>-'PRA110'!O84</f>
        <v>0</v>
      </c>
      <c r="Q84" s="38">
        <f>-'PRA110'!P84</f>
        <v>0</v>
      </c>
      <c r="R84" s="38">
        <f>-'PRA110'!Q84</f>
        <v>0</v>
      </c>
      <c r="S84" s="38">
        <f>-'PRA110'!R84</f>
        <v>0</v>
      </c>
      <c r="T84" s="38">
        <f>-'PRA110'!S84</f>
        <v>0</v>
      </c>
      <c r="U84" s="38">
        <f>-'PRA110'!T84</f>
        <v>0</v>
      </c>
      <c r="V84" s="38">
        <f>-'PRA110'!U84</f>
        <v>0</v>
      </c>
      <c r="W84" s="38">
        <f>-'PRA110'!V84</f>
        <v>0</v>
      </c>
      <c r="X84" s="38">
        <f>-'PRA110'!W84</f>
        <v>0</v>
      </c>
      <c r="Y84" s="38">
        <f>-'PRA110'!X84</f>
        <v>0</v>
      </c>
      <c r="Z84" s="38">
        <f>-'PRA110'!Y84</f>
        <v>0</v>
      </c>
      <c r="AA84" s="38">
        <f>-'PRA110'!Z84</f>
        <v>0</v>
      </c>
      <c r="AB84" s="38">
        <f>-'PRA110'!AA84</f>
        <v>0</v>
      </c>
      <c r="AC84" s="38">
        <f>-'PRA110'!AB84</f>
        <v>0</v>
      </c>
      <c r="AD84" s="38">
        <f>-'PRA110'!AC84</f>
        <v>0</v>
      </c>
      <c r="AE84" s="38">
        <f>-'PRA110'!AD84</f>
        <v>0</v>
      </c>
      <c r="AF84" s="38">
        <f>-'PRA110'!AE84</f>
        <v>0</v>
      </c>
      <c r="AG84" s="38">
        <f>-'PRA110'!AF84</f>
        <v>0</v>
      </c>
      <c r="AH84" s="38">
        <f>-'PRA110'!AG84</f>
        <v>0</v>
      </c>
      <c r="AI84" s="38">
        <f>-'PRA110'!AH84</f>
        <v>0</v>
      </c>
      <c r="AJ84" s="38">
        <f>-'PRA110'!AI84</f>
        <v>0</v>
      </c>
      <c r="AK84" s="38">
        <f>-'PRA110'!AJ84</f>
        <v>0</v>
      </c>
      <c r="AL84" s="38">
        <f>-'PRA110'!AK84</f>
        <v>0</v>
      </c>
      <c r="AM84" s="38">
        <f>-'PRA110'!AL84</f>
        <v>0</v>
      </c>
      <c r="AN84" s="38">
        <f>-'PRA110'!AM84</f>
        <v>0</v>
      </c>
      <c r="AO84" s="38">
        <f>-'PRA110'!AN84</f>
        <v>0</v>
      </c>
      <c r="AP84" s="38">
        <f>-'PRA110'!AO84</f>
        <v>0</v>
      </c>
      <c r="AQ84" s="38">
        <f>-'PRA110'!AP84</f>
        <v>0</v>
      </c>
      <c r="AR84" s="38">
        <f>-'PRA110'!AQ84</f>
        <v>0</v>
      </c>
      <c r="AS84" s="38">
        <f>-'PRA110'!AR84</f>
        <v>0</v>
      </c>
      <c r="AT84" s="38">
        <f>-'PRA110'!AS84</f>
        <v>0</v>
      </c>
      <c r="AU84" s="38">
        <f>-'PRA110'!AT84</f>
        <v>0</v>
      </c>
      <c r="AV84" s="38">
        <f>-'PRA110'!AU84</f>
        <v>0</v>
      </c>
      <c r="AW84" s="38">
        <f>-'PRA110'!AV84</f>
        <v>0</v>
      </c>
      <c r="AX84" s="38">
        <f>-'PRA110'!AW84</f>
        <v>0</v>
      </c>
      <c r="AY84" s="38">
        <f>-'PRA110'!AX84</f>
        <v>0</v>
      </c>
      <c r="AZ84" s="38">
        <f>-'PRA110'!AY84</f>
        <v>0</v>
      </c>
      <c r="BA84" s="38">
        <f>-'PRA110'!AZ84</f>
        <v>0</v>
      </c>
      <c r="BB84" s="38">
        <f>-'PRA110'!BA84</f>
        <v>0</v>
      </c>
      <c r="BC84" s="38">
        <f>-'PRA110'!BB84</f>
        <v>0</v>
      </c>
      <c r="BD84" s="38">
        <f>-'PRA110'!BC84</f>
        <v>0</v>
      </c>
      <c r="BE84" s="38">
        <f>-'PRA110'!BD84</f>
        <v>0</v>
      </c>
      <c r="BF84" s="38">
        <f>-'PRA110'!BE84</f>
        <v>0</v>
      </c>
      <c r="BG84" s="38">
        <f>-'PRA110'!BF84</f>
        <v>0</v>
      </c>
      <c r="BH84" s="38">
        <f>-'PRA110'!BG84</f>
        <v>0</v>
      </c>
      <c r="BI84" s="38">
        <f>-'PRA110'!BH84</f>
        <v>0</v>
      </c>
      <c r="BJ84" s="38">
        <f>-'PRA110'!BI84</f>
        <v>0</v>
      </c>
      <c r="BK84" s="38">
        <f>-'PRA110'!BJ84</f>
        <v>0</v>
      </c>
      <c r="BL84" s="38">
        <f>-'PRA110'!BK84</f>
        <v>0</v>
      </c>
      <c r="BM84" s="38">
        <f>-'PRA110'!BL84</f>
        <v>0</v>
      </c>
      <c r="BN84" s="38">
        <f>-'PRA110'!BM84</f>
        <v>0</v>
      </c>
      <c r="BO84" s="38">
        <f>-'PRA110'!BN84</f>
        <v>0</v>
      </c>
      <c r="BP84" s="38">
        <f>-'PRA110'!BO84</f>
        <v>0</v>
      </c>
      <c r="BQ84" s="38">
        <f>-'PRA110'!BP84</f>
        <v>0</v>
      </c>
      <c r="BR84" s="38">
        <f>-'PRA110'!BQ84</f>
        <v>0</v>
      </c>
      <c r="BS84" s="38">
        <f>-'PRA110'!BR84</f>
        <v>0</v>
      </c>
      <c r="BT84" s="38">
        <f>-'PRA110'!BS84</f>
        <v>0</v>
      </c>
      <c r="BU84" s="38">
        <f>-'PRA110'!BT84</f>
        <v>0</v>
      </c>
      <c r="BV84" s="38">
        <f>-'PRA110'!BU84</f>
        <v>0</v>
      </c>
      <c r="BW84" s="38">
        <f>-'PRA110'!BV84</f>
        <v>0</v>
      </c>
      <c r="BX84" s="38">
        <f>-'PRA110'!BW84</f>
        <v>0</v>
      </c>
      <c r="BY84" s="38">
        <f>-'PRA110'!BX84</f>
        <v>0</v>
      </c>
      <c r="BZ84" s="38">
        <f>-'PRA110'!BY84</f>
        <v>0</v>
      </c>
      <c r="CA84" s="38">
        <f>-'PRA110'!BZ84</f>
        <v>0</v>
      </c>
      <c r="CB84" s="38">
        <f>-'PRA110'!CA84</f>
        <v>0</v>
      </c>
      <c r="CC84" s="38">
        <f>-'PRA110'!CB84</f>
        <v>0</v>
      </c>
      <c r="CD84" s="38">
        <f>-'PRA110'!CC84</f>
        <v>0</v>
      </c>
      <c r="CE84" s="38">
        <f>-'PRA110'!CD84</f>
        <v>0</v>
      </c>
      <c r="CF84" s="38">
        <f>-'PRA110'!CE84</f>
        <v>0</v>
      </c>
      <c r="CG84" s="38">
        <f>-'PRA110'!CF84</f>
        <v>0</v>
      </c>
      <c r="CH84" s="38">
        <f>-'PRA110'!CG84</f>
        <v>0</v>
      </c>
      <c r="CI84" s="38">
        <f>-'PRA110'!CH84</f>
        <v>0</v>
      </c>
      <c r="CJ84" s="38">
        <f>-'PRA110'!CI84</f>
        <v>0</v>
      </c>
      <c r="CK84" s="38">
        <f>-'PRA110'!CJ84</f>
        <v>0</v>
      </c>
      <c r="CL84" s="38">
        <f>-'PRA110'!CK84</f>
        <v>0</v>
      </c>
      <c r="CM84" s="38">
        <f>-'PRA110'!CL84</f>
        <v>0</v>
      </c>
      <c r="CN84" s="38">
        <f>-'PRA110'!CM84</f>
        <v>0</v>
      </c>
      <c r="CO84" s="38">
        <f>-'PRA110'!CN84</f>
        <v>0</v>
      </c>
      <c r="CP84" s="38">
        <f>-'PRA110'!CO84</f>
        <v>0</v>
      </c>
      <c r="CQ84" s="38">
        <f>-'PRA110'!CP84</f>
        <v>0</v>
      </c>
      <c r="CR84" s="38">
        <f>-'PRA110'!CQ84</f>
        <v>0</v>
      </c>
      <c r="CS84" s="38">
        <f>-'PRA110'!CR84</f>
        <v>0</v>
      </c>
      <c r="CT84" s="38">
        <f>-'PRA110'!CS84</f>
        <v>0</v>
      </c>
      <c r="CU84" s="38">
        <f>-'PRA110'!CT84</f>
        <v>0</v>
      </c>
      <c r="CV84" s="38">
        <f>-'PRA110'!CU84</f>
        <v>0</v>
      </c>
      <c r="CW84" s="38">
        <f>-'PRA110'!CV84</f>
        <v>0</v>
      </c>
      <c r="CX84" s="38">
        <f>-'PRA110'!CW84</f>
        <v>0</v>
      </c>
      <c r="CY84" s="38">
        <f>-'PRA110'!CX84</f>
        <v>0</v>
      </c>
      <c r="CZ84" s="38">
        <f>-'PRA110'!CY84</f>
        <v>0</v>
      </c>
      <c r="DA84" s="38">
        <f>-'PRA110'!CZ84</f>
        <v>0</v>
      </c>
      <c r="DB84" s="38">
        <f>-'PRA110'!DA84</f>
        <v>0</v>
      </c>
      <c r="DC84" s="38">
        <f>-'PRA110'!DB84</f>
        <v>0</v>
      </c>
      <c r="DD84" s="38">
        <f>-'PRA110'!DC84</f>
        <v>0</v>
      </c>
      <c r="DE84" s="38">
        <f>-'PRA110'!DD84</f>
        <v>0</v>
      </c>
      <c r="DF84" s="38">
        <f>-'PRA110'!DE84</f>
        <v>0</v>
      </c>
      <c r="DG84" s="38">
        <f>-'PRA110'!DF84</f>
        <v>0</v>
      </c>
      <c r="DH84" s="38">
        <f>-'PRA110'!DG84</f>
        <v>0</v>
      </c>
      <c r="DI84" s="38">
        <f>-'PRA110'!DH84</f>
        <v>0</v>
      </c>
      <c r="DJ84" s="38">
        <f>-'PRA110'!DI84</f>
        <v>0</v>
      </c>
      <c r="DK84" s="38">
        <f>-'PRA110'!DJ84</f>
        <v>0</v>
      </c>
      <c r="DL84" s="41">
        <f>-'PRA110'!DK84</f>
        <v>0</v>
      </c>
    </row>
    <row r="85" spans="1:116" s="206" customFormat="1" ht="19.5" customHeight="1">
      <c r="A85" s="207"/>
      <c r="B85" s="214"/>
      <c r="C85" s="174"/>
      <c r="D85" s="84" t="s">
        <v>132</v>
      </c>
      <c r="E85" s="85" t="s">
        <v>133</v>
      </c>
      <c r="F85" s="208" t="s">
        <v>134</v>
      </c>
      <c r="G85" s="237"/>
      <c r="H85" s="202"/>
      <c r="I85" s="212"/>
      <c r="J85" s="39">
        <f>-'PRA110'!J85</f>
        <v>0</v>
      </c>
      <c r="K85" s="38">
        <f>-('PRA110'!I85-'PRA110'!J85)</f>
        <v>0</v>
      </c>
      <c r="L85" s="38">
        <f>-'PRA110'!K85</f>
        <v>0</v>
      </c>
      <c r="M85" s="38">
        <f>-'PRA110'!L85</f>
        <v>0</v>
      </c>
      <c r="N85" s="38">
        <f>-'PRA110'!M85</f>
        <v>0</v>
      </c>
      <c r="O85" s="38">
        <f>-'PRA110'!N85</f>
        <v>0</v>
      </c>
      <c r="P85" s="38">
        <f>-'PRA110'!O85</f>
        <v>0</v>
      </c>
      <c r="Q85" s="38">
        <f>-'PRA110'!P85</f>
        <v>0</v>
      </c>
      <c r="R85" s="38">
        <f>-'PRA110'!Q85</f>
        <v>0</v>
      </c>
      <c r="S85" s="38">
        <f>-'PRA110'!R85</f>
        <v>0</v>
      </c>
      <c r="T85" s="38">
        <f>-'PRA110'!S85</f>
        <v>0</v>
      </c>
      <c r="U85" s="38">
        <f>-'PRA110'!T85</f>
        <v>0</v>
      </c>
      <c r="V85" s="38">
        <f>-'PRA110'!U85</f>
        <v>0</v>
      </c>
      <c r="W85" s="38">
        <f>-'PRA110'!V85</f>
        <v>0</v>
      </c>
      <c r="X85" s="38">
        <f>-'PRA110'!W85</f>
        <v>0</v>
      </c>
      <c r="Y85" s="38">
        <f>-'PRA110'!X85</f>
        <v>0</v>
      </c>
      <c r="Z85" s="38">
        <f>-'PRA110'!Y85</f>
        <v>0</v>
      </c>
      <c r="AA85" s="38">
        <f>-'PRA110'!Z85</f>
        <v>0</v>
      </c>
      <c r="AB85" s="38">
        <f>-'PRA110'!AA85</f>
        <v>0</v>
      </c>
      <c r="AC85" s="38">
        <f>-'PRA110'!AB85</f>
        <v>0</v>
      </c>
      <c r="AD85" s="38">
        <f>-'PRA110'!AC85</f>
        <v>0</v>
      </c>
      <c r="AE85" s="38">
        <f>-'PRA110'!AD85</f>
        <v>0</v>
      </c>
      <c r="AF85" s="38">
        <f>-'PRA110'!AE85</f>
        <v>0</v>
      </c>
      <c r="AG85" s="38">
        <f>-'PRA110'!AF85</f>
        <v>0</v>
      </c>
      <c r="AH85" s="38">
        <f>-'PRA110'!AG85</f>
        <v>0</v>
      </c>
      <c r="AI85" s="38">
        <f>-'PRA110'!AH85</f>
        <v>0</v>
      </c>
      <c r="AJ85" s="38">
        <f>-'PRA110'!AI85</f>
        <v>0</v>
      </c>
      <c r="AK85" s="38">
        <f>-'PRA110'!AJ85</f>
        <v>0</v>
      </c>
      <c r="AL85" s="38">
        <f>-'PRA110'!AK85</f>
        <v>0</v>
      </c>
      <c r="AM85" s="38">
        <f>-'PRA110'!AL85</f>
        <v>0</v>
      </c>
      <c r="AN85" s="38">
        <f>-'PRA110'!AM85</f>
        <v>0</v>
      </c>
      <c r="AO85" s="38">
        <f>-'PRA110'!AN85</f>
        <v>0</v>
      </c>
      <c r="AP85" s="38">
        <f>-'PRA110'!AO85</f>
        <v>0</v>
      </c>
      <c r="AQ85" s="38">
        <f>-'PRA110'!AP85</f>
        <v>0</v>
      </c>
      <c r="AR85" s="38">
        <f>-'PRA110'!AQ85</f>
        <v>0</v>
      </c>
      <c r="AS85" s="38">
        <f>-'PRA110'!AR85</f>
        <v>0</v>
      </c>
      <c r="AT85" s="38">
        <f>-'PRA110'!AS85</f>
        <v>0</v>
      </c>
      <c r="AU85" s="38">
        <f>-'PRA110'!AT85</f>
        <v>0</v>
      </c>
      <c r="AV85" s="38">
        <f>-'PRA110'!AU85</f>
        <v>0</v>
      </c>
      <c r="AW85" s="38">
        <f>-'PRA110'!AV85</f>
        <v>0</v>
      </c>
      <c r="AX85" s="38">
        <f>-'PRA110'!AW85</f>
        <v>0</v>
      </c>
      <c r="AY85" s="38">
        <f>-'PRA110'!AX85</f>
        <v>0</v>
      </c>
      <c r="AZ85" s="38">
        <f>-'PRA110'!AY85</f>
        <v>0</v>
      </c>
      <c r="BA85" s="38">
        <f>-'PRA110'!AZ85</f>
        <v>0</v>
      </c>
      <c r="BB85" s="38">
        <f>-'PRA110'!BA85</f>
        <v>0</v>
      </c>
      <c r="BC85" s="38">
        <f>-'PRA110'!BB85</f>
        <v>0</v>
      </c>
      <c r="BD85" s="38">
        <f>-'PRA110'!BC85</f>
        <v>0</v>
      </c>
      <c r="BE85" s="38">
        <f>-'PRA110'!BD85</f>
        <v>0</v>
      </c>
      <c r="BF85" s="38">
        <f>-'PRA110'!BE85</f>
        <v>0</v>
      </c>
      <c r="BG85" s="38">
        <f>-'PRA110'!BF85</f>
        <v>0</v>
      </c>
      <c r="BH85" s="38">
        <f>-'PRA110'!BG85</f>
        <v>0</v>
      </c>
      <c r="BI85" s="38">
        <f>-'PRA110'!BH85</f>
        <v>0</v>
      </c>
      <c r="BJ85" s="38">
        <f>-'PRA110'!BI85</f>
        <v>0</v>
      </c>
      <c r="BK85" s="38">
        <f>-'PRA110'!BJ85</f>
        <v>0</v>
      </c>
      <c r="BL85" s="38">
        <f>-'PRA110'!BK85</f>
        <v>0</v>
      </c>
      <c r="BM85" s="38">
        <f>-'PRA110'!BL85</f>
        <v>0</v>
      </c>
      <c r="BN85" s="38">
        <f>-'PRA110'!BM85</f>
        <v>0</v>
      </c>
      <c r="BO85" s="38">
        <f>-'PRA110'!BN85</f>
        <v>0</v>
      </c>
      <c r="BP85" s="38">
        <f>-'PRA110'!BO85</f>
        <v>0</v>
      </c>
      <c r="BQ85" s="38">
        <f>-'PRA110'!BP85</f>
        <v>0</v>
      </c>
      <c r="BR85" s="38">
        <f>-'PRA110'!BQ85</f>
        <v>0</v>
      </c>
      <c r="BS85" s="38">
        <f>-'PRA110'!BR85</f>
        <v>0</v>
      </c>
      <c r="BT85" s="38">
        <f>-'PRA110'!BS85</f>
        <v>0</v>
      </c>
      <c r="BU85" s="38">
        <f>-'PRA110'!BT85</f>
        <v>0</v>
      </c>
      <c r="BV85" s="38">
        <f>-'PRA110'!BU85</f>
        <v>0</v>
      </c>
      <c r="BW85" s="38">
        <f>-'PRA110'!BV85</f>
        <v>0</v>
      </c>
      <c r="BX85" s="38">
        <f>-'PRA110'!BW85</f>
        <v>0</v>
      </c>
      <c r="BY85" s="38">
        <f>-'PRA110'!BX85</f>
        <v>0</v>
      </c>
      <c r="BZ85" s="38">
        <f>-'PRA110'!BY85</f>
        <v>0</v>
      </c>
      <c r="CA85" s="38">
        <f>-'PRA110'!BZ85</f>
        <v>0</v>
      </c>
      <c r="CB85" s="38">
        <f>-'PRA110'!CA85</f>
        <v>0</v>
      </c>
      <c r="CC85" s="38">
        <f>-'PRA110'!CB85</f>
        <v>0</v>
      </c>
      <c r="CD85" s="38">
        <f>-'PRA110'!CC85</f>
        <v>0</v>
      </c>
      <c r="CE85" s="38">
        <f>-'PRA110'!CD85</f>
        <v>0</v>
      </c>
      <c r="CF85" s="38">
        <f>-'PRA110'!CE85</f>
        <v>0</v>
      </c>
      <c r="CG85" s="38">
        <f>-'PRA110'!CF85</f>
        <v>0</v>
      </c>
      <c r="CH85" s="38">
        <f>-'PRA110'!CG85</f>
        <v>0</v>
      </c>
      <c r="CI85" s="38">
        <f>-'PRA110'!CH85</f>
        <v>0</v>
      </c>
      <c r="CJ85" s="38">
        <f>-'PRA110'!CI85</f>
        <v>0</v>
      </c>
      <c r="CK85" s="38">
        <f>-'PRA110'!CJ85</f>
        <v>0</v>
      </c>
      <c r="CL85" s="38">
        <f>-'PRA110'!CK85</f>
        <v>0</v>
      </c>
      <c r="CM85" s="38">
        <f>-'PRA110'!CL85</f>
        <v>0</v>
      </c>
      <c r="CN85" s="38">
        <f>-'PRA110'!CM85</f>
        <v>0</v>
      </c>
      <c r="CO85" s="38">
        <f>-'PRA110'!CN85</f>
        <v>0</v>
      </c>
      <c r="CP85" s="38">
        <f>-'PRA110'!CO85</f>
        <v>0</v>
      </c>
      <c r="CQ85" s="38">
        <f>-'PRA110'!CP85</f>
        <v>0</v>
      </c>
      <c r="CR85" s="38">
        <f>-'PRA110'!CQ85</f>
        <v>0</v>
      </c>
      <c r="CS85" s="38">
        <f>-'PRA110'!CR85</f>
        <v>0</v>
      </c>
      <c r="CT85" s="38">
        <f>-'PRA110'!CS85</f>
        <v>0</v>
      </c>
      <c r="CU85" s="38">
        <f>-'PRA110'!CT85</f>
        <v>0</v>
      </c>
      <c r="CV85" s="38">
        <f>-'PRA110'!CU85</f>
        <v>0</v>
      </c>
      <c r="CW85" s="38">
        <f>-'PRA110'!CV85</f>
        <v>0</v>
      </c>
      <c r="CX85" s="38">
        <f>-'PRA110'!CW85</f>
        <v>0</v>
      </c>
      <c r="CY85" s="38">
        <f>-'PRA110'!CX85</f>
        <v>0</v>
      </c>
      <c r="CZ85" s="38">
        <f>-'PRA110'!CY85</f>
        <v>0</v>
      </c>
      <c r="DA85" s="38">
        <f>-'PRA110'!CZ85</f>
        <v>0</v>
      </c>
      <c r="DB85" s="38">
        <f>-'PRA110'!DA85</f>
        <v>0</v>
      </c>
      <c r="DC85" s="38">
        <f>-'PRA110'!DB85</f>
        <v>0</v>
      </c>
      <c r="DD85" s="38">
        <f>-'PRA110'!DC85</f>
        <v>0</v>
      </c>
      <c r="DE85" s="38">
        <f>-'PRA110'!DD85</f>
        <v>0</v>
      </c>
      <c r="DF85" s="38">
        <f>-'PRA110'!DE85</f>
        <v>0</v>
      </c>
      <c r="DG85" s="38">
        <f>-'PRA110'!DF85</f>
        <v>0</v>
      </c>
      <c r="DH85" s="38">
        <f>-'PRA110'!DG85</f>
        <v>0</v>
      </c>
      <c r="DI85" s="38">
        <f>-'PRA110'!DH85</f>
        <v>0</v>
      </c>
      <c r="DJ85" s="38">
        <f>-'PRA110'!DI85</f>
        <v>0</v>
      </c>
      <c r="DK85" s="38">
        <f>-'PRA110'!DJ85</f>
        <v>0</v>
      </c>
      <c r="DL85" s="41">
        <f>-'PRA110'!DK85</f>
        <v>0</v>
      </c>
    </row>
    <row r="86" spans="1:116" s="206" customFormat="1" ht="19.5" customHeight="1" thickBot="1">
      <c r="A86" s="207"/>
      <c r="B86" s="207"/>
      <c r="C86" s="174"/>
      <c r="D86" s="84" t="s">
        <v>135</v>
      </c>
      <c r="E86" s="85" t="s">
        <v>136</v>
      </c>
      <c r="F86" s="796" t="s">
        <v>137</v>
      </c>
      <c r="G86" s="237"/>
      <c r="H86" s="202"/>
      <c r="I86" s="238"/>
      <c r="J86" s="239">
        <f>-'PRA110'!J86</f>
        <v>0</v>
      </c>
      <c r="K86" s="240">
        <f>-('PRA110'!I86-'PRA110'!J86)</f>
        <v>0</v>
      </c>
      <c r="L86" s="38">
        <f>-'PRA110'!K86</f>
        <v>0</v>
      </c>
      <c r="M86" s="38">
        <f>-'PRA110'!L86</f>
        <v>0</v>
      </c>
      <c r="N86" s="38">
        <f>-'PRA110'!M86</f>
        <v>0</v>
      </c>
      <c r="O86" s="38">
        <f>-'PRA110'!N86</f>
        <v>0</v>
      </c>
      <c r="P86" s="38">
        <f>-'PRA110'!O86</f>
        <v>0</v>
      </c>
      <c r="Q86" s="38">
        <f>-'PRA110'!P86</f>
        <v>0</v>
      </c>
      <c r="R86" s="38">
        <f>-'PRA110'!Q86</f>
        <v>0</v>
      </c>
      <c r="S86" s="38">
        <f>-'PRA110'!R86</f>
        <v>0</v>
      </c>
      <c r="T86" s="38">
        <f>-'PRA110'!S86</f>
        <v>0</v>
      </c>
      <c r="U86" s="38">
        <f>-'PRA110'!T86</f>
        <v>0</v>
      </c>
      <c r="V86" s="38">
        <f>-'PRA110'!U86</f>
        <v>0</v>
      </c>
      <c r="W86" s="38">
        <f>-'PRA110'!V86</f>
        <v>0</v>
      </c>
      <c r="X86" s="38">
        <f>-'PRA110'!W86</f>
        <v>0</v>
      </c>
      <c r="Y86" s="38">
        <f>-'PRA110'!X86</f>
        <v>0</v>
      </c>
      <c r="Z86" s="38">
        <f>-'PRA110'!Y86</f>
        <v>0</v>
      </c>
      <c r="AA86" s="38">
        <f>-'PRA110'!Z86</f>
        <v>0</v>
      </c>
      <c r="AB86" s="38">
        <f>-'PRA110'!AA86</f>
        <v>0</v>
      </c>
      <c r="AC86" s="38">
        <f>-'PRA110'!AB86</f>
        <v>0</v>
      </c>
      <c r="AD86" s="38">
        <f>-'PRA110'!AC86</f>
        <v>0</v>
      </c>
      <c r="AE86" s="38">
        <f>-'PRA110'!AD86</f>
        <v>0</v>
      </c>
      <c r="AF86" s="38">
        <f>-'PRA110'!AE86</f>
        <v>0</v>
      </c>
      <c r="AG86" s="38">
        <f>-'PRA110'!AF86</f>
        <v>0</v>
      </c>
      <c r="AH86" s="38">
        <f>-'PRA110'!AG86</f>
        <v>0</v>
      </c>
      <c r="AI86" s="38">
        <f>-'PRA110'!AH86</f>
        <v>0</v>
      </c>
      <c r="AJ86" s="38">
        <f>-'PRA110'!AI86</f>
        <v>0</v>
      </c>
      <c r="AK86" s="38">
        <f>-'PRA110'!AJ86</f>
        <v>0</v>
      </c>
      <c r="AL86" s="38">
        <f>-'PRA110'!AK86</f>
        <v>0</v>
      </c>
      <c r="AM86" s="38">
        <f>-'PRA110'!AL86</f>
        <v>0</v>
      </c>
      <c r="AN86" s="38">
        <f>-'PRA110'!AM86</f>
        <v>0</v>
      </c>
      <c r="AO86" s="38">
        <f>-'PRA110'!AN86</f>
        <v>0</v>
      </c>
      <c r="AP86" s="38">
        <f>-'PRA110'!AO86</f>
        <v>0</v>
      </c>
      <c r="AQ86" s="38">
        <f>-'PRA110'!AP86</f>
        <v>0</v>
      </c>
      <c r="AR86" s="38">
        <f>-'PRA110'!AQ86</f>
        <v>0</v>
      </c>
      <c r="AS86" s="38">
        <f>-'PRA110'!AR86</f>
        <v>0</v>
      </c>
      <c r="AT86" s="38">
        <f>-'PRA110'!AS86</f>
        <v>0</v>
      </c>
      <c r="AU86" s="38">
        <f>-'PRA110'!AT86</f>
        <v>0</v>
      </c>
      <c r="AV86" s="38">
        <f>-'PRA110'!AU86</f>
        <v>0</v>
      </c>
      <c r="AW86" s="38">
        <f>-'PRA110'!AV86</f>
        <v>0</v>
      </c>
      <c r="AX86" s="38">
        <f>-'PRA110'!AW86</f>
        <v>0</v>
      </c>
      <c r="AY86" s="38">
        <f>-'PRA110'!AX86</f>
        <v>0</v>
      </c>
      <c r="AZ86" s="38">
        <f>-'PRA110'!AY86</f>
        <v>0</v>
      </c>
      <c r="BA86" s="38">
        <f>-'PRA110'!AZ86</f>
        <v>0</v>
      </c>
      <c r="BB86" s="38">
        <f>-'PRA110'!BA86</f>
        <v>0</v>
      </c>
      <c r="BC86" s="38">
        <f>-'PRA110'!BB86</f>
        <v>0</v>
      </c>
      <c r="BD86" s="38">
        <f>-'PRA110'!BC86</f>
        <v>0</v>
      </c>
      <c r="BE86" s="38">
        <f>-'PRA110'!BD86</f>
        <v>0</v>
      </c>
      <c r="BF86" s="38">
        <f>-'PRA110'!BE86</f>
        <v>0</v>
      </c>
      <c r="BG86" s="38">
        <f>-'PRA110'!BF86</f>
        <v>0</v>
      </c>
      <c r="BH86" s="38">
        <f>-'PRA110'!BG86</f>
        <v>0</v>
      </c>
      <c r="BI86" s="38">
        <f>-'PRA110'!BH86</f>
        <v>0</v>
      </c>
      <c r="BJ86" s="38">
        <f>-'PRA110'!BI86</f>
        <v>0</v>
      </c>
      <c r="BK86" s="38">
        <f>-'PRA110'!BJ86</f>
        <v>0</v>
      </c>
      <c r="BL86" s="38">
        <f>-'PRA110'!BK86</f>
        <v>0</v>
      </c>
      <c r="BM86" s="38">
        <f>-'PRA110'!BL86</f>
        <v>0</v>
      </c>
      <c r="BN86" s="38">
        <f>-'PRA110'!BM86</f>
        <v>0</v>
      </c>
      <c r="BO86" s="38">
        <f>-'PRA110'!BN86</f>
        <v>0</v>
      </c>
      <c r="BP86" s="38">
        <f>-'PRA110'!BO86</f>
        <v>0</v>
      </c>
      <c r="BQ86" s="38">
        <f>-'PRA110'!BP86</f>
        <v>0</v>
      </c>
      <c r="BR86" s="38">
        <f>-'PRA110'!BQ86</f>
        <v>0</v>
      </c>
      <c r="BS86" s="38">
        <f>-'PRA110'!BR86</f>
        <v>0</v>
      </c>
      <c r="BT86" s="38">
        <f>-'PRA110'!BS86</f>
        <v>0</v>
      </c>
      <c r="BU86" s="38">
        <f>-'PRA110'!BT86</f>
        <v>0</v>
      </c>
      <c r="BV86" s="38">
        <f>-'PRA110'!BU86</f>
        <v>0</v>
      </c>
      <c r="BW86" s="38">
        <f>-'PRA110'!BV86</f>
        <v>0</v>
      </c>
      <c r="BX86" s="38">
        <f>-'PRA110'!BW86</f>
        <v>0</v>
      </c>
      <c r="BY86" s="38">
        <f>-'PRA110'!BX86</f>
        <v>0</v>
      </c>
      <c r="BZ86" s="38">
        <f>-'PRA110'!BY86</f>
        <v>0</v>
      </c>
      <c r="CA86" s="38">
        <f>-'PRA110'!BZ86</f>
        <v>0</v>
      </c>
      <c r="CB86" s="38">
        <f>-'PRA110'!CA86</f>
        <v>0</v>
      </c>
      <c r="CC86" s="38">
        <f>-'PRA110'!CB86</f>
        <v>0</v>
      </c>
      <c r="CD86" s="38">
        <f>-'PRA110'!CC86</f>
        <v>0</v>
      </c>
      <c r="CE86" s="38">
        <f>-'PRA110'!CD86</f>
        <v>0</v>
      </c>
      <c r="CF86" s="38">
        <f>-'PRA110'!CE86</f>
        <v>0</v>
      </c>
      <c r="CG86" s="38">
        <f>-'PRA110'!CF86</f>
        <v>0</v>
      </c>
      <c r="CH86" s="38">
        <f>-'PRA110'!CG86</f>
        <v>0</v>
      </c>
      <c r="CI86" s="38">
        <f>-'PRA110'!CH86</f>
        <v>0</v>
      </c>
      <c r="CJ86" s="38">
        <f>-'PRA110'!CI86</f>
        <v>0</v>
      </c>
      <c r="CK86" s="38">
        <f>-'PRA110'!CJ86</f>
        <v>0</v>
      </c>
      <c r="CL86" s="38">
        <f>-'PRA110'!CK86</f>
        <v>0</v>
      </c>
      <c r="CM86" s="38">
        <f>-'PRA110'!CL86</f>
        <v>0</v>
      </c>
      <c r="CN86" s="38">
        <f>-'PRA110'!CM86</f>
        <v>0</v>
      </c>
      <c r="CO86" s="38">
        <f>-'PRA110'!CN86</f>
        <v>0</v>
      </c>
      <c r="CP86" s="38">
        <f>-'PRA110'!CO86</f>
        <v>0</v>
      </c>
      <c r="CQ86" s="38">
        <f>-'PRA110'!CP86</f>
        <v>0</v>
      </c>
      <c r="CR86" s="38">
        <f>-'PRA110'!CQ86</f>
        <v>0</v>
      </c>
      <c r="CS86" s="38">
        <f>-'PRA110'!CR86</f>
        <v>0</v>
      </c>
      <c r="CT86" s="38">
        <f>-'PRA110'!CS86</f>
        <v>0</v>
      </c>
      <c r="CU86" s="38">
        <f>-'PRA110'!CT86</f>
        <v>0</v>
      </c>
      <c r="CV86" s="38">
        <f>-'PRA110'!CU86</f>
        <v>0</v>
      </c>
      <c r="CW86" s="38">
        <f>-'PRA110'!CV86</f>
        <v>0</v>
      </c>
      <c r="CX86" s="38">
        <f>-'PRA110'!CW86</f>
        <v>0</v>
      </c>
      <c r="CY86" s="38">
        <f>-'PRA110'!CX86</f>
        <v>0</v>
      </c>
      <c r="CZ86" s="38">
        <f>-'PRA110'!CY86</f>
        <v>0</v>
      </c>
      <c r="DA86" s="38">
        <f>-'PRA110'!CZ86</f>
        <v>0</v>
      </c>
      <c r="DB86" s="38">
        <f>-'PRA110'!DA86</f>
        <v>0</v>
      </c>
      <c r="DC86" s="38">
        <f>-'PRA110'!DB86</f>
        <v>0</v>
      </c>
      <c r="DD86" s="38">
        <f>-'PRA110'!DC86</f>
        <v>0</v>
      </c>
      <c r="DE86" s="38">
        <f>-'PRA110'!DD86</f>
        <v>0</v>
      </c>
      <c r="DF86" s="38">
        <f>-'PRA110'!DE86</f>
        <v>0</v>
      </c>
      <c r="DG86" s="38">
        <f>-'PRA110'!DF86</f>
        <v>0</v>
      </c>
      <c r="DH86" s="38">
        <f>-'PRA110'!DG86</f>
        <v>0</v>
      </c>
      <c r="DI86" s="38">
        <f>-'PRA110'!DH86</f>
        <v>0</v>
      </c>
      <c r="DJ86" s="38">
        <f>-'PRA110'!DI86</f>
        <v>0</v>
      </c>
      <c r="DK86" s="38">
        <f>-'PRA110'!DJ86</f>
        <v>0</v>
      </c>
      <c r="DL86" s="41">
        <f>-'PRA110'!DK86</f>
        <v>0</v>
      </c>
    </row>
    <row r="87" spans="1:116" s="206" customFormat="1" ht="30.75" customHeight="1">
      <c r="A87" s="1346"/>
      <c r="B87" s="1347"/>
      <c r="C87" s="174"/>
      <c r="D87" s="1246"/>
      <c r="E87" s="1248" t="s">
        <v>712</v>
      </c>
      <c r="F87" s="1335" t="s">
        <v>138</v>
      </c>
      <c r="G87" s="1291" t="str">
        <f>G$13</f>
        <v>Weight - open</v>
      </c>
      <c r="H87" s="1333" t="str">
        <f>H$13</f>
        <v>Weight term</v>
      </c>
      <c r="I87" s="1285" t="s">
        <v>35</v>
      </c>
      <c r="J87" s="1304" t="str">
        <f>J$13</f>
        <v>Open</v>
      </c>
      <c r="K87" s="1304" t="str">
        <f>K$13</f>
        <v>Overnight (excl. open)</v>
      </c>
      <c r="L87" s="1305" t="s">
        <v>37</v>
      </c>
      <c r="M87" s="1305" t="s">
        <v>38</v>
      </c>
      <c r="N87" s="1305" t="s">
        <v>39</v>
      </c>
      <c r="O87" s="1305" t="s">
        <v>40</v>
      </c>
      <c r="P87" s="1305" t="s">
        <v>41</v>
      </c>
      <c r="Q87" s="1305" t="s">
        <v>42</v>
      </c>
      <c r="R87" s="1284"/>
      <c r="S87" s="1284"/>
      <c r="T87" s="1284"/>
      <c r="U87" s="1284"/>
      <c r="V87" s="1284"/>
      <c r="W87" s="1284"/>
      <c r="X87" s="1285"/>
      <c r="Y87" s="1284"/>
      <c r="Z87" s="1284"/>
      <c r="AA87" s="1284"/>
      <c r="AB87" s="1284"/>
      <c r="AC87" s="1284"/>
      <c r="AD87" s="1284"/>
      <c r="AE87" s="1285"/>
      <c r="AF87" s="1284"/>
      <c r="AG87" s="1284"/>
      <c r="AH87" s="1284"/>
      <c r="AI87" s="1284"/>
      <c r="AJ87" s="1284"/>
      <c r="AK87" s="1284"/>
      <c r="AL87" s="1285"/>
      <c r="AM87" s="1284"/>
      <c r="AN87" s="1284"/>
      <c r="AO87" s="1284"/>
      <c r="AP87" s="1284"/>
      <c r="AQ87" s="1284"/>
      <c r="AR87" s="1284"/>
      <c r="AS87" s="1285"/>
      <c r="AT87" s="1284"/>
      <c r="AU87" s="1284"/>
      <c r="AV87" s="1284"/>
      <c r="AW87" s="1284"/>
      <c r="AX87" s="1284"/>
      <c r="AY87" s="1284"/>
      <c r="AZ87" s="1284"/>
      <c r="BA87" s="1284"/>
      <c r="BB87" s="1284"/>
      <c r="BC87" s="1284"/>
      <c r="BD87" s="1284"/>
      <c r="BE87" s="1284"/>
      <c r="BF87" s="1284"/>
      <c r="BG87" s="1284"/>
      <c r="BH87" s="1284"/>
      <c r="BI87" s="1284"/>
      <c r="BJ87" s="1284"/>
      <c r="BK87" s="1284"/>
      <c r="BL87" s="1284"/>
      <c r="BM87" s="1284"/>
      <c r="BN87" s="1284"/>
      <c r="BO87" s="1284"/>
      <c r="BP87" s="1284"/>
      <c r="BQ87" s="1284"/>
      <c r="BR87" s="1284"/>
      <c r="BS87" s="1284"/>
      <c r="BT87" s="1285"/>
      <c r="BU87" s="1284"/>
      <c r="BV87" s="1284"/>
      <c r="BW87" s="1284"/>
      <c r="BX87" s="1284"/>
      <c r="BY87" s="1284"/>
      <c r="BZ87" s="1284"/>
      <c r="CA87" s="1284"/>
      <c r="CB87" s="1284"/>
      <c r="CC87" s="1284"/>
      <c r="CD87" s="1284"/>
      <c r="CE87" s="1284"/>
      <c r="CF87" s="1284"/>
      <c r="CG87" s="1284"/>
      <c r="CH87" s="1284"/>
      <c r="CI87" s="1284"/>
      <c r="CJ87" s="1284"/>
      <c r="CK87" s="1284"/>
      <c r="CL87" s="1284"/>
      <c r="CM87" s="1284"/>
      <c r="CN87" s="1284"/>
      <c r="CO87" s="1284"/>
      <c r="CP87" s="1284"/>
      <c r="CQ87" s="1284"/>
      <c r="CR87" s="1284"/>
      <c r="CS87" s="1284"/>
      <c r="CT87" s="1284"/>
      <c r="CU87" s="1284"/>
      <c r="CV87" s="1284"/>
      <c r="CW87" s="1284"/>
      <c r="CX87" s="1285"/>
      <c r="CY87" s="1282" t="s">
        <v>43</v>
      </c>
      <c r="CZ87" s="1282" t="s">
        <v>44</v>
      </c>
      <c r="DA87" s="1282" t="s">
        <v>758</v>
      </c>
      <c r="DB87" s="1282" t="s">
        <v>759</v>
      </c>
      <c r="DC87" s="1282" t="s">
        <v>45</v>
      </c>
      <c r="DD87" s="1282" t="s">
        <v>46</v>
      </c>
      <c r="DE87" s="1305" t="s">
        <v>47</v>
      </c>
      <c r="DF87" s="1305" t="s">
        <v>48</v>
      </c>
      <c r="DG87" s="1305" t="s">
        <v>49</v>
      </c>
      <c r="DH87" s="1305" t="s">
        <v>50</v>
      </c>
      <c r="DI87" s="1305" t="s">
        <v>51</v>
      </c>
      <c r="DJ87" s="1305" t="s">
        <v>52</v>
      </c>
      <c r="DK87" s="1305" t="s">
        <v>53</v>
      </c>
      <c r="DL87" s="1316" t="s">
        <v>54</v>
      </c>
    </row>
    <row r="88" spans="1:116" s="206" customFormat="1" ht="30.75" customHeight="1">
      <c r="A88" s="1346"/>
      <c r="B88" s="1347"/>
      <c r="C88" s="174"/>
      <c r="D88" s="1328"/>
      <c r="E88" s="1253"/>
      <c r="F88" s="1332"/>
      <c r="G88" s="1290"/>
      <c r="H88" s="1334"/>
      <c r="I88" s="1314"/>
      <c r="J88" s="1301"/>
      <c r="K88" s="1301"/>
      <c r="L88" s="1286"/>
      <c r="M88" s="1286"/>
      <c r="N88" s="1286"/>
      <c r="O88" s="1286"/>
      <c r="P88" s="1286"/>
      <c r="Q88" s="1286"/>
      <c r="R88" s="241" t="s">
        <v>373</v>
      </c>
      <c r="S88" s="241" t="s">
        <v>374</v>
      </c>
      <c r="T88" s="241" t="s">
        <v>375</v>
      </c>
      <c r="U88" s="241" t="s">
        <v>376</v>
      </c>
      <c r="V88" s="241" t="s">
        <v>377</v>
      </c>
      <c r="W88" s="241" t="s">
        <v>378</v>
      </c>
      <c r="X88" s="241" t="s">
        <v>379</v>
      </c>
      <c r="Y88" s="241" t="s">
        <v>380</v>
      </c>
      <c r="Z88" s="241" t="s">
        <v>381</v>
      </c>
      <c r="AA88" s="241" t="s">
        <v>382</v>
      </c>
      <c r="AB88" s="241" t="s">
        <v>383</v>
      </c>
      <c r="AC88" s="241" t="s">
        <v>384</v>
      </c>
      <c r="AD88" s="241" t="s">
        <v>385</v>
      </c>
      <c r="AE88" s="241" t="s">
        <v>386</v>
      </c>
      <c r="AF88" s="241" t="s">
        <v>387</v>
      </c>
      <c r="AG88" s="241" t="s">
        <v>388</v>
      </c>
      <c r="AH88" s="241" t="s">
        <v>389</v>
      </c>
      <c r="AI88" s="241" t="s">
        <v>390</v>
      </c>
      <c r="AJ88" s="241" t="s">
        <v>391</v>
      </c>
      <c r="AK88" s="241" t="s">
        <v>392</v>
      </c>
      <c r="AL88" s="241" t="s">
        <v>393</v>
      </c>
      <c r="AM88" s="241" t="s">
        <v>394</v>
      </c>
      <c r="AN88" s="241" t="s">
        <v>395</v>
      </c>
      <c r="AO88" s="241" t="s">
        <v>396</v>
      </c>
      <c r="AP88" s="241" t="s">
        <v>397</v>
      </c>
      <c r="AQ88" s="241" t="s">
        <v>398</v>
      </c>
      <c r="AR88" s="241" t="s">
        <v>399</v>
      </c>
      <c r="AS88" s="241" t="s">
        <v>400</v>
      </c>
      <c r="AT88" s="241" t="s">
        <v>401</v>
      </c>
      <c r="AU88" s="241" t="s">
        <v>402</v>
      </c>
      <c r="AV88" s="241" t="s">
        <v>403</v>
      </c>
      <c r="AW88" s="241" t="s">
        <v>404</v>
      </c>
      <c r="AX88" s="241" t="s">
        <v>405</v>
      </c>
      <c r="AY88" s="241" t="s">
        <v>406</v>
      </c>
      <c r="AZ88" s="241" t="s">
        <v>407</v>
      </c>
      <c r="BA88" s="241" t="s">
        <v>408</v>
      </c>
      <c r="BB88" s="241" t="s">
        <v>409</v>
      </c>
      <c r="BC88" s="241" t="s">
        <v>410</v>
      </c>
      <c r="BD88" s="241" t="s">
        <v>411</v>
      </c>
      <c r="BE88" s="241" t="s">
        <v>412</v>
      </c>
      <c r="BF88" s="241" t="s">
        <v>413</v>
      </c>
      <c r="BG88" s="241" t="s">
        <v>414</v>
      </c>
      <c r="BH88" s="241" t="s">
        <v>415</v>
      </c>
      <c r="BI88" s="241" t="s">
        <v>416</v>
      </c>
      <c r="BJ88" s="241" t="s">
        <v>417</v>
      </c>
      <c r="BK88" s="241" t="s">
        <v>418</v>
      </c>
      <c r="BL88" s="241" t="s">
        <v>419</v>
      </c>
      <c r="BM88" s="241" t="s">
        <v>420</v>
      </c>
      <c r="BN88" s="241" t="s">
        <v>421</v>
      </c>
      <c r="BO88" s="241" t="s">
        <v>422</v>
      </c>
      <c r="BP88" s="241" t="s">
        <v>423</v>
      </c>
      <c r="BQ88" s="241" t="s">
        <v>424</v>
      </c>
      <c r="BR88" s="241" t="s">
        <v>425</v>
      </c>
      <c r="BS88" s="241" t="s">
        <v>426</v>
      </c>
      <c r="BT88" s="241" t="s">
        <v>427</v>
      </c>
      <c r="BU88" s="241" t="s">
        <v>428</v>
      </c>
      <c r="BV88" s="241" t="s">
        <v>429</v>
      </c>
      <c r="BW88" s="241" t="s">
        <v>430</v>
      </c>
      <c r="BX88" s="241" t="s">
        <v>431</v>
      </c>
      <c r="BY88" s="241" t="s">
        <v>432</v>
      </c>
      <c r="BZ88" s="241" t="s">
        <v>433</v>
      </c>
      <c r="CA88" s="241" t="s">
        <v>434</v>
      </c>
      <c r="CB88" s="241" t="s">
        <v>435</v>
      </c>
      <c r="CC88" s="241" t="s">
        <v>436</v>
      </c>
      <c r="CD88" s="241" t="s">
        <v>437</v>
      </c>
      <c r="CE88" s="241" t="s">
        <v>438</v>
      </c>
      <c r="CF88" s="241" t="s">
        <v>439</v>
      </c>
      <c r="CG88" s="241" t="s">
        <v>440</v>
      </c>
      <c r="CH88" s="241" t="s">
        <v>441</v>
      </c>
      <c r="CI88" s="241" t="s">
        <v>442</v>
      </c>
      <c r="CJ88" s="241" t="s">
        <v>443</v>
      </c>
      <c r="CK88" s="241" t="s">
        <v>444</v>
      </c>
      <c r="CL88" s="241" t="s">
        <v>445</v>
      </c>
      <c r="CM88" s="241" t="s">
        <v>446</v>
      </c>
      <c r="CN88" s="241" t="s">
        <v>447</v>
      </c>
      <c r="CO88" s="241" t="s">
        <v>448</v>
      </c>
      <c r="CP88" s="241" t="s">
        <v>449</v>
      </c>
      <c r="CQ88" s="241" t="s">
        <v>450</v>
      </c>
      <c r="CR88" s="241" t="s">
        <v>451</v>
      </c>
      <c r="CS88" s="241" t="s">
        <v>452</v>
      </c>
      <c r="CT88" s="241" t="s">
        <v>453</v>
      </c>
      <c r="CU88" s="241" t="s">
        <v>454</v>
      </c>
      <c r="CV88" s="241" t="s">
        <v>455</v>
      </c>
      <c r="CW88" s="241" t="s">
        <v>456</v>
      </c>
      <c r="CX88" s="241" t="s">
        <v>457</v>
      </c>
      <c r="CY88" s="1286"/>
      <c r="CZ88" s="1286"/>
      <c r="DA88" s="1286"/>
      <c r="DB88" s="1286"/>
      <c r="DC88" s="1286"/>
      <c r="DD88" s="1286"/>
      <c r="DE88" s="1286"/>
      <c r="DF88" s="1286"/>
      <c r="DG88" s="1286"/>
      <c r="DH88" s="1286"/>
      <c r="DI88" s="1286"/>
      <c r="DJ88" s="1286"/>
      <c r="DK88" s="1286"/>
      <c r="DL88" s="1315"/>
    </row>
    <row r="89" spans="1:116" s="206" customFormat="1" ht="49.5">
      <c r="A89" s="207"/>
      <c r="B89" s="207"/>
      <c r="C89" s="174"/>
      <c r="D89" s="84"/>
      <c r="E89" s="89"/>
      <c r="F89" s="208" t="s">
        <v>1097</v>
      </c>
      <c r="G89" s="209"/>
      <c r="H89" s="202"/>
      <c r="I89" s="242"/>
      <c r="J89" s="243">
        <f>'PRA110'!J89+'PRA110'!J111</f>
        <v>0</v>
      </c>
      <c r="K89" s="244">
        <f>('PRA110'!I89-'PRA110'!J89)+('PRA110'!I111-'PRA110'!J111)</f>
        <v>0</v>
      </c>
      <c r="L89" s="244">
        <f>'PRA110'!K89+'PRA110'!K111</f>
        <v>0</v>
      </c>
      <c r="M89" s="38">
        <f>'PRA110'!L89+'PRA110'!L111</f>
        <v>0</v>
      </c>
      <c r="N89" s="38">
        <f>'PRA110'!M89+'PRA110'!M111</f>
        <v>0</v>
      </c>
      <c r="O89" s="38">
        <f>'PRA110'!N89+'PRA110'!N111</f>
        <v>0</v>
      </c>
      <c r="P89" s="38">
        <f>'PRA110'!O89+'PRA110'!O111</f>
        <v>0</v>
      </c>
      <c r="Q89" s="38">
        <f>'PRA110'!P89+'PRA110'!P111</f>
        <v>0</v>
      </c>
      <c r="R89" s="38">
        <f>'PRA110'!Q89+'PRA110'!Q111</f>
        <v>0</v>
      </c>
      <c r="S89" s="38">
        <f>'PRA110'!R89+'PRA110'!R111</f>
        <v>0</v>
      </c>
      <c r="T89" s="38">
        <f>'PRA110'!S89+'PRA110'!S111</f>
        <v>0</v>
      </c>
      <c r="U89" s="38">
        <f>'PRA110'!T89+'PRA110'!T111</f>
        <v>0</v>
      </c>
      <c r="V89" s="38">
        <f>'PRA110'!U89+'PRA110'!U111</f>
        <v>0</v>
      </c>
      <c r="W89" s="38">
        <f>'PRA110'!V89+'PRA110'!V111</f>
        <v>0</v>
      </c>
      <c r="X89" s="38">
        <f>'PRA110'!W89+'PRA110'!W111</f>
        <v>0</v>
      </c>
      <c r="Y89" s="38">
        <f>'PRA110'!X89+'PRA110'!X111</f>
        <v>0</v>
      </c>
      <c r="Z89" s="38">
        <f>'PRA110'!Y89+'PRA110'!Y111</f>
        <v>0</v>
      </c>
      <c r="AA89" s="38">
        <f>'PRA110'!Z89+'PRA110'!Z111</f>
        <v>0</v>
      </c>
      <c r="AB89" s="38">
        <f>'PRA110'!AA89+'PRA110'!AA111</f>
        <v>0</v>
      </c>
      <c r="AC89" s="38">
        <f>'PRA110'!AB89+'PRA110'!AB111</f>
        <v>0</v>
      </c>
      <c r="AD89" s="38">
        <f>'PRA110'!AC89+'PRA110'!AC111</f>
        <v>0</v>
      </c>
      <c r="AE89" s="38">
        <f>'PRA110'!AD89+'PRA110'!AD111</f>
        <v>0</v>
      </c>
      <c r="AF89" s="38">
        <f>'PRA110'!AE89+'PRA110'!AE111</f>
        <v>0</v>
      </c>
      <c r="AG89" s="38">
        <f>'PRA110'!AF89+'PRA110'!AF111</f>
        <v>0</v>
      </c>
      <c r="AH89" s="38">
        <f>'PRA110'!AG89+'PRA110'!AG111</f>
        <v>0</v>
      </c>
      <c r="AI89" s="38">
        <f>'PRA110'!AH89+'PRA110'!AH111</f>
        <v>0</v>
      </c>
      <c r="AJ89" s="38">
        <f>'PRA110'!AI89+'PRA110'!AI111</f>
        <v>0</v>
      </c>
      <c r="AK89" s="38">
        <f>'PRA110'!AJ89+'PRA110'!AJ111</f>
        <v>0</v>
      </c>
      <c r="AL89" s="38">
        <f>'PRA110'!AK89+'PRA110'!AK111</f>
        <v>0</v>
      </c>
      <c r="AM89" s="38">
        <f>'PRA110'!AL89+'PRA110'!AL111</f>
        <v>0</v>
      </c>
      <c r="AN89" s="38">
        <f>'PRA110'!AM89+'PRA110'!AM111</f>
        <v>0</v>
      </c>
      <c r="AO89" s="38">
        <f>'PRA110'!AN89+'PRA110'!AN111</f>
        <v>0</v>
      </c>
      <c r="AP89" s="38">
        <f>'PRA110'!AO89+'PRA110'!AO111</f>
        <v>0</v>
      </c>
      <c r="AQ89" s="38">
        <f>'PRA110'!AP89+'PRA110'!AP111</f>
        <v>0</v>
      </c>
      <c r="AR89" s="38">
        <f>'PRA110'!AQ89+'PRA110'!AQ111</f>
        <v>0</v>
      </c>
      <c r="AS89" s="38">
        <f>'PRA110'!AR89+'PRA110'!AR111</f>
        <v>0</v>
      </c>
      <c r="AT89" s="38">
        <f>'PRA110'!AS89+'PRA110'!AS111</f>
        <v>0</v>
      </c>
      <c r="AU89" s="38">
        <f>'PRA110'!AT89+'PRA110'!AT111</f>
        <v>0</v>
      </c>
      <c r="AV89" s="38">
        <f>'PRA110'!AU89+'PRA110'!AU111</f>
        <v>0</v>
      </c>
      <c r="AW89" s="38">
        <f>'PRA110'!AV89+'PRA110'!AV111</f>
        <v>0</v>
      </c>
      <c r="AX89" s="38">
        <f>'PRA110'!AW89+'PRA110'!AW111</f>
        <v>0</v>
      </c>
      <c r="AY89" s="38">
        <f>'PRA110'!AX89+'PRA110'!AX111</f>
        <v>0</v>
      </c>
      <c r="AZ89" s="38">
        <f>'PRA110'!AY89+'PRA110'!AY111</f>
        <v>0</v>
      </c>
      <c r="BA89" s="38">
        <f>'PRA110'!AZ89+'PRA110'!AZ111</f>
        <v>0</v>
      </c>
      <c r="BB89" s="38">
        <f>'PRA110'!BA89+'PRA110'!BA111</f>
        <v>0</v>
      </c>
      <c r="BC89" s="38">
        <f>'PRA110'!BB89+'PRA110'!BB111</f>
        <v>0</v>
      </c>
      <c r="BD89" s="38">
        <f>'PRA110'!BC89+'PRA110'!BC111</f>
        <v>0</v>
      </c>
      <c r="BE89" s="38">
        <f>'PRA110'!BD89+'PRA110'!BD111</f>
        <v>0</v>
      </c>
      <c r="BF89" s="38">
        <f>'PRA110'!BE89+'PRA110'!BE111</f>
        <v>0</v>
      </c>
      <c r="BG89" s="38">
        <f>'PRA110'!BF89+'PRA110'!BF111</f>
        <v>0</v>
      </c>
      <c r="BH89" s="38">
        <f>'PRA110'!BG89+'PRA110'!BG111</f>
        <v>0</v>
      </c>
      <c r="BI89" s="38">
        <f>'PRA110'!BH89+'PRA110'!BH111</f>
        <v>0</v>
      </c>
      <c r="BJ89" s="38">
        <f>'PRA110'!BI89+'PRA110'!BI111</f>
        <v>0</v>
      </c>
      <c r="BK89" s="38">
        <f>'PRA110'!BJ89+'PRA110'!BJ111</f>
        <v>0</v>
      </c>
      <c r="BL89" s="38">
        <f>'PRA110'!BK89+'PRA110'!BK111</f>
        <v>0</v>
      </c>
      <c r="BM89" s="38">
        <f>'PRA110'!BL89+'PRA110'!BL111</f>
        <v>0</v>
      </c>
      <c r="BN89" s="38">
        <f>'PRA110'!BM89+'PRA110'!BM111</f>
        <v>0</v>
      </c>
      <c r="BO89" s="38">
        <f>'PRA110'!BN89+'PRA110'!BN111</f>
        <v>0</v>
      </c>
      <c r="BP89" s="38">
        <f>'PRA110'!BO89+'PRA110'!BO111</f>
        <v>0</v>
      </c>
      <c r="BQ89" s="38">
        <f>'PRA110'!BP89+'PRA110'!BP111</f>
        <v>0</v>
      </c>
      <c r="BR89" s="38">
        <f>'PRA110'!BQ89+'PRA110'!BQ111</f>
        <v>0</v>
      </c>
      <c r="BS89" s="38">
        <f>'PRA110'!BR89+'PRA110'!BR111</f>
        <v>0</v>
      </c>
      <c r="BT89" s="38">
        <f>'PRA110'!BS89+'PRA110'!BS111</f>
        <v>0</v>
      </c>
      <c r="BU89" s="38">
        <f>'PRA110'!BT89+'PRA110'!BT111</f>
        <v>0</v>
      </c>
      <c r="BV89" s="38">
        <f>'PRA110'!BU89+'PRA110'!BU111</f>
        <v>0</v>
      </c>
      <c r="BW89" s="38">
        <f>'PRA110'!BV89+'PRA110'!BV111</f>
        <v>0</v>
      </c>
      <c r="BX89" s="38">
        <f>'PRA110'!BW89+'PRA110'!BW111</f>
        <v>0</v>
      </c>
      <c r="BY89" s="38">
        <f>'PRA110'!BX89+'PRA110'!BX111</f>
        <v>0</v>
      </c>
      <c r="BZ89" s="38">
        <f>'PRA110'!BY89+'PRA110'!BY111</f>
        <v>0</v>
      </c>
      <c r="CA89" s="38">
        <f>'PRA110'!BZ89+'PRA110'!BZ111</f>
        <v>0</v>
      </c>
      <c r="CB89" s="38">
        <f>'PRA110'!CA89+'PRA110'!CA111</f>
        <v>0</v>
      </c>
      <c r="CC89" s="38">
        <f>'PRA110'!CB89+'PRA110'!CB111</f>
        <v>0</v>
      </c>
      <c r="CD89" s="38">
        <f>'PRA110'!CC89+'PRA110'!CC111</f>
        <v>0</v>
      </c>
      <c r="CE89" s="38">
        <f>'PRA110'!CD89+'PRA110'!CD111</f>
        <v>0</v>
      </c>
      <c r="CF89" s="38">
        <f>'PRA110'!CE89+'PRA110'!CE111</f>
        <v>0</v>
      </c>
      <c r="CG89" s="38">
        <f>'PRA110'!CF89+'PRA110'!CF111</f>
        <v>0</v>
      </c>
      <c r="CH89" s="38">
        <f>'PRA110'!CG89+'PRA110'!CG111</f>
        <v>0</v>
      </c>
      <c r="CI89" s="38">
        <f>'PRA110'!CH89+'PRA110'!CH111</f>
        <v>0</v>
      </c>
      <c r="CJ89" s="38">
        <f>'PRA110'!CI89+'PRA110'!CI111</f>
        <v>0</v>
      </c>
      <c r="CK89" s="38">
        <f>'PRA110'!CJ89+'PRA110'!CJ111</f>
        <v>0</v>
      </c>
      <c r="CL89" s="38">
        <f>'PRA110'!CK89+'PRA110'!CK111</f>
        <v>0</v>
      </c>
      <c r="CM89" s="38">
        <f>'PRA110'!CL89+'PRA110'!CL111</f>
        <v>0</v>
      </c>
      <c r="CN89" s="38">
        <f>'PRA110'!CM89+'PRA110'!CM111</f>
        <v>0</v>
      </c>
      <c r="CO89" s="38">
        <f>'PRA110'!CN89+'PRA110'!CN111</f>
        <v>0</v>
      </c>
      <c r="CP89" s="38">
        <f>'PRA110'!CO89+'PRA110'!CO111</f>
        <v>0</v>
      </c>
      <c r="CQ89" s="38">
        <f>'PRA110'!CP89+'PRA110'!CP111</f>
        <v>0</v>
      </c>
      <c r="CR89" s="38">
        <f>'PRA110'!CQ89+'PRA110'!CQ111</f>
        <v>0</v>
      </c>
      <c r="CS89" s="38">
        <f>'PRA110'!CR89+'PRA110'!CR111</f>
        <v>0</v>
      </c>
      <c r="CT89" s="38">
        <f>'PRA110'!CS89+'PRA110'!CS111</f>
        <v>0</v>
      </c>
      <c r="CU89" s="38">
        <f>'PRA110'!CT89+'PRA110'!CT111</f>
        <v>0</v>
      </c>
      <c r="CV89" s="38">
        <f>'PRA110'!CU89+'PRA110'!CU111</f>
        <v>0</v>
      </c>
      <c r="CW89" s="38">
        <f>'PRA110'!CV89+'PRA110'!CV111</f>
        <v>0</v>
      </c>
      <c r="CX89" s="38">
        <f>'PRA110'!CW89+'PRA110'!CW111</f>
        <v>0</v>
      </c>
      <c r="CY89" s="38">
        <f>'PRA110'!CX89+'PRA110'!CX111</f>
        <v>0</v>
      </c>
      <c r="CZ89" s="38">
        <f>'PRA110'!CY89+'PRA110'!CY111</f>
        <v>0</v>
      </c>
      <c r="DA89" s="38">
        <f>'PRA110'!CZ89+'PRA110'!CZ111</f>
        <v>0</v>
      </c>
      <c r="DB89" s="38">
        <f>'PRA110'!DA89+'PRA110'!DA111</f>
        <v>0</v>
      </c>
      <c r="DC89" s="38">
        <f>'PRA110'!DB89+'PRA110'!DB111</f>
        <v>0</v>
      </c>
      <c r="DD89" s="38">
        <f>'PRA110'!DC89+'PRA110'!DC111</f>
        <v>0</v>
      </c>
      <c r="DE89" s="38">
        <f>'PRA110'!DD89+'PRA110'!DD111</f>
        <v>0</v>
      </c>
      <c r="DF89" s="38">
        <f>'PRA110'!DE89+'PRA110'!DE111</f>
        <v>0</v>
      </c>
      <c r="DG89" s="38">
        <f>'PRA110'!DF89+'PRA110'!DF111</f>
        <v>0</v>
      </c>
      <c r="DH89" s="38">
        <f>'PRA110'!DG89+'PRA110'!DG111</f>
        <v>0</v>
      </c>
      <c r="DI89" s="38">
        <f>'PRA110'!DH89+'PRA110'!DH111</f>
        <v>0</v>
      </c>
      <c r="DJ89" s="38">
        <f>'PRA110'!DI89+'PRA110'!DI111</f>
        <v>0</v>
      </c>
      <c r="DK89" s="38">
        <f>'PRA110'!DJ89+'PRA110'!DJ111</f>
        <v>0</v>
      </c>
      <c r="DL89" s="41">
        <f>'PRA110'!DK89+'PRA110'!DK111</f>
        <v>0</v>
      </c>
    </row>
    <row r="90" spans="1:116" s="206" customFormat="1" ht="19.899999999999999" customHeight="1">
      <c r="A90" s="207"/>
      <c r="B90" s="214"/>
      <c r="C90" s="174"/>
      <c r="D90" s="84"/>
      <c r="E90" s="90"/>
      <c r="F90" s="1124" t="s">
        <v>67</v>
      </c>
      <c r="G90" s="209"/>
      <c r="H90" s="202"/>
      <c r="I90" s="203"/>
      <c r="J90" s="1194">
        <f>'PRA110'!J90+'PRA110'!J112</f>
        <v>0</v>
      </c>
      <c r="K90" s="1195">
        <f>('PRA110'!I90-'PRA110'!J90)+('PRA110'!I112-'PRA110'!J112)</f>
        <v>0</v>
      </c>
      <c r="L90" s="1195">
        <f>'PRA110'!K90+'PRA110'!K112</f>
        <v>0</v>
      </c>
      <c r="M90" s="1010">
        <f>'PRA110'!L90+'PRA110'!L112</f>
        <v>0</v>
      </c>
      <c r="N90" s="1010">
        <f>'PRA110'!M90+'PRA110'!M112</f>
        <v>0</v>
      </c>
      <c r="O90" s="1010">
        <f>'PRA110'!N90+'PRA110'!N112</f>
        <v>0</v>
      </c>
      <c r="P90" s="1010">
        <f>'PRA110'!O90+'PRA110'!O112</f>
        <v>0</v>
      </c>
      <c r="Q90" s="1010">
        <f>'PRA110'!P90+'PRA110'!P112</f>
        <v>0</v>
      </c>
      <c r="R90" s="1010">
        <f>'PRA110'!Q90+'PRA110'!Q112</f>
        <v>0</v>
      </c>
      <c r="S90" s="1010">
        <f>'PRA110'!R90+'PRA110'!R112</f>
        <v>0</v>
      </c>
      <c r="T90" s="1010">
        <f>'PRA110'!S90+'PRA110'!S112</f>
        <v>0</v>
      </c>
      <c r="U90" s="1010">
        <f>'PRA110'!T90+'PRA110'!T112</f>
        <v>0</v>
      </c>
      <c r="V90" s="1010">
        <f>'PRA110'!U90+'PRA110'!U112</f>
        <v>0</v>
      </c>
      <c r="W90" s="1010">
        <f>'PRA110'!V90+'PRA110'!V112</f>
        <v>0</v>
      </c>
      <c r="X90" s="1010">
        <f>'PRA110'!W90+'PRA110'!W112</f>
        <v>0</v>
      </c>
      <c r="Y90" s="1010">
        <f>'PRA110'!X90+'PRA110'!X112</f>
        <v>0</v>
      </c>
      <c r="Z90" s="1010">
        <f>'PRA110'!Y90+'PRA110'!Y112</f>
        <v>0</v>
      </c>
      <c r="AA90" s="1010">
        <f>'PRA110'!Z90+'PRA110'!Z112</f>
        <v>0</v>
      </c>
      <c r="AB90" s="1010">
        <f>'PRA110'!AA90+'PRA110'!AA112</f>
        <v>0</v>
      </c>
      <c r="AC90" s="1010">
        <f>'PRA110'!AB90+'PRA110'!AB112</f>
        <v>0</v>
      </c>
      <c r="AD90" s="1010">
        <f>'PRA110'!AC90+'PRA110'!AC112</f>
        <v>0</v>
      </c>
      <c r="AE90" s="1010">
        <f>'PRA110'!AD90+'PRA110'!AD112</f>
        <v>0</v>
      </c>
      <c r="AF90" s="1010">
        <f>'PRA110'!AE90+'PRA110'!AE112</f>
        <v>0</v>
      </c>
      <c r="AG90" s="1010">
        <f>'PRA110'!AF90+'PRA110'!AF112</f>
        <v>0</v>
      </c>
      <c r="AH90" s="1010">
        <f>'PRA110'!AG90+'PRA110'!AG112</f>
        <v>0</v>
      </c>
      <c r="AI90" s="1010">
        <f>'PRA110'!AH90+'PRA110'!AH112</f>
        <v>0</v>
      </c>
      <c r="AJ90" s="1010">
        <f>'PRA110'!AI90+'PRA110'!AI112</f>
        <v>0</v>
      </c>
      <c r="AK90" s="1010">
        <f>'PRA110'!AJ90+'PRA110'!AJ112</f>
        <v>0</v>
      </c>
      <c r="AL90" s="1010">
        <f>'PRA110'!AK90+'PRA110'!AK112</f>
        <v>0</v>
      </c>
      <c r="AM90" s="1010">
        <f>'PRA110'!AL90+'PRA110'!AL112</f>
        <v>0</v>
      </c>
      <c r="AN90" s="1010">
        <f>'PRA110'!AM90+'PRA110'!AM112</f>
        <v>0</v>
      </c>
      <c r="AO90" s="1010">
        <f>'PRA110'!AN90+'PRA110'!AN112</f>
        <v>0</v>
      </c>
      <c r="AP90" s="1010">
        <f>'PRA110'!AO90+'PRA110'!AO112</f>
        <v>0</v>
      </c>
      <c r="AQ90" s="1010">
        <f>'PRA110'!AP90+'PRA110'!AP112</f>
        <v>0</v>
      </c>
      <c r="AR90" s="1010">
        <f>'PRA110'!AQ90+'PRA110'!AQ112</f>
        <v>0</v>
      </c>
      <c r="AS90" s="1010">
        <f>'PRA110'!AR90+'PRA110'!AR112</f>
        <v>0</v>
      </c>
      <c r="AT90" s="1010">
        <f>'PRA110'!AS90+'PRA110'!AS112</f>
        <v>0</v>
      </c>
      <c r="AU90" s="1010">
        <f>'PRA110'!AT90+'PRA110'!AT112</f>
        <v>0</v>
      </c>
      <c r="AV90" s="1010">
        <f>'PRA110'!AU90+'PRA110'!AU112</f>
        <v>0</v>
      </c>
      <c r="AW90" s="1010">
        <f>'PRA110'!AV90+'PRA110'!AV112</f>
        <v>0</v>
      </c>
      <c r="AX90" s="1010">
        <f>'PRA110'!AW90+'PRA110'!AW112</f>
        <v>0</v>
      </c>
      <c r="AY90" s="1010">
        <f>'PRA110'!AX90+'PRA110'!AX112</f>
        <v>0</v>
      </c>
      <c r="AZ90" s="1010">
        <f>'PRA110'!AY90+'PRA110'!AY112</f>
        <v>0</v>
      </c>
      <c r="BA90" s="1010">
        <f>'PRA110'!AZ90+'PRA110'!AZ112</f>
        <v>0</v>
      </c>
      <c r="BB90" s="1010">
        <f>'PRA110'!BA90+'PRA110'!BA112</f>
        <v>0</v>
      </c>
      <c r="BC90" s="1010">
        <f>'PRA110'!BB90+'PRA110'!BB112</f>
        <v>0</v>
      </c>
      <c r="BD90" s="1010">
        <f>'PRA110'!BC90+'PRA110'!BC112</f>
        <v>0</v>
      </c>
      <c r="BE90" s="1010">
        <f>'PRA110'!BD90+'PRA110'!BD112</f>
        <v>0</v>
      </c>
      <c r="BF90" s="1010">
        <f>'PRA110'!BE90+'PRA110'!BE112</f>
        <v>0</v>
      </c>
      <c r="BG90" s="1010">
        <f>'PRA110'!BF90+'PRA110'!BF112</f>
        <v>0</v>
      </c>
      <c r="BH90" s="1010">
        <f>'PRA110'!BG90+'PRA110'!BG112</f>
        <v>0</v>
      </c>
      <c r="BI90" s="1010">
        <f>'PRA110'!BH90+'PRA110'!BH112</f>
        <v>0</v>
      </c>
      <c r="BJ90" s="1010">
        <f>'PRA110'!BI90+'PRA110'!BI112</f>
        <v>0</v>
      </c>
      <c r="BK90" s="1010">
        <f>'PRA110'!BJ90+'PRA110'!BJ112</f>
        <v>0</v>
      </c>
      <c r="BL90" s="1010">
        <f>'PRA110'!BK90+'PRA110'!BK112</f>
        <v>0</v>
      </c>
      <c r="BM90" s="1010">
        <f>'PRA110'!BL90+'PRA110'!BL112</f>
        <v>0</v>
      </c>
      <c r="BN90" s="1010">
        <f>'PRA110'!BM90+'PRA110'!BM112</f>
        <v>0</v>
      </c>
      <c r="BO90" s="1010">
        <f>'PRA110'!BN90+'PRA110'!BN112</f>
        <v>0</v>
      </c>
      <c r="BP90" s="1010">
        <f>'PRA110'!BO90+'PRA110'!BO112</f>
        <v>0</v>
      </c>
      <c r="BQ90" s="1010">
        <f>'PRA110'!BP90+'PRA110'!BP112</f>
        <v>0</v>
      </c>
      <c r="BR90" s="1010">
        <f>'PRA110'!BQ90+'PRA110'!BQ112</f>
        <v>0</v>
      </c>
      <c r="BS90" s="1010">
        <f>'PRA110'!BR90+'PRA110'!BR112</f>
        <v>0</v>
      </c>
      <c r="BT90" s="1010">
        <f>'PRA110'!BS90+'PRA110'!BS112</f>
        <v>0</v>
      </c>
      <c r="BU90" s="1010">
        <f>'PRA110'!BT90+'PRA110'!BT112</f>
        <v>0</v>
      </c>
      <c r="BV90" s="1010">
        <f>'PRA110'!BU90+'PRA110'!BU112</f>
        <v>0</v>
      </c>
      <c r="BW90" s="1010">
        <f>'PRA110'!BV90+'PRA110'!BV112</f>
        <v>0</v>
      </c>
      <c r="BX90" s="1010">
        <f>'PRA110'!BW90+'PRA110'!BW112</f>
        <v>0</v>
      </c>
      <c r="BY90" s="1010">
        <f>'PRA110'!BX90+'PRA110'!BX112</f>
        <v>0</v>
      </c>
      <c r="BZ90" s="1010">
        <f>'PRA110'!BY90+'PRA110'!BY112</f>
        <v>0</v>
      </c>
      <c r="CA90" s="1010">
        <f>'PRA110'!BZ90+'PRA110'!BZ112</f>
        <v>0</v>
      </c>
      <c r="CB90" s="1010">
        <f>'PRA110'!CA90+'PRA110'!CA112</f>
        <v>0</v>
      </c>
      <c r="CC90" s="1010">
        <f>'PRA110'!CB90+'PRA110'!CB112</f>
        <v>0</v>
      </c>
      <c r="CD90" s="1010">
        <f>'PRA110'!CC90+'PRA110'!CC112</f>
        <v>0</v>
      </c>
      <c r="CE90" s="1010">
        <f>'PRA110'!CD90+'PRA110'!CD112</f>
        <v>0</v>
      </c>
      <c r="CF90" s="1010">
        <f>'PRA110'!CE90+'PRA110'!CE112</f>
        <v>0</v>
      </c>
      <c r="CG90" s="1010">
        <f>'PRA110'!CF90+'PRA110'!CF112</f>
        <v>0</v>
      </c>
      <c r="CH90" s="1010">
        <f>'PRA110'!CG90+'PRA110'!CG112</f>
        <v>0</v>
      </c>
      <c r="CI90" s="1010">
        <f>'PRA110'!CH90+'PRA110'!CH112</f>
        <v>0</v>
      </c>
      <c r="CJ90" s="1010">
        <f>'PRA110'!CI90+'PRA110'!CI112</f>
        <v>0</v>
      </c>
      <c r="CK90" s="1010">
        <f>'PRA110'!CJ90+'PRA110'!CJ112</f>
        <v>0</v>
      </c>
      <c r="CL90" s="1010">
        <f>'PRA110'!CK90+'PRA110'!CK112</f>
        <v>0</v>
      </c>
      <c r="CM90" s="1010">
        <f>'PRA110'!CL90+'PRA110'!CL112</f>
        <v>0</v>
      </c>
      <c r="CN90" s="1010">
        <f>'PRA110'!CM90+'PRA110'!CM112</f>
        <v>0</v>
      </c>
      <c r="CO90" s="1010">
        <f>'PRA110'!CN90+'PRA110'!CN112</f>
        <v>0</v>
      </c>
      <c r="CP90" s="1010">
        <f>'PRA110'!CO90+'PRA110'!CO112</f>
        <v>0</v>
      </c>
      <c r="CQ90" s="1010">
        <f>'PRA110'!CP90+'PRA110'!CP112</f>
        <v>0</v>
      </c>
      <c r="CR90" s="1010">
        <f>'PRA110'!CQ90+'PRA110'!CQ112</f>
        <v>0</v>
      </c>
      <c r="CS90" s="1010">
        <f>'PRA110'!CR90+'PRA110'!CR112</f>
        <v>0</v>
      </c>
      <c r="CT90" s="1010">
        <f>'PRA110'!CS90+'PRA110'!CS112</f>
        <v>0</v>
      </c>
      <c r="CU90" s="1010">
        <f>'PRA110'!CT90+'PRA110'!CT112</f>
        <v>0</v>
      </c>
      <c r="CV90" s="1010">
        <f>'PRA110'!CU90+'PRA110'!CU112</f>
        <v>0</v>
      </c>
      <c r="CW90" s="1010">
        <f>'PRA110'!CV90+'PRA110'!CV112</f>
        <v>0</v>
      </c>
      <c r="CX90" s="1010">
        <f>'PRA110'!CW90+'PRA110'!CW112</f>
        <v>0</v>
      </c>
      <c r="CY90" s="1010">
        <f>'PRA110'!CX90+'PRA110'!CX112</f>
        <v>0</v>
      </c>
      <c r="CZ90" s="1010">
        <f>'PRA110'!CY90+'PRA110'!CY112</f>
        <v>0</v>
      </c>
      <c r="DA90" s="1010">
        <f>'PRA110'!CZ90+'PRA110'!CZ112</f>
        <v>0</v>
      </c>
      <c r="DB90" s="1010">
        <f>'PRA110'!DA90+'PRA110'!DA112</f>
        <v>0</v>
      </c>
      <c r="DC90" s="1010">
        <f>'PRA110'!DB90+'PRA110'!DB112</f>
        <v>0</v>
      </c>
      <c r="DD90" s="1010">
        <f>'PRA110'!DC90+'PRA110'!DC112</f>
        <v>0</v>
      </c>
      <c r="DE90" s="1010">
        <f>'PRA110'!DD90+'PRA110'!DD112</f>
        <v>0</v>
      </c>
      <c r="DF90" s="1010">
        <f>'PRA110'!DE90+'PRA110'!DE112</f>
        <v>0</v>
      </c>
      <c r="DG90" s="1010">
        <f>'PRA110'!DF90+'PRA110'!DF112</f>
        <v>0</v>
      </c>
      <c r="DH90" s="1010">
        <f>'PRA110'!DG90+'PRA110'!DG112</f>
        <v>0</v>
      </c>
      <c r="DI90" s="1010">
        <f>'PRA110'!DH90+'PRA110'!DH112</f>
        <v>0</v>
      </c>
      <c r="DJ90" s="1010">
        <f>'PRA110'!DI90+'PRA110'!DI112</f>
        <v>0</v>
      </c>
      <c r="DK90" s="1010">
        <f>'PRA110'!DJ90+'PRA110'!DJ112</f>
        <v>0</v>
      </c>
      <c r="DL90" s="1011">
        <f>'PRA110'!DK90+'PRA110'!DK112</f>
        <v>0</v>
      </c>
    </row>
    <row r="91" spans="1:116" s="206" customFormat="1" ht="24.75">
      <c r="A91" s="207"/>
      <c r="B91" s="214"/>
      <c r="C91" s="174"/>
      <c r="D91" s="752"/>
      <c r="E91" s="830"/>
      <c r="F91" s="1108" t="s">
        <v>1139</v>
      </c>
      <c r="G91" s="1001"/>
      <c r="H91" s="763"/>
      <c r="I91" s="1014"/>
      <c r="J91" s="1202">
        <f>'PRA110'!J91+'PRA110'!J113</f>
        <v>0</v>
      </c>
      <c r="K91" s="244">
        <f>('PRA110'!I91-'PRA110'!J91)+('PRA110'!I113-'PRA110'!J113)</f>
        <v>0</v>
      </c>
      <c r="L91" s="244">
        <f>'PRA110'!K91+'PRA110'!K113</f>
        <v>0</v>
      </c>
      <c r="M91" s="38">
        <f>'PRA110'!L91+'PRA110'!L113</f>
        <v>0</v>
      </c>
      <c r="N91" s="38">
        <f>'PRA110'!M91+'PRA110'!M113</f>
        <v>0</v>
      </c>
      <c r="O91" s="38">
        <f>'PRA110'!N91+'PRA110'!N113</f>
        <v>0</v>
      </c>
      <c r="P91" s="38">
        <f>'PRA110'!O91+'PRA110'!O113</f>
        <v>0</v>
      </c>
      <c r="Q91" s="38">
        <f>'PRA110'!P91+'PRA110'!P113</f>
        <v>0</v>
      </c>
      <c r="R91" s="38">
        <f>'PRA110'!Q91+'PRA110'!Q113</f>
        <v>0</v>
      </c>
      <c r="S91" s="38">
        <f>'PRA110'!R91+'PRA110'!R113</f>
        <v>0</v>
      </c>
      <c r="T91" s="38">
        <f>'PRA110'!S91+'PRA110'!S113</f>
        <v>0</v>
      </c>
      <c r="U91" s="38">
        <f>'PRA110'!T91+'PRA110'!T113</f>
        <v>0</v>
      </c>
      <c r="V91" s="38">
        <f>'PRA110'!U91+'PRA110'!U113</f>
        <v>0</v>
      </c>
      <c r="W91" s="38">
        <f>'PRA110'!V91+'PRA110'!V113</f>
        <v>0</v>
      </c>
      <c r="X91" s="38">
        <f>'PRA110'!W91+'PRA110'!W113</f>
        <v>0</v>
      </c>
      <c r="Y91" s="38">
        <f>'PRA110'!X91+'PRA110'!X113</f>
        <v>0</v>
      </c>
      <c r="Z91" s="38">
        <f>'PRA110'!Y91+'PRA110'!Y113</f>
        <v>0</v>
      </c>
      <c r="AA91" s="38">
        <f>'PRA110'!Z91+'PRA110'!Z113</f>
        <v>0</v>
      </c>
      <c r="AB91" s="38">
        <f>'PRA110'!AA91+'PRA110'!AA113</f>
        <v>0</v>
      </c>
      <c r="AC91" s="38">
        <f>'PRA110'!AB91+'PRA110'!AB113</f>
        <v>0</v>
      </c>
      <c r="AD91" s="38">
        <f>'PRA110'!AC91+'PRA110'!AC113</f>
        <v>0</v>
      </c>
      <c r="AE91" s="38">
        <f>'PRA110'!AD91+'PRA110'!AD113</f>
        <v>0</v>
      </c>
      <c r="AF91" s="38">
        <f>'PRA110'!AE91+'PRA110'!AE113</f>
        <v>0</v>
      </c>
      <c r="AG91" s="38">
        <f>'PRA110'!AF91+'PRA110'!AF113</f>
        <v>0</v>
      </c>
      <c r="AH91" s="38">
        <f>'PRA110'!AG91+'PRA110'!AG113</f>
        <v>0</v>
      </c>
      <c r="AI91" s="38">
        <f>'PRA110'!AH91+'PRA110'!AH113</f>
        <v>0</v>
      </c>
      <c r="AJ91" s="38">
        <f>'PRA110'!AI91+'PRA110'!AI113</f>
        <v>0</v>
      </c>
      <c r="AK91" s="38">
        <f>'PRA110'!AJ91+'PRA110'!AJ113</f>
        <v>0</v>
      </c>
      <c r="AL91" s="38">
        <f>'PRA110'!AK91+'PRA110'!AK113</f>
        <v>0</v>
      </c>
      <c r="AM91" s="38">
        <f>'PRA110'!AL91+'PRA110'!AL113</f>
        <v>0</v>
      </c>
      <c r="AN91" s="38">
        <f>'PRA110'!AM91+'PRA110'!AM113</f>
        <v>0</v>
      </c>
      <c r="AO91" s="38">
        <f>'PRA110'!AN91+'PRA110'!AN113</f>
        <v>0</v>
      </c>
      <c r="AP91" s="38">
        <f>'PRA110'!AO91+'PRA110'!AO113</f>
        <v>0</v>
      </c>
      <c r="AQ91" s="38">
        <f>'PRA110'!AP91+'PRA110'!AP113</f>
        <v>0</v>
      </c>
      <c r="AR91" s="38">
        <f>'PRA110'!AQ91+'PRA110'!AQ113</f>
        <v>0</v>
      </c>
      <c r="AS91" s="38">
        <f>'PRA110'!AR91+'PRA110'!AR113</f>
        <v>0</v>
      </c>
      <c r="AT91" s="38">
        <f>'PRA110'!AS91+'PRA110'!AS113</f>
        <v>0</v>
      </c>
      <c r="AU91" s="38">
        <f>'PRA110'!AT91+'PRA110'!AT113</f>
        <v>0</v>
      </c>
      <c r="AV91" s="38">
        <f>'PRA110'!AU91+'PRA110'!AU113</f>
        <v>0</v>
      </c>
      <c r="AW91" s="38">
        <f>'PRA110'!AV91+'PRA110'!AV113</f>
        <v>0</v>
      </c>
      <c r="AX91" s="38">
        <f>'PRA110'!AW91+'PRA110'!AW113</f>
        <v>0</v>
      </c>
      <c r="AY91" s="38">
        <f>'PRA110'!AX91+'PRA110'!AX113</f>
        <v>0</v>
      </c>
      <c r="AZ91" s="38">
        <f>'PRA110'!AY91+'PRA110'!AY113</f>
        <v>0</v>
      </c>
      <c r="BA91" s="38">
        <f>'PRA110'!AZ91+'PRA110'!AZ113</f>
        <v>0</v>
      </c>
      <c r="BB91" s="38">
        <f>'PRA110'!BA91+'PRA110'!BA113</f>
        <v>0</v>
      </c>
      <c r="BC91" s="38">
        <f>'PRA110'!BB91+'PRA110'!BB113</f>
        <v>0</v>
      </c>
      <c r="BD91" s="38">
        <f>'PRA110'!BC91+'PRA110'!BC113</f>
        <v>0</v>
      </c>
      <c r="BE91" s="38">
        <f>'PRA110'!BD91+'PRA110'!BD113</f>
        <v>0</v>
      </c>
      <c r="BF91" s="38">
        <f>'PRA110'!BE91+'PRA110'!BE113</f>
        <v>0</v>
      </c>
      <c r="BG91" s="38">
        <f>'PRA110'!BF91+'PRA110'!BF113</f>
        <v>0</v>
      </c>
      <c r="BH91" s="38">
        <f>'PRA110'!BG91+'PRA110'!BG113</f>
        <v>0</v>
      </c>
      <c r="BI91" s="38">
        <f>'PRA110'!BH91+'PRA110'!BH113</f>
        <v>0</v>
      </c>
      <c r="BJ91" s="38">
        <f>'PRA110'!BI91+'PRA110'!BI113</f>
        <v>0</v>
      </c>
      <c r="BK91" s="38">
        <f>'PRA110'!BJ91+'PRA110'!BJ113</f>
        <v>0</v>
      </c>
      <c r="BL91" s="38">
        <f>'PRA110'!BK91+'PRA110'!BK113</f>
        <v>0</v>
      </c>
      <c r="BM91" s="38">
        <f>'PRA110'!BL91+'PRA110'!BL113</f>
        <v>0</v>
      </c>
      <c r="BN91" s="38">
        <f>'PRA110'!BM91+'PRA110'!BM113</f>
        <v>0</v>
      </c>
      <c r="BO91" s="38">
        <f>'PRA110'!BN91+'PRA110'!BN113</f>
        <v>0</v>
      </c>
      <c r="BP91" s="38">
        <f>'PRA110'!BO91+'PRA110'!BO113</f>
        <v>0</v>
      </c>
      <c r="BQ91" s="38">
        <f>'PRA110'!BP91+'PRA110'!BP113</f>
        <v>0</v>
      </c>
      <c r="BR91" s="38">
        <f>'PRA110'!BQ91+'PRA110'!BQ113</f>
        <v>0</v>
      </c>
      <c r="BS91" s="38">
        <f>'PRA110'!BR91+'PRA110'!BR113</f>
        <v>0</v>
      </c>
      <c r="BT91" s="38">
        <f>'PRA110'!BS91+'PRA110'!BS113</f>
        <v>0</v>
      </c>
      <c r="BU91" s="38">
        <f>'PRA110'!BT91+'PRA110'!BT113</f>
        <v>0</v>
      </c>
      <c r="BV91" s="38">
        <f>'PRA110'!BU91+'PRA110'!BU113</f>
        <v>0</v>
      </c>
      <c r="BW91" s="38">
        <f>'PRA110'!BV91+'PRA110'!BV113</f>
        <v>0</v>
      </c>
      <c r="BX91" s="38">
        <f>'PRA110'!BW91+'PRA110'!BW113</f>
        <v>0</v>
      </c>
      <c r="BY91" s="38">
        <f>'PRA110'!BX91+'PRA110'!BX113</f>
        <v>0</v>
      </c>
      <c r="BZ91" s="38">
        <f>'PRA110'!BY91+'PRA110'!BY113</f>
        <v>0</v>
      </c>
      <c r="CA91" s="38">
        <f>'PRA110'!BZ91+'PRA110'!BZ113</f>
        <v>0</v>
      </c>
      <c r="CB91" s="38">
        <f>'PRA110'!CA91+'PRA110'!CA113</f>
        <v>0</v>
      </c>
      <c r="CC91" s="38">
        <f>'PRA110'!CB91+'PRA110'!CB113</f>
        <v>0</v>
      </c>
      <c r="CD91" s="38">
        <f>'PRA110'!CC91+'PRA110'!CC113</f>
        <v>0</v>
      </c>
      <c r="CE91" s="38">
        <f>'PRA110'!CD91+'PRA110'!CD113</f>
        <v>0</v>
      </c>
      <c r="CF91" s="38">
        <f>'PRA110'!CE91+'PRA110'!CE113</f>
        <v>0</v>
      </c>
      <c r="CG91" s="38">
        <f>'PRA110'!CF91+'PRA110'!CF113</f>
        <v>0</v>
      </c>
      <c r="CH91" s="38">
        <f>'PRA110'!CG91+'PRA110'!CG113</f>
        <v>0</v>
      </c>
      <c r="CI91" s="38">
        <f>'PRA110'!CH91+'PRA110'!CH113</f>
        <v>0</v>
      </c>
      <c r="CJ91" s="38">
        <f>'PRA110'!CI91+'PRA110'!CI113</f>
        <v>0</v>
      </c>
      <c r="CK91" s="38">
        <f>'PRA110'!CJ91+'PRA110'!CJ113</f>
        <v>0</v>
      </c>
      <c r="CL91" s="38">
        <f>'PRA110'!CK91+'PRA110'!CK113</f>
        <v>0</v>
      </c>
      <c r="CM91" s="38">
        <f>'PRA110'!CL91+'PRA110'!CL113</f>
        <v>0</v>
      </c>
      <c r="CN91" s="38">
        <f>'PRA110'!CM91+'PRA110'!CM113</f>
        <v>0</v>
      </c>
      <c r="CO91" s="38">
        <f>'PRA110'!CN91+'PRA110'!CN113</f>
        <v>0</v>
      </c>
      <c r="CP91" s="38">
        <f>'PRA110'!CO91+'PRA110'!CO113</f>
        <v>0</v>
      </c>
      <c r="CQ91" s="38">
        <f>'PRA110'!CP91+'PRA110'!CP113</f>
        <v>0</v>
      </c>
      <c r="CR91" s="38">
        <f>'PRA110'!CQ91+'PRA110'!CQ113</f>
        <v>0</v>
      </c>
      <c r="CS91" s="38">
        <f>'PRA110'!CR91+'PRA110'!CR113</f>
        <v>0</v>
      </c>
      <c r="CT91" s="38">
        <f>'PRA110'!CS91+'PRA110'!CS113</f>
        <v>0</v>
      </c>
      <c r="CU91" s="38">
        <f>'PRA110'!CT91+'PRA110'!CT113</f>
        <v>0</v>
      </c>
      <c r="CV91" s="38">
        <f>'PRA110'!CU91+'PRA110'!CU113</f>
        <v>0</v>
      </c>
      <c r="CW91" s="38">
        <f>'PRA110'!CV91+'PRA110'!CV113</f>
        <v>0</v>
      </c>
      <c r="CX91" s="38">
        <f>'PRA110'!CW91+'PRA110'!CW113</f>
        <v>0</v>
      </c>
      <c r="CY91" s="38">
        <f>'PRA110'!CX91+'PRA110'!CX113</f>
        <v>0</v>
      </c>
      <c r="CZ91" s="38">
        <f>'PRA110'!CY91+'PRA110'!CY113</f>
        <v>0</v>
      </c>
      <c r="DA91" s="38">
        <f>'PRA110'!CZ91+'PRA110'!CZ113</f>
        <v>0</v>
      </c>
      <c r="DB91" s="38">
        <f>'PRA110'!DA91+'PRA110'!DA113</f>
        <v>0</v>
      </c>
      <c r="DC91" s="38">
        <f>'PRA110'!DB91+'PRA110'!DB113</f>
        <v>0</v>
      </c>
      <c r="DD91" s="38">
        <f>'PRA110'!DC91+'PRA110'!DC113</f>
        <v>0</v>
      </c>
      <c r="DE91" s="38">
        <f>'PRA110'!DD91+'PRA110'!DD113</f>
        <v>0</v>
      </c>
      <c r="DF91" s="38">
        <f>'PRA110'!DE91+'PRA110'!DE113</f>
        <v>0</v>
      </c>
      <c r="DG91" s="38">
        <f>'PRA110'!DF91+'PRA110'!DF113</f>
        <v>0</v>
      </c>
      <c r="DH91" s="38">
        <f>'PRA110'!DG91+'PRA110'!DG113</f>
        <v>0</v>
      </c>
      <c r="DI91" s="38">
        <f>'PRA110'!DH91+'PRA110'!DH113</f>
        <v>0</v>
      </c>
      <c r="DJ91" s="38">
        <f>'PRA110'!DI91+'PRA110'!DI113</f>
        <v>0</v>
      </c>
      <c r="DK91" s="38">
        <f>'PRA110'!DJ91+'PRA110'!DJ113</f>
        <v>0</v>
      </c>
      <c r="DL91" s="41">
        <f>'PRA110'!DK91+'PRA110'!DK113</f>
        <v>0</v>
      </c>
    </row>
    <row r="92" spans="1:116" s="206" customFormat="1" ht="13.5">
      <c r="A92" s="207"/>
      <c r="B92" s="214"/>
      <c r="C92" s="174"/>
      <c r="D92" s="84"/>
      <c r="E92" s="828"/>
      <c r="F92" s="1125" t="s">
        <v>1184</v>
      </c>
      <c r="G92" s="1001"/>
      <c r="H92" s="202"/>
      <c r="I92" s="320"/>
      <c r="J92" s="1202">
        <f>('PRA110'!J92-'PRA110'!J94-IF(Admin!$B$30&gt;1,'PRA110'!J91,0))+('PRA110'!J114-'PRA110'!J115-IF(Admin!$B$30&gt;1,'PRA110'!J113,0))</f>
        <v>0</v>
      </c>
      <c r="K92" s="244">
        <f>(('PRA110'!I92-'PRA110'!J92)-('PRA110'!I94-'PRA110'!J94)-IF(Admin!$B$30&gt;1,'PRA110'!I91-'PRA110'!J91,0))+(('PRA110'!I114-'PRA110'!J114)-('PRA110'!I115-'PRA110'!J115)-IF(Admin!$B$30&gt;1,'PRA110'!I113-'PRA110'!J113,0))</f>
        <v>0</v>
      </c>
      <c r="L92" s="244">
        <f>('PRA110'!K92-'PRA110'!K94-IF(Admin!$B$30&gt;1,'PRA110'!K91,0))+('PRA110'!K114-'PRA110'!K115-IF(Admin!$B$30&gt;1,'PRA110'!K113,0))</f>
        <v>0</v>
      </c>
      <c r="M92" s="38">
        <f>('PRA110'!L92-'PRA110'!L94-IF(Admin!$B$30&gt;1,'PRA110'!L91,0))+('PRA110'!L114-'PRA110'!L115-IF(Admin!$B$30&gt;1,'PRA110'!L113,0))</f>
        <v>0</v>
      </c>
      <c r="N92" s="38">
        <f>('PRA110'!M92-'PRA110'!M94-IF(Admin!$B$30&gt;1,'PRA110'!M91,0))+('PRA110'!M114-'PRA110'!M115-IF(Admin!$B$30&gt;1,'PRA110'!M113,0))</f>
        <v>0</v>
      </c>
      <c r="O92" s="38">
        <f>('PRA110'!N92-'PRA110'!N94-IF(Admin!$B$30&gt;1,'PRA110'!N91,0))+('PRA110'!N114-'PRA110'!N115-IF(Admin!$B$30&gt;1,'PRA110'!N113,0))</f>
        <v>0</v>
      </c>
      <c r="P92" s="38">
        <f>('PRA110'!O92-'PRA110'!O94-IF(Admin!$B$30&gt;1,'PRA110'!O91,0))+('PRA110'!O114-'PRA110'!O115-IF(Admin!$B$30&gt;1,'PRA110'!O113,0))</f>
        <v>0</v>
      </c>
      <c r="Q92" s="38">
        <f>('PRA110'!P92-'PRA110'!P94-IF(Admin!$B$30&gt;1,'PRA110'!P91,0))+('PRA110'!P114-'PRA110'!P115-IF(Admin!$B$30&gt;1,'PRA110'!P113,0))</f>
        <v>0</v>
      </c>
      <c r="R92" s="38">
        <f>('PRA110'!Q92-'PRA110'!Q94-IF(Admin!$B$30&gt;1,'PRA110'!Q91,0))+('PRA110'!Q114-'PRA110'!Q115-IF(Admin!$B$30&gt;1,'PRA110'!Q113,0))</f>
        <v>0</v>
      </c>
      <c r="S92" s="38">
        <f>('PRA110'!R92-'PRA110'!R94-IF(Admin!$B$30&gt;1,'PRA110'!R91,0))+('PRA110'!R114-'PRA110'!R115-IF(Admin!$B$30&gt;1,'PRA110'!R113,0))</f>
        <v>0</v>
      </c>
      <c r="T92" s="38">
        <f>('PRA110'!S92-'PRA110'!S94-IF(Admin!$B$30&gt;1,'PRA110'!S91,0))+('PRA110'!S114-'PRA110'!S115-IF(Admin!$B$30&gt;1,'PRA110'!S113,0))</f>
        <v>0</v>
      </c>
      <c r="U92" s="38">
        <f>('PRA110'!T92-'PRA110'!T94-IF(Admin!$B$30&gt;1,'PRA110'!T91,0))+('PRA110'!T114-'PRA110'!T115-IF(Admin!$B$30&gt;1,'PRA110'!T113,0))</f>
        <v>0</v>
      </c>
      <c r="V92" s="38">
        <f>('PRA110'!U92-'PRA110'!U94-IF(Admin!$B$30&gt;1,'PRA110'!U91,0))+('PRA110'!U114-'PRA110'!U115-IF(Admin!$B$30&gt;1,'PRA110'!U113,0))</f>
        <v>0</v>
      </c>
      <c r="W92" s="38">
        <f>('PRA110'!V92-'PRA110'!V94-IF(Admin!$B$30&gt;1,'PRA110'!V91,0))+('PRA110'!V114-'PRA110'!V115-IF(Admin!$B$30&gt;1,'PRA110'!V113,0))</f>
        <v>0</v>
      </c>
      <c r="X92" s="38">
        <f>('PRA110'!W92-'PRA110'!W94-IF(Admin!$B$30&gt;1,'PRA110'!W91,0))+('PRA110'!W114-'PRA110'!W115-IF(Admin!$B$30&gt;1,'PRA110'!W113,0))</f>
        <v>0</v>
      </c>
      <c r="Y92" s="38">
        <f>('PRA110'!X92-'PRA110'!X94-IF(Admin!$B$30&gt;1,'PRA110'!X91,0))+('PRA110'!X114-'PRA110'!X115-IF(Admin!$B$30&gt;1,'PRA110'!X113,0))</f>
        <v>0</v>
      </c>
      <c r="Z92" s="38">
        <f>('PRA110'!Y92-'PRA110'!Y94-IF(Admin!$B$30&gt;1,'PRA110'!Y91,0))+('PRA110'!Y114-'PRA110'!Y115-IF(Admin!$B$30&gt;1,'PRA110'!Y113,0))</f>
        <v>0</v>
      </c>
      <c r="AA92" s="38">
        <f>('PRA110'!Z92-'PRA110'!Z94-IF(Admin!$B$30&gt;1,'PRA110'!Z91,0))+('PRA110'!Z114-'PRA110'!Z115-IF(Admin!$B$30&gt;1,'PRA110'!Z113,0))</f>
        <v>0</v>
      </c>
      <c r="AB92" s="38">
        <f>('PRA110'!AA92-'PRA110'!AA94-IF(Admin!$B$30&gt;1,'PRA110'!AA91,0))+('PRA110'!AA114-'PRA110'!AA115-IF(Admin!$B$30&gt;1,'PRA110'!AA113,0))</f>
        <v>0</v>
      </c>
      <c r="AC92" s="38">
        <f>('PRA110'!AB92-'PRA110'!AB94-IF(Admin!$B$30&gt;1,'PRA110'!AB91,0))+('PRA110'!AB114-'PRA110'!AB115-IF(Admin!$B$30&gt;1,'PRA110'!AB113,0))</f>
        <v>0</v>
      </c>
      <c r="AD92" s="38">
        <f>('PRA110'!AC92-'PRA110'!AC94-IF(Admin!$B$30&gt;1,'PRA110'!AC91,0))+('PRA110'!AC114-'PRA110'!AC115-IF(Admin!$B$30&gt;1,'PRA110'!AC113,0))</f>
        <v>0</v>
      </c>
      <c r="AE92" s="38">
        <f>('PRA110'!AD92-'PRA110'!AD94-IF(Admin!$B$30&gt;1,'PRA110'!AD91,0))+('PRA110'!AD114-'PRA110'!AD115-IF(Admin!$B$30&gt;1,'PRA110'!AD113,0))</f>
        <v>0</v>
      </c>
      <c r="AF92" s="38">
        <f>('PRA110'!AE92-'PRA110'!AE94-IF(Admin!$B$30&gt;1,'PRA110'!AE91,0))+('PRA110'!AE114-'PRA110'!AE115-IF(Admin!$B$30&gt;1,'PRA110'!AE113,0))</f>
        <v>0</v>
      </c>
      <c r="AG92" s="38">
        <f>('PRA110'!AF92-'PRA110'!AF94-IF(Admin!$B$30&gt;1,'PRA110'!AF91,0))+('PRA110'!AF114-'PRA110'!AF115-IF(Admin!$B$30&gt;1,'PRA110'!AF113,0))</f>
        <v>0</v>
      </c>
      <c r="AH92" s="38">
        <f>('PRA110'!AG92-'PRA110'!AG94-IF(Admin!$B$30&gt;1,'PRA110'!AG91,0))+('PRA110'!AG114-'PRA110'!AG115-IF(Admin!$B$30&gt;1,'PRA110'!AG113,0))</f>
        <v>0</v>
      </c>
      <c r="AI92" s="38">
        <f>('PRA110'!AH92-'PRA110'!AH94-IF(Admin!$B$30&gt;1,'PRA110'!AH91,0))+('PRA110'!AH114-'PRA110'!AH115-IF(Admin!$B$30&gt;1,'PRA110'!AH113,0))</f>
        <v>0</v>
      </c>
      <c r="AJ92" s="38">
        <f>('PRA110'!AI92-'PRA110'!AI94-IF(Admin!$B$30&gt;1,'PRA110'!AI91,0))+('PRA110'!AI114-'PRA110'!AI115-IF(Admin!$B$30&gt;1,'PRA110'!AI113,0))</f>
        <v>0</v>
      </c>
      <c r="AK92" s="38">
        <f>('PRA110'!AJ92-'PRA110'!AJ94-IF(Admin!$B$30&gt;1,'PRA110'!AJ91,0))+('PRA110'!AJ114-'PRA110'!AJ115-IF(Admin!$B$30&gt;1,'PRA110'!AJ113,0))</f>
        <v>0</v>
      </c>
      <c r="AL92" s="38">
        <f>('PRA110'!AK92-'PRA110'!AK94-IF(Admin!$B$30&gt;1,'PRA110'!AK91,0))+('PRA110'!AK114-'PRA110'!AK115-IF(Admin!$B$30&gt;1,'PRA110'!AK113,0))</f>
        <v>0</v>
      </c>
      <c r="AM92" s="38">
        <f>('PRA110'!AL92-'PRA110'!AL94-IF(Admin!$B$30&gt;1,'PRA110'!AL91,0))+('PRA110'!AL114-'PRA110'!AL115-IF(Admin!$B$30&gt;1,'PRA110'!AL113,0))</f>
        <v>0</v>
      </c>
      <c r="AN92" s="38">
        <f>('PRA110'!AM92-'PRA110'!AM94-IF(Admin!$B$30&gt;1,'PRA110'!AM91,0))+('PRA110'!AM114-'PRA110'!AM115-IF(Admin!$B$30&gt;1,'PRA110'!AM113,0))</f>
        <v>0</v>
      </c>
      <c r="AO92" s="38">
        <f>('PRA110'!AN92-'PRA110'!AN94-IF(Admin!$B$30&gt;1,'PRA110'!AN91,0))+('PRA110'!AN114-'PRA110'!AN115-IF(Admin!$B$30&gt;1,'PRA110'!AN113,0))</f>
        <v>0</v>
      </c>
      <c r="AP92" s="38">
        <f>('PRA110'!AO92-'PRA110'!AO94-IF(Admin!$B$30&gt;1,'PRA110'!AO91,0))+('PRA110'!AO114-'PRA110'!AO115-IF(Admin!$B$30&gt;1,'PRA110'!AO113,0))</f>
        <v>0</v>
      </c>
      <c r="AQ92" s="38">
        <f>('PRA110'!AP92-'PRA110'!AP94-IF(Admin!$B$30&gt;1,'PRA110'!AP91,0))+('PRA110'!AP114-'PRA110'!AP115-IF(Admin!$B$30&gt;1,'PRA110'!AP113,0))</f>
        <v>0</v>
      </c>
      <c r="AR92" s="38">
        <f>('PRA110'!AQ92-'PRA110'!AQ94-IF(Admin!$B$30&gt;1,'PRA110'!AQ91,0))+('PRA110'!AQ114-'PRA110'!AQ115-IF(Admin!$B$30&gt;1,'PRA110'!AQ113,0))</f>
        <v>0</v>
      </c>
      <c r="AS92" s="38">
        <f>('PRA110'!AR92-'PRA110'!AR94-IF(Admin!$B$30&gt;1,'PRA110'!AR91,0))+('PRA110'!AR114-'PRA110'!AR115-IF(Admin!$B$30&gt;1,'PRA110'!AR113,0))</f>
        <v>0</v>
      </c>
      <c r="AT92" s="38">
        <f>('PRA110'!AS92-'PRA110'!AS94-IF(Admin!$B$30&gt;1,'PRA110'!AS91,0))+('PRA110'!AS114-'PRA110'!AS115-IF(Admin!$B$30&gt;1,'PRA110'!AS113,0))</f>
        <v>0</v>
      </c>
      <c r="AU92" s="38">
        <f>('PRA110'!AT92-'PRA110'!AT94-IF(Admin!$B$30&gt;1,'PRA110'!AT91,0))+('PRA110'!AT114-'PRA110'!AT115-IF(Admin!$B$30&gt;1,'PRA110'!AT113,0))</f>
        <v>0</v>
      </c>
      <c r="AV92" s="38">
        <f>('PRA110'!AU92-'PRA110'!AU94-IF(Admin!$B$30&gt;1,'PRA110'!AU91,0))+('PRA110'!AU114-'PRA110'!AU115-IF(Admin!$B$30&gt;1,'PRA110'!AU113,0))</f>
        <v>0</v>
      </c>
      <c r="AW92" s="38">
        <f>('PRA110'!AV92-'PRA110'!AV94-IF(Admin!$B$30&gt;1,'PRA110'!AV91,0))+('PRA110'!AV114-'PRA110'!AV115-IF(Admin!$B$30&gt;1,'PRA110'!AV113,0))</f>
        <v>0</v>
      </c>
      <c r="AX92" s="38">
        <f>('PRA110'!AW92-'PRA110'!AW94-IF(Admin!$B$30&gt;1,'PRA110'!AW91,0))+('PRA110'!AW114-'PRA110'!AW115-IF(Admin!$B$30&gt;1,'PRA110'!AW113,0))</f>
        <v>0</v>
      </c>
      <c r="AY92" s="38">
        <f>('PRA110'!AX92-'PRA110'!AX94-IF(Admin!$B$30&gt;1,'PRA110'!AX91,0))+('PRA110'!AX114-'PRA110'!AX115-IF(Admin!$B$30&gt;1,'PRA110'!AX113,0))</f>
        <v>0</v>
      </c>
      <c r="AZ92" s="38">
        <f>('PRA110'!AY92-'PRA110'!AY94-IF(Admin!$B$30&gt;1,'PRA110'!AY91,0))+('PRA110'!AY114-'PRA110'!AY115-IF(Admin!$B$30&gt;1,'PRA110'!AY113,0))</f>
        <v>0</v>
      </c>
      <c r="BA92" s="38">
        <f>('PRA110'!AZ92-'PRA110'!AZ94-IF(Admin!$B$30&gt;1,'PRA110'!AZ91,0))+('PRA110'!AZ114-'PRA110'!AZ115-IF(Admin!$B$30&gt;1,'PRA110'!AZ113,0))</f>
        <v>0</v>
      </c>
      <c r="BB92" s="38">
        <f>('PRA110'!BA92-'PRA110'!BA94-IF(Admin!$B$30&gt;1,'PRA110'!BA91,0))+('PRA110'!BA114-'PRA110'!BA115-IF(Admin!$B$30&gt;1,'PRA110'!BA113,0))</f>
        <v>0</v>
      </c>
      <c r="BC92" s="38">
        <f>('PRA110'!BB92-'PRA110'!BB94-IF(Admin!$B$30&gt;1,'PRA110'!BB91,0))+('PRA110'!BB114-'PRA110'!BB115-IF(Admin!$B$30&gt;1,'PRA110'!BB113,0))</f>
        <v>0</v>
      </c>
      <c r="BD92" s="38">
        <f>('PRA110'!BC92-'PRA110'!BC94-IF(Admin!$B$30&gt;1,'PRA110'!BC91,0))+('PRA110'!BC114-'PRA110'!BC115-IF(Admin!$B$30&gt;1,'PRA110'!BC113,0))</f>
        <v>0</v>
      </c>
      <c r="BE92" s="38">
        <f>('PRA110'!BD92-'PRA110'!BD94-IF(Admin!$B$30&gt;1,'PRA110'!BD91,0))+('PRA110'!BD114-'PRA110'!BD115-IF(Admin!$B$30&gt;1,'PRA110'!BD113,0))</f>
        <v>0</v>
      </c>
      <c r="BF92" s="38">
        <f>('PRA110'!BE92-'PRA110'!BE94-IF(Admin!$B$30&gt;1,'PRA110'!BE91,0))+('PRA110'!BE114-'PRA110'!BE115-IF(Admin!$B$30&gt;1,'PRA110'!BE113,0))</f>
        <v>0</v>
      </c>
      <c r="BG92" s="38">
        <f>('PRA110'!BF92-'PRA110'!BF94-IF(Admin!$B$30&gt;1,'PRA110'!BF91,0))+('PRA110'!BF114-'PRA110'!BF115-IF(Admin!$B$30&gt;1,'PRA110'!BF113,0))</f>
        <v>0</v>
      </c>
      <c r="BH92" s="38">
        <f>('PRA110'!BG92-'PRA110'!BG94-IF(Admin!$B$30&gt;1,'PRA110'!BG91,0))+('PRA110'!BG114-'PRA110'!BG115-IF(Admin!$B$30&gt;1,'PRA110'!BG113,0))</f>
        <v>0</v>
      </c>
      <c r="BI92" s="38">
        <f>('PRA110'!BH92-'PRA110'!BH94-IF(Admin!$B$30&gt;1,'PRA110'!BH91,0))+('PRA110'!BH114-'PRA110'!BH115-IF(Admin!$B$30&gt;1,'PRA110'!BH113,0))</f>
        <v>0</v>
      </c>
      <c r="BJ92" s="38">
        <f>('PRA110'!BI92-'PRA110'!BI94-IF(Admin!$B$30&gt;1,'PRA110'!BI91,0))+('PRA110'!BI114-'PRA110'!BI115-IF(Admin!$B$30&gt;1,'PRA110'!BI113,0))</f>
        <v>0</v>
      </c>
      <c r="BK92" s="38">
        <f>('PRA110'!BJ92-'PRA110'!BJ94-IF(Admin!$B$30&gt;1,'PRA110'!BJ91,0))+('PRA110'!BJ114-'PRA110'!BJ115-IF(Admin!$B$30&gt;1,'PRA110'!BJ113,0))</f>
        <v>0</v>
      </c>
      <c r="BL92" s="38">
        <f>('PRA110'!BK92-'PRA110'!BK94-IF(Admin!$B$30&gt;1,'PRA110'!BK91,0))+('PRA110'!BK114-'PRA110'!BK115-IF(Admin!$B$30&gt;1,'PRA110'!BK113,0))</f>
        <v>0</v>
      </c>
      <c r="BM92" s="38">
        <f>('PRA110'!BL92-'PRA110'!BL94-IF(Admin!$B$30&gt;1,'PRA110'!BL91,0))+('PRA110'!BL114-'PRA110'!BL115-IF(Admin!$B$30&gt;1,'PRA110'!BL113,0))</f>
        <v>0</v>
      </c>
      <c r="BN92" s="38">
        <f>('PRA110'!BM92-'PRA110'!BM94-IF(Admin!$B$30&gt;1,'PRA110'!BM91,0))+('PRA110'!BM114-'PRA110'!BM115-IF(Admin!$B$30&gt;1,'PRA110'!BM113,0))</f>
        <v>0</v>
      </c>
      <c r="BO92" s="38">
        <f>('PRA110'!BN92-'PRA110'!BN94-IF(Admin!$B$30&gt;1,'PRA110'!BN91,0))+('PRA110'!BN114-'PRA110'!BN115-IF(Admin!$B$30&gt;1,'PRA110'!BN113,0))</f>
        <v>0</v>
      </c>
      <c r="BP92" s="38">
        <f>('PRA110'!BO92-'PRA110'!BO94-IF(Admin!$B$30&gt;1,'PRA110'!BO91,0))+('PRA110'!BO114-'PRA110'!BO115-IF(Admin!$B$30&gt;1,'PRA110'!BO113,0))</f>
        <v>0</v>
      </c>
      <c r="BQ92" s="38">
        <f>('PRA110'!BP92-'PRA110'!BP94-IF(Admin!$B$30&gt;1,'PRA110'!BP91,0))+('PRA110'!BP114-'PRA110'!BP115-IF(Admin!$B$30&gt;1,'PRA110'!BP113,0))</f>
        <v>0</v>
      </c>
      <c r="BR92" s="38">
        <f>('PRA110'!BQ92-'PRA110'!BQ94-IF(Admin!$B$30&gt;1,'PRA110'!BQ91,0))+('PRA110'!BQ114-'PRA110'!BQ115-IF(Admin!$B$30&gt;1,'PRA110'!BQ113,0))</f>
        <v>0</v>
      </c>
      <c r="BS92" s="38">
        <f>('PRA110'!BR92-'PRA110'!BR94-IF(Admin!$B$30&gt;1,'PRA110'!BR91,0))+('PRA110'!BR114-'PRA110'!BR115-IF(Admin!$B$30&gt;1,'PRA110'!BR113,0))</f>
        <v>0</v>
      </c>
      <c r="BT92" s="38">
        <f>('PRA110'!BS92-'PRA110'!BS94-IF(Admin!$B$30&gt;1,'PRA110'!BS91,0))+('PRA110'!BS114-'PRA110'!BS115-IF(Admin!$B$30&gt;1,'PRA110'!BS113,0))</f>
        <v>0</v>
      </c>
      <c r="BU92" s="38">
        <f>('PRA110'!BT92-'PRA110'!BT94-IF(Admin!$B$30&gt;1,'PRA110'!BT91,0))+('PRA110'!BT114-'PRA110'!BT115-IF(Admin!$B$30&gt;1,'PRA110'!BT113,0))</f>
        <v>0</v>
      </c>
      <c r="BV92" s="38">
        <f>('PRA110'!BU92-'PRA110'!BU94-IF(Admin!$B$30&gt;1,'PRA110'!BU91,0))+('PRA110'!BU114-'PRA110'!BU115-IF(Admin!$B$30&gt;1,'PRA110'!BU113,0))</f>
        <v>0</v>
      </c>
      <c r="BW92" s="38">
        <f>('PRA110'!BV92-'PRA110'!BV94-IF(Admin!$B$30&gt;1,'PRA110'!BV91,0))+('PRA110'!BV114-'PRA110'!BV115-IF(Admin!$B$30&gt;1,'PRA110'!BV113,0))</f>
        <v>0</v>
      </c>
      <c r="BX92" s="38">
        <f>('PRA110'!BW92-'PRA110'!BW94-IF(Admin!$B$30&gt;1,'PRA110'!BW91,0))+('PRA110'!BW114-'PRA110'!BW115-IF(Admin!$B$30&gt;1,'PRA110'!BW113,0))</f>
        <v>0</v>
      </c>
      <c r="BY92" s="38">
        <f>('PRA110'!BX92-'PRA110'!BX94-IF(Admin!$B$30&gt;1,'PRA110'!BX91,0))+('PRA110'!BX114-'PRA110'!BX115-IF(Admin!$B$30&gt;1,'PRA110'!BX113,0))</f>
        <v>0</v>
      </c>
      <c r="BZ92" s="38">
        <f>('PRA110'!BY92-'PRA110'!BY94-IF(Admin!$B$30&gt;1,'PRA110'!BY91,0))+('PRA110'!BY114-'PRA110'!BY115-IF(Admin!$B$30&gt;1,'PRA110'!BY113,0))</f>
        <v>0</v>
      </c>
      <c r="CA92" s="38">
        <f>('PRA110'!BZ92-'PRA110'!BZ94-IF(Admin!$B$30&gt;1,'PRA110'!BZ91,0))+('PRA110'!BZ114-'PRA110'!BZ115-IF(Admin!$B$30&gt;1,'PRA110'!BZ113,0))</f>
        <v>0</v>
      </c>
      <c r="CB92" s="38">
        <f>('PRA110'!CA92-'PRA110'!CA94-IF(Admin!$B$30&gt;1,'PRA110'!CA91,0))+('PRA110'!CA114-'PRA110'!CA115-IF(Admin!$B$30&gt;1,'PRA110'!CA113,0))</f>
        <v>0</v>
      </c>
      <c r="CC92" s="38">
        <f>('PRA110'!CB92-'PRA110'!CB94-IF(Admin!$B$30&gt;1,'PRA110'!CB91,0))+('PRA110'!CB114-'PRA110'!CB115-IF(Admin!$B$30&gt;1,'PRA110'!CB113,0))</f>
        <v>0</v>
      </c>
      <c r="CD92" s="38">
        <f>('PRA110'!CC92-'PRA110'!CC94-IF(Admin!$B$30&gt;1,'PRA110'!CC91,0))+('PRA110'!CC114-'PRA110'!CC115-IF(Admin!$B$30&gt;1,'PRA110'!CC113,0))</f>
        <v>0</v>
      </c>
      <c r="CE92" s="38">
        <f>('PRA110'!CD92-'PRA110'!CD94-IF(Admin!$B$30&gt;1,'PRA110'!CD91,0))+('PRA110'!CD114-'PRA110'!CD115-IF(Admin!$B$30&gt;1,'PRA110'!CD113,0))</f>
        <v>0</v>
      </c>
      <c r="CF92" s="38">
        <f>('PRA110'!CE92-'PRA110'!CE94-IF(Admin!$B$30&gt;1,'PRA110'!CE91,0))+('PRA110'!CE114-'PRA110'!CE115-IF(Admin!$B$30&gt;1,'PRA110'!CE113,0))</f>
        <v>0</v>
      </c>
      <c r="CG92" s="38">
        <f>('PRA110'!CF92-'PRA110'!CF94-IF(Admin!$B$30&gt;1,'PRA110'!CF91,0))+('PRA110'!CF114-'PRA110'!CF115-IF(Admin!$B$30&gt;1,'PRA110'!CF113,0))</f>
        <v>0</v>
      </c>
      <c r="CH92" s="38">
        <f>('PRA110'!CG92-'PRA110'!CG94-IF(Admin!$B$30&gt;1,'PRA110'!CG91,0))+('PRA110'!CG114-'PRA110'!CG115-IF(Admin!$B$30&gt;1,'PRA110'!CG113,0))</f>
        <v>0</v>
      </c>
      <c r="CI92" s="38">
        <f>('PRA110'!CH92-'PRA110'!CH94-IF(Admin!$B$30&gt;1,'PRA110'!CH91,0))+('PRA110'!CH114-'PRA110'!CH115-IF(Admin!$B$30&gt;1,'PRA110'!CH113,0))</f>
        <v>0</v>
      </c>
      <c r="CJ92" s="38">
        <f>('PRA110'!CI92-'PRA110'!CI94-IF(Admin!$B$30&gt;1,'PRA110'!CI91,0))+('PRA110'!CI114-'PRA110'!CI115-IF(Admin!$B$30&gt;1,'PRA110'!CI113,0))</f>
        <v>0</v>
      </c>
      <c r="CK92" s="38">
        <f>('PRA110'!CJ92-'PRA110'!CJ94-IF(Admin!$B$30&gt;1,'PRA110'!CJ91,0))+('PRA110'!CJ114-'PRA110'!CJ115-IF(Admin!$B$30&gt;1,'PRA110'!CJ113,0))</f>
        <v>0</v>
      </c>
      <c r="CL92" s="38">
        <f>('PRA110'!CK92-'PRA110'!CK94-IF(Admin!$B$30&gt;1,'PRA110'!CK91,0))+('PRA110'!CK114-'PRA110'!CK115-IF(Admin!$B$30&gt;1,'PRA110'!CK113,0))</f>
        <v>0</v>
      </c>
      <c r="CM92" s="38">
        <f>('PRA110'!CL92-'PRA110'!CL94-IF(Admin!$B$30&gt;1,'PRA110'!CL91,0))+('PRA110'!CL114-'PRA110'!CL115-IF(Admin!$B$30&gt;1,'PRA110'!CL113,0))</f>
        <v>0</v>
      </c>
      <c r="CN92" s="38">
        <f>('PRA110'!CM92-'PRA110'!CM94-IF(Admin!$B$30&gt;1,'PRA110'!CM91,0))+('PRA110'!CM114-'PRA110'!CM115-IF(Admin!$B$30&gt;1,'PRA110'!CM113,0))</f>
        <v>0</v>
      </c>
      <c r="CO92" s="38">
        <f>('PRA110'!CN92-'PRA110'!CN94-IF(Admin!$B$30&gt;1,'PRA110'!CN91,0))+('PRA110'!CN114-'PRA110'!CN115-IF(Admin!$B$30&gt;1,'PRA110'!CN113,0))</f>
        <v>0</v>
      </c>
      <c r="CP92" s="38">
        <f>('PRA110'!CO92-'PRA110'!CO94-IF(Admin!$B$30&gt;1,'PRA110'!CO91,0))+('PRA110'!CO114-'PRA110'!CO115-IF(Admin!$B$30&gt;1,'PRA110'!CO113,0))</f>
        <v>0</v>
      </c>
      <c r="CQ92" s="38">
        <f>('PRA110'!CP92-'PRA110'!CP94-IF(Admin!$B$30&gt;1,'PRA110'!CP91,0))+('PRA110'!CP114-'PRA110'!CP115-IF(Admin!$B$30&gt;1,'PRA110'!CP113,0))</f>
        <v>0</v>
      </c>
      <c r="CR92" s="38">
        <f>('PRA110'!CQ92-'PRA110'!CQ94-IF(Admin!$B$30&gt;1,'PRA110'!CQ91,0))+('PRA110'!CQ114-'PRA110'!CQ115-IF(Admin!$B$30&gt;1,'PRA110'!CQ113,0))</f>
        <v>0</v>
      </c>
      <c r="CS92" s="38">
        <f>('PRA110'!CR92-'PRA110'!CR94-IF(Admin!$B$30&gt;1,'PRA110'!CR91,0))+('PRA110'!CR114-'PRA110'!CR115-IF(Admin!$B$30&gt;1,'PRA110'!CR113,0))</f>
        <v>0</v>
      </c>
      <c r="CT92" s="38">
        <f>('PRA110'!CS92-'PRA110'!CS94-IF(Admin!$B$30&gt;1,'PRA110'!CS91,0))+('PRA110'!CS114-'PRA110'!CS115-IF(Admin!$B$30&gt;1,'PRA110'!CS113,0))</f>
        <v>0</v>
      </c>
      <c r="CU92" s="38">
        <f>('PRA110'!CT92-'PRA110'!CT94-IF(Admin!$B$30&gt;1,'PRA110'!CT91,0))+('PRA110'!CT114-'PRA110'!CT115-IF(Admin!$B$30&gt;1,'PRA110'!CT113,0))</f>
        <v>0</v>
      </c>
      <c r="CV92" s="38">
        <f>('PRA110'!CU92-'PRA110'!CU94-IF(Admin!$B$30&gt;1,'PRA110'!CU91,0))+('PRA110'!CU114-'PRA110'!CU115-IF(Admin!$B$30&gt;1,'PRA110'!CU113,0))</f>
        <v>0</v>
      </c>
      <c r="CW92" s="38">
        <f>('PRA110'!CV92-'PRA110'!CV94-IF(Admin!$B$30&gt;1,'PRA110'!CV91,0))+('PRA110'!CV114-'PRA110'!CV115-IF(Admin!$B$30&gt;1,'PRA110'!CV113,0))</f>
        <v>0</v>
      </c>
      <c r="CX92" s="38">
        <f>('PRA110'!CW92-'PRA110'!CW94-IF(Admin!$B$30&gt;1,'PRA110'!CW91,0))+('PRA110'!CW114-'PRA110'!CW115-IF(Admin!$B$30&gt;1,'PRA110'!CW113,0))</f>
        <v>0</v>
      </c>
      <c r="CY92" s="38">
        <f>('PRA110'!CX92-'PRA110'!CX94-IF(Admin!$B$30&gt;1,'PRA110'!CX91,0))+('PRA110'!CX114-'PRA110'!CX115-IF(Admin!$B$30&gt;1,'PRA110'!CX113,0))</f>
        <v>0</v>
      </c>
      <c r="CZ92" s="38">
        <f>('PRA110'!CY92-'PRA110'!CY94-IF(Admin!$B$30&gt;1,'PRA110'!CY91,0))+('PRA110'!CY114-'PRA110'!CY115-IF(Admin!$B$30&gt;1,'PRA110'!CY113,0))</f>
        <v>0</v>
      </c>
      <c r="DA92" s="38">
        <f>('PRA110'!CZ92-'PRA110'!CZ94-IF(Admin!$B$30&gt;1,'PRA110'!CZ91,0))+('PRA110'!CZ114-'PRA110'!CZ115-IF(Admin!$B$30&gt;1,'PRA110'!CZ113,0))</f>
        <v>0</v>
      </c>
      <c r="DB92" s="38">
        <f>('PRA110'!DA92-'PRA110'!DA94-IF(Admin!$B$30&gt;1,'PRA110'!DA91,0))+('PRA110'!DA114-'PRA110'!DA115-IF(Admin!$B$30&gt;1,'PRA110'!DA113,0))</f>
        <v>0</v>
      </c>
      <c r="DC92" s="38">
        <f>('PRA110'!DB92-'PRA110'!DB94-IF(Admin!$B$30&gt;1,'PRA110'!DB91,0))+('PRA110'!DB114-'PRA110'!DB115-IF(Admin!$B$30&gt;1,'PRA110'!DB113,0))</f>
        <v>0</v>
      </c>
      <c r="DD92" s="38">
        <f>('PRA110'!DC92-'PRA110'!DC94-IF(Admin!$B$30&gt;1,'PRA110'!DC91,0))+('PRA110'!DC114-'PRA110'!DC115-IF(Admin!$B$30&gt;1,'PRA110'!DC113,0))</f>
        <v>0</v>
      </c>
      <c r="DE92" s="38">
        <f>('PRA110'!DD92-'PRA110'!DD94-IF(Admin!$B$30&gt;1,'PRA110'!DD91,0))+('PRA110'!DD114-'PRA110'!DD115-IF(Admin!$B$30&gt;1,'PRA110'!DD113,0))</f>
        <v>0</v>
      </c>
      <c r="DF92" s="38">
        <f>('PRA110'!DE92-'PRA110'!DE94-IF(Admin!$B$30&gt;1,'PRA110'!DE91,0))+('PRA110'!DE114-'PRA110'!DE115-IF(Admin!$B$30&gt;1,'PRA110'!DE113,0))</f>
        <v>0</v>
      </c>
      <c r="DG92" s="38">
        <f>('PRA110'!DF92-'PRA110'!DF94-IF(Admin!$B$30&gt;1,'PRA110'!DF91,0))+('PRA110'!DF114-'PRA110'!DF115-IF(Admin!$B$30&gt;1,'PRA110'!DF113,0))</f>
        <v>0</v>
      </c>
      <c r="DH92" s="38">
        <f>('PRA110'!DG92-'PRA110'!DG94-IF(Admin!$B$30&gt;1,'PRA110'!DG91,0))+('PRA110'!DG114-'PRA110'!DG115-IF(Admin!$B$30&gt;1,'PRA110'!DG113,0))</f>
        <v>0</v>
      </c>
      <c r="DI92" s="38">
        <f>('PRA110'!DH92-'PRA110'!DH94-IF(Admin!$B$30&gt;1,'PRA110'!DH91,0))+('PRA110'!DH114-'PRA110'!DH115-IF(Admin!$B$30&gt;1,'PRA110'!DH113,0))</f>
        <v>0</v>
      </c>
      <c r="DJ92" s="38">
        <f>('PRA110'!DI92-'PRA110'!DI94-IF(Admin!$B$30&gt;1,'PRA110'!DI91,0))+('PRA110'!DI114-'PRA110'!DI115-IF(Admin!$B$30&gt;1,'PRA110'!DI113,0))</f>
        <v>0</v>
      </c>
      <c r="DK92" s="38">
        <f>('PRA110'!DJ92-'PRA110'!DJ94-IF(Admin!$B$30&gt;1,'PRA110'!DJ91,0))+('PRA110'!DJ114-'PRA110'!DJ115-IF(Admin!$B$30&gt;1,'PRA110'!DJ113,0))</f>
        <v>0</v>
      </c>
      <c r="DL92" s="41">
        <f>('PRA110'!DK92-'PRA110'!DK94-IF(Admin!$B$30&gt;1,'PRA110'!DK91,0))+('PRA110'!DK114-'PRA110'!DK115-IF(Admin!$B$30&gt;1,'PRA110'!DK113,0))</f>
        <v>0</v>
      </c>
    </row>
    <row r="93" spans="1:116" s="222" customFormat="1" ht="11.25" customHeight="1">
      <c r="A93" s="216"/>
      <c r="B93" s="214"/>
      <c r="C93" s="217"/>
      <c r="D93" s="218"/>
      <c r="E93" s="1021"/>
      <c r="F93" s="1126" t="s">
        <v>71</v>
      </c>
      <c r="G93" s="1001"/>
      <c r="H93" s="202"/>
      <c r="I93" s="1193"/>
      <c r="J93" s="1200"/>
      <c r="K93" s="226"/>
      <c r="L93" s="226"/>
      <c r="M93" s="226"/>
      <c r="N93" s="226"/>
      <c r="O93" s="226"/>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c r="BK93" s="226"/>
      <c r="BL93" s="226"/>
      <c r="BM93" s="226"/>
      <c r="BN93" s="226"/>
      <c r="BO93" s="226"/>
      <c r="BP93" s="226"/>
      <c r="BQ93" s="226"/>
      <c r="BR93" s="226"/>
      <c r="BS93" s="226"/>
      <c r="BT93" s="226"/>
      <c r="BU93" s="226"/>
      <c r="BV93" s="226"/>
      <c r="BW93" s="226"/>
      <c r="BX93" s="226"/>
      <c r="BY93" s="226"/>
      <c r="BZ93" s="226"/>
      <c r="CA93" s="226"/>
      <c r="CB93" s="226"/>
      <c r="CC93" s="226"/>
      <c r="CD93" s="226"/>
      <c r="CE93" s="226"/>
      <c r="CF93" s="226"/>
      <c r="CG93" s="226"/>
      <c r="CH93" s="226"/>
      <c r="CI93" s="226"/>
      <c r="CJ93" s="226"/>
      <c r="CK93" s="226"/>
      <c r="CL93" s="226"/>
      <c r="CM93" s="226"/>
      <c r="CN93" s="226"/>
      <c r="CO93" s="226"/>
      <c r="CP93" s="226"/>
      <c r="CQ93" s="226"/>
      <c r="CR93" s="226"/>
      <c r="CS93" s="226"/>
      <c r="CT93" s="226"/>
      <c r="CU93" s="226"/>
      <c r="CV93" s="226"/>
      <c r="CW93" s="226"/>
      <c r="CX93" s="226"/>
      <c r="CY93" s="226"/>
      <c r="CZ93" s="226"/>
      <c r="DA93" s="226"/>
      <c r="DB93" s="226"/>
      <c r="DC93" s="226"/>
      <c r="DD93" s="226"/>
      <c r="DE93" s="226"/>
      <c r="DF93" s="226"/>
      <c r="DG93" s="226"/>
      <c r="DH93" s="226"/>
      <c r="DI93" s="226"/>
      <c r="DJ93" s="226"/>
      <c r="DK93" s="226"/>
      <c r="DL93" s="227"/>
    </row>
    <row r="94" spans="1:116" s="206" customFormat="1" ht="12.4">
      <c r="A94" s="216"/>
      <c r="B94" s="214"/>
      <c r="C94" s="217"/>
      <c r="D94" s="218"/>
      <c r="E94" s="1021"/>
      <c r="F94" s="88" t="s">
        <v>1175</v>
      </c>
      <c r="G94" s="1001"/>
      <c r="H94" s="202"/>
      <c r="I94" s="1193"/>
      <c r="J94" s="1201">
        <f>('PRA110'!J94-IF(Admin!$B$30=1,'PRA110'!J91,0))+('PRA110'!J115-IF(Admin!$B$30=1,'PRA110'!J113,0))</f>
        <v>0</v>
      </c>
      <c r="K94" s="666">
        <f>(('PRA110'!I94-'PRA110'!J94)-IF(Admin!$B$30=1,('PRA110'!I91-'PRA110'!J91),0))+(('PRA110'!I115-'PRA110'!J115)-IF(Admin!$B$30&gt;1,('PRA110'!I113-'PRA110'!J113),0))</f>
        <v>0</v>
      </c>
      <c r="L94" s="666">
        <f>-(('PRA110'!K94-IF(Admin!$B$30=1,'PRA110'!K91,0))-('PRA110'!K115-IF(Admin!$B$30=1,'PRA110'!K113,0)))</f>
        <v>0</v>
      </c>
      <c r="M94" s="37">
        <f>-(('PRA110'!L94-IF(Admin!$B$30=1,'PRA110'!L91,0))-('PRA110'!L115-IF(Admin!$B$30=1,'PRA110'!L113,0)))</f>
        <v>0</v>
      </c>
      <c r="N94" s="37">
        <f>-(('PRA110'!M94-IF(Admin!$B$30=1,'PRA110'!M91,0))-('PRA110'!M115-IF(Admin!$B$30=1,'PRA110'!M113,0)))</f>
        <v>0</v>
      </c>
      <c r="O94" s="37">
        <f>-(('PRA110'!N94-IF(Admin!$B$30=1,'PRA110'!N91,0))-('PRA110'!N115-IF(Admin!$B$30=1,'PRA110'!N113,0)))</f>
        <v>0</v>
      </c>
      <c r="P94" s="37">
        <f>-(('PRA110'!O94-IF(Admin!$B$30=1,'PRA110'!O91,0))-('PRA110'!O115-IF(Admin!$B$30=1,'PRA110'!O113,0)))</f>
        <v>0</v>
      </c>
      <c r="Q94" s="37">
        <f>-(('PRA110'!P94-IF(Admin!$B$30=1,'PRA110'!P91,0))-('PRA110'!P115-IF(Admin!$B$30=1,'PRA110'!P113,0)))</f>
        <v>0</v>
      </c>
      <c r="R94" s="37">
        <f>-(('PRA110'!Q94-IF(Admin!$B$30=1,'PRA110'!Q91,0))-('PRA110'!Q115-IF(Admin!$B$30=1,'PRA110'!Q113,0)))</f>
        <v>0</v>
      </c>
      <c r="S94" s="37">
        <f>-(('PRA110'!R94-IF(Admin!$B$30=1,'PRA110'!R91,0))-('PRA110'!R115-IF(Admin!$B$30=1,'PRA110'!R113,0)))</f>
        <v>0</v>
      </c>
      <c r="T94" s="37">
        <f>-(('PRA110'!S94-IF(Admin!$B$30=1,'PRA110'!S91,0))-('PRA110'!S115-IF(Admin!$B$30=1,'PRA110'!S113,0)))</f>
        <v>0</v>
      </c>
      <c r="U94" s="37">
        <f>-(('PRA110'!T94-IF(Admin!$B$30=1,'PRA110'!T91,0))-('PRA110'!T115-IF(Admin!$B$30=1,'PRA110'!T113,0)))</f>
        <v>0</v>
      </c>
      <c r="V94" s="37">
        <f>-(('PRA110'!U94-IF(Admin!$B$30=1,'PRA110'!U91,0))-('PRA110'!U115-IF(Admin!$B$30=1,'PRA110'!U113,0)))</f>
        <v>0</v>
      </c>
      <c r="W94" s="37">
        <f>-(('PRA110'!V94-IF(Admin!$B$30=1,'PRA110'!V91,0))-('PRA110'!V115-IF(Admin!$B$30=1,'PRA110'!V113,0)))</f>
        <v>0</v>
      </c>
      <c r="X94" s="37">
        <f>-(('PRA110'!W94-IF(Admin!$B$30=1,'PRA110'!W91,0))-('PRA110'!W115-IF(Admin!$B$30=1,'PRA110'!W113,0)))</f>
        <v>0</v>
      </c>
      <c r="Y94" s="37">
        <f>-(('PRA110'!X94-IF(Admin!$B$30=1,'PRA110'!X91,0))-('PRA110'!X115-IF(Admin!$B$30=1,'PRA110'!X113,0)))</f>
        <v>0</v>
      </c>
      <c r="Z94" s="37">
        <f>-(('PRA110'!Y94-IF(Admin!$B$30=1,'PRA110'!Y91,0))-('PRA110'!Y115-IF(Admin!$B$30=1,'PRA110'!Y113,0)))</f>
        <v>0</v>
      </c>
      <c r="AA94" s="37">
        <f>-(('PRA110'!Z94-IF(Admin!$B$30=1,'PRA110'!Z91,0))-('PRA110'!Z115-IF(Admin!$B$30=1,'PRA110'!Z113,0)))</f>
        <v>0</v>
      </c>
      <c r="AB94" s="37">
        <f>-(('PRA110'!AA94-IF(Admin!$B$30=1,'PRA110'!AA91,0))-('PRA110'!AA115-IF(Admin!$B$30=1,'PRA110'!AA113,0)))</f>
        <v>0</v>
      </c>
      <c r="AC94" s="37">
        <f>-(('PRA110'!AB94-IF(Admin!$B$30=1,'PRA110'!AB91,0))-('PRA110'!AB115-IF(Admin!$B$30=1,'PRA110'!AB113,0)))</f>
        <v>0</v>
      </c>
      <c r="AD94" s="37">
        <f>-(('PRA110'!AC94-IF(Admin!$B$30=1,'PRA110'!AC91,0))-('PRA110'!AC115-IF(Admin!$B$30=1,'PRA110'!AC113,0)))</f>
        <v>0</v>
      </c>
      <c r="AE94" s="37">
        <f>-(('PRA110'!AD94-IF(Admin!$B$30=1,'PRA110'!AD91,0))-('PRA110'!AD115-IF(Admin!$B$30=1,'PRA110'!AD113,0)))</f>
        <v>0</v>
      </c>
      <c r="AF94" s="37">
        <f>-(('PRA110'!AE94-IF(Admin!$B$30=1,'PRA110'!AE91,0))-('PRA110'!AE115-IF(Admin!$B$30=1,'PRA110'!AE113,0)))</f>
        <v>0</v>
      </c>
      <c r="AG94" s="37">
        <f>-(('PRA110'!AF94-IF(Admin!$B$30=1,'PRA110'!AF91,0))-('PRA110'!AF115-IF(Admin!$B$30=1,'PRA110'!AF113,0)))</f>
        <v>0</v>
      </c>
      <c r="AH94" s="37">
        <f>-(('PRA110'!AG94-IF(Admin!$B$30=1,'PRA110'!AG91,0))-('PRA110'!AG115-IF(Admin!$B$30=1,'PRA110'!AG113,0)))</f>
        <v>0</v>
      </c>
      <c r="AI94" s="37">
        <f>-(('PRA110'!AH94-IF(Admin!$B$30=1,'PRA110'!AH91,0))-('PRA110'!AH115-IF(Admin!$B$30=1,'PRA110'!AH113,0)))</f>
        <v>0</v>
      </c>
      <c r="AJ94" s="37">
        <f>-(('PRA110'!AI94-IF(Admin!$B$30=1,'PRA110'!AI91,0))-('PRA110'!AI115-IF(Admin!$B$30=1,'PRA110'!AI113,0)))</f>
        <v>0</v>
      </c>
      <c r="AK94" s="37">
        <f>-(('PRA110'!AJ94-IF(Admin!$B$30=1,'PRA110'!AJ91,0))-('PRA110'!AJ115-IF(Admin!$B$30=1,'PRA110'!AJ113,0)))</f>
        <v>0</v>
      </c>
      <c r="AL94" s="37">
        <f>-(('PRA110'!AK94-IF(Admin!$B$30=1,'PRA110'!AK91,0))-('PRA110'!AK115-IF(Admin!$B$30=1,'PRA110'!AK113,0)))</f>
        <v>0</v>
      </c>
      <c r="AM94" s="37">
        <f>-(('PRA110'!AL94-IF(Admin!$B$30=1,'PRA110'!AL91,0))-('PRA110'!AL115-IF(Admin!$B$30=1,'PRA110'!AL113,0)))</f>
        <v>0</v>
      </c>
      <c r="AN94" s="37">
        <f>-(('PRA110'!AM94-IF(Admin!$B$30=1,'PRA110'!AM91,0))-('PRA110'!AM115-IF(Admin!$B$30=1,'PRA110'!AM113,0)))</f>
        <v>0</v>
      </c>
      <c r="AO94" s="37">
        <f>-(('PRA110'!AN94-IF(Admin!$B$30=1,'PRA110'!AN91,0))-('PRA110'!AN115-IF(Admin!$B$30=1,'PRA110'!AN113,0)))</f>
        <v>0</v>
      </c>
      <c r="AP94" s="37">
        <f>-(('PRA110'!AO94-IF(Admin!$B$30=1,'PRA110'!AO91,0))-('PRA110'!AO115-IF(Admin!$B$30=1,'PRA110'!AO113,0)))</f>
        <v>0</v>
      </c>
      <c r="AQ94" s="37">
        <f>-(('PRA110'!AP94-IF(Admin!$B$30=1,'PRA110'!AP91,0))-('PRA110'!AP115-IF(Admin!$B$30=1,'PRA110'!AP113,0)))</f>
        <v>0</v>
      </c>
      <c r="AR94" s="37">
        <f>-(('PRA110'!AQ94-IF(Admin!$B$30=1,'PRA110'!AQ91,0))-('PRA110'!AQ115-IF(Admin!$B$30=1,'PRA110'!AQ113,0)))</f>
        <v>0</v>
      </c>
      <c r="AS94" s="37">
        <f>-(('PRA110'!AR94-IF(Admin!$B$30=1,'PRA110'!AR91,0))-('PRA110'!AR115-IF(Admin!$B$30=1,'PRA110'!AR113,0)))</f>
        <v>0</v>
      </c>
      <c r="AT94" s="37">
        <f>-(('PRA110'!AS94-IF(Admin!$B$30=1,'PRA110'!AS91,0))-('PRA110'!AS115-IF(Admin!$B$30=1,'PRA110'!AS113,0)))</f>
        <v>0</v>
      </c>
      <c r="AU94" s="37">
        <f>-(('PRA110'!AT94-IF(Admin!$B$30=1,'PRA110'!AT91,0))-('PRA110'!AT115-IF(Admin!$B$30=1,'PRA110'!AT113,0)))</f>
        <v>0</v>
      </c>
      <c r="AV94" s="37">
        <f>-(('PRA110'!AU94-IF(Admin!$B$30=1,'PRA110'!AU91,0))-('PRA110'!AU115-IF(Admin!$B$30=1,'PRA110'!AU113,0)))</f>
        <v>0</v>
      </c>
      <c r="AW94" s="37">
        <f>-(('PRA110'!AV94-IF(Admin!$B$30=1,'PRA110'!AV91,0))-('PRA110'!AV115-IF(Admin!$B$30=1,'PRA110'!AV113,0)))</f>
        <v>0</v>
      </c>
      <c r="AX94" s="37">
        <f>-(('PRA110'!AW94-IF(Admin!$B$30=1,'PRA110'!AW91,0))-('PRA110'!AW115-IF(Admin!$B$30=1,'PRA110'!AW113,0)))</f>
        <v>0</v>
      </c>
      <c r="AY94" s="37">
        <f>-(('PRA110'!AX94-IF(Admin!$B$30=1,'PRA110'!AX91,0))-('PRA110'!AX115-IF(Admin!$B$30=1,'PRA110'!AX113,0)))</f>
        <v>0</v>
      </c>
      <c r="AZ94" s="37">
        <f>-(('PRA110'!AY94-IF(Admin!$B$30=1,'PRA110'!AY91,0))-('PRA110'!AY115-IF(Admin!$B$30=1,'PRA110'!AY113,0)))</f>
        <v>0</v>
      </c>
      <c r="BA94" s="37">
        <f>-(('PRA110'!AZ94-IF(Admin!$B$30=1,'PRA110'!AZ91,0))-('PRA110'!AZ115-IF(Admin!$B$30=1,'PRA110'!AZ113,0)))</f>
        <v>0</v>
      </c>
      <c r="BB94" s="37">
        <f>-(('PRA110'!BA94-IF(Admin!$B$30=1,'PRA110'!BA91,0))-('PRA110'!BA115-IF(Admin!$B$30=1,'PRA110'!BA113,0)))</f>
        <v>0</v>
      </c>
      <c r="BC94" s="37">
        <f>-(('PRA110'!BB94-IF(Admin!$B$30=1,'PRA110'!BB91,0))-('PRA110'!BB115-IF(Admin!$B$30=1,'PRA110'!BB113,0)))</f>
        <v>0</v>
      </c>
      <c r="BD94" s="37">
        <f>-(('PRA110'!BC94-IF(Admin!$B$30=1,'PRA110'!BC91,0))-('PRA110'!BC115-IF(Admin!$B$30=1,'PRA110'!BC113,0)))</f>
        <v>0</v>
      </c>
      <c r="BE94" s="37">
        <f>-(('PRA110'!BD94-IF(Admin!$B$30=1,'PRA110'!BD91,0))-('PRA110'!BD115-IF(Admin!$B$30=1,'PRA110'!BD113,0)))</f>
        <v>0</v>
      </c>
      <c r="BF94" s="37">
        <f>-(('PRA110'!BE94-IF(Admin!$B$30=1,'PRA110'!BE91,0))-('PRA110'!BE115-IF(Admin!$B$30=1,'PRA110'!BE113,0)))</f>
        <v>0</v>
      </c>
      <c r="BG94" s="37">
        <f>-(('PRA110'!BF94-IF(Admin!$B$30=1,'PRA110'!BF91,0))-('PRA110'!BF115-IF(Admin!$B$30=1,'PRA110'!BF113,0)))</f>
        <v>0</v>
      </c>
      <c r="BH94" s="37">
        <f>-(('PRA110'!BG94-IF(Admin!$B$30=1,'PRA110'!BG91,0))-('PRA110'!BG115-IF(Admin!$B$30=1,'PRA110'!BG113,0)))</f>
        <v>0</v>
      </c>
      <c r="BI94" s="37">
        <f>-(('PRA110'!BH94-IF(Admin!$B$30=1,'PRA110'!BH91,0))-('PRA110'!BH115-IF(Admin!$B$30=1,'PRA110'!BH113,0)))</f>
        <v>0</v>
      </c>
      <c r="BJ94" s="37">
        <f>-(('PRA110'!BI94-IF(Admin!$B$30=1,'PRA110'!BI91,0))-('PRA110'!BI115-IF(Admin!$B$30=1,'PRA110'!BI113,0)))</f>
        <v>0</v>
      </c>
      <c r="BK94" s="37">
        <f>-(('PRA110'!BJ94-IF(Admin!$B$30=1,'PRA110'!BJ91,0))-('PRA110'!BJ115-IF(Admin!$B$30=1,'PRA110'!BJ113,0)))</f>
        <v>0</v>
      </c>
      <c r="BL94" s="37">
        <f>-(('PRA110'!BK94-IF(Admin!$B$30=1,'PRA110'!BK91,0))-('PRA110'!BK115-IF(Admin!$B$30=1,'PRA110'!BK113,0)))</f>
        <v>0</v>
      </c>
      <c r="BM94" s="37">
        <f>-(('PRA110'!BL94-IF(Admin!$B$30=1,'PRA110'!BL91,0))-('PRA110'!BL115-IF(Admin!$B$30=1,'PRA110'!BL113,0)))</f>
        <v>0</v>
      </c>
      <c r="BN94" s="37">
        <f>-(('PRA110'!BM94-IF(Admin!$B$30=1,'PRA110'!BM91,0))-('PRA110'!BM115-IF(Admin!$B$30=1,'PRA110'!BM113,0)))</f>
        <v>0</v>
      </c>
      <c r="BO94" s="37">
        <f>-(('PRA110'!BN94-IF(Admin!$B$30=1,'PRA110'!BN91,0))-('PRA110'!BN115-IF(Admin!$B$30=1,'PRA110'!BN113,0)))</f>
        <v>0</v>
      </c>
      <c r="BP94" s="37">
        <f>-(('PRA110'!BO94-IF(Admin!$B$30=1,'PRA110'!BO91,0))-('PRA110'!BO115-IF(Admin!$B$30=1,'PRA110'!BO113,0)))</f>
        <v>0</v>
      </c>
      <c r="BQ94" s="37">
        <f>-(('PRA110'!BP94-IF(Admin!$B$30=1,'PRA110'!BP91,0))-('PRA110'!BP115-IF(Admin!$B$30=1,'PRA110'!BP113,0)))</f>
        <v>0</v>
      </c>
      <c r="BR94" s="37">
        <f>-(('PRA110'!BQ94-IF(Admin!$B$30=1,'PRA110'!BQ91,0))-('PRA110'!BQ115-IF(Admin!$B$30=1,'PRA110'!BQ113,0)))</f>
        <v>0</v>
      </c>
      <c r="BS94" s="37">
        <f>-(('PRA110'!BR94-IF(Admin!$B$30=1,'PRA110'!BR91,0))-('PRA110'!BR115-IF(Admin!$B$30=1,'PRA110'!BR113,0)))</f>
        <v>0</v>
      </c>
      <c r="BT94" s="37">
        <f>-(('PRA110'!BS94-IF(Admin!$B$30=1,'PRA110'!BS91,0))-('PRA110'!BS115-IF(Admin!$B$30=1,'PRA110'!BS113,0)))</f>
        <v>0</v>
      </c>
      <c r="BU94" s="37">
        <f>-(('PRA110'!BT94-IF(Admin!$B$30=1,'PRA110'!BT91,0))-('PRA110'!BT115-IF(Admin!$B$30=1,'PRA110'!BT113,0)))</f>
        <v>0</v>
      </c>
      <c r="BV94" s="37">
        <f>-(('PRA110'!BU94-IF(Admin!$B$30=1,'PRA110'!BU91,0))-('PRA110'!BU115-IF(Admin!$B$30=1,'PRA110'!BU113,0)))</f>
        <v>0</v>
      </c>
      <c r="BW94" s="37">
        <f>-(('PRA110'!BV94-IF(Admin!$B$30=1,'PRA110'!BV91,0))-('PRA110'!BV115-IF(Admin!$B$30=1,'PRA110'!BV113,0)))</f>
        <v>0</v>
      </c>
      <c r="BX94" s="37">
        <f>-(('PRA110'!BW94-IF(Admin!$B$30=1,'PRA110'!BW91,0))-('PRA110'!BW115-IF(Admin!$B$30=1,'PRA110'!BW113,0)))</f>
        <v>0</v>
      </c>
      <c r="BY94" s="37">
        <f>-(('PRA110'!BX94-IF(Admin!$B$30=1,'PRA110'!BX91,0))-('PRA110'!BX115-IF(Admin!$B$30=1,'PRA110'!BX113,0)))</f>
        <v>0</v>
      </c>
      <c r="BZ94" s="37">
        <f>-(('PRA110'!BY94-IF(Admin!$B$30=1,'PRA110'!BY91,0))-('PRA110'!BY115-IF(Admin!$B$30=1,'PRA110'!BY113,0)))</f>
        <v>0</v>
      </c>
      <c r="CA94" s="37">
        <f>-(('PRA110'!BZ94-IF(Admin!$B$30=1,'PRA110'!BZ91,0))-('PRA110'!BZ115-IF(Admin!$B$30=1,'PRA110'!BZ113,0)))</f>
        <v>0</v>
      </c>
      <c r="CB94" s="37">
        <f>-(('PRA110'!CA94-IF(Admin!$B$30=1,'PRA110'!CA91,0))-('PRA110'!CA115-IF(Admin!$B$30=1,'PRA110'!CA113,0)))</f>
        <v>0</v>
      </c>
      <c r="CC94" s="37">
        <f>-(('PRA110'!CB94-IF(Admin!$B$30=1,'PRA110'!CB91,0))-('PRA110'!CB115-IF(Admin!$B$30=1,'PRA110'!CB113,0)))</f>
        <v>0</v>
      </c>
      <c r="CD94" s="37">
        <f>-(('PRA110'!CC94-IF(Admin!$B$30=1,'PRA110'!CC91,0))-('PRA110'!CC115-IF(Admin!$B$30=1,'PRA110'!CC113,0)))</f>
        <v>0</v>
      </c>
      <c r="CE94" s="37">
        <f>-(('PRA110'!CD94-IF(Admin!$B$30=1,'PRA110'!CD91,0))-('PRA110'!CD115-IF(Admin!$B$30=1,'PRA110'!CD113,0)))</f>
        <v>0</v>
      </c>
      <c r="CF94" s="37">
        <f>-(('PRA110'!CE94-IF(Admin!$B$30=1,'PRA110'!CE91,0))-('PRA110'!CE115-IF(Admin!$B$30=1,'PRA110'!CE113,0)))</f>
        <v>0</v>
      </c>
      <c r="CG94" s="37">
        <f>-(('PRA110'!CF94-IF(Admin!$B$30=1,'PRA110'!CF91,0))-('PRA110'!CF115-IF(Admin!$B$30=1,'PRA110'!CF113,0)))</f>
        <v>0</v>
      </c>
      <c r="CH94" s="37">
        <f>-(('PRA110'!CG94-IF(Admin!$B$30=1,'PRA110'!CG91,0))-('PRA110'!CG115-IF(Admin!$B$30=1,'PRA110'!CG113,0)))</f>
        <v>0</v>
      </c>
      <c r="CI94" s="37">
        <f>-(('PRA110'!CH94-IF(Admin!$B$30=1,'PRA110'!CH91,0))-('PRA110'!CH115-IF(Admin!$B$30=1,'PRA110'!CH113,0)))</f>
        <v>0</v>
      </c>
      <c r="CJ94" s="37">
        <f>-(('PRA110'!CI94-IF(Admin!$B$30=1,'PRA110'!CI91,0))-('PRA110'!CI115-IF(Admin!$B$30=1,'PRA110'!CI113,0)))</f>
        <v>0</v>
      </c>
      <c r="CK94" s="37">
        <f>-(('PRA110'!CJ94-IF(Admin!$B$30=1,'PRA110'!CJ91,0))-('PRA110'!CJ115-IF(Admin!$B$30=1,'PRA110'!CJ113,0)))</f>
        <v>0</v>
      </c>
      <c r="CL94" s="37">
        <f>-(('PRA110'!CK94-IF(Admin!$B$30=1,'PRA110'!CK91,0))-('PRA110'!CK115-IF(Admin!$B$30=1,'PRA110'!CK113,0)))</f>
        <v>0</v>
      </c>
      <c r="CM94" s="37">
        <f>-(('PRA110'!CL94-IF(Admin!$B$30=1,'PRA110'!CL91,0))-('PRA110'!CL115-IF(Admin!$B$30=1,'PRA110'!CL113,0)))</f>
        <v>0</v>
      </c>
      <c r="CN94" s="37">
        <f>-(('PRA110'!CM94-IF(Admin!$B$30=1,'PRA110'!CM91,0))-('PRA110'!CM115-IF(Admin!$B$30=1,'PRA110'!CM113,0)))</f>
        <v>0</v>
      </c>
      <c r="CO94" s="37">
        <f>-(('PRA110'!CN94-IF(Admin!$B$30=1,'PRA110'!CN91,0))-('PRA110'!CN115-IF(Admin!$B$30=1,'PRA110'!CN113,0)))</f>
        <v>0</v>
      </c>
      <c r="CP94" s="37">
        <f>-(('PRA110'!CO94-IF(Admin!$B$30=1,'PRA110'!CO91,0))-('PRA110'!CO115-IF(Admin!$B$30=1,'PRA110'!CO113,0)))</f>
        <v>0</v>
      </c>
      <c r="CQ94" s="37">
        <f>-(('PRA110'!CP94-IF(Admin!$B$30=1,'PRA110'!CP91,0))-('PRA110'!CP115-IF(Admin!$B$30=1,'PRA110'!CP113,0)))</f>
        <v>0</v>
      </c>
      <c r="CR94" s="37">
        <f>-(('PRA110'!CQ94-IF(Admin!$B$30=1,'PRA110'!CQ91,0))-('PRA110'!CQ115-IF(Admin!$B$30=1,'PRA110'!CQ113,0)))</f>
        <v>0</v>
      </c>
      <c r="CS94" s="37">
        <f>-(('PRA110'!CR94-IF(Admin!$B$30=1,'PRA110'!CR91,0))-('PRA110'!CR115-IF(Admin!$B$30=1,'PRA110'!CR113,0)))</f>
        <v>0</v>
      </c>
      <c r="CT94" s="37">
        <f>-(('PRA110'!CS94-IF(Admin!$B$30=1,'PRA110'!CS91,0))-('PRA110'!CS115-IF(Admin!$B$30=1,'PRA110'!CS113,0)))</f>
        <v>0</v>
      </c>
      <c r="CU94" s="37">
        <f>-(('PRA110'!CT94-IF(Admin!$B$30=1,'PRA110'!CT91,0))-('PRA110'!CT115-IF(Admin!$B$30=1,'PRA110'!CT113,0)))</f>
        <v>0</v>
      </c>
      <c r="CV94" s="37">
        <f>-(('PRA110'!CU94-IF(Admin!$B$30=1,'PRA110'!CU91,0))-('PRA110'!CU115-IF(Admin!$B$30=1,'PRA110'!CU113,0)))</f>
        <v>0</v>
      </c>
      <c r="CW94" s="37">
        <f>-(('PRA110'!CV94-IF(Admin!$B$30=1,'PRA110'!CV91,0))-('PRA110'!CV115-IF(Admin!$B$30=1,'PRA110'!CV113,0)))</f>
        <v>0</v>
      </c>
      <c r="CX94" s="37">
        <f>-(('PRA110'!CW94-IF(Admin!$B$30=1,'PRA110'!CW91,0))-('PRA110'!CW115-IF(Admin!$B$30=1,'PRA110'!CW113,0)))</f>
        <v>0</v>
      </c>
      <c r="CY94" s="37">
        <f>-(('PRA110'!CX94-IF(Admin!$B$30=1,'PRA110'!CX91,0))-('PRA110'!CX115-IF(Admin!$B$30=1,'PRA110'!CX113,0)))</f>
        <v>0</v>
      </c>
      <c r="CZ94" s="37">
        <f>-(('PRA110'!CY94-IF(Admin!$B$30=1,'PRA110'!CY91,0))-('PRA110'!CY115-IF(Admin!$B$30=1,'PRA110'!CY113,0)))</f>
        <v>0</v>
      </c>
      <c r="DA94" s="37">
        <f>-(('PRA110'!CZ94-IF(Admin!$B$30=1,'PRA110'!CZ91,0))-('PRA110'!CZ115-IF(Admin!$B$30=1,'PRA110'!CZ113,0)))</f>
        <v>0</v>
      </c>
      <c r="DB94" s="37">
        <f>-(('PRA110'!DA94-IF(Admin!$B$30=1,'PRA110'!DA91,0))-('PRA110'!DA115-IF(Admin!$B$30=1,'PRA110'!DA113,0)))</f>
        <v>0</v>
      </c>
      <c r="DC94" s="37">
        <f>-(('PRA110'!DB94-IF(Admin!$B$30=1,'PRA110'!DB91,0))-('PRA110'!DB115-IF(Admin!$B$30=1,'PRA110'!DB113,0)))</f>
        <v>0</v>
      </c>
      <c r="DD94" s="37">
        <f>-(('PRA110'!DC94-IF(Admin!$B$30=1,'PRA110'!DC91,0))-('PRA110'!DC115-IF(Admin!$B$30=1,'PRA110'!DC113,0)))</f>
        <v>0</v>
      </c>
      <c r="DE94" s="37">
        <f>-(('PRA110'!DD94-IF(Admin!$B$30=1,'PRA110'!DD91,0))-('PRA110'!DD115-IF(Admin!$B$30=1,'PRA110'!DD113,0)))</f>
        <v>0</v>
      </c>
      <c r="DF94" s="37">
        <f>-(('PRA110'!DE94-IF(Admin!$B$30=1,'PRA110'!DE91,0))-('PRA110'!DE115-IF(Admin!$B$30=1,'PRA110'!DE113,0)))</f>
        <v>0</v>
      </c>
      <c r="DG94" s="37">
        <f>-(('PRA110'!DF94-IF(Admin!$B$30=1,'PRA110'!DF91,0))-('PRA110'!DF115-IF(Admin!$B$30=1,'PRA110'!DF113,0)))</f>
        <v>0</v>
      </c>
      <c r="DH94" s="37">
        <f>-(('PRA110'!DG94-IF(Admin!$B$30=1,'PRA110'!DG91,0))-('PRA110'!DG115-IF(Admin!$B$30=1,'PRA110'!DG113,0)))</f>
        <v>0</v>
      </c>
      <c r="DI94" s="37">
        <f>-(('PRA110'!DH94-IF(Admin!$B$30=1,'PRA110'!DH91,0))-('PRA110'!DH115-IF(Admin!$B$30=1,'PRA110'!DH113,0)))</f>
        <v>0</v>
      </c>
      <c r="DJ94" s="37">
        <f>-(('PRA110'!DI94-IF(Admin!$B$30=1,'PRA110'!DI91,0))-('PRA110'!DI115-IF(Admin!$B$30=1,'PRA110'!DI113,0)))</f>
        <v>0</v>
      </c>
      <c r="DK94" s="37">
        <f>-(('PRA110'!DJ94-IF(Admin!$B$30=1,'PRA110'!DJ91,0))-('PRA110'!DJ115-IF(Admin!$B$30=1,'PRA110'!DJ113,0)))</f>
        <v>0</v>
      </c>
      <c r="DL94" s="47">
        <f>-(('PRA110'!DK94-IF(Admin!$B$30=1,'PRA110'!DK91,0))-('PRA110'!DK115-IF(Admin!$B$30=1,'PRA110'!DK113,0)))</f>
        <v>0</v>
      </c>
    </row>
    <row r="95" spans="1:116" s="222" customFormat="1" ht="11.25" customHeight="1">
      <c r="A95" s="216"/>
      <c r="B95" s="214"/>
      <c r="C95" s="217"/>
      <c r="D95" s="218"/>
      <c r="E95" s="219"/>
      <c r="F95" s="1127" t="s">
        <v>75</v>
      </c>
      <c r="G95" s="209"/>
      <c r="H95" s="202"/>
      <c r="I95" s="221"/>
      <c r="J95" s="1196"/>
      <c r="K95" s="1197"/>
      <c r="L95" s="1197"/>
      <c r="M95" s="1198"/>
      <c r="N95" s="1198"/>
      <c r="O95" s="1198"/>
      <c r="P95" s="1198"/>
      <c r="Q95" s="1198"/>
      <c r="R95" s="1198"/>
      <c r="S95" s="1198"/>
      <c r="T95" s="1198"/>
      <c r="U95" s="1198"/>
      <c r="V95" s="1198"/>
      <c r="W95" s="1198"/>
      <c r="X95" s="1198"/>
      <c r="Y95" s="1198"/>
      <c r="Z95" s="1198"/>
      <c r="AA95" s="1198"/>
      <c r="AB95" s="1198"/>
      <c r="AC95" s="1198"/>
      <c r="AD95" s="1198"/>
      <c r="AE95" s="1198"/>
      <c r="AF95" s="1198"/>
      <c r="AG95" s="1198"/>
      <c r="AH95" s="1198"/>
      <c r="AI95" s="1198"/>
      <c r="AJ95" s="1198"/>
      <c r="AK95" s="1198"/>
      <c r="AL95" s="1198"/>
      <c r="AM95" s="1198"/>
      <c r="AN95" s="1198"/>
      <c r="AO95" s="1198"/>
      <c r="AP95" s="1198"/>
      <c r="AQ95" s="1198"/>
      <c r="AR95" s="1198"/>
      <c r="AS95" s="1198"/>
      <c r="AT95" s="1198"/>
      <c r="AU95" s="1198"/>
      <c r="AV95" s="1198"/>
      <c r="AW95" s="1198"/>
      <c r="AX95" s="1198"/>
      <c r="AY95" s="1198"/>
      <c r="AZ95" s="1198"/>
      <c r="BA95" s="1198"/>
      <c r="BB95" s="1198"/>
      <c r="BC95" s="1198"/>
      <c r="BD95" s="1198"/>
      <c r="BE95" s="1198"/>
      <c r="BF95" s="1198"/>
      <c r="BG95" s="1198"/>
      <c r="BH95" s="1198"/>
      <c r="BI95" s="1198"/>
      <c r="BJ95" s="1198"/>
      <c r="BK95" s="1198"/>
      <c r="BL95" s="1198"/>
      <c r="BM95" s="1198"/>
      <c r="BN95" s="1198"/>
      <c r="BO95" s="1198"/>
      <c r="BP95" s="1198"/>
      <c r="BQ95" s="1198"/>
      <c r="BR95" s="1198"/>
      <c r="BS95" s="1198"/>
      <c r="BT95" s="1198"/>
      <c r="BU95" s="1198"/>
      <c r="BV95" s="1198"/>
      <c r="BW95" s="1198"/>
      <c r="BX95" s="1198"/>
      <c r="BY95" s="1198"/>
      <c r="BZ95" s="1198"/>
      <c r="CA95" s="1198"/>
      <c r="CB95" s="1198"/>
      <c r="CC95" s="1198"/>
      <c r="CD95" s="1198"/>
      <c r="CE95" s="1198"/>
      <c r="CF95" s="1198"/>
      <c r="CG95" s="1198"/>
      <c r="CH95" s="1198"/>
      <c r="CI95" s="1198"/>
      <c r="CJ95" s="1198"/>
      <c r="CK95" s="1198"/>
      <c r="CL95" s="1198"/>
      <c r="CM95" s="1198"/>
      <c r="CN95" s="1198"/>
      <c r="CO95" s="1198"/>
      <c r="CP95" s="1198"/>
      <c r="CQ95" s="1198"/>
      <c r="CR95" s="1198"/>
      <c r="CS95" s="1198"/>
      <c r="CT95" s="1198"/>
      <c r="CU95" s="1198"/>
      <c r="CV95" s="1198"/>
      <c r="CW95" s="1198"/>
      <c r="CX95" s="1198"/>
      <c r="CY95" s="1198"/>
      <c r="CZ95" s="1198"/>
      <c r="DA95" s="1198"/>
      <c r="DB95" s="1198"/>
      <c r="DC95" s="1198"/>
      <c r="DD95" s="1198"/>
      <c r="DE95" s="1198"/>
      <c r="DF95" s="1198"/>
      <c r="DG95" s="1198"/>
      <c r="DH95" s="1198"/>
      <c r="DI95" s="1198"/>
      <c r="DJ95" s="1198"/>
      <c r="DK95" s="1198"/>
      <c r="DL95" s="1199"/>
    </row>
    <row r="96" spans="1:116" s="222" customFormat="1" ht="11.25" customHeight="1">
      <c r="A96" s="216"/>
      <c r="B96" s="214"/>
      <c r="C96" s="217"/>
      <c r="D96" s="218"/>
      <c r="E96" s="219"/>
      <c r="F96" s="1128" t="s">
        <v>77</v>
      </c>
      <c r="G96" s="209"/>
      <c r="H96" s="202"/>
      <c r="I96" s="221"/>
      <c r="J96" s="663"/>
      <c r="K96" s="664"/>
      <c r="L96" s="664"/>
      <c r="M96" s="226"/>
      <c r="N96" s="226"/>
      <c r="O96" s="226"/>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c r="BE96" s="226"/>
      <c r="BF96" s="226"/>
      <c r="BG96" s="226"/>
      <c r="BH96" s="226"/>
      <c r="BI96" s="226"/>
      <c r="BJ96" s="226"/>
      <c r="BK96" s="226"/>
      <c r="BL96" s="226"/>
      <c r="BM96" s="226"/>
      <c r="BN96" s="226"/>
      <c r="BO96" s="226"/>
      <c r="BP96" s="226"/>
      <c r="BQ96" s="226"/>
      <c r="BR96" s="226"/>
      <c r="BS96" s="226"/>
      <c r="BT96" s="226"/>
      <c r="BU96" s="226"/>
      <c r="BV96" s="226"/>
      <c r="BW96" s="226"/>
      <c r="BX96" s="226"/>
      <c r="BY96" s="226"/>
      <c r="BZ96" s="226"/>
      <c r="CA96" s="226"/>
      <c r="CB96" s="226"/>
      <c r="CC96" s="226"/>
      <c r="CD96" s="226"/>
      <c r="CE96" s="226"/>
      <c r="CF96" s="226"/>
      <c r="CG96" s="226"/>
      <c r="CH96" s="226"/>
      <c r="CI96" s="226"/>
      <c r="CJ96" s="226"/>
      <c r="CK96" s="226"/>
      <c r="CL96" s="226"/>
      <c r="CM96" s="226"/>
      <c r="CN96" s="226"/>
      <c r="CO96" s="226"/>
      <c r="CP96" s="226"/>
      <c r="CQ96" s="226"/>
      <c r="CR96" s="226"/>
      <c r="CS96" s="226"/>
      <c r="CT96" s="226"/>
      <c r="CU96" s="226"/>
      <c r="CV96" s="226"/>
      <c r="CW96" s="226"/>
      <c r="CX96" s="226"/>
      <c r="CY96" s="226"/>
      <c r="CZ96" s="226"/>
      <c r="DA96" s="226"/>
      <c r="DB96" s="226"/>
      <c r="DC96" s="226"/>
      <c r="DD96" s="226"/>
      <c r="DE96" s="226"/>
      <c r="DF96" s="226"/>
      <c r="DG96" s="226"/>
      <c r="DH96" s="226"/>
      <c r="DI96" s="226"/>
      <c r="DJ96" s="226"/>
      <c r="DK96" s="226"/>
      <c r="DL96" s="227"/>
    </row>
    <row r="97" spans="1:116" s="206" customFormat="1" ht="19.5" customHeight="1">
      <c r="A97" s="228"/>
      <c r="B97" s="214"/>
      <c r="C97" s="174"/>
      <c r="D97" s="84"/>
      <c r="E97" s="90"/>
      <c r="F97" s="231" t="s">
        <v>79</v>
      </c>
      <c r="G97" s="209"/>
      <c r="H97" s="202"/>
      <c r="I97" s="245"/>
      <c r="J97" s="243">
        <f>'PRA110'!J97+'PRA110'!J116</f>
        <v>0</v>
      </c>
      <c r="K97" s="244">
        <f>('PRA110'!I97-'PRA110'!J97)+('PRA110'!I116-'PRA110'!J116)</f>
        <v>0</v>
      </c>
      <c r="L97" s="244">
        <f>'PRA110'!K97+'PRA110'!K116</f>
        <v>0</v>
      </c>
      <c r="M97" s="38">
        <f>'PRA110'!L97+'PRA110'!L116</f>
        <v>0</v>
      </c>
      <c r="N97" s="38">
        <f>'PRA110'!M97+'PRA110'!M116</f>
        <v>0</v>
      </c>
      <c r="O97" s="38">
        <f>'PRA110'!N97+'PRA110'!N116</f>
        <v>0</v>
      </c>
      <c r="P97" s="38">
        <f>'PRA110'!O97+'PRA110'!O116</f>
        <v>0</v>
      </c>
      <c r="Q97" s="38">
        <f>'PRA110'!P97+'PRA110'!P116</f>
        <v>0</v>
      </c>
      <c r="R97" s="38">
        <f>'PRA110'!Q97+'PRA110'!Q116</f>
        <v>0</v>
      </c>
      <c r="S97" s="38">
        <f>'PRA110'!R97+'PRA110'!R116</f>
        <v>0</v>
      </c>
      <c r="T97" s="38">
        <f>'PRA110'!S97+'PRA110'!S116</f>
        <v>0</v>
      </c>
      <c r="U97" s="38">
        <f>'PRA110'!T97+'PRA110'!T116</f>
        <v>0</v>
      </c>
      <c r="V97" s="38">
        <f>'PRA110'!U97+'PRA110'!U116</f>
        <v>0</v>
      </c>
      <c r="W97" s="38">
        <f>'PRA110'!V97+'PRA110'!V116</f>
        <v>0</v>
      </c>
      <c r="X97" s="38">
        <f>'PRA110'!W97+'PRA110'!W116</f>
        <v>0</v>
      </c>
      <c r="Y97" s="38">
        <f>'PRA110'!X97+'PRA110'!X116</f>
        <v>0</v>
      </c>
      <c r="Z97" s="38">
        <f>'PRA110'!Y97+'PRA110'!Y116</f>
        <v>0</v>
      </c>
      <c r="AA97" s="38">
        <f>'PRA110'!Z97+'PRA110'!Z116</f>
        <v>0</v>
      </c>
      <c r="AB97" s="38">
        <f>'PRA110'!AA97+'PRA110'!AA116</f>
        <v>0</v>
      </c>
      <c r="AC97" s="38">
        <f>'PRA110'!AB97+'PRA110'!AB116</f>
        <v>0</v>
      </c>
      <c r="AD97" s="38">
        <f>'PRA110'!AC97+'PRA110'!AC116</f>
        <v>0</v>
      </c>
      <c r="AE97" s="38">
        <f>'PRA110'!AD97+'PRA110'!AD116</f>
        <v>0</v>
      </c>
      <c r="AF97" s="38">
        <f>'PRA110'!AE97+'PRA110'!AE116</f>
        <v>0</v>
      </c>
      <c r="AG97" s="38">
        <f>'PRA110'!AF97+'PRA110'!AF116</f>
        <v>0</v>
      </c>
      <c r="AH97" s="38">
        <f>'PRA110'!AG97+'PRA110'!AG116</f>
        <v>0</v>
      </c>
      <c r="AI97" s="38">
        <f>'PRA110'!AH97+'PRA110'!AH116</f>
        <v>0</v>
      </c>
      <c r="AJ97" s="38">
        <f>'PRA110'!AI97+'PRA110'!AI116</f>
        <v>0</v>
      </c>
      <c r="AK97" s="38">
        <f>'PRA110'!AJ97+'PRA110'!AJ116</f>
        <v>0</v>
      </c>
      <c r="AL97" s="38">
        <f>'PRA110'!AK97+'PRA110'!AK116</f>
        <v>0</v>
      </c>
      <c r="AM97" s="38">
        <f>'PRA110'!AL97+'PRA110'!AL116</f>
        <v>0</v>
      </c>
      <c r="AN97" s="38">
        <f>'PRA110'!AM97+'PRA110'!AM116</f>
        <v>0</v>
      </c>
      <c r="AO97" s="38">
        <f>'PRA110'!AN97+'PRA110'!AN116</f>
        <v>0</v>
      </c>
      <c r="AP97" s="38">
        <f>'PRA110'!AO97+'PRA110'!AO116</f>
        <v>0</v>
      </c>
      <c r="AQ97" s="38">
        <f>'PRA110'!AP97+'PRA110'!AP116</f>
        <v>0</v>
      </c>
      <c r="AR97" s="38">
        <f>'PRA110'!AQ97+'PRA110'!AQ116</f>
        <v>0</v>
      </c>
      <c r="AS97" s="38">
        <f>'PRA110'!AR97+'PRA110'!AR116</f>
        <v>0</v>
      </c>
      <c r="AT97" s="38">
        <f>'PRA110'!AS97+'PRA110'!AS116</f>
        <v>0</v>
      </c>
      <c r="AU97" s="38">
        <f>'PRA110'!AT97+'PRA110'!AT116</f>
        <v>0</v>
      </c>
      <c r="AV97" s="38">
        <f>'PRA110'!AU97+'PRA110'!AU116</f>
        <v>0</v>
      </c>
      <c r="AW97" s="38">
        <f>'PRA110'!AV97+'PRA110'!AV116</f>
        <v>0</v>
      </c>
      <c r="AX97" s="38">
        <f>'PRA110'!AW97+'PRA110'!AW116</f>
        <v>0</v>
      </c>
      <c r="AY97" s="38">
        <f>'PRA110'!AX97+'PRA110'!AX116</f>
        <v>0</v>
      </c>
      <c r="AZ97" s="38">
        <f>'PRA110'!AY97+'PRA110'!AY116</f>
        <v>0</v>
      </c>
      <c r="BA97" s="38">
        <f>'PRA110'!AZ97+'PRA110'!AZ116</f>
        <v>0</v>
      </c>
      <c r="BB97" s="38">
        <f>'PRA110'!BA97+'PRA110'!BA116</f>
        <v>0</v>
      </c>
      <c r="BC97" s="38">
        <f>'PRA110'!BB97+'PRA110'!BB116</f>
        <v>0</v>
      </c>
      <c r="BD97" s="38">
        <f>'PRA110'!BC97+'PRA110'!BC116</f>
        <v>0</v>
      </c>
      <c r="BE97" s="38">
        <f>'PRA110'!BD97+'PRA110'!BD116</f>
        <v>0</v>
      </c>
      <c r="BF97" s="38">
        <f>'PRA110'!BE97+'PRA110'!BE116</f>
        <v>0</v>
      </c>
      <c r="BG97" s="38">
        <f>'PRA110'!BF97+'PRA110'!BF116</f>
        <v>0</v>
      </c>
      <c r="BH97" s="38">
        <f>'PRA110'!BG97+'PRA110'!BG116</f>
        <v>0</v>
      </c>
      <c r="BI97" s="38">
        <f>'PRA110'!BH97+'PRA110'!BH116</f>
        <v>0</v>
      </c>
      <c r="BJ97" s="38">
        <f>'PRA110'!BI97+'PRA110'!BI116</f>
        <v>0</v>
      </c>
      <c r="BK97" s="38">
        <f>'PRA110'!BJ97+'PRA110'!BJ116</f>
        <v>0</v>
      </c>
      <c r="BL97" s="38">
        <f>'PRA110'!BK97+'PRA110'!BK116</f>
        <v>0</v>
      </c>
      <c r="BM97" s="38">
        <f>'PRA110'!BL97+'PRA110'!BL116</f>
        <v>0</v>
      </c>
      <c r="BN97" s="38">
        <f>'PRA110'!BM97+'PRA110'!BM116</f>
        <v>0</v>
      </c>
      <c r="BO97" s="38">
        <f>'PRA110'!BN97+'PRA110'!BN116</f>
        <v>0</v>
      </c>
      <c r="BP97" s="38">
        <f>'PRA110'!BO97+'PRA110'!BO116</f>
        <v>0</v>
      </c>
      <c r="BQ97" s="38">
        <f>'PRA110'!BP97+'PRA110'!BP116</f>
        <v>0</v>
      </c>
      <c r="BR97" s="38">
        <f>'PRA110'!BQ97+'PRA110'!BQ116</f>
        <v>0</v>
      </c>
      <c r="BS97" s="38">
        <f>'PRA110'!BR97+'PRA110'!BR116</f>
        <v>0</v>
      </c>
      <c r="BT97" s="38">
        <f>'PRA110'!BS97+'PRA110'!BS116</f>
        <v>0</v>
      </c>
      <c r="BU97" s="38">
        <f>'PRA110'!BT97+'PRA110'!BT116</f>
        <v>0</v>
      </c>
      <c r="BV97" s="38">
        <f>'PRA110'!BU97+'PRA110'!BU116</f>
        <v>0</v>
      </c>
      <c r="BW97" s="38">
        <f>'PRA110'!BV97+'PRA110'!BV116</f>
        <v>0</v>
      </c>
      <c r="BX97" s="38">
        <f>'PRA110'!BW97+'PRA110'!BW116</f>
        <v>0</v>
      </c>
      <c r="BY97" s="38">
        <f>'PRA110'!BX97+'PRA110'!BX116</f>
        <v>0</v>
      </c>
      <c r="BZ97" s="38">
        <f>'PRA110'!BY97+'PRA110'!BY116</f>
        <v>0</v>
      </c>
      <c r="CA97" s="38">
        <f>'PRA110'!BZ97+'PRA110'!BZ116</f>
        <v>0</v>
      </c>
      <c r="CB97" s="38">
        <f>'PRA110'!CA97+'PRA110'!CA116</f>
        <v>0</v>
      </c>
      <c r="CC97" s="38">
        <f>'PRA110'!CB97+'PRA110'!CB116</f>
        <v>0</v>
      </c>
      <c r="CD97" s="38">
        <f>'PRA110'!CC97+'PRA110'!CC116</f>
        <v>0</v>
      </c>
      <c r="CE97" s="38">
        <f>'PRA110'!CD97+'PRA110'!CD116</f>
        <v>0</v>
      </c>
      <c r="CF97" s="38">
        <f>'PRA110'!CE97+'PRA110'!CE116</f>
        <v>0</v>
      </c>
      <c r="CG97" s="38">
        <f>'PRA110'!CF97+'PRA110'!CF116</f>
        <v>0</v>
      </c>
      <c r="CH97" s="38">
        <f>'PRA110'!CG97+'PRA110'!CG116</f>
        <v>0</v>
      </c>
      <c r="CI97" s="38">
        <f>'PRA110'!CH97+'PRA110'!CH116</f>
        <v>0</v>
      </c>
      <c r="CJ97" s="38">
        <f>'PRA110'!CI97+'PRA110'!CI116</f>
        <v>0</v>
      </c>
      <c r="CK97" s="38">
        <f>'PRA110'!CJ97+'PRA110'!CJ116</f>
        <v>0</v>
      </c>
      <c r="CL97" s="38">
        <f>'PRA110'!CK97+'PRA110'!CK116</f>
        <v>0</v>
      </c>
      <c r="CM97" s="38">
        <f>'PRA110'!CL97+'PRA110'!CL116</f>
        <v>0</v>
      </c>
      <c r="CN97" s="38">
        <f>'PRA110'!CM97+'PRA110'!CM116</f>
        <v>0</v>
      </c>
      <c r="CO97" s="38">
        <f>'PRA110'!CN97+'PRA110'!CN116</f>
        <v>0</v>
      </c>
      <c r="CP97" s="38">
        <f>'PRA110'!CO97+'PRA110'!CO116</f>
        <v>0</v>
      </c>
      <c r="CQ97" s="38">
        <f>'PRA110'!CP97+'PRA110'!CP116</f>
        <v>0</v>
      </c>
      <c r="CR97" s="38">
        <f>'PRA110'!CQ97+'PRA110'!CQ116</f>
        <v>0</v>
      </c>
      <c r="CS97" s="38">
        <f>'PRA110'!CR97+'PRA110'!CR116</f>
        <v>0</v>
      </c>
      <c r="CT97" s="38">
        <f>'PRA110'!CS97+'PRA110'!CS116</f>
        <v>0</v>
      </c>
      <c r="CU97" s="38">
        <f>'PRA110'!CT97+'PRA110'!CT116</f>
        <v>0</v>
      </c>
      <c r="CV97" s="38">
        <f>'PRA110'!CU97+'PRA110'!CU116</f>
        <v>0</v>
      </c>
      <c r="CW97" s="38">
        <f>'PRA110'!CV97+'PRA110'!CV116</f>
        <v>0</v>
      </c>
      <c r="CX97" s="38">
        <f>'PRA110'!CW97+'PRA110'!CW116</f>
        <v>0</v>
      </c>
      <c r="CY97" s="38">
        <f>'PRA110'!CX97+'PRA110'!CX116</f>
        <v>0</v>
      </c>
      <c r="CZ97" s="38">
        <f>'PRA110'!CY97+'PRA110'!CY116</f>
        <v>0</v>
      </c>
      <c r="DA97" s="38">
        <f>'PRA110'!CZ97+'PRA110'!CZ116</f>
        <v>0</v>
      </c>
      <c r="DB97" s="38">
        <f>'PRA110'!DA97+'PRA110'!DA116</f>
        <v>0</v>
      </c>
      <c r="DC97" s="38">
        <f>'PRA110'!DB97+'PRA110'!DB116</f>
        <v>0</v>
      </c>
      <c r="DD97" s="38">
        <f>'PRA110'!DC97+'PRA110'!DC116</f>
        <v>0</v>
      </c>
      <c r="DE97" s="38">
        <f>'PRA110'!DD97+'PRA110'!DD116</f>
        <v>0</v>
      </c>
      <c r="DF97" s="38">
        <f>'PRA110'!DE97+'PRA110'!DE116</f>
        <v>0</v>
      </c>
      <c r="DG97" s="38">
        <f>'PRA110'!DF97+'PRA110'!DF116</f>
        <v>0</v>
      </c>
      <c r="DH97" s="38">
        <f>'PRA110'!DG97+'PRA110'!DG116</f>
        <v>0</v>
      </c>
      <c r="DI97" s="38">
        <f>'PRA110'!DH97+'PRA110'!DH116</f>
        <v>0</v>
      </c>
      <c r="DJ97" s="38">
        <f>'PRA110'!DI97+'PRA110'!DI116</f>
        <v>0</v>
      </c>
      <c r="DK97" s="38">
        <f>'PRA110'!DJ97+'PRA110'!DJ116</f>
        <v>0</v>
      </c>
      <c r="DL97" s="41">
        <f>'PRA110'!DK97+'PRA110'!DK116</f>
        <v>0</v>
      </c>
    </row>
    <row r="98" spans="1:116" s="206" customFormat="1" ht="19.5" customHeight="1">
      <c r="A98" s="207"/>
      <c r="B98" s="214"/>
      <c r="C98" s="174"/>
      <c r="D98" s="84"/>
      <c r="E98" s="90"/>
      <c r="F98" s="231" t="s">
        <v>81</v>
      </c>
      <c r="G98" s="209"/>
      <c r="H98" s="202"/>
      <c r="I98" s="212"/>
      <c r="J98" s="243">
        <f>'PRA110'!J98+'PRA110'!J117</f>
        <v>0</v>
      </c>
      <c r="K98" s="244">
        <f>('PRA110'!I98-'PRA110'!J98)+('PRA110'!I117-'PRA110'!J117)</f>
        <v>0</v>
      </c>
      <c r="L98" s="244">
        <f>'PRA110'!K98+'PRA110'!K117</f>
        <v>0</v>
      </c>
      <c r="M98" s="38">
        <f>'PRA110'!L98+'PRA110'!L117</f>
        <v>0</v>
      </c>
      <c r="N98" s="38">
        <f>'PRA110'!M98+'PRA110'!M117</f>
        <v>0</v>
      </c>
      <c r="O98" s="38">
        <f>'PRA110'!N98+'PRA110'!N117</f>
        <v>0</v>
      </c>
      <c r="P98" s="38">
        <f>'PRA110'!O98+'PRA110'!O117</f>
        <v>0</v>
      </c>
      <c r="Q98" s="38">
        <f>'PRA110'!P98+'PRA110'!P117</f>
        <v>0</v>
      </c>
      <c r="R98" s="38">
        <f>'PRA110'!Q98+'PRA110'!Q117</f>
        <v>0</v>
      </c>
      <c r="S98" s="38">
        <f>'PRA110'!R98+'PRA110'!R117</f>
        <v>0</v>
      </c>
      <c r="T98" s="38">
        <f>'PRA110'!S98+'PRA110'!S117</f>
        <v>0</v>
      </c>
      <c r="U98" s="38">
        <f>'PRA110'!T98+'PRA110'!T117</f>
        <v>0</v>
      </c>
      <c r="V98" s="38">
        <f>'PRA110'!U98+'PRA110'!U117</f>
        <v>0</v>
      </c>
      <c r="W98" s="38">
        <f>'PRA110'!V98+'PRA110'!V117</f>
        <v>0</v>
      </c>
      <c r="X98" s="38">
        <f>'PRA110'!W98+'PRA110'!W117</f>
        <v>0</v>
      </c>
      <c r="Y98" s="38">
        <f>'PRA110'!X98+'PRA110'!X117</f>
        <v>0</v>
      </c>
      <c r="Z98" s="38">
        <f>'PRA110'!Y98+'PRA110'!Y117</f>
        <v>0</v>
      </c>
      <c r="AA98" s="38">
        <f>'PRA110'!Z98+'PRA110'!Z117</f>
        <v>0</v>
      </c>
      <c r="AB98" s="38">
        <f>'PRA110'!AA98+'PRA110'!AA117</f>
        <v>0</v>
      </c>
      <c r="AC98" s="38">
        <f>'PRA110'!AB98+'PRA110'!AB117</f>
        <v>0</v>
      </c>
      <c r="AD98" s="38">
        <f>'PRA110'!AC98+'PRA110'!AC117</f>
        <v>0</v>
      </c>
      <c r="AE98" s="38">
        <f>'PRA110'!AD98+'PRA110'!AD117</f>
        <v>0</v>
      </c>
      <c r="AF98" s="38">
        <f>'PRA110'!AE98+'PRA110'!AE117</f>
        <v>0</v>
      </c>
      <c r="AG98" s="38">
        <f>'PRA110'!AF98+'PRA110'!AF117</f>
        <v>0</v>
      </c>
      <c r="AH98" s="38">
        <f>'PRA110'!AG98+'PRA110'!AG117</f>
        <v>0</v>
      </c>
      <c r="AI98" s="38">
        <f>'PRA110'!AH98+'PRA110'!AH117</f>
        <v>0</v>
      </c>
      <c r="AJ98" s="38">
        <f>'PRA110'!AI98+'PRA110'!AI117</f>
        <v>0</v>
      </c>
      <c r="AK98" s="38">
        <f>'PRA110'!AJ98+'PRA110'!AJ117</f>
        <v>0</v>
      </c>
      <c r="AL98" s="38">
        <f>'PRA110'!AK98+'PRA110'!AK117</f>
        <v>0</v>
      </c>
      <c r="AM98" s="38">
        <f>'PRA110'!AL98+'PRA110'!AL117</f>
        <v>0</v>
      </c>
      <c r="AN98" s="38">
        <f>'PRA110'!AM98+'PRA110'!AM117</f>
        <v>0</v>
      </c>
      <c r="AO98" s="38">
        <f>'PRA110'!AN98+'PRA110'!AN117</f>
        <v>0</v>
      </c>
      <c r="AP98" s="38">
        <f>'PRA110'!AO98+'PRA110'!AO117</f>
        <v>0</v>
      </c>
      <c r="AQ98" s="38">
        <f>'PRA110'!AP98+'PRA110'!AP117</f>
        <v>0</v>
      </c>
      <c r="AR98" s="38">
        <f>'PRA110'!AQ98+'PRA110'!AQ117</f>
        <v>0</v>
      </c>
      <c r="AS98" s="38">
        <f>'PRA110'!AR98+'PRA110'!AR117</f>
        <v>0</v>
      </c>
      <c r="AT98" s="38">
        <f>'PRA110'!AS98+'PRA110'!AS117</f>
        <v>0</v>
      </c>
      <c r="AU98" s="38">
        <f>'PRA110'!AT98+'PRA110'!AT117</f>
        <v>0</v>
      </c>
      <c r="AV98" s="38">
        <f>'PRA110'!AU98+'PRA110'!AU117</f>
        <v>0</v>
      </c>
      <c r="AW98" s="38">
        <f>'PRA110'!AV98+'PRA110'!AV117</f>
        <v>0</v>
      </c>
      <c r="AX98" s="38">
        <f>'PRA110'!AW98+'PRA110'!AW117</f>
        <v>0</v>
      </c>
      <c r="AY98" s="38">
        <f>'PRA110'!AX98+'PRA110'!AX117</f>
        <v>0</v>
      </c>
      <c r="AZ98" s="38">
        <f>'PRA110'!AY98+'PRA110'!AY117</f>
        <v>0</v>
      </c>
      <c r="BA98" s="38">
        <f>'PRA110'!AZ98+'PRA110'!AZ117</f>
        <v>0</v>
      </c>
      <c r="BB98" s="38">
        <f>'PRA110'!BA98+'PRA110'!BA117</f>
        <v>0</v>
      </c>
      <c r="BC98" s="38">
        <f>'PRA110'!BB98+'PRA110'!BB117</f>
        <v>0</v>
      </c>
      <c r="BD98" s="38">
        <f>'PRA110'!BC98+'PRA110'!BC117</f>
        <v>0</v>
      </c>
      <c r="BE98" s="38">
        <f>'PRA110'!BD98+'PRA110'!BD117</f>
        <v>0</v>
      </c>
      <c r="BF98" s="38">
        <f>'PRA110'!BE98+'PRA110'!BE117</f>
        <v>0</v>
      </c>
      <c r="BG98" s="38">
        <f>'PRA110'!BF98+'PRA110'!BF117</f>
        <v>0</v>
      </c>
      <c r="BH98" s="38">
        <f>'PRA110'!BG98+'PRA110'!BG117</f>
        <v>0</v>
      </c>
      <c r="BI98" s="38">
        <f>'PRA110'!BH98+'PRA110'!BH117</f>
        <v>0</v>
      </c>
      <c r="BJ98" s="38">
        <f>'PRA110'!BI98+'PRA110'!BI117</f>
        <v>0</v>
      </c>
      <c r="BK98" s="38">
        <f>'PRA110'!BJ98+'PRA110'!BJ117</f>
        <v>0</v>
      </c>
      <c r="BL98" s="38">
        <f>'PRA110'!BK98+'PRA110'!BK117</f>
        <v>0</v>
      </c>
      <c r="BM98" s="38">
        <f>'PRA110'!BL98+'PRA110'!BL117</f>
        <v>0</v>
      </c>
      <c r="BN98" s="38">
        <f>'PRA110'!BM98+'PRA110'!BM117</f>
        <v>0</v>
      </c>
      <c r="BO98" s="38">
        <f>'PRA110'!BN98+'PRA110'!BN117</f>
        <v>0</v>
      </c>
      <c r="BP98" s="38">
        <f>'PRA110'!BO98+'PRA110'!BO117</f>
        <v>0</v>
      </c>
      <c r="BQ98" s="38">
        <f>'PRA110'!BP98+'PRA110'!BP117</f>
        <v>0</v>
      </c>
      <c r="BR98" s="38">
        <f>'PRA110'!BQ98+'PRA110'!BQ117</f>
        <v>0</v>
      </c>
      <c r="BS98" s="38">
        <f>'PRA110'!BR98+'PRA110'!BR117</f>
        <v>0</v>
      </c>
      <c r="BT98" s="38">
        <f>'PRA110'!BS98+'PRA110'!BS117</f>
        <v>0</v>
      </c>
      <c r="BU98" s="38">
        <f>'PRA110'!BT98+'PRA110'!BT117</f>
        <v>0</v>
      </c>
      <c r="BV98" s="38">
        <f>'PRA110'!BU98+'PRA110'!BU117</f>
        <v>0</v>
      </c>
      <c r="BW98" s="38">
        <f>'PRA110'!BV98+'PRA110'!BV117</f>
        <v>0</v>
      </c>
      <c r="BX98" s="38">
        <f>'PRA110'!BW98+'PRA110'!BW117</f>
        <v>0</v>
      </c>
      <c r="BY98" s="38">
        <f>'PRA110'!BX98+'PRA110'!BX117</f>
        <v>0</v>
      </c>
      <c r="BZ98" s="38">
        <f>'PRA110'!BY98+'PRA110'!BY117</f>
        <v>0</v>
      </c>
      <c r="CA98" s="38">
        <f>'PRA110'!BZ98+'PRA110'!BZ117</f>
        <v>0</v>
      </c>
      <c r="CB98" s="38">
        <f>'PRA110'!CA98+'PRA110'!CA117</f>
        <v>0</v>
      </c>
      <c r="CC98" s="38">
        <f>'PRA110'!CB98+'PRA110'!CB117</f>
        <v>0</v>
      </c>
      <c r="CD98" s="38">
        <f>'PRA110'!CC98+'PRA110'!CC117</f>
        <v>0</v>
      </c>
      <c r="CE98" s="38">
        <f>'PRA110'!CD98+'PRA110'!CD117</f>
        <v>0</v>
      </c>
      <c r="CF98" s="38">
        <f>'PRA110'!CE98+'PRA110'!CE117</f>
        <v>0</v>
      </c>
      <c r="CG98" s="38">
        <f>'PRA110'!CF98+'PRA110'!CF117</f>
        <v>0</v>
      </c>
      <c r="CH98" s="38">
        <f>'PRA110'!CG98+'PRA110'!CG117</f>
        <v>0</v>
      </c>
      <c r="CI98" s="38">
        <f>'PRA110'!CH98+'PRA110'!CH117</f>
        <v>0</v>
      </c>
      <c r="CJ98" s="38">
        <f>'PRA110'!CI98+'PRA110'!CI117</f>
        <v>0</v>
      </c>
      <c r="CK98" s="38">
        <f>'PRA110'!CJ98+'PRA110'!CJ117</f>
        <v>0</v>
      </c>
      <c r="CL98" s="38">
        <f>'PRA110'!CK98+'PRA110'!CK117</f>
        <v>0</v>
      </c>
      <c r="CM98" s="38">
        <f>'PRA110'!CL98+'PRA110'!CL117</f>
        <v>0</v>
      </c>
      <c r="CN98" s="38">
        <f>'PRA110'!CM98+'PRA110'!CM117</f>
        <v>0</v>
      </c>
      <c r="CO98" s="38">
        <f>'PRA110'!CN98+'PRA110'!CN117</f>
        <v>0</v>
      </c>
      <c r="CP98" s="38">
        <f>'PRA110'!CO98+'PRA110'!CO117</f>
        <v>0</v>
      </c>
      <c r="CQ98" s="38">
        <f>'PRA110'!CP98+'PRA110'!CP117</f>
        <v>0</v>
      </c>
      <c r="CR98" s="38">
        <f>'PRA110'!CQ98+'PRA110'!CQ117</f>
        <v>0</v>
      </c>
      <c r="CS98" s="38">
        <f>'PRA110'!CR98+'PRA110'!CR117</f>
        <v>0</v>
      </c>
      <c r="CT98" s="38">
        <f>'PRA110'!CS98+'PRA110'!CS117</f>
        <v>0</v>
      </c>
      <c r="CU98" s="38">
        <f>'PRA110'!CT98+'PRA110'!CT117</f>
        <v>0</v>
      </c>
      <c r="CV98" s="38">
        <f>'PRA110'!CU98+'PRA110'!CU117</f>
        <v>0</v>
      </c>
      <c r="CW98" s="38">
        <f>'PRA110'!CV98+'PRA110'!CV117</f>
        <v>0</v>
      </c>
      <c r="CX98" s="38">
        <f>'PRA110'!CW98+'PRA110'!CW117</f>
        <v>0</v>
      </c>
      <c r="CY98" s="38">
        <f>'PRA110'!CX98+'PRA110'!CX117</f>
        <v>0</v>
      </c>
      <c r="CZ98" s="38">
        <f>'PRA110'!CY98+'PRA110'!CY117</f>
        <v>0</v>
      </c>
      <c r="DA98" s="38">
        <f>'PRA110'!CZ98+'PRA110'!CZ117</f>
        <v>0</v>
      </c>
      <c r="DB98" s="38">
        <f>'PRA110'!DA98+'PRA110'!DA117</f>
        <v>0</v>
      </c>
      <c r="DC98" s="38">
        <f>'PRA110'!DB98+'PRA110'!DB117</f>
        <v>0</v>
      </c>
      <c r="DD98" s="38">
        <f>'PRA110'!DC98+'PRA110'!DC117</f>
        <v>0</v>
      </c>
      <c r="DE98" s="38">
        <f>'PRA110'!DD98+'PRA110'!DD117</f>
        <v>0</v>
      </c>
      <c r="DF98" s="38">
        <f>'PRA110'!DE98+'PRA110'!DE117</f>
        <v>0</v>
      </c>
      <c r="DG98" s="38">
        <f>'PRA110'!DF98+'PRA110'!DF117</f>
        <v>0</v>
      </c>
      <c r="DH98" s="38">
        <f>'PRA110'!DG98+'PRA110'!DG117</f>
        <v>0</v>
      </c>
      <c r="DI98" s="38">
        <f>'PRA110'!DH98+'PRA110'!DH117</f>
        <v>0</v>
      </c>
      <c r="DJ98" s="38">
        <f>'PRA110'!DI98+'PRA110'!DI117</f>
        <v>0</v>
      </c>
      <c r="DK98" s="38">
        <f>'PRA110'!DJ98+'PRA110'!DJ117</f>
        <v>0</v>
      </c>
      <c r="DL98" s="41">
        <f>'PRA110'!DK98+'PRA110'!DK117</f>
        <v>0</v>
      </c>
    </row>
    <row r="99" spans="1:116" s="222" customFormat="1" ht="11.25" customHeight="1">
      <c r="A99" s="216"/>
      <c r="B99" s="214"/>
      <c r="C99" s="217"/>
      <c r="D99" s="218"/>
      <c r="E99" s="219"/>
      <c r="F99" s="1128" t="s">
        <v>83</v>
      </c>
      <c r="G99" s="209"/>
      <c r="H99" s="202"/>
      <c r="I99" s="221"/>
      <c r="J99" s="663"/>
      <c r="K99" s="664"/>
      <c r="L99" s="664"/>
      <c r="M99" s="226"/>
      <c r="N99" s="226"/>
      <c r="O99" s="226"/>
      <c r="P99" s="226"/>
      <c r="Q99" s="22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c r="BE99" s="226"/>
      <c r="BF99" s="226"/>
      <c r="BG99" s="226"/>
      <c r="BH99" s="226"/>
      <c r="BI99" s="226"/>
      <c r="BJ99" s="226"/>
      <c r="BK99" s="226"/>
      <c r="BL99" s="226"/>
      <c r="BM99" s="226"/>
      <c r="BN99" s="226"/>
      <c r="BO99" s="226"/>
      <c r="BP99" s="226"/>
      <c r="BQ99" s="226"/>
      <c r="BR99" s="226"/>
      <c r="BS99" s="226"/>
      <c r="BT99" s="226"/>
      <c r="BU99" s="226"/>
      <c r="BV99" s="226"/>
      <c r="BW99" s="226"/>
      <c r="BX99" s="226"/>
      <c r="BY99" s="226"/>
      <c r="BZ99" s="226"/>
      <c r="CA99" s="226"/>
      <c r="CB99" s="226"/>
      <c r="CC99" s="226"/>
      <c r="CD99" s="226"/>
      <c r="CE99" s="226"/>
      <c r="CF99" s="226"/>
      <c r="CG99" s="226"/>
      <c r="CH99" s="226"/>
      <c r="CI99" s="226"/>
      <c r="CJ99" s="226"/>
      <c r="CK99" s="226"/>
      <c r="CL99" s="226"/>
      <c r="CM99" s="226"/>
      <c r="CN99" s="226"/>
      <c r="CO99" s="226"/>
      <c r="CP99" s="226"/>
      <c r="CQ99" s="226"/>
      <c r="CR99" s="226"/>
      <c r="CS99" s="226"/>
      <c r="CT99" s="226"/>
      <c r="CU99" s="226"/>
      <c r="CV99" s="226"/>
      <c r="CW99" s="226"/>
      <c r="CX99" s="226"/>
      <c r="CY99" s="226"/>
      <c r="CZ99" s="226"/>
      <c r="DA99" s="226"/>
      <c r="DB99" s="226"/>
      <c r="DC99" s="226"/>
      <c r="DD99" s="226"/>
      <c r="DE99" s="226"/>
      <c r="DF99" s="226"/>
      <c r="DG99" s="226"/>
      <c r="DH99" s="226"/>
      <c r="DI99" s="226"/>
      <c r="DJ99" s="226"/>
      <c r="DK99" s="226"/>
      <c r="DL99" s="227"/>
    </row>
    <row r="100" spans="1:116" s="222" customFormat="1" ht="11.25" customHeight="1">
      <c r="A100" s="216"/>
      <c r="B100" s="214"/>
      <c r="C100" s="217"/>
      <c r="D100" s="218"/>
      <c r="E100" s="219"/>
      <c r="F100" s="1128" t="s">
        <v>85</v>
      </c>
      <c r="G100" s="209"/>
      <c r="H100" s="202"/>
      <c r="I100" s="221"/>
      <c r="J100" s="663"/>
      <c r="K100" s="664"/>
      <c r="L100" s="664"/>
      <c r="M100" s="226"/>
      <c r="N100" s="226"/>
      <c r="O100" s="226"/>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c r="AZ100" s="226"/>
      <c r="BA100" s="226"/>
      <c r="BB100" s="226"/>
      <c r="BC100" s="226"/>
      <c r="BD100" s="226"/>
      <c r="BE100" s="226"/>
      <c r="BF100" s="226"/>
      <c r="BG100" s="226"/>
      <c r="BH100" s="226"/>
      <c r="BI100" s="226"/>
      <c r="BJ100" s="226"/>
      <c r="BK100" s="226"/>
      <c r="BL100" s="226"/>
      <c r="BM100" s="226"/>
      <c r="BN100" s="226"/>
      <c r="BO100" s="226"/>
      <c r="BP100" s="226"/>
      <c r="BQ100" s="226"/>
      <c r="BR100" s="226"/>
      <c r="BS100" s="226"/>
      <c r="BT100" s="226"/>
      <c r="BU100" s="226"/>
      <c r="BV100" s="226"/>
      <c r="BW100" s="226"/>
      <c r="BX100" s="226"/>
      <c r="BY100" s="226"/>
      <c r="BZ100" s="226"/>
      <c r="CA100" s="226"/>
      <c r="CB100" s="226"/>
      <c r="CC100" s="226"/>
      <c r="CD100" s="226"/>
      <c r="CE100" s="226"/>
      <c r="CF100" s="226"/>
      <c r="CG100" s="226"/>
      <c r="CH100" s="226"/>
      <c r="CI100" s="226"/>
      <c r="CJ100" s="226"/>
      <c r="CK100" s="226"/>
      <c r="CL100" s="226"/>
      <c r="CM100" s="226"/>
      <c r="CN100" s="226"/>
      <c r="CO100" s="226"/>
      <c r="CP100" s="226"/>
      <c r="CQ100" s="226"/>
      <c r="CR100" s="226"/>
      <c r="CS100" s="226"/>
      <c r="CT100" s="226"/>
      <c r="CU100" s="226"/>
      <c r="CV100" s="226"/>
      <c r="CW100" s="226"/>
      <c r="CX100" s="226"/>
      <c r="CY100" s="226"/>
      <c r="CZ100" s="226"/>
      <c r="DA100" s="226"/>
      <c r="DB100" s="226"/>
      <c r="DC100" s="226"/>
      <c r="DD100" s="226"/>
      <c r="DE100" s="226"/>
      <c r="DF100" s="226"/>
      <c r="DG100" s="226"/>
      <c r="DH100" s="226"/>
      <c r="DI100" s="226"/>
      <c r="DJ100" s="226"/>
      <c r="DK100" s="226"/>
      <c r="DL100" s="227"/>
    </row>
    <row r="101" spans="1:116" s="222" customFormat="1" ht="11.25" customHeight="1">
      <c r="A101" s="216"/>
      <c r="B101" s="214"/>
      <c r="C101" s="217"/>
      <c r="D101" s="218"/>
      <c r="E101" s="219"/>
      <c r="F101" s="1128" t="s">
        <v>87</v>
      </c>
      <c r="G101" s="209"/>
      <c r="H101" s="202"/>
      <c r="I101" s="221"/>
      <c r="J101" s="663"/>
      <c r="K101" s="664"/>
      <c r="L101" s="664"/>
      <c r="M101" s="226"/>
      <c r="N101" s="226"/>
      <c r="O101" s="226"/>
      <c r="P101" s="226"/>
      <c r="Q101" s="226"/>
      <c r="R101" s="226"/>
      <c r="S101" s="226"/>
      <c r="T101" s="226"/>
      <c r="U101" s="226"/>
      <c r="V101" s="226"/>
      <c r="W101" s="226"/>
      <c r="X101" s="226"/>
      <c r="Y101" s="226"/>
      <c r="Z101" s="226"/>
      <c r="AA101" s="226"/>
      <c r="AB101" s="226"/>
      <c r="AC101" s="226"/>
      <c r="AD101" s="226"/>
      <c r="AE101" s="226"/>
      <c r="AF101" s="226"/>
      <c r="AG101" s="226"/>
      <c r="AH101" s="226"/>
      <c r="AI101" s="226"/>
      <c r="AJ101" s="226"/>
      <c r="AK101" s="226"/>
      <c r="AL101" s="226"/>
      <c r="AM101" s="226"/>
      <c r="AN101" s="226"/>
      <c r="AO101" s="226"/>
      <c r="AP101" s="226"/>
      <c r="AQ101" s="226"/>
      <c r="AR101" s="226"/>
      <c r="AS101" s="226"/>
      <c r="AT101" s="226"/>
      <c r="AU101" s="226"/>
      <c r="AV101" s="226"/>
      <c r="AW101" s="226"/>
      <c r="AX101" s="226"/>
      <c r="AY101" s="226"/>
      <c r="AZ101" s="226"/>
      <c r="BA101" s="226"/>
      <c r="BB101" s="226"/>
      <c r="BC101" s="226"/>
      <c r="BD101" s="226"/>
      <c r="BE101" s="226"/>
      <c r="BF101" s="226"/>
      <c r="BG101" s="226"/>
      <c r="BH101" s="226"/>
      <c r="BI101" s="226"/>
      <c r="BJ101" s="226"/>
      <c r="BK101" s="226"/>
      <c r="BL101" s="226"/>
      <c r="BM101" s="226"/>
      <c r="BN101" s="226"/>
      <c r="BO101" s="226"/>
      <c r="BP101" s="226"/>
      <c r="BQ101" s="226"/>
      <c r="BR101" s="226"/>
      <c r="BS101" s="226"/>
      <c r="BT101" s="226"/>
      <c r="BU101" s="226"/>
      <c r="BV101" s="226"/>
      <c r="BW101" s="226"/>
      <c r="BX101" s="226"/>
      <c r="BY101" s="226"/>
      <c r="BZ101" s="226"/>
      <c r="CA101" s="226"/>
      <c r="CB101" s="226"/>
      <c r="CC101" s="226"/>
      <c r="CD101" s="226"/>
      <c r="CE101" s="226"/>
      <c r="CF101" s="226"/>
      <c r="CG101" s="226"/>
      <c r="CH101" s="226"/>
      <c r="CI101" s="226"/>
      <c r="CJ101" s="226"/>
      <c r="CK101" s="226"/>
      <c r="CL101" s="226"/>
      <c r="CM101" s="226"/>
      <c r="CN101" s="226"/>
      <c r="CO101" s="226"/>
      <c r="CP101" s="226"/>
      <c r="CQ101" s="226"/>
      <c r="CR101" s="226"/>
      <c r="CS101" s="226"/>
      <c r="CT101" s="226"/>
      <c r="CU101" s="226"/>
      <c r="CV101" s="226"/>
      <c r="CW101" s="226"/>
      <c r="CX101" s="226"/>
      <c r="CY101" s="226"/>
      <c r="CZ101" s="226"/>
      <c r="DA101" s="226"/>
      <c r="DB101" s="226"/>
      <c r="DC101" s="226"/>
      <c r="DD101" s="226"/>
      <c r="DE101" s="226"/>
      <c r="DF101" s="226"/>
      <c r="DG101" s="226"/>
      <c r="DH101" s="226"/>
      <c r="DI101" s="226"/>
      <c r="DJ101" s="226"/>
      <c r="DK101" s="226"/>
      <c r="DL101" s="227"/>
    </row>
    <row r="102" spans="1:116" s="206" customFormat="1" ht="19.5" customHeight="1">
      <c r="A102" s="207"/>
      <c r="B102" s="214"/>
      <c r="C102" s="174"/>
      <c r="D102" s="84"/>
      <c r="E102" s="90"/>
      <c r="F102" s="231" t="s">
        <v>89</v>
      </c>
      <c r="G102" s="209"/>
      <c r="H102" s="202"/>
      <c r="I102" s="212"/>
      <c r="J102" s="243">
        <f>'PRA110'!J102+'PRA110'!J118</f>
        <v>0</v>
      </c>
      <c r="K102" s="244">
        <f>('PRA110'!I102-'PRA110'!J102)+('PRA110'!I118-'PRA110'!J118)</f>
        <v>0</v>
      </c>
      <c r="L102" s="244">
        <f>'PRA110'!K102+'PRA110'!K118</f>
        <v>0</v>
      </c>
      <c r="M102" s="38">
        <f>'PRA110'!L102+'PRA110'!L118</f>
        <v>0</v>
      </c>
      <c r="N102" s="38">
        <f>'PRA110'!M102+'PRA110'!M118</f>
        <v>0</v>
      </c>
      <c r="O102" s="38">
        <f>'PRA110'!N102+'PRA110'!N118</f>
        <v>0</v>
      </c>
      <c r="P102" s="38">
        <f>'PRA110'!O102+'PRA110'!O118</f>
        <v>0</v>
      </c>
      <c r="Q102" s="38">
        <f>'PRA110'!P102+'PRA110'!P118</f>
        <v>0</v>
      </c>
      <c r="R102" s="38">
        <f>'PRA110'!Q102+'PRA110'!Q118</f>
        <v>0</v>
      </c>
      <c r="S102" s="38">
        <f>'PRA110'!R102+'PRA110'!R118</f>
        <v>0</v>
      </c>
      <c r="T102" s="38">
        <f>'PRA110'!S102+'PRA110'!S118</f>
        <v>0</v>
      </c>
      <c r="U102" s="38">
        <f>'PRA110'!T102+'PRA110'!T118</f>
        <v>0</v>
      </c>
      <c r="V102" s="38">
        <f>'PRA110'!U102+'PRA110'!U118</f>
        <v>0</v>
      </c>
      <c r="W102" s="38">
        <f>'PRA110'!V102+'PRA110'!V118</f>
        <v>0</v>
      </c>
      <c r="X102" s="38">
        <f>'PRA110'!W102+'PRA110'!W118</f>
        <v>0</v>
      </c>
      <c r="Y102" s="38">
        <f>'PRA110'!X102+'PRA110'!X118</f>
        <v>0</v>
      </c>
      <c r="Z102" s="38">
        <f>'PRA110'!Y102+'PRA110'!Y118</f>
        <v>0</v>
      </c>
      <c r="AA102" s="38">
        <f>'PRA110'!Z102+'PRA110'!Z118</f>
        <v>0</v>
      </c>
      <c r="AB102" s="38">
        <f>'PRA110'!AA102+'PRA110'!AA118</f>
        <v>0</v>
      </c>
      <c r="AC102" s="38">
        <f>'PRA110'!AB102+'PRA110'!AB118</f>
        <v>0</v>
      </c>
      <c r="AD102" s="38">
        <f>'PRA110'!AC102+'PRA110'!AC118</f>
        <v>0</v>
      </c>
      <c r="AE102" s="38">
        <f>'PRA110'!AD102+'PRA110'!AD118</f>
        <v>0</v>
      </c>
      <c r="AF102" s="38">
        <f>'PRA110'!AE102+'PRA110'!AE118</f>
        <v>0</v>
      </c>
      <c r="AG102" s="38">
        <f>'PRA110'!AF102+'PRA110'!AF118</f>
        <v>0</v>
      </c>
      <c r="AH102" s="38">
        <f>'PRA110'!AG102+'PRA110'!AG118</f>
        <v>0</v>
      </c>
      <c r="AI102" s="38">
        <f>'PRA110'!AH102+'PRA110'!AH118</f>
        <v>0</v>
      </c>
      <c r="AJ102" s="38">
        <f>'PRA110'!AI102+'PRA110'!AI118</f>
        <v>0</v>
      </c>
      <c r="AK102" s="38">
        <f>'PRA110'!AJ102+'PRA110'!AJ118</f>
        <v>0</v>
      </c>
      <c r="AL102" s="38">
        <f>'PRA110'!AK102+'PRA110'!AK118</f>
        <v>0</v>
      </c>
      <c r="AM102" s="38">
        <f>'PRA110'!AL102+'PRA110'!AL118</f>
        <v>0</v>
      </c>
      <c r="AN102" s="38">
        <f>'PRA110'!AM102+'PRA110'!AM118</f>
        <v>0</v>
      </c>
      <c r="AO102" s="38">
        <f>'PRA110'!AN102+'PRA110'!AN118</f>
        <v>0</v>
      </c>
      <c r="AP102" s="38">
        <f>'PRA110'!AO102+'PRA110'!AO118</f>
        <v>0</v>
      </c>
      <c r="AQ102" s="38">
        <f>'PRA110'!AP102+'PRA110'!AP118</f>
        <v>0</v>
      </c>
      <c r="AR102" s="38">
        <f>'PRA110'!AQ102+'PRA110'!AQ118</f>
        <v>0</v>
      </c>
      <c r="AS102" s="38">
        <f>'PRA110'!AR102+'PRA110'!AR118</f>
        <v>0</v>
      </c>
      <c r="AT102" s="38">
        <f>'PRA110'!AS102+'PRA110'!AS118</f>
        <v>0</v>
      </c>
      <c r="AU102" s="38">
        <f>'PRA110'!AT102+'PRA110'!AT118</f>
        <v>0</v>
      </c>
      <c r="AV102" s="38">
        <f>'PRA110'!AU102+'PRA110'!AU118</f>
        <v>0</v>
      </c>
      <c r="AW102" s="38">
        <f>'PRA110'!AV102+'PRA110'!AV118</f>
        <v>0</v>
      </c>
      <c r="AX102" s="38">
        <f>'PRA110'!AW102+'PRA110'!AW118</f>
        <v>0</v>
      </c>
      <c r="AY102" s="38">
        <f>'PRA110'!AX102+'PRA110'!AX118</f>
        <v>0</v>
      </c>
      <c r="AZ102" s="38">
        <f>'PRA110'!AY102+'PRA110'!AY118</f>
        <v>0</v>
      </c>
      <c r="BA102" s="38">
        <f>'PRA110'!AZ102+'PRA110'!AZ118</f>
        <v>0</v>
      </c>
      <c r="BB102" s="38">
        <f>'PRA110'!BA102+'PRA110'!BA118</f>
        <v>0</v>
      </c>
      <c r="BC102" s="38">
        <f>'PRA110'!BB102+'PRA110'!BB118</f>
        <v>0</v>
      </c>
      <c r="BD102" s="38">
        <f>'PRA110'!BC102+'PRA110'!BC118</f>
        <v>0</v>
      </c>
      <c r="BE102" s="38">
        <f>'PRA110'!BD102+'PRA110'!BD118</f>
        <v>0</v>
      </c>
      <c r="BF102" s="38">
        <f>'PRA110'!BE102+'PRA110'!BE118</f>
        <v>0</v>
      </c>
      <c r="BG102" s="38">
        <f>'PRA110'!BF102+'PRA110'!BF118</f>
        <v>0</v>
      </c>
      <c r="BH102" s="38">
        <f>'PRA110'!BG102+'PRA110'!BG118</f>
        <v>0</v>
      </c>
      <c r="BI102" s="38">
        <f>'PRA110'!BH102+'PRA110'!BH118</f>
        <v>0</v>
      </c>
      <c r="BJ102" s="38">
        <f>'PRA110'!BI102+'PRA110'!BI118</f>
        <v>0</v>
      </c>
      <c r="BK102" s="38">
        <f>'PRA110'!BJ102+'PRA110'!BJ118</f>
        <v>0</v>
      </c>
      <c r="BL102" s="38">
        <f>'PRA110'!BK102+'PRA110'!BK118</f>
        <v>0</v>
      </c>
      <c r="BM102" s="38">
        <f>'PRA110'!BL102+'PRA110'!BL118</f>
        <v>0</v>
      </c>
      <c r="BN102" s="38">
        <f>'PRA110'!BM102+'PRA110'!BM118</f>
        <v>0</v>
      </c>
      <c r="BO102" s="38">
        <f>'PRA110'!BN102+'PRA110'!BN118</f>
        <v>0</v>
      </c>
      <c r="BP102" s="38">
        <f>'PRA110'!BO102+'PRA110'!BO118</f>
        <v>0</v>
      </c>
      <c r="BQ102" s="38">
        <f>'PRA110'!BP102+'PRA110'!BP118</f>
        <v>0</v>
      </c>
      <c r="BR102" s="38">
        <f>'PRA110'!BQ102+'PRA110'!BQ118</f>
        <v>0</v>
      </c>
      <c r="BS102" s="38">
        <f>'PRA110'!BR102+'PRA110'!BR118</f>
        <v>0</v>
      </c>
      <c r="BT102" s="38">
        <f>'PRA110'!BS102+'PRA110'!BS118</f>
        <v>0</v>
      </c>
      <c r="BU102" s="38">
        <f>'PRA110'!BT102+'PRA110'!BT118</f>
        <v>0</v>
      </c>
      <c r="BV102" s="38">
        <f>'PRA110'!BU102+'PRA110'!BU118</f>
        <v>0</v>
      </c>
      <c r="BW102" s="38">
        <f>'PRA110'!BV102+'PRA110'!BV118</f>
        <v>0</v>
      </c>
      <c r="BX102" s="38">
        <f>'PRA110'!BW102+'PRA110'!BW118</f>
        <v>0</v>
      </c>
      <c r="BY102" s="38">
        <f>'PRA110'!BX102+'PRA110'!BX118</f>
        <v>0</v>
      </c>
      <c r="BZ102" s="38">
        <f>'PRA110'!BY102+'PRA110'!BY118</f>
        <v>0</v>
      </c>
      <c r="CA102" s="38">
        <f>'PRA110'!BZ102+'PRA110'!BZ118</f>
        <v>0</v>
      </c>
      <c r="CB102" s="38">
        <f>'PRA110'!CA102+'PRA110'!CA118</f>
        <v>0</v>
      </c>
      <c r="CC102" s="38">
        <f>'PRA110'!CB102+'PRA110'!CB118</f>
        <v>0</v>
      </c>
      <c r="CD102" s="38">
        <f>'PRA110'!CC102+'PRA110'!CC118</f>
        <v>0</v>
      </c>
      <c r="CE102" s="38">
        <f>'PRA110'!CD102+'PRA110'!CD118</f>
        <v>0</v>
      </c>
      <c r="CF102" s="38">
        <f>'PRA110'!CE102+'PRA110'!CE118</f>
        <v>0</v>
      </c>
      <c r="CG102" s="38">
        <f>'PRA110'!CF102+'PRA110'!CF118</f>
        <v>0</v>
      </c>
      <c r="CH102" s="38">
        <f>'PRA110'!CG102+'PRA110'!CG118</f>
        <v>0</v>
      </c>
      <c r="CI102" s="38">
        <f>'PRA110'!CH102+'PRA110'!CH118</f>
        <v>0</v>
      </c>
      <c r="CJ102" s="38">
        <f>'PRA110'!CI102+'PRA110'!CI118</f>
        <v>0</v>
      </c>
      <c r="CK102" s="38">
        <f>'PRA110'!CJ102+'PRA110'!CJ118</f>
        <v>0</v>
      </c>
      <c r="CL102" s="38">
        <f>'PRA110'!CK102+'PRA110'!CK118</f>
        <v>0</v>
      </c>
      <c r="CM102" s="38">
        <f>'PRA110'!CL102+'PRA110'!CL118</f>
        <v>0</v>
      </c>
      <c r="CN102" s="38">
        <f>'PRA110'!CM102+'PRA110'!CM118</f>
        <v>0</v>
      </c>
      <c r="CO102" s="38">
        <f>'PRA110'!CN102+'PRA110'!CN118</f>
        <v>0</v>
      </c>
      <c r="CP102" s="38">
        <f>'PRA110'!CO102+'PRA110'!CO118</f>
        <v>0</v>
      </c>
      <c r="CQ102" s="38">
        <f>'PRA110'!CP102+'PRA110'!CP118</f>
        <v>0</v>
      </c>
      <c r="CR102" s="38">
        <f>'PRA110'!CQ102+'PRA110'!CQ118</f>
        <v>0</v>
      </c>
      <c r="CS102" s="38">
        <f>'PRA110'!CR102+'PRA110'!CR118</f>
        <v>0</v>
      </c>
      <c r="CT102" s="38">
        <f>'PRA110'!CS102+'PRA110'!CS118</f>
        <v>0</v>
      </c>
      <c r="CU102" s="38">
        <f>'PRA110'!CT102+'PRA110'!CT118</f>
        <v>0</v>
      </c>
      <c r="CV102" s="38">
        <f>'PRA110'!CU102+'PRA110'!CU118</f>
        <v>0</v>
      </c>
      <c r="CW102" s="38">
        <f>'PRA110'!CV102+'PRA110'!CV118</f>
        <v>0</v>
      </c>
      <c r="CX102" s="38">
        <f>'PRA110'!CW102+'PRA110'!CW118</f>
        <v>0</v>
      </c>
      <c r="CY102" s="38">
        <f>'PRA110'!CX102+'PRA110'!CX118</f>
        <v>0</v>
      </c>
      <c r="CZ102" s="38">
        <f>'PRA110'!CY102+'PRA110'!CY118</f>
        <v>0</v>
      </c>
      <c r="DA102" s="38">
        <f>'PRA110'!CZ102+'PRA110'!CZ118</f>
        <v>0</v>
      </c>
      <c r="DB102" s="38">
        <f>'PRA110'!DA102+'PRA110'!DA118</f>
        <v>0</v>
      </c>
      <c r="DC102" s="38">
        <f>'PRA110'!DB102+'PRA110'!DB118</f>
        <v>0</v>
      </c>
      <c r="DD102" s="38">
        <f>'PRA110'!DC102+'PRA110'!DC118</f>
        <v>0</v>
      </c>
      <c r="DE102" s="38">
        <f>'PRA110'!DD102+'PRA110'!DD118</f>
        <v>0</v>
      </c>
      <c r="DF102" s="38">
        <f>'PRA110'!DE102+'PRA110'!DE118</f>
        <v>0</v>
      </c>
      <c r="DG102" s="38">
        <f>'PRA110'!DF102+'PRA110'!DF118</f>
        <v>0</v>
      </c>
      <c r="DH102" s="38">
        <f>'PRA110'!DG102+'PRA110'!DG118</f>
        <v>0</v>
      </c>
      <c r="DI102" s="38">
        <f>'PRA110'!DH102+'PRA110'!DH118</f>
        <v>0</v>
      </c>
      <c r="DJ102" s="38">
        <f>'PRA110'!DI102+'PRA110'!DI118</f>
        <v>0</v>
      </c>
      <c r="DK102" s="38">
        <f>'PRA110'!DJ102+'PRA110'!DJ118</f>
        <v>0</v>
      </c>
      <c r="DL102" s="41">
        <f>'PRA110'!DK102+'PRA110'!DK118</f>
        <v>0</v>
      </c>
    </row>
    <row r="103" spans="1:116" s="206" customFormat="1" ht="19.5" customHeight="1">
      <c r="A103" s="207"/>
      <c r="B103" s="214"/>
      <c r="C103" s="174"/>
      <c r="D103" s="84"/>
      <c r="E103" s="90"/>
      <c r="F103" s="231" t="s">
        <v>91</v>
      </c>
      <c r="G103" s="209"/>
      <c r="H103" s="202"/>
      <c r="I103" s="212"/>
      <c r="J103" s="243">
        <f>'PRA110'!J103+'PRA110'!J119</f>
        <v>0</v>
      </c>
      <c r="K103" s="244">
        <f>('PRA110'!I103-'PRA110'!J103)+('PRA110'!I119-'PRA110'!J119)</f>
        <v>0</v>
      </c>
      <c r="L103" s="244">
        <f>'PRA110'!K103+'PRA110'!K119</f>
        <v>0</v>
      </c>
      <c r="M103" s="38">
        <f>'PRA110'!L103+'PRA110'!L119</f>
        <v>0</v>
      </c>
      <c r="N103" s="38">
        <f>'PRA110'!M103+'PRA110'!M119</f>
        <v>0</v>
      </c>
      <c r="O103" s="38">
        <f>'PRA110'!N103+'PRA110'!N119</f>
        <v>0</v>
      </c>
      <c r="P103" s="38">
        <f>'PRA110'!O103+'PRA110'!O119</f>
        <v>0</v>
      </c>
      <c r="Q103" s="38">
        <f>'PRA110'!P103+'PRA110'!P119</f>
        <v>0</v>
      </c>
      <c r="R103" s="38">
        <f>'PRA110'!Q103+'PRA110'!Q119</f>
        <v>0</v>
      </c>
      <c r="S103" s="38">
        <f>'PRA110'!R103+'PRA110'!R119</f>
        <v>0</v>
      </c>
      <c r="T103" s="38">
        <f>'PRA110'!S103+'PRA110'!S119</f>
        <v>0</v>
      </c>
      <c r="U103" s="38">
        <f>'PRA110'!T103+'PRA110'!T119</f>
        <v>0</v>
      </c>
      <c r="V103" s="38">
        <f>'PRA110'!U103+'PRA110'!U119</f>
        <v>0</v>
      </c>
      <c r="W103" s="38">
        <f>'PRA110'!V103+'PRA110'!V119</f>
        <v>0</v>
      </c>
      <c r="X103" s="38">
        <f>'PRA110'!W103+'PRA110'!W119</f>
        <v>0</v>
      </c>
      <c r="Y103" s="38">
        <f>'PRA110'!X103+'PRA110'!X119</f>
        <v>0</v>
      </c>
      <c r="Z103" s="38">
        <f>'PRA110'!Y103+'PRA110'!Y119</f>
        <v>0</v>
      </c>
      <c r="AA103" s="38">
        <f>'PRA110'!Z103+'PRA110'!Z119</f>
        <v>0</v>
      </c>
      <c r="AB103" s="38">
        <f>'PRA110'!AA103+'PRA110'!AA119</f>
        <v>0</v>
      </c>
      <c r="AC103" s="38">
        <f>'PRA110'!AB103+'PRA110'!AB119</f>
        <v>0</v>
      </c>
      <c r="AD103" s="38">
        <f>'PRA110'!AC103+'PRA110'!AC119</f>
        <v>0</v>
      </c>
      <c r="AE103" s="38">
        <f>'PRA110'!AD103+'PRA110'!AD119</f>
        <v>0</v>
      </c>
      <c r="AF103" s="38">
        <f>'PRA110'!AE103+'PRA110'!AE119</f>
        <v>0</v>
      </c>
      <c r="AG103" s="38">
        <f>'PRA110'!AF103+'PRA110'!AF119</f>
        <v>0</v>
      </c>
      <c r="AH103" s="38">
        <f>'PRA110'!AG103+'PRA110'!AG119</f>
        <v>0</v>
      </c>
      <c r="AI103" s="38">
        <f>'PRA110'!AH103+'PRA110'!AH119</f>
        <v>0</v>
      </c>
      <c r="AJ103" s="38">
        <f>'PRA110'!AI103+'PRA110'!AI119</f>
        <v>0</v>
      </c>
      <c r="AK103" s="38">
        <f>'PRA110'!AJ103+'PRA110'!AJ119</f>
        <v>0</v>
      </c>
      <c r="AL103" s="38">
        <f>'PRA110'!AK103+'PRA110'!AK119</f>
        <v>0</v>
      </c>
      <c r="AM103" s="38">
        <f>'PRA110'!AL103+'PRA110'!AL119</f>
        <v>0</v>
      </c>
      <c r="AN103" s="38">
        <f>'PRA110'!AM103+'PRA110'!AM119</f>
        <v>0</v>
      </c>
      <c r="AO103" s="38">
        <f>'PRA110'!AN103+'PRA110'!AN119</f>
        <v>0</v>
      </c>
      <c r="AP103" s="38">
        <f>'PRA110'!AO103+'PRA110'!AO119</f>
        <v>0</v>
      </c>
      <c r="AQ103" s="38">
        <f>'PRA110'!AP103+'PRA110'!AP119</f>
        <v>0</v>
      </c>
      <c r="AR103" s="38">
        <f>'PRA110'!AQ103+'PRA110'!AQ119</f>
        <v>0</v>
      </c>
      <c r="AS103" s="38">
        <f>'PRA110'!AR103+'PRA110'!AR119</f>
        <v>0</v>
      </c>
      <c r="AT103" s="38">
        <f>'PRA110'!AS103+'PRA110'!AS119</f>
        <v>0</v>
      </c>
      <c r="AU103" s="38">
        <f>'PRA110'!AT103+'PRA110'!AT119</f>
        <v>0</v>
      </c>
      <c r="AV103" s="38">
        <f>'PRA110'!AU103+'PRA110'!AU119</f>
        <v>0</v>
      </c>
      <c r="AW103" s="38">
        <f>'PRA110'!AV103+'PRA110'!AV119</f>
        <v>0</v>
      </c>
      <c r="AX103" s="38">
        <f>'PRA110'!AW103+'PRA110'!AW119</f>
        <v>0</v>
      </c>
      <c r="AY103" s="38">
        <f>'PRA110'!AX103+'PRA110'!AX119</f>
        <v>0</v>
      </c>
      <c r="AZ103" s="38">
        <f>'PRA110'!AY103+'PRA110'!AY119</f>
        <v>0</v>
      </c>
      <c r="BA103" s="38">
        <f>'PRA110'!AZ103+'PRA110'!AZ119</f>
        <v>0</v>
      </c>
      <c r="BB103" s="38">
        <f>'PRA110'!BA103+'PRA110'!BA119</f>
        <v>0</v>
      </c>
      <c r="BC103" s="38">
        <f>'PRA110'!BB103+'PRA110'!BB119</f>
        <v>0</v>
      </c>
      <c r="BD103" s="38">
        <f>'PRA110'!BC103+'PRA110'!BC119</f>
        <v>0</v>
      </c>
      <c r="BE103" s="38">
        <f>'PRA110'!BD103+'PRA110'!BD119</f>
        <v>0</v>
      </c>
      <c r="BF103" s="38">
        <f>'PRA110'!BE103+'PRA110'!BE119</f>
        <v>0</v>
      </c>
      <c r="BG103" s="38">
        <f>'PRA110'!BF103+'PRA110'!BF119</f>
        <v>0</v>
      </c>
      <c r="BH103" s="38">
        <f>'PRA110'!BG103+'PRA110'!BG119</f>
        <v>0</v>
      </c>
      <c r="BI103" s="38">
        <f>'PRA110'!BH103+'PRA110'!BH119</f>
        <v>0</v>
      </c>
      <c r="BJ103" s="38">
        <f>'PRA110'!BI103+'PRA110'!BI119</f>
        <v>0</v>
      </c>
      <c r="BK103" s="38">
        <f>'PRA110'!BJ103+'PRA110'!BJ119</f>
        <v>0</v>
      </c>
      <c r="BL103" s="38">
        <f>'PRA110'!BK103+'PRA110'!BK119</f>
        <v>0</v>
      </c>
      <c r="BM103" s="38">
        <f>'PRA110'!BL103+'PRA110'!BL119</f>
        <v>0</v>
      </c>
      <c r="BN103" s="38">
        <f>'PRA110'!BM103+'PRA110'!BM119</f>
        <v>0</v>
      </c>
      <c r="BO103" s="38">
        <f>'PRA110'!BN103+'PRA110'!BN119</f>
        <v>0</v>
      </c>
      <c r="BP103" s="38">
        <f>'PRA110'!BO103+'PRA110'!BO119</f>
        <v>0</v>
      </c>
      <c r="BQ103" s="38">
        <f>'PRA110'!BP103+'PRA110'!BP119</f>
        <v>0</v>
      </c>
      <c r="BR103" s="38">
        <f>'PRA110'!BQ103+'PRA110'!BQ119</f>
        <v>0</v>
      </c>
      <c r="BS103" s="38">
        <f>'PRA110'!BR103+'PRA110'!BR119</f>
        <v>0</v>
      </c>
      <c r="BT103" s="38">
        <f>'PRA110'!BS103+'PRA110'!BS119</f>
        <v>0</v>
      </c>
      <c r="BU103" s="38">
        <f>'PRA110'!BT103+'PRA110'!BT119</f>
        <v>0</v>
      </c>
      <c r="BV103" s="38">
        <f>'PRA110'!BU103+'PRA110'!BU119</f>
        <v>0</v>
      </c>
      <c r="BW103" s="38">
        <f>'PRA110'!BV103+'PRA110'!BV119</f>
        <v>0</v>
      </c>
      <c r="BX103" s="38">
        <f>'PRA110'!BW103+'PRA110'!BW119</f>
        <v>0</v>
      </c>
      <c r="BY103" s="38">
        <f>'PRA110'!BX103+'PRA110'!BX119</f>
        <v>0</v>
      </c>
      <c r="BZ103" s="38">
        <f>'PRA110'!BY103+'PRA110'!BY119</f>
        <v>0</v>
      </c>
      <c r="CA103" s="38">
        <f>'PRA110'!BZ103+'PRA110'!BZ119</f>
        <v>0</v>
      </c>
      <c r="CB103" s="38">
        <f>'PRA110'!CA103+'PRA110'!CA119</f>
        <v>0</v>
      </c>
      <c r="CC103" s="38">
        <f>'PRA110'!CB103+'PRA110'!CB119</f>
        <v>0</v>
      </c>
      <c r="CD103" s="38">
        <f>'PRA110'!CC103+'PRA110'!CC119</f>
        <v>0</v>
      </c>
      <c r="CE103" s="38">
        <f>'PRA110'!CD103+'PRA110'!CD119</f>
        <v>0</v>
      </c>
      <c r="CF103" s="38">
        <f>'PRA110'!CE103+'PRA110'!CE119</f>
        <v>0</v>
      </c>
      <c r="CG103" s="38">
        <f>'PRA110'!CF103+'PRA110'!CF119</f>
        <v>0</v>
      </c>
      <c r="CH103" s="38">
        <f>'PRA110'!CG103+'PRA110'!CG119</f>
        <v>0</v>
      </c>
      <c r="CI103" s="38">
        <f>'PRA110'!CH103+'PRA110'!CH119</f>
        <v>0</v>
      </c>
      <c r="CJ103" s="38">
        <f>'PRA110'!CI103+'PRA110'!CI119</f>
        <v>0</v>
      </c>
      <c r="CK103" s="38">
        <f>'PRA110'!CJ103+'PRA110'!CJ119</f>
        <v>0</v>
      </c>
      <c r="CL103" s="38">
        <f>'PRA110'!CK103+'PRA110'!CK119</f>
        <v>0</v>
      </c>
      <c r="CM103" s="38">
        <f>'PRA110'!CL103+'PRA110'!CL119</f>
        <v>0</v>
      </c>
      <c r="CN103" s="38">
        <f>'PRA110'!CM103+'PRA110'!CM119</f>
        <v>0</v>
      </c>
      <c r="CO103" s="38">
        <f>'PRA110'!CN103+'PRA110'!CN119</f>
        <v>0</v>
      </c>
      <c r="CP103" s="38">
        <f>'PRA110'!CO103+'PRA110'!CO119</f>
        <v>0</v>
      </c>
      <c r="CQ103" s="38">
        <f>'PRA110'!CP103+'PRA110'!CP119</f>
        <v>0</v>
      </c>
      <c r="CR103" s="38">
        <f>'PRA110'!CQ103+'PRA110'!CQ119</f>
        <v>0</v>
      </c>
      <c r="CS103" s="38">
        <f>'PRA110'!CR103+'PRA110'!CR119</f>
        <v>0</v>
      </c>
      <c r="CT103" s="38">
        <f>'PRA110'!CS103+'PRA110'!CS119</f>
        <v>0</v>
      </c>
      <c r="CU103" s="38">
        <f>'PRA110'!CT103+'PRA110'!CT119</f>
        <v>0</v>
      </c>
      <c r="CV103" s="38">
        <f>'PRA110'!CU103+'PRA110'!CU119</f>
        <v>0</v>
      </c>
      <c r="CW103" s="38">
        <f>'PRA110'!CV103+'PRA110'!CV119</f>
        <v>0</v>
      </c>
      <c r="CX103" s="38">
        <f>'PRA110'!CW103+'PRA110'!CW119</f>
        <v>0</v>
      </c>
      <c r="CY103" s="38">
        <f>'PRA110'!CX103+'PRA110'!CX119</f>
        <v>0</v>
      </c>
      <c r="CZ103" s="38">
        <f>'PRA110'!CY103+'PRA110'!CY119</f>
        <v>0</v>
      </c>
      <c r="DA103" s="38">
        <f>'PRA110'!CZ103+'PRA110'!CZ119</f>
        <v>0</v>
      </c>
      <c r="DB103" s="38">
        <f>'PRA110'!DA103+'PRA110'!DA119</f>
        <v>0</v>
      </c>
      <c r="DC103" s="38">
        <f>'PRA110'!DB103+'PRA110'!DB119</f>
        <v>0</v>
      </c>
      <c r="DD103" s="38">
        <f>'PRA110'!DC103+'PRA110'!DC119</f>
        <v>0</v>
      </c>
      <c r="DE103" s="38">
        <f>'PRA110'!DD103+'PRA110'!DD119</f>
        <v>0</v>
      </c>
      <c r="DF103" s="38">
        <f>'PRA110'!DE103+'PRA110'!DE119</f>
        <v>0</v>
      </c>
      <c r="DG103" s="38">
        <f>'PRA110'!DF103+'PRA110'!DF119</f>
        <v>0</v>
      </c>
      <c r="DH103" s="38">
        <f>'PRA110'!DG103+'PRA110'!DG119</f>
        <v>0</v>
      </c>
      <c r="DI103" s="38">
        <f>'PRA110'!DH103+'PRA110'!DH119</f>
        <v>0</v>
      </c>
      <c r="DJ103" s="38">
        <f>'PRA110'!DI103+'PRA110'!DI119</f>
        <v>0</v>
      </c>
      <c r="DK103" s="38">
        <f>'PRA110'!DJ103+'PRA110'!DJ119</f>
        <v>0</v>
      </c>
      <c r="DL103" s="41">
        <f>'PRA110'!DK103+'PRA110'!DK119</f>
        <v>0</v>
      </c>
    </row>
    <row r="104" spans="1:116" s="206" customFormat="1" ht="19.5" customHeight="1">
      <c r="A104" s="207"/>
      <c r="B104" s="214"/>
      <c r="C104" s="174"/>
      <c r="D104" s="84"/>
      <c r="E104" s="90"/>
      <c r="F104" s="231" t="s">
        <v>93</v>
      </c>
      <c r="G104" s="209"/>
      <c r="H104" s="202"/>
      <c r="I104" s="212"/>
      <c r="J104" s="243">
        <f>'PRA110'!J104+'PRA110'!J120</f>
        <v>0</v>
      </c>
      <c r="K104" s="244">
        <f>('PRA110'!I104-'PRA110'!J104)+('PRA110'!I120-'PRA110'!J120)</f>
        <v>0</v>
      </c>
      <c r="L104" s="244">
        <f>'PRA110'!K104+'PRA110'!K120</f>
        <v>0</v>
      </c>
      <c r="M104" s="38">
        <f>'PRA110'!L104+'PRA110'!L120</f>
        <v>0</v>
      </c>
      <c r="N104" s="38">
        <f>'PRA110'!M104+'PRA110'!M120</f>
        <v>0</v>
      </c>
      <c r="O104" s="38">
        <f>'PRA110'!N104+'PRA110'!N120</f>
        <v>0</v>
      </c>
      <c r="P104" s="38">
        <f>'PRA110'!O104+'PRA110'!O120</f>
        <v>0</v>
      </c>
      <c r="Q104" s="38">
        <f>'PRA110'!P104+'PRA110'!P120</f>
        <v>0</v>
      </c>
      <c r="R104" s="38">
        <f>'PRA110'!Q104+'PRA110'!Q120</f>
        <v>0</v>
      </c>
      <c r="S104" s="38">
        <f>'PRA110'!R104+'PRA110'!R120</f>
        <v>0</v>
      </c>
      <c r="T104" s="38">
        <f>'PRA110'!S104+'PRA110'!S120</f>
        <v>0</v>
      </c>
      <c r="U104" s="38">
        <f>'PRA110'!T104+'PRA110'!T120</f>
        <v>0</v>
      </c>
      <c r="V104" s="38">
        <f>'PRA110'!U104+'PRA110'!U120</f>
        <v>0</v>
      </c>
      <c r="W104" s="38">
        <f>'PRA110'!V104+'PRA110'!V120</f>
        <v>0</v>
      </c>
      <c r="X104" s="38">
        <f>'PRA110'!W104+'PRA110'!W120</f>
        <v>0</v>
      </c>
      <c r="Y104" s="38">
        <f>'PRA110'!X104+'PRA110'!X120</f>
        <v>0</v>
      </c>
      <c r="Z104" s="38">
        <f>'PRA110'!Y104+'PRA110'!Y120</f>
        <v>0</v>
      </c>
      <c r="AA104" s="38">
        <f>'PRA110'!Z104+'PRA110'!Z120</f>
        <v>0</v>
      </c>
      <c r="AB104" s="38">
        <f>'PRA110'!AA104+'PRA110'!AA120</f>
        <v>0</v>
      </c>
      <c r="AC104" s="38">
        <f>'PRA110'!AB104+'PRA110'!AB120</f>
        <v>0</v>
      </c>
      <c r="AD104" s="38">
        <f>'PRA110'!AC104+'PRA110'!AC120</f>
        <v>0</v>
      </c>
      <c r="AE104" s="38">
        <f>'PRA110'!AD104+'PRA110'!AD120</f>
        <v>0</v>
      </c>
      <c r="AF104" s="38">
        <f>'PRA110'!AE104+'PRA110'!AE120</f>
        <v>0</v>
      </c>
      <c r="AG104" s="38">
        <f>'PRA110'!AF104+'PRA110'!AF120</f>
        <v>0</v>
      </c>
      <c r="AH104" s="38">
        <f>'PRA110'!AG104+'PRA110'!AG120</f>
        <v>0</v>
      </c>
      <c r="AI104" s="38">
        <f>'PRA110'!AH104+'PRA110'!AH120</f>
        <v>0</v>
      </c>
      <c r="AJ104" s="38">
        <f>'PRA110'!AI104+'PRA110'!AI120</f>
        <v>0</v>
      </c>
      <c r="AK104" s="38">
        <f>'PRA110'!AJ104+'PRA110'!AJ120</f>
        <v>0</v>
      </c>
      <c r="AL104" s="38">
        <f>'PRA110'!AK104+'PRA110'!AK120</f>
        <v>0</v>
      </c>
      <c r="AM104" s="38">
        <f>'PRA110'!AL104+'PRA110'!AL120</f>
        <v>0</v>
      </c>
      <c r="AN104" s="38">
        <f>'PRA110'!AM104+'PRA110'!AM120</f>
        <v>0</v>
      </c>
      <c r="AO104" s="38">
        <f>'PRA110'!AN104+'PRA110'!AN120</f>
        <v>0</v>
      </c>
      <c r="AP104" s="38">
        <f>'PRA110'!AO104+'PRA110'!AO120</f>
        <v>0</v>
      </c>
      <c r="AQ104" s="38">
        <f>'PRA110'!AP104+'PRA110'!AP120</f>
        <v>0</v>
      </c>
      <c r="AR104" s="38">
        <f>'PRA110'!AQ104+'PRA110'!AQ120</f>
        <v>0</v>
      </c>
      <c r="AS104" s="38">
        <f>'PRA110'!AR104+'PRA110'!AR120</f>
        <v>0</v>
      </c>
      <c r="AT104" s="38">
        <f>'PRA110'!AS104+'PRA110'!AS120</f>
        <v>0</v>
      </c>
      <c r="AU104" s="38">
        <f>'PRA110'!AT104+'PRA110'!AT120</f>
        <v>0</v>
      </c>
      <c r="AV104" s="38">
        <f>'PRA110'!AU104+'PRA110'!AU120</f>
        <v>0</v>
      </c>
      <c r="AW104" s="38">
        <f>'PRA110'!AV104+'PRA110'!AV120</f>
        <v>0</v>
      </c>
      <c r="AX104" s="38">
        <f>'PRA110'!AW104+'PRA110'!AW120</f>
        <v>0</v>
      </c>
      <c r="AY104" s="38">
        <f>'PRA110'!AX104+'PRA110'!AX120</f>
        <v>0</v>
      </c>
      <c r="AZ104" s="38">
        <f>'PRA110'!AY104+'PRA110'!AY120</f>
        <v>0</v>
      </c>
      <c r="BA104" s="38">
        <f>'PRA110'!AZ104+'PRA110'!AZ120</f>
        <v>0</v>
      </c>
      <c r="BB104" s="38">
        <f>'PRA110'!BA104+'PRA110'!BA120</f>
        <v>0</v>
      </c>
      <c r="BC104" s="38">
        <f>'PRA110'!BB104+'PRA110'!BB120</f>
        <v>0</v>
      </c>
      <c r="BD104" s="38">
        <f>'PRA110'!BC104+'PRA110'!BC120</f>
        <v>0</v>
      </c>
      <c r="BE104" s="38">
        <f>'PRA110'!BD104+'PRA110'!BD120</f>
        <v>0</v>
      </c>
      <c r="BF104" s="38">
        <f>'PRA110'!BE104+'PRA110'!BE120</f>
        <v>0</v>
      </c>
      <c r="BG104" s="38">
        <f>'PRA110'!BF104+'PRA110'!BF120</f>
        <v>0</v>
      </c>
      <c r="BH104" s="38">
        <f>'PRA110'!BG104+'PRA110'!BG120</f>
        <v>0</v>
      </c>
      <c r="BI104" s="38">
        <f>'PRA110'!BH104+'PRA110'!BH120</f>
        <v>0</v>
      </c>
      <c r="BJ104" s="38">
        <f>'PRA110'!BI104+'PRA110'!BI120</f>
        <v>0</v>
      </c>
      <c r="BK104" s="38">
        <f>'PRA110'!BJ104+'PRA110'!BJ120</f>
        <v>0</v>
      </c>
      <c r="BL104" s="38">
        <f>'PRA110'!BK104+'PRA110'!BK120</f>
        <v>0</v>
      </c>
      <c r="BM104" s="38">
        <f>'PRA110'!BL104+'PRA110'!BL120</f>
        <v>0</v>
      </c>
      <c r="BN104" s="38">
        <f>'PRA110'!BM104+'PRA110'!BM120</f>
        <v>0</v>
      </c>
      <c r="BO104" s="38">
        <f>'PRA110'!BN104+'PRA110'!BN120</f>
        <v>0</v>
      </c>
      <c r="BP104" s="38">
        <f>'PRA110'!BO104+'PRA110'!BO120</f>
        <v>0</v>
      </c>
      <c r="BQ104" s="38">
        <f>'PRA110'!BP104+'PRA110'!BP120</f>
        <v>0</v>
      </c>
      <c r="BR104" s="38">
        <f>'PRA110'!BQ104+'PRA110'!BQ120</f>
        <v>0</v>
      </c>
      <c r="BS104" s="38">
        <f>'PRA110'!BR104+'PRA110'!BR120</f>
        <v>0</v>
      </c>
      <c r="BT104" s="38">
        <f>'PRA110'!BS104+'PRA110'!BS120</f>
        <v>0</v>
      </c>
      <c r="BU104" s="38">
        <f>'PRA110'!BT104+'PRA110'!BT120</f>
        <v>0</v>
      </c>
      <c r="BV104" s="38">
        <f>'PRA110'!BU104+'PRA110'!BU120</f>
        <v>0</v>
      </c>
      <c r="BW104" s="38">
        <f>'PRA110'!BV104+'PRA110'!BV120</f>
        <v>0</v>
      </c>
      <c r="BX104" s="38">
        <f>'PRA110'!BW104+'PRA110'!BW120</f>
        <v>0</v>
      </c>
      <c r="BY104" s="38">
        <f>'PRA110'!BX104+'PRA110'!BX120</f>
        <v>0</v>
      </c>
      <c r="BZ104" s="38">
        <f>'PRA110'!BY104+'PRA110'!BY120</f>
        <v>0</v>
      </c>
      <c r="CA104" s="38">
        <f>'PRA110'!BZ104+'PRA110'!BZ120</f>
        <v>0</v>
      </c>
      <c r="CB104" s="38">
        <f>'PRA110'!CA104+'PRA110'!CA120</f>
        <v>0</v>
      </c>
      <c r="CC104" s="38">
        <f>'PRA110'!CB104+'PRA110'!CB120</f>
        <v>0</v>
      </c>
      <c r="CD104" s="38">
        <f>'PRA110'!CC104+'PRA110'!CC120</f>
        <v>0</v>
      </c>
      <c r="CE104" s="38">
        <f>'PRA110'!CD104+'PRA110'!CD120</f>
        <v>0</v>
      </c>
      <c r="CF104" s="38">
        <f>'PRA110'!CE104+'PRA110'!CE120</f>
        <v>0</v>
      </c>
      <c r="CG104" s="38">
        <f>'PRA110'!CF104+'PRA110'!CF120</f>
        <v>0</v>
      </c>
      <c r="CH104" s="38">
        <f>'PRA110'!CG104+'PRA110'!CG120</f>
        <v>0</v>
      </c>
      <c r="CI104" s="38">
        <f>'PRA110'!CH104+'PRA110'!CH120</f>
        <v>0</v>
      </c>
      <c r="CJ104" s="38">
        <f>'PRA110'!CI104+'PRA110'!CI120</f>
        <v>0</v>
      </c>
      <c r="CK104" s="38">
        <f>'PRA110'!CJ104+'PRA110'!CJ120</f>
        <v>0</v>
      </c>
      <c r="CL104" s="38">
        <f>'PRA110'!CK104+'PRA110'!CK120</f>
        <v>0</v>
      </c>
      <c r="CM104" s="38">
        <f>'PRA110'!CL104+'PRA110'!CL120</f>
        <v>0</v>
      </c>
      <c r="CN104" s="38">
        <f>'PRA110'!CM104+'PRA110'!CM120</f>
        <v>0</v>
      </c>
      <c r="CO104" s="38">
        <f>'PRA110'!CN104+'PRA110'!CN120</f>
        <v>0</v>
      </c>
      <c r="CP104" s="38">
        <f>'PRA110'!CO104+'PRA110'!CO120</f>
        <v>0</v>
      </c>
      <c r="CQ104" s="38">
        <f>'PRA110'!CP104+'PRA110'!CP120</f>
        <v>0</v>
      </c>
      <c r="CR104" s="38">
        <f>'PRA110'!CQ104+'PRA110'!CQ120</f>
        <v>0</v>
      </c>
      <c r="CS104" s="38">
        <f>'PRA110'!CR104+'PRA110'!CR120</f>
        <v>0</v>
      </c>
      <c r="CT104" s="38">
        <f>'PRA110'!CS104+'PRA110'!CS120</f>
        <v>0</v>
      </c>
      <c r="CU104" s="38">
        <f>'PRA110'!CT104+'PRA110'!CT120</f>
        <v>0</v>
      </c>
      <c r="CV104" s="38">
        <f>'PRA110'!CU104+'PRA110'!CU120</f>
        <v>0</v>
      </c>
      <c r="CW104" s="38">
        <f>'PRA110'!CV104+'PRA110'!CV120</f>
        <v>0</v>
      </c>
      <c r="CX104" s="38">
        <f>'PRA110'!CW104+'PRA110'!CW120</f>
        <v>0</v>
      </c>
      <c r="CY104" s="38">
        <f>'PRA110'!CX104+'PRA110'!CX120</f>
        <v>0</v>
      </c>
      <c r="CZ104" s="38">
        <f>'PRA110'!CY104+'PRA110'!CY120</f>
        <v>0</v>
      </c>
      <c r="DA104" s="38">
        <f>'PRA110'!CZ104+'PRA110'!CZ120</f>
        <v>0</v>
      </c>
      <c r="DB104" s="38">
        <f>'PRA110'!DA104+'PRA110'!DA120</f>
        <v>0</v>
      </c>
      <c r="DC104" s="38">
        <f>'PRA110'!DB104+'PRA110'!DB120</f>
        <v>0</v>
      </c>
      <c r="DD104" s="38">
        <f>'PRA110'!DC104+'PRA110'!DC120</f>
        <v>0</v>
      </c>
      <c r="DE104" s="38">
        <f>'PRA110'!DD104+'PRA110'!DD120</f>
        <v>0</v>
      </c>
      <c r="DF104" s="38">
        <f>'PRA110'!DE104+'PRA110'!DE120</f>
        <v>0</v>
      </c>
      <c r="DG104" s="38">
        <f>'PRA110'!DF104+'PRA110'!DF120</f>
        <v>0</v>
      </c>
      <c r="DH104" s="38">
        <f>'PRA110'!DG104+'PRA110'!DG120</f>
        <v>0</v>
      </c>
      <c r="DI104" s="38">
        <f>'PRA110'!DH104+'PRA110'!DH120</f>
        <v>0</v>
      </c>
      <c r="DJ104" s="38">
        <f>'PRA110'!DI104+'PRA110'!DI120</f>
        <v>0</v>
      </c>
      <c r="DK104" s="38">
        <f>'PRA110'!DJ104+'PRA110'!DJ120</f>
        <v>0</v>
      </c>
      <c r="DL104" s="41">
        <f>'PRA110'!DK104+'PRA110'!DK120</f>
        <v>0</v>
      </c>
    </row>
    <row r="105" spans="1:116" s="206" customFormat="1" ht="19.5" customHeight="1">
      <c r="A105" s="207"/>
      <c r="B105" s="214"/>
      <c r="C105" s="174"/>
      <c r="D105" s="84"/>
      <c r="E105" s="90"/>
      <c r="F105" s="231" t="s">
        <v>95</v>
      </c>
      <c r="G105" s="209"/>
      <c r="H105" s="202"/>
      <c r="I105" s="212"/>
      <c r="J105" s="243">
        <f>'PRA110'!J105+'PRA110'!J121</f>
        <v>0</v>
      </c>
      <c r="K105" s="244">
        <f>('PRA110'!I105-'PRA110'!J105)+('PRA110'!I121-'PRA110'!J121)</f>
        <v>0</v>
      </c>
      <c r="L105" s="244">
        <f>'PRA110'!K105+'PRA110'!K121</f>
        <v>0</v>
      </c>
      <c r="M105" s="38">
        <f>'PRA110'!L105+'PRA110'!L121</f>
        <v>0</v>
      </c>
      <c r="N105" s="38">
        <f>'PRA110'!M105+'PRA110'!M121</f>
        <v>0</v>
      </c>
      <c r="O105" s="38">
        <f>'PRA110'!N105+'PRA110'!N121</f>
        <v>0</v>
      </c>
      <c r="P105" s="38">
        <f>'PRA110'!O105+'PRA110'!O121</f>
        <v>0</v>
      </c>
      <c r="Q105" s="38">
        <f>'PRA110'!P105+'PRA110'!P121</f>
        <v>0</v>
      </c>
      <c r="R105" s="38">
        <f>'PRA110'!Q105+'PRA110'!Q121</f>
        <v>0</v>
      </c>
      <c r="S105" s="38">
        <f>'PRA110'!R105+'PRA110'!R121</f>
        <v>0</v>
      </c>
      <c r="T105" s="38">
        <f>'PRA110'!S105+'PRA110'!S121</f>
        <v>0</v>
      </c>
      <c r="U105" s="38">
        <f>'PRA110'!T105+'PRA110'!T121</f>
        <v>0</v>
      </c>
      <c r="V105" s="38">
        <f>'PRA110'!U105+'PRA110'!U121</f>
        <v>0</v>
      </c>
      <c r="W105" s="38">
        <f>'PRA110'!V105+'PRA110'!V121</f>
        <v>0</v>
      </c>
      <c r="X105" s="38">
        <f>'PRA110'!W105+'PRA110'!W121</f>
        <v>0</v>
      </c>
      <c r="Y105" s="38">
        <f>'PRA110'!X105+'PRA110'!X121</f>
        <v>0</v>
      </c>
      <c r="Z105" s="38">
        <f>'PRA110'!Y105+'PRA110'!Y121</f>
        <v>0</v>
      </c>
      <c r="AA105" s="38">
        <f>'PRA110'!Z105+'PRA110'!Z121</f>
        <v>0</v>
      </c>
      <c r="AB105" s="38">
        <f>'PRA110'!AA105+'PRA110'!AA121</f>
        <v>0</v>
      </c>
      <c r="AC105" s="38">
        <f>'PRA110'!AB105+'PRA110'!AB121</f>
        <v>0</v>
      </c>
      <c r="AD105" s="38">
        <f>'PRA110'!AC105+'PRA110'!AC121</f>
        <v>0</v>
      </c>
      <c r="AE105" s="38">
        <f>'PRA110'!AD105+'PRA110'!AD121</f>
        <v>0</v>
      </c>
      <c r="AF105" s="38">
        <f>'PRA110'!AE105+'PRA110'!AE121</f>
        <v>0</v>
      </c>
      <c r="AG105" s="38">
        <f>'PRA110'!AF105+'PRA110'!AF121</f>
        <v>0</v>
      </c>
      <c r="AH105" s="38">
        <f>'PRA110'!AG105+'PRA110'!AG121</f>
        <v>0</v>
      </c>
      <c r="AI105" s="38">
        <f>'PRA110'!AH105+'PRA110'!AH121</f>
        <v>0</v>
      </c>
      <c r="AJ105" s="38">
        <f>'PRA110'!AI105+'PRA110'!AI121</f>
        <v>0</v>
      </c>
      <c r="AK105" s="38">
        <f>'PRA110'!AJ105+'PRA110'!AJ121</f>
        <v>0</v>
      </c>
      <c r="AL105" s="38">
        <f>'PRA110'!AK105+'PRA110'!AK121</f>
        <v>0</v>
      </c>
      <c r="AM105" s="38">
        <f>'PRA110'!AL105+'PRA110'!AL121</f>
        <v>0</v>
      </c>
      <c r="AN105" s="38">
        <f>'PRA110'!AM105+'PRA110'!AM121</f>
        <v>0</v>
      </c>
      <c r="AO105" s="38">
        <f>'PRA110'!AN105+'PRA110'!AN121</f>
        <v>0</v>
      </c>
      <c r="AP105" s="38">
        <f>'PRA110'!AO105+'PRA110'!AO121</f>
        <v>0</v>
      </c>
      <c r="AQ105" s="38">
        <f>'PRA110'!AP105+'PRA110'!AP121</f>
        <v>0</v>
      </c>
      <c r="AR105" s="38">
        <f>'PRA110'!AQ105+'PRA110'!AQ121</f>
        <v>0</v>
      </c>
      <c r="AS105" s="38">
        <f>'PRA110'!AR105+'PRA110'!AR121</f>
        <v>0</v>
      </c>
      <c r="AT105" s="38">
        <f>'PRA110'!AS105+'PRA110'!AS121</f>
        <v>0</v>
      </c>
      <c r="AU105" s="38">
        <f>'PRA110'!AT105+'PRA110'!AT121</f>
        <v>0</v>
      </c>
      <c r="AV105" s="38">
        <f>'PRA110'!AU105+'PRA110'!AU121</f>
        <v>0</v>
      </c>
      <c r="AW105" s="38">
        <f>'PRA110'!AV105+'PRA110'!AV121</f>
        <v>0</v>
      </c>
      <c r="AX105" s="38">
        <f>'PRA110'!AW105+'PRA110'!AW121</f>
        <v>0</v>
      </c>
      <c r="AY105" s="38">
        <f>'PRA110'!AX105+'PRA110'!AX121</f>
        <v>0</v>
      </c>
      <c r="AZ105" s="38">
        <f>'PRA110'!AY105+'PRA110'!AY121</f>
        <v>0</v>
      </c>
      <c r="BA105" s="38">
        <f>'PRA110'!AZ105+'PRA110'!AZ121</f>
        <v>0</v>
      </c>
      <c r="BB105" s="38">
        <f>'PRA110'!BA105+'PRA110'!BA121</f>
        <v>0</v>
      </c>
      <c r="BC105" s="38">
        <f>'PRA110'!BB105+'PRA110'!BB121</f>
        <v>0</v>
      </c>
      <c r="BD105" s="38">
        <f>'PRA110'!BC105+'PRA110'!BC121</f>
        <v>0</v>
      </c>
      <c r="BE105" s="38">
        <f>'PRA110'!BD105+'PRA110'!BD121</f>
        <v>0</v>
      </c>
      <c r="BF105" s="38">
        <f>'PRA110'!BE105+'PRA110'!BE121</f>
        <v>0</v>
      </c>
      <c r="BG105" s="38">
        <f>'PRA110'!BF105+'PRA110'!BF121</f>
        <v>0</v>
      </c>
      <c r="BH105" s="38">
        <f>'PRA110'!BG105+'PRA110'!BG121</f>
        <v>0</v>
      </c>
      <c r="BI105" s="38">
        <f>'PRA110'!BH105+'PRA110'!BH121</f>
        <v>0</v>
      </c>
      <c r="BJ105" s="38">
        <f>'PRA110'!BI105+'PRA110'!BI121</f>
        <v>0</v>
      </c>
      <c r="BK105" s="38">
        <f>'PRA110'!BJ105+'PRA110'!BJ121</f>
        <v>0</v>
      </c>
      <c r="BL105" s="38">
        <f>'PRA110'!BK105+'PRA110'!BK121</f>
        <v>0</v>
      </c>
      <c r="BM105" s="38">
        <f>'PRA110'!BL105+'PRA110'!BL121</f>
        <v>0</v>
      </c>
      <c r="BN105" s="38">
        <f>'PRA110'!BM105+'PRA110'!BM121</f>
        <v>0</v>
      </c>
      <c r="BO105" s="38">
        <f>'PRA110'!BN105+'PRA110'!BN121</f>
        <v>0</v>
      </c>
      <c r="BP105" s="38">
        <f>'PRA110'!BO105+'PRA110'!BO121</f>
        <v>0</v>
      </c>
      <c r="BQ105" s="38">
        <f>'PRA110'!BP105+'PRA110'!BP121</f>
        <v>0</v>
      </c>
      <c r="BR105" s="38">
        <f>'PRA110'!BQ105+'PRA110'!BQ121</f>
        <v>0</v>
      </c>
      <c r="BS105" s="38">
        <f>'PRA110'!BR105+'PRA110'!BR121</f>
        <v>0</v>
      </c>
      <c r="BT105" s="38">
        <f>'PRA110'!BS105+'PRA110'!BS121</f>
        <v>0</v>
      </c>
      <c r="BU105" s="38">
        <f>'PRA110'!BT105+'PRA110'!BT121</f>
        <v>0</v>
      </c>
      <c r="BV105" s="38">
        <f>'PRA110'!BU105+'PRA110'!BU121</f>
        <v>0</v>
      </c>
      <c r="BW105" s="38">
        <f>'PRA110'!BV105+'PRA110'!BV121</f>
        <v>0</v>
      </c>
      <c r="BX105" s="38">
        <f>'PRA110'!BW105+'PRA110'!BW121</f>
        <v>0</v>
      </c>
      <c r="BY105" s="38">
        <f>'PRA110'!BX105+'PRA110'!BX121</f>
        <v>0</v>
      </c>
      <c r="BZ105" s="38">
        <f>'PRA110'!BY105+'PRA110'!BY121</f>
        <v>0</v>
      </c>
      <c r="CA105" s="38">
        <f>'PRA110'!BZ105+'PRA110'!BZ121</f>
        <v>0</v>
      </c>
      <c r="CB105" s="38">
        <f>'PRA110'!CA105+'PRA110'!CA121</f>
        <v>0</v>
      </c>
      <c r="CC105" s="38">
        <f>'PRA110'!CB105+'PRA110'!CB121</f>
        <v>0</v>
      </c>
      <c r="CD105" s="38">
        <f>'PRA110'!CC105+'PRA110'!CC121</f>
        <v>0</v>
      </c>
      <c r="CE105" s="38">
        <f>'PRA110'!CD105+'PRA110'!CD121</f>
        <v>0</v>
      </c>
      <c r="CF105" s="38">
        <f>'PRA110'!CE105+'PRA110'!CE121</f>
        <v>0</v>
      </c>
      <c r="CG105" s="38">
        <f>'PRA110'!CF105+'PRA110'!CF121</f>
        <v>0</v>
      </c>
      <c r="CH105" s="38">
        <f>'PRA110'!CG105+'PRA110'!CG121</f>
        <v>0</v>
      </c>
      <c r="CI105" s="38">
        <f>'PRA110'!CH105+'PRA110'!CH121</f>
        <v>0</v>
      </c>
      <c r="CJ105" s="38">
        <f>'PRA110'!CI105+'PRA110'!CI121</f>
        <v>0</v>
      </c>
      <c r="CK105" s="38">
        <f>'PRA110'!CJ105+'PRA110'!CJ121</f>
        <v>0</v>
      </c>
      <c r="CL105" s="38">
        <f>'PRA110'!CK105+'PRA110'!CK121</f>
        <v>0</v>
      </c>
      <c r="CM105" s="38">
        <f>'PRA110'!CL105+'PRA110'!CL121</f>
        <v>0</v>
      </c>
      <c r="CN105" s="38">
        <f>'PRA110'!CM105+'PRA110'!CM121</f>
        <v>0</v>
      </c>
      <c r="CO105" s="38">
        <f>'PRA110'!CN105+'PRA110'!CN121</f>
        <v>0</v>
      </c>
      <c r="CP105" s="38">
        <f>'PRA110'!CO105+'PRA110'!CO121</f>
        <v>0</v>
      </c>
      <c r="CQ105" s="38">
        <f>'PRA110'!CP105+'PRA110'!CP121</f>
        <v>0</v>
      </c>
      <c r="CR105" s="38">
        <f>'PRA110'!CQ105+'PRA110'!CQ121</f>
        <v>0</v>
      </c>
      <c r="CS105" s="38">
        <f>'PRA110'!CR105+'PRA110'!CR121</f>
        <v>0</v>
      </c>
      <c r="CT105" s="38">
        <f>'PRA110'!CS105+'PRA110'!CS121</f>
        <v>0</v>
      </c>
      <c r="CU105" s="38">
        <f>'PRA110'!CT105+'PRA110'!CT121</f>
        <v>0</v>
      </c>
      <c r="CV105" s="38">
        <f>'PRA110'!CU105+'PRA110'!CU121</f>
        <v>0</v>
      </c>
      <c r="CW105" s="38">
        <f>'PRA110'!CV105+'PRA110'!CV121</f>
        <v>0</v>
      </c>
      <c r="CX105" s="38">
        <f>'PRA110'!CW105+'PRA110'!CW121</f>
        <v>0</v>
      </c>
      <c r="CY105" s="38">
        <f>'PRA110'!CX105+'PRA110'!CX121</f>
        <v>0</v>
      </c>
      <c r="CZ105" s="38">
        <f>'PRA110'!CY105+'PRA110'!CY121</f>
        <v>0</v>
      </c>
      <c r="DA105" s="38">
        <f>'PRA110'!CZ105+'PRA110'!CZ121</f>
        <v>0</v>
      </c>
      <c r="DB105" s="38">
        <f>'PRA110'!DA105+'PRA110'!DA121</f>
        <v>0</v>
      </c>
      <c r="DC105" s="38">
        <f>'PRA110'!DB105+'PRA110'!DB121</f>
        <v>0</v>
      </c>
      <c r="DD105" s="38">
        <f>'PRA110'!DC105+'PRA110'!DC121</f>
        <v>0</v>
      </c>
      <c r="DE105" s="38">
        <f>'PRA110'!DD105+'PRA110'!DD121</f>
        <v>0</v>
      </c>
      <c r="DF105" s="38">
        <f>'PRA110'!DE105+'PRA110'!DE121</f>
        <v>0</v>
      </c>
      <c r="DG105" s="38">
        <f>'PRA110'!DF105+'PRA110'!DF121</f>
        <v>0</v>
      </c>
      <c r="DH105" s="38">
        <f>'PRA110'!DG105+'PRA110'!DG121</f>
        <v>0</v>
      </c>
      <c r="DI105" s="38">
        <f>'PRA110'!DH105+'PRA110'!DH121</f>
        <v>0</v>
      </c>
      <c r="DJ105" s="38">
        <f>'PRA110'!DI105+'PRA110'!DI121</f>
        <v>0</v>
      </c>
      <c r="DK105" s="38">
        <f>'PRA110'!DJ105+'PRA110'!DJ121</f>
        <v>0</v>
      </c>
      <c r="DL105" s="41">
        <f>'PRA110'!DK105+'PRA110'!DK121</f>
        <v>0</v>
      </c>
    </row>
    <row r="106" spans="1:116" s="206" customFormat="1" ht="19.5" customHeight="1">
      <c r="A106" s="207"/>
      <c r="B106" s="214"/>
      <c r="C106" s="174"/>
      <c r="D106" s="84"/>
      <c r="E106" s="90"/>
      <c r="F106" s="231" t="s">
        <v>97</v>
      </c>
      <c r="G106" s="209"/>
      <c r="H106" s="202"/>
      <c r="I106" s="212"/>
      <c r="J106" s="243">
        <f>'PRA110'!J106+'PRA110'!J122</f>
        <v>0</v>
      </c>
      <c r="K106" s="244">
        <f>('PRA110'!I106-'PRA110'!J106)+('PRA110'!I122-'PRA110'!J122)</f>
        <v>0</v>
      </c>
      <c r="L106" s="244">
        <f>'PRA110'!K106+'PRA110'!K122</f>
        <v>0</v>
      </c>
      <c r="M106" s="38">
        <f>'PRA110'!L106+'PRA110'!L122</f>
        <v>0</v>
      </c>
      <c r="N106" s="38">
        <f>'PRA110'!M106+'PRA110'!M122</f>
        <v>0</v>
      </c>
      <c r="O106" s="38">
        <f>'PRA110'!N106+'PRA110'!N122</f>
        <v>0</v>
      </c>
      <c r="P106" s="38">
        <f>'PRA110'!O106+'PRA110'!O122</f>
        <v>0</v>
      </c>
      <c r="Q106" s="38">
        <f>'PRA110'!P106+'PRA110'!P122</f>
        <v>0</v>
      </c>
      <c r="R106" s="38">
        <f>'PRA110'!Q106+'PRA110'!Q122</f>
        <v>0</v>
      </c>
      <c r="S106" s="38">
        <f>'PRA110'!R106+'PRA110'!R122</f>
        <v>0</v>
      </c>
      <c r="T106" s="38">
        <f>'PRA110'!S106+'PRA110'!S122</f>
        <v>0</v>
      </c>
      <c r="U106" s="38">
        <f>'PRA110'!T106+'PRA110'!T122</f>
        <v>0</v>
      </c>
      <c r="V106" s="38">
        <f>'PRA110'!U106+'PRA110'!U122</f>
        <v>0</v>
      </c>
      <c r="W106" s="38">
        <f>'PRA110'!V106+'PRA110'!V122</f>
        <v>0</v>
      </c>
      <c r="X106" s="38">
        <f>'PRA110'!W106+'PRA110'!W122</f>
        <v>0</v>
      </c>
      <c r="Y106" s="38">
        <f>'PRA110'!X106+'PRA110'!X122</f>
        <v>0</v>
      </c>
      <c r="Z106" s="38">
        <f>'PRA110'!Y106+'PRA110'!Y122</f>
        <v>0</v>
      </c>
      <c r="AA106" s="38">
        <f>'PRA110'!Z106+'PRA110'!Z122</f>
        <v>0</v>
      </c>
      <c r="AB106" s="38">
        <f>'PRA110'!AA106+'PRA110'!AA122</f>
        <v>0</v>
      </c>
      <c r="AC106" s="38">
        <f>'PRA110'!AB106+'PRA110'!AB122</f>
        <v>0</v>
      </c>
      <c r="AD106" s="38">
        <f>'PRA110'!AC106+'PRA110'!AC122</f>
        <v>0</v>
      </c>
      <c r="AE106" s="38">
        <f>'PRA110'!AD106+'PRA110'!AD122</f>
        <v>0</v>
      </c>
      <c r="AF106" s="38">
        <f>'PRA110'!AE106+'PRA110'!AE122</f>
        <v>0</v>
      </c>
      <c r="AG106" s="38">
        <f>'PRA110'!AF106+'PRA110'!AF122</f>
        <v>0</v>
      </c>
      <c r="AH106" s="38">
        <f>'PRA110'!AG106+'PRA110'!AG122</f>
        <v>0</v>
      </c>
      <c r="AI106" s="38">
        <f>'PRA110'!AH106+'PRA110'!AH122</f>
        <v>0</v>
      </c>
      <c r="AJ106" s="38">
        <f>'PRA110'!AI106+'PRA110'!AI122</f>
        <v>0</v>
      </c>
      <c r="AK106" s="38">
        <f>'PRA110'!AJ106+'PRA110'!AJ122</f>
        <v>0</v>
      </c>
      <c r="AL106" s="38">
        <f>'PRA110'!AK106+'PRA110'!AK122</f>
        <v>0</v>
      </c>
      <c r="AM106" s="38">
        <f>'PRA110'!AL106+'PRA110'!AL122</f>
        <v>0</v>
      </c>
      <c r="AN106" s="38">
        <f>'PRA110'!AM106+'PRA110'!AM122</f>
        <v>0</v>
      </c>
      <c r="AO106" s="38">
        <f>'PRA110'!AN106+'PRA110'!AN122</f>
        <v>0</v>
      </c>
      <c r="AP106" s="38">
        <f>'PRA110'!AO106+'PRA110'!AO122</f>
        <v>0</v>
      </c>
      <c r="AQ106" s="38">
        <f>'PRA110'!AP106+'PRA110'!AP122</f>
        <v>0</v>
      </c>
      <c r="AR106" s="38">
        <f>'PRA110'!AQ106+'PRA110'!AQ122</f>
        <v>0</v>
      </c>
      <c r="AS106" s="38">
        <f>'PRA110'!AR106+'PRA110'!AR122</f>
        <v>0</v>
      </c>
      <c r="AT106" s="38">
        <f>'PRA110'!AS106+'PRA110'!AS122</f>
        <v>0</v>
      </c>
      <c r="AU106" s="38">
        <f>'PRA110'!AT106+'PRA110'!AT122</f>
        <v>0</v>
      </c>
      <c r="AV106" s="38">
        <f>'PRA110'!AU106+'PRA110'!AU122</f>
        <v>0</v>
      </c>
      <c r="AW106" s="38">
        <f>'PRA110'!AV106+'PRA110'!AV122</f>
        <v>0</v>
      </c>
      <c r="AX106" s="38">
        <f>'PRA110'!AW106+'PRA110'!AW122</f>
        <v>0</v>
      </c>
      <c r="AY106" s="38">
        <f>'PRA110'!AX106+'PRA110'!AX122</f>
        <v>0</v>
      </c>
      <c r="AZ106" s="38">
        <f>'PRA110'!AY106+'PRA110'!AY122</f>
        <v>0</v>
      </c>
      <c r="BA106" s="38">
        <f>'PRA110'!AZ106+'PRA110'!AZ122</f>
        <v>0</v>
      </c>
      <c r="BB106" s="38">
        <f>'PRA110'!BA106+'PRA110'!BA122</f>
        <v>0</v>
      </c>
      <c r="BC106" s="38">
        <f>'PRA110'!BB106+'PRA110'!BB122</f>
        <v>0</v>
      </c>
      <c r="BD106" s="38">
        <f>'PRA110'!BC106+'PRA110'!BC122</f>
        <v>0</v>
      </c>
      <c r="BE106" s="38">
        <f>'PRA110'!BD106+'PRA110'!BD122</f>
        <v>0</v>
      </c>
      <c r="BF106" s="38">
        <f>'PRA110'!BE106+'PRA110'!BE122</f>
        <v>0</v>
      </c>
      <c r="BG106" s="38">
        <f>'PRA110'!BF106+'PRA110'!BF122</f>
        <v>0</v>
      </c>
      <c r="BH106" s="38">
        <f>'PRA110'!BG106+'PRA110'!BG122</f>
        <v>0</v>
      </c>
      <c r="BI106" s="38">
        <f>'PRA110'!BH106+'PRA110'!BH122</f>
        <v>0</v>
      </c>
      <c r="BJ106" s="38">
        <f>'PRA110'!BI106+'PRA110'!BI122</f>
        <v>0</v>
      </c>
      <c r="BK106" s="38">
        <f>'PRA110'!BJ106+'PRA110'!BJ122</f>
        <v>0</v>
      </c>
      <c r="BL106" s="38">
        <f>'PRA110'!BK106+'PRA110'!BK122</f>
        <v>0</v>
      </c>
      <c r="BM106" s="38">
        <f>'PRA110'!BL106+'PRA110'!BL122</f>
        <v>0</v>
      </c>
      <c r="BN106" s="38">
        <f>'PRA110'!BM106+'PRA110'!BM122</f>
        <v>0</v>
      </c>
      <c r="BO106" s="38">
        <f>'PRA110'!BN106+'PRA110'!BN122</f>
        <v>0</v>
      </c>
      <c r="BP106" s="38">
        <f>'PRA110'!BO106+'PRA110'!BO122</f>
        <v>0</v>
      </c>
      <c r="BQ106" s="38">
        <f>'PRA110'!BP106+'PRA110'!BP122</f>
        <v>0</v>
      </c>
      <c r="BR106" s="38">
        <f>'PRA110'!BQ106+'PRA110'!BQ122</f>
        <v>0</v>
      </c>
      <c r="BS106" s="38">
        <f>'PRA110'!BR106+'PRA110'!BR122</f>
        <v>0</v>
      </c>
      <c r="BT106" s="38">
        <f>'PRA110'!BS106+'PRA110'!BS122</f>
        <v>0</v>
      </c>
      <c r="BU106" s="38">
        <f>'PRA110'!BT106+'PRA110'!BT122</f>
        <v>0</v>
      </c>
      <c r="BV106" s="38">
        <f>'PRA110'!BU106+'PRA110'!BU122</f>
        <v>0</v>
      </c>
      <c r="BW106" s="38">
        <f>'PRA110'!BV106+'PRA110'!BV122</f>
        <v>0</v>
      </c>
      <c r="BX106" s="38">
        <f>'PRA110'!BW106+'PRA110'!BW122</f>
        <v>0</v>
      </c>
      <c r="BY106" s="38">
        <f>'PRA110'!BX106+'PRA110'!BX122</f>
        <v>0</v>
      </c>
      <c r="BZ106" s="38">
        <f>'PRA110'!BY106+'PRA110'!BY122</f>
        <v>0</v>
      </c>
      <c r="CA106" s="38">
        <f>'PRA110'!BZ106+'PRA110'!BZ122</f>
        <v>0</v>
      </c>
      <c r="CB106" s="38">
        <f>'PRA110'!CA106+'PRA110'!CA122</f>
        <v>0</v>
      </c>
      <c r="CC106" s="38">
        <f>'PRA110'!CB106+'PRA110'!CB122</f>
        <v>0</v>
      </c>
      <c r="CD106" s="38">
        <f>'PRA110'!CC106+'PRA110'!CC122</f>
        <v>0</v>
      </c>
      <c r="CE106" s="38">
        <f>'PRA110'!CD106+'PRA110'!CD122</f>
        <v>0</v>
      </c>
      <c r="CF106" s="38">
        <f>'PRA110'!CE106+'PRA110'!CE122</f>
        <v>0</v>
      </c>
      <c r="CG106" s="38">
        <f>'PRA110'!CF106+'PRA110'!CF122</f>
        <v>0</v>
      </c>
      <c r="CH106" s="38">
        <f>'PRA110'!CG106+'PRA110'!CG122</f>
        <v>0</v>
      </c>
      <c r="CI106" s="38">
        <f>'PRA110'!CH106+'PRA110'!CH122</f>
        <v>0</v>
      </c>
      <c r="CJ106" s="38">
        <f>'PRA110'!CI106+'PRA110'!CI122</f>
        <v>0</v>
      </c>
      <c r="CK106" s="38">
        <f>'PRA110'!CJ106+'PRA110'!CJ122</f>
        <v>0</v>
      </c>
      <c r="CL106" s="38">
        <f>'PRA110'!CK106+'PRA110'!CK122</f>
        <v>0</v>
      </c>
      <c r="CM106" s="38">
        <f>'PRA110'!CL106+'PRA110'!CL122</f>
        <v>0</v>
      </c>
      <c r="CN106" s="38">
        <f>'PRA110'!CM106+'PRA110'!CM122</f>
        <v>0</v>
      </c>
      <c r="CO106" s="38">
        <f>'PRA110'!CN106+'PRA110'!CN122</f>
        <v>0</v>
      </c>
      <c r="CP106" s="38">
        <f>'PRA110'!CO106+'PRA110'!CO122</f>
        <v>0</v>
      </c>
      <c r="CQ106" s="38">
        <f>'PRA110'!CP106+'PRA110'!CP122</f>
        <v>0</v>
      </c>
      <c r="CR106" s="38">
        <f>'PRA110'!CQ106+'PRA110'!CQ122</f>
        <v>0</v>
      </c>
      <c r="CS106" s="38">
        <f>'PRA110'!CR106+'PRA110'!CR122</f>
        <v>0</v>
      </c>
      <c r="CT106" s="38">
        <f>'PRA110'!CS106+'PRA110'!CS122</f>
        <v>0</v>
      </c>
      <c r="CU106" s="38">
        <f>'PRA110'!CT106+'PRA110'!CT122</f>
        <v>0</v>
      </c>
      <c r="CV106" s="38">
        <f>'PRA110'!CU106+'PRA110'!CU122</f>
        <v>0</v>
      </c>
      <c r="CW106" s="38">
        <f>'PRA110'!CV106+'PRA110'!CV122</f>
        <v>0</v>
      </c>
      <c r="CX106" s="38">
        <f>'PRA110'!CW106+'PRA110'!CW122</f>
        <v>0</v>
      </c>
      <c r="CY106" s="38">
        <f>'PRA110'!CX106+'PRA110'!CX122</f>
        <v>0</v>
      </c>
      <c r="CZ106" s="38">
        <f>'PRA110'!CY106+'PRA110'!CY122</f>
        <v>0</v>
      </c>
      <c r="DA106" s="38">
        <f>'PRA110'!CZ106+'PRA110'!CZ122</f>
        <v>0</v>
      </c>
      <c r="DB106" s="38">
        <f>'PRA110'!DA106+'PRA110'!DA122</f>
        <v>0</v>
      </c>
      <c r="DC106" s="38">
        <f>'PRA110'!DB106+'PRA110'!DB122</f>
        <v>0</v>
      </c>
      <c r="DD106" s="38">
        <f>'PRA110'!DC106+'PRA110'!DC122</f>
        <v>0</v>
      </c>
      <c r="DE106" s="38">
        <f>'PRA110'!DD106+'PRA110'!DD122</f>
        <v>0</v>
      </c>
      <c r="DF106" s="38">
        <f>'PRA110'!DE106+'PRA110'!DE122</f>
        <v>0</v>
      </c>
      <c r="DG106" s="38">
        <f>'PRA110'!DF106+'PRA110'!DF122</f>
        <v>0</v>
      </c>
      <c r="DH106" s="38">
        <f>'PRA110'!DG106+'PRA110'!DG122</f>
        <v>0</v>
      </c>
      <c r="DI106" s="38">
        <f>'PRA110'!DH106+'PRA110'!DH122</f>
        <v>0</v>
      </c>
      <c r="DJ106" s="38">
        <f>'PRA110'!DI106+'PRA110'!DI122</f>
        <v>0</v>
      </c>
      <c r="DK106" s="38">
        <f>'PRA110'!DJ106+'PRA110'!DJ122</f>
        <v>0</v>
      </c>
      <c r="DL106" s="41">
        <f>'PRA110'!DK106+'PRA110'!DK122</f>
        <v>0</v>
      </c>
    </row>
    <row r="107" spans="1:116" s="206" customFormat="1" ht="19.5" customHeight="1">
      <c r="A107" s="207"/>
      <c r="B107" s="214"/>
      <c r="C107" s="174"/>
      <c r="D107" s="84"/>
      <c r="E107" s="90"/>
      <c r="F107" s="231" t="s">
        <v>100</v>
      </c>
      <c r="G107" s="209"/>
      <c r="H107" s="202"/>
      <c r="I107" s="212"/>
      <c r="J107" s="243">
        <f>'PRA110'!J107+'PRA110'!J123</f>
        <v>0</v>
      </c>
      <c r="K107" s="244">
        <f>('PRA110'!I107-'PRA110'!J107)+('PRA110'!I123-'PRA110'!J123)</f>
        <v>0</v>
      </c>
      <c r="L107" s="244">
        <f>'PRA110'!K107+'PRA110'!K123</f>
        <v>0</v>
      </c>
      <c r="M107" s="38">
        <f>'PRA110'!L107+'PRA110'!L123</f>
        <v>0</v>
      </c>
      <c r="N107" s="38">
        <f>'PRA110'!M107+'PRA110'!M123</f>
        <v>0</v>
      </c>
      <c r="O107" s="38">
        <f>'PRA110'!N107+'PRA110'!N123</f>
        <v>0</v>
      </c>
      <c r="P107" s="38">
        <f>'PRA110'!O107+'PRA110'!O123</f>
        <v>0</v>
      </c>
      <c r="Q107" s="38">
        <f>'PRA110'!P107+'PRA110'!P123</f>
        <v>0</v>
      </c>
      <c r="R107" s="38">
        <f>'PRA110'!Q107+'PRA110'!Q123</f>
        <v>0</v>
      </c>
      <c r="S107" s="38">
        <f>'PRA110'!R107+'PRA110'!R123</f>
        <v>0</v>
      </c>
      <c r="T107" s="38">
        <f>'PRA110'!S107+'PRA110'!S123</f>
        <v>0</v>
      </c>
      <c r="U107" s="38">
        <f>'PRA110'!T107+'PRA110'!T123</f>
        <v>0</v>
      </c>
      <c r="V107" s="38">
        <f>'PRA110'!U107+'PRA110'!U123</f>
        <v>0</v>
      </c>
      <c r="W107" s="38">
        <f>'PRA110'!V107+'PRA110'!V123</f>
        <v>0</v>
      </c>
      <c r="X107" s="38">
        <f>'PRA110'!W107+'PRA110'!W123</f>
        <v>0</v>
      </c>
      <c r="Y107" s="38">
        <f>'PRA110'!X107+'PRA110'!X123</f>
        <v>0</v>
      </c>
      <c r="Z107" s="38">
        <f>'PRA110'!Y107+'PRA110'!Y123</f>
        <v>0</v>
      </c>
      <c r="AA107" s="38">
        <f>'PRA110'!Z107+'PRA110'!Z123</f>
        <v>0</v>
      </c>
      <c r="AB107" s="38">
        <f>'PRA110'!AA107+'PRA110'!AA123</f>
        <v>0</v>
      </c>
      <c r="AC107" s="38">
        <f>'PRA110'!AB107+'PRA110'!AB123</f>
        <v>0</v>
      </c>
      <c r="AD107" s="38">
        <f>'PRA110'!AC107+'PRA110'!AC123</f>
        <v>0</v>
      </c>
      <c r="AE107" s="38">
        <f>'PRA110'!AD107+'PRA110'!AD123</f>
        <v>0</v>
      </c>
      <c r="AF107" s="38">
        <f>'PRA110'!AE107+'PRA110'!AE123</f>
        <v>0</v>
      </c>
      <c r="AG107" s="38">
        <f>'PRA110'!AF107+'PRA110'!AF123</f>
        <v>0</v>
      </c>
      <c r="AH107" s="38">
        <f>'PRA110'!AG107+'PRA110'!AG123</f>
        <v>0</v>
      </c>
      <c r="AI107" s="38">
        <f>'PRA110'!AH107+'PRA110'!AH123</f>
        <v>0</v>
      </c>
      <c r="AJ107" s="38">
        <f>'PRA110'!AI107+'PRA110'!AI123</f>
        <v>0</v>
      </c>
      <c r="AK107" s="38">
        <f>'PRA110'!AJ107+'PRA110'!AJ123</f>
        <v>0</v>
      </c>
      <c r="AL107" s="38">
        <f>'PRA110'!AK107+'PRA110'!AK123</f>
        <v>0</v>
      </c>
      <c r="AM107" s="38">
        <f>'PRA110'!AL107+'PRA110'!AL123</f>
        <v>0</v>
      </c>
      <c r="AN107" s="38">
        <f>'PRA110'!AM107+'PRA110'!AM123</f>
        <v>0</v>
      </c>
      <c r="AO107" s="38">
        <f>'PRA110'!AN107+'PRA110'!AN123</f>
        <v>0</v>
      </c>
      <c r="AP107" s="38">
        <f>'PRA110'!AO107+'PRA110'!AO123</f>
        <v>0</v>
      </c>
      <c r="AQ107" s="38">
        <f>'PRA110'!AP107+'PRA110'!AP123</f>
        <v>0</v>
      </c>
      <c r="AR107" s="38">
        <f>'PRA110'!AQ107+'PRA110'!AQ123</f>
        <v>0</v>
      </c>
      <c r="AS107" s="38">
        <f>'PRA110'!AR107+'PRA110'!AR123</f>
        <v>0</v>
      </c>
      <c r="AT107" s="38">
        <f>'PRA110'!AS107+'PRA110'!AS123</f>
        <v>0</v>
      </c>
      <c r="AU107" s="38">
        <f>'PRA110'!AT107+'PRA110'!AT123</f>
        <v>0</v>
      </c>
      <c r="AV107" s="38">
        <f>'PRA110'!AU107+'PRA110'!AU123</f>
        <v>0</v>
      </c>
      <c r="AW107" s="38">
        <f>'PRA110'!AV107+'PRA110'!AV123</f>
        <v>0</v>
      </c>
      <c r="AX107" s="38">
        <f>'PRA110'!AW107+'PRA110'!AW123</f>
        <v>0</v>
      </c>
      <c r="AY107" s="38">
        <f>'PRA110'!AX107+'PRA110'!AX123</f>
        <v>0</v>
      </c>
      <c r="AZ107" s="38">
        <f>'PRA110'!AY107+'PRA110'!AY123</f>
        <v>0</v>
      </c>
      <c r="BA107" s="38">
        <f>'PRA110'!AZ107+'PRA110'!AZ123</f>
        <v>0</v>
      </c>
      <c r="BB107" s="38">
        <f>'PRA110'!BA107+'PRA110'!BA123</f>
        <v>0</v>
      </c>
      <c r="BC107" s="38">
        <f>'PRA110'!BB107+'PRA110'!BB123</f>
        <v>0</v>
      </c>
      <c r="BD107" s="38">
        <f>'PRA110'!BC107+'PRA110'!BC123</f>
        <v>0</v>
      </c>
      <c r="BE107" s="38">
        <f>'PRA110'!BD107+'PRA110'!BD123</f>
        <v>0</v>
      </c>
      <c r="BF107" s="38">
        <f>'PRA110'!BE107+'PRA110'!BE123</f>
        <v>0</v>
      </c>
      <c r="BG107" s="38">
        <f>'PRA110'!BF107+'PRA110'!BF123</f>
        <v>0</v>
      </c>
      <c r="BH107" s="38">
        <f>'PRA110'!BG107+'PRA110'!BG123</f>
        <v>0</v>
      </c>
      <c r="BI107" s="38">
        <f>'PRA110'!BH107+'PRA110'!BH123</f>
        <v>0</v>
      </c>
      <c r="BJ107" s="38">
        <f>'PRA110'!BI107+'PRA110'!BI123</f>
        <v>0</v>
      </c>
      <c r="BK107" s="38">
        <f>'PRA110'!BJ107+'PRA110'!BJ123</f>
        <v>0</v>
      </c>
      <c r="BL107" s="38">
        <f>'PRA110'!BK107+'PRA110'!BK123</f>
        <v>0</v>
      </c>
      <c r="BM107" s="38">
        <f>'PRA110'!BL107+'PRA110'!BL123</f>
        <v>0</v>
      </c>
      <c r="BN107" s="38">
        <f>'PRA110'!BM107+'PRA110'!BM123</f>
        <v>0</v>
      </c>
      <c r="BO107" s="38">
        <f>'PRA110'!BN107+'PRA110'!BN123</f>
        <v>0</v>
      </c>
      <c r="BP107" s="38">
        <f>'PRA110'!BO107+'PRA110'!BO123</f>
        <v>0</v>
      </c>
      <c r="BQ107" s="38">
        <f>'PRA110'!BP107+'PRA110'!BP123</f>
        <v>0</v>
      </c>
      <c r="BR107" s="38">
        <f>'PRA110'!BQ107+'PRA110'!BQ123</f>
        <v>0</v>
      </c>
      <c r="BS107" s="38">
        <f>'PRA110'!BR107+'PRA110'!BR123</f>
        <v>0</v>
      </c>
      <c r="BT107" s="38">
        <f>'PRA110'!BS107+'PRA110'!BS123</f>
        <v>0</v>
      </c>
      <c r="BU107" s="38">
        <f>'PRA110'!BT107+'PRA110'!BT123</f>
        <v>0</v>
      </c>
      <c r="BV107" s="38">
        <f>'PRA110'!BU107+'PRA110'!BU123</f>
        <v>0</v>
      </c>
      <c r="BW107" s="38">
        <f>'PRA110'!BV107+'PRA110'!BV123</f>
        <v>0</v>
      </c>
      <c r="BX107" s="38">
        <f>'PRA110'!BW107+'PRA110'!BW123</f>
        <v>0</v>
      </c>
      <c r="BY107" s="38">
        <f>'PRA110'!BX107+'PRA110'!BX123</f>
        <v>0</v>
      </c>
      <c r="BZ107" s="38">
        <f>'PRA110'!BY107+'PRA110'!BY123</f>
        <v>0</v>
      </c>
      <c r="CA107" s="38">
        <f>'PRA110'!BZ107+'PRA110'!BZ123</f>
        <v>0</v>
      </c>
      <c r="CB107" s="38">
        <f>'PRA110'!CA107+'PRA110'!CA123</f>
        <v>0</v>
      </c>
      <c r="CC107" s="38">
        <f>'PRA110'!CB107+'PRA110'!CB123</f>
        <v>0</v>
      </c>
      <c r="CD107" s="38">
        <f>'PRA110'!CC107+'PRA110'!CC123</f>
        <v>0</v>
      </c>
      <c r="CE107" s="38">
        <f>'PRA110'!CD107+'PRA110'!CD123</f>
        <v>0</v>
      </c>
      <c r="CF107" s="38">
        <f>'PRA110'!CE107+'PRA110'!CE123</f>
        <v>0</v>
      </c>
      <c r="CG107" s="38">
        <f>'PRA110'!CF107+'PRA110'!CF123</f>
        <v>0</v>
      </c>
      <c r="CH107" s="38">
        <f>'PRA110'!CG107+'PRA110'!CG123</f>
        <v>0</v>
      </c>
      <c r="CI107" s="38">
        <f>'PRA110'!CH107+'PRA110'!CH123</f>
        <v>0</v>
      </c>
      <c r="CJ107" s="38">
        <f>'PRA110'!CI107+'PRA110'!CI123</f>
        <v>0</v>
      </c>
      <c r="CK107" s="38">
        <f>'PRA110'!CJ107+'PRA110'!CJ123</f>
        <v>0</v>
      </c>
      <c r="CL107" s="38">
        <f>'PRA110'!CK107+'PRA110'!CK123</f>
        <v>0</v>
      </c>
      <c r="CM107" s="38">
        <f>'PRA110'!CL107+'PRA110'!CL123</f>
        <v>0</v>
      </c>
      <c r="CN107" s="38">
        <f>'PRA110'!CM107+'PRA110'!CM123</f>
        <v>0</v>
      </c>
      <c r="CO107" s="38">
        <f>'PRA110'!CN107+'PRA110'!CN123</f>
        <v>0</v>
      </c>
      <c r="CP107" s="38">
        <f>'PRA110'!CO107+'PRA110'!CO123</f>
        <v>0</v>
      </c>
      <c r="CQ107" s="38">
        <f>'PRA110'!CP107+'PRA110'!CP123</f>
        <v>0</v>
      </c>
      <c r="CR107" s="38">
        <f>'PRA110'!CQ107+'PRA110'!CQ123</f>
        <v>0</v>
      </c>
      <c r="CS107" s="38">
        <f>'PRA110'!CR107+'PRA110'!CR123</f>
        <v>0</v>
      </c>
      <c r="CT107" s="38">
        <f>'PRA110'!CS107+'PRA110'!CS123</f>
        <v>0</v>
      </c>
      <c r="CU107" s="38">
        <f>'PRA110'!CT107+'PRA110'!CT123</f>
        <v>0</v>
      </c>
      <c r="CV107" s="38">
        <f>'PRA110'!CU107+'PRA110'!CU123</f>
        <v>0</v>
      </c>
      <c r="CW107" s="38">
        <f>'PRA110'!CV107+'PRA110'!CV123</f>
        <v>0</v>
      </c>
      <c r="CX107" s="38">
        <f>'PRA110'!CW107+'PRA110'!CW123</f>
        <v>0</v>
      </c>
      <c r="CY107" s="38">
        <f>'PRA110'!CX107+'PRA110'!CX123</f>
        <v>0</v>
      </c>
      <c r="CZ107" s="38">
        <f>'PRA110'!CY107+'PRA110'!CY123</f>
        <v>0</v>
      </c>
      <c r="DA107" s="38">
        <f>'PRA110'!CZ107+'PRA110'!CZ123</f>
        <v>0</v>
      </c>
      <c r="DB107" s="38">
        <f>'PRA110'!DA107+'PRA110'!DA123</f>
        <v>0</v>
      </c>
      <c r="DC107" s="38">
        <f>'PRA110'!DB107+'PRA110'!DB123</f>
        <v>0</v>
      </c>
      <c r="DD107" s="38">
        <f>'PRA110'!DC107+'PRA110'!DC123</f>
        <v>0</v>
      </c>
      <c r="DE107" s="38">
        <f>'PRA110'!DD107+'PRA110'!DD123</f>
        <v>0</v>
      </c>
      <c r="DF107" s="38">
        <f>'PRA110'!DE107+'PRA110'!DE123</f>
        <v>0</v>
      </c>
      <c r="DG107" s="38">
        <f>'PRA110'!DF107+'PRA110'!DF123</f>
        <v>0</v>
      </c>
      <c r="DH107" s="38">
        <f>'PRA110'!DG107+'PRA110'!DG123</f>
        <v>0</v>
      </c>
      <c r="DI107" s="38">
        <f>'PRA110'!DH107+'PRA110'!DH123</f>
        <v>0</v>
      </c>
      <c r="DJ107" s="38">
        <f>'PRA110'!DI107+'PRA110'!DI123</f>
        <v>0</v>
      </c>
      <c r="DK107" s="38">
        <f>'PRA110'!DJ107+'PRA110'!DJ123</f>
        <v>0</v>
      </c>
      <c r="DL107" s="41">
        <f>'PRA110'!DK107+'PRA110'!DK123</f>
        <v>0</v>
      </c>
    </row>
    <row r="108" spans="1:116" s="206" customFormat="1" ht="19.5" customHeight="1">
      <c r="A108" s="207"/>
      <c r="B108" s="214"/>
      <c r="C108" s="174"/>
      <c r="D108" s="84"/>
      <c r="E108" s="90"/>
      <c r="F108" s="231" t="s">
        <v>948</v>
      </c>
      <c r="G108" s="209"/>
      <c r="H108" s="202"/>
      <c r="I108" s="212"/>
      <c r="J108" s="243">
        <f>('PRA110'!J108-'PRA110'!J109)+('PRA110'!J124-'PRA110'!J125)</f>
        <v>0</v>
      </c>
      <c r="K108" s="244">
        <f>(('PRA110'!I108-'PRA110'!J108)-('PRA110'!I109-'PRA110'!J109))+(('PRA110'!I124-'PRA110'!J124)-('PRA110'!I125-'PRA110'!J125))</f>
        <v>0</v>
      </c>
      <c r="L108" s="244">
        <f>('PRA110'!K108-'PRA110'!K109)+('PRA110'!K124-'PRA110'!K125)</f>
        <v>0</v>
      </c>
      <c r="M108" s="244">
        <f>('PRA110'!L108-'PRA110'!L109)+('PRA110'!L124-'PRA110'!L125)</f>
        <v>0</v>
      </c>
      <c r="N108" s="244">
        <f>('PRA110'!M108-'PRA110'!M109)+('PRA110'!M124-'PRA110'!M125)</f>
        <v>0</v>
      </c>
      <c r="O108" s="244">
        <f>('PRA110'!N108-'PRA110'!N109)+('PRA110'!N124-'PRA110'!N125)</f>
        <v>0</v>
      </c>
      <c r="P108" s="244">
        <f>('PRA110'!O108-'PRA110'!O109)+('PRA110'!O124-'PRA110'!O125)</f>
        <v>0</v>
      </c>
      <c r="Q108" s="244">
        <f>('PRA110'!P108-'PRA110'!P109)+('PRA110'!P124-'PRA110'!P125)</f>
        <v>0</v>
      </c>
      <c r="R108" s="244">
        <f>('PRA110'!Q108-'PRA110'!Q109)+('PRA110'!Q124-'PRA110'!Q125)</f>
        <v>0</v>
      </c>
      <c r="S108" s="244">
        <f>('PRA110'!R108-'PRA110'!R109)+('PRA110'!R124-'PRA110'!R125)</f>
        <v>0</v>
      </c>
      <c r="T108" s="244">
        <f>('PRA110'!S108-'PRA110'!S109)+('PRA110'!S124-'PRA110'!S125)</f>
        <v>0</v>
      </c>
      <c r="U108" s="244">
        <f>('PRA110'!T108-'PRA110'!T109)+('PRA110'!T124-'PRA110'!T125)</f>
        <v>0</v>
      </c>
      <c r="V108" s="244">
        <f>('PRA110'!U108-'PRA110'!U109)+('PRA110'!U124-'PRA110'!U125)</f>
        <v>0</v>
      </c>
      <c r="W108" s="244">
        <f>('PRA110'!V108-'PRA110'!V109)+('PRA110'!V124-'PRA110'!V125)</f>
        <v>0</v>
      </c>
      <c r="X108" s="244">
        <f>('PRA110'!W108-'PRA110'!W109)+('PRA110'!W124-'PRA110'!W125)</f>
        <v>0</v>
      </c>
      <c r="Y108" s="244">
        <f>('PRA110'!X108-'PRA110'!X109)+('PRA110'!X124-'PRA110'!X125)</f>
        <v>0</v>
      </c>
      <c r="Z108" s="244">
        <f>('PRA110'!Y108-'PRA110'!Y109)+('PRA110'!Y124-'PRA110'!Y125)</f>
        <v>0</v>
      </c>
      <c r="AA108" s="244">
        <f>('PRA110'!Z108-'PRA110'!Z109)+('PRA110'!Z124-'PRA110'!Z125)</f>
        <v>0</v>
      </c>
      <c r="AB108" s="244">
        <f>('PRA110'!AA108-'PRA110'!AA109)+('PRA110'!AA124-'PRA110'!AA125)</f>
        <v>0</v>
      </c>
      <c r="AC108" s="244">
        <f>('PRA110'!AB108-'PRA110'!AB109)+('PRA110'!AB124-'PRA110'!AB125)</f>
        <v>0</v>
      </c>
      <c r="AD108" s="244">
        <f>('PRA110'!AC108-'PRA110'!AC109)+('PRA110'!AC124-'PRA110'!AC125)</f>
        <v>0</v>
      </c>
      <c r="AE108" s="244">
        <f>('PRA110'!AD108-'PRA110'!AD109)+('PRA110'!AD124-'PRA110'!AD125)</f>
        <v>0</v>
      </c>
      <c r="AF108" s="244">
        <f>('PRA110'!AE108-'PRA110'!AE109)+('PRA110'!AE124-'PRA110'!AE125)</f>
        <v>0</v>
      </c>
      <c r="AG108" s="244">
        <f>('PRA110'!AF108-'PRA110'!AF109)+('PRA110'!AF124-'PRA110'!AF125)</f>
        <v>0</v>
      </c>
      <c r="AH108" s="244">
        <f>('PRA110'!AG108-'PRA110'!AG109)+('PRA110'!AG124-'PRA110'!AG125)</f>
        <v>0</v>
      </c>
      <c r="AI108" s="244">
        <f>('PRA110'!AH108-'PRA110'!AH109)+('PRA110'!AH124-'PRA110'!AH125)</f>
        <v>0</v>
      </c>
      <c r="AJ108" s="244">
        <f>('PRA110'!AI108-'PRA110'!AI109)+('PRA110'!AI124-'PRA110'!AI125)</f>
        <v>0</v>
      </c>
      <c r="AK108" s="244">
        <f>('PRA110'!AJ108-'PRA110'!AJ109)+('PRA110'!AJ124-'PRA110'!AJ125)</f>
        <v>0</v>
      </c>
      <c r="AL108" s="244">
        <f>('PRA110'!AK108-'PRA110'!AK109)+('PRA110'!AK124-'PRA110'!AK125)</f>
        <v>0</v>
      </c>
      <c r="AM108" s="244">
        <f>('PRA110'!AL108-'PRA110'!AL109)+('PRA110'!AL124-'PRA110'!AL125)</f>
        <v>0</v>
      </c>
      <c r="AN108" s="244">
        <f>('PRA110'!AM108-'PRA110'!AM109)+('PRA110'!AM124-'PRA110'!AM125)</f>
        <v>0</v>
      </c>
      <c r="AO108" s="244">
        <f>('PRA110'!AN108-'PRA110'!AN109)+('PRA110'!AN124-'PRA110'!AN125)</f>
        <v>0</v>
      </c>
      <c r="AP108" s="244">
        <f>('PRA110'!AO108-'PRA110'!AO109)+('PRA110'!AO124-'PRA110'!AO125)</f>
        <v>0</v>
      </c>
      <c r="AQ108" s="244">
        <f>('PRA110'!AP108-'PRA110'!AP109)+('PRA110'!AP124-'PRA110'!AP125)</f>
        <v>0</v>
      </c>
      <c r="AR108" s="244">
        <f>('PRA110'!AQ108-'PRA110'!AQ109)+('PRA110'!AQ124-'PRA110'!AQ125)</f>
        <v>0</v>
      </c>
      <c r="AS108" s="244">
        <f>('PRA110'!AR108-'PRA110'!AR109)+('PRA110'!AR124-'PRA110'!AR125)</f>
        <v>0</v>
      </c>
      <c r="AT108" s="244">
        <f>('PRA110'!AS108-'PRA110'!AS109)+('PRA110'!AS124-'PRA110'!AS125)</f>
        <v>0</v>
      </c>
      <c r="AU108" s="244">
        <f>('PRA110'!AT108-'PRA110'!AT109)+('PRA110'!AT124-'PRA110'!AT125)</f>
        <v>0</v>
      </c>
      <c r="AV108" s="244">
        <f>('PRA110'!AU108-'PRA110'!AU109)+('PRA110'!AU124-'PRA110'!AU125)</f>
        <v>0</v>
      </c>
      <c r="AW108" s="244">
        <f>('PRA110'!AV108-'PRA110'!AV109)+('PRA110'!AV124-'PRA110'!AV125)</f>
        <v>0</v>
      </c>
      <c r="AX108" s="244">
        <f>('PRA110'!AW108-'PRA110'!AW109)+('PRA110'!AW124-'PRA110'!AW125)</f>
        <v>0</v>
      </c>
      <c r="AY108" s="244">
        <f>('PRA110'!AX108-'PRA110'!AX109)+('PRA110'!AX124-'PRA110'!AX125)</f>
        <v>0</v>
      </c>
      <c r="AZ108" s="244">
        <f>('PRA110'!AY108-'PRA110'!AY109)+('PRA110'!AY124-'PRA110'!AY125)</f>
        <v>0</v>
      </c>
      <c r="BA108" s="244">
        <f>('PRA110'!AZ108-'PRA110'!AZ109)+('PRA110'!AZ124-'PRA110'!AZ125)</f>
        <v>0</v>
      </c>
      <c r="BB108" s="244">
        <f>('PRA110'!BA108-'PRA110'!BA109)+('PRA110'!BA124-'PRA110'!BA125)</f>
        <v>0</v>
      </c>
      <c r="BC108" s="244">
        <f>('PRA110'!BB108-'PRA110'!BB109)+('PRA110'!BB124-'PRA110'!BB125)</f>
        <v>0</v>
      </c>
      <c r="BD108" s="244">
        <f>('PRA110'!BC108-'PRA110'!BC109)+('PRA110'!BC124-'PRA110'!BC125)</f>
        <v>0</v>
      </c>
      <c r="BE108" s="244">
        <f>('PRA110'!BD108-'PRA110'!BD109)+('PRA110'!BD124-'PRA110'!BD125)</f>
        <v>0</v>
      </c>
      <c r="BF108" s="244">
        <f>('PRA110'!BE108-'PRA110'!BE109)+('PRA110'!BE124-'PRA110'!BE125)</f>
        <v>0</v>
      </c>
      <c r="BG108" s="244">
        <f>('PRA110'!BF108-'PRA110'!BF109)+('PRA110'!BF124-'PRA110'!BF125)</f>
        <v>0</v>
      </c>
      <c r="BH108" s="244">
        <f>('PRA110'!BG108-'PRA110'!BG109)+('PRA110'!BG124-'PRA110'!BG125)</f>
        <v>0</v>
      </c>
      <c r="BI108" s="244">
        <f>('PRA110'!BH108-'PRA110'!BH109)+('PRA110'!BH124-'PRA110'!BH125)</f>
        <v>0</v>
      </c>
      <c r="BJ108" s="244">
        <f>('PRA110'!BI108-'PRA110'!BI109)+('PRA110'!BI124-'PRA110'!BI125)</f>
        <v>0</v>
      </c>
      <c r="BK108" s="244">
        <f>('PRA110'!BJ108-'PRA110'!BJ109)+('PRA110'!BJ124-'PRA110'!BJ125)</f>
        <v>0</v>
      </c>
      <c r="BL108" s="244">
        <f>('PRA110'!BK108-'PRA110'!BK109)+('PRA110'!BK124-'PRA110'!BK125)</f>
        <v>0</v>
      </c>
      <c r="BM108" s="244">
        <f>('PRA110'!BL108-'PRA110'!BL109)+('PRA110'!BL124-'PRA110'!BL125)</f>
        <v>0</v>
      </c>
      <c r="BN108" s="244">
        <f>('PRA110'!BM108-'PRA110'!BM109)+('PRA110'!BM124-'PRA110'!BM125)</f>
        <v>0</v>
      </c>
      <c r="BO108" s="244">
        <f>('PRA110'!BN108-'PRA110'!BN109)+('PRA110'!BN124-'PRA110'!BN125)</f>
        <v>0</v>
      </c>
      <c r="BP108" s="244">
        <f>('PRA110'!BO108-'PRA110'!BO109)+('PRA110'!BO124-'PRA110'!BO125)</f>
        <v>0</v>
      </c>
      <c r="BQ108" s="244">
        <f>('PRA110'!BP108-'PRA110'!BP109)+('PRA110'!BP124-'PRA110'!BP125)</f>
        <v>0</v>
      </c>
      <c r="BR108" s="244">
        <f>('PRA110'!BQ108-'PRA110'!BQ109)+('PRA110'!BQ124-'PRA110'!BQ125)</f>
        <v>0</v>
      </c>
      <c r="BS108" s="244">
        <f>('PRA110'!BR108-'PRA110'!BR109)+('PRA110'!BR124-'PRA110'!BR125)</f>
        <v>0</v>
      </c>
      <c r="BT108" s="244">
        <f>('PRA110'!BS108-'PRA110'!BS109)+('PRA110'!BS124-'PRA110'!BS125)</f>
        <v>0</v>
      </c>
      <c r="BU108" s="244">
        <f>('PRA110'!BT108-'PRA110'!BT109)+('PRA110'!BT124-'PRA110'!BT125)</f>
        <v>0</v>
      </c>
      <c r="BV108" s="244">
        <f>('PRA110'!BU108-'PRA110'!BU109)+('PRA110'!BU124-'PRA110'!BU125)</f>
        <v>0</v>
      </c>
      <c r="BW108" s="244">
        <f>('PRA110'!BV108-'PRA110'!BV109)+('PRA110'!BV124-'PRA110'!BV125)</f>
        <v>0</v>
      </c>
      <c r="BX108" s="244">
        <f>('PRA110'!BW108-'PRA110'!BW109)+('PRA110'!BW124-'PRA110'!BW125)</f>
        <v>0</v>
      </c>
      <c r="BY108" s="244">
        <f>('PRA110'!BX108-'PRA110'!BX109)+('PRA110'!BX124-'PRA110'!BX125)</f>
        <v>0</v>
      </c>
      <c r="BZ108" s="244">
        <f>('PRA110'!BY108-'PRA110'!BY109)+('PRA110'!BY124-'PRA110'!BY125)</f>
        <v>0</v>
      </c>
      <c r="CA108" s="244">
        <f>('PRA110'!BZ108-'PRA110'!BZ109)+('PRA110'!BZ124-'PRA110'!BZ125)</f>
        <v>0</v>
      </c>
      <c r="CB108" s="244">
        <f>('PRA110'!CA108-'PRA110'!CA109)+('PRA110'!CA124-'PRA110'!CA125)</f>
        <v>0</v>
      </c>
      <c r="CC108" s="244">
        <f>('PRA110'!CB108-'PRA110'!CB109)+('PRA110'!CB124-'PRA110'!CB125)</f>
        <v>0</v>
      </c>
      <c r="CD108" s="244">
        <f>('PRA110'!CC108-'PRA110'!CC109)+('PRA110'!CC124-'PRA110'!CC125)</f>
        <v>0</v>
      </c>
      <c r="CE108" s="244">
        <f>('PRA110'!CD108-'PRA110'!CD109)+('PRA110'!CD124-'PRA110'!CD125)</f>
        <v>0</v>
      </c>
      <c r="CF108" s="244">
        <f>('PRA110'!CE108-'PRA110'!CE109)+('PRA110'!CE124-'PRA110'!CE125)</f>
        <v>0</v>
      </c>
      <c r="CG108" s="244">
        <f>('PRA110'!CF108-'PRA110'!CF109)+('PRA110'!CF124-'PRA110'!CF125)</f>
        <v>0</v>
      </c>
      <c r="CH108" s="244">
        <f>('PRA110'!CG108-'PRA110'!CG109)+('PRA110'!CG124-'PRA110'!CG125)</f>
        <v>0</v>
      </c>
      <c r="CI108" s="244">
        <f>('PRA110'!CH108-'PRA110'!CH109)+('PRA110'!CH124-'PRA110'!CH125)</f>
        <v>0</v>
      </c>
      <c r="CJ108" s="244">
        <f>('PRA110'!CI108-'PRA110'!CI109)+('PRA110'!CI124-'PRA110'!CI125)</f>
        <v>0</v>
      </c>
      <c r="CK108" s="244">
        <f>('PRA110'!CJ108-'PRA110'!CJ109)+('PRA110'!CJ124-'PRA110'!CJ125)</f>
        <v>0</v>
      </c>
      <c r="CL108" s="244">
        <f>('PRA110'!CK108-'PRA110'!CK109)+('PRA110'!CK124-'PRA110'!CK125)</f>
        <v>0</v>
      </c>
      <c r="CM108" s="244">
        <f>('PRA110'!CL108-'PRA110'!CL109)+('PRA110'!CL124-'PRA110'!CL125)</f>
        <v>0</v>
      </c>
      <c r="CN108" s="244">
        <f>('PRA110'!CM108-'PRA110'!CM109)+('PRA110'!CM124-'PRA110'!CM125)</f>
        <v>0</v>
      </c>
      <c r="CO108" s="244">
        <f>('PRA110'!CN108-'PRA110'!CN109)+('PRA110'!CN124-'PRA110'!CN125)</f>
        <v>0</v>
      </c>
      <c r="CP108" s="244">
        <f>('PRA110'!CO108-'PRA110'!CO109)+('PRA110'!CO124-'PRA110'!CO125)</f>
        <v>0</v>
      </c>
      <c r="CQ108" s="244">
        <f>('PRA110'!CP108-'PRA110'!CP109)+('PRA110'!CP124-'PRA110'!CP125)</f>
        <v>0</v>
      </c>
      <c r="CR108" s="244">
        <f>('PRA110'!CQ108-'PRA110'!CQ109)+('PRA110'!CQ124-'PRA110'!CQ125)</f>
        <v>0</v>
      </c>
      <c r="CS108" s="244">
        <f>('PRA110'!CR108-'PRA110'!CR109)+('PRA110'!CR124-'PRA110'!CR125)</f>
        <v>0</v>
      </c>
      <c r="CT108" s="244">
        <f>('PRA110'!CS108-'PRA110'!CS109)+('PRA110'!CS124-'PRA110'!CS125)</f>
        <v>0</v>
      </c>
      <c r="CU108" s="244">
        <f>('PRA110'!CT108-'PRA110'!CT109)+('PRA110'!CT124-'PRA110'!CT125)</f>
        <v>0</v>
      </c>
      <c r="CV108" s="244">
        <f>('PRA110'!CU108-'PRA110'!CU109)+('PRA110'!CU124-'PRA110'!CU125)</f>
        <v>0</v>
      </c>
      <c r="CW108" s="244">
        <f>('PRA110'!CV108-'PRA110'!CV109)+('PRA110'!CV124-'PRA110'!CV125)</f>
        <v>0</v>
      </c>
      <c r="CX108" s="244">
        <f>('PRA110'!CW108-'PRA110'!CW109)+('PRA110'!CW124-'PRA110'!CW125)</f>
        <v>0</v>
      </c>
      <c r="CY108" s="244">
        <f>('PRA110'!CX108-'PRA110'!CX109)+('PRA110'!CX124-'PRA110'!CX125)</f>
        <v>0</v>
      </c>
      <c r="CZ108" s="244">
        <f>('PRA110'!CY108-'PRA110'!CY109)+('PRA110'!CY124-'PRA110'!CY125)</f>
        <v>0</v>
      </c>
      <c r="DA108" s="244">
        <f>('PRA110'!CZ108-'PRA110'!CZ109)+('PRA110'!CZ124-'PRA110'!CZ125)</f>
        <v>0</v>
      </c>
      <c r="DB108" s="244">
        <f>('PRA110'!DA108-'PRA110'!DA109)+('PRA110'!DA124-'PRA110'!DA125)</f>
        <v>0</v>
      </c>
      <c r="DC108" s="244">
        <f>('PRA110'!DB108-'PRA110'!DB109)+('PRA110'!DB124-'PRA110'!DB125)</f>
        <v>0</v>
      </c>
      <c r="DD108" s="244">
        <f>('PRA110'!DC108-'PRA110'!DC109)+('PRA110'!DC124-'PRA110'!DC125)</f>
        <v>0</v>
      </c>
      <c r="DE108" s="244">
        <f>('PRA110'!DD108-'PRA110'!DD109)+('PRA110'!DD124-'PRA110'!DD125)</f>
        <v>0</v>
      </c>
      <c r="DF108" s="244">
        <f>('PRA110'!DE108-'PRA110'!DE109)+('PRA110'!DE124-'PRA110'!DE125)</f>
        <v>0</v>
      </c>
      <c r="DG108" s="244">
        <f>('PRA110'!DF108-'PRA110'!DF109)+('PRA110'!DF124-'PRA110'!DF125)</f>
        <v>0</v>
      </c>
      <c r="DH108" s="244">
        <f>('PRA110'!DG108-'PRA110'!DG109)+('PRA110'!DG124-'PRA110'!DG125)</f>
        <v>0</v>
      </c>
      <c r="DI108" s="244">
        <f>('PRA110'!DH108-'PRA110'!DH109)+('PRA110'!DH124-'PRA110'!DH125)</f>
        <v>0</v>
      </c>
      <c r="DJ108" s="244">
        <f>('PRA110'!DI108-'PRA110'!DI109)+('PRA110'!DI124-'PRA110'!DI125)</f>
        <v>0</v>
      </c>
      <c r="DK108" s="244">
        <f>('PRA110'!DJ108-'PRA110'!DJ109)+('PRA110'!DJ124-'PRA110'!DJ125)</f>
        <v>0</v>
      </c>
      <c r="DL108" s="1203">
        <f>('PRA110'!DK108-'PRA110'!DK109)+('PRA110'!DK124-'PRA110'!DK125)</f>
        <v>0</v>
      </c>
    </row>
    <row r="109" spans="1:116" s="206" customFormat="1" ht="19.5" customHeight="1">
      <c r="A109" s="207"/>
      <c r="B109" s="214"/>
      <c r="C109" s="174"/>
      <c r="D109" s="84"/>
      <c r="E109" s="90"/>
      <c r="F109" s="231" t="s">
        <v>1170</v>
      </c>
      <c r="G109" s="209"/>
      <c r="H109" s="202"/>
      <c r="I109" s="212"/>
      <c r="J109" s="243">
        <f>'PRA110'!J109+'PRA110'!J125</f>
        <v>0</v>
      </c>
      <c r="K109" s="244">
        <f>('PRA110'!I109-'PRA110'!J109)+('PRA110'!I125-'PRA110'!J125)</f>
        <v>0</v>
      </c>
      <c r="L109" s="244">
        <f>'PRA110'!K109+'PRA110'!K125</f>
        <v>0</v>
      </c>
      <c r="M109" s="38">
        <f>'PRA110'!L109+'PRA110'!L125</f>
        <v>0</v>
      </c>
      <c r="N109" s="38">
        <f>'PRA110'!M109+'PRA110'!M125</f>
        <v>0</v>
      </c>
      <c r="O109" s="38">
        <f>'PRA110'!N109+'PRA110'!N125</f>
        <v>0</v>
      </c>
      <c r="P109" s="38">
        <f>'PRA110'!O109+'PRA110'!O125</f>
        <v>0</v>
      </c>
      <c r="Q109" s="38">
        <f>'PRA110'!P109+'PRA110'!P125</f>
        <v>0</v>
      </c>
      <c r="R109" s="38">
        <f>'PRA110'!Q109+'PRA110'!Q125</f>
        <v>0</v>
      </c>
      <c r="S109" s="38">
        <f>'PRA110'!R109+'PRA110'!R125</f>
        <v>0</v>
      </c>
      <c r="T109" s="38">
        <f>'PRA110'!S109+'PRA110'!S125</f>
        <v>0</v>
      </c>
      <c r="U109" s="38">
        <f>'PRA110'!T109+'PRA110'!T125</f>
        <v>0</v>
      </c>
      <c r="V109" s="38">
        <f>'PRA110'!U109+'PRA110'!U125</f>
        <v>0</v>
      </c>
      <c r="W109" s="38">
        <f>'PRA110'!V109+'PRA110'!V125</f>
        <v>0</v>
      </c>
      <c r="X109" s="38">
        <f>'PRA110'!W109+'PRA110'!W125</f>
        <v>0</v>
      </c>
      <c r="Y109" s="38">
        <f>'PRA110'!X109+'PRA110'!X125</f>
        <v>0</v>
      </c>
      <c r="Z109" s="38">
        <f>'PRA110'!Y109+'PRA110'!Y125</f>
        <v>0</v>
      </c>
      <c r="AA109" s="38">
        <f>'PRA110'!Z109+'PRA110'!Z125</f>
        <v>0</v>
      </c>
      <c r="AB109" s="38">
        <f>'PRA110'!AA109+'PRA110'!AA125</f>
        <v>0</v>
      </c>
      <c r="AC109" s="38">
        <f>'PRA110'!AB109+'PRA110'!AB125</f>
        <v>0</v>
      </c>
      <c r="AD109" s="38">
        <f>'PRA110'!AC109+'PRA110'!AC125</f>
        <v>0</v>
      </c>
      <c r="AE109" s="38">
        <f>'PRA110'!AD109+'PRA110'!AD125</f>
        <v>0</v>
      </c>
      <c r="AF109" s="38">
        <f>'PRA110'!AE109+'PRA110'!AE125</f>
        <v>0</v>
      </c>
      <c r="AG109" s="38">
        <f>'PRA110'!AF109+'PRA110'!AF125</f>
        <v>0</v>
      </c>
      <c r="AH109" s="38">
        <f>'PRA110'!AG109+'PRA110'!AG125</f>
        <v>0</v>
      </c>
      <c r="AI109" s="38">
        <f>'PRA110'!AH109+'PRA110'!AH125</f>
        <v>0</v>
      </c>
      <c r="AJ109" s="38">
        <f>'PRA110'!AI109+'PRA110'!AI125</f>
        <v>0</v>
      </c>
      <c r="AK109" s="38">
        <f>'PRA110'!AJ109+'PRA110'!AJ125</f>
        <v>0</v>
      </c>
      <c r="AL109" s="38">
        <f>'PRA110'!AK109+'PRA110'!AK125</f>
        <v>0</v>
      </c>
      <c r="AM109" s="38">
        <f>'PRA110'!AL109+'PRA110'!AL125</f>
        <v>0</v>
      </c>
      <c r="AN109" s="38">
        <f>'PRA110'!AM109+'PRA110'!AM125</f>
        <v>0</v>
      </c>
      <c r="AO109" s="38">
        <f>'PRA110'!AN109+'PRA110'!AN125</f>
        <v>0</v>
      </c>
      <c r="AP109" s="38">
        <f>'PRA110'!AO109+'PRA110'!AO125</f>
        <v>0</v>
      </c>
      <c r="AQ109" s="38">
        <f>'PRA110'!AP109+'PRA110'!AP125</f>
        <v>0</v>
      </c>
      <c r="AR109" s="38">
        <f>'PRA110'!AQ109+'PRA110'!AQ125</f>
        <v>0</v>
      </c>
      <c r="AS109" s="38">
        <f>'PRA110'!AR109+'PRA110'!AR125</f>
        <v>0</v>
      </c>
      <c r="AT109" s="38">
        <f>'PRA110'!AS109+'PRA110'!AS125</f>
        <v>0</v>
      </c>
      <c r="AU109" s="38">
        <f>'PRA110'!AT109+'PRA110'!AT125</f>
        <v>0</v>
      </c>
      <c r="AV109" s="38">
        <f>'PRA110'!AU109+'PRA110'!AU125</f>
        <v>0</v>
      </c>
      <c r="AW109" s="38">
        <f>'PRA110'!AV109+'PRA110'!AV125</f>
        <v>0</v>
      </c>
      <c r="AX109" s="38">
        <f>'PRA110'!AW109+'PRA110'!AW125</f>
        <v>0</v>
      </c>
      <c r="AY109" s="38">
        <f>'PRA110'!AX109+'PRA110'!AX125</f>
        <v>0</v>
      </c>
      <c r="AZ109" s="38">
        <f>'PRA110'!AY109+'PRA110'!AY125</f>
        <v>0</v>
      </c>
      <c r="BA109" s="38">
        <f>'PRA110'!AZ109+'PRA110'!AZ125</f>
        <v>0</v>
      </c>
      <c r="BB109" s="38">
        <f>'PRA110'!BA109+'PRA110'!BA125</f>
        <v>0</v>
      </c>
      <c r="BC109" s="38">
        <f>'PRA110'!BB109+'PRA110'!BB125</f>
        <v>0</v>
      </c>
      <c r="BD109" s="38">
        <f>'PRA110'!BC109+'PRA110'!BC125</f>
        <v>0</v>
      </c>
      <c r="BE109" s="38">
        <f>'PRA110'!BD109+'PRA110'!BD125</f>
        <v>0</v>
      </c>
      <c r="BF109" s="38">
        <f>'PRA110'!BE109+'PRA110'!BE125</f>
        <v>0</v>
      </c>
      <c r="BG109" s="38">
        <f>'PRA110'!BF109+'PRA110'!BF125</f>
        <v>0</v>
      </c>
      <c r="BH109" s="38">
        <f>'PRA110'!BG109+'PRA110'!BG125</f>
        <v>0</v>
      </c>
      <c r="BI109" s="38">
        <f>'PRA110'!BH109+'PRA110'!BH125</f>
        <v>0</v>
      </c>
      <c r="BJ109" s="38">
        <f>'PRA110'!BI109+'PRA110'!BI125</f>
        <v>0</v>
      </c>
      <c r="BK109" s="38">
        <f>'PRA110'!BJ109+'PRA110'!BJ125</f>
        <v>0</v>
      </c>
      <c r="BL109" s="38">
        <f>'PRA110'!BK109+'PRA110'!BK125</f>
        <v>0</v>
      </c>
      <c r="BM109" s="38">
        <f>'PRA110'!BL109+'PRA110'!BL125</f>
        <v>0</v>
      </c>
      <c r="BN109" s="38">
        <f>'PRA110'!BM109+'PRA110'!BM125</f>
        <v>0</v>
      </c>
      <c r="BO109" s="38">
        <f>'PRA110'!BN109+'PRA110'!BN125</f>
        <v>0</v>
      </c>
      <c r="BP109" s="38">
        <f>'PRA110'!BO109+'PRA110'!BO125</f>
        <v>0</v>
      </c>
      <c r="BQ109" s="38">
        <f>'PRA110'!BP109+'PRA110'!BP125</f>
        <v>0</v>
      </c>
      <c r="BR109" s="38">
        <f>'PRA110'!BQ109+'PRA110'!BQ125</f>
        <v>0</v>
      </c>
      <c r="BS109" s="38">
        <f>'PRA110'!BR109+'PRA110'!BR125</f>
        <v>0</v>
      </c>
      <c r="BT109" s="38">
        <f>'PRA110'!BS109+'PRA110'!BS125</f>
        <v>0</v>
      </c>
      <c r="BU109" s="38">
        <f>'PRA110'!BT109+'PRA110'!BT125</f>
        <v>0</v>
      </c>
      <c r="BV109" s="38">
        <f>'PRA110'!BU109+'PRA110'!BU125</f>
        <v>0</v>
      </c>
      <c r="BW109" s="38">
        <f>'PRA110'!BV109+'PRA110'!BV125</f>
        <v>0</v>
      </c>
      <c r="BX109" s="38">
        <f>'PRA110'!BW109+'PRA110'!BW125</f>
        <v>0</v>
      </c>
      <c r="BY109" s="38">
        <f>'PRA110'!BX109+'PRA110'!BX125</f>
        <v>0</v>
      </c>
      <c r="BZ109" s="38">
        <f>'PRA110'!BY109+'PRA110'!BY125</f>
        <v>0</v>
      </c>
      <c r="CA109" s="38">
        <f>'PRA110'!BZ109+'PRA110'!BZ125</f>
        <v>0</v>
      </c>
      <c r="CB109" s="38">
        <f>'PRA110'!CA109+'PRA110'!CA125</f>
        <v>0</v>
      </c>
      <c r="CC109" s="38">
        <f>'PRA110'!CB109+'PRA110'!CB125</f>
        <v>0</v>
      </c>
      <c r="CD109" s="38">
        <f>'PRA110'!CC109+'PRA110'!CC125</f>
        <v>0</v>
      </c>
      <c r="CE109" s="38">
        <f>'PRA110'!CD109+'PRA110'!CD125</f>
        <v>0</v>
      </c>
      <c r="CF109" s="38">
        <f>'PRA110'!CE109+'PRA110'!CE125</f>
        <v>0</v>
      </c>
      <c r="CG109" s="38">
        <f>'PRA110'!CF109+'PRA110'!CF125</f>
        <v>0</v>
      </c>
      <c r="CH109" s="38">
        <f>'PRA110'!CG109+'PRA110'!CG125</f>
        <v>0</v>
      </c>
      <c r="CI109" s="38">
        <f>'PRA110'!CH109+'PRA110'!CH125</f>
        <v>0</v>
      </c>
      <c r="CJ109" s="38">
        <f>'PRA110'!CI109+'PRA110'!CI125</f>
        <v>0</v>
      </c>
      <c r="CK109" s="38">
        <f>'PRA110'!CJ109+'PRA110'!CJ125</f>
        <v>0</v>
      </c>
      <c r="CL109" s="38">
        <f>'PRA110'!CK109+'PRA110'!CK125</f>
        <v>0</v>
      </c>
      <c r="CM109" s="38">
        <f>'PRA110'!CL109+'PRA110'!CL125</f>
        <v>0</v>
      </c>
      <c r="CN109" s="38">
        <f>'PRA110'!CM109+'PRA110'!CM125</f>
        <v>0</v>
      </c>
      <c r="CO109" s="38">
        <f>'PRA110'!CN109+'PRA110'!CN125</f>
        <v>0</v>
      </c>
      <c r="CP109" s="38">
        <f>'PRA110'!CO109+'PRA110'!CO125</f>
        <v>0</v>
      </c>
      <c r="CQ109" s="38">
        <f>'PRA110'!CP109+'PRA110'!CP125</f>
        <v>0</v>
      </c>
      <c r="CR109" s="38">
        <f>'PRA110'!CQ109+'PRA110'!CQ125</f>
        <v>0</v>
      </c>
      <c r="CS109" s="38">
        <f>'PRA110'!CR109+'PRA110'!CR125</f>
        <v>0</v>
      </c>
      <c r="CT109" s="38">
        <f>'PRA110'!CS109+'PRA110'!CS125</f>
        <v>0</v>
      </c>
      <c r="CU109" s="38">
        <f>'PRA110'!CT109+'PRA110'!CT125</f>
        <v>0</v>
      </c>
      <c r="CV109" s="38">
        <f>'PRA110'!CU109+'PRA110'!CU125</f>
        <v>0</v>
      </c>
      <c r="CW109" s="38">
        <f>'PRA110'!CV109+'PRA110'!CV125</f>
        <v>0</v>
      </c>
      <c r="CX109" s="38">
        <f>'PRA110'!CW109+'PRA110'!CW125</f>
        <v>0</v>
      </c>
      <c r="CY109" s="38">
        <f>'PRA110'!CX109+'PRA110'!CX125</f>
        <v>0</v>
      </c>
      <c r="CZ109" s="38">
        <f>'PRA110'!CY109+'PRA110'!CY125</f>
        <v>0</v>
      </c>
      <c r="DA109" s="38">
        <f>'PRA110'!CZ109+'PRA110'!CZ125</f>
        <v>0</v>
      </c>
      <c r="DB109" s="38">
        <f>'PRA110'!DA109+'PRA110'!DA125</f>
        <v>0</v>
      </c>
      <c r="DC109" s="38">
        <f>'PRA110'!DB109+'PRA110'!DB125</f>
        <v>0</v>
      </c>
      <c r="DD109" s="38">
        <f>'PRA110'!DC109+'PRA110'!DC125</f>
        <v>0</v>
      </c>
      <c r="DE109" s="38">
        <f>'PRA110'!DD109+'PRA110'!DD125</f>
        <v>0</v>
      </c>
      <c r="DF109" s="38">
        <f>'PRA110'!DE109+'PRA110'!DE125</f>
        <v>0</v>
      </c>
      <c r="DG109" s="38">
        <f>'PRA110'!DF109+'PRA110'!DF125</f>
        <v>0</v>
      </c>
      <c r="DH109" s="38">
        <f>'PRA110'!DG109+'PRA110'!DG125</f>
        <v>0</v>
      </c>
      <c r="DI109" s="38">
        <f>'PRA110'!DH109+'PRA110'!DH125</f>
        <v>0</v>
      </c>
      <c r="DJ109" s="38">
        <f>'PRA110'!DI109+'PRA110'!DI125</f>
        <v>0</v>
      </c>
      <c r="DK109" s="38">
        <f>'PRA110'!DJ109+'PRA110'!DJ125</f>
        <v>0</v>
      </c>
      <c r="DL109" s="41">
        <f>'PRA110'!DK109+'PRA110'!DK125</f>
        <v>0</v>
      </c>
    </row>
    <row r="110" spans="1:116" s="206" customFormat="1" ht="19.5" customHeight="1">
      <c r="A110" s="207"/>
      <c r="B110" s="214"/>
      <c r="C110" s="174"/>
      <c r="D110" s="84"/>
      <c r="E110" s="90"/>
      <c r="F110" s="799" t="s">
        <v>106</v>
      </c>
      <c r="G110" s="209"/>
      <c r="H110" s="202"/>
      <c r="I110" s="212"/>
      <c r="J110" s="243">
        <f>'PRA110'!J110+'PRA110'!J126</f>
        <v>0</v>
      </c>
      <c r="K110" s="244">
        <f>('PRA110'!I110-'PRA110'!J110)+('PRA110'!I126-'PRA110'!J126)</f>
        <v>0</v>
      </c>
      <c r="L110" s="244">
        <f>'PRA110'!K110+'PRA110'!K126</f>
        <v>0</v>
      </c>
      <c r="M110" s="38">
        <f>'PRA110'!L110+'PRA110'!L126</f>
        <v>0</v>
      </c>
      <c r="N110" s="38">
        <f>'PRA110'!M110+'PRA110'!M126</f>
        <v>0</v>
      </c>
      <c r="O110" s="38">
        <f>'PRA110'!N110+'PRA110'!N126</f>
        <v>0</v>
      </c>
      <c r="P110" s="38">
        <f>'PRA110'!O110+'PRA110'!O126</f>
        <v>0</v>
      </c>
      <c r="Q110" s="38">
        <f>'PRA110'!P110+'PRA110'!P126</f>
        <v>0</v>
      </c>
      <c r="R110" s="38">
        <f>'PRA110'!Q110+'PRA110'!Q126</f>
        <v>0</v>
      </c>
      <c r="S110" s="38">
        <f>'PRA110'!R110+'PRA110'!R126</f>
        <v>0</v>
      </c>
      <c r="T110" s="38">
        <f>'PRA110'!S110+'PRA110'!S126</f>
        <v>0</v>
      </c>
      <c r="U110" s="38">
        <f>'PRA110'!T110+'PRA110'!T126</f>
        <v>0</v>
      </c>
      <c r="V110" s="38">
        <f>'PRA110'!U110+'PRA110'!U126</f>
        <v>0</v>
      </c>
      <c r="W110" s="38">
        <f>'PRA110'!V110+'PRA110'!V126</f>
        <v>0</v>
      </c>
      <c r="X110" s="38">
        <f>'PRA110'!W110+'PRA110'!W126</f>
        <v>0</v>
      </c>
      <c r="Y110" s="38">
        <f>'PRA110'!X110+'PRA110'!X126</f>
        <v>0</v>
      </c>
      <c r="Z110" s="38">
        <f>'PRA110'!Y110+'PRA110'!Y126</f>
        <v>0</v>
      </c>
      <c r="AA110" s="38">
        <f>'PRA110'!Z110+'PRA110'!Z126</f>
        <v>0</v>
      </c>
      <c r="AB110" s="38">
        <f>'PRA110'!AA110+'PRA110'!AA126</f>
        <v>0</v>
      </c>
      <c r="AC110" s="38">
        <f>'PRA110'!AB110+'PRA110'!AB126</f>
        <v>0</v>
      </c>
      <c r="AD110" s="38">
        <f>'PRA110'!AC110+'PRA110'!AC126</f>
        <v>0</v>
      </c>
      <c r="AE110" s="38">
        <f>'PRA110'!AD110+'PRA110'!AD126</f>
        <v>0</v>
      </c>
      <c r="AF110" s="38">
        <f>'PRA110'!AE110+'PRA110'!AE126</f>
        <v>0</v>
      </c>
      <c r="AG110" s="38">
        <f>'PRA110'!AF110+'PRA110'!AF126</f>
        <v>0</v>
      </c>
      <c r="AH110" s="38">
        <f>'PRA110'!AG110+'PRA110'!AG126</f>
        <v>0</v>
      </c>
      <c r="AI110" s="38">
        <f>'PRA110'!AH110+'PRA110'!AH126</f>
        <v>0</v>
      </c>
      <c r="AJ110" s="38">
        <f>'PRA110'!AI110+'PRA110'!AI126</f>
        <v>0</v>
      </c>
      <c r="AK110" s="38">
        <f>'PRA110'!AJ110+'PRA110'!AJ126</f>
        <v>0</v>
      </c>
      <c r="AL110" s="38">
        <f>'PRA110'!AK110+'PRA110'!AK126</f>
        <v>0</v>
      </c>
      <c r="AM110" s="38">
        <f>'PRA110'!AL110+'PRA110'!AL126</f>
        <v>0</v>
      </c>
      <c r="AN110" s="38">
        <f>'PRA110'!AM110+'PRA110'!AM126</f>
        <v>0</v>
      </c>
      <c r="AO110" s="38">
        <f>'PRA110'!AN110+'PRA110'!AN126</f>
        <v>0</v>
      </c>
      <c r="AP110" s="38">
        <f>'PRA110'!AO110+'PRA110'!AO126</f>
        <v>0</v>
      </c>
      <c r="AQ110" s="38">
        <f>'PRA110'!AP110+'PRA110'!AP126</f>
        <v>0</v>
      </c>
      <c r="AR110" s="38">
        <f>'PRA110'!AQ110+'PRA110'!AQ126</f>
        <v>0</v>
      </c>
      <c r="AS110" s="38">
        <f>'PRA110'!AR110+'PRA110'!AR126</f>
        <v>0</v>
      </c>
      <c r="AT110" s="38">
        <f>'PRA110'!AS110+'PRA110'!AS126</f>
        <v>0</v>
      </c>
      <c r="AU110" s="38">
        <f>'PRA110'!AT110+'PRA110'!AT126</f>
        <v>0</v>
      </c>
      <c r="AV110" s="38">
        <f>'PRA110'!AU110+'PRA110'!AU126</f>
        <v>0</v>
      </c>
      <c r="AW110" s="38">
        <f>'PRA110'!AV110+'PRA110'!AV126</f>
        <v>0</v>
      </c>
      <c r="AX110" s="38">
        <f>'PRA110'!AW110+'PRA110'!AW126</f>
        <v>0</v>
      </c>
      <c r="AY110" s="38">
        <f>'PRA110'!AX110+'PRA110'!AX126</f>
        <v>0</v>
      </c>
      <c r="AZ110" s="38">
        <f>'PRA110'!AY110+'PRA110'!AY126</f>
        <v>0</v>
      </c>
      <c r="BA110" s="38">
        <f>'PRA110'!AZ110+'PRA110'!AZ126</f>
        <v>0</v>
      </c>
      <c r="BB110" s="38">
        <f>'PRA110'!BA110+'PRA110'!BA126</f>
        <v>0</v>
      </c>
      <c r="BC110" s="38">
        <f>'PRA110'!BB110+'PRA110'!BB126</f>
        <v>0</v>
      </c>
      <c r="BD110" s="38">
        <f>'PRA110'!BC110+'PRA110'!BC126</f>
        <v>0</v>
      </c>
      <c r="BE110" s="38">
        <f>'PRA110'!BD110+'PRA110'!BD126</f>
        <v>0</v>
      </c>
      <c r="BF110" s="38">
        <f>'PRA110'!BE110+'PRA110'!BE126</f>
        <v>0</v>
      </c>
      <c r="BG110" s="38">
        <f>'PRA110'!BF110+'PRA110'!BF126</f>
        <v>0</v>
      </c>
      <c r="BH110" s="38">
        <f>'PRA110'!BG110+'PRA110'!BG126</f>
        <v>0</v>
      </c>
      <c r="BI110" s="38">
        <f>'PRA110'!BH110+'PRA110'!BH126</f>
        <v>0</v>
      </c>
      <c r="BJ110" s="38">
        <f>'PRA110'!BI110+'PRA110'!BI126</f>
        <v>0</v>
      </c>
      <c r="BK110" s="38">
        <f>'PRA110'!BJ110+'PRA110'!BJ126</f>
        <v>0</v>
      </c>
      <c r="BL110" s="38">
        <f>'PRA110'!BK110+'PRA110'!BK126</f>
        <v>0</v>
      </c>
      <c r="BM110" s="38">
        <f>'PRA110'!BL110+'PRA110'!BL126</f>
        <v>0</v>
      </c>
      <c r="BN110" s="38">
        <f>'PRA110'!BM110+'PRA110'!BM126</f>
        <v>0</v>
      </c>
      <c r="BO110" s="38">
        <f>'PRA110'!BN110+'PRA110'!BN126</f>
        <v>0</v>
      </c>
      <c r="BP110" s="38">
        <f>'PRA110'!BO110+'PRA110'!BO126</f>
        <v>0</v>
      </c>
      <c r="BQ110" s="38">
        <f>'PRA110'!BP110+'PRA110'!BP126</f>
        <v>0</v>
      </c>
      <c r="BR110" s="38">
        <f>'PRA110'!BQ110+'PRA110'!BQ126</f>
        <v>0</v>
      </c>
      <c r="BS110" s="38">
        <f>'PRA110'!BR110+'PRA110'!BR126</f>
        <v>0</v>
      </c>
      <c r="BT110" s="38">
        <f>'PRA110'!BS110+'PRA110'!BS126</f>
        <v>0</v>
      </c>
      <c r="BU110" s="38">
        <f>'PRA110'!BT110+'PRA110'!BT126</f>
        <v>0</v>
      </c>
      <c r="BV110" s="38">
        <f>'PRA110'!BU110+'PRA110'!BU126</f>
        <v>0</v>
      </c>
      <c r="BW110" s="38">
        <f>'PRA110'!BV110+'PRA110'!BV126</f>
        <v>0</v>
      </c>
      <c r="BX110" s="38">
        <f>'PRA110'!BW110+'PRA110'!BW126</f>
        <v>0</v>
      </c>
      <c r="BY110" s="38">
        <f>'PRA110'!BX110+'PRA110'!BX126</f>
        <v>0</v>
      </c>
      <c r="BZ110" s="38">
        <f>'PRA110'!BY110+'PRA110'!BY126</f>
        <v>0</v>
      </c>
      <c r="CA110" s="38">
        <f>'PRA110'!BZ110+'PRA110'!BZ126</f>
        <v>0</v>
      </c>
      <c r="CB110" s="38">
        <f>'PRA110'!CA110+'PRA110'!CA126</f>
        <v>0</v>
      </c>
      <c r="CC110" s="38">
        <f>'PRA110'!CB110+'PRA110'!CB126</f>
        <v>0</v>
      </c>
      <c r="CD110" s="38">
        <f>'PRA110'!CC110+'PRA110'!CC126</f>
        <v>0</v>
      </c>
      <c r="CE110" s="38">
        <f>'PRA110'!CD110+'PRA110'!CD126</f>
        <v>0</v>
      </c>
      <c r="CF110" s="38">
        <f>'PRA110'!CE110+'PRA110'!CE126</f>
        <v>0</v>
      </c>
      <c r="CG110" s="38">
        <f>'PRA110'!CF110+'PRA110'!CF126</f>
        <v>0</v>
      </c>
      <c r="CH110" s="38">
        <f>'PRA110'!CG110+'PRA110'!CG126</f>
        <v>0</v>
      </c>
      <c r="CI110" s="38">
        <f>'PRA110'!CH110+'PRA110'!CH126</f>
        <v>0</v>
      </c>
      <c r="CJ110" s="38">
        <f>'PRA110'!CI110+'PRA110'!CI126</f>
        <v>0</v>
      </c>
      <c r="CK110" s="38">
        <f>'PRA110'!CJ110+'PRA110'!CJ126</f>
        <v>0</v>
      </c>
      <c r="CL110" s="38">
        <f>'PRA110'!CK110+'PRA110'!CK126</f>
        <v>0</v>
      </c>
      <c r="CM110" s="38">
        <f>'PRA110'!CL110+'PRA110'!CL126</f>
        <v>0</v>
      </c>
      <c r="CN110" s="38">
        <f>'PRA110'!CM110+'PRA110'!CM126</f>
        <v>0</v>
      </c>
      <c r="CO110" s="38">
        <f>'PRA110'!CN110+'PRA110'!CN126</f>
        <v>0</v>
      </c>
      <c r="CP110" s="38">
        <f>'PRA110'!CO110+'PRA110'!CO126</f>
        <v>0</v>
      </c>
      <c r="CQ110" s="38">
        <f>'PRA110'!CP110+'PRA110'!CP126</f>
        <v>0</v>
      </c>
      <c r="CR110" s="38">
        <f>'PRA110'!CQ110+'PRA110'!CQ126</f>
        <v>0</v>
      </c>
      <c r="CS110" s="38">
        <f>'PRA110'!CR110+'PRA110'!CR126</f>
        <v>0</v>
      </c>
      <c r="CT110" s="38">
        <f>'PRA110'!CS110+'PRA110'!CS126</f>
        <v>0</v>
      </c>
      <c r="CU110" s="38">
        <f>'PRA110'!CT110+'PRA110'!CT126</f>
        <v>0</v>
      </c>
      <c r="CV110" s="38">
        <f>'PRA110'!CU110+'PRA110'!CU126</f>
        <v>0</v>
      </c>
      <c r="CW110" s="38">
        <f>'PRA110'!CV110+'PRA110'!CV126</f>
        <v>0</v>
      </c>
      <c r="CX110" s="38">
        <f>'PRA110'!CW110+'PRA110'!CW126</f>
        <v>0</v>
      </c>
      <c r="CY110" s="38">
        <f>'PRA110'!CX110+'PRA110'!CX126</f>
        <v>0</v>
      </c>
      <c r="CZ110" s="38">
        <f>'PRA110'!CY110+'PRA110'!CY126</f>
        <v>0</v>
      </c>
      <c r="DA110" s="38">
        <f>'PRA110'!CZ110+'PRA110'!CZ126</f>
        <v>0</v>
      </c>
      <c r="DB110" s="38">
        <f>'PRA110'!DA110+'PRA110'!DA126</f>
        <v>0</v>
      </c>
      <c r="DC110" s="38">
        <f>'PRA110'!DB110+'PRA110'!DB126</f>
        <v>0</v>
      </c>
      <c r="DD110" s="38">
        <f>'PRA110'!DC110+'PRA110'!DC126</f>
        <v>0</v>
      </c>
      <c r="DE110" s="38">
        <f>'PRA110'!DD110+'PRA110'!DD126</f>
        <v>0</v>
      </c>
      <c r="DF110" s="38">
        <f>'PRA110'!DE110+'PRA110'!DE126</f>
        <v>0</v>
      </c>
      <c r="DG110" s="38">
        <f>'PRA110'!DF110+'PRA110'!DF126</f>
        <v>0</v>
      </c>
      <c r="DH110" s="38">
        <f>'PRA110'!DG110+'PRA110'!DG126</f>
        <v>0</v>
      </c>
      <c r="DI110" s="38">
        <f>'PRA110'!DH110+'PRA110'!DH126</f>
        <v>0</v>
      </c>
      <c r="DJ110" s="38">
        <f>'PRA110'!DI110+'PRA110'!DI126</f>
        <v>0</v>
      </c>
      <c r="DK110" s="38">
        <f>'PRA110'!DJ110+'PRA110'!DJ126</f>
        <v>0</v>
      </c>
      <c r="DL110" s="41">
        <f>'PRA110'!DK110+'PRA110'!DK126</f>
        <v>0</v>
      </c>
    </row>
    <row r="111" spans="1:116" s="206" customFormat="1" ht="38.25" customHeight="1">
      <c r="A111" s="207"/>
      <c r="B111" s="214"/>
      <c r="C111" s="174"/>
      <c r="D111" s="84" t="s">
        <v>583</v>
      </c>
      <c r="E111" s="90" t="s">
        <v>790</v>
      </c>
      <c r="F111" s="233" t="s">
        <v>924</v>
      </c>
      <c r="G111" s="209"/>
      <c r="H111" s="202"/>
      <c r="I111" s="212"/>
      <c r="J111" s="665">
        <f>-'PRA110'!J111</f>
        <v>0</v>
      </c>
      <c r="K111" s="666">
        <f>-('PRA110'!I111-'PRA110'!J111)</f>
        <v>0</v>
      </c>
      <c r="L111" s="666">
        <f>-'PRA110'!K111</f>
        <v>0</v>
      </c>
      <c r="M111" s="37">
        <f>-'PRA110'!L111</f>
        <v>0</v>
      </c>
      <c r="N111" s="37">
        <f>-'PRA110'!M111</f>
        <v>0</v>
      </c>
      <c r="O111" s="37">
        <f>-'PRA110'!N111</f>
        <v>0</v>
      </c>
      <c r="P111" s="37">
        <f>-'PRA110'!O111</f>
        <v>0</v>
      </c>
      <c r="Q111" s="37">
        <f>-'PRA110'!P111</f>
        <v>0</v>
      </c>
      <c r="R111" s="37">
        <f>-'PRA110'!Q111</f>
        <v>0</v>
      </c>
      <c r="S111" s="37">
        <f>-'PRA110'!R111</f>
        <v>0</v>
      </c>
      <c r="T111" s="37">
        <f>-'PRA110'!S111</f>
        <v>0</v>
      </c>
      <c r="U111" s="37">
        <f>-'PRA110'!T111</f>
        <v>0</v>
      </c>
      <c r="V111" s="37">
        <f>-'PRA110'!U111</f>
        <v>0</v>
      </c>
      <c r="W111" s="37">
        <f>-'PRA110'!V111</f>
        <v>0</v>
      </c>
      <c r="X111" s="37">
        <f>-'PRA110'!W111</f>
        <v>0</v>
      </c>
      <c r="Y111" s="37">
        <f>-'PRA110'!X111</f>
        <v>0</v>
      </c>
      <c r="Z111" s="37">
        <f>-'PRA110'!Y111</f>
        <v>0</v>
      </c>
      <c r="AA111" s="37">
        <f>-'PRA110'!Z111</f>
        <v>0</v>
      </c>
      <c r="AB111" s="37">
        <f>-'PRA110'!AA111</f>
        <v>0</v>
      </c>
      <c r="AC111" s="37">
        <f>-'PRA110'!AB111</f>
        <v>0</v>
      </c>
      <c r="AD111" s="37">
        <f>-'PRA110'!AC111</f>
        <v>0</v>
      </c>
      <c r="AE111" s="37">
        <f>-'PRA110'!AD111</f>
        <v>0</v>
      </c>
      <c r="AF111" s="37">
        <f>-'PRA110'!AE111</f>
        <v>0</v>
      </c>
      <c r="AG111" s="37">
        <f>-'PRA110'!AF111</f>
        <v>0</v>
      </c>
      <c r="AH111" s="37">
        <f>-'PRA110'!AG111</f>
        <v>0</v>
      </c>
      <c r="AI111" s="37">
        <f>-'PRA110'!AH111</f>
        <v>0</v>
      </c>
      <c r="AJ111" s="37">
        <f>-'PRA110'!AI111</f>
        <v>0</v>
      </c>
      <c r="AK111" s="37">
        <f>-'PRA110'!AJ111</f>
        <v>0</v>
      </c>
      <c r="AL111" s="37">
        <f>-'PRA110'!AK111</f>
        <v>0</v>
      </c>
      <c r="AM111" s="37">
        <f>-'PRA110'!AL111</f>
        <v>0</v>
      </c>
      <c r="AN111" s="37">
        <f>-'PRA110'!AM111</f>
        <v>0</v>
      </c>
      <c r="AO111" s="37">
        <f>-'PRA110'!AN111</f>
        <v>0</v>
      </c>
      <c r="AP111" s="37">
        <f>-'PRA110'!AO111</f>
        <v>0</v>
      </c>
      <c r="AQ111" s="37">
        <f>-'PRA110'!AP111</f>
        <v>0</v>
      </c>
      <c r="AR111" s="37">
        <f>-'PRA110'!AQ111</f>
        <v>0</v>
      </c>
      <c r="AS111" s="37">
        <f>-'PRA110'!AR111</f>
        <v>0</v>
      </c>
      <c r="AT111" s="37">
        <f>-'PRA110'!AS111</f>
        <v>0</v>
      </c>
      <c r="AU111" s="37">
        <f>-'PRA110'!AT111</f>
        <v>0</v>
      </c>
      <c r="AV111" s="37">
        <f>-'PRA110'!AU111</f>
        <v>0</v>
      </c>
      <c r="AW111" s="37">
        <f>-'PRA110'!AV111</f>
        <v>0</v>
      </c>
      <c r="AX111" s="37">
        <f>-'PRA110'!AW111</f>
        <v>0</v>
      </c>
      <c r="AY111" s="37">
        <f>-'PRA110'!AX111</f>
        <v>0</v>
      </c>
      <c r="AZ111" s="37">
        <f>-'PRA110'!AY111</f>
        <v>0</v>
      </c>
      <c r="BA111" s="37">
        <f>-'PRA110'!AZ111</f>
        <v>0</v>
      </c>
      <c r="BB111" s="37">
        <f>-'PRA110'!BA111</f>
        <v>0</v>
      </c>
      <c r="BC111" s="37">
        <f>-'PRA110'!BB111</f>
        <v>0</v>
      </c>
      <c r="BD111" s="37">
        <f>-'PRA110'!BC111</f>
        <v>0</v>
      </c>
      <c r="BE111" s="37">
        <f>-'PRA110'!BD111</f>
        <v>0</v>
      </c>
      <c r="BF111" s="37">
        <f>-'PRA110'!BE111</f>
        <v>0</v>
      </c>
      <c r="BG111" s="37">
        <f>-'PRA110'!BF111</f>
        <v>0</v>
      </c>
      <c r="BH111" s="37">
        <f>-'PRA110'!BG111</f>
        <v>0</v>
      </c>
      <c r="BI111" s="37">
        <f>-'PRA110'!BH111</f>
        <v>0</v>
      </c>
      <c r="BJ111" s="37">
        <f>-'PRA110'!BI111</f>
        <v>0</v>
      </c>
      <c r="BK111" s="37">
        <f>-'PRA110'!BJ111</f>
        <v>0</v>
      </c>
      <c r="BL111" s="37">
        <f>-'PRA110'!BK111</f>
        <v>0</v>
      </c>
      <c r="BM111" s="37">
        <f>-'PRA110'!BL111</f>
        <v>0</v>
      </c>
      <c r="BN111" s="37">
        <f>-'PRA110'!BM111</f>
        <v>0</v>
      </c>
      <c r="BO111" s="37">
        <f>-'PRA110'!BN111</f>
        <v>0</v>
      </c>
      <c r="BP111" s="37">
        <f>-'PRA110'!BO111</f>
        <v>0</v>
      </c>
      <c r="BQ111" s="37">
        <f>-'PRA110'!BP111</f>
        <v>0</v>
      </c>
      <c r="BR111" s="37">
        <f>-'PRA110'!BQ111</f>
        <v>0</v>
      </c>
      <c r="BS111" s="37">
        <f>-'PRA110'!BR111</f>
        <v>0</v>
      </c>
      <c r="BT111" s="37">
        <f>-'PRA110'!BS111</f>
        <v>0</v>
      </c>
      <c r="BU111" s="37">
        <f>-'PRA110'!BT111</f>
        <v>0</v>
      </c>
      <c r="BV111" s="37">
        <f>-'PRA110'!BU111</f>
        <v>0</v>
      </c>
      <c r="BW111" s="37">
        <f>-'PRA110'!BV111</f>
        <v>0</v>
      </c>
      <c r="BX111" s="37">
        <f>-'PRA110'!BW111</f>
        <v>0</v>
      </c>
      <c r="BY111" s="37">
        <f>-'PRA110'!BX111</f>
        <v>0</v>
      </c>
      <c r="BZ111" s="37">
        <f>-'PRA110'!BY111</f>
        <v>0</v>
      </c>
      <c r="CA111" s="37">
        <f>-'PRA110'!BZ111</f>
        <v>0</v>
      </c>
      <c r="CB111" s="37">
        <f>-'PRA110'!CA111</f>
        <v>0</v>
      </c>
      <c r="CC111" s="37">
        <f>-'PRA110'!CB111</f>
        <v>0</v>
      </c>
      <c r="CD111" s="37">
        <f>-'PRA110'!CC111</f>
        <v>0</v>
      </c>
      <c r="CE111" s="37">
        <f>-'PRA110'!CD111</f>
        <v>0</v>
      </c>
      <c r="CF111" s="37">
        <f>-'PRA110'!CE111</f>
        <v>0</v>
      </c>
      <c r="CG111" s="37">
        <f>-'PRA110'!CF111</f>
        <v>0</v>
      </c>
      <c r="CH111" s="37">
        <f>-'PRA110'!CG111</f>
        <v>0</v>
      </c>
      <c r="CI111" s="37">
        <f>-'PRA110'!CH111</f>
        <v>0</v>
      </c>
      <c r="CJ111" s="37">
        <f>-'PRA110'!CI111</f>
        <v>0</v>
      </c>
      <c r="CK111" s="37">
        <f>-'PRA110'!CJ111</f>
        <v>0</v>
      </c>
      <c r="CL111" s="37">
        <f>-'PRA110'!CK111</f>
        <v>0</v>
      </c>
      <c r="CM111" s="37">
        <f>-'PRA110'!CL111</f>
        <v>0</v>
      </c>
      <c r="CN111" s="37">
        <f>-'PRA110'!CM111</f>
        <v>0</v>
      </c>
      <c r="CO111" s="37">
        <f>-'PRA110'!CN111</f>
        <v>0</v>
      </c>
      <c r="CP111" s="37">
        <f>-'PRA110'!CO111</f>
        <v>0</v>
      </c>
      <c r="CQ111" s="37">
        <f>-'PRA110'!CP111</f>
        <v>0</v>
      </c>
      <c r="CR111" s="37">
        <f>-'PRA110'!CQ111</f>
        <v>0</v>
      </c>
      <c r="CS111" s="37">
        <f>-'PRA110'!CR111</f>
        <v>0</v>
      </c>
      <c r="CT111" s="37">
        <f>-'PRA110'!CS111</f>
        <v>0</v>
      </c>
      <c r="CU111" s="37">
        <f>-'PRA110'!CT111</f>
        <v>0</v>
      </c>
      <c r="CV111" s="37">
        <f>-'PRA110'!CU111</f>
        <v>0</v>
      </c>
      <c r="CW111" s="37">
        <f>-'PRA110'!CV111</f>
        <v>0</v>
      </c>
      <c r="CX111" s="37">
        <f>-'PRA110'!CW111</f>
        <v>0</v>
      </c>
      <c r="CY111" s="37">
        <f>-'PRA110'!CX111</f>
        <v>0</v>
      </c>
      <c r="CZ111" s="37">
        <f>-'PRA110'!CY111</f>
        <v>0</v>
      </c>
      <c r="DA111" s="37">
        <f>-'PRA110'!CZ111</f>
        <v>0</v>
      </c>
      <c r="DB111" s="37">
        <f>-'PRA110'!DA111</f>
        <v>0</v>
      </c>
      <c r="DC111" s="37">
        <f>-'PRA110'!DB111</f>
        <v>0</v>
      </c>
      <c r="DD111" s="37">
        <f>-'PRA110'!DC111</f>
        <v>0</v>
      </c>
      <c r="DE111" s="37">
        <f>-'PRA110'!DD111</f>
        <v>0</v>
      </c>
      <c r="DF111" s="37">
        <f>-'PRA110'!DE111</f>
        <v>0</v>
      </c>
      <c r="DG111" s="37">
        <f>-'PRA110'!DF111</f>
        <v>0</v>
      </c>
      <c r="DH111" s="37">
        <f>-'PRA110'!DG111</f>
        <v>0</v>
      </c>
      <c r="DI111" s="37">
        <f>-'PRA110'!DH111</f>
        <v>0</v>
      </c>
      <c r="DJ111" s="37">
        <f>-'PRA110'!DI111</f>
        <v>0</v>
      </c>
      <c r="DK111" s="37">
        <f>-'PRA110'!DJ111</f>
        <v>0</v>
      </c>
      <c r="DL111" s="41">
        <f>-'PRA110'!DK111</f>
        <v>0</v>
      </c>
    </row>
    <row r="112" spans="1:116" s="206" customFormat="1" ht="16.5" customHeight="1">
      <c r="A112" s="207"/>
      <c r="B112" s="214"/>
      <c r="C112" s="174"/>
      <c r="D112" s="84" t="s">
        <v>584</v>
      </c>
      <c r="E112" s="90" t="s">
        <v>791</v>
      </c>
      <c r="F112" s="1124" t="s">
        <v>67</v>
      </c>
      <c r="G112" s="209"/>
      <c r="H112" s="202"/>
      <c r="I112" s="203"/>
      <c r="J112" s="1015">
        <f>-'PRA110'!J112</f>
        <v>0</v>
      </c>
      <c r="K112" s="1016">
        <f>-('PRA110'!I112-'PRA110'!J112)</f>
        <v>0</v>
      </c>
      <c r="L112" s="1016">
        <f>-'PRA110'!K112</f>
        <v>0</v>
      </c>
      <c r="M112" s="1017">
        <f>-'PRA110'!L112</f>
        <v>0</v>
      </c>
      <c r="N112" s="1017">
        <f>-'PRA110'!M112</f>
        <v>0</v>
      </c>
      <c r="O112" s="1017">
        <f>-'PRA110'!N112</f>
        <v>0</v>
      </c>
      <c r="P112" s="1017">
        <f>-'PRA110'!O112</f>
        <v>0</v>
      </c>
      <c r="Q112" s="1017">
        <f>-'PRA110'!P112</f>
        <v>0</v>
      </c>
      <c r="R112" s="1017">
        <f>-'PRA110'!Q112</f>
        <v>0</v>
      </c>
      <c r="S112" s="1017">
        <f>-'PRA110'!R112</f>
        <v>0</v>
      </c>
      <c r="T112" s="1017">
        <f>-'PRA110'!S112</f>
        <v>0</v>
      </c>
      <c r="U112" s="1017">
        <f>-'PRA110'!T112</f>
        <v>0</v>
      </c>
      <c r="V112" s="1017">
        <f>-'PRA110'!U112</f>
        <v>0</v>
      </c>
      <c r="W112" s="1017">
        <f>-'PRA110'!V112</f>
        <v>0</v>
      </c>
      <c r="X112" s="1017">
        <f>-'PRA110'!W112</f>
        <v>0</v>
      </c>
      <c r="Y112" s="1017">
        <f>-'PRA110'!X112</f>
        <v>0</v>
      </c>
      <c r="Z112" s="1017">
        <f>-'PRA110'!Y112</f>
        <v>0</v>
      </c>
      <c r="AA112" s="1017">
        <f>-'PRA110'!Z112</f>
        <v>0</v>
      </c>
      <c r="AB112" s="1017">
        <f>-'PRA110'!AA112</f>
        <v>0</v>
      </c>
      <c r="AC112" s="1017">
        <f>-'PRA110'!AB112</f>
        <v>0</v>
      </c>
      <c r="AD112" s="1017">
        <f>-'PRA110'!AC112</f>
        <v>0</v>
      </c>
      <c r="AE112" s="1017">
        <f>-'PRA110'!AD112</f>
        <v>0</v>
      </c>
      <c r="AF112" s="1017">
        <f>-'PRA110'!AE112</f>
        <v>0</v>
      </c>
      <c r="AG112" s="1017">
        <f>-'PRA110'!AF112</f>
        <v>0</v>
      </c>
      <c r="AH112" s="1017">
        <f>-'PRA110'!AG112</f>
        <v>0</v>
      </c>
      <c r="AI112" s="1017">
        <f>-'PRA110'!AH112</f>
        <v>0</v>
      </c>
      <c r="AJ112" s="1017">
        <f>-'PRA110'!AI112</f>
        <v>0</v>
      </c>
      <c r="AK112" s="1017">
        <f>-'PRA110'!AJ112</f>
        <v>0</v>
      </c>
      <c r="AL112" s="1017">
        <f>-'PRA110'!AK112</f>
        <v>0</v>
      </c>
      <c r="AM112" s="1017">
        <f>-'PRA110'!AL112</f>
        <v>0</v>
      </c>
      <c r="AN112" s="1017">
        <f>-'PRA110'!AM112</f>
        <v>0</v>
      </c>
      <c r="AO112" s="1017">
        <f>-'PRA110'!AN112</f>
        <v>0</v>
      </c>
      <c r="AP112" s="1017">
        <f>-'PRA110'!AO112</f>
        <v>0</v>
      </c>
      <c r="AQ112" s="1017">
        <f>-'PRA110'!AP112</f>
        <v>0</v>
      </c>
      <c r="AR112" s="1017">
        <f>-'PRA110'!AQ112</f>
        <v>0</v>
      </c>
      <c r="AS112" s="1017">
        <f>-'PRA110'!AR112</f>
        <v>0</v>
      </c>
      <c r="AT112" s="1017">
        <f>-'PRA110'!AS112</f>
        <v>0</v>
      </c>
      <c r="AU112" s="1017">
        <f>-'PRA110'!AT112</f>
        <v>0</v>
      </c>
      <c r="AV112" s="1017">
        <f>-'PRA110'!AU112</f>
        <v>0</v>
      </c>
      <c r="AW112" s="1017">
        <f>-'PRA110'!AV112</f>
        <v>0</v>
      </c>
      <c r="AX112" s="1017">
        <f>-'PRA110'!AW112</f>
        <v>0</v>
      </c>
      <c r="AY112" s="1017">
        <f>-'PRA110'!AX112</f>
        <v>0</v>
      </c>
      <c r="AZ112" s="1017">
        <f>-'PRA110'!AY112</f>
        <v>0</v>
      </c>
      <c r="BA112" s="1017">
        <f>-'PRA110'!AZ112</f>
        <v>0</v>
      </c>
      <c r="BB112" s="1017">
        <f>-'PRA110'!BA112</f>
        <v>0</v>
      </c>
      <c r="BC112" s="1017">
        <f>-'PRA110'!BB112</f>
        <v>0</v>
      </c>
      <c r="BD112" s="1017">
        <f>-'PRA110'!BC112</f>
        <v>0</v>
      </c>
      <c r="BE112" s="1017">
        <f>-'PRA110'!BD112</f>
        <v>0</v>
      </c>
      <c r="BF112" s="1017">
        <f>-'PRA110'!BE112</f>
        <v>0</v>
      </c>
      <c r="BG112" s="1017">
        <f>-'PRA110'!BF112</f>
        <v>0</v>
      </c>
      <c r="BH112" s="1017">
        <f>-'PRA110'!BG112</f>
        <v>0</v>
      </c>
      <c r="BI112" s="1017">
        <f>-'PRA110'!BH112</f>
        <v>0</v>
      </c>
      <c r="BJ112" s="1017">
        <f>-'PRA110'!BI112</f>
        <v>0</v>
      </c>
      <c r="BK112" s="1017">
        <f>-'PRA110'!BJ112</f>
        <v>0</v>
      </c>
      <c r="BL112" s="1017">
        <f>-'PRA110'!BK112</f>
        <v>0</v>
      </c>
      <c r="BM112" s="1017">
        <f>-'PRA110'!BL112</f>
        <v>0</v>
      </c>
      <c r="BN112" s="1017">
        <f>-'PRA110'!BM112</f>
        <v>0</v>
      </c>
      <c r="BO112" s="1017">
        <f>-'PRA110'!BN112</f>
        <v>0</v>
      </c>
      <c r="BP112" s="1017">
        <f>-'PRA110'!BO112</f>
        <v>0</v>
      </c>
      <c r="BQ112" s="1017">
        <f>-'PRA110'!BP112</f>
        <v>0</v>
      </c>
      <c r="BR112" s="1017">
        <f>-'PRA110'!BQ112</f>
        <v>0</v>
      </c>
      <c r="BS112" s="1017">
        <f>-'PRA110'!BR112</f>
        <v>0</v>
      </c>
      <c r="BT112" s="1017">
        <f>-'PRA110'!BS112</f>
        <v>0</v>
      </c>
      <c r="BU112" s="1017">
        <f>-'PRA110'!BT112</f>
        <v>0</v>
      </c>
      <c r="BV112" s="1017">
        <f>-'PRA110'!BU112</f>
        <v>0</v>
      </c>
      <c r="BW112" s="1017">
        <f>-'PRA110'!BV112</f>
        <v>0</v>
      </c>
      <c r="BX112" s="1017">
        <f>-'PRA110'!BW112</f>
        <v>0</v>
      </c>
      <c r="BY112" s="1017">
        <f>-'PRA110'!BX112</f>
        <v>0</v>
      </c>
      <c r="BZ112" s="1017">
        <f>-'PRA110'!BY112</f>
        <v>0</v>
      </c>
      <c r="CA112" s="1017">
        <f>-'PRA110'!BZ112</f>
        <v>0</v>
      </c>
      <c r="CB112" s="1017">
        <f>-'PRA110'!CA112</f>
        <v>0</v>
      </c>
      <c r="CC112" s="1017">
        <f>-'PRA110'!CB112</f>
        <v>0</v>
      </c>
      <c r="CD112" s="1017">
        <f>-'PRA110'!CC112</f>
        <v>0</v>
      </c>
      <c r="CE112" s="1017">
        <f>-'PRA110'!CD112</f>
        <v>0</v>
      </c>
      <c r="CF112" s="1017">
        <f>-'PRA110'!CE112</f>
        <v>0</v>
      </c>
      <c r="CG112" s="1017">
        <f>-'PRA110'!CF112</f>
        <v>0</v>
      </c>
      <c r="CH112" s="1017">
        <f>-'PRA110'!CG112</f>
        <v>0</v>
      </c>
      <c r="CI112" s="1017">
        <f>-'PRA110'!CH112</f>
        <v>0</v>
      </c>
      <c r="CJ112" s="1017">
        <f>-'PRA110'!CI112</f>
        <v>0</v>
      </c>
      <c r="CK112" s="1017">
        <f>-'PRA110'!CJ112</f>
        <v>0</v>
      </c>
      <c r="CL112" s="1017">
        <f>-'PRA110'!CK112</f>
        <v>0</v>
      </c>
      <c r="CM112" s="1017">
        <f>-'PRA110'!CL112</f>
        <v>0</v>
      </c>
      <c r="CN112" s="1017">
        <f>-'PRA110'!CM112</f>
        <v>0</v>
      </c>
      <c r="CO112" s="1017">
        <f>-'PRA110'!CN112</f>
        <v>0</v>
      </c>
      <c r="CP112" s="1017">
        <f>-'PRA110'!CO112</f>
        <v>0</v>
      </c>
      <c r="CQ112" s="1017">
        <f>-'PRA110'!CP112</f>
        <v>0</v>
      </c>
      <c r="CR112" s="1017">
        <f>-'PRA110'!CQ112</f>
        <v>0</v>
      </c>
      <c r="CS112" s="1017">
        <f>-'PRA110'!CR112</f>
        <v>0</v>
      </c>
      <c r="CT112" s="1017">
        <f>-'PRA110'!CS112</f>
        <v>0</v>
      </c>
      <c r="CU112" s="1017">
        <f>-'PRA110'!CT112</f>
        <v>0</v>
      </c>
      <c r="CV112" s="1017">
        <f>-'PRA110'!CU112</f>
        <v>0</v>
      </c>
      <c r="CW112" s="1017">
        <f>-'PRA110'!CV112</f>
        <v>0</v>
      </c>
      <c r="CX112" s="1017">
        <f>-'PRA110'!CW112</f>
        <v>0</v>
      </c>
      <c r="CY112" s="1017">
        <f>-'PRA110'!CX112</f>
        <v>0</v>
      </c>
      <c r="CZ112" s="1017">
        <f>-'PRA110'!CY112</f>
        <v>0</v>
      </c>
      <c r="DA112" s="1017">
        <f>-'PRA110'!CZ112</f>
        <v>0</v>
      </c>
      <c r="DB112" s="1017">
        <f>-'PRA110'!DA112</f>
        <v>0</v>
      </c>
      <c r="DC112" s="1017">
        <f>-'PRA110'!DB112</f>
        <v>0</v>
      </c>
      <c r="DD112" s="1017">
        <f>-'PRA110'!DC112</f>
        <v>0</v>
      </c>
      <c r="DE112" s="1017">
        <f>-'PRA110'!DD112</f>
        <v>0</v>
      </c>
      <c r="DF112" s="1017">
        <f>-'PRA110'!DE112</f>
        <v>0</v>
      </c>
      <c r="DG112" s="1017">
        <f>-'PRA110'!DF112</f>
        <v>0</v>
      </c>
      <c r="DH112" s="1017">
        <f>-'PRA110'!DG112</f>
        <v>0</v>
      </c>
      <c r="DI112" s="1017">
        <f>-'PRA110'!DH112</f>
        <v>0</v>
      </c>
      <c r="DJ112" s="1017">
        <f>-'PRA110'!DI112</f>
        <v>0</v>
      </c>
      <c r="DK112" s="1017">
        <f>-'PRA110'!DJ112</f>
        <v>0</v>
      </c>
      <c r="DL112" s="1018">
        <f>-'PRA110'!DK112</f>
        <v>0</v>
      </c>
    </row>
    <row r="113" spans="1:116" s="206" customFormat="1" ht="24.75">
      <c r="A113" s="207"/>
      <c r="B113" s="214"/>
      <c r="C113" s="174"/>
      <c r="D113" s="752" t="s">
        <v>515</v>
      </c>
      <c r="E113" s="830" t="s">
        <v>1115</v>
      </c>
      <c r="F113" s="1132" t="s">
        <v>1140</v>
      </c>
      <c r="G113" s="1001"/>
      <c r="H113" s="763"/>
      <c r="I113" s="1014"/>
      <c r="J113" s="1202">
        <f>-'PRA110'!J113</f>
        <v>0</v>
      </c>
      <c r="K113" s="244">
        <f>-('PRA110'!I113-'PRA110'!J113)</f>
        <v>0</v>
      </c>
      <c r="L113" s="244">
        <f>-'PRA110'!K113</f>
        <v>0</v>
      </c>
      <c r="M113" s="38">
        <f>-'PRA110'!L113</f>
        <v>0</v>
      </c>
      <c r="N113" s="38">
        <f>-'PRA110'!M113</f>
        <v>0</v>
      </c>
      <c r="O113" s="38">
        <f>-'PRA110'!N113</f>
        <v>0</v>
      </c>
      <c r="P113" s="38">
        <f>-'PRA110'!O113</f>
        <v>0</v>
      </c>
      <c r="Q113" s="38">
        <f>-'PRA110'!P113</f>
        <v>0</v>
      </c>
      <c r="R113" s="38">
        <f>-'PRA110'!Q113</f>
        <v>0</v>
      </c>
      <c r="S113" s="38">
        <f>-'PRA110'!R113</f>
        <v>0</v>
      </c>
      <c r="T113" s="38">
        <f>-'PRA110'!S113</f>
        <v>0</v>
      </c>
      <c r="U113" s="38">
        <f>-'PRA110'!T113</f>
        <v>0</v>
      </c>
      <c r="V113" s="38">
        <f>-'PRA110'!U113</f>
        <v>0</v>
      </c>
      <c r="W113" s="38">
        <f>-'PRA110'!V113</f>
        <v>0</v>
      </c>
      <c r="X113" s="38">
        <f>-'PRA110'!W113</f>
        <v>0</v>
      </c>
      <c r="Y113" s="38">
        <f>-'PRA110'!X113</f>
        <v>0</v>
      </c>
      <c r="Z113" s="38">
        <f>-'PRA110'!Y113</f>
        <v>0</v>
      </c>
      <c r="AA113" s="38">
        <f>-'PRA110'!Z113</f>
        <v>0</v>
      </c>
      <c r="AB113" s="38">
        <f>-'PRA110'!AA113</f>
        <v>0</v>
      </c>
      <c r="AC113" s="38">
        <f>-'PRA110'!AB113</f>
        <v>0</v>
      </c>
      <c r="AD113" s="38">
        <f>-'PRA110'!AC113</f>
        <v>0</v>
      </c>
      <c r="AE113" s="38">
        <f>-'PRA110'!AD113</f>
        <v>0</v>
      </c>
      <c r="AF113" s="38">
        <f>-'PRA110'!AE113</f>
        <v>0</v>
      </c>
      <c r="AG113" s="38">
        <f>-'PRA110'!AF113</f>
        <v>0</v>
      </c>
      <c r="AH113" s="38">
        <f>-'PRA110'!AG113</f>
        <v>0</v>
      </c>
      <c r="AI113" s="38">
        <f>-'PRA110'!AH113</f>
        <v>0</v>
      </c>
      <c r="AJ113" s="38">
        <f>-'PRA110'!AI113</f>
        <v>0</v>
      </c>
      <c r="AK113" s="38">
        <f>-'PRA110'!AJ113</f>
        <v>0</v>
      </c>
      <c r="AL113" s="38">
        <f>-'PRA110'!AK113</f>
        <v>0</v>
      </c>
      <c r="AM113" s="38">
        <f>-'PRA110'!AL113</f>
        <v>0</v>
      </c>
      <c r="AN113" s="38">
        <f>-'PRA110'!AM113</f>
        <v>0</v>
      </c>
      <c r="AO113" s="38">
        <f>-'PRA110'!AN113</f>
        <v>0</v>
      </c>
      <c r="AP113" s="38">
        <f>-'PRA110'!AO113</f>
        <v>0</v>
      </c>
      <c r="AQ113" s="38">
        <f>-'PRA110'!AP113</f>
        <v>0</v>
      </c>
      <c r="AR113" s="38">
        <f>-'PRA110'!AQ113</f>
        <v>0</v>
      </c>
      <c r="AS113" s="38">
        <f>-'PRA110'!AR113</f>
        <v>0</v>
      </c>
      <c r="AT113" s="38">
        <f>-'PRA110'!AS113</f>
        <v>0</v>
      </c>
      <c r="AU113" s="38">
        <f>-'PRA110'!AT113</f>
        <v>0</v>
      </c>
      <c r="AV113" s="38">
        <f>-'PRA110'!AU113</f>
        <v>0</v>
      </c>
      <c r="AW113" s="38">
        <f>-'PRA110'!AV113</f>
        <v>0</v>
      </c>
      <c r="AX113" s="38">
        <f>-'PRA110'!AW113</f>
        <v>0</v>
      </c>
      <c r="AY113" s="38">
        <f>-'PRA110'!AX113</f>
        <v>0</v>
      </c>
      <c r="AZ113" s="38">
        <f>-'PRA110'!AY113</f>
        <v>0</v>
      </c>
      <c r="BA113" s="38">
        <f>-'PRA110'!AZ113</f>
        <v>0</v>
      </c>
      <c r="BB113" s="38">
        <f>-'PRA110'!BA113</f>
        <v>0</v>
      </c>
      <c r="BC113" s="38">
        <f>-'PRA110'!BB113</f>
        <v>0</v>
      </c>
      <c r="BD113" s="38">
        <f>-'PRA110'!BC113</f>
        <v>0</v>
      </c>
      <c r="BE113" s="38">
        <f>-'PRA110'!BD113</f>
        <v>0</v>
      </c>
      <c r="BF113" s="38">
        <f>-'PRA110'!BE113</f>
        <v>0</v>
      </c>
      <c r="BG113" s="38">
        <f>-'PRA110'!BF113</f>
        <v>0</v>
      </c>
      <c r="BH113" s="38">
        <f>-'PRA110'!BG113</f>
        <v>0</v>
      </c>
      <c r="BI113" s="38">
        <f>-'PRA110'!BH113</f>
        <v>0</v>
      </c>
      <c r="BJ113" s="38">
        <f>-'PRA110'!BI113</f>
        <v>0</v>
      </c>
      <c r="BK113" s="38">
        <f>-'PRA110'!BJ113</f>
        <v>0</v>
      </c>
      <c r="BL113" s="38">
        <f>-'PRA110'!BK113</f>
        <v>0</v>
      </c>
      <c r="BM113" s="38">
        <f>-'PRA110'!BL113</f>
        <v>0</v>
      </c>
      <c r="BN113" s="38">
        <f>-'PRA110'!BM113</f>
        <v>0</v>
      </c>
      <c r="BO113" s="38">
        <f>-'PRA110'!BN113</f>
        <v>0</v>
      </c>
      <c r="BP113" s="38">
        <f>-'PRA110'!BO113</f>
        <v>0</v>
      </c>
      <c r="BQ113" s="38">
        <f>-'PRA110'!BP113</f>
        <v>0</v>
      </c>
      <c r="BR113" s="38">
        <f>-'PRA110'!BQ113</f>
        <v>0</v>
      </c>
      <c r="BS113" s="38">
        <f>-'PRA110'!BR113</f>
        <v>0</v>
      </c>
      <c r="BT113" s="38">
        <f>-'PRA110'!BS113</f>
        <v>0</v>
      </c>
      <c r="BU113" s="38">
        <f>-'PRA110'!BT113</f>
        <v>0</v>
      </c>
      <c r="BV113" s="38">
        <f>-'PRA110'!BU113</f>
        <v>0</v>
      </c>
      <c r="BW113" s="38">
        <f>-'PRA110'!BV113</f>
        <v>0</v>
      </c>
      <c r="BX113" s="38">
        <f>-'PRA110'!BW113</f>
        <v>0</v>
      </c>
      <c r="BY113" s="38">
        <f>-'PRA110'!BX113</f>
        <v>0</v>
      </c>
      <c r="BZ113" s="38">
        <f>-'PRA110'!BY113</f>
        <v>0</v>
      </c>
      <c r="CA113" s="38">
        <f>-'PRA110'!BZ113</f>
        <v>0</v>
      </c>
      <c r="CB113" s="38">
        <f>-'PRA110'!CA113</f>
        <v>0</v>
      </c>
      <c r="CC113" s="38">
        <f>-'PRA110'!CB113</f>
        <v>0</v>
      </c>
      <c r="CD113" s="38">
        <f>-'PRA110'!CC113</f>
        <v>0</v>
      </c>
      <c r="CE113" s="38">
        <f>-'PRA110'!CD113</f>
        <v>0</v>
      </c>
      <c r="CF113" s="38">
        <f>-'PRA110'!CE113</f>
        <v>0</v>
      </c>
      <c r="CG113" s="38">
        <f>-'PRA110'!CF113</f>
        <v>0</v>
      </c>
      <c r="CH113" s="38">
        <f>-'PRA110'!CG113</f>
        <v>0</v>
      </c>
      <c r="CI113" s="38">
        <f>-'PRA110'!CH113</f>
        <v>0</v>
      </c>
      <c r="CJ113" s="38">
        <f>-'PRA110'!CI113</f>
        <v>0</v>
      </c>
      <c r="CK113" s="38">
        <f>-'PRA110'!CJ113</f>
        <v>0</v>
      </c>
      <c r="CL113" s="38">
        <f>-'PRA110'!CK113</f>
        <v>0</v>
      </c>
      <c r="CM113" s="38">
        <f>-'PRA110'!CL113</f>
        <v>0</v>
      </c>
      <c r="CN113" s="38">
        <f>-'PRA110'!CM113</f>
        <v>0</v>
      </c>
      <c r="CO113" s="38">
        <f>-'PRA110'!CN113</f>
        <v>0</v>
      </c>
      <c r="CP113" s="38">
        <f>-'PRA110'!CO113</f>
        <v>0</v>
      </c>
      <c r="CQ113" s="38">
        <f>-'PRA110'!CP113</f>
        <v>0</v>
      </c>
      <c r="CR113" s="38">
        <f>-'PRA110'!CQ113</f>
        <v>0</v>
      </c>
      <c r="CS113" s="38">
        <f>-'PRA110'!CR113</f>
        <v>0</v>
      </c>
      <c r="CT113" s="38">
        <f>-'PRA110'!CS113</f>
        <v>0</v>
      </c>
      <c r="CU113" s="38">
        <f>-'PRA110'!CT113</f>
        <v>0</v>
      </c>
      <c r="CV113" s="38">
        <f>-'PRA110'!CU113</f>
        <v>0</v>
      </c>
      <c r="CW113" s="38">
        <f>-'PRA110'!CV113</f>
        <v>0</v>
      </c>
      <c r="CX113" s="38">
        <f>-'PRA110'!CW113</f>
        <v>0</v>
      </c>
      <c r="CY113" s="38">
        <f>-'PRA110'!CX113</f>
        <v>0</v>
      </c>
      <c r="CZ113" s="38">
        <f>-'PRA110'!CY113</f>
        <v>0</v>
      </c>
      <c r="DA113" s="38">
        <f>-'PRA110'!CZ113</f>
        <v>0</v>
      </c>
      <c r="DB113" s="38">
        <f>-'PRA110'!DA113</f>
        <v>0</v>
      </c>
      <c r="DC113" s="38">
        <f>-'PRA110'!DB113</f>
        <v>0</v>
      </c>
      <c r="DD113" s="38">
        <f>-'PRA110'!DC113</f>
        <v>0</v>
      </c>
      <c r="DE113" s="38">
        <f>-'PRA110'!DD113</f>
        <v>0</v>
      </c>
      <c r="DF113" s="38">
        <f>-'PRA110'!DE113</f>
        <v>0</v>
      </c>
      <c r="DG113" s="38">
        <f>-'PRA110'!DF113</f>
        <v>0</v>
      </c>
      <c r="DH113" s="38">
        <f>-'PRA110'!DG113</f>
        <v>0</v>
      </c>
      <c r="DI113" s="38">
        <f>-'PRA110'!DH113</f>
        <v>0</v>
      </c>
      <c r="DJ113" s="38">
        <f>-'PRA110'!DI113</f>
        <v>0</v>
      </c>
      <c r="DK113" s="38">
        <f>-'PRA110'!DJ113</f>
        <v>0</v>
      </c>
      <c r="DL113" s="41">
        <f>-'PRA110'!DK113</f>
        <v>0</v>
      </c>
    </row>
    <row r="114" spans="1:116" s="206" customFormat="1" ht="13.5">
      <c r="A114" s="207"/>
      <c r="B114" s="214"/>
      <c r="C114" s="174"/>
      <c r="D114" s="84"/>
      <c r="E114" s="828"/>
      <c r="F114" s="104" t="s">
        <v>1186</v>
      </c>
      <c r="G114" s="1001"/>
      <c r="H114" s="202"/>
      <c r="I114" s="320"/>
      <c r="J114" s="665">
        <f>-('PRA110'!J114-'PRA110'!J115-IF(Admin!$B$30&gt;1,'PRA110'!J113,0))</f>
        <v>0</v>
      </c>
      <c r="K114" s="666">
        <f>-(('PRA110'!I114-'PRA110'!J114)-('PRA110'!I115-'PRA110'!J115)-IF(Admin!$B$30&gt;1,('PRA110'!I113-'PRA110'!J113),0))</f>
        <v>0</v>
      </c>
      <c r="L114" s="666">
        <f>-('PRA110'!K114-'PRA110'!K115-IF(Admin!$B$30&gt;1,'PRA110'!K113,0))</f>
        <v>0</v>
      </c>
      <c r="M114" s="37">
        <f>-('PRA110'!L114-'PRA110'!L115-IF(Admin!$B$30&gt;1,'PRA110'!L113,0))</f>
        <v>0</v>
      </c>
      <c r="N114" s="37">
        <f>-('PRA110'!M114-'PRA110'!M115-IF(Admin!$B$30&gt;1,'PRA110'!M113,0))</f>
        <v>0</v>
      </c>
      <c r="O114" s="37">
        <f>-('PRA110'!N114-'PRA110'!N115-IF(Admin!$B$30&gt;1,'PRA110'!N113,0))</f>
        <v>0</v>
      </c>
      <c r="P114" s="37">
        <f>-('PRA110'!O114-'PRA110'!O115-IF(Admin!$B$30&gt;1,'PRA110'!O113,0))</f>
        <v>0</v>
      </c>
      <c r="Q114" s="37">
        <f>-('PRA110'!P114-'PRA110'!P115-IF(Admin!$B$30&gt;1,'PRA110'!P113,0))</f>
        <v>0</v>
      </c>
      <c r="R114" s="37">
        <f>-('PRA110'!Q114-'PRA110'!Q115-IF(Admin!$B$30&gt;1,'PRA110'!Q113,0))</f>
        <v>0</v>
      </c>
      <c r="S114" s="37">
        <f>-('PRA110'!R114-'PRA110'!R115-IF(Admin!$B$30&gt;1,'PRA110'!R113,0))</f>
        <v>0</v>
      </c>
      <c r="T114" s="37">
        <f>-('PRA110'!S114-'PRA110'!S115-IF(Admin!$B$30&gt;1,'PRA110'!S113,0))</f>
        <v>0</v>
      </c>
      <c r="U114" s="37">
        <f>-('PRA110'!T114-'PRA110'!T115-IF(Admin!$B$30&gt;1,'PRA110'!T113,0))</f>
        <v>0</v>
      </c>
      <c r="V114" s="37">
        <f>-('PRA110'!U114-'PRA110'!U115-IF(Admin!$B$30&gt;1,'PRA110'!U113,0))</f>
        <v>0</v>
      </c>
      <c r="W114" s="37">
        <f>-('PRA110'!V114-'PRA110'!V115-IF(Admin!$B$30&gt;1,'PRA110'!V113,0))</f>
        <v>0</v>
      </c>
      <c r="X114" s="37">
        <f>-('PRA110'!W114-'PRA110'!W115-IF(Admin!$B$30&gt;1,'PRA110'!W113,0))</f>
        <v>0</v>
      </c>
      <c r="Y114" s="37">
        <f>-('PRA110'!X114-'PRA110'!X115-IF(Admin!$B$30&gt;1,'PRA110'!X113,0))</f>
        <v>0</v>
      </c>
      <c r="Z114" s="37">
        <f>-('PRA110'!Y114-'PRA110'!Y115-IF(Admin!$B$30&gt;1,'PRA110'!Y113,0))</f>
        <v>0</v>
      </c>
      <c r="AA114" s="37">
        <f>-('PRA110'!Z114-'PRA110'!Z115-IF(Admin!$B$30&gt;1,'PRA110'!Z113,0))</f>
        <v>0</v>
      </c>
      <c r="AB114" s="37">
        <f>-('PRA110'!AA114-'PRA110'!AA115-IF(Admin!$B$30&gt;1,'PRA110'!AA113,0))</f>
        <v>0</v>
      </c>
      <c r="AC114" s="37">
        <f>-('PRA110'!AB114-'PRA110'!AB115-IF(Admin!$B$30&gt;1,'PRA110'!AB113,0))</f>
        <v>0</v>
      </c>
      <c r="AD114" s="37">
        <f>-('PRA110'!AC114-'PRA110'!AC115-IF(Admin!$B$30&gt;1,'PRA110'!AC113,0))</f>
        <v>0</v>
      </c>
      <c r="AE114" s="37">
        <f>-('PRA110'!AD114-'PRA110'!AD115-IF(Admin!$B$30&gt;1,'PRA110'!AD113,0))</f>
        <v>0</v>
      </c>
      <c r="AF114" s="37">
        <f>-('PRA110'!AE114-'PRA110'!AE115-IF(Admin!$B$30&gt;1,'PRA110'!AE113,0))</f>
        <v>0</v>
      </c>
      <c r="AG114" s="37">
        <f>-('PRA110'!AF114-'PRA110'!AF115-IF(Admin!$B$30&gt;1,'PRA110'!AF113,0))</f>
        <v>0</v>
      </c>
      <c r="AH114" s="37">
        <f>-('PRA110'!AG114-'PRA110'!AG115-IF(Admin!$B$30&gt;1,'PRA110'!AG113,0))</f>
        <v>0</v>
      </c>
      <c r="AI114" s="37">
        <f>-('PRA110'!AH114-'PRA110'!AH115-IF(Admin!$B$30&gt;1,'PRA110'!AH113,0))</f>
        <v>0</v>
      </c>
      <c r="AJ114" s="37">
        <f>-('PRA110'!AI114-'PRA110'!AI115-IF(Admin!$B$30&gt;1,'PRA110'!AI113,0))</f>
        <v>0</v>
      </c>
      <c r="AK114" s="37">
        <f>-('PRA110'!AJ114-'PRA110'!AJ115-IF(Admin!$B$30&gt;1,'PRA110'!AJ113,0))</f>
        <v>0</v>
      </c>
      <c r="AL114" s="37">
        <f>-('PRA110'!AK114-'PRA110'!AK115-IF(Admin!$B$30&gt;1,'PRA110'!AK113,0))</f>
        <v>0</v>
      </c>
      <c r="AM114" s="37">
        <f>-('PRA110'!AL114-'PRA110'!AL115-IF(Admin!$B$30&gt;1,'PRA110'!AL113,0))</f>
        <v>0</v>
      </c>
      <c r="AN114" s="37">
        <f>-('PRA110'!AM114-'PRA110'!AM115-IF(Admin!$B$30&gt;1,'PRA110'!AM113,0))</f>
        <v>0</v>
      </c>
      <c r="AO114" s="37">
        <f>-('PRA110'!AN114-'PRA110'!AN115-IF(Admin!$B$30&gt;1,'PRA110'!AN113,0))</f>
        <v>0</v>
      </c>
      <c r="AP114" s="37">
        <f>-('PRA110'!AO114-'PRA110'!AO115-IF(Admin!$B$30&gt;1,'PRA110'!AO113,0))</f>
        <v>0</v>
      </c>
      <c r="AQ114" s="37">
        <f>-('PRA110'!AP114-'PRA110'!AP115-IF(Admin!$B$30&gt;1,'PRA110'!AP113,0))</f>
        <v>0</v>
      </c>
      <c r="AR114" s="37">
        <f>-('PRA110'!AQ114-'PRA110'!AQ115-IF(Admin!$B$30&gt;1,'PRA110'!AQ113,0))</f>
        <v>0</v>
      </c>
      <c r="AS114" s="37">
        <f>-('PRA110'!AR114-'PRA110'!AR115-IF(Admin!$B$30&gt;1,'PRA110'!AR113,0))</f>
        <v>0</v>
      </c>
      <c r="AT114" s="37">
        <f>-('PRA110'!AS114-'PRA110'!AS115-IF(Admin!$B$30&gt;1,'PRA110'!AS113,0))</f>
        <v>0</v>
      </c>
      <c r="AU114" s="37">
        <f>-('PRA110'!AT114-'PRA110'!AT115-IF(Admin!$B$30&gt;1,'PRA110'!AT113,0))</f>
        <v>0</v>
      </c>
      <c r="AV114" s="37">
        <f>-('PRA110'!AU114-'PRA110'!AU115-IF(Admin!$B$30&gt;1,'PRA110'!AU113,0))</f>
        <v>0</v>
      </c>
      <c r="AW114" s="37">
        <f>-('PRA110'!AV114-'PRA110'!AV115-IF(Admin!$B$30&gt;1,'PRA110'!AV113,0))</f>
        <v>0</v>
      </c>
      <c r="AX114" s="37">
        <f>-('PRA110'!AW114-'PRA110'!AW115-IF(Admin!$B$30&gt;1,'PRA110'!AW113,0))</f>
        <v>0</v>
      </c>
      <c r="AY114" s="37">
        <f>-('PRA110'!AX114-'PRA110'!AX115-IF(Admin!$B$30&gt;1,'PRA110'!AX113,0))</f>
        <v>0</v>
      </c>
      <c r="AZ114" s="37">
        <f>-('PRA110'!AY114-'PRA110'!AY115-IF(Admin!$B$30&gt;1,'PRA110'!AY113,0))</f>
        <v>0</v>
      </c>
      <c r="BA114" s="37">
        <f>-('PRA110'!AZ114-'PRA110'!AZ115-IF(Admin!$B$30&gt;1,'PRA110'!AZ113,0))</f>
        <v>0</v>
      </c>
      <c r="BB114" s="37">
        <f>-('PRA110'!BA114-'PRA110'!BA115-IF(Admin!$B$30&gt;1,'PRA110'!BA113,0))</f>
        <v>0</v>
      </c>
      <c r="BC114" s="37">
        <f>-('PRA110'!BB114-'PRA110'!BB115-IF(Admin!$B$30&gt;1,'PRA110'!BB113,0))</f>
        <v>0</v>
      </c>
      <c r="BD114" s="37">
        <f>-('PRA110'!BC114-'PRA110'!BC115-IF(Admin!$B$30&gt;1,'PRA110'!BC113,0))</f>
        <v>0</v>
      </c>
      <c r="BE114" s="37">
        <f>-('PRA110'!BD114-'PRA110'!BD115-IF(Admin!$B$30&gt;1,'PRA110'!BD113,0))</f>
        <v>0</v>
      </c>
      <c r="BF114" s="37">
        <f>-('PRA110'!BE114-'PRA110'!BE115-IF(Admin!$B$30&gt;1,'PRA110'!BE113,0))</f>
        <v>0</v>
      </c>
      <c r="BG114" s="37">
        <f>-('PRA110'!BF114-'PRA110'!BF115-IF(Admin!$B$30&gt;1,'PRA110'!BF113,0))</f>
        <v>0</v>
      </c>
      <c r="BH114" s="37">
        <f>-('PRA110'!BG114-'PRA110'!BG115-IF(Admin!$B$30&gt;1,'PRA110'!BG113,0))</f>
        <v>0</v>
      </c>
      <c r="BI114" s="37">
        <f>-('PRA110'!BH114-'PRA110'!BH115-IF(Admin!$B$30&gt;1,'PRA110'!BH113,0))</f>
        <v>0</v>
      </c>
      <c r="BJ114" s="37">
        <f>-('PRA110'!BI114-'PRA110'!BI115-IF(Admin!$B$30&gt;1,'PRA110'!BI113,0))</f>
        <v>0</v>
      </c>
      <c r="BK114" s="37">
        <f>-('PRA110'!BJ114-'PRA110'!BJ115-IF(Admin!$B$30&gt;1,'PRA110'!BJ113,0))</f>
        <v>0</v>
      </c>
      <c r="BL114" s="37">
        <f>-('PRA110'!BK114-'PRA110'!BK115-IF(Admin!$B$30&gt;1,'PRA110'!BK113,0))</f>
        <v>0</v>
      </c>
      <c r="BM114" s="37">
        <f>-('PRA110'!BL114-'PRA110'!BL115-IF(Admin!$B$30&gt;1,'PRA110'!BL113,0))</f>
        <v>0</v>
      </c>
      <c r="BN114" s="37">
        <f>-('PRA110'!BM114-'PRA110'!BM115-IF(Admin!$B$30&gt;1,'PRA110'!BM113,0))</f>
        <v>0</v>
      </c>
      <c r="BO114" s="37">
        <f>-('PRA110'!BN114-'PRA110'!BN115-IF(Admin!$B$30&gt;1,'PRA110'!BN113,0))</f>
        <v>0</v>
      </c>
      <c r="BP114" s="37">
        <f>-('PRA110'!BO114-'PRA110'!BO115-IF(Admin!$B$30&gt;1,'PRA110'!BO113,0))</f>
        <v>0</v>
      </c>
      <c r="BQ114" s="37">
        <f>-('PRA110'!BP114-'PRA110'!BP115-IF(Admin!$B$30&gt;1,'PRA110'!BP113,0))</f>
        <v>0</v>
      </c>
      <c r="BR114" s="37">
        <f>-('PRA110'!BQ114-'PRA110'!BQ115-IF(Admin!$B$30&gt;1,'PRA110'!BQ113,0))</f>
        <v>0</v>
      </c>
      <c r="BS114" s="37">
        <f>-('PRA110'!BR114-'PRA110'!BR115-IF(Admin!$B$30&gt;1,'PRA110'!BR113,0))</f>
        <v>0</v>
      </c>
      <c r="BT114" s="37">
        <f>-('PRA110'!BS114-'PRA110'!BS115-IF(Admin!$B$30&gt;1,'PRA110'!BS113,0))</f>
        <v>0</v>
      </c>
      <c r="BU114" s="37">
        <f>-('PRA110'!BT114-'PRA110'!BT115-IF(Admin!$B$30&gt;1,'PRA110'!BT113,0))</f>
        <v>0</v>
      </c>
      <c r="BV114" s="37">
        <f>-('PRA110'!BU114-'PRA110'!BU115-IF(Admin!$B$30&gt;1,'PRA110'!BU113,0))</f>
        <v>0</v>
      </c>
      <c r="BW114" s="37">
        <f>-('PRA110'!BV114-'PRA110'!BV115-IF(Admin!$B$30&gt;1,'PRA110'!BV113,0))</f>
        <v>0</v>
      </c>
      <c r="BX114" s="37">
        <f>-('PRA110'!BW114-'PRA110'!BW115-IF(Admin!$B$30&gt;1,'PRA110'!BW113,0))</f>
        <v>0</v>
      </c>
      <c r="BY114" s="37">
        <f>-('PRA110'!BX114-'PRA110'!BX115-IF(Admin!$B$30&gt;1,'PRA110'!BX113,0))</f>
        <v>0</v>
      </c>
      <c r="BZ114" s="37">
        <f>-('PRA110'!BY114-'PRA110'!BY115-IF(Admin!$B$30&gt;1,'PRA110'!BY113,0))</f>
        <v>0</v>
      </c>
      <c r="CA114" s="37">
        <f>-('PRA110'!BZ114-'PRA110'!BZ115-IF(Admin!$B$30&gt;1,'PRA110'!BZ113,0))</f>
        <v>0</v>
      </c>
      <c r="CB114" s="37">
        <f>-('PRA110'!CA114-'PRA110'!CA115-IF(Admin!$B$30&gt;1,'PRA110'!CA113,0))</f>
        <v>0</v>
      </c>
      <c r="CC114" s="37">
        <f>-('PRA110'!CB114-'PRA110'!CB115-IF(Admin!$B$30&gt;1,'PRA110'!CB113,0))</f>
        <v>0</v>
      </c>
      <c r="CD114" s="37">
        <f>-('PRA110'!CC114-'PRA110'!CC115-IF(Admin!$B$30&gt;1,'PRA110'!CC113,0))</f>
        <v>0</v>
      </c>
      <c r="CE114" s="37">
        <f>-('PRA110'!CD114-'PRA110'!CD115-IF(Admin!$B$30&gt;1,'PRA110'!CD113,0))</f>
        <v>0</v>
      </c>
      <c r="CF114" s="37">
        <f>-('PRA110'!CE114-'PRA110'!CE115-IF(Admin!$B$30&gt;1,'PRA110'!CE113,0))</f>
        <v>0</v>
      </c>
      <c r="CG114" s="37">
        <f>-('PRA110'!CF114-'PRA110'!CF115-IF(Admin!$B$30&gt;1,'PRA110'!CF113,0))</f>
        <v>0</v>
      </c>
      <c r="CH114" s="37">
        <f>-('PRA110'!CG114-'PRA110'!CG115-IF(Admin!$B$30&gt;1,'PRA110'!CG113,0))</f>
        <v>0</v>
      </c>
      <c r="CI114" s="37">
        <f>-('PRA110'!CH114-'PRA110'!CH115-IF(Admin!$B$30&gt;1,'PRA110'!CH113,0))</f>
        <v>0</v>
      </c>
      <c r="CJ114" s="37">
        <f>-('PRA110'!CI114-'PRA110'!CI115-IF(Admin!$B$30&gt;1,'PRA110'!CI113,0))</f>
        <v>0</v>
      </c>
      <c r="CK114" s="37">
        <f>-('PRA110'!CJ114-'PRA110'!CJ115-IF(Admin!$B$30&gt;1,'PRA110'!CJ113,0))</f>
        <v>0</v>
      </c>
      <c r="CL114" s="37">
        <f>-('PRA110'!CK114-'PRA110'!CK115-IF(Admin!$B$30&gt;1,'PRA110'!CK113,0))</f>
        <v>0</v>
      </c>
      <c r="CM114" s="37">
        <f>-('PRA110'!CL114-'PRA110'!CL115-IF(Admin!$B$30&gt;1,'PRA110'!CL113,0))</f>
        <v>0</v>
      </c>
      <c r="CN114" s="37">
        <f>-('PRA110'!CM114-'PRA110'!CM115-IF(Admin!$B$30&gt;1,'PRA110'!CM113,0))</f>
        <v>0</v>
      </c>
      <c r="CO114" s="37">
        <f>-('PRA110'!CN114-'PRA110'!CN115-IF(Admin!$B$30&gt;1,'PRA110'!CN113,0))</f>
        <v>0</v>
      </c>
      <c r="CP114" s="37">
        <f>-('PRA110'!CO114-'PRA110'!CO115-IF(Admin!$B$30&gt;1,'PRA110'!CO113,0))</f>
        <v>0</v>
      </c>
      <c r="CQ114" s="37">
        <f>-('PRA110'!CP114-'PRA110'!CP115-IF(Admin!$B$30&gt;1,'PRA110'!CP113,0))</f>
        <v>0</v>
      </c>
      <c r="CR114" s="37">
        <f>-('PRA110'!CQ114-'PRA110'!CQ115-IF(Admin!$B$30&gt;1,'PRA110'!CQ113,0))</f>
        <v>0</v>
      </c>
      <c r="CS114" s="37">
        <f>-('PRA110'!CR114-'PRA110'!CR115-IF(Admin!$B$30&gt;1,'PRA110'!CR113,0))</f>
        <v>0</v>
      </c>
      <c r="CT114" s="37">
        <f>-('PRA110'!CS114-'PRA110'!CS115-IF(Admin!$B$30&gt;1,'PRA110'!CS113,0))</f>
        <v>0</v>
      </c>
      <c r="CU114" s="37">
        <f>-('PRA110'!CT114-'PRA110'!CT115-IF(Admin!$B$30&gt;1,'PRA110'!CT113,0))</f>
        <v>0</v>
      </c>
      <c r="CV114" s="37">
        <f>-('PRA110'!CU114-'PRA110'!CU115-IF(Admin!$B$30&gt;1,'PRA110'!CU113,0))</f>
        <v>0</v>
      </c>
      <c r="CW114" s="37">
        <f>-('PRA110'!CV114-'PRA110'!CV115-IF(Admin!$B$30&gt;1,'PRA110'!CV113,0))</f>
        <v>0</v>
      </c>
      <c r="CX114" s="37">
        <f>-('PRA110'!CW114-'PRA110'!CW115-IF(Admin!$B$30&gt;1,'PRA110'!CW113,0))</f>
        <v>0</v>
      </c>
      <c r="CY114" s="37">
        <f>-('PRA110'!CX114-'PRA110'!CX115-IF(Admin!$B$30&gt;1,'PRA110'!CX113,0))</f>
        <v>0</v>
      </c>
      <c r="CZ114" s="37">
        <f>-('PRA110'!CY114-'PRA110'!CY115-IF(Admin!$B$30&gt;1,'PRA110'!CY113,0))</f>
        <v>0</v>
      </c>
      <c r="DA114" s="37">
        <f>-('PRA110'!CZ114-'PRA110'!CZ115-IF(Admin!$B$30&gt;1,'PRA110'!CZ113,0))</f>
        <v>0</v>
      </c>
      <c r="DB114" s="37">
        <f>-('PRA110'!DA114-'PRA110'!DA115-IF(Admin!$B$30&gt;1,'PRA110'!DA113,0))</f>
        <v>0</v>
      </c>
      <c r="DC114" s="37">
        <f>-('PRA110'!DB114-'PRA110'!DB115-IF(Admin!$B$30&gt;1,'PRA110'!DB113,0))</f>
        <v>0</v>
      </c>
      <c r="DD114" s="37">
        <f>-('PRA110'!DC114-'PRA110'!DC115-IF(Admin!$B$30&gt;1,'PRA110'!DC113,0))</f>
        <v>0</v>
      </c>
      <c r="DE114" s="37">
        <f>-('PRA110'!DD114-'PRA110'!DD115-IF(Admin!$B$30&gt;1,'PRA110'!DD113,0))</f>
        <v>0</v>
      </c>
      <c r="DF114" s="37">
        <f>-('PRA110'!DE114-'PRA110'!DE115-IF(Admin!$B$30&gt;1,'PRA110'!DE113,0))</f>
        <v>0</v>
      </c>
      <c r="DG114" s="37">
        <f>-('PRA110'!DF114-'PRA110'!DF115-IF(Admin!$B$30&gt;1,'PRA110'!DF113,0))</f>
        <v>0</v>
      </c>
      <c r="DH114" s="37">
        <f>-('PRA110'!DG114-'PRA110'!DG115-IF(Admin!$B$30&gt;1,'PRA110'!DG113,0))</f>
        <v>0</v>
      </c>
      <c r="DI114" s="37">
        <f>-('PRA110'!DH114-'PRA110'!DH115-IF(Admin!$B$30&gt;1,'PRA110'!DH113,0))</f>
        <v>0</v>
      </c>
      <c r="DJ114" s="37">
        <f>-('PRA110'!DI114-'PRA110'!DI115-IF(Admin!$B$30&gt;1,'PRA110'!DI113,0))</f>
        <v>0</v>
      </c>
      <c r="DK114" s="37">
        <f>-('PRA110'!DJ114-'PRA110'!DJ115-IF(Admin!$B$30&gt;1,'PRA110'!DJ113,0))</f>
        <v>0</v>
      </c>
      <c r="DL114" s="41">
        <f>-('PRA110'!DK114-'PRA110'!DK115-IF(Admin!$B$30&gt;1,'PRA110'!DK113,0))</f>
        <v>0</v>
      </c>
    </row>
    <row r="115" spans="1:116" s="206" customFormat="1" ht="13.5">
      <c r="A115" s="207"/>
      <c r="B115" s="214"/>
      <c r="C115" s="174"/>
      <c r="D115" s="84"/>
      <c r="E115" s="828"/>
      <c r="F115" s="799" t="s">
        <v>1187</v>
      </c>
      <c r="G115" s="1001"/>
      <c r="H115" s="202"/>
      <c r="I115" s="320"/>
      <c r="J115" s="665">
        <f>-('PRA110'!J115-IF(Admin!$B$30=1,'PRA110'!J113,0))</f>
        <v>0</v>
      </c>
      <c r="K115" s="666">
        <f>-(('PRA110'!I115-'PRA110'!J115)-IF(Admin!$B$30=1,('PRA110'!I113-'PRA110'!J113),0))</f>
        <v>0</v>
      </c>
      <c r="L115" s="666">
        <f>-('PRA110'!K115-IF(Admin!$B$30=1,'PRA110'!K113,0))</f>
        <v>0</v>
      </c>
      <c r="M115" s="37">
        <f>-('PRA110'!L115-IF(Admin!$B$30=1,'PRA110'!L113,0))</f>
        <v>0</v>
      </c>
      <c r="N115" s="37">
        <f>-('PRA110'!M115-IF(Admin!$B$30=1,'PRA110'!M113,0))</f>
        <v>0</v>
      </c>
      <c r="O115" s="37">
        <f>-('PRA110'!N115-IF(Admin!$B$30=1,'PRA110'!N113,0))</f>
        <v>0</v>
      </c>
      <c r="P115" s="37">
        <f>-('PRA110'!O115-IF(Admin!$B$30=1,'PRA110'!O113,0))</f>
        <v>0</v>
      </c>
      <c r="Q115" s="37">
        <f>-('PRA110'!P115-IF(Admin!$B$30=1,'PRA110'!P113,0))</f>
        <v>0</v>
      </c>
      <c r="R115" s="37">
        <f>-('PRA110'!Q115-IF(Admin!$B$30=1,'PRA110'!Q113,0))</f>
        <v>0</v>
      </c>
      <c r="S115" s="37">
        <f>-('PRA110'!R115-IF(Admin!$B$30=1,'PRA110'!R113,0))</f>
        <v>0</v>
      </c>
      <c r="T115" s="37">
        <f>-('PRA110'!S115-IF(Admin!$B$30=1,'PRA110'!S113,0))</f>
        <v>0</v>
      </c>
      <c r="U115" s="37">
        <f>-('PRA110'!T115-IF(Admin!$B$30=1,'PRA110'!T113,0))</f>
        <v>0</v>
      </c>
      <c r="V115" s="37">
        <f>-('PRA110'!U115-IF(Admin!$B$30=1,'PRA110'!U113,0))</f>
        <v>0</v>
      </c>
      <c r="W115" s="37">
        <f>-('PRA110'!V115-IF(Admin!$B$30=1,'PRA110'!V113,0))</f>
        <v>0</v>
      </c>
      <c r="X115" s="37">
        <f>-('PRA110'!W115-IF(Admin!$B$30=1,'PRA110'!W113,0))</f>
        <v>0</v>
      </c>
      <c r="Y115" s="37">
        <f>-('PRA110'!X115-IF(Admin!$B$30=1,'PRA110'!X113,0))</f>
        <v>0</v>
      </c>
      <c r="Z115" s="37">
        <f>-('PRA110'!Y115-IF(Admin!$B$30=1,'PRA110'!Y113,0))</f>
        <v>0</v>
      </c>
      <c r="AA115" s="37">
        <f>-('PRA110'!Z115-IF(Admin!$B$30=1,'PRA110'!Z113,0))</f>
        <v>0</v>
      </c>
      <c r="AB115" s="37">
        <f>-('PRA110'!AA115-IF(Admin!$B$30=1,'PRA110'!AA113,0))</f>
        <v>0</v>
      </c>
      <c r="AC115" s="37">
        <f>-('PRA110'!AB115-IF(Admin!$B$30=1,'PRA110'!AB113,0))</f>
        <v>0</v>
      </c>
      <c r="AD115" s="37">
        <f>-('PRA110'!AC115-IF(Admin!$B$30=1,'PRA110'!AC113,0))</f>
        <v>0</v>
      </c>
      <c r="AE115" s="37">
        <f>-('PRA110'!AD115-IF(Admin!$B$30=1,'PRA110'!AD113,0))</f>
        <v>0</v>
      </c>
      <c r="AF115" s="37">
        <f>-('PRA110'!AE115-IF(Admin!$B$30=1,'PRA110'!AE113,0))</f>
        <v>0</v>
      </c>
      <c r="AG115" s="37">
        <f>-('PRA110'!AF115-IF(Admin!$B$30=1,'PRA110'!AF113,0))</f>
        <v>0</v>
      </c>
      <c r="AH115" s="37">
        <f>-('PRA110'!AG115-IF(Admin!$B$30=1,'PRA110'!AG113,0))</f>
        <v>0</v>
      </c>
      <c r="AI115" s="37">
        <f>-('PRA110'!AH115-IF(Admin!$B$30=1,'PRA110'!AH113,0))</f>
        <v>0</v>
      </c>
      <c r="AJ115" s="37">
        <f>-('PRA110'!AI115-IF(Admin!$B$30=1,'PRA110'!AI113,0))</f>
        <v>0</v>
      </c>
      <c r="AK115" s="37">
        <f>-('PRA110'!AJ115-IF(Admin!$B$30=1,'PRA110'!AJ113,0))</f>
        <v>0</v>
      </c>
      <c r="AL115" s="37">
        <f>-('PRA110'!AK115-IF(Admin!$B$30=1,'PRA110'!AK113,0))</f>
        <v>0</v>
      </c>
      <c r="AM115" s="37">
        <f>-('PRA110'!AL115-IF(Admin!$B$30=1,'PRA110'!AL113,0))</f>
        <v>0</v>
      </c>
      <c r="AN115" s="37">
        <f>-('PRA110'!AM115-IF(Admin!$B$30=1,'PRA110'!AM113,0))</f>
        <v>0</v>
      </c>
      <c r="AO115" s="37">
        <f>-('PRA110'!AN115-IF(Admin!$B$30=1,'PRA110'!AN113,0))</f>
        <v>0</v>
      </c>
      <c r="AP115" s="37">
        <f>-('PRA110'!AO115-IF(Admin!$B$30=1,'PRA110'!AO113,0))</f>
        <v>0</v>
      </c>
      <c r="AQ115" s="37">
        <f>-('PRA110'!AP115-IF(Admin!$B$30=1,'PRA110'!AP113,0))</f>
        <v>0</v>
      </c>
      <c r="AR115" s="37">
        <f>-('PRA110'!AQ115-IF(Admin!$B$30=1,'PRA110'!AQ113,0))</f>
        <v>0</v>
      </c>
      <c r="AS115" s="37">
        <f>-('PRA110'!AR115-IF(Admin!$B$30=1,'PRA110'!AR113,0))</f>
        <v>0</v>
      </c>
      <c r="AT115" s="37">
        <f>-('PRA110'!AS115-IF(Admin!$B$30=1,'PRA110'!AS113,0))</f>
        <v>0</v>
      </c>
      <c r="AU115" s="37">
        <f>-('PRA110'!AT115-IF(Admin!$B$30=1,'PRA110'!AT113,0))</f>
        <v>0</v>
      </c>
      <c r="AV115" s="37">
        <f>-('PRA110'!AU115-IF(Admin!$B$30=1,'PRA110'!AU113,0))</f>
        <v>0</v>
      </c>
      <c r="AW115" s="37">
        <f>-('PRA110'!AV115-IF(Admin!$B$30=1,'PRA110'!AV113,0))</f>
        <v>0</v>
      </c>
      <c r="AX115" s="37">
        <f>-('PRA110'!AW115-IF(Admin!$B$30=1,'PRA110'!AW113,0))</f>
        <v>0</v>
      </c>
      <c r="AY115" s="37">
        <f>-('PRA110'!AX115-IF(Admin!$B$30=1,'PRA110'!AX113,0))</f>
        <v>0</v>
      </c>
      <c r="AZ115" s="37">
        <f>-('PRA110'!AY115-IF(Admin!$B$30=1,'PRA110'!AY113,0))</f>
        <v>0</v>
      </c>
      <c r="BA115" s="37">
        <f>-('PRA110'!AZ115-IF(Admin!$B$30=1,'PRA110'!AZ113,0))</f>
        <v>0</v>
      </c>
      <c r="BB115" s="37">
        <f>-('PRA110'!BA115-IF(Admin!$B$30=1,'PRA110'!BA113,0))</f>
        <v>0</v>
      </c>
      <c r="BC115" s="37">
        <f>-('PRA110'!BB115-IF(Admin!$B$30=1,'PRA110'!BB113,0))</f>
        <v>0</v>
      </c>
      <c r="BD115" s="37">
        <f>-('PRA110'!BC115-IF(Admin!$B$30=1,'PRA110'!BC113,0))</f>
        <v>0</v>
      </c>
      <c r="BE115" s="37">
        <f>-('PRA110'!BD115-IF(Admin!$B$30=1,'PRA110'!BD113,0))</f>
        <v>0</v>
      </c>
      <c r="BF115" s="37">
        <f>-('PRA110'!BE115-IF(Admin!$B$30=1,'PRA110'!BE113,0))</f>
        <v>0</v>
      </c>
      <c r="BG115" s="37">
        <f>-('PRA110'!BF115-IF(Admin!$B$30=1,'PRA110'!BF113,0))</f>
        <v>0</v>
      </c>
      <c r="BH115" s="37">
        <f>-('PRA110'!BG115-IF(Admin!$B$30=1,'PRA110'!BG113,0))</f>
        <v>0</v>
      </c>
      <c r="BI115" s="37">
        <f>-('PRA110'!BH115-IF(Admin!$B$30=1,'PRA110'!BH113,0))</f>
        <v>0</v>
      </c>
      <c r="BJ115" s="37">
        <f>-('PRA110'!BI115-IF(Admin!$B$30=1,'PRA110'!BI113,0))</f>
        <v>0</v>
      </c>
      <c r="BK115" s="37">
        <f>-('PRA110'!BJ115-IF(Admin!$B$30=1,'PRA110'!BJ113,0))</f>
        <v>0</v>
      </c>
      <c r="BL115" s="37">
        <f>-('PRA110'!BK115-IF(Admin!$B$30=1,'PRA110'!BK113,0))</f>
        <v>0</v>
      </c>
      <c r="BM115" s="37">
        <f>-('PRA110'!BL115-IF(Admin!$B$30=1,'PRA110'!BL113,0))</f>
        <v>0</v>
      </c>
      <c r="BN115" s="37">
        <f>-('PRA110'!BM115-IF(Admin!$B$30=1,'PRA110'!BM113,0))</f>
        <v>0</v>
      </c>
      <c r="BO115" s="37">
        <f>-('PRA110'!BN115-IF(Admin!$B$30=1,'PRA110'!BN113,0))</f>
        <v>0</v>
      </c>
      <c r="BP115" s="37">
        <f>-('PRA110'!BO115-IF(Admin!$B$30=1,'PRA110'!BO113,0))</f>
        <v>0</v>
      </c>
      <c r="BQ115" s="37">
        <f>-('PRA110'!BP115-IF(Admin!$B$30=1,'PRA110'!BP113,0))</f>
        <v>0</v>
      </c>
      <c r="BR115" s="37">
        <f>-('PRA110'!BQ115-IF(Admin!$B$30=1,'PRA110'!BQ113,0))</f>
        <v>0</v>
      </c>
      <c r="BS115" s="37">
        <f>-('PRA110'!BR115-IF(Admin!$B$30=1,'PRA110'!BR113,0))</f>
        <v>0</v>
      </c>
      <c r="BT115" s="37">
        <f>-('PRA110'!BS115-IF(Admin!$B$30=1,'PRA110'!BS113,0))</f>
        <v>0</v>
      </c>
      <c r="BU115" s="37">
        <f>-('PRA110'!BT115-IF(Admin!$B$30=1,'PRA110'!BT113,0))</f>
        <v>0</v>
      </c>
      <c r="BV115" s="37">
        <f>-('PRA110'!BU115-IF(Admin!$B$30=1,'PRA110'!BU113,0))</f>
        <v>0</v>
      </c>
      <c r="BW115" s="37">
        <f>-('PRA110'!BV115-IF(Admin!$B$30=1,'PRA110'!BV113,0))</f>
        <v>0</v>
      </c>
      <c r="BX115" s="37">
        <f>-('PRA110'!BW115-IF(Admin!$B$30=1,'PRA110'!BW113,0))</f>
        <v>0</v>
      </c>
      <c r="BY115" s="37">
        <f>-('PRA110'!BX115-IF(Admin!$B$30=1,'PRA110'!BX113,0))</f>
        <v>0</v>
      </c>
      <c r="BZ115" s="37">
        <f>-('PRA110'!BY115-IF(Admin!$B$30=1,'PRA110'!BY113,0))</f>
        <v>0</v>
      </c>
      <c r="CA115" s="37">
        <f>-('PRA110'!BZ115-IF(Admin!$B$30=1,'PRA110'!BZ113,0))</f>
        <v>0</v>
      </c>
      <c r="CB115" s="37">
        <f>-('PRA110'!CA115-IF(Admin!$B$30=1,'PRA110'!CA113,0))</f>
        <v>0</v>
      </c>
      <c r="CC115" s="37">
        <f>-('PRA110'!CB115-IF(Admin!$B$30=1,'PRA110'!CB113,0))</f>
        <v>0</v>
      </c>
      <c r="CD115" s="37">
        <f>-('PRA110'!CC115-IF(Admin!$B$30=1,'PRA110'!CC113,0))</f>
        <v>0</v>
      </c>
      <c r="CE115" s="37">
        <f>-('PRA110'!CD115-IF(Admin!$B$30=1,'PRA110'!CD113,0))</f>
        <v>0</v>
      </c>
      <c r="CF115" s="37">
        <f>-('PRA110'!CE115-IF(Admin!$B$30=1,'PRA110'!CE113,0))</f>
        <v>0</v>
      </c>
      <c r="CG115" s="37">
        <f>-('PRA110'!CF115-IF(Admin!$B$30=1,'PRA110'!CF113,0))</f>
        <v>0</v>
      </c>
      <c r="CH115" s="37">
        <f>-('PRA110'!CG115-IF(Admin!$B$30=1,'PRA110'!CG113,0))</f>
        <v>0</v>
      </c>
      <c r="CI115" s="37">
        <f>-('PRA110'!CH115-IF(Admin!$B$30=1,'PRA110'!CH113,0))</f>
        <v>0</v>
      </c>
      <c r="CJ115" s="37">
        <f>-('PRA110'!CI115-IF(Admin!$B$30=1,'PRA110'!CI113,0))</f>
        <v>0</v>
      </c>
      <c r="CK115" s="37">
        <f>-('PRA110'!CJ115-IF(Admin!$B$30=1,'PRA110'!CJ113,0))</f>
        <v>0</v>
      </c>
      <c r="CL115" s="37">
        <f>-('PRA110'!CK115-IF(Admin!$B$30=1,'PRA110'!CK113,0))</f>
        <v>0</v>
      </c>
      <c r="CM115" s="37">
        <f>-('PRA110'!CL115-IF(Admin!$B$30=1,'PRA110'!CL113,0))</f>
        <v>0</v>
      </c>
      <c r="CN115" s="37">
        <f>-('PRA110'!CM115-IF(Admin!$B$30=1,'PRA110'!CM113,0))</f>
        <v>0</v>
      </c>
      <c r="CO115" s="37">
        <f>-('PRA110'!CN115-IF(Admin!$B$30=1,'PRA110'!CN113,0))</f>
        <v>0</v>
      </c>
      <c r="CP115" s="37">
        <f>-('PRA110'!CO115-IF(Admin!$B$30=1,'PRA110'!CO113,0))</f>
        <v>0</v>
      </c>
      <c r="CQ115" s="37">
        <f>-('PRA110'!CP115-IF(Admin!$B$30=1,'PRA110'!CP113,0))</f>
        <v>0</v>
      </c>
      <c r="CR115" s="37">
        <f>-('PRA110'!CQ115-IF(Admin!$B$30=1,'PRA110'!CQ113,0))</f>
        <v>0</v>
      </c>
      <c r="CS115" s="37">
        <f>-('PRA110'!CR115-IF(Admin!$B$30=1,'PRA110'!CR113,0))</f>
        <v>0</v>
      </c>
      <c r="CT115" s="37">
        <f>-('PRA110'!CS115-IF(Admin!$B$30=1,'PRA110'!CS113,0))</f>
        <v>0</v>
      </c>
      <c r="CU115" s="37">
        <f>-('PRA110'!CT115-IF(Admin!$B$30=1,'PRA110'!CT113,0))</f>
        <v>0</v>
      </c>
      <c r="CV115" s="37">
        <f>-('PRA110'!CU115-IF(Admin!$B$30=1,'PRA110'!CU113,0))</f>
        <v>0</v>
      </c>
      <c r="CW115" s="37">
        <f>-('PRA110'!CV115-IF(Admin!$B$30=1,'PRA110'!CV113,0))</f>
        <v>0</v>
      </c>
      <c r="CX115" s="37">
        <f>-('PRA110'!CW115-IF(Admin!$B$30=1,'PRA110'!CW113,0))</f>
        <v>0</v>
      </c>
      <c r="CY115" s="37">
        <f>-('PRA110'!CX115-IF(Admin!$B$30=1,'PRA110'!CX113,0))</f>
        <v>0</v>
      </c>
      <c r="CZ115" s="37">
        <f>-('PRA110'!CY115-IF(Admin!$B$30=1,'PRA110'!CY113,0))</f>
        <v>0</v>
      </c>
      <c r="DA115" s="37">
        <f>-('PRA110'!CZ115-IF(Admin!$B$30=1,'PRA110'!CZ113,0))</f>
        <v>0</v>
      </c>
      <c r="DB115" s="37">
        <f>-('PRA110'!DA115-IF(Admin!$B$30=1,'PRA110'!DA113,0))</f>
        <v>0</v>
      </c>
      <c r="DC115" s="37">
        <f>-('PRA110'!DB115-IF(Admin!$B$30=1,'PRA110'!DB113,0))</f>
        <v>0</v>
      </c>
      <c r="DD115" s="37">
        <f>-('PRA110'!DC115-IF(Admin!$B$30=1,'PRA110'!DC113,0))</f>
        <v>0</v>
      </c>
      <c r="DE115" s="37">
        <f>-('PRA110'!DD115-IF(Admin!$B$30=1,'PRA110'!DD113,0))</f>
        <v>0</v>
      </c>
      <c r="DF115" s="37">
        <f>-('PRA110'!DE115-IF(Admin!$B$30=1,'PRA110'!DE113,0))</f>
        <v>0</v>
      </c>
      <c r="DG115" s="37">
        <f>-('PRA110'!DF115-IF(Admin!$B$30=1,'PRA110'!DF113,0))</f>
        <v>0</v>
      </c>
      <c r="DH115" s="37">
        <f>-('PRA110'!DG115-IF(Admin!$B$30=1,'PRA110'!DG113,0))</f>
        <v>0</v>
      </c>
      <c r="DI115" s="37">
        <f>-('PRA110'!DH115-IF(Admin!$B$30=1,'PRA110'!DH113,0))</f>
        <v>0</v>
      </c>
      <c r="DJ115" s="37">
        <f>-('PRA110'!DI115-IF(Admin!$B$30=1,'PRA110'!DI113,0))</f>
        <v>0</v>
      </c>
      <c r="DK115" s="37">
        <f>-('PRA110'!DJ115-IF(Admin!$B$30=1,'PRA110'!DJ113,0))</f>
        <v>0</v>
      </c>
      <c r="DL115" s="41">
        <f>-('PRA110'!DK115-IF(Admin!$B$30=1,'PRA110'!DK113,0))</f>
        <v>0</v>
      </c>
    </row>
    <row r="116" spans="1:116" s="206" customFormat="1" ht="19.899999999999999" customHeight="1">
      <c r="A116" s="228"/>
      <c r="B116" s="214"/>
      <c r="C116" s="174"/>
      <c r="D116" s="84" t="s">
        <v>587</v>
      </c>
      <c r="E116" s="90" t="s">
        <v>794</v>
      </c>
      <c r="F116" s="1129" t="s">
        <v>79</v>
      </c>
      <c r="G116" s="209"/>
      <c r="H116" s="202"/>
      <c r="I116" s="245"/>
      <c r="J116" s="665">
        <f>-'PRA110'!J116</f>
        <v>0</v>
      </c>
      <c r="K116" s="666">
        <f>-('PRA110'!I116-'PRA110'!J116)</f>
        <v>0</v>
      </c>
      <c r="L116" s="666">
        <f>-'PRA110'!K116</f>
        <v>0</v>
      </c>
      <c r="M116" s="37">
        <f>-'PRA110'!L116</f>
        <v>0</v>
      </c>
      <c r="N116" s="37">
        <f>-'PRA110'!M116</f>
        <v>0</v>
      </c>
      <c r="O116" s="37">
        <f>-'PRA110'!N116</f>
        <v>0</v>
      </c>
      <c r="P116" s="37">
        <f>-'PRA110'!O116</f>
        <v>0</v>
      </c>
      <c r="Q116" s="37">
        <f>-'PRA110'!P116</f>
        <v>0</v>
      </c>
      <c r="R116" s="37">
        <f>-'PRA110'!Q116</f>
        <v>0</v>
      </c>
      <c r="S116" s="37">
        <f>-'PRA110'!R116</f>
        <v>0</v>
      </c>
      <c r="T116" s="37">
        <f>-'PRA110'!S116</f>
        <v>0</v>
      </c>
      <c r="U116" s="37">
        <f>-'PRA110'!T116</f>
        <v>0</v>
      </c>
      <c r="V116" s="37">
        <f>-'PRA110'!U116</f>
        <v>0</v>
      </c>
      <c r="W116" s="37">
        <f>-'PRA110'!V116</f>
        <v>0</v>
      </c>
      <c r="X116" s="37">
        <f>-'PRA110'!W116</f>
        <v>0</v>
      </c>
      <c r="Y116" s="37">
        <f>-'PRA110'!X116</f>
        <v>0</v>
      </c>
      <c r="Z116" s="37">
        <f>-'PRA110'!Y116</f>
        <v>0</v>
      </c>
      <c r="AA116" s="37">
        <f>-'PRA110'!Z116</f>
        <v>0</v>
      </c>
      <c r="AB116" s="37">
        <f>-'PRA110'!AA116</f>
        <v>0</v>
      </c>
      <c r="AC116" s="37">
        <f>-'PRA110'!AB116</f>
        <v>0</v>
      </c>
      <c r="AD116" s="37">
        <f>-'PRA110'!AC116</f>
        <v>0</v>
      </c>
      <c r="AE116" s="37">
        <f>-'PRA110'!AD116</f>
        <v>0</v>
      </c>
      <c r="AF116" s="37">
        <f>-'PRA110'!AE116</f>
        <v>0</v>
      </c>
      <c r="AG116" s="37">
        <f>-'PRA110'!AF116</f>
        <v>0</v>
      </c>
      <c r="AH116" s="37">
        <f>-'PRA110'!AG116</f>
        <v>0</v>
      </c>
      <c r="AI116" s="37">
        <f>-'PRA110'!AH116</f>
        <v>0</v>
      </c>
      <c r="AJ116" s="37">
        <f>-'PRA110'!AI116</f>
        <v>0</v>
      </c>
      <c r="AK116" s="37">
        <f>-'PRA110'!AJ116</f>
        <v>0</v>
      </c>
      <c r="AL116" s="37">
        <f>-'PRA110'!AK116</f>
        <v>0</v>
      </c>
      <c r="AM116" s="37">
        <f>-'PRA110'!AL116</f>
        <v>0</v>
      </c>
      <c r="AN116" s="37">
        <f>-'PRA110'!AM116</f>
        <v>0</v>
      </c>
      <c r="AO116" s="37">
        <f>-'PRA110'!AN116</f>
        <v>0</v>
      </c>
      <c r="AP116" s="37">
        <f>-'PRA110'!AO116</f>
        <v>0</v>
      </c>
      <c r="AQ116" s="37">
        <f>-'PRA110'!AP116</f>
        <v>0</v>
      </c>
      <c r="AR116" s="37">
        <f>-'PRA110'!AQ116</f>
        <v>0</v>
      </c>
      <c r="AS116" s="37">
        <f>-'PRA110'!AR116</f>
        <v>0</v>
      </c>
      <c r="AT116" s="37">
        <f>-'PRA110'!AS116</f>
        <v>0</v>
      </c>
      <c r="AU116" s="37">
        <f>-'PRA110'!AT116</f>
        <v>0</v>
      </c>
      <c r="AV116" s="37">
        <f>-'PRA110'!AU116</f>
        <v>0</v>
      </c>
      <c r="AW116" s="37">
        <f>-'PRA110'!AV116</f>
        <v>0</v>
      </c>
      <c r="AX116" s="37">
        <f>-'PRA110'!AW116</f>
        <v>0</v>
      </c>
      <c r="AY116" s="37">
        <f>-'PRA110'!AX116</f>
        <v>0</v>
      </c>
      <c r="AZ116" s="37">
        <f>-'PRA110'!AY116</f>
        <v>0</v>
      </c>
      <c r="BA116" s="37">
        <f>-'PRA110'!AZ116</f>
        <v>0</v>
      </c>
      <c r="BB116" s="37">
        <f>-'PRA110'!BA116</f>
        <v>0</v>
      </c>
      <c r="BC116" s="37">
        <f>-'PRA110'!BB116</f>
        <v>0</v>
      </c>
      <c r="BD116" s="37">
        <f>-'PRA110'!BC116</f>
        <v>0</v>
      </c>
      <c r="BE116" s="37">
        <f>-'PRA110'!BD116</f>
        <v>0</v>
      </c>
      <c r="BF116" s="37">
        <f>-'PRA110'!BE116</f>
        <v>0</v>
      </c>
      <c r="BG116" s="37">
        <f>-'PRA110'!BF116</f>
        <v>0</v>
      </c>
      <c r="BH116" s="37">
        <f>-'PRA110'!BG116</f>
        <v>0</v>
      </c>
      <c r="BI116" s="37">
        <f>-'PRA110'!BH116</f>
        <v>0</v>
      </c>
      <c r="BJ116" s="37">
        <f>-'PRA110'!BI116</f>
        <v>0</v>
      </c>
      <c r="BK116" s="37">
        <f>-'PRA110'!BJ116</f>
        <v>0</v>
      </c>
      <c r="BL116" s="37">
        <f>-'PRA110'!BK116</f>
        <v>0</v>
      </c>
      <c r="BM116" s="37">
        <f>-'PRA110'!BL116</f>
        <v>0</v>
      </c>
      <c r="BN116" s="37">
        <f>-'PRA110'!BM116</f>
        <v>0</v>
      </c>
      <c r="BO116" s="37">
        <f>-'PRA110'!BN116</f>
        <v>0</v>
      </c>
      <c r="BP116" s="37">
        <f>-'PRA110'!BO116</f>
        <v>0</v>
      </c>
      <c r="BQ116" s="37">
        <f>-'PRA110'!BP116</f>
        <v>0</v>
      </c>
      <c r="BR116" s="37">
        <f>-'PRA110'!BQ116</f>
        <v>0</v>
      </c>
      <c r="BS116" s="37">
        <f>-'PRA110'!BR116</f>
        <v>0</v>
      </c>
      <c r="BT116" s="37">
        <f>-'PRA110'!BS116</f>
        <v>0</v>
      </c>
      <c r="BU116" s="37">
        <f>-'PRA110'!BT116</f>
        <v>0</v>
      </c>
      <c r="BV116" s="37">
        <f>-'PRA110'!BU116</f>
        <v>0</v>
      </c>
      <c r="BW116" s="37">
        <f>-'PRA110'!BV116</f>
        <v>0</v>
      </c>
      <c r="BX116" s="37">
        <f>-'PRA110'!BW116</f>
        <v>0</v>
      </c>
      <c r="BY116" s="37">
        <f>-'PRA110'!BX116</f>
        <v>0</v>
      </c>
      <c r="BZ116" s="37">
        <f>-'PRA110'!BY116</f>
        <v>0</v>
      </c>
      <c r="CA116" s="37">
        <f>-'PRA110'!BZ116</f>
        <v>0</v>
      </c>
      <c r="CB116" s="37">
        <f>-'PRA110'!CA116</f>
        <v>0</v>
      </c>
      <c r="CC116" s="37">
        <f>-'PRA110'!CB116</f>
        <v>0</v>
      </c>
      <c r="CD116" s="37">
        <f>-'PRA110'!CC116</f>
        <v>0</v>
      </c>
      <c r="CE116" s="37">
        <f>-'PRA110'!CD116</f>
        <v>0</v>
      </c>
      <c r="CF116" s="37">
        <f>-'PRA110'!CE116</f>
        <v>0</v>
      </c>
      <c r="CG116" s="37">
        <f>-'PRA110'!CF116</f>
        <v>0</v>
      </c>
      <c r="CH116" s="37">
        <f>-'PRA110'!CG116</f>
        <v>0</v>
      </c>
      <c r="CI116" s="37">
        <f>-'PRA110'!CH116</f>
        <v>0</v>
      </c>
      <c r="CJ116" s="37">
        <f>-'PRA110'!CI116</f>
        <v>0</v>
      </c>
      <c r="CK116" s="37">
        <f>-'PRA110'!CJ116</f>
        <v>0</v>
      </c>
      <c r="CL116" s="37">
        <f>-'PRA110'!CK116</f>
        <v>0</v>
      </c>
      <c r="CM116" s="37">
        <f>-'PRA110'!CL116</f>
        <v>0</v>
      </c>
      <c r="CN116" s="37">
        <f>-'PRA110'!CM116</f>
        <v>0</v>
      </c>
      <c r="CO116" s="37">
        <f>-'PRA110'!CN116</f>
        <v>0</v>
      </c>
      <c r="CP116" s="37">
        <f>-'PRA110'!CO116</f>
        <v>0</v>
      </c>
      <c r="CQ116" s="37">
        <f>-'PRA110'!CP116</f>
        <v>0</v>
      </c>
      <c r="CR116" s="37">
        <f>-'PRA110'!CQ116</f>
        <v>0</v>
      </c>
      <c r="CS116" s="37">
        <f>-'PRA110'!CR116</f>
        <v>0</v>
      </c>
      <c r="CT116" s="37">
        <f>-'PRA110'!CS116</f>
        <v>0</v>
      </c>
      <c r="CU116" s="37">
        <f>-'PRA110'!CT116</f>
        <v>0</v>
      </c>
      <c r="CV116" s="37">
        <f>-'PRA110'!CU116</f>
        <v>0</v>
      </c>
      <c r="CW116" s="37">
        <f>-'PRA110'!CV116</f>
        <v>0</v>
      </c>
      <c r="CX116" s="37">
        <f>-'PRA110'!CW116</f>
        <v>0</v>
      </c>
      <c r="CY116" s="37">
        <f>-'PRA110'!CX116</f>
        <v>0</v>
      </c>
      <c r="CZ116" s="37">
        <f>-'PRA110'!CY116</f>
        <v>0</v>
      </c>
      <c r="DA116" s="37">
        <f>-'PRA110'!CZ116</f>
        <v>0</v>
      </c>
      <c r="DB116" s="37">
        <f>-'PRA110'!DA116</f>
        <v>0</v>
      </c>
      <c r="DC116" s="37">
        <f>-'PRA110'!DB116</f>
        <v>0</v>
      </c>
      <c r="DD116" s="37">
        <f>-'PRA110'!DC116</f>
        <v>0</v>
      </c>
      <c r="DE116" s="37">
        <f>-'PRA110'!DD116</f>
        <v>0</v>
      </c>
      <c r="DF116" s="37">
        <f>-'PRA110'!DE116</f>
        <v>0</v>
      </c>
      <c r="DG116" s="37">
        <f>-'PRA110'!DF116</f>
        <v>0</v>
      </c>
      <c r="DH116" s="37">
        <f>-'PRA110'!DG116</f>
        <v>0</v>
      </c>
      <c r="DI116" s="37">
        <f>-'PRA110'!DH116</f>
        <v>0</v>
      </c>
      <c r="DJ116" s="37">
        <f>-'PRA110'!DI116</f>
        <v>0</v>
      </c>
      <c r="DK116" s="37">
        <f>-'PRA110'!DJ116</f>
        <v>0</v>
      </c>
      <c r="DL116" s="47">
        <f>-'PRA110'!DK116</f>
        <v>0</v>
      </c>
    </row>
    <row r="117" spans="1:116" s="206" customFormat="1" ht="17.25" customHeight="1">
      <c r="A117" s="207"/>
      <c r="B117" s="214"/>
      <c r="C117" s="174"/>
      <c r="D117" s="84" t="s">
        <v>588</v>
      </c>
      <c r="E117" s="90" t="s">
        <v>795</v>
      </c>
      <c r="F117" s="231" t="s">
        <v>81</v>
      </c>
      <c r="G117" s="209"/>
      <c r="H117" s="202"/>
      <c r="I117" s="212"/>
      <c r="J117" s="665">
        <f>-'PRA110'!J117</f>
        <v>0</v>
      </c>
      <c r="K117" s="666">
        <f>-('PRA110'!I117-'PRA110'!J117)</f>
        <v>0</v>
      </c>
      <c r="L117" s="666">
        <f>-'PRA110'!K117</f>
        <v>0</v>
      </c>
      <c r="M117" s="37">
        <f>-'PRA110'!L117</f>
        <v>0</v>
      </c>
      <c r="N117" s="37">
        <f>-'PRA110'!M117</f>
        <v>0</v>
      </c>
      <c r="O117" s="37">
        <f>-'PRA110'!N117</f>
        <v>0</v>
      </c>
      <c r="P117" s="37">
        <f>-'PRA110'!O117</f>
        <v>0</v>
      </c>
      <c r="Q117" s="37">
        <f>-'PRA110'!P117</f>
        <v>0</v>
      </c>
      <c r="R117" s="37">
        <f>-'PRA110'!Q117</f>
        <v>0</v>
      </c>
      <c r="S117" s="37">
        <f>-'PRA110'!R117</f>
        <v>0</v>
      </c>
      <c r="T117" s="37">
        <f>-'PRA110'!S117</f>
        <v>0</v>
      </c>
      <c r="U117" s="37">
        <f>-'PRA110'!T117</f>
        <v>0</v>
      </c>
      <c r="V117" s="37">
        <f>-'PRA110'!U117</f>
        <v>0</v>
      </c>
      <c r="W117" s="37">
        <f>-'PRA110'!V117</f>
        <v>0</v>
      </c>
      <c r="X117" s="37">
        <f>-'PRA110'!W117</f>
        <v>0</v>
      </c>
      <c r="Y117" s="37">
        <f>-'PRA110'!X117</f>
        <v>0</v>
      </c>
      <c r="Z117" s="37">
        <f>-'PRA110'!Y117</f>
        <v>0</v>
      </c>
      <c r="AA117" s="37">
        <f>-'PRA110'!Z117</f>
        <v>0</v>
      </c>
      <c r="AB117" s="37">
        <f>-'PRA110'!AA117</f>
        <v>0</v>
      </c>
      <c r="AC117" s="37">
        <f>-'PRA110'!AB117</f>
        <v>0</v>
      </c>
      <c r="AD117" s="37">
        <f>-'PRA110'!AC117</f>
        <v>0</v>
      </c>
      <c r="AE117" s="37">
        <f>-'PRA110'!AD117</f>
        <v>0</v>
      </c>
      <c r="AF117" s="37">
        <f>-'PRA110'!AE117</f>
        <v>0</v>
      </c>
      <c r="AG117" s="37">
        <f>-'PRA110'!AF117</f>
        <v>0</v>
      </c>
      <c r="AH117" s="37">
        <f>-'PRA110'!AG117</f>
        <v>0</v>
      </c>
      <c r="AI117" s="37">
        <f>-'PRA110'!AH117</f>
        <v>0</v>
      </c>
      <c r="AJ117" s="37">
        <f>-'PRA110'!AI117</f>
        <v>0</v>
      </c>
      <c r="AK117" s="37">
        <f>-'PRA110'!AJ117</f>
        <v>0</v>
      </c>
      <c r="AL117" s="37">
        <f>-'PRA110'!AK117</f>
        <v>0</v>
      </c>
      <c r="AM117" s="37">
        <f>-'PRA110'!AL117</f>
        <v>0</v>
      </c>
      <c r="AN117" s="37">
        <f>-'PRA110'!AM117</f>
        <v>0</v>
      </c>
      <c r="AO117" s="37">
        <f>-'PRA110'!AN117</f>
        <v>0</v>
      </c>
      <c r="AP117" s="37">
        <f>-'PRA110'!AO117</f>
        <v>0</v>
      </c>
      <c r="AQ117" s="37">
        <f>-'PRA110'!AP117</f>
        <v>0</v>
      </c>
      <c r="AR117" s="37">
        <f>-'PRA110'!AQ117</f>
        <v>0</v>
      </c>
      <c r="AS117" s="37">
        <f>-'PRA110'!AR117</f>
        <v>0</v>
      </c>
      <c r="AT117" s="37">
        <f>-'PRA110'!AS117</f>
        <v>0</v>
      </c>
      <c r="AU117" s="37">
        <f>-'PRA110'!AT117</f>
        <v>0</v>
      </c>
      <c r="AV117" s="37">
        <f>-'PRA110'!AU117</f>
        <v>0</v>
      </c>
      <c r="AW117" s="37">
        <f>-'PRA110'!AV117</f>
        <v>0</v>
      </c>
      <c r="AX117" s="37">
        <f>-'PRA110'!AW117</f>
        <v>0</v>
      </c>
      <c r="AY117" s="37">
        <f>-'PRA110'!AX117</f>
        <v>0</v>
      </c>
      <c r="AZ117" s="37">
        <f>-'PRA110'!AY117</f>
        <v>0</v>
      </c>
      <c r="BA117" s="37">
        <f>-'PRA110'!AZ117</f>
        <v>0</v>
      </c>
      <c r="BB117" s="37">
        <f>-'PRA110'!BA117</f>
        <v>0</v>
      </c>
      <c r="BC117" s="37">
        <f>-'PRA110'!BB117</f>
        <v>0</v>
      </c>
      <c r="BD117" s="37">
        <f>-'PRA110'!BC117</f>
        <v>0</v>
      </c>
      <c r="BE117" s="37">
        <f>-'PRA110'!BD117</f>
        <v>0</v>
      </c>
      <c r="BF117" s="37">
        <f>-'PRA110'!BE117</f>
        <v>0</v>
      </c>
      <c r="BG117" s="37">
        <f>-'PRA110'!BF117</f>
        <v>0</v>
      </c>
      <c r="BH117" s="37">
        <f>-'PRA110'!BG117</f>
        <v>0</v>
      </c>
      <c r="BI117" s="37">
        <f>-'PRA110'!BH117</f>
        <v>0</v>
      </c>
      <c r="BJ117" s="37">
        <f>-'PRA110'!BI117</f>
        <v>0</v>
      </c>
      <c r="BK117" s="37">
        <f>-'PRA110'!BJ117</f>
        <v>0</v>
      </c>
      <c r="BL117" s="37">
        <f>-'PRA110'!BK117</f>
        <v>0</v>
      </c>
      <c r="BM117" s="37">
        <f>-'PRA110'!BL117</f>
        <v>0</v>
      </c>
      <c r="BN117" s="37">
        <f>-'PRA110'!BM117</f>
        <v>0</v>
      </c>
      <c r="BO117" s="37">
        <f>-'PRA110'!BN117</f>
        <v>0</v>
      </c>
      <c r="BP117" s="37">
        <f>-'PRA110'!BO117</f>
        <v>0</v>
      </c>
      <c r="BQ117" s="37">
        <f>-'PRA110'!BP117</f>
        <v>0</v>
      </c>
      <c r="BR117" s="37">
        <f>-'PRA110'!BQ117</f>
        <v>0</v>
      </c>
      <c r="BS117" s="37">
        <f>-'PRA110'!BR117</f>
        <v>0</v>
      </c>
      <c r="BT117" s="37">
        <f>-'PRA110'!BS117</f>
        <v>0</v>
      </c>
      <c r="BU117" s="37">
        <f>-'PRA110'!BT117</f>
        <v>0</v>
      </c>
      <c r="BV117" s="37">
        <f>-'PRA110'!BU117</f>
        <v>0</v>
      </c>
      <c r="BW117" s="37">
        <f>-'PRA110'!BV117</f>
        <v>0</v>
      </c>
      <c r="BX117" s="37">
        <f>-'PRA110'!BW117</f>
        <v>0</v>
      </c>
      <c r="BY117" s="37">
        <f>-'PRA110'!BX117</f>
        <v>0</v>
      </c>
      <c r="BZ117" s="37">
        <f>-'PRA110'!BY117</f>
        <v>0</v>
      </c>
      <c r="CA117" s="37">
        <f>-'PRA110'!BZ117</f>
        <v>0</v>
      </c>
      <c r="CB117" s="37">
        <f>-'PRA110'!CA117</f>
        <v>0</v>
      </c>
      <c r="CC117" s="37">
        <f>-'PRA110'!CB117</f>
        <v>0</v>
      </c>
      <c r="CD117" s="37">
        <f>-'PRA110'!CC117</f>
        <v>0</v>
      </c>
      <c r="CE117" s="37">
        <f>-'PRA110'!CD117</f>
        <v>0</v>
      </c>
      <c r="CF117" s="37">
        <f>-'PRA110'!CE117</f>
        <v>0</v>
      </c>
      <c r="CG117" s="37">
        <f>-'PRA110'!CF117</f>
        <v>0</v>
      </c>
      <c r="CH117" s="37">
        <f>-'PRA110'!CG117</f>
        <v>0</v>
      </c>
      <c r="CI117" s="37">
        <f>-'PRA110'!CH117</f>
        <v>0</v>
      </c>
      <c r="CJ117" s="37">
        <f>-'PRA110'!CI117</f>
        <v>0</v>
      </c>
      <c r="CK117" s="37">
        <f>-'PRA110'!CJ117</f>
        <v>0</v>
      </c>
      <c r="CL117" s="37">
        <f>-'PRA110'!CK117</f>
        <v>0</v>
      </c>
      <c r="CM117" s="37">
        <f>-'PRA110'!CL117</f>
        <v>0</v>
      </c>
      <c r="CN117" s="37">
        <f>-'PRA110'!CM117</f>
        <v>0</v>
      </c>
      <c r="CO117" s="37">
        <f>-'PRA110'!CN117</f>
        <v>0</v>
      </c>
      <c r="CP117" s="37">
        <f>-'PRA110'!CO117</f>
        <v>0</v>
      </c>
      <c r="CQ117" s="37">
        <f>-'PRA110'!CP117</f>
        <v>0</v>
      </c>
      <c r="CR117" s="37">
        <f>-'PRA110'!CQ117</f>
        <v>0</v>
      </c>
      <c r="CS117" s="37">
        <f>-'PRA110'!CR117</f>
        <v>0</v>
      </c>
      <c r="CT117" s="37">
        <f>-'PRA110'!CS117</f>
        <v>0</v>
      </c>
      <c r="CU117" s="37">
        <f>-'PRA110'!CT117</f>
        <v>0</v>
      </c>
      <c r="CV117" s="37">
        <f>-'PRA110'!CU117</f>
        <v>0</v>
      </c>
      <c r="CW117" s="37">
        <f>-'PRA110'!CV117</f>
        <v>0</v>
      </c>
      <c r="CX117" s="37">
        <f>-'PRA110'!CW117</f>
        <v>0</v>
      </c>
      <c r="CY117" s="37">
        <f>-'PRA110'!CX117</f>
        <v>0</v>
      </c>
      <c r="CZ117" s="37">
        <f>-'PRA110'!CY117</f>
        <v>0</v>
      </c>
      <c r="DA117" s="37">
        <f>-'PRA110'!CZ117</f>
        <v>0</v>
      </c>
      <c r="DB117" s="37">
        <f>-'PRA110'!DA117</f>
        <v>0</v>
      </c>
      <c r="DC117" s="37">
        <f>-'PRA110'!DB117</f>
        <v>0</v>
      </c>
      <c r="DD117" s="37">
        <f>-'PRA110'!DC117</f>
        <v>0</v>
      </c>
      <c r="DE117" s="37">
        <f>-'PRA110'!DD117</f>
        <v>0</v>
      </c>
      <c r="DF117" s="37">
        <f>-'PRA110'!DE117</f>
        <v>0</v>
      </c>
      <c r="DG117" s="37">
        <f>-'PRA110'!DF117</f>
        <v>0</v>
      </c>
      <c r="DH117" s="37">
        <f>-'PRA110'!DG117</f>
        <v>0</v>
      </c>
      <c r="DI117" s="37">
        <f>-'PRA110'!DH117</f>
        <v>0</v>
      </c>
      <c r="DJ117" s="37">
        <f>-'PRA110'!DI117</f>
        <v>0</v>
      </c>
      <c r="DK117" s="37">
        <f>-'PRA110'!DJ117</f>
        <v>0</v>
      </c>
      <c r="DL117" s="47">
        <f>-'PRA110'!DK117</f>
        <v>0</v>
      </c>
    </row>
    <row r="118" spans="1:116" s="206" customFormat="1" ht="19.899999999999999" customHeight="1">
      <c r="A118" s="207"/>
      <c r="B118" s="214"/>
      <c r="C118" s="174"/>
      <c r="D118" s="84" t="s">
        <v>589</v>
      </c>
      <c r="E118" s="90" t="s">
        <v>796</v>
      </c>
      <c r="F118" s="231" t="s">
        <v>89</v>
      </c>
      <c r="G118" s="209"/>
      <c r="H118" s="202"/>
      <c r="I118" s="212"/>
      <c r="J118" s="665">
        <f>-'PRA110'!J118</f>
        <v>0</v>
      </c>
      <c r="K118" s="666">
        <f>-('PRA110'!I118-'PRA110'!J118)</f>
        <v>0</v>
      </c>
      <c r="L118" s="666">
        <f>-'PRA110'!K118</f>
        <v>0</v>
      </c>
      <c r="M118" s="37">
        <f>-'PRA110'!L118</f>
        <v>0</v>
      </c>
      <c r="N118" s="37">
        <f>-'PRA110'!M118</f>
        <v>0</v>
      </c>
      <c r="O118" s="37">
        <f>-'PRA110'!N118</f>
        <v>0</v>
      </c>
      <c r="P118" s="37">
        <f>-'PRA110'!O118</f>
        <v>0</v>
      </c>
      <c r="Q118" s="37">
        <f>-'PRA110'!P118</f>
        <v>0</v>
      </c>
      <c r="R118" s="37">
        <f>-'PRA110'!Q118</f>
        <v>0</v>
      </c>
      <c r="S118" s="37">
        <f>-'PRA110'!R118</f>
        <v>0</v>
      </c>
      <c r="T118" s="37">
        <f>-'PRA110'!S118</f>
        <v>0</v>
      </c>
      <c r="U118" s="37">
        <f>-'PRA110'!T118</f>
        <v>0</v>
      </c>
      <c r="V118" s="37">
        <f>-'PRA110'!U118</f>
        <v>0</v>
      </c>
      <c r="W118" s="37">
        <f>-'PRA110'!V118</f>
        <v>0</v>
      </c>
      <c r="X118" s="37">
        <f>-'PRA110'!W118</f>
        <v>0</v>
      </c>
      <c r="Y118" s="37">
        <f>-'PRA110'!X118</f>
        <v>0</v>
      </c>
      <c r="Z118" s="37">
        <f>-'PRA110'!Y118</f>
        <v>0</v>
      </c>
      <c r="AA118" s="37">
        <f>-'PRA110'!Z118</f>
        <v>0</v>
      </c>
      <c r="AB118" s="37">
        <f>-'PRA110'!AA118</f>
        <v>0</v>
      </c>
      <c r="AC118" s="37">
        <f>-'PRA110'!AB118</f>
        <v>0</v>
      </c>
      <c r="AD118" s="37">
        <f>-'PRA110'!AC118</f>
        <v>0</v>
      </c>
      <c r="AE118" s="37">
        <f>-'PRA110'!AD118</f>
        <v>0</v>
      </c>
      <c r="AF118" s="37">
        <f>-'PRA110'!AE118</f>
        <v>0</v>
      </c>
      <c r="AG118" s="37">
        <f>-'PRA110'!AF118</f>
        <v>0</v>
      </c>
      <c r="AH118" s="37">
        <f>-'PRA110'!AG118</f>
        <v>0</v>
      </c>
      <c r="AI118" s="37">
        <f>-'PRA110'!AH118</f>
        <v>0</v>
      </c>
      <c r="AJ118" s="37">
        <f>-'PRA110'!AI118</f>
        <v>0</v>
      </c>
      <c r="AK118" s="37">
        <f>-'PRA110'!AJ118</f>
        <v>0</v>
      </c>
      <c r="AL118" s="37">
        <f>-'PRA110'!AK118</f>
        <v>0</v>
      </c>
      <c r="AM118" s="37">
        <f>-'PRA110'!AL118</f>
        <v>0</v>
      </c>
      <c r="AN118" s="37">
        <f>-'PRA110'!AM118</f>
        <v>0</v>
      </c>
      <c r="AO118" s="37">
        <f>-'PRA110'!AN118</f>
        <v>0</v>
      </c>
      <c r="AP118" s="37">
        <f>-'PRA110'!AO118</f>
        <v>0</v>
      </c>
      <c r="AQ118" s="37">
        <f>-'PRA110'!AP118</f>
        <v>0</v>
      </c>
      <c r="AR118" s="37">
        <f>-'PRA110'!AQ118</f>
        <v>0</v>
      </c>
      <c r="AS118" s="37">
        <f>-'PRA110'!AR118</f>
        <v>0</v>
      </c>
      <c r="AT118" s="37">
        <f>-'PRA110'!AS118</f>
        <v>0</v>
      </c>
      <c r="AU118" s="37">
        <f>-'PRA110'!AT118</f>
        <v>0</v>
      </c>
      <c r="AV118" s="37">
        <f>-'PRA110'!AU118</f>
        <v>0</v>
      </c>
      <c r="AW118" s="37">
        <f>-'PRA110'!AV118</f>
        <v>0</v>
      </c>
      <c r="AX118" s="37">
        <f>-'PRA110'!AW118</f>
        <v>0</v>
      </c>
      <c r="AY118" s="37">
        <f>-'PRA110'!AX118</f>
        <v>0</v>
      </c>
      <c r="AZ118" s="37">
        <f>-'PRA110'!AY118</f>
        <v>0</v>
      </c>
      <c r="BA118" s="37">
        <f>-'PRA110'!AZ118</f>
        <v>0</v>
      </c>
      <c r="BB118" s="37">
        <f>-'PRA110'!BA118</f>
        <v>0</v>
      </c>
      <c r="BC118" s="37">
        <f>-'PRA110'!BB118</f>
        <v>0</v>
      </c>
      <c r="BD118" s="37">
        <f>-'PRA110'!BC118</f>
        <v>0</v>
      </c>
      <c r="BE118" s="37">
        <f>-'PRA110'!BD118</f>
        <v>0</v>
      </c>
      <c r="BF118" s="37">
        <f>-'PRA110'!BE118</f>
        <v>0</v>
      </c>
      <c r="BG118" s="37">
        <f>-'PRA110'!BF118</f>
        <v>0</v>
      </c>
      <c r="BH118" s="37">
        <f>-'PRA110'!BG118</f>
        <v>0</v>
      </c>
      <c r="BI118" s="37">
        <f>-'PRA110'!BH118</f>
        <v>0</v>
      </c>
      <c r="BJ118" s="37">
        <f>-'PRA110'!BI118</f>
        <v>0</v>
      </c>
      <c r="BK118" s="37">
        <f>-'PRA110'!BJ118</f>
        <v>0</v>
      </c>
      <c r="BL118" s="37">
        <f>-'PRA110'!BK118</f>
        <v>0</v>
      </c>
      <c r="BM118" s="37">
        <f>-'PRA110'!BL118</f>
        <v>0</v>
      </c>
      <c r="BN118" s="37">
        <f>-'PRA110'!BM118</f>
        <v>0</v>
      </c>
      <c r="BO118" s="37">
        <f>-'PRA110'!BN118</f>
        <v>0</v>
      </c>
      <c r="BP118" s="37">
        <f>-'PRA110'!BO118</f>
        <v>0</v>
      </c>
      <c r="BQ118" s="37">
        <f>-'PRA110'!BP118</f>
        <v>0</v>
      </c>
      <c r="BR118" s="37">
        <f>-'PRA110'!BQ118</f>
        <v>0</v>
      </c>
      <c r="BS118" s="37">
        <f>-'PRA110'!BR118</f>
        <v>0</v>
      </c>
      <c r="BT118" s="37">
        <f>-'PRA110'!BS118</f>
        <v>0</v>
      </c>
      <c r="BU118" s="37">
        <f>-'PRA110'!BT118</f>
        <v>0</v>
      </c>
      <c r="BV118" s="37">
        <f>-'PRA110'!BU118</f>
        <v>0</v>
      </c>
      <c r="BW118" s="37">
        <f>-'PRA110'!BV118</f>
        <v>0</v>
      </c>
      <c r="BX118" s="37">
        <f>-'PRA110'!BW118</f>
        <v>0</v>
      </c>
      <c r="BY118" s="37">
        <f>-'PRA110'!BX118</f>
        <v>0</v>
      </c>
      <c r="BZ118" s="37">
        <f>-'PRA110'!BY118</f>
        <v>0</v>
      </c>
      <c r="CA118" s="37">
        <f>-'PRA110'!BZ118</f>
        <v>0</v>
      </c>
      <c r="CB118" s="37">
        <f>-'PRA110'!CA118</f>
        <v>0</v>
      </c>
      <c r="CC118" s="37">
        <f>-'PRA110'!CB118</f>
        <v>0</v>
      </c>
      <c r="CD118" s="37">
        <f>-'PRA110'!CC118</f>
        <v>0</v>
      </c>
      <c r="CE118" s="37">
        <f>-'PRA110'!CD118</f>
        <v>0</v>
      </c>
      <c r="CF118" s="37">
        <f>-'PRA110'!CE118</f>
        <v>0</v>
      </c>
      <c r="CG118" s="37">
        <f>-'PRA110'!CF118</f>
        <v>0</v>
      </c>
      <c r="CH118" s="37">
        <f>-'PRA110'!CG118</f>
        <v>0</v>
      </c>
      <c r="CI118" s="37">
        <f>-'PRA110'!CH118</f>
        <v>0</v>
      </c>
      <c r="CJ118" s="37">
        <f>-'PRA110'!CI118</f>
        <v>0</v>
      </c>
      <c r="CK118" s="37">
        <f>-'PRA110'!CJ118</f>
        <v>0</v>
      </c>
      <c r="CL118" s="37">
        <f>-'PRA110'!CK118</f>
        <v>0</v>
      </c>
      <c r="CM118" s="37">
        <f>-'PRA110'!CL118</f>
        <v>0</v>
      </c>
      <c r="CN118" s="37">
        <f>-'PRA110'!CM118</f>
        <v>0</v>
      </c>
      <c r="CO118" s="37">
        <f>-'PRA110'!CN118</f>
        <v>0</v>
      </c>
      <c r="CP118" s="37">
        <f>-'PRA110'!CO118</f>
        <v>0</v>
      </c>
      <c r="CQ118" s="37">
        <f>-'PRA110'!CP118</f>
        <v>0</v>
      </c>
      <c r="CR118" s="37">
        <f>-'PRA110'!CQ118</f>
        <v>0</v>
      </c>
      <c r="CS118" s="37">
        <f>-'PRA110'!CR118</f>
        <v>0</v>
      </c>
      <c r="CT118" s="37">
        <f>-'PRA110'!CS118</f>
        <v>0</v>
      </c>
      <c r="CU118" s="37">
        <f>-'PRA110'!CT118</f>
        <v>0</v>
      </c>
      <c r="CV118" s="37">
        <f>-'PRA110'!CU118</f>
        <v>0</v>
      </c>
      <c r="CW118" s="37">
        <f>-'PRA110'!CV118</f>
        <v>0</v>
      </c>
      <c r="CX118" s="37">
        <f>-'PRA110'!CW118</f>
        <v>0</v>
      </c>
      <c r="CY118" s="37">
        <f>-'PRA110'!CX118</f>
        <v>0</v>
      </c>
      <c r="CZ118" s="37">
        <f>-'PRA110'!CY118</f>
        <v>0</v>
      </c>
      <c r="DA118" s="37">
        <f>-'PRA110'!CZ118</f>
        <v>0</v>
      </c>
      <c r="DB118" s="37">
        <f>-'PRA110'!DA118</f>
        <v>0</v>
      </c>
      <c r="DC118" s="37">
        <f>-'PRA110'!DB118</f>
        <v>0</v>
      </c>
      <c r="DD118" s="37">
        <f>-'PRA110'!DC118</f>
        <v>0</v>
      </c>
      <c r="DE118" s="37">
        <f>-'PRA110'!DD118</f>
        <v>0</v>
      </c>
      <c r="DF118" s="37">
        <f>-'PRA110'!DE118</f>
        <v>0</v>
      </c>
      <c r="DG118" s="37">
        <f>-'PRA110'!DF118</f>
        <v>0</v>
      </c>
      <c r="DH118" s="37">
        <f>-'PRA110'!DG118</f>
        <v>0</v>
      </c>
      <c r="DI118" s="37">
        <f>-'PRA110'!DH118</f>
        <v>0</v>
      </c>
      <c r="DJ118" s="37">
        <f>-'PRA110'!DI118</f>
        <v>0</v>
      </c>
      <c r="DK118" s="37">
        <f>-'PRA110'!DJ118</f>
        <v>0</v>
      </c>
      <c r="DL118" s="47">
        <f>-'PRA110'!DK118</f>
        <v>0</v>
      </c>
    </row>
    <row r="119" spans="1:116" s="206" customFormat="1" ht="19.899999999999999" customHeight="1">
      <c r="A119" s="207"/>
      <c r="B119" s="214"/>
      <c r="C119" s="174"/>
      <c r="D119" s="84" t="s">
        <v>590</v>
      </c>
      <c r="E119" s="90" t="s">
        <v>797</v>
      </c>
      <c r="F119" s="231" t="s">
        <v>91</v>
      </c>
      <c r="G119" s="209"/>
      <c r="H119" s="202"/>
      <c r="I119" s="212"/>
      <c r="J119" s="665">
        <f>-'PRA110'!J119</f>
        <v>0</v>
      </c>
      <c r="K119" s="666">
        <f>-('PRA110'!I119-'PRA110'!J119)</f>
        <v>0</v>
      </c>
      <c r="L119" s="666">
        <f>-'PRA110'!K119</f>
        <v>0</v>
      </c>
      <c r="M119" s="37">
        <f>-'PRA110'!L119</f>
        <v>0</v>
      </c>
      <c r="N119" s="37">
        <f>-'PRA110'!M119</f>
        <v>0</v>
      </c>
      <c r="O119" s="37">
        <f>-'PRA110'!N119</f>
        <v>0</v>
      </c>
      <c r="P119" s="37">
        <f>-'PRA110'!O119</f>
        <v>0</v>
      </c>
      <c r="Q119" s="37">
        <f>-'PRA110'!P119</f>
        <v>0</v>
      </c>
      <c r="R119" s="37">
        <f>-'PRA110'!Q119</f>
        <v>0</v>
      </c>
      <c r="S119" s="37">
        <f>-'PRA110'!R119</f>
        <v>0</v>
      </c>
      <c r="T119" s="37">
        <f>-'PRA110'!S119</f>
        <v>0</v>
      </c>
      <c r="U119" s="37">
        <f>-'PRA110'!T119</f>
        <v>0</v>
      </c>
      <c r="V119" s="37">
        <f>-'PRA110'!U119</f>
        <v>0</v>
      </c>
      <c r="W119" s="37">
        <f>-'PRA110'!V119</f>
        <v>0</v>
      </c>
      <c r="X119" s="37">
        <f>-'PRA110'!W119</f>
        <v>0</v>
      </c>
      <c r="Y119" s="37">
        <f>-'PRA110'!X119</f>
        <v>0</v>
      </c>
      <c r="Z119" s="37">
        <f>-'PRA110'!Y119</f>
        <v>0</v>
      </c>
      <c r="AA119" s="37">
        <f>-'PRA110'!Z119</f>
        <v>0</v>
      </c>
      <c r="AB119" s="37">
        <f>-'PRA110'!AA119</f>
        <v>0</v>
      </c>
      <c r="AC119" s="37">
        <f>-'PRA110'!AB119</f>
        <v>0</v>
      </c>
      <c r="AD119" s="37">
        <f>-'PRA110'!AC119</f>
        <v>0</v>
      </c>
      <c r="AE119" s="37">
        <f>-'PRA110'!AD119</f>
        <v>0</v>
      </c>
      <c r="AF119" s="37">
        <f>-'PRA110'!AE119</f>
        <v>0</v>
      </c>
      <c r="AG119" s="37">
        <f>-'PRA110'!AF119</f>
        <v>0</v>
      </c>
      <c r="AH119" s="37">
        <f>-'PRA110'!AG119</f>
        <v>0</v>
      </c>
      <c r="AI119" s="37">
        <f>-'PRA110'!AH119</f>
        <v>0</v>
      </c>
      <c r="AJ119" s="37">
        <f>-'PRA110'!AI119</f>
        <v>0</v>
      </c>
      <c r="AK119" s="37">
        <f>-'PRA110'!AJ119</f>
        <v>0</v>
      </c>
      <c r="AL119" s="37">
        <f>-'PRA110'!AK119</f>
        <v>0</v>
      </c>
      <c r="AM119" s="37">
        <f>-'PRA110'!AL119</f>
        <v>0</v>
      </c>
      <c r="AN119" s="37">
        <f>-'PRA110'!AM119</f>
        <v>0</v>
      </c>
      <c r="AO119" s="37">
        <f>-'PRA110'!AN119</f>
        <v>0</v>
      </c>
      <c r="AP119" s="37">
        <f>-'PRA110'!AO119</f>
        <v>0</v>
      </c>
      <c r="AQ119" s="37">
        <f>-'PRA110'!AP119</f>
        <v>0</v>
      </c>
      <c r="AR119" s="37">
        <f>-'PRA110'!AQ119</f>
        <v>0</v>
      </c>
      <c r="AS119" s="37">
        <f>-'PRA110'!AR119</f>
        <v>0</v>
      </c>
      <c r="AT119" s="37">
        <f>-'PRA110'!AS119</f>
        <v>0</v>
      </c>
      <c r="AU119" s="37">
        <f>-'PRA110'!AT119</f>
        <v>0</v>
      </c>
      <c r="AV119" s="37">
        <f>-'PRA110'!AU119</f>
        <v>0</v>
      </c>
      <c r="AW119" s="37">
        <f>-'PRA110'!AV119</f>
        <v>0</v>
      </c>
      <c r="AX119" s="37">
        <f>-'PRA110'!AW119</f>
        <v>0</v>
      </c>
      <c r="AY119" s="37">
        <f>-'PRA110'!AX119</f>
        <v>0</v>
      </c>
      <c r="AZ119" s="37">
        <f>-'PRA110'!AY119</f>
        <v>0</v>
      </c>
      <c r="BA119" s="37">
        <f>-'PRA110'!AZ119</f>
        <v>0</v>
      </c>
      <c r="BB119" s="37">
        <f>-'PRA110'!BA119</f>
        <v>0</v>
      </c>
      <c r="BC119" s="37">
        <f>-'PRA110'!BB119</f>
        <v>0</v>
      </c>
      <c r="BD119" s="37">
        <f>-'PRA110'!BC119</f>
        <v>0</v>
      </c>
      <c r="BE119" s="37">
        <f>-'PRA110'!BD119</f>
        <v>0</v>
      </c>
      <c r="BF119" s="37">
        <f>-'PRA110'!BE119</f>
        <v>0</v>
      </c>
      <c r="BG119" s="37">
        <f>-'PRA110'!BF119</f>
        <v>0</v>
      </c>
      <c r="BH119" s="37">
        <f>-'PRA110'!BG119</f>
        <v>0</v>
      </c>
      <c r="BI119" s="37">
        <f>-'PRA110'!BH119</f>
        <v>0</v>
      </c>
      <c r="BJ119" s="37">
        <f>-'PRA110'!BI119</f>
        <v>0</v>
      </c>
      <c r="BK119" s="37">
        <f>-'PRA110'!BJ119</f>
        <v>0</v>
      </c>
      <c r="BL119" s="37">
        <f>-'PRA110'!BK119</f>
        <v>0</v>
      </c>
      <c r="BM119" s="37">
        <f>-'PRA110'!BL119</f>
        <v>0</v>
      </c>
      <c r="BN119" s="37">
        <f>-'PRA110'!BM119</f>
        <v>0</v>
      </c>
      <c r="BO119" s="37">
        <f>-'PRA110'!BN119</f>
        <v>0</v>
      </c>
      <c r="BP119" s="37">
        <f>-'PRA110'!BO119</f>
        <v>0</v>
      </c>
      <c r="BQ119" s="37">
        <f>-'PRA110'!BP119</f>
        <v>0</v>
      </c>
      <c r="BR119" s="37">
        <f>-'PRA110'!BQ119</f>
        <v>0</v>
      </c>
      <c r="BS119" s="37">
        <f>-'PRA110'!BR119</f>
        <v>0</v>
      </c>
      <c r="BT119" s="37">
        <f>-'PRA110'!BS119</f>
        <v>0</v>
      </c>
      <c r="BU119" s="37">
        <f>-'PRA110'!BT119</f>
        <v>0</v>
      </c>
      <c r="BV119" s="37">
        <f>-'PRA110'!BU119</f>
        <v>0</v>
      </c>
      <c r="BW119" s="37">
        <f>-'PRA110'!BV119</f>
        <v>0</v>
      </c>
      <c r="BX119" s="37">
        <f>-'PRA110'!BW119</f>
        <v>0</v>
      </c>
      <c r="BY119" s="37">
        <f>-'PRA110'!BX119</f>
        <v>0</v>
      </c>
      <c r="BZ119" s="37">
        <f>-'PRA110'!BY119</f>
        <v>0</v>
      </c>
      <c r="CA119" s="37">
        <f>-'PRA110'!BZ119</f>
        <v>0</v>
      </c>
      <c r="CB119" s="37">
        <f>-'PRA110'!CA119</f>
        <v>0</v>
      </c>
      <c r="CC119" s="37">
        <f>-'PRA110'!CB119</f>
        <v>0</v>
      </c>
      <c r="CD119" s="37">
        <f>-'PRA110'!CC119</f>
        <v>0</v>
      </c>
      <c r="CE119" s="37">
        <f>-'PRA110'!CD119</f>
        <v>0</v>
      </c>
      <c r="CF119" s="37">
        <f>-'PRA110'!CE119</f>
        <v>0</v>
      </c>
      <c r="CG119" s="37">
        <f>-'PRA110'!CF119</f>
        <v>0</v>
      </c>
      <c r="CH119" s="37">
        <f>-'PRA110'!CG119</f>
        <v>0</v>
      </c>
      <c r="CI119" s="37">
        <f>-'PRA110'!CH119</f>
        <v>0</v>
      </c>
      <c r="CJ119" s="37">
        <f>-'PRA110'!CI119</f>
        <v>0</v>
      </c>
      <c r="CK119" s="37">
        <f>-'PRA110'!CJ119</f>
        <v>0</v>
      </c>
      <c r="CL119" s="37">
        <f>-'PRA110'!CK119</f>
        <v>0</v>
      </c>
      <c r="CM119" s="37">
        <f>-'PRA110'!CL119</f>
        <v>0</v>
      </c>
      <c r="CN119" s="37">
        <f>-'PRA110'!CM119</f>
        <v>0</v>
      </c>
      <c r="CO119" s="37">
        <f>-'PRA110'!CN119</f>
        <v>0</v>
      </c>
      <c r="CP119" s="37">
        <f>-'PRA110'!CO119</f>
        <v>0</v>
      </c>
      <c r="CQ119" s="37">
        <f>-'PRA110'!CP119</f>
        <v>0</v>
      </c>
      <c r="CR119" s="37">
        <f>-'PRA110'!CQ119</f>
        <v>0</v>
      </c>
      <c r="CS119" s="37">
        <f>-'PRA110'!CR119</f>
        <v>0</v>
      </c>
      <c r="CT119" s="37">
        <f>-'PRA110'!CS119</f>
        <v>0</v>
      </c>
      <c r="CU119" s="37">
        <f>-'PRA110'!CT119</f>
        <v>0</v>
      </c>
      <c r="CV119" s="37">
        <f>-'PRA110'!CU119</f>
        <v>0</v>
      </c>
      <c r="CW119" s="37">
        <f>-'PRA110'!CV119</f>
        <v>0</v>
      </c>
      <c r="CX119" s="37">
        <f>-'PRA110'!CW119</f>
        <v>0</v>
      </c>
      <c r="CY119" s="37">
        <f>-'PRA110'!CX119</f>
        <v>0</v>
      </c>
      <c r="CZ119" s="37">
        <f>-'PRA110'!CY119</f>
        <v>0</v>
      </c>
      <c r="DA119" s="37">
        <f>-'PRA110'!CZ119</f>
        <v>0</v>
      </c>
      <c r="DB119" s="37">
        <f>-'PRA110'!DA119</f>
        <v>0</v>
      </c>
      <c r="DC119" s="37">
        <f>-'PRA110'!DB119</f>
        <v>0</v>
      </c>
      <c r="DD119" s="37">
        <f>-'PRA110'!DC119</f>
        <v>0</v>
      </c>
      <c r="DE119" s="37">
        <f>-'PRA110'!DD119</f>
        <v>0</v>
      </c>
      <c r="DF119" s="37">
        <f>-'PRA110'!DE119</f>
        <v>0</v>
      </c>
      <c r="DG119" s="37">
        <f>-'PRA110'!DF119</f>
        <v>0</v>
      </c>
      <c r="DH119" s="37">
        <f>-'PRA110'!DG119</f>
        <v>0</v>
      </c>
      <c r="DI119" s="37">
        <f>-'PRA110'!DH119</f>
        <v>0</v>
      </c>
      <c r="DJ119" s="37">
        <f>-'PRA110'!DI119</f>
        <v>0</v>
      </c>
      <c r="DK119" s="37">
        <f>-'PRA110'!DJ119</f>
        <v>0</v>
      </c>
      <c r="DL119" s="47">
        <f>-'PRA110'!DK119</f>
        <v>0</v>
      </c>
    </row>
    <row r="120" spans="1:116" s="206" customFormat="1" ht="19.899999999999999" customHeight="1">
      <c r="A120" s="207"/>
      <c r="B120" s="214"/>
      <c r="C120" s="174"/>
      <c r="D120" s="84" t="s">
        <v>591</v>
      </c>
      <c r="E120" s="90" t="s">
        <v>798</v>
      </c>
      <c r="F120" s="231" t="s">
        <v>93</v>
      </c>
      <c r="G120" s="209"/>
      <c r="H120" s="202"/>
      <c r="I120" s="212"/>
      <c r="J120" s="665">
        <f>-'PRA110'!J120</f>
        <v>0</v>
      </c>
      <c r="K120" s="666">
        <f>-('PRA110'!I120-'PRA110'!J120)</f>
        <v>0</v>
      </c>
      <c r="L120" s="666">
        <f>-'PRA110'!K120</f>
        <v>0</v>
      </c>
      <c r="M120" s="37">
        <f>-'PRA110'!L120</f>
        <v>0</v>
      </c>
      <c r="N120" s="37">
        <f>-'PRA110'!M120</f>
        <v>0</v>
      </c>
      <c r="O120" s="37">
        <f>-'PRA110'!N120</f>
        <v>0</v>
      </c>
      <c r="P120" s="37">
        <f>-'PRA110'!O120</f>
        <v>0</v>
      </c>
      <c r="Q120" s="37">
        <f>-'PRA110'!P120</f>
        <v>0</v>
      </c>
      <c r="R120" s="37">
        <f>-'PRA110'!Q120</f>
        <v>0</v>
      </c>
      <c r="S120" s="37">
        <f>-'PRA110'!R120</f>
        <v>0</v>
      </c>
      <c r="T120" s="37">
        <f>-'PRA110'!S120</f>
        <v>0</v>
      </c>
      <c r="U120" s="37">
        <f>-'PRA110'!T120</f>
        <v>0</v>
      </c>
      <c r="V120" s="37">
        <f>-'PRA110'!U120</f>
        <v>0</v>
      </c>
      <c r="W120" s="37">
        <f>-'PRA110'!V120</f>
        <v>0</v>
      </c>
      <c r="X120" s="37">
        <f>-'PRA110'!W120</f>
        <v>0</v>
      </c>
      <c r="Y120" s="37">
        <f>-'PRA110'!X120</f>
        <v>0</v>
      </c>
      <c r="Z120" s="37">
        <f>-'PRA110'!Y120</f>
        <v>0</v>
      </c>
      <c r="AA120" s="37">
        <f>-'PRA110'!Z120</f>
        <v>0</v>
      </c>
      <c r="AB120" s="37">
        <f>-'PRA110'!AA120</f>
        <v>0</v>
      </c>
      <c r="AC120" s="37">
        <f>-'PRA110'!AB120</f>
        <v>0</v>
      </c>
      <c r="AD120" s="37">
        <f>-'PRA110'!AC120</f>
        <v>0</v>
      </c>
      <c r="AE120" s="37">
        <f>-'PRA110'!AD120</f>
        <v>0</v>
      </c>
      <c r="AF120" s="37">
        <f>-'PRA110'!AE120</f>
        <v>0</v>
      </c>
      <c r="AG120" s="37">
        <f>-'PRA110'!AF120</f>
        <v>0</v>
      </c>
      <c r="AH120" s="37">
        <f>-'PRA110'!AG120</f>
        <v>0</v>
      </c>
      <c r="AI120" s="37">
        <f>-'PRA110'!AH120</f>
        <v>0</v>
      </c>
      <c r="AJ120" s="37">
        <f>-'PRA110'!AI120</f>
        <v>0</v>
      </c>
      <c r="AK120" s="37">
        <f>-'PRA110'!AJ120</f>
        <v>0</v>
      </c>
      <c r="AL120" s="37">
        <f>-'PRA110'!AK120</f>
        <v>0</v>
      </c>
      <c r="AM120" s="37">
        <f>-'PRA110'!AL120</f>
        <v>0</v>
      </c>
      <c r="AN120" s="37">
        <f>-'PRA110'!AM120</f>
        <v>0</v>
      </c>
      <c r="AO120" s="37">
        <f>-'PRA110'!AN120</f>
        <v>0</v>
      </c>
      <c r="AP120" s="37">
        <f>-'PRA110'!AO120</f>
        <v>0</v>
      </c>
      <c r="AQ120" s="37">
        <f>-'PRA110'!AP120</f>
        <v>0</v>
      </c>
      <c r="AR120" s="37">
        <f>-'PRA110'!AQ120</f>
        <v>0</v>
      </c>
      <c r="AS120" s="37">
        <f>-'PRA110'!AR120</f>
        <v>0</v>
      </c>
      <c r="AT120" s="37">
        <f>-'PRA110'!AS120</f>
        <v>0</v>
      </c>
      <c r="AU120" s="37">
        <f>-'PRA110'!AT120</f>
        <v>0</v>
      </c>
      <c r="AV120" s="37">
        <f>-'PRA110'!AU120</f>
        <v>0</v>
      </c>
      <c r="AW120" s="37">
        <f>-'PRA110'!AV120</f>
        <v>0</v>
      </c>
      <c r="AX120" s="37">
        <f>-'PRA110'!AW120</f>
        <v>0</v>
      </c>
      <c r="AY120" s="37">
        <f>-'PRA110'!AX120</f>
        <v>0</v>
      </c>
      <c r="AZ120" s="37">
        <f>-'PRA110'!AY120</f>
        <v>0</v>
      </c>
      <c r="BA120" s="37">
        <f>-'PRA110'!AZ120</f>
        <v>0</v>
      </c>
      <c r="BB120" s="37">
        <f>-'PRA110'!BA120</f>
        <v>0</v>
      </c>
      <c r="BC120" s="37">
        <f>-'PRA110'!BB120</f>
        <v>0</v>
      </c>
      <c r="BD120" s="37">
        <f>-'PRA110'!BC120</f>
        <v>0</v>
      </c>
      <c r="BE120" s="37">
        <f>-'PRA110'!BD120</f>
        <v>0</v>
      </c>
      <c r="BF120" s="37">
        <f>-'PRA110'!BE120</f>
        <v>0</v>
      </c>
      <c r="BG120" s="37">
        <f>-'PRA110'!BF120</f>
        <v>0</v>
      </c>
      <c r="BH120" s="37">
        <f>-'PRA110'!BG120</f>
        <v>0</v>
      </c>
      <c r="BI120" s="37">
        <f>-'PRA110'!BH120</f>
        <v>0</v>
      </c>
      <c r="BJ120" s="37">
        <f>-'PRA110'!BI120</f>
        <v>0</v>
      </c>
      <c r="BK120" s="37">
        <f>-'PRA110'!BJ120</f>
        <v>0</v>
      </c>
      <c r="BL120" s="37">
        <f>-'PRA110'!BK120</f>
        <v>0</v>
      </c>
      <c r="BM120" s="37">
        <f>-'PRA110'!BL120</f>
        <v>0</v>
      </c>
      <c r="BN120" s="37">
        <f>-'PRA110'!BM120</f>
        <v>0</v>
      </c>
      <c r="BO120" s="37">
        <f>-'PRA110'!BN120</f>
        <v>0</v>
      </c>
      <c r="BP120" s="37">
        <f>-'PRA110'!BO120</f>
        <v>0</v>
      </c>
      <c r="BQ120" s="37">
        <f>-'PRA110'!BP120</f>
        <v>0</v>
      </c>
      <c r="BR120" s="37">
        <f>-'PRA110'!BQ120</f>
        <v>0</v>
      </c>
      <c r="BS120" s="37">
        <f>-'PRA110'!BR120</f>
        <v>0</v>
      </c>
      <c r="BT120" s="37">
        <f>-'PRA110'!BS120</f>
        <v>0</v>
      </c>
      <c r="BU120" s="37">
        <f>-'PRA110'!BT120</f>
        <v>0</v>
      </c>
      <c r="BV120" s="37">
        <f>-'PRA110'!BU120</f>
        <v>0</v>
      </c>
      <c r="BW120" s="37">
        <f>-'PRA110'!BV120</f>
        <v>0</v>
      </c>
      <c r="BX120" s="37">
        <f>-'PRA110'!BW120</f>
        <v>0</v>
      </c>
      <c r="BY120" s="37">
        <f>-'PRA110'!BX120</f>
        <v>0</v>
      </c>
      <c r="BZ120" s="37">
        <f>-'PRA110'!BY120</f>
        <v>0</v>
      </c>
      <c r="CA120" s="37">
        <f>-'PRA110'!BZ120</f>
        <v>0</v>
      </c>
      <c r="CB120" s="37">
        <f>-'PRA110'!CA120</f>
        <v>0</v>
      </c>
      <c r="CC120" s="37">
        <f>-'PRA110'!CB120</f>
        <v>0</v>
      </c>
      <c r="CD120" s="37">
        <f>-'PRA110'!CC120</f>
        <v>0</v>
      </c>
      <c r="CE120" s="37">
        <f>-'PRA110'!CD120</f>
        <v>0</v>
      </c>
      <c r="CF120" s="37">
        <f>-'PRA110'!CE120</f>
        <v>0</v>
      </c>
      <c r="CG120" s="37">
        <f>-'PRA110'!CF120</f>
        <v>0</v>
      </c>
      <c r="CH120" s="37">
        <f>-'PRA110'!CG120</f>
        <v>0</v>
      </c>
      <c r="CI120" s="37">
        <f>-'PRA110'!CH120</f>
        <v>0</v>
      </c>
      <c r="CJ120" s="37">
        <f>-'PRA110'!CI120</f>
        <v>0</v>
      </c>
      <c r="CK120" s="37">
        <f>-'PRA110'!CJ120</f>
        <v>0</v>
      </c>
      <c r="CL120" s="37">
        <f>-'PRA110'!CK120</f>
        <v>0</v>
      </c>
      <c r="CM120" s="37">
        <f>-'PRA110'!CL120</f>
        <v>0</v>
      </c>
      <c r="CN120" s="37">
        <f>-'PRA110'!CM120</f>
        <v>0</v>
      </c>
      <c r="CO120" s="37">
        <f>-'PRA110'!CN120</f>
        <v>0</v>
      </c>
      <c r="CP120" s="37">
        <f>-'PRA110'!CO120</f>
        <v>0</v>
      </c>
      <c r="CQ120" s="37">
        <f>-'PRA110'!CP120</f>
        <v>0</v>
      </c>
      <c r="CR120" s="37">
        <f>-'PRA110'!CQ120</f>
        <v>0</v>
      </c>
      <c r="CS120" s="37">
        <f>-'PRA110'!CR120</f>
        <v>0</v>
      </c>
      <c r="CT120" s="37">
        <f>-'PRA110'!CS120</f>
        <v>0</v>
      </c>
      <c r="CU120" s="37">
        <f>-'PRA110'!CT120</f>
        <v>0</v>
      </c>
      <c r="CV120" s="37">
        <f>-'PRA110'!CU120</f>
        <v>0</v>
      </c>
      <c r="CW120" s="37">
        <f>-'PRA110'!CV120</f>
        <v>0</v>
      </c>
      <c r="CX120" s="37">
        <f>-'PRA110'!CW120</f>
        <v>0</v>
      </c>
      <c r="CY120" s="37">
        <f>-'PRA110'!CX120</f>
        <v>0</v>
      </c>
      <c r="CZ120" s="37">
        <f>-'PRA110'!CY120</f>
        <v>0</v>
      </c>
      <c r="DA120" s="37">
        <f>-'PRA110'!CZ120</f>
        <v>0</v>
      </c>
      <c r="DB120" s="37">
        <f>-'PRA110'!DA120</f>
        <v>0</v>
      </c>
      <c r="DC120" s="37">
        <f>-'PRA110'!DB120</f>
        <v>0</v>
      </c>
      <c r="DD120" s="37">
        <f>-'PRA110'!DC120</f>
        <v>0</v>
      </c>
      <c r="DE120" s="37">
        <f>-'PRA110'!DD120</f>
        <v>0</v>
      </c>
      <c r="DF120" s="37">
        <f>-'PRA110'!DE120</f>
        <v>0</v>
      </c>
      <c r="DG120" s="37">
        <f>-'PRA110'!DF120</f>
        <v>0</v>
      </c>
      <c r="DH120" s="37">
        <f>-'PRA110'!DG120</f>
        <v>0</v>
      </c>
      <c r="DI120" s="37">
        <f>-'PRA110'!DH120</f>
        <v>0</v>
      </c>
      <c r="DJ120" s="37">
        <f>-'PRA110'!DI120</f>
        <v>0</v>
      </c>
      <c r="DK120" s="37">
        <f>-'PRA110'!DJ120</f>
        <v>0</v>
      </c>
      <c r="DL120" s="47">
        <f>-'PRA110'!DK120</f>
        <v>0</v>
      </c>
    </row>
    <row r="121" spans="1:116" s="206" customFormat="1" ht="19.899999999999999" customHeight="1">
      <c r="A121" s="207"/>
      <c r="B121" s="214"/>
      <c r="C121" s="174"/>
      <c r="D121" s="84" t="s">
        <v>592</v>
      </c>
      <c r="E121" s="90" t="s">
        <v>799</v>
      </c>
      <c r="F121" s="231" t="s">
        <v>251</v>
      </c>
      <c r="G121" s="209"/>
      <c r="H121" s="202"/>
      <c r="I121" s="212"/>
      <c r="J121" s="665">
        <f>-'PRA110'!J121</f>
        <v>0</v>
      </c>
      <c r="K121" s="666">
        <f>-('PRA110'!I121-'PRA110'!J121)</f>
        <v>0</v>
      </c>
      <c r="L121" s="666">
        <f>-'PRA110'!K121</f>
        <v>0</v>
      </c>
      <c r="M121" s="37">
        <f>-'PRA110'!L121</f>
        <v>0</v>
      </c>
      <c r="N121" s="37">
        <f>-'PRA110'!M121</f>
        <v>0</v>
      </c>
      <c r="O121" s="37">
        <f>-'PRA110'!N121</f>
        <v>0</v>
      </c>
      <c r="P121" s="37">
        <f>-'PRA110'!O121</f>
        <v>0</v>
      </c>
      <c r="Q121" s="37">
        <f>-'PRA110'!P121</f>
        <v>0</v>
      </c>
      <c r="R121" s="37">
        <f>-'PRA110'!Q121</f>
        <v>0</v>
      </c>
      <c r="S121" s="37">
        <f>-'PRA110'!R121</f>
        <v>0</v>
      </c>
      <c r="T121" s="37">
        <f>-'PRA110'!S121</f>
        <v>0</v>
      </c>
      <c r="U121" s="37">
        <f>-'PRA110'!T121</f>
        <v>0</v>
      </c>
      <c r="V121" s="37">
        <f>-'PRA110'!U121</f>
        <v>0</v>
      </c>
      <c r="W121" s="37">
        <f>-'PRA110'!V121</f>
        <v>0</v>
      </c>
      <c r="X121" s="37">
        <f>-'PRA110'!W121</f>
        <v>0</v>
      </c>
      <c r="Y121" s="37">
        <f>-'PRA110'!X121</f>
        <v>0</v>
      </c>
      <c r="Z121" s="37">
        <f>-'PRA110'!Y121</f>
        <v>0</v>
      </c>
      <c r="AA121" s="37">
        <f>-'PRA110'!Z121</f>
        <v>0</v>
      </c>
      <c r="AB121" s="37">
        <f>-'PRA110'!AA121</f>
        <v>0</v>
      </c>
      <c r="AC121" s="37">
        <f>-'PRA110'!AB121</f>
        <v>0</v>
      </c>
      <c r="AD121" s="37">
        <f>-'PRA110'!AC121</f>
        <v>0</v>
      </c>
      <c r="AE121" s="37">
        <f>-'PRA110'!AD121</f>
        <v>0</v>
      </c>
      <c r="AF121" s="37">
        <f>-'PRA110'!AE121</f>
        <v>0</v>
      </c>
      <c r="AG121" s="37">
        <f>-'PRA110'!AF121</f>
        <v>0</v>
      </c>
      <c r="AH121" s="37">
        <f>-'PRA110'!AG121</f>
        <v>0</v>
      </c>
      <c r="AI121" s="37">
        <f>-'PRA110'!AH121</f>
        <v>0</v>
      </c>
      <c r="AJ121" s="37">
        <f>-'PRA110'!AI121</f>
        <v>0</v>
      </c>
      <c r="AK121" s="37">
        <f>-'PRA110'!AJ121</f>
        <v>0</v>
      </c>
      <c r="AL121" s="37">
        <f>-'PRA110'!AK121</f>
        <v>0</v>
      </c>
      <c r="AM121" s="37">
        <f>-'PRA110'!AL121</f>
        <v>0</v>
      </c>
      <c r="AN121" s="37">
        <f>-'PRA110'!AM121</f>
        <v>0</v>
      </c>
      <c r="AO121" s="37">
        <f>-'PRA110'!AN121</f>
        <v>0</v>
      </c>
      <c r="AP121" s="37">
        <f>-'PRA110'!AO121</f>
        <v>0</v>
      </c>
      <c r="AQ121" s="37">
        <f>-'PRA110'!AP121</f>
        <v>0</v>
      </c>
      <c r="AR121" s="37">
        <f>-'PRA110'!AQ121</f>
        <v>0</v>
      </c>
      <c r="AS121" s="37">
        <f>-'PRA110'!AR121</f>
        <v>0</v>
      </c>
      <c r="AT121" s="37">
        <f>-'PRA110'!AS121</f>
        <v>0</v>
      </c>
      <c r="AU121" s="37">
        <f>-'PRA110'!AT121</f>
        <v>0</v>
      </c>
      <c r="AV121" s="37">
        <f>-'PRA110'!AU121</f>
        <v>0</v>
      </c>
      <c r="AW121" s="37">
        <f>-'PRA110'!AV121</f>
        <v>0</v>
      </c>
      <c r="AX121" s="37">
        <f>-'PRA110'!AW121</f>
        <v>0</v>
      </c>
      <c r="AY121" s="37">
        <f>-'PRA110'!AX121</f>
        <v>0</v>
      </c>
      <c r="AZ121" s="37">
        <f>-'PRA110'!AY121</f>
        <v>0</v>
      </c>
      <c r="BA121" s="37">
        <f>-'PRA110'!AZ121</f>
        <v>0</v>
      </c>
      <c r="BB121" s="37">
        <f>-'PRA110'!BA121</f>
        <v>0</v>
      </c>
      <c r="BC121" s="37">
        <f>-'PRA110'!BB121</f>
        <v>0</v>
      </c>
      <c r="BD121" s="37">
        <f>-'PRA110'!BC121</f>
        <v>0</v>
      </c>
      <c r="BE121" s="37">
        <f>-'PRA110'!BD121</f>
        <v>0</v>
      </c>
      <c r="BF121" s="37">
        <f>-'PRA110'!BE121</f>
        <v>0</v>
      </c>
      <c r="BG121" s="37">
        <f>-'PRA110'!BF121</f>
        <v>0</v>
      </c>
      <c r="BH121" s="37">
        <f>-'PRA110'!BG121</f>
        <v>0</v>
      </c>
      <c r="BI121" s="37">
        <f>-'PRA110'!BH121</f>
        <v>0</v>
      </c>
      <c r="BJ121" s="37">
        <f>-'PRA110'!BI121</f>
        <v>0</v>
      </c>
      <c r="BK121" s="37">
        <f>-'PRA110'!BJ121</f>
        <v>0</v>
      </c>
      <c r="BL121" s="37">
        <f>-'PRA110'!BK121</f>
        <v>0</v>
      </c>
      <c r="BM121" s="37">
        <f>-'PRA110'!BL121</f>
        <v>0</v>
      </c>
      <c r="BN121" s="37">
        <f>-'PRA110'!BM121</f>
        <v>0</v>
      </c>
      <c r="BO121" s="37">
        <f>-'PRA110'!BN121</f>
        <v>0</v>
      </c>
      <c r="BP121" s="37">
        <f>-'PRA110'!BO121</f>
        <v>0</v>
      </c>
      <c r="BQ121" s="37">
        <f>-'PRA110'!BP121</f>
        <v>0</v>
      </c>
      <c r="BR121" s="37">
        <f>-'PRA110'!BQ121</f>
        <v>0</v>
      </c>
      <c r="BS121" s="37">
        <f>-'PRA110'!BR121</f>
        <v>0</v>
      </c>
      <c r="BT121" s="37">
        <f>-'PRA110'!BS121</f>
        <v>0</v>
      </c>
      <c r="BU121" s="37">
        <f>-'PRA110'!BT121</f>
        <v>0</v>
      </c>
      <c r="BV121" s="37">
        <f>-'PRA110'!BU121</f>
        <v>0</v>
      </c>
      <c r="BW121" s="37">
        <f>-'PRA110'!BV121</f>
        <v>0</v>
      </c>
      <c r="BX121" s="37">
        <f>-'PRA110'!BW121</f>
        <v>0</v>
      </c>
      <c r="BY121" s="37">
        <f>-'PRA110'!BX121</f>
        <v>0</v>
      </c>
      <c r="BZ121" s="37">
        <f>-'PRA110'!BY121</f>
        <v>0</v>
      </c>
      <c r="CA121" s="37">
        <f>-'PRA110'!BZ121</f>
        <v>0</v>
      </c>
      <c r="CB121" s="37">
        <f>-'PRA110'!CA121</f>
        <v>0</v>
      </c>
      <c r="CC121" s="37">
        <f>-'PRA110'!CB121</f>
        <v>0</v>
      </c>
      <c r="CD121" s="37">
        <f>-'PRA110'!CC121</f>
        <v>0</v>
      </c>
      <c r="CE121" s="37">
        <f>-'PRA110'!CD121</f>
        <v>0</v>
      </c>
      <c r="CF121" s="37">
        <f>-'PRA110'!CE121</f>
        <v>0</v>
      </c>
      <c r="CG121" s="37">
        <f>-'PRA110'!CF121</f>
        <v>0</v>
      </c>
      <c r="CH121" s="37">
        <f>-'PRA110'!CG121</f>
        <v>0</v>
      </c>
      <c r="CI121" s="37">
        <f>-'PRA110'!CH121</f>
        <v>0</v>
      </c>
      <c r="CJ121" s="37">
        <f>-'PRA110'!CI121</f>
        <v>0</v>
      </c>
      <c r="CK121" s="37">
        <f>-'PRA110'!CJ121</f>
        <v>0</v>
      </c>
      <c r="CL121" s="37">
        <f>-'PRA110'!CK121</f>
        <v>0</v>
      </c>
      <c r="CM121" s="37">
        <f>-'PRA110'!CL121</f>
        <v>0</v>
      </c>
      <c r="CN121" s="37">
        <f>-'PRA110'!CM121</f>
        <v>0</v>
      </c>
      <c r="CO121" s="37">
        <f>-'PRA110'!CN121</f>
        <v>0</v>
      </c>
      <c r="CP121" s="37">
        <f>-'PRA110'!CO121</f>
        <v>0</v>
      </c>
      <c r="CQ121" s="37">
        <f>-'PRA110'!CP121</f>
        <v>0</v>
      </c>
      <c r="CR121" s="37">
        <f>-'PRA110'!CQ121</f>
        <v>0</v>
      </c>
      <c r="CS121" s="37">
        <f>-'PRA110'!CR121</f>
        <v>0</v>
      </c>
      <c r="CT121" s="37">
        <f>-'PRA110'!CS121</f>
        <v>0</v>
      </c>
      <c r="CU121" s="37">
        <f>-'PRA110'!CT121</f>
        <v>0</v>
      </c>
      <c r="CV121" s="37">
        <f>-'PRA110'!CU121</f>
        <v>0</v>
      </c>
      <c r="CW121" s="37">
        <f>-'PRA110'!CV121</f>
        <v>0</v>
      </c>
      <c r="CX121" s="37">
        <f>-'PRA110'!CW121</f>
        <v>0</v>
      </c>
      <c r="CY121" s="37">
        <f>-'PRA110'!CX121</f>
        <v>0</v>
      </c>
      <c r="CZ121" s="37">
        <f>-'PRA110'!CY121</f>
        <v>0</v>
      </c>
      <c r="DA121" s="37">
        <f>-'PRA110'!CZ121</f>
        <v>0</v>
      </c>
      <c r="DB121" s="37">
        <f>-'PRA110'!DA121</f>
        <v>0</v>
      </c>
      <c r="DC121" s="37">
        <f>-'PRA110'!DB121</f>
        <v>0</v>
      </c>
      <c r="DD121" s="37">
        <f>-'PRA110'!DC121</f>
        <v>0</v>
      </c>
      <c r="DE121" s="37">
        <f>-'PRA110'!DD121</f>
        <v>0</v>
      </c>
      <c r="DF121" s="37">
        <f>-'PRA110'!DE121</f>
        <v>0</v>
      </c>
      <c r="DG121" s="37">
        <f>-'PRA110'!DF121</f>
        <v>0</v>
      </c>
      <c r="DH121" s="37">
        <f>-'PRA110'!DG121</f>
        <v>0</v>
      </c>
      <c r="DI121" s="37">
        <f>-'PRA110'!DH121</f>
        <v>0</v>
      </c>
      <c r="DJ121" s="37">
        <f>-'PRA110'!DI121</f>
        <v>0</v>
      </c>
      <c r="DK121" s="37">
        <f>-'PRA110'!DJ121</f>
        <v>0</v>
      </c>
      <c r="DL121" s="47">
        <f>-'PRA110'!DK121</f>
        <v>0</v>
      </c>
    </row>
    <row r="122" spans="1:116" s="206" customFormat="1" ht="19.899999999999999" customHeight="1">
      <c r="A122" s="207"/>
      <c r="B122" s="214"/>
      <c r="C122" s="174"/>
      <c r="D122" s="84" t="s">
        <v>593</v>
      </c>
      <c r="E122" s="90" t="s">
        <v>800</v>
      </c>
      <c r="F122" s="231" t="s">
        <v>97</v>
      </c>
      <c r="G122" s="209"/>
      <c r="H122" s="202"/>
      <c r="I122" s="212"/>
      <c r="J122" s="665">
        <f>-'PRA110'!J122</f>
        <v>0</v>
      </c>
      <c r="K122" s="666">
        <f>-('PRA110'!I122-'PRA110'!J122)</f>
        <v>0</v>
      </c>
      <c r="L122" s="666">
        <f>-'PRA110'!K122</f>
        <v>0</v>
      </c>
      <c r="M122" s="37">
        <f>-'PRA110'!L122</f>
        <v>0</v>
      </c>
      <c r="N122" s="37">
        <f>-'PRA110'!M122</f>
        <v>0</v>
      </c>
      <c r="O122" s="37">
        <f>-'PRA110'!N122</f>
        <v>0</v>
      </c>
      <c r="P122" s="37">
        <f>-'PRA110'!O122</f>
        <v>0</v>
      </c>
      <c r="Q122" s="37">
        <f>-'PRA110'!P122</f>
        <v>0</v>
      </c>
      <c r="R122" s="37">
        <f>-'PRA110'!Q122</f>
        <v>0</v>
      </c>
      <c r="S122" s="37">
        <f>-'PRA110'!R122</f>
        <v>0</v>
      </c>
      <c r="T122" s="37">
        <f>-'PRA110'!S122</f>
        <v>0</v>
      </c>
      <c r="U122" s="37">
        <f>-'PRA110'!T122</f>
        <v>0</v>
      </c>
      <c r="V122" s="37">
        <f>-'PRA110'!U122</f>
        <v>0</v>
      </c>
      <c r="W122" s="37">
        <f>-'PRA110'!V122</f>
        <v>0</v>
      </c>
      <c r="X122" s="37">
        <f>-'PRA110'!W122</f>
        <v>0</v>
      </c>
      <c r="Y122" s="37">
        <f>-'PRA110'!X122</f>
        <v>0</v>
      </c>
      <c r="Z122" s="37">
        <f>-'PRA110'!Y122</f>
        <v>0</v>
      </c>
      <c r="AA122" s="37">
        <f>-'PRA110'!Z122</f>
        <v>0</v>
      </c>
      <c r="AB122" s="37">
        <f>-'PRA110'!AA122</f>
        <v>0</v>
      </c>
      <c r="AC122" s="37">
        <f>-'PRA110'!AB122</f>
        <v>0</v>
      </c>
      <c r="AD122" s="37">
        <f>-'PRA110'!AC122</f>
        <v>0</v>
      </c>
      <c r="AE122" s="37">
        <f>-'PRA110'!AD122</f>
        <v>0</v>
      </c>
      <c r="AF122" s="37">
        <f>-'PRA110'!AE122</f>
        <v>0</v>
      </c>
      <c r="AG122" s="37">
        <f>-'PRA110'!AF122</f>
        <v>0</v>
      </c>
      <c r="AH122" s="37">
        <f>-'PRA110'!AG122</f>
        <v>0</v>
      </c>
      <c r="AI122" s="37">
        <f>-'PRA110'!AH122</f>
        <v>0</v>
      </c>
      <c r="AJ122" s="37">
        <f>-'PRA110'!AI122</f>
        <v>0</v>
      </c>
      <c r="AK122" s="37">
        <f>-'PRA110'!AJ122</f>
        <v>0</v>
      </c>
      <c r="AL122" s="37">
        <f>-'PRA110'!AK122</f>
        <v>0</v>
      </c>
      <c r="AM122" s="37">
        <f>-'PRA110'!AL122</f>
        <v>0</v>
      </c>
      <c r="AN122" s="37">
        <f>-'PRA110'!AM122</f>
        <v>0</v>
      </c>
      <c r="AO122" s="37">
        <f>-'PRA110'!AN122</f>
        <v>0</v>
      </c>
      <c r="AP122" s="37">
        <f>-'PRA110'!AO122</f>
        <v>0</v>
      </c>
      <c r="AQ122" s="37">
        <f>-'PRA110'!AP122</f>
        <v>0</v>
      </c>
      <c r="AR122" s="37">
        <f>-'PRA110'!AQ122</f>
        <v>0</v>
      </c>
      <c r="AS122" s="37">
        <f>-'PRA110'!AR122</f>
        <v>0</v>
      </c>
      <c r="AT122" s="37">
        <f>-'PRA110'!AS122</f>
        <v>0</v>
      </c>
      <c r="AU122" s="37">
        <f>-'PRA110'!AT122</f>
        <v>0</v>
      </c>
      <c r="AV122" s="37">
        <f>-'PRA110'!AU122</f>
        <v>0</v>
      </c>
      <c r="AW122" s="37">
        <f>-'PRA110'!AV122</f>
        <v>0</v>
      </c>
      <c r="AX122" s="37">
        <f>-'PRA110'!AW122</f>
        <v>0</v>
      </c>
      <c r="AY122" s="37">
        <f>-'PRA110'!AX122</f>
        <v>0</v>
      </c>
      <c r="AZ122" s="37">
        <f>-'PRA110'!AY122</f>
        <v>0</v>
      </c>
      <c r="BA122" s="37">
        <f>-'PRA110'!AZ122</f>
        <v>0</v>
      </c>
      <c r="BB122" s="37">
        <f>-'PRA110'!BA122</f>
        <v>0</v>
      </c>
      <c r="BC122" s="37">
        <f>-'PRA110'!BB122</f>
        <v>0</v>
      </c>
      <c r="BD122" s="37">
        <f>-'PRA110'!BC122</f>
        <v>0</v>
      </c>
      <c r="BE122" s="37">
        <f>-'PRA110'!BD122</f>
        <v>0</v>
      </c>
      <c r="BF122" s="37">
        <f>-'PRA110'!BE122</f>
        <v>0</v>
      </c>
      <c r="BG122" s="37">
        <f>-'PRA110'!BF122</f>
        <v>0</v>
      </c>
      <c r="BH122" s="37">
        <f>-'PRA110'!BG122</f>
        <v>0</v>
      </c>
      <c r="BI122" s="37">
        <f>-'PRA110'!BH122</f>
        <v>0</v>
      </c>
      <c r="BJ122" s="37">
        <f>-'PRA110'!BI122</f>
        <v>0</v>
      </c>
      <c r="BK122" s="37">
        <f>-'PRA110'!BJ122</f>
        <v>0</v>
      </c>
      <c r="BL122" s="37">
        <f>-'PRA110'!BK122</f>
        <v>0</v>
      </c>
      <c r="BM122" s="37">
        <f>-'PRA110'!BL122</f>
        <v>0</v>
      </c>
      <c r="BN122" s="37">
        <f>-'PRA110'!BM122</f>
        <v>0</v>
      </c>
      <c r="BO122" s="37">
        <f>-'PRA110'!BN122</f>
        <v>0</v>
      </c>
      <c r="BP122" s="37">
        <f>-'PRA110'!BO122</f>
        <v>0</v>
      </c>
      <c r="BQ122" s="37">
        <f>-'PRA110'!BP122</f>
        <v>0</v>
      </c>
      <c r="BR122" s="37">
        <f>-'PRA110'!BQ122</f>
        <v>0</v>
      </c>
      <c r="BS122" s="37">
        <f>-'PRA110'!BR122</f>
        <v>0</v>
      </c>
      <c r="BT122" s="37">
        <f>-'PRA110'!BS122</f>
        <v>0</v>
      </c>
      <c r="BU122" s="37">
        <f>-'PRA110'!BT122</f>
        <v>0</v>
      </c>
      <c r="BV122" s="37">
        <f>-'PRA110'!BU122</f>
        <v>0</v>
      </c>
      <c r="BW122" s="37">
        <f>-'PRA110'!BV122</f>
        <v>0</v>
      </c>
      <c r="BX122" s="37">
        <f>-'PRA110'!BW122</f>
        <v>0</v>
      </c>
      <c r="BY122" s="37">
        <f>-'PRA110'!BX122</f>
        <v>0</v>
      </c>
      <c r="BZ122" s="37">
        <f>-'PRA110'!BY122</f>
        <v>0</v>
      </c>
      <c r="CA122" s="37">
        <f>-'PRA110'!BZ122</f>
        <v>0</v>
      </c>
      <c r="CB122" s="37">
        <f>-'PRA110'!CA122</f>
        <v>0</v>
      </c>
      <c r="CC122" s="37">
        <f>-'PRA110'!CB122</f>
        <v>0</v>
      </c>
      <c r="CD122" s="37">
        <f>-'PRA110'!CC122</f>
        <v>0</v>
      </c>
      <c r="CE122" s="37">
        <f>-'PRA110'!CD122</f>
        <v>0</v>
      </c>
      <c r="CF122" s="37">
        <f>-'PRA110'!CE122</f>
        <v>0</v>
      </c>
      <c r="CG122" s="37">
        <f>-'PRA110'!CF122</f>
        <v>0</v>
      </c>
      <c r="CH122" s="37">
        <f>-'PRA110'!CG122</f>
        <v>0</v>
      </c>
      <c r="CI122" s="37">
        <f>-'PRA110'!CH122</f>
        <v>0</v>
      </c>
      <c r="CJ122" s="37">
        <f>-'PRA110'!CI122</f>
        <v>0</v>
      </c>
      <c r="CK122" s="37">
        <f>-'PRA110'!CJ122</f>
        <v>0</v>
      </c>
      <c r="CL122" s="37">
        <f>-'PRA110'!CK122</f>
        <v>0</v>
      </c>
      <c r="CM122" s="37">
        <f>-'PRA110'!CL122</f>
        <v>0</v>
      </c>
      <c r="CN122" s="37">
        <f>-'PRA110'!CM122</f>
        <v>0</v>
      </c>
      <c r="CO122" s="37">
        <f>-'PRA110'!CN122</f>
        <v>0</v>
      </c>
      <c r="CP122" s="37">
        <f>-'PRA110'!CO122</f>
        <v>0</v>
      </c>
      <c r="CQ122" s="37">
        <f>-'PRA110'!CP122</f>
        <v>0</v>
      </c>
      <c r="CR122" s="37">
        <f>-'PRA110'!CQ122</f>
        <v>0</v>
      </c>
      <c r="CS122" s="37">
        <f>-'PRA110'!CR122</f>
        <v>0</v>
      </c>
      <c r="CT122" s="37">
        <f>-'PRA110'!CS122</f>
        <v>0</v>
      </c>
      <c r="CU122" s="37">
        <f>-'PRA110'!CT122</f>
        <v>0</v>
      </c>
      <c r="CV122" s="37">
        <f>-'PRA110'!CU122</f>
        <v>0</v>
      </c>
      <c r="CW122" s="37">
        <f>-'PRA110'!CV122</f>
        <v>0</v>
      </c>
      <c r="CX122" s="37">
        <f>-'PRA110'!CW122</f>
        <v>0</v>
      </c>
      <c r="CY122" s="37">
        <f>-'PRA110'!CX122</f>
        <v>0</v>
      </c>
      <c r="CZ122" s="37">
        <f>-'PRA110'!CY122</f>
        <v>0</v>
      </c>
      <c r="DA122" s="37">
        <f>-'PRA110'!CZ122</f>
        <v>0</v>
      </c>
      <c r="DB122" s="37">
        <f>-'PRA110'!DA122</f>
        <v>0</v>
      </c>
      <c r="DC122" s="37">
        <f>-'PRA110'!DB122</f>
        <v>0</v>
      </c>
      <c r="DD122" s="37">
        <f>-'PRA110'!DC122</f>
        <v>0</v>
      </c>
      <c r="DE122" s="37">
        <f>-'PRA110'!DD122</f>
        <v>0</v>
      </c>
      <c r="DF122" s="37">
        <f>-'PRA110'!DE122</f>
        <v>0</v>
      </c>
      <c r="DG122" s="37">
        <f>-'PRA110'!DF122</f>
        <v>0</v>
      </c>
      <c r="DH122" s="37">
        <f>-'PRA110'!DG122</f>
        <v>0</v>
      </c>
      <c r="DI122" s="37">
        <f>-'PRA110'!DH122</f>
        <v>0</v>
      </c>
      <c r="DJ122" s="37">
        <f>-'PRA110'!DI122</f>
        <v>0</v>
      </c>
      <c r="DK122" s="37">
        <f>-'PRA110'!DJ122</f>
        <v>0</v>
      </c>
      <c r="DL122" s="47">
        <f>-'PRA110'!DK122</f>
        <v>0</v>
      </c>
    </row>
    <row r="123" spans="1:116" s="206" customFormat="1" ht="19.899999999999999" customHeight="1">
      <c r="A123" s="207"/>
      <c r="B123" s="214"/>
      <c r="C123" s="174"/>
      <c r="D123" s="84" t="s">
        <v>594</v>
      </c>
      <c r="E123" s="90" t="s">
        <v>801</v>
      </c>
      <c r="F123" s="234" t="s">
        <v>100</v>
      </c>
      <c r="G123" s="209"/>
      <c r="H123" s="202"/>
      <c r="I123" s="212"/>
      <c r="J123" s="665">
        <f>-'PRA110'!J123</f>
        <v>0</v>
      </c>
      <c r="K123" s="666">
        <f>-('PRA110'!I123-'PRA110'!J123)</f>
        <v>0</v>
      </c>
      <c r="L123" s="666">
        <f>-'PRA110'!K123</f>
        <v>0</v>
      </c>
      <c r="M123" s="37">
        <f>-'PRA110'!L123</f>
        <v>0</v>
      </c>
      <c r="N123" s="37">
        <f>-'PRA110'!M123</f>
        <v>0</v>
      </c>
      <c r="O123" s="37">
        <f>-'PRA110'!N123</f>
        <v>0</v>
      </c>
      <c r="P123" s="37">
        <f>-'PRA110'!O123</f>
        <v>0</v>
      </c>
      <c r="Q123" s="37">
        <f>-'PRA110'!P123</f>
        <v>0</v>
      </c>
      <c r="R123" s="37">
        <f>-'PRA110'!Q123</f>
        <v>0</v>
      </c>
      <c r="S123" s="37">
        <f>-'PRA110'!R123</f>
        <v>0</v>
      </c>
      <c r="T123" s="37">
        <f>-'PRA110'!S123</f>
        <v>0</v>
      </c>
      <c r="U123" s="37">
        <f>-'PRA110'!T123</f>
        <v>0</v>
      </c>
      <c r="V123" s="37">
        <f>-'PRA110'!U123</f>
        <v>0</v>
      </c>
      <c r="W123" s="37">
        <f>-'PRA110'!V123</f>
        <v>0</v>
      </c>
      <c r="X123" s="37">
        <f>-'PRA110'!W123</f>
        <v>0</v>
      </c>
      <c r="Y123" s="37">
        <f>-'PRA110'!X123</f>
        <v>0</v>
      </c>
      <c r="Z123" s="37">
        <f>-'PRA110'!Y123</f>
        <v>0</v>
      </c>
      <c r="AA123" s="37">
        <f>-'PRA110'!Z123</f>
        <v>0</v>
      </c>
      <c r="AB123" s="37">
        <f>-'PRA110'!AA123</f>
        <v>0</v>
      </c>
      <c r="AC123" s="37">
        <f>-'PRA110'!AB123</f>
        <v>0</v>
      </c>
      <c r="AD123" s="37">
        <f>-'PRA110'!AC123</f>
        <v>0</v>
      </c>
      <c r="AE123" s="37">
        <f>-'PRA110'!AD123</f>
        <v>0</v>
      </c>
      <c r="AF123" s="37">
        <f>-'PRA110'!AE123</f>
        <v>0</v>
      </c>
      <c r="AG123" s="37">
        <f>-'PRA110'!AF123</f>
        <v>0</v>
      </c>
      <c r="AH123" s="37">
        <f>-'PRA110'!AG123</f>
        <v>0</v>
      </c>
      <c r="AI123" s="37">
        <f>-'PRA110'!AH123</f>
        <v>0</v>
      </c>
      <c r="AJ123" s="37">
        <f>-'PRA110'!AI123</f>
        <v>0</v>
      </c>
      <c r="AK123" s="37">
        <f>-'PRA110'!AJ123</f>
        <v>0</v>
      </c>
      <c r="AL123" s="37">
        <f>-'PRA110'!AK123</f>
        <v>0</v>
      </c>
      <c r="AM123" s="37">
        <f>-'PRA110'!AL123</f>
        <v>0</v>
      </c>
      <c r="AN123" s="37">
        <f>-'PRA110'!AM123</f>
        <v>0</v>
      </c>
      <c r="AO123" s="37">
        <f>-'PRA110'!AN123</f>
        <v>0</v>
      </c>
      <c r="AP123" s="37">
        <f>-'PRA110'!AO123</f>
        <v>0</v>
      </c>
      <c r="AQ123" s="37">
        <f>-'PRA110'!AP123</f>
        <v>0</v>
      </c>
      <c r="AR123" s="37">
        <f>-'PRA110'!AQ123</f>
        <v>0</v>
      </c>
      <c r="AS123" s="37">
        <f>-'PRA110'!AR123</f>
        <v>0</v>
      </c>
      <c r="AT123" s="37">
        <f>-'PRA110'!AS123</f>
        <v>0</v>
      </c>
      <c r="AU123" s="37">
        <f>-'PRA110'!AT123</f>
        <v>0</v>
      </c>
      <c r="AV123" s="37">
        <f>-'PRA110'!AU123</f>
        <v>0</v>
      </c>
      <c r="AW123" s="37">
        <f>-'PRA110'!AV123</f>
        <v>0</v>
      </c>
      <c r="AX123" s="37">
        <f>-'PRA110'!AW123</f>
        <v>0</v>
      </c>
      <c r="AY123" s="37">
        <f>-'PRA110'!AX123</f>
        <v>0</v>
      </c>
      <c r="AZ123" s="37">
        <f>-'PRA110'!AY123</f>
        <v>0</v>
      </c>
      <c r="BA123" s="37">
        <f>-'PRA110'!AZ123</f>
        <v>0</v>
      </c>
      <c r="BB123" s="37">
        <f>-'PRA110'!BA123</f>
        <v>0</v>
      </c>
      <c r="BC123" s="37">
        <f>-'PRA110'!BB123</f>
        <v>0</v>
      </c>
      <c r="BD123" s="37">
        <f>-'PRA110'!BC123</f>
        <v>0</v>
      </c>
      <c r="BE123" s="37">
        <f>-'PRA110'!BD123</f>
        <v>0</v>
      </c>
      <c r="BF123" s="37">
        <f>-'PRA110'!BE123</f>
        <v>0</v>
      </c>
      <c r="BG123" s="37">
        <f>-'PRA110'!BF123</f>
        <v>0</v>
      </c>
      <c r="BH123" s="37">
        <f>-'PRA110'!BG123</f>
        <v>0</v>
      </c>
      <c r="BI123" s="37">
        <f>-'PRA110'!BH123</f>
        <v>0</v>
      </c>
      <c r="BJ123" s="37">
        <f>-'PRA110'!BI123</f>
        <v>0</v>
      </c>
      <c r="BK123" s="37">
        <f>-'PRA110'!BJ123</f>
        <v>0</v>
      </c>
      <c r="BL123" s="37">
        <f>-'PRA110'!BK123</f>
        <v>0</v>
      </c>
      <c r="BM123" s="37">
        <f>-'PRA110'!BL123</f>
        <v>0</v>
      </c>
      <c r="BN123" s="37">
        <f>-'PRA110'!BM123</f>
        <v>0</v>
      </c>
      <c r="BO123" s="37">
        <f>-'PRA110'!BN123</f>
        <v>0</v>
      </c>
      <c r="BP123" s="37">
        <f>-'PRA110'!BO123</f>
        <v>0</v>
      </c>
      <c r="BQ123" s="37">
        <f>-'PRA110'!BP123</f>
        <v>0</v>
      </c>
      <c r="BR123" s="37">
        <f>-'PRA110'!BQ123</f>
        <v>0</v>
      </c>
      <c r="BS123" s="37">
        <f>-'PRA110'!BR123</f>
        <v>0</v>
      </c>
      <c r="BT123" s="37">
        <f>-'PRA110'!BS123</f>
        <v>0</v>
      </c>
      <c r="BU123" s="37">
        <f>-'PRA110'!BT123</f>
        <v>0</v>
      </c>
      <c r="BV123" s="37">
        <f>-'PRA110'!BU123</f>
        <v>0</v>
      </c>
      <c r="BW123" s="37">
        <f>-'PRA110'!BV123</f>
        <v>0</v>
      </c>
      <c r="BX123" s="37">
        <f>-'PRA110'!BW123</f>
        <v>0</v>
      </c>
      <c r="BY123" s="37">
        <f>-'PRA110'!BX123</f>
        <v>0</v>
      </c>
      <c r="BZ123" s="37">
        <f>-'PRA110'!BY123</f>
        <v>0</v>
      </c>
      <c r="CA123" s="37">
        <f>-'PRA110'!BZ123</f>
        <v>0</v>
      </c>
      <c r="CB123" s="37">
        <f>-'PRA110'!CA123</f>
        <v>0</v>
      </c>
      <c r="CC123" s="37">
        <f>-'PRA110'!CB123</f>
        <v>0</v>
      </c>
      <c r="CD123" s="37">
        <f>-'PRA110'!CC123</f>
        <v>0</v>
      </c>
      <c r="CE123" s="37">
        <f>-'PRA110'!CD123</f>
        <v>0</v>
      </c>
      <c r="CF123" s="37">
        <f>-'PRA110'!CE123</f>
        <v>0</v>
      </c>
      <c r="CG123" s="37">
        <f>-'PRA110'!CF123</f>
        <v>0</v>
      </c>
      <c r="CH123" s="37">
        <f>-'PRA110'!CG123</f>
        <v>0</v>
      </c>
      <c r="CI123" s="37">
        <f>-'PRA110'!CH123</f>
        <v>0</v>
      </c>
      <c r="CJ123" s="37">
        <f>-'PRA110'!CI123</f>
        <v>0</v>
      </c>
      <c r="CK123" s="37">
        <f>-'PRA110'!CJ123</f>
        <v>0</v>
      </c>
      <c r="CL123" s="37">
        <f>-'PRA110'!CK123</f>
        <v>0</v>
      </c>
      <c r="CM123" s="37">
        <f>-'PRA110'!CL123</f>
        <v>0</v>
      </c>
      <c r="CN123" s="37">
        <f>-'PRA110'!CM123</f>
        <v>0</v>
      </c>
      <c r="CO123" s="37">
        <f>-'PRA110'!CN123</f>
        <v>0</v>
      </c>
      <c r="CP123" s="37">
        <f>-'PRA110'!CO123</f>
        <v>0</v>
      </c>
      <c r="CQ123" s="37">
        <f>-'PRA110'!CP123</f>
        <v>0</v>
      </c>
      <c r="CR123" s="37">
        <f>-'PRA110'!CQ123</f>
        <v>0</v>
      </c>
      <c r="CS123" s="37">
        <f>-'PRA110'!CR123</f>
        <v>0</v>
      </c>
      <c r="CT123" s="37">
        <f>-'PRA110'!CS123</f>
        <v>0</v>
      </c>
      <c r="CU123" s="37">
        <f>-'PRA110'!CT123</f>
        <v>0</v>
      </c>
      <c r="CV123" s="37">
        <f>-'PRA110'!CU123</f>
        <v>0</v>
      </c>
      <c r="CW123" s="37">
        <f>-'PRA110'!CV123</f>
        <v>0</v>
      </c>
      <c r="CX123" s="37">
        <f>-'PRA110'!CW123</f>
        <v>0</v>
      </c>
      <c r="CY123" s="37">
        <f>-'PRA110'!CX123</f>
        <v>0</v>
      </c>
      <c r="CZ123" s="37">
        <f>-'PRA110'!CY123</f>
        <v>0</v>
      </c>
      <c r="DA123" s="37">
        <f>-'PRA110'!CZ123</f>
        <v>0</v>
      </c>
      <c r="DB123" s="37">
        <f>-'PRA110'!DA123</f>
        <v>0</v>
      </c>
      <c r="DC123" s="37">
        <f>-'PRA110'!DB123</f>
        <v>0</v>
      </c>
      <c r="DD123" s="37">
        <f>-'PRA110'!DC123</f>
        <v>0</v>
      </c>
      <c r="DE123" s="37">
        <f>-'PRA110'!DD123</f>
        <v>0</v>
      </c>
      <c r="DF123" s="37">
        <f>-'PRA110'!DE123</f>
        <v>0</v>
      </c>
      <c r="DG123" s="37">
        <f>-'PRA110'!DF123</f>
        <v>0</v>
      </c>
      <c r="DH123" s="37">
        <f>-'PRA110'!DG123</f>
        <v>0</v>
      </c>
      <c r="DI123" s="37">
        <f>-'PRA110'!DH123</f>
        <v>0</v>
      </c>
      <c r="DJ123" s="37">
        <f>-'PRA110'!DI123</f>
        <v>0</v>
      </c>
      <c r="DK123" s="37">
        <f>-'PRA110'!DJ123</f>
        <v>0</v>
      </c>
      <c r="DL123" s="47">
        <f>-'PRA110'!DK123</f>
        <v>0</v>
      </c>
    </row>
    <row r="124" spans="1:116" s="206" customFormat="1" ht="19.899999999999999" customHeight="1">
      <c r="A124" s="207"/>
      <c r="B124" s="214"/>
      <c r="C124" s="174"/>
      <c r="D124" s="84"/>
      <c r="E124" s="90"/>
      <c r="F124" s="231" t="s">
        <v>948</v>
      </c>
      <c r="G124" s="209"/>
      <c r="H124" s="202"/>
      <c r="I124" s="212"/>
      <c r="J124" s="665">
        <f>-('PRA110'!J124-'PRA110'!J125)</f>
        <v>0</v>
      </c>
      <c r="K124" s="666">
        <f>-(('PRA110'!I124-'PRA110'!J124)-('PRA110'!I125-'PRA110'!J125))</f>
        <v>0</v>
      </c>
      <c r="L124" s="666">
        <f>-('PRA110'!K124-'PRA110'!K125)</f>
        <v>0</v>
      </c>
      <c r="M124" s="37">
        <f>-('PRA110'!L124-'PRA110'!L125)</f>
        <v>0</v>
      </c>
      <c r="N124" s="37">
        <f>-('PRA110'!M124-'PRA110'!M125)</f>
        <v>0</v>
      </c>
      <c r="O124" s="37">
        <f>-('PRA110'!N124-'PRA110'!N125)</f>
        <v>0</v>
      </c>
      <c r="P124" s="37">
        <f>-('PRA110'!O124-'PRA110'!O125)</f>
        <v>0</v>
      </c>
      <c r="Q124" s="37">
        <f>-('PRA110'!P124-'PRA110'!P125)</f>
        <v>0</v>
      </c>
      <c r="R124" s="37">
        <f>-('PRA110'!Q124-'PRA110'!Q125)</f>
        <v>0</v>
      </c>
      <c r="S124" s="37">
        <f>-('PRA110'!R124-'PRA110'!R125)</f>
        <v>0</v>
      </c>
      <c r="T124" s="37">
        <f>-('PRA110'!S124-'PRA110'!S125)</f>
        <v>0</v>
      </c>
      <c r="U124" s="37">
        <f>-('PRA110'!T124-'PRA110'!T125)</f>
        <v>0</v>
      </c>
      <c r="V124" s="37">
        <f>-('PRA110'!U124-'PRA110'!U125)</f>
        <v>0</v>
      </c>
      <c r="W124" s="37">
        <f>-('PRA110'!V124-'PRA110'!V125)</f>
        <v>0</v>
      </c>
      <c r="X124" s="37">
        <f>-('PRA110'!W124-'PRA110'!W125)</f>
        <v>0</v>
      </c>
      <c r="Y124" s="37">
        <f>-('PRA110'!X124-'PRA110'!X125)</f>
        <v>0</v>
      </c>
      <c r="Z124" s="37">
        <f>-('PRA110'!Y124-'PRA110'!Y125)</f>
        <v>0</v>
      </c>
      <c r="AA124" s="37">
        <f>-('PRA110'!Z124-'PRA110'!Z125)</f>
        <v>0</v>
      </c>
      <c r="AB124" s="37">
        <f>-('PRA110'!AA124-'PRA110'!AA125)</f>
        <v>0</v>
      </c>
      <c r="AC124" s="37">
        <f>-('PRA110'!AB124-'PRA110'!AB125)</f>
        <v>0</v>
      </c>
      <c r="AD124" s="37">
        <f>-('PRA110'!AC124-'PRA110'!AC125)</f>
        <v>0</v>
      </c>
      <c r="AE124" s="37">
        <f>-('PRA110'!AD124-'PRA110'!AD125)</f>
        <v>0</v>
      </c>
      <c r="AF124" s="37">
        <f>-('PRA110'!AE124-'PRA110'!AE125)</f>
        <v>0</v>
      </c>
      <c r="AG124" s="37">
        <f>-('PRA110'!AF124-'PRA110'!AF125)</f>
        <v>0</v>
      </c>
      <c r="AH124" s="37">
        <f>-('PRA110'!AG124-'PRA110'!AG125)</f>
        <v>0</v>
      </c>
      <c r="AI124" s="37">
        <f>-('PRA110'!AH124-'PRA110'!AH125)</f>
        <v>0</v>
      </c>
      <c r="AJ124" s="37">
        <f>-('PRA110'!AI124-'PRA110'!AI125)</f>
        <v>0</v>
      </c>
      <c r="AK124" s="37">
        <f>-('PRA110'!AJ124-'PRA110'!AJ125)</f>
        <v>0</v>
      </c>
      <c r="AL124" s="37">
        <f>-('PRA110'!AK124-'PRA110'!AK125)</f>
        <v>0</v>
      </c>
      <c r="AM124" s="37">
        <f>-('PRA110'!AL124-'PRA110'!AL125)</f>
        <v>0</v>
      </c>
      <c r="AN124" s="37">
        <f>-('PRA110'!AM124-'PRA110'!AM125)</f>
        <v>0</v>
      </c>
      <c r="AO124" s="37">
        <f>-('PRA110'!AN124-'PRA110'!AN125)</f>
        <v>0</v>
      </c>
      <c r="AP124" s="37">
        <f>-('PRA110'!AO124-'PRA110'!AO125)</f>
        <v>0</v>
      </c>
      <c r="AQ124" s="37">
        <f>-('PRA110'!AP124-'PRA110'!AP125)</f>
        <v>0</v>
      </c>
      <c r="AR124" s="37">
        <f>-('PRA110'!AQ124-'PRA110'!AQ125)</f>
        <v>0</v>
      </c>
      <c r="AS124" s="37">
        <f>-('PRA110'!AR124-'PRA110'!AR125)</f>
        <v>0</v>
      </c>
      <c r="AT124" s="37">
        <f>-('PRA110'!AS124-'PRA110'!AS125)</f>
        <v>0</v>
      </c>
      <c r="AU124" s="37">
        <f>-('PRA110'!AT124-'PRA110'!AT125)</f>
        <v>0</v>
      </c>
      <c r="AV124" s="37">
        <f>-('PRA110'!AU124-'PRA110'!AU125)</f>
        <v>0</v>
      </c>
      <c r="AW124" s="37">
        <f>-('PRA110'!AV124-'PRA110'!AV125)</f>
        <v>0</v>
      </c>
      <c r="AX124" s="37">
        <f>-('PRA110'!AW124-'PRA110'!AW125)</f>
        <v>0</v>
      </c>
      <c r="AY124" s="37">
        <f>-('PRA110'!AX124-'PRA110'!AX125)</f>
        <v>0</v>
      </c>
      <c r="AZ124" s="37">
        <f>-('PRA110'!AY124-'PRA110'!AY125)</f>
        <v>0</v>
      </c>
      <c r="BA124" s="37">
        <f>-('PRA110'!AZ124-'PRA110'!AZ125)</f>
        <v>0</v>
      </c>
      <c r="BB124" s="37">
        <f>-('PRA110'!BA124-'PRA110'!BA125)</f>
        <v>0</v>
      </c>
      <c r="BC124" s="37">
        <f>-('PRA110'!BB124-'PRA110'!BB125)</f>
        <v>0</v>
      </c>
      <c r="BD124" s="37">
        <f>-('PRA110'!BC124-'PRA110'!BC125)</f>
        <v>0</v>
      </c>
      <c r="BE124" s="37">
        <f>-('PRA110'!BD124-'PRA110'!BD125)</f>
        <v>0</v>
      </c>
      <c r="BF124" s="37">
        <f>-('PRA110'!BE124-'PRA110'!BE125)</f>
        <v>0</v>
      </c>
      <c r="BG124" s="37">
        <f>-('PRA110'!BF124-'PRA110'!BF125)</f>
        <v>0</v>
      </c>
      <c r="BH124" s="37">
        <f>-('PRA110'!BG124-'PRA110'!BG125)</f>
        <v>0</v>
      </c>
      <c r="BI124" s="37">
        <f>-('PRA110'!BH124-'PRA110'!BH125)</f>
        <v>0</v>
      </c>
      <c r="BJ124" s="37">
        <f>-('PRA110'!BI124-'PRA110'!BI125)</f>
        <v>0</v>
      </c>
      <c r="BK124" s="37">
        <f>-('PRA110'!BJ124-'PRA110'!BJ125)</f>
        <v>0</v>
      </c>
      <c r="BL124" s="37">
        <f>-('PRA110'!BK124-'PRA110'!BK125)</f>
        <v>0</v>
      </c>
      <c r="BM124" s="37">
        <f>-('PRA110'!BL124-'PRA110'!BL125)</f>
        <v>0</v>
      </c>
      <c r="BN124" s="37">
        <f>-('PRA110'!BM124-'PRA110'!BM125)</f>
        <v>0</v>
      </c>
      <c r="BO124" s="37">
        <f>-('PRA110'!BN124-'PRA110'!BN125)</f>
        <v>0</v>
      </c>
      <c r="BP124" s="37">
        <f>-('PRA110'!BO124-'PRA110'!BO125)</f>
        <v>0</v>
      </c>
      <c r="BQ124" s="37">
        <f>-('PRA110'!BP124-'PRA110'!BP125)</f>
        <v>0</v>
      </c>
      <c r="BR124" s="37">
        <f>-('PRA110'!BQ124-'PRA110'!BQ125)</f>
        <v>0</v>
      </c>
      <c r="BS124" s="37">
        <f>-('PRA110'!BR124-'PRA110'!BR125)</f>
        <v>0</v>
      </c>
      <c r="BT124" s="37">
        <f>-('PRA110'!BS124-'PRA110'!BS125)</f>
        <v>0</v>
      </c>
      <c r="BU124" s="37">
        <f>-('PRA110'!BT124-'PRA110'!BT125)</f>
        <v>0</v>
      </c>
      <c r="BV124" s="37">
        <f>-('PRA110'!BU124-'PRA110'!BU125)</f>
        <v>0</v>
      </c>
      <c r="BW124" s="37">
        <f>-('PRA110'!BV124-'PRA110'!BV125)</f>
        <v>0</v>
      </c>
      <c r="BX124" s="37">
        <f>-('PRA110'!BW124-'PRA110'!BW125)</f>
        <v>0</v>
      </c>
      <c r="BY124" s="37">
        <f>-('PRA110'!BX124-'PRA110'!BX125)</f>
        <v>0</v>
      </c>
      <c r="BZ124" s="37">
        <f>-('PRA110'!BY124-'PRA110'!BY125)</f>
        <v>0</v>
      </c>
      <c r="CA124" s="37">
        <f>-('PRA110'!BZ124-'PRA110'!BZ125)</f>
        <v>0</v>
      </c>
      <c r="CB124" s="37">
        <f>-('PRA110'!CA124-'PRA110'!CA125)</f>
        <v>0</v>
      </c>
      <c r="CC124" s="37">
        <f>-('PRA110'!CB124-'PRA110'!CB125)</f>
        <v>0</v>
      </c>
      <c r="CD124" s="37">
        <f>-('PRA110'!CC124-'PRA110'!CC125)</f>
        <v>0</v>
      </c>
      <c r="CE124" s="37">
        <f>-('PRA110'!CD124-'PRA110'!CD125)</f>
        <v>0</v>
      </c>
      <c r="CF124" s="37">
        <f>-('PRA110'!CE124-'PRA110'!CE125)</f>
        <v>0</v>
      </c>
      <c r="CG124" s="37">
        <f>-('PRA110'!CF124-'PRA110'!CF125)</f>
        <v>0</v>
      </c>
      <c r="CH124" s="37">
        <f>-('PRA110'!CG124-'PRA110'!CG125)</f>
        <v>0</v>
      </c>
      <c r="CI124" s="37">
        <f>-('PRA110'!CH124-'PRA110'!CH125)</f>
        <v>0</v>
      </c>
      <c r="CJ124" s="37">
        <f>-('PRA110'!CI124-'PRA110'!CI125)</f>
        <v>0</v>
      </c>
      <c r="CK124" s="37">
        <f>-('PRA110'!CJ124-'PRA110'!CJ125)</f>
        <v>0</v>
      </c>
      <c r="CL124" s="37">
        <f>-('PRA110'!CK124-'PRA110'!CK125)</f>
        <v>0</v>
      </c>
      <c r="CM124" s="37">
        <f>-('PRA110'!CL124-'PRA110'!CL125)</f>
        <v>0</v>
      </c>
      <c r="CN124" s="37">
        <f>-('PRA110'!CM124-'PRA110'!CM125)</f>
        <v>0</v>
      </c>
      <c r="CO124" s="37">
        <f>-('PRA110'!CN124-'PRA110'!CN125)</f>
        <v>0</v>
      </c>
      <c r="CP124" s="37">
        <f>-('PRA110'!CO124-'PRA110'!CO125)</f>
        <v>0</v>
      </c>
      <c r="CQ124" s="37">
        <f>-('PRA110'!CP124-'PRA110'!CP125)</f>
        <v>0</v>
      </c>
      <c r="CR124" s="37">
        <f>-('PRA110'!CQ124-'PRA110'!CQ125)</f>
        <v>0</v>
      </c>
      <c r="CS124" s="37">
        <f>-('PRA110'!CR124-'PRA110'!CR125)</f>
        <v>0</v>
      </c>
      <c r="CT124" s="37">
        <f>-('PRA110'!CS124-'PRA110'!CS125)</f>
        <v>0</v>
      </c>
      <c r="CU124" s="37">
        <f>-('PRA110'!CT124-'PRA110'!CT125)</f>
        <v>0</v>
      </c>
      <c r="CV124" s="37">
        <f>-('PRA110'!CU124-'PRA110'!CU125)</f>
        <v>0</v>
      </c>
      <c r="CW124" s="37">
        <f>-('PRA110'!CV124-'PRA110'!CV125)</f>
        <v>0</v>
      </c>
      <c r="CX124" s="37">
        <f>-('PRA110'!CW124-'PRA110'!CW125)</f>
        <v>0</v>
      </c>
      <c r="CY124" s="37">
        <f>-('PRA110'!CX124-'PRA110'!CX125)</f>
        <v>0</v>
      </c>
      <c r="CZ124" s="37">
        <f>-('PRA110'!CY124-'PRA110'!CY125)</f>
        <v>0</v>
      </c>
      <c r="DA124" s="37">
        <f>-('PRA110'!CZ124-'PRA110'!CZ125)</f>
        <v>0</v>
      </c>
      <c r="DB124" s="37">
        <f>-('PRA110'!DA124-'PRA110'!DA125)</f>
        <v>0</v>
      </c>
      <c r="DC124" s="37">
        <f>-('PRA110'!DB124-'PRA110'!DB125)</f>
        <v>0</v>
      </c>
      <c r="DD124" s="37">
        <f>-('PRA110'!DC124-'PRA110'!DC125)</f>
        <v>0</v>
      </c>
      <c r="DE124" s="37">
        <f>-('PRA110'!DD124-'PRA110'!DD125)</f>
        <v>0</v>
      </c>
      <c r="DF124" s="37">
        <f>-('PRA110'!DE124-'PRA110'!DE125)</f>
        <v>0</v>
      </c>
      <c r="DG124" s="37">
        <f>-('PRA110'!DF124-'PRA110'!DF125)</f>
        <v>0</v>
      </c>
      <c r="DH124" s="37">
        <f>-('PRA110'!DG124-'PRA110'!DG125)</f>
        <v>0</v>
      </c>
      <c r="DI124" s="37">
        <f>-('PRA110'!DH124-'PRA110'!DH125)</f>
        <v>0</v>
      </c>
      <c r="DJ124" s="37">
        <f>-('PRA110'!DI124-'PRA110'!DI125)</f>
        <v>0</v>
      </c>
      <c r="DK124" s="37">
        <f>-('PRA110'!DJ124-'PRA110'!DJ125)</f>
        <v>0</v>
      </c>
      <c r="DL124" s="47">
        <f>-('PRA110'!DK124-'PRA110'!DK125)</f>
        <v>0</v>
      </c>
    </row>
    <row r="125" spans="1:116" s="206" customFormat="1" ht="19.899999999999999" customHeight="1">
      <c r="A125" s="207"/>
      <c r="B125" s="214"/>
      <c r="C125" s="174"/>
      <c r="D125" s="84" t="s">
        <v>596</v>
      </c>
      <c r="E125" s="90" t="s">
        <v>803</v>
      </c>
      <c r="F125" s="231" t="s">
        <v>1170</v>
      </c>
      <c r="G125" s="209"/>
      <c r="H125" s="202"/>
      <c r="I125" s="212"/>
      <c r="J125" s="665">
        <f>-'PRA110'!J125</f>
        <v>0</v>
      </c>
      <c r="K125" s="666">
        <f>-('PRA110'!I125-'PRA110'!J125)</f>
        <v>0</v>
      </c>
      <c r="L125" s="666">
        <f>-'PRA110'!K125</f>
        <v>0</v>
      </c>
      <c r="M125" s="37">
        <f>-'PRA110'!L125</f>
        <v>0</v>
      </c>
      <c r="N125" s="37">
        <f>-'PRA110'!M125</f>
        <v>0</v>
      </c>
      <c r="O125" s="37">
        <f>-'PRA110'!N125</f>
        <v>0</v>
      </c>
      <c r="P125" s="37">
        <f>-'PRA110'!O125</f>
        <v>0</v>
      </c>
      <c r="Q125" s="37">
        <f>-'PRA110'!P125</f>
        <v>0</v>
      </c>
      <c r="R125" s="37">
        <f>-'PRA110'!Q125</f>
        <v>0</v>
      </c>
      <c r="S125" s="37">
        <f>-'PRA110'!R125</f>
        <v>0</v>
      </c>
      <c r="T125" s="37">
        <f>-'PRA110'!S125</f>
        <v>0</v>
      </c>
      <c r="U125" s="37">
        <f>-'PRA110'!T125</f>
        <v>0</v>
      </c>
      <c r="V125" s="37">
        <f>-'PRA110'!U125</f>
        <v>0</v>
      </c>
      <c r="W125" s="37">
        <f>-'PRA110'!V125</f>
        <v>0</v>
      </c>
      <c r="X125" s="37">
        <f>-'PRA110'!W125</f>
        <v>0</v>
      </c>
      <c r="Y125" s="37">
        <f>-'PRA110'!X125</f>
        <v>0</v>
      </c>
      <c r="Z125" s="37">
        <f>-'PRA110'!Y125</f>
        <v>0</v>
      </c>
      <c r="AA125" s="37">
        <f>-'PRA110'!Z125</f>
        <v>0</v>
      </c>
      <c r="AB125" s="37">
        <f>-'PRA110'!AA125</f>
        <v>0</v>
      </c>
      <c r="AC125" s="37">
        <f>-'PRA110'!AB125</f>
        <v>0</v>
      </c>
      <c r="AD125" s="37">
        <f>-'PRA110'!AC125</f>
        <v>0</v>
      </c>
      <c r="AE125" s="37">
        <f>-'PRA110'!AD125</f>
        <v>0</v>
      </c>
      <c r="AF125" s="37">
        <f>-'PRA110'!AE125</f>
        <v>0</v>
      </c>
      <c r="AG125" s="37">
        <f>-'PRA110'!AF125</f>
        <v>0</v>
      </c>
      <c r="AH125" s="37">
        <f>-'PRA110'!AG125</f>
        <v>0</v>
      </c>
      <c r="AI125" s="37">
        <f>-'PRA110'!AH125</f>
        <v>0</v>
      </c>
      <c r="AJ125" s="37">
        <f>-'PRA110'!AI125</f>
        <v>0</v>
      </c>
      <c r="AK125" s="37">
        <f>-'PRA110'!AJ125</f>
        <v>0</v>
      </c>
      <c r="AL125" s="37">
        <f>-'PRA110'!AK125</f>
        <v>0</v>
      </c>
      <c r="AM125" s="37">
        <f>-'PRA110'!AL125</f>
        <v>0</v>
      </c>
      <c r="AN125" s="37">
        <f>-'PRA110'!AM125</f>
        <v>0</v>
      </c>
      <c r="AO125" s="37">
        <f>-'PRA110'!AN125</f>
        <v>0</v>
      </c>
      <c r="AP125" s="37">
        <f>-'PRA110'!AO125</f>
        <v>0</v>
      </c>
      <c r="AQ125" s="37">
        <f>-'PRA110'!AP125</f>
        <v>0</v>
      </c>
      <c r="AR125" s="37">
        <f>-'PRA110'!AQ125</f>
        <v>0</v>
      </c>
      <c r="AS125" s="37">
        <f>-'PRA110'!AR125</f>
        <v>0</v>
      </c>
      <c r="AT125" s="37">
        <f>-'PRA110'!AS125</f>
        <v>0</v>
      </c>
      <c r="AU125" s="37">
        <f>-'PRA110'!AT125</f>
        <v>0</v>
      </c>
      <c r="AV125" s="37">
        <f>-'PRA110'!AU125</f>
        <v>0</v>
      </c>
      <c r="AW125" s="37">
        <f>-'PRA110'!AV125</f>
        <v>0</v>
      </c>
      <c r="AX125" s="37">
        <f>-'PRA110'!AW125</f>
        <v>0</v>
      </c>
      <c r="AY125" s="37">
        <f>-'PRA110'!AX125</f>
        <v>0</v>
      </c>
      <c r="AZ125" s="37">
        <f>-'PRA110'!AY125</f>
        <v>0</v>
      </c>
      <c r="BA125" s="37">
        <f>-'PRA110'!AZ125</f>
        <v>0</v>
      </c>
      <c r="BB125" s="37">
        <f>-'PRA110'!BA125</f>
        <v>0</v>
      </c>
      <c r="BC125" s="37">
        <f>-'PRA110'!BB125</f>
        <v>0</v>
      </c>
      <c r="BD125" s="37">
        <f>-'PRA110'!BC125</f>
        <v>0</v>
      </c>
      <c r="BE125" s="37">
        <f>-'PRA110'!BD125</f>
        <v>0</v>
      </c>
      <c r="BF125" s="37">
        <f>-'PRA110'!BE125</f>
        <v>0</v>
      </c>
      <c r="BG125" s="37">
        <f>-'PRA110'!BF125</f>
        <v>0</v>
      </c>
      <c r="BH125" s="37">
        <f>-'PRA110'!BG125</f>
        <v>0</v>
      </c>
      <c r="BI125" s="37">
        <f>-'PRA110'!BH125</f>
        <v>0</v>
      </c>
      <c r="BJ125" s="37">
        <f>-'PRA110'!BI125</f>
        <v>0</v>
      </c>
      <c r="BK125" s="37">
        <f>-'PRA110'!BJ125</f>
        <v>0</v>
      </c>
      <c r="BL125" s="37">
        <f>-'PRA110'!BK125</f>
        <v>0</v>
      </c>
      <c r="BM125" s="37">
        <f>-'PRA110'!BL125</f>
        <v>0</v>
      </c>
      <c r="BN125" s="37">
        <f>-'PRA110'!BM125</f>
        <v>0</v>
      </c>
      <c r="BO125" s="37">
        <f>-'PRA110'!BN125</f>
        <v>0</v>
      </c>
      <c r="BP125" s="37">
        <f>-'PRA110'!BO125</f>
        <v>0</v>
      </c>
      <c r="BQ125" s="37">
        <f>-'PRA110'!BP125</f>
        <v>0</v>
      </c>
      <c r="BR125" s="37">
        <f>-'PRA110'!BQ125</f>
        <v>0</v>
      </c>
      <c r="BS125" s="37">
        <f>-'PRA110'!BR125</f>
        <v>0</v>
      </c>
      <c r="BT125" s="37">
        <f>-'PRA110'!BS125</f>
        <v>0</v>
      </c>
      <c r="BU125" s="37">
        <f>-'PRA110'!BT125</f>
        <v>0</v>
      </c>
      <c r="BV125" s="37">
        <f>-'PRA110'!BU125</f>
        <v>0</v>
      </c>
      <c r="BW125" s="37">
        <f>-'PRA110'!BV125</f>
        <v>0</v>
      </c>
      <c r="BX125" s="37">
        <f>-'PRA110'!BW125</f>
        <v>0</v>
      </c>
      <c r="BY125" s="37">
        <f>-'PRA110'!BX125</f>
        <v>0</v>
      </c>
      <c r="BZ125" s="37">
        <f>-'PRA110'!BY125</f>
        <v>0</v>
      </c>
      <c r="CA125" s="37">
        <f>-'PRA110'!BZ125</f>
        <v>0</v>
      </c>
      <c r="CB125" s="37">
        <f>-'PRA110'!CA125</f>
        <v>0</v>
      </c>
      <c r="CC125" s="37">
        <f>-'PRA110'!CB125</f>
        <v>0</v>
      </c>
      <c r="CD125" s="37">
        <f>-'PRA110'!CC125</f>
        <v>0</v>
      </c>
      <c r="CE125" s="37">
        <f>-'PRA110'!CD125</f>
        <v>0</v>
      </c>
      <c r="CF125" s="37">
        <f>-'PRA110'!CE125</f>
        <v>0</v>
      </c>
      <c r="CG125" s="37">
        <f>-'PRA110'!CF125</f>
        <v>0</v>
      </c>
      <c r="CH125" s="37">
        <f>-'PRA110'!CG125</f>
        <v>0</v>
      </c>
      <c r="CI125" s="37">
        <f>-'PRA110'!CH125</f>
        <v>0</v>
      </c>
      <c r="CJ125" s="37">
        <f>-'PRA110'!CI125</f>
        <v>0</v>
      </c>
      <c r="CK125" s="37">
        <f>-'PRA110'!CJ125</f>
        <v>0</v>
      </c>
      <c r="CL125" s="37">
        <f>-'PRA110'!CK125</f>
        <v>0</v>
      </c>
      <c r="CM125" s="37">
        <f>-'PRA110'!CL125</f>
        <v>0</v>
      </c>
      <c r="CN125" s="37">
        <f>-'PRA110'!CM125</f>
        <v>0</v>
      </c>
      <c r="CO125" s="37">
        <f>-'PRA110'!CN125</f>
        <v>0</v>
      </c>
      <c r="CP125" s="37">
        <f>-'PRA110'!CO125</f>
        <v>0</v>
      </c>
      <c r="CQ125" s="37">
        <f>-'PRA110'!CP125</f>
        <v>0</v>
      </c>
      <c r="CR125" s="37">
        <f>-'PRA110'!CQ125</f>
        <v>0</v>
      </c>
      <c r="CS125" s="37">
        <f>-'PRA110'!CR125</f>
        <v>0</v>
      </c>
      <c r="CT125" s="37">
        <f>-'PRA110'!CS125</f>
        <v>0</v>
      </c>
      <c r="CU125" s="37">
        <f>-'PRA110'!CT125</f>
        <v>0</v>
      </c>
      <c r="CV125" s="37">
        <f>-'PRA110'!CU125</f>
        <v>0</v>
      </c>
      <c r="CW125" s="37">
        <f>-'PRA110'!CV125</f>
        <v>0</v>
      </c>
      <c r="CX125" s="37">
        <f>-'PRA110'!CW125</f>
        <v>0</v>
      </c>
      <c r="CY125" s="37">
        <f>-'PRA110'!CX125</f>
        <v>0</v>
      </c>
      <c r="CZ125" s="37">
        <f>-'PRA110'!CY125</f>
        <v>0</v>
      </c>
      <c r="DA125" s="37">
        <f>-'PRA110'!CZ125</f>
        <v>0</v>
      </c>
      <c r="DB125" s="37">
        <f>-'PRA110'!DA125</f>
        <v>0</v>
      </c>
      <c r="DC125" s="37">
        <f>-'PRA110'!DB125</f>
        <v>0</v>
      </c>
      <c r="DD125" s="37">
        <f>-'PRA110'!DC125</f>
        <v>0</v>
      </c>
      <c r="DE125" s="37">
        <f>-'PRA110'!DD125</f>
        <v>0</v>
      </c>
      <c r="DF125" s="37">
        <f>-'PRA110'!DE125</f>
        <v>0</v>
      </c>
      <c r="DG125" s="37">
        <f>-'PRA110'!DF125</f>
        <v>0</v>
      </c>
      <c r="DH125" s="37">
        <f>-'PRA110'!DG125</f>
        <v>0</v>
      </c>
      <c r="DI125" s="37">
        <f>-'PRA110'!DH125</f>
        <v>0</v>
      </c>
      <c r="DJ125" s="37">
        <f>-'PRA110'!DI125</f>
        <v>0</v>
      </c>
      <c r="DK125" s="37">
        <f>-'PRA110'!DJ125</f>
        <v>0</v>
      </c>
      <c r="DL125" s="47">
        <f>-'PRA110'!DK125</f>
        <v>0</v>
      </c>
    </row>
    <row r="126" spans="1:116" s="206" customFormat="1" ht="19.899999999999999" customHeight="1">
      <c r="A126" s="207"/>
      <c r="B126" s="214"/>
      <c r="C126" s="174"/>
      <c r="D126" s="84" t="s">
        <v>597</v>
      </c>
      <c r="E126" s="90" t="s">
        <v>804</v>
      </c>
      <c r="F126" s="231" t="s">
        <v>106</v>
      </c>
      <c r="G126" s="209"/>
      <c r="H126" s="202"/>
      <c r="I126" s="212"/>
      <c r="J126" s="36">
        <f>-'PRA110'!J126</f>
        <v>0</v>
      </c>
      <c r="K126" s="37">
        <f>-('PRA110'!I126-'PRA110'!J126)</f>
        <v>0</v>
      </c>
      <c r="L126" s="37">
        <f>-'PRA110'!K126</f>
        <v>0</v>
      </c>
      <c r="M126" s="37">
        <f>-'PRA110'!L126</f>
        <v>0</v>
      </c>
      <c r="N126" s="37">
        <f>-'PRA110'!M126</f>
        <v>0</v>
      </c>
      <c r="O126" s="37">
        <f>-'PRA110'!N126</f>
        <v>0</v>
      </c>
      <c r="P126" s="37">
        <f>-'PRA110'!O126</f>
        <v>0</v>
      </c>
      <c r="Q126" s="37">
        <f>-'PRA110'!P126</f>
        <v>0</v>
      </c>
      <c r="R126" s="37">
        <f>-'PRA110'!Q126</f>
        <v>0</v>
      </c>
      <c r="S126" s="37">
        <f>-'PRA110'!R126</f>
        <v>0</v>
      </c>
      <c r="T126" s="37">
        <f>-'PRA110'!S126</f>
        <v>0</v>
      </c>
      <c r="U126" s="37">
        <f>-'PRA110'!T126</f>
        <v>0</v>
      </c>
      <c r="V126" s="37">
        <f>-'PRA110'!U126</f>
        <v>0</v>
      </c>
      <c r="W126" s="37">
        <f>-'PRA110'!V126</f>
        <v>0</v>
      </c>
      <c r="X126" s="37">
        <f>-'PRA110'!W126</f>
        <v>0</v>
      </c>
      <c r="Y126" s="37">
        <f>-'PRA110'!X126</f>
        <v>0</v>
      </c>
      <c r="Z126" s="37">
        <f>-'PRA110'!Y126</f>
        <v>0</v>
      </c>
      <c r="AA126" s="37">
        <f>-'PRA110'!Z126</f>
        <v>0</v>
      </c>
      <c r="AB126" s="37">
        <f>-'PRA110'!AA126</f>
        <v>0</v>
      </c>
      <c r="AC126" s="37">
        <f>-'PRA110'!AB126</f>
        <v>0</v>
      </c>
      <c r="AD126" s="37">
        <f>-'PRA110'!AC126</f>
        <v>0</v>
      </c>
      <c r="AE126" s="37">
        <f>-'PRA110'!AD126</f>
        <v>0</v>
      </c>
      <c r="AF126" s="37">
        <f>-'PRA110'!AE126</f>
        <v>0</v>
      </c>
      <c r="AG126" s="37">
        <f>-'PRA110'!AF126</f>
        <v>0</v>
      </c>
      <c r="AH126" s="37">
        <f>-'PRA110'!AG126</f>
        <v>0</v>
      </c>
      <c r="AI126" s="37">
        <f>-'PRA110'!AH126</f>
        <v>0</v>
      </c>
      <c r="AJ126" s="37">
        <f>-'PRA110'!AI126</f>
        <v>0</v>
      </c>
      <c r="AK126" s="37">
        <f>-'PRA110'!AJ126</f>
        <v>0</v>
      </c>
      <c r="AL126" s="37">
        <f>-'PRA110'!AK126</f>
        <v>0</v>
      </c>
      <c r="AM126" s="37">
        <f>-'PRA110'!AL126</f>
        <v>0</v>
      </c>
      <c r="AN126" s="37">
        <f>-'PRA110'!AM126</f>
        <v>0</v>
      </c>
      <c r="AO126" s="37">
        <f>-'PRA110'!AN126</f>
        <v>0</v>
      </c>
      <c r="AP126" s="37">
        <f>-'PRA110'!AO126</f>
        <v>0</v>
      </c>
      <c r="AQ126" s="37">
        <f>-'PRA110'!AP126</f>
        <v>0</v>
      </c>
      <c r="AR126" s="37">
        <f>-'PRA110'!AQ126</f>
        <v>0</v>
      </c>
      <c r="AS126" s="37">
        <f>-'PRA110'!AR126</f>
        <v>0</v>
      </c>
      <c r="AT126" s="37">
        <f>-'PRA110'!AS126</f>
        <v>0</v>
      </c>
      <c r="AU126" s="37">
        <f>-'PRA110'!AT126</f>
        <v>0</v>
      </c>
      <c r="AV126" s="37">
        <f>-'PRA110'!AU126</f>
        <v>0</v>
      </c>
      <c r="AW126" s="37">
        <f>-'PRA110'!AV126</f>
        <v>0</v>
      </c>
      <c r="AX126" s="37">
        <f>-'PRA110'!AW126</f>
        <v>0</v>
      </c>
      <c r="AY126" s="37">
        <f>-'PRA110'!AX126</f>
        <v>0</v>
      </c>
      <c r="AZ126" s="37">
        <f>-'PRA110'!AY126</f>
        <v>0</v>
      </c>
      <c r="BA126" s="37">
        <f>-'PRA110'!AZ126</f>
        <v>0</v>
      </c>
      <c r="BB126" s="37">
        <f>-'PRA110'!BA126</f>
        <v>0</v>
      </c>
      <c r="BC126" s="37">
        <f>-'PRA110'!BB126</f>
        <v>0</v>
      </c>
      <c r="BD126" s="37">
        <f>-'PRA110'!BC126</f>
        <v>0</v>
      </c>
      <c r="BE126" s="37">
        <f>-'PRA110'!BD126</f>
        <v>0</v>
      </c>
      <c r="BF126" s="37">
        <f>-'PRA110'!BE126</f>
        <v>0</v>
      </c>
      <c r="BG126" s="37">
        <f>-'PRA110'!BF126</f>
        <v>0</v>
      </c>
      <c r="BH126" s="37">
        <f>-'PRA110'!BG126</f>
        <v>0</v>
      </c>
      <c r="BI126" s="37">
        <f>-'PRA110'!BH126</f>
        <v>0</v>
      </c>
      <c r="BJ126" s="37">
        <f>-'PRA110'!BI126</f>
        <v>0</v>
      </c>
      <c r="BK126" s="37">
        <f>-'PRA110'!BJ126</f>
        <v>0</v>
      </c>
      <c r="BL126" s="37">
        <f>-'PRA110'!BK126</f>
        <v>0</v>
      </c>
      <c r="BM126" s="37">
        <f>-'PRA110'!BL126</f>
        <v>0</v>
      </c>
      <c r="BN126" s="37">
        <f>-'PRA110'!BM126</f>
        <v>0</v>
      </c>
      <c r="BO126" s="37">
        <f>-'PRA110'!BN126</f>
        <v>0</v>
      </c>
      <c r="BP126" s="37">
        <f>-'PRA110'!BO126</f>
        <v>0</v>
      </c>
      <c r="BQ126" s="37">
        <f>-'PRA110'!BP126</f>
        <v>0</v>
      </c>
      <c r="BR126" s="37">
        <f>-'PRA110'!BQ126</f>
        <v>0</v>
      </c>
      <c r="BS126" s="37">
        <f>-'PRA110'!BR126</f>
        <v>0</v>
      </c>
      <c r="BT126" s="37">
        <f>-'PRA110'!BS126</f>
        <v>0</v>
      </c>
      <c r="BU126" s="37">
        <f>-'PRA110'!BT126</f>
        <v>0</v>
      </c>
      <c r="BV126" s="37">
        <f>-'PRA110'!BU126</f>
        <v>0</v>
      </c>
      <c r="BW126" s="37">
        <f>-'PRA110'!BV126</f>
        <v>0</v>
      </c>
      <c r="BX126" s="37">
        <f>-'PRA110'!BW126</f>
        <v>0</v>
      </c>
      <c r="BY126" s="37">
        <f>-'PRA110'!BX126</f>
        <v>0</v>
      </c>
      <c r="BZ126" s="37">
        <f>-'PRA110'!BY126</f>
        <v>0</v>
      </c>
      <c r="CA126" s="37">
        <f>-'PRA110'!BZ126</f>
        <v>0</v>
      </c>
      <c r="CB126" s="37">
        <f>-'PRA110'!CA126</f>
        <v>0</v>
      </c>
      <c r="CC126" s="37">
        <f>-'PRA110'!CB126</f>
        <v>0</v>
      </c>
      <c r="CD126" s="37">
        <f>-'PRA110'!CC126</f>
        <v>0</v>
      </c>
      <c r="CE126" s="37">
        <f>-'PRA110'!CD126</f>
        <v>0</v>
      </c>
      <c r="CF126" s="37">
        <f>-'PRA110'!CE126</f>
        <v>0</v>
      </c>
      <c r="CG126" s="37">
        <f>-'PRA110'!CF126</f>
        <v>0</v>
      </c>
      <c r="CH126" s="37">
        <f>-'PRA110'!CG126</f>
        <v>0</v>
      </c>
      <c r="CI126" s="37">
        <f>-'PRA110'!CH126</f>
        <v>0</v>
      </c>
      <c r="CJ126" s="37">
        <f>-'PRA110'!CI126</f>
        <v>0</v>
      </c>
      <c r="CK126" s="37">
        <f>-'PRA110'!CJ126</f>
        <v>0</v>
      </c>
      <c r="CL126" s="37">
        <f>-'PRA110'!CK126</f>
        <v>0</v>
      </c>
      <c r="CM126" s="37">
        <f>-'PRA110'!CL126</f>
        <v>0</v>
      </c>
      <c r="CN126" s="37">
        <f>-'PRA110'!CM126</f>
        <v>0</v>
      </c>
      <c r="CO126" s="37">
        <f>-'PRA110'!CN126</f>
        <v>0</v>
      </c>
      <c r="CP126" s="37">
        <f>-'PRA110'!CO126</f>
        <v>0</v>
      </c>
      <c r="CQ126" s="37">
        <f>-'PRA110'!CP126</f>
        <v>0</v>
      </c>
      <c r="CR126" s="37">
        <f>-'PRA110'!CQ126</f>
        <v>0</v>
      </c>
      <c r="CS126" s="37">
        <f>-'PRA110'!CR126</f>
        <v>0</v>
      </c>
      <c r="CT126" s="37">
        <f>-'PRA110'!CS126</f>
        <v>0</v>
      </c>
      <c r="CU126" s="37">
        <f>-'PRA110'!CT126</f>
        <v>0</v>
      </c>
      <c r="CV126" s="37">
        <f>-'PRA110'!CU126</f>
        <v>0</v>
      </c>
      <c r="CW126" s="37">
        <f>-'PRA110'!CV126</f>
        <v>0</v>
      </c>
      <c r="CX126" s="37">
        <f>-'PRA110'!CW126</f>
        <v>0</v>
      </c>
      <c r="CY126" s="37">
        <f>-'PRA110'!CX126</f>
        <v>0</v>
      </c>
      <c r="CZ126" s="37">
        <f>-'PRA110'!CY126</f>
        <v>0</v>
      </c>
      <c r="DA126" s="37">
        <f>-'PRA110'!CZ126</f>
        <v>0</v>
      </c>
      <c r="DB126" s="37">
        <f>-'PRA110'!DA126</f>
        <v>0</v>
      </c>
      <c r="DC126" s="37">
        <f>-'PRA110'!DB126</f>
        <v>0</v>
      </c>
      <c r="DD126" s="37">
        <f>-'PRA110'!DC126</f>
        <v>0</v>
      </c>
      <c r="DE126" s="37">
        <f>-'PRA110'!DD126</f>
        <v>0</v>
      </c>
      <c r="DF126" s="37">
        <f>-'PRA110'!DE126</f>
        <v>0</v>
      </c>
      <c r="DG126" s="37">
        <f>-'PRA110'!DF126</f>
        <v>0</v>
      </c>
      <c r="DH126" s="37">
        <f>-'PRA110'!DG126</f>
        <v>0</v>
      </c>
      <c r="DI126" s="37">
        <f>-'PRA110'!DH126</f>
        <v>0</v>
      </c>
      <c r="DJ126" s="37">
        <f>-'PRA110'!DI126</f>
        <v>0</v>
      </c>
      <c r="DK126" s="37">
        <f>-'PRA110'!DJ126</f>
        <v>0</v>
      </c>
      <c r="DL126" s="47">
        <f>-'PRA110'!DK126</f>
        <v>0</v>
      </c>
    </row>
    <row r="127" spans="1:116" s="206" customFormat="1" ht="19.5" customHeight="1">
      <c r="A127" s="207"/>
      <c r="B127" s="207"/>
      <c r="C127" s="174"/>
      <c r="D127" s="84" t="s">
        <v>180</v>
      </c>
      <c r="E127" s="89" t="s">
        <v>181</v>
      </c>
      <c r="F127" s="246" t="s">
        <v>598</v>
      </c>
      <c r="G127" s="209"/>
      <c r="H127" s="202"/>
      <c r="I127" s="212"/>
      <c r="J127" s="36">
        <f>'PRA110'!J127</f>
        <v>0</v>
      </c>
      <c r="K127" s="37">
        <f>'PRA110'!I127-'PRA110'!J127</f>
        <v>0</v>
      </c>
      <c r="L127" s="37">
        <f>'PRA110'!K127</f>
        <v>0</v>
      </c>
      <c r="M127" s="37">
        <f>'PRA110'!L127</f>
        <v>0</v>
      </c>
      <c r="N127" s="37">
        <f>'PRA110'!M127</f>
        <v>0</v>
      </c>
      <c r="O127" s="37">
        <f>'PRA110'!N127</f>
        <v>0</v>
      </c>
      <c r="P127" s="37">
        <f>'PRA110'!O127</f>
        <v>0</v>
      </c>
      <c r="Q127" s="37">
        <f>'PRA110'!P127</f>
        <v>0</v>
      </c>
      <c r="R127" s="37">
        <f>'PRA110'!Q127</f>
        <v>0</v>
      </c>
      <c r="S127" s="37">
        <f>'PRA110'!R127</f>
        <v>0</v>
      </c>
      <c r="T127" s="37">
        <f>'PRA110'!S127</f>
        <v>0</v>
      </c>
      <c r="U127" s="37">
        <f>'PRA110'!T127</f>
        <v>0</v>
      </c>
      <c r="V127" s="37">
        <f>'PRA110'!U127</f>
        <v>0</v>
      </c>
      <c r="W127" s="37">
        <f>'PRA110'!V127</f>
        <v>0</v>
      </c>
      <c r="X127" s="37">
        <f>'PRA110'!W127</f>
        <v>0</v>
      </c>
      <c r="Y127" s="37">
        <f>'PRA110'!X127</f>
        <v>0</v>
      </c>
      <c r="Z127" s="37">
        <f>'PRA110'!Y127</f>
        <v>0</v>
      </c>
      <c r="AA127" s="37">
        <f>'PRA110'!Z127</f>
        <v>0</v>
      </c>
      <c r="AB127" s="37">
        <f>'PRA110'!AA127</f>
        <v>0</v>
      </c>
      <c r="AC127" s="37">
        <f>'PRA110'!AB127</f>
        <v>0</v>
      </c>
      <c r="AD127" s="37">
        <f>'PRA110'!AC127</f>
        <v>0</v>
      </c>
      <c r="AE127" s="37">
        <f>'PRA110'!AD127</f>
        <v>0</v>
      </c>
      <c r="AF127" s="37">
        <f>'PRA110'!AE127</f>
        <v>0</v>
      </c>
      <c r="AG127" s="37">
        <f>'PRA110'!AF127</f>
        <v>0</v>
      </c>
      <c r="AH127" s="37">
        <f>'PRA110'!AG127</f>
        <v>0</v>
      </c>
      <c r="AI127" s="37">
        <f>'PRA110'!AH127</f>
        <v>0</v>
      </c>
      <c r="AJ127" s="37">
        <f>'PRA110'!AI127</f>
        <v>0</v>
      </c>
      <c r="AK127" s="37">
        <f>'PRA110'!AJ127</f>
        <v>0</v>
      </c>
      <c r="AL127" s="37">
        <f>'PRA110'!AK127</f>
        <v>0</v>
      </c>
      <c r="AM127" s="37">
        <f>'PRA110'!AL127</f>
        <v>0</v>
      </c>
      <c r="AN127" s="37">
        <f>'PRA110'!AM127</f>
        <v>0</v>
      </c>
      <c r="AO127" s="37">
        <f>'PRA110'!AN127</f>
        <v>0</v>
      </c>
      <c r="AP127" s="37">
        <f>'PRA110'!AO127</f>
        <v>0</v>
      </c>
      <c r="AQ127" s="37">
        <f>'PRA110'!AP127</f>
        <v>0</v>
      </c>
      <c r="AR127" s="37">
        <f>'PRA110'!AQ127</f>
        <v>0</v>
      </c>
      <c r="AS127" s="37">
        <f>'PRA110'!AR127</f>
        <v>0</v>
      </c>
      <c r="AT127" s="37">
        <f>'PRA110'!AS127</f>
        <v>0</v>
      </c>
      <c r="AU127" s="37">
        <f>'PRA110'!AT127</f>
        <v>0</v>
      </c>
      <c r="AV127" s="37">
        <f>'PRA110'!AU127</f>
        <v>0</v>
      </c>
      <c r="AW127" s="37">
        <f>'PRA110'!AV127</f>
        <v>0</v>
      </c>
      <c r="AX127" s="37">
        <f>'PRA110'!AW127</f>
        <v>0</v>
      </c>
      <c r="AY127" s="37">
        <f>'PRA110'!AX127</f>
        <v>0</v>
      </c>
      <c r="AZ127" s="37">
        <f>'PRA110'!AY127</f>
        <v>0</v>
      </c>
      <c r="BA127" s="37">
        <f>'PRA110'!AZ127</f>
        <v>0</v>
      </c>
      <c r="BB127" s="37">
        <f>'PRA110'!BA127</f>
        <v>0</v>
      </c>
      <c r="BC127" s="37">
        <f>'PRA110'!BB127</f>
        <v>0</v>
      </c>
      <c r="BD127" s="37">
        <f>'PRA110'!BC127</f>
        <v>0</v>
      </c>
      <c r="BE127" s="37">
        <f>'PRA110'!BD127</f>
        <v>0</v>
      </c>
      <c r="BF127" s="37">
        <f>'PRA110'!BE127</f>
        <v>0</v>
      </c>
      <c r="BG127" s="37">
        <f>'PRA110'!BF127</f>
        <v>0</v>
      </c>
      <c r="BH127" s="37">
        <f>'PRA110'!BG127</f>
        <v>0</v>
      </c>
      <c r="BI127" s="37">
        <f>'PRA110'!BH127</f>
        <v>0</v>
      </c>
      <c r="BJ127" s="37">
        <f>'PRA110'!BI127</f>
        <v>0</v>
      </c>
      <c r="BK127" s="37">
        <f>'PRA110'!BJ127</f>
        <v>0</v>
      </c>
      <c r="BL127" s="37">
        <f>'PRA110'!BK127</f>
        <v>0</v>
      </c>
      <c r="BM127" s="37">
        <f>'PRA110'!BL127</f>
        <v>0</v>
      </c>
      <c r="BN127" s="37">
        <f>'PRA110'!BM127</f>
        <v>0</v>
      </c>
      <c r="BO127" s="37">
        <f>'PRA110'!BN127</f>
        <v>0</v>
      </c>
      <c r="BP127" s="37">
        <f>'PRA110'!BO127</f>
        <v>0</v>
      </c>
      <c r="BQ127" s="37">
        <f>'PRA110'!BP127</f>
        <v>0</v>
      </c>
      <c r="BR127" s="37">
        <f>'PRA110'!BQ127</f>
        <v>0</v>
      </c>
      <c r="BS127" s="37">
        <f>'PRA110'!BR127</f>
        <v>0</v>
      </c>
      <c r="BT127" s="37">
        <f>'PRA110'!BS127</f>
        <v>0</v>
      </c>
      <c r="BU127" s="37">
        <f>'PRA110'!BT127</f>
        <v>0</v>
      </c>
      <c r="BV127" s="37">
        <f>'PRA110'!BU127</f>
        <v>0</v>
      </c>
      <c r="BW127" s="37">
        <f>'PRA110'!BV127</f>
        <v>0</v>
      </c>
      <c r="BX127" s="37">
        <f>'PRA110'!BW127</f>
        <v>0</v>
      </c>
      <c r="BY127" s="37">
        <f>'PRA110'!BX127</f>
        <v>0</v>
      </c>
      <c r="BZ127" s="37">
        <f>'PRA110'!BY127</f>
        <v>0</v>
      </c>
      <c r="CA127" s="37">
        <f>'PRA110'!BZ127</f>
        <v>0</v>
      </c>
      <c r="CB127" s="37">
        <f>'PRA110'!CA127</f>
        <v>0</v>
      </c>
      <c r="CC127" s="37">
        <f>'PRA110'!CB127</f>
        <v>0</v>
      </c>
      <c r="CD127" s="37">
        <f>'PRA110'!CC127</f>
        <v>0</v>
      </c>
      <c r="CE127" s="37">
        <f>'PRA110'!CD127</f>
        <v>0</v>
      </c>
      <c r="CF127" s="37">
        <f>'PRA110'!CE127</f>
        <v>0</v>
      </c>
      <c r="CG127" s="37">
        <f>'PRA110'!CF127</f>
        <v>0</v>
      </c>
      <c r="CH127" s="37">
        <f>'PRA110'!CG127</f>
        <v>0</v>
      </c>
      <c r="CI127" s="37">
        <f>'PRA110'!CH127</f>
        <v>0</v>
      </c>
      <c r="CJ127" s="37">
        <f>'PRA110'!CI127</f>
        <v>0</v>
      </c>
      <c r="CK127" s="37">
        <f>'PRA110'!CJ127</f>
        <v>0</v>
      </c>
      <c r="CL127" s="37">
        <f>'PRA110'!CK127</f>
        <v>0</v>
      </c>
      <c r="CM127" s="37">
        <f>'PRA110'!CL127</f>
        <v>0</v>
      </c>
      <c r="CN127" s="37">
        <f>'PRA110'!CM127</f>
        <v>0</v>
      </c>
      <c r="CO127" s="37">
        <f>'PRA110'!CN127</f>
        <v>0</v>
      </c>
      <c r="CP127" s="37">
        <f>'PRA110'!CO127</f>
        <v>0</v>
      </c>
      <c r="CQ127" s="37">
        <f>'PRA110'!CP127</f>
        <v>0</v>
      </c>
      <c r="CR127" s="37">
        <f>'PRA110'!CQ127</f>
        <v>0</v>
      </c>
      <c r="CS127" s="37">
        <f>'PRA110'!CR127</f>
        <v>0</v>
      </c>
      <c r="CT127" s="37">
        <f>'PRA110'!CS127</f>
        <v>0</v>
      </c>
      <c r="CU127" s="37">
        <f>'PRA110'!CT127</f>
        <v>0</v>
      </c>
      <c r="CV127" s="37">
        <f>'PRA110'!CU127</f>
        <v>0</v>
      </c>
      <c r="CW127" s="37">
        <f>'PRA110'!CV127</f>
        <v>0</v>
      </c>
      <c r="CX127" s="37">
        <f>'PRA110'!CW127</f>
        <v>0</v>
      </c>
      <c r="CY127" s="37">
        <f>'PRA110'!CX127</f>
        <v>0</v>
      </c>
      <c r="CZ127" s="37">
        <f>'PRA110'!CY127</f>
        <v>0</v>
      </c>
      <c r="DA127" s="37">
        <f>'PRA110'!CZ127</f>
        <v>0</v>
      </c>
      <c r="DB127" s="37">
        <f>'PRA110'!DA127</f>
        <v>0</v>
      </c>
      <c r="DC127" s="37">
        <f>'PRA110'!DB127</f>
        <v>0</v>
      </c>
      <c r="DD127" s="37">
        <f>'PRA110'!DC127</f>
        <v>0</v>
      </c>
      <c r="DE127" s="37">
        <f>'PRA110'!DD127</f>
        <v>0</v>
      </c>
      <c r="DF127" s="37">
        <f>'PRA110'!DE127</f>
        <v>0</v>
      </c>
      <c r="DG127" s="37">
        <f>'PRA110'!DF127</f>
        <v>0</v>
      </c>
      <c r="DH127" s="37">
        <f>'PRA110'!DG127</f>
        <v>0</v>
      </c>
      <c r="DI127" s="37">
        <f>'PRA110'!DH127</f>
        <v>0</v>
      </c>
      <c r="DJ127" s="37">
        <f>'PRA110'!DI127</f>
        <v>0</v>
      </c>
      <c r="DK127" s="37">
        <f>'PRA110'!DJ127</f>
        <v>0</v>
      </c>
      <c r="DL127" s="47">
        <f>'PRA110'!DK127</f>
        <v>0</v>
      </c>
    </row>
    <row r="128" spans="1:116" s="206" customFormat="1" ht="19.5" customHeight="1">
      <c r="A128" s="247"/>
      <c r="B128" s="247"/>
      <c r="C128" s="248"/>
      <c r="D128" s="84"/>
      <c r="E128" s="90"/>
      <c r="F128" s="211" t="s">
        <v>925</v>
      </c>
      <c r="G128" s="209"/>
      <c r="H128" s="202"/>
      <c r="I128" s="212"/>
      <c r="J128" s="36">
        <f>'PRA110'!J128-'PRA110'!J129</f>
        <v>0</v>
      </c>
      <c r="K128" s="38">
        <f>('PRA110'!I$128-'PRA110'!J$128)-('PRA110'!I$129-'PRA110'!J$129)</f>
        <v>0</v>
      </c>
      <c r="L128" s="38">
        <f>'PRA110'!K$128-'PRA110'!K$129</f>
        <v>0</v>
      </c>
      <c r="M128" s="38">
        <f>'PRA110'!L128-'PRA110'!L129</f>
        <v>0</v>
      </c>
      <c r="N128" s="38">
        <f>'PRA110'!M128-'PRA110'!M129</f>
        <v>0</v>
      </c>
      <c r="O128" s="38">
        <f>'PRA110'!N128-'PRA110'!N129</f>
        <v>0</v>
      </c>
      <c r="P128" s="38">
        <f>'PRA110'!O128-'PRA110'!O129</f>
        <v>0</v>
      </c>
      <c r="Q128" s="38">
        <f>'PRA110'!P128-'PRA110'!P129</f>
        <v>0</v>
      </c>
      <c r="R128" s="38">
        <f>'PRA110'!Q128-'PRA110'!Q129</f>
        <v>0</v>
      </c>
      <c r="S128" s="38">
        <f>'PRA110'!R128-'PRA110'!R129</f>
        <v>0</v>
      </c>
      <c r="T128" s="38">
        <f>'PRA110'!S128-'PRA110'!S129</f>
        <v>0</v>
      </c>
      <c r="U128" s="38">
        <f>'PRA110'!T128-'PRA110'!T129</f>
        <v>0</v>
      </c>
      <c r="V128" s="38">
        <f>'PRA110'!U128-'PRA110'!U129</f>
        <v>0</v>
      </c>
      <c r="W128" s="38">
        <f>'PRA110'!V128-'PRA110'!V129</f>
        <v>0</v>
      </c>
      <c r="X128" s="38">
        <f>'PRA110'!W128-'PRA110'!W129</f>
        <v>0</v>
      </c>
      <c r="Y128" s="38">
        <f>'PRA110'!X128-'PRA110'!X129</f>
        <v>0</v>
      </c>
      <c r="Z128" s="38">
        <f>'PRA110'!Y128-'PRA110'!Y129</f>
        <v>0</v>
      </c>
      <c r="AA128" s="38">
        <f>'PRA110'!Z128-'PRA110'!Z129</f>
        <v>0</v>
      </c>
      <c r="AB128" s="38">
        <f>'PRA110'!AA128-'PRA110'!AA129</f>
        <v>0</v>
      </c>
      <c r="AC128" s="38">
        <f>'PRA110'!AB128-'PRA110'!AB129</f>
        <v>0</v>
      </c>
      <c r="AD128" s="38">
        <f>'PRA110'!AC128-'PRA110'!AC129</f>
        <v>0</v>
      </c>
      <c r="AE128" s="38">
        <f>'PRA110'!AD128-'PRA110'!AD129</f>
        <v>0</v>
      </c>
      <c r="AF128" s="38">
        <f>'PRA110'!AE128-'PRA110'!AE129</f>
        <v>0</v>
      </c>
      <c r="AG128" s="38">
        <f>'PRA110'!AF128-'PRA110'!AF129</f>
        <v>0</v>
      </c>
      <c r="AH128" s="38">
        <f>'PRA110'!AG128-'PRA110'!AG129</f>
        <v>0</v>
      </c>
      <c r="AI128" s="38">
        <f>'PRA110'!AH128-'PRA110'!AH129</f>
        <v>0</v>
      </c>
      <c r="AJ128" s="38">
        <f>'PRA110'!AI128-'PRA110'!AI129</f>
        <v>0</v>
      </c>
      <c r="AK128" s="38">
        <f>'PRA110'!AJ128-'PRA110'!AJ129</f>
        <v>0</v>
      </c>
      <c r="AL128" s="38">
        <f>'PRA110'!AK128-'PRA110'!AK129</f>
        <v>0</v>
      </c>
      <c r="AM128" s="38">
        <f>'PRA110'!AL128-'PRA110'!AL129</f>
        <v>0</v>
      </c>
      <c r="AN128" s="38">
        <f>'PRA110'!AM128-'PRA110'!AM129</f>
        <v>0</v>
      </c>
      <c r="AO128" s="38">
        <f>'PRA110'!AN128-'PRA110'!AN129</f>
        <v>0</v>
      </c>
      <c r="AP128" s="38">
        <f>'PRA110'!AO128-'PRA110'!AO129</f>
        <v>0</v>
      </c>
      <c r="AQ128" s="38">
        <f>'PRA110'!AP128-'PRA110'!AP129</f>
        <v>0</v>
      </c>
      <c r="AR128" s="38">
        <f>'PRA110'!AQ128-'PRA110'!AQ129</f>
        <v>0</v>
      </c>
      <c r="AS128" s="38">
        <f>'PRA110'!AR128-'PRA110'!AR129</f>
        <v>0</v>
      </c>
      <c r="AT128" s="38">
        <f>'PRA110'!AS128-'PRA110'!AS129</f>
        <v>0</v>
      </c>
      <c r="AU128" s="38">
        <f>'PRA110'!AT128-'PRA110'!AT129</f>
        <v>0</v>
      </c>
      <c r="AV128" s="38">
        <f>'PRA110'!AU128-'PRA110'!AU129</f>
        <v>0</v>
      </c>
      <c r="AW128" s="38">
        <f>'PRA110'!AV128-'PRA110'!AV129</f>
        <v>0</v>
      </c>
      <c r="AX128" s="38">
        <f>'PRA110'!AW128-'PRA110'!AW129</f>
        <v>0</v>
      </c>
      <c r="AY128" s="38">
        <f>'PRA110'!AX128-'PRA110'!AX129</f>
        <v>0</v>
      </c>
      <c r="AZ128" s="38">
        <f>'PRA110'!AY128-'PRA110'!AY129</f>
        <v>0</v>
      </c>
      <c r="BA128" s="38">
        <f>'PRA110'!AZ128-'PRA110'!AZ129</f>
        <v>0</v>
      </c>
      <c r="BB128" s="38">
        <f>'PRA110'!BA128-'PRA110'!BA129</f>
        <v>0</v>
      </c>
      <c r="BC128" s="38">
        <f>'PRA110'!BB128-'PRA110'!BB129</f>
        <v>0</v>
      </c>
      <c r="BD128" s="38">
        <f>'PRA110'!BC128-'PRA110'!BC129</f>
        <v>0</v>
      </c>
      <c r="BE128" s="38">
        <f>'PRA110'!BD128-'PRA110'!BD129</f>
        <v>0</v>
      </c>
      <c r="BF128" s="38">
        <f>'PRA110'!BE128-'PRA110'!BE129</f>
        <v>0</v>
      </c>
      <c r="BG128" s="38">
        <f>'PRA110'!BF128-'PRA110'!BF129</f>
        <v>0</v>
      </c>
      <c r="BH128" s="38">
        <f>'PRA110'!BG128-'PRA110'!BG129</f>
        <v>0</v>
      </c>
      <c r="BI128" s="38">
        <f>'PRA110'!BH128-'PRA110'!BH129</f>
        <v>0</v>
      </c>
      <c r="BJ128" s="38">
        <f>'PRA110'!BI128-'PRA110'!BI129</f>
        <v>0</v>
      </c>
      <c r="BK128" s="38">
        <f>'PRA110'!BJ128-'PRA110'!BJ129</f>
        <v>0</v>
      </c>
      <c r="BL128" s="38">
        <f>'PRA110'!BK128-'PRA110'!BK129</f>
        <v>0</v>
      </c>
      <c r="BM128" s="38">
        <f>'PRA110'!BL128-'PRA110'!BL129</f>
        <v>0</v>
      </c>
      <c r="BN128" s="38">
        <f>'PRA110'!BM128-'PRA110'!BM129</f>
        <v>0</v>
      </c>
      <c r="BO128" s="38">
        <f>'PRA110'!BN128-'PRA110'!BN129</f>
        <v>0</v>
      </c>
      <c r="BP128" s="38">
        <f>'PRA110'!BO128-'PRA110'!BO129</f>
        <v>0</v>
      </c>
      <c r="BQ128" s="38">
        <f>'PRA110'!BP128-'PRA110'!BP129</f>
        <v>0</v>
      </c>
      <c r="BR128" s="38">
        <f>'PRA110'!BQ128-'PRA110'!BQ129</f>
        <v>0</v>
      </c>
      <c r="BS128" s="38">
        <f>'PRA110'!BR128-'PRA110'!BR129</f>
        <v>0</v>
      </c>
      <c r="BT128" s="38">
        <f>'PRA110'!BS128-'PRA110'!BS129</f>
        <v>0</v>
      </c>
      <c r="BU128" s="38">
        <f>'PRA110'!BT128-'PRA110'!BT129</f>
        <v>0</v>
      </c>
      <c r="BV128" s="38">
        <f>'PRA110'!BU128-'PRA110'!BU129</f>
        <v>0</v>
      </c>
      <c r="BW128" s="38">
        <f>'PRA110'!BV128-'PRA110'!BV129</f>
        <v>0</v>
      </c>
      <c r="BX128" s="38">
        <f>'PRA110'!BW128-'PRA110'!BW129</f>
        <v>0</v>
      </c>
      <c r="BY128" s="38">
        <f>'PRA110'!BX128-'PRA110'!BX129</f>
        <v>0</v>
      </c>
      <c r="BZ128" s="38">
        <f>'PRA110'!BY128-'PRA110'!BY129</f>
        <v>0</v>
      </c>
      <c r="CA128" s="38">
        <f>'PRA110'!BZ128-'PRA110'!BZ129</f>
        <v>0</v>
      </c>
      <c r="CB128" s="38">
        <f>'PRA110'!CA128-'PRA110'!CA129</f>
        <v>0</v>
      </c>
      <c r="CC128" s="38">
        <f>'PRA110'!CB128-'PRA110'!CB129</f>
        <v>0</v>
      </c>
      <c r="CD128" s="38">
        <f>'PRA110'!CC128-'PRA110'!CC129</f>
        <v>0</v>
      </c>
      <c r="CE128" s="38">
        <f>'PRA110'!CD128-'PRA110'!CD129</f>
        <v>0</v>
      </c>
      <c r="CF128" s="38">
        <f>'PRA110'!CE128-'PRA110'!CE129</f>
        <v>0</v>
      </c>
      <c r="CG128" s="38">
        <f>'PRA110'!CF128-'PRA110'!CF129</f>
        <v>0</v>
      </c>
      <c r="CH128" s="38">
        <f>'PRA110'!CG128-'PRA110'!CG129</f>
        <v>0</v>
      </c>
      <c r="CI128" s="38">
        <f>'PRA110'!CH128-'PRA110'!CH129</f>
        <v>0</v>
      </c>
      <c r="CJ128" s="38">
        <f>'PRA110'!CI128-'PRA110'!CI129</f>
        <v>0</v>
      </c>
      <c r="CK128" s="38">
        <f>'PRA110'!CJ128-'PRA110'!CJ129</f>
        <v>0</v>
      </c>
      <c r="CL128" s="38">
        <f>'PRA110'!CK128-'PRA110'!CK129</f>
        <v>0</v>
      </c>
      <c r="CM128" s="38">
        <f>'PRA110'!CL128-'PRA110'!CL129</f>
        <v>0</v>
      </c>
      <c r="CN128" s="38">
        <f>'PRA110'!CM128-'PRA110'!CM129</f>
        <v>0</v>
      </c>
      <c r="CO128" s="38">
        <f>'PRA110'!CN128-'PRA110'!CN129</f>
        <v>0</v>
      </c>
      <c r="CP128" s="38">
        <f>'PRA110'!CO128-'PRA110'!CO129</f>
        <v>0</v>
      </c>
      <c r="CQ128" s="38">
        <f>'PRA110'!CP128-'PRA110'!CP129</f>
        <v>0</v>
      </c>
      <c r="CR128" s="38">
        <f>'PRA110'!CQ128-'PRA110'!CQ129</f>
        <v>0</v>
      </c>
      <c r="CS128" s="38">
        <f>'PRA110'!CR128-'PRA110'!CR129</f>
        <v>0</v>
      </c>
      <c r="CT128" s="38">
        <f>'PRA110'!CS128-'PRA110'!CS129</f>
        <v>0</v>
      </c>
      <c r="CU128" s="38">
        <f>'PRA110'!CT128-'PRA110'!CT129</f>
        <v>0</v>
      </c>
      <c r="CV128" s="38">
        <f>'PRA110'!CU128-'PRA110'!CU129</f>
        <v>0</v>
      </c>
      <c r="CW128" s="38">
        <f>'PRA110'!CV128-'PRA110'!CV129</f>
        <v>0</v>
      </c>
      <c r="CX128" s="38">
        <f>'PRA110'!CW128-'PRA110'!CW129</f>
        <v>0</v>
      </c>
      <c r="CY128" s="38">
        <f>'PRA110'!CX128-'PRA110'!CX129</f>
        <v>0</v>
      </c>
      <c r="CZ128" s="38">
        <f>'PRA110'!CY128-'PRA110'!CY129</f>
        <v>0</v>
      </c>
      <c r="DA128" s="38">
        <f>'PRA110'!CZ128-'PRA110'!CZ129</f>
        <v>0</v>
      </c>
      <c r="DB128" s="38">
        <f>'PRA110'!DA128-'PRA110'!DA129</f>
        <v>0</v>
      </c>
      <c r="DC128" s="38">
        <f>'PRA110'!DB128-'PRA110'!DB129</f>
        <v>0</v>
      </c>
      <c r="DD128" s="38">
        <f>'PRA110'!DC128-'PRA110'!DC129</f>
        <v>0</v>
      </c>
      <c r="DE128" s="38">
        <f>'PRA110'!DD128-'PRA110'!DD129</f>
        <v>0</v>
      </c>
      <c r="DF128" s="38">
        <f>'PRA110'!DE128-'PRA110'!DE129</f>
        <v>0</v>
      </c>
      <c r="DG128" s="38">
        <f>'PRA110'!DF128-'PRA110'!DF129</f>
        <v>0</v>
      </c>
      <c r="DH128" s="38">
        <f>'PRA110'!DG128-'PRA110'!DG129</f>
        <v>0</v>
      </c>
      <c r="DI128" s="38">
        <f>'PRA110'!DH128-'PRA110'!DH129</f>
        <v>0</v>
      </c>
      <c r="DJ128" s="38">
        <f>'PRA110'!DI128-'PRA110'!DI129</f>
        <v>0</v>
      </c>
      <c r="DK128" s="38">
        <f>'PRA110'!DJ128-'PRA110'!DJ129</f>
        <v>0</v>
      </c>
      <c r="DL128" s="41">
        <f>'PRA110'!DK128-'PRA110'!DK129</f>
        <v>0</v>
      </c>
    </row>
    <row r="129" spans="1:116" s="206" customFormat="1" ht="19.5" customHeight="1">
      <c r="A129" s="247"/>
      <c r="B129" s="247"/>
      <c r="C129" s="248"/>
      <c r="D129" s="84" t="s">
        <v>600</v>
      </c>
      <c r="E129" s="90" t="s">
        <v>805</v>
      </c>
      <c r="F129" s="211" t="s">
        <v>1171</v>
      </c>
      <c r="G129" s="209"/>
      <c r="H129" s="202"/>
      <c r="I129" s="212"/>
      <c r="J129" s="36">
        <f>'PRA110'!J129</f>
        <v>0</v>
      </c>
      <c r="K129" s="38">
        <f>'PRA110'!I129-'PRA110'!J129</f>
        <v>0</v>
      </c>
      <c r="L129" s="38">
        <f>'PRA110'!K129</f>
        <v>0</v>
      </c>
      <c r="M129" s="38">
        <f>'PRA110'!L129</f>
        <v>0</v>
      </c>
      <c r="N129" s="38">
        <f>'PRA110'!M129</f>
        <v>0</v>
      </c>
      <c r="O129" s="38">
        <f>'PRA110'!N129</f>
        <v>0</v>
      </c>
      <c r="P129" s="38">
        <f>'PRA110'!O129</f>
        <v>0</v>
      </c>
      <c r="Q129" s="38">
        <f>'PRA110'!P129</f>
        <v>0</v>
      </c>
      <c r="R129" s="38">
        <f>'PRA110'!Q129</f>
        <v>0</v>
      </c>
      <c r="S129" s="38">
        <f>'PRA110'!R129</f>
        <v>0</v>
      </c>
      <c r="T129" s="38">
        <f>'PRA110'!S129</f>
        <v>0</v>
      </c>
      <c r="U129" s="38">
        <f>'PRA110'!T129</f>
        <v>0</v>
      </c>
      <c r="V129" s="38">
        <f>'PRA110'!U129</f>
        <v>0</v>
      </c>
      <c r="W129" s="38">
        <f>'PRA110'!V129</f>
        <v>0</v>
      </c>
      <c r="X129" s="38">
        <f>'PRA110'!W129</f>
        <v>0</v>
      </c>
      <c r="Y129" s="38">
        <f>'PRA110'!X129</f>
        <v>0</v>
      </c>
      <c r="Z129" s="38">
        <f>'PRA110'!Y129</f>
        <v>0</v>
      </c>
      <c r="AA129" s="38">
        <f>'PRA110'!Z129</f>
        <v>0</v>
      </c>
      <c r="AB129" s="38">
        <f>'PRA110'!AA129</f>
        <v>0</v>
      </c>
      <c r="AC129" s="38">
        <f>'PRA110'!AB129</f>
        <v>0</v>
      </c>
      <c r="AD129" s="38">
        <f>'PRA110'!AC129</f>
        <v>0</v>
      </c>
      <c r="AE129" s="38">
        <f>'PRA110'!AD129</f>
        <v>0</v>
      </c>
      <c r="AF129" s="38">
        <f>'PRA110'!AE129</f>
        <v>0</v>
      </c>
      <c r="AG129" s="38">
        <f>'PRA110'!AF129</f>
        <v>0</v>
      </c>
      <c r="AH129" s="38">
        <f>'PRA110'!AG129</f>
        <v>0</v>
      </c>
      <c r="AI129" s="38">
        <f>'PRA110'!AH129</f>
        <v>0</v>
      </c>
      <c r="AJ129" s="38">
        <f>'PRA110'!AI129</f>
        <v>0</v>
      </c>
      <c r="AK129" s="38">
        <f>'PRA110'!AJ129</f>
        <v>0</v>
      </c>
      <c r="AL129" s="38">
        <f>'PRA110'!AK129</f>
        <v>0</v>
      </c>
      <c r="AM129" s="38">
        <f>'PRA110'!AL129</f>
        <v>0</v>
      </c>
      <c r="AN129" s="38">
        <f>'PRA110'!AM129</f>
        <v>0</v>
      </c>
      <c r="AO129" s="38">
        <f>'PRA110'!AN129</f>
        <v>0</v>
      </c>
      <c r="AP129" s="38">
        <f>'PRA110'!AO129</f>
        <v>0</v>
      </c>
      <c r="AQ129" s="38">
        <f>'PRA110'!AP129</f>
        <v>0</v>
      </c>
      <c r="AR129" s="38">
        <f>'PRA110'!AQ129</f>
        <v>0</v>
      </c>
      <c r="AS129" s="38">
        <f>'PRA110'!AR129</f>
        <v>0</v>
      </c>
      <c r="AT129" s="38">
        <f>'PRA110'!AS129</f>
        <v>0</v>
      </c>
      <c r="AU129" s="38">
        <f>'PRA110'!AT129</f>
        <v>0</v>
      </c>
      <c r="AV129" s="38">
        <f>'PRA110'!AU129</f>
        <v>0</v>
      </c>
      <c r="AW129" s="38">
        <f>'PRA110'!AV129</f>
        <v>0</v>
      </c>
      <c r="AX129" s="38">
        <f>'PRA110'!AW129</f>
        <v>0</v>
      </c>
      <c r="AY129" s="38">
        <f>'PRA110'!AX129</f>
        <v>0</v>
      </c>
      <c r="AZ129" s="38">
        <f>'PRA110'!AY129</f>
        <v>0</v>
      </c>
      <c r="BA129" s="38">
        <f>'PRA110'!AZ129</f>
        <v>0</v>
      </c>
      <c r="BB129" s="38">
        <f>'PRA110'!BA129</f>
        <v>0</v>
      </c>
      <c r="BC129" s="38">
        <f>'PRA110'!BB129</f>
        <v>0</v>
      </c>
      <c r="BD129" s="38">
        <f>'PRA110'!BC129</f>
        <v>0</v>
      </c>
      <c r="BE129" s="38">
        <f>'PRA110'!BD129</f>
        <v>0</v>
      </c>
      <c r="BF129" s="38">
        <f>'PRA110'!BE129</f>
        <v>0</v>
      </c>
      <c r="BG129" s="38">
        <f>'PRA110'!BF129</f>
        <v>0</v>
      </c>
      <c r="BH129" s="38">
        <f>'PRA110'!BG129</f>
        <v>0</v>
      </c>
      <c r="BI129" s="38">
        <f>'PRA110'!BH129</f>
        <v>0</v>
      </c>
      <c r="BJ129" s="38">
        <f>'PRA110'!BI129</f>
        <v>0</v>
      </c>
      <c r="BK129" s="38">
        <f>'PRA110'!BJ129</f>
        <v>0</v>
      </c>
      <c r="BL129" s="38">
        <f>'PRA110'!BK129</f>
        <v>0</v>
      </c>
      <c r="BM129" s="38">
        <f>'PRA110'!BL129</f>
        <v>0</v>
      </c>
      <c r="BN129" s="38">
        <f>'PRA110'!BM129</f>
        <v>0</v>
      </c>
      <c r="BO129" s="38">
        <f>'PRA110'!BN129</f>
        <v>0</v>
      </c>
      <c r="BP129" s="38">
        <f>'PRA110'!BO129</f>
        <v>0</v>
      </c>
      <c r="BQ129" s="38">
        <f>'PRA110'!BP129</f>
        <v>0</v>
      </c>
      <c r="BR129" s="38">
        <f>'PRA110'!BQ129</f>
        <v>0</v>
      </c>
      <c r="BS129" s="38">
        <f>'PRA110'!BR129</f>
        <v>0</v>
      </c>
      <c r="BT129" s="38">
        <f>'PRA110'!BS129</f>
        <v>0</v>
      </c>
      <c r="BU129" s="38">
        <f>'PRA110'!BT129</f>
        <v>0</v>
      </c>
      <c r="BV129" s="38">
        <f>'PRA110'!BU129</f>
        <v>0</v>
      </c>
      <c r="BW129" s="38">
        <f>'PRA110'!BV129</f>
        <v>0</v>
      </c>
      <c r="BX129" s="38">
        <f>'PRA110'!BW129</f>
        <v>0</v>
      </c>
      <c r="BY129" s="38">
        <f>'PRA110'!BX129</f>
        <v>0</v>
      </c>
      <c r="BZ129" s="38">
        <f>'PRA110'!BY129</f>
        <v>0</v>
      </c>
      <c r="CA129" s="38">
        <f>'PRA110'!BZ129</f>
        <v>0</v>
      </c>
      <c r="CB129" s="38">
        <f>'PRA110'!CA129</f>
        <v>0</v>
      </c>
      <c r="CC129" s="38">
        <f>'PRA110'!CB129</f>
        <v>0</v>
      </c>
      <c r="CD129" s="38">
        <f>'PRA110'!CC129</f>
        <v>0</v>
      </c>
      <c r="CE129" s="38">
        <f>'PRA110'!CD129</f>
        <v>0</v>
      </c>
      <c r="CF129" s="38">
        <f>'PRA110'!CE129</f>
        <v>0</v>
      </c>
      <c r="CG129" s="38">
        <f>'PRA110'!CF129</f>
        <v>0</v>
      </c>
      <c r="CH129" s="38">
        <f>'PRA110'!CG129</f>
        <v>0</v>
      </c>
      <c r="CI129" s="38">
        <f>'PRA110'!CH129</f>
        <v>0</v>
      </c>
      <c r="CJ129" s="38">
        <f>'PRA110'!CI129</f>
        <v>0</v>
      </c>
      <c r="CK129" s="38">
        <f>'PRA110'!CJ129</f>
        <v>0</v>
      </c>
      <c r="CL129" s="38">
        <f>'PRA110'!CK129</f>
        <v>0</v>
      </c>
      <c r="CM129" s="38">
        <f>'PRA110'!CL129</f>
        <v>0</v>
      </c>
      <c r="CN129" s="38">
        <f>'PRA110'!CM129</f>
        <v>0</v>
      </c>
      <c r="CO129" s="38">
        <f>'PRA110'!CN129</f>
        <v>0</v>
      </c>
      <c r="CP129" s="38">
        <f>'PRA110'!CO129</f>
        <v>0</v>
      </c>
      <c r="CQ129" s="38">
        <f>'PRA110'!CP129</f>
        <v>0</v>
      </c>
      <c r="CR129" s="38">
        <f>'PRA110'!CQ129</f>
        <v>0</v>
      </c>
      <c r="CS129" s="38">
        <f>'PRA110'!CR129</f>
        <v>0</v>
      </c>
      <c r="CT129" s="38">
        <f>'PRA110'!CS129</f>
        <v>0</v>
      </c>
      <c r="CU129" s="38">
        <f>'PRA110'!CT129</f>
        <v>0</v>
      </c>
      <c r="CV129" s="38">
        <f>'PRA110'!CU129</f>
        <v>0</v>
      </c>
      <c r="CW129" s="38">
        <f>'PRA110'!CV129</f>
        <v>0</v>
      </c>
      <c r="CX129" s="38">
        <f>'PRA110'!CW129</f>
        <v>0</v>
      </c>
      <c r="CY129" s="38">
        <f>'PRA110'!CX129</f>
        <v>0</v>
      </c>
      <c r="CZ129" s="38">
        <f>'PRA110'!CY129</f>
        <v>0</v>
      </c>
      <c r="DA129" s="38">
        <f>'PRA110'!CZ129</f>
        <v>0</v>
      </c>
      <c r="DB129" s="38">
        <f>'PRA110'!DA129</f>
        <v>0</v>
      </c>
      <c r="DC129" s="38">
        <f>'PRA110'!DB129</f>
        <v>0</v>
      </c>
      <c r="DD129" s="38">
        <f>'PRA110'!DC129</f>
        <v>0</v>
      </c>
      <c r="DE129" s="38">
        <f>'PRA110'!DD129</f>
        <v>0</v>
      </c>
      <c r="DF129" s="38">
        <f>'PRA110'!DE129</f>
        <v>0</v>
      </c>
      <c r="DG129" s="38">
        <f>'PRA110'!DF129</f>
        <v>0</v>
      </c>
      <c r="DH129" s="38">
        <f>'PRA110'!DG129</f>
        <v>0</v>
      </c>
      <c r="DI129" s="38">
        <f>'PRA110'!DH129</f>
        <v>0</v>
      </c>
      <c r="DJ129" s="38">
        <f>'PRA110'!DI129</f>
        <v>0</v>
      </c>
      <c r="DK129" s="38">
        <f>'PRA110'!DJ129</f>
        <v>0</v>
      </c>
      <c r="DL129" s="41">
        <f>'PRA110'!DK129</f>
        <v>0</v>
      </c>
    </row>
    <row r="130" spans="1:116" s="206" customFormat="1" ht="19.5" customHeight="1">
      <c r="A130" s="247"/>
      <c r="B130" s="247"/>
      <c r="C130" s="248"/>
      <c r="D130" s="84"/>
      <c r="E130" s="90"/>
      <c r="F130" s="211" t="s">
        <v>926</v>
      </c>
      <c r="G130" s="209"/>
      <c r="H130" s="202"/>
      <c r="I130" s="212"/>
      <c r="J130" s="36">
        <f>'PRA110'!J130-'PRA110'!J131</f>
        <v>0</v>
      </c>
      <c r="K130" s="38">
        <f>('PRA110'!I130-'PRA110'!J130)-('PRA110'!I131-'PRA110'!J131)</f>
        <v>0</v>
      </c>
      <c r="L130" s="38">
        <f>'PRA110'!K130-'PRA110'!K131</f>
        <v>0</v>
      </c>
      <c r="M130" s="38">
        <f>'PRA110'!L130-'PRA110'!L131</f>
        <v>0</v>
      </c>
      <c r="N130" s="38">
        <f>'PRA110'!M130-'PRA110'!M131</f>
        <v>0</v>
      </c>
      <c r="O130" s="38">
        <f>'PRA110'!N130-'PRA110'!N131</f>
        <v>0</v>
      </c>
      <c r="P130" s="38">
        <f>'PRA110'!O130-'PRA110'!O131</f>
        <v>0</v>
      </c>
      <c r="Q130" s="38">
        <f>'PRA110'!P130-'PRA110'!P131</f>
        <v>0</v>
      </c>
      <c r="R130" s="38">
        <f>'PRA110'!Q130-'PRA110'!Q131</f>
        <v>0</v>
      </c>
      <c r="S130" s="38">
        <f>'PRA110'!R130-'PRA110'!R131</f>
        <v>0</v>
      </c>
      <c r="T130" s="38">
        <f>'PRA110'!S130-'PRA110'!S131</f>
        <v>0</v>
      </c>
      <c r="U130" s="38">
        <f>'PRA110'!T130-'PRA110'!T131</f>
        <v>0</v>
      </c>
      <c r="V130" s="38">
        <f>'PRA110'!U130-'PRA110'!U131</f>
        <v>0</v>
      </c>
      <c r="W130" s="38">
        <f>'PRA110'!V130-'PRA110'!V131</f>
        <v>0</v>
      </c>
      <c r="X130" s="38">
        <f>'PRA110'!W130-'PRA110'!W131</f>
        <v>0</v>
      </c>
      <c r="Y130" s="38">
        <f>'PRA110'!X130-'PRA110'!X131</f>
        <v>0</v>
      </c>
      <c r="Z130" s="38">
        <f>'PRA110'!Y130-'PRA110'!Y131</f>
        <v>0</v>
      </c>
      <c r="AA130" s="38">
        <f>'PRA110'!Z130-'PRA110'!Z131</f>
        <v>0</v>
      </c>
      <c r="AB130" s="38">
        <f>'PRA110'!AA130-'PRA110'!AA131</f>
        <v>0</v>
      </c>
      <c r="AC130" s="38">
        <f>'PRA110'!AB130-'PRA110'!AB131</f>
        <v>0</v>
      </c>
      <c r="AD130" s="38">
        <f>'PRA110'!AC130-'PRA110'!AC131</f>
        <v>0</v>
      </c>
      <c r="AE130" s="38">
        <f>'PRA110'!AD130-'PRA110'!AD131</f>
        <v>0</v>
      </c>
      <c r="AF130" s="38">
        <f>'PRA110'!AE130-'PRA110'!AE131</f>
        <v>0</v>
      </c>
      <c r="AG130" s="38">
        <f>'PRA110'!AF130-'PRA110'!AF131</f>
        <v>0</v>
      </c>
      <c r="AH130" s="38">
        <f>'PRA110'!AG130-'PRA110'!AG131</f>
        <v>0</v>
      </c>
      <c r="AI130" s="38">
        <f>'PRA110'!AH130-'PRA110'!AH131</f>
        <v>0</v>
      </c>
      <c r="AJ130" s="38">
        <f>'PRA110'!AI130-'PRA110'!AI131</f>
        <v>0</v>
      </c>
      <c r="AK130" s="38">
        <f>'PRA110'!AJ130-'PRA110'!AJ131</f>
        <v>0</v>
      </c>
      <c r="AL130" s="38">
        <f>'PRA110'!AK130-'PRA110'!AK131</f>
        <v>0</v>
      </c>
      <c r="AM130" s="38">
        <f>'PRA110'!AL130-'PRA110'!AL131</f>
        <v>0</v>
      </c>
      <c r="AN130" s="38">
        <f>'PRA110'!AM130-'PRA110'!AM131</f>
        <v>0</v>
      </c>
      <c r="AO130" s="38">
        <f>'PRA110'!AN130-'PRA110'!AN131</f>
        <v>0</v>
      </c>
      <c r="AP130" s="38">
        <f>'PRA110'!AO130-'PRA110'!AO131</f>
        <v>0</v>
      </c>
      <c r="AQ130" s="38">
        <f>'PRA110'!AP130-'PRA110'!AP131</f>
        <v>0</v>
      </c>
      <c r="AR130" s="38">
        <f>'PRA110'!AQ130-'PRA110'!AQ131</f>
        <v>0</v>
      </c>
      <c r="AS130" s="38">
        <f>'PRA110'!AR130-'PRA110'!AR131</f>
        <v>0</v>
      </c>
      <c r="AT130" s="38">
        <f>'PRA110'!AS130-'PRA110'!AS131</f>
        <v>0</v>
      </c>
      <c r="AU130" s="38">
        <f>'PRA110'!AT130-'PRA110'!AT131</f>
        <v>0</v>
      </c>
      <c r="AV130" s="38">
        <f>'PRA110'!AU130-'PRA110'!AU131</f>
        <v>0</v>
      </c>
      <c r="AW130" s="38">
        <f>'PRA110'!AV130-'PRA110'!AV131</f>
        <v>0</v>
      </c>
      <c r="AX130" s="38">
        <f>'PRA110'!AW130-'PRA110'!AW131</f>
        <v>0</v>
      </c>
      <c r="AY130" s="38">
        <f>'PRA110'!AX130-'PRA110'!AX131</f>
        <v>0</v>
      </c>
      <c r="AZ130" s="38">
        <f>'PRA110'!AY130-'PRA110'!AY131</f>
        <v>0</v>
      </c>
      <c r="BA130" s="38">
        <f>'PRA110'!AZ130-'PRA110'!AZ131</f>
        <v>0</v>
      </c>
      <c r="BB130" s="38">
        <f>'PRA110'!BA130-'PRA110'!BA131</f>
        <v>0</v>
      </c>
      <c r="BC130" s="38">
        <f>'PRA110'!BB130-'PRA110'!BB131</f>
        <v>0</v>
      </c>
      <c r="BD130" s="38">
        <f>'PRA110'!BC130-'PRA110'!BC131</f>
        <v>0</v>
      </c>
      <c r="BE130" s="38">
        <f>'PRA110'!BD130-'PRA110'!BD131</f>
        <v>0</v>
      </c>
      <c r="BF130" s="38">
        <f>'PRA110'!BE130-'PRA110'!BE131</f>
        <v>0</v>
      </c>
      <c r="BG130" s="38">
        <f>'PRA110'!BF130-'PRA110'!BF131</f>
        <v>0</v>
      </c>
      <c r="BH130" s="38">
        <f>'PRA110'!BG130-'PRA110'!BG131</f>
        <v>0</v>
      </c>
      <c r="BI130" s="38">
        <f>'PRA110'!BH130-'PRA110'!BH131</f>
        <v>0</v>
      </c>
      <c r="BJ130" s="38">
        <f>'PRA110'!BI130-'PRA110'!BI131</f>
        <v>0</v>
      </c>
      <c r="BK130" s="38">
        <f>'PRA110'!BJ130-'PRA110'!BJ131</f>
        <v>0</v>
      </c>
      <c r="BL130" s="38">
        <f>'PRA110'!BK130-'PRA110'!BK131</f>
        <v>0</v>
      </c>
      <c r="BM130" s="38">
        <f>'PRA110'!BL130-'PRA110'!BL131</f>
        <v>0</v>
      </c>
      <c r="BN130" s="38">
        <f>'PRA110'!BM130-'PRA110'!BM131</f>
        <v>0</v>
      </c>
      <c r="BO130" s="38">
        <f>'PRA110'!BN130-'PRA110'!BN131</f>
        <v>0</v>
      </c>
      <c r="BP130" s="38">
        <f>'PRA110'!BO130-'PRA110'!BO131</f>
        <v>0</v>
      </c>
      <c r="BQ130" s="38">
        <f>'PRA110'!BP130-'PRA110'!BP131</f>
        <v>0</v>
      </c>
      <c r="BR130" s="38">
        <f>'PRA110'!BQ130-'PRA110'!BQ131</f>
        <v>0</v>
      </c>
      <c r="BS130" s="38">
        <f>'PRA110'!BR130-'PRA110'!BR131</f>
        <v>0</v>
      </c>
      <c r="BT130" s="38">
        <f>'PRA110'!BS130-'PRA110'!BS131</f>
        <v>0</v>
      </c>
      <c r="BU130" s="38">
        <f>'PRA110'!BT130-'PRA110'!BT131</f>
        <v>0</v>
      </c>
      <c r="BV130" s="38">
        <f>'PRA110'!BU130-'PRA110'!BU131</f>
        <v>0</v>
      </c>
      <c r="BW130" s="38">
        <f>'PRA110'!BV130-'PRA110'!BV131</f>
        <v>0</v>
      </c>
      <c r="BX130" s="38">
        <f>'PRA110'!BW130-'PRA110'!BW131</f>
        <v>0</v>
      </c>
      <c r="BY130" s="38">
        <f>'PRA110'!BX130-'PRA110'!BX131</f>
        <v>0</v>
      </c>
      <c r="BZ130" s="38">
        <f>'PRA110'!BY130-'PRA110'!BY131</f>
        <v>0</v>
      </c>
      <c r="CA130" s="38">
        <f>'PRA110'!BZ130-'PRA110'!BZ131</f>
        <v>0</v>
      </c>
      <c r="CB130" s="38">
        <f>'PRA110'!CA130-'PRA110'!CA131</f>
        <v>0</v>
      </c>
      <c r="CC130" s="38">
        <f>'PRA110'!CB130-'PRA110'!CB131</f>
        <v>0</v>
      </c>
      <c r="CD130" s="38">
        <f>'PRA110'!CC130-'PRA110'!CC131</f>
        <v>0</v>
      </c>
      <c r="CE130" s="38">
        <f>'PRA110'!CD130-'PRA110'!CD131</f>
        <v>0</v>
      </c>
      <c r="CF130" s="38">
        <f>'PRA110'!CE130-'PRA110'!CE131</f>
        <v>0</v>
      </c>
      <c r="CG130" s="38">
        <f>'PRA110'!CF130-'PRA110'!CF131</f>
        <v>0</v>
      </c>
      <c r="CH130" s="38">
        <f>'PRA110'!CG130-'PRA110'!CG131</f>
        <v>0</v>
      </c>
      <c r="CI130" s="38">
        <f>'PRA110'!CH130-'PRA110'!CH131</f>
        <v>0</v>
      </c>
      <c r="CJ130" s="38">
        <f>'PRA110'!CI130-'PRA110'!CI131</f>
        <v>0</v>
      </c>
      <c r="CK130" s="38">
        <f>'PRA110'!CJ130-'PRA110'!CJ131</f>
        <v>0</v>
      </c>
      <c r="CL130" s="38">
        <f>'PRA110'!CK130-'PRA110'!CK131</f>
        <v>0</v>
      </c>
      <c r="CM130" s="38">
        <f>'PRA110'!CL130-'PRA110'!CL131</f>
        <v>0</v>
      </c>
      <c r="CN130" s="38">
        <f>'PRA110'!CM130-'PRA110'!CM131</f>
        <v>0</v>
      </c>
      <c r="CO130" s="38">
        <f>'PRA110'!CN130-'PRA110'!CN131</f>
        <v>0</v>
      </c>
      <c r="CP130" s="38">
        <f>'PRA110'!CO130-'PRA110'!CO131</f>
        <v>0</v>
      </c>
      <c r="CQ130" s="38">
        <f>'PRA110'!CP130-'PRA110'!CP131</f>
        <v>0</v>
      </c>
      <c r="CR130" s="38">
        <f>'PRA110'!CQ130-'PRA110'!CQ131</f>
        <v>0</v>
      </c>
      <c r="CS130" s="38">
        <f>'PRA110'!CR130-'PRA110'!CR131</f>
        <v>0</v>
      </c>
      <c r="CT130" s="38">
        <f>'PRA110'!CS130-'PRA110'!CS131</f>
        <v>0</v>
      </c>
      <c r="CU130" s="38">
        <f>'PRA110'!CT130-'PRA110'!CT131</f>
        <v>0</v>
      </c>
      <c r="CV130" s="38">
        <f>'PRA110'!CU130-'PRA110'!CU131</f>
        <v>0</v>
      </c>
      <c r="CW130" s="38">
        <f>'PRA110'!CV130-'PRA110'!CV131</f>
        <v>0</v>
      </c>
      <c r="CX130" s="38">
        <f>'PRA110'!CW130-'PRA110'!CW131</f>
        <v>0</v>
      </c>
      <c r="CY130" s="38">
        <f>'PRA110'!CX130-'PRA110'!CX131</f>
        <v>0</v>
      </c>
      <c r="CZ130" s="38">
        <f>'PRA110'!CY130-'PRA110'!CY131</f>
        <v>0</v>
      </c>
      <c r="DA130" s="38">
        <f>'PRA110'!CZ130-'PRA110'!CZ131</f>
        <v>0</v>
      </c>
      <c r="DB130" s="38">
        <f>'PRA110'!DA130-'PRA110'!DA131</f>
        <v>0</v>
      </c>
      <c r="DC130" s="38">
        <f>'PRA110'!DB130-'PRA110'!DB131</f>
        <v>0</v>
      </c>
      <c r="DD130" s="38">
        <f>'PRA110'!DC130-'PRA110'!DC131</f>
        <v>0</v>
      </c>
      <c r="DE130" s="38">
        <f>'PRA110'!DD130-'PRA110'!DD131</f>
        <v>0</v>
      </c>
      <c r="DF130" s="38">
        <f>'PRA110'!DE130-'PRA110'!DE131</f>
        <v>0</v>
      </c>
      <c r="DG130" s="38">
        <f>'PRA110'!DF130-'PRA110'!DF131</f>
        <v>0</v>
      </c>
      <c r="DH130" s="38">
        <f>'PRA110'!DG130-'PRA110'!DG131</f>
        <v>0</v>
      </c>
      <c r="DI130" s="38">
        <f>'PRA110'!DH130-'PRA110'!DH131</f>
        <v>0</v>
      </c>
      <c r="DJ130" s="38">
        <f>'PRA110'!DI130-'PRA110'!DI131</f>
        <v>0</v>
      </c>
      <c r="DK130" s="38">
        <f>'PRA110'!DJ130-'PRA110'!DJ131</f>
        <v>0</v>
      </c>
      <c r="DL130" s="41">
        <f>'PRA110'!DK130-'PRA110'!DK131</f>
        <v>0</v>
      </c>
    </row>
    <row r="131" spans="1:116" s="206" customFormat="1" ht="24.75">
      <c r="A131" s="247"/>
      <c r="B131" s="247"/>
      <c r="C131" s="248"/>
      <c r="D131" s="84" t="s">
        <v>603</v>
      </c>
      <c r="E131" s="90" t="s">
        <v>806</v>
      </c>
      <c r="F131" s="211" t="s">
        <v>927</v>
      </c>
      <c r="G131" s="209"/>
      <c r="H131" s="202"/>
      <c r="I131" s="212"/>
      <c r="J131" s="36">
        <f>'PRA110'!J131</f>
        <v>0</v>
      </c>
      <c r="K131" s="38">
        <f>'PRA110'!I131-'PRA110'!J131</f>
        <v>0</v>
      </c>
      <c r="L131" s="38">
        <f>'PRA110'!K131</f>
        <v>0</v>
      </c>
      <c r="M131" s="38">
        <f>'PRA110'!L131</f>
        <v>0</v>
      </c>
      <c r="N131" s="38">
        <f>'PRA110'!M131</f>
        <v>0</v>
      </c>
      <c r="O131" s="38">
        <f>'PRA110'!N131</f>
        <v>0</v>
      </c>
      <c r="P131" s="38">
        <f>'PRA110'!O131</f>
        <v>0</v>
      </c>
      <c r="Q131" s="38">
        <f>'PRA110'!P131</f>
        <v>0</v>
      </c>
      <c r="R131" s="38">
        <f>'PRA110'!Q131</f>
        <v>0</v>
      </c>
      <c r="S131" s="38">
        <f>'PRA110'!R131</f>
        <v>0</v>
      </c>
      <c r="T131" s="38">
        <f>'PRA110'!S131</f>
        <v>0</v>
      </c>
      <c r="U131" s="38">
        <f>'PRA110'!T131</f>
        <v>0</v>
      </c>
      <c r="V131" s="38">
        <f>'PRA110'!U131</f>
        <v>0</v>
      </c>
      <c r="W131" s="38">
        <f>'PRA110'!V131</f>
        <v>0</v>
      </c>
      <c r="X131" s="38">
        <f>'PRA110'!W131</f>
        <v>0</v>
      </c>
      <c r="Y131" s="38">
        <f>'PRA110'!X131</f>
        <v>0</v>
      </c>
      <c r="Z131" s="38">
        <f>'PRA110'!Y131</f>
        <v>0</v>
      </c>
      <c r="AA131" s="38">
        <f>'PRA110'!Z131</f>
        <v>0</v>
      </c>
      <c r="AB131" s="38">
        <f>'PRA110'!AA131</f>
        <v>0</v>
      </c>
      <c r="AC131" s="38">
        <f>'PRA110'!AB131</f>
        <v>0</v>
      </c>
      <c r="AD131" s="38">
        <f>'PRA110'!AC131</f>
        <v>0</v>
      </c>
      <c r="AE131" s="38">
        <f>'PRA110'!AD131</f>
        <v>0</v>
      </c>
      <c r="AF131" s="38">
        <f>'PRA110'!AE131</f>
        <v>0</v>
      </c>
      <c r="AG131" s="38">
        <f>'PRA110'!AF131</f>
        <v>0</v>
      </c>
      <c r="AH131" s="38">
        <f>'PRA110'!AG131</f>
        <v>0</v>
      </c>
      <c r="AI131" s="38">
        <f>'PRA110'!AH131</f>
        <v>0</v>
      </c>
      <c r="AJ131" s="38">
        <f>'PRA110'!AI131</f>
        <v>0</v>
      </c>
      <c r="AK131" s="38">
        <f>'PRA110'!AJ131</f>
        <v>0</v>
      </c>
      <c r="AL131" s="38">
        <f>'PRA110'!AK131</f>
        <v>0</v>
      </c>
      <c r="AM131" s="38">
        <f>'PRA110'!AL131</f>
        <v>0</v>
      </c>
      <c r="AN131" s="38">
        <f>'PRA110'!AM131</f>
        <v>0</v>
      </c>
      <c r="AO131" s="38">
        <f>'PRA110'!AN131</f>
        <v>0</v>
      </c>
      <c r="AP131" s="38">
        <f>'PRA110'!AO131</f>
        <v>0</v>
      </c>
      <c r="AQ131" s="38">
        <f>'PRA110'!AP131</f>
        <v>0</v>
      </c>
      <c r="AR131" s="38">
        <f>'PRA110'!AQ131</f>
        <v>0</v>
      </c>
      <c r="AS131" s="38">
        <f>'PRA110'!AR131</f>
        <v>0</v>
      </c>
      <c r="AT131" s="38">
        <f>'PRA110'!AS131</f>
        <v>0</v>
      </c>
      <c r="AU131" s="38">
        <f>'PRA110'!AT131</f>
        <v>0</v>
      </c>
      <c r="AV131" s="38">
        <f>'PRA110'!AU131</f>
        <v>0</v>
      </c>
      <c r="AW131" s="38">
        <f>'PRA110'!AV131</f>
        <v>0</v>
      </c>
      <c r="AX131" s="38">
        <f>'PRA110'!AW131</f>
        <v>0</v>
      </c>
      <c r="AY131" s="38">
        <f>'PRA110'!AX131</f>
        <v>0</v>
      </c>
      <c r="AZ131" s="38">
        <f>'PRA110'!AY131</f>
        <v>0</v>
      </c>
      <c r="BA131" s="38">
        <f>'PRA110'!AZ131</f>
        <v>0</v>
      </c>
      <c r="BB131" s="38">
        <f>'PRA110'!BA131</f>
        <v>0</v>
      </c>
      <c r="BC131" s="38">
        <f>'PRA110'!BB131</f>
        <v>0</v>
      </c>
      <c r="BD131" s="38">
        <f>'PRA110'!BC131</f>
        <v>0</v>
      </c>
      <c r="BE131" s="38">
        <f>'PRA110'!BD131</f>
        <v>0</v>
      </c>
      <c r="BF131" s="38">
        <f>'PRA110'!BE131</f>
        <v>0</v>
      </c>
      <c r="BG131" s="38">
        <f>'PRA110'!BF131</f>
        <v>0</v>
      </c>
      <c r="BH131" s="38">
        <f>'PRA110'!BG131</f>
        <v>0</v>
      </c>
      <c r="BI131" s="38">
        <f>'PRA110'!BH131</f>
        <v>0</v>
      </c>
      <c r="BJ131" s="38">
        <f>'PRA110'!BI131</f>
        <v>0</v>
      </c>
      <c r="BK131" s="38">
        <f>'PRA110'!BJ131</f>
        <v>0</v>
      </c>
      <c r="BL131" s="38">
        <f>'PRA110'!BK131</f>
        <v>0</v>
      </c>
      <c r="BM131" s="38">
        <f>'PRA110'!BL131</f>
        <v>0</v>
      </c>
      <c r="BN131" s="38">
        <f>'PRA110'!BM131</f>
        <v>0</v>
      </c>
      <c r="BO131" s="38">
        <f>'PRA110'!BN131</f>
        <v>0</v>
      </c>
      <c r="BP131" s="38">
        <f>'PRA110'!BO131</f>
        <v>0</v>
      </c>
      <c r="BQ131" s="38">
        <f>'PRA110'!BP131</f>
        <v>0</v>
      </c>
      <c r="BR131" s="38">
        <f>'PRA110'!BQ131</f>
        <v>0</v>
      </c>
      <c r="BS131" s="38">
        <f>'PRA110'!BR131</f>
        <v>0</v>
      </c>
      <c r="BT131" s="38">
        <f>'PRA110'!BS131</f>
        <v>0</v>
      </c>
      <c r="BU131" s="38">
        <f>'PRA110'!BT131</f>
        <v>0</v>
      </c>
      <c r="BV131" s="38">
        <f>'PRA110'!BU131</f>
        <v>0</v>
      </c>
      <c r="BW131" s="38">
        <f>'PRA110'!BV131</f>
        <v>0</v>
      </c>
      <c r="BX131" s="38">
        <f>'PRA110'!BW131</f>
        <v>0</v>
      </c>
      <c r="BY131" s="38">
        <f>'PRA110'!BX131</f>
        <v>0</v>
      </c>
      <c r="BZ131" s="38">
        <f>'PRA110'!BY131</f>
        <v>0</v>
      </c>
      <c r="CA131" s="38">
        <f>'PRA110'!BZ131</f>
        <v>0</v>
      </c>
      <c r="CB131" s="38">
        <f>'PRA110'!CA131</f>
        <v>0</v>
      </c>
      <c r="CC131" s="38">
        <f>'PRA110'!CB131</f>
        <v>0</v>
      </c>
      <c r="CD131" s="38">
        <f>'PRA110'!CC131</f>
        <v>0</v>
      </c>
      <c r="CE131" s="38">
        <f>'PRA110'!CD131</f>
        <v>0</v>
      </c>
      <c r="CF131" s="38">
        <f>'PRA110'!CE131</f>
        <v>0</v>
      </c>
      <c r="CG131" s="38">
        <f>'PRA110'!CF131</f>
        <v>0</v>
      </c>
      <c r="CH131" s="38">
        <f>'PRA110'!CG131</f>
        <v>0</v>
      </c>
      <c r="CI131" s="38">
        <f>'PRA110'!CH131</f>
        <v>0</v>
      </c>
      <c r="CJ131" s="38">
        <f>'PRA110'!CI131</f>
        <v>0</v>
      </c>
      <c r="CK131" s="38">
        <f>'PRA110'!CJ131</f>
        <v>0</v>
      </c>
      <c r="CL131" s="38">
        <f>'PRA110'!CK131</f>
        <v>0</v>
      </c>
      <c r="CM131" s="38">
        <f>'PRA110'!CL131</f>
        <v>0</v>
      </c>
      <c r="CN131" s="38">
        <f>'PRA110'!CM131</f>
        <v>0</v>
      </c>
      <c r="CO131" s="38">
        <f>'PRA110'!CN131</f>
        <v>0</v>
      </c>
      <c r="CP131" s="38">
        <f>'PRA110'!CO131</f>
        <v>0</v>
      </c>
      <c r="CQ131" s="38">
        <f>'PRA110'!CP131</f>
        <v>0</v>
      </c>
      <c r="CR131" s="38">
        <f>'PRA110'!CQ131</f>
        <v>0</v>
      </c>
      <c r="CS131" s="38">
        <f>'PRA110'!CR131</f>
        <v>0</v>
      </c>
      <c r="CT131" s="38">
        <f>'PRA110'!CS131</f>
        <v>0</v>
      </c>
      <c r="CU131" s="38">
        <f>'PRA110'!CT131</f>
        <v>0</v>
      </c>
      <c r="CV131" s="38">
        <f>'PRA110'!CU131</f>
        <v>0</v>
      </c>
      <c r="CW131" s="38">
        <f>'PRA110'!CV131</f>
        <v>0</v>
      </c>
      <c r="CX131" s="38">
        <f>'PRA110'!CW131</f>
        <v>0</v>
      </c>
      <c r="CY131" s="38">
        <f>'PRA110'!CX131</f>
        <v>0</v>
      </c>
      <c r="CZ131" s="38">
        <f>'PRA110'!CY131</f>
        <v>0</v>
      </c>
      <c r="DA131" s="38">
        <f>'PRA110'!CZ131</f>
        <v>0</v>
      </c>
      <c r="DB131" s="38">
        <f>'PRA110'!DA131</f>
        <v>0</v>
      </c>
      <c r="DC131" s="38">
        <f>'PRA110'!DB131</f>
        <v>0</v>
      </c>
      <c r="DD131" s="38">
        <f>'PRA110'!DC131</f>
        <v>0</v>
      </c>
      <c r="DE131" s="38">
        <f>'PRA110'!DD131</f>
        <v>0</v>
      </c>
      <c r="DF131" s="38">
        <f>'PRA110'!DE131</f>
        <v>0</v>
      </c>
      <c r="DG131" s="38">
        <f>'PRA110'!DF131</f>
        <v>0</v>
      </c>
      <c r="DH131" s="38">
        <f>'PRA110'!DG131</f>
        <v>0</v>
      </c>
      <c r="DI131" s="38">
        <f>'PRA110'!DH131</f>
        <v>0</v>
      </c>
      <c r="DJ131" s="38">
        <f>'PRA110'!DI131</f>
        <v>0</v>
      </c>
      <c r="DK131" s="38">
        <f>'PRA110'!DJ131</f>
        <v>0</v>
      </c>
      <c r="DL131" s="41">
        <f>'PRA110'!DK131</f>
        <v>0</v>
      </c>
    </row>
    <row r="132" spans="1:116" s="206" customFormat="1" ht="19.5" customHeight="1">
      <c r="A132" s="207"/>
      <c r="B132" s="214"/>
      <c r="C132" s="174"/>
      <c r="D132" s="84"/>
      <c r="E132" s="90"/>
      <c r="F132" s="211" t="s">
        <v>928</v>
      </c>
      <c r="G132" s="209"/>
      <c r="H132" s="202"/>
      <c r="I132" s="212"/>
      <c r="J132" s="39">
        <f>'PRA110'!J132-'PRA110'!J133</f>
        <v>0</v>
      </c>
      <c r="K132" s="38">
        <f>('PRA110'!I132-'PRA110'!J132)-('PRA110'!I133-'PRA110'!J133)</f>
        <v>0</v>
      </c>
      <c r="L132" s="38">
        <f>'PRA110'!K132-'PRA110'!K133</f>
        <v>0</v>
      </c>
      <c r="M132" s="38">
        <f>'PRA110'!L132-'PRA110'!L133</f>
        <v>0</v>
      </c>
      <c r="N132" s="38">
        <f>'PRA110'!M132-'PRA110'!M133</f>
        <v>0</v>
      </c>
      <c r="O132" s="38">
        <f>'PRA110'!N132-'PRA110'!N133</f>
        <v>0</v>
      </c>
      <c r="P132" s="38">
        <f>'PRA110'!O132-'PRA110'!O133</f>
        <v>0</v>
      </c>
      <c r="Q132" s="38">
        <f>'PRA110'!P132-'PRA110'!P133</f>
        <v>0</v>
      </c>
      <c r="R132" s="38">
        <f>'PRA110'!Q132-'PRA110'!Q133</f>
        <v>0</v>
      </c>
      <c r="S132" s="38">
        <f>'PRA110'!R132-'PRA110'!R133</f>
        <v>0</v>
      </c>
      <c r="T132" s="38">
        <f>'PRA110'!S132-'PRA110'!S133</f>
        <v>0</v>
      </c>
      <c r="U132" s="38">
        <f>'PRA110'!T132-'PRA110'!T133</f>
        <v>0</v>
      </c>
      <c r="V132" s="38">
        <f>'PRA110'!U132-'PRA110'!U133</f>
        <v>0</v>
      </c>
      <c r="W132" s="38">
        <f>'PRA110'!V132-'PRA110'!V133</f>
        <v>0</v>
      </c>
      <c r="X132" s="38">
        <f>'PRA110'!W132-'PRA110'!W133</f>
        <v>0</v>
      </c>
      <c r="Y132" s="38">
        <f>'PRA110'!X132-'PRA110'!X133</f>
        <v>0</v>
      </c>
      <c r="Z132" s="38">
        <f>'PRA110'!Y132-'PRA110'!Y133</f>
        <v>0</v>
      </c>
      <c r="AA132" s="38">
        <f>'PRA110'!Z132-'PRA110'!Z133</f>
        <v>0</v>
      </c>
      <c r="AB132" s="38">
        <f>'PRA110'!AA132-'PRA110'!AA133</f>
        <v>0</v>
      </c>
      <c r="AC132" s="38">
        <f>'PRA110'!AB132-'PRA110'!AB133</f>
        <v>0</v>
      </c>
      <c r="AD132" s="38">
        <f>'PRA110'!AC132-'PRA110'!AC133</f>
        <v>0</v>
      </c>
      <c r="AE132" s="38">
        <f>'PRA110'!AD132-'PRA110'!AD133</f>
        <v>0</v>
      </c>
      <c r="AF132" s="38">
        <f>'PRA110'!AE132-'PRA110'!AE133</f>
        <v>0</v>
      </c>
      <c r="AG132" s="38">
        <f>'PRA110'!AF132-'PRA110'!AF133</f>
        <v>0</v>
      </c>
      <c r="AH132" s="38">
        <f>'PRA110'!AG132-'PRA110'!AG133</f>
        <v>0</v>
      </c>
      <c r="AI132" s="38">
        <f>'PRA110'!AH132-'PRA110'!AH133</f>
        <v>0</v>
      </c>
      <c r="AJ132" s="38">
        <f>'PRA110'!AI132-'PRA110'!AI133</f>
        <v>0</v>
      </c>
      <c r="AK132" s="38">
        <f>'PRA110'!AJ132-'PRA110'!AJ133</f>
        <v>0</v>
      </c>
      <c r="AL132" s="38">
        <f>'PRA110'!AK132-'PRA110'!AK133</f>
        <v>0</v>
      </c>
      <c r="AM132" s="38">
        <f>'PRA110'!AL132-'PRA110'!AL133</f>
        <v>0</v>
      </c>
      <c r="AN132" s="38">
        <f>'PRA110'!AM132-'PRA110'!AM133</f>
        <v>0</v>
      </c>
      <c r="AO132" s="38">
        <f>'PRA110'!AN132-'PRA110'!AN133</f>
        <v>0</v>
      </c>
      <c r="AP132" s="38">
        <f>'PRA110'!AO132-'PRA110'!AO133</f>
        <v>0</v>
      </c>
      <c r="AQ132" s="38">
        <f>'PRA110'!AP132-'PRA110'!AP133</f>
        <v>0</v>
      </c>
      <c r="AR132" s="38">
        <f>'PRA110'!AQ132-'PRA110'!AQ133</f>
        <v>0</v>
      </c>
      <c r="AS132" s="38">
        <f>'PRA110'!AR132-'PRA110'!AR133</f>
        <v>0</v>
      </c>
      <c r="AT132" s="38">
        <f>'PRA110'!AS132-'PRA110'!AS133</f>
        <v>0</v>
      </c>
      <c r="AU132" s="38">
        <f>'PRA110'!AT132-'PRA110'!AT133</f>
        <v>0</v>
      </c>
      <c r="AV132" s="38">
        <f>'PRA110'!AU132-'PRA110'!AU133</f>
        <v>0</v>
      </c>
      <c r="AW132" s="38">
        <f>'PRA110'!AV132-'PRA110'!AV133</f>
        <v>0</v>
      </c>
      <c r="AX132" s="38">
        <f>'PRA110'!AW132-'PRA110'!AW133</f>
        <v>0</v>
      </c>
      <c r="AY132" s="38">
        <f>'PRA110'!AX132-'PRA110'!AX133</f>
        <v>0</v>
      </c>
      <c r="AZ132" s="38">
        <f>'PRA110'!AY132-'PRA110'!AY133</f>
        <v>0</v>
      </c>
      <c r="BA132" s="38">
        <f>'PRA110'!AZ132-'PRA110'!AZ133</f>
        <v>0</v>
      </c>
      <c r="BB132" s="38">
        <f>'PRA110'!BA132-'PRA110'!BA133</f>
        <v>0</v>
      </c>
      <c r="BC132" s="38">
        <f>'PRA110'!BB132-'PRA110'!BB133</f>
        <v>0</v>
      </c>
      <c r="BD132" s="38">
        <f>'PRA110'!BC132-'PRA110'!BC133</f>
        <v>0</v>
      </c>
      <c r="BE132" s="38">
        <f>'PRA110'!BD132-'PRA110'!BD133</f>
        <v>0</v>
      </c>
      <c r="BF132" s="38">
        <f>'PRA110'!BE132-'PRA110'!BE133</f>
        <v>0</v>
      </c>
      <c r="BG132" s="38">
        <f>'PRA110'!BF132-'PRA110'!BF133</f>
        <v>0</v>
      </c>
      <c r="BH132" s="38">
        <f>'PRA110'!BG132-'PRA110'!BG133</f>
        <v>0</v>
      </c>
      <c r="BI132" s="38">
        <f>'PRA110'!BH132-'PRA110'!BH133</f>
        <v>0</v>
      </c>
      <c r="BJ132" s="38">
        <f>'PRA110'!BI132-'PRA110'!BI133</f>
        <v>0</v>
      </c>
      <c r="BK132" s="38">
        <f>'PRA110'!BJ132-'PRA110'!BJ133</f>
        <v>0</v>
      </c>
      <c r="BL132" s="38">
        <f>'PRA110'!BK132-'PRA110'!BK133</f>
        <v>0</v>
      </c>
      <c r="BM132" s="38">
        <f>'PRA110'!BL132-'PRA110'!BL133</f>
        <v>0</v>
      </c>
      <c r="BN132" s="38">
        <f>'PRA110'!BM132-'PRA110'!BM133</f>
        <v>0</v>
      </c>
      <c r="BO132" s="38">
        <f>'PRA110'!BN132-'PRA110'!BN133</f>
        <v>0</v>
      </c>
      <c r="BP132" s="38">
        <f>'PRA110'!BO132-'PRA110'!BO133</f>
        <v>0</v>
      </c>
      <c r="BQ132" s="38">
        <f>'PRA110'!BP132-'PRA110'!BP133</f>
        <v>0</v>
      </c>
      <c r="BR132" s="38">
        <f>'PRA110'!BQ132-'PRA110'!BQ133</f>
        <v>0</v>
      </c>
      <c r="BS132" s="38">
        <f>'PRA110'!BR132-'PRA110'!BR133</f>
        <v>0</v>
      </c>
      <c r="BT132" s="38">
        <f>'PRA110'!BS132-'PRA110'!BS133</f>
        <v>0</v>
      </c>
      <c r="BU132" s="38">
        <f>'PRA110'!BT132-'PRA110'!BT133</f>
        <v>0</v>
      </c>
      <c r="BV132" s="38">
        <f>'PRA110'!BU132-'PRA110'!BU133</f>
        <v>0</v>
      </c>
      <c r="BW132" s="38">
        <f>'PRA110'!BV132-'PRA110'!BV133</f>
        <v>0</v>
      </c>
      <c r="BX132" s="38">
        <f>'PRA110'!BW132-'PRA110'!BW133</f>
        <v>0</v>
      </c>
      <c r="BY132" s="38">
        <f>'PRA110'!BX132-'PRA110'!BX133</f>
        <v>0</v>
      </c>
      <c r="BZ132" s="38">
        <f>'PRA110'!BY132-'PRA110'!BY133</f>
        <v>0</v>
      </c>
      <c r="CA132" s="38">
        <f>'PRA110'!BZ132-'PRA110'!BZ133</f>
        <v>0</v>
      </c>
      <c r="CB132" s="38">
        <f>'PRA110'!CA132-'PRA110'!CA133</f>
        <v>0</v>
      </c>
      <c r="CC132" s="38">
        <f>'PRA110'!CB132-'PRA110'!CB133</f>
        <v>0</v>
      </c>
      <c r="CD132" s="38">
        <f>'PRA110'!CC132-'PRA110'!CC133</f>
        <v>0</v>
      </c>
      <c r="CE132" s="38">
        <f>'PRA110'!CD132-'PRA110'!CD133</f>
        <v>0</v>
      </c>
      <c r="CF132" s="38">
        <f>'PRA110'!CE132-'PRA110'!CE133</f>
        <v>0</v>
      </c>
      <c r="CG132" s="38">
        <f>'PRA110'!CF132-'PRA110'!CF133</f>
        <v>0</v>
      </c>
      <c r="CH132" s="38">
        <f>'PRA110'!CG132-'PRA110'!CG133</f>
        <v>0</v>
      </c>
      <c r="CI132" s="38">
        <f>'PRA110'!CH132-'PRA110'!CH133</f>
        <v>0</v>
      </c>
      <c r="CJ132" s="38">
        <f>'PRA110'!CI132-'PRA110'!CI133</f>
        <v>0</v>
      </c>
      <c r="CK132" s="38">
        <f>'PRA110'!CJ132-'PRA110'!CJ133</f>
        <v>0</v>
      </c>
      <c r="CL132" s="38">
        <f>'PRA110'!CK132-'PRA110'!CK133</f>
        <v>0</v>
      </c>
      <c r="CM132" s="38">
        <f>'PRA110'!CL132-'PRA110'!CL133</f>
        <v>0</v>
      </c>
      <c r="CN132" s="38">
        <f>'PRA110'!CM132-'PRA110'!CM133</f>
        <v>0</v>
      </c>
      <c r="CO132" s="38">
        <f>'PRA110'!CN132-'PRA110'!CN133</f>
        <v>0</v>
      </c>
      <c r="CP132" s="38">
        <f>'PRA110'!CO132-'PRA110'!CO133</f>
        <v>0</v>
      </c>
      <c r="CQ132" s="38">
        <f>'PRA110'!CP132-'PRA110'!CP133</f>
        <v>0</v>
      </c>
      <c r="CR132" s="38">
        <f>'PRA110'!CQ132-'PRA110'!CQ133</f>
        <v>0</v>
      </c>
      <c r="CS132" s="38">
        <f>'PRA110'!CR132-'PRA110'!CR133</f>
        <v>0</v>
      </c>
      <c r="CT132" s="38">
        <f>'PRA110'!CS132-'PRA110'!CS133</f>
        <v>0</v>
      </c>
      <c r="CU132" s="38">
        <f>'PRA110'!CT132-'PRA110'!CT133</f>
        <v>0</v>
      </c>
      <c r="CV132" s="38">
        <f>'PRA110'!CU132-'PRA110'!CU133</f>
        <v>0</v>
      </c>
      <c r="CW132" s="38">
        <f>'PRA110'!CV132-'PRA110'!CV133</f>
        <v>0</v>
      </c>
      <c r="CX132" s="38">
        <f>'PRA110'!CW132-'PRA110'!CW133</f>
        <v>0</v>
      </c>
      <c r="CY132" s="38">
        <f>'PRA110'!CX132-'PRA110'!CX133</f>
        <v>0</v>
      </c>
      <c r="CZ132" s="38">
        <f>'PRA110'!CY132-'PRA110'!CY133</f>
        <v>0</v>
      </c>
      <c r="DA132" s="38">
        <f>'PRA110'!CZ132-'PRA110'!CZ133</f>
        <v>0</v>
      </c>
      <c r="DB132" s="38">
        <f>'PRA110'!DA132-'PRA110'!DA133</f>
        <v>0</v>
      </c>
      <c r="DC132" s="38">
        <f>'PRA110'!DB132-'PRA110'!DB133</f>
        <v>0</v>
      </c>
      <c r="DD132" s="38">
        <f>'PRA110'!DC132-'PRA110'!DC133</f>
        <v>0</v>
      </c>
      <c r="DE132" s="38">
        <f>'PRA110'!DD132-'PRA110'!DD133</f>
        <v>0</v>
      </c>
      <c r="DF132" s="38">
        <f>'PRA110'!DE132-'PRA110'!DE133</f>
        <v>0</v>
      </c>
      <c r="DG132" s="38">
        <f>'PRA110'!DF132-'PRA110'!DF133</f>
        <v>0</v>
      </c>
      <c r="DH132" s="38">
        <f>'PRA110'!DG132-'PRA110'!DG133</f>
        <v>0</v>
      </c>
      <c r="DI132" s="38">
        <f>'PRA110'!DH132-'PRA110'!DH133</f>
        <v>0</v>
      </c>
      <c r="DJ132" s="38">
        <f>'PRA110'!DI132-'PRA110'!DI133</f>
        <v>0</v>
      </c>
      <c r="DK132" s="38">
        <f>'PRA110'!DJ132-'PRA110'!DJ133</f>
        <v>0</v>
      </c>
      <c r="DL132" s="41">
        <f>'PRA110'!DK132-'PRA110'!DK133</f>
        <v>0</v>
      </c>
    </row>
    <row r="133" spans="1:116" s="206" customFormat="1" ht="24.75">
      <c r="A133" s="207"/>
      <c r="B133" s="214"/>
      <c r="C133" s="174"/>
      <c r="D133" s="84" t="s">
        <v>605</v>
      </c>
      <c r="E133" s="90" t="s">
        <v>807</v>
      </c>
      <c r="F133" s="211" t="s">
        <v>1172</v>
      </c>
      <c r="G133" s="209"/>
      <c r="H133" s="202"/>
      <c r="I133" s="212"/>
      <c r="J133" s="39">
        <f>'PRA110'!J133</f>
        <v>0</v>
      </c>
      <c r="K133" s="38">
        <f>'PRA110'!I133-'PRA110'!J133</f>
        <v>0</v>
      </c>
      <c r="L133" s="38">
        <f>'PRA110'!K133</f>
        <v>0</v>
      </c>
      <c r="M133" s="38">
        <f>'PRA110'!L133</f>
        <v>0</v>
      </c>
      <c r="N133" s="38">
        <f>'PRA110'!M133</f>
        <v>0</v>
      </c>
      <c r="O133" s="38">
        <f>'PRA110'!N133</f>
        <v>0</v>
      </c>
      <c r="P133" s="38">
        <f>'PRA110'!O133</f>
        <v>0</v>
      </c>
      <c r="Q133" s="38">
        <f>'PRA110'!P133</f>
        <v>0</v>
      </c>
      <c r="R133" s="38">
        <f>'PRA110'!Q133</f>
        <v>0</v>
      </c>
      <c r="S133" s="38">
        <f>'PRA110'!R133</f>
        <v>0</v>
      </c>
      <c r="T133" s="38">
        <f>'PRA110'!S133</f>
        <v>0</v>
      </c>
      <c r="U133" s="38">
        <f>'PRA110'!T133</f>
        <v>0</v>
      </c>
      <c r="V133" s="38">
        <f>'PRA110'!U133</f>
        <v>0</v>
      </c>
      <c r="W133" s="38">
        <f>'PRA110'!V133</f>
        <v>0</v>
      </c>
      <c r="X133" s="38">
        <f>'PRA110'!W133</f>
        <v>0</v>
      </c>
      <c r="Y133" s="38">
        <f>'PRA110'!X133</f>
        <v>0</v>
      </c>
      <c r="Z133" s="38">
        <f>'PRA110'!Y133</f>
        <v>0</v>
      </c>
      <c r="AA133" s="38">
        <f>'PRA110'!Z133</f>
        <v>0</v>
      </c>
      <c r="AB133" s="38">
        <f>'PRA110'!AA133</f>
        <v>0</v>
      </c>
      <c r="AC133" s="38">
        <f>'PRA110'!AB133</f>
        <v>0</v>
      </c>
      <c r="AD133" s="38">
        <f>'PRA110'!AC133</f>
        <v>0</v>
      </c>
      <c r="AE133" s="38">
        <f>'PRA110'!AD133</f>
        <v>0</v>
      </c>
      <c r="AF133" s="38">
        <f>'PRA110'!AE133</f>
        <v>0</v>
      </c>
      <c r="AG133" s="38">
        <f>'PRA110'!AF133</f>
        <v>0</v>
      </c>
      <c r="AH133" s="38">
        <f>'PRA110'!AG133</f>
        <v>0</v>
      </c>
      <c r="AI133" s="38">
        <f>'PRA110'!AH133</f>
        <v>0</v>
      </c>
      <c r="AJ133" s="38">
        <f>'PRA110'!AI133</f>
        <v>0</v>
      </c>
      <c r="AK133" s="38">
        <f>'PRA110'!AJ133</f>
        <v>0</v>
      </c>
      <c r="AL133" s="38">
        <f>'PRA110'!AK133</f>
        <v>0</v>
      </c>
      <c r="AM133" s="38">
        <f>'PRA110'!AL133</f>
        <v>0</v>
      </c>
      <c r="AN133" s="38">
        <f>'PRA110'!AM133</f>
        <v>0</v>
      </c>
      <c r="AO133" s="38">
        <f>'PRA110'!AN133</f>
        <v>0</v>
      </c>
      <c r="AP133" s="38">
        <f>'PRA110'!AO133</f>
        <v>0</v>
      </c>
      <c r="AQ133" s="38">
        <f>'PRA110'!AP133</f>
        <v>0</v>
      </c>
      <c r="AR133" s="38">
        <f>'PRA110'!AQ133</f>
        <v>0</v>
      </c>
      <c r="AS133" s="38">
        <f>'PRA110'!AR133</f>
        <v>0</v>
      </c>
      <c r="AT133" s="38">
        <f>'PRA110'!AS133</f>
        <v>0</v>
      </c>
      <c r="AU133" s="38">
        <f>'PRA110'!AT133</f>
        <v>0</v>
      </c>
      <c r="AV133" s="38">
        <f>'PRA110'!AU133</f>
        <v>0</v>
      </c>
      <c r="AW133" s="38">
        <f>'PRA110'!AV133</f>
        <v>0</v>
      </c>
      <c r="AX133" s="38">
        <f>'PRA110'!AW133</f>
        <v>0</v>
      </c>
      <c r="AY133" s="38">
        <f>'PRA110'!AX133</f>
        <v>0</v>
      </c>
      <c r="AZ133" s="38">
        <f>'PRA110'!AY133</f>
        <v>0</v>
      </c>
      <c r="BA133" s="38">
        <f>'PRA110'!AZ133</f>
        <v>0</v>
      </c>
      <c r="BB133" s="38">
        <f>'PRA110'!BA133</f>
        <v>0</v>
      </c>
      <c r="BC133" s="38">
        <f>'PRA110'!BB133</f>
        <v>0</v>
      </c>
      <c r="BD133" s="38">
        <f>'PRA110'!BC133</f>
        <v>0</v>
      </c>
      <c r="BE133" s="38">
        <f>'PRA110'!BD133</f>
        <v>0</v>
      </c>
      <c r="BF133" s="38">
        <f>'PRA110'!BE133</f>
        <v>0</v>
      </c>
      <c r="BG133" s="38">
        <f>'PRA110'!BF133</f>
        <v>0</v>
      </c>
      <c r="BH133" s="38">
        <f>'PRA110'!BG133</f>
        <v>0</v>
      </c>
      <c r="BI133" s="38">
        <f>'PRA110'!BH133</f>
        <v>0</v>
      </c>
      <c r="BJ133" s="38">
        <f>'PRA110'!BI133</f>
        <v>0</v>
      </c>
      <c r="BK133" s="38">
        <f>'PRA110'!BJ133</f>
        <v>0</v>
      </c>
      <c r="BL133" s="38">
        <f>'PRA110'!BK133</f>
        <v>0</v>
      </c>
      <c r="BM133" s="38">
        <f>'PRA110'!BL133</f>
        <v>0</v>
      </c>
      <c r="BN133" s="38">
        <f>'PRA110'!BM133</f>
        <v>0</v>
      </c>
      <c r="BO133" s="38">
        <f>'PRA110'!BN133</f>
        <v>0</v>
      </c>
      <c r="BP133" s="38">
        <f>'PRA110'!BO133</f>
        <v>0</v>
      </c>
      <c r="BQ133" s="38">
        <f>'PRA110'!BP133</f>
        <v>0</v>
      </c>
      <c r="BR133" s="38">
        <f>'PRA110'!BQ133</f>
        <v>0</v>
      </c>
      <c r="BS133" s="38">
        <f>'PRA110'!BR133</f>
        <v>0</v>
      </c>
      <c r="BT133" s="38">
        <f>'PRA110'!BS133</f>
        <v>0</v>
      </c>
      <c r="BU133" s="38">
        <f>'PRA110'!BT133</f>
        <v>0</v>
      </c>
      <c r="BV133" s="38">
        <f>'PRA110'!BU133</f>
        <v>0</v>
      </c>
      <c r="BW133" s="38">
        <f>'PRA110'!BV133</f>
        <v>0</v>
      </c>
      <c r="BX133" s="38">
        <f>'PRA110'!BW133</f>
        <v>0</v>
      </c>
      <c r="BY133" s="38">
        <f>'PRA110'!BX133</f>
        <v>0</v>
      </c>
      <c r="BZ133" s="38">
        <f>'PRA110'!BY133</f>
        <v>0</v>
      </c>
      <c r="CA133" s="38">
        <f>'PRA110'!BZ133</f>
        <v>0</v>
      </c>
      <c r="CB133" s="38">
        <f>'PRA110'!CA133</f>
        <v>0</v>
      </c>
      <c r="CC133" s="38">
        <f>'PRA110'!CB133</f>
        <v>0</v>
      </c>
      <c r="CD133" s="38">
        <f>'PRA110'!CC133</f>
        <v>0</v>
      </c>
      <c r="CE133" s="38">
        <f>'PRA110'!CD133</f>
        <v>0</v>
      </c>
      <c r="CF133" s="38">
        <f>'PRA110'!CE133</f>
        <v>0</v>
      </c>
      <c r="CG133" s="38">
        <f>'PRA110'!CF133</f>
        <v>0</v>
      </c>
      <c r="CH133" s="38">
        <f>'PRA110'!CG133</f>
        <v>0</v>
      </c>
      <c r="CI133" s="38">
        <f>'PRA110'!CH133</f>
        <v>0</v>
      </c>
      <c r="CJ133" s="38">
        <f>'PRA110'!CI133</f>
        <v>0</v>
      </c>
      <c r="CK133" s="38">
        <f>'PRA110'!CJ133</f>
        <v>0</v>
      </c>
      <c r="CL133" s="38">
        <f>'PRA110'!CK133</f>
        <v>0</v>
      </c>
      <c r="CM133" s="38">
        <f>'PRA110'!CL133</f>
        <v>0</v>
      </c>
      <c r="CN133" s="38">
        <f>'PRA110'!CM133</f>
        <v>0</v>
      </c>
      <c r="CO133" s="38">
        <f>'PRA110'!CN133</f>
        <v>0</v>
      </c>
      <c r="CP133" s="38">
        <f>'PRA110'!CO133</f>
        <v>0</v>
      </c>
      <c r="CQ133" s="38">
        <f>'PRA110'!CP133</f>
        <v>0</v>
      </c>
      <c r="CR133" s="38">
        <f>'PRA110'!CQ133</f>
        <v>0</v>
      </c>
      <c r="CS133" s="38">
        <f>'PRA110'!CR133</f>
        <v>0</v>
      </c>
      <c r="CT133" s="38">
        <f>'PRA110'!CS133</f>
        <v>0</v>
      </c>
      <c r="CU133" s="38">
        <f>'PRA110'!CT133</f>
        <v>0</v>
      </c>
      <c r="CV133" s="38">
        <f>'PRA110'!CU133</f>
        <v>0</v>
      </c>
      <c r="CW133" s="38">
        <f>'PRA110'!CV133</f>
        <v>0</v>
      </c>
      <c r="CX133" s="38">
        <f>'PRA110'!CW133</f>
        <v>0</v>
      </c>
      <c r="CY133" s="38">
        <f>'PRA110'!CX133</f>
        <v>0</v>
      </c>
      <c r="CZ133" s="38">
        <f>'PRA110'!CY133</f>
        <v>0</v>
      </c>
      <c r="DA133" s="38">
        <f>'PRA110'!CZ133</f>
        <v>0</v>
      </c>
      <c r="DB133" s="38">
        <f>'PRA110'!DA133</f>
        <v>0</v>
      </c>
      <c r="DC133" s="38">
        <f>'PRA110'!DB133</f>
        <v>0</v>
      </c>
      <c r="DD133" s="38">
        <f>'PRA110'!DC133</f>
        <v>0</v>
      </c>
      <c r="DE133" s="38">
        <f>'PRA110'!DD133</f>
        <v>0</v>
      </c>
      <c r="DF133" s="38">
        <f>'PRA110'!DE133</f>
        <v>0</v>
      </c>
      <c r="DG133" s="38">
        <f>'PRA110'!DF133</f>
        <v>0</v>
      </c>
      <c r="DH133" s="38">
        <f>'PRA110'!DG133</f>
        <v>0</v>
      </c>
      <c r="DI133" s="38">
        <f>'PRA110'!DH133</f>
        <v>0</v>
      </c>
      <c r="DJ133" s="38">
        <f>'PRA110'!DI133</f>
        <v>0</v>
      </c>
      <c r="DK133" s="38">
        <f>'PRA110'!DJ133</f>
        <v>0</v>
      </c>
      <c r="DL133" s="41">
        <f>'PRA110'!DK133</f>
        <v>0</v>
      </c>
    </row>
    <row r="134" spans="1:116" s="206" customFormat="1" ht="19.5" customHeight="1">
      <c r="A134" s="207"/>
      <c r="B134" s="249"/>
      <c r="C134" s="174"/>
      <c r="D134" s="84"/>
      <c r="E134" s="90"/>
      <c r="F134" s="211" t="s">
        <v>929</v>
      </c>
      <c r="G134" s="209"/>
      <c r="H134" s="202"/>
      <c r="I134" s="212"/>
      <c r="J134" s="39">
        <f>'PRA110'!J134-'PRA110'!J135</f>
        <v>0</v>
      </c>
      <c r="K134" s="38">
        <f>('PRA110'!I134-'PRA110'!J134)-('PRA110'!I135-'PRA110'!J135)</f>
        <v>0</v>
      </c>
      <c r="L134" s="38">
        <f>'PRA110'!K134-'PRA110'!K135</f>
        <v>0</v>
      </c>
      <c r="M134" s="38">
        <f>'PRA110'!L134-'PRA110'!L135</f>
        <v>0</v>
      </c>
      <c r="N134" s="38">
        <f>'PRA110'!M134-'PRA110'!M135</f>
        <v>0</v>
      </c>
      <c r="O134" s="38">
        <f>'PRA110'!N134-'PRA110'!N135</f>
        <v>0</v>
      </c>
      <c r="P134" s="38">
        <f>'PRA110'!O134-'PRA110'!O135</f>
        <v>0</v>
      </c>
      <c r="Q134" s="38">
        <f>'PRA110'!P134-'PRA110'!P135</f>
        <v>0</v>
      </c>
      <c r="R134" s="38">
        <f>'PRA110'!Q134-'PRA110'!Q135</f>
        <v>0</v>
      </c>
      <c r="S134" s="38">
        <f>'PRA110'!R134-'PRA110'!R135</f>
        <v>0</v>
      </c>
      <c r="T134" s="38">
        <f>'PRA110'!S134-'PRA110'!S135</f>
        <v>0</v>
      </c>
      <c r="U134" s="38">
        <f>'PRA110'!T134-'PRA110'!T135</f>
        <v>0</v>
      </c>
      <c r="V134" s="38">
        <f>'PRA110'!U134-'PRA110'!U135</f>
        <v>0</v>
      </c>
      <c r="W134" s="38">
        <f>'PRA110'!V134-'PRA110'!V135</f>
        <v>0</v>
      </c>
      <c r="X134" s="38">
        <f>'PRA110'!W134-'PRA110'!W135</f>
        <v>0</v>
      </c>
      <c r="Y134" s="38">
        <f>'PRA110'!X134-'PRA110'!X135</f>
        <v>0</v>
      </c>
      <c r="Z134" s="38">
        <f>'PRA110'!Y134-'PRA110'!Y135</f>
        <v>0</v>
      </c>
      <c r="AA134" s="38">
        <f>'PRA110'!Z134-'PRA110'!Z135</f>
        <v>0</v>
      </c>
      <c r="AB134" s="38">
        <f>'PRA110'!AA134-'PRA110'!AA135</f>
        <v>0</v>
      </c>
      <c r="AC134" s="38">
        <f>'PRA110'!AB134-'PRA110'!AB135</f>
        <v>0</v>
      </c>
      <c r="AD134" s="38">
        <f>'PRA110'!AC134-'PRA110'!AC135</f>
        <v>0</v>
      </c>
      <c r="AE134" s="38">
        <f>'PRA110'!AD134-'PRA110'!AD135</f>
        <v>0</v>
      </c>
      <c r="AF134" s="38">
        <f>'PRA110'!AE134-'PRA110'!AE135</f>
        <v>0</v>
      </c>
      <c r="AG134" s="38">
        <f>'PRA110'!AF134-'PRA110'!AF135</f>
        <v>0</v>
      </c>
      <c r="AH134" s="38">
        <f>'PRA110'!AG134-'PRA110'!AG135</f>
        <v>0</v>
      </c>
      <c r="AI134" s="38">
        <f>'PRA110'!AH134-'PRA110'!AH135</f>
        <v>0</v>
      </c>
      <c r="AJ134" s="38">
        <f>'PRA110'!AI134-'PRA110'!AI135</f>
        <v>0</v>
      </c>
      <c r="AK134" s="38">
        <f>'PRA110'!AJ134-'PRA110'!AJ135</f>
        <v>0</v>
      </c>
      <c r="AL134" s="38">
        <f>'PRA110'!AK134-'PRA110'!AK135</f>
        <v>0</v>
      </c>
      <c r="AM134" s="38">
        <f>'PRA110'!AL134-'PRA110'!AL135</f>
        <v>0</v>
      </c>
      <c r="AN134" s="38">
        <f>'PRA110'!AM134-'PRA110'!AM135</f>
        <v>0</v>
      </c>
      <c r="AO134" s="38">
        <f>'PRA110'!AN134-'PRA110'!AN135</f>
        <v>0</v>
      </c>
      <c r="AP134" s="38">
        <f>'PRA110'!AO134-'PRA110'!AO135</f>
        <v>0</v>
      </c>
      <c r="AQ134" s="38">
        <f>'PRA110'!AP134-'PRA110'!AP135</f>
        <v>0</v>
      </c>
      <c r="AR134" s="38">
        <f>'PRA110'!AQ134-'PRA110'!AQ135</f>
        <v>0</v>
      </c>
      <c r="AS134" s="38">
        <f>'PRA110'!AR134-'PRA110'!AR135</f>
        <v>0</v>
      </c>
      <c r="AT134" s="38">
        <f>'PRA110'!AS134-'PRA110'!AS135</f>
        <v>0</v>
      </c>
      <c r="AU134" s="38">
        <f>'PRA110'!AT134-'PRA110'!AT135</f>
        <v>0</v>
      </c>
      <c r="AV134" s="38">
        <f>'PRA110'!AU134-'PRA110'!AU135</f>
        <v>0</v>
      </c>
      <c r="AW134" s="38">
        <f>'PRA110'!AV134-'PRA110'!AV135</f>
        <v>0</v>
      </c>
      <c r="AX134" s="38">
        <f>'PRA110'!AW134-'PRA110'!AW135</f>
        <v>0</v>
      </c>
      <c r="AY134" s="38">
        <f>'PRA110'!AX134-'PRA110'!AX135</f>
        <v>0</v>
      </c>
      <c r="AZ134" s="38">
        <f>'PRA110'!AY134-'PRA110'!AY135</f>
        <v>0</v>
      </c>
      <c r="BA134" s="38">
        <f>'PRA110'!AZ134-'PRA110'!AZ135</f>
        <v>0</v>
      </c>
      <c r="BB134" s="38">
        <f>'PRA110'!BA134-'PRA110'!BA135</f>
        <v>0</v>
      </c>
      <c r="BC134" s="38">
        <f>'PRA110'!BB134-'PRA110'!BB135</f>
        <v>0</v>
      </c>
      <c r="BD134" s="38">
        <f>'PRA110'!BC134-'PRA110'!BC135</f>
        <v>0</v>
      </c>
      <c r="BE134" s="38">
        <f>'PRA110'!BD134-'PRA110'!BD135</f>
        <v>0</v>
      </c>
      <c r="BF134" s="38">
        <f>'PRA110'!BE134-'PRA110'!BE135</f>
        <v>0</v>
      </c>
      <c r="BG134" s="38">
        <f>'PRA110'!BF134-'PRA110'!BF135</f>
        <v>0</v>
      </c>
      <c r="BH134" s="38">
        <f>'PRA110'!BG134-'PRA110'!BG135</f>
        <v>0</v>
      </c>
      <c r="BI134" s="38">
        <f>'PRA110'!BH134-'PRA110'!BH135</f>
        <v>0</v>
      </c>
      <c r="BJ134" s="38">
        <f>'PRA110'!BI134-'PRA110'!BI135</f>
        <v>0</v>
      </c>
      <c r="BK134" s="38">
        <f>'PRA110'!BJ134-'PRA110'!BJ135</f>
        <v>0</v>
      </c>
      <c r="BL134" s="38">
        <f>'PRA110'!BK134-'PRA110'!BK135</f>
        <v>0</v>
      </c>
      <c r="BM134" s="38">
        <f>'PRA110'!BL134-'PRA110'!BL135</f>
        <v>0</v>
      </c>
      <c r="BN134" s="38">
        <f>'PRA110'!BM134-'PRA110'!BM135</f>
        <v>0</v>
      </c>
      <c r="BO134" s="38">
        <f>'PRA110'!BN134-'PRA110'!BN135</f>
        <v>0</v>
      </c>
      <c r="BP134" s="38">
        <f>'PRA110'!BO134-'PRA110'!BO135</f>
        <v>0</v>
      </c>
      <c r="BQ134" s="38">
        <f>'PRA110'!BP134-'PRA110'!BP135</f>
        <v>0</v>
      </c>
      <c r="BR134" s="38">
        <f>'PRA110'!BQ134-'PRA110'!BQ135</f>
        <v>0</v>
      </c>
      <c r="BS134" s="38">
        <f>'PRA110'!BR134-'PRA110'!BR135</f>
        <v>0</v>
      </c>
      <c r="BT134" s="38">
        <f>'PRA110'!BS134-'PRA110'!BS135</f>
        <v>0</v>
      </c>
      <c r="BU134" s="38">
        <f>'PRA110'!BT134-'PRA110'!BT135</f>
        <v>0</v>
      </c>
      <c r="BV134" s="38">
        <f>'PRA110'!BU134-'PRA110'!BU135</f>
        <v>0</v>
      </c>
      <c r="BW134" s="38">
        <f>'PRA110'!BV134-'PRA110'!BV135</f>
        <v>0</v>
      </c>
      <c r="BX134" s="38">
        <f>'PRA110'!BW134-'PRA110'!BW135</f>
        <v>0</v>
      </c>
      <c r="BY134" s="38">
        <f>'PRA110'!BX134-'PRA110'!BX135</f>
        <v>0</v>
      </c>
      <c r="BZ134" s="38">
        <f>'PRA110'!BY134-'PRA110'!BY135</f>
        <v>0</v>
      </c>
      <c r="CA134" s="38">
        <f>'PRA110'!BZ134-'PRA110'!BZ135</f>
        <v>0</v>
      </c>
      <c r="CB134" s="38">
        <f>'PRA110'!CA134-'PRA110'!CA135</f>
        <v>0</v>
      </c>
      <c r="CC134" s="38">
        <f>'PRA110'!CB134-'PRA110'!CB135</f>
        <v>0</v>
      </c>
      <c r="CD134" s="38">
        <f>'PRA110'!CC134-'PRA110'!CC135</f>
        <v>0</v>
      </c>
      <c r="CE134" s="38">
        <f>'PRA110'!CD134-'PRA110'!CD135</f>
        <v>0</v>
      </c>
      <c r="CF134" s="38">
        <f>'PRA110'!CE134-'PRA110'!CE135</f>
        <v>0</v>
      </c>
      <c r="CG134" s="38">
        <f>'PRA110'!CF134-'PRA110'!CF135</f>
        <v>0</v>
      </c>
      <c r="CH134" s="38">
        <f>'PRA110'!CG134-'PRA110'!CG135</f>
        <v>0</v>
      </c>
      <c r="CI134" s="38">
        <f>'PRA110'!CH134-'PRA110'!CH135</f>
        <v>0</v>
      </c>
      <c r="CJ134" s="38">
        <f>'PRA110'!CI134-'PRA110'!CI135</f>
        <v>0</v>
      </c>
      <c r="CK134" s="38">
        <f>'PRA110'!CJ134-'PRA110'!CJ135</f>
        <v>0</v>
      </c>
      <c r="CL134" s="38">
        <f>'PRA110'!CK134-'PRA110'!CK135</f>
        <v>0</v>
      </c>
      <c r="CM134" s="38">
        <f>'PRA110'!CL134-'PRA110'!CL135</f>
        <v>0</v>
      </c>
      <c r="CN134" s="38">
        <f>'PRA110'!CM134-'PRA110'!CM135</f>
        <v>0</v>
      </c>
      <c r="CO134" s="38">
        <f>'PRA110'!CN134-'PRA110'!CN135</f>
        <v>0</v>
      </c>
      <c r="CP134" s="38">
        <f>'PRA110'!CO134-'PRA110'!CO135</f>
        <v>0</v>
      </c>
      <c r="CQ134" s="38">
        <f>'PRA110'!CP134-'PRA110'!CP135</f>
        <v>0</v>
      </c>
      <c r="CR134" s="38">
        <f>'PRA110'!CQ134-'PRA110'!CQ135</f>
        <v>0</v>
      </c>
      <c r="CS134" s="38">
        <f>'PRA110'!CR134-'PRA110'!CR135</f>
        <v>0</v>
      </c>
      <c r="CT134" s="38">
        <f>'PRA110'!CS134-'PRA110'!CS135</f>
        <v>0</v>
      </c>
      <c r="CU134" s="38">
        <f>'PRA110'!CT134-'PRA110'!CT135</f>
        <v>0</v>
      </c>
      <c r="CV134" s="38">
        <f>'PRA110'!CU134-'PRA110'!CU135</f>
        <v>0</v>
      </c>
      <c r="CW134" s="38">
        <f>'PRA110'!CV134-'PRA110'!CV135</f>
        <v>0</v>
      </c>
      <c r="CX134" s="38">
        <f>'PRA110'!CW134-'PRA110'!CW135</f>
        <v>0</v>
      </c>
      <c r="CY134" s="38">
        <f>'PRA110'!CX134-'PRA110'!CX135</f>
        <v>0</v>
      </c>
      <c r="CZ134" s="38">
        <f>'PRA110'!CY134-'PRA110'!CY135</f>
        <v>0</v>
      </c>
      <c r="DA134" s="38">
        <f>'PRA110'!CZ134-'PRA110'!CZ135</f>
        <v>0</v>
      </c>
      <c r="DB134" s="38">
        <f>'PRA110'!DA134-'PRA110'!DA135</f>
        <v>0</v>
      </c>
      <c r="DC134" s="38">
        <f>'PRA110'!DB134-'PRA110'!DB135</f>
        <v>0</v>
      </c>
      <c r="DD134" s="38">
        <f>'PRA110'!DC134-'PRA110'!DC135</f>
        <v>0</v>
      </c>
      <c r="DE134" s="38">
        <f>'PRA110'!DD134-'PRA110'!DD135</f>
        <v>0</v>
      </c>
      <c r="DF134" s="38">
        <f>'PRA110'!DE134-'PRA110'!DE135</f>
        <v>0</v>
      </c>
      <c r="DG134" s="38">
        <f>'PRA110'!DF134-'PRA110'!DF135</f>
        <v>0</v>
      </c>
      <c r="DH134" s="38">
        <f>'PRA110'!DG134-'PRA110'!DG135</f>
        <v>0</v>
      </c>
      <c r="DI134" s="38">
        <f>'PRA110'!DH134-'PRA110'!DH135</f>
        <v>0</v>
      </c>
      <c r="DJ134" s="38">
        <f>'PRA110'!DI134-'PRA110'!DI135</f>
        <v>0</v>
      </c>
      <c r="DK134" s="38">
        <f>'PRA110'!DJ134-'PRA110'!DJ135</f>
        <v>0</v>
      </c>
      <c r="DL134" s="41">
        <f>'PRA110'!DK134-'PRA110'!DK135</f>
        <v>0</v>
      </c>
    </row>
    <row r="135" spans="1:116" s="206" customFormat="1" ht="13.5">
      <c r="A135" s="207"/>
      <c r="B135" s="214"/>
      <c r="C135" s="174"/>
      <c r="D135" s="84" t="s">
        <v>608</v>
      </c>
      <c r="E135" s="90" t="s">
        <v>808</v>
      </c>
      <c r="F135" s="211" t="s">
        <v>930</v>
      </c>
      <c r="G135" s="209"/>
      <c r="H135" s="202"/>
      <c r="I135" s="212"/>
      <c r="J135" s="39">
        <f>'PRA110'!J135</f>
        <v>0</v>
      </c>
      <c r="K135" s="38">
        <f>'PRA110'!I135-'PRA110'!J135</f>
        <v>0</v>
      </c>
      <c r="L135" s="38">
        <f>'PRA110'!K135</f>
        <v>0</v>
      </c>
      <c r="M135" s="38">
        <f>'PRA110'!L135</f>
        <v>0</v>
      </c>
      <c r="N135" s="38">
        <f>'PRA110'!M135</f>
        <v>0</v>
      </c>
      <c r="O135" s="38">
        <f>'PRA110'!N135</f>
        <v>0</v>
      </c>
      <c r="P135" s="38">
        <f>'PRA110'!O135</f>
        <v>0</v>
      </c>
      <c r="Q135" s="38">
        <f>'PRA110'!P135</f>
        <v>0</v>
      </c>
      <c r="R135" s="38">
        <f>'PRA110'!Q135</f>
        <v>0</v>
      </c>
      <c r="S135" s="38">
        <f>'PRA110'!R135</f>
        <v>0</v>
      </c>
      <c r="T135" s="38">
        <f>'PRA110'!S135</f>
        <v>0</v>
      </c>
      <c r="U135" s="38">
        <f>'PRA110'!T135</f>
        <v>0</v>
      </c>
      <c r="V135" s="38">
        <f>'PRA110'!U135</f>
        <v>0</v>
      </c>
      <c r="W135" s="38">
        <f>'PRA110'!V135</f>
        <v>0</v>
      </c>
      <c r="X135" s="38">
        <f>'PRA110'!W135</f>
        <v>0</v>
      </c>
      <c r="Y135" s="38">
        <f>'PRA110'!X135</f>
        <v>0</v>
      </c>
      <c r="Z135" s="38">
        <f>'PRA110'!Y135</f>
        <v>0</v>
      </c>
      <c r="AA135" s="38">
        <f>'PRA110'!Z135</f>
        <v>0</v>
      </c>
      <c r="AB135" s="38">
        <f>'PRA110'!AA135</f>
        <v>0</v>
      </c>
      <c r="AC135" s="38">
        <f>'PRA110'!AB135</f>
        <v>0</v>
      </c>
      <c r="AD135" s="38">
        <f>'PRA110'!AC135</f>
        <v>0</v>
      </c>
      <c r="AE135" s="38">
        <f>'PRA110'!AD135</f>
        <v>0</v>
      </c>
      <c r="AF135" s="38">
        <f>'PRA110'!AE135</f>
        <v>0</v>
      </c>
      <c r="AG135" s="38">
        <f>'PRA110'!AF135</f>
        <v>0</v>
      </c>
      <c r="AH135" s="38">
        <f>'PRA110'!AG135</f>
        <v>0</v>
      </c>
      <c r="AI135" s="38">
        <f>'PRA110'!AH135</f>
        <v>0</v>
      </c>
      <c r="AJ135" s="38">
        <f>'PRA110'!AI135</f>
        <v>0</v>
      </c>
      <c r="AK135" s="38">
        <f>'PRA110'!AJ135</f>
        <v>0</v>
      </c>
      <c r="AL135" s="38">
        <f>'PRA110'!AK135</f>
        <v>0</v>
      </c>
      <c r="AM135" s="38">
        <f>'PRA110'!AL135</f>
        <v>0</v>
      </c>
      <c r="AN135" s="38">
        <f>'PRA110'!AM135</f>
        <v>0</v>
      </c>
      <c r="AO135" s="38">
        <f>'PRA110'!AN135</f>
        <v>0</v>
      </c>
      <c r="AP135" s="38">
        <f>'PRA110'!AO135</f>
        <v>0</v>
      </c>
      <c r="AQ135" s="38">
        <f>'PRA110'!AP135</f>
        <v>0</v>
      </c>
      <c r="AR135" s="38">
        <f>'PRA110'!AQ135</f>
        <v>0</v>
      </c>
      <c r="AS135" s="38">
        <f>'PRA110'!AR135</f>
        <v>0</v>
      </c>
      <c r="AT135" s="38">
        <f>'PRA110'!AS135</f>
        <v>0</v>
      </c>
      <c r="AU135" s="38">
        <f>'PRA110'!AT135</f>
        <v>0</v>
      </c>
      <c r="AV135" s="38">
        <f>'PRA110'!AU135</f>
        <v>0</v>
      </c>
      <c r="AW135" s="38">
        <f>'PRA110'!AV135</f>
        <v>0</v>
      </c>
      <c r="AX135" s="38">
        <f>'PRA110'!AW135</f>
        <v>0</v>
      </c>
      <c r="AY135" s="38">
        <f>'PRA110'!AX135</f>
        <v>0</v>
      </c>
      <c r="AZ135" s="38">
        <f>'PRA110'!AY135</f>
        <v>0</v>
      </c>
      <c r="BA135" s="38">
        <f>'PRA110'!AZ135</f>
        <v>0</v>
      </c>
      <c r="BB135" s="38">
        <f>'PRA110'!BA135</f>
        <v>0</v>
      </c>
      <c r="BC135" s="38">
        <f>'PRA110'!BB135</f>
        <v>0</v>
      </c>
      <c r="BD135" s="38">
        <f>'PRA110'!BC135</f>
        <v>0</v>
      </c>
      <c r="BE135" s="38">
        <f>'PRA110'!BD135</f>
        <v>0</v>
      </c>
      <c r="BF135" s="38">
        <f>'PRA110'!BE135</f>
        <v>0</v>
      </c>
      <c r="BG135" s="38">
        <f>'PRA110'!BF135</f>
        <v>0</v>
      </c>
      <c r="BH135" s="38">
        <f>'PRA110'!BG135</f>
        <v>0</v>
      </c>
      <c r="BI135" s="38">
        <f>'PRA110'!BH135</f>
        <v>0</v>
      </c>
      <c r="BJ135" s="38">
        <f>'PRA110'!BI135</f>
        <v>0</v>
      </c>
      <c r="BK135" s="38">
        <f>'PRA110'!BJ135</f>
        <v>0</v>
      </c>
      <c r="BL135" s="38">
        <f>'PRA110'!BK135</f>
        <v>0</v>
      </c>
      <c r="BM135" s="38">
        <f>'PRA110'!BL135</f>
        <v>0</v>
      </c>
      <c r="BN135" s="38">
        <f>'PRA110'!BM135</f>
        <v>0</v>
      </c>
      <c r="BO135" s="38">
        <f>'PRA110'!BN135</f>
        <v>0</v>
      </c>
      <c r="BP135" s="38">
        <f>'PRA110'!BO135</f>
        <v>0</v>
      </c>
      <c r="BQ135" s="38">
        <f>'PRA110'!BP135</f>
        <v>0</v>
      </c>
      <c r="BR135" s="38">
        <f>'PRA110'!BQ135</f>
        <v>0</v>
      </c>
      <c r="BS135" s="38">
        <f>'PRA110'!BR135</f>
        <v>0</v>
      </c>
      <c r="BT135" s="38">
        <f>'PRA110'!BS135</f>
        <v>0</v>
      </c>
      <c r="BU135" s="38">
        <f>'PRA110'!BT135</f>
        <v>0</v>
      </c>
      <c r="BV135" s="38">
        <f>'PRA110'!BU135</f>
        <v>0</v>
      </c>
      <c r="BW135" s="38">
        <f>'PRA110'!BV135</f>
        <v>0</v>
      </c>
      <c r="BX135" s="38">
        <f>'PRA110'!BW135</f>
        <v>0</v>
      </c>
      <c r="BY135" s="38">
        <f>'PRA110'!BX135</f>
        <v>0</v>
      </c>
      <c r="BZ135" s="38">
        <f>'PRA110'!BY135</f>
        <v>0</v>
      </c>
      <c r="CA135" s="38">
        <f>'PRA110'!BZ135</f>
        <v>0</v>
      </c>
      <c r="CB135" s="38">
        <f>'PRA110'!CA135</f>
        <v>0</v>
      </c>
      <c r="CC135" s="38">
        <f>'PRA110'!CB135</f>
        <v>0</v>
      </c>
      <c r="CD135" s="38">
        <f>'PRA110'!CC135</f>
        <v>0</v>
      </c>
      <c r="CE135" s="38">
        <f>'PRA110'!CD135</f>
        <v>0</v>
      </c>
      <c r="CF135" s="38">
        <f>'PRA110'!CE135</f>
        <v>0</v>
      </c>
      <c r="CG135" s="38">
        <f>'PRA110'!CF135</f>
        <v>0</v>
      </c>
      <c r="CH135" s="38">
        <f>'PRA110'!CG135</f>
        <v>0</v>
      </c>
      <c r="CI135" s="38">
        <f>'PRA110'!CH135</f>
        <v>0</v>
      </c>
      <c r="CJ135" s="38">
        <f>'PRA110'!CI135</f>
        <v>0</v>
      </c>
      <c r="CK135" s="38">
        <f>'PRA110'!CJ135</f>
        <v>0</v>
      </c>
      <c r="CL135" s="38">
        <f>'PRA110'!CK135</f>
        <v>0</v>
      </c>
      <c r="CM135" s="38">
        <f>'PRA110'!CL135</f>
        <v>0</v>
      </c>
      <c r="CN135" s="38">
        <f>'PRA110'!CM135</f>
        <v>0</v>
      </c>
      <c r="CO135" s="38">
        <f>'PRA110'!CN135</f>
        <v>0</v>
      </c>
      <c r="CP135" s="38">
        <f>'PRA110'!CO135</f>
        <v>0</v>
      </c>
      <c r="CQ135" s="38">
        <f>'PRA110'!CP135</f>
        <v>0</v>
      </c>
      <c r="CR135" s="38">
        <f>'PRA110'!CQ135</f>
        <v>0</v>
      </c>
      <c r="CS135" s="38">
        <f>'PRA110'!CR135</f>
        <v>0</v>
      </c>
      <c r="CT135" s="38">
        <f>'PRA110'!CS135</f>
        <v>0</v>
      </c>
      <c r="CU135" s="38">
        <f>'PRA110'!CT135</f>
        <v>0</v>
      </c>
      <c r="CV135" s="38">
        <f>'PRA110'!CU135</f>
        <v>0</v>
      </c>
      <c r="CW135" s="38">
        <f>'PRA110'!CV135</f>
        <v>0</v>
      </c>
      <c r="CX135" s="38">
        <f>'PRA110'!CW135</f>
        <v>0</v>
      </c>
      <c r="CY135" s="38">
        <f>'PRA110'!CX135</f>
        <v>0</v>
      </c>
      <c r="CZ135" s="38">
        <f>'PRA110'!CY135</f>
        <v>0</v>
      </c>
      <c r="DA135" s="38">
        <f>'PRA110'!CZ135</f>
        <v>0</v>
      </c>
      <c r="DB135" s="38">
        <f>'PRA110'!DA135</f>
        <v>0</v>
      </c>
      <c r="DC135" s="38">
        <f>'PRA110'!DB135</f>
        <v>0</v>
      </c>
      <c r="DD135" s="38">
        <f>'PRA110'!DC135</f>
        <v>0</v>
      </c>
      <c r="DE135" s="38">
        <f>'PRA110'!DD135</f>
        <v>0</v>
      </c>
      <c r="DF135" s="38">
        <f>'PRA110'!DE135</f>
        <v>0</v>
      </c>
      <c r="DG135" s="38">
        <f>'PRA110'!DF135</f>
        <v>0</v>
      </c>
      <c r="DH135" s="38">
        <f>'PRA110'!DG135</f>
        <v>0</v>
      </c>
      <c r="DI135" s="38">
        <f>'PRA110'!DH135</f>
        <v>0</v>
      </c>
      <c r="DJ135" s="38">
        <f>'PRA110'!DI135</f>
        <v>0</v>
      </c>
      <c r="DK135" s="38">
        <f>'PRA110'!DJ135</f>
        <v>0</v>
      </c>
      <c r="DL135" s="41">
        <f>'PRA110'!DK135</f>
        <v>0</v>
      </c>
    </row>
    <row r="136" spans="1:116" s="206" customFormat="1" ht="19.5" customHeight="1">
      <c r="A136" s="207"/>
      <c r="B136" s="214"/>
      <c r="C136" s="174"/>
      <c r="D136" s="84"/>
      <c r="E136" s="90"/>
      <c r="F136" s="211" t="s">
        <v>1098</v>
      </c>
      <c r="G136" s="209"/>
      <c r="H136" s="202"/>
      <c r="I136" s="212"/>
      <c r="J136" s="39">
        <f>IF('PRA110'!J136&gt;=$I151,'PRA110'!J136-$I151,'PRA110'!J136)</f>
        <v>0</v>
      </c>
      <c r="K136" s="39">
        <f>IF(MAX('PRA110'!$J136)&gt;=$I151,'PRA110'!I136-'PRA110'!J136,IF('PRA110'!I136-'PRA110'!J136&gt;=$I151,'PRA110'!I136-'PRA110'!J136-$I151,'PRA110'!I136-'PRA110'!J136))</f>
        <v>0</v>
      </c>
      <c r="L136" s="39">
        <f>IF(MAX('PRA110'!$J136:'PRA110'!J136,'PRA110'!$I136-'PRA110'!$J136)&gt;=$I151,'PRA110'!K136,IF('PRA110'!K136&gt;=$I151,'PRA110'!K136-$I151,'PRA110'!K136))</f>
        <v>0</v>
      </c>
      <c r="M136" s="39">
        <f>IF(MAX('PRA110'!$J136:'PRA110'!K136,'PRA110'!$I136-'PRA110'!$J136)&gt;=$I151,'PRA110'!L136,IF('PRA110'!L136&gt;=$I151,'PRA110'!L136-$I151,'PRA110'!L136))</f>
        <v>0</v>
      </c>
      <c r="N136" s="39">
        <f>IF(MAX('PRA110'!$J136:'PRA110'!L136,'PRA110'!$I136-'PRA110'!$J136)&gt;=$I151,'PRA110'!M136,IF('PRA110'!M136&gt;=$I151,'PRA110'!M136-$I151,'PRA110'!M136))</f>
        <v>0</v>
      </c>
      <c r="O136" s="39">
        <f>IF(MAX('PRA110'!$J136:'PRA110'!M136,'PRA110'!$I136-'PRA110'!$J136)&gt;=$I151,'PRA110'!N136,IF('PRA110'!N136&gt;=$I151,'PRA110'!N136-$I151,'PRA110'!N136))</f>
        <v>0</v>
      </c>
      <c r="P136" s="38">
        <f>'PRA110'!O136</f>
        <v>0</v>
      </c>
      <c r="Q136" s="38">
        <f>'PRA110'!P136</f>
        <v>0</v>
      </c>
      <c r="R136" s="38">
        <f>'PRA110'!Q136</f>
        <v>0</v>
      </c>
      <c r="S136" s="38">
        <f>'PRA110'!R136</f>
        <v>0</v>
      </c>
      <c r="T136" s="38">
        <f>'PRA110'!S136</f>
        <v>0</v>
      </c>
      <c r="U136" s="38">
        <f>'PRA110'!T136</f>
        <v>0</v>
      </c>
      <c r="V136" s="38">
        <f>'PRA110'!U136</f>
        <v>0</v>
      </c>
      <c r="W136" s="38">
        <f>'PRA110'!V136</f>
        <v>0</v>
      </c>
      <c r="X136" s="38">
        <f>'PRA110'!W136</f>
        <v>0</v>
      </c>
      <c r="Y136" s="38">
        <f>'PRA110'!X136</f>
        <v>0</v>
      </c>
      <c r="Z136" s="38">
        <f>'PRA110'!Y136</f>
        <v>0</v>
      </c>
      <c r="AA136" s="38">
        <f>'PRA110'!Z136</f>
        <v>0</v>
      </c>
      <c r="AB136" s="38">
        <f>'PRA110'!AA136</f>
        <v>0</v>
      </c>
      <c r="AC136" s="38">
        <f>'PRA110'!AB136</f>
        <v>0</v>
      </c>
      <c r="AD136" s="38">
        <f>'PRA110'!AC136</f>
        <v>0</v>
      </c>
      <c r="AE136" s="38">
        <f>'PRA110'!AD136</f>
        <v>0</v>
      </c>
      <c r="AF136" s="38">
        <f>'PRA110'!AE136</f>
        <v>0</v>
      </c>
      <c r="AG136" s="38">
        <f>'PRA110'!AF136</f>
        <v>0</v>
      </c>
      <c r="AH136" s="38">
        <f>'PRA110'!AG136</f>
        <v>0</v>
      </c>
      <c r="AI136" s="38">
        <f>'PRA110'!AH136</f>
        <v>0</v>
      </c>
      <c r="AJ136" s="38">
        <f>'PRA110'!AI136</f>
        <v>0</v>
      </c>
      <c r="AK136" s="38">
        <f>'PRA110'!AJ136</f>
        <v>0</v>
      </c>
      <c r="AL136" s="38">
        <f>'PRA110'!AK136</f>
        <v>0</v>
      </c>
      <c r="AM136" s="38">
        <f>'PRA110'!AL136</f>
        <v>0</v>
      </c>
      <c r="AN136" s="38">
        <f>'PRA110'!AM136</f>
        <v>0</v>
      </c>
      <c r="AO136" s="38">
        <f>'PRA110'!AN136</f>
        <v>0</v>
      </c>
      <c r="AP136" s="38">
        <f>'PRA110'!AO136</f>
        <v>0</v>
      </c>
      <c r="AQ136" s="38">
        <f>'PRA110'!AP136</f>
        <v>0</v>
      </c>
      <c r="AR136" s="38">
        <f>'PRA110'!AQ136</f>
        <v>0</v>
      </c>
      <c r="AS136" s="38">
        <f>'PRA110'!AR136</f>
        <v>0</v>
      </c>
      <c r="AT136" s="38">
        <f>'PRA110'!AS136</f>
        <v>0</v>
      </c>
      <c r="AU136" s="38">
        <f>'PRA110'!AT136</f>
        <v>0</v>
      </c>
      <c r="AV136" s="38">
        <f>'PRA110'!AU136</f>
        <v>0</v>
      </c>
      <c r="AW136" s="38">
        <f>'PRA110'!AV136</f>
        <v>0</v>
      </c>
      <c r="AX136" s="38">
        <f>'PRA110'!AW136</f>
        <v>0</v>
      </c>
      <c r="AY136" s="38">
        <f>'PRA110'!AX136</f>
        <v>0</v>
      </c>
      <c r="AZ136" s="38">
        <f>'PRA110'!AY136</f>
        <v>0</v>
      </c>
      <c r="BA136" s="38">
        <f>'PRA110'!AZ136</f>
        <v>0</v>
      </c>
      <c r="BB136" s="38">
        <f>'PRA110'!BA136</f>
        <v>0</v>
      </c>
      <c r="BC136" s="38">
        <f>'PRA110'!BB136</f>
        <v>0</v>
      </c>
      <c r="BD136" s="38">
        <f>'PRA110'!BC136</f>
        <v>0</v>
      </c>
      <c r="BE136" s="38">
        <f>'PRA110'!BD136</f>
        <v>0</v>
      </c>
      <c r="BF136" s="38">
        <f>'PRA110'!BE136</f>
        <v>0</v>
      </c>
      <c r="BG136" s="38">
        <f>'PRA110'!BF136</f>
        <v>0</v>
      </c>
      <c r="BH136" s="38">
        <f>'PRA110'!BG136</f>
        <v>0</v>
      </c>
      <c r="BI136" s="38">
        <f>'PRA110'!BH136</f>
        <v>0</v>
      </c>
      <c r="BJ136" s="38">
        <f>'PRA110'!BI136</f>
        <v>0</v>
      </c>
      <c r="BK136" s="38">
        <f>'PRA110'!BJ136</f>
        <v>0</v>
      </c>
      <c r="BL136" s="38">
        <f>'PRA110'!BK136</f>
        <v>0</v>
      </c>
      <c r="BM136" s="38">
        <f>'PRA110'!BL136</f>
        <v>0</v>
      </c>
      <c r="BN136" s="38">
        <f>'PRA110'!BM136</f>
        <v>0</v>
      </c>
      <c r="BO136" s="38">
        <f>'PRA110'!BN136</f>
        <v>0</v>
      </c>
      <c r="BP136" s="38">
        <f>'PRA110'!BO136</f>
        <v>0</v>
      </c>
      <c r="BQ136" s="38">
        <f>'PRA110'!BP136</f>
        <v>0</v>
      </c>
      <c r="BR136" s="38">
        <f>'PRA110'!BQ136</f>
        <v>0</v>
      </c>
      <c r="BS136" s="38">
        <f>'PRA110'!BR136</f>
        <v>0</v>
      </c>
      <c r="BT136" s="38">
        <f>'PRA110'!BS136</f>
        <v>0</v>
      </c>
      <c r="BU136" s="38">
        <f>'PRA110'!BT136</f>
        <v>0</v>
      </c>
      <c r="BV136" s="38">
        <f>'PRA110'!BU136</f>
        <v>0</v>
      </c>
      <c r="BW136" s="38">
        <f>'PRA110'!BV136</f>
        <v>0</v>
      </c>
      <c r="BX136" s="38">
        <f>'PRA110'!BW136</f>
        <v>0</v>
      </c>
      <c r="BY136" s="38">
        <f>'PRA110'!BX136</f>
        <v>0</v>
      </c>
      <c r="BZ136" s="38">
        <f>'PRA110'!BY136</f>
        <v>0</v>
      </c>
      <c r="CA136" s="38">
        <f>'PRA110'!BZ136</f>
        <v>0</v>
      </c>
      <c r="CB136" s="38">
        <f>'PRA110'!CA136</f>
        <v>0</v>
      </c>
      <c r="CC136" s="38">
        <f>'PRA110'!CB136</f>
        <v>0</v>
      </c>
      <c r="CD136" s="38">
        <f>'PRA110'!CC136</f>
        <v>0</v>
      </c>
      <c r="CE136" s="38">
        <f>'PRA110'!CD136</f>
        <v>0</v>
      </c>
      <c r="CF136" s="38">
        <f>'PRA110'!CE136</f>
        <v>0</v>
      </c>
      <c r="CG136" s="38">
        <f>'PRA110'!CF136</f>
        <v>0</v>
      </c>
      <c r="CH136" s="38">
        <f>'PRA110'!CG136</f>
        <v>0</v>
      </c>
      <c r="CI136" s="38">
        <f>'PRA110'!CH136</f>
        <v>0</v>
      </c>
      <c r="CJ136" s="38">
        <f>'PRA110'!CI136</f>
        <v>0</v>
      </c>
      <c r="CK136" s="38">
        <f>'PRA110'!CJ136</f>
        <v>0</v>
      </c>
      <c r="CL136" s="38">
        <f>'PRA110'!CK136</f>
        <v>0</v>
      </c>
      <c r="CM136" s="38">
        <f>'PRA110'!CL136</f>
        <v>0</v>
      </c>
      <c r="CN136" s="38">
        <f>'PRA110'!CM136</f>
        <v>0</v>
      </c>
      <c r="CO136" s="38">
        <f>'PRA110'!CN136</f>
        <v>0</v>
      </c>
      <c r="CP136" s="38">
        <f>'PRA110'!CO136</f>
        <v>0</v>
      </c>
      <c r="CQ136" s="38">
        <f>'PRA110'!CP136</f>
        <v>0</v>
      </c>
      <c r="CR136" s="38">
        <f>'PRA110'!CQ136</f>
        <v>0</v>
      </c>
      <c r="CS136" s="38">
        <f>'PRA110'!CR136</f>
        <v>0</v>
      </c>
      <c r="CT136" s="38">
        <f>'PRA110'!CS136</f>
        <v>0</v>
      </c>
      <c r="CU136" s="38">
        <f>'PRA110'!CT136</f>
        <v>0</v>
      </c>
      <c r="CV136" s="38">
        <f>'PRA110'!CU136</f>
        <v>0</v>
      </c>
      <c r="CW136" s="38">
        <f>'PRA110'!CV136</f>
        <v>0</v>
      </c>
      <c r="CX136" s="38">
        <f>'PRA110'!CW136</f>
        <v>0</v>
      </c>
      <c r="CY136" s="38">
        <f>'PRA110'!CX136</f>
        <v>0</v>
      </c>
      <c r="CZ136" s="38">
        <f>'PRA110'!CY136</f>
        <v>0</v>
      </c>
      <c r="DA136" s="38">
        <f>'PRA110'!CZ136</f>
        <v>0</v>
      </c>
      <c r="DB136" s="38">
        <f>'PRA110'!DA136</f>
        <v>0</v>
      </c>
      <c r="DC136" s="38">
        <f>'PRA110'!DB136</f>
        <v>0</v>
      </c>
      <c r="DD136" s="38">
        <f>'PRA110'!DC136</f>
        <v>0</v>
      </c>
      <c r="DE136" s="38">
        <f>'PRA110'!DD136</f>
        <v>0</v>
      </c>
      <c r="DF136" s="38">
        <f>'PRA110'!DE136</f>
        <v>0</v>
      </c>
      <c r="DG136" s="38">
        <f>'PRA110'!DF136</f>
        <v>0</v>
      </c>
      <c r="DH136" s="38">
        <f>'PRA110'!DG136</f>
        <v>0</v>
      </c>
      <c r="DI136" s="38">
        <f>'PRA110'!DH136</f>
        <v>0</v>
      </c>
      <c r="DJ136" s="38">
        <f>'PRA110'!DI136</f>
        <v>0</v>
      </c>
      <c r="DK136" s="38">
        <f>'PRA110'!DJ136</f>
        <v>0</v>
      </c>
      <c r="DL136" s="41">
        <f>'PRA110'!DK136</f>
        <v>0</v>
      </c>
    </row>
    <row r="137" spans="1:116" s="206" customFormat="1" ht="19.5" customHeight="1">
      <c r="A137" s="250"/>
      <c r="B137" s="249"/>
      <c r="C137" s="174"/>
      <c r="D137" s="84" t="s">
        <v>192</v>
      </c>
      <c r="E137" s="90" t="s">
        <v>193</v>
      </c>
      <c r="F137" s="211" t="s">
        <v>610</v>
      </c>
      <c r="G137" s="209"/>
      <c r="H137" s="202"/>
      <c r="I137" s="212"/>
      <c r="J137" s="39">
        <f>'PRA110'!J137</f>
        <v>0</v>
      </c>
      <c r="K137" s="38">
        <f>'PRA110'!I137-'PRA110'!J137</f>
        <v>0</v>
      </c>
      <c r="L137" s="38">
        <f>'PRA110'!K137</f>
        <v>0</v>
      </c>
      <c r="M137" s="38">
        <f>'PRA110'!L137</f>
        <v>0</v>
      </c>
      <c r="N137" s="38">
        <f>'PRA110'!M137</f>
        <v>0</v>
      </c>
      <c r="O137" s="38">
        <f>'PRA110'!N137</f>
        <v>0</v>
      </c>
      <c r="P137" s="38">
        <f>'PRA110'!O137</f>
        <v>0</v>
      </c>
      <c r="Q137" s="38">
        <f>'PRA110'!P137</f>
        <v>0</v>
      </c>
      <c r="R137" s="38">
        <f>'PRA110'!Q137</f>
        <v>0</v>
      </c>
      <c r="S137" s="38">
        <f>'PRA110'!R137</f>
        <v>0</v>
      </c>
      <c r="T137" s="38">
        <f>'PRA110'!S137</f>
        <v>0</v>
      </c>
      <c r="U137" s="38">
        <f>'PRA110'!T137</f>
        <v>0</v>
      </c>
      <c r="V137" s="38">
        <f>'PRA110'!U137</f>
        <v>0</v>
      </c>
      <c r="W137" s="38">
        <f>'PRA110'!V137</f>
        <v>0</v>
      </c>
      <c r="X137" s="38">
        <f>'PRA110'!W137</f>
        <v>0</v>
      </c>
      <c r="Y137" s="38">
        <f>'PRA110'!X137</f>
        <v>0</v>
      </c>
      <c r="Z137" s="38">
        <f>'PRA110'!Y137</f>
        <v>0</v>
      </c>
      <c r="AA137" s="38">
        <f>'PRA110'!Z137</f>
        <v>0</v>
      </c>
      <c r="AB137" s="38">
        <f>'PRA110'!AA137</f>
        <v>0</v>
      </c>
      <c r="AC137" s="38">
        <f>'PRA110'!AB137</f>
        <v>0</v>
      </c>
      <c r="AD137" s="38">
        <f>'PRA110'!AC137</f>
        <v>0</v>
      </c>
      <c r="AE137" s="38">
        <f>'PRA110'!AD137</f>
        <v>0</v>
      </c>
      <c r="AF137" s="38">
        <f>'PRA110'!AE137</f>
        <v>0</v>
      </c>
      <c r="AG137" s="38">
        <f>'PRA110'!AF137</f>
        <v>0</v>
      </c>
      <c r="AH137" s="38">
        <f>'PRA110'!AG137</f>
        <v>0</v>
      </c>
      <c r="AI137" s="38">
        <f>'PRA110'!AH137</f>
        <v>0</v>
      </c>
      <c r="AJ137" s="38">
        <f>'PRA110'!AI137</f>
        <v>0</v>
      </c>
      <c r="AK137" s="38">
        <f>'PRA110'!AJ137</f>
        <v>0</v>
      </c>
      <c r="AL137" s="38">
        <f>'PRA110'!AK137</f>
        <v>0</v>
      </c>
      <c r="AM137" s="38">
        <f>'PRA110'!AL137</f>
        <v>0</v>
      </c>
      <c r="AN137" s="38">
        <f>'PRA110'!AM137</f>
        <v>0</v>
      </c>
      <c r="AO137" s="38">
        <f>'PRA110'!AN137</f>
        <v>0</v>
      </c>
      <c r="AP137" s="38">
        <f>'PRA110'!AO137</f>
        <v>0</v>
      </c>
      <c r="AQ137" s="38">
        <f>'PRA110'!AP137</f>
        <v>0</v>
      </c>
      <c r="AR137" s="38">
        <f>'PRA110'!AQ137</f>
        <v>0</v>
      </c>
      <c r="AS137" s="38">
        <f>'PRA110'!AR137</f>
        <v>0</v>
      </c>
      <c r="AT137" s="38">
        <f>'PRA110'!AS137</f>
        <v>0</v>
      </c>
      <c r="AU137" s="38">
        <f>'PRA110'!AT137</f>
        <v>0</v>
      </c>
      <c r="AV137" s="38">
        <f>'PRA110'!AU137</f>
        <v>0</v>
      </c>
      <c r="AW137" s="38">
        <f>'PRA110'!AV137</f>
        <v>0</v>
      </c>
      <c r="AX137" s="38">
        <f>'PRA110'!AW137</f>
        <v>0</v>
      </c>
      <c r="AY137" s="38">
        <f>'PRA110'!AX137</f>
        <v>0</v>
      </c>
      <c r="AZ137" s="38">
        <f>'PRA110'!AY137</f>
        <v>0</v>
      </c>
      <c r="BA137" s="38">
        <f>'PRA110'!AZ137</f>
        <v>0</v>
      </c>
      <c r="BB137" s="38">
        <f>'PRA110'!BA137</f>
        <v>0</v>
      </c>
      <c r="BC137" s="38">
        <f>'PRA110'!BB137</f>
        <v>0</v>
      </c>
      <c r="BD137" s="38">
        <f>'PRA110'!BC137</f>
        <v>0</v>
      </c>
      <c r="BE137" s="38">
        <f>'PRA110'!BD137</f>
        <v>0</v>
      </c>
      <c r="BF137" s="38">
        <f>'PRA110'!BE137</f>
        <v>0</v>
      </c>
      <c r="BG137" s="38">
        <f>'PRA110'!BF137</f>
        <v>0</v>
      </c>
      <c r="BH137" s="38">
        <f>'PRA110'!BG137</f>
        <v>0</v>
      </c>
      <c r="BI137" s="38">
        <f>'PRA110'!BH137</f>
        <v>0</v>
      </c>
      <c r="BJ137" s="38">
        <f>'PRA110'!BI137</f>
        <v>0</v>
      </c>
      <c r="BK137" s="38">
        <f>'PRA110'!BJ137</f>
        <v>0</v>
      </c>
      <c r="BL137" s="38">
        <f>'PRA110'!BK137</f>
        <v>0</v>
      </c>
      <c r="BM137" s="38">
        <f>'PRA110'!BL137</f>
        <v>0</v>
      </c>
      <c r="BN137" s="38">
        <f>'PRA110'!BM137</f>
        <v>0</v>
      </c>
      <c r="BO137" s="38">
        <f>'PRA110'!BN137</f>
        <v>0</v>
      </c>
      <c r="BP137" s="38">
        <f>'PRA110'!BO137</f>
        <v>0</v>
      </c>
      <c r="BQ137" s="38">
        <f>'PRA110'!BP137</f>
        <v>0</v>
      </c>
      <c r="BR137" s="38">
        <f>'PRA110'!BQ137</f>
        <v>0</v>
      </c>
      <c r="BS137" s="38">
        <f>'PRA110'!BR137</f>
        <v>0</v>
      </c>
      <c r="BT137" s="38">
        <f>'PRA110'!BS137</f>
        <v>0</v>
      </c>
      <c r="BU137" s="38">
        <f>'PRA110'!BT137</f>
        <v>0</v>
      </c>
      <c r="BV137" s="38">
        <f>'PRA110'!BU137</f>
        <v>0</v>
      </c>
      <c r="BW137" s="38">
        <f>'PRA110'!BV137</f>
        <v>0</v>
      </c>
      <c r="BX137" s="38">
        <f>'PRA110'!BW137</f>
        <v>0</v>
      </c>
      <c r="BY137" s="38">
        <f>'PRA110'!BX137</f>
        <v>0</v>
      </c>
      <c r="BZ137" s="38">
        <f>'PRA110'!BY137</f>
        <v>0</v>
      </c>
      <c r="CA137" s="38">
        <f>'PRA110'!BZ137</f>
        <v>0</v>
      </c>
      <c r="CB137" s="38">
        <f>'PRA110'!CA137</f>
        <v>0</v>
      </c>
      <c r="CC137" s="38">
        <f>'PRA110'!CB137</f>
        <v>0</v>
      </c>
      <c r="CD137" s="38">
        <f>'PRA110'!CC137</f>
        <v>0</v>
      </c>
      <c r="CE137" s="38">
        <f>'PRA110'!CD137</f>
        <v>0</v>
      </c>
      <c r="CF137" s="38">
        <f>'PRA110'!CE137</f>
        <v>0</v>
      </c>
      <c r="CG137" s="38">
        <f>'PRA110'!CF137</f>
        <v>0</v>
      </c>
      <c r="CH137" s="38">
        <f>'PRA110'!CG137</f>
        <v>0</v>
      </c>
      <c r="CI137" s="38">
        <f>'PRA110'!CH137</f>
        <v>0</v>
      </c>
      <c r="CJ137" s="38">
        <f>'PRA110'!CI137</f>
        <v>0</v>
      </c>
      <c r="CK137" s="38">
        <f>'PRA110'!CJ137</f>
        <v>0</v>
      </c>
      <c r="CL137" s="38">
        <f>'PRA110'!CK137</f>
        <v>0</v>
      </c>
      <c r="CM137" s="38">
        <f>'PRA110'!CL137</f>
        <v>0</v>
      </c>
      <c r="CN137" s="38">
        <f>'PRA110'!CM137</f>
        <v>0</v>
      </c>
      <c r="CO137" s="38">
        <f>'PRA110'!CN137</f>
        <v>0</v>
      </c>
      <c r="CP137" s="38">
        <f>'PRA110'!CO137</f>
        <v>0</v>
      </c>
      <c r="CQ137" s="38">
        <f>'PRA110'!CP137</f>
        <v>0</v>
      </c>
      <c r="CR137" s="38">
        <f>'PRA110'!CQ137</f>
        <v>0</v>
      </c>
      <c r="CS137" s="38">
        <f>'PRA110'!CR137</f>
        <v>0</v>
      </c>
      <c r="CT137" s="38">
        <f>'PRA110'!CS137</f>
        <v>0</v>
      </c>
      <c r="CU137" s="38">
        <f>'PRA110'!CT137</f>
        <v>0</v>
      </c>
      <c r="CV137" s="38">
        <f>'PRA110'!CU137</f>
        <v>0</v>
      </c>
      <c r="CW137" s="38">
        <f>'PRA110'!CV137</f>
        <v>0</v>
      </c>
      <c r="CX137" s="38">
        <f>'PRA110'!CW137</f>
        <v>0</v>
      </c>
      <c r="CY137" s="38">
        <f>'PRA110'!CX137</f>
        <v>0</v>
      </c>
      <c r="CZ137" s="38">
        <f>'PRA110'!CY137</f>
        <v>0</v>
      </c>
      <c r="DA137" s="38">
        <f>'PRA110'!CZ137</f>
        <v>0</v>
      </c>
      <c r="DB137" s="38">
        <f>'PRA110'!DA137</f>
        <v>0</v>
      </c>
      <c r="DC137" s="38">
        <f>'PRA110'!DB137</f>
        <v>0</v>
      </c>
      <c r="DD137" s="38">
        <f>'PRA110'!DC137</f>
        <v>0</v>
      </c>
      <c r="DE137" s="38">
        <f>'PRA110'!DD137</f>
        <v>0</v>
      </c>
      <c r="DF137" s="38">
        <f>'PRA110'!DE137</f>
        <v>0</v>
      </c>
      <c r="DG137" s="38">
        <f>'PRA110'!DF137</f>
        <v>0</v>
      </c>
      <c r="DH137" s="38">
        <f>'PRA110'!DG137</f>
        <v>0</v>
      </c>
      <c r="DI137" s="38">
        <f>'PRA110'!DH137</f>
        <v>0</v>
      </c>
      <c r="DJ137" s="38">
        <f>'PRA110'!DI137</f>
        <v>0</v>
      </c>
      <c r="DK137" s="38">
        <f>'PRA110'!DJ137</f>
        <v>0</v>
      </c>
      <c r="DL137" s="41">
        <f>'PRA110'!DK137</f>
        <v>0</v>
      </c>
    </row>
    <row r="138" spans="1:116" s="206" customFormat="1" ht="18.75" customHeight="1">
      <c r="A138" s="207"/>
      <c r="B138" s="214"/>
      <c r="C138" s="174"/>
      <c r="D138" s="84" t="s">
        <v>194</v>
      </c>
      <c r="E138" s="85" t="s">
        <v>195</v>
      </c>
      <c r="F138" s="208" t="s">
        <v>128</v>
      </c>
      <c r="G138" s="209"/>
      <c r="H138" s="202"/>
      <c r="I138" s="212"/>
      <c r="J138" s="39">
        <f>'PRA110'!J138</f>
        <v>0</v>
      </c>
      <c r="K138" s="38">
        <f>'PRA110'!I138-'PRA110'!J138</f>
        <v>0</v>
      </c>
      <c r="L138" s="38">
        <f>'PRA110'!K138</f>
        <v>0</v>
      </c>
      <c r="M138" s="38">
        <f>'PRA110'!L138</f>
        <v>0</v>
      </c>
      <c r="N138" s="38">
        <f>'PRA110'!M138</f>
        <v>0</v>
      </c>
      <c r="O138" s="38">
        <f>'PRA110'!N138</f>
        <v>0</v>
      </c>
      <c r="P138" s="38">
        <f>'PRA110'!O138</f>
        <v>0</v>
      </c>
      <c r="Q138" s="38">
        <f>'PRA110'!P138</f>
        <v>0</v>
      </c>
      <c r="R138" s="38">
        <f>'PRA110'!Q138</f>
        <v>0</v>
      </c>
      <c r="S138" s="38">
        <f>'PRA110'!R138</f>
        <v>0</v>
      </c>
      <c r="T138" s="38">
        <f>'PRA110'!S138</f>
        <v>0</v>
      </c>
      <c r="U138" s="38">
        <f>'PRA110'!T138</f>
        <v>0</v>
      </c>
      <c r="V138" s="38">
        <f>'PRA110'!U138</f>
        <v>0</v>
      </c>
      <c r="W138" s="38">
        <f>'PRA110'!V138</f>
        <v>0</v>
      </c>
      <c r="X138" s="38">
        <f>'PRA110'!W138</f>
        <v>0</v>
      </c>
      <c r="Y138" s="38">
        <f>'PRA110'!X138</f>
        <v>0</v>
      </c>
      <c r="Z138" s="38">
        <f>'PRA110'!Y138</f>
        <v>0</v>
      </c>
      <c r="AA138" s="38">
        <f>'PRA110'!Z138</f>
        <v>0</v>
      </c>
      <c r="AB138" s="38">
        <f>'PRA110'!AA138</f>
        <v>0</v>
      </c>
      <c r="AC138" s="38">
        <f>'PRA110'!AB138</f>
        <v>0</v>
      </c>
      <c r="AD138" s="38">
        <f>'PRA110'!AC138</f>
        <v>0</v>
      </c>
      <c r="AE138" s="38">
        <f>'PRA110'!AD138</f>
        <v>0</v>
      </c>
      <c r="AF138" s="38">
        <f>'PRA110'!AE138</f>
        <v>0</v>
      </c>
      <c r="AG138" s="38">
        <f>'PRA110'!AF138</f>
        <v>0</v>
      </c>
      <c r="AH138" s="38">
        <f>'PRA110'!AG138</f>
        <v>0</v>
      </c>
      <c r="AI138" s="38">
        <f>'PRA110'!AH138</f>
        <v>0</v>
      </c>
      <c r="AJ138" s="38">
        <f>'PRA110'!AI138</f>
        <v>0</v>
      </c>
      <c r="AK138" s="38">
        <f>'PRA110'!AJ138</f>
        <v>0</v>
      </c>
      <c r="AL138" s="38">
        <f>'PRA110'!AK138</f>
        <v>0</v>
      </c>
      <c r="AM138" s="38">
        <f>'PRA110'!AL138</f>
        <v>0</v>
      </c>
      <c r="AN138" s="38">
        <f>'PRA110'!AM138</f>
        <v>0</v>
      </c>
      <c r="AO138" s="38">
        <f>'PRA110'!AN138</f>
        <v>0</v>
      </c>
      <c r="AP138" s="38">
        <f>'PRA110'!AO138</f>
        <v>0</v>
      </c>
      <c r="AQ138" s="38">
        <f>'PRA110'!AP138</f>
        <v>0</v>
      </c>
      <c r="AR138" s="38">
        <f>'PRA110'!AQ138</f>
        <v>0</v>
      </c>
      <c r="AS138" s="38">
        <f>'PRA110'!AR138</f>
        <v>0</v>
      </c>
      <c r="AT138" s="38">
        <f>'PRA110'!AS138</f>
        <v>0</v>
      </c>
      <c r="AU138" s="38">
        <f>'PRA110'!AT138</f>
        <v>0</v>
      </c>
      <c r="AV138" s="38">
        <f>'PRA110'!AU138</f>
        <v>0</v>
      </c>
      <c r="AW138" s="38">
        <f>'PRA110'!AV138</f>
        <v>0</v>
      </c>
      <c r="AX138" s="38">
        <f>'PRA110'!AW138</f>
        <v>0</v>
      </c>
      <c r="AY138" s="38">
        <f>'PRA110'!AX138</f>
        <v>0</v>
      </c>
      <c r="AZ138" s="38">
        <f>'PRA110'!AY138</f>
        <v>0</v>
      </c>
      <c r="BA138" s="38">
        <f>'PRA110'!AZ138</f>
        <v>0</v>
      </c>
      <c r="BB138" s="38">
        <f>'PRA110'!BA138</f>
        <v>0</v>
      </c>
      <c r="BC138" s="38">
        <f>'PRA110'!BB138</f>
        <v>0</v>
      </c>
      <c r="BD138" s="38">
        <f>'PRA110'!BC138</f>
        <v>0</v>
      </c>
      <c r="BE138" s="38">
        <f>'PRA110'!BD138</f>
        <v>0</v>
      </c>
      <c r="BF138" s="38">
        <f>'PRA110'!BE138</f>
        <v>0</v>
      </c>
      <c r="BG138" s="38">
        <f>'PRA110'!BF138</f>
        <v>0</v>
      </c>
      <c r="BH138" s="38">
        <f>'PRA110'!BG138</f>
        <v>0</v>
      </c>
      <c r="BI138" s="38">
        <f>'PRA110'!BH138</f>
        <v>0</v>
      </c>
      <c r="BJ138" s="38">
        <f>'PRA110'!BI138</f>
        <v>0</v>
      </c>
      <c r="BK138" s="38">
        <f>'PRA110'!BJ138</f>
        <v>0</v>
      </c>
      <c r="BL138" s="38">
        <f>'PRA110'!BK138</f>
        <v>0</v>
      </c>
      <c r="BM138" s="38">
        <f>'PRA110'!BL138</f>
        <v>0</v>
      </c>
      <c r="BN138" s="38">
        <f>'PRA110'!BM138</f>
        <v>0</v>
      </c>
      <c r="BO138" s="38">
        <f>'PRA110'!BN138</f>
        <v>0</v>
      </c>
      <c r="BP138" s="38">
        <f>'PRA110'!BO138</f>
        <v>0</v>
      </c>
      <c r="BQ138" s="38">
        <f>'PRA110'!BP138</f>
        <v>0</v>
      </c>
      <c r="BR138" s="38">
        <f>'PRA110'!BQ138</f>
        <v>0</v>
      </c>
      <c r="BS138" s="38">
        <f>'PRA110'!BR138</f>
        <v>0</v>
      </c>
      <c r="BT138" s="38">
        <f>'PRA110'!BS138</f>
        <v>0</v>
      </c>
      <c r="BU138" s="38">
        <f>'PRA110'!BT138</f>
        <v>0</v>
      </c>
      <c r="BV138" s="38">
        <f>'PRA110'!BU138</f>
        <v>0</v>
      </c>
      <c r="BW138" s="38">
        <f>'PRA110'!BV138</f>
        <v>0</v>
      </c>
      <c r="BX138" s="38">
        <f>'PRA110'!BW138</f>
        <v>0</v>
      </c>
      <c r="BY138" s="38">
        <f>'PRA110'!BX138</f>
        <v>0</v>
      </c>
      <c r="BZ138" s="38">
        <f>'PRA110'!BY138</f>
        <v>0</v>
      </c>
      <c r="CA138" s="38">
        <f>'PRA110'!BZ138</f>
        <v>0</v>
      </c>
      <c r="CB138" s="38">
        <f>'PRA110'!CA138</f>
        <v>0</v>
      </c>
      <c r="CC138" s="38">
        <f>'PRA110'!CB138</f>
        <v>0</v>
      </c>
      <c r="CD138" s="38">
        <f>'PRA110'!CC138</f>
        <v>0</v>
      </c>
      <c r="CE138" s="38">
        <f>'PRA110'!CD138</f>
        <v>0</v>
      </c>
      <c r="CF138" s="38">
        <f>'PRA110'!CE138</f>
        <v>0</v>
      </c>
      <c r="CG138" s="38">
        <f>'PRA110'!CF138</f>
        <v>0</v>
      </c>
      <c r="CH138" s="38">
        <f>'PRA110'!CG138</f>
        <v>0</v>
      </c>
      <c r="CI138" s="38">
        <f>'PRA110'!CH138</f>
        <v>0</v>
      </c>
      <c r="CJ138" s="38">
        <f>'PRA110'!CI138</f>
        <v>0</v>
      </c>
      <c r="CK138" s="38">
        <f>'PRA110'!CJ138</f>
        <v>0</v>
      </c>
      <c r="CL138" s="38">
        <f>'PRA110'!CK138</f>
        <v>0</v>
      </c>
      <c r="CM138" s="38">
        <f>'PRA110'!CL138</f>
        <v>0</v>
      </c>
      <c r="CN138" s="38">
        <f>'PRA110'!CM138</f>
        <v>0</v>
      </c>
      <c r="CO138" s="38">
        <f>'PRA110'!CN138</f>
        <v>0</v>
      </c>
      <c r="CP138" s="38">
        <f>'PRA110'!CO138</f>
        <v>0</v>
      </c>
      <c r="CQ138" s="38">
        <f>'PRA110'!CP138</f>
        <v>0</v>
      </c>
      <c r="CR138" s="38">
        <f>'PRA110'!CQ138</f>
        <v>0</v>
      </c>
      <c r="CS138" s="38">
        <f>'PRA110'!CR138</f>
        <v>0</v>
      </c>
      <c r="CT138" s="38">
        <f>'PRA110'!CS138</f>
        <v>0</v>
      </c>
      <c r="CU138" s="38">
        <f>'PRA110'!CT138</f>
        <v>0</v>
      </c>
      <c r="CV138" s="38">
        <f>'PRA110'!CU138</f>
        <v>0</v>
      </c>
      <c r="CW138" s="38">
        <f>'PRA110'!CV138</f>
        <v>0</v>
      </c>
      <c r="CX138" s="38">
        <f>'PRA110'!CW138</f>
        <v>0</v>
      </c>
      <c r="CY138" s="38">
        <f>'PRA110'!CX138</f>
        <v>0</v>
      </c>
      <c r="CZ138" s="38">
        <f>'PRA110'!CY138</f>
        <v>0</v>
      </c>
      <c r="DA138" s="38">
        <f>'PRA110'!CZ138</f>
        <v>0</v>
      </c>
      <c r="DB138" s="38">
        <f>'PRA110'!DA138</f>
        <v>0</v>
      </c>
      <c r="DC138" s="38">
        <f>'PRA110'!DB138</f>
        <v>0</v>
      </c>
      <c r="DD138" s="38">
        <f>'PRA110'!DC138</f>
        <v>0</v>
      </c>
      <c r="DE138" s="38">
        <f>'PRA110'!DD138</f>
        <v>0</v>
      </c>
      <c r="DF138" s="38">
        <f>'PRA110'!DE138</f>
        <v>0</v>
      </c>
      <c r="DG138" s="38">
        <f>'PRA110'!DF138</f>
        <v>0</v>
      </c>
      <c r="DH138" s="38">
        <f>'PRA110'!DG138</f>
        <v>0</v>
      </c>
      <c r="DI138" s="38">
        <f>'PRA110'!DH138</f>
        <v>0</v>
      </c>
      <c r="DJ138" s="38">
        <f>'PRA110'!DI138</f>
        <v>0</v>
      </c>
      <c r="DK138" s="38">
        <f>'PRA110'!DJ138</f>
        <v>0</v>
      </c>
      <c r="DL138" s="41">
        <f>'PRA110'!DK138</f>
        <v>0</v>
      </c>
    </row>
    <row r="139" spans="1:116" s="206" customFormat="1" ht="18.75" customHeight="1">
      <c r="A139" s="207"/>
      <c r="B139" s="214"/>
      <c r="C139" s="174"/>
      <c r="D139" s="84" t="s">
        <v>196</v>
      </c>
      <c r="E139" s="85" t="s">
        <v>197</v>
      </c>
      <c r="F139" s="1007" t="s">
        <v>198</v>
      </c>
      <c r="G139" s="1008"/>
      <c r="H139" s="1009"/>
      <c r="I139" s="294"/>
      <c r="J139" s="39">
        <f>'PRA110'!J139</f>
        <v>0</v>
      </c>
      <c r="K139" s="38">
        <f>'PRA110'!I139-'PRA110'!J139</f>
        <v>0</v>
      </c>
      <c r="L139" s="38">
        <f>'PRA110'!K139</f>
        <v>0</v>
      </c>
      <c r="M139" s="38">
        <f>'PRA110'!L139</f>
        <v>0</v>
      </c>
      <c r="N139" s="38">
        <f>'PRA110'!M139</f>
        <v>0</v>
      </c>
      <c r="O139" s="38">
        <f>'PRA110'!N139</f>
        <v>0</v>
      </c>
      <c r="P139" s="38">
        <f>'PRA110'!O139</f>
        <v>0</v>
      </c>
      <c r="Q139" s="38">
        <f>'PRA110'!P139</f>
        <v>0</v>
      </c>
      <c r="R139" s="38">
        <f>'PRA110'!Q139</f>
        <v>0</v>
      </c>
      <c r="S139" s="38">
        <f>'PRA110'!R139</f>
        <v>0</v>
      </c>
      <c r="T139" s="38">
        <f>'PRA110'!S139</f>
        <v>0</v>
      </c>
      <c r="U139" s="38">
        <f>'PRA110'!T139</f>
        <v>0</v>
      </c>
      <c r="V139" s="38">
        <f>'PRA110'!U139</f>
        <v>0</v>
      </c>
      <c r="W139" s="38">
        <f>'PRA110'!V139</f>
        <v>0</v>
      </c>
      <c r="X139" s="38">
        <f>'PRA110'!W139</f>
        <v>0</v>
      </c>
      <c r="Y139" s="38">
        <f>'PRA110'!X139</f>
        <v>0</v>
      </c>
      <c r="Z139" s="38">
        <f>'PRA110'!Y139</f>
        <v>0</v>
      </c>
      <c r="AA139" s="38">
        <f>'PRA110'!Z139</f>
        <v>0</v>
      </c>
      <c r="AB139" s="38">
        <f>'PRA110'!AA139</f>
        <v>0</v>
      </c>
      <c r="AC139" s="38">
        <f>'PRA110'!AB139</f>
        <v>0</v>
      </c>
      <c r="AD139" s="38">
        <f>'PRA110'!AC139</f>
        <v>0</v>
      </c>
      <c r="AE139" s="38">
        <f>'PRA110'!AD139</f>
        <v>0</v>
      </c>
      <c r="AF139" s="38">
        <f>'PRA110'!AE139</f>
        <v>0</v>
      </c>
      <c r="AG139" s="38">
        <f>'PRA110'!AF139</f>
        <v>0</v>
      </c>
      <c r="AH139" s="38">
        <f>'PRA110'!AG139</f>
        <v>0</v>
      </c>
      <c r="AI139" s="38">
        <f>'PRA110'!AH139</f>
        <v>0</v>
      </c>
      <c r="AJ139" s="38">
        <f>'PRA110'!AI139</f>
        <v>0</v>
      </c>
      <c r="AK139" s="38">
        <f>'PRA110'!AJ139</f>
        <v>0</v>
      </c>
      <c r="AL139" s="38">
        <f>'PRA110'!AK139</f>
        <v>0</v>
      </c>
      <c r="AM139" s="38">
        <f>'PRA110'!AL139</f>
        <v>0</v>
      </c>
      <c r="AN139" s="38">
        <f>'PRA110'!AM139</f>
        <v>0</v>
      </c>
      <c r="AO139" s="38">
        <f>'PRA110'!AN139</f>
        <v>0</v>
      </c>
      <c r="AP139" s="38">
        <f>'PRA110'!AO139</f>
        <v>0</v>
      </c>
      <c r="AQ139" s="38">
        <f>'PRA110'!AP139</f>
        <v>0</v>
      </c>
      <c r="AR139" s="38">
        <f>'PRA110'!AQ139</f>
        <v>0</v>
      </c>
      <c r="AS139" s="38">
        <f>'PRA110'!AR139</f>
        <v>0</v>
      </c>
      <c r="AT139" s="38">
        <f>'PRA110'!AS139</f>
        <v>0</v>
      </c>
      <c r="AU139" s="38">
        <f>'PRA110'!AT139</f>
        <v>0</v>
      </c>
      <c r="AV139" s="38">
        <f>'PRA110'!AU139</f>
        <v>0</v>
      </c>
      <c r="AW139" s="38">
        <f>'PRA110'!AV139</f>
        <v>0</v>
      </c>
      <c r="AX139" s="38">
        <f>'PRA110'!AW139</f>
        <v>0</v>
      </c>
      <c r="AY139" s="38">
        <f>'PRA110'!AX139</f>
        <v>0</v>
      </c>
      <c r="AZ139" s="38">
        <f>'PRA110'!AY139</f>
        <v>0</v>
      </c>
      <c r="BA139" s="38">
        <f>'PRA110'!AZ139</f>
        <v>0</v>
      </c>
      <c r="BB139" s="38">
        <f>'PRA110'!BA139</f>
        <v>0</v>
      </c>
      <c r="BC139" s="38">
        <f>'PRA110'!BB139</f>
        <v>0</v>
      </c>
      <c r="BD139" s="38">
        <f>'PRA110'!BC139</f>
        <v>0</v>
      </c>
      <c r="BE139" s="38">
        <f>'PRA110'!BD139</f>
        <v>0</v>
      </c>
      <c r="BF139" s="38">
        <f>'PRA110'!BE139</f>
        <v>0</v>
      </c>
      <c r="BG139" s="38">
        <f>'PRA110'!BF139</f>
        <v>0</v>
      </c>
      <c r="BH139" s="38">
        <f>'PRA110'!BG139</f>
        <v>0</v>
      </c>
      <c r="BI139" s="38">
        <f>'PRA110'!BH139</f>
        <v>0</v>
      </c>
      <c r="BJ139" s="38">
        <f>'PRA110'!BI139</f>
        <v>0</v>
      </c>
      <c r="BK139" s="38">
        <f>'PRA110'!BJ139</f>
        <v>0</v>
      </c>
      <c r="BL139" s="38">
        <f>'PRA110'!BK139</f>
        <v>0</v>
      </c>
      <c r="BM139" s="38">
        <f>'PRA110'!BL139</f>
        <v>0</v>
      </c>
      <c r="BN139" s="38">
        <f>'PRA110'!BM139</f>
        <v>0</v>
      </c>
      <c r="BO139" s="38">
        <f>'PRA110'!BN139</f>
        <v>0</v>
      </c>
      <c r="BP139" s="38">
        <f>'PRA110'!BO139</f>
        <v>0</v>
      </c>
      <c r="BQ139" s="38">
        <f>'PRA110'!BP139</f>
        <v>0</v>
      </c>
      <c r="BR139" s="38">
        <f>'PRA110'!BQ139</f>
        <v>0</v>
      </c>
      <c r="BS139" s="38">
        <f>'PRA110'!BR139</f>
        <v>0</v>
      </c>
      <c r="BT139" s="38">
        <f>'PRA110'!BS139</f>
        <v>0</v>
      </c>
      <c r="BU139" s="38">
        <f>'PRA110'!BT139</f>
        <v>0</v>
      </c>
      <c r="BV139" s="38">
        <f>'PRA110'!BU139</f>
        <v>0</v>
      </c>
      <c r="BW139" s="38">
        <f>'PRA110'!BV139</f>
        <v>0</v>
      </c>
      <c r="BX139" s="38">
        <f>'PRA110'!BW139</f>
        <v>0</v>
      </c>
      <c r="BY139" s="38">
        <f>'PRA110'!BX139</f>
        <v>0</v>
      </c>
      <c r="BZ139" s="38">
        <f>'PRA110'!BY139</f>
        <v>0</v>
      </c>
      <c r="CA139" s="38">
        <f>'PRA110'!BZ139</f>
        <v>0</v>
      </c>
      <c r="CB139" s="38">
        <f>'PRA110'!CA139</f>
        <v>0</v>
      </c>
      <c r="CC139" s="38">
        <f>'PRA110'!CB139</f>
        <v>0</v>
      </c>
      <c r="CD139" s="38">
        <f>'PRA110'!CC139</f>
        <v>0</v>
      </c>
      <c r="CE139" s="38">
        <f>'PRA110'!CD139</f>
        <v>0</v>
      </c>
      <c r="CF139" s="38">
        <f>'PRA110'!CE139</f>
        <v>0</v>
      </c>
      <c r="CG139" s="38">
        <f>'PRA110'!CF139</f>
        <v>0</v>
      </c>
      <c r="CH139" s="38">
        <f>'PRA110'!CG139</f>
        <v>0</v>
      </c>
      <c r="CI139" s="38">
        <f>'PRA110'!CH139</f>
        <v>0</v>
      </c>
      <c r="CJ139" s="38">
        <f>'PRA110'!CI139</f>
        <v>0</v>
      </c>
      <c r="CK139" s="38">
        <f>'PRA110'!CJ139</f>
        <v>0</v>
      </c>
      <c r="CL139" s="38">
        <f>'PRA110'!CK139</f>
        <v>0</v>
      </c>
      <c r="CM139" s="38">
        <f>'PRA110'!CL139</f>
        <v>0</v>
      </c>
      <c r="CN139" s="38">
        <f>'PRA110'!CM139</f>
        <v>0</v>
      </c>
      <c r="CO139" s="38">
        <f>'PRA110'!CN139</f>
        <v>0</v>
      </c>
      <c r="CP139" s="38">
        <f>'PRA110'!CO139</f>
        <v>0</v>
      </c>
      <c r="CQ139" s="38">
        <f>'PRA110'!CP139</f>
        <v>0</v>
      </c>
      <c r="CR139" s="38">
        <f>'PRA110'!CQ139</f>
        <v>0</v>
      </c>
      <c r="CS139" s="38">
        <f>'PRA110'!CR139</f>
        <v>0</v>
      </c>
      <c r="CT139" s="38">
        <f>'PRA110'!CS139</f>
        <v>0</v>
      </c>
      <c r="CU139" s="38">
        <f>'PRA110'!CT139</f>
        <v>0</v>
      </c>
      <c r="CV139" s="38">
        <f>'PRA110'!CU139</f>
        <v>0</v>
      </c>
      <c r="CW139" s="38">
        <f>'PRA110'!CV139</f>
        <v>0</v>
      </c>
      <c r="CX139" s="38">
        <f>'PRA110'!CW139</f>
        <v>0</v>
      </c>
      <c r="CY139" s="38">
        <f>'PRA110'!CX139</f>
        <v>0</v>
      </c>
      <c r="CZ139" s="38">
        <f>'PRA110'!CY139</f>
        <v>0</v>
      </c>
      <c r="DA139" s="38">
        <f>'PRA110'!CZ139</f>
        <v>0</v>
      </c>
      <c r="DB139" s="38">
        <f>'PRA110'!DA139</f>
        <v>0</v>
      </c>
      <c r="DC139" s="38">
        <f>'PRA110'!DB139</f>
        <v>0</v>
      </c>
      <c r="DD139" s="38">
        <f>'PRA110'!DC139</f>
        <v>0</v>
      </c>
      <c r="DE139" s="38">
        <f>'PRA110'!DD139</f>
        <v>0</v>
      </c>
      <c r="DF139" s="38">
        <f>'PRA110'!DE139</f>
        <v>0</v>
      </c>
      <c r="DG139" s="38">
        <f>'PRA110'!DF139</f>
        <v>0</v>
      </c>
      <c r="DH139" s="38">
        <f>'PRA110'!DG139</f>
        <v>0</v>
      </c>
      <c r="DI139" s="38">
        <f>'PRA110'!DH139</f>
        <v>0</v>
      </c>
      <c r="DJ139" s="38">
        <f>'PRA110'!DI139</f>
        <v>0</v>
      </c>
      <c r="DK139" s="38">
        <f>'PRA110'!DJ139</f>
        <v>0</v>
      </c>
      <c r="DL139" s="41">
        <f>'PRA110'!DK139</f>
        <v>0</v>
      </c>
    </row>
    <row r="140" spans="1:116" s="206" customFormat="1" ht="18.75" customHeight="1">
      <c r="A140" s="207"/>
      <c r="B140" s="214"/>
      <c r="C140" s="174"/>
      <c r="D140" s="84"/>
      <c r="E140" s="1002"/>
      <c r="F140" s="796" t="s">
        <v>1141</v>
      </c>
      <c r="G140" s="1123"/>
      <c r="H140" s="1009"/>
      <c r="I140" s="294"/>
      <c r="J140" s="39">
        <f>'PRA110'!J140-'PRA110'!J141</f>
        <v>0</v>
      </c>
      <c r="K140" s="38">
        <f>('PRA110'!I140-'PRA110'!J140)-('PRA110'!I141-'PRA110'!J141)</f>
        <v>0</v>
      </c>
      <c r="L140" s="38">
        <f>'PRA110'!K140-'PRA110'!K141</f>
        <v>0</v>
      </c>
      <c r="M140" s="38">
        <f>'PRA110'!L140-'PRA110'!L141</f>
        <v>0</v>
      </c>
      <c r="N140" s="38">
        <f>'PRA110'!M140-'PRA110'!M141</f>
        <v>0</v>
      </c>
      <c r="O140" s="38">
        <f>'PRA110'!N140-'PRA110'!N141</f>
        <v>0</v>
      </c>
      <c r="P140" s="38">
        <f>'PRA110'!O140-'PRA110'!O141</f>
        <v>0</v>
      </c>
      <c r="Q140" s="38">
        <f>'PRA110'!P140-'PRA110'!P141</f>
        <v>0</v>
      </c>
      <c r="R140" s="38">
        <f>'PRA110'!Q140-'PRA110'!Q141</f>
        <v>0</v>
      </c>
      <c r="S140" s="38">
        <f>'PRA110'!R140-'PRA110'!R141</f>
        <v>0</v>
      </c>
      <c r="T140" s="38">
        <f>'PRA110'!S140-'PRA110'!S141</f>
        <v>0</v>
      </c>
      <c r="U140" s="38">
        <f>'PRA110'!T140-'PRA110'!T141</f>
        <v>0</v>
      </c>
      <c r="V140" s="38">
        <f>'PRA110'!U140-'PRA110'!U141</f>
        <v>0</v>
      </c>
      <c r="W140" s="38">
        <f>'PRA110'!V140-'PRA110'!V141</f>
        <v>0</v>
      </c>
      <c r="X140" s="38">
        <f>'PRA110'!W140-'PRA110'!W141</f>
        <v>0</v>
      </c>
      <c r="Y140" s="38">
        <f>'PRA110'!X140-'PRA110'!X141</f>
        <v>0</v>
      </c>
      <c r="Z140" s="38">
        <f>'PRA110'!Y140-'PRA110'!Y141</f>
        <v>0</v>
      </c>
      <c r="AA140" s="38">
        <f>'PRA110'!Z140-'PRA110'!Z141</f>
        <v>0</v>
      </c>
      <c r="AB140" s="38">
        <f>'PRA110'!AA140-'PRA110'!AA141</f>
        <v>0</v>
      </c>
      <c r="AC140" s="38">
        <f>'PRA110'!AB140-'PRA110'!AB141</f>
        <v>0</v>
      </c>
      <c r="AD140" s="38">
        <f>'PRA110'!AC140-'PRA110'!AC141</f>
        <v>0</v>
      </c>
      <c r="AE140" s="38">
        <f>'PRA110'!AD140-'PRA110'!AD141</f>
        <v>0</v>
      </c>
      <c r="AF140" s="38">
        <f>'PRA110'!AE140-'PRA110'!AE141</f>
        <v>0</v>
      </c>
      <c r="AG140" s="38">
        <f>'PRA110'!AF140-'PRA110'!AF141</f>
        <v>0</v>
      </c>
      <c r="AH140" s="38">
        <f>'PRA110'!AG140-'PRA110'!AG141</f>
        <v>0</v>
      </c>
      <c r="AI140" s="38">
        <f>'PRA110'!AH140-'PRA110'!AH141</f>
        <v>0</v>
      </c>
      <c r="AJ140" s="38">
        <f>'PRA110'!AI140-'PRA110'!AI141</f>
        <v>0</v>
      </c>
      <c r="AK140" s="38">
        <f>'PRA110'!AJ140-'PRA110'!AJ141</f>
        <v>0</v>
      </c>
      <c r="AL140" s="38">
        <f>'PRA110'!AK140-'PRA110'!AK141</f>
        <v>0</v>
      </c>
      <c r="AM140" s="38">
        <f>'PRA110'!AL140-'PRA110'!AL141</f>
        <v>0</v>
      </c>
      <c r="AN140" s="38">
        <f>'PRA110'!AM140-'PRA110'!AM141</f>
        <v>0</v>
      </c>
      <c r="AO140" s="38">
        <f>'PRA110'!AN140-'PRA110'!AN141</f>
        <v>0</v>
      </c>
      <c r="AP140" s="38">
        <f>'PRA110'!AO140-'PRA110'!AO141</f>
        <v>0</v>
      </c>
      <c r="AQ140" s="38">
        <f>'PRA110'!AP140-'PRA110'!AP141</f>
        <v>0</v>
      </c>
      <c r="AR140" s="38">
        <f>'PRA110'!AQ140-'PRA110'!AQ141</f>
        <v>0</v>
      </c>
      <c r="AS140" s="38">
        <f>'PRA110'!AR140-'PRA110'!AR141</f>
        <v>0</v>
      </c>
      <c r="AT140" s="38">
        <f>'PRA110'!AS140-'PRA110'!AS141</f>
        <v>0</v>
      </c>
      <c r="AU140" s="38">
        <f>'PRA110'!AT140-'PRA110'!AT141</f>
        <v>0</v>
      </c>
      <c r="AV140" s="38">
        <f>'PRA110'!AU140-'PRA110'!AU141</f>
        <v>0</v>
      </c>
      <c r="AW140" s="38">
        <f>'PRA110'!AV140-'PRA110'!AV141</f>
        <v>0</v>
      </c>
      <c r="AX140" s="38">
        <f>'PRA110'!AW140-'PRA110'!AW141</f>
        <v>0</v>
      </c>
      <c r="AY140" s="38">
        <f>'PRA110'!AX140-'PRA110'!AX141</f>
        <v>0</v>
      </c>
      <c r="AZ140" s="38">
        <f>'PRA110'!AY140-'PRA110'!AY141</f>
        <v>0</v>
      </c>
      <c r="BA140" s="38">
        <f>'PRA110'!AZ140-'PRA110'!AZ141</f>
        <v>0</v>
      </c>
      <c r="BB140" s="38">
        <f>'PRA110'!BA140-'PRA110'!BA141</f>
        <v>0</v>
      </c>
      <c r="BC140" s="38">
        <f>'PRA110'!BB140-'PRA110'!BB141</f>
        <v>0</v>
      </c>
      <c r="BD140" s="38">
        <f>'PRA110'!BC140-'PRA110'!BC141</f>
        <v>0</v>
      </c>
      <c r="BE140" s="38">
        <f>'PRA110'!BD140-'PRA110'!BD141</f>
        <v>0</v>
      </c>
      <c r="BF140" s="38">
        <f>'PRA110'!BE140-'PRA110'!BE141</f>
        <v>0</v>
      </c>
      <c r="BG140" s="38">
        <f>'PRA110'!BF140-'PRA110'!BF141</f>
        <v>0</v>
      </c>
      <c r="BH140" s="38">
        <f>'PRA110'!BG140-'PRA110'!BG141</f>
        <v>0</v>
      </c>
      <c r="BI140" s="38">
        <f>'PRA110'!BH140-'PRA110'!BH141</f>
        <v>0</v>
      </c>
      <c r="BJ140" s="38">
        <f>'PRA110'!BI140-'PRA110'!BI141</f>
        <v>0</v>
      </c>
      <c r="BK140" s="38">
        <f>'PRA110'!BJ140-'PRA110'!BJ141</f>
        <v>0</v>
      </c>
      <c r="BL140" s="38">
        <f>'PRA110'!BK140-'PRA110'!BK141</f>
        <v>0</v>
      </c>
      <c r="BM140" s="38">
        <f>'PRA110'!BL140-'PRA110'!BL141</f>
        <v>0</v>
      </c>
      <c r="BN140" s="38">
        <f>'PRA110'!BM140-'PRA110'!BM141</f>
        <v>0</v>
      </c>
      <c r="BO140" s="38">
        <f>'PRA110'!BN140-'PRA110'!BN141</f>
        <v>0</v>
      </c>
      <c r="BP140" s="38">
        <f>'PRA110'!BO140-'PRA110'!BO141</f>
        <v>0</v>
      </c>
      <c r="BQ140" s="38">
        <f>'PRA110'!BP140-'PRA110'!BP141</f>
        <v>0</v>
      </c>
      <c r="BR140" s="38">
        <f>'PRA110'!BQ140-'PRA110'!BQ141</f>
        <v>0</v>
      </c>
      <c r="BS140" s="38">
        <f>'PRA110'!BR140-'PRA110'!BR141</f>
        <v>0</v>
      </c>
      <c r="BT140" s="38">
        <f>'PRA110'!BS140-'PRA110'!BS141</f>
        <v>0</v>
      </c>
      <c r="BU140" s="38">
        <f>'PRA110'!BT140-'PRA110'!BT141</f>
        <v>0</v>
      </c>
      <c r="BV140" s="38">
        <f>'PRA110'!BU140-'PRA110'!BU141</f>
        <v>0</v>
      </c>
      <c r="BW140" s="38">
        <f>'PRA110'!BV140-'PRA110'!BV141</f>
        <v>0</v>
      </c>
      <c r="BX140" s="38">
        <f>'PRA110'!BW140-'PRA110'!BW141</f>
        <v>0</v>
      </c>
      <c r="BY140" s="38">
        <f>'PRA110'!BX140-'PRA110'!BX141</f>
        <v>0</v>
      </c>
      <c r="BZ140" s="38">
        <f>'PRA110'!BY140-'PRA110'!BY141</f>
        <v>0</v>
      </c>
      <c r="CA140" s="38">
        <f>'PRA110'!BZ140-'PRA110'!BZ141</f>
        <v>0</v>
      </c>
      <c r="CB140" s="38">
        <f>'PRA110'!CA140-'PRA110'!CA141</f>
        <v>0</v>
      </c>
      <c r="CC140" s="38">
        <f>'PRA110'!CB140-'PRA110'!CB141</f>
        <v>0</v>
      </c>
      <c r="CD140" s="38">
        <f>'PRA110'!CC140-'PRA110'!CC141</f>
        <v>0</v>
      </c>
      <c r="CE140" s="38">
        <f>'PRA110'!CD140-'PRA110'!CD141</f>
        <v>0</v>
      </c>
      <c r="CF140" s="38">
        <f>'PRA110'!CE140-'PRA110'!CE141</f>
        <v>0</v>
      </c>
      <c r="CG140" s="38">
        <f>'PRA110'!CF140-'PRA110'!CF141</f>
        <v>0</v>
      </c>
      <c r="CH140" s="38">
        <f>'PRA110'!CG140-'PRA110'!CG141</f>
        <v>0</v>
      </c>
      <c r="CI140" s="38">
        <f>'PRA110'!CH140-'PRA110'!CH141</f>
        <v>0</v>
      </c>
      <c r="CJ140" s="38">
        <f>'PRA110'!CI140-'PRA110'!CI141</f>
        <v>0</v>
      </c>
      <c r="CK140" s="38">
        <f>'PRA110'!CJ140-'PRA110'!CJ141</f>
        <v>0</v>
      </c>
      <c r="CL140" s="38">
        <f>'PRA110'!CK140-'PRA110'!CK141</f>
        <v>0</v>
      </c>
      <c r="CM140" s="38">
        <f>'PRA110'!CL140-'PRA110'!CL141</f>
        <v>0</v>
      </c>
      <c r="CN140" s="38">
        <f>'PRA110'!CM140-'PRA110'!CM141</f>
        <v>0</v>
      </c>
      <c r="CO140" s="38">
        <f>'PRA110'!CN140-'PRA110'!CN141</f>
        <v>0</v>
      </c>
      <c r="CP140" s="38">
        <f>'PRA110'!CO140-'PRA110'!CO141</f>
        <v>0</v>
      </c>
      <c r="CQ140" s="38">
        <f>'PRA110'!CP140-'PRA110'!CP141</f>
        <v>0</v>
      </c>
      <c r="CR140" s="38">
        <f>'PRA110'!CQ140-'PRA110'!CQ141</f>
        <v>0</v>
      </c>
      <c r="CS140" s="38">
        <f>'PRA110'!CR140-'PRA110'!CR141</f>
        <v>0</v>
      </c>
      <c r="CT140" s="38">
        <f>'PRA110'!CS140-'PRA110'!CS141</f>
        <v>0</v>
      </c>
      <c r="CU140" s="38">
        <f>'PRA110'!CT140-'PRA110'!CT141</f>
        <v>0</v>
      </c>
      <c r="CV140" s="38">
        <f>'PRA110'!CU140-'PRA110'!CU141</f>
        <v>0</v>
      </c>
      <c r="CW140" s="38">
        <f>'PRA110'!CV140-'PRA110'!CV141</f>
        <v>0</v>
      </c>
      <c r="CX140" s="38">
        <f>'PRA110'!CW140-'PRA110'!CW141</f>
        <v>0</v>
      </c>
      <c r="CY140" s="38">
        <f>'PRA110'!CX140-'PRA110'!CX141</f>
        <v>0</v>
      </c>
      <c r="CZ140" s="38">
        <f>'PRA110'!CY140-'PRA110'!CY141</f>
        <v>0</v>
      </c>
      <c r="DA140" s="38">
        <f>'PRA110'!CZ140-'PRA110'!CZ141</f>
        <v>0</v>
      </c>
      <c r="DB140" s="38">
        <f>'PRA110'!DA140-'PRA110'!DA141</f>
        <v>0</v>
      </c>
      <c r="DC140" s="38">
        <f>'PRA110'!DB140-'PRA110'!DB141</f>
        <v>0</v>
      </c>
      <c r="DD140" s="38">
        <f>'PRA110'!DC140-'PRA110'!DC141</f>
        <v>0</v>
      </c>
      <c r="DE140" s="38">
        <f>'PRA110'!DD140-'PRA110'!DD141</f>
        <v>0</v>
      </c>
      <c r="DF140" s="38">
        <f>'PRA110'!DE140-'PRA110'!DE141</f>
        <v>0</v>
      </c>
      <c r="DG140" s="38">
        <f>'PRA110'!DF140-'PRA110'!DF141</f>
        <v>0</v>
      </c>
      <c r="DH140" s="38">
        <f>'PRA110'!DG140-'PRA110'!DG141</f>
        <v>0</v>
      </c>
      <c r="DI140" s="38">
        <f>'PRA110'!DH140-'PRA110'!DH141</f>
        <v>0</v>
      </c>
      <c r="DJ140" s="38">
        <f>'PRA110'!DI140-'PRA110'!DI141</f>
        <v>0</v>
      </c>
      <c r="DK140" s="38">
        <f>'PRA110'!DJ140-'PRA110'!DJ141</f>
        <v>0</v>
      </c>
      <c r="DL140" s="41">
        <f>'PRA110'!DK140-'PRA110'!DK141</f>
        <v>0</v>
      </c>
    </row>
    <row r="141" spans="1:116" s="206" customFormat="1" ht="13.5">
      <c r="A141" s="207"/>
      <c r="B141" s="214"/>
      <c r="C141" s="174"/>
      <c r="D141" s="827"/>
      <c r="E141" s="1005"/>
      <c r="F141" s="1106" t="s">
        <v>1158</v>
      </c>
      <c r="G141" s="1123"/>
      <c r="H141" s="1009"/>
      <c r="I141" s="294"/>
      <c r="J141" s="39">
        <f>'PRA110'!J141-'PRA110'!J143-IF(Admin!$B$30&gt;1,'PRA110'!J142,0)</f>
        <v>0</v>
      </c>
      <c r="K141" s="38">
        <f>('PRA110'!I141-'PRA110'!J141)-('PRA110'!I143-'PRA110'!J143)-IF(Admin!$B$30&gt;1,('PRA110'!I142-'PRA110'!J142),0)</f>
        <v>0</v>
      </c>
      <c r="L141" s="38">
        <f>'PRA110'!K141-'PRA110'!K143-IF(Admin!$B$30&gt;1,'PRA110'!K142,0)</f>
        <v>0</v>
      </c>
      <c r="M141" s="38">
        <f>'PRA110'!L141-'PRA110'!L143-IF(Admin!$B$30&gt;1,'PRA110'!L142,0)</f>
        <v>0</v>
      </c>
      <c r="N141" s="38">
        <f>'PRA110'!M141-'PRA110'!M143-IF(Admin!$B$30&gt;1,'PRA110'!M142,0)</f>
        <v>0</v>
      </c>
      <c r="O141" s="38">
        <f>'PRA110'!N141-'PRA110'!N143-IF(Admin!$B$30&gt;1,'PRA110'!N142,0)</f>
        <v>0</v>
      </c>
      <c r="P141" s="38">
        <f>'PRA110'!O141-'PRA110'!O143-IF(Admin!$B$30&gt;1,'PRA110'!O142,0)</f>
        <v>0</v>
      </c>
      <c r="Q141" s="38">
        <f>'PRA110'!P141-'PRA110'!P143-IF(Admin!$B$30&gt;1,'PRA110'!P142,0)</f>
        <v>0</v>
      </c>
      <c r="R141" s="38">
        <f>'PRA110'!Q141-'PRA110'!Q143-IF(Admin!$B$30&gt;1,'PRA110'!Q142,0)</f>
        <v>0</v>
      </c>
      <c r="S141" s="38">
        <f>'PRA110'!R141-'PRA110'!R143-IF(Admin!$B$30&gt;1,'PRA110'!R142,0)</f>
        <v>0</v>
      </c>
      <c r="T141" s="38">
        <f>'PRA110'!S141-'PRA110'!S143-IF(Admin!$B$30&gt;1,'PRA110'!S142,0)</f>
        <v>0</v>
      </c>
      <c r="U141" s="38">
        <f>'PRA110'!T141-'PRA110'!T143-IF(Admin!$B$30&gt;1,'PRA110'!T142,0)</f>
        <v>0</v>
      </c>
      <c r="V141" s="38">
        <f>'PRA110'!U141-'PRA110'!U143-IF(Admin!$B$30&gt;1,'PRA110'!U142,0)</f>
        <v>0</v>
      </c>
      <c r="W141" s="38">
        <f>'PRA110'!V141-'PRA110'!V143-IF(Admin!$B$30&gt;1,'PRA110'!V142,0)</f>
        <v>0</v>
      </c>
      <c r="X141" s="38">
        <f>'PRA110'!W141-'PRA110'!W143-IF(Admin!$B$30&gt;1,'PRA110'!W142,0)</f>
        <v>0</v>
      </c>
      <c r="Y141" s="38">
        <f>'PRA110'!X141-'PRA110'!X143-IF(Admin!$B$30&gt;1,'PRA110'!X142,0)</f>
        <v>0</v>
      </c>
      <c r="Z141" s="38">
        <f>'PRA110'!Y141-'PRA110'!Y143-IF(Admin!$B$30&gt;1,'PRA110'!Y142,0)</f>
        <v>0</v>
      </c>
      <c r="AA141" s="38">
        <f>'PRA110'!Z141-'PRA110'!Z143-IF(Admin!$B$30&gt;1,'PRA110'!Z142,0)</f>
        <v>0</v>
      </c>
      <c r="AB141" s="38">
        <f>'PRA110'!AA141-'PRA110'!AA143-IF(Admin!$B$30&gt;1,'PRA110'!AA142,0)</f>
        <v>0</v>
      </c>
      <c r="AC141" s="38">
        <f>'PRA110'!AB141-'PRA110'!AB143-IF(Admin!$B$30&gt;1,'PRA110'!AB142,0)</f>
        <v>0</v>
      </c>
      <c r="AD141" s="38">
        <f>'PRA110'!AC141-'PRA110'!AC143-IF(Admin!$B$30&gt;1,'PRA110'!AC142,0)</f>
        <v>0</v>
      </c>
      <c r="AE141" s="38">
        <f>'PRA110'!AD141-'PRA110'!AD143-IF(Admin!$B$30&gt;1,'PRA110'!AD142,0)</f>
        <v>0</v>
      </c>
      <c r="AF141" s="38">
        <f>'PRA110'!AE141-'PRA110'!AE143-IF(Admin!$B$30&gt;1,'PRA110'!AE142,0)</f>
        <v>0</v>
      </c>
      <c r="AG141" s="38">
        <f>'PRA110'!AF141-'PRA110'!AF143-IF(Admin!$B$30&gt;1,'PRA110'!AF142,0)</f>
        <v>0</v>
      </c>
      <c r="AH141" s="38">
        <f>'PRA110'!AG141-'PRA110'!AG143-IF(Admin!$B$30&gt;1,'PRA110'!AG142,0)</f>
        <v>0</v>
      </c>
      <c r="AI141" s="38">
        <f>'PRA110'!AH141-'PRA110'!AH143-IF(Admin!$B$30&gt;1,'PRA110'!AH142,0)</f>
        <v>0</v>
      </c>
      <c r="AJ141" s="38">
        <f>'PRA110'!AI141-'PRA110'!AI143-IF(Admin!$B$30&gt;1,'PRA110'!AI142,0)</f>
        <v>0</v>
      </c>
      <c r="AK141" s="38">
        <f>'PRA110'!AJ141-'PRA110'!AJ143-IF(Admin!$B$30&gt;1,'PRA110'!AJ142,0)</f>
        <v>0</v>
      </c>
      <c r="AL141" s="38">
        <f>'PRA110'!AK141-'PRA110'!AK143-IF(Admin!$B$30&gt;1,'PRA110'!AK142,0)</f>
        <v>0</v>
      </c>
      <c r="AM141" s="38">
        <f>'PRA110'!AL141-'PRA110'!AL143-IF(Admin!$B$30&gt;1,'PRA110'!AL142,0)</f>
        <v>0</v>
      </c>
      <c r="AN141" s="38">
        <f>'PRA110'!AM141-'PRA110'!AM143-IF(Admin!$B$30&gt;1,'PRA110'!AM142,0)</f>
        <v>0</v>
      </c>
      <c r="AO141" s="38">
        <f>'PRA110'!AN141-'PRA110'!AN143-IF(Admin!$B$30&gt;1,'PRA110'!AN142,0)</f>
        <v>0</v>
      </c>
      <c r="AP141" s="38">
        <f>'PRA110'!AO141-'PRA110'!AO143-IF(Admin!$B$30&gt;1,'PRA110'!AO142,0)</f>
        <v>0</v>
      </c>
      <c r="AQ141" s="38">
        <f>'PRA110'!AP141-'PRA110'!AP143-IF(Admin!$B$30&gt;1,'PRA110'!AP142,0)</f>
        <v>0</v>
      </c>
      <c r="AR141" s="38">
        <f>'PRA110'!AQ141-'PRA110'!AQ143-IF(Admin!$B$30&gt;1,'PRA110'!AQ142,0)</f>
        <v>0</v>
      </c>
      <c r="AS141" s="38">
        <f>'PRA110'!AR141-'PRA110'!AR143-IF(Admin!$B$30&gt;1,'PRA110'!AR142,0)</f>
        <v>0</v>
      </c>
      <c r="AT141" s="38">
        <f>'PRA110'!AS141-'PRA110'!AS143-IF(Admin!$B$30&gt;1,'PRA110'!AS142,0)</f>
        <v>0</v>
      </c>
      <c r="AU141" s="38">
        <f>'PRA110'!AT141-'PRA110'!AT143-IF(Admin!$B$30&gt;1,'PRA110'!AT142,0)</f>
        <v>0</v>
      </c>
      <c r="AV141" s="38">
        <f>'PRA110'!AU141-'PRA110'!AU143-IF(Admin!$B$30&gt;1,'PRA110'!AU142,0)</f>
        <v>0</v>
      </c>
      <c r="AW141" s="38">
        <f>'PRA110'!AV141-'PRA110'!AV143-IF(Admin!$B$30&gt;1,'PRA110'!AV142,0)</f>
        <v>0</v>
      </c>
      <c r="AX141" s="38">
        <f>'PRA110'!AW141-'PRA110'!AW143-IF(Admin!$B$30&gt;1,'PRA110'!AW142,0)</f>
        <v>0</v>
      </c>
      <c r="AY141" s="38">
        <f>'PRA110'!AX141-'PRA110'!AX143-IF(Admin!$B$30&gt;1,'PRA110'!AX142,0)</f>
        <v>0</v>
      </c>
      <c r="AZ141" s="38">
        <f>'PRA110'!AY141-'PRA110'!AY143-IF(Admin!$B$30&gt;1,'PRA110'!AY142,0)</f>
        <v>0</v>
      </c>
      <c r="BA141" s="38">
        <f>'PRA110'!AZ141-'PRA110'!AZ143-IF(Admin!$B$30&gt;1,'PRA110'!AZ142,0)</f>
        <v>0</v>
      </c>
      <c r="BB141" s="38">
        <f>'PRA110'!BA141-'PRA110'!BA143-IF(Admin!$B$30&gt;1,'PRA110'!BA142,0)</f>
        <v>0</v>
      </c>
      <c r="BC141" s="38">
        <f>'PRA110'!BB141-'PRA110'!BB143-IF(Admin!$B$30&gt;1,'PRA110'!BB142,0)</f>
        <v>0</v>
      </c>
      <c r="BD141" s="38">
        <f>'PRA110'!BC141-'PRA110'!BC143-IF(Admin!$B$30&gt;1,'PRA110'!BC142,0)</f>
        <v>0</v>
      </c>
      <c r="BE141" s="38">
        <f>'PRA110'!BD141-'PRA110'!BD143-IF(Admin!$B$30&gt;1,'PRA110'!BD142,0)</f>
        <v>0</v>
      </c>
      <c r="BF141" s="38">
        <f>'PRA110'!BE141-'PRA110'!BE143-IF(Admin!$B$30&gt;1,'PRA110'!BE142,0)</f>
        <v>0</v>
      </c>
      <c r="BG141" s="38">
        <f>'PRA110'!BF141-'PRA110'!BF143-IF(Admin!$B$30&gt;1,'PRA110'!BF142,0)</f>
        <v>0</v>
      </c>
      <c r="BH141" s="38">
        <f>'PRA110'!BG141-'PRA110'!BG143-IF(Admin!$B$30&gt;1,'PRA110'!BG142,0)</f>
        <v>0</v>
      </c>
      <c r="BI141" s="38">
        <f>'PRA110'!BH141-'PRA110'!BH143-IF(Admin!$B$30&gt;1,'PRA110'!BH142,0)</f>
        <v>0</v>
      </c>
      <c r="BJ141" s="38">
        <f>'PRA110'!BI141-'PRA110'!BI143-IF(Admin!$B$30&gt;1,'PRA110'!BI142,0)</f>
        <v>0</v>
      </c>
      <c r="BK141" s="38">
        <f>'PRA110'!BJ141-'PRA110'!BJ143-IF(Admin!$B$30&gt;1,'PRA110'!BJ142,0)</f>
        <v>0</v>
      </c>
      <c r="BL141" s="38">
        <f>'PRA110'!BK141-'PRA110'!BK143-IF(Admin!$B$30&gt;1,'PRA110'!BK142,0)</f>
        <v>0</v>
      </c>
      <c r="BM141" s="38">
        <f>'PRA110'!BL141-'PRA110'!BL143-IF(Admin!$B$30&gt;1,'PRA110'!BL142,0)</f>
        <v>0</v>
      </c>
      <c r="BN141" s="38">
        <f>'PRA110'!BM141-'PRA110'!BM143-IF(Admin!$B$30&gt;1,'PRA110'!BM142,0)</f>
        <v>0</v>
      </c>
      <c r="BO141" s="38">
        <f>'PRA110'!BN141-'PRA110'!BN143-IF(Admin!$B$30&gt;1,'PRA110'!BN142,0)</f>
        <v>0</v>
      </c>
      <c r="BP141" s="38">
        <f>'PRA110'!BO141-'PRA110'!BO143-IF(Admin!$B$30&gt;1,'PRA110'!BO142,0)</f>
        <v>0</v>
      </c>
      <c r="BQ141" s="38">
        <f>'PRA110'!BP141-'PRA110'!BP143-IF(Admin!$B$30&gt;1,'PRA110'!BP142,0)</f>
        <v>0</v>
      </c>
      <c r="BR141" s="38">
        <f>'PRA110'!BQ141-'PRA110'!BQ143-IF(Admin!$B$30&gt;1,'PRA110'!BQ142,0)</f>
        <v>0</v>
      </c>
      <c r="BS141" s="38">
        <f>'PRA110'!BR141-'PRA110'!BR143-IF(Admin!$B$30&gt;1,'PRA110'!BR142,0)</f>
        <v>0</v>
      </c>
      <c r="BT141" s="38">
        <f>'PRA110'!BS141-'PRA110'!BS143-IF(Admin!$B$30&gt;1,'PRA110'!BS142,0)</f>
        <v>0</v>
      </c>
      <c r="BU141" s="38">
        <f>'PRA110'!BT141-'PRA110'!BT143-IF(Admin!$B$30&gt;1,'PRA110'!BT142,0)</f>
        <v>0</v>
      </c>
      <c r="BV141" s="38">
        <f>'PRA110'!BU141-'PRA110'!BU143-IF(Admin!$B$30&gt;1,'PRA110'!BU142,0)</f>
        <v>0</v>
      </c>
      <c r="BW141" s="38">
        <f>'PRA110'!BV141-'PRA110'!BV143-IF(Admin!$B$30&gt;1,'PRA110'!BV142,0)</f>
        <v>0</v>
      </c>
      <c r="BX141" s="38">
        <f>'PRA110'!BW141-'PRA110'!BW143-IF(Admin!$B$30&gt;1,'PRA110'!BW142,0)</f>
        <v>0</v>
      </c>
      <c r="BY141" s="38">
        <f>'PRA110'!BX141-'PRA110'!BX143-IF(Admin!$B$30&gt;1,'PRA110'!BX142,0)</f>
        <v>0</v>
      </c>
      <c r="BZ141" s="38">
        <f>'PRA110'!BY141-'PRA110'!BY143-IF(Admin!$B$30&gt;1,'PRA110'!BY142,0)</f>
        <v>0</v>
      </c>
      <c r="CA141" s="38">
        <f>'PRA110'!BZ141-'PRA110'!BZ143-IF(Admin!$B$30&gt;1,'PRA110'!BZ142,0)</f>
        <v>0</v>
      </c>
      <c r="CB141" s="38">
        <f>'PRA110'!CA141-'PRA110'!CA143-IF(Admin!$B$30&gt;1,'PRA110'!CA142,0)</f>
        <v>0</v>
      </c>
      <c r="CC141" s="38">
        <f>'PRA110'!CB141-'PRA110'!CB143-IF(Admin!$B$30&gt;1,'PRA110'!CB142,0)</f>
        <v>0</v>
      </c>
      <c r="CD141" s="38">
        <f>'PRA110'!CC141-'PRA110'!CC143-IF(Admin!$B$30&gt;1,'PRA110'!CC142,0)</f>
        <v>0</v>
      </c>
      <c r="CE141" s="38">
        <f>'PRA110'!CD141-'PRA110'!CD143-IF(Admin!$B$30&gt;1,'PRA110'!CD142,0)</f>
        <v>0</v>
      </c>
      <c r="CF141" s="38">
        <f>'PRA110'!CE141-'PRA110'!CE143-IF(Admin!$B$30&gt;1,'PRA110'!CE142,0)</f>
        <v>0</v>
      </c>
      <c r="CG141" s="38">
        <f>'PRA110'!CF141-'PRA110'!CF143-IF(Admin!$B$30&gt;1,'PRA110'!CF142,0)</f>
        <v>0</v>
      </c>
      <c r="CH141" s="38">
        <f>'PRA110'!CG141-'PRA110'!CG143-IF(Admin!$B$30&gt;1,'PRA110'!CG142,0)</f>
        <v>0</v>
      </c>
      <c r="CI141" s="38">
        <f>'PRA110'!CH141-'PRA110'!CH143-IF(Admin!$B$30&gt;1,'PRA110'!CH142,0)</f>
        <v>0</v>
      </c>
      <c r="CJ141" s="38">
        <f>'PRA110'!CI141-'PRA110'!CI143-IF(Admin!$B$30&gt;1,'PRA110'!CI142,0)</f>
        <v>0</v>
      </c>
      <c r="CK141" s="38">
        <f>'PRA110'!CJ141-'PRA110'!CJ143-IF(Admin!$B$30&gt;1,'PRA110'!CJ142,0)</f>
        <v>0</v>
      </c>
      <c r="CL141" s="38">
        <f>'PRA110'!CK141-'PRA110'!CK143-IF(Admin!$B$30&gt;1,'PRA110'!CK142,0)</f>
        <v>0</v>
      </c>
      <c r="CM141" s="38">
        <f>'PRA110'!CL141-'PRA110'!CL143-IF(Admin!$B$30&gt;1,'PRA110'!CL142,0)</f>
        <v>0</v>
      </c>
      <c r="CN141" s="38">
        <f>'PRA110'!CM141-'PRA110'!CM143-IF(Admin!$B$30&gt;1,'PRA110'!CM142,0)</f>
        <v>0</v>
      </c>
      <c r="CO141" s="38">
        <f>'PRA110'!CN141-'PRA110'!CN143-IF(Admin!$B$30&gt;1,'PRA110'!CN142,0)</f>
        <v>0</v>
      </c>
      <c r="CP141" s="38">
        <f>'PRA110'!CO141-'PRA110'!CO143-IF(Admin!$B$30&gt;1,'PRA110'!CO142,0)</f>
        <v>0</v>
      </c>
      <c r="CQ141" s="38">
        <f>'PRA110'!CP141-'PRA110'!CP143-IF(Admin!$B$30&gt;1,'PRA110'!CP142,0)</f>
        <v>0</v>
      </c>
      <c r="CR141" s="38">
        <f>'PRA110'!CQ141-'PRA110'!CQ143-IF(Admin!$B$30&gt;1,'PRA110'!CQ142,0)</f>
        <v>0</v>
      </c>
      <c r="CS141" s="38">
        <f>'PRA110'!CR141-'PRA110'!CR143-IF(Admin!$B$30&gt;1,'PRA110'!CR142,0)</f>
        <v>0</v>
      </c>
      <c r="CT141" s="38">
        <f>'PRA110'!CS141-'PRA110'!CS143-IF(Admin!$B$30&gt;1,'PRA110'!CS142,0)</f>
        <v>0</v>
      </c>
      <c r="CU141" s="38">
        <f>'PRA110'!CT141-'PRA110'!CT143-IF(Admin!$B$30&gt;1,'PRA110'!CT142,0)</f>
        <v>0</v>
      </c>
      <c r="CV141" s="38">
        <f>'PRA110'!CU141-'PRA110'!CU143-IF(Admin!$B$30&gt;1,'PRA110'!CU142,0)</f>
        <v>0</v>
      </c>
      <c r="CW141" s="38">
        <f>'PRA110'!CV141-'PRA110'!CV143-IF(Admin!$B$30&gt;1,'PRA110'!CV142,0)</f>
        <v>0</v>
      </c>
      <c r="CX141" s="38">
        <f>'PRA110'!CW141-'PRA110'!CW143-IF(Admin!$B$30&gt;1,'PRA110'!CW142,0)</f>
        <v>0</v>
      </c>
      <c r="CY141" s="38">
        <f>'PRA110'!CX141-'PRA110'!CX143-IF(Admin!$B$30&gt;1,'PRA110'!CX142,0)</f>
        <v>0</v>
      </c>
      <c r="CZ141" s="38">
        <f>'PRA110'!CY141-'PRA110'!CY143-IF(Admin!$B$30&gt;1,'PRA110'!CY142,0)</f>
        <v>0</v>
      </c>
      <c r="DA141" s="38">
        <f>'PRA110'!CZ141-'PRA110'!CZ143-IF(Admin!$B$30&gt;1,'PRA110'!CZ142,0)</f>
        <v>0</v>
      </c>
      <c r="DB141" s="38">
        <f>'PRA110'!DA141-'PRA110'!DA143-IF(Admin!$B$30&gt;1,'PRA110'!DA142,0)</f>
        <v>0</v>
      </c>
      <c r="DC141" s="38">
        <f>'PRA110'!DB141-'PRA110'!DB143-IF(Admin!$B$30&gt;1,'PRA110'!DB142,0)</f>
        <v>0</v>
      </c>
      <c r="DD141" s="38">
        <f>'PRA110'!DC141-'PRA110'!DC143-IF(Admin!$B$30&gt;1,'PRA110'!DC142,0)</f>
        <v>0</v>
      </c>
      <c r="DE141" s="38">
        <f>'PRA110'!DD141-'PRA110'!DD143-IF(Admin!$B$30&gt;1,'PRA110'!DD142,0)</f>
        <v>0</v>
      </c>
      <c r="DF141" s="38">
        <f>'PRA110'!DE141-'PRA110'!DE143-IF(Admin!$B$30&gt;1,'PRA110'!DE142,0)</f>
        <v>0</v>
      </c>
      <c r="DG141" s="38">
        <f>'PRA110'!DF141-'PRA110'!DF143-IF(Admin!$B$30&gt;1,'PRA110'!DF142,0)</f>
        <v>0</v>
      </c>
      <c r="DH141" s="38">
        <f>'PRA110'!DG141-'PRA110'!DG143-IF(Admin!$B$30&gt;1,'PRA110'!DG142,0)</f>
        <v>0</v>
      </c>
      <c r="DI141" s="38">
        <f>'PRA110'!DH141-'PRA110'!DH143-IF(Admin!$B$30&gt;1,'PRA110'!DH142,0)</f>
        <v>0</v>
      </c>
      <c r="DJ141" s="38">
        <f>'PRA110'!DI141-'PRA110'!DI143-IF(Admin!$B$30&gt;1,'PRA110'!DI142,0)</f>
        <v>0</v>
      </c>
      <c r="DK141" s="38">
        <f>'PRA110'!DJ141-'PRA110'!DJ143-IF(Admin!$B$30&gt;1,'PRA110'!DJ142,0)</f>
        <v>0</v>
      </c>
      <c r="DL141" s="41">
        <f>'PRA110'!DK141-'PRA110'!DK143-IF(Admin!$B$30&gt;1,'PRA110'!DK142,0)</f>
        <v>0</v>
      </c>
    </row>
    <row r="142" spans="1:116" s="206" customFormat="1" ht="24.75">
      <c r="A142" s="207"/>
      <c r="B142" s="214"/>
      <c r="C142" s="174"/>
      <c r="D142" s="752" t="s">
        <v>517</v>
      </c>
      <c r="E142" s="830" t="s">
        <v>1118</v>
      </c>
      <c r="F142" s="1102" t="s">
        <v>1139</v>
      </c>
      <c r="G142" s="1123"/>
      <c r="H142" s="1009"/>
      <c r="I142" s="294"/>
      <c r="J142" s="39">
        <f>'PRA110'!J142</f>
        <v>0</v>
      </c>
      <c r="K142" s="38">
        <f>'PRA110'!I142-'PRA110'!J142</f>
        <v>0</v>
      </c>
      <c r="L142" s="38">
        <f>'PRA110'!K142</f>
        <v>0</v>
      </c>
      <c r="M142" s="38">
        <f>'PRA110'!L142</f>
        <v>0</v>
      </c>
      <c r="N142" s="38">
        <f>'PRA110'!M142</f>
        <v>0</v>
      </c>
      <c r="O142" s="38">
        <f>'PRA110'!N142</f>
        <v>0</v>
      </c>
      <c r="P142" s="38">
        <f>'PRA110'!O142</f>
        <v>0</v>
      </c>
      <c r="Q142" s="38">
        <f>'PRA110'!P142</f>
        <v>0</v>
      </c>
      <c r="R142" s="38">
        <f>'PRA110'!Q142</f>
        <v>0</v>
      </c>
      <c r="S142" s="38">
        <f>'PRA110'!R142</f>
        <v>0</v>
      </c>
      <c r="T142" s="38">
        <f>'PRA110'!S142</f>
        <v>0</v>
      </c>
      <c r="U142" s="38">
        <f>'PRA110'!T142</f>
        <v>0</v>
      </c>
      <c r="V142" s="38">
        <f>'PRA110'!U142</f>
        <v>0</v>
      </c>
      <c r="W142" s="38">
        <f>'PRA110'!V142</f>
        <v>0</v>
      </c>
      <c r="X142" s="38">
        <f>'PRA110'!W142</f>
        <v>0</v>
      </c>
      <c r="Y142" s="38">
        <f>'PRA110'!X142</f>
        <v>0</v>
      </c>
      <c r="Z142" s="38">
        <f>'PRA110'!Y142</f>
        <v>0</v>
      </c>
      <c r="AA142" s="38">
        <f>'PRA110'!Z142</f>
        <v>0</v>
      </c>
      <c r="AB142" s="38">
        <f>'PRA110'!AA142</f>
        <v>0</v>
      </c>
      <c r="AC142" s="38">
        <f>'PRA110'!AB142</f>
        <v>0</v>
      </c>
      <c r="AD142" s="38">
        <f>'PRA110'!AC142</f>
        <v>0</v>
      </c>
      <c r="AE142" s="38">
        <f>'PRA110'!AD142</f>
        <v>0</v>
      </c>
      <c r="AF142" s="38">
        <f>'PRA110'!AE142</f>
        <v>0</v>
      </c>
      <c r="AG142" s="38">
        <f>'PRA110'!AF142</f>
        <v>0</v>
      </c>
      <c r="AH142" s="38">
        <f>'PRA110'!AG142</f>
        <v>0</v>
      </c>
      <c r="AI142" s="38">
        <f>'PRA110'!AH142</f>
        <v>0</v>
      </c>
      <c r="AJ142" s="38">
        <f>'PRA110'!AI142</f>
        <v>0</v>
      </c>
      <c r="AK142" s="38">
        <f>'PRA110'!AJ142</f>
        <v>0</v>
      </c>
      <c r="AL142" s="38">
        <f>'PRA110'!AK142</f>
        <v>0</v>
      </c>
      <c r="AM142" s="38">
        <f>'PRA110'!AL142</f>
        <v>0</v>
      </c>
      <c r="AN142" s="38">
        <f>'PRA110'!AM142</f>
        <v>0</v>
      </c>
      <c r="AO142" s="38">
        <f>'PRA110'!AN142</f>
        <v>0</v>
      </c>
      <c r="AP142" s="38">
        <f>'PRA110'!AO142</f>
        <v>0</v>
      </c>
      <c r="AQ142" s="38">
        <f>'PRA110'!AP142</f>
        <v>0</v>
      </c>
      <c r="AR142" s="38">
        <f>'PRA110'!AQ142</f>
        <v>0</v>
      </c>
      <c r="AS142" s="38">
        <f>'PRA110'!AR142</f>
        <v>0</v>
      </c>
      <c r="AT142" s="38">
        <f>'PRA110'!AS142</f>
        <v>0</v>
      </c>
      <c r="AU142" s="38">
        <f>'PRA110'!AT142</f>
        <v>0</v>
      </c>
      <c r="AV142" s="38">
        <f>'PRA110'!AU142</f>
        <v>0</v>
      </c>
      <c r="AW142" s="38">
        <f>'PRA110'!AV142</f>
        <v>0</v>
      </c>
      <c r="AX142" s="38">
        <f>'PRA110'!AW142</f>
        <v>0</v>
      </c>
      <c r="AY142" s="38">
        <f>'PRA110'!AX142</f>
        <v>0</v>
      </c>
      <c r="AZ142" s="38">
        <f>'PRA110'!AY142</f>
        <v>0</v>
      </c>
      <c r="BA142" s="38">
        <f>'PRA110'!AZ142</f>
        <v>0</v>
      </c>
      <c r="BB142" s="38">
        <f>'PRA110'!BA142</f>
        <v>0</v>
      </c>
      <c r="BC142" s="38">
        <f>'PRA110'!BB142</f>
        <v>0</v>
      </c>
      <c r="BD142" s="38">
        <f>'PRA110'!BC142</f>
        <v>0</v>
      </c>
      <c r="BE142" s="38">
        <f>'PRA110'!BD142</f>
        <v>0</v>
      </c>
      <c r="BF142" s="38">
        <f>'PRA110'!BE142</f>
        <v>0</v>
      </c>
      <c r="BG142" s="38">
        <f>'PRA110'!BF142</f>
        <v>0</v>
      </c>
      <c r="BH142" s="38">
        <f>'PRA110'!BG142</f>
        <v>0</v>
      </c>
      <c r="BI142" s="38">
        <f>'PRA110'!BH142</f>
        <v>0</v>
      </c>
      <c r="BJ142" s="38">
        <f>'PRA110'!BI142</f>
        <v>0</v>
      </c>
      <c r="BK142" s="38">
        <f>'PRA110'!BJ142</f>
        <v>0</v>
      </c>
      <c r="BL142" s="38">
        <f>'PRA110'!BK142</f>
        <v>0</v>
      </c>
      <c r="BM142" s="38">
        <f>'PRA110'!BL142</f>
        <v>0</v>
      </c>
      <c r="BN142" s="38">
        <f>'PRA110'!BM142</f>
        <v>0</v>
      </c>
      <c r="BO142" s="38">
        <f>'PRA110'!BN142</f>
        <v>0</v>
      </c>
      <c r="BP142" s="38">
        <f>'PRA110'!BO142</f>
        <v>0</v>
      </c>
      <c r="BQ142" s="38">
        <f>'PRA110'!BP142</f>
        <v>0</v>
      </c>
      <c r="BR142" s="38">
        <f>'PRA110'!BQ142</f>
        <v>0</v>
      </c>
      <c r="BS142" s="38">
        <f>'PRA110'!BR142</f>
        <v>0</v>
      </c>
      <c r="BT142" s="38">
        <f>'PRA110'!BS142</f>
        <v>0</v>
      </c>
      <c r="BU142" s="38">
        <f>'PRA110'!BT142</f>
        <v>0</v>
      </c>
      <c r="BV142" s="38">
        <f>'PRA110'!BU142</f>
        <v>0</v>
      </c>
      <c r="BW142" s="38">
        <f>'PRA110'!BV142</f>
        <v>0</v>
      </c>
      <c r="BX142" s="38">
        <f>'PRA110'!BW142</f>
        <v>0</v>
      </c>
      <c r="BY142" s="38">
        <f>'PRA110'!BX142</f>
        <v>0</v>
      </c>
      <c r="BZ142" s="38">
        <f>'PRA110'!BY142</f>
        <v>0</v>
      </c>
      <c r="CA142" s="38">
        <f>'PRA110'!BZ142</f>
        <v>0</v>
      </c>
      <c r="CB142" s="38">
        <f>'PRA110'!CA142</f>
        <v>0</v>
      </c>
      <c r="CC142" s="38">
        <f>'PRA110'!CB142</f>
        <v>0</v>
      </c>
      <c r="CD142" s="38">
        <f>'PRA110'!CC142</f>
        <v>0</v>
      </c>
      <c r="CE142" s="38">
        <f>'PRA110'!CD142</f>
        <v>0</v>
      </c>
      <c r="CF142" s="38">
        <f>'PRA110'!CE142</f>
        <v>0</v>
      </c>
      <c r="CG142" s="38">
        <f>'PRA110'!CF142</f>
        <v>0</v>
      </c>
      <c r="CH142" s="38">
        <f>'PRA110'!CG142</f>
        <v>0</v>
      </c>
      <c r="CI142" s="38">
        <f>'PRA110'!CH142</f>
        <v>0</v>
      </c>
      <c r="CJ142" s="38">
        <f>'PRA110'!CI142</f>
        <v>0</v>
      </c>
      <c r="CK142" s="38">
        <f>'PRA110'!CJ142</f>
        <v>0</v>
      </c>
      <c r="CL142" s="38">
        <f>'PRA110'!CK142</f>
        <v>0</v>
      </c>
      <c r="CM142" s="38">
        <f>'PRA110'!CL142</f>
        <v>0</v>
      </c>
      <c r="CN142" s="38">
        <f>'PRA110'!CM142</f>
        <v>0</v>
      </c>
      <c r="CO142" s="38">
        <f>'PRA110'!CN142</f>
        <v>0</v>
      </c>
      <c r="CP142" s="38">
        <f>'PRA110'!CO142</f>
        <v>0</v>
      </c>
      <c r="CQ142" s="38">
        <f>'PRA110'!CP142</f>
        <v>0</v>
      </c>
      <c r="CR142" s="38">
        <f>'PRA110'!CQ142</f>
        <v>0</v>
      </c>
      <c r="CS142" s="38">
        <f>'PRA110'!CR142</f>
        <v>0</v>
      </c>
      <c r="CT142" s="38">
        <f>'PRA110'!CS142</f>
        <v>0</v>
      </c>
      <c r="CU142" s="38">
        <f>'PRA110'!CT142</f>
        <v>0</v>
      </c>
      <c r="CV142" s="38">
        <f>'PRA110'!CU142</f>
        <v>0</v>
      </c>
      <c r="CW142" s="38">
        <f>'PRA110'!CV142</f>
        <v>0</v>
      </c>
      <c r="CX142" s="38">
        <f>'PRA110'!CW142</f>
        <v>0</v>
      </c>
      <c r="CY142" s="38">
        <f>'PRA110'!CX142</f>
        <v>0</v>
      </c>
      <c r="CZ142" s="38">
        <f>'PRA110'!CY142</f>
        <v>0</v>
      </c>
      <c r="DA142" s="38">
        <f>'PRA110'!CZ142</f>
        <v>0</v>
      </c>
      <c r="DB142" s="38">
        <f>'PRA110'!DA142</f>
        <v>0</v>
      </c>
      <c r="DC142" s="38">
        <f>'PRA110'!DB142</f>
        <v>0</v>
      </c>
      <c r="DD142" s="38">
        <f>'PRA110'!DC142</f>
        <v>0</v>
      </c>
      <c r="DE142" s="38">
        <f>'PRA110'!DD142</f>
        <v>0</v>
      </c>
      <c r="DF142" s="38">
        <f>'PRA110'!DE142</f>
        <v>0</v>
      </c>
      <c r="DG142" s="38">
        <f>'PRA110'!DF142</f>
        <v>0</v>
      </c>
      <c r="DH142" s="38">
        <f>'PRA110'!DG142</f>
        <v>0</v>
      </c>
      <c r="DI142" s="38">
        <f>'PRA110'!DH142</f>
        <v>0</v>
      </c>
      <c r="DJ142" s="38">
        <f>'PRA110'!DI142</f>
        <v>0</v>
      </c>
      <c r="DK142" s="38">
        <f>'PRA110'!DJ142</f>
        <v>0</v>
      </c>
      <c r="DL142" s="41">
        <f>'PRA110'!DK142</f>
        <v>0</v>
      </c>
    </row>
    <row r="143" spans="1:116" s="206" customFormat="1" ht="13.5">
      <c r="A143" s="207"/>
      <c r="B143" s="214"/>
      <c r="C143" s="174"/>
      <c r="D143" s="750"/>
      <c r="E143" s="1006"/>
      <c r="F143" s="1107" t="s">
        <v>1159</v>
      </c>
      <c r="G143" s="1123"/>
      <c r="H143" s="1009"/>
      <c r="I143" s="294"/>
      <c r="J143" s="39">
        <f>'PRA110'!J143-IF(Admin!$B$30=1,'PRA110'!J142,0)</f>
        <v>0</v>
      </c>
      <c r="K143" s="38">
        <f>('PRA110'!I143-'PRA110'!J143)-IF(Admin!$B$30=1,('PRA110'!I142-'PRA110'!J142),0)</f>
        <v>0</v>
      </c>
      <c r="L143" s="38">
        <f>'PRA110'!K143-IF(Admin!$B$30=1,'PRA110'!K142,0)</f>
        <v>0</v>
      </c>
      <c r="M143" s="38">
        <f>'PRA110'!L143-IF(Admin!$B$30=1,'PRA110'!L142,0)</f>
        <v>0</v>
      </c>
      <c r="N143" s="38">
        <f>'PRA110'!M143-IF(Admin!$B$30=1,'PRA110'!M142,0)</f>
        <v>0</v>
      </c>
      <c r="O143" s="38">
        <f>'PRA110'!N143-IF(Admin!$B$30=1,'PRA110'!N142,0)</f>
        <v>0</v>
      </c>
      <c r="P143" s="38">
        <f>'PRA110'!O143-IF(Admin!$B$30=1,'PRA110'!O142,0)</f>
        <v>0</v>
      </c>
      <c r="Q143" s="38">
        <f>'PRA110'!P143-IF(Admin!$B$30=1,'PRA110'!P142,0)</f>
        <v>0</v>
      </c>
      <c r="R143" s="38">
        <f>'PRA110'!Q143-IF(Admin!$B$30=1,'PRA110'!Q142,0)</f>
        <v>0</v>
      </c>
      <c r="S143" s="38">
        <f>'PRA110'!R143-IF(Admin!$B$30=1,'PRA110'!R142,0)</f>
        <v>0</v>
      </c>
      <c r="T143" s="38">
        <f>'PRA110'!S143-IF(Admin!$B$30=1,'PRA110'!S142,0)</f>
        <v>0</v>
      </c>
      <c r="U143" s="38">
        <f>'PRA110'!T143-IF(Admin!$B$30=1,'PRA110'!T142,0)</f>
        <v>0</v>
      </c>
      <c r="V143" s="38">
        <f>'PRA110'!U143-IF(Admin!$B$30=1,'PRA110'!U142,0)</f>
        <v>0</v>
      </c>
      <c r="W143" s="38">
        <f>'PRA110'!V143-IF(Admin!$B$30=1,'PRA110'!V142,0)</f>
        <v>0</v>
      </c>
      <c r="X143" s="38">
        <f>'PRA110'!W143-IF(Admin!$B$30=1,'PRA110'!W142,0)</f>
        <v>0</v>
      </c>
      <c r="Y143" s="38">
        <f>'PRA110'!X143-IF(Admin!$B$30=1,'PRA110'!X142,0)</f>
        <v>0</v>
      </c>
      <c r="Z143" s="38">
        <f>'PRA110'!Y143-IF(Admin!$B$30=1,'PRA110'!Y142,0)</f>
        <v>0</v>
      </c>
      <c r="AA143" s="38">
        <f>'PRA110'!Z143-IF(Admin!$B$30=1,'PRA110'!Z142,0)</f>
        <v>0</v>
      </c>
      <c r="AB143" s="38">
        <f>'PRA110'!AA143-IF(Admin!$B$30=1,'PRA110'!AA142,0)</f>
        <v>0</v>
      </c>
      <c r="AC143" s="38">
        <f>'PRA110'!AB143-IF(Admin!$B$30=1,'PRA110'!AB142,0)</f>
        <v>0</v>
      </c>
      <c r="AD143" s="38">
        <f>'PRA110'!AC143-IF(Admin!$B$30=1,'PRA110'!AC142,0)</f>
        <v>0</v>
      </c>
      <c r="AE143" s="38">
        <f>'PRA110'!AD143-IF(Admin!$B$30=1,'PRA110'!AD142,0)</f>
        <v>0</v>
      </c>
      <c r="AF143" s="38">
        <f>'PRA110'!AE143-IF(Admin!$B$30=1,'PRA110'!AE142,0)</f>
        <v>0</v>
      </c>
      <c r="AG143" s="38">
        <f>'PRA110'!AF143-IF(Admin!$B$30=1,'PRA110'!AF142,0)</f>
        <v>0</v>
      </c>
      <c r="AH143" s="38">
        <f>'PRA110'!AG143-IF(Admin!$B$30=1,'PRA110'!AG142,0)</f>
        <v>0</v>
      </c>
      <c r="AI143" s="38">
        <f>'PRA110'!AH143-IF(Admin!$B$30=1,'PRA110'!AH142,0)</f>
        <v>0</v>
      </c>
      <c r="AJ143" s="38">
        <f>'PRA110'!AI143-IF(Admin!$B$30=1,'PRA110'!AI142,0)</f>
        <v>0</v>
      </c>
      <c r="AK143" s="38">
        <f>'PRA110'!AJ143-IF(Admin!$B$30=1,'PRA110'!AJ142,0)</f>
        <v>0</v>
      </c>
      <c r="AL143" s="38">
        <f>'PRA110'!AK143-IF(Admin!$B$30=1,'PRA110'!AK142,0)</f>
        <v>0</v>
      </c>
      <c r="AM143" s="38">
        <f>'PRA110'!AL143-IF(Admin!$B$30=1,'PRA110'!AL142,0)</f>
        <v>0</v>
      </c>
      <c r="AN143" s="38">
        <f>'PRA110'!AM143-IF(Admin!$B$30=1,'PRA110'!AM142,0)</f>
        <v>0</v>
      </c>
      <c r="AO143" s="38">
        <f>'PRA110'!AN143-IF(Admin!$B$30=1,'PRA110'!AN142,0)</f>
        <v>0</v>
      </c>
      <c r="AP143" s="38">
        <f>'PRA110'!AO143-IF(Admin!$B$30=1,'PRA110'!AO142,0)</f>
        <v>0</v>
      </c>
      <c r="AQ143" s="38">
        <f>'PRA110'!AP143-IF(Admin!$B$30=1,'PRA110'!AP142,0)</f>
        <v>0</v>
      </c>
      <c r="AR143" s="38">
        <f>'PRA110'!AQ143-IF(Admin!$B$30=1,'PRA110'!AQ142,0)</f>
        <v>0</v>
      </c>
      <c r="AS143" s="38">
        <f>'PRA110'!AR143-IF(Admin!$B$30=1,'PRA110'!AR142,0)</f>
        <v>0</v>
      </c>
      <c r="AT143" s="38">
        <f>'PRA110'!AS143-IF(Admin!$B$30=1,'PRA110'!AS142,0)</f>
        <v>0</v>
      </c>
      <c r="AU143" s="38">
        <f>'PRA110'!AT143-IF(Admin!$B$30=1,'PRA110'!AT142,0)</f>
        <v>0</v>
      </c>
      <c r="AV143" s="38">
        <f>'PRA110'!AU143-IF(Admin!$B$30=1,'PRA110'!AU142,0)</f>
        <v>0</v>
      </c>
      <c r="AW143" s="38">
        <f>'PRA110'!AV143-IF(Admin!$B$30=1,'PRA110'!AV142,0)</f>
        <v>0</v>
      </c>
      <c r="AX143" s="38">
        <f>'PRA110'!AW143-IF(Admin!$B$30=1,'PRA110'!AW142,0)</f>
        <v>0</v>
      </c>
      <c r="AY143" s="38">
        <f>'PRA110'!AX143-IF(Admin!$B$30=1,'PRA110'!AX142,0)</f>
        <v>0</v>
      </c>
      <c r="AZ143" s="38">
        <f>'PRA110'!AY143-IF(Admin!$B$30=1,'PRA110'!AY142,0)</f>
        <v>0</v>
      </c>
      <c r="BA143" s="38">
        <f>'PRA110'!AZ143-IF(Admin!$B$30=1,'PRA110'!AZ142,0)</f>
        <v>0</v>
      </c>
      <c r="BB143" s="38">
        <f>'PRA110'!BA143-IF(Admin!$B$30=1,'PRA110'!BA142,0)</f>
        <v>0</v>
      </c>
      <c r="BC143" s="38">
        <f>'PRA110'!BB143-IF(Admin!$B$30=1,'PRA110'!BB142,0)</f>
        <v>0</v>
      </c>
      <c r="BD143" s="38">
        <f>'PRA110'!BC143-IF(Admin!$B$30=1,'PRA110'!BC142,0)</f>
        <v>0</v>
      </c>
      <c r="BE143" s="38">
        <f>'PRA110'!BD143-IF(Admin!$B$30=1,'PRA110'!BD142,0)</f>
        <v>0</v>
      </c>
      <c r="BF143" s="38">
        <f>'PRA110'!BE143-IF(Admin!$B$30=1,'PRA110'!BE142,0)</f>
        <v>0</v>
      </c>
      <c r="BG143" s="38">
        <f>'PRA110'!BF143-IF(Admin!$B$30=1,'PRA110'!BF142,0)</f>
        <v>0</v>
      </c>
      <c r="BH143" s="38">
        <f>'PRA110'!BG143-IF(Admin!$B$30=1,'PRA110'!BG142,0)</f>
        <v>0</v>
      </c>
      <c r="BI143" s="38">
        <f>'PRA110'!BH143-IF(Admin!$B$30=1,'PRA110'!BH142,0)</f>
        <v>0</v>
      </c>
      <c r="BJ143" s="38">
        <f>'PRA110'!BI143-IF(Admin!$B$30=1,'PRA110'!BI142,0)</f>
        <v>0</v>
      </c>
      <c r="BK143" s="38">
        <f>'PRA110'!BJ143-IF(Admin!$B$30=1,'PRA110'!BJ142,0)</f>
        <v>0</v>
      </c>
      <c r="BL143" s="38">
        <f>'PRA110'!BK143-IF(Admin!$B$30=1,'PRA110'!BK142,0)</f>
        <v>0</v>
      </c>
      <c r="BM143" s="38">
        <f>'PRA110'!BL143-IF(Admin!$B$30=1,'PRA110'!BL142,0)</f>
        <v>0</v>
      </c>
      <c r="BN143" s="38">
        <f>'PRA110'!BM143-IF(Admin!$B$30=1,'PRA110'!BM142,0)</f>
        <v>0</v>
      </c>
      <c r="BO143" s="38">
        <f>'PRA110'!BN143-IF(Admin!$B$30=1,'PRA110'!BN142,0)</f>
        <v>0</v>
      </c>
      <c r="BP143" s="38">
        <f>'PRA110'!BO143-IF(Admin!$B$30=1,'PRA110'!BO142,0)</f>
        <v>0</v>
      </c>
      <c r="BQ143" s="38">
        <f>'PRA110'!BP143-IF(Admin!$B$30=1,'PRA110'!BP142,0)</f>
        <v>0</v>
      </c>
      <c r="BR143" s="38">
        <f>'PRA110'!BQ143-IF(Admin!$B$30=1,'PRA110'!BQ142,0)</f>
        <v>0</v>
      </c>
      <c r="BS143" s="38">
        <f>'PRA110'!BR143-IF(Admin!$B$30=1,'PRA110'!BR142,0)</f>
        <v>0</v>
      </c>
      <c r="BT143" s="38">
        <f>'PRA110'!BS143-IF(Admin!$B$30=1,'PRA110'!BS142,0)</f>
        <v>0</v>
      </c>
      <c r="BU143" s="38">
        <f>'PRA110'!BT143-IF(Admin!$B$30=1,'PRA110'!BT142,0)</f>
        <v>0</v>
      </c>
      <c r="BV143" s="38">
        <f>'PRA110'!BU143-IF(Admin!$B$30=1,'PRA110'!BU142,0)</f>
        <v>0</v>
      </c>
      <c r="BW143" s="38">
        <f>'PRA110'!BV143-IF(Admin!$B$30=1,'PRA110'!BV142,0)</f>
        <v>0</v>
      </c>
      <c r="BX143" s="38">
        <f>'PRA110'!BW143-IF(Admin!$B$30=1,'PRA110'!BW142,0)</f>
        <v>0</v>
      </c>
      <c r="BY143" s="38">
        <f>'PRA110'!BX143-IF(Admin!$B$30=1,'PRA110'!BX142,0)</f>
        <v>0</v>
      </c>
      <c r="BZ143" s="38">
        <f>'PRA110'!BY143-IF(Admin!$B$30=1,'PRA110'!BY142,0)</f>
        <v>0</v>
      </c>
      <c r="CA143" s="38">
        <f>'PRA110'!BZ143-IF(Admin!$B$30=1,'PRA110'!BZ142,0)</f>
        <v>0</v>
      </c>
      <c r="CB143" s="38">
        <f>'PRA110'!CA143-IF(Admin!$B$30=1,'PRA110'!CA142,0)</f>
        <v>0</v>
      </c>
      <c r="CC143" s="38">
        <f>'PRA110'!CB143-IF(Admin!$B$30=1,'PRA110'!CB142,0)</f>
        <v>0</v>
      </c>
      <c r="CD143" s="38">
        <f>'PRA110'!CC143-IF(Admin!$B$30=1,'PRA110'!CC142,0)</f>
        <v>0</v>
      </c>
      <c r="CE143" s="38">
        <f>'PRA110'!CD143-IF(Admin!$B$30=1,'PRA110'!CD142,0)</f>
        <v>0</v>
      </c>
      <c r="CF143" s="38">
        <f>'PRA110'!CE143-IF(Admin!$B$30=1,'PRA110'!CE142,0)</f>
        <v>0</v>
      </c>
      <c r="CG143" s="38">
        <f>'PRA110'!CF143-IF(Admin!$B$30=1,'PRA110'!CF142,0)</f>
        <v>0</v>
      </c>
      <c r="CH143" s="38">
        <f>'PRA110'!CG143-IF(Admin!$B$30=1,'PRA110'!CG142,0)</f>
        <v>0</v>
      </c>
      <c r="CI143" s="38">
        <f>'PRA110'!CH143-IF(Admin!$B$30=1,'PRA110'!CH142,0)</f>
        <v>0</v>
      </c>
      <c r="CJ143" s="38">
        <f>'PRA110'!CI143-IF(Admin!$B$30=1,'PRA110'!CI142,0)</f>
        <v>0</v>
      </c>
      <c r="CK143" s="38">
        <f>'PRA110'!CJ143-IF(Admin!$B$30=1,'PRA110'!CJ142,0)</f>
        <v>0</v>
      </c>
      <c r="CL143" s="38">
        <f>'PRA110'!CK143-IF(Admin!$B$30=1,'PRA110'!CK142,0)</f>
        <v>0</v>
      </c>
      <c r="CM143" s="38">
        <f>'PRA110'!CL143-IF(Admin!$B$30=1,'PRA110'!CL142,0)</f>
        <v>0</v>
      </c>
      <c r="CN143" s="38">
        <f>'PRA110'!CM143-IF(Admin!$B$30=1,'PRA110'!CM142,0)</f>
        <v>0</v>
      </c>
      <c r="CO143" s="38">
        <f>'PRA110'!CN143-IF(Admin!$B$30=1,'PRA110'!CN142,0)</f>
        <v>0</v>
      </c>
      <c r="CP143" s="38">
        <f>'PRA110'!CO143-IF(Admin!$B$30=1,'PRA110'!CO142,0)</f>
        <v>0</v>
      </c>
      <c r="CQ143" s="38">
        <f>'PRA110'!CP143-IF(Admin!$B$30=1,'PRA110'!CP142,0)</f>
        <v>0</v>
      </c>
      <c r="CR143" s="38">
        <f>'PRA110'!CQ143-IF(Admin!$B$30=1,'PRA110'!CQ142,0)</f>
        <v>0</v>
      </c>
      <c r="CS143" s="38">
        <f>'PRA110'!CR143-IF(Admin!$B$30=1,'PRA110'!CR142,0)</f>
        <v>0</v>
      </c>
      <c r="CT143" s="38">
        <f>'PRA110'!CS143-IF(Admin!$B$30=1,'PRA110'!CS142,0)</f>
        <v>0</v>
      </c>
      <c r="CU143" s="38">
        <f>'PRA110'!CT143-IF(Admin!$B$30=1,'PRA110'!CT142,0)</f>
        <v>0</v>
      </c>
      <c r="CV143" s="38">
        <f>'PRA110'!CU143-IF(Admin!$B$30=1,'PRA110'!CU142,0)</f>
        <v>0</v>
      </c>
      <c r="CW143" s="38">
        <f>'PRA110'!CV143-IF(Admin!$B$30=1,'PRA110'!CV142,0)</f>
        <v>0</v>
      </c>
      <c r="CX143" s="38">
        <f>'PRA110'!CW143-IF(Admin!$B$30=1,'PRA110'!CW142,0)</f>
        <v>0</v>
      </c>
      <c r="CY143" s="38">
        <f>'PRA110'!CX143-IF(Admin!$B$30=1,'PRA110'!CX142,0)</f>
        <v>0</v>
      </c>
      <c r="CZ143" s="38">
        <f>'PRA110'!CY143-IF(Admin!$B$30=1,'PRA110'!CY142,0)</f>
        <v>0</v>
      </c>
      <c r="DA143" s="38">
        <f>'PRA110'!CZ143-IF(Admin!$B$30=1,'PRA110'!CZ142,0)</f>
        <v>0</v>
      </c>
      <c r="DB143" s="38">
        <f>'PRA110'!DA143-IF(Admin!$B$30=1,'PRA110'!DA142,0)</f>
        <v>0</v>
      </c>
      <c r="DC143" s="38">
        <f>'PRA110'!DB143-IF(Admin!$B$30=1,'PRA110'!DB142,0)</f>
        <v>0</v>
      </c>
      <c r="DD143" s="38">
        <f>'PRA110'!DC143-IF(Admin!$B$30=1,'PRA110'!DC142,0)</f>
        <v>0</v>
      </c>
      <c r="DE143" s="38">
        <f>'PRA110'!DD143-IF(Admin!$B$30=1,'PRA110'!DD142,0)</f>
        <v>0</v>
      </c>
      <c r="DF143" s="38">
        <f>'PRA110'!DE143-IF(Admin!$B$30=1,'PRA110'!DE142,0)</f>
        <v>0</v>
      </c>
      <c r="DG143" s="38">
        <f>'PRA110'!DF143-IF(Admin!$B$30=1,'PRA110'!DF142,0)</f>
        <v>0</v>
      </c>
      <c r="DH143" s="38">
        <f>'PRA110'!DG143-IF(Admin!$B$30=1,'PRA110'!DG142,0)</f>
        <v>0</v>
      </c>
      <c r="DI143" s="38">
        <f>'PRA110'!DH143-IF(Admin!$B$30=1,'PRA110'!DH142,0)</f>
        <v>0</v>
      </c>
      <c r="DJ143" s="38">
        <f>'PRA110'!DI143-IF(Admin!$B$30=1,'PRA110'!DI142,0)</f>
        <v>0</v>
      </c>
      <c r="DK143" s="38">
        <f>'PRA110'!DJ143-IF(Admin!$B$30=1,'PRA110'!DJ142,0)</f>
        <v>0</v>
      </c>
      <c r="DL143" s="41">
        <f>'PRA110'!DK143-IF(Admin!$B$30=1,'PRA110'!DK142,0)</f>
        <v>0</v>
      </c>
    </row>
    <row r="144" spans="1:116" s="206" customFormat="1" ht="18.75" customHeight="1">
      <c r="A144" s="250"/>
      <c r="B144" s="249"/>
      <c r="C144" s="174"/>
      <c r="D144" s="84" t="s">
        <v>202</v>
      </c>
      <c r="E144" s="85" t="s">
        <v>203</v>
      </c>
      <c r="F144" s="215" t="s">
        <v>204</v>
      </c>
      <c r="G144" s="1008"/>
      <c r="H144" s="1009"/>
      <c r="I144" s="294"/>
      <c r="J144" s="39">
        <f>'PRA110'!J144</f>
        <v>0</v>
      </c>
      <c r="K144" s="38">
        <f>'PRA110'!I144-'PRA110'!J144</f>
        <v>0</v>
      </c>
      <c r="L144" s="38">
        <f>'PRA110'!K144</f>
        <v>0</v>
      </c>
      <c r="M144" s="38">
        <f>'PRA110'!L144</f>
        <v>0</v>
      </c>
      <c r="N144" s="38">
        <f>'PRA110'!M144</f>
        <v>0</v>
      </c>
      <c r="O144" s="38">
        <f>'PRA110'!N144</f>
        <v>0</v>
      </c>
      <c r="P144" s="38">
        <f>'PRA110'!O144</f>
        <v>0</v>
      </c>
      <c r="Q144" s="38">
        <f>'PRA110'!P144</f>
        <v>0</v>
      </c>
      <c r="R144" s="38">
        <f>'PRA110'!Q144</f>
        <v>0</v>
      </c>
      <c r="S144" s="38">
        <f>'PRA110'!R144</f>
        <v>0</v>
      </c>
      <c r="T144" s="38">
        <f>'PRA110'!S144</f>
        <v>0</v>
      </c>
      <c r="U144" s="38">
        <f>'PRA110'!T144</f>
        <v>0</v>
      </c>
      <c r="V144" s="38">
        <f>'PRA110'!U144</f>
        <v>0</v>
      </c>
      <c r="W144" s="38">
        <f>'PRA110'!V144</f>
        <v>0</v>
      </c>
      <c r="X144" s="38">
        <f>'PRA110'!W144</f>
        <v>0</v>
      </c>
      <c r="Y144" s="38">
        <f>'PRA110'!X144</f>
        <v>0</v>
      </c>
      <c r="Z144" s="38">
        <f>'PRA110'!Y144</f>
        <v>0</v>
      </c>
      <c r="AA144" s="38">
        <f>'PRA110'!Z144</f>
        <v>0</v>
      </c>
      <c r="AB144" s="38">
        <f>'PRA110'!AA144</f>
        <v>0</v>
      </c>
      <c r="AC144" s="38">
        <f>'PRA110'!AB144</f>
        <v>0</v>
      </c>
      <c r="AD144" s="38">
        <f>'PRA110'!AC144</f>
        <v>0</v>
      </c>
      <c r="AE144" s="38">
        <f>'PRA110'!AD144</f>
        <v>0</v>
      </c>
      <c r="AF144" s="38">
        <f>'PRA110'!AE144</f>
        <v>0</v>
      </c>
      <c r="AG144" s="38">
        <f>'PRA110'!AF144</f>
        <v>0</v>
      </c>
      <c r="AH144" s="38">
        <f>'PRA110'!AG144</f>
        <v>0</v>
      </c>
      <c r="AI144" s="38">
        <f>'PRA110'!AH144</f>
        <v>0</v>
      </c>
      <c r="AJ144" s="38">
        <f>'PRA110'!AI144</f>
        <v>0</v>
      </c>
      <c r="AK144" s="38">
        <f>'PRA110'!AJ144</f>
        <v>0</v>
      </c>
      <c r="AL144" s="38">
        <f>'PRA110'!AK144</f>
        <v>0</v>
      </c>
      <c r="AM144" s="38">
        <f>'PRA110'!AL144</f>
        <v>0</v>
      </c>
      <c r="AN144" s="38">
        <f>'PRA110'!AM144</f>
        <v>0</v>
      </c>
      <c r="AO144" s="38">
        <f>'PRA110'!AN144</f>
        <v>0</v>
      </c>
      <c r="AP144" s="38">
        <f>'PRA110'!AO144</f>
        <v>0</v>
      </c>
      <c r="AQ144" s="38">
        <f>'PRA110'!AP144</f>
        <v>0</v>
      </c>
      <c r="AR144" s="38">
        <f>'PRA110'!AQ144</f>
        <v>0</v>
      </c>
      <c r="AS144" s="38">
        <f>'PRA110'!AR144</f>
        <v>0</v>
      </c>
      <c r="AT144" s="38">
        <f>'PRA110'!AS144</f>
        <v>0</v>
      </c>
      <c r="AU144" s="38">
        <f>'PRA110'!AT144</f>
        <v>0</v>
      </c>
      <c r="AV144" s="38">
        <f>'PRA110'!AU144</f>
        <v>0</v>
      </c>
      <c r="AW144" s="38">
        <f>'PRA110'!AV144</f>
        <v>0</v>
      </c>
      <c r="AX144" s="38">
        <f>'PRA110'!AW144</f>
        <v>0</v>
      </c>
      <c r="AY144" s="38">
        <f>'PRA110'!AX144</f>
        <v>0</v>
      </c>
      <c r="AZ144" s="38">
        <f>'PRA110'!AY144</f>
        <v>0</v>
      </c>
      <c r="BA144" s="38">
        <f>'PRA110'!AZ144</f>
        <v>0</v>
      </c>
      <c r="BB144" s="38">
        <f>'PRA110'!BA144</f>
        <v>0</v>
      </c>
      <c r="BC144" s="38">
        <f>'PRA110'!BB144</f>
        <v>0</v>
      </c>
      <c r="BD144" s="38">
        <f>'PRA110'!BC144</f>
        <v>0</v>
      </c>
      <c r="BE144" s="38">
        <f>'PRA110'!BD144</f>
        <v>0</v>
      </c>
      <c r="BF144" s="38">
        <f>'PRA110'!BE144</f>
        <v>0</v>
      </c>
      <c r="BG144" s="38">
        <f>'PRA110'!BF144</f>
        <v>0</v>
      </c>
      <c r="BH144" s="38">
        <f>'PRA110'!BG144</f>
        <v>0</v>
      </c>
      <c r="BI144" s="38">
        <f>'PRA110'!BH144</f>
        <v>0</v>
      </c>
      <c r="BJ144" s="38">
        <f>'PRA110'!BI144</f>
        <v>0</v>
      </c>
      <c r="BK144" s="38">
        <f>'PRA110'!BJ144</f>
        <v>0</v>
      </c>
      <c r="BL144" s="38">
        <f>'PRA110'!BK144</f>
        <v>0</v>
      </c>
      <c r="BM144" s="38">
        <f>'PRA110'!BL144</f>
        <v>0</v>
      </c>
      <c r="BN144" s="38">
        <f>'PRA110'!BM144</f>
        <v>0</v>
      </c>
      <c r="BO144" s="38">
        <f>'PRA110'!BN144</f>
        <v>0</v>
      </c>
      <c r="BP144" s="38">
        <f>'PRA110'!BO144</f>
        <v>0</v>
      </c>
      <c r="BQ144" s="38">
        <f>'PRA110'!BP144</f>
        <v>0</v>
      </c>
      <c r="BR144" s="38">
        <f>'PRA110'!BQ144</f>
        <v>0</v>
      </c>
      <c r="BS144" s="38">
        <f>'PRA110'!BR144</f>
        <v>0</v>
      </c>
      <c r="BT144" s="38">
        <f>'PRA110'!BS144</f>
        <v>0</v>
      </c>
      <c r="BU144" s="38">
        <f>'PRA110'!BT144</f>
        <v>0</v>
      </c>
      <c r="BV144" s="38">
        <f>'PRA110'!BU144</f>
        <v>0</v>
      </c>
      <c r="BW144" s="38">
        <f>'PRA110'!BV144</f>
        <v>0</v>
      </c>
      <c r="BX144" s="38">
        <f>'PRA110'!BW144</f>
        <v>0</v>
      </c>
      <c r="BY144" s="38">
        <f>'PRA110'!BX144</f>
        <v>0</v>
      </c>
      <c r="BZ144" s="38">
        <f>'PRA110'!BY144</f>
        <v>0</v>
      </c>
      <c r="CA144" s="38">
        <f>'PRA110'!BZ144</f>
        <v>0</v>
      </c>
      <c r="CB144" s="38">
        <f>'PRA110'!CA144</f>
        <v>0</v>
      </c>
      <c r="CC144" s="38">
        <f>'PRA110'!CB144</f>
        <v>0</v>
      </c>
      <c r="CD144" s="38">
        <f>'PRA110'!CC144</f>
        <v>0</v>
      </c>
      <c r="CE144" s="38">
        <f>'PRA110'!CD144</f>
        <v>0</v>
      </c>
      <c r="CF144" s="38">
        <f>'PRA110'!CE144</f>
        <v>0</v>
      </c>
      <c r="CG144" s="38">
        <f>'PRA110'!CF144</f>
        <v>0</v>
      </c>
      <c r="CH144" s="38">
        <f>'PRA110'!CG144</f>
        <v>0</v>
      </c>
      <c r="CI144" s="38">
        <f>'PRA110'!CH144</f>
        <v>0</v>
      </c>
      <c r="CJ144" s="38">
        <f>'PRA110'!CI144</f>
        <v>0</v>
      </c>
      <c r="CK144" s="38">
        <f>'PRA110'!CJ144</f>
        <v>0</v>
      </c>
      <c r="CL144" s="38">
        <f>'PRA110'!CK144</f>
        <v>0</v>
      </c>
      <c r="CM144" s="38">
        <f>'PRA110'!CL144</f>
        <v>0</v>
      </c>
      <c r="CN144" s="38">
        <f>'PRA110'!CM144</f>
        <v>0</v>
      </c>
      <c r="CO144" s="38">
        <f>'PRA110'!CN144</f>
        <v>0</v>
      </c>
      <c r="CP144" s="38">
        <f>'PRA110'!CO144</f>
        <v>0</v>
      </c>
      <c r="CQ144" s="38">
        <f>'PRA110'!CP144</f>
        <v>0</v>
      </c>
      <c r="CR144" s="38">
        <f>'PRA110'!CQ144</f>
        <v>0</v>
      </c>
      <c r="CS144" s="38">
        <f>'PRA110'!CR144</f>
        <v>0</v>
      </c>
      <c r="CT144" s="38">
        <f>'PRA110'!CS144</f>
        <v>0</v>
      </c>
      <c r="CU144" s="38">
        <f>'PRA110'!CT144</f>
        <v>0</v>
      </c>
      <c r="CV144" s="38">
        <f>'PRA110'!CU144</f>
        <v>0</v>
      </c>
      <c r="CW144" s="38">
        <f>'PRA110'!CV144</f>
        <v>0</v>
      </c>
      <c r="CX144" s="38">
        <f>'PRA110'!CW144</f>
        <v>0</v>
      </c>
      <c r="CY144" s="38">
        <f>'PRA110'!CX144</f>
        <v>0</v>
      </c>
      <c r="CZ144" s="38">
        <f>'PRA110'!CY144</f>
        <v>0</v>
      </c>
      <c r="DA144" s="38">
        <f>'PRA110'!CZ144</f>
        <v>0</v>
      </c>
      <c r="DB144" s="38">
        <f>'PRA110'!DA144</f>
        <v>0</v>
      </c>
      <c r="DC144" s="38">
        <f>'PRA110'!DB144</f>
        <v>0</v>
      </c>
      <c r="DD144" s="38">
        <f>'PRA110'!DC144</f>
        <v>0</v>
      </c>
      <c r="DE144" s="38">
        <f>'PRA110'!DD144</f>
        <v>0</v>
      </c>
      <c r="DF144" s="38">
        <f>'PRA110'!DE144</f>
        <v>0</v>
      </c>
      <c r="DG144" s="38">
        <f>'PRA110'!DF144</f>
        <v>0</v>
      </c>
      <c r="DH144" s="38">
        <f>'PRA110'!DG144</f>
        <v>0</v>
      </c>
      <c r="DI144" s="38">
        <f>'PRA110'!DH144</f>
        <v>0</v>
      </c>
      <c r="DJ144" s="38">
        <f>'PRA110'!DI144</f>
        <v>0</v>
      </c>
      <c r="DK144" s="38">
        <f>'PRA110'!DJ144</f>
        <v>0</v>
      </c>
      <c r="DL144" s="41">
        <f>'PRA110'!DK144</f>
        <v>0</v>
      </c>
    </row>
    <row r="145" spans="1:116" s="206" customFormat="1" ht="18.75" customHeight="1">
      <c r="A145" s="207"/>
      <c r="B145" s="214"/>
      <c r="C145" s="174"/>
      <c r="D145" s="84" t="s">
        <v>205</v>
      </c>
      <c r="E145" s="85" t="s">
        <v>206</v>
      </c>
      <c r="F145" s="208" t="s">
        <v>970</v>
      </c>
      <c r="G145" s="209"/>
      <c r="H145" s="202"/>
      <c r="I145" s="212"/>
      <c r="J145" s="39">
        <f>'PRA110'!J145</f>
        <v>0</v>
      </c>
      <c r="K145" s="38">
        <f>'PRA110'!I145-'PRA110'!J145</f>
        <v>0</v>
      </c>
      <c r="L145" s="38">
        <f>'PRA110'!K145</f>
        <v>0</v>
      </c>
      <c r="M145" s="38">
        <f>'PRA110'!L145</f>
        <v>0</v>
      </c>
      <c r="N145" s="38">
        <f>'PRA110'!M145</f>
        <v>0</v>
      </c>
      <c r="O145" s="38">
        <f>'PRA110'!N145</f>
        <v>0</v>
      </c>
      <c r="P145" s="38">
        <f>'PRA110'!O145</f>
        <v>0</v>
      </c>
      <c r="Q145" s="38">
        <f>'PRA110'!P145</f>
        <v>0</v>
      </c>
      <c r="R145" s="38">
        <f>'PRA110'!Q145</f>
        <v>0</v>
      </c>
      <c r="S145" s="38">
        <f>'PRA110'!R145</f>
        <v>0</v>
      </c>
      <c r="T145" s="38">
        <f>'PRA110'!S145</f>
        <v>0</v>
      </c>
      <c r="U145" s="38">
        <f>'PRA110'!T145</f>
        <v>0</v>
      </c>
      <c r="V145" s="38">
        <f>'PRA110'!U145</f>
        <v>0</v>
      </c>
      <c r="W145" s="38">
        <f>'PRA110'!V145</f>
        <v>0</v>
      </c>
      <c r="X145" s="38">
        <f>'PRA110'!W145</f>
        <v>0</v>
      </c>
      <c r="Y145" s="38">
        <f>'PRA110'!X145</f>
        <v>0</v>
      </c>
      <c r="Z145" s="38">
        <f>'PRA110'!Y145</f>
        <v>0</v>
      </c>
      <c r="AA145" s="38">
        <f>'PRA110'!Z145</f>
        <v>0</v>
      </c>
      <c r="AB145" s="38">
        <f>'PRA110'!AA145</f>
        <v>0</v>
      </c>
      <c r="AC145" s="38">
        <f>'PRA110'!AB145</f>
        <v>0</v>
      </c>
      <c r="AD145" s="38">
        <f>'PRA110'!AC145</f>
        <v>0</v>
      </c>
      <c r="AE145" s="38">
        <f>'PRA110'!AD145</f>
        <v>0</v>
      </c>
      <c r="AF145" s="38">
        <f>'PRA110'!AE145</f>
        <v>0</v>
      </c>
      <c r="AG145" s="38">
        <f>'PRA110'!AF145</f>
        <v>0</v>
      </c>
      <c r="AH145" s="38">
        <f>'PRA110'!AG145</f>
        <v>0</v>
      </c>
      <c r="AI145" s="38">
        <f>'PRA110'!AH145</f>
        <v>0</v>
      </c>
      <c r="AJ145" s="38">
        <f>'PRA110'!AI145</f>
        <v>0</v>
      </c>
      <c r="AK145" s="38">
        <f>'PRA110'!AJ145</f>
        <v>0</v>
      </c>
      <c r="AL145" s="38">
        <f>'PRA110'!AK145</f>
        <v>0</v>
      </c>
      <c r="AM145" s="38">
        <f>'PRA110'!AL145</f>
        <v>0</v>
      </c>
      <c r="AN145" s="38">
        <f>'PRA110'!AM145</f>
        <v>0</v>
      </c>
      <c r="AO145" s="38">
        <f>'PRA110'!AN145</f>
        <v>0</v>
      </c>
      <c r="AP145" s="38">
        <f>'PRA110'!AO145</f>
        <v>0</v>
      </c>
      <c r="AQ145" s="38">
        <f>'PRA110'!AP145</f>
        <v>0</v>
      </c>
      <c r="AR145" s="38">
        <f>'PRA110'!AQ145</f>
        <v>0</v>
      </c>
      <c r="AS145" s="38">
        <f>'PRA110'!AR145</f>
        <v>0</v>
      </c>
      <c r="AT145" s="38">
        <f>'PRA110'!AS145</f>
        <v>0</v>
      </c>
      <c r="AU145" s="38">
        <f>'PRA110'!AT145</f>
        <v>0</v>
      </c>
      <c r="AV145" s="38">
        <f>'PRA110'!AU145</f>
        <v>0</v>
      </c>
      <c r="AW145" s="38">
        <f>'PRA110'!AV145</f>
        <v>0</v>
      </c>
      <c r="AX145" s="38">
        <f>'PRA110'!AW145</f>
        <v>0</v>
      </c>
      <c r="AY145" s="38">
        <f>'PRA110'!AX145</f>
        <v>0</v>
      </c>
      <c r="AZ145" s="38">
        <f>'PRA110'!AY145</f>
        <v>0</v>
      </c>
      <c r="BA145" s="38">
        <f>'PRA110'!AZ145</f>
        <v>0</v>
      </c>
      <c r="BB145" s="38">
        <f>'PRA110'!BA145</f>
        <v>0</v>
      </c>
      <c r="BC145" s="38">
        <f>'PRA110'!BB145</f>
        <v>0</v>
      </c>
      <c r="BD145" s="38">
        <f>'PRA110'!BC145</f>
        <v>0</v>
      </c>
      <c r="BE145" s="38">
        <f>'PRA110'!BD145</f>
        <v>0</v>
      </c>
      <c r="BF145" s="38">
        <f>'PRA110'!BE145</f>
        <v>0</v>
      </c>
      <c r="BG145" s="38">
        <f>'PRA110'!BF145</f>
        <v>0</v>
      </c>
      <c r="BH145" s="38">
        <f>'PRA110'!BG145</f>
        <v>0</v>
      </c>
      <c r="BI145" s="38">
        <f>'PRA110'!BH145</f>
        <v>0</v>
      </c>
      <c r="BJ145" s="38">
        <f>'PRA110'!BI145</f>
        <v>0</v>
      </c>
      <c r="BK145" s="38">
        <f>'PRA110'!BJ145</f>
        <v>0</v>
      </c>
      <c r="BL145" s="38">
        <f>'PRA110'!BK145</f>
        <v>0</v>
      </c>
      <c r="BM145" s="38">
        <f>'PRA110'!BL145</f>
        <v>0</v>
      </c>
      <c r="BN145" s="38">
        <f>'PRA110'!BM145</f>
        <v>0</v>
      </c>
      <c r="BO145" s="38">
        <f>'PRA110'!BN145</f>
        <v>0</v>
      </c>
      <c r="BP145" s="38">
        <f>'PRA110'!BO145</f>
        <v>0</v>
      </c>
      <c r="BQ145" s="38">
        <f>'PRA110'!BP145</f>
        <v>0</v>
      </c>
      <c r="BR145" s="38">
        <f>'PRA110'!BQ145</f>
        <v>0</v>
      </c>
      <c r="BS145" s="38">
        <f>'PRA110'!BR145</f>
        <v>0</v>
      </c>
      <c r="BT145" s="38">
        <f>'PRA110'!BS145</f>
        <v>0</v>
      </c>
      <c r="BU145" s="38">
        <f>'PRA110'!BT145</f>
        <v>0</v>
      </c>
      <c r="BV145" s="38">
        <f>'PRA110'!BU145</f>
        <v>0</v>
      </c>
      <c r="BW145" s="38">
        <f>'PRA110'!BV145</f>
        <v>0</v>
      </c>
      <c r="BX145" s="38">
        <f>'PRA110'!BW145</f>
        <v>0</v>
      </c>
      <c r="BY145" s="38">
        <f>'PRA110'!BX145</f>
        <v>0</v>
      </c>
      <c r="BZ145" s="38">
        <f>'PRA110'!BY145</f>
        <v>0</v>
      </c>
      <c r="CA145" s="38">
        <f>'PRA110'!BZ145</f>
        <v>0</v>
      </c>
      <c r="CB145" s="38">
        <f>'PRA110'!CA145</f>
        <v>0</v>
      </c>
      <c r="CC145" s="38">
        <f>'PRA110'!CB145</f>
        <v>0</v>
      </c>
      <c r="CD145" s="38">
        <f>'PRA110'!CC145</f>
        <v>0</v>
      </c>
      <c r="CE145" s="38">
        <f>'PRA110'!CD145</f>
        <v>0</v>
      </c>
      <c r="CF145" s="38">
        <f>'PRA110'!CE145</f>
        <v>0</v>
      </c>
      <c r="CG145" s="38">
        <f>'PRA110'!CF145</f>
        <v>0</v>
      </c>
      <c r="CH145" s="38">
        <f>'PRA110'!CG145</f>
        <v>0</v>
      </c>
      <c r="CI145" s="38">
        <f>'PRA110'!CH145</f>
        <v>0</v>
      </c>
      <c r="CJ145" s="38">
        <f>'PRA110'!CI145</f>
        <v>0</v>
      </c>
      <c r="CK145" s="38">
        <f>'PRA110'!CJ145</f>
        <v>0</v>
      </c>
      <c r="CL145" s="38">
        <f>'PRA110'!CK145</f>
        <v>0</v>
      </c>
      <c r="CM145" s="38">
        <f>'PRA110'!CL145</f>
        <v>0</v>
      </c>
      <c r="CN145" s="38">
        <f>'PRA110'!CM145</f>
        <v>0</v>
      </c>
      <c r="CO145" s="38">
        <f>'PRA110'!CN145</f>
        <v>0</v>
      </c>
      <c r="CP145" s="38">
        <f>'PRA110'!CO145</f>
        <v>0</v>
      </c>
      <c r="CQ145" s="38">
        <f>'PRA110'!CP145</f>
        <v>0</v>
      </c>
      <c r="CR145" s="38">
        <f>'PRA110'!CQ145</f>
        <v>0</v>
      </c>
      <c r="CS145" s="38">
        <f>'PRA110'!CR145</f>
        <v>0</v>
      </c>
      <c r="CT145" s="38">
        <f>'PRA110'!CS145</f>
        <v>0</v>
      </c>
      <c r="CU145" s="38">
        <f>'PRA110'!CT145</f>
        <v>0</v>
      </c>
      <c r="CV145" s="38">
        <f>'PRA110'!CU145</f>
        <v>0</v>
      </c>
      <c r="CW145" s="38">
        <f>'PRA110'!CV145</f>
        <v>0</v>
      </c>
      <c r="CX145" s="38">
        <f>'PRA110'!CW145</f>
        <v>0</v>
      </c>
      <c r="CY145" s="38">
        <f>'PRA110'!CX145</f>
        <v>0</v>
      </c>
      <c r="CZ145" s="38">
        <f>'PRA110'!CY145</f>
        <v>0</v>
      </c>
      <c r="DA145" s="38">
        <f>'PRA110'!CZ145</f>
        <v>0</v>
      </c>
      <c r="DB145" s="38">
        <f>'PRA110'!DA145</f>
        <v>0</v>
      </c>
      <c r="DC145" s="38">
        <f>'PRA110'!DB145</f>
        <v>0</v>
      </c>
      <c r="DD145" s="38">
        <f>'PRA110'!DC145</f>
        <v>0</v>
      </c>
      <c r="DE145" s="38">
        <f>'PRA110'!DD145</f>
        <v>0</v>
      </c>
      <c r="DF145" s="38">
        <f>'PRA110'!DE145</f>
        <v>0</v>
      </c>
      <c r="DG145" s="38">
        <f>'PRA110'!DF145</f>
        <v>0</v>
      </c>
      <c r="DH145" s="38">
        <f>'PRA110'!DG145</f>
        <v>0</v>
      </c>
      <c r="DI145" s="38">
        <f>'PRA110'!DH145</f>
        <v>0</v>
      </c>
      <c r="DJ145" s="38">
        <f>'PRA110'!DI145</f>
        <v>0</v>
      </c>
      <c r="DK145" s="38">
        <f>'PRA110'!DJ145</f>
        <v>0</v>
      </c>
      <c r="DL145" s="41">
        <f>'PRA110'!DK145</f>
        <v>0</v>
      </c>
    </row>
    <row r="146" spans="1:116" s="206" customFormat="1" ht="18.75" customHeight="1">
      <c r="A146" s="207"/>
      <c r="B146" s="207"/>
      <c r="C146" s="174"/>
      <c r="D146" s="84" t="s">
        <v>208</v>
      </c>
      <c r="E146" s="85" t="s">
        <v>209</v>
      </c>
      <c r="F146" s="208" t="s">
        <v>971</v>
      </c>
      <c r="G146" s="209"/>
      <c r="H146" s="202"/>
      <c r="I146" s="212"/>
      <c r="J146" s="39">
        <f>'PRA110'!J146</f>
        <v>0</v>
      </c>
      <c r="K146" s="38">
        <f>'PRA110'!I146-'PRA110'!J146</f>
        <v>0</v>
      </c>
      <c r="L146" s="38">
        <f>'PRA110'!K146</f>
        <v>0</v>
      </c>
      <c r="M146" s="38">
        <f>'PRA110'!L146</f>
        <v>0</v>
      </c>
      <c r="N146" s="38">
        <f>'PRA110'!M146</f>
        <v>0</v>
      </c>
      <c r="O146" s="38">
        <f>'PRA110'!N146</f>
        <v>0</v>
      </c>
      <c r="P146" s="38">
        <f>'PRA110'!O146</f>
        <v>0</v>
      </c>
      <c r="Q146" s="38">
        <f>'PRA110'!P146</f>
        <v>0</v>
      </c>
      <c r="R146" s="38">
        <f>'PRA110'!Q146</f>
        <v>0</v>
      </c>
      <c r="S146" s="38">
        <f>'PRA110'!R146</f>
        <v>0</v>
      </c>
      <c r="T146" s="38">
        <f>'PRA110'!S146</f>
        <v>0</v>
      </c>
      <c r="U146" s="38">
        <f>'PRA110'!T146</f>
        <v>0</v>
      </c>
      <c r="V146" s="38">
        <f>'PRA110'!U146</f>
        <v>0</v>
      </c>
      <c r="W146" s="38">
        <f>'PRA110'!V146</f>
        <v>0</v>
      </c>
      <c r="X146" s="38">
        <f>'PRA110'!W146</f>
        <v>0</v>
      </c>
      <c r="Y146" s="38">
        <f>'PRA110'!X146</f>
        <v>0</v>
      </c>
      <c r="Z146" s="38">
        <f>'PRA110'!Y146</f>
        <v>0</v>
      </c>
      <c r="AA146" s="38">
        <f>'PRA110'!Z146</f>
        <v>0</v>
      </c>
      <c r="AB146" s="38">
        <f>'PRA110'!AA146</f>
        <v>0</v>
      </c>
      <c r="AC146" s="38">
        <f>'PRA110'!AB146</f>
        <v>0</v>
      </c>
      <c r="AD146" s="38">
        <f>'PRA110'!AC146</f>
        <v>0</v>
      </c>
      <c r="AE146" s="38">
        <f>'PRA110'!AD146</f>
        <v>0</v>
      </c>
      <c r="AF146" s="38">
        <f>'PRA110'!AE146</f>
        <v>0</v>
      </c>
      <c r="AG146" s="38">
        <f>'PRA110'!AF146</f>
        <v>0</v>
      </c>
      <c r="AH146" s="38">
        <f>'PRA110'!AG146</f>
        <v>0</v>
      </c>
      <c r="AI146" s="38">
        <f>'PRA110'!AH146</f>
        <v>0</v>
      </c>
      <c r="AJ146" s="38">
        <f>'PRA110'!AI146</f>
        <v>0</v>
      </c>
      <c r="AK146" s="38">
        <f>'PRA110'!AJ146</f>
        <v>0</v>
      </c>
      <c r="AL146" s="38">
        <f>'PRA110'!AK146</f>
        <v>0</v>
      </c>
      <c r="AM146" s="38">
        <f>'PRA110'!AL146</f>
        <v>0</v>
      </c>
      <c r="AN146" s="38">
        <f>'PRA110'!AM146</f>
        <v>0</v>
      </c>
      <c r="AO146" s="38">
        <f>'PRA110'!AN146</f>
        <v>0</v>
      </c>
      <c r="AP146" s="38">
        <f>'PRA110'!AO146</f>
        <v>0</v>
      </c>
      <c r="AQ146" s="38">
        <f>'PRA110'!AP146</f>
        <v>0</v>
      </c>
      <c r="AR146" s="38">
        <f>'PRA110'!AQ146</f>
        <v>0</v>
      </c>
      <c r="AS146" s="38">
        <f>'PRA110'!AR146</f>
        <v>0</v>
      </c>
      <c r="AT146" s="38">
        <f>'PRA110'!AS146</f>
        <v>0</v>
      </c>
      <c r="AU146" s="38">
        <f>'PRA110'!AT146</f>
        <v>0</v>
      </c>
      <c r="AV146" s="38">
        <f>'PRA110'!AU146</f>
        <v>0</v>
      </c>
      <c r="AW146" s="38">
        <f>'PRA110'!AV146</f>
        <v>0</v>
      </c>
      <c r="AX146" s="38">
        <f>'PRA110'!AW146</f>
        <v>0</v>
      </c>
      <c r="AY146" s="38">
        <f>'PRA110'!AX146</f>
        <v>0</v>
      </c>
      <c r="AZ146" s="38">
        <f>'PRA110'!AY146</f>
        <v>0</v>
      </c>
      <c r="BA146" s="38">
        <f>'PRA110'!AZ146</f>
        <v>0</v>
      </c>
      <c r="BB146" s="38">
        <f>'PRA110'!BA146</f>
        <v>0</v>
      </c>
      <c r="BC146" s="38">
        <f>'PRA110'!BB146</f>
        <v>0</v>
      </c>
      <c r="BD146" s="38">
        <f>'PRA110'!BC146</f>
        <v>0</v>
      </c>
      <c r="BE146" s="38">
        <f>'PRA110'!BD146</f>
        <v>0</v>
      </c>
      <c r="BF146" s="38">
        <f>'PRA110'!BE146</f>
        <v>0</v>
      </c>
      <c r="BG146" s="38">
        <f>'PRA110'!BF146</f>
        <v>0</v>
      </c>
      <c r="BH146" s="38">
        <f>'PRA110'!BG146</f>
        <v>0</v>
      </c>
      <c r="BI146" s="38">
        <f>'PRA110'!BH146</f>
        <v>0</v>
      </c>
      <c r="BJ146" s="38">
        <f>'PRA110'!BI146</f>
        <v>0</v>
      </c>
      <c r="BK146" s="38">
        <f>'PRA110'!BJ146</f>
        <v>0</v>
      </c>
      <c r="BL146" s="38">
        <f>'PRA110'!BK146</f>
        <v>0</v>
      </c>
      <c r="BM146" s="38">
        <f>'PRA110'!BL146</f>
        <v>0</v>
      </c>
      <c r="BN146" s="38">
        <f>'PRA110'!BM146</f>
        <v>0</v>
      </c>
      <c r="BO146" s="38">
        <f>'PRA110'!BN146</f>
        <v>0</v>
      </c>
      <c r="BP146" s="38">
        <f>'PRA110'!BO146</f>
        <v>0</v>
      </c>
      <c r="BQ146" s="38">
        <f>'PRA110'!BP146</f>
        <v>0</v>
      </c>
      <c r="BR146" s="38">
        <f>'PRA110'!BQ146</f>
        <v>0</v>
      </c>
      <c r="BS146" s="38">
        <f>'PRA110'!BR146</f>
        <v>0</v>
      </c>
      <c r="BT146" s="38">
        <f>'PRA110'!BS146</f>
        <v>0</v>
      </c>
      <c r="BU146" s="38">
        <f>'PRA110'!BT146</f>
        <v>0</v>
      </c>
      <c r="BV146" s="38">
        <f>'PRA110'!BU146</f>
        <v>0</v>
      </c>
      <c r="BW146" s="38">
        <f>'PRA110'!BV146</f>
        <v>0</v>
      </c>
      <c r="BX146" s="38">
        <f>'PRA110'!BW146</f>
        <v>0</v>
      </c>
      <c r="BY146" s="38">
        <f>'PRA110'!BX146</f>
        <v>0</v>
      </c>
      <c r="BZ146" s="38">
        <f>'PRA110'!BY146</f>
        <v>0</v>
      </c>
      <c r="CA146" s="38">
        <f>'PRA110'!BZ146</f>
        <v>0</v>
      </c>
      <c r="CB146" s="38">
        <f>'PRA110'!CA146</f>
        <v>0</v>
      </c>
      <c r="CC146" s="38">
        <f>'PRA110'!CB146</f>
        <v>0</v>
      </c>
      <c r="CD146" s="38">
        <f>'PRA110'!CC146</f>
        <v>0</v>
      </c>
      <c r="CE146" s="38">
        <f>'PRA110'!CD146</f>
        <v>0</v>
      </c>
      <c r="CF146" s="38">
        <f>'PRA110'!CE146</f>
        <v>0</v>
      </c>
      <c r="CG146" s="38">
        <f>'PRA110'!CF146</f>
        <v>0</v>
      </c>
      <c r="CH146" s="38">
        <f>'PRA110'!CG146</f>
        <v>0</v>
      </c>
      <c r="CI146" s="38">
        <f>'PRA110'!CH146</f>
        <v>0</v>
      </c>
      <c r="CJ146" s="38">
        <f>'PRA110'!CI146</f>
        <v>0</v>
      </c>
      <c r="CK146" s="38">
        <f>'PRA110'!CJ146</f>
        <v>0</v>
      </c>
      <c r="CL146" s="38">
        <f>'PRA110'!CK146</f>
        <v>0</v>
      </c>
      <c r="CM146" s="38">
        <f>'PRA110'!CL146</f>
        <v>0</v>
      </c>
      <c r="CN146" s="38">
        <f>'PRA110'!CM146</f>
        <v>0</v>
      </c>
      <c r="CO146" s="38">
        <f>'PRA110'!CN146</f>
        <v>0</v>
      </c>
      <c r="CP146" s="38">
        <f>'PRA110'!CO146</f>
        <v>0</v>
      </c>
      <c r="CQ146" s="38">
        <f>'PRA110'!CP146</f>
        <v>0</v>
      </c>
      <c r="CR146" s="38">
        <f>'PRA110'!CQ146</f>
        <v>0</v>
      </c>
      <c r="CS146" s="38">
        <f>'PRA110'!CR146</f>
        <v>0</v>
      </c>
      <c r="CT146" s="38">
        <f>'PRA110'!CS146</f>
        <v>0</v>
      </c>
      <c r="CU146" s="38">
        <f>'PRA110'!CT146</f>
        <v>0</v>
      </c>
      <c r="CV146" s="38">
        <f>'PRA110'!CU146</f>
        <v>0</v>
      </c>
      <c r="CW146" s="38">
        <f>'PRA110'!CV146</f>
        <v>0</v>
      </c>
      <c r="CX146" s="38">
        <f>'PRA110'!CW146</f>
        <v>0</v>
      </c>
      <c r="CY146" s="38">
        <f>'PRA110'!CX146</f>
        <v>0</v>
      </c>
      <c r="CZ146" s="38">
        <f>'PRA110'!CY146</f>
        <v>0</v>
      </c>
      <c r="DA146" s="38">
        <f>'PRA110'!CZ146</f>
        <v>0</v>
      </c>
      <c r="DB146" s="38">
        <f>'PRA110'!DA146</f>
        <v>0</v>
      </c>
      <c r="DC146" s="38">
        <f>'PRA110'!DB146</f>
        <v>0</v>
      </c>
      <c r="DD146" s="38">
        <f>'PRA110'!DC146</f>
        <v>0</v>
      </c>
      <c r="DE146" s="38">
        <f>'PRA110'!DD146</f>
        <v>0</v>
      </c>
      <c r="DF146" s="38">
        <f>'PRA110'!DE146</f>
        <v>0</v>
      </c>
      <c r="DG146" s="38">
        <f>'PRA110'!DF146</f>
        <v>0</v>
      </c>
      <c r="DH146" s="38">
        <f>'PRA110'!DG146</f>
        <v>0</v>
      </c>
      <c r="DI146" s="38">
        <f>'PRA110'!DH146</f>
        <v>0</v>
      </c>
      <c r="DJ146" s="38">
        <f>'PRA110'!DI146</f>
        <v>0</v>
      </c>
      <c r="DK146" s="38">
        <f>'PRA110'!DJ146</f>
        <v>0</v>
      </c>
      <c r="DL146" s="41">
        <f>'PRA110'!DK146</f>
        <v>0</v>
      </c>
    </row>
    <row r="147" spans="1:116" s="206" customFormat="1" ht="18.75" customHeight="1" thickBot="1">
      <c r="A147" s="207"/>
      <c r="B147" s="207"/>
      <c r="C147" s="174"/>
      <c r="D147" s="84" t="s">
        <v>211</v>
      </c>
      <c r="E147" s="85" t="s">
        <v>212</v>
      </c>
      <c r="F147" s="208" t="s">
        <v>213</v>
      </c>
      <c r="G147" s="251"/>
      <c r="H147" s="252"/>
      <c r="I147" s="238"/>
      <c r="J147" s="40">
        <f>'PRA110'!J147</f>
        <v>0</v>
      </c>
      <c r="K147" s="240">
        <f>'PRA110'!I147-'PRA110'!J147</f>
        <v>0</v>
      </c>
      <c r="L147" s="38">
        <f>'PRA110'!K147</f>
        <v>0</v>
      </c>
      <c r="M147" s="38">
        <f>'PRA110'!L147</f>
        <v>0</v>
      </c>
      <c r="N147" s="38">
        <f>'PRA110'!M147</f>
        <v>0</v>
      </c>
      <c r="O147" s="38">
        <f>'PRA110'!N147</f>
        <v>0</v>
      </c>
      <c r="P147" s="38">
        <f>'PRA110'!O147</f>
        <v>0</v>
      </c>
      <c r="Q147" s="38">
        <f>'PRA110'!P147</f>
        <v>0</v>
      </c>
      <c r="R147" s="38">
        <f>'PRA110'!Q147</f>
        <v>0</v>
      </c>
      <c r="S147" s="38">
        <f>'PRA110'!R147</f>
        <v>0</v>
      </c>
      <c r="T147" s="38">
        <f>'PRA110'!S147</f>
        <v>0</v>
      </c>
      <c r="U147" s="38">
        <f>'PRA110'!T147</f>
        <v>0</v>
      </c>
      <c r="V147" s="38">
        <f>'PRA110'!U147</f>
        <v>0</v>
      </c>
      <c r="W147" s="38">
        <f>'PRA110'!V147</f>
        <v>0</v>
      </c>
      <c r="X147" s="38">
        <f>'PRA110'!W147</f>
        <v>0</v>
      </c>
      <c r="Y147" s="38">
        <f>'PRA110'!X147</f>
        <v>0</v>
      </c>
      <c r="Z147" s="38">
        <f>'PRA110'!Y147</f>
        <v>0</v>
      </c>
      <c r="AA147" s="38">
        <f>'PRA110'!Z147</f>
        <v>0</v>
      </c>
      <c r="AB147" s="38">
        <f>'PRA110'!AA147</f>
        <v>0</v>
      </c>
      <c r="AC147" s="38">
        <f>'PRA110'!AB147</f>
        <v>0</v>
      </c>
      <c r="AD147" s="38">
        <f>'PRA110'!AC147</f>
        <v>0</v>
      </c>
      <c r="AE147" s="38">
        <f>'PRA110'!AD147</f>
        <v>0</v>
      </c>
      <c r="AF147" s="38">
        <f>'PRA110'!AE147</f>
        <v>0</v>
      </c>
      <c r="AG147" s="38">
        <f>'PRA110'!AF147</f>
        <v>0</v>
      </c>
      <c r="AH147" s="38">
        <f>'PRA110'!AG147</f>
        <v>0</v>
      </c>
      <c r="AI147" s="38">
        <f>'PRA110'!AH147</f>
        <v>0</v>
      </c>
      <c r="AJ147" s="38">
        <f>'PRA110'!AI147</f>
        <v>0</v>
      </c>
      <c r="AK147" s="38">
        <f>'PRA110'!AJ147</f>
        <v>0</v>
      </c>
      <c r="AL147" s="38">
        <f>'PRA110'!AK147</f>
        <v>0</v>
      </c>
      <c r="AM147" s="38">
        <f>'PRA110'!AL147</f>
        <v>0</v>
      </c>
      <c r="AN147" s="38">
        <f>'PRA110'!AM147</f>
        <v>0</v>
      </c>
      <c r="AO147" s="38">
        <f>'PRA110'!AN147</f>
        <v>0</v>
      </c>
      <c r="AP147" s="38">
        <f>'PRA110'!AO147</f>
        <v>0</v>
      </c>
      <c r="AQ147" s="38">
        <f>'PRA110'!AP147</f>
        <v>0</v>
      </c>
      <c r="AR147" s="38">
        <f>'PRA110'!AQ147</f>
        <v>0</v>
      </c>
      <c r="AS147" s="38">
        <f>'PRA110'!AR147</f>
        <v>0</v>
      </c>
      <c r="AT147" s="38">
        <f>'PRA110'!AS147</f>
        <v>0</v>
      </c>
      <c r="AU147" s="38">
        <f>'PRA110'!AT147</f>
        <v>0</v>
      </c>
      <c r="AV147" s="38">
        <f>'PRA110'!AU147</f>
        <v>0</v>
      </c>
      <c r="AW147" s="38">
        <f>'PRA110'!AV147</f>
        <v>0</v>
      </c>
      <c r="AX147" s="38">
        <f>'PRA110'!AW147</f>
        <v>0</v>
      </c>
      <c r="AY147" s="38">
        <f>'PRA110'!AX147</f>
        <v>0</v>
      </c>
      <c r="AZ147" s="38">
        <f>'PRA110'!AY147</f>
        <v>0</v>
      </c>
      <c r="BA147" s="38">
        <f>'PRA110'!AZ147</f>
        <v>0</v>
      </c>
      <c r="BB147" s="38">
        <f>'PRA110'!BA147</f>
        <v>0</v>
      </c>
      <c r="BC147" s="38">
        <f>'PRA110'!BB147</f>
        <v>0</v>
      </c>
      <c r="BD147" s="38">
        <f>'PRA110'!BC147</f>
        <v>0</v>
      </c>
      <c r="BE147" s="38">
        <f>'PRA110'!BD147</f>
        <v>0</v>
      </c>
      <c r="BF147" s="38">
        <f>'PRA110'!BE147</f>
        <v>0</v>
      </c>
      <c r="BG147" s="38">
        <f>'PRA110'!BF147</f>
        <v>0</v>
      </c>
      <c r="BH147" s="38">
        <f>'PRA110'!BG147</f>
        <v>0</v>
      </c>
      <c r="BI147" s="38">
        <f>'PRA110'!BH147</f>
        <v>0</v>
      </c>
      <c r="BJ147" s="38">
        <f>'PRA110'!BI147</f>
        <v>0</v>
      </c>
      <c r="BK147" s="38">
        <f>'PRA110'!BJ147</f>
        <v>0</v>
      </c>
      <c r="BL147" s="38">
        <f>'PRA110'!BK147</f>
        <v>0</v>
      </c>
      <c r="BM147" s="38">
        <f>'PRA110'!BL147</f>
        <v>0</v>
      </c>
      <c r="BN147" s="38">
        <f>'PRA110'!BM147</f>
        <v>0</v>
      </c>
      <c r="BO147" s="38">
        <f>'PRA110'!BN147</f>
        <v>0</v>
      </c>
      <c r="BP147" s="38">
        <f>'PRA110'!BO147</f>
        <v>0</v>
      </c>
      <c r="BQ147" s="38">
        <f>'PRA110'!BP147</f>
        <v>0</v>
      </c>
      <c r="BR147" s="38">
        <f>'PRA110'!BQ147</f>
        <v>0</v>
      </c>
      <c r="BS147" s="38">
        <f>'PRA110'!BR147</f>
        <v>0</v>
      </c>
      <c r="BT147" s="38">
        <f>'PRA110'!BS147</f>
        <v>0</v>
      </c>
      <c r="BU147" s="38">
        <f>'PRA110'!BT147</f>
        <v>0</v>
      </c>
      <c r="BV147" s="38">
        <f>'PRA110'!BU147</f>
        <v>0</v>
      </c>
      <c r="BW147" s="38">
        <f>'PRA110'!BV147</f>
        <v>0</v>
      </c>
      <c r="BX147" s="38">
        <f>'PRA110'!BW147</f>
        <v>0</v>
      </c>
      <c r="BY147" s="38">
        <f>'PRA110'!BX147</f>
        <v>0</v>
      </c>
      <c r="BZ147" s="38">
        <f>'PRA110'!BY147</f>
        <v>0</v>
      </c>
      <c r="CA147" s="38">
        <f>'PRA110'!BZ147</f>
        <v>0</v>
      </c>
      <c r="CB147" s="38">
        <f>'PRA110'!CA147</f>
        <v>0</v>
      </c>
      <c r="CC147" s="38">
        <f>'PRA110'!CB147</f>
        <v>0</v>
      </c>
      <c r="CD147" s="38">
        <f>'PRA110'!CC147</f>
        <v>0</v>
      </c>
      <c r="CE147" s="38">
        <f>'PRA110'!CD147</f>
        <v>0</v>
      </c>
      <c r="CF147" s="38">
        <f>'PRA110'!CE147</f>
        <v>0</v>
      </c>
      <c r="CG147" s="38">
        <f>'PRA110'!CF147</f>
        <v>0</v>
      </c>
      <c r="CH147" s="38">
        <f>'PRA110'!CG147</f>
        <v>0</v>
      </c>
      <c r="CI147" s="38">
        <f>'PRA110'!CH147</f>
        <v>0</v>
      </c>
      <c r="CJ147" s="38">
        <f>'PRA110'!CI147</f>
        <v>0</v>
      </c>
      <c r="CK147" s="38">
        <f>'PRA110'!CJ147</f>
        <v>0</v>
      </c>
      <c r="CL147" s="38">
        <f>'PRA110'!CK147</f>
        <v>0</v>
      </c>
      <c r="CM147" s="38">
        <f>'PRA110'!CL147</f>
        <v>0</v>
      </c>
      <c r="CN147" s="38">
        <f>'PRA110'!CM147</f>
        <v>0</v>
      </c>
      <c r="CO147" s="38">
        <f>'PRA110'!CN147</f>
        <v>0</v>
      </c>
      <c r="CP147" s="38">
        <f>'PRA110'!CO147</f>
        <v>0</v>
      </c>
      <c r="CQ147" s="38">
        <f>'PRA110'!CP147</f>
        <v>0</v>
      </c>
      <c r="CR147" s="38">
        <f>'PRA110'!CQ147</f>
        <v>0</v>
      </c>
      <c r="CS147" s="38">
        <f>'PRA110'!CR147</f>
        <v>0</v>
      </c>
      <c r="CT147" s="38">
        <f>'PRA110'!CS147</f>
        <v>0</v>
      </c>
      <c r="CU147" s="38">
        <f>'PRA110'!CT147</f>
        <v>0</v>
      </c>
      <c r="CV147" s="38">
        <f>'PRA110'!CU147</f>
        <v>0</v>
      </c>
      <c r="CW147" s="38">
        <f>'PRA110'!CV147</f>
        <v>0</v>
      </c>
      <c r="CX147" s="38">
        <f>'PRA110'!CW147</f>
        <v>0</v>
      </c>
      <c r="CY147" s="38">
        <f>'PRA110'!CX147</f>
        <v>0</v>
      </c>
      <c r="CZ147" s="38">
        <f>'PRA110'!CY147</f>
        <v>0</v>
      </c>
      <c r="DA147" s="38">
        <f>'PRA110'!CZ147</f>
        <v>0</v>
      </c>
      <c r="DB147" s="38">
        <f>'PRA110'!DA147</f>
        <v>0</v>
      </c>
      <c r="DC147" s="38">
        <f>'PRA110'!DB147</f>
        <v>0</v>
      </c>
      <c r="DD147" s="38">
        <f>'PRA110'!DC147</f>
        <v>0</v>
      </c>
      <c r="DE147" s="38">
        <f>'PRA110'!DD147</f>
        <v>0</v>
      </c>
      <c r="DF147" s="38">
        <f>'PRA110'!DE147</f>
        <v>0</v>
      </c>
      <c r="DG147" s="38">
        <f>'PRA110'!DF147</f>
        <v>0</v>
      </c>
      <c r="DH147" s="38">
        <f>'PRA110'!DG147</f>
        <v>0</v>
      </c>
      <c r="DI147" s="38">
        <f>'PRA110'!DH147</f>
        <v>0</v>
      </c>
      <c r="DJ147" s="38">
        <f>'PRA110'!DI147</f>
        <v>0</v>
      </c>
      <c r="DK147" s="38">
        <f>'PRA110'!DJ147</f>
        <v>0</v>
      </c>
      <c r="DL147" s="41">
        <f>'PRA110'!DK147</f>
        <v>0</v>
      </c>
    </row>
    <row r="148" spans="1:116" s="206" customFormat="1" ht="32.25" customHeight="1">
      <c r="A148" s="1346"/>
      <c r="B148" s="1347"/>
      <c r="C148" s="174"/>
      <c r="D148" s="1246"/>
      <c r="E148" s="1248">
        <v>3</v>
      </c>
      <c r="F148" s="1335" t="s">
        <v>214</v>
      </c>
      <c r="G148" s="1289" t="str">
        <f>G$13</f>
        <v>Weight - open</v>
      </c>
      <c r="H148" s="1336" t="str">
        <f>H$13</f>
        <v>Weight term</v>
      </c>
      <c r="I148" s="1326" t="s">
        <v>35</v>
      </c>
      <c r="J148" s="1304" t="str">
        <f>J$13</f>
        <v>Open</v>
      </c>
      <c r="K148" s="1304" t="str">
        <f>K$13</f>
        <v>Overnight (excl. open)</v>
      </c>
      <c r="L148" s="1305" t="s">
        <v>37</v>
      </c>
      <c r="M148" s="1305" t="s">
        <v>38</v>
      </c>
      <c r="N148" s="1305" t="s">
        <v>39</v>
      </c>
      <c r="O148" s="1305" t="s">
        <v>40</v>
      </c>
      <c r="P148" s="1305" t="s">
        <v>41</v>
      </c>
      <c r="Q148" s="1305" t="s">
        <v>42</v>
      </c>
      <c r="R148" s="1284"/>
      <c r="S148" s="1284"/>
      <c r="T148" s="1284"/>
      <c r="U148" s="1284"/>
      <c r="V148" s="1284"/>
      <c r="W148" s="1284"/>
      <c r="X148" s="1285"/>
      <c r="Y148" s="1284"/>
      <c r="Z148" s="1284"/>
      <c r="AA148" s="1284"/>
      <c r="AB148" s="1284"/>
      <c r="AC148" s="1284"/>
      <c r="AD148" s="1284"/>
      <c r="AE148" s="1285"/>
      <c r="AF148" s="1284"/>
      <c r="AG148" s="1284"/>
      <c r="AH148" s="1284"/>
      <c r="AI148" s="1284"/>
      <c r="AJ148" s="1284"/>
      <c r="AK148" s="1284"/>
      <c r="AL148" s="1285"/>
      <c r="AM148" s="1284"/>
      <c r="AN148" s="1284"/>
      <c r="AO148" s="1284"/>
      <c r="AP148" s="1284"/>
      <c r="AQ148" s="1284"/>
      <c r="AR148" s="1284"/>
      <c r="AS148" s="1285"/>
      <c r="AT148" s="1284"/>
      <c r="AU148" s="1284"/>
      <c r="AV148" s="1284"/>
      <c r="AW148" s="1284"/>
      <c r="AX148" s="1284"/>
      <c r="AY148" s="1284"/>
      <c r="AZ148" s="1284"/>
      <c r="BA148" s="1284"/>
      <c r="BB148" s="1284"/>
      <c r="BC148" s="1284"/>
      <c r="BD148" s="1284"/>
      <c r="BE148" s="1284"/>
      <c r="BF148" s="1284"/>
      <c r="BG148" s="1284"/>
      <c r="BH148" s="1284"/>
      <c r="BI148" s="1284"/>
      <c r="BJ148" s="1284"/>
      <c r="BK148" s="1284"/>
      <c r="BL148" s="1284"/>
      <c r="BM148" s="1284"/>
      <c r="BN148" s="1284"/>
      <c r="BO148" s="1284"/>
      <c r="BP148" s="1284"/>
      <c r="BQ148" s="1284"/>
      <c r="BR148" s="1284"/>
      <c r="BS148" s="1284"/>
      <c r="BT148" s="1285"/>
      <c r="BU148" s="1284"/>
      <c r="BV148" s="1284"/>
      <c r="BW148" s="1284"/>
      <c r="BX148" s="1284"/>
      <c r="BY148" s="1284"/>
      <c r="BZ148" s="1284"/>
      <c r="CA148" s="1284"/>
      <c r="CB148" s="1284"/>
      <c r="CC148" s="1284"/>
      <c r="CD148" s="1284"/>
      <c r="CE148" s="1284"/>
      <c r="CF148" s="1284"/>
      <c r="CG148" s="1284"/>
      <c r="CH148" s="1284"/>
      <c r="CI148" s="1284"/>
      <c r="CJ148" s="1284"/>
      <c r="CK148" s="1284"/>
      <c r="CL148" s="1284"/>
      <c r="CM148" s="1284"/>
      <c r="CN148" s="1284"/>
      <c r="CO148" s="1284"/>
      <c r="CP148" s="1284"/>
      <c r="CQ148" s="1284"/>
      <c r="CR148" s="1284"/>
      <c r="CS148" s="1284"/>
      <c r="CT148" s="1284"/>
      <c r="CU148" s="1284"/>
      <c r="CV148" s="1284"/>
      <c r="CW148" s="1284"/>
      <c r="CX148" s="1285"/>
      <c r="CY148" s="1282" t="s">
        <v>43</v>
      </c>
      <c r="CZ148" s="1282" t="s">
        <v>44</v>
      </c>
      <c r="DA148" s="1282" t="s">
        <v>758</v>
      </c>
      <c r="DB148" s="1282" t="s">
        <v>759</v>
      </c>
      <c r="DC148" s="1282" t="s">
        <v>45</v>
      </c>
      <c r="DD148" s="1282" t="s">
        <v>46</v>
      </c>
      <c r="DE148" s="1305" t="s">
        <v>47</v>
      </c>
      <c r="DF148" s="1305" t="s">
        <v>48</v>
      </c>
      <c r="DG148" s="1305" t="s">
        <v>49</v>
      </c>
      <c r="DH148" s="1305" t="s">
        <v>50</v>
      </c>
      <c r="DI148" s="1305" t="s">
        <v>51</v>
      </c>
      <c r="DJ148" s="1305" t="s">
        <v>52</v>
      </c>
      <c r="DK148" s="1305" t="s">
        <v>53</v>
      </c>
      <c r="DL148" s="1316" t="s">
        <v>54</v>
      </c>
    </row>
    <row r="149" spans="1:116" s="206" customFormat="1" ht="24.75" customHeight="1">
      <c r="A149" s="1346"/>
      <c r="B149" s="1347"/>
      <c r="C149" s="174"/>
      <c r="D149" s="1328"/>
      <c r="E149" s="1253"/>
      <c r="F149" s="1332"/>
      <c r="G149" s="1290"/>
      <c r="H149" s="1334"/>
      <c r="I149" s="1314"/>
      <c r="J149" s="1301"/>
      <c r="K149" s="1301"/>
      <c r="L149" s="1286"/>
      <c r="M149" s="1286"/>
      <c r="N149" s="1286"/>
      <c r="O149" s="1286"/>
      <c r="P149" s="1286"/>
      <c r="Q149" s="1286"/>
      <c r="R149" s="241" t="s">
        <v>373</v>
      </c>
      <c r="S149" s="241" t="s">
        <v>374</v>
      </c>
      <c r="T149" s="241" t="s">
        <v>375</v>
      </c>
      <c r="U149" s="241" t="s">
        <v>376</v>
      </c>
      <c r="V149" s="241" t="s">
        <v>377</v>
      </c>
      <c r="W149" s="241" t="s">
        <v>378</v>
      </c>
      <c r="X149" s="241" t="s">
        <v>379</v>
      </c>
      <c r="Y149" s="241" t="s">
        <v>380</v>
      </c>
      <c r="Z149" s="241" t="s">
        <v>381</v>
      </c>
      <c r="AA149" s="241" t="s">
        <v>382</v>
      </c>
      <c r="AB149" s="241" t="s">
        <v>383</v>
      </c>
      <c r="AC149" s="241" t="s">
        <v>384</v>
      </c>
      <c r="AD149" s="241" t="s">
        <v>385</v>
      </c>
      <c r="AE149" s="241" t="s">
        <v>386</v>
      </c>
      <c r="AF149" s="241" t="s">
        <v>387</v>
      </c>
      <c r="AG149" s="241" t="s">
        <v>388</v>
      </c>
      <c r="AH149" s="241" t="s">
        <v>389</v>
      </c>
      <c r="AI149" s="241" t="s">
        <v>390</v>
      </c>
      <c r="AJ149" s="241" t="s">
        <v>391</v>
      </c>
      <c r="AK149" s="241" t="s">
        <v>392</v>
      </c>
      <c r="AL149" s="241" t="s">
        <v>393</v>
      </c>
      <c r="AM149" s="241" t="s">
        <v>394</v>
      </c>
      <c r="AN149" s="241" t="s">
        <v>395</v>
      </c>
      <c r="AO149" s="241" t="s">
        <v>396</v>
      </c>
      <c r="AP149" s="241" t="s">
        <v>397</v>
      </c>
      <c r="AQ149" s="241" t="s">
        <v>398</v>
      </c>
      <c r="AR149" s="241" t="s">
        <v>399</v>
      </c>
      <c r="AS149" s="241" t="s">
        <v>400</v>
      </c>
      <c r="AT149" s="241" t="s">
        <v>401</v>
      </c>
      <c r="AU149" s="241" t="s">
        <v>402</v>
      </c>
      <c r="AV149" s="241" t="s">
        <v>403</v>
      </c>
      <c r="AW149" s="241" t="s">
        <v>404</v>
      </c>
      <c r="AX149" s="241" t="s">
        <v>405</v>
      </c>
      <c r="AY149" s="241" t="s">
        <v>406</v>
      </c>
      <c r="AZ149" s="241" t="s">
        <v>407</v>
      </c>
      <c r="BA149" s="241" t="s">
        <v>408</v>
      </c>
      <c r="BB149" s="241" t="s">
        <v>409</v>
      </c>
      <c r="BC149" s="241" t="s">
        <v>410</v>
      </c>
      <c r="BD149" s="241" t="s">
        <v>411</v>
      </c>
      <c r="BE149" s="241" t="s">
        <v>412</v>
      </c>
      <c r="BF149" s="241" t="s">
        <v>413</v>
      </c>
      <c r="BG149" s="241" t="s">
        <v>414</v>
      </c>
      <c r="BH149" s="241" t="s">
        <v>415</v>
      </c>
      <c r="BI149" s="241" t="s">
        <v>416</v>
      </c>
      <c r="BJ149" s="241" t="s">
        <v>417</v>
      </c>
      <c r="BK149" s="241" t="s">
        <v>418</v>
      </c>
      <c r="BL149" s="241" t="s">
        <v>419</v>
      </c>
      <c r="BM149" s="241" t="s">
        <v>420</v>
      </c>
      <c r="BN149" s="241" t="s">
        <v>421</v>
      </c>
      <c r="BO149" s="241" t="s">
        <v>422</v>
      </c>
      <c r="BP149" s="241" t="s">
        <v>423</v>
      </c>
      <c r="BQ149" s="241" t="s">
        <v>424</v>
      </c>
      <c r="BR149" s="241" t="s">
        <v>425</v>
      </c>
      <c r="BS149" s="241" t="s">
        <v>426</v>
      </c>
      <c r="BT149" s="241" t="s">
        <v>427</v>
      </c>
      <c r="BU149" s="241" t="s">
        <v>428</v>
      </c>
      <c r="BV149" s="241" t="s">
        <v>429</v>
      </c>
      <c r="BW149" s="241" t="s">
        <v>430</v>
      </c>
      <c r="BX149" s="241" t="s">
        <v>431</v>
      </c>
      <c r="BY149" s="241" t="s">
        <v>432</v>
      </c>
      <c r="BZ149" s="241" t="s">
        <v>433</v>
      </c>
      <c r="CA149" s="241" t="s">
        <v>434</v>
      </c>
      <c r="CB149" s="241" t="s">
        <v>435</v>
      </c>
      <c r="CC149" s="241" t="s">
        <v>436</v>
      </c>
      <c r="CD149" s="241" t="s">
        <v>437</v>
      </c>
      <c r="CE149" s="241" t="s">
        <v>438</v>
      </c>
      <c r="CF149" s="241" t="s">
        <v>439</v>
      </c>
      <c r="CG149" s="241" t="s">
        <v>440</v>
      </c>
      <c r="CH149" s="241" t="s">
        <v>441</v>
      </c>
      <c r="CI149" s="241" t="s">
        <v>442</v>
      </c>
      <c r="CJ149" s="241" t="s">
        <v>443</v>
      </c>
      <c r="CK149" s="241" t="s">
        <v>444</v>
      </c>
      <c r="CL149" s="241" t="s">
        <v>445</v>
      </c>
      <c r="CM149" s="241" t="s">
        <v>446</v>
      </c>
      <c r="CN149" s="241" t="s">
        <v>447</v>
      </c>
      <c r="CO149" s="241" t="s">
        <v>448</v>
      </c>
      <c r="CP149" s="241" t="s">
        <v>449</v>
      </c>
      <c r="CQ149" s="241" t="s">
        <v>450</v>
      </c>
      <c r="CR149" s="241" t="s">
        <v>451</v>
      </c>
      <c r="CS149" s="241" t="s">
        <v>452</v>
      </c>
      <c r="CT149" s="241" t="s">
        <v>453</v>
      </c>
      <c r="CU149" s="241" t="s">
        <v>454</v>
      </c>
      <c r="CV149" s="241" t="s">
        <v>455</v>
      </c>
      <c r="CW149" s="241" t="s">
        <v>456</v>
      </c>
      <c r="CX149" s="241" t="s">
        <v>457</v>
      </c>
      <c r="CY149" s="1286"/>
      <c r="CZ149" s="1286"/>
      <c r="DA149" s="1286"/>
      <c r="DB149" s="1286"/>
      <c r="DC149" s="1286"/>
      <c r="DD149" s="1286"/>
      <c r="DE149" s="1286"/>
      <c r="DF149" s="1286"/>
      <c r="DG149" s="1286"/>
      <c r="DH149" s="1286"/>
      <c r="DI149" s="1286"/>
      <c r="DJ149" s="1286"/>
      <c r="DK149" s="1286"/>
      <c r="DL149" s="1315"/>
    </row>
    <row r="150" spans="1:116" s="256" customFormat="1" ht="22.15" customHeight="1">
      <c r="A150" s="207"/>
      <c r="B150" s="253"/>
      <c r="C150" s="174"/>
      <c r="D150" s="84" t="s">
        <v>215</v>
      </c>
      <c r="E150" s="85" t="s">
        <v>216</v>
      </c>
      <c r="F150" s="254" t="s">
        <v>611</v>
      </c>
      <c r="G150" s="209"/>
      <c r="H150" s="202"/>
      <c r="I150" s="39">
        <f>'PRA110'!H150</f>
        <v>0</v>
      </c>
      <c r="J150" s="255"/>
      <c r="K150" s="213"/>
      <c r="L150" s="213"/>
      <c r="M150" s="213"/>
      <c r="N150" s="213"/>
      <c r="O150" s="213"/>
      <c r="P150" s="213"/>
      <c r="Q150" s="213"/>
      <c r="R150" s="213"/>
      <c r="S150" s="213"/>
      <c r="T150" s="213"/>
      <c r="U150" s="213"/>
      <c r="V150" s="213"/>
      <c r="W150" s="213"/>
      <c r="X150" s="213"/>
      <c r="Y150" s="213"/>
      <c r="Z150" s="213"/>
      <c r="AA150" s="213"/>
      <c r="AB150" s="213"/>
      <c r="AC150" s="213"/>
      <c r="AD150" s="213"/>
      <c r="AE150" s="213"/>
      <c r="AF150" s="213"/>
      <c r="AG150" s="213"/>
      <c r="AH150" s="213"/>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c r="BI150" s="213"/>
      <c r="BJ150" s="213"/>
      <c r="BK150" s="213"/>
      <c r="BL150" s="213"/>
      <c r="BM150" s="213"/>
      <c r="BN150" s="213"/>
      <c r="BO150" s="213"/>
      <c r="BP150" s="213"/>
      <c r="BQ150" s="213"/>
      <c r="BR150" s="213"/>
      <c r="BS150" s="213"/>
      <c r="BT150" s="213"/>
      <c r="BU150" s="213"/>
      <c r="BV150" s="213"/>
      <c r="BW150" s="213"/>
      <c r="BX150" s="213"/>
      <c r="BY150" s="213"/>
      <c r="BZ150" s="213"/>
      <c r="CA150" s="213"/>
      <c r="CB150" s="213"/>
      <c r="CC150" s="213"/>
      <c r="CD150" s="213"/>
      <c r="CE150" s="213"/>
      <c r="CF150" s="213"/>
      <c r="CG150" s="213"/>
      <c r="CH150" s="213"/>
      <c r="CI150" s="213"/>
      <c r="CJ150" s="213"/>
      <c r="CK150" s="213"/>
      <c r="CL150" s="213"/>
      <c r="CM150" s="213"/>
      <c r="CN150" s="213"/>
      <c r="CO150" s="213"/>
      <c r="CP150" s="213"/>
      <c r="CQ150" s="213"/>
      <c r="CR150" s="213"/>
      <c r="CS150" s="213"/>
      <c r="CT150" s="213"/>
      <c r="CU150" s="213"/>
      <c r="CV150" s="213"/>
      <c r="CW150" s="213"/>
      <c r="CX150" s="213"/>
      <c r="CY150" s="213"/>
      <c r="CZ150" s="213"/>
      <c r="DA150" s="213"/>
      <c r="DB150" s="213"/>
      <c r="DC150" s="213"/>
      <c r="DD150" s="213"/>
      <c r="DE150" s="213"/>
      <c r="DF150" s="213"/>
      <c r="DG150" s="213"/>
      <c r="DH150" s="213"/>
      <c r="DI150" s="213"/>
      <c r="DJ150" s="213"/>
      <c r="DK150" s="213"/>
      <c r="DL150" s="236"/>
    </row>
    <row r="151" spans="1:116" s="256" customFormat="1" ht="22.15" customHeight="1">
      <c r="A151" s="207"/>
      <c r="B151" s="253"/>
      <c r="C151" s="174"/>
      <c r="D151" s="84" t="s">
        <v>217</v>
      </c>
      <c r="E151" s="85" t="s">
        <v>218</v>
      </c>
      <c r="F151" s="254" t="s">
        <v>219</v>
      </c>
      <c r="G151" s="209"/>
      <c r="H151" s="202"/>
      <c r="I151" s="39">
        <f>'PRA110'!H151</f>
        <v>0</v>
      </c>
      <c r="J151" s="213"/>
      <c r="K151" s="39">
        <f>'PRA110'!I151</f>
        <v>0</v>
      </c>
      <c r="L151" s="213"/>
      <c r="M151" s="213"/>
      <c r="N151" s="213"/>
      <c r="O151" s="213"/>
      <c r="P151" s="213"/>
      <c r="Q151" s="213"/>
      <c r="R151" s="213"/>
      <c r="S151" s="213"/>
      <c r="T151" s="213"/>
      <c r="U151" s="213"/>
      <c r="V151" s="213"/>
      <c r="W151" s="213"/>
      <c r="X151" s="213"/>
      <c r="Y151" s="213"/>
      <c r="Z151" s="213"/>
      <c r="AA151" s="213"/>
      <c r="AB151" s="213"/>
      <c r="AC151" s="213"/>
      <c r="AD151" s="213"/>
      <c r="AE151" s="213"/>
      <c r="AF151" s="213"/>
      <c r="AG151" s="213"/>
      <c r="AH151" s="213"/>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c r="BI151" s="213"/>
      <c r="BJ151" s="213"/>
      <c r="BK151" s="213"/>
      <c r="BL151" s="213"/>
      <c r="BM151" s="213"/>
      <c r="BN151" s="213"/>
      <c r="BO151" s="213"/>
      <c r="BP151" s="213"/>
      <c r="BQ151" s="213"/>
      <c r="BR151" s="213"/>
      <c r="BS151" s="213"/>
      <c r="BT151" s="213"/>
      <c r="BU151" s="213"/>
      <c r="BV151" s="213"/>
      <c r="BW151" s="213"/>
      <c r="BX151" s="213"/>
      <c r="BY151" s="213"/>
      <c r="BZ151" s="213"/>
      <c r="CA151" s="213"/>
      <c r="CB151" s="213"/>
      <c r="CC151" s="213"/>
      <c r="CD151" s="213"/>
      <c r="CE151" s="213"/>
      <c r="CF151" s="213"/>
      <c r="CG151" s="213"/>
      <c r="CH151" s="213"/>
      <c r="CI151" s="213"/>
      <c r="CJ151" s="213"/>
      <c r="CK151" s="213"/>
      <c r="CL151" s="213"/>
      <c r="CM151" s="213"/>
      <c r="CN151" s="213"/>
      <c r="CO151" s="213"/>
      <c r="CP151" s="213"/>
      <c r="CQ151" s="213"/>
      <c r="CR151" s="213"/>
      <c r="CS151" s="213"/>
      <c r="CT151" s="213"/>
      <c r="CU151" s="213"/>
      <c r="CV151" s="213"/>
      <c r="CW151" s="213"/>
      <c r="CX151" s="213"/>
      <c r="CY151" s="213"/>
      <c r="CZ151" s="213"/>
      <c r="DA151" s="213"/>
      <c r="DB151" s="213"/>
      <c r="DC151" s="213"/>
      <c r="DD151" s="213"/>
      <c r="DE151" s="213"/>
      <c r="DF151" s="213"/>
      <c r="DG151" s="213"/>
      <c r="DH151" s="213"/>
      <c r="DI151" s="213"/>
      <c r="DJ151" s="213"/>
      <c r="DK151" s="213"/>
      <c r="DL151" s="236"/>
    </row>
    <row r="152" spans="1:116" s="256" customFormat="1" ht="22.15" customHeight="1">
      <c r="A152" s="207"/>
      <c r="B152" s="207"/>
      <c r="C152" s="174"/>
      <c r="D152" s="84" t="s">
        <v>220</v>
      </c>
      <c r="E152" s="85" t="s">
        <v>221</v>
      </c>
      <c r="F152" s="1130" t="s">
        <v>67</v>
      </c>
      <c r="G152" s="209"/>
      <c r="H152" s="202"/>
      <c r="I152" s="39">
        <f>'PRA110'!H152</f>
        <v>0</v>
      </c>
      <c r="J152" s="39">
        <f>'PRA110'!J152</f>
        <v>0</v>
      </c>
      <c r="K152" s="39">
        <f>'PRA110'!I152-'PRA110'!J152</f>
        <v>0</v>
      </c>
      <c r="L152" s="39">
        <f>'PRA110'!K152</f>
        <v>0</v>
      </c>
      <c r="M152" s="39">
        <f>'PRA110'!L152</f>
        <v>0</v>
      </c>
      <c r="N152" s="39">
        <f>'PRA110'!M152</f>
        <v>0</v>
      </c>
      <c r="O152" s="39">
        <f>'PRA110'!N152</f>
        <v>0</v>
      </c>
      <c r="P152" s="39">
        <f>'PRA110'!O152</f>
        <v>0</v>
      </c>
      <c r="Q152" s="39">
        <f>'PRA110'!P152</f>
        <v>0</v>
      </c>
      <c r="R152" s="39">
        <f>'PRA110'!Q152</f>
        <v>0</v>
      </c>
      <c r="S152" s="39">
        <f>'PRA110'!R152</f>
        <v>0</v>
      </c>
      <c r="T152" s="39">
        <f>'PRA110'!S152</f>
        <v>0</v>
      </c>
      <c r="U152" s="39">
        <f>'PRA110'!T152</f>
        <v>0</v>
      </c>
      <c r="V152" s="39">
        <f>'PRA110'!U152</f>
        <v>0</v>
      </c>
      <c r="W152" s="39">
        <f>'PRA110'!V152</f>
        <v>0</v>
      </c>
      <c r="X152" s="39">
        <f>'PRA110'!W152</f>
        <v>0</v>
      </c>
      <c r="Y152" s="39">
        <f>'PRA110'!X152</f>
        <v>0</v>
      </c>
      <c r="Z152" s="39">
        <f>'PRA110'!Y152</f>
        <v>0</v>
      </c>
      <c r="AA152" s="39">
        <f>'PRA110'!Z152</f>
        <v>0</v>
      </c>
      <c r="AB152" s="39">
        <f>'PRA110'!AA152</f>
        <v>0</v>
      </c>
      <c r="AC152" s="39">
        <f>'PRA110'!AB152</f>
        <v>0</v>
      </c>
      <c r="AD152" s="39">
        <f>'PRA110'!AC152</f>
        <v>0</v>
      </c>
      <c r="AE152" s="39">
        <f>'PRA110'!AD152</f>
        <v>0</v>
      </c>
      <c r="AF152" s="39">
        <f>'PRA110'!AE152</f>
        <v>0</v>
      </c>
      <c r="AG152" s="39">
        <f>'PRA110'!AF152</f>
        <v>0</v>
      </c>
      <c r="AH152" s="39">
        <f>'PRA110'!AG152</f>
        <v>0</v>
      </c>
      <c r="AI152" s="39">
        <f>'PRA110'!AH152</f>
        <v>0</v>
      </c>
      <c r="AJ152" s="39">
        <f>'PRA110'!AI152</f>
        <v>0</v>
      </c>
      <c r="AK152" s="39">
        <f>'PRA110'!AJ152</f>
        <v>0</v>
      </c>
      <c r="AL152" s="39">
        <f>'PRA110'!AK152</f>
        <v>0</v>
      </c>
      <c r="AM152" s="39">
        <f>'PRA110'!AL152</f>
        <v>0</v>
      </c>
      <c r="AN152" s="39">
        <f>'PRA110'!AM152</f>
        <v>0</v>
      </c>
      <c r="AO152" s="39">
        <f>'PRA110'!AN152</f>
        <v>0</v>
      </c>
      <c r="AP152" s="39">
        <f>'PRA110'!AO152</f>
        <v>0</v>
      </c>
      <c r="AQ152" s="39">
        <f>'PRA110'!AP152</f>
        <v>0</v>
      </c>
      <c r="AR152" s="39">
        <f>'PRA110'!AQ152</f>
        <v>0</v>
      </c>
      <c r="AS152" s="39">
        <f>'PRA110'!AR152</f>
        <v>0</v>
      </c>
      <c r="AT152" s="39">
        <f>'PRA110'!AS152</f>
        <v>0</v>
      </c>
      <c r="AU152" s="39">
        <f>'PRA110'!AT152</f>
        <v>0</v>
      </c>
      <c r="AV152" s="39">
        <f>'PRA110'!AU152</f>
        <v>0</v>
      </c>
      <c r="AW152" s="39">
        <f>'PRA110'!AV152</f>
        <v>0</v>
      </c>
      <c r="AX152" s="39">
        <f>'PRA110'!AW152</f>
        <v>0</v>
      </c>
      <c r="AY152" s="39">
        <f>'PRA110'!AX152</f>
        <v>0</v>
      </c>
      <c r="AZ152" s="39">
        <f>'PRA110'!AY152</f>
        <v>0</v>
      </c>
      <c r="BA152" s="39">
        <f>'PRA110'!AZ152</f>
        <v>0</v>
      </c>
      <c r="BB152" s="39">
        <f>'PRA110'!BA152</f>
        <v>0</v>
      </c>
      <c r="BC152" s="39">
        <f>'PRA110'!BB152</f>
        <v>0</v>
      </c>
      <c r="BD152" s="39">
        <f>'PRA110'!BC152</f>
        <v>0</v>
      </c>
      <c r="BE152" s="39">
        <f>'PRA110'!BD152</f>
        <v>0</v>
      </c>
      <c r="BF152" s="39">
        <f>'PRA110'!BE152</f>
        <v>0</v>
      </c>
      <c r="BG152" s="39">
        <f>'PRA110'!BF152</f>
        <v>0</v>
      </c>
      <c r="BH152" s="39">
        <f>'PRA110'!BG152</f>
        <v>0</v>
      </c>
      <c r="BI152" s="39">
        <f>'PRA110'!BH152</f>
        <v>0</v>
      </c>
      <c r="BJ152" s="39">
        <f>'PRA110'!BI152</f>
        <v>0</v>
      </c>
      <c r="BK152" s="39">
        <f>'PRA110'!BJ152</f>
        <v>0</v>
      </c>
      <c r="BL152" s="39">
        <f>'PRA110'!BK152</f>
        <v>0</v>
      </c>
      <c r="BM152" s="39">
        <f>'PRA110'!BL152</f>
        <v>0</v>
      </c>
      <c r="BN152" s="39">
        <f>'PRA110'!BM152</f>
        <v>0</v>
      </c>
      <c r="BO152" s="39">
        <f>'PRA110'!BN152</f>
        <v>0</v>
      </c>
      <c r="BP152" s="39">
        <f>'PRA110'!BO152</f>
        <v>0</v>
      </c>
      <c r="BQ152" s="39">
        <f>'PRA110'!BP152</f>
        <v>0</v>
      </c>
      <c r="BR152" s="39">
        <f>'PRA110'!BQ152</f>
        <v>0</v>
      </c>
      <c r="BS152" s="39">
        <f>'PRA110'!BR152</f>
        <v>0</v>
      </c>
      <c r="BT152" s="39">
        <f>'PRA110'!BS152</f>
        <v>0</v>
      </c>
      <c r="BU152" s="39">
        <f>'PRA110'!BT152</f>
        <v>0</v>
      </c>
      <c r="BV152" s="39">
        <f>'PRA110'!BU152</f>
        <v>0</v>
      </c>
      <c r="BW152" s="39">
        <f>'PRA110'!BV152</f>
        <v>0</v>
      </c>
      <c r="BX152" s="39">
        <f>'PRA110'!BW152</f>
        <v>0</v>
      </c>
      <c r="BY152" s="39">
        <f>'PRA110'!BX152</f>
        <v>0</v>
      </c>
      <c r="BZ152" s="39">
        <f>'PRA110'!BY152</f>
        <v>0</v>
      </c>
      <c r="CA152" s="39">
        <f>'PRA110'!BZ152</f>
        <v>0</v>
      </c>
      <c r="CB152" s="39">
        <f>'PRA110'!CA152</f>
        <v>0</v>
      </c>
      <c r="CC152" s="39">
        <f>'PRA110'!CB152</f>
        <v>0</v>
      </c>
      <c r="CD152" s="39">
        <f>'PRA110'!CC152</f>
        <v>0</v>
      </c>
      <c r="CE152" s="39">
        <f>'PRA110'!CD152</f>
        <v>0</v>
      </c>
      <c r="CF152" s="39">
        <f>'PRA110'!CE152</f>
        <v>0</v>
      </c>
      <c r="CG152" s="39">
        <f>'PRA110'!CF152</f>
        <v>0</v>
      </c>
      <c r="CH152" s="39">
        <f>'PRA110'!CG152</f>
        <v>0</v>
      </c>
      <c r="CI152" s="39">
        <f>'PRA110'!CH152</f>
        <v>0</v>
      </c>
      <c r="CJ152" s="39">
        <f>'PRA110'!CI152</f>
        <v>0</v>
      </c>
      <c r="CK152" s="39">
        <f>'PRA110'!CJ152</f>
        <v>0</v>
      </c>
      <c r="CL152" s="39">
        <f>'PRA110'!CK152</f>
        <v>0</v>
      </c>
      <c r="CM152" s="39">
        <f>'PRA110'!CL152</f>
        <v>0</v>
      </c>
      <c r="CN152" s="39">
        <f>'PRA110'!CM152</f>
        <v>0</v>
      </c>
      <c r="CO152" s="39">
        <f>'PRA110'!CN152</f>
        <v>0</v>
      </c>
      <c r="CP152" s="39">
        <f>'PRA110'!CO152</f>
        <v>0</v>
      </c>
      <c r="CQ152" s="39">
        <f>'PRA110'!CP152</f>
        <v>0</v>
      </c>
      <c r="CR152" s="39">
        <f>'PRA110'!CQ152</f>
        <v>0</v>
      </c>
      <c r="CS152" s="39">
        <f>'PRA110'!CR152</f>
        <v>0</v>
      </c>
      <c r="CT152" s="39">
        <f>'PRA110'!CS152</f>
        <v>0</v>
      </c>
      <c r="CU152" s="39">
        <f>'PRA110'!CT152</f>
        <v>0</v>
      </c>
      <c r="CV152" s="39">
        <f>'PRA110'!CU152</f>
        <v>0</v>
      </c>
      <c r="CW152" s="39">
        <f>'PRA110'!CV152</f>
        <v>0</v>
      </c>
      <c r="CX152" s="39">
        <f>'PRA110'!CW152</f>
        <v>0</v>
      </c>
      <c r="CY152" s="39">
        <f>'PRA110'!CX152</f>
        <v>0</v>
      </c>
      <c r="CZ152" s="39">
        <f>'PRA110'!CY152</f>
        <v>0</v>
      </c>
      <c r="DA152" s="39">
        <f>'PRA110'!CZ152</f>
        <v>0</v>
      </c>
      <c r="DB152" s="39">
        <f>'PRA110'!DA152</f>
        <v>0</v>
      </c>
      <c r="DC152" s="39">
        <f>'PRA110'!DB152</f>
        <v>0</v>
      </c>
      <c r="DD152" s="39">
        <f>'PRA110'!DC152</f>
        <v>0</v>
      </c>
      <c r="DE152" s="39">
        <f>'PRA110'!DD152</f>
        <v>0</v>
      </c>
      <c r="DF152" s="39">
        <f>'PRA110'!DE152</f>
        <v>0</v>
      </c>
      <c r="DG152" s="39">
        <f>'PRA110'!DF152</f>
        <v>0</v>
      </c>
      <c r="DH152" s="39">
        <f>'PRA110'!DG152</f>
        <v>0</v>
      </c>
      <c r="DI152" s="39">
        <f>'PRA110'!DH152</f>
        <v>0</v>
      </c>
      <c r="DJ152" s="39">
        <f>'PRA110'!DI152</f>
        <v>0</v>
      </c>
      <c r="DK152" s="39">
        <f>'PRA110'!DJ152</f>
        <v>0</v>
      </c>
      <c r="DL152" s="42">
        <f>'PRA110'!DK152</f>
        <v>0</v>
      </c>
    </row>
    <row r="153" spans="1:116" s="256" customFormat="1" ht="22.15" customHeight="1">
      <c r="A153" s="207"/>
      <c r="B153" s="207"/>
      <c r="C153" s="174"/>
      <c r="D153" s="752" t="s">
        <v>519</v>
      </c>
      <c r="E153" s="830" t="s">
        <v>1121</v>
      </c>
      <c r="F153" s="1108" t="s">
        <v>1140</v>
      </c>
      <c r="G153" s="1001"/>
      <c r="H153" s="763"/>
      <c r="I153" s="39">
        <f>'PRA110'!H153</f>
        <v>0</v>
      </c>
      <c r="J153" s="39">
        <f>'PRA110'!J153</f>
        <v>0</v>
      </c>
      <c r="K153" s="39">
        <f>'PRA110'!I153-'PRA110'!J153</f>
        <v>0</v>
      </c>
      <c r="L153" s="39">
        <f>'PRA110'!K153</f>
        <v>0</v>
      </c>
      <c r="M153" s="39">
        <f>'PRA110'!L153</f>
        <v>0</v>
      </c>
      <c r="N153" s="39">
        <f>'PRA110'!M153</f>
        <v>0</v>
      </c>
      <c r="O153" s="39">
        <f>'PRA110'!N153</f>
        <v>0</v>
      </c>
      <c r="P153" s="39">
        <f>'PRA110'!O153</f>
        <v>0</v>
      </c>
      <c r="Q153" s="39">
        <f>'PRA110'!P153</f>
        <v>0</v>
      </c>
      <c r="R153" s="39">
        <f>'PRA110'!Q153</f>
        <v>0</v>
      </c>
      <c r="S153" s="39">
        <f>'PRA110'!R153</f>
        <v>0</v>
      </c>
      <c r="T153" s="39">
        <f>'PRA110'!S153</f>
        <v>0</v>
      </c>
      <c r="U153" s="39">
        <f>'PRA110'!T153</f>
        <v>0</v>
      </c>
      <c r="V153" s="39">
        <f>'PRA110'!U153</f>
        <v>0</v>
      </c>
      <c r="W153" s="39">
        <f>'PRA110'!V153</f>
        <v>0</v>
      </c>
      <c r="X153" s="39">
        <f>'PRA110'!W153</f>
        <v>0</v>
      </c>
      <c r="Y153" s="39">
        <f>'PRA110'!X153</f>
        <v>0</v>
      </c>
      <c r="Z153" s="39">
        <f>'PRA110'!Y153</f>
        <v>0</v>
      </c>
      <c r="AA153" s="39">
        <f>'PRA110'!Z153</f>
        <v>0</v>
      </c>
      <c r="AB153" s="39">
        <f>'PRA110'!AA153</f>
        <v>0</v>
      </c>
      <c r="AC153" s="39">
        <f>'PRA110'!AB153</f>
        <v>0</v>
      </c>
      <c r="AD153" s="39">
        <f>'PRA110'!AC153</f>
        <v>0</v>
      </c>
      <c r="AE153" s="39">
        <f>'PRA110'!AD153</f>
        <v>0</v>
      </c>
      <c r="AF153" s="39">
        <f>'PRA110'!AE153</f>
        <v>0</v>
      </c>
      <c r="AG153" s="39">
        <f>'PRA110'!AF153</f>
        <v>0</v>
      </c>
      <c r="AH153" s="39">
        <f>'PRA110'!AG153</f>
        <v>0</v>
      </c>
      <c r="AI153" s="39">
        <f>'PRA110'!AH153</f>
        <v>0</v>
      </c>
      <c r="AJ153" s="39">
        <f>'PRA110'!AI153</f>
        <v>0</v>
      </c>
      <c r="AK153" s="39">
        <f>'PRA110'!AJ153</f>
        <v>0</v>
      </c>
      <c r="AL153" s="39">
        <f>'PRA110'!AK153</f>
        <v>0</v>
      </c>
      <c r="AM153" s="39">
        <f>'PRA110'!AL153</f>
        <v>0</v>
      </c>
      <c r="AN153" s="39">
        <f>'PRA110'!AM153</f>
        <v>0</v>
      </c>
      <c r="AO153" s="39">
        <f>'PRA110'!AN153</f>
        <v>0</v>
      </c>
      <c r="AP153" s="39">
        <f>'PRA110'!AO153</f>
        <v>0</v>
      </c>
      <c r="AQ153" s="39">
        <f>'PRA110'!AP153</f>
        <v>0</v>
      </c>
      <c r="AR153" s="39">
        <f>'PRA110'!AQ153</f>
        <v>0</v>
      </c>
      <c r="AS153" s="39">
        <f>'PRA110'!AR153</f>
        <v>0</v>
      </c>
      <c r="AT153" s="39">
        <f>'PRA110'!AS153</f>
        <v>0</v>
      </c>
      <c r="AU153" s="39">
        <f>'PRA110'!AT153</f>
        <v>0</v>
      </c>
      <c r="AV153" s="39">
        <f>'PRA110'!AU153</f>
        <v>0</v>
      </c>
      <c r="AW153" s="39">
        <f>'PRA110'!AV153</f>
        <v>0</v>
      </c>
      <c r="AX153" s="39">
        <f>'PRA110'!AW153</f>
        <v>0</v>
      </c>
      <c r="AY153" s="39">
        <f>'PRA110'!AX153</f>
        <v>0</v>
      </c>
      <c r="AZ153" s="39">
        <f>'PRA110'!AY153</f>
        <v>0</v>
      </c>
      <c r="BA153" s="39">
        <f>'PRA110'!AZ153</f>
        <v>0</v>
      </c>
      <c r="BB153" s="39">
        <f>'PRA110'!BA153</f>
        <v>0</v>
      </c>
      <c r="BC153" s="39">
        <f>'PRA110'!BB153</f>
        <v>0</v>
      </c>
      <c r="BD153" s="39">
        <f>'PRA110'!BC153</f>
        <v>0</v>
      </c>
      <c r="BE153" s="39">
        <f>'PRA110'!BD153</f>
        <v>0</v>
      </c>
      <c r="BF153" s="39">
        <f>'PRA110'!BE153</f>
        <v>0</v>
      </c>
      <c r="BG153" s="39">
        <f>'PRA110'!BF153</f>
        <v>0</v>
      </c>
      <c r="BH153" s="39">
        <f>'PRA110'!BG153</f>
        <v>0</v>
      </c>
      <c r="BI153" s="39">
        <f>'PRA110'!BH153</f>
        <v>0</v>
      </c>
      <c r="BJ153" s="39">
        <f>'PRA110'!BI153</f>
        <v>0</v>
      </c>
      <c r="BK153" s="39">
        <f>'PRA110'!BJ153</f>
        <v>0</v>
      </c>
      <c r="BL153" s="39">
        <f>'PRA110'!BK153</f>
        <v>0</v>
      </c>
      <c r="BM153" s="39">
        <f>'PRA110'!BL153</f>
        <v>0</v>
      </c>
      <c r="BN153" s="39">
        <f>'PRA110'!BM153</f>
        <v>0</v>
      </c>
      <c r="BO153" s="39">
        <f>'PRA110'!BN153</f>
        <v>0</v>
      </c>
      <c r="BP153" s="39">
        <f>'PRA110'!BO153</f>
        <v>0</v>
      </c>
      <c r="BQ153" s="39">
        <f>'PRA110'!BP153</f>
        <v>0</v>
      </c>
      <c r="BR153" s="39">
        <f>'PRA110'!BQ153</f>
        <v>0</v>
      </c>
      <c r="BS153" s="39">
        <f>'PRA110'!BR153</f>
        <v>0</v>
      </c>
      <c r="BT153" s="39">
        <f>'PRA110'!BS153</f>
        <v>0</v>
      </c>
      <c r="BU153" s="39">
        <f>'PRA110'!BT153</f>
        <v>0</v>
      </c>
      <c r="BV153" s="39">
        <f>'PRA110'!BU153</f>
        <v>0</v>
      </c>
      <c r="BW153" s="39">
        <f>'PRA110'!BV153</f>
        <v>0</v>
      </c>
      <c r="BX153" s="39">
        <f>'PRA110'!BW153</f>
        <v>0</v>
      </c>
      <c r="BY153" s="39">
        <f>'PRA110'!BX153</f>
        <v>0</v>
      </c>
      <c r="BZ153" s="39">
        <f>'PRA110'!BY153</f>
        <v>0</v>
      </c>
      <c r="CA153" s="39">
        <f>'PRA110'!BZ153</f>
        <v>0</v>
      </c>
      <c r="CB153" s="39">
        <f>'PRA110'!CA153</f>
        <v>0</v>
      </c>
      <c r="CC153" s="39">
        <f>'PRA110'!CB153</f>
        <v>0</v>
      </c>
      <c r="CD153" s="39">
        <f>'PRA110'!CC153</f>
        <v>0</v>
      </c>
      <c r="CE153" s="39">
        <f>'PRA110'!CD153</f>
        <v>0</v>
      </c>
      <c r="CF153" s="39">
        <f>'PRA110'!CE153</f>
        <v>0</v>
      </c>
      <c r="CG153" s="39">
        <f>'PRA110'!CF153</f>
        <v>0</v>
      </c>
      <c r="CH153" s="39">
        <f>'PRA110'!CG153</f>
        <v>0</v>
      </c>
      <c r="CI153" s="39">
        <f>'PRA110'!CH153</f>
        <v>0</v>
      </c>
      <c r="CJ153" s="39">
        <f>'PRA110'!CI153</f>
        <v>0</v>
      </c>
      <c r="CK153" s="39">
        <f>'PRA110'!CJ153</f>
        <v>0</v>
      </c>
      <c r="CL153" s="39">
        <f>'PRA110'!CK153</f>
        <v>0</v>
      </c>
      <c r="CM153" s="39">
        <f>'PRA110'!CL153</f>
        <v>0</v>
      </c>
      <c r="CN153" s="39">
        <f>'PRA110'!CM153</f>
        <v>0</v>
      </c>
      <c r="CO153" s="39">
        <f>'PRA110'!CN153</f>
        <v>0</v>
      </c>
      <c r="CP153" s="39">
        <f>'PRA110'!CO153</f>
        <v>0</v>
      </c>
      <c r="CQ153" s="39">
        <f>'PRA110'!CP153</f>
        <v>0</v>
      </c>
      <c r="CR153" s="39">
        <f>'PRA110'!CQ153</f>
        <v>0</v>
      </c>
      <c r="CS153" s="39">
        <f>'PRA110'!CR153</f>
        <v>0</v>
      </c>
      <c r="CT153" s="39">
        <f>'PRA110'!CS153</f>
        <v>0</v>
      </c>
      <c r="CU153" s="39">
        <f>'PRA110'!CT153</f>
        <v>0</v>
      </c>
      <c r="CV153" s="39">
        <f>'PRA110'!CU153</f>
        <v>0</v>
      </c>
      <c r="CW153" s="39">
        <f>'PRA110'!CV153</f>
        <v>0</v>
      </c>
      <c r="CX153" s="39">
        <f>'PRA110'!CW153</f>
        <v>0</v>
      </c>
      <c r="CY153" s="39">
        <f>'PRA110'!CX153</f>
        <v>0</v>
      </c>
      <c r="CZ153" s="39">
        <f>'PRA110'!CY153</f>
        <v>0</v>
      </c>
      <c r="DA153" s="39">
        <f>'PRA110'!CZ153</f>
        <v>0</v>
      </c>
      <c r="DB153" s="39">
        <f>'PRA110'!DA153</f>
        <v>0</v>
      </c>
      <c r="DC153" s="39">
        <f>'PRA110'!DB153</f>
        <v>0</v>
      </c>
      <c r="DD153" s="39">
        <f>'PRA110'!DC153</f>
        <v>0</v>
      </c>
      <c r="DE153" s="39">
        <f>'PRA110'!DD153</f>
        <v>0</v>
      </c>
      <c r="DF153" s="39">
        <f>'PRA110'!DE153</f>
        <v>0</v>
      </c>
      <c r="DG153" s="39">
        <f>'PRA110'!DF153</f>
        <v>0</v>
      </c>
      <c r="DH153" s="39">
        <f>'PRA110'!DG153</f>
        <v>0</v>
      </c>
      <c r="DI153" s="39">
        <f>'PRA110'!DH153</f>
        <v>0</v>
      </c>
      <c r="DJ153" s="39">
        <f>'PRA110'!DI153</f>
        <v>0</v>
      </c>
      <c r="DK153" s="39">
        <f>'PRA110'!DJ153</f>
        <v>0</v>
      </c>
      <c r="DL153" s="42">
        <f>'PRA110'!DK153</f>
        <v>0</v>
      </c>
    </row>
    <row r="154" spans="1:116" s="256" customFormat="1" ht="19.149999999999999" customHeight="1">
      <c r="A154" s="207"/>
      <c r="B154" s="214"/>
      <c r="C154" s="174"/>
      <c r="D154" s="84" t="s">
        <v>222</v>
      </c>
      <c r="E154" s="828" t="s">
        <v>223</v>
      </c>
      <c r="F154" s="799" t="s">
        <v>69</v>
      </c>
      <c r="G154" s="1001"/>
      <c r="H154" s="202"/>
      <c r="I154" s="39">
        <f>'PRA110'!H154</f>
        <v>0</v>
      </c>
      <c r="J154" s="39">
        <f>'PRA110'!J154</f>
        <v>0</v>
      </c>
      <c r="K154" s="39">
        <f>'PRA110'!I154-'PRA110'!J154</f>
        <v>0</v>
      </c>
      <c r="L154" s="39">
        <f>'PRA110'!K154</f>
        <v>0</v>
      </c>
      <c r="M154" s="39">
        <f>'PRA110'!L154</f>
        <v>0</v>
      </c>
      <c r="N154" s="39">
        <f>'PRA110'!M154</f>
        <v>0</v>
      </c>
      <c r="O154" s="39">
        <f>'PRA110'!N154</f>
        <v>0</v>
      </c>
      <c r="P154" s="39">
        <f>'PRA110'!O154</f>
        <v>0</v>
      </c>
      <c r="Q154" s="39">
        <f>'PRA110'!P154</f>
        <v>0</v>
      </c>
      <c r="R154" s="39">
        <f>'PRA110'!Q154</f>
        <v>0</v>
      </c>
      <c r="S154" s="39">
        <f>'PRA110'!R154</f>
        <v>0</v>
      </c>
      <c r="T154" s="39">
        <f>'PRA110'!S154</f>
        <v>0</v>
      </c>
      <c r="U154" s="39">
        <f>'PRA110'!T154</f>
        <v>0</v>
      </c>
      <c r="V154" s="39">
        <f>'PRA110'!U154</f>
        <v>0</v>
      </c>
      <c r="W154" s="39">
        <f>'PRA110'!V154</f>
        <v>0</v>
      </c>
      <c r="X154" s="39">
        <f>'PRA110'!W154</f>
        <v>0</v>
      </c>
      <c r="Y154" s="39">
        <f>'PRA110'!X154</f>
        <v>0</v>
      </c>
      <c r="Z154" s="39">
        <f>'PRA110'!Y154</f>
        <v>0</v>
      </c>
      <c r="AA154" s="39">
        <f>'PRA110'!Z154</f>
        <v>0</v>
      </c>
      <c r="AB154" s="39">
        <f>'PRA110'!AA154</f>
        <v>0</v>
      </c>
      <c r="AC154" s="39">
        <f>'PRA110'!AB154</f>
        <v>0</v>
      </c>
      <c r="AD154" s="39">
        <f>'PRA110'!AC154</f>
        <v>0</v>
      </c>
      <c r="AE154" s="39">
        <f>'PRA110'!AD154</f>
        <v>0</v>
      </c>
      <c r="AF154" s="39">
        <f>'PRA110'!AE154</f>
        <v>0</v>
      </c>
      <c r="AG154" s="39">
        <f>'PRA110'!AF154</f>
        <v>0</v>
      </c>
      <c r="AH154" s="39">
        <f>'PRA110'!AG154</f>
        <v>0</v>
      </c>
      <c r="AI154" s="39">
        <f>'PRA110'!AH154</f>
        <v>0</v>
      </c>
      <c r="AJ154" s="39">
        <f>'PRA110'!AI154</f>
        <v>0</v>
      </c>
      <c r="AK154" s="39">
        <f>'PRA110'!AJ154</f>
        <v>0</v>
      </c>
      <c r="AL154" s="39">
        <f>'PRA110'!AK154</f>
        <v>0</v>
      </c>
      <c r="AM154" s="39">
        <f>'PRA110'!AL154</f>
        <v>0</v>
      </c>
      <c r="AN154" s="39">
        <f>'PRA110'!AM154</f>
        <v>0</v>
      </c>
      <c r="AO154" s="39">
        <f>'PRA110'!AN154</f>
        <v>0</v>
      </c>
      <c r="AP154" s="39">
        <f>'PRA110'!AO154</f>
        <v>0</v>
      </c>
      <c r="AQ154" s="39">
        <f>'PRA110'!AP154</f>
        <v>0</v>
      </c>
      <c r="AR154" s="39">
        <f>'PRA110'!AQ154</f>
        <v>0</v>
      </c>
      <c r="AS154" s="39">
        <f>'PRA110'!AR154</f>
        <v>0</v>
      </c>
      <c r="AT154" s="39">
        <f>'PRA110'!AS154</f>
        <v>0</v>
      </c>
      <c r="AU154" s="39">
        <f>'PRA110'!AT154</f>
        <v>0</v>
      </c>
      <c r="AV154" s="39">
        <f>'PRA110'!AU154</f>
        <v>0</v>
      </c>
      <c r="AW154" s="39">
        <f>'PRA110'!AV154</f>
        <v>0</v>
      </c>
      <c r="AX154" s="39">
        <f>'PRA110'!AW154</f>
        <v>0</v>
      </c>
      <c r="AY154" s="39">
        <f>'PRA110'!AX154</f>
        <v>0</v>
      </c>
      <c r="AZ154" s="39">
        <f>'PRA110'!AY154</f>
        <v>0</v>
      </c>
      <c r="BA154" s="39">
        <f>'PRA110'!AZ154</f>
        <v>0</v>
      </c>
      <c r="BB154" s="39">
        <f>'PRA110'!BA154</f>
        <v>0</v>
      </c>
      <c r="BC154" s="39">
        <f>'PRA110'!BB154</f>
        <v>0</v>
      </c>
      <c r="BD154" s="39">
        <f>'PRA110'!BC154</f>
        <v>0</v>
      </c>
      <c r="BE154" s="39">
        <f>'PRA110'!BD154</f>
        <v>0</v>
      </c>
      <c r="BF154" s="39">
        <f>'PRA110'!BE154</f>
        <v>0</v>
      </c>
      <c r="BG154" s="39">
        <f>'PRA110'!BF154</f>
        <v>0</v>
      </c>
      <c r="BH154" s="39">
        <f>'PRA110'!BG154</f>
        <v>0</v>
      </c>
      <c r="BI154" s="39">
        <f>'PRA110'!BH154</f>
        <v>0</v>
      </c>
      <c r="BJ154" s="39">
        <f>'PRA110'!BI154</f>
        <v>0</v>
      </c>
      <c r="BK154" s="39">
        <f>'PRA110'!BJ154</f>
        <v>0</v>
      </c>
      <c r="BL154" s="39">
        <f>'PRA110'!BK154</f>
        <v>0</v>
      </c>
      <c r="BM154" s="39">
        <f>'PRA110'!BL154</f>
        <v>0</v>
      </c>
      <c r="BN154" s="39">
        <f>'PRA110'!BM154</f>
        <v>0</v>
      </c>
      <c r="BO154" s="39">
        <f>'PRA110'!BN154</f>
        <v>0</v>
      </c>
      <c r="BP154" s="39">
        <f>'PRA110'!BO154</f>
        <v>0</v>
      </c>
      <c r="BQ154" s="39">
        <f>'PRA110'!BP154</f>
        <v>0</v>
      </c>
      <c r="BR154" s="39">
        <f>'PRA110'!BQ154</f>
        <v>0</v>
      </c>
      <c r="BS154" s="39">
        <f>'PRA110'!BR154</f>
        <v>0</v>
      </c>
      <c r="BT154" s="39">
        <f>'PRA110'!BS154</f>
        <v>0</v>
      </c>
      <c r="BU154" s="39">
        <f>'PRA110'!BT154</f>
        <v>0</v>
      </c>
      <c r="BV154" s="39">
        <f>'PRA110'!BU154</f>
        <v>0</v>
      </c>
      <c r="BW154" s="39">
        <f>'PRA110'!BV154</f>
        <v>0</v>
      </c>
      <c r="BX154" s="39">
        <f>'PRA110'!BW154</f>
        <v>0</v>
      </c>
      <c r="BY154" s="39">
        <f>'PRA110'!BX154</f>
        <v>0</v>
      </c>
      <c r="BZ154" s="39">
        <f>'PRA110'!BY154</f>
        <v>0</v>
      </c>
      <c r="CA154" s="39">
        <f>'PRA110'!BZ154</f>
        <v>0</v>
      </c>
      <c r="CB154" s="39">
        <f>'PRA110'!CA154</f>
        <v>0</v>
      </c>
      <c r="CC154" s="39">
        <f>'PRA110'!CB154</f>
        <v>0</v>
      </c>
      <c r="CD154" s="39">
        <f>'PRA110'!CC154</f>
        <v>0</v>
      </c>
      <c r="CE154" s="39">
        <f>'PRA110'!CD154</f>
        <v>0</v>
      </c>
      <c r="CF154" s="39">
        <f>'PRA110'!CE154</f>
        <v>0</v>
      </c>
      <c r="CG154" s="39">
        <f>'PRA110'!CF154</f>
        <v>0</v>
      </c>
      <c r="CH154" s="39">
        <f>'PRA110'!CG154</f>
        <v>0</v>
      </c>
      <c r="CI154" s="39">
        <f>'PRA110'!CH154</f>
        <v>0</v>
      </c>
      <c r="CJ154" s="39">
        <f>'PRA110'!CI154</f>
        <v>0</v>
      </c>
      <c r="CK154" s="39">
        <f>'PRA110'!CJ154</f>
        <v>0</v>
      </c>
      <c r="CL154" s="39">
        <f>'PRA110'!CK154</f>
        <v>0</v>
      </c>
      <c r="CM154" s="39">
        <f>'PRA110'!CL154</f>
        <v>0</v>
      </c>
      <c r="CN154" s="39">
        <f>'PRA110'!CM154</f>
        <v>0</v>
      </c>
      <c r="CO154" s="39">
        <f>'PRA110'!CN154</f>
        <v>0</v>
      </c>
      <c r="CP154" s="39">
        <f>'PRA110'!CO154</f>
        <v>0</v>
      </c>
      <c r="CQ154" s="39">
        <f>'PRA110'!CP154</f>
        <v>0</v>
      </c>
      <c r="CR154" s="39">
        <f>'PRA110'!CQ154</f>
        <v>0</v>
      </c>
      <c r="CS154" s="39">
        <f>'PRA110'!CR154</f>
        <v>0</v>
      </c>
      <c r="CT154" s="39">
        <f>'PRA110'!CS154</f>
        <v>0</v>
      </c>
      <c r="CU154" s="39">
        <f>'PRA110'!CT154</f>
        <v>0</v>
      </c>
      <c r="CV154" s="39">
        <f>'PRA110'!CU154</f>
        <v>0</v>
      </c>
      <c r="CW154" s="39">
        <f>'PRA110'!CV154</f>
        <v>0</v>
      </c>
      <c r="CX154" s="39">
        <f>'PRA110'!CW154</f>
        <v>0</v>
      </c>
      <c r="CY154" s="39">
        <f>'PRA110'!CX154</f>
        <v>0</v>
      </c>
      <c r="CZ154" s="39">
        <f>'PRA110'!CY154</f>
        <v>0</v>
      </c>
      <c r="DA154" s="39">
        <f>'PRA110'!CZ154</f>
        <v>0</v>
      </c>
      <c r="DB154" s="39">
        <f>'PRA110'!DA154</f>
        <v>0</v>
      </c>
      <c r="DC154" s="39">
        <f>'PRA110'!DB154</f>
        <v>0</v>
      </c>
      <c r="DD154" s="39">
        <f>'PRA110'!DC154</f>
        <v>0</v>
      </c>
      <c r="DE154" s="39">
        <f>'PRA110'!DD154</f>
        <v>0</v>
      </c>
      <c r="DF154" s="39">
        <f>'PRA110'!DE154</f>
        <v>0</v>
      </c>
      <c r="DG154" s="39">
        <f>'PRA110'!DF154</f>
        <v>0</v>
      </c>
      <c r="DH154" s="39">
        <f>'PRA110'!DG154</f>
        <v>0</v>
      </c>
      <c r="DI154" s="39">
        <f>'PRA110'!DH154</f>
        <v>0</v>
      </c>
      <c r="DJ154" s="39">
        <f>'PRA110'!DI154</f>
        <v>0</v>
      </c>
      <c r="DK154" s="39">
        <f>'PRA110'!DJ154</f>
        <v>0</v>
      </c>
      <c r="DL154" s="42">
        <f>'PRA110'!DK154</f>
        <v>0</v>
      </c>
    </row>
    <row r="155" spans="1:116" s="256" customFormat="1" ht="21" customHeight="1">
      <c r="A155" s="207"/>
      <c r="B155" s="214"/>
      <c r="C155" s="174"/>
      <c r="D155" s="84" t="s">
        <v>612</v>
      </c>
      <c r="E155" s="828" t="s">
        <v>809</v>
      </c>
      <c r="F155" s="104" t="s">
        <v>613</v>
      </c>
      <c r="G155" s="1001"/>
      <c r="H155" s="202"/>
      <c r="I155" s="39">
        <f>'PRA110'!H155</f>
        <v>0</v>
      </c>
      <c r="J155" s="39">
        <f>'PRA110'!J155</f>
        <v>0</v>
      </c>
      <c r="K155" s="39">
        <f>'PRA110'!I155-'PRA110'!J155</f>
        <v>0</v>
      </c>
      <c r="L155" s="39">
        <f>'PRA110'!K155</f>
        <v>0</v>
      </c>
      <c r="M155" s="39">
        <f>'PRA110'!L155</f>
        <v>0</v>
      </c>
      <c r="N155" s="39">
        <f>'PRA110'!M155</f>
        <v>0</v>
      </c>
      <c r="O155" s="39">
        <f>'PRA110'!N155</f>
        <v>0</v>
      </c>
      <c r="P155" s="39">
        <f>'PRA110'!O155</f>
        <v>0</v>
      </c>
      <c r="Q155" s="39">
        <f>'PRA110'!P155</f>
        <v>0</v>
      </c>
      <c r="R155" s="39">
        <f>'PRA110'!Q155</f>
        <v>0</v>
      </c>
      <c r="S155" s="39">
        <f>'PRA110'!R155</f>
        <v>0</v>
      </c>
      <c r="T155" s="39">
        <f>'PRA110'!S155</f>
        <v>0</v>
      </c>
      <c r="U155" s="39">
        <f>'PRA110'!T155</f>
        <v>0</v>
      </c>
      <c r="V155" s="39">
        <f>'PRA110'!U155</f>
        <v>0</v>
      </c>
      <c r="W155" s="39">
        <f>'PRA110'!V155</f>
        <v>0</v>
      </c>
      <c r="X155" s="39">
        <f>'PRA110'!W155</f>
        <v>0</v>
      </c>
      <c r="Y155" s="39">
        <f>'PRA110'!X155</f>
        <v>0</v>
      </c>
      <c r="Z155" s="39">
        <f>'PRA110'!Y155</f>
        <v>0</v>
      </c>
      <c r="AA155" s="39">
        <f>'PRA110'!Z155</f>
        <v>0</v>
      </c>
      <c r="AB155" s="39">
        <f>'PRA110'!AA155</f>
        <v>0</v>
      </c>
      <c r="AC155" s="39">
        <f>'PRA110'!AB155</f>
        <v>0</v>
      </c>
      <c r="AD155" s="39">
        <f>'PRA110'!AC155</f>
        <v>0</v>
      </c>
      <c r="AE155" s="39">
        <f>'PRA110'!AD155</f>
        <v>0</v>
      </c>
      <c r="AF155" s="39">
        <f>'PRA110'!AE155</f>
        <v>0</v>
      </c>
      <c r="AG155" s="39">
        <f>'PRA110'!AF155</f>
        <v>0</v>
      </c>
      <c r="AH155" s="39">
        <f>'PRA110'!AG155</f>
        <v>0</v>
      </c>
      <c r="AI155" s="39">
        <f>'PRA110'!AH155</f>
        <v>0</v>
      </c>
      <c r="AJ155" s="39">
        <f>'PRA110'!AI155</f>
        <v>0</v>
      </c>
      <c r="AK155" s="39">
        <f>'PRA110'!AJ155</f>
        <v>0</v>
      </c>
      <c r="AL155" s="39">
        <f>'PRA110'!AK155</f>
        <v>0</v>
      </c>
      <c r="AM155" s="39">
        <f>'PRA110'!AL155</f>
        <v>0</v>
      </c>
      <c r="AN155" s="39">
        <f>'PRA110'!AM155</f>
        <v>0</v>
      </c>
      <c r="AO155" s="39">
        <f>'PRA110'!AN155</f>
        <v>0</v>
      </c>
      <c r="AP155" s="39">
        <f>'PRA110'!AO155</f>
        <v>0</v>
      </c>
      <c r="AQ155" s="39">
        <f>'PRA110'!AP155</f>
        <v>0</v>
      </c>
      <c r="AR155" s="39">
        <f>'PRA110'!AQ155</f>
        <v>0</v>
      </c>
      <c r="AS155" s="39">
        <f>'PRA110'!AR155</f>
        <v>0</v>
      </c>
      <c r="AT155" s="39">
        <f>'PRA110'!AS155</f>
        <v>0</v>
      </c>
      <c r="AU155" s="39">
        <f>'PRA110'!AT155</f>
        <v>0</v>
      </c>
      <c r="AV155" s="39">
        <f>'PRA110'!AU155</f>
        <v>0</v>
      </c>
      <c r="AW155" s="39">
        <f>'PRA110'!AV155</f>
        <v>0</v>
      </c>
      <c r="AX155" s="39">
        <f>'PRA110'!AW155</f>
        <v>0</v>
      </c>
      <c r="AY155" s="39">
        <f>'PRA110'!AX155</f>
        <v>0</v>
      </c>
      <c r="AZ155" s="39">
        <f>'PRA110'!AY155</f>
        <v>0</v>
      </c>
      <c r="BA155" s="39">
        <f>'PRA110'!AZ155</f>
        <v>0</v>
      </c>
      <c r="BB155" s="39">
        <f>'PRA110'!BA155</f>
        <v>0</v>
      </c>
      <c r="BC155" s="39">
        <f>'PRA110'!BB155</f>
        <v>0</v>
      </c>
      <c r="BD155" s="39">
        <f>'PRA110'!BC155</f>
        <v>0</v>
      </c>
      <c r="BE155" s="39">
        <f>'PRA110'!BD155</f>
        <v>0</v>
      </c>
      <c r="BF155" s="39">
        <f>'PRA110'!BE155</f>
        <v>0</v>
      </c>
      <c r="BG155" s="39">
        <f>'PRA110'!BF155</f>
        <v>0</v>
      </c>
      <c r="BH155" s="39">
        <f>'PRA110'!BG155</f>
        <v>0</v>
      </c>
      <c r="BI155" s="39">
        <f>'PRA110'!BH155</f>
        <v>0</v>
      </c>
      <c r="BJ155" s="39">
        <f>'PRA110'!BI155</f>
        <v>0</v>
      </c>
      <c r="BK155" s="39">
        <f>'PRA110'!BJ155</f>
        <v>0</v>
      </c>
      <c r="BL155" s="39">
        <f>'PRA110'!BK155</f>
        <v>0</v>
      </c>
      <c r="BM155" s="39">
        <f>'PRA110'!BL155</f>
        <v>0</v>
      </c>
      <c r="BN155" s="39">
        <f>'PRA110'!BM155</f>
        <v>0</v>
      </c>
      <c r="BO155" s="39">
        <f>'PRA110'!BN155</f>
        <v>0</v>
      </c>
      <c r="BP155" s="39">
        <f>'PRA110'!BO155</f>
        <v>0</v>
      </c>
      <c r="BQ155" s="39">
        <f>'PRA110'!BP155</f>
        <v>0</v>
      </c>
      <c r="BR155" s="39">
        <f>'PRA110'!BQ155</f>
        <v>0</v>
      </c>
      <c r="BS155" s="39">
        <f>'PRA110'!BR155</f>
        <v>0</v>
      </c>
      <c r="BT155" s="39">
        <f>'PRA110'!BS155</f>
        <v>0</v>
      </c>
      <c r="BU155" s="39">
        <f>'PRA110'!BT155</f>
        <v>0</v>
      </c>
      <c r="BV155" s="39">
        <f>'PRA110'!BU155</f>
        <v>0</v>
      </c>
      <c r="BW155" s="39">
        <f>'PRA110'!BV155</f>
        <v>0</v>
      </c>
      <c r="BX155" s="39">
        <f>'PRA110'!BW155</f>
        <v>0</v>
      </c>
      <c r="BY155" s="39">
        <f>'PRA110'!BX155</f>
        <v>0</v>
      </c>
      <c r="BZ155" s="39">
        <f>'PRA110'!BY155</f>
        <v>0</v>
      </c>
      <c r="CA155" s="39">
        <f>'PRA110'!BZ155</f>
        <v>0</v>
      </c>
      <c r="CB155" s="39">
        <f>'PRA110'!CA155</f>
        <v>0</v>
      </c>
      <c r="CC155" s="39">
        <f>'PRA110'!CB155</f>
        <v>0</v>
      </c>
      <c r="CD155" s="39">
        <f>'PRA110'!CC155</f>
        <v>0</v>
      </c>
      <c r="CE155" s="39">
        <f>'PRA110'!CD155</f>
        <v>0</v>
      </c>
      <c r="CF155" s="39">
        <f>'PRA110'!CE155</f>
        <v>0</v>
      </c>
      <c r="CG155" s="39">
        <f>'PRA110'!CF155</f>
        <v>0</v>
      </c>
      <c r="CH155" s="39">
        <f>'PRA110'!CG155</f>
        <v>0</v>
      </c>
      <c r="CI155" s="39">
        <f>'PRA110'!CH155</f>
        <v>0</v>
      </c>
      <c r="CJ155" s="39">
        <f>'PRA110'!CI155</f>
        <v>0</v>
      </c>
      <c r="CK155" s="39">
        <f>'PRA110'!CJ155</f>
        <v>0</v>
      </c>
      <c r="CL155" s="39">
        <f>'PRA110'!CK155</f>
        <v>0</v>
      </c>
      <c r="CM155" s="39">
        <f>'PRA110'!CL155</f>
        <v>0</v>
      </c>
      <c r="CN155" s="39">
        <f>'PRA110'!CM155</f>
        <v>0</v>
      </c>
      <c r="CO155" s="39">
        <f>'PRA110'!CN155</f>
        <v>0</v>
      </c>
      <c r="CP155" s="39">
        <f>'PRA110'!CO155</f>
        <v>0</v>
      </c>
      <c r="CQ155" s="39">
        <f>'PRA110'!CP155</f>
        <v>0</v>
      </c>
      <c r="CR155" s="39">
        <f>'PRA110'!CQ155</f>
        <v>0</v>
      </c>
      <c r="CS155" s="39">
        <f>'PRA110'!CR155</f>
        <v>0</v>
      </c>
      <c r="CT155" s="39">
        <f>'PRA110'!CS155</f>
        <v>0</v>
      </c>
      <c r="CU155" s="39">
        <f>'PRA110'!CT155</f>
        <v>0</v>
      </c>
      <c r="CV155" s="39">
        <f>'PRA110'!CU155</f>
        <v>0</v>
      </c>
      <c r="CW155" s="39">
        <f>'PRA110'!CV155</f>
        <v>0</v>
      </c>
      <c r="CX155" s="39">
        <f>'PRA110'!CW155</f>
        <v>0</v>
      </c>
      <c r="CY155" s="39">
        <f>'PRA110'!CX155</f>
        <v>0</v>
      </c>
      <c r="CZ155" s="39">
        <f>'PRA110'!CY155</f>
        <v>0</v>
      </c>
      <c r="DA155" s="39">
        <f>'PRA110'!CZ155</f>
        <v>0</v>
      </c>
      <c r="DB155" s="39">
        <f>'PRA110'!DA155</f>
        <v>0</v>
      </c>
      <c r="DC155" s="39">
        <f>'PRA110'!DB155</f>
        <v>0</v>
      </c>
      <c r="DD155" s="39">
        <f>'PRA110'!DC155</f>
        <v>0</v>
      </c>
      <c r="DE155" s="39">
        <f>'PRA110'!DD155</f>
        <v>0</v>
      </c>
      <c r="DF155" s="39">
        <f>'PRA110'!DE155</f>
        <v>0</v>
      </c>
      <c r="DG155" s="39">
        <f>'PRA110'!DF155</f>
        <v>0</v>
      </c>
      <c r="DH155" s="39">
        <f>'PRA110'!DG155</f>
        <v>0</v>
      </c>
      <c r="DI155" s="39">
        <f>'PRA110'!DH155</f>
        <v>0</v>
      </c>
      <c r="DJ155" s="39">
        <f>'PRA110'!DI155</f>
        <v>0</v>
      </c>
      <c r="DK155" s="39">
        <f>'PRA110'!DJ155</f>
        <v>0</v>
      </c>
      <c r="DL155" s="42">
        <f>'PRA110'!DK155</f>
        <v>0</v>
      </c>
    </row>
    <row r="156" spans="1:116" s="256" customFormat="1" ht="19.899999999999999" customHeight="1">
      <c r="A156" s="207"/>
      <c r="B156" s="214"/>
      <c r="C156" s="174"/>
      <c r="D156" s="84" t="s">
        <v>224</v>
      </c>
      <c r="E156" s="828" t="s">
        <v>225</v>
      </c>
      <c r="F156" s="799" t="s">
        <v>71</v>
      </c>
      <c r="G156" s="1001"/>
      <c r="H156" s="202"/>
      <c r="I156" s="39">
        <f>'PRA110'!H156</f>
        <v>0</v>
      </c>
      <c r="J156" s="39">
        <f>'PRA110'!J156</f>
        <v>0</v>
      </c>
      <c r="K156" s="39">
        <f>'PRA110'!I156-'PRA110'!J156</f>
        <v>0</v>
      </c>
      <c r="L156" s="39">
        <f>'PRA110'!K156</f>
        <v>0</v>
      </c>
      <c r="M156" s="39">
        <f>'PRA110'!L156</f>
        <v>0</v>
      </c>
      <c r="N156" s="39">
        <f>'PRA110'!M156</f>
        <v>0</v>
      </c>
      <c r="O156" s="39">
        <f>'PRA110'!N156</f>
        <v>0</v>
      </c>
      <c r="P156" s="39">
        <f>'PRA110'!O156</f>
        <v>0</v>
      </c>
      <c r="Q156" s="39">
        <f>'PRA110'!P156</f>
        <v>0</v>
      </c>
      <c r="R156" s="39">
        <f>'PRA110'!Q156</f>
        <v>0</v>
      </c>
      <c r="S156" s="39">
        <f>'PRA110'!R156</f>
        <v>0</v>
      </c>
      <c r="T156" s="39">
        <f>'PRA110'!S156</f>
        <v>0</v>
      </c>
      <c r="U156" s="39">
        <f>'PRA110'!T156</f>
        <v>0</v>
      </c>
      <c r="V156" s="39">
        <f>'PRA110'!U156</f>
        <v>0</v>
      </c>
      <c r="W156" s="39">
        <f>'PRA110'!V156</f>
        <v>0</v>
      </c>
      <c r="X156" s="39">
        <f>'PRA110'!W156</f>
        <v>0</v>
      </c>
      <c r="Y156" s="39">
        <f>'PRA110'!X156</f>
        <v>0</v>
      </c>
      <c r="Z156" s="39">
        <f>'PRA110'!Y156</f>
        <v>0</v>
      </c>
      <c r="AA156" s="39">
        <f>'PRA110'!Z156</f>
        <v>0</v>
      </c>
      <c r="AB156" s="39">
        <f>'PRA110'!AA156</f>
        <v>0</v>
      </c>
      <c r="AC156" s="39">
        <f>'PRA110'!AB156</f>
        <v>0</v>
      </c>
      <c r="AD156" s="39">
        <f>'PRA110'!AC156</f>
        <v>0</v>
      </c>
      <c r="AE156" s="39">
        <f>'PRA110'!AD156</f>
        <v>0</v>
      </c>
      <c r="AF156" s="39">
        <f>'PRA110'!AE156</f>
        <v>0</v>
      </c>
      <c r="AG156" s="39">
        <f>'PRA110'!AF156</f>
        <v>0</v>
      </c>
      <c r="AH156" s="39">
        <f>'PRA110'!AG156</f>
        <v>0</v>
      </c>
      <c r="AI156" s="39">
        <f>'PRA110'!AH156</f>
        <v>0</v>
      </c>
      <c r="AJ156" s="39">
        <f>'PRA110'!AI156</f>
        <v>0</v>
      </c>
      <c r="AK156" s="39">
        <f>'PRA110'!AJ156</f>
        <v>0</v>
      </c>
      <c r="AL156" s="39">
        <f>'PRA110'!AK156</f>
        <v>0</v>
      </c>
      <c r="AM156" s="39">
        <f>'PRA110'!AL156</f>
        <v>0</v>
      </c>
      <c r="AN156" s="39">
        <f>'PRA110'!AM156</f>
        <v>0</v>
      </c>
      <c r="AO156" s="39">
        <f>'PRA110'!AN156</f>
        <v>0</v>
      </c>
      <c r="AP156" s="39">
        <f>'PRA110'!AO156</f>
        <v>0</v>
      </c>
      <c r="AQ156" s="39">
        <f>'PRA110'!AP156</f>
        <v>0</v>
      </c>
      <c r="AR156" s="39">
        <f>'PRA110'!AQ156</f>
        <v>0</v>
      </c>
      <c r="AS156" s="39">
        <f>'PRA110'!AR156</f>
        <v>0</v>
      </c>
      <c r="AT156" s="39">
        <f>'PRA110'!AS156</f>
        <v>0</v>
      </c>
      <c r="AU156" s="39">
        <f>'PRA110'!AT156</f>
        <v>0</v>
      </c>
      <c r="AV156" s="39">
        <f>'PRA110'!AU156</f>
        <v>0</v>
      </c>
      <c r="AW156" s="39">
        <f>'PRA110'!AV156</f>
        <v>0</v>
      </c>
      <c r="AX156" s="39">
        <f>'PRA110'!AW156</f>
        <v>0</v>
      </c>
      <c r="AY156" s="39">
        <f>'PRA110'!AX156</f>
        <v>0</v>
      </c>
      <c r="AZ156" s="39">
        <f>'PRA110'!AY156</f>
        <v>0</v>
      </c>
      <c r="BA156" s="39">
        <f>'PRA110'!AZ156</f>
        <v>0</v>
      </c>
      <c r="BB156" s="39">
        <f>'PRA110'!BA156</f>
        <v>0</v>
      </c>
      <c r="BC156" s="39">
        <f>'PRA110'!BB156</f>
        <v>0</v>
      </c>
      <c r="BD156" s="39">
        <f>'PRA110'!BC156</f>
        <v>0</v>
      </c>
      <c r="BE156" s="39">
        <f>'PRA110'!BD156</f>
        <v>0</v>
      </c>
      <c r="BF156" s="39">
        <f>'PRA110'!BE156</f>
        <v>0</v>
      </c>
      <c r="BG156" s="39">
        <f>'PRA110'!BF156</f>
        <v>0</v>
      </c>
      <c r="BH156" s="39">
        <f>'PRA110'!BG156</f>
        <v>0</v>
      </c>
      <c r="BI156" s="39">
        <f>'PRA110'!BH156</f>
        <v>0</v>
      </c>
      <c r="BJ156" s="39">
        <f>'PRA110'!BI156</f>
        <v>0</v>
      </c>
      <c r="BK156" s="39">
        <f>'PRA110'!BJ156</f>
        <v>0</v>
      </c>
      <c r="BL156" s="39">
        <f>'PRA110'!BK156</f>
        <v>0</v>
      </c>
      <c r="BM156" s="39">
        <f>'PRA110'!BL156</f>
        <v>0</v>
      </c>
      <c r="BN156" s="39">
        <f>'PRA110'!BM156</f>
        <v>0</v>
      </c>
      <c r="BO156" s="39">
        <f>'PRA110'!BN156</f>
        <v>0</v>
      </c>
      <c r="BP156" s="39">
        <f>'PRA110'!BO156</f>
        <v>0</v>
      </c>
      <c r="BQ156" s="39">
        <f>'PRA110'!BP156</f>
        <v>0</v>
      </c>
      <c r="BR156" s="39">
        <f>'PRA110'!BQ156</f>
        <v>0</v>
      </c>
      <c r="BS156" s="39">
        <f>'PRA110'!BR156</f>
        <v>0</v>
      </c>
      <c r="BT156" s="39">
        <f>'PRA110'!BS156</f>
        <v>0</v>
      </c>
      <c r="BU156" s="39">
        <f>'PRA110'!BT156</f>
        <v>0</v>
      </c>
      <c r="BV156" s="39">
        <f>'PRA110'!BU156</f>
        <v>0</v>
      </c>
      <c r="BW156" s="39">
        <f>'PRA110'!BV156</f>
        <v>0</v>
      </c>
      <c r="BX156" s="39">
        <f>'PRA110'!BW156</f>
        <v>0</v>
      </c>
      <c r="BY156" s="39">
        <f>'PRA110'!BX156</f>
        <v>0</v>
      </c>
      <c r="BZ156" s="39">
        <f>'PRA110'!BY156</f>
        <v>0</v>
      </c>
      <c r="CA156" s="39">
        <f>'PRA110'!BZ156</f>
        <v>0</v>
      </c>
      <c r="CB156" s="39">
        <f>'PRA110'!CA156</f>
        <v>0</v>
      </c>
      <c r="CC156" s="39">
        <f>'PRA110'!CB156</f>
        <v>0</v>
      </c>
      <c r="CD156" s="39">
        <f>'PRA110'!CC156</f>
        <v>0</v>
      </c>
      <c r="CE156" s="39">
        <f>'PRA110'!CD156</f>
        <v>0</v>
      </c>
      <c r="CF156" s="39">
        <f>'PRA110'!CE156</f>
        <v>0</v>
      </c>
      <c r="CG156" s="39">
        <f>'PRA110'!CF156</f>
        <v>0</v>
      </c>
      <c r="CH156" s="39">
        <f>'PRA110'!CG156</f>
        <v>0</v>
      </c>
      <c r="CI156" s="39">
        <f>'PRA110'!CH156</f>
        <v>0</v>
      </c>
      <c r="CJ156" s="39">
        <f>'PRA110'!CI156</f>
        <v>0</v>
      </c>
      <c r="CK156" s="39">
        <f>'PRA110'!CJ156</f>
        <v>0</v>
      </c>
      <c r="CL156" s="39">
        <f>'PRA110'!CK156</f>
        <v>0</v>
      </c>
      <c r="CM156" s="39">
        <f>'PRA110'!CL156</f>
        <v>0</v>
      </c>
      <c r="CN156" s="39">
        <f>'PRA110'!CM156</f>
        <v>0</v>
      </c>
      <c r="CO156" s="39">
        <f>'PRA110'!CN156</f>
        <v>0</v>
      </c>
      <c r="CP156" s="39">
        <f>'PRA110'!CO156</f>
        <v>0</v>
      </c>
      <c r="CQ156" s="39">
        <f>'PRA110'!CP156</f>
        <v>0</v>
      </c>
      <c r="CR156" s="39">
        <f>'PRA110'!CQ156</f>
        <v>0</v>
      </c>
      <c r="CS156" s="39">
        <f>'PRA110'!CR156</f>
        <v>0</v>
      </c>
      <c r="CT156" s="39">
        <f>'PRA110'!CS156</f>
        <v>0</v>
      </c>
      <c r="CU156" s="39">
        <f>'PRA110'!CT156</f>
        <v>0</v>
      </c>
      <c r="CV156" s="39">
        <f>'PRA110'!CU156</f>
        <v>0</v>
      </c>
      <c r="CW156" s="39">
        <f>'PRA110'!CV156</f>
        <v>0</v>
      </c>
      <c r="CX156" s="39">
        <f>'PRA110'!CW156</f>
        <v>0</v>
      </c>
      <c r="CY156" s="39">
        <f>'PRA110'!CX156</f>
        <v>0</v>
      </c>
      <c r="CZ156" s="39">
        <f>'PRA110'!CY156</f>
        <v>0</v>
      </c>
      <c r="DA156" s="39">
        <f>'PRA110'!CZ156</f>
        <v>0</v>
      </c>
      <c r="DB156" s="39">
        <f>'PRA110'!DA156</f>
        <v>0</v>
      </c>
      <c r="DC156" s="39">
        <f>'PRA110'!DB156</f>
        <v>0</v>
      </c>
      <c r="DD156" s="39">
        <f>'PRA110'!DC156</f>
        <v>0</v>
      </c>
      <c r="DE156" s="39">
        <f>'PRA110'!DD156</f>
        <v>0</v>
      </c>
      <c r="DF156" s="39">
        <f>'PRA110'!DE156</f>
        <v>0</v>
      </c>
      <c r="DG156" s="39">
        <f>'PRA110'!DF156</f>
        <v>0</v>
      </c>
      <c r="DH156" s="39">
        <f>'PRA110'!DG156</f>
        <v>0</v>
      </c>
      <c r="DI156" s="39">
        <f>'PRA110'!DH156</f>
        <v>0</v>
      </c>
      <c r="DJ156" s="39">
        <f>'PRA110'!DI156</f>
        <v>0</v>
      </c>
      <c r="DK156" s="39">
        <f>'PRA110'!DJ156</f>
        <v>0</v>
      </c>
      <c r="DL156" s="42">
        <f>'PRA110'!DK156</f>
        <v>0</v>
      </c>
    </row>
    <row r="157" spans="1:116" s="256" customFormat="1" ht="13.5">
      <c r="A157" s="207"/>
      <c r="B157" s="214"/>
      <c r="C157" s="174"/>
      <c r="D157" s="84"/>
      <c r="E157" s="828"/>
      <c r="F157" s="799" t="s">
        <v>1175</v>
      </c>
      <c r="G157" s="1001"/>
      <c r="H157" s="763"/>
      <c r="I157" s="39">
        <f>'PRA110'!H157-IF(Admin!$B$30=1,'PRA110'!H153,0)</f>
        <v>0</v>
      </c>
      <c r="J157" s="39">
        <f>'PRA110'!J157-IF(Admin!$B$30=1,'PRA110'!J153,0)</f>
        <v>0</v>
      </c>
      <c r="K157" s="39">
        <f>('PRA110'!I157-'PRA110'!J157)-IF(Admin!$B$30=1,('PRA110'!I153-'PRA110'!J153),0)</f>
        <v>0</v>
      </c>
      <c r="L157" s="39">
        <f>'PRA110'!K157-IF(Admin!$B$30=1,'PRA110'!K153,0)</f>
        <v>0</v>
      </c>
      <c r="M157" s="39">
        <f>'PRA110'!L157-IF(Admin!$B$30=1,'PRA110'!L153,0)</f>
        <v>0</v>
      </c>
      <c r="N157" s="39">
        <f>'PRA110'!M157-IF(Admin!$B$30=1,'PRA110'!M153,0)</f>
        <v>0</v>
      </c>
      <c r="O157" s="39">
        <f>'PRA110'!N157-IF(Admin!$B$30=1,'PRA110'!N153,0)</f>
        <v>0</v>
      </c>
      <c r="P157" s="39">
        <f>'PRA110'!O157-IF(Admin!$B$30=1,'PRA110'!O153,0)</f>
        <v>0</v>
      </c>
      <c r="Q157" s="39">
        <f>'PRA110'!P157-IF(Admin!$B$30=1,'PRA110'!P153,0)</f>
        <v>0</v>
      </c>
      <c r="R157" s="39">
        <f>'PRA110'!Q157-IF(Admin!$B$30=1,'PRA110'!Q153,0)</f>
        <v>0</v>
      </c>
      <c r="S157" s="39">
        <f>'PRA110'!R157-IF(Admin!$B$30=1,'PRA110'!R153,0)</f>
        <v>0</v>
      </c>
      <c r="T157" s="39">
        <f>'PRA110'!S157-IF(Admin!$B$30=1,'PRA110'!S153,0)</f>
        <v>0</v>
      </c>
      <c r="U157" s="39">
        <f>'PRA110'!T157-IF(Admin!$B$30=1,'PRA110'!T153,0)</f>
        <v>0</v>
      </c>
      <c r="V157" s="39">
        <f>'PRA110'!U157-IF(Admin!$B$30=1,'PRA110'!U153,0)</f>
        <v>0</v>
      </c>
      <c r="W157" s="39">
        <f>'PRA110'!V157-IF(Admin!$B$30=1,'PRA110'!V153,0)</f>
        <v>0</v>
      </c>
      <c r="X157" s="39">
        <f>'PRA110'!W157-IF(Admin!$B$30=1,'PRA110'!W153,0)</f>
        <v>0</v>
      </c>
      <c r="Y157" s="39">
        <f>'PRA110'!X157-IF(Admin!$B$30=1,'PRA110'!X153,0)</f>
        <v>0</v>
      </c>
      <c r="Z157" s="39">
        <f>'PRA110'!Y157-IF(Admin!$B$30=1,'PRA110'!Y153,0)</f>
        <v>0</v>
      </c>
      <c r="AA157" s="39">
        <f>'PRA110'!Z157-IF(Admin!$B$30=1,'PRA110'!Z153,0)</f>
        <v>0</v>
      </c>
      <c r="AB157" s="39">
        <f>'PRA110'!AA157-IF(Admin!$B$30=1,'PRA110'!AA153,0)</f>
        <v>0</v>
      </c>
      <c r="AC157" s="39">
        <f>'PRA110'!AB157-IF(Admin!$B$30=1,'PRA110'!AB153,0)</f>
        <v>0</v>
      </c>
      <c r="AD157" s="39">
        <f>'PRA110'!AC157-IF(Admin!$B$30=1,'PRA110'!AC153,0)</f>
        <v>0</v>
      </c>
      <c r="AE157" s="39">
        <f>'PRA110'!AD157-IF(Admin!$B$30=1,'PRA110'!AD153,0)</f>
        <v>0</v>
      </c>
      <c r="AF157" s="39">
        <f>'PRA110'!AE157-IF(Admin!$B$30=1,'PRA110'!AE153,0)</f>
        <v>0</v>
      </c>
      <c r="AG157" s="39">
        <f>'PRA110'!AF157-IF(Admin!$B$30=1,'PRA110'!AF153,0)</f>
        <v>0</v>
      </c>
      <c r="AH157" s="39">
        <f>'PRA110'!AG157-IF(Admin!$B$30=1,'PRA110'!AG153,0)</f>
        <v>0</v>
      </c>
      <c r="AI157" s="39">
        <f>'PRA110'!AH157-IF(Admin!$B$30=1,'PRA110'!AH153,0)</f>
        <v>0</v>
      </c>
      <c r="AJ157" s="39">
        <f>'PRA110'!AI157-IF(Admin!$B$30=1,'PRA110'!AI153,0)</f>
        <v>0</v>
      </c>
      <c r="AK157" s="39">
        <f>'PRA110'!AJ157-IF(Admin!$B$30=1,'PRA110'!AJ153,0)</f>
        <v>0</v>
      </c>
      <c r="AL157" s="39">
        <f>'PRA110'!AK157-IF(Admin!$B$30=1,'PRA110'!AK153,0)</f>
        <v>0</v>
      </c>
      <c r="AM157" s="39">
        <f>'PRA110'!AL157-IF(Admin!$B$30=1,'PRA110'!AL153,0)</f>
        <v>0</v>
      </c>
      <c r="AN157" s="39">
        <f>'PRA110'!AM157-IF(Admin!$B$30=1,'PRA110'!AM153,0)</f>
        <v>0</v>
      </c>
      <c r="AO157" s="39">
        <f>'PRA110'!AN157-IF(Admin!$B$30=1,'PRA110'!AN153,0)</f>
        <v>0</v>
      </c>
      <c r="AP157" s="39">
        <f>'PRA110'!AO157-IF(Admin!$B$30=1,'PRA110'!AO153,0)</f>
        <v>0</v>
      </c>
      <c r="AQ157" s="39">
        <f>'PRA110'!AP157-IF(Admin!$B$30=1,'PRA110'!AP153,0)</f>
        <v>0</v>
      </c>
      <c r="AR157" s="39">
        <f>'PRA110'!AQ157-IF(Admin!$B$30=1,'PRA110'!AQ153,0)</f>
        <v>0</v>
      </c>
      <c r="AS157" s="39">
        <f>'PRA110'!AR157-IF(Admin!$B$30=1,'PRA110'!AR153,0)</f>
        <v>0</v>
      </c>
      <c r="AT157" s="39">
        <f>'PRA110'!AS157-IF(Admin!$B$30=1,'PRA110'!AS153,0)</f>
        <v>0</v>
      </c>
      <c r="AU157" s="39">
        <f>'PRA110'!AT157-IF(Admin!$B$30=1,'PRA110'!AT153,0)</f>
        <v>0</v>
      </c>
      <c r="AV157" s="39">
        <f>'PRA110'!AU157-IF(Admin!$B$30=1,'PRA110'!AU153,0)</f>
        <v>0</v>
      </c>
      <c r="AW157" s="39">
        <f>'PRA110'!AV157-IF(Admin!$B$30=1,'PRA110'!AV153,0)</f>
        <v>0</v>
      </c>
      <c r="AX157" s="39">
        <f>'PRA110'!AW157-IF(Admin!$B$30=1,'PRA110'!AW153,0)</f>
        <v>0</v>
      </c>
      <c r="AY157" s="39">
        <f>'PRA110'!AX157-IF(Admin!$B$30=1,'PRA110'!AX153,0)</f>
        <v>0</v>
      </c>
      <c r="AZ157" s="39">
        <f>'PRA110'!AY157-IF(Admin!$B$30=1,'PRA110'!AY153,0)</f>
        <v>0</v>
      </c>
      <c r="BA157" s="39">
        <f>'PRA110'!AZ157-IF(Admin!$B$30=1,'PRA110'!AZ153,0)</f>
        <v>0</v>
      </c>
      <c r="BB157" s="39">
        <f>'PRA110'!BA157-IF(Admin!$B$30=1,'PRA110'!BA153,0)</f>
        <v>0</v>
      </c>
      <c r="BC157" s="39">
        <f>'PRA110'!BB157-IF(Admin!$B$30=1,'PRA110'!BB153,0)</f>
        <v>0</v>
      </c>
      <c r="BD157" s="39">
        <f>'PRA110'!BC157-IF(Admin!$B$30=1,'PRA110'!BC153,0)</f>
        <v>0</v>
      </c>
      <c r="BE157" s="39">
        <f>'PRA110'!BD157-IF(Admin!$B$30=1,'PRA110'!BD153,0)</f>
        <v>0</v>
      </c>
      <c r="BF157" s="39">
        <f>'PRA110'!BE157-IF(Admin!$B$30=1,'PRA110'!BE153,0)</f>
        <v>0</v>
      </c>
      <c r="BG157" s="39">
        <f>'PRA110'!BF157-IF(Admin!$B$30=1,'PRA110'!BF153,0)</f>
        <v>0</v>
      </c>
      <c r="BH157" s="39">
        <f>'PRA110'!BG157-IF(Admin!$B$30=1,'PRA110'!BG153,0)</f>
        <v>0</v>
      </c>
      <c r="BI157" s="39">
        <f>'PRA110'!BH157-IF(Admin!$B$30=1,'PRA110'!BH153,0)</f>
        <v>0</v>
      </c>
      <c r="BJ157" s="39">
        <f>'PRA110'!BI157-IF(Admin!$B$30=1,'PRA110'!BI153,0)</f>
        <v>0</v>
      </c>
      <c r="BK157" s="39">
        <f>'PRA110'!BJ157-IF(Admin!$B$30=1,'PRA110'!BJ153,0)</f>
        <v>0</v>
      </c>
      <c r="BL157" s="39">
        <f>'PRA110'!BK157-IF(Admin!$B$30=1,'PRA110'!BK153,0)</f>
        <v>0</v>
      </c>
      <c r="BM157" s="39">
        <f>'PRA110'!BL157-IF(Admin!$B$30=1,'PRA110'!BL153,0)</f>
        <v>0</v>
      </c>
      <c r="BN157" s="39">
        <f>'PRA110'!BM157-IF(Admin!$B$30=1,'PRA110'!BM153,0)</f>
        <v>0</v>
      </c>
      <c r="BO157" s="39">
        <f>'PRA110'!BN157-IF(Admin!$B$30=1,'PRA110'!BN153,0)</f>
        <v>0</v>
      </c>
      <c r="BP157" s="39">
        <f>'PRA110'!BO157-IF(Admin!$B$30=1,'PRA110'!BO153,0)</f>
        <v>0</v>
      </c>
      <c r="BQ157" s="39">
        <f>'PRA110'!BP157-IF(Admin!$B$30=1,'PRA110'!BP153,0)</f>
        <v>0</v>
      </c>
      <c r="BR157" s="39">
        <f>'PRA110'!BQ157-IF(Admin!$B$30=1,'PRA110'!BQ153,0)</f>
        <v>0</v>
      </c>
      <c r="BS157" s="39">
        <f>'PRA110'!BR157-IF(Admin!$B$30=1,'PRA110'!BR153,0)</f>
        <v>0</v>
      </c>
      <c r="BT157" s="39">
        <f>'PRA110'!BS157-IF(Admin!$B$30=1,'PRA110'!BS153,0)</f>
        <v>0</v>
      </c>
      <c r="BU157" s="39">
        <f>'PRA110'!BT157-IF(Admin!$B$30=1,'PRA110'!BT153,0)</f>
        <v>0</v>
      </c>
      <c r="BV157" s="39">
        <f>'PRA110'!BU157-IF(Admin!$B$30=1,'PRA110'!BU153,0)</f>
        <v>0</v>
      </c>
      <c r="BW157" s="39">
        <f>'PRA110'!BV157-IF(Admin!$B$30=1,'PRA110'!BV153,0)</f>
        <v>0</v>
      </c>
      <c r="BX157" s="39">
        <f>'PRA110'!BW157-IF(Admin!$B$30=1,'PRA110'!BW153,0)</f>
        <v>0</v>
      </c>
      <c r="BY157" s="39">
        <f>'PRA110'!BX157-IF(Admin!$B$30=1,'PRA110'!BX153,0)</f>
        <v>0</v>
      </c>
      <c r="BZ157" s="39">
        <f>'PRA110'!BY157-IF(Admin!$B$30=1,'PRA110'!BY153,0)</f>
        <v>0</v>
      </c>
      <c r="CA157" s="39">
        <f>'PRA110'!BZ157-IF(Admin!$B$30=1,'PRA110'!BZ153,0)</f>
        <v>0</v>
      </c>
      <c r="CB157" s="39">
        <f>'PRA110'!CA157-IF(Admin!$B$30=1,'PRA110'!CA153,0)</f>
        <v>0</v>
      </c>
      <c r="CC157" s="39">
        <f>'PRA110'!CB157-IF(Admin!$B$30=1,'PRA110'!CB153,0)</f>
        <v>0</v>
      </c>
      <c r="CD157" s="39">
        <f>'PRA110'!CC157-IF(Admin!$B$30=1,'PRA110'!CC153,0)</f>
        <v>0</v>
      </c>
      <c r="CE157" s="39">
        <f>'PRA110'!CD157-IF(Admin!$B$30=1,'PRA110'!CD153,0)</f>
        <v>0</v>
      </c>
      <c r="CF157" s="39">
        <f>'PRA110'!CE157-IF(Admin!$B$30=1,'PRA110'!CE153,0)</f>
        <v>0</v>
      </c>
      <c r="CG157" s="39">
        <f>'PRA110'!CF157-IF(Admin!$B$30=1,'PRA110'!CF153,0)</f>
        <v>0</v>
      </c>
      <c r="CH157" s="39">
        <f>'PRA110'!CG157-IF(Admin!$B$30=1,'PRA110'!CG153,0)</f>
        <v>0</v>
      </c>
      <c r="CI157" s="39">
        <f>'PRA110'!CH157-IF(Admin!$B$30=1,'PRA110'!CH153,0)</f>
        <v>0</v>
      </c>
      <c r="CJ157" s="39">
        <f>'PRA110'!CI157-IF(Admin!$B$30=1,'PRA110'!CI153,0)</f>
        <v>0</v>
      </c>
      <c r="CK157" s="39">
        <f>'PRA110'!CJ157-IF(Admin!$B$30=1,'PRA110'!CJ153,0)</f>
        <v>0</v>
      </c>
      <c r="CL157" s="39">
        <f>'PRA110'!CK157-IF(Admin!$B$30=1,'PRA110'!CK153,0)</f>
        <v>0</v>
      </c>
      <c r="CM157" s="39">
        <f>'PRA110'!CL157-IF(Admin!$B$30=1,'PRA110'!CL153,0)</f>
        <v>0</v>
      </c>
      <c r="CN157" s="39">
        <f>'PRA110'!CM157-IF(Admin!$B$30=1,'PRA110'!CM153,0)</f>
        <v>0</v>
      </c>
      <c r="CO157" s="39">
        <f>'PRA110'!CN157-IF(Admin!$B$30=1,'PRA110'!CN153,0)</f>
        <v>0</v>
      </c>
      <c r="CP157" s="39">
        <f>'PRA110'!CO157-IF(Admin!$B$30=1,'PRA110'!CO153,0)</f>
        <v>0</v>
      </c>
      <c r="CQ157" s="39">
        <f>'PRA110'!CP157-IF(Admin!$B$30=1,'PRA110'!CP153,0)</f>
        <v>0</v>
      </c>
      <c r="CR157" s="39">
        <f>'PRA110'!CQ157-IF(Admin!$B$30=1,'PRA110'!CQ153,0)</f>
        <v>0</v>
      </c>
      <c r="CS157" s="39">
        <f>'PRA110'!CR157-IF(Admin!$B$30=1,'PRA110'!CR153,0)</f>
        <v>0</v>
      </c>
      <c r="CT157" s="39">
        <f>'PRA110'!CS157-IF(Admin!$B$30=1,'PRA110'!CS153,0)</f>
        <v>0</v>
      </c>
      <c r="CU157" s="39">
        <f>'PRA110'!CT157-IF(Admin!$B$30=1,'PRA110'!CT153,0)</f>
        <v>0</v>
      </c>
      <c r="CV157" s="39">
        <f>'PRA110'!CU157-IF(Admin!$B$30=1,'PRA110'!CU153,0)</f>
        <v>0</v>
      </c>
      <c r="CW157" s="39">
        <f>'PRA110'!CV157-IF(Admin!$B$30=1,'PRA110'!CV153,0)</f>
        <v>0</v>
      </c>
      <c r="CX157" s="39">
        <f>'PRA110'!CW157-IF(Admin!$B$30=1,'PRA110'!CW153,0)</f>
        <v>0</v>
      </c>
      <c r="CY157" s="39">
        <f>'PRA110'!CX157-IF(Admin!$B$30=1,'PRA110'!CX153,0)</f>
        <v>0</v>
      </c>
      <c r="CZ157" s="39">
        <f>'PRA110'!CY157-IF(Admin!$B$30=1,'PRA110'!CY153,0)</f>
        <v>0</v>
      </c>
      <c r="DA157" s="39">
        <f>'PRA110'!CZ157-IF(Admin!$B$30=1,'PRA110'!CZ153,0)</f>
        <v>0</v>
      </c>
      <c r="DB157" s="39">
        <f>'PRA110'!DA157-IF(Admin!$B$30=1,'PRA110'!DA153,0)</f>
        <v>0</v>
      </c>
      <c r="DC157" s="39">
        <f>'PRA110'!DB157-IF(Admin!$B$30=1,'PRA110'!DB153,0)</f>
        <v>0</v>
      </c>
      <c r="DD157" s="39">
        <f>'PRA110'!DC157-IF(Admin!$B$30=1,'PRA110'!DC153,0)</f>
        <v>0</v>
      </c>
      <c r="DE157" s="39">
        <f>'PRA110'!DD157-IF(Admin!$B$30=1,'PRA110'!DD153,0)</f>
        <v>0</v>
      </c>
      <c r="DF157" s="39">
        <f>'PRA110'!DE157-IF(Admin!$B$30=1,'PRA110'!DE153,0)</f>
        <v>0</v>
      </c>
      <c r="DG157" s="39">
        <f>'PRA110'!DF157-IF(Admin!$B$30=1,'PRA110'!DF153,0)</f>
        <v>0</v>
      </c>
      <c r="DH157" s="39">
        <f>'PRA110'!DG157-IF(Admin!$B$30=1,'PRA110'!DG153,0)</f>
        <v>0</v>
      </c>
      <c r="DI157" s="39">
        <f>'PRA110'!DH157-IF(Admin!$B$30=1,'PRA110'!DH153,0)</f>
        <v>0</v>
      </c>
      <c r="DJ157" s="39">
        <f>'PRA110'!DI157-IF(Admin!$B$30=1,'PRA110'!DI153,0)</f>
        <v>0</v>
      </c>
      <c r="DK157" s="39">
        <f>'PRA110'!DJ157-IF(Admin!$B$30=1,'PRA110'!DJ153,0)</f>
        <v>0</v>
      </c>
      <c r="DL157" s="42">
        <f>'PRA110'!DK157-IF(Admin!$B$30=1,'PRA110'!DK153,0)</f>
        <v>0</v>
      </c>
    </row>
    <row r="158" spans="1:116" s="256" customFormat="1" ht="13.5">
      <c r="A158" s="207"/>
      <c r="B158" s="214"/>
      <c r="C158" s="174"/>
      <c r="D158" s="84"/>
      <c r="E158" s="828"/>
      <c r="F158" s="799" t="s">
        <v>1176</v>
      </c>
      <c r="G158" s="1001"/>
      <c r="H158" s="763"/>
      <c r="I158" s="39">
        <f>'PRA110'!H158-IF(OR(Admin!$B$30=2,Admin!$B$30=3),'PRA110'!H153,0)</f>
        <v>0</v>
      </c>
      <c r="J158" s="39">
        <f>'PRA110'!J158-IF(OR(Admin!$B$30=2,Admin!$B$30=3),'PRA110'!J153,0)</f>
        <v>0</v>
      </c>
      <c r="K158" s="39">
        <f>('PRA110'!I158-'PRA110'!J158)-IF(OR(Admin!$B$30=2,Admin!$B$30=3),('PRA110'!I153-'PRA110'!J153),0)</f>
        <v>0</v>
      </c>
      <c r="L158" s="39">
        <f>'PRA110'!K158-IF(OR(Admin!$B$30=2,Admin!$B$30=3),'PRA110'!K153,0)</f>
        <v>0</v>
      </c>
      <c r="M158" s="39">
        <f>'PRA110'!L158-IF(OR(Admin!$B$30=2,Admin!$B$30=3),'PRA110'!L153,0)</f>
        <v>0</v>
      </c>
      <c r="N158" s="39">
        <f>'PRA110'!M158-IF(OR(Admin!$B$30=2,Admin!$B$30=3),'PRA110'!M153,0)</f>
        <v>0</v>
      </c>
      <c r="O158" s="39">
        <f>'PRA110'!N158-IF(OR(Admin!$B$30=2,Admin!$B$30=3),'PRA110'!N153,0)</f>
        <v>0</v>
      </c>
      <c r="P158" s="39">
        <f>'PRA110'!O158-IF(OR(Admin!$B$30=2,Admin!$B$30=3),'PRA110'!O153,0)</f>
        <v>0</v>
      </c>
      <c r="Q158" s="39">
        <f>'PRA110'!P158-IF(OR(Admin!$B$30=2,Admin!$B$30=3),'PRA110'!P153,0)</f>
        <v>0</v>
      </c>
      <c r="R158" s="39">
        <f>'PRA110'!Q158-IF(OR(Admin!$B$30=2,Admin!$B$30=3),'PRA110'!Q153,0)</f>
        <v>0</v>
      </c>
      <c r="S158" s="39">
        <f>'PRA110'!R158-IF(OR(Admin!$B$30=2,Admin!$B$30=3),'PRA110'!R153,0)</f>
        <v>0</v>
      </c>
      <c r="T158" s="39">
        <f>'PRA110'!S158-IF(OR(Admin!$B$30=2,Admin!$B$30=3),'PRA110'!S153,0)</f>
        <v>0</v>
      </c>
      <c r="U158" s="39">
        <f>'PRA110'!T158-IF(OR(Admin!$B$30=2,Admin!$B$30=3),'PRA110'!T153,0)</f>
        <v>0</v>
      </c>
      <c r="V158" s="39">
        <f>'PRA110'!U158-IF(OR(Admin!$B$30=2,Admin!$B$30=3),'PRA110'!U153,0)</f>
        <v>0</v>
      </c>
      <c r="W158" s="39">
        <f>'PRA110'!V158-IF(OR(Admin!$B$30=2,Admin!$B$30=3),'PRA110'!V153,0)</f>
        <v>0</v>
      </c>
      <c r="X158" s="39">
        <f>'PRA110'!W158-IF(OR(Admin!$B$30=2,Admin!$B$30=3),'PRA110'!W153,0)</f>
        <v>0</v>
      </c>
      <c r="Y158" s="39">
        <f>'PRA110'!X158-IF(OR(Admin!$B$30=2,Admin!$B$30=3),'PRA110'!X153,0)</f>
        <v>0</v>
      </c>
      <c r="Z158" s="39">
        <f>'PRA110'!Y158-IF(OR(Admin!$B$30=2,Admin!$B$30=3),'PRA110'!Y153,0)</f>
        <v>0</v>
      </c>
      <c r="AA158" s="39">
        <f>'PRA110'!Z158-IF(OR(Admin!$B$30=2,Admin!$B$30=3),'PRA110'!Z153,0)</f>
        <v>0</v>
      </c>
      <c r="AB158" s="39">
        <f>'PRA110'!AA158-IF(OR(Admin!$B$30=2,Admin!$B$30=3),'PRA110'!AA153,0)</f>
        <v>0</v>
      </c>
      <c r="AC158" s="39">
        <f>'PRA110'!AB158-IF(OR(Admin!$B$30=2,Admin!$B$30=3),'PRA110'!AB153,0)</f>
        <v>0</v>
      </c>
      <c r="AD158" s="39">
        <f>'PRA110'!AC158-IF(OR(Admin!$B$30=2,Admin!$B$30=3),'PRA110'!AC153,0)</f>
        <v>0</v>
      </c>
      <c r="AE158" s="39">
        <f>'PRA110'!AD158-IF(OR(Admin!$B$30=2,Admin!$B$30=3),'PRA110'!AD153,0)</f>
        <v>0</v>
      </c>
      <c r="AF158" s="39">
        <f>'PRA110'!AE158-IF(OR(Admin!$B$30=2,Admin!$B$30=3),'PRA110'!AE153,0)</f>
        <v>0</v>
      </c>
      <c r="AG158" s="39">
        <f>'PRA110'!AF158-IF(OR(Admin!$B$30=2,Admin!$B$30=3),'PRA110'!AF153,0)</f>
        <v>0</v>
      </c>
      <c r="AH158" s="39">
        <f>'PRA110'!AG158-IF(OR(Admin!$B$30=2,Admin!$B$30=3),'PRA110'!AG153,0)</f>
        <v>0</v>
      </c>
      <c r="AI158" s="39">
        <f>'PRA110'!AH158-IF(OR(Admin!$B$30=2,Admin!$B$30=3),'PRA110'!AH153,0)</f>
        <v>0</v>
      </c>
      <c r="AJ158" s="39">
        <f>'PRA110'!AI158-IF(OR(Admin!$B$30=2,Admin!$B$30=3),'PRA110'!AI153,0)</f>
        <v>0</v>
      </c>
      <c r="AK158" s="39">
        <f>'PRA110'!AJ158-IF(OR(Admin!$B$30=2,Admin!$B$30=3),'PRA110'!AJ153,0)</f>
        <v>0</v>
      </c>
      <c r="AL158" s="39">
        <f>'PRA110'!AK158-IF(OR(Admin!$B$30=2,Admin!$B$30=3),'PRA110'!AK153,0)</f>
        <v>0</v>
      </c>
      <c r="AM158" s="39">
        <f>'PRA110'!AL158-IF(OR(Admin!$B$30=2,Admin!$B$30=3),'PRA110'!AL153,0)</f>
        <v>0</v>
      </c>
      <c r="AN158" s="39">
        <f>'PRA110'!AM158-IF(OR(Admin!$B$30=2,Admin!$B$30=3),'PRA110'!AM153,0)</f>
        <v>0</v>
      </c>
      <c r="AO158" s="39">
        <f>'PRA110'!AN158-IF(OR(Admin!$B$30=2,Admin!$B$30=3),'PRA110'!AN153,0)</f>
        <v>0</v>
      </c>
      <c r="AP158" s="39">
        <f>'PRA110'!AO158-IF(OR(Admin!$B$30=2,Admin!$B$30=3),'PRA110'!AO153,0)</f>
        <v>0</v>
      </c>
      <c r="AQ158" s="39">
        <f>'PRA110'!AP158-IF(OR(Admin!$B$30=2,Admin!$B$30=3),'PRA110'!AP153,0)</f>
        <v>0</v>
      </c>
      <c r="AR158" s="39">
        <f>'PRA110'!AQ158-IF(OR(Admin!$B$30=2,Admin!$B$30=3),'PRA110'!AQ153,0)</f>
        <v>0</v>
      </c>
      <c r="AS158" s="39">
        <f>'PRA110'!AR158-IF(OR(Admin!$B$30=2,Admin!$B$30=3),'PRA110'!AR153,0)</f>
        <v>0</v>
      </c>
      <c r="AT158" s="39">
        <f>'PRA110'!AS158-IF(OR(Admin!$B$30=2,Admin!$B$30=3),'PRA110'!AS153,0)</f>
        <v>0</v>
      </c>
      <c r="AU158" s="39">
        <f>'PRA110'!AT158-IF(OR(Admin!$B$30=2,Admin!$B$30=3),'PRA110'!AT153,0)</f>
        <v>0</v>
      </c>
      <c r="AV158" s="39">
        <f>'PRA110'!AU158-IF(OR(Admin!$B$30=2,Admin!$B$30=3),'PRA110'!AU153,0)</f>
        <v>0</v>
      </c>
      <c r="AW158" s="39">
        <f>'PRA110'!AV158-IF(OR(Admin!$B$30=2,Admin!$B$30=3),'PRA110'!AV153,0)</f>
        <v>0</v>
      </c>
      <c r="AX158" s="39">
        <f>'PRA110'!AW158-IF(OR(Admin!$B$30=2,Admin!$B$30=3),'PRA110'!AW153,0)</f>
        <v>0</v>
      </c>
      <c r="AY158" s="39">
        <f>'PRA110'!AX158-IF(OR(Admin!$B$30=2,Admin!$B$30=3),'PRA110'!AX153,0)</f>
        <v>0</v>
      </c>
      <c r="AZ158" s="39">
        <f>'PRA110'!AY158-IF(OR(Admin!$B$30=2,Admin!$B$30=3),'PRA110'!AY153,0)</f>
        <v>0</v>
      </c>
      <c r="BA158" s="39">
        <f>'PRA110'!AZ158-IF(OR(Admin!$B$30=2,Admin!$B$30=3),'PRA110'!AZ153,0)</f>
        <v>0</v>
      </c>
      <c r="BB158" s="39">
        <f>'PRA110'!BA158-IF(OR(Admin!$B$30=2,Admin!$B$30=3),'PRA110'!BA153,0)</f>
        <v>0</v>
      </c>
      <c r="BC158" s="39">
        <f>'PRA110'!BB158-IF(OR(Admin!$B$30=2,Admin!$B$30=3),'PRA110'!BB153,0)</f>
        <v>0</v>
      </c>
      <c r="BD158" s="39">
        <f>'PRA110'!BC158-IF(OR(Admin!$B$30=2,Admin!$B$30=3),'PRA110'!BC153,0)</f>
        <v>0</v>
      </c>
      <c r="BE158" s="39">
        <f>'PRA110'!BD158-IF(OR(Admin!$B$30=2,Admin!$B$30=3),'PRA110'!BD153,0)</f>
        <v>0</v>
      </c>
      <c r="BF158" s="39">
        <f>'PRA110'!BE158-IF(OR(Admin!$B$30=2,Admin!$B$30=3),'PRA110'!BE153,0)</f>
        <v>0</v>
      </c>
      <c r="BG158" s="39">
        <f>'PRA110'!BF158-IF(OR(Admin!$B$30=2,Admin!$B$30=3),'PRA110'!BF153,0)</f>
        <v>0</v>
      </c>
      <c r="BH158" s="39">
        <f>'PRA110'!BG158-IF(OR(Admin!$B$30=2,Admin!$B$30=3),'PRA110'!BG153,0)</f>
        <v>0</v>
      </c>
      <c r="BI158" s="39">
        <f>'PRA110'!BH158-IF(OR(Admin!$B$30=2,Admin!$B$30=3),'PRA110'!BH153,0)</f>
        <v>0</v>
      </c>
      <c r="BJ158" s="39">
        <f>'PRA110'!BI158-IF(OR(Admin!$B$30=2,Admin!$B$30=3),'PRA110'!BI153,0)</f>
        <v>0</v>
      </c>
      <c r="BK158" s="39">
        <f>'PRA110'!BJ158-IF(OR(Admin!$B$30=2,Admin!$B$30=3),'PRA110'!BJ153,0)</f>
        <v>0</v>
      </c>
      <c r="BL158" s="39">
        <f>'PRA110'!BK158-IF(OR(Admin!$B$30=2,Admin!$B$30=3),'PRA110'!BK153,0)</f>
        <v>0</v>
      </c>
      <c r="BM158" s="39">
        <f>'PRA110'!BL158-IF(OR(Admin!$B$30=2,Admin!$B$30=3),'PRA110'!BL153,0)</f>
        <v>0</v>
      </c>
      <c r="BN158" s="39">
        <f>'PRA110'!BM158-IF(OR(Admin!$B$30=2,Admin!$B$30=3),'PRA110'!BM153,0)</f>
        <v>0</v>
      </c>
      <c r="BO158" s="39">
        <f>'PRA110'!BN158-IF(OR(Admin!$B$30=2,Admin!$B$30=3),'PRA110'!BN153,0)</f>
        <v>0</v>
      </c>
      <c r="BP158" s="39">
        <f>'PRA110'!BO158-IF(OR(Admin!$B$30=2,Admin!$B$30=3),'PRA110'!BO153,0)</f>
        <v>0</v>
      </c>
      <c r="BQ158" s="39">
        <f>'PRA110'!BP158-IF(OR(Admin!$B$30=2,Admin!$B$30=3),'PRA110'!BP153,0)</f>
        <v>0</v>
      </c>
      <c r="BR158" s="39">
        <f>'PRA110'!BQ158-IF(OR(Admin!$B$30=2,Admin!$B$30=3),'PRA110'!BQ153,0)</f>
        <v>0</v>
      </c>
      <c r="BS158" s="39">
        <f>'PRA110'!BR158-IF(OR(Admin!$B$30=2,Admin!$B$30=3),'PRA110'!BR153,0)</f>
        <v>0</v>
      </c>
      <c r="BT158" s="39">
        <f>'PRA110'!BS158-IF(OR(Admin!$B$30=2,Admin!$B$30=3),'PRA110'!BS153,0)</f>
        <v>0</v>
      </c>
      <c r="BU158" s="39">
        <f>'PRA110'!BT158-IF(OR(Admin!$B$30=2,Admin!$B$30=3),'PRA110'!BT153,0)</f>
        <v>0</v>
      </c>
      <c r="BV158" s="39">
        <f>'PRA110'!BU158-IF(OR(Admin!$B$30=2,Admin!$B$30=3),'PRA110'!BU153,0)</f>
        <v>0</v>
      </c>
      <c r="BW158" s="39">
        <f>'PRA110'!BV158-IF(OR(Admin!$B$30=2,Admin!$B$30=3),'PRA110'!BV153,0)</f>
        <v>0</v>
      </c>
      <c r="BX158" s="39">
        <f>'PRA110'!BW158-IF(OR(Admin!$B$30=2,Admin!$B$30=3),'PRA110'!BW153,0)</f>
        <v>0</v>
      </c>
      <c r="BY158" s="39">
        <f>'PRA110'!BX158-IF(OR(Admin!$B$30=2,Admin!$B$30=3),'PRA110'!BX153,0)</f>
        <v>0</v>
      </c>
      <c r="BZ158" s="39">
        <f>'PRA110'!BY158-IF(OR(Admin!$B$30=2,Admin!$B$30=3),'PRA110'!BY153,0)</f>
        <v>0</v>
      </c>
      <c r="CA158" s="39">
        <f>'PRA110'!BZ158-IF(OR(Admin!$B$30=2,Admin!$B$30=3),'PRA110'!BZ153,0)</f>
        <v>0</v>
      </c>
      <c r="CB158" s="39">
        <f>'PRA110'!CA158-IF(OR(Admin!$B$30=2,Admin!$B$30=3),'PRA110'!CA153,0)</f>
        <v>0</v>
      </c>
      <c r="CC158" s="39">
        <f>'PRA110'!CB158-IF(OR(Admin!$B$30=2,Admin!$B$30=3),'PRA110'!CB153,0)</f>
        <v>0</v>
      </c>
      <c r="CD158" s="39">
        <f>'PRA110'!CC158-IF(OR(Admin!$B$30=2,Admin!$B$30=3),'PRA110'!CC153,0)</f>
        <v>0</v>
      </c>
      <c r="CE158" s="39">
        <f>'PRA110'!CD158-IF(OR(Admin!$B$30=2,Admin!$B$30=3),'PRA110'!CD153,0)</f>
        <v>0</v>
      </c>
      <c r="CF158" s="39">
        <f>'PRA110'!CE158-IF(OR(Admin!$B$30=2,Admin!$B$30=3),'PRA110'!CE153,0)</f>
        <v>0</v>
      </c>
      <c r="CG158" s="39">
        <f>'PRA110'!CF158-IF(OR(Admin!$B$30=2,Admin!$B$30=3),'PRA110'!CF153,0)</f>
        <v>0</v>
      </c>
      <c r="CH158" s="39">
        <f>'PRA110'!CG158-IF(OR(Admin!$B$30=2,Admin!$B$30=3),'PRA110'!CG153,0)</f>
        <v>0</v>
      </c>
      <c r="CI158" s="39">
        <f>'PRA110'!CH158-IF(OR(Admin!$B$30=2,Admin!$B$30=3),'PRA110'!CH153,0)</f>
        <v>0</v>
      </c>
      <c r="CJ158" s="39">
        <f>'PRA110'!CI158-IF(OR(Admin!$B$30=2,Admin!$B$30=3),'PRA110'!CI153,0)</f>
        <v>0</v>
      </c>
      <c r="CK158" s="39">
        <f>'PRA110'!CJ158-IF(OR(Admin!$B$30=2,Admin!$B$30=3),'PRA110'!CJ153,0)</f>
        <v>0</v>
      </c>
      <c r="CL158" s="39">
        <f>'PRA110'!CK158-IF(OR(Admin!$B$30=2,Admin!$B$30=3),'PRA110'!CK153,0)</f>
        <v>0</v>
      </c>
      <c r="CM158" s="39">
        <f>'PRA110'!CL158-IF(OR(Admin!$B$30=2,Admin!$B$30=3),'PRA110'!CL153,0)</f>
        <v>0</v>
      </c>
      <c r="CN158" s="39">
        <f>'PRA110'!CM158-IF(OR(Admin!$B$30=2,Admin!$B$30=3),'PRA110'!CM153,0)</f>
        <v>0</v>
      </c>
      <c r="CO158" s="39">
        <f>'PRA110'!CN158-IF(OR(Admin!$B$30=2,Admin!$B$30=3),'PRA110'!CN153,0)</f>
        <v>0</v>
      </c>
      <c r="CP158" s="39">
        <f>'PRA110'!CO158-IF(OR(Admin!$B$30=2,Admin!$B$30=3),'PRA110'!CO153,0)</f>
        <v>0</v>
      </c>
      <c r="CQ158" s="39">
        <f>'PRA110'!CP158-IF(OR(Admin!$B$30=2,Admin!$B$30=3),'PRA110'!CP153,0)</f>
        <v>0</v>
      </c>
      <c r="CR158" s="39">
        <f>'PRA110'!CQ158-IF(OR(Admin!$B$30=2,Admin!$B$30=3),'PRA110'!CQ153,0)</f>
        <v>0</v>
      </c>
      <c r="CS158" s="39">
        <f>'PRA110'!CR158-IF(OR(Admin!$B$30=2,Admin!$B$30=3),'PRA110'!CR153,0)</f>
        <v>0</v>
      </c>
      <c r="CT158" s="39">
        <f>'PRA110'!CS158-IF(OR(Admin!$B$30=2,Admin!$B$30=3),'PRA110'!CS153,0)</f>
        <v>0</v>
      </c>
      <c r="CU158" s="39">
        <f>'PRA110'!CT158-IF(OR(Admin!$B$30=2,Admin!$B$30=3),'PRA110'!CT153,0)</f>
        <v>0</v>
      </c>
      <c r="CV158" s="39">
        <f>'PRA110'!CU158-IF(OR(Admin!$B$30=2,Admin!$B$30=3),'PRA110'!CU153,0)</f>
        <v>0</v>
      </c>
      <c r="CW158" s="39">
        <f>'PRA110'!CV158-IF(OR(Admin!$B$30=2,Admin!$B$30=3),'PRA110'!CV153,0)</f>
        <v>0</v>
      </c>
      <c r="CX158" s="39">
        <f>'PRA110'!CW158-IF(OR(Admin!$B$30=2,Admin!$B$30=3),'PRA110'!CW153,0)</f>
        <v>0</v>
      </c>
      <c r="CY158" s="39">
        <f>'PRA110'!CX158-IF(OR(Admin!$B$30=2,Admin!$B$30=3),'PRA110'!CX153,0)</f>
        <v>0</v>
      </c>
      <c r="CZ158" s="39">
        <f>'PRA110'!CY158-IF(OR(Admin!$B$30=2,Admin!$B$30=3),'PRA110'!CY153,0)</f>
        <v>0</v>
      </c>
      <c r="DA158" s="39">
        <f>'PRA110'!CZ158-IF(OR(Admin!$B$30=2,Admin!$B$30=3),'PRA110'!CZ153,0)</f>
        <v>0</v>
      </c>
      <c r="DB158" s="39">
        <f>'PRA110'!DA158-IF(OR(Admin!$B$30=2,Admin!$B$30=3),'PRA110'!DA153,0)</f>
        <v>0</v>
      </c>
      <c r="DC158" s="39">
        <f>'PRA110'!DB158-IF(OR(Admin!$B$30=2,Admin!$B$30=3),'PRA110'!DB153,0)</f>
        <v>0</v>
      </c>
      <c r="DD158" s="39">
        <f>'PRA110'!DC158-IF(OR(Admin!$B$30=2,Admin!$B$30=3),'PRA110'!DC153,0)</f>
        <v>0</v>
      </c>
      <c r="DE158" s="39">
        <f>'PRA110'!DD158-IF(OR(Admin!$B$30=2,Admin!$B$30=3),'PRA110'!DD153,0)</f>
        <v>0</v>
      </c>
      <c r="DF158" s="39">
        <f>'PRA110'!DE158-IF(OR(Admin!$B$30=2,Admin!$B$30=3),'PRA110'!DE153,0)</f>
        <v>0</v>
      </c>
      <c r="DG158" s="39">
        <f>'PRA110'!DF158-IF(OR(Admin!$B$30=2,Admin!$B$30=3),'PRA110'!DF153,0)</f>
        <v>0</v>
      </c>
      <c r="DH158" s="39">
        <f>'PRA110'!DG158-IF(OR(Admin!$B$30=2,Admin!$B$30=3),'PRA110'!DG153,0)</f>
        <v>0</v>
      </c>
      <c r="DI158" s="39">
        <f>'PRA110'!DH158-IF(OR(Admin!$B$30=2,Admin!$B$30=3),'PRA110'!DH153,0)</f>
        <v>0</v>
      </c>
      <c r="DJ158" s="39">
        <f>'PRA110'!DI158-IF(OR(Admin!$B$30=2,Admin!$B$30=3),'PRA110'!DI153,0)</f>
        <v>0</v>
      </c>
      <c r="DK158" s="39">
        <f>'PRA110'!DJ158-IF(OR(Admin!$B$30=2,Admin!$B$30=3),'PRA110'!DJ153,0)</f>
        <v>0</v>
      </c>
      <c r="DL158" s="42">
        <f>'PRA110'!DK158-IF(OR(Admin!$B$30=2,Admin!$B$30=3),'PRA110'!DK153,0)</f>
        <v>0</v>
      </c>
    </row>
    <row r="159" spans="1:116" s="256" customFormat="1" ht="13.5">
      <c r="A159" s="207"/>
      <c r="B159" s="214"/>
      <c r="C159" s="174"/>
      <c r="D159" s="84"/>
      <c r="E159" s="828"/>
      <c r="F159" s="799" t="s">
        <v>1177</v>
      </c>
      <c r="G159" s="1001"/>
      <c r="H159" s="763"/>
      <c r="I159" s="39">
        <f>'PRA110'!H159-IF(Admin!$B$30&gt;3,'PRA110'!H153,0)</f>
        <v>0</v>
      </c>
      <c r="J159" s="39">
        <f>'PRA110'!J159-IF(Admin!$B$30&gt;3,'PRA110'!J153,0)</f>
        <v>0</v>
      </c>
      <c r="K159" s="39">
        <f>('PRA110'!I159-'PRA110'!J159)-IF(Admin!$B$30&gt;3,('PRA110'!I153-'PRA110'!J153),0)</f>
        <v>0</v>
      </c>
      <c r="L159" s="39">
        <f>'PRA110'!K159-IF(Admin!$B$30&gt;3,'PRA110'!K153,0)</f>
        <v>0</v>
      </c>
      <c r="M159" s="39">
        <f>'PRA110'!L159-IF(Admin!$B$30&gt;3,'PRA110'!L153,0)</f>
        <v>0</v>
      </c>
      <c r="N159" s="39">
        <f>'PRA110'!M159-IF(Admin!$B$30&gt;3,'PRA110'!M153,0)</f>
        <v>0</v>
      </c>
      <c r="O159" s="39">
        <f>'PRA110'!N159-IF(Admin!$B$30&gt;3,'PRA110'!N153,0)</f>
        <v>0</v>
      </c>
      <c r="P159" s="39">
        <f>'PRA110'!O159-IF(Admin!$B$30&gt;3,'PRA110'!O153,0)</f>
        <v>0</v>
      </c>
      <c r="Q159" s="39">
        <f>'PRA110'!P159-IF(Admin!$B$30&gt;3,'PRA110'!P153,0)</f>
        <v>0</v>
      </c>
      <c r="R159" s="39">
        <f>'PRA110'!Q159-IF(Admin!$B$30&gt;3,'PRA110'!Q153,0)</f>
        <v>0</v>
      </c>
      <c r="S159" s="39">
        <f>'PRA110'!R159-IF(Admin!$B$30&gt;3,'PRA110'!R153,0)</f>
        <v>0</v>
      </c>
      <c r="T159" s="39">
        <f>'PRA110'!S159-IF(Admin!$B$30&gt;3,'PRA110'!S153,0)</f>
        <v>0</v>
      </c>
      <c r="U159" s="39">
        <f>'PRA110'!T159-IF(Admin!$B$30&gt;3,'PRA110'!T153,0)</f>
        <v>0</v>
      </c>
      <c r="V159" s="39">
        <f>'PRA110'!U159-IF(Admin!$B$30&gt;3,'PRA110'!U153,0)</f>
        <v>0</v>
      </c>
      <c r="W159" s="39">
        <f>'PRA110'!V159-IF(Admin!$B$30&gt;3,'PRA110'!V153,0)</f>
        <v>0</v>
      </c>
      <c r="X159" s="39">
        <f>'PRA110'!W159-IF(Admin!$B$30&gt;3,'PRA110'!W153,0)</f>
        <v>0</v>
      </c>
      <c r="Y159" s="39">
        <f>'PRA110'!X159-IF(Admin!$B$30&gt;3,'PRA110'!X153,0)</f>
        <v>0</v>
      </c>
      <c r="Z159" s="39">
        <f>'PRA110'!Y159-IF(Admin!$B$30&gt;3,'PRA110'!Y153,0)</f>
        <v>0</v>
      </c>
      <c r="AA159" s="39">
        <f>'PRA110'!Z159-IF(Admin!$B$30&gt;3,'PRA110'!Z153,0)</f>
        <v>0</v>
      </c>
      <c r="AB159" s="39">
        <f>'PRA110'!AA159-IF(Admin!$B$30&gt;3,'PRA110'!AA153,0)</f>
        <v>0</v>
      </c>
      <c r="AC159" s="39">
        <f>'PRA110'!AB159-IF(Admin!$B$30&gt;3,'PRA110'!AB153,0)</f>
        <v>0</v>
      </c>
      <c r="AD159" s="39">
        <f>'PRA110'!AC159-IF(Admin!$B$30&gt;3,'PRA110'!AC153,0)</f>
        <v>0</v>
      </c>
      <c r="AE159" s="39">
        <f>'PRA110'!AD159-IF(Admin!$B$30&gt;3,'PRA110'!AD153,0)</f>
        <v>0</v>
      </c>
      <c r="AF159" s="39">
        <f>'PRA110'!AE159-IF(Admin!$B$30&gt;3,'PRA110'!AE153,0)</f>
        <v>0</v>
      </c>
      <c r="AG159" s="39">
        <f>'PRA110'!AF159-IF(Admin!$B$30&gt;3,'PRA110'!AF153,0)</f>
        <v>0</v>
      </c>
      <c r="AH159" s="39">
        <f>'PRA110'!AG159-IF(Admin!$B$30&gt;3,'PRA110'!AG153,0)</f>
        <v>0</v>
      </c>
      <c r="AI159" s="39">
        <f>'PRA110'!AH159-IF(Admin!$B$30&gt;3,'PRA110'!AH153,0)</f>
        <v>0</v>
      </c>
      <c r="AJ159" s="39">
        <f>'PRA110'!AI159-IF(Admin!$B$30&gt;3,'PRA110'!AI153,0)</f>
        <v>0</v>
      </c>
      <c r="AK159" s="39">
        <f>'PRA110'!AJ159-IF(Admin!$B$30&gt;3,'PRA110'!AJ153,0)</f>
        <v>0</v>
      </c>
      <c r="AL159" s="39">
        <f>'PRA110'!AK159-IF(Admin!$B$30&gt;3,'PRA110'!AK153,0)</f>
        <v>0</v>
      </c>
      <c r="AM159" s="39">
        <f>'PRA110'!AL159-IF(Admin!$B$30&gt;3,'PRA110'!AL153,0)</f>
        <v>0</v>
      </c>
      <c r="AN159" s="39">
        <f>'PRA110'!AM159-IF(Admin!$B$30&gt;3,'PRA110'!AM153,0)</f>
        <v>0</v>
      </c>
      <c r="AO159" s="39">
        <f>'PRA110'!AN159-IF(Admin!$B$30&gt;3,'PRA110'!AN153,0)</f>
        <v>0</v>
      </c>
      <c r="AP159" s="39">
        <f>'PRA110'!AO159-IF(Admin!$B$30&gt;3,'PRA110'!AO153,0)</f>
        <v>0</v>
      </c>
      <c r="AQ159" s="39">
        <f>'PRA110'!AP159-IF(Admin!$B$30&gt;3,'PRA110'!AP153,0)</f>
        <v>0</v>
      </c>
      <c r="AR159" s="39">
        <f>'PRA110'!AQ159-IF(Admin!$B$30&gt;3,'PRA110'!AQ153,0)</f>
        <v>0</v>
      </c>
      <c r="AS159" s="39">
        <f>'PRA110'!AR159-IF(Admin!$B$30&gt;3,'PRA110'!AR153,0)</f>
        <v>0</v>
      </c>
      <c r="AT159" s="39">
        <f>'PRA110'!AS159-IF(Admin!$B$30&gt;3,'PRA110'!AS153,0)</f>
        <v>0</v>
      </c>
      <c r="AU159" s="39">
        <f>'PRA110'!AT159-IF(Admin!$B$30&gt;3,'PRA110'!AT153,0)</f>
        <v>0</v>
      </c>
      <c r="AV159" s="39">
        <f>'PRA110'!AU159-IF(Admin!$B$30&gt;3,'PRA110'!AU153,0)</f>
        <v>0</v>
      </c>
      <c r="AW159" s="39">
        <f>'PRA110'!AV159-IF(Admin!$B$30&gt;3,'PRA110'!AV153,0)</f>
        <v>0</v>
      </c>
      <c r="AX159" s="39">
        <f>'PRA110'!AW159-IF(Admin!$B$30&gt;3,'PRA110'!AW153,0)</f>
        <v>0</v>
      </c>
      <c r="AY159" s="39">
        <f>'PRA110'!AX159-IF(Admin!$B$30&gt;3,'PRA110'!AX153,0)</f>
        <v>0</v>
      </c>
      <c r="AZ159" s="39">
        <f>'PRA110'!AY159-IF(Admin!$B$30&gt;3,'PRA110'!AY153,0)</f>
        <v>0</v>
      </c>
      <c r="BA159" s="39">
        <f>'PRA110'!AZ159-IF(Admin!$B$30&gt;3,'PRA110'!AZ153,0)</f>
        <v>0</v>
      </c>
      <c r="BB159" s="39">
        <f>'PRA110'!BA159-IF(Admin!$B$30&gt;3,'PRA110'!BA153,0)</f>
        <v>0</v>
      </c>
      <c r="BC159" s="39">
        <f>'PRA110'!BB159-IF(Admin!$B$30&gt;3,'PRA110'!BB153,0)</f>
        <v>0</v>
      </c>
      <c r="BD159" s="39">
        <f>'PRA110'!BC159-IF(Admin!$B$30&gt;3,'PRA110'!BC153,0)</f>
        <v>0</v>
      </c>
      <c r="BE159" s="39">
        <f>'PRA110'!BD159-IF(Admin!$B$30&gt;3,'PRA110'!BD153,0)</f>
        <v>0</v>
      </c>
      <c r="BF159" s="39">
        <f>'PRA110'!BE159-IF(Admin!$B$30&gt;3,'PRA110'!BE153,0)</f>
        <v>0</v>
      </c>
      <c r="BG159" s="39">
        <f>'PRA110'!BF159-IF(Admin!$B$30&gt;3,'PRA110'!BF153,0)</f>
        <v>0</v>
      </c>
      <c r="BH159" s="39">
        <f>'PRA110'!BG159-IF(Admin!$B$30&gt;3,'PRA110'!BG153,0)</f>
        <v>0</v>
      </c>
      <c r="BI159" s="39">
        <f>'PRA110'!BH159-IF(Admin!$B$30&gt;3,'PRA110'!BH153,0)</f>
        <v>0</v>
      </c>
      <c r="BJ159" s="39">
        <f>'PRA110'!BI159-IF(Admin!$B$30&gt;3,'PRA110'!BI153,0)</f>
        <v>0</v>
      </c>
      <c r="BK159" s="39">
        <f>'PRA110'!BJ159-IF(Admin!$B$30&gt;3,'PRA110'!BJ153,0)</f>
        <v>0</v>
      </c>
      <c r="BL159" s="39">
        <f>'PRA110'!BK159-IF(Admin!$B$30&gt;3,'PRA110'!BK153,0)</f>
        <v>0</v>
      </c>
      <c r="BM159" s="39">
        <f>'PRA110'!BL159-IF(Admin!$B$30&gt;3,'PRA110'!BL153,0)</f>
        <v>0</v>
      </c>
      <c r="BN159" s="39">
        <f>'PRA110'!BM159-IF(Admin!$B$30&gt;3,'PRA110'!BM153,0)</f>
        <v>0</v>
      </c>
      <c r="BO159" s="39">
        <f>'PRA110'!BN159-IF(Admin!$B$30&gt;3,'PRA110'!BN153,0)</f>
        <v>0</v>
      </c>
      <c r="BP159" s="39">
        <f>'PRA110'!BO159-IF(Admin!$B$30&gt;3,'PRA110'!BO153,0)</f>
        <v>0</v>
      </c>
      <c r="BQ159" s="39">
        <f>'PRA110'!BP159-IF(Admin!$B$30&gt;3,'PRA110'!BP153,0)</f>
        <v>0</v>
      </c>
      <c r="BR159" s="39">
        <f>'PRA110'!BQ159-IF(Admin!$B$30&gt;3,'PRA110'!BQ153,0)</f>
        <v>0</v>
      </c>
      <c r="BS159" s="39">
        <f>'PRA110'!BR159-IF(Admin!$B$30&gt;3,'PRA110'!BR153,0)</f>
        <v>0</v>
      </c>
      <c r="BT159" s="39">
        <f>'PRA110'!BS159-IF(Admin!$B$30&gt;3,'PRA110'!BS153,0)</f>
        <v>0</v>
      </c>
      <c r="BU159" s="39">
        <f>'PRA110'!BT159-IF(Admin!$B$30&gt;3,'PRA110'!BT153,0)</f>
        <v>0</v>
      </c>
      <c r="BV159" s="39">
        <f>'PRA110'!BU159-IF(Admin!$B$30&gt;3,'PRA110'!BU153,0)</f>
        <v>0</v>
      </c>
      <c r="BW159" s="39">
        <f>'PRA110'!BV159-IF(Admin!$B$30&gt;3,'PRA110'!BV153,0)</f>
        <v>0</v>
      </c>
      <c r="BX159" s="39">
        <f>'PRA110'!BW159-IF(Admin!$B$30&gt;3,'PRA110'!BW153,0)</f>
        <v>0</v>
      </c>
      <c r="BY159" s="39">
        <f>'PRA110'!BX159-IF(Admin!$B$30&gt;3,'PRA110'!BX153,0)</f>
        <v>0</v>
      </c>
      <c r="BZ159" s="39">
        <f>'PRA110'!BY159-IF(Admin!$B$30&gt;3,'PRA110'!BY153,0)</f>
        <v>0</v>
      </c>
      <c r="CA159" s="39">
        <f>'PRA110'!BZ159-IF(Admin!$B$30&gt;3,'PRA110'!BZ153,0)</f>
        <v>0</v>
      </c>
      <c r="CB159" s="39">
        <f>'PRA110'!CA159-IF(Admin!$B$30&gt;3,'PRA110'!CA153,0)</f>
        <v>0</v>
      </c>
      <c r="CC159" s="39">
        <f>'PRA110'!CB159-IF(Admin!$B$30&gt;3,'PRA110'!CB153,0)</f>
        <v>0</v>
      </c>
      <c r="CD159" s="39">
        <f>'PRA110'!CC159-IF(Admin!$B$30&gt;3,'PRA110'!CC153,0)</f>
        <v>0</v>
      </c>
      <c r="CE159" s="39">
        <f>'PRA110'!CD159-IF(Admin!$B$30&gt;3,'PRA110'!CD153,0)</f>
        <v>0</v>
      </c>
      <c r="CF159" s="39">
        <f>'PRA110'!CE159-IF(Admin!$B$30&gt;3,'PRA110'!CE153,0)</f>
        <v>0</v>
      </c>
      <c r="CG159" s="39">
        <f>'PRA110'!CF159-IF(Admin!$B$30&gt;3,'PRA110'!CF153,0)</f>
        <v>0</v>
      </c>
      <c r="CH159" s="39">
        <f>'PRA110'!CG159-IF(Admin!$B$30&gt;3,'PRA110'!CG153,0)</f>
        <v>0</v>
      </c>
      <c r="CI159" s="39">
        <f>'PRA110'!CH159-IF(Admin!$B$30&gt;3,'PRA110'!CH153,0)</f>
        <v>0</v>
      </c>
      <c r="CJ159" s="39">
        <f>'PRA110'!CI159-IF(Admin!$B$30&gt;3,'PRA110'!CI153,0)</f>
        <v>0</v>
      </c>
      <c r="CK159" s="39">
        <f>'PRA110'!CJ159-IF(Admin!$B$30&gt;3,'PRA110'!CJ153,0)</f>
        <v>0</v>
      </c>
      <c r="CL159" s="39">
        <f>'PRA110'!CK159-IF(Admin!$B$30&gt;3,'PRA110'!CK153,0)</f>
        <v>0</v>
      </c>
      <c r="CM159" s="39">
        <f>'PRA110'!CL159-IF(Admin!$B$30&gt;3,'PRA110'!CL153,0)</f>
        <v>0</v>
      </c>
      <c r="CN159" s="39">
        <f>'PRA110'!CM159-IF(Admin!$B$30&gt;3,'PRA110'!CM153,0)</f>
        <v>0</v>
      </c>
      <c r="CO159" s="39">
        <f>'PRA110'!CN159-IF(Admin!$B$30&gt;3,'PRA110'!CN153,0)</f>
        <v>0</v>
      </c>
      <c r="CP159" s="39">
        <f>'PRA110'!CO159-IF(Admin!$B$30&gt;3,'PRA110'!CO153,0)</f>
        <v>0</v>
      </c>
      <c r="CQ159" s="39">
        <f>'PRA110'!CP159-IF(Admin!$B$30&gt;3,'PRA110'!CP153,0)</f>
        <v>0</v>
      </c>
      <c r="CR159" s="39">
        <f>'PRA110'!CQ159-IF(Admin!$B$30&gt;3,'PRA110'!CQ153,0)</f>
        <v>0</v>
      </c>
      <c r="CS159" s="39">
        <f>'PRA110'!CR159-IF(Admin!$B$30&gt;3,'PRA110'!CR153,0)</f>
        <v>0</v>
      </c>
      <c r="CT159" s="39">
        <f>'PRA110'!CS159-IF(Admin!$B$30&gt;3,'PRA110'!CS153,0)</f>
        <v>0</v>
      </c>
      <c r="CU159" s="39">
        <f>'PRA110'!CT159-IF(Admin!$B$30&gt;3,'PRA110'!CT153,0)</f>
        <v>0</v>
      </c>
      <c r="CV159" s="39">
        <f>'PRA110'!CU159-IF(Admin!$B$30&gt;3,'PRA110'!CU153,0)</f>
        <v>0</v>
      </c>
      <c r="CW159" s="39">
        <f>'PRA110'!CV159-IF(Admin!$B$30&gt;3,'PRA110'!CV153,0)</f>
        <v>0</v>
      </c>
      <c r="CX159" s="39">
        <f>'PRA110'!CW159-IF(Admin!$B$30&gt;3,'PRA110'!CW153,0)</f>
        <v>0</v>
      </c>
      <c r="CY159" s="39">
        <f>'PRA110'!CX159-IF(Admin!$B$30&gt;3,'PRA110'!CX153,0)</f>
        <v>0</v>
      </c>
      <c r="CZ159" s="39">
        <f>'PRA110'!CY159-IF(Admin!$B$30&gt;3,'PRA110'!CY153,0)</f>
        <v>0</v>
      </c>
      <c r="DA159" s="39">
        <f>'PRA110'!CZ159-IF(Admin!$B$30&gt;3,'PRA110'!CZ153,0)</f>
        <v>0</v>
      </c>
      <c r="DB159" s="39">
        <f>'PRA110'!DA159-IF(Admin!$B$30&gt;3,'PRA110'!DA153,0)</f>
        <v>0</v>
      </c>
      <c r="DC159" s="39">
        <f>'PRA110'!DB159-IF(Admin!$B$30&gt;3,'PRA110'!DB153,0)</f>
        <v>0</v>
      </c>
      <c r="DD159" s="39">
        <f>'PRA110'!DC159-IF(Admin!$B$30&gt;3,'PRA110'!DC153,0)</f>
        <v>0</v>
      </c>
      <c r="DE159" s="39">
        <f>'PRA110'!DD159-IF(Admin!$B$30&gt;3,'PRA110'!DD153,0)</f>
        <v>0</v>
      </c>
      <c r="DF159" s="39">
        <f>'PRA110'!DE159-IF(Admin!$B$30&gt;3,'PRA110'!DE153,0)</f>
        <v>0</v>
      </c>
      <c r="DG159" s="39">
        <f>'PRA110'!DF159-IF(Admin!$B$30&gt;3,'PRA110'!DF153,0)</f>
        <v>0</v>
      </c>
      <c r="DH159" s="39">
        <f>'PRA110'!DG159-IF(Admin!$B$30&gt;3,'PRA110'!DG153,0)</f>
        <v>0</v>
      </c>
      <c r="DI159" s="39">
        <f>'PRA110'!DH159-IF(Admin!$B$30&gt;3,'PRA110'!DH153,0)</f>
        <v>0</v>
      </c>
      <c r="DJ159" s="39">
        <f>'PRA110'!DI159-IF(Admin!$B$30&gt;3,'PRA110'!DI153,0)</f>
        <v>0</v>
      </c>
      <c r="DK159" s="39">
        <f>'PRA110'!DJ159-IF(Admin!$B$30&gt;3,'PRA110'!DJ153,0)</f>
        <v>0</v>
      </c>
      <c r="DL159" s="42">
        <f>'PRA110'!DK159-IF(Admin!$B$30&gt;3,'PRA110'!DK153,0)</f>
        <v>0</v>
      </c>
    </row>
    <row r="160" spans="1:116" s="256" customFormat="1" ht="18.75" customHeight="1">
      <c r="A160" s="207"/>
      <c r="B160" s="214"/>
      <c r="C160" s="174"/>
      <c r="D160" s="84" t="s">
        <v>232</v>
      </c>
      <c r="E160" s="828" t="s">
        <v>233</v>
      </c>
      <c r="F160" s="799" t="s">
        <v>79</v>
      </c>
      <c r="G160" s="1001"/>
      <c r="H160" s="202"/>
      <c r="I160" s="39">
        <f>'PRA110'!H160</f>
        <v>0</v>
      </c>
      <c r="J160" s="39">
        <f>'PRA110'!J160</f>
        <v>0</v>
      </c>
      <c r="K160" s="39">
        <f>'PRA110'!I160-'PRA110'!J160</f>
        <v>0</v>
      </c>
      <c r="L160" s="39">
        <f>'PRA110'!K160</f>
        <v>0</v>
      </c>
      <c r="M160" s="39">
        <f>'PRA110'!L160</f>
        <v>0</v>
      </c>
      <c r="N160" s="39">
        <f>'PRA110'!M160</f>
        <v>0</v>
      </c>
      <c r="O160" s="39">
        <f>'PRA110'!N160</f>
        <v>0</v>
      </c>
      <c r="P160" s="39">
        <f>'PRA110'!O160</f>
        <v>0</v>
      </c>
      <c r="Q160" s="39">
        <f>'PRA110'!P160</f>
        <v>0</v>
      </c>
      <c r="R160" s="39">
        <f>'PRA110'!Q160</f>
        <v>0</v>
      </c>
      <c r="S160" s="39">
        <f>'PRA110'!R160</f>
        <v>0</v>
      </c>
      <c r="T160" s="39">
        <f>'PRA110'!S160</f>
        <v>0</v>
      </c>
      <c r="U160" s="39">
        <f>'PRA110'!T160</f>
        <v>0</v>
      </c>
      <c r="V160" s="39">
        <f>'PRA110'!U160</f>
        <v>0</v>
      </c>
      <c r="W160" s="39">
        <f>'PRA110'!V160</f>
        <v>0</v>
      </c>
      <c r="X160" s="39">
        <f>'PRA110'!W160</f>
        <v>0</v>
      </c>
      <c r="Y160" s="39">
        <f>'PRA110'!X160</f>
        <v>0</v>
      </c>
      <c r="Z160" s="39">
        <f>'PRA110'!Y160</f>
        <v>0</v>
      </c>
      <c r="AA160" s="39">
        <f>'PRA110'!Z160</f>
        <v>0</v>
      </c>
      <c r="AB160" s="39">
        <f>'PRA110'!AA160</f>
        <v>0</v>
      </c>
      <c r="AC160" s="39">
        <f>'PRA110'!AB160</f>
        <v>0</v>
      </c>
      <c r="AD160" s="39">
        <f>'PRA110'!AC160</f>
        <v>0</v>
      </c>
      <c r="AE160" s="39">
        <f>'PRA110'!AD160</f>
        <v>0</v>
      </c>
      <c r="AF160" s="39">
        <f>'PRA110'!AE160</f>
        <v>0</v>
      </c>
      <c r="AG160" s="39">
        <f>'PRA110'!AF160</f>
        <v>0</v>
      </c>
      <c r="AH160" s="39">
        <f>'PRA110'!AG160</f>
        <v>0</v>
      </c>
      <c r="AI160" s="39">
        <f>'PRA110'!AH160</f>
        <v>0</v>
      </c>
      <c r="AJ160" s="39">
        <f>'PRA110'!AI160</f>
        <v>0</v>
      </c>
      <c r="AK160" s="39">
        <f>'PRA110'!AJ160</f>
        <v>0</v>
      </c>
      <c r="AL160" s="39">
        <f>'PRA110'!AK160</f>
        <v>0</v>
      </c>
      <c r="AM160" s="39">
        <f>'PRA110'!AL160</f>
        <v>0</v>
      </c>
      <c r="AN160" s="39">
        <f>'PRA110'!AM160</f>
        <v>0</v>
      </c>
      <c r="AO160" s="39">
        <f>'PRA110'!AN160</f>
        <v>0</v>
      </c>
      <c r="AP160" s="39">
        <f>'PRA110'!AO160</f>
        <v>0</v>
      </c>
      <c r="AQ160" s="39">
        <f>'PRA110'!AP160</f>
        <v>0</v>
      </c>
      <c r="AR160" s="39">
        <f>'PRA110'!AQ160</f>
        <v>0</v>
      </c>
      <c r="AS160" s="39">
        <f>'PRA110'!AR160</f>
        <v>0</v>
      </c>
      <c r="AT160" s="39">
        <f>'PRA110'!AS160</f>
        <v>0</v>
      </c>
      <c r="AU160" s="39">
        <f>'PRA110'!AT160</f>
        <v>0</v>
      </c>
      <c r="AV160" s="39">
        <f>'PRA110'!AU160</f>
        <v>0</v>
      </c>
      <c r="AW160" s="39">
        <f>'PRA110'!AV160</f>
        <v>0</v>
      </c>
      <c r="AX160" s="39">
        <f>'PRA110'!AW160</f>
        <v>0</v>
      </c>
      <c r="AY160" s="39">
        <f>'PRA110'!AX160</f>
        <v>0</v>
      </c>
      <c r="AZ160" s="39">
        <f>'PRA110'!AY160</f>
        <v>0</v>
      </c>
      <c r="BA160" s="39">
        <f>'PRA110'!AZ160</f>
        <v>0</v>
      </c>
      <c r="BB160" s="39">
        <f>'PRA110'!BA160</f>
        <v>0</v>
      </c>
      <c r="BC160" s="39">
        <f>'PRA110'!BB160</f>
        <v>0</v>
      </c>
      <c r="BD160" s="39">
        <f>'PRA110'!BC160</f>
        <v>0</v>
      </c>
      <c r="BE160" s="39">
        <f>'PRA110'!BD160</f>
        <v>0</v>
      </c>
      <c r="BF160" s="39">
        <f>'PRA110'!BE160</f>
        <v>0</v>
      </c>
      <c r="BG160" s="39">
        <f>'PRA110'!BF160</f>
        <v>0</v>
      </c>
      <c r="BH160" s="39">
        <f>'PRA110'!BG160</f>
        <v>0</v>
      </c>
      <c r="BI160" s="39">
        <f>'PRA110'!BH160</f>
        <v>0</v>
      </c>
      <c r="BJ160" s="39">
        <f>'PRA110'!BI160</f>
        <v>0</v>
      </c>
      <c r="BK160" s="39">
        <f>'PRA110'!BJ160</f>
        <v>0</v>
      </c>
      <c r="BL160" s="39">
        <f>'PRA110'!BK160</f>
        <v>0</v>
      </c>
      <c r="BM160" s="39">
        <f>'PRA110'!BL160</f>
        <v>0</v>
      </c>
      <c r="BN160" s="39">
        <f>'PRA110'!BM160</f>
        <v>0</v>
      </c>
      <c r="BO160" s="39">
        <f>'PRA110'!BN160</f>
        <v>0</v>
      </c>
      <c r="BP160" s="39">
        <f>'PRA110'!BO160</f>
        <v>0</v>
      </c>
      <c r="BQ160" s="39">
        <f>'PRA110'!BP160</f>
        <v>0</v>
      </c>
      <c r="BR160" s="39">
        <f>'PRA110'!BQ160</f>
        <v>0</v>
      </c>
      <c r="BS160" s="39">
        <f>'PRA110'!BR160</f>
        <v>0</v>
      </c>
      <c r="BT160" s="39">
        <f>'PRA110'!BS160</f>
        <v>0</v>
      </c>
      <c r="BU160" s="39">
        <f>'PRA110'!BT160</f>
        <v>0</v>
      </c>
      <c r="BV160" s="39">
        <f>'PRA110'!BU160</f>
        <v>0</v>
      </c>
      <c r="BW160" s="39">
        <f>'PRA110'!BV160</f>
        <v>0</v>
      </c>
      <c r="BX160" s="39">
        <f>'PRA110'!BW160</f>
        <v>0</v>
      </c>
      <c r="BY160" s="39">
        <f>'PRA110'!BX160</f>
        <v>0</v>
      </c>
      <c r="BZ160" s="39">
        <f>'PRA110'!BY160</f>
        <v>0</v>
      </c>
      <c r="CA160" s="39">
        <f>'PRA110'!BZ160</f>
        <v>0</v>
      </c>
      <c r="CB160" s="39">
        <f>'PRA110'!CA160</f>
        <v>0</v>
      </c>
      <c r="CC160" s="39">
        <f>'PRA110'!CB160</f>
        <v>0</v>
      </c>
      <c r="CD160" s="39">
        <f>'PRA110'!CC160</f>
        <v>0</v>
      </c>
      <c r="CE160" s="39">
        <f>'PRA110'!CD160</f>
        <v>0</v>
      </c>
      <c r="CF160" s="39">
        <f>'PRA110'!CE160</f>
        <v>0</v>
      </c>
      <c r="CG160" s="39">
        <f>'PRA110'!CF160</f>
        <v>0</v>
      </c>
      <c r="CH160" s="39">
        <f>'PRA110'!CG160</f>
        <v>0</v>
      </c>
      <c r="CI160" s="39">
        <f>'PRA110'!CH160</f>
        <v>0</v>
      </c>
      <c r="CJ160" s="39">
        <f>'PRA110'!CI160</f>
        <v>0</v>
      </c>
      <c r="CK160" s="39">
        <f>'PRA110'!CJ160</f>
        <v>0</v>
      </c>
      <c r="CL160" s="39">
        <f>'PRA110'!CK160</f>
        <v>0</v>
      </c>
      <c r="CM160" s="39">
        <f>'PRA110'!CL160</f>
        <v>0</v>
      </c>
      <c r="CN160" s="39">
        <f>'PRA110'!CM160</f>
        <v>0</v>
      </c>
      <c r="CO160" s="39">
        <f>'PRA110'!CN160</f>
        <v>0</v>
      </c>
      <c r="CP160" s="39">
        <f>'PRA110'!CO160</f>
        <v>0</v>
      </c>
      <c r="CQ160" s="39">
        <f>'PRA110'!CP160</f>
        <v>0</v>
      </c>
      <c r="CR160" s="39">
        <f>'PRA110'!CQ160</f>
        <v>0</v>
      </c>
      <c r="CS160" s="39">
        <f>'PRA110'!CR160</f>
        <v>0</v>
      </c>
      <c r="CT160" s="39">
        <f>'PRA110'!CS160</f>
        <v>0</v>
      </c>
      <c r="CU160" s="39">
        <f>'PRA110'!CT160</f>
        <v>0</v>
      </c>
      <c r="CV160" s="39">
        <f>'PRA110'!CU160</f>
        <v>0</v>
      </c>
      <c r="CW160" s="39">
        <f>'PRA110'!CV160</f>
        <v>0</v>
      </c>
      <c r="CX160" s="39">
        <f>'PRA110'!CW160</f>
        <v>0</v>
      </c>
      <c r="CY160" s="39">
        <f>'PRA110'!CX160</f>
        <v>0</v>
      </c>
      <c r="CZ160" s="39">
        <f>'PRA110'!CY160</f>
        <v>0</v>
      </c>
      <c r="DA160" s="39">
        <f>'PRA110'!CZ160</f>
        <v>0</v>
      </c>
      <c r="DB160" s="39">
        <f>'PRA110'!DA160</f>
        <v>0</v>
      </c>
      <c r="DC160" s="39">
        <f>'PRA110'!DB160</f>
        <v>0</v>
      </c>
      <c r="DD160" s="39">
        <f>'PRA110'!DC160</f>
        <v>0</v>
      </c>
      <c r="DE160" s="39">
        <f>'PRA110'!DD160</f>
        <v>0</v>
      </c>
      <c r="DF160" s="39">
        <f>'PRA110'!DE160</f>
        <v>0</v>
      </c>
      <c r="DG160" s="39">
        <f>'PRA110'!DF160</f>
        <v>0</v>
      </c>
      <c r="DH160" s="39">
        <f>'PRA110'!DG160</f>
        <v>0</v>
      </c>
      <c r="DI160" s="39">
        <f>'PRA110'!DH160</f>
        <v>0</v>
      </c>
      <c r="DJ160" s="39">
        <f>'PRA110'!DI160</f>
        <v>0</v>
      </c>
      <c r="DK160" s="39">
        <f>'PRA110'!DJ160</f>
        <v>0</v>
      </c>
      <c r="DL160" s="42">
        <f>'PRA110'!DK160</f>
        <v>0</v>
      </c>
    </row>
    <row r="161" spans="1:116" s="256" customFormat="1" ht="21.6" customHeight="1">
      <c r="A161" s="207"/>
      <c r="B161" s="207"/>
      <c r="C161" s="174"/>
      <c r="D161" s="84" t="s">
        <v>234</v>
      </c>
      <c r="E161" s="85" t="s">
        <v>235</v>
      </c>
      <c r="F161" s="1131" t="s">
        <v>81</v>
      </c>
      <c r="G161" s="209"/>
      <c r="H161" s="202"/>
      <c r="I161" s="39">
        <f>'PRA110'!H161</f>
        <v>0</v>
      </c>
      <c r="J161" s="39">
        <f>'PRA110'!J161</f>
        <v>0</v>
      </c>
      <c r="K161" s="39">
        <f>'PRA110'!I161-'PRA110'!J161</f>
        <v>0</v>
      </c>
      <c r="L161" s="39">
        <f>'PRA110'!K161</f>
        <v>0</v>
      </c>
      <c r="M161" s="39">
        <f>'PRA110'!L161</f>
        <v>0</v>
      </c>
      <c r="N161" s="39">
        <f>'PRA110'!M161</f>
        <v>0</v>
      </c>
      <c r="O161" s="39">
        <f>'PRA110'!N161</f>
        <v>0</v>
      </c>
      <c r="P161" s="39">
        <f>'PRA110'!O161</f>
        <v>0</v>
      </c>
      <c r="Q161" s="39">
        <f>'PRA110'!P161</f>
        <v>0</v>
      </c>
      <c r="R161" s="39">
        <f>'PRA110'!Q161</f>
        <v>0</v>
      </c>
      <c r="S161" s="39">
        <f>'PRA110'!R161</f>
        <v>0</v>
      </c>
      <c r="T161" s="39">
        <f>'PRA110'!S161</f>
        <v>0</v>
      </c>
      <c r="U161" s="39">
        <f>'PRA110'!T161</f>
        <v>0</v>
      </c>
      <c r="V161" s="39">
        <f>'PRA110'!U161</f>
        <v>0</v>
      </c>
      <c r="W161" s="39">
        <f>'PRA110'!V161</f>
        <v>0</v>
      </c>
      <c r="X161" s="39">
        <f>'PRA110'!W161</f>
        <v>0</v>
      </c>
      <c r="Y161" s="39">
        <f>'PRA110'!X161</f>
        <v>0</v>
      </c>
      <c r="Z161" s="39">
        <f>'PRA110'!Y161</f>
        <v>0</v>
      </c>
      <c r="AA161" s="39">
        <f>'PRA110'!Z161</f>
        <v>0</v>
      </c>
      <c r="AB161" s="39">
        <f>'PRA110'!AA161</f>
        <v>0</v>
      </c>
      <c r="AC161" s="39">
        <f>'PRA110'!AB161</f>
        <v>0</v>
      </c>
      <c r="AD161" s="39">
        <f>'PRA110'!AC161</f>
        <v>0</v>
      </c>
      <c r="AE161" s="39">
        <f>'PRA110'!AD161</f>
        <v>0</v>
      </c>
      <c r="AF161" s="39">
        <f>'PRA110'!AE161</f>
        <v>0</v>
      </c>
      <c r="AG161" s="39">
        <f>'PRA110'!AF161</f>
        <v>0</v>
      </c>
      <c r="AH161" s="39">
        <f>'PRA110'!AG161</f>
        <v>0</v>
      </c>
      <c r="AI161" s="39">
        <f>'PRA110'!AH161</f>
        <v>0</v>
      </c>
      <c r="AJ161" s="39">
        <f>'PRA110'!AI161</f>
        <v>0</v>
      </c>
      <c r="AK161" s="39">
        <f>'PRA110'!AJ161</f>
        <v>0</v>
      </c>
      <c r="AL161" s="39">
        <f>'PRA110'!AK161</f>
        <v>0</v>
      </c>
      <c r="AM161" s="39">
        <f>'PRA110'!AL161</f>
        <v>0</v>
      </c>
      <c r="AN161" s="39">
        <f>'PRA110'!AM161</f>
        <v>0</v>
      </c>
      <c r="AO161" s="39">
        <f>'PRA110'!AN161</f>
        <v>0</v>
      </c>
      <c r="AP161" s="39">
        <f>'PRA110'!AO161</f>
        <v>0</v>
      </c>
      <c r="AQ161" s="39">
        <f>'PRA110'!AP161</f>
        <v>0</v>
      </c>
      <c r="AR161" s="39">
        <f>'PRA110'!AQ161</f>
        <v>0</v>
      </c>
      <c r="AS161" s="39">
        <f>'PRA110'!AR161</f>
        <v>0</v>
      </c>
      <c r="AT161" s="39">
        <f>'PRA110'!AS161</f>
        <v>0</v>
      </c>
      <c r="AU161" s="39">
        <f>'PRA110'!AT161</f>
        <v>0</v>
      </c>
      <c r="AV161" s="39">
        <f>'PRA110'!AU161</f>
        <v>0</v>
      </c>
      <c r="AW161" s="39">
        <f>'PRA110'!AV161</f>
        <v>0</v>
      </c>
      <c r="AX161" s="39">
        <f>'PRA110'!AW161</f>
        <v>0</v>
      </c>
      <c r="AY161" s="39">
        <f>'PRA110'!AX161</f>
        <v>0</v>
      </c>
      <c r="AZ161" s="39">
        <f>'PRA110'!AY161</f>
        <v>0</v>
      </c>
      <c r="BA161" s="39">
        <f>'PRA110'!AZ161</f>
        <v>0</v>
      </c>
      <c r="BB161" s="39">
        <f>'PRA110'!BA161</f>
        <v>0</v>
      </c>
      <c r="BC161" s="39">
        <f>'PRA110'!BB161</f>
        <v>0</v>
      </c>
      <c r="BD161" s="39">
        <f>'PRA110'!BC161</f>
        <v>0</v>
      </c>
      <c r="BE161" s="39">
        <f>'PRA110'!BD161</f>
        <v>0</v>
      </c>
      <c r="BF161" s="39">
        <f>'PRA110'!BE161</f>
        <v>0</v>
      </c>
      <c r="BG161" s="39">
        <f>'PRA110'!BF161</f>
        <v>0</v>
      </c>
      <c r="BH161" s="39">
        <f>'PRA110'!BG161</f>
        <v>0</v>
      </c>
      <c r="BI161" s="39">
        <f>'PRA110'!BH161</f>
        <v>0</v>
      </c>
      <c r="BJ161" s="39">
        <f>'PRA110'!BI161</f>
        <v>0</v>
      </c>
      <c r="BK161" s="39">
        <f>'PRA110'!BJ161</f>
        <v>0</v>
      </c>
      <c r="BL161" s="39">
        <f>'PRA110'!BK161</f>
        <v>0</v>
      </c>
      <c r="BM161" s="39">
        <f>'PRA110'!BL161</f>
        <v>0</v>
      </c>
      <c r="BN161" s="39">
        <f>'PRA110'!BM161</f>
        <v>0</v>
      </c>
      <c r="BO161" s="39">
        <f>'PRA110'!BN161</f>
        <v>0</v>
      </c>
      <c r="BP161" s="39">
        <f>'PRA110'!BO161</f>
        <v>0</v>
      </c>
      <c r="BQ161" s="39">
        <f>'PRA110'!BP161</f>
        <v>0</v>
      </c>
      <c r="BR161" s="39">
        <f>'PRA110'!BQ161</f>
        <v>0</v>
      </c>
      <c r="BS161" s="39">
        <f>'PRA110'!BR161</f>
        <v>0</v>
      </c>
      <c r="BT161" s="39">
        <f>'PRA110'!BS161</f>
        <v>0</v>
      </c>
      <c r="BU161" s="39">
        <f>'PRA110'!BT161</f>
        <v>0</v>
      </c>
      <c r="BV161" s="39">
        <f>'PRA110'!BU161</f>
        <v>0</v>
      </c>
      <c r="BW161" s="39">
        <f>'PRA110'!BV161</f>
        <v>0</v>
      </c>
      <c r="BX161" s="39">
        <f>'PRA110'!BW161</f>
        <v>0</v>
      </c>
      <c r="BY161" s="39">
        <f>'PRA110'!BX161</f>
        <v>0</v>
      </c>
      <c r="BZ161" s="39">
        <f>'PRA110'!BY161</f>
        <v>0</v>
      </c>
      <c r="CA161" s="39">
        <f>'PRA110'!BZ161</f>
        <v>0</v>
      </c>
      <c r="CB161" s="39">
        <f>'PRA110'!CA161</f>
        <v>0</v>
      </c>
      <c r="CC161" s="39">
        <f>'PRA110'!CB161</f>
        <v>0</v>
      </c>
      <c r="CD161" s="39">
        <f>'PRA110'!CC161</f>
        <v>0</v>
      </c>
      <c r="CE161" s="39">
        <f>'PRA110'!CD161</f>
        <v>0</v>
      </c>
      <c r="CF161" s="39">
        <f>'PRA110'!CE161</f>
        <v>0</v>
      </c>
      <c r="CG161" s="39">
        <f>'PRA110'!CF161</f>
        <v>0</v>
      </c>
      <c r="CH161" s="39">
        <f>'PRA110'!CG161</f>
        <v>0</v>
      </c>
      <c r="CI161" s="39">
        <f>'PRA110'!CH161</f>
        <v>0</v>
      </c>
      <c r="CJ161" s="39">
        <f>'PRA110'!CI161</f>
        <v>0</v>
      </c>
      <c r="CK161" s="39">
        <f>'PRA110'!CJ161</f>
        <v>0</v>
      </c>
      <c r="CL161" s="39">
        <f>'PRA110'!CK161</f>
        <v>0</v>
      </c>
      <c r="CM161" s="39">
        <f>'PRA110'!CL161</f>
        <v>0</v>
      </c>
      <c r="CN161" s="39">
        <f>'PRA110'!CM161</f>
        <v>0</v>
      </c>
      <c r="CO161" s="39">
        <f>'PRA110'!CN161</f>
        <v>0</v>
      </c>
      <c r="CP161" s="39">
        <f>'PRA110'!CO161</f>
        <v>0</v>
      </c>
      <c r="CQ161" s="39">
        <f>'PRA110'!CP161</f>
        <v>0</v>
      </c>
      <c r="CR161" s="39">
        <f>'PRA110'!CQ161</f>
        <v>0</v>
      </c>
      <c r="CS161" s="39">
        <f>'PRA110'!CR161</f>
        <v>0</v>
      </c>
      <c r="CT161" s="39">
        <f>'PRA110'!CS161</f>
        <v>0</v>
      </c>
      <c r="CU161" s="39">
        <f>'PRA110'!CT161</f>
        <v>0</v>
      </c>
      <c r="CV161" s="39">
        <f>'PRA110'!CU161</f>
        <v>0</v>
      </c>
      <c r="CW161" s="39">
        <f>'PRA110'!CV161</f>
        <v>0</v>
      </c>
      <c r="CX161" s="39">
        <f>'PRA110'!CW161</f>
        <v>0</v>
      </c>
      <c r="CY161" s="39">
        <f>'PRA110'!CX161</f>
        <v>0</v>
      </c>
      <c r="CZ161" s="39">
        <f>'PRA110'!CY161</f>
        <v>0</v>
      </c>
      <c r="DA161" s="39">
        <f>'PRA110'!CZ161</f>
        <v>0</v>
      </c>
      <c r="DB161" s="39">
        <f>'PRA110'!DA161</f>
        <v>0</v>
      </c>
      <c r="DC161" s="39">
        <f>'PRA110'!DB161</f>
        <v>0</v>
      </c>
      <c r="DD161" s="39">
        <f>'PRA110'!DC161</f>
        <v>0</v>
      </c>
      <c r="DE161" s="39">
        <f>'PRA110'!DD161</f>
        <v>0</v>
      </c>
      <c r="DF161" s="39">
        <f>'PRA110'!DE161</f>
        <v>0</v>
      </c>
      <c r="DG161" s="39">
        <f>'PRA110'!DF161</f>
        <v>0</v>
      </c>
      <c r="DH161" s="39">
        <f>'PRA110'!DG161</f>
        <v>0</v>
      </c>
      <c r="DI161" s="39">
        <f>'PRA110'!DH161</f>
        <v>0</v>
      </c>
      <c r="DJ161" s="39">
        <f>'PRA110'!DI161</f>
        <v>0</v>
      </c>
      <c r="DK161" s="39">
        <f>'PRA110'!DJ161</f>
        <v>0</v>
      </c>
      <c r="DL161" s="42">
        <f>'PRA110'!DK161</f>
        <v>0</v>
      </c>
    </row>
    <row r="162" spans="1:116" s="256" customFormat="1" ht="21.6" customHeight="1">
      <c r="A162" s="207"/>
      <c r="B162" s="214"/>
      <c r="C162" s="174"/>
      <c r="D162" s="84" t="s">
        <v>236</v>
      </c>
      <c r="E162" s="87" t="s">
        <v>237</v>
      </c>
      <c r="F162" s="231" t="s">
        <v>83</v>
      </c>
      <c r="G162" s="209"/>
      <c r="H162" s="202"/>
      <c r="I162" s="39">
        <f>'PRA110'!H162</f>
        <v>0</v>
      </c>
      <c r="J162" s="39">
        <f>'PRA110'!J162</f>
        <v>0</v>
      </c>
      <c r="K162" s="39">
        <f>'PRA110'!I162-'PRA110'!J162</f>
        <v>0</v>
      </c>
      <c r="L162" s="39">
        <f>'PRA110'!K162</f>
        <v>0</v>
      </c>
      <c r="M162" s="39">
        <f>'PRA110'!L162</f>
        <v>0</v>
      </c>
      <c r="N162" s="39">
        <f>'PRA110'!M162</f>
        <v>0</v>
      </c>
      <c r="O162" s="39">
        <f>'PRA110'!N162</f>
        <v>0</v>
      </c>
      <c r="P162" s="39">
        <f>'PRA110'!O162</f>
        <v>0</v>
      </c>
      <c r="Q162" s="39">
        <f>'PRA110'!P162</f>
        <v>0</v>
      </c>
      <c r="R162" s="39">
        <f>'PRA110'!Q162</f>
        <v>0</v>
      </c>
      <c r="S162" s="39">
        <f>'PRA110'!R162</f>
        <v>0</v>
      </c>
      <c r="T162" s="39">
        <f>'PRA110'!S162</f>
        <v>0</v>
      </c>
      <c r="U162" s="39">
        <f>'PRA110'!T162</f>
        <v>0</v>
      </c>
      <c r="V162" s="39">
        <f>'PRA110'!U162</f>
        <v>0</v>
      </c>
      <c r="W162" s="39">
        <f>'PRA110'!V162</f>
        <v>0</v>
      </c>
      <c r="X162" s="39">
        <f>'PRA110'!W162</f>
        <v>0</v>
      </c>
      <c r="Y162" s="39">
        <f>'PRA110'!X162</f>
        <v>0</v>
      </c>
      <c r="Z162" s="39">
        <f>'PRA110'!Y162</f>
        <v>0</v>
      </c>
      <c r="AA162" s="39">
        <f>'PRA110'!Z162</f>
        <v>0</v>
      </c>
      <c r="AB162" s="39">
        <f>'PRA110'!AA162</f>
        <v>0</v>
      </c>
      <c r="AC162" s="39">
        <f>'PRA110'!AB162</f>
        <v>0</v>
      </c>
      <c r="AD162" s="39">
        <f>'PRA110'!AC162</f>
        <v>0</v>
      </c>
      <c r="AE162" s="39">
        <f>'PRA110'!AD162</f>
        <v>0</v>
      </c>
      <c r="AF162" s="39">
        <f>'PRA110'!AE162</f>
        <v>0</v>
      </c>
      <c r="AG162" s="39">
        <f>'PRA110'!AF162</f>
        <v>0</v>
      </c>
      <c r="AH162" s="39">
        <f>'PRA110'!AG162</f>
        <v>0</v>
      </c>
      <c r="AI162" s="39">
        <f>'PRA110'!AH162</f>
        <v>0</v>
      </c>
      <c r="AJ162" s="39">
        <f>'PRA110'!AI162</f>
        <v>0</v>
      </c>
      <c r="AK162" s="39">
        <f>'PRA110'!AJ162</f>
        <v>0</v>
      </c>
      <c r="AL162" s="39">
        <f>'PRA110'!AK162</f>
        <v>0</v>
      </c>
      <c r="AM162" s="39">
        <f>'PRA110'!AL162</f>
        <v>0</v>
      </c>
      <c r="AN162" s="39">
        <f>'PRA110'!AM162</f>
        <v>0</v>
      </c>
      <c r="AO162" s="39">
        <f>'PRA110'!AN162</f>
        <v>0</v>
      </c>
      <c r="AP162" s="39">
        <f>'PRA110'!AO162</f>
        <v>0</v>
      </c>
      <c r="AQ162" s="39">
        <f>'PRA110'!AP162</f>
        <v>0</v>
      </c>
      <c r="AR162" s="39">
        <f>'PRA110'!AQ162</f>
        <v>0</v>
      </c>
      <c r="AS162" s="39">
        <f>'PRA110'!AR162</f>
        <v>0</v>
      </c>
      <c r="AT162" s="39">
        <f>'PRA110'!AS162</f>
        <v>0</v>
      </c>
      <c r="AU162" s="39">
        <f>'PRA110'!AT162</f>
        <v>0</v>
      </c>
      <c r="AV162" s="39">
        <f>'PRA110'!AU162</f>
        <v>0</v>
      </c>
      <c r="AW162" s="39">
        <f>'PRA110'!AV162</f>
        <v>0</v>
      </c>
      <c r="AX162" s="39">
        <f>'PRA110'!AW162</f>
        <v>0</v>
      </c>
      <c r="AY162" s="39">
        <f>'PRA110'!AX162</f>
        <v>0</v>
      </c>
      <c r="AZ162" s="39">
        <f>'PRA110'!AY162</f>
        <v>0</v>
      </c>
      <c r="BA162" s="39">
        <f>'PRA110'!AZ162</f>
        <v>0</v>
      </c>
      <c r="BB162" s="39">
        <f>'PRA110'!BA162</f>
        <v>0</v>
      </c>
      <c r="BC162" s="39">
        <f>'PRA110'!BB162</f>
        <v>0</v>
      </c>
      <c r="BD162" s="39">
        <f>'PRA110'!BC162</f>
        <v>0</v>
      </c>
      <c r="BE162" s="39">
        <f>'PRA110'!BD162</f>
        <v>0</v>
      </c>
      <c r="BF162" s="39">
        <f>'PRA110'!BE162</f>
        <v>0</v>
      </c>
      <c r="BG162" s="39">
        <f>'PRA110'!BF162</f>
        <v>0</v>
      </c>
      <c r="BH162" s="39">
        <f>'PRA110'!BG162</f>
        <v>0</v>
      </c>
      <c r="BI162" s="39">
        <f>'PRA110'!BH162</f>
        <v>0</v>
      </c>
      <c r="BJ162" s="39">
        <f>'PRA110'!BI162</f>
        <v>0</v>
      </c>
      <c r="BK162" s="39">
        <f>'PRA110'!BJ162</f>
        <v>0</v>
      </c>
      <c r="BL162" s="39">
        <f>'PRA110'!BK162</f>
        <v>0</v>
      </c>
      <c r="BM162" s="39">
        <f>'PRA110'!BL162</f>
        <v>0</v>
      </c>
      <c r="BN162" s="39">
        <f>'PRA110'!BM162</f>
        <v>0</v>
      </c>
      <c r="BO162" s="39">
        <f>'PRA110'!BN162</f>
        <v>0</v>
      </c>
      <c r="BP162" s="39">
        <f>'PRA110'!BO162</f>
        <v>0</v>
      </c>
      <c r="BQ162" s="39">
        <f>'PRA110'!BP162</f>
        <v>0</v>
      </c>
      <c r="BR162" s="39">
        <f>'PRA110'!BQ162</f>
        <v>0</v>
      </c>
      <c r="BS162" s="39">
        <f>'PRA110'!BR162</f>
        <v>0</v>
      </c>
      <c r="BT162" s="39">
        <f>'PRA110'!BS162</f>
        <v>0</v>
      </c>
      <c r="BU162" s="39">
        <f>'PRA110'!BT162</f>
        <v>0</v>
      </c>
      <c r="BV162" s="39">
        <f>'PRA110'!BU162</f>
        <v>0</v>
      </c>
      <c r="BW162" s="39">
        <f>'PRA110'!BV162</f>
        <v>0</v>
      </c>
      <c r="BX162" s="39">
        <f>'PRA110'!BW162</f>
        <v>0</v>
      </c>
      <c r="BY162" s="39">
        <f>'PRA110'!BX162</f>
        <v>0</v>
      </c>
      <c r="BZ162" s="39">
        <f>'PRA110'!BY162</f>
        <v>0</v>
      </c>
      <c r="CA162" s="39">
        <f>'PRA110'!BZ162</f>
        <v>0</v>
      </c>
      <c r="CB162" s="39">
        <f>'PRA110'!CA162</f>
        <v>0</v>
      </c>
      <c r="CC162" s="39">
        <f>'PRA110'!CB162</f>
        <v>0</v>
      </c>
      <c r="CD162" s="39">
        <f>'PRA110'!CC162</f>
        <v>0</v>
      </c>
      <c r="CE162" s="39">
        <f>'PRA110'!CD162</f>
        <v>0</v>
      </c>
      <c r="CF162" s="39">
        <f>'PRA110'!CE162</f>
        <v>0</v>
      </c>
      <c r="CG162" s="39">
        <f>'PRA110'!CF162</f>
        <v>0</v>
      </c>
      <c r="CH162" s="39">
        <f>'PRA110'!CG162</f>
        <v>0</v>
      </c>
      <c r="CI162" s="39">
        <f>'PRA110'!CH162</f>
        <v>0</v>
      </c>
      <c r="CJ162" s="39">
        <f>'PRA110'!CI162</f>
        <v>0</v>
      </c>
      <c r="CK162" s="39">
        <f>'PRA110'!CJ162</f>
        <v>0</v>
      </c>
      <c r="CL162" s="39">
        <f>'PRA110'!CK162</f>
        <v>0</v>
      </c>
      <c r="CM162" s="39">
        <f>'PRA110'!CL162</f>
        <v>0</v>
      </c>
      <c r="CN162" s="39">
        <f>'PRA110'!CM162</f>
        <v>0</v>
      </c>
      <c r="CO162" s="39">
        <f>'PRA110'!CN162</f>
        <v>0</v>
      </c>
      <c r="CP162" s="39">
        <f>'PRA110'!CO162</f>
        <v>0</v>
      </c>
      <c r="CQ162" s="39">
        <f>'PRA110'!CP162</f>
        <v>0</v>
      </c>
      <c r="CR162" s="39">
        <f>'PRA110'!CQ162</f>
        <v>0</v>
      </c>
      <c r="CS162" s="39">
        <f>'PRA110'!CR162</f>
        <v>0</v>
      </c>
      <c r="CT162" s="39">
        <f>'PRA110'!CS162</f>
        <v>0</v>
      </c>
      <c r="CU162" s="39">
        <f>'PRA110'!CT162</f>
        <v>0</v>
      </c>
      <c r="CV162" s="39">
        <f>'PRA110'!CU162</f>
        <v>0</v>
      </c>
      <c r="CW162" s="39">
        <f>'PRA110'!CV162</f>
        <v>0</v>
      </c>
      <c r="CX162" s="39">
        <f>'PRA110'!CW162</f>
        <v>0</v>
      </c>
      <c r="CY162" s="39">
        <f>'PRA110'!CX162</f>
        <v>0</v>
      </c>
      <c r="CZ162" s="39">
        <f>'PRA110'!CY162</f>
        <v>0</v>
      </c>
      <c r="DA162" s="39">
        <f>'PRA110'!CZ162</f>
        <v>0</v>
      </c>
      <c r="DB162" s="39">
        <f>'PRA110'!DA162</f>
        <v>0</v>
      </c>
      <c r="DC162" s="39">
        <f>'PRA110'!DB162</f>
        <v>0</v>
      </c>
      <c r="DD162" s="39">
        <f>'PRA110'!DC162</f>
        <v>0</v>
      </c>
      <c r="DE162" s="39">
        <f>'PRA110'!DD162</f>
        <v>0</v>
      </c>
      <c r="DF162" s="39">
        <f>'PRA110'!DE162</f>
        <v>0</v>
      </c>
      <c r="DG162" s="39">
        <f>'PRA110'!DF162</f>
        <v>0</v>
      </c>
      <c r="DH162" s="39">
        <f>'PRA110'!DG162</f>
        <v>0</v>
      </c>
      <c r="DI162" s="39">
        <f>'PRA110'!DH162</f>
        <v>0</v>
      </c>
      <c r="DJ162" s="39">
        <f>'PRA110'!DI162</f>
        <v>0</v>
      </c>
      <c r="DK162" s="39">
        <f>'PRA110'!DJ162</f>
        <v>0</v>
      </c>
      <c r="DL162" s="42">
        <f>'PRA110'!DK162</f>
        <v>0</v>
      </c>
    </row>
    <row r="163" spans="1:116" s="256" customFormat="1" ht="19.899999999999999" customHeight="1">
      <c r="A163" s="207"/>
      <c r="B163" s="214"/>
      <c r="C163" s="174"/>
      <c r="D163" s="84" t="s">
        <v>238</v>
      </c>
      <c r="E163" s="87" t="s">
        <v>239</v>
      </c>
      <c r="F163" s="231" t="s">
        <v>240</v>
      </c>
      <c r="G163" s="209"/>
      <c r="H163" s="202"/>
      <c r="I163" s="39">
        <f>'PRA110'!H163</f>
        <v>0</v>
      </c>
      <c r="J163" s="39">
        <f>'PRA110'!J163</f>
        <v>0</v>
      </c>
      <c r="K163" s="39">
        <f>'PRA110'!I163-'PRA110'!J163</f>
        <v>0</v>
      </c>
      <c r="L163" s="39">
        <f>'PRA110'!K163</f>
        <v>0</v>
      </c>
      <c r="M163" s="39">
        <f>'PRA110'!L163</f>
        <v>0</v>
      </c>
      <c r="N163" s="39">
        <f>'PRA110'!M163</f>
        <v>0</v>
      </c>
      <c r="O163" s="39">
        <f>'PRA110'!N163</f>
        <v>0</v>
      </c>
      <c r="P163" s="39">
        <f>'PRA110'!O163</f>
        <v>0</v>
      </c>
      <c r="Q163" s="39">
        <f>'PRA110'!P163</f>
        <v>0</v>
      </c>
      <c r="R163" s="39">
        <f>'PRA110'!Q163</f>
        <v>0</v>
      </c>
      <c r="S163" s="39">
        <f>'PRA110'!R163</f>
        <v>0</v>
      </c>
      <c r="T163" s="39">
        <f>'PRA110'!S163</f>
        <v>0</v>
      </c>
      <c r="U163" s="39">
        <f>'PRA110'!T163</f>
        <v>0</v>
      </c>
      <c r="V163" s="39">
        <f>'PRA110'!U163</f>
        <v>0</v>
      </c>
      <c r="W163" s="39">
        <f>'PRA110'!V163</f>
        <v>0</v>
      </c>
      <c r="X163" s="39">
        <f>'PRA110'!W163</f>
        <v>0</v>
      </c>
      <c r="Y163" s="39">
        <f>'PRA110'!X163</f>
        <v>0</v>
      </c>
      <c r="Z163" s="39">
        <f>'PRA110'!Y163</f>
        <v>0</v>
      </c>
      <c r="AA163" s="39">
        <f>'PRA110'!Z163</f>
        <v>0</v>
      </c>
      <c r="AB163" s="39">
        <f>'PRA110'!AA163</f>
        <v>0</v>
      </c>
      <c r="AC163" s="39">
        <f>'PRA110'!AB163</f>
        <v>0</v>
      </c>
      <c r="AD163" s="39">
        <f>'PRA110'!AC163</f>
        <v>0</v>
      </c>
      <c r="AE163" s="39">
        <f>'PRA110'!AD163</f>
        <v>0</v>
      </c>
      <c r="AF163" s="39">
        <f>'PRA110'!AE163</f>
        <v>0</v>
      </c>
      <c r="AG163" s="39">
        <f>'PRA110'!AF163</f>
        <v>0</v>
      </c>
      <c r="AH163" s="39">
        <f>'PRA110'!AG163</f>
        <v>0</v>
      </c>
      <c r="AI163" s="39">
        <f>'PRA110'!AH163</f>
        <v>0</v>
      </c>
      <c r="AJ163" s="39">
        <f>'PRA110'!AI163</f>
        <v>0</v>
      </c>
      <c r="AK163" s="39">
        <f>'PRA110'!AJ163</f>
        <v>0</v>
      </c>
      <c r="AL163" s="39">
        <f>'PRA110'!AK163</f>
        <v>0</v>
      </c>
      <c r="AM163" s="39">
        <f>'PRA110'!AL163</f>
        <v>0</v>
      </c>
      <c r="AN163" s="39">
        <f>'PRA110'!AM163</f>
        <v>0</v>
      </c>
      <c r="AO163" s="39">
        <f>'PRA110'!AN163</f>
        <v>0</v>
      </c>
      <c r="AP163" s="39">
        <f>'PRA110'!AO163</f>
        <v>0</v>
      </c>
      <c r="AQ163" s="39">
        <f>'PRA110'!AP163</f>
        <v>0</v>
      </c>
      <c r="AR163" s="39">
        <f>'PRA110'!AQ163</f>
        <v>0</v>
      </c>
      <c r="AS163" s="39">
        <f>'PRA110'!AR163</f>
        <v>0</v>
      </c>
      <c r="AT163" s="39">
        <f>'PRA110'!AS163</f>
        <v>0</v>
      </c>
      <c r="AU163" s="39">
        <f>'PRA110'!AT163</f>
        <v>0</v>
      </c>
      <c r="AV163" s="39">
        <f>'PRA110'!AU163</f>
        <v>0</v>
      </c>
      <c r="AW163" s="39">
        <f>'PRA110'!AV163</f>
        <v>0</v>
      </c>
      <c r="AX163" s="39">
        <f>'PRA110'!AW163</f>
        <v>0</v>
      </c>
      <c r="AY163" s="39">
        <f>'PRA110'!AX163</f>
        <v>0</v>
      </c>
      <c r="AZ163" s="39">
        <f>'PRA110'!AY163</f>
        <v>0</v>
      </c>
      <c r="BA163" s="39">
        <f>'PRA110'!AZ163</f>
        <v>0</v>
      </c>
      <c r="BB163" s="39">
        <f>'PRA110'!BA163</f>
        <v>0</v>
      </c>
      <c r="BC163" s="39">
        <f>'PRA110'!BB163</f>
        <v>0</v>
      </c>
      <c r="BD163" s="39">
        <f>'PRA110'!BC163</f>
        <v>0</v>
      </c>
      <c r="BE163" s="39">
        <f>'PRA110'!BD163</f>
        <v>0</v>
      </c>
      <c r="BF163" s="39">
        <f>'PRA110'!BE163</f>
        <v>0</v>
      </c>
      <c r="BG163" s="39">
        <f>'PRA110'!BF163</f>
        <v>0</v>
      </c>
      <c r="BH163" s="39">
        <f>'PRA110'!BG163</f>
        <v>0</v>
      </c>
      <c r="BI163" s="39">
        <f>'PRA110'!BH163</f>
        <v>0</v>
      </c>
      <c r="BJ163" s="39">
        <f>'PRA110'!BI163</f>
        <v>0</v>
      </c>
      <c r="BK163" s="39">
        <f>'PRA110'!BJ163</f>
        <v>0</v>
      </c>
      <c r="BL163" s="39">
        <f>'PRA110'!BK163</f>
        <v>0</v>
      </c>
      <c r="BM163" s="39">
        <f>'PRA110'!BL163</f>
        <v>0</v>
      </c>
      <c r="BN163" s="39">
        <f>'PRA110'!BM163</f>
        <v>0</v>
      </c>
      <c r="BO163" s="39">
        <f>'PRA110'!BN163</f>
        <v>0</v>
      </c>
      <c r="BP163" s="39">
        <f>'PRA110'!BO163</f>
        <v>0</v>
      </c>
      <c r="BQ163" s="39">
        <f>'PRA110'!BP163</f>
        <v>0</v>
      </c>
      <c r="BR163" s="39">
        <f>'PRA110'!BQ163</f>
        <v>0</v>
      </c>
      <c r="BS163" s="39">
        <f>'PRA110'!BR163</f>
        <v>0</v>
      </c>
      <c r="BT163" s="39">
        <f>'PRA110'!BS163</f>
        <v>0</v>
      </c>
      <c r="BU163" s="39">
        <f>'PRA110'!BT163</f>
        <v>0</v>
      </c>
      <c r="BV163" s="39">
        <f>'PRA110'!BU163</f>
        <v>0</v>
      </c>
      <c r="BW163" s="39">
        <f>'PRA110'!BV163</f>
        <v>0</v>
      </c>
      <c r="BX163" s="39">
        <f>'PRA110'!BW163</f>
        <v>0</v>
      </c>
      <c r="BY163" s="39">
        <f>'PRA110'!BX163</f>
        <v>0</v>
      </c>
      <c r="BZ163" s="39">
        <f>'PRA110'!BY163</f>
        <v>0</v>
      </c>
      <c r="CA163" s="39">
        <f>'PRA110'!BZ163</f>
        <v>0</v>
      </c>
      <c r="CB163" s="39">
        <f>'PRA110'!CA163</f>
        <v>0</v>
      </c>
      <c r="CC163" s="39">
        <f>'PRA110'!CB163</f>
        <v>0</v>
      </c>
      <c r="CD163" s="39">
        <f>'PRA110'!CC163</f>
        <v>0</v>
      </c>
      <c r="CE163" s="39">
        <f>'PRA110'!CD163</f>
        <v>0</v>
      </c>
      <c r="CF163" s="39">
        <f>'PRA110'!CE163</f>
        <v>0</v>
      </c>
      <c r="CG163" s="39">
        <f>'PRA110'!CF163</f>
        <v>0</v>
      </c>
      <c r="CH163" s="39">
        <f>'PRA110'!CG163</f>
        <v>0</v>
      </c>
      <c r="CI163" s="39">
        <f>'PRA110'!CH163</f>
        <v>0</v>
      </c>
      <c r="CJ163" s="39">
        <f>'PRA110'!CI163</f>
        <v>0</v>
      </c>
      <c r="CK163" s="39">
        <f>'PRA110'!CJ163</f>
        <v>0</v>
      </c>
      <c r="CL163" s="39">
        <f>'PRA110'!CK163</f>
        <v>0</v>
      </c>
      <c r="CM163" s="39">
        <f>'PRA110'!CL163</f>
        <v>0</v>
      </c>
      <c r="CN163" s="39">
        <f>'PRA110'!CM163</f>
        <v>0</v>
      </c>
      <c r="CO163" s="39">
        <f>'PRA110'!CN163</f>
        <v>0</v>
      </c>
      <c r="CP163" s="39">
        <f>'PRA110'!CO163</f>
        <v>0</v>
      </c>
      <c r="CQ163" s="39">
        <f>'PRA110'!CP163</f>
        <v>0</v>
      </c>
      <c r="CR163" s="39">
        <f>'PRA110'!CQ163</f>
        <v>0</v>
      </c>
      <c r="CS163" s="39">
        <f>'PRA110'!CR163</f>
        <v>0</v>
      </c>
      <c r="CT163" s="39">
        <f>'PRA110'!CS163</f>
        <v>0</v>
      </c>
      <c r="CU163" s="39">
        <f>'PRA110'!CT163</f>
        <v>0</v>
      </c>
      <c r="CV163" s="39">
        <f>'PRA110'!CU163</f>
        <v>0</v>
      </c>
      <c r="CW163" s="39">
        <f>'PRA110'!CV163</f>
        <v>0</v>
      </c>
      <c r="CX163" s="39">
        <f>'PRA110'!CW163</f>
        <v>0</v>
      </c>
      <c r="CY163" s="39">
        <f>'PRA110'!CX163</f>
        <v>0</v>
      </c>
      <c r="CZ163" s="39">
        <f>'PRA110'!CY163</f>
        <v>0</v>
      </c>
      <c r="DA163" s="39">
        <f>'PRA110'!CZ163</f>
        <v>0</v>
      </c>
      <c r="DB163" s="39">
        <f>'PRA110'!DA163</f>
        <v>0</v>
      </c>
      <c r="DC163" s="39">
        <f>'PRA110'!DB163</f>
        <v>0</v>
      </c>
      <c r="DD163" s="39">
        <f>'PRA110'!DC163</f>
        <v>0</v>
      </c>
      <c r="DE163" s="39">
        <f>'PRA110'!DD163</f>
        <v>0</v>
      </c>
      <c r="DF163" s="39">
        <f>'PRA110'!DE163</f>
        <v>0</v>
      </c>
      <c r="DG163" s="39">
        <f>'PRA110'!DF163</f>
        <v>0</v>
      </c>
      <c r="DH163" s="39">
        <f>'PRA110'!DG163</f>
        <v>0</v>
      </c>
      <c r="DI163" s="39">
        <f>'PRA110'!DH163</f>
        <v>0</v>
      </c>
      <c r="DJ163" s="39">
        <f>'PRA110'!DI163</f>
        <v>0</v>
      </c>
      <c r="DK163" s="39">
        <f>'PRA110'!DJ163</f>
        <v>0</v>
      </c>
      <c r="DL163" s="42">
        <f>'PRA110'!DK163</f>
        <v>0</v>
      </c>
    </row>
    <row r="164" spans="1:116" s="256" customFormat="1" ht="19.899999999999999" customHeight="1">
      <c r="A164" s="207"/>
      <c r="B164" s="214"/>
      <c r="C164" s="174"/>
      <c r="D164" s="84" t="s">
        <v>241</v>
      </c>
      <c r="E164" s="87" t="s">
        <v>242</v>
      </c>
      <c r="F164" s="231" t="s">
        <v>87</v>
      </c>
      <c r="G164" s="209"/>
      <c r="H164" s="202"/>
      <c r="I164" s="39">
        <f>'PRA110'!H164</f>
        <v>0</v>
      </c>
      <c r="J164" s="39">
        <f>'PRA110'!J164</f>
        <v>0</v>
      </c>
      <c r="K164" s="39">
        <f>'PRA110'!I164-'PRA110'!J164</f>
        <v>0</v>
      </c>
      <c r="L164" s="39">
        <f>'PRA110'!K164</f>
        <v>0</v>
      </c>
      <c r="M164" s="39">
        <f>'PRA110'!L164</f>
        <v>0</v>
      </c>
      <c r="N164" s="39">
        <f>'PRA110'!M164</f>
        <v>0</v>
      </c>
      <c r="O164" s="39">
        <f>'PRA110'!N164</f>
        <v>0</v>
      </c>
      <c r="P164" s="39">
        <f>'PRA110'!O164</f>
        <v>0</v>
      </c>
      <c r="Q164" s="39">
        <f>'PRA110'!P164</f>
        <v>0</v>
      </c>
      <c r="R164" s="39">
        <f>'PRA110'!Q164</f>
        <v>0</v>
      </c>
      <c r="S164" s="39">
        <f>'PRA110'!R164</f>
        <v>0</v>
      </c>
      <c r="T164" s="39">
        <f>'PRA110'!S164</f>
        <v>0</v>
      </c>
      <c r="U164" s="39">
        <f>'PRA110'!T164</f>
        <v>0</v>
      </c>
      <c r="V164" s="39">
        <f>'PRA110'!U164</f>
        <v>0</v>
      </c>
      <c r="W164" s="39">
        <f>'PRA110'!V164</f>
        <v>0</v>
      </c>
      <c r="X164" s="39">
        <f>'PRA110'!W164</f>
        <v>0</v>
      </c>
      <c r="Y164" s="39">
        <f>'PRA110'!X164</f>
        <v>0</v>
      </c>
      <c r="Z164" s="39">
        <f>'PRA110'!Y164</f>
        <v>0</v>
      </c>
      <c r="AA164" s="39">
        <f>'PRA110'!Z164</f>
        <v>0</v>
      </c>
      <c r="AB164" s="39">
        <f>'PRA110'!AA164</f>
        <v>0</v>
      </c>
      <c r="AC164" s="39">
        <f>'PRA110'!AB164</f>
        <v>0</v>
      </c>
      <c r="AD164" s="39">
        <f>'PRA110'!AC164</f>
        <v>0</v>
      </c>
      <c r="AE164" s="39">
        <f>'PRA110'!AD164</f>
        <v>0</v>
      </c>
      <c r="AF164" s="39">
        <f>'PRA110'!AE164</f>
        <v>0</v>
      </c>
      <c r="AG164" s="39">
        <f>'PRA110'!AF164</f>
        <v>0</v>
      </c>
      <c r="AH164" s="39">
        <f>'PRA110'!AG164</f>
        <v>0</v>
      </c>
      <c r="AI164" s="39">
        <f>'PRA110'!AH164</f>
        <v>0</v>
      </c>
      <c r="AJ164" s="39">
        <f>'PRA110'!AI164</f>
        <v>0</v>
      </c>
      <c r="AK164" s="39">
        <f>'PRA110'!AJ164</f>
        <v>0</v>
      </c>
      <c r="AL164" s="39">
        <f>'PRA110'!AK164</f>
        <v>0</v>
      </c>
      <c r="AM164" s="39">
        <f>'PRA110'!AL164</f>
        <v>0</v>
      </c>
      <c r="AN164" s="39">
        <f>'PRA110'!AM164</f>
        <v>0</v>
      </c>
      <c r="AO164" s="39">
        <f>'PRA110'!AN164</f>
        <v>0</v>
      </c>
      <c r="AP164" s="39">
        <f>'PRA110'!AO164</f>
        <v>0</v>
      </c>
      <c r="AQ164" s="39">
        <f>'PRA110'!AP164</f>
        <v>0</v>
      </c>
      <c r="AR164" s="39">
        <f>'PRA110'!AQ164</f>
        <v>0</v>
      </c>
      <c r="AS164" s="39">
        <f>'PRA110'!AR164</f>
        <v>0</v>
      </c>
      <c r="AT164" s="39">
        <f>'PRA110'!AS164</f>
        <v>0</v>
      </c>
      <c r="AU164" s="39">
        <f>'PRA110'!AT164</f>
        <v>0</v>
      </c>
      <c r="AV164" s="39">
        <f>'PRA110'!AU164</f>
        <v>0</v>
      </c>
      <c r="AW164" s="39">
        <f>'PRA110'!AV164</f>
        <v>0</v>
      </c>
      <c r="AX164" s="39">
        <f>'PRA110'!AW164</f>
        <v>0</v>
      </c>
      <c r="AY164" s="39">
        <f>'PRA110'!AX164</f>
        <v>0</v>
      </c>
      <c r="AZ164" s="39">
        <f>'PRA110'!AY164</f>
        <v>0</v>
      </c>
      <c r="BA164" s="39">
        <f>'PRA110'!AZ164</f>
        <v>0</v>
      </c>
      <c r="BB164" s="39">
        <f>'PRA110'!BA164</f>
        <v>0</v>
      </c>
      <c r="BC164" s="39">
        <f>'PRA110'!BB164</f>
        <v>0</v>
      </c>
      <c r="BD164" s="39">
        <f>'PRA110'!BC164</f>
        <v>0</v>
      </c>
      <c r="BE164" s="39">
        <f>'PRA110'!BD164</f>
        <v>0</v>
      </c>
      <c r="BF164" s="39">
        <f>'PRA110'!BE164</f>
        <v>0</v>
      </c>
      <c r="BG164" s="39">
        <f>'PRA110'!BF164</f>
        <v>0</v>
      </c>
      <c r="BH164" s="39">
        <f>'PRA110'!BG164</f>
        <v>0</v>
      </c>
      <c r="BI164" s="39">
        <f>'PRA110'!BH164</f>
        <v>0</v>
      </c>
      <c r="BJ164" s="39">
        <f>'PRA110'!BI164</f>
        <v>0</v>
      </c>
      <c r="BK164" s="39">
        <f>'PRA110'!BJ164</f>
        <v>0</v>
      </c>
      <c r="BL164" s="39">
        <f>'PRA110'!BK164</f>
        <v>0</v>
      </c>
      <c r="BM164" s="39">
        <f>'PRA110'!BL164</f>
        <v>0</v>
      </c>
      <c r="BN164" s="39">
        <f>'PRA110'!BM164</f>
        <v>0</v>
      </c>
      <c r="BO164" s="39">
        <f>'PRA110'!BN164</f>
        <v>0</v>
      </c>
      <c r="BP164" s="39">
        <f>'PRA110'!BO164</f>
        <v>0</v>
      </c>
      <c r="BQ164" s="39">
        <f>'PRA110'!BP164</f>
        <v>0</v>
      </c>
      <c r="BR164" s="39">
        <f>'PRA110'!BQ164</f>
        <v>0</v>
      </c>
      <c r="BS164" s="39">
        <f>'PRA110'!BR164</f>
        <v>0</v>
      </c>
      <c r="BT164" s="39">
        <f>'PRA110'!BS164</f>
        <v>0</v>
      </c>
      <c r="BU164" s="39">
        <f>'PRA110'!BT164</f>
        <v>0</v>
      </c>
      <c r="BV164" s="39">
        <f>'PRA110'!BU164</f>
        <v>0</v>
      </c>
      <c r="BW164" s="39">
        <f>'PRA110'!BV164</f>
        <v>0</v>
      </c>
      <c r="BX164" s="39">
        <f>'PRA110'!BW164</f>
        <v>0</v>
      </c>
      <c r="BY164" s="39">
        <f>'PRA110'!BX164</f>
        <v>0</v>
      </c>
      <c r="BZ164" s="39">
        <f>'PRA110'!BY164</f>
        <v>0</v>
      </c>
      <c r="CA164" s="39">
        <f>'PRA110'!BZ164</f>
        <v>0</v>
      </c>
      <c r="CB164" s="39">
        <f>'PRA110'!CA164</f>
        <v>0</v>
      </c>
      <c r="CC164" s="39">
        <f>'PRA110'!CB164</f>
        <v>0</v>
      </c>
      <c r="CD164" s="39">
        <f>'PRA110'!CC164</f>
        <v>0</v>
      </c>
      <c r="CE164" s="39">
        <f>'PRA110'!CD164</f>
        <v>0</v>
      </c>
      <c r="CF164" s="39">
        <f>'PRA110'!CE164</f>
        <v>0</v>
      </c>
      <c r="CG164" s="39">
        <f>'PRA110'!CF164</f>
        <v>0</v>
      </c>
      <c r="CH164" s="39">
        <f>'PRA110'!CG164</f>
        <v>0</v>
      </c>
      <c r="CI164" s="39">
        <f>'PRA110'!CH164</f>
        <v>0</v>
      </c>
      <c r="CJ164" s="39">
        <f>'PRA110'!CI164</f>
        <v>0</v>
      </c>
      <c r="CK164" s="39">
        <f>'PRA110'!CJ164</f>
        <v>0</v>
      </c>
      <c r="CL164" s="39">
        <f>'PRA110'!CK164</f>
        <v>0</v>
      </c>
      <c r="CM164" s="39">
        <f>'PRA110'!CL164</f>
        <v>0</v>
      </c>
      <c r="CN164" s="39">
        <f>'PRA110'!CM164</f>
        <v>0</v>
      </c>
      <c r="CO164" s="39">
        <f>'PRA110'!CN164</f>
        <v>0</v>
      </c>
      <c r="CP164" s="39">
        <f>'PRA110'!CO164</f>
        <v>0</v>
      </c>
      <c r="CQ164" s="39">
        <f>'PRA110'!CP164</f>
        <v>0</v>
      </c>
      <c r="CR164" s="39">
        <f>'PRA110'!CQ164</f>
        <v>0</v>
      </c>
      <c r="CS164" s="39">
        <f>'PRA110'!CR164</f>
        <v>0</v>
      </c>
      <c r="CT164" s="39">
        <f>'PRA110'!CS164</f>
        <v>0</v>
      </c>
      <c r="CU164" s="39">
        <f>'PRA110'!CT164</f>
        <v>0</v>
      </c>
      <c r="CV164" s="39">
        <f>'PRA110'!CU164</f>
        <v>0</v>
      </c>
      <c r="CW164" s="39">
        <f>'PRA110'!CV164</f>
        <v>0</v>
      </c>
      <c r="CX164" s="39">
        <f>'PRA110'!CW164</f>
        <v>0</v>
      </c>
      <c r="CY164" s="39">
        <f>'PRA110'!CX164</f>
        <v>0</v>
      </c>
      <c r="CZ164" s="39">
        <f>'PRA110'!CY164</f>
        <v>0</v>
      </c>
      <c r="DA164" s="39">
        <f>'PRA110'!CZ164</f>
        <v>0</v>
      </c>
      <c r="DB164" s="39">
        <f>'PRA110'!DA164</f>
        <v>0</v>
      </c>
      <c r="DC164" s="39">
        <f>'PRA110'!DB164</f>
        <v>0</v>
      </c>
      <c r="DD164" s="39">
        <f>'PRA110'!DC164</f>
        <v>0</v>
      </c>
      <c r="DE164" s="39">
        <f>'PRA110'!DD164</f>
        <v>0</v>
      </c>
      <c r="DF164" s="39">
        <f>'PRA110'!DE164</f>
        <v>0</v>
      </c>
      <c r="DG164" s="39">
        <f>'PRA110'!DF164</f>
        <v>0</v>
      </c>
      <c r="DH164" s="39">
        <f>'PRA110'!DG164</f>
        <v>0</v>
      </c>
      <c r="DI164" s="39">
        <f>'PRA110'!DH164</f>
        <v>0</v>
      </c>
      <c r="DJ164" s="39">
        <f>'PRA110'!DI164</f>
        <v>0</v>
      </c>
      <c r="DK164" s="39">
        <f>'PRA110'!DJ164</f>
        <v>0</v>
      </c>
      <c r="DL164" s="42">
        <f>'PRA110'!DK164</f>
        <v>0</v>
      </c>
    </row>
    <row r="165" spans="1:116" s="256" customFormat="1" ht="22.15" customHeight="1">
      <c r="A165" s="207"/>
      <c r="B165" s="207"/>
      <c r="C165" s="174"/>
      <c r="D165" s="84" t="s">
        <v>243</v>
      </c>
      <c r="E165" s="85" t="s">
        <v>244</v>
      </c>
      <c r="F165" s="1131" t="s">
        <v>89</v>
      </c>
      <c r="G165" s="209"/>
      <c r="H165" s="202"/>
      <c r="I165" s="39">
        <f>'PRA110'!H165</f>
        <v>0</v>
      </c>
      <c r="J165" s="39">
        <f>'PRA110'!J165</f>
        <v>0</v>
      </c>
      <c r="K165" s="39">
        <f>'PRA110'!I165-'PRA110'!J165</f>
        <v>0</v>
      </c>
      <c r="L165" s="39">
        <f>'PRA110'!K165</f>
        <v>0</v>
      </c>
      <c r="M165" s="39">
        <f>'PRA110'!L165</f>
        <v>0</v>
      </c>
      <c r="N165" s="39">
        <f>'PRA110'!M165</f>
        <v>0</v>
      </c>
      <c r="O165" s="39">
        <f>'PRA110'!N165</f>
        <v>0</v>
      </c>
      <c r="P165" s="39">
        <f>'PRA110'!O165</f>
        <v>0</v>
      </c>
      <c r="Q165" s="39">
        <f>'PRA110'!P165</f>
        <v>0</v>
      </c>
      <c r="R165" s="39">
        <f>'PRA110'!Q165</f>
        <v>0</v>
      </c>
      <c r="S165" s="39">
        <f>'PRA110'!R165</f>
        <v>0</v>
      </c>
      <c r="T165" s="39">
        <f>'PRA110'!S165</f>
        <v>0</v>
      </c>
      <c r="U165" s="39">
        <f>'PRA110'!T165</f>
        <v>0</v>
      </c>
      <c r="V165" s="39">
        <f>'PRA110'!U165</f>
        <v>0</v>
      </c>
      <c r="W165" s="39">
        <f>'PRA110'!V165</f>
        <v>0</v>
      </c>
      <c r="X165" s="39">
        <f>'PRA110'!W165</f>
        <v>0</v>
      </c>
      <c r="Y165" s="39">
        <f>'PRA110'!X165</f>
        <v>0</v>
      </c>
      <c r="Z165" s="39">
        <f>'PRA110'!Y165</f>
        <v>0</v>
      </c>
      <c r="AA165" s="39">
        <f>'PRA110'!Z165</f>
        <v>0</v>
      </c>
      <c r="AB165" s="39">
        <f>'PRA110'!AA165</f>
        <v>0</v>
      </c>
      <c r="AC165" s="39">
        <f>'PRA110'!AB165</f>
        <v>0</v>
      </c>
      <c r="AD165" s="39">
        <f>'PRA110'!AC165</f>
        <v>0</v>
      </c>
      <c r="AE165" s="39">
        <f>'PRA110'!AD165</f>
        <v>0</v>
      </c>
      <c r="AF165" s="39">
        <f>'PRA110'!AE165</f>
        <v>0</v>
      </c>
      <c r="AG165" s="39">
        <f>'PRA110'!AF165</f>
        <v>0</v>
      </c>
      <c r="AH165" s="39">
        <f>'PRA110'!AG165</f>
        <v>0</v>
      </c>
      <c r="AI165" s="39">
        <f>'PRA110'!AH165</f>
        <v>0</v>
      </c>
      <c r="AJ165" s="39">
        <f>'PRA110'!AI165</f>
        <v>0</v>
      </c>
      <c r="AK165" s="39">
        <f>'PRA110'!AJ165</f>
        <v>0</v>
      </c>
      <c r="AL165" s="39">
        <f>'PRA110'!AK165</f>
        <v>0</v>
      </c>
      <c r="AM165" s="39">
        <f>'PRA110'!AL165</f>
        <v>0</v>
      </c>
      <c r="AN165" s="39">
        <f>'PRA110'!AM165</f>
        <v>0</v>
      </c>
      <c r="AO165" s="39">
        <f>'PRA110'!AN165</f>
        <v>0</v>
      </c>
      <c r="AP165" s="39">
        <f>'PRA110'!AO165</f>
        <v>0</v>
      </c>
      <c r="AQ165" s="39">
        <f>'PRA110'!AP165</f>
        <v>0</v>
      </c>
      <c r="AR165" s="39">
        <f>'PRA110'!AQ165</f>
        <v>0</v>
      </c>
      <c r="AS165" s="39">
        <f>'PRA110'!AR165</f>
        <v>0</v>
      </c>
      <c r="AT165" s="39">
        <f>'PRA110'!AS165</f>
        <v>0</v>
      </c>
      <c r="AU165" s="39">
        <f>'PRA110'!AT165</f>
        <v>0</v>
      </c>
      <c r="AV165" s="39">
        <f>'PRA110'!AU165</f>
        <v>0</v>
      </c>
      <c r="AW165" s="39">
        <f>'PRA110'!AV165</f>
        <v>0</v>
      </c>
      <c r="AX165" s="39">
        <f>'PRA110'!AW165</f>
        <v>0</v>
      </c>
      <c r="AY165" s="39">
        <f>'PRA110'!AX165</f>
        <v>0</v>
      </c>
      <c r="AZ165" s="39">
        <f>'PRA110'!AY165</f>
        <v>0</v>
      </c>
      <c r="BA165" s="39">
        <f>'PRA110'!AZ165</f>
        <v>0</v>
      </c>
      <c r="BB165" s="39">
        <f>'PRA110'!BA165</f>
        <v>0</v>
      </c>
      <c r="BC165" s="39">
        <f>'PRA110'!BB165</f>
        <v>0</v>
      </c>
      <c r="BD165" s="39">
        <f>'PRA110'!BC165</f>
        <v>0</v>
      </c>
      <c r="BE165" s="39">
        <f>'PRA110'!BD165</f>
        <v>0</v>
      </c>
      <c r="BF165" s="39">
        <f>'PRA110'!BE165</f>
        <v>0</v>
      </c>
      <c r="BG165" s="39">
        <f>'PRA110'!BF165</f>
        <v>0</v>
      </c>
      <c r="BH165" s="39">
        <f>'PRA110'!BG165</f>
        <v>0</v>
      </c>
      <c r="BI165" s="39">
        <f>'PRA110'!BH165</f>
        <v>0</v>
      </c>
      <c r="BJ165" s="39">
        <f>'PRA110'!BI165</f>
        <v>0</v>
      </c>
      <c r="BK165" s="39">
        <f>'PRA110'!BJ165</f>
        <v>0</v>
      </c>
      <c r="BL165" s="39">
        <f>'PRA110'!BK165</f>
        <v>0</v>
      </c>
      <c r="BM165" s="39">
        <f>'PRA110'!BL165</f>
        <v>0</v>
      </c>
      <c r="BN165" s="39">
        <f>'PRA110'!BM165</f>
        <v>0</v>
      </c>
      <c r="BO165" s="39">
        <f>'PRA110'!BN165</f>
        <v>0</v>
      </c>
      <c r="BP165" s="39">
        <f>'PRA110'!BO165</f>
        <v>0</v>
      </c>
      <c r="BQ165" s="39">
        <f>'PRA110'!BP165</f>
        <v>0</v>
      </c>
      <c r="BR165" s="39">
        <f>'PRA110'!BQ165</f>
        <v>0</v>
      </c>
      <c r="BS165" s="39">
        <f>'PRA110'!BR165</f>
        <v>0</v>
      </c>
      <c r="BT165" s="39">
        <f>'PRA110'!BS165</f>
        <v>0</v>
      </c>
      <c r="BU165" s="39">
        <f>'PRA110'!BT165</f>
        <v>0</v>
      </c>
      <c r="BV165" s="39">
        <f>'PRA110'!BU165</f>
        <v>0</v>
      </c>
      <c r="BW165" s="39">
        <f>'PRA110'!BV165</f>
        <v>0</v>
      </c>
      <c r="BX165" s="39">
        <f>'PRA110'!BW165</f>
        <v>0</v>
      </c>
      <c r="BY165" s="39">
        <f>'PRA110'!BX165</f>
        <v>0</v>
      </c>
      <c r="BZ165" s="39">
        <f>'PRA110'!BY165</f>
        <v>0</v>
      </c>
      <c r="CA165" s="39">
        <f>'PRA110'!BZ165</f>
        <v>0</v>
      </c>
      <c r="CB165" s="39">
        <f>'PRA110'!CA165</f>
        <v>0</v>
      </c>
      <c r="CC165" s="39">
        <f>'PRA110'!CB165</f>
        <v>0</v>
      </c>
      <c r="CD165" s="39">
        <f>'PRA110'!CC165</f>
        <v>0</v>
      </c>
      <c r="CE165" s="39">
        <f>'PRA110'!CD165</f>
        <v>0</v>
      </c>
      <c r="CF165" s="39">
        <f>'PRA110'!CE165</f>
        <v>0</v>
      </c>
      <c r="CG165" s="39">
        <f>'PRA110'!CF165</f>
        <v>0</v>
      </c>
      <c r="CH165" s="39">
        <f>'PRA110'!CG165</f>
        <v>0</v>
      </c>
      <c r="CI165" s="39">
        <f>'PRA110'!CH165</f>
        <v>0</v>
      </c>
      <c r="CJ165" s="39">
        <f>'PRA110'!CI165</f>
        <v>0</v>
      </c>
      <c r="CK165" s="39">
        <f>'PRA110'!CJ165</f>
        <v>0</v>
      </c>
      <c r="CL165" s="39">
        <f>'PRA110'!CK165</f>
        <v>0</v>
      </c>
      <c r="CM165" s="39">
        <f>'PRA110'!CL165</f>
        <v>0</v>
      </c>
      <c r="CN165" s="39">
        <f>'PRA110'!CM165</f>
        <v>0</v>
      </c>
      <c r="CO165" s="39">
        <f>'PRA110'!CN165</f>
        <v>0</v>
      </c>
      <c r="CP165" s="39">
        <f>'PRA110'!CO165</f>
        <v>0</v>
      </c>
      <c r="CQ165" s="39">
        <f>'PRA110'!CP165</f>
        <v>0</v>
      </c>
      <c r="CR165" s="39">
        <f>'PRA110'!CQ165</f>
        <v>0</v>
      </c>
      <c r="CS165" s="39">
        <f>'PRA110'!CR165</f>
        <v>0</v>
      </c>
      <c r="CT165" s="39">
        <f>'PRA110'!CS165</f>
        <v>0</v>
      </c>
      <c r="CU165" s="39">
        <f>'PRA110'!CT165</f>
        <v>0</v>
      </c>
      <c r="CV165" s="39">
        <f>'PRA110'!CU165</f>
        <v>0</v>
      </c>
      <c r="CW165" s="39">
        <f>'PRA110'!CV165</f>
        <v>0</v>
      </c>
      <c r="CX165" s="39">
        <f>'PRA110'!CW165</f>
        <v>0</v>
      </c>
      <c r="CY165" s="39">
        <f>'PRA110'!CX165</f>
        <v>0</v>
      </c>
      <c r="CZ165" s="39">
        <f>'PRA110'!CY165</f>
        <v>0</v>
      </c>
      <c r="DA165" s="39">
        <f>'PRA110'!CZ165</f>
        <v>0</v>
      </c>
      <c r="DB165" s="39">
        <f>'PRA110'!DA165</f>
        <v>0</v>
      </c>
      <c r="DC165" s="39">
        <f>'PRA110'!DB165</f>
        <v>0</v>
      </c>
      <c r="DD165" s="39">
        <f>'PRA110'!DC165</f>
        <v>0</v>
      </c>
      <c r="DE165" s="39">
        <f>'PRA110'!DD165</f>
        <v>0</v>
      </c>
      <c r="DF165" s="39">
        <f>'PRA110'!DE165</f>
        <v>0</v>
      </c>
      <c r="DG165" s="39">
        <f>'PRA110'!DF165</f>
        <v>0</v>
      </c>
      <c r="DH165" s="39">
        <f>'PRA110'!DG165</f>
        <v>0</v>
      </c>
      <c r="DI165" s="39">
        <f>'PRA110'!DH165</f>
        <v>0</v>
      </c>
      <c r="DJ165" s="39">
        <f>'PRA110'!DI165</f>
        <v>0</v>
      </c>
      <c r="DK165" s="39">
        <f>'PRA110'!DJ165</f>
        <v>0</v>
      </c>
      <c r="DL165" s="42">
        <f>'PRA110'!DK165</f>
        <v>0</v>
      </c>
    </row>
    <row r="166" spans="1:116" s="256" customFormat="1" ht="19.149999999999999" customHeight="1">
      <c r="A166" s="207"/>
      <c r="B166" s="214"/>
      <c r="C166" s="174"/>
      <c r="D166" s="84" t="s">
        <v>245</v>
      </c>
      <c r="E166" s="87" t="s">
        <v>246</v>
      </c>
      <c r="F166" s="231" t="s">
        <v>91</v>
      </c>
      <c r="G166" s="209"/>
      <c r="H166" s="202"/>
      <c r="I166" s="39">
        <f>'PRA110'!H166</f>
        <v>0</v>
      </c>
      <c r="J166" s="39">
        <f>'PRA110'!J166</f>
        <v>0</v>
      </c>
      <c r="K166" s="39">
        <f>'PRA110'!I166-'PRA110'!J166</f>
        <v>0</v>
      </c>
      <c r="L166" s="39">
        <f>'PRA110'!K166</f>
        <v>0</v>
      </c>
      <c r="M166" s="39">
        <f>'PRA110'!L166</f>
        <v>0</v>
      </c>
      <c r="N166" s="39">
        <f>'PRA110'!M166</f>
        <v>0</v>
      </c>
      <c r="O166" s="39">
        <f>'PRA110'!N166</f>
        <v>0</v>
      </c>
      <c r="P166" s="39">
        <f>'PRA110'!O166</f>
        <v>0</v>
      </c>
      <c r="Q166" s="39">
        <f>'PRA110'!P166</f>
        <v>0</v>
      </c>
      <c r="R166" s="39">
        <f>'PRA110'!Q166</f>
        <v>0</v>
      </c>
      <c r="S166" s="39">
        <f>'PRA110'!R166</f>
        <v>0</v>
      </c>
      <c r="T166" s="39">
        <f>'PRA110'!S166</f>
        <v>0</v>
      </c>
      <c r="U166" s="39">
        <f>'PRA110'!T166</f>
        <v>0</v>
      </c>
      <c r="V166" s="39">
        <f>'PRA110'!U166</f>
        <v>0</v>
      </c>
      <c r="W166" s="39">
        <f>'PRA110'!V166</f>
        <v>0</v>
      </c>
      <c r="X166" s="39">
        <f>'PRA110'!W166</f>
        <v>0</v>
      </c>
      <c r="Y166" s="39">
        <f>'PRA110'!X166</f>
        <v>0</v>
      </c>
      <c r="Z166" s="39">
        <f>'PRA110'!Y166</f>
        <v>0</v>
      </c>
      <c r="AA166" s="39">
        <f>'PRA110'!Z166</f>
        <v>0</v>
      </c>
      <c r="AB166" s="39">
        <f>'PRA110'!AA166</f>
        <v>0</v>
      </c>
      <c r="AC166" s="39">
        <f>'PRA110'!AB166</f>
        <v>0</v>
      </c>
      <c r="AD166" s="39">
        <f>'PRA110'!AC166</f>
        <v>0</v>
      </c>
      <c r="AE166" s="39">
        <f>'PRA110'!AD166</f>
        <v>0</v>
      </c>
      <c r="AF166" s="39">
        <f>'PRA110'!AE166</f>
        <v>0</v>
      </c>
      <c r="AG166" s="39">
        <f>'PRA110'!AF166</f>
        <v>0</v>
      </c>
      <c r="AH166" s="39">
        <f>'PRA110'!AG166</f>
        <v>0</v>
      </c>
      <c r="AI166" s="39">
        <f>'PRA110'!AH166</f>
        <v>0</v>
      </c>
      <c r="AJ166" s="39">
        <f>'PRA110'!AI166</f>
        <v>0</v>
      </c>
      <c r="AK166" s="39">
        <f>'PRA110'!AJ166</f>
        <v>0</v>
      </c>
      <c r="AL166" s="39">
        <f>'PRA110'!AK166</f>
        <v>0</v>
      </c>
      <c r="AM166" s="39">
        <f>'PRA110'!AL166</f>
        <v>0</v>
      </c>
      <c r="AN166" s="39">
        <f>'PRA110'!AM166</f>
        <v>0</v>
      </c>
      <c r="AO166" s="39">
        <f>'PRA110'!AN166</f>
        <v>0</v>
      </c>
      <c r="AP166" s="39">
        <f>'PRA110'!AO166</f>
        <v>0</v>
      </c>
      <c r="AQ166" s="39">
        <f>'PRA110'!AP166</f>
        <v>0</v>
      </c>
      <c r="AR166" s="39">
        <f>'PRA110'!AQ166</f>
        <v>0</v>
      </c>
      <c r="AS166" s="39">
        <f>'PRA110'!AR166</f>
        <v>0</v>
      </c>
      <c r="AT166" s="39">
        <f>'PRA110'!AS166</f>
        <v>0</v>
      </c>
      <c r="AU166" s="39">
        <f>'PRA110'!AT166</f>
        <v>0</v>
      </c>
      <c r="AV166" s="39">
        <f>'PRA110'!AU166</f>
        <v>0</v>
      </c>
      <c r="AW166" s="39">
        <f>'PRA110'!AV166</f>
        <v>0</v>
      </c>
      <c r="AX166" s="39">
        <f>'PRA110'!AW166</f>
        <v>0</v>
      </c>
      <c r="AY166" s="39">
        <f>'PRA110'!AX166</f>
        <v>0</v>
      </c>
      <c r="AZ166" s="39">
        <f>'PRA110'!AY166</f>
        <v>0</v>
      </c>
      <c r="BA166" s="39">
        <f>'PRA110'!AZ166</f>
        <v>0</v>
      </c>
      <c r="BB166" s="39">
        <f>'PRA110'!BA166</f>
        <v>0</v>
      </c>
      <c r="BC166" s="39">
        <f>'PRA110'!BB166</f>
        <v>0</v>
      </c>
      <c r="BD166" s="39">
        <f>'PRA110'!BC166</f>
        <v>0</v>
      </c>
      <c r="BE166" s="39">
        <f>'PRA110'!BD166</f>
        <v>0</v>
      </c>
      <c r="BF166" s="39">
        <f>'PRA110'!BE166</f>
        <v>0</v>
      </c>
      <c r="BG166" s="39">
        <f>'PRA110'!BF166</f>
        <v>0</v>
      </c>
      <c r="BH166" s="39">
        <f>'PRA110'!BG166</f>
        <v>0</v>
      </c>
      <c r="BI166" s="39">
        <f>'PRA110'!BH166</f>
        <v>0</v>
      </c>
      <c r="BJ166" s="39">
        <f>'PRA110'!BI166</f>
        <v>0</v>
      </c>
      <c r="BK166" s="39">
        <f>'PRA110'!BJ166</f>
        <v>0</v>
      </c>
      <c r="BL166" s="39">
        <f>'PRA110'!BK166</f>
        <v>0</v>
      </c>
      <c r="BM166" s="39">
        <f>'PRA110'!BL166</f>
        <v>0</v>
      </c>
      <c r="BN166" s="39">
        <f>'PRA110'!BM166</f>
        <v>0</v>
      </c>
      <c r="BO166" s="39">
        <f>'PRA110'!BN166</f>
        <v>0</v>
      </c>
      <c r="BP166" s="39">
        <f>'PRA110'!BO166</f>
        <v>0</v>
      </c>
      <c r="BQ166" s="39">
        <f>'PRA110'!BP166</f>
        <v>0</v>
      </c>
      <c r="BR166" s="39">
        <f>'PRA110'!BQ166</f>
        <v>0</v>
      </c>
      <c r="BS166" s="39">
        <f>'PRA110'!BR166</f>
        <v>0</v>
      </c>
      <c r="BT166" s="39">
        <f>'PRA110'!BS166</f>
        <v>0</v>
      </c>
      <c r="BU166" s="39">
        <f>'PRA110'!BT166</f>
        <v>0</v>
      </c>
      <c r="BV166" s="39">
        <f>'PRA110'!BU166</f>
        <v>0</v>
      </c>
      <c r="BW166" s="39">
        <f>'PRA110'!BV166</f>
        <v>0</v>
      </c>
      <c r="BX166" s="39">
        <f>'PRA110'!BW166</f>
        <v>0</v>
      </c>
      <c r="BY166" s="39">
        <f>'PRA110'!BX166</f>
        <v>0</v>
      </c>
      <c r="BZ166" s="39">
        <f>'PRA110'!BY166</f>
        <v>0</v>
      </c>
      <c r="CA166" s="39">
        <f>'PRA110'!BZ166</f>
        <v>0</v>
      </c>
      <c r="CB166" s="39">
        <f>'PRA110'!CA166</f>
        <v>0</v>
      </c>
      <c r="CC166" s="39">
        <f>'PRA110'!CB166</f>
        <v>0</v>
      </c>
      <c r="CD166" s="39">
        <f>'PRA110'!CC166</f>
        <v>0</v>
      </c>
      <c r="CE166" s="39">
        <f>'PRA110'!CD166</f>
        <v>0</v>
      </c>
      <c r="CF166" s="39">
        <f>'PRA110'!CE166</f>
        <v>0</v>
      </c>
      <c r="CG166" s="39">
        <f>'PRA110'!CF166</f>
        <v>0</v>
      </c>
      <c r="CH166" s="39">
        <f>'PRA110'!CG166</f>
        <v>0</v>
      </c>
      <c r="CI166" s="39">
        <f>'PRA110'!CH166</f>
        <v>0</v>
      </c>
      <c r="CJ166" s="39">
        <f>'PRA110'!CI166</f>
        <v>0</v>
      </c>
      <c r="CK166" s="39">
        <f>'PRA110'!CJ166</f>
        <v>0</v>
      </c>
      <c r="CL166" s="39">
        <f>'PRA110'!CK166</f>
        <v>0</v>
      </c>
      <c r="CM166" s="39">
        <f>'PRA110'!CL166</f>
        <v>0</v>
      </c>
      <c r="CN166" s="39">
        <f>'PRA110'!CM166</f>
        <v>0</v>
      </c>
      <c r="CO166" s="39">
        <f>'PRA110'!CN166</f>
        <v>0</v>
      </c>
      <c r="CP166" s="39">
        <f>'PRA110'!CO166</f>
        <v>0</v>
      </c>
      <c r="CQ166" s="39">
        <f>'PRA110'!CP166</f>
        <v>0</v>
      </c>
      <c r="CR166" s="39">
        <f>'PRA110'!CQ166</f>
        <v>0</v>
      </c>
      <c r="CS166" s="39">
        <f>'PRA110'!CR166</f>
        <v>0</v>
      </c>
      <c r="CT166" s="39">
        <f>'PRA110'!CS166</f>
        <v>0</v>
      </c>
      <c r="CU166" s="39">
        <f>'PRA110'!CT166</f>
        <v>0</v>
      </c>
      <c r="CV166" s="39">
        <f>'PRA110'!CU166</f>
        <v>0</v>
      </c>
      <c r="CW166" s="39">
        <f>'PRA110'!CV166</f>
        <v>0</v>
      </c>
      <c r="CX166" s="39">
        <f>'PRA110'!CW166</f>
        <v>0</v>
      </c>
      <c r="CY166" s="39">
        <f>'PRA110'!CX166</f>
        <v>0</v>
      </c>
      <c r="CZ166" s="39">
        <f>'PRA110'!CY166</f>
        <v>0</v>
      </c>
      <c r="DA166" s="39">
        <f>'PRA110'!CZ166</f>
        <v>0</v>
      </c>
      <c r="DB166" s="39">
        <f>'PRA110'!DA166</f>
        <v>0</v>
      </c>
      <c r="DC166" s="39">
        <f>'PRA110'!DB166</f>
        <v>0</v>
      </c>
      <c r="DD166" s="39">
        <f>'PRA110'!DC166</f>
        <v>0</v>
      </c>
      <c r="DE166" s="39">
        <f>'PRA110'!DD166</f>
        <v>0</v>
      </c>
      <c r="DF166" s="39">
        <f>'PRA110'!DE166</f>
        <v>0</v>
      </c>
      <c r="DG166" s="39">
        <f>'PRA110'!DF166</f>
        <v>0</v>
      </c>
      <c r="DH166" s="39">
        <f>'PRA110'!DG166</f>
        <v>0</v>
      </c>
      <c r="DI166" s="39">
        <f>'PRA110'!DH166</f>
        <v>0</v>
      </c>
      <c r="DJ166" s="39">
        <f>'PRA110'!DI166</f>
        <v>0</v>
      </c>
      <c r="DK166" s="39">
        <f>'PRA110'!DJ166</f>
        <v>0</v>
      </c>
      <c r="DL166" s="42">
        <f>'PRA110'!DK166</f>
        <v>0</v>
      </c>
    </row>
    <row r="167" spans="1:116" s="256" customFormat="1" ht="19.149999999999999" customHeight="1">
      <c r="A167" s="207"/>
      <c r="B167" s="214"/>
      <c r="C167" s="174"/>
      <c r="D167" s="84" t="s">
        <v>247</v>
      </c>
      <c r="E167" s="87" t="s">
        <v>248</v>
      </c>
      <c r="F167" s="231" t="s">
        <v>93</v>
      </c>
      <c r="G167" s="209"/>
      <c r="H167" s="202"/>
      <c r="I167" s="39">
        <f>'PRA110'!H167</f>
        <v>0</v>
      </c>
      <c r="J167" s="39">
        <f>'PRA110'!J167</f>
        <v>0</v>
      </c>
      <c r="K167" s="39">
        <f>'PRA110'!I167-'PRA110'!J167</f>
        <v>0</v>
      </c>
      <c r="L167" s="39">
        <f>'PRA110'!K167</f>
        <v>0</v>
      </c>
      <c r="M167" s="39">
        <f>'PRA110'!L167</f>
        <v>0</v>
      </c>
      <c r="N167" s="39">
        <f>'PRA110'!M167</f>
        <v>0</v>
      </c>
      <c r="O167" s="39">
        <f>'PRA110'!N167</f>
        <v>0</v>
      </c>
      <c r="P167" s="39">
        <f>'PRA110'!O167</f>
        <v>0</v>
      </c>
      <c r="Q167" s="39">
        <f>'PRA110'!P167</f>
        <v>0</v>
      </c>
      <c r="R167" s="39">
        <f>'PRA110'!Q167</f>
        <v>0</v>
      </c>
      <c r="S167" s="39">
        <f>'PRA110'!R167</f>
        <v>0</v>
      </c>
      <c r="T167" s="39">
        <f>'PRA110'!S167</f>
        <v>0</v>
      </c>
      <c r="U167" s="39">
        <f>'PRA110'!T167</f>
        <v>0</v>
      </c>
      <c r="V167" s="39">
        <f>'PRA110'!U167</f>
        <v>0</v>
      </c>
      <c r="W167" s="39">
        <f>'PRA110'!V167</f>
        <v>0</v>
      </c>
      <c r="X167" s="39">
        <f>'PRA110'!W167</f>
        <v>0</v>
      </c>
      <c r="Y167" s="39">
        <f>'PRA110'!X167</f>
        <v>0</v>
      </c>
      <c r="Z167" s="39">
        <f>'PRA110'!Y167</f>
        <v>0</v>
      </c>
      <c r="AA167" s="39">
        <f>'PRA110'!Z167</f>
        <v>0</v>
      </c>
      <c r="AB167" s="39">
        <f>'PRA110'!AA167</f>
        <v>0</v>
      </c>
      <c r="AC167" s="39">
        <f>'PRA110'!AB167</f>
        <v>0</v>
      </c>
      <c r="AD167" s="39">
        <f>'PRA110'!AC167</f>
        <v>0</v>
      </c>
      <c r="AE167" s="39">
        <f>'PRA110'!AD167</f>
        <v>0</v>
      </c>
      <c r="AF167" s="39">
        <f>'PRA110'!AE167</f>
        <v>0</v>
      </c>
      <c r="AG167" s="39">
        <f>'PRA110'!AF167</f>
        <v>0</v>
      </c>
      <c r="AH167" s="39">
        <f>'PRA110'!AG167</f>
        <v>0</v>
      </c>
      <c r="AI167" s="39">
        <f>'PRA110'!AH167</f>
        <v>0</v>
      </c>
      <c r="AJ167" s="39">
        <f>'PRA110'!AI167</f>
        <v>0</v>
      </c>
      <c r="AK167" s="39">
        <f>'PRA110'!AJ167</f>
        <v>0</v>
      </c>
      <c r="AL167" s="39">
        <f>'PRA110'!AK167</f>
        <v>0</v>
      </c>
      <c r="AM167" s="39">
        <f>'PRA110'!AL167</f>
        <v>0</v>
      </c>
      <c r="AN167" s="39">
        <f>'PRA110'!AM167</f>
        <v>0</v>
      </c>
      <c r="AO167" s="39">
        <f>'PRA110'!AN167</f>
        <v>0</v>
      </c>
      <c r="AP167" s="39">
        <f>'PRA110'!AO167</f>
        <v>0</v>
      </c>
      <c r="AQ167" s="39">
        <f>'PRA110'!AP167</f>
        <v>0</v>
      </c>
      <c r="AR167" s="39">
        <f>'PRA110'!AQ167</f>
        <v>0</v>
      </c>
      <c r="AS167" s="39">
        <f>'PRA110'!AR167</f>
        <v>0</v>
      </c>
      <c r="AT167" s="39">
        <f>'PRA110'!AS167</f>
        <v>0</v>
      </c>
      <c r="AU167" s="39">
        <f>'PRA110'!AT167</f>
        <v>0</v>
      </c>
      <c r="AV167" s="39">
        <f>'PRA110'!AU167</f>
        <v>0</v>
      </c>
      <c r="AW167" s="39">
        <f>'PRA110'!AV167</f>
        <v>0</v>
      </c>
      <c r="AX167" s="39">
        <f>'PRA110'!AW167</f>
        <v>0</v>
      </c>
      <c r="AY167" s="39">
        <f>'PRA110'!AX167</f>
        <v>0</v>
      </c>
      <c r="AZ167" s="39">
        <f>'PRA110'!AY167</f>
        <v>0</v>
      </c>
      <c r="BA167" s="39">
        <f>'PRA110'!AZ167</f>
        <v>0</v>
      </c>
      <c r="BB167" s="39">
        <f>'PRA110'!BA167</f>
        <v>0</v>
      </c>
      <c r="BC167" s="39">
        <f>'PRA110'!BB167</f>
        <v>0</v>
      </c>
      <c r="BD167" s="39">
        <f>'PRA110'!BC167</f>
        <v>0</v>
      </c>
      <c r="BE167" s="39">
        <f>'PRA110'!BD167</f>
        <v>0</v>
      </c>
      <c r="BF167" s="39">
        <f>'PRA110'!BE167</f>
        <v>0</v>
      </c>
      <c r="BG167" s="39">
        <f>'PRA110'!BF167</f>
        <v>0</v>
      </c>
      <c r="BH167" s="39">
        <f>'PRA110'!BG167</f>
        <v>0</v>
      </c>
      <c r="BI167" s="39">
        <f>'PRA110'!BH167</f>
        <v>0</v>
      </c>
      <c r="BJ167" s="39">
        <f>'PRA110'!BI167</f>
        <v>0</v>
      </c>
      <c r="BK167" s="39">
        <f>'PRA110'!BJ167</f>
        <v>0</v>
      </c>
      <c r="BL167" s="39">
        <f>'PRA110'!BK167</f>
        <v>0</v>
      </c>
      <c r="BM167" s="39">
        <f>'PRA110'!BL167</f>
        <v>0</v>
      </c>
      <c r="BN167" s="39">
        <f>'PRA110'!BM167</f>
        <v>0</v>
      </c>
      <c r="BO167" s="39">
        <f>'PRA110'!BN167</f>
        <v>0</v>
      </c>
      <c r="BP167" s="39">
        <f>'PRA110'!BO167</f>
        <v>0</v>
      </c>
      <c r="BQ167" s="39">
        <f>'PRA110'!BP167</f>
        <v>0</v>
      </c>
      <c r="BR167" s="39">
        <f>'PRA110'!BQ167</f>
        <v>0</v>
      </c>
      <c r="BS167" s="39">
        <f>'PRA110'!BR167</f>
        <v>0</v>
      </c>
      <c r="BT167" s="39">
        <f>'PRA110'!BS167</f>
        <v>0</v>
      </c>
      <c r="BU167" s="39">
        <f>'PRA110'!BT167</f>
        <v>0</v>
      </c>
      <c r="BV167" s="39">
        <f>'PRA110'!BU167</f>
        <v>0</v>
      </c>
      <c r="BW167" s="39">
        <f>'PRA110'!BV167</f>
        <v>0</v>
      </c>
      <c r="BX167" s="39">
        <f>'PRA110'!BW167</f>
        <v>0</v>
      </c>
      <c r="BY167" s="39">
        <f>'PRA110'!BX167</f>
        <v>0</v>
      </c>
      <c r="BZ167" s="39">
        <f>'PRA110'!BY167</f>
        <v>0</v>
      </c>
      <c r="CA167" s="39">
        <f>'PRA110'!BZ167</f>
        <v>0</v>
      </c>
      <c r="CB167" s="39">
        <f>'PRA110'!CA167</f>
        <v>0</v>
      </c>
      <c r="CC167" s="39">
        <f>'PRA110'!CB167</f>
        <v>0</v>
      </c>
      <c r="CD167" s="39">
        <f>'PRA110'!CC167</f>
        <v>0</v>
      </c>
      <c r="CE167" s="39">
        <f>'PRA110'!CD167</f>
        <v>0</v>
      </c>
      <c r="CF167" s="39">
        <f>'PRA110'!CE167</f>
        <v>0</v>
      </c>
      <c r="CG167" s="39">
        <f>'PRA110'!CF167</f>
        <v>0</v>
      </c>
      <c r="CH167" s="39">
        <f>'PRA110'!CG167</f>
        <v>0</v>
      </c>
      <c r="CI167" s="39">
        <f>'PRA110'!CH167</f>
        <v>0</v>
      </c>
      <c r="CJ167" s="39">
        <f>'PRA110'!CI167</f>
        <v>0</v>
      </c>
      <c r="CK167" s="39">
        <f>'PRA110'!CJ167</f>
        <v>0</v>
      </c>
      <c r="CL167" s="39">
        <f>'PRA110'!CK167</f>
        <v>0</v>
      </c>
      <c r="CM167" s="39">
        <f>'PRA110'!CL167</f>
        <v>0</v>
      </c>
      <c r="CN167" s="39">
        <f>'PRA110'!CM167</f>
        <v>0</v>
      </c>
      <c r="CO167" s="39">
        <f>'PRA110'!CN167</f>
        <v>0</v>
      </c>
      <c r="CP167" s="39">
        <f>'PRA110'!CO167</f>
        <v>0</v>
      </c>
      <c r="CQ167" s="39">
        <f>'PRA110'!CP167</f>
        <v>0</v>
      </c>
      <c r="CR167" s="39">
        <f>'PRA110'!CQ167</f>
        <v>0</v>
      </c>
      <c r="CS167" s="39">
        <f>'PRA110'!CR167</f>
        <v>0</v>
      </c>
      <c r="CT167" s="39">
        <f>'PRA110'!CS167</f>
        <v>0</v>
      </c>
      <c r="CU167" s="39">
        <f>'PRA110'!CT167</f>
        <v>0</v>
      </c>
      <c r="CV167" s="39">
        <f>'PRA110'!CU167</f>
        <v>0</v>
      </c>
      <c r="CW167" s="39">
        <f>'PRA110'!CV167</f>
        <v>0</v>
      </c>
      <c r="CX167" s="39">
        <f>'PRA110'!CW167</f>
        <v>0</v>
      </c>
      <c r="CY167" s="39">
        <f>'PRA110'!CX167</f>
        <v>0</v>
      </c>
      <c r="CZ167" s="39">
        <f>'PRA110'!CY167</f>
        <v>0</v>
      </c>
      <c r="DA167" s="39">
        <f>'PRA110'!CZ167</f>
        <v>0</v>
      </c>
      <c r="DB167" s="39">
        <f>'PRA110'!DA167</f>
        <v>0</v>
      </c>
      <c r="DC167" s="39">
        <f>'PRA110'!DB167</f>
        <v>0</v>
      </c>
      <c r="DD167" s="39">
        <f>'PRA110'!DC167</f>
        <v>0</v>
      </c>
      <c r="DE167" s="39">
        <f>'PRA110'!DD167</f>
        <v>0</v>
      </c>
      <c r="DF167" s="39">
        <f>'PRA110'!DE167</f>
        <v>0</v>
      </c>
      <c r="DG167" s="39">
        <f>'PRA110'!DF167</f>
        <v>0</v>
      </c>
      <c r="DH167" s="39">
        <f>'PRA110'!DG167</f>
        <v>0</v>
      </c>
      <c r="DI167" s="39">
        <f>'PRA110'!DH167</f>
        <v>0</v>
      </c>
      <c r="DJ167" s="39">
        <f>'PRA110'!DI167</f>
        <v>0</v>
      </c>
      <c r="DK167" s="39">
        <f>'PRA110'!DJ167</f>
        <v>0</v>
      </c>
      <c r="DL167" s="42">
        <f>'PRA110'!DK167</f>
        <v>0</v>
      </c>
    </row>
    <row r="168" spans="1:116" s="256" customFormat="1" ht="19.899999999999999" customHeight="1">
      <c r="A168" s="207"/>
      <c r="B168" s="214"/>
      <c r="C168" s="174"/>
      <c r="D168" s="84" t="s">
        <v>249</v>
      </c>
      <c r="E168" s="87" t="s">
        <v>250</v>
      </c>
      <c r="F168" s="231" t="s">
        <v>251</v>
      </c>
      <c r="G168" s="209"/>
      <c r="H168" s="202"/>
      <c r="I168" s="39">
        <f>'PRA110'!H168</f>
        <v>0</v>
      </c>
      <c r="J168" s="39">
        <f>'PRA110'!J168</f>
        <v>0</v>
      </c>
      <c r="K168" s="39">
        <f>'PRA110'!I168-'PRA110'!J168</f>
        <v>0</v>
      </c>
      <c r="L168" s="39">
        <f>'PRA110'!K168</f>
        <v>0</v>
      </c>
      <c r="M168" s="39">
        <f>'PRA110'!L168</f>
        <v>0</v>
      </c>
      <c r="N168" s="39">
        <f>'PRA110'!M168</f>
        <v>0</v>
      </c>
      <c r="O168" s="39">
        <f>'PRA110'!N168</f>
        <v>0</v>
      </c>
      <c r="P168" s="39">
        <f>'PRA110'!O168</f>
        <v>0</v>
      </c>
      <c r="Q168" s="39">
        <f>'PRA110'!P168</f>
        <v>0</v>
      </c>
      <c r="R168" s="39">
        <f>'PRA110'!Q168</f>
        <v>0</v>
      </c>
      <c r="S168" s="39">
        <f>'PRA110'!R168</f>
        <v>0</v>
      </c>
      <c r="T168" s="39">
        <f>'PRA110'!S168</f>
        <v>0</v>
      </c>
      <c r="U168" s="39">
        <f>'PRA110'!T168</f>
        <v>0</v>
      </c>
      <c r="V168" s="39">
        <f>'PRA110'!U168</f>
        <v>0</v>
      </c>
      <c r="W168" s="39">
        <f>'PRA110'!V168</f>
        <v>0</v>
      </c>
      <c r="X168" s="39">
        <f>'PRA110'!W168</f>
        <v>0</v>
      </c>
      <c r="Y168" s="39">
        <f>'PRA110'!X168</f>
        <v>0</v>
      </c>
      <c r="Z168" s="39">
        <f>'PRA110'!Y168</f>
        <v>0</v>
      </c>
      <c r="AA168" s="39">
        <f>'PRA110'!Z168</f>
        <v>0</v>
      </c>
      <c r="AB168" s="39">
        <f>'PRA110'!AA168</f>
        <v>0</v>
      </c>
      <c r="AC168" s="39">
        <f>'PRA110'!AB168</f>
        <v>0</v>
      </c>
      <c r="AD168" s="39">
        <f>'PRA110'!AC168</f>
        <v>0</v>
      </c>
      <c r="AE168" s="39">
        <f>'PRA110'!AD168</f>
        <v>0</v>
      </c>
      <c r="AF168" s="39">
        <f>'PRA110'!AE168</f>
        <v>0</v>
      </c>
      <c r="AG168" s="39">
        <f>'PRA110'!AF168</f>
        <v>0</v>
      </c>
      <c r="AH168" s="39">
        <f>'PRA110'!AG168</f>
        <v>0</v>
      </c>
      <c r="AI168" s="39">
        <f>'PRA110'!AH168</f>
        <v>0</v>
      </c>
      <c r="AJ168" s="39">
        <f>'PRA110'!AI168</f>
        <v>0</v>
      </c>
      <c r="AK168" s="39">
        <f>'PRA110'!AJ168</f>
        <v>0</v>
      </c>
      <c r="AL168" s="39">
        <f>'PRA110'!AK168</f>
        <v>0</v>
      </c>
      <c r="AM168" s="39">
        <f>'PRA110'!AL168</f>
        <v>0</v>
      </c>
      <c r="AN168" s="39">
        <f>'PRA110'!AM168</f>
        <v>0</v>
      </c>
      <c r="AO168" s="39">
        <f>'PRA110'!AN168</f>
        <v>0</v>
      </c>
      <c r="AP168" s="39">
        <f>'PRA110'!AO168</f>
        <v>0</v>
      </c>
      <c r="AQ168" s="39">
        <f>'PRA110'!AP168</f>
        <v>0</v>
      </c>
      <c r="AR168" s="39">
        <f>'PRA110'!AQ168</f>
        <v>0</v>
      </c>
      <c r="AS168" s="39">
        <f>'PRA110'!AR168</f>
        <v>0</v>
      </c>
      <c r="AT168" s="39">
        <f>'PRA110'!AS168</f>
        <v>0</v>
      </c>
      <c r="AU168" s="39">
        <f>'PRA110'!AT168</f>
        <v>0</v>
      </c>
      <c r="AV168" s="39">
        <f>'PRA110'!AU168</f>
        <v>0</v>
      </c>
      <c r="AW168" s="39">
        <f>'PRA110'!AV168</f>
        <v>0</v>
      </c>
      <c r="AX168" s="39">
        <f>'PRA110'!AW168</f>
        <v>0</v>
      </c>
      <c r="AY168" s="39">
        <f>'PRA110'!AX168</f>
        <v>0</v>
      </c>
      <c r="AZ168" s="39">
        <f>'PRA110'!AY168</f>
        <v>0</v>
      </c>
      <c r="BA168" s="39">
        <f>'PRA110'!AZ168</f>
        <v>0</v>
      </c>
      <c r="BB168" s="39">
        <f>'PRA110'!BA168</f>
        <v>0</v>
      </c>
      <c r="BC168" s="39">
        <f>'PRA110'!BB168</f>
        <v>0</v>
      </c>
      <c r="BD168" s="39">
        <f>'PRA110'!BC168</f>
        <v>0</v>
      </c>
      <c r="BE168" s="39">
        <f>'PRA110'!BD168</f>
        <v>0</v>
      </c>
      <c r="BF168" s="39">
        <f>'PRA110'!BE168</f>
        <v>0</v>
      </c>
      <c r="BG168" s="39">
        <f>'PRA110'!BF168</f>
        <v>0</v>
      </c>
      <c r="BH168" s="39">
        <f>'PRA110'!BG168</f>
        <v>0</v>
      </c>
      <c r="BI168" s="39">
        <f>'PRA110'!BH168</f>
        <v>0</v>
      </c>
      <c r="BJ168" s="39">
        <f>'PRA110'!BI168</f>
        <v>0</v>
      </c>
      <c r="BK168" s="39">
        <f>'PRA110'!BJ168</f>
        <v>0</v>
      </c>
      <c r="BL168" s="39">
        <f>'PRA110'!BK168</f>
        <v>0</v>
      </c>
      <c r="BM168" s="39">
        <f>'PRA110'!BL168</f>
        <v>0</v>
      </c>
      <c r="BN168" s="39">
        <f>'PRA110'!BM168</f>
        <v>0</v>
      </c>
      <c r="BO168" s="39">
        <f>'PRA110'!BN168</f>
        <v>0</v>
      </c>
      <c r="BP168" s="39">
        <f>'PRA110'!BO168</f>
        <v>0</v>
      </c>
      <c r="BQ168" s="39">
        <f>'PRA110'!BP168</f>
        <v>0</v>
      </c>
      <c r="BR168" s="39">
        <f>'PRA110'!BQ168</f>
        <v>0</v>
      </c>
      <c r="BS168" s="39">
        <f>'PRA110'!BR168</f>
        <v>0</v>
      </c>
      <c r="BT168" s="39">
        <f>'PRA110'!BS168</f>
        <v>0</v>
      </c>
      <c r="BU168" s="39">
        <f>'PRA110'!BT168</f>
        <v>0</v>
      </c>
      <c r="BV168" s="39">
        <f>'PRA110'!BU168</f>
        <v>0</v>
      </c>
      <c r="BW168" s="39">
        <f>'PRA110'!BV168</f>
        <v>0</v>
      </c>
      <c r="BX168" s="39">
        <f>'PRA110'!BW168</f>
        <v>0</v>
      </c>
      <c r="BY168" s="39">
        <f>'PRA110'!BX168</f>
        <v>0</v>
      </c>
      <c r="BZ168" s="39">
        <f>'PRA110'!BY168</f>
        <v>0</v>
      </c>
      <c r="CA168" s="39">
        <f>'PRA110'!BZ168</f>
        <v>0</v>
      </c>
      <c r="CB168" s="39">
        <f>'PRA110'!CA168</f>
        <v>0</v>
      </c>
      <c r="CC168" s="39">
        <f>'PRA110'!CB168</f>
        <v>0</v>
      </c>
      <c r="CD168" s="39">
        <f>'PRA110'!CC168</f>
        <v>0</v>
      </c>
      <c r="CE168" s="39">
        <f>'PRA110'!CD168</f>
        <v>0</v>
      </c>
      <c r="CF168" s="39">
        <f>'PRA110'!CE168</f>
        <v>0</v>
      </c>
      <c r="CG168" s="39">
        <f>'PRA110'!CF168</f>
        <v>0</v>
      </c>
      <c r="CH168" s="39">
        <f>'PRA110'!CG168</f>
        <v>0</v>
      </c>
      <c r="CI168" s="39">
        <f>'PRA110'!CH168</f>
        <v>0</v>
      </c>
      <c r="CJ168" s="39">
        <f>'PRA110'!CI168</f>
        <v>0</v>
      </c>
      <c r="CK168" s="39">
        <f>'PRA110'!CJ168</f>
        <v>0</v>
      </c>
      <c r="CL168" s="39">
        <f>'PRA110'!CK168</f>
        <v>0</v>
      </c>
      <c r="CM168" s="39">
        <f>'PRA110'!CL168</f>
        <v>0</v>
      </c>
      <c r="CN168" s="39">
        <f>'PRA110'!CM168</f>
        <v>0</v>
      </c>
      <c r="CO168" s="39">
        <f>'PRA110'!CN168</f>
        <v>0</v>
      </c>
      <c r="CP168" s="39">
        <f>'PRA110'!CO168</f>
        <v>0</v>
      </c>
      <c r="CQ168" s="39">
        <f>'PRA110'!CP168</f>
        <v>0</v>
      </c>
      <c r="CR168" s="39">
        <f>'PRA110'!CQ168</f>
        <v>0</v>
      </c>
      <c r="CS168" s="39">
        <f>'PRA110'!CR168</f>
        <v>0</v>
      </c>
      <c r="CT168" s="39">
        <f>'PRA110'!CS168</f>
        <v>0</v>
      </c>
      <c r="CU168" s="39">
        <f>'PRA110'!CT168</f>
        <v>0</v>
      </c>
      <c r="CV168" s="39">
        <f>'PRA110'!CU168</f>
        <v>0</v>
      </c>
      <c r="CW168" s="39">
        <f>'PRA110'!CV168</f>
        <v>0</v>
      </c>
      <c r="CX168" s="39">
        <f>'PRA110'!CW168</f>
        <v>0</v>
      </c>
      <c r="CY168" s="39">
        <f>'PRA110'!CX168</f>
        <v>0</v>
      </c>
      <c r="CZ168" s="39">
        <f>'PRA110'!CY168</f>
        <v>0</v>
      </c>
      <c r="DA168" s="39">
        <f>'PRA110'!CZ168</f>
        <v>0</v>
      </c>
      <c r="DB168" s="39">
        <f>'PRA110'!DA168</f>
        <v>0</v>
      </c>
      <c r="DC168" s="39">
        <f>'PRA110'!DB168</f>
        <v>0</v>
      </c>
      <c r="DD168" s="39">
        <f>'PRA110'!DC168</f>
        <v>0</v>
      </c>
      <c r="DE168" s="39">
        <f>'PRA110'!DD168</f>
        <v>0</v>
      </c>
      <c r="DF168" s="39">
        <f>'PRA110'!DE168</f>
        <v>0</v>
      </c>
      <c r="DG168" s="39">
        <f>'PRA110'!DF168</f>
        <v>0</v>
      </c>
      <c r="DH168" s="39">
        <f>'PRA110'!DG168</f>
        <v>0</v>
      </c>
      <c r="DI168" s="39">
        <f>'PRA110'!DH168</f>
        <v>0</v>
      </c>
      <c r="DJ168" s="39">
        <f>'PRA110'!DI168</f>
        <v>0</v>
      </c>
      <c r="DK168" s="39">
        <f>'PRA110'!DJ168</f>
        <v>0</v>
      </c>
      <c r="DL168" s="42">
        <f>'PRA110'!DK168</f>
        <v>0</v>
      </c>
    </row>
    <row r="169" spans="1:116" s="256" customFormat="1" ht="19.899999999999999" customHeight="1">
      <c r="A169" s="207"/>
      <c r="B169" s="214"/>
      <c r="C169" s="174"/>
      <c r="D169" s="84" t="s">
        <v>252</v>
      </c>
      <c r="E169" s="87" t="s">
        <v>253</v>
      </c>
      <c r="F169" s="231" t="s">
        <v>97</v>
      </c>
      <c r="G169" s="209"/>
      <c r="H169" s="202"/>
      <c r="I169" s="39">
        <f>'PRA110'!H169</f>
        <v>0</v>
      </c>
      <c r="J169" s="39">
        <f>'PRA110'!J169</f>
        <v>0</v>
      </c>
      <c r="K169" s="39">
        <f>'PRA110'!I169-'PRA110'!J169</f>
        <v>0</v>
      </c>
      <c r="L169" s="39">
        <f>'PRA110'!K169</f>
        <v>0</v>
      </c>
      <c r="M169" s="39">
        <f>'PRA110'!L169</f>
        <v>0</v>
      </c>
      <c r="N169" s="39">
        <f>'PRA110'!M169</f>
        <v>0</v>
      </c>
      <c r="O169" s="39">
        <f>'PRA110'!N169</f>
        <v>0</v>
      </c>
      <c r="P169" s="39">
        <f>'PRA110'!O169</f>
        <v>0</v>
      </c>
      <c r="Q169" s="39">
        <f>'PRA110'!P169</f>
        <v>0</v>
      </c>
      <c r="R169" s="39">
        <f>'PRA110'!Q169</f>
        <v>0</v>
      </c>
      <c r="S169" s="39">
        <f>'PRA110'!R169</f>
        <v>0</v>
      </c>
      <c r="T169" s="39">
        <f>'PRA110'!S169</f>
        <v>0</v>
      </c>
      <c r="U169" s="39">
        <f>'PRA110'!T169</f>
        <v>0</v>
      </c>
      <c r="V169" s="39">
        <f>'PRA110'!U169</f>
        <v>0</v>
      </c>
      <c r="W169" s="39">
        <f>'PRA110'!V169</f>
        <v>0</v>
      </c>
      <c r="X169" s="39">
        <f>'PRA110'!W169</f>
        <v>0</v>
      </c>
      <c r="Y169" s="39">
        <f>'PRA110'!X169</f>
        <v>0</v>
      </c>
      <c r="Z169" s="39">
        <f>'PRA110'!Y169</f>
        <v>0</v>
      </c>
      <c r="AA169" s="39">
        <f>'PRA110'!Z169</f>
        <v>0</v>
      </c>
      <c r="AB169" s="39">
        <f>'PRA110'!AA169</f>
        <v>0</v>
      </c>
      <c r="AC169" s="39">
        <f>'PRA110'!AB169</f>
        <v>0</v>
      </c>
      <c r="AD169" s="39">
        <f>'PRA110'!AC169</f>
        <v>0</v>
      </c>
      <c r="AE169" s="39">
        <f>'PRA110'!AD169</f>
        <v>0</v>
      </c>
      <c r="AF169" s="39">
        <f>'PRA110'!AE169</f>
        <v>0</v>
      </c>
      <c r="AG169" s="39">
        <f>'PRA110'!AF169</f>
        <v>0</v>
      </c>
      <c r="AH169" s="39">
        <f>'PRA110'!AG169</f>
        <v>0</v>
      </c>
      <c r="AI169" s="39">
        <f>'PRA110'!AH169</f>
        <v>0</v>
      </c>
      <c r="AJ169" s="39">
        <f>'PRA110'!AI169</f>
        <v>0</v>
      </c>
      <c r="AK169" s="39">
        <f>'PRA110'!AJ169</f>
        <v>0</v>
      </c>
      <c r="AL169" s="39">
        <f>'PRA110'!AK169</f>
        <v>0</v>
      </c>
      <c r="AM169" s="39">
        <f>'PRA110'!AL169</f>
        <v>0</v>
      </c>
      <c r="AN169" s="39">
        <f>'PRA110'!AM169</f>
        <v>0</v>
      </c>
      <c r="AO169" s="39">
        <f>'PRA110'!AN169</f>
        <v>0</v>
      </c>
      <c r="AP169" s="39">
        <f>'PRA110'!AO169</f>
        <v>0</v>
      </c>
      <c r="AQ169" s="39">
        <f>'PRA110'!AP169</f>
        <v>0</v>
      </c>
      <c r="AR169" s="39">
        <f>'PRA110'!AQ169</f>
        <v>0</v>
      </c>
      <c r="AS169" s="39">
        <f>'PRA110'!AR169</f>
        <v>0</v>
      </c>
      <c r="AT169" s="39">
        <f>'PRA110'!AS169</f>
        <v>0</v>
      </c>
      <c r="AU169" s="39">
        <f>'PRA110'!AT169</f>
        <v>0</v>
      </c>
      <c r="AV169" s="39">
        <f>'PRA110'!AU169</f>
        <v>0</v>
      </c>
      <c r="AW169" s="39">
        <f>'PRA110'!AV169</f>
        <v>0</v>
      </c>
      <c r="AX169" s="39">
        <f>'PRA110'!AW169</f>
        <v>0</v>
      </c>
      <c r="AY169" s="39">
        <f>'PRA110'!AX169</f>
        <v>0</v>
      </c>
      <c r="AZ169" s="39">
        <f>'PRA110'!AY169</f>
        <v>0</v>
      </c>
      <c r="BA169" s="39">
        <f>'PRA110'!AZ169</f>
        <v>0</v>
      </c>
      <c r="BB169" s="39">
        <f>'PRA110'!BA169</f>
        <v>0</v>
      </c>
      <c r="BC169" s="39">
        <f>'PRA110'!BB169</f>
        <v>0</v>
      </c>
      <c r="BD169" s="39">
        <f>'PRA110'!BC169</f>
        <v>0</v>
      </c>
      <c r="BE169" s="39">
        <f>'PRA110'!BD169</f>
        <v>0</v>
      </c>
      <c r="BF169" s="39">
        <f>'PRA110'!BE169</f>
        <v>0</v>
      </c>
      <c r="BG169" s="39">
        <f>'PRA110'!BF169</f>
        <v>0</v>
      </c>
      <c r="BH169" s="39">
        <f>'PRA110'!BG169</f>
        <v>0</v>
      </c>
      <c r="BI169" s="39">
        <f>'PRA110'!BH169</f>
        <v>0</v>
      </c>
      <c r="BJ169" s="39">
        <f>'PRA110'!BI169</f>
        <v>0</v>
      </c>
      <c r="BK169" s="39">
        <f>'PRA110'!BJ169</f>
        <v>0</v>
      </c>
      <c r="BL169" s="39">
        <f>'PRA110'!BK169</f>
        <v>0</v>
      </c>
      <c r="BM169" s="39">
        <f>'PRA110'!BL169</f>
        <v>0</v>
      </c>
      <c r="BN169" s="39">
        <f>'PRA110'!BM169</f>
        <v>0</v>
      </c>
      <c r="BO169" s="39">
        <f>'PRA110'!BN169</f>
        <v>0</v>
      </c>
      <c r="BP169" s="39">
        <f>'PRA110'!BO169</f>
        <v>0</v>
      </c>
      <c r="BQ169" s="39">
        <f>'PRA110'!BP169</f>
        <v>0</v>
      </c>
      <c r="BR169" s="39">
        <f>'PRA110'!BQ169</f>
        <v>0</v>
      </c>
      <c r="BS169" s="39">
        <f>'PRA110'!BR169</f>
        <v>0</v>
      </c>
      <c r="BT169" s="39">
        <f>'PRA110'!BS169</f>
        <v>0</v>
      </c>
      <c r="BU169" s="39">
        <f>'PRA110'!BT169</f>
        <v>0</v>
      </c>
      <c r="BV169" s="39">
        <f>'PRA110'!BU169</f>
        <v>0</v>
      </c>
      <c r="BW169" s="39">
        <f>'PRA110'!BV169</f>
        <v>0</v>
      </c>
      <c r="BX169" s="39">
        <f>'PRA110'!BW169</f>
        <v>0</v>
      </c>
      <c r="BY169" s="39">
        <f>'PRA110'!BX169</f>
        <v>0</v>
      </c>
      <c r="BZ169" s="39">
        <f>'PRA110'!BY169</f>
        <v>0</v>
      </c>
      <c r="CA169" s="39">
        <f>'PRA110'!BZ169</f>
        <v>0</v>
      </c>
      <c r="CB169" s="39">
        <f>'PRA110'!CA169</f>
        <v>0</v>
      </c>
      <c r="CC169" s="39">
        <f>'PRA110'!CB169</f>
        <v>0</v>
      </c>
      <c r="CD169" s="39">
        <f>'PRA110'!CC169</f>
        <v>0</v>
      </c>
      <c r="CE169" s="39">
        <f>'PRA110'!CD169</f>
        <v>0</v>
      </c>
      <c r="CF169" s="39">
        <f>'PRA110'!CE169</f>
        <v>0</v>
      </c>
      <c r="CG169" s="39">
        <f>'PRA110'!CF169</f>
        <v>0</v>
      </c>
      <c r="CH169" s="39">
        <f>'PRA110'!CG169</f>
        <v>0</v>
      </c>
      <c r="CI169" s="39">
        <f>'PRA110'!CH169</f>
        <v>0</v>
      </c>
      <c r="CJ169" s="39">
        <f>'PRA110'!CI169</f>
        <v>0</v>
      </c>
      <c r="CK169" s="39">
        <f>'PRA110'!CJ169</f>
        <v>0</v>
      </c>
      <c r="CL169" s="39">
        <f>'PRA110'!CK169</f>
        <v>0</v>
      </c>
      <c r="CM169" s="39">
        <f>'PRA110'!CL169</f>
        <v>0</v>
      </c>
      <c r="CN169" s="39">
        <f>'PRA110'!CM169</f>
        <v>0</v>
      </c>
      <c r="CO169" s="39">
        <f>'PRA110'!CN169</f>
        <v>0</v>
      </c>
      <c r="CP169" s="39">
        <f>'PRA110'!CO169</f>
        <v>0</v>
      </c>
      <c r="CQ169" s="39">
        <f>'PRA110'!CP169</f>
        <v>0</v>
      </c>
      <c r="CR169" s="39">
        <f>'PRA110'!CQ169</f>
        <v>0</v>
      </c>
      <c r="CS169" s="39">
        <f>'PRA110'!CR169</f>
        <v>0</v>
      </c>
      <c r="CT169" s="39">
        <f>'PRA110'!CS169</f>
        <v>0</v>
      </c>
      <c r="CU169" s="39">
        <f>'PRA110'!CT169</f>
        <v>0</v>
      </c>
      <c r="CV169" s="39">
        <f>'PRA110'!CU169</f>
        <v>0</v>
      </c>
      <c r="CW169" s="39">
        <f>'PRA110'!CV169</f>
        <v>0</v>
      </c>
      <c r="CX169" s="39">
        <f>'PRA110'!CW169</f>
        <v>0</v>
      </c>
      <c r="CY169" s="39">
        <f>'PRA110'!CX169</f>
        <v>0</v>
      </c>
      <c r="CZ169" s="39">
        <f>'PRA110'!CY169</f>
        <v>0</v>
      </c>
      <c r="DA169" s="39">
        <f>'PRA110'!CZ169</f>
        <v>0</v>
      </c>
      <c r="DB169" s="39">
        <f>'PRA110'!DA169</f>
        <v>0</v>
      </c>
      <c r="DC169" s="39">
        <f>'PRA110'!DB169</f>
        <v>0</v>
      </c>
      <c r="DD169" s="39">
        <f>'PRA110'!DC169</f>
        <v>0</v>
      </c>
      <c r="DE169" s="39">
        <f>'PRA110'!DD169</f>
        <v>0</v>
      </c>
      <c r="DF169" s="39">
        <f>'PRA110'!DE169</f>
        <v>0</v>
      </c>
      <c r="DG169" s="39">
        <f>'PRA110'!DF169</f>
        <v>0</v>
      </c>
      <c r="DH169" s="39">
        <f>'PRA110'!DG169</f>
        <v>0</v>
      </c>
      <c r="DI169" s="39">
        <f>'PRA110'!DH169</f>
        <v>0</v>
      </c>
      <c r="DJ169" s="39">
        <f>'PRA110'!DI169</f>
        <v>0</v>
      </c>
      <c r="DK169" s="39">
        <f>'PRA110'!DJ169</f>
        <v>0</v>
      </c>
      <c r="DL169" s="42">
        <f>'PRA110'!DK169</f>
        <v>0</v>
      </c>
    </row>
    <row r="170" spans="1:116" s="256" customFormat="1" ht="19.899999999999999" customHeight="1">
      <c r="A170" s="207"/>
      <c r="B170" s="214"/>
      <c r="C170" s="174"/>
      <c r="D170" s="84" t="s">
        <v>254</v>
      </c>
      <c r="E170" s="90" t="s">
        <v>255</v>
      </c>
      <c r="F170" s="231" t="s">
        <v>100</v>
      </c>
      <c r="G170" s="209"/>
      <c r="H170" s="202"/>
      <c r="I170" s="39">
        <f>'PRA110'!H170</f>
        <v>0</v>
      </c>
      <c r="J170" s="39">
        <f>'PRA110'!J170</f>
        <v>0</v>
      </c>
      <c r="K170" s="39">
        <f>'PRA110'!I170-'PRA110'!J170</f>
        <v>0</v>
      </c>
      <c r="L170" s="39">
        <f>'PRA110'!K170</f>
        <v>0</v>
      </c>
      <c r="M170" s="39">
        <f>'PRA110'!L170</f>
        <v>0</v>
      </c>
      <c r="N170" s="39">
        <f>'PRA110'!M170</f>
        <v>0</v>
      </c>
      <c r="O170" s="39">
        <f>'PRA110'!N170</f>
        <v>0</v>
      </c>
      <c r="P170" s="39">
        <f>'PRA110'!O170</f>
        <v>0</v>
      </c>
      <c r="Q170" s="39">
        <f>'PRA110'!P170</f>
        <v>0</v>
      </c>
      <c r="R170" s="39">
        <f>'PRA110'!Q170</f>
        <v>0</v>
      </c>
      <c r="S170" s="39">
        <f>'PRA110'!R170</f>
        <v>0</v>
      </c>
      <c r="T170" s="39">
        <f>'PRA110'!S170</f>
        <v>0</v>
      </c>
      <c r="U170" s="39">
        <f>'PRA110'!T170</f>
        <v>0</v>
      </c>
      <c r="V170" s="39">
        <f>'PRA110'!U170</f>
        <v>0</v>
      </c>
      <c r="W170" s="39">
        <f>'PRA110'!V170</f>
        <v>0</v>
      </c>
      <c r="X170" s="39">
        <f>'PRA110'!W170</f>
        <v>0</v>
      </c>
      <c r="Y170" s="39">
        <f>'PRA110'!X170</f>
        <v>0</v>
      </c>
      <c r="Z170" s="39">
        <f>'PRA110'!Y170</f>
        <v>0</v>
      </c>
      <c r="AA170" s="39">
        <f>'PRA110'!Z170</f>
        <v>0</v>
      </c>
      <c r="AB170" s="39">
        <f>'PRA110'!AA170</f>
        <v>0</v>
      </c>
      <c r="AC170" s="39">
        <f>'PRA110'!AB170</f>
        <v>0</v>
      </c>
      <c r="AD170" s="39">
        <f>'PRA110'!AC170</f>
        <v>0</v>
      </c>
      <c r="AE170" s="39">
        <f>'PRA110'!AD170</f>
        <v>0</v>
      </c>
      <c r="AF170" s="39">
        <f>'PRA110'!AE170</f>
        <v>0</v>
      </c>
      <c r="AG170" s="39">
        <f>'PRA110'!AF170</f>
        <v>0</v>
      </c>
      <c r="AH170" s="39">
        <f>'PRA110'!AG170</f>
        <v>0</v>
      </c>
      <c r="AI170" s="39">
        <f>'PRA110'!AH170</f>
        <v>0</v>
      </c>
      <c r="AJ170" s="39">
        <f>'PRA110'!AI170</f>
        <v>0</v>
      </c>
      <c r="AK170" s="39">
        <f>'PRA110'!AJ170</f>
        <v>0</v>
      </c>
      <c r="AL170" s="39">
        <f>'PRA110'!AK170</f>
        <v>0</v>
      </c>
      <c r="AM170" s="39">
        <f>'PRA110'!AL170</f>
        <v>0</v>
      </c>
      <c r="AN170" s="39">
        <f>'PRA110'!AM170</f>
        <v>0</v>
      </c>
      <c r="AO170" s="39">
        <f>'PRA110'!AN170</f>
        <v>0</v>
      </c>
      <c r="AP170" s="39">
        <f>'PRA110'!AO170</f>
        <v>0</v>
      </c>
      <c r="AQ170" s="39">
        <f>'PRA110'!AP170</f>
        <v>0</v>
      </c>
      <c r="AR170" s="39">
        <f>'PRA110'!AQ170</f>
        <v>0</v>
      </c>
      <c r="AS170" s="39">
        <f>'PRA110'!AR170</f>
        <v>0</v>
      </c>
      <c r="AT170" s="39">
        <f>'PRA110'!AS170</f>
        <v>0</v>
      </c>
      <c r="AU170" s="39">
        <f>'PRA110'!AT170</f>
        <v>0</v>
      </c>
      <c r="AV170" s="39">
        <f>'PRA110'!AU170</f>
        <v>0</v>
      </c>
      <c r="AW170" s="39">
        <f>'PRA110'!AV170</f>
        <v>0</v>
      </c>
      <c r="AX170" s="39">
        <f>'PRA110'!AW170</f>
        <v>0</v>
      </c>
      <c r="AY170" s="39">
        <f>'PRA110'!AX170</f>
        <v>0</v>
      </c>
      <c r="AZ170" s="39">
        <f>'PRA110'!AY170</f>
        <v>0</v>
      </c>
      <c r="BA170" s="39">
        <f>'PRA110'!AZ170</f>
        <v>0</v>
      </c>
      <c r="BB170" s="39">
        <f>'PRA110'!BA170</f>
        <v>0</v>
      </c>
      <c r="BC170" s="39">
        <f>'PRA110'!BB170</f>
        <v>0</v>
      </c>
      <c r="BD170" s="39">
        <f>'PRA110'!BC170</f>
        <v>0</v>
      </c>
      <c r="BE170" s="39">
        <f>'PRA110'!BD170</f>
        <v>0</v>
      </c>
      <c r="BF170" s="39">
        <f>'PRA110'!BE170</f>
        <v>0</v>
      </c>
      <c r="BG170" s="39">
        <f>'PRA110'!BF170</f>
        <v>0</v>
      </c>
      <c r="BH170" s="39">
        <f>'PRA110'!BG170</f>
        <v>0</v>
      </c>
      <c r="BI170" s="39">
        <f>'PRA110'!BH170</f>
        <v>0</v>
      </c>
      <c r="BJ170" s="39">
        <f>'PRA110'!BI170</f>
        <v>0</v>
      </c>
      <c r="BK170" s="39">
        <f>'PRA110'!BJ170</f>
        <v>0</v>
      </c>
      <c r="BL170" s="39">
        <f>'PRA110'!BK170</f>
        <v>0</v>
      </c>
      <c r="BM170" s="39">
        <f>'PRA110'!BL170</f>
        <v>0</v>
      </c>
      <c r="BN170" s="39">
        <f>'PRA110'!BM170</f>
        <v>0</v>
      </c>
      <c r="BO170" s="39">
        <f>'PRA110'!BN170</f>
        <v>0</v>
      </c>
      <c r="BP170" s="39">
        <f>'PRA110'!BO170</f>
        <v>0</v>
      </c>
      <c r="BQ170" s="39">
        <f>'PRA110'!BP170</f>
        <v>0</v>
      </c>
      <c r="BR170" s="39">
        <f>'PRA110'!BQ170</f>
        <v>0</v>
      </c>
      <c r="BS170" s="39">
        <f>'PRA110'!BR170</f>
        <v>0</v>
      </c>
      <c r="BT170" s="39">
        <f>'PRA110'!BS170</f>
        <v>0</v>
      </c>
      <c r="BU170" s="39">
        <f>'PRA110'!BT170</f>
        <v>0</v>
      </c>
      <c r="BV170" s="39">
        <f>'PRA110'!BU170</f>
        <v>0</v>
      </c>
      <c r="BW170" s="39">
        <f>'PRA110'!BV170</f>
        <v>0</v>
      </c>
      <c r="BX170" s="39">
        <f>'PRA110'!BW170</f>
        <v>0</v>
      </c>
      <c r="BY170" s="39">
        <f>'PRA110'!BX170</f>
        <v>0</v>
      </c>
      <c r="BZ170" s="39">
        <f>'PRA110'!BY170</f>
        <v>0</v>
      </c>
      <c r="CA170" s="39">
        <f>'PRA110'!BZ170</f>
        <v>0</v>
      </c>
      <c r="CB170" s="39">
        <f>'PRA110'!CA170</f>
        <v>0</v>
      </c>
      <c r="CC170" s="39">
        <f>'PRA110'!CB170</f>
        <v>0</v>
      </c>
      <c r="CD170" s="39">
        <f>'PRA110'!CC170</f>
        <v>0</v>
      </c>
      <c r="CE170" s="39">
        <f>'PRA110'!CD170</f>
        <v>0</v>
      </c>
      <c r="CF170" s="39">
        <f>'PRA110'!CE170</f>
        <v>0</v>
      </c>
      <c r="CG170" s="39">
        <f>'PRA110'!CF170</f>
        <v>0</v>
      </c>
      <c r="CH170" s="39">
        <f>'PRA110'!CG170</f>
        <v>0</v>
      </c>
      <c r="CI170" s="39">
        <f>'PRA110'!CH170</f>
        <v>0</v>
      </c>
      <c r="CJ170" s="39">
        <f>'PRA110'!CI170</f>
        <v>0</v>
      </c>
      <c r="CK170" s="39">
        <f>'PRA110'!CJ170</f>
        <v>0</v>
      </c>
      <c r="CL170" s="39">
        <f>'PRA110'!CK170</f>
        <v>0</v>
      </c>
      <c r="CM170" s="39">
        <f>'PRA110'!CL170</f>
        <v>0</v>
      </c>
      <c r="CN170" s="39">
        <f>'PRA110'!CM170</f>
        <v>0</v>
      </c>
      <c r="CO170" s="39">
        <f>'PRA110'!CN170</f>
        <v>0</v>
      </c>
      <c r="CP170" s="39">
        <f>'PRA110'!CO170</f>
        <v>0</v>
      </c>
      <c r="CQ170" s="39">
        <f>'PRA110'!CP170</f>
        <v>0</v>
      </c>
      <c r="CR170" s="39">
        <f>'PRA110'!CQ170</f>
        <v>0</v>
      </c>
      <c r="CS170" s="39">
        <f>'PRA110'!CR170</f>
        <v>0</v>
      </c>
      <c r="CT170" s="39">
        <f>'PRA110'!CS170</f>
        <v>0</v>
      </c>
      <c r="CU170" s="39">
        <f>'PRA110'!CT170</f>
        <v>0</v>
      </c>
      <c r="CV170" s="39">
        <f>'PRA110'!CU170</f>
        <v>0</v>
      </c>
      <c r="CW170" s="39">
        <f>'PRA110'!CV170</f>
        <v>0</v>
      </c>
      <c r="CX170" s="39">
        <f>'PRA110'!CW170</f>
        <v>0</v>
      </c>
      <c r="CY170" s="39">
        <f>'PRA110'!CX170</f>
        <v>0</v>
      </c>
      <c r="CZ170" s="39">
        <f>'PRA110'!CY170</f>
        <v>0</v>
      </c>
      <c r="DA170" s="39">
        <f>'PRA110'!CZ170</f>
        <v>0</v>
      </c>
      <c r="DB170" s="39">
        <f>'PRA110'!DA170</f>
        <v>0</v>
      </c>
      <c r="DC170" s="39">
        <f>'PRA110'!DB170</f>
        <v>0</v>
      </c>
      <c r="DD170" s="39">
        <f>'PRA110'!DC170</f>
        <v>0</v>
      </c>
      <c r="DE170" s="39">
        <f>'PRA110'!DD170</f>
        <v>0</v>
      </c>
      <c r="DF170" s="39">
        <f>'PRA110'!DE170</f>
        <v>0</v>
      </c>
      <c r="DG170" s="39">
        <f>'PRA110'!DF170</f>
        <v>0</v>
      </c>
      <c r="DH170" s="39">
        <f>'PRA110'!DG170</f>
        <v>0</v>
      </c>
      <c r="DI170" s="39">
        <f>'PRA110'!DH170</f>
        <v>0</v>
      </c>
      <c r="DJ170" s="39">
        <f>'PRA110'!DI170</f>
        <v>0</v>
      </c>
      <c r="DK170" s="39">
        <f>'PRA110'!DJ170</f>
        <v>0</v>
      </c>
      <c r="DL170" s="42">
        <f>'PRA110'!DK170</f>
        <v>0</v>
      </c>
    </row>
    <row r="171" spans="1:116" s="256" customFormat="1" ht="14.25" customHeight="1">
      <c r="A171" s="207"/>
      <c r="B171" s="214"/>
      <c r="C171" s="174"/>
      <c r="D171" s="84" t="s">
        <v>614</v>
      </c>
      <c r="E171" s="90" t="s">
        <v>810</v>
      </c>
      <c r="F171" s="231" t="s">
        <v>256</v>
      </c>
      <c r="G171" s="209"/>
      <c r="H171" s="202"/>
      <c r="I171" s="39">
        <f>'PRA110'!H171</f>
        <v>0</v>
      </c>
      <c r="J171" s="39">
        <f>'PRA110'!J171</f>
        <v>0</v>
      </c>
      <c r="K171" s="39">
        <f>'PRA110'!I171-'PRA110'!J171</f>
        <v>0</v>
      </c>
      <c r="L171" s="39">
        <f>'PRA110'!K171</f>
        <v>0</v>
      </c>
      <c r="M171" s="39">
        <f>'PRA110'!L171</f>
        <v>0</v>
      </c>
      <c r="N171" s="39">
        <f>'PRA110'!M171</f>
        <v>0</v>
      </c>
      <c r="O171" s="39">
        <f>'PRA110'!N171</f>
        <v>0</v>
      </c>
      <c r="P171" s="39">
        <f>'PRA110'!O171</f>
        <v>0</v>
      </c>
      <c r="Q171" s="39">
        <f>'PRA110'!P171</f>
        <v>0</v>
      </c>
      <c r="R171" s="39">
        <f>'PRA110'!Q171</f>
        <v>0</v>
      </c>
      <c r="S171" s="39">
        <f>'PRA110'!R171</f>
        <v>0</v>
      </c>
      <c r="T171" s="39">
        <f>'PRA110'!S171</f>
        <v>0</v>
      </c>
      <c r="U171" s="39">
        <f>'PRA110'!T171</f>
        <v>0</v>
      </c>
      <c r="V171" s="39">
        <f>'PRA110'!U171</f>
        <v>0</v>
      </c>
      <c r="W171" s="39">
        <f>'PRA110'!V171</f>
        <v>0</v>
      </c>
      <c r="X171" s="39">
        <f>'PRA110'!W171</f>
        <v>0</v>
      </c>
      <c r="Y171" s="39">
        <f>'PRA110'!X171</f>
        <v>0</v>
      </c>
      <c r="Z171" s="39">
        <f>'PRA110'!Y171</f>
        <v>0</v>
      </c>
      <c r="AA171" s="39">
        <f>'PRA110'!Z171</f>
        <v>0</v>
      </c>
      <c r="AB171" s="39">
        <f>'PRA110'!AA171</f>
        <v>0</v>
      </c>
      <c r="AC171" s="39">
        <f>'PRA110'!AB171</f>
        <v>0</v>
      </c>
      <c r="AD171" s="39">
        <f>'PRA110'!AC171</f>
        <v>0</v>
      </c>
      <c r="AE171" s="39">
        <f>'PRA110'!AD171</f>
        <v>0</v>
      </c>
      <c r="AF171" s="39">
        <f>'PRA110'!AE171</f>
        <v>0</v>
      </c>
      <c r="AG171" s="39">
        <f>'PRA110'!AF171</f>
        <v>0</v>
      </c>
      <c r="AH171" s="39">
        <f>'PRA110'!AG171</f>
        <v>0</v>
      </c>
      <c r="AI171" s="39">
        <f>'PRA110'!AH171</f>
        <v>0</v>
      </c>
      <c r="AJ171" s="39">
        <f>'PRA110'!AI171</f>
        <v>0</v>
      </c>
      <c r="AK171" s="39">
        <f>'PRA110'!AJ171</f>
        <v>0</v>
      </c>
      <c r="AL171" s="39">
        <f>'PRA110'!AK171</f>
        <v>0</v>
      </c>
      <c r="AM171" s="39">
        <f>'PRA110'!AL171</f>
        <v>0</v>
      </c>
      <c r="AN171" s="39">
        <f>'PRA110'!AM171</f>
        <v>0</v>
      </c>
      <c r="AO171" s="39">
        <f>'PRA110'!AN171</f>
        <v>0</v>
      </c>
      <c r="AP171" s="39">
        <f>'PRA110'!AO171</f>
        <v>0</v>
      </c>
      <c r="AQ171" s="39">
        <f>'PRA110'!AP171</f>
        <v>0</v>
      </c>
      <c r="AR171" s="39">
        <f>'PRA110'!AQ171</f>
        <v>0</v>
      </c>
      <c r="AS171" s="39">
        <f>'PRA110'!AR171</f>
        <v>0</v>
      </c>
      <c r="AT171" s="39">
        <f>'PRA110'!AS171</f>
        <v>0</v>
      </c>
      <c r="AU171" s="39">
        <f>'PRA110'!AT171</f>
        <v>0</v>
      </c>
      <c r="AV171" s="39">
        <f>'PRA110'!AU171</f>
        <v>0</v>
      </c>
      <c r="AW171" s="39">
        <f>'PRA110'!AV171</f>
        <v>0</v>
      </c>
      <c r="AX171" s="39">
        <f>'PRA110'!AW171</f>
        <v>0</v>
      </c>
      <c r="AY171" s="39">
        <f>'PRA110'!AX171</f>
        <v>0</v>
      </c>
      <c r="AZ171" s="39">
        <f>'PRA110'!AY171</f>
        <v>0</v>
      </c>
      <c r="BA171" s="39">
        <f>'PRA110'!AZ171</f>
        <v>0</v>
      </c>
      <c r="BB171" s="39">
        <f>'PRA110'!BA171</f>
        <v>0</v>
      </c>
      <c r="BC171" s="39">
        <f>'PRA110'!BB171</f>
        <v>0</v>
      </c>
      <c r="BD171" s="39">
        <f>'PRA110'!BC171</f>
        <v>0</v>
      </c>
      <c r="BE171" s="39">
        <f>'PRA110'!BD171</f>
        <v>0</v>
      </c>
      <c r="BF171" s="39">
        <f>'PRA110'!BE171</f>
        <v>0</v>
      </c>
      <c r="BG171" s="39">
        <f>'PRA110'!BF171</f>
        <v>0</v>
      </c>
      <c r="BH171" s="39">
        <f>'PRA110'!BG171</f>
        <v>0</v>
      </c>
      <c r="BI171" s="39">
        <f>'PRA110'!BH171</f>
        <v>0</v>
      </c>
      <c r="BJ171" s="39">
        <f>'PRA110'!BI171</f>
        <v>0</v>
      </c>
      <c r="BK171" s="39">
        <f>'PRA110'!BJ171</f>
        <v>0</v>
      </c>
      <c r="BL171" s="39">
        <f>'PRA110'!BK171</f>
        <v>0</v>
      </c>
      <c r="BM171" s="39">
        <f>'PRA110'!BL171</f>
        <v>0</v>
      </c>
      <c r="BN171" s="39">
        <f>'PRA110'!BM171</f>
        <v>0</v>
      </c>
      <c r="BO171" s="39">
        <f>'PRA110'!BN171</f>
        <v>0</v>
      </c>
      <c r="BP171" s="39">
        <f>'PRA110'!BO171</f>
        <v>0</v>
      </c>
      <c r="BQ171" s="39">
        <f>'PRA110'!BP171</f>
        <v>0</v>
      </c>
      <c r="BR171" s="39">
        <f>'PRA110'!BQ171</f>
        <v>0</v>
      </c>
      <c r="BS171" s="39">
        <f>'PRA110'!BR171</f>
        <v>0</v>
      </c>
      <c r="BT171" s="39">
        <f>'PRA110'!BS171</f>
        <v>0</v>
      </c>
      <c r="BU171" s="39">
        <f>'PRA110'!BT171</f>
        <v>0</v>
      </c>
      <c r="BV171" s="39">
        <f>'PRA110'!BU171</f>
        <v>0</v>
      </c>
      <c r="BW171" s="39">
        <f>'PRA110'!BV171</f>
        <v>0</v>
      </c>
      <c r="BX171" s="39">
        <f>'PRA110'!BW171</f>
        <v>0</v>
      </c>
      <c r="BY171" s="39">
        <f>'PRA110'!BX171</f>
        <v>0</v>
      </c>
      <c r="BZ171" s="39">
        <f>'PRA110'!BY171</f>
        <v>0</v>
      </c>
      <c r="CA171" s="39">
        <f>'PRA110'!BZ171</f>
        <v>0</v>
      </c>
      <c r="CB171" s="39">
        <f>'PRA110'!CA171</f>
        <v>0</v>
      </c>
      <c r="CC171" s="39">
        <f>'PRA110'!CB171</f>
        <v>0</v>
      </c>
      <c r="CD171" s="39">
        <f>'PRA110'!CC171</f>
        <v>0</v>
      </c>
      <c r="CE171" s="39">
        <f>'PRA110'!CD171</f>
        <v>0</v>
      </c>
      <c r="CF171" s="39">
        <f>'PRA110'!CE171</f>
        <v>0</v>
      </c>
      <c r="CG171" s="39">
        <f>'PRA110'!CF171</f>
        <v>0</v>
      </c>
      <c r="CH171" s="39">
        <f>'PRA110'!CG171</f>
        <v>0</v>
      </c>
      <c r="CI171" s="39">
        <f>'PRA110'!CH171</f>
        <v>0</v>
      </c>
      <c r="CJ171" s="39">
        <f>'PRA110'!CI171</f>
        <v>0</v>
      </c>
      <c r="CK171" s="39">
        <f>'PRA110'!CJ171</f>
        <v>0</v>
      </c>
      <c r="CL171" s="39">
        <f>'PRA110'!CK171</f>
        <v>0</v>
      </c>
      <c r="CM171" s="39">
        <f>'PRA110'!CL171</f>
        <v>0</v>
      </c>
      <c r="CN171" s="39">
        <f>'PRA110'!CM171</f>
        <v>0</v>
      </c>
      <c r="CO171" s="39">
        <f>'PRA110'!CN171</f>
        <v>0</v>
      </c>
      <c r="CP171" s="39">
        <f>'PRA110'!CO171</f>
        <v>0</v>
      </c>
      <c r="CQ171" s="39">
        <f>'PRA110'!CP171</f>
        <v>0</v>
      </c>
      <c r="CR171" s="39">
        <f>'PRA110'!CQ171</f>
        <v>0</v>
      </c>
      <c r="CS171" s="39">
        <f>'PRA110'!CR171</f>
        <v>0</v>
      </c>
      <c r="CT171" s="39">
        <f>'PRA110'!CS171</f>
        <v>0</v>
      </c>
      <c r="CU171" s="39">
        <f>'PRA110'!CT171</f>
        <v>0</v>
      </c>
      <c r="CV171" s="39">
        <f>'PRA110'!CU171</f>
        <v>0</v>
      </c>
      <c r="CW171" s="39">
        <f>'PRA110'!CV171</f>
        <v>0</v>
      </c>
      <c r="CX171" s="39">
        <f>'PRA110'!CW171</f>
        <v>0</v>
      </c>
      <c r="CY171" s="39">
        <f>'PRA110'!CX171</f>
        <v>0</v>
      </c>
      <c r="CZ171" s="39">
        <f>'PRA110'!CY171</f>
        <v>0</v>
      </c>
      <c r="DA171" s="39">
        <f>'PRA110'!CZ171</f>
        <v>0</v>
      </c>
      <c r="DB171" s="39">
        <f>'PRA110'!DA171</f>
        <v>0</v>
      </c>
      <c r="DC171" s="39">
        <f>'PRA110'!DB171</f>
        <v>0</v>
      </c>
      <c r="DD171" s="39">
        <f>'PRA110'!DC171</f>
        <v>0</v>
      </c>
      <c r="DE171" s="39">
        <f>'PRA110'!DD171</f>
        <v>0</v>
      </c>
      <c r="DF171" s="39">
        <f>'PRA110'!DE171</f>
        <v>0</v>
      </c>
      <c r="DG171" s="39">
        <f>'PRA110'!DF171</f>
        <v>0</v>
      </c>
      <c r="DH171" s="39">
        <f>'PRA110'!DG171</f>
        <v>0</v>
      </c>
      <c r="DI171" s="39">
        <f>'PRA110'!DH171</f>
        <v>0</v>
      </c>
      <c r="DJ171" s="39">
        <f>'PRA110'!DI171</f>
        <v>0</v>
      </c>
      <c r="DK171" s="39">
        <f>'PRA110'!DJ171</f>
        <v>0</v>
      </c>
      <c r="DL171" s="42">
        <f>'PRA110'!DK171</f>
        <v>0</v>
      </c>
    </row>
    <row r="172" spans="1:116" s="256" customFormat="1" ht="21.6" customHeight="1">
      <c r="A172" s="207"/>
      <c r="B172" s="207"/>
      <c r="C172" s="174"/>
      <c r="D172" s="84" t="s">
        <v>257</v>
      </c>
      <c r="E172" s="85" t="s">
        <v>258</v>
      </c>
      <c r="F172" s="260" t="s">
        <v>615</v>
      </c>
      <c r="G172" s="209"/>
      <c r="H172" s="202"/>
      <c r="I172" s="39">
        <f>'PRA110'!H172</f>
        <v>0</v>
      </c>
      <c r="J172" s="39">
        <f>'PRA110'!J172</f>
        <v>0</v>
      </c>
      <c r="K172" s="39">
        <f>'PRA110'!I172-'PRA110'!J172</f>
        <v>0</v>
      </c>
      <c r="L172" s="39">
        <f>'PRA110'!K172</f>
        <v>0</v>
      </c>
      <c r="M172" s="39">
        <f>'PRA110'!L172</f>
        <v>0</v>
      </c>
      <c r="N172" s="39">
        <f>'PRA110'!M172</f>
        <v>0</v>
      </c>
      <c r="O172" s="39">
        <f>'PRA110'!N172</f>
        <v>0</v>
      </c>
      <c r="P172" s="39">
        <f>'PRA110'!O172</f>
        <v>0</v>
      </c>
      <c r="Q172" s="39">
        <f>'PRA110'!P172</f>
        <v>0</v>
      </c>
      <c r="R172" s="39">
        <f>'PRA110'!Q172</f>
        <v>0</v>
      </c>
      <c r="S172" s="39">
        <f>'PRA110'!R172</f>
        <v>0</v>
      </c>
      <c r="T172" s="39">
        <f>'PRA110'!S172</f>
        <v>0</v>
      </c>
      <c r="U172" s="39">
        <f>'PRA110'!T172</f>
        <v>0</v>
      </c>
      <c r="V172" s="39">
        <f>'PRA110'!U172</f>
        <v>0</v>
      </c>
      <c r="W172" s="39">
        <f>'PRA110'!V172</f>
        <v>0</v>
      </c>
      <c r="X172" s="39">
        <f>'PRA110'!W172</f>
        <v>0</v>
      </c>
      <c r="Y172" s="39">
        <f>'PRA110'!X172</f>
        <v>0</v>
      </c>
      <c r="Z172" s="39">
        <f>'PRA110'!Y172</f>
        <v>0</v>
      </c>
      <c r="AA172" s="39">
        <f>'PRA110'!Z172</f>
        <v>0</v>
      </c>
      <c r="AB172" s="39">
        <f>'PRA110'!AA172</f>
        <v>0</v>
      </c>
      <c r="AC172" s="39">
        <f>'PRA110'!AB172</f>
        <v>0</v>
      </c>
      <c r="AD172" s="39">
        <f>'PRA110'!AC172</f>
        <v>0</v>
      </c>
      <c r="AE172" s="39">
        <f>'PRA110'!AD172</f>
        <v>0</v>
      </c>
      <c r="AF172" s="39">
        <f>'PRA110'!AE172</f>
        <v>0</v>
      </c>
      <c r="AG172" s="39">
        <f>'PRA110'!AF172</f>
        <v>0</v>
      </c>
      <c r="AH172" s="39">
        <f>'PRA110'!AG172</f>
        <v>0</v>
      </c>
      <c r="AI172" s="39">
        <f>'PRA110'!AH172</f>
        <v>0</v>
      </c>
      <c r="AJ172" s="39">
        <f>'PRA110'!AI172</f>
        <v>0</v>
      </c>
      <c r="AK172" s="39">
        <f>'PRA110'!AJ172</f>
        <v>0</v>
      </c>
      <c r="AL172" s="39">
        <f>'PRA110'!AK172</f>
        <v>0</v>
      </c>
      <c r="AM172" s="39">
        <f>'PRA110'!AL172</f>
        <v>0</v>
      </c>
      <c r="AN172" s="39">
        <f>'PRA110'!AM172</f>
        <v>0</v>
      </c>
      <c r="AO172" s="39">
        <f>'PRA110'!AN172</f>
        <v>0</v>
      </c>
      <c r="AP172" s="39">
        <f>'PRA110'!AO172</f>
        <v>0</v>
      </c>
      <c r="AQ172" s="39">
        <f>'PRA110'!AP172</f>
        <v>0</v>
      </c>
      <c r="AR172" s="39">
        <f>'PRA110'!AQ172</f>
        <v>0</v>
      </c>
      <c r="AS172" s="39">
        <f>'PRA110'!AR172</f>
        <v>0</v>
      </c>
      <c r="AT172" s="39">
        <f>'PRA110'!AS172</f>
        <v>0</v>
      </c>
      <c r="AU172" s="39">
        <f>'PRA110'!AT172</f>
        <v>0</v>
      </c>
      <c r="AV172" s="39">
        <f>'PRA110'!AU172</f>
        <v>0</v>
      </c>
      <c r="AW172" s="39">
        <f>'PRA110'!AV172</f>
        <v>0</v>
      </c>
      <c r="AX172" s="39">
        <f>'PRA110'!AW172</f>
        <v>0</v>
      </c>
      <c r="AY172" s="39">
        <f>'PRA110'!AX172</f>
        <v>0</v>
      </c>
      <c r="AZ172" s="39">
        <f>'PRA110'!AY172</f>
        <v>0</v>
      </c>
      <c r="BA172" s="39">
        <f>'PRA110'!AZ172</f>
        <v>0</v>
      </c>
      <c r="BB172" s="39">
        <f>'PRA110'!BA172</f>
        <v>0</v>
      </c>
      <c r="BC172" s="39">
        <f>'PRA110'!BB172</f>
        <v>0</v>
      </c>
      <c r="BD172" s="39">
        <f>'PRA110'!BC172</f>
        <v>0</v>
      </c>
      <c r="BE172" s="39">
        <f>'PRA110'!BD172</f>
        <v>0</v>
      </c>
      <c r="BF172" s="39">
        <f>'PRA110'!BE172</f>
        <v>0</v>
      </c>
      <c r="BG172" s="39">
        <f>'PRA110'!BF172</f>
        <v>0</v>
      </c>
      <c r="BH172" s="39">
        <f>'PRA110'!BG172</f>
        <v>0</v>
      </c>
      <c r="BI172" s="39">
        <f>'PRA110'!BH172</f>
        <v>0</v>
      </c>
      <c r="BJ172" s="39">
        <f>'PRA110'!BI172</f>
        <v>0</v>
      </c>
      <c r="BK172" s="39">
        <f>'PRA110'!BJ172</f>
        <v>0</v>
      </c>
      <c r="BL172" s="39">
        <f>'PRA110'!BK172</f>
        <v>0</v>
      </c>
      <c r="BM172" s="39">
        <f>'PRA110'!BL172</f>
        <v>0</v>
      </c>
      <c r="BN172" s="39">
        <f>'PRA110'!BM172</f>
        <v>0</v>
      </c>
      <c r="BO172" s="39">
        <f>'PRA110'!BN172</f>
        <v>0</v>
      </c>
      <c r="BP172" s="39">
        <f>'PRA110'!BO172</f>
        <v>0</v>
      </c>
      <c r="BQ172" s="39">
        <f>'PRA110'!BP172</f>
        <v>0</v>
      </c>
      <c r="BR172" s="39">
        <f>'PRA110'!BQ172</f>
        <v>0</v>
      </c>
      <c r="BS172" s="39">
        <f>'PRA110'!BR172</f>
        <v>0</v>
      </c>
      <c r="BT172" s="39">
        <f>'PRA110'!BS172</f>
        <v>0</v>
      </c>
      <c r="BU172" s="39">
        <f>'PRA110'!BT172</f>
        <v>0</v>
      </c>
      <c r="BV172" s="39">
        <f>'PRA110'!BU172</f>
        <v>0</v>
      </c>
      <c r="BW172" s="39">
        <f>'PRA110'!BV172</f>
        <v>0</v>
      </c>
      <c r="BX172" s="39">
        <f>'PRA110'!BW172</f>
        <v>0</v>
      </c>
      <c r="BY172" s="39">
        <f>'PRA110'!BX172</f>
        <v>0</v>
      </c>
      <c r="BZ172" s="39">
        <f>'PRA110'!BY172</f>
        <v>0</v>
      </c>
      <c r="CA172" s="39">
        <f>'PRA110'!BZ172</f>
        <v>0</v>
      </c>
      <c r="CB172" s="39">
        <f>'PRA110'!CA172</f>
        <v>0</v>
      </c>
      <c r="CC172" s="39">
        <f>'PRA110'!CB172</f>
        <v>0</v>
      </c>
      <c r="CD172" s="39">
        <f>'PRA110'!CC172</f>
        <v>0</v>
      </c>
      <c r="CE172" s="39">
        <f>'PRA110'!CD172</f>
        <v>0</v>
      </c>
      <c r="CF172" s="39">
        <f>'PRA110'!CE172</f>
        <v>0</v>
      </c>
      <c r="CG172" s="39">
        <f>'PRA110'!CF172</f>
        <v>0</v>
      </c>
      <c r="CH172" s="39">
        <f>'PRA110'!CG172</f>
        <v>0</v>
      </c>
      <c r="CI172" s="39">
        <f>'PRA110'!CH172</f>
        <v>0</v>
      </c>
      <c r="CJ172" s="39">
        <f>'PRA110'!CI172</f>
        <v>0</v>
      </c>
      <c r="CK172" s="39">
        <f>'PRA110'!CJ172</f>
        <v>0</v>
      </c>
      <c r="CL172" s="39">
        <f>'PRA110'!CK172</f>
        <v>0</v>
      </c>
      <c r="CM172" s="39">
        <f>'PRA110'!CL172</f>
        <v>0</v>
      </c>
      <c r="CN172" s="39">
        <f>'PRA110'!CM172</f>
        <v>0</v>
      </c>
      <c r="CO172" s="39">
        <f>'PRA110'!CN172</f>
        <v>0</v>
      </c>
      <c r="CP172" s="39">
        <f>'PRA110'!CO172</f>
        <v>0</v>
      </c>
      <c r="CQ172" s="39">
        <f>'PRA110'!CP172</f>
        <v>0</v>
      </c>
      <c r="CR172" s="39">
        <f>'PRA110'!CQ172</f>
        <v>0</v>
      </c>
      <c r="CS172" s="39">
        <f>'PRA110'!CR172</f>
        <v>0</v>
      </c>
      <c r="CT172" s="39">
        <f>'PRA110'!CS172</f>
        <v>0</v>
      </c>
      <c r="CU172" s="39">
        <f>'PRA110'!CT172</f>
        <v>0</v>
      </c>
      <c r="CV172" s="39">
        <f>'PRA110'!CU172</f>
        <v>0</v>
      </c>
      <c r="CW172" s="39">
        <f>'PRA110'!CV172</f>
        <v>0</v>
      </c>
      <c r="CX172" s="39">
        <f>'PRA110'!CW172</f>
        <v>0</v>
      </c>
      <c r="CY172" s="39">
        <f>'PRA110'!CX172</f>
        <v>0</v>
      </c>
      <c r="CZ172" s="39">
        <f>'PRA110'!CY172</f>
        <v>0</v>
      </c>
      <c r="DA172" s="39">
        <f>'PRA110'!CZ172</f>
        <v>0</v>
      </c>
      <c r="DB172" s="39">
        <f>'PRA110'!DA172</f>
        <v>0</v>
      </c>
      <c r="DC172" s="39">
        <f>'PRA110'!DB172</f>
        <v>0</v>
      </c>
      <c r="DD172" s="39">
        <f>'PRA110'!DC172</f>
        <v>0</v>
      </c>
      <c r="DE172" s="39">
        <f>'PRA110'!DD172</f>
        <v>0</v>
      </c>
      <c r="DF172" s="39">
        <f>'PRA110'!DE172</f>
        <v>0</v>
      </c>
      <c r="DG172" s="39">
        <f>'PRA110'!DF172</f>
        <v>0</v>
      </c>
      <c r="DH172" s="39">
        <f>'PRA110'!DG172</f>
        <v>0</v>
      </c>
      <c r="DI172" s="39">
        <f>'PRA110'!DH172</f>
        <v>0</v>
      </c>
      <c r="DJ172" s="39">
        <f>'PRA110'!DI172</f>
        <v>0</v>
      </c>
      <c r="DK172" s="39">
        <f>'PRA110'!DJ172</f>
        <v>0</v>
      </c>
      <c r="DL172" s="42">
        <f>'PRA110'!DK172</f>
        <v>0</v>
      </c>
    </row>
    <row r="173" spans="1:116" s="256" customFormat="1" ht="19.899999999999999" customHeight="1">
      <c r="A173" s="207"/>
      <c r="B173" s="214"/>
      <c r="C173" s="174"/>
      <c r="D173" s="84" t="s">
        <v>259</v>
      </c>
      <c r="E173" s="87" t="s">
        <v>260</v>
      </c>
      <c r="F173" s="231" t="s">
        <v>616</v>
      </c>
      <c r="G173" s="209"/>
      <c r="H173" s="202"/>
      <c r="I173" s="39">
        <f>'PRA110'!H173</f>
        <v>0</v>
      </c>
      <c r="J173" s="39">
        <f>'PRA110'!J173</f>
        <v>0</v>
      </c>
      <c r="K173" s="39">
        <f>'PRA110'!I173-'PRA110'!J173</f>
        <v>0</v>
      </c>
      <c r="L173" s="39">
        <f>'PRA110'!K173</f>
        <v>0</v>
      </c>
      <c r="M173" s="39">
        <f>'PRA110'!L173</f>
        <v>0</v>
      </c>
      <c r="N173" s="39">
        <f>'PRA110'!M173</f>
        <v>0</v>
      </c>
      <c r="O173" s="39">
        <f>'PRA110'!N173</f>
        <v>0</v>
      </c>
      <c r="P173" s="39">
        <f>'PRA110'!O173</f>
        <v>0</v>
      </c>
      <c r="Q173" s="39">
        <f>'PRA110'!P173</f>
        <v>0</v>
      </c>
      <c r="R173" s="39">
        <f>'PRA110'!Q173</f>
        <v>0</v>
      </c>
      <c r="S173" s="39">
        <f>'PRA110'!R173</f>
        <v>0</v>
      </c>
      <c r="T173" s="39">
        <f>'PRA110'!S173</f>
        <v>0</v>
      </c>
      <c r="U173" s="39">
        <f>'PRA110'!T173</f>
        <v>0</v>
      </c>
      <c r="V173" s="39">
        <f>'PRA110'!U173</f>
        <v>0</v>
      </c>
      <c r="W173" s="39">
        <f>'PRA110'!V173</f>
        <v>0</v>
      </c>
      <c r="X173" s="39">
        <f>'PRA110'!W173</f>
        <v>0</v>
      </c>
      <c r="Y173" s="39">
        <f>'PRA110'!X173</f>
        <v>0</v>
      </c>
      <c r="Z173" s="39">
        <f>'PRA110'!Y173</f>
        <v>0</v>
      </c>
      <c r="AA173" s="39">
        <f>'PRA110'!Z173</f>
        <v>0</v>
      </c>
      <c r="AB173" s="39">
        <f>'PRA110'!AA173</f>
        <v>0</v>
      </c>
      <c r="AC173" s="39">
        <f>'PRA110'!AB173</f>
        <v>0</v>
      </c>
      <c r="AD173" s="39">
        <f>'PRA110'!AC173</f>
        <v>0</v>
      </c>
      <c r="AE173" s="39">
        <f>'PRA110'!AD173</f>
        <v>0</v>
      </c>
      <c r="AF173" s="39">
        <f>'PRA110'!AE173</f>
        <v>0</v>
      </c>
      <c r="AG173" s="39">
        <f>'PRA110'!AF173</f>
        <v>0</v>
      </c>
      <c r="AH173" s="39">
        <f>'PRA110'!AG173</f>
        <v>0</v>
      </c>
      <c r="AI173" s="39">
        <f>'PRA110'!AH173</f>
        <v>0</v>
      </c>
      <c r="AJ173" s="39">
        <f>'PRA110'!AI173</f>
        <v>0</v>
      </c>
      <c r="AK173" s="39">
        <f>'PRA110'!AJ173</f>
        <v>0</v>
      </c>
      <c r="AL173" s="39">
        <f>'PRA110'!AK173</f>
        <v>0</v>
      </c>
      <c r="AM173" s="39">
        <f>'PRA110'!AL173</f>
        <v>0</v>
      </c>
      <c r="AN173" s="39">
        <f>'PRA110'!AM173</f>
        <v>0</v>
      </c>
      <c r="AO173" s="39">
        <f>'PRA110'!AN173</f>
        <v>0</v>
      </c>
      <c r="AP173" s="39">
        <f>'PRA110'!AO173</f>
        <v>0</v>
      </c>
      <c r="AQ173" s="39">
        <f>'PRA110'!AP173</f>
        <v>0</v>
      </c>
      <c r="AR173" s="39">
        <f>'PRA110'!AQ173</f>
        <v>0</v>
      </c>
      <c r="AS173" s="39">
        <f>'PRA110'!AR173</f>
        <v>0</v>
      </c>
      <c r="AT173" s="39">
        <f>'PRA110'!AS173</f>
        <v>0</v>
      </c>
      <c r="AU173" s="39">
        <f>'PRA110'!AT173</f>
        <v>0</v>
      </c>
      <c r="AV173" s="39">
        <f>'PRA110'!AU173</f>
        <v>0</v>
      </c>
      <c r="AW173" s="39">
        <f>'PRA110'!AV173</f>
        <v>0</v>
      </c>
      <c r="AX173" s="39">
        <f>'PRA110'!AW173</f>
        <v>0</v>
      </c>
      <c r="AY173" s="39">
        <f>'PRA110'!AX173</f>
        <v>0</v>
      </c>
      <c r="AZ173" s="39">
        <f>'PRA110'!AY173</f>
        <v>0</v>
      </c>
      <c r="BA173" s="39">
        <f>'PRA110'!AZ173</f>
        <v>0</v>
      </c>
      <c r="BB173" s="39">
        <f>'PRA110'!BA173</f>
        <v>0</v>
      </c>
      <c r="BC173" s="39">
        <f>'PRA110'!BB173</f>
        <v>0</v>
      </c>
      <c r="BD173" s="39">
        <f>'PRA110'!BC173</f>
        <v>0</v>
      </c>
      <c r="BE173" s="39">
        <f>'PRA110'!BD173</f>
        <v>0</v>
      </c>
      <c r="BF173" s="39">
        <f>'PRA110'!BE173</f>
        <v>0</v>
      </c>
      <c r="BG173" s="39">
        <f>'PRA110'!BF173</f>
        <v>0</v>
      </c>
      <c r="BH173" s="39">
        <f>'PRA110'!BG173</f>
        <v>0</v>
      </c>
      <c r="BI173" s="39">
        <f>'PRA110'!BH173</f>
        <v>0</v>
      </c>
      <c r="BJ173" s="39">
        <f>'PRA110'!BI173</f>
        <v>0</v>
      </c>
      <c r="BK173" s="39">
        <f>'PRA110'!BJ173</f>
        <v>0</v>
      </c>
      <c r="BL173" s="39">
        <f>'PRA110'!BK173</f>
        <v>0</v>
      </c>
      <c r="BM173" s="39">
        <f>'PRA110'!BL173</f>
        <v>0</v>
      </c>
      <c r="BN173" s="39">
        <f>'PRA110'!BM173</f>
        <v>0</v>
      </c>
      <c r="BO173" s="39">
        <f>'PRA110'!BN173</f>
        <v>0</v>
      </c>
      <c r="BP173" s="39">
        <f>'PRA110'!BO173</f>
        <v>0</v>
      </c>
      <c r="BQ173" s="39">
        <f>'PRA110'!BP173</f>
        <v>0</v>
      </c>
      <c r="BR173" s="39">
        <f>'PRA110'!BQ173</f>
        <v>0</v>
      </c>
      <c r="BS173" s="39">
        <f>'PRA110'!BR173</f>
        <v>0</v>
      </c>
      <c r="BT173" s="39">
        <f>'PRA110'!BS173</f>
        <v>0</v>
      </c>
      <c r="BU173" s="39">
        <f>'PRA110'!BT173</f>
        <v>0</v>
      </c>
      <c r="BV173" s="39">
        <f>'PRA110'!BU173</f>
        <v>0</v>
      </c>
      <c r="BW173" s="39">
        <f>'PRA110'!BV173</f>
        <v>0</v>
      </c>
      <c r="BX173" s="39">
        <f>'PRA110'!BW173</f>
        <v>0</v>
      </c>
      <c r="BY173" s="39">
        <f>'PRA110'!BX173</f>
        <v>0</v>
      </c>
      <c r="BZ173" s="39">
        <f>'PRA110'!BY173</f>
        <v>0</v>
      </c>
      <c r="CA173" s="39">
        <f>'PRA110'!BZ173</f>
        <v>0</v>
      </c>
      <c r="CB173" s="39">
        <f>'PRA110'!CA173</f>
        <v>0</v>
      </c>
      <c r="CC173" s="39">
        <f>'PRA110'!CB173</f>
        <v>0</v>
      </c>
      <c r="CD173" s="39">
        <f>'PRA110'!CC173</f>
        <v>0</v>
      </c>
      <c r="CE173" s="39">
        <f>'PRA110'!CD173</f>
        <v>0</v>
      </c>
      <c r="CF173" s="39">
        <f>'PRA110'!CE173</f>
        <v>0</v>
      </c>
      <c r="CG173" s="39">
        <f>'PRA110'!CF173</f>
        <v>0</v>
      </c>
      <c r="CH173" s="39">
        <f>'PRA110'!CG173</f>
        <v>0</v>
      </c>
      <c r="CI173" s="39">
        <f>'PRA110'!CH173</f>
        <v>0</v>
      </c>
      <c r="CJ173" s="39">
        <f>'PRA110'!CI173</f>
        <v>0</v>
      </c>
      <c r="CK173" s="39">
        <f>'PRA110'!CJ173</f>
        <v>0</v>
      </c>
      <c r="CL173" s="39">
        <f>'PRA110'!CK173</f>
        <v>0</v>
      </c>
      <c r="CM173" s="39">
        <f>'PRA110'!CL173</f>
        <v>0</v>
      </c>
      <c r="CN173" s="39">
        <f>'PRA110'!CM173</f>
        <v>0</v>
      </c>
      <c r="CO173" s="39">
        <f>'PRA110'!CN173</f>
        <v>0</v>
      </c>
      <c r="CP173" s="39">
        <f>'PRA110'!CO173</f>
        <v>0</v>
      </c>
      <c r="CQ173" s="39">
        <f>'PRA110'!CP173</f>
        <v>0</v>
      </c>
      <c r="CR173" s="39">
        <f>'PRA110'!CQ173</f>
        <v>0</v>
      </c>
      <c r="CS173" s="39">
        <f>'PRA110'!CR173</f>
        <v>0</v>
      </c>
      <c r="CT173" s="39">
        <f>'PRA110'!CS173</f>
        <v>0</v>
      </c>
      <c r="CU173" s="39">
        <f>'PRA110'!CT173</f>
        <v>0</v>
      </c>
      <c r="CV173" s="39">
        <f>'PRA110'!CU173</f>
        <v>0</v>
      </c>
      <c r="CW173" s="39">
        <f>'PRA110'!CV173</f>
        <v>0</v>
      </c>
      <c r="CX173" s="39">
        <f>'PRA110'!CW173</f>
        <v>0</v>
      </c>
      <c r="CY173" s="39">
        <f>'PRA110'!CX173</f>
        <v>0</v>
      </c>
      <c r="CZ173" s="39">
        <f>'PRA110'!CY173</f>
        <v>0</v>
      </c>
      <c r="DA173" s="39">
        <f>'PRA110'!CZ173</f>
        <v>0</v>
      </c>
      <c r="DB173" s="39">
        <f>'PRA110'!DA173</f>
        <v>0</v>
      </c>
      <c r="DC173" s="39">
        <f>'PRA110'!DB173</f>
        <v>0</v>
      </c>
      <c r="DD173" s="39">
        <f>'PRA110'!DC173</f>
        <v>0</v>
      </c>
      <c r="DE173" s="39">
        <f>'PRA110'!DD173</f>
        <v>0</v>
      </c>
      <c r="DF173" s="39">
        <f>'PRA110'!DE173</f>
        <v>0</v>
      </c>
      <c r="DG173" s="39">
        <f>'PRA110'!DF173</f>
        <v>0</v>
      </c>
      <c r="DH173" s="39">
        <f>'PRA110'!DG173</f>
        <v>0</v>
      </c>
      <c r="DI173" s="39">
        <f>'PRA110'!DH173</f>
        <v>0</v>
      </c>
      <c r="DJ173" s="39">
        <f>'PRA110'!DI173</f>
        <v>0</v>
      </c>
      <c r="DK173" s="39">
        <f>'PRA110'!DJ173</f>
        <v>0</v>
      </c>
      <c r="DL173" s="42">
        <f>'PRA110'!DK173</f>
        <v>0</v>
      </c>
    </row>
    <row r="174" spans="1:116" s="256" customFormat="1" ht="19.899999999999999" customHeight="1">
      <c r="A174" s="207"/>
      <c r="B174" s="214"/>
      <c r="C174" s="174"/>
      <c r="D174" s="84" t="s">
        <v>261</v>
      </c>
      <c r="E174" s="87" t="s">
        <v>262</v>
      </c>
      <c r="F174" s="231" t="s">
        <v>617</v>
      </c>
      <c r="G174" s="209"/>
      <c r="H174" s="202"/>
      <c r="I174" s="39">
        <f>'PRA110'!H174</f>
        <v>0</v>
      </c>
      <c r="J174" s="39">
        <f>'PRA110'!J174</f>
        <v>0</v>
      </c>
      <c r="K174" s="39">
        <f>'PRA110'!I174-'PRA110'!J174</f>
        <v>0</v>
      </c>
      <c r="L174" s="39">
        <f>'PRA110'!K174</f>
        <v>0</v>
      </c>
      <c r="M174" s="39">
        <f>'PRA110'!L174</f>
        <v>0</v>
      </c>
      <c r="N174" s="39">
        <f>'PRA110'!M174</f>
        <v>0</v>
      </c>
      <c r="O174" s="39">
        <f>'PRA110'!N174</f>
        <v>0</v>
      </c>
      <c r="P174" s="39">
        <f>'PRA110'!O174</f>
        <v>0</v>
      </c>
      <c r="Q174" s="39">
        <f>'PRA110'!P174</f>
        <v>0</v>
      </c>
      <c r="R174" s="39">
        <f>'PRA110'!Q174</f>
        <v>0</v>
      </c>
      <c r="S174" s="39">
        <f>'PRA110'!R174</f>
        <v>0</v>
      </c>
      <c r="T174" s="39">
        <f>'PRA110'!S174</f>
        <v>0</v>
      </c>
      <c r="U174" s="39">
        <f>'PRA110'!T174</f>
        <v>0</v>
      </c>
      <c r="V174" s="39">
        <f>'PRA110'!U174</f>
        <v>0</v>
      </c>
      <c r="W174" s="39">
        <f>'PRA110'!V174</f>
        <v>0</v>
      </c>
      <c r="X174" s="39">
        <f>'PRA110'!W174</f>
        <v>0</v>
      </c>
      <c r="Y174" s="39">
        <f>'PRA110'!X174</f>
        <v>0</v>
      </c>
      <c r="Z174" s="39">
        <f>'PRA110'!Y174</f>
        <v>0</v>
      </c>
      <c r="AA174" s="39">
        <f>'PRA110'!Z174</f>
        <v>0</v>
      </c>
      <c r="AB174" s="39">
        <f>'PRA110'!AA174</f>
        <v>0</v>
      </c>
      <c r="AC174" s="39">
        <f>'PRA110'!AB174</f>
        <v>0</v>
      </c>
      <c r="AD174" s="39">
        <f>'PRA110'!AC174</f>
        <v>0</v>
      </c>
      <c r="AE174" s="39">
        <f>'PRA110'!AD174</f>
        <v>0</v>
      </c>
      <c r="AF174" s="39">
        <f>'PRA110'!AE174</f>
        <v>0</v>
      </c>
      <c r="AG174" s="39">
        <f>'PRA110'!AF174</f>
        <v>0</v>
      </c>
      <c r="AH174" s="39">
        <f>'PRA110'!AG174</f>
        <v>0</v>
      </c>
      <c r="AI174" s="39">
        <f>'PRA110'!AH174</f>
        <v>0</v>
      </c>
      <c r="AJ174" s="39">
        <f>'PRA110'!AI174</f>
        <v>0</v>
      </c>
      <c r="AK174" s="39">
        <f>'PRA110'!AJ174</f>
        <v>0</v>
      </c>
      <c r="AL174" s="39">
        <f>'PRA110'!AK174</f>
        <v>0</v>
      </c>
      <c r="AM174" s="39">
        <f>'PRA110'!AL174</f>
        <v>0</v>
      </c>
      <c r="AN174" s="39">
        <f>'PRA110'!AM174</f>
        <v>0</v>
      </c>
      <c r="AO174" s="39">
        <f>'PRA110'!AN174</f>
        <v>0</v>
      </c>
      <c r="AP174" s="39">
        <f>'PRA110'!AO174</f>
        <v>0</v>
      </c>
      <c r="AQ174" s="39">
        <f>'PRA110'!AP174</f>
        <v>0</v>
      </c>
      <c r="AR174" s="39">
        <f>'PRA110'!AQ174</f>
        <v>0</v>
      </c>
      <c r="AS174" s="39">
        <f>'PRA110'!AR174</f>
        <v>0</v>
      </c>
      <c r="AT174" s="39">
        <f>'PRA110'!AS174</f>
        <v>0</v>
      </c>
      <c r="AU174" s="39">
        <f>'PRA110'!AT174</f>
        <v>0</v>
      </c>
      <c r="AV174" s="39">
        <f>'PRA110'!AU174</f>
        <v>0</v>
      </c>
      <c r="AW174" s="39">
        <f>'PRA110'!AV174</f>
        <v>0</v>
      </c>
      <c r="AX174" s="39">
        <f>'PRA110'!AW174</f>
        <v>0</v>
      </c>
      <c r="AY174" s="39">
        <f>'PRA110'!AX174</f>
        <v>0</v>
      </c>
      <c r="AZ174" s="39">
        <f>'PRA110'!AY174</f>
        <v>0</v>
      </c>
      <c r="BA174" s="39">
        <f>'PRA110'!AZ174</f>
        <v>0</v>
      </c>
      <c r="BB174" s="39">
        <f>'PRA110'!BA174</f>
        <v>0</v>
      </c>
      <c r="BC174" s="39">
        <f>'PRA110'!BB174</f>
        <v>0</v>
      </c>
      <c r="BD174" s="39">
        <f>'PRA110'!BC174</f>
        <v>0</v>
      </c>
      <c r="BE174" s="39">
        <f>'PRA110'!BD174</f>
        <v>0</v>
      </c>
      <c r="BF174" s="39">
        <f>'PRA110'!BE174</f>
        <v>0</v>
      </c>
      <c r="BG174" s="39">
        <f>'PRA110'!BF174</f>
        <v>0</v>
      </c>
      <c r="BH174" s="39">
        <f>'PRA110'!BG174</f>
        <v>0</v>
      </c>
      <c r="BI174" s="39">
        <f>'PRA110'!BH174</f>
        <v>0</v>
      </c>
      <c r="BJ174" s="39">
        <f>'PRA110'!BI174</f>
        <v>0</v>
      </c>
      <c r="BK174" s="39">
        <f>'PRA110'!BJ174</f>
        <v>0</v>
      </c>
      <c r="BL174" s="39">
        <f>'PRA110'!BK174</f>
        <v>0</v>
      </c>
      <c r="BM174" s="39">
        <f>'PRA110'!BL174</f>
        <v>0</v>
      </c>
      <c r="BN174" s="39">
        <f>'PRA110'!BM174</f>
        <v>0</v>
      </c>
      <c r="BO174" s="39">
        <f>'PRA110'!BN174</f>
        <v>0</v>
      </c>
      <c r="BP174" s="39">
        <f>'PRA110'!BO174</f>
        <v>0</v>
      </c>
      <c r="BQ174" s="39">
        <f>'PRA110'!BP174</f>
        <v>0</v>
      </c>
      <c r="BR174" s="39">
        <f>'PRA110'!BQ174</f>
        <v>0</v>
      </c>
      <c r="BS174" s="39">
        <f>'PRA110'!BR174</f>
        <v>0</v>
      </c>
      <c r="BT174" s="39">
        <f>'PRA110'!BS174</f>
        <v>0</v>
      </c>
      <c r="BU174" s="39">
        <f>'PRA110'!BT174</f>
        <v>0</v>
      </c>
      <c r="BV174" s="39">
        <f>'PRA110'!BU174</f>
        <v>0</v>
      </c>
      <c r="BW174" s="39">
        <f>'PRA110'!BV174</f>
        <v>0</v>
      </c>
      <c r="BX174" s="39">
        <f>'PRA110'!BW174</f>
        <v>0</v>
      </c>
      <c r="BY174" s="39">
        <f>'PRA110'!BX174</f>
        <v>0</v>
      </c>
      <c r="BZ174" s="39">
        <f>'PRA110'!BY174</f>
        <v>0</v>
      </c>
      <c r="CA174" s="39">
        <f>'PRA110'!BZ174</f>
        <v>0</v>
      </c>
      <c r="CB174" s="39">
        <f>'PRA110'!CA174</f>
        <v>0</v>
      </c>
      <c r="CC174" s="39">
        <f>'PRA110'!CB174</f>
        <v>0</v>
      </c>
      <c r="CD174" s="39">
        <f>'PRA110'!CC174</f>
        <v>0</v>
      </c>
      <c r="CE174" s="39">
        <f>'PRA110'!CD174</f>
        <v>0</v>
      </c>
      <c r="CF174" s="39">
        <f>'PRA110'!CE174</f>
        <v>0</v>
      </c>
      <c r="CG174" s="39">
        <f>'PRA110'!CF174</f>
        <v>0</v>
      </c>
      <c r="CH174" s="39">
        <f>'PRA110'!CG174</f>
        <v>0</v>
      </c>
      <c r="CI174" s="39">
        <f>'PRA110'!CH174</f>
        <v>0</v>
      </c>
      <c r="CJ174" s="39">
        <f>'PRA110'!CI174</f>
        <v>0</v>
      </c>
      <c r="CK174" s="39">
        <f>'PRA110'!CJ174</f>
        <v>0</v>
      </c>
      <c r="CL174" s="39">
        <f>'PRA110'!CK174</f>
        <v>0</v>
      </c>
      <c r="CM174" s="39">
        <f>'PRA110'!CL174</f>
        <v>0</v>
      </c>
      <c r="CN174" s="39">
        <f>'PRA110'!CM174</f>
        <v>0</v>
      </c>
      <c r="CO174" s="39">
        <f>'PRA110'!CN174</f>
        <v>0</v>
      </c>
      <c r="CP174" s="39">
        <f>'PRA110'!CO174</f>
        <v>0</v>
      </c>
      <c r="CQ174" s="39">
        <f>'PRA110'!CP174</f>
        <v>0</v>
      </c>
      <c r="CR174" s="39">
        <f>'PRA110'!CQ174</f>
        <v>0</v>
      </c>
      <c r="CS174" s="39">
        <f>'PRA110'!CR174</f>
        <v>0</v>
      </c>
      <c r="CT174" s="39">
        <f>'PRA110'!CS174</f>
        <v>0</v>
      </c>
      <c r="CU174" s="39">
        <f>'PRA110'!CT174</f>
        <v>0</v>
      </c>
      <c r="CV174" s="39">
        <f>'PRA110'!CU174</f>
        <v>0</v>
      </c>
      <c r="CW174" s="39">
        <f>'PRA110'!CV174</f>
        <v>0</v>
      </c>
      <c r="CX174" s="39">
        <f>'PRA110'!CW174</f>
        <v>0</v>
      </c>
      <c r="CY174" s="39">
        <f>'PRA110'!CX174</f>
        <v>0</v>
      </c>
      <c r="CZ174" s="39">
        <f>'PRA110'!CY174</f>
        <v>0</v>
      </c>
      <c r="DA174" s="39">
        <f>'PRA110'!CZ174</f>
        <v>0</v>
      </c>
      <c r="DB174" s="39">
        <f>'PRA110'!DA174</f>
        <v>0</v>
      </c>
      <c r="DC174" s="39">
        <f>'PRA110'!DB174</f>
        <v>0</v>
      </c>
      <c r="DD174" s="39">
        <f>'PRA110'!DC174</f>
        <v>0</v>
      </c>
      <c r="DE174" s="39">
        <f>'PRA110'!DD174</f>
        <v>0</v>
      </c>
      <c r="DF174" s="39">
        <f>'PRA110'!DE174</f>
        <v>0</v>
      </c>
      <c r="DG174" s="39">
        <f>'PRA110'!DF174</f>
        <v>0</v>
      </c>
      <c r="DH174" s="39">
        <f>'PRA110'!DG174</f>
        <v>0</v>
      </c>
      <c r="DI174" s="39">
        <f>'PRA110'!DH174</f>
        <v>0</v>
      </c>
      <c r="DJ174" s="39">
        <f>'PRA110'!DI174</f>
        <v>0</v>
      </c>
      <c r="DK174" s="39">
        <f>'PRA110'!DJ174</f>
        <v>0</v>
      </c>
      <c r="DL174" s="42">
        <f>'PRA110'!DK174</f>
        <v>0</v>
      </c>
    </row>
    <row r="175" spans="1:116" s="256" customFormat="1" ht="19.899999999999999" customHeight="1">
      <c r="A175" s="207"/>
      <c r="B175" s="214"/>
      <c r="C175" s="174"/>
      <c r="D175" s="84" t="s">
        <v>263</v>
      </c>
      <c r="E175" s="87" t="s">
        <v>264</v>
      </c>
      <c r="F175" s="231" t="s">
        <v>618</v>
      </c>
      <c r="G175" s="209"/>
      <c r="H175" s="202"/>
      <c r="I175" s="39">
        <f>'PRA110'!H175</f>
        <v>0</v>
      </c>
      <c r="J175" s="39">
        <f>'PRA110'!J175</f>
        <v>0</v>
      </c>
      <c r="K175" s="39">
        <f>'PRA110'!I175-'PRA110'!J175</f>
        <v>0</v>
      </c>
      <c r="L175" s="39">
        <f>'PRA110'!K175</f>
        <v>0</v>
      </c>
      <c r="M175" s="39">
        <f>'PRA110'!L175</f>
        <v>0</v>
      </c>
      <c r="N175" s="39">
        <f>'PRA110'!M175</f>
        <v>0</v>
      </c>
      <c r="O175" s="39">
        <f>'PRA110'!N175</f>
        <v>0</v>
      </c>
      <c r="P175" s="39">
        <f>'PRA110'!O175</f>
        <v>0</v>
      </c>
      <c r="Q175" s="39">
        <f>'PRA110'!P175</f>
        <v>0</v>
      </c>
      <c r="R175" s="39">
        <f>'PRA110'!Q175</f>
        <v>0</v>
      </c>
      <c r="S175" s="39">
        <f>'PRA110'!R175</f>
        <v>0</v>
      </c>
      <c r="T175" s="39">
        <f>'PRA110'!S175</f>
        <v>0</v>
      </c>
      <c r="U175" s="39">
        <f>'PRA110'!T175</f>
        <v>0</v>
      </c>
      <c r="V175" s="39">
        <f>'PRA110'!U175</f>
        <v>0</v>
      </c>
      <c r="W175" s="39">
        <f>'PRA110'!V175</f>
        <v>0</v>
      </c>
      <c r="X175" s="39">
        <f>'PRA110'!W175</f>
        <v>0</v>
      </c>
      <c r="Y175" s="39">
        <f>'PRA110'!X175</f>
        <v>0</v>
      </c>
      <c r="Z175" s="39">
        <f>'PRA110'!Y175</f>
        <v>0</v>
      </c>
      <c r="AA175" s="39">
        <f>'PRA110'!Z175</f>
        <v>0</v>
      </c>
      <c r="AB175" s="39">
        <f>'PRA110'!AA175</f>
        <v>0</v>
      </c>
      <c r="AC175" s="39">
        <f>'PRA110'!AB175</f>
        <v>0</v>
      </c>
      <c r="AD175" s="39">
        <f>'PRA110'!AC175</f>
        <v>0</v>
      </c>
      <c r="AE175" s="39">
        <f>'PRA110'!AD175</f>
        <v>0</v>
      </c>
      <c r="AF175" s="39">
        <f>'PRA110'!AE175</f>
        <v>0</v>
      </c>
      <c r="AG175" s="39">
        <f>'PRA110'!AF175</f>
        <v>0</v>
      </c>
      <c r="AH175" s="39">
        <f>'PRA110'!AG175</f>
        <v>0</v>
      </c>
      <c r="AI175" s="39">
        <f>'PRA110'!AH175</f>
        <v>0</v>
      </c>
      <c r="AJ175" s="39">
        <f>'PRA110'!AI175</f>
        <v>0</v>
      </c>
      <c r="AK175" s="39">
        <f>'PRA110'!AJ175</f>
        <v>0</v>
      </c>
      <c r="AL175" s="39">
        <f>'PRA110'!AK175</f>
        <v>0</v>
      </c>
      <c r="AM175" s="39">
        <f>'PRA110'!AL175</f>
        <v>0</v>
      </c>
      <c r="AN175" s="39">
        <f>'PRA110'!AM175</f>
        <v>0</v>
      </c>
      <c r="AO175" s="39">
        <f>'PRA110'!AN175</f>
        <v>0</v>
      </c>
      <c r="AP175" s="39">
        <f>'PRA110'!AO175</f>
        <v>0</v>
      </c>
      <c r="AQ175" s="39">
        <f>'PRA110'!AP175</f>
        <v>0</v>
      </c>
      <c r="AR175" s="39">
        <f>'PRA110'!AQ175</f>
        <v>0</v>
      </c>
      <c r="AS175" s="39">
        <f>'PRA110'!AR175</f>
        <v>0</v>
      </c>
      <c r="AT175" s="39">
        <f>'PRA110'!AS175</f>
        <v>0</v>
      </c>
      <c r="AU175" s="39">
        <f>'PRA110'!AT175</f>
        <v>0</v>
      </c>
      <c r="AV175" s="39">
        <f>'PRA110'!AU175</f>
        <v>0</v>
      </c>
      <c r="AW175" s="39">
        <f>'PRA110'!AV175</f>
        <v>0</v>
      </c>
      <c r="AX175" s="39">
        <f>'PRA110'!AW175</f>
        <v>0</v>
      </c>
      <c r="AY175" s="39">
        <f>'PRA110'!AX175</f>
        <v>0</v>
      </c>
      <c r="AZ175" s="39">
        <f>'PRA110'!AY175</f>
        <v>0</v>
      </c>
      <c r="BA175" s="39">
        <f>'PRA110'!AZ175</f>
        <v>0</v>
      </c>
      <c r="BB175" s="39">
        <f>'PRA110'!BA175</f>
        <v>0</v>
      </c>
      <c r="BC175" s="39">
        <f>'PRA110'!BB175</f>
        <v>0</v>
      </c>
      <c r="BD175" s="39">
        <f>'PRA110'!BC175</f>
        <v>0</v>
      </c>
      <c r="BE175" s="39">
        <f>'PRA110'!BD175</f>
        <v>0</v>
      </c>
      <c r="BF175" s="39">
        <f>'PRA110'!BE175</f>
        <v>0</v>
      </c>
      <c r="BG175" s="39">
        <f>'PRA110'!BF175</f>
        <v>0</v>
      </c>
      <c r="BH175" s="39">
        <f>'PRA110'!BG175</f>
        <v>0</v>
      </c>
      <c r="BI175" s="39">
        <f>'PRA110'!BH175</f>
        <v>0</v>
      </c>
      <c r="BJ175" s="39">
        <f>'PRA110'!BI175</f>
        <v>0</v>
      </c>
      <c r="BK175" s="39">
        <f>'PRA110'!BJ175</f>
        <v>0</v>
      </c>
      <c r="BL175" s="39">
        <f>'PRA110'!BK175</f>
        <v>0</v>
      </c>
      <c r="BM175" s="39">
        <f>'PRA110'!BL175</f>
        <v>0</v>
      </c>
      <c r="BN175" s="39">
        <f>'PRA110'!BM175</f>
        <v>0</v>
      </c>
      <c r="BO175" s="39">
        <f>'PRA110'!BN175</f>
        <v>0</v>
      </c>
      <c r="BP175" s="39">
        <f>'PRA110'!BO175</f>
        <v>0</v>
      </c>
      <c r="BQ175" s="39">
        <f>'PRA110'!BP175</f>
        <v>0</v>
      </c>
      <c r="BR175" s="39">
        <f>'PRA110'!BQ175</f>
        <v>0</v>
      </c>
      <c r="BS175" s="39">
        <f>'PRA110'!BR175</f>
        <v>0</v>
      </c>
      <c r="BT175" s="39">
        <f>'PRA110'!BS175</f>
        <v>0</v>
      </c>
      <c r="BU175" s="39">
        <f>'PRA110'!BT175</f>
        <v>0</v>
      </c>
      <c r="BV175" s="39">
        <f>'PRA110'!BU175</f>
        <v>0</v>
      </c>
      <c r="BW175" s="39">
        <f>'PRA110'!BV175</f>
        <v>0</v>
      </c>
      <c r="BX175" s="39">
        <f>'PRA110'!BW175</f>
        <v>0</v>
      </c>
      <c r="BY175" s="39">
        <f>'PRA110'!BX175</f>
        <v>0</v>
      </c>
      <c r="BZ175" s="39">
        <f>'PRA110'!BY175</f>
        <v>0</v>
      </c>
      <c r="CA175" s="39">
        <f>'PRA110'!BZ175</f>
        <v>0</v>
      </c>
      <c r="CB175" s="39">
        <f>'PRA110'!CA175</f>
        <v>0</v>
      </c>
      <c r="CC175" s="39">
        <f>'PRA110'!CB175</f>
        <v>0</v>
      </c>
      <c r="CD175" s="39">
        <f>'PRA110'!CC175</f>
        <v>0</v>
      </c>
      <c r="CE175" s="39">
        <f>'PRA110'!CD175</f>
        <v>0</v>
      </c>
      <c r="CF175" s="39">
        <f>'PRA110'!CE175</f>
        <v>0</v>
      </c>
      <c r="CG175" s="39">
        <f>'PRA110'!CF175</f>
        <v>0</v>
      </c>
      <c r="CH175" s="39">
        <f>'PRA110'!CG175</f>
        <v>0</v>
      </c>
      <c r="CI175" s="39">
        <f>'PRA110'!CH175</f>
        <v>0</v>
      </c>
      <c r="CJ175" s="39">
        <f>'PRA110'!CI175</f>
        <v>0</v>
      </c>
      <c r="CK175" s="39">
        <f>'PRA110'!CJ175</f>
        <v>0</v>
      </c>
      <c r="CL175" s="39">
        <f>'PRA110'!CK175</f>
        <v>0</v>
      </c>
      <c r="CM175" s="39">
        <f>'PRA110'!CL175</f>
        <v>0</v>
      </c>
      <c r="CN175" s="39">
        <f>'PRA110'!CM175</f>
        <v>0</v>
      </c>
      <c r="CO175" s="39">
        <f>'PRA110'!CN175</f>
        <v>0</v>
      </c>
      <c r="CP175" s="39">
        <f>'PRA110'!CO175</f>
        <v>0</v>
      </c>
      <c r="CQ175" s="39">
        <f>'PRA110'!CP175</f>
        <v>0</v>
      </c>
      <c r="CR175" s="39">
        <f>'PRA110'!CQ175</f>
        <v>0</v>
      </c>
      <c r="CS175" s="39">
        <f>'PRA110'!CR175</f>
        <v>0</v>
      </c>
      <c r="CT175" s="39">
        <f>'PRA110'!CS175</f>
        <v>0</v>
      </c>
      <c r="CU175" s="39">
        <f>'PRA110'!CT175</f>
        <v>0</v>
      </c>
      <c r="CV175" s="39">
        <f>'PRA110'!CU175</f>
        <v>0</v>
      </c>
      <c r="CW175" s="39">
        <f>'PRA110'!CV175</f>
        <v>0</v>
      </c>
      <c r="CX175" s="39">
        <f>'PRA110'!CW175</f>
        <v>0</v>
      </c>
      <c r="CY175" s="39">
        <f>'PRA110'!CX175</f>
        <v>0</v>
      </c>
      <c r="CZ175" s="39">
        <f>'PRA110'!CY175</f>
        <v>0</v>
      </c>
      <c r="DA175" s="39">
        <f>'PRA110'!CZ175</f>
        <v>0</v>
      </c>
      <c r="DB175" s="39">
        <f>'PRA110'!DA175</f>
        <v>0</v>
      </c>
      <c r="DC175" s="39">
        <f>'PRA110'!DB175</f>
        <v>0</v>
      </c>
      <c r="DD175" s="39">
        <f>'PRA110'!DC175</f>
        <v>0</v>
      </c>
      <c r="DE175" s="39">
        <f>'PRA110'!DD175</f>
        <v>0</v>
      </c>
      <c r="DF175" s="39">
        <f>'PRA110'!DE175</f>
        <v>0</v>
      </c>
      <c r="DG175" s="39">
        <f>'PRA110'!DF175</f>
        <v>0</v>
      </c>
      <c r="DH175" s="39">
        <f>'PRA110'!DG175</f>
        <v>0</v>
      </c>
      <c r="DI175" s="39">
        <f>'PRA110'!DH175</f>
        <v>0</v>
      </c>
      <c r="DJ175" s="39">
        <f>'PRA110'!DI175</f>
        <v>0</v>
      </c>
      <c r="DK175" s="39">
        <f>'PRA110'!DJ175</f>
        <v>0</v>
      </c>
      <c r="DL175" s="42">
        <f>'PRA110'!DK175</f>
        <v>0</v>
      </c>
    </row>
    <row r="176" spans="1:116" s="256" customFormat="1" ht="19.899999999999999" customHeight="1">
      <c r="A176" s="207"/>
      <c r="B176" s="214"/>
      <c r="C176" s="174"/>
      <c r="D176" s="84" t="s">
        <v>265</v>
      </c>
      <c r="E176" s="90" t="s">
        <v>266</v>
      </c>
      <c r="F176" s="231" t="s">
        <v>267</v>
      </c>
      <c r="G176" s="209"/>
      <c r="H176" s="202"/>
      <c r="I176" s="39">
        <f>'PRA110'!H176</f>
        <v>0</v>
      </c>
      <c r="J176" s="39">
        <f>'PRA110'!J176</f>
        <v>0</v>
      </c>
      <c r="K176" s="39">
        <f>'PRA110'!I176-'PRA110'!J176</f>
        <v>0</v>
      </c>
      <c r="L176" s="39">
        <f>'PRA110'!K176</f>
        <v>0</v>
      </c>
      <c r="M176" s="39">
        <f>'PRA110'!L176</f>
        <v>0</v>
      </c>
      <c r="N176" s="39">
        <f>'PRA110'!M176</f>
        <v>0</v>
      </c>
      <c r="O176" s="39">
        <f>'PRA110'!N176</f>
        <v>0</v>
      </c>
      <c r="P176" s="39">
        <f>'PRA110'!O176</f>
        <v>0</v>
      </c>
      <c r="Q176" s="39">
        <f>'PRA110'!P176</f>
        <v>0</v>
      </c>
      <c r="R176" s="39">
        <f>'PRA110'!Q176</f>
        <v>0</v>
      </c>
      <c r="S176" s="39">
        <f>'PRA110'!R176</f>
        <v>0</v>
      </c>
      <c r="T176" s="39">
        <f>'PRA110'!S176</f>
        <v>0</v>
      </c>
      <c r="U176" s="39">
        <f>'PRA110'!T176</f>
        <v>0</v>
      </c>
      <c r="V176" s="39">
        <f>'PRA110'!U176</f>
        <v>0</v>
      </c>
      <c r="W176" s="39">
        <f>'PRA110'!V176</f>
        <v>0</v>
      </c>
      <c r="X176" s="39">
        <f>'PRA110'!W176</f>
        <v>0</v>
      </c>
      <c r="Y176" s="39">
        <f>'PRA110'!X176</f>
        <v>0</v>
      </c>
      <c r="Z176" s="39">
        <f>'PRA110'!Y176</f>
        <v>0</v>
      </c>
      <c r="AA176" s="39">
        <f>'PRA110'!Z176</f>
        <v>0</v>
      </c>
      <c r="AB176" s="39">
        <f>'PRA110'!AA176</f>
        <v>0</v>
      </c>
      <c r="AC176" s="39">
        <f>'PRA110'!AB176</f>
        <v>0</v>
      </c>
      <c r="AD176" s="39">
        <f>'PRA110'!AC176</f>
        <v>0</v>
      </c>
      <c r="AE176" s="39">
        <f>'PRA110'!AD176</f>
        <v>0</v>
      </c>
      <c r="AF176" s="39">
        <f>'PRA110'!AE176</f>
        <v>0</v>
      </c>
      <c r="AG176" s="39">
        <f>'PRA110'!AF176</f>
        <v>0</v>
      </c>
      <c r="AH176" s="39">
        <f>'PRA110'!AG176</f>
        <v>0</v>
      </c>
      <c r="AI176" s="39">
        <f>'PRA110'!AH176</f>
        <v>0</v>
      </c>
      <c r="AJ176" s="39">
        <f>'PRA110'!AI176</f>
        <v>0</v>
      </c>
      <c r="AK176" s="39">
        <f>'PRA110'!AJ176</f>
        <v>0</v>
      </c>
      <c r="AL176" s="39">
        <f>'PRA110'!AK176</f>
        <v>0</v>
      </c>
      <c r="AM176" s="39">
        <f>'PRA110'!AL176</f>
        <v>0</v>
      </c>
      <c r="AN176" s="39">
        <f>'PRA110'!AM176</f>
        <v>0</v>
      </c>
      <c r="AO176" s="39">
        <f>'PRA110'!AN176</f>
        <v>0</v>
      </c>
      <c r="AP176" s="39">
        <f>'PRA110'!AO176</f>
        <v>0</v>
      </c>
      <c r="AQ176" s="39">
        <f>'PRA110'!AP176</f>
        <v>0</v>
      </c>
      <c r="AR176" s="39">
        <f>'PRA110'!AQ176</f>
        <v>0</v>
      </c>
      <c r="AS176" s="39">
        <f>'PRA110'!AR176</f>
        <v>0</v>
      </c>
      <c r="AT176" s="39">
        <f>'PRA110'!AS176</f>
        <v>0</v>
      </c>
      <c r="AU176" s="39">
        <f>'PRA110'!AT176</f>
        <v>0</v>
      </c>
      <c r="AV176" s="39">
        <f>'PRA110'!AU176</f>
        <v>0</v>
      </c>
      <c r="AW176" s="39">
        <f>'PRA110'!AV176</f>
        <v>0</v>
      </c>
      <c r="AX176" s="39">
        <f>'PRA110'!AW176</f>
        <v>0</v>
      </c>
      <c r="AY176" s="39">
        <f>'PRA110'!AX176</f>
        <v>0</v>
      </c>
      <c r="AZ176" s="39">
        <f>'PRA110'!AY176</f>
        <v>0</v>
      </c>
      <c r="BA176" s="39">
        <f>'PRA110'!AZ176</f>
        <v>0</v>
      </c>
      <c r="BB176" s="39">
        <f>'PRA110'!BA176</f>
        <v>0</v>
      </c>
      <c r="BC176" s="39">
        <f>'PRA110'!BB176</f>
        <v>0</v>
      </c>
      <c r="BD176" s="39">
        <f>'PRA110'!BC176</f>
        <v>0</v>
      </c>
      <c r="BE176" s="39">
        <f>'PRA110'!BD176</f>
        <v>0</v>
      </c>
      <c r="BF176" s="39">
        <f>'PRA110'!BE176</f>
        <v>0</v>
      </c>
      <c r="BG176" s="39">
        <f>'PRA110'!BF176</f>
        <v>0</v>
      </c>
      <c r="BH176" s="39">
        <f>'PRA110'!BG176</f>
        <v>0</v>
      </c>
      <c r="BI176" s="39">
        <f>'PRA110'!BH176</f>
        <v>0</v>
      </c>
      <c r="BJ176" s="39">
        <f>'PRA110'!BI176</f>
        <v>0</v>
      </c>
      <c r="BK176" s="39">
        <f>'PRA110'!BJ176</f>
        <v>0</v>
      </c>
      <c r="BL176" s="39">
        <f>'PRA110'!BK176</f>
        <v>0</v>
      </c>
      <c r="BM176" s="39">
        <f>'PRA110'!BL176</f>
        <v>0</v>
      </c>
      <c r="BN176" s="39">
        <f>'PRA110'!BM176</f>
        <v>0</v>
      </c>
      <c r="BO176" s="39">
        <f>'PRA110'!BN176</f>
        <v>0</v>
      </c>
      <c r="BP176" s="39">
        <f>'PRA110'!BO176</f>
        <v>0</v>
      </c>
      <c r="BQ176" s="39">
        <f>'PRA110'!BP176</f>
        <v>0</v>
      </c>
      <c r="BR176" s="39">
        <f>'PRA110'!BQ176</f>
        <v>0</v>
      </c>
      <c r="BS176" s="39">
        <f>'PRA110'!BR176</f>
        <v>0</v>
      </c>
      <c r="BT176" s="39">
        <f>'PRA110'!BS176</f>
        <v>0</v>
      </c>
      <c r="BU176" s="39">
        <f>'PRA110'!BT176</f>
        <v>0</v>
      </c>
      <c r="BV176" s="39">
        <f>'PRA110'!BU176</f>
        <v>0</v>
      </c>
      <c r="BW176" s="39">
        <f>'PRA110'!BV176</f>
        <v>0</v>
      </c>
      <c r="BX176" s="39">
        <f>'PRA110'!BW176</f>
        <v>0</v>
      </c>
      <c r="BY176" s="39">
        <f>'PRA110'!BX176</f>
        <v>0</v>
      </c>
      <c r="BZ176" s="39">
        <f>'PRA110'!BY176</f>
        <v>0</v>
      </c>
      <c r="CA176" s="39">
        <f>'PRA110'!BZ176</f>
        <v>0</v>
      </c>
      <c r="CB176" s="39">
        <f>'PRA110'!CA176</f>
        <v>0</v>
      </c>
      <c r="CC176" s="39">
        <f>'PRA110'!CB176</f>
        <v>0</v>
      </c>
      <c r="CD176" s="39">
        <f>'PRA110'!CC176</f>
        <v>0</v>
      </c>
      <c r="CE176" s="39">
        <f>'PRA110'!CD176</f>
        <v>0</v>
      </c>
      <c r="CF176" s="39">
        <f>'PRA110'!CE176</f>
        <v>0</v>
      </c>
      <c r="CG176" s="39">
        <f>'PRA110'!CF176</f>
        <v>0</v>
      </c>
      <c r="CH176" s="39">
        <f>'PRA110'!CG176</f>
        <v>0</v>
      </c>
      <c r="CI176" s="39">
        <f>'PRA110'!CH176</f>
        <v>0</v>
      </c>
      <c r="CJ176" s="39">
        <f>'PRA110'!CI176</f>
        <v>0</v>
      </c>
      <c r="CK176" s="39">
        <f>'PRA110'!CJ176</f>
        <v>0</v>
      </c>
      <c r="CL176" s="39">
        <f>'PRA110'!CK176</f>
        <v>0</v>
      </c>
      <c r="CM176" s="39">
        <f>'PRA110'!CL176</f>
        <v>0</v>
      </c>
      <c r="CN176" s="39">
        <f>'PRA110'!CM176</f>
        <v>0</v>
      </c>
      <c r="CO176" s="39">
        <f>'PRA110'!CN176</f>
        <v>0</v>
      </c>
      <c r="CP176" s="39">
        <f>'PRA110'!CO176</f>
        <v>0</v>
      </c>
      <c r="CQ176" s="39">
        <f>'PRA110'!CP176</f>
        <v>0</v>
      </c>
      <c r="CR176" s="39">
        <f>'PRA110'!CQ176</f>
        <v>0</v>
      </c>
      <c r="CS176" s="39">
        <f>'PRA110'!CR176</f>
        <v>0</v>
      </c>
      <c r="CT176" s="39">
        <f>'PRA110'!CS176</f>
        <v>0</v>
      </c>
      <c r="CU176" s="39">
        <f>'PRA110'!CT176</f>
        <v>0</v>
      </c>
      <c r="CV176" s="39">
        <f>'PRA110'!CU176</f>
        <v>0</v>
      </c>
      <c r="CW176" s="39">
        <f>'PRA110'!CV176</f>
        <v>0</v>
      </c>
      <c r="CX176" s="39">
        <f>'PRA110'!CW176</f>
        <v>0</v>
      </c>
      <c r="CY176" s="39">
        <f>'PRA110'!CX176</f>
        <v>0</v>
      </c>
      <c r="CZ176" s="39">
        <f>'PRA110'!CY176</f>
        <v>0</v>
      </c>
      <c r="DA176" s="39">
        <f>'PRA110'!CZ176</f>
        <v>0</v>
      </c>
      <c r="DB176" s="39">
        <f>'PRA110'!DA176</f>
        <v>0</v>
      </c>
      <c r="DC176" s="39">
        <f>'PRA110'!DB176</f>
        <v>0</v>
      </c>
      <c r="DD176" s="39">
        <f>'PRA110'!DC176</f>
        <v>0</v>
      </c>
      <c r="DE176" s="39">
        <f>'PRA110'!DD176</f>
        <v>0</v>
      </c>
      <c r="DF176" s="39">
        <f>'PRA110'!DE176</f>
        <v>0</v>
      </c>
      <c r="DG176" s="39">
        <f>'PRA110'!DF176</f>
        <v>0</v>
      </c>
      <c r="DH176" s="39">
        <f>'PRA110'!DG176</f>
        <v>0</v>
      </c>
      <c r="DI176" s="39">
        <f>'PRA110'!DH176</f>
        <v>0</v>
      </c>
      <c r="DJ176" s="39">
        <f>'PRA110'!DI176</f>
        <v>0</v>
      </c>
      <c r="DK176" s="39">
        <f>'PRA110'!DJ176</f>
        <v>0</v>
      </c>
      <c r="DL176" s="42">
        <f>'PRA110'!DK176</f>
        <v>0</v>
      </c>
    </row>
    <row r="177" spans="1:116" s="256" customFormat="1" ht="19.899999999999999" customHeight="1">
      <c r="A177" s="207"/>
      <c r="B177" s="214"/>
      <c r="C177" s="174"/>
      <c r="D177" s="84" t="s">
        <v>268</v>
      </c>
      <c r="E177" s="90" t="s">
        <v>269</v>
      </c>
      <c r="F177" s="231" t="s">
        <v>270</v>
      </c>
      <c r="G177" s="209"/>
      <c r="H177" s="202"/>
      <c r="I177" s="39">
        <f>'PRA110'!H177</f>
        <v>0</v>
      </c>
      <c r="J177" s="39">
        <f>'PRA110'!J177</f>
        <v>0</v>
      </c>
      <c r="K177" s="39">
        <f>'PRA110'!I177-'PRA110'!J177</f>
        <v>0</v>
      </c>
      <c r="L177" s="39">
        <f>'PRA110'!K177</f>
        <v>0</v>
      </c>
      <c r="M177" s="39">
        <f>'PRA110'!L177</f>
        <v>0</v>
      </c>
      <c r="N177" s="39">
        <f>'PRA110'!M177</f>
        <v>0</v>
      </c>
      <c r="O177" s="39">
        <f>'PRA110'!N177</f>
        <v>0</v>
      </c>
      <c r="P177" s="39">
        <f>'PRA110'!O177</f>
        <v>0</v>
      </c>
      <c r="Q177" s="39">
        <f>'PRA110'!P177</f>
        <v>0</v>
      </c>
      <c r="R177" s="39">
        <f>'PRA110'!Q177</f>
        <v>0</v>
      </c>
      <c r="S177" s="39">
        <f>'PRA110'!R177</f>
        <v>0</v>
      </c>
      <c r="T177" s="39">
        <f>'PRA110'!S177</f>
        <v>0</v>
      </c>
      <c r="U177" s="39">
        <f>'PRA110'!T177</f>
        <v>0</v>
      </c>
      <c r="V177" s="39">
        <f>'PRA110'!U177</f>
        <v>0</v>
      </c>
      <c r="W177" s="39">
        <f>'PRA110'!V177</f>
        <v>0</v>
      </c>
      <c r="X177" s="39">
        <f>'PRA110'!W177</f>
        <v>0</v>
      </c>
      <c r="Y177" s="39">
        <f>'PRA110'!X177</f>
        <v>0</v>
      </c>
      <c r="Z177" s="39">
        <f>'PRA110'!Y177</f>
        <v>0</v>
      </c>
      <c r="AA177" s="39">
        <f>'PRA110'!Z177</f>
        <v>0</v>
      </c>
      <c r="AB177" s="39">
        <f>'PRA110'!AA177</f>
        <v>0</v>
      </c>
      <c r="AC177" s="39">
        <f>'PRA110'!AB177</f>
        <v>0</v>
      </c>
      <c r="AD177" s="39">
        <f>'PRA110'!AC177</f>
        <v>0</v>
      </c>
      <c r="AE177" s="39">
        <f>'PRA110'!AD177</f>
        <v>0</v>
      </c>
      <c r="AF177" s="39">
        <f>'PRA110'!AE177</f>
        <v>0</v>
      </c>
      <c r="AG177" s="39">
        <f>'PRA110'!AF177</f>
        <v>0</v>
      </c>
      <c r="AH177" s="39">
        <f>'PRA110'!AG177</f>
        <v>0</v>
      </c>
      <c r="AI177" s="39">
        <f>'PRA110'!AH177</f>
        <v>0</v>
      </c>
      <c r="AJ177" s="39">
        <f>'PRA110'!AI177</f>
        <v>0</v>
      </c>
      <c r="AK177" s="39">
        <f>'PRA110'!AJ177</f>
        <v>0</v>
      </c>
      <c r="AL177" s="39">
        <f>'PRA110'!AK177</f>
        <v>0</v>
      </c>
      <c r="AM177" s="39">
        <f>'PRA110'!AL177</f>
        <v>0</v>
      </c>
      <c r="AN177" s="39">
        <f>'PRA110'!AM177</f>
        <v>0</v>
      </c>
      <c r="AO177" s="39">
        <f>'PRA110'!AN177</f>
        <v>0</v>
      </c>
      <c r="AP177" s="39">
        <f>'PRA110'!AO177</f>
        <v>0</v>
      </c>
      <c r="AQ177" s="39">
        <f>'PRA110'!AP177</f>
        <v>0</v>
      </c>
      <c r="AR177" s="39">
        <f>'PRA110'!AQ177</f>
        <v>0</v>
      </c>
      <c r="AS177" s="39">
        <f>'PRA110'!AR177</f>
        <v>0</v>
      </c>
      <c r="AT177" s="39">
        <f>'PRA110'!AS177</f>
        <v>0</v>
      </c>
      <c r="AU177" s="39">
        <f>'PRA110'!AT177</f>
        <v>0</v>
      </c>
      <c r="AV177" s="39">
        <f>'PRA110'!AU177</f>
        <v>0</v>
      </c>
      <c r="AW177" s="39">
        <f>'PRA110'!AV177</f>
        <v>0</v>
      </c>
      <c r="AX177" s="39">
        <f>'PRA110'!AW177</f>
        <v>0</v>
      </c>
      <c r="AY177" s="39">
        <f>'PRA110'!AX177</f>
        <v>0</v>
      </c>
      <c r="AZ177" s="39">
        <f>'PRA110'!AY177</f>
        <v>0</v>
      </c>
      <c r="BA177" s="39">
        <f>'PRA110'!AZ177</f>
        <v>0</v>
      </c>
      <c r="BB177" s="39">
        <f>'PRA110'!BA177</f>
        <v>0</v>
      </c>
      <c r="BC177" s="39">
        <f>'PRA110'!BB177</f>
        <v>0</v>
      </c>
      <c r="BD177" s="39">
        <f>'PRA110'!BC177</f>
        <v>0</v>
      </c>
      <c r="BE177" s="39">
        <f>'PRA110'!BD177</f>
        <v>0</v>
      </c>
      <c r="BF177" s="39">
        <f>'PRA110'!BE177</f>
        <v>0</v>
      </c>
      <c r="BG177" s="39">
        <f>'PRA110'!BF177</f>
        <v>0</v>
      </c>
      <c r="BH177" s="39">
        <f>'PRA110'!BG177</f>
        <v>0</v>
      </c>
      <c r="BI177" s="39">
        <f>'PRA110'!BH177</f>
        <v>0</v>
      </c>
      <c r="BJ177" s="39">
        <f>'PRA110'!BI177</f>
        <v>0</v>
      </c>
      <c r="BK177" s="39">
        <f>'PRA110'!BJ177</f>
        <v>0</v>
      </c>
      <c r="BL177" s="39">
        <f>'PRA110'!BK177</f>
        <v>0</v>
      </c>
      <c r="BM177" s="39">
        <f>'PRA110'!BL177</f>
        <v>0</v>
      </c>
      <c r="BN177" s="39">
        <f>'PRA110'!BM177</f>
        <v>0</v>
      </c>
      <c r="BO177" s="39">
        <f>'PRA110'!BN177</f>
        <v>0</v>
      </c>
      <c r="BP177" s="39">
        <f>'PRA110'!BO177</f>
        <v>0</v>
      </c>
      <c r="BQ177" s="39">
        <f>'PRA110'!BP177</f>
        <v>0</v>
      </c>
      <c r="BR177" s="39">
        <f>'PRA110'!BQ177</f>
        <v>0</v>
      </c>
      <c r="BS177" s="39">
        <f>'PRA110'!BR177</f>
        <v>0</v>
      </c>
      <c r="BT177" s="39">
        <f>'PRA110'!BS177</f>
        <v>0</v>
      </c>
      <c r="BU177" s="39">
        <f>'PRA110'!BT177</f>
        <v>0</v>
      </c>
      <c r="BV177" s="39">
        <f>'PRA110'!BU177</f>
        <v>0</v>
      </c>
      <c r="BW177" s="39">
        <f>'PRA110'!BV177</f>
        <v>0</v>
      </c>
      <c r="BX177" s="39">
        <f>'PRA110'!BW177</f>
        <v>0</v>
      </c>
      <c r="BY177" s="39">
        <f>'PRA110'!BX177</f>
        <v>0</v>
      </c>
      <c r="BZ177" s="39">
        <f>'PRA110'!BY177</f>
        <v>0</v>
      </c>
      <c r="CA177" s="39">
        <f>'PRA110'!BZ177</f>
        <v>0</v>
      </c>
      <c r="CB177" s="39">
        <f>'PRA110'!CA177</f>
        <v>0</v>
      </c>
      <c r="CC177" s="39">
        <f>'PRA110'!CB177</f>
        <v>0</v>
      </c>
      <c r="CD177" s="39">
        <f>'PRA110'!CC177</f>
        <v>0</v>
      </c>
      <c r="CE177" s="39">
        <f>'PRA110'!CD177</f>
        <v>0</v>
      </c>
      <c r="CF177" s="39">
        <f>'PRA110'!CE177</f>
        <v>0</v>
      </c>
      <c r="CG177" s="39">
        <f>'PRA110'!CF177</f>
        <v>0</v>
      </c>
      <c r="CH177" s="39">
        <f>'PRA110'!CG177</f>
        <v>0</v>
      </c>
      <c r="CI177" s="39">
        <f>'PRA110'!CH177</f>
        <v>0</v>
      </c>
      <c r="CJ177" s="39">
        <f>'PRA110'!CI177</f>
        <v>0</v>
      </c>
      <c r="CK177" s="39">
        <f>'PRA110'!CJ177</f>
        <v>0</v>
      </c>
      <c r="CL177" s="39">
        <f>'PRA110'!CK177</f>
        <v>0</v>
      </c>
      <c r="CM177" s="39">
        <f>'PRA110'!CL177</f>
        <v>0</v>
      </c>
      <c r="CN177" s="39">
        <f>'PRA110'!CM177</f>
        <v>0</v>
      </c>
      <c r="CO177" s="39">
        <f>'PRA110'!CN177</f>
        <v>0</v>
      </c>
      <c r="CP177" s="39">
        <f>'PRA110'!CO177</f>
        <v>0</v>
      </c>
      <c r="CQ177" s="39">
        <f>'PRA110'!CP177</f>
        <v>0</v>
      </c>
      <c r="CR177" s="39">
        <f>'PRA110'!CQ177</f>
        <v>0</v>
      </c>
      <c r="CS177" s="39">
        <f>'PRA110'!CR177</f>
        <v>0</v>
      </c>
      <c r="CT177" s="39">
        <f>'PRA110'!CS177</f>
        <v>0</v>
      </c>
      <c r="CU177" s="39">
        <f>'PRA110'!CT177</f>
        <v>0</v>
      </c>
      <c r="CV177" s="39">
        <f>'PRA110'!CU177</f>
        <v>0</v>
      </c>
      <c r="CW177" s="39">
        <f>'PRA110'!CV177</f>
        <v>0</v>
      </c>
      <c r="CX177" s="39">
        <f>'PRA110'!CW177</f>
        <v>0</v>
      </c>
      <c r="CY177" s="39">
        <f>'PRA110'!CX177</f>
        <v>0</v>
      </c>
      <c r="CZ177" s="39">
        <f>'PRA110'!CY177</f>
        <v>0</v>
      </c>
      <c r="DA177" s="39">
        <f>'PRA110'!CZ177</f>
        <v>0</v>
      </c>
      <c r="DB177" s="39">
        <f>'PRA110'!DA177</f>
        <v>0</v>
      </c>
      <c r="DC177" s="39">
        <f>'PRA110'!DB177</f>
        <v>0</v>
      </c>
      <c r="DD177" s="39">
        <f>'PRA110'!DC177</f>
        <v>0</v>
      </c>
      <c r="DE177" s="39">
        <f>'PRA110'!DD177</f>
        <v>0</v>
      </c>
      <c r="DF177" s="39">
        <f>'PRA110'!DE177</f>
        <v>0</v>
      </c>
      <c r="DG177" s="39">
        <f>'PRA110'!DF177</f>
        <v>0</v>
      </c>
      <c r="DH177" s="39">
        <f>'PRA110'!DG177</f>
        <v>0</v>
      </c>
      <c r="DI177" s="39">
        <f>'PRA110'!DH177</f>
        <v>0</v>
      </c>
      <c r="DJ177" s="39">
        <f>'PRA110'!DI177</f>
        <v>0</v>
      </c>
      <c r="DK177" s="39">
        <f>'PRA110'!DJ177</f>
        <v>0</v>
      </c>
      <c r="DL177" s="42">
        <f>'PRA110'!DK177</f>
        <v>0</v>
      </c>
    </row>
    <row r="178" spans="1:116" s="256" customFormat="1" ht="19.899999999999999" customHeight="1">
      <c r="A178" s="207"/>
      <c r="B178" s="214"/>
      <c r="C178" s="174"/>
      <c r="D178" s="84" t="s">
        <v>271</v>
      </c>
      <c r="E178" s="90" t="s">
        <v>272</v>
      </c>
      <c r="F178" s="231" t="s">
        <v>615</v>
      </c>
      <c r="G178" s="209"/>
      <c r="H178" s="202"/>
      <c r="I178" s="39">
        <f>'PRA110'!H178</f>
        <v>0</v>
      </c>
      <c r="J178" s="39">
        <f>'PRA110'!J178</f>
        <v>0</v>
      </c>
      <c r="K178" s="39">
        <f>'PRA110'!I178-'PRA110'!J178</f>
        <v>0</v>
      </c>
      <c r="L178" s="39">
        <f>'PRA110'!K178</f>
        <v>0</v>
      </c>
      <c r="M178" s="39">
        <f>'PRA110'!L178</f>
        <v>0</v>
      </c>
      <c r="N178" s="39">
        <f>'PRA110'!M178</f>
        <v>0</v>
      </c>
      <c r="O178" s="39">
        <f>'PRA110'!N178</f>
        <v>0</v>
      </c>
      <c r="P178" s="39">
        <f>'PRA110'!O178</f>
        <v>0</v>
      </c>
      <c r="Q178" s="39">
        <f>'PRA110'!P178</f>
        <v>0</v>
      </c>
      <c r="R178" s="39">
        <f>'PRA110'!Q178</f>
        <v>0</v>
      </c>
      <c r="S178" s="39">
        <f>'PRA110'!R178</f>
        <v>0</v>
      </c>
      <c r="T178" s="39">
        <f>'PRA110'!S178</f>
        <v>0</v>
      </c>
      <c r="U178" s="39">
        <f>'PRA110'!T178</f>
        <v>0</v>
      </c>
      <c r="V178" s="39">
        <f>'PRA110'!U178</f>
        <v>0</v>
      </c>
      <c r="W178" s="39">
        <f>'PRA110'!V178</f>
        <v>0</v>
      </c>
      <c r="X178" s="39">
        <f>'PRA110'!W178</f>
        <v>0</v>
      </c>
      <c r="Y178" s="39">
        <f>'PRA110'!X178</f>
        <v>0</v>
      </c>
      <c r="Z178" s="39">
        <f>'PRA110'!Y178</f>
        <v>0</v>
      </c>
      <c r="AA178" s="39">
        <f>'PRA110'!Z178</f>
        <v>0</v>
      </c>
      <c r="AB178" s="39">
        <f>'PRA110'!AA178</f>
        <v>0</v>
      </c>
      <c r="AC178" s="39">
        <f>'PRA110'!AB178</f>
        <v>0</v>
      </c>
      <c r="AD178" s="39">
        <f>'PRA110'!AC178</f>
        <v>0</v>
      </c>
      <c r="AE178" s="39">
        <f>'PRA110'!AD178</f>
        <v>0</v>
      </c>
      <c r="AF178" s="39">
        <f>'PRA110'!AE178</f>
        <v>0</v>
      </c>
      <c r="AG178" s="39">
        <f>'PRA110'!AF178</f>
        <v>0</v>
      </c>
      <c r="AH178" s="39">
        <f>'PRA110'!AG178</f>
        <v>0</v>
      </c>
      <c r="AI178" s="39">
        <f>'PRA110'!AH178</f>
        <v>0</v>
      </c>
      <c r="AJ178" s="39">
        <f>'PRA110'!AI178</f>
        <v>0</v>
      </c>
      <c r="AK178" s="39">
        <f>'PRA110'!AJ178</f>
        <v>0</v>
      </c>
      <c r="AL178" s="39">
        <f>'PRA110'!AK178</f>
        <v>0</v>
      </c>
      <c r="AM178" s="39">
        <f>'PRA110'!AL178</f>
        <v>0</v>
      </c>
      <c r="AN178" s="39">
        <f>'PRA110'!AM178</f>
        <v>0</v>
      </c>
      <c r="AO178" s="39">
        <f>'PRA110'!AN178</f>
        <v>0</v>
      </c>
      <c r="AP178" s="39">
        <f>'PRA110'!AO178</f>
        <v>0</v>
      </c>
      <c r="AQ178" s="39">
        <f>'PRA110'!AP178</f>
        <v>0</v>
      </c>
      <c r="AR178" s="39">
        <f>'PRA110'!AQ178</f>
        <v>0</v>
      </c>
      <c r="AS178" s="39">
        <f>'PRA110'!AR178</f>
        <v>0</v>
      </c>
      <c r="AT178" s="39">
        <f>'PRA110'!AS178</f>
        <v>0</v>
      </c>
      <c r="AU178" s="39">
        <f>'PRA110'!AT178</f>
        <v>0</v>
      </c>
      <c r="AV178" s="39">
        <f>'PRA110'!AU178</f>
        <v>0</v>
      </c>
      <c r="AW178" s="39">
        <f>'PRA110'!AV178</f>
        <v>0</v>
      </c>
      <c r="AX178" s="39">
        <f>'PRA110'!AW178</f>
        <v>0</v>
      </c>
      <c r="AY178" s="39">
        <f>'PRA110'!AX178</f>
        <v>0</v>
      </c>
      <c r="AZ178" s="39">
        <f>'PRA110'!AY178</f>
        <v>0</v>
      </c>
      <c r="BA178" s="39">
        <f>'PRA110'!AZ178</f>
        <v>0</v>
      </c>
      <c r="BB178" s="39">
        <f>'PRA110'!BA178</f>
        <v>0</v>
      </c>
      <c r="BC178" s="39">
        <f>'PRA110'!BB178</f>
        <v>0</v>
      </c>
      <c r="BD178" s="39">
        <f>'PRA110'!BC178</f>
        <v>0</v>
      </c>
      <c r="BE178" s="39">
        <f>'PRA110'!BD178</f>
        <v>0</v>
      </c>
      <c r="BF178" s="39">
        <f>'PRA110'!BE178</f>
        <v>0</v>
      </c>
      <c r="BG178" s="39">
        <f>'PRA110'!BF178</f>
        <v>0</v>
      </c>
      <c r="BH178" s="39">
        <f>'PRA110'!BG178</f>
        <v>0</v>
      </c>
      <c r="BI178" s="39">
        <f>'PRA110'!BH178</f>
        <v>0</v>
      </c>
      <c r="BJ178" s="39">
        <f>'PRA110'!BI178</f>
        <v>0</v>
      </c>
      <c r="BK178" s="39">
        <f>'PRA110'!BJ178</f>
        <v>0</v>
      </c>
      <c r="BL178" s="39">
        <f>'PRA110'!BK178</f>
        <v>0</v>
      </c>
      <c r="BM178" s="39">
        <f>'PRA110'!BL178</f>
        <v>0</v>
      </c>
      <c r="BN178" s="39">
        <f>'PRA110'!BM178</f>
        <v>0</v>
      </c>
      <c r="BO178" s="39">
        <f>'PRA110'!BN178</f>
        <v>0</v>
      </c>
      <c r="BP178" s="39">
        <f>'PRA110'!BO178</f>
        <v>0</v>
      </c>
      <c r="BQ178" s="39">
        <f>'PRA110'!BP178</f>
        <v>0</v>
      </c>
      <c r="BR178" s="39">
        <f>'PRA110'!BQ178</f>
        <v>0</v>
      </c>
      <c r="BS178" s="39">
        <f>'PRA110'!BR178</f>
        <v>0</v>
      </c>
      <c r="BT178" s="39">
        <f>'PRA110'!BS178</f>
        <v>0</v>
      </c>
      <c r="BU178" s="39">
        <f>'PRA110'!BT178</f>
        <v>0</v>
      </c>
      <c r="BV178" s="39">
        <f>'PRA110'!BU178</f>
        <v>0</v>
      </c>
      <c r="BW178" s="39">
        <f>'PRA110'!BV178</f>
        <v>0</v>
      </c>
      <c r="BX178" s="39">
        <f>'PRA110'!BW178</f>
        <v>0</v>
      </c>
      <c r="BY178" s="39">
        <f>'PRA110'!BX178</f>
        <v>0</v>
      </c>
      <c r="BZ178" s="39">
        <f>'PRA110'!BY178</f>
        <v>0</v>
      </c>
      <c r="CA178" s="39">
        <f>'PRA110'!BZ178</f>
        <v>0</v>
      </c>
      <c r="CB178" s="39">
        <f>'PRA110'!CA178</f>
        <v>0</v>
      </c>
      <c r="CC178" s="39">
        <f>'PRA110'!CB178</f>
        <v>0</v>
      </c>
      <c r="CD178" s="39">
        <f>'PRA110'!CC178</f>
        <v>0</v>
      </c>
      <c r="CE178" s="39">
        <f>'PRA110'!CD178</f>
        <v>0</v>
      </c>
      <c r="CF178" s="39">
        <f>'PRA110'!CE178</f>
        <v>0</v>
      </c>
      <c r="CG178" s="39">
        <f>'PRA110'!CF178</f>
        <v>0</v>
      </c>
      <c r="CH178" s="39">
        <f>'PRA110'!CG178</f>
        <v>0</v>
      </c>
      <c r="CI178" s="39">
        <f>'PRA110'!CH178</f>
        <v>0</v>
      </c>
      <c r="CJ178" s="39">
        <f>'PRA110'!CI178</f>
        <v>0</v>
      </c>
      <c r="CK178" s="39">
        <f>'PRA110'!CJ178</f>
        <v>0</v>
      </c>
      <c r="CL178" s="39">
        <f>'PRA110'!CK178</f>
        <v>0</v>
      </c>
      <c r="CM178" s="39">
        <f>'PRA110'!CL178</f>
        <v>0</v>
      </c>
      <c r="CN178" s="39">
        <f>'PRA110'!CM178</f>
        <v>0</v>
      </c>
      <c r="CO178" s="39">
        <f>'PRA110'!CN178</f>
        <v>0</v>
      </c>
      <c r="CP178" s="39">
        <f>'PRA110'!CO178</f>
        <v>0</v>
      </c>
      <c r="CQ178" s="39">
        <f>'PRA110'!CP178</f>
        <v>0</v>
      </c>
      <c r="CR178" s="39">
        <f>'PRA110'!CQ178</f>
        <v>0</v>
      </c>
      <c r="CS178" s="39">
        <f>'PRA110'!CR178</f>
        <v>0</v>
      </c>
      <c r="CT178" s="39">
        <f>'PRA110'!CS178</f>
        <v>0</v>
      </c>
      <c r="CU178" s="39">
        <f>'PRA110'!CT178</f>
        <v>0</v>
      </c>
      <c r="CV178" s="39">
        <f>'PRA110'!CU178</f>
        <v>0</v>
      </c>
      <c r="CW178" s="39">
        <f>'PRA110'!CV178</f>
        <v>0</v>
      </c>
      <c r="CX178" s="39">
        <f>'PRA110'!CW178</f>
        <v>0</v>
      </c>
      <c r="CY178" s="39">
        <f>'PRA110'!CX178</f>
        <v>0</v>
      </c>
      <c r="CZ178" s="39">
        <f>'PRA110'!CY178</f>
        <v>0</v>
      </c>
      <c r="DA178" s="39">
        <f>'PRA110'!CZ178</f>
        <v>0</v>
      </c>
      <c r="DB178" s="39">
        <f>'PRA110'!DA178</f>
        <v>0</v>
      </c>
      <c r="DC178" s="39">
        <f>'PRA110'!DB178</f>
        <v>0</v>
      </c>
      <c r="DD178" s="39">
        <f>'PRA110'!DC178</f>
        <v>0</v>
      </c>
      <c r="DE178" s="39">
        <f>'PRA110'!DD178</f>
        <v>0</v>
      </c>
      <c r="DF178" s="39">
        <f>'PRA110'!DE178</f>
        <v>0</v>
      </c>
      <c r="DG178" s="39">
        <f>'PRA110'!DF178</f>
        <v>0</v>
      </c>
      <c r="DH178" s="39">
        <f>'PRA110'!DG178</f>
        <v>0</v>
      </c>
      <c r="DI178" s="39">
        <f>'PRA110'!DH178</f>
        <v>0</v>
      </c>
      <c r="DJ178" s="39">
        <f>'PRA110'!DI178</f>
        <v>0</v>
      </c>
      <c r="DK178" s="39">
        <f>'PRA110'!DJ178</f>
        <v>0</v>
      </c>
      <c r="DL178" s="42">
        <f>'PRA110'!DK178</f>
        <v>0</v>
      </c>
    </row>
    <row r="179" spans="1:116" s="256" customFormat="1" ht="22.15" customHeight="1">
      <c r="A179" s="207"/>
      <c r="B179" s="214"/>
      <c r="C179" s="174"/>
      <c r="D179" s="84" t="s">
        <v>273</v>
      </c>
      <c r="E179" s="85" t="s">
        <v>274</v>
      </c>
      <c r="F179" s="260" t="s">
        <v>619</v>
      </c>
      <c r="G179" s="209"/>
      <c r="H179" s="202"/>
      <c r="I179" s="39">
        <f>'PRA110'!H179</f>
        <v>0</v>
      </c>
      <c r="J179" s="39">
        <f>'PRA110'!J179</f>
        <v>0</v>
      </c>
      <c r="K179" s="39">
        <f>'PRA110'!I179-'PRA110'!J179</f>
        <v>0</v>
      </c>
      <c r="L179" s="39">
        <f>'PRA110'!K179</f>
        <v>0</v>
      </c>
      <c r="M179" s="39">
        <f>'PRA110'!L179</f>
        <v>0</v>
      </c>
      <c r="N179" s="39">
        <f>'PRA110'!M179</f>
        <v>0</v>
      </c>
      <c r="O179" s="39">
        <f>'PRA110'!N179</f>
        <v>0</v>
      </c>
      <c r="P179" s="39">
        <f>'PRA110'!O179</f>
        <v>0</v>
      </c>
      <c r="Q179" s="39">
        <f>'PRA110'!P179</f>
        <v>0</v>
      </c>
      <c r="R179" s="39">
        <f>'PRA110'!Q179</f>
        <v>0</v>
      </c>
      <c r="S179" s="39">
        <f>'PRA110'!R179</f>
        <v>0</v>
      </c>
      <c r="T179" s="39">
        <f>'PRA110'!S179</f>
        <v>0</v>
      </c>
      <c r="U179" s="39">
        <f>'PRA110'!T179</f>
        <v>0</v>
      </c>
      <c r="V179" s="39">
        <f>'PRA110'!U179</f>
        <v>0</v>
      </c>
      <c r="W179" s="39">
        <f>'PRA110'!V179</f>
        <v>0</v>
      </c>
      <c r="X179" s="39">
        <f>'PRA110'!W179</f>
        <v>0</v>
      </c>
      <c r="Y179" s="39">
        <f>'PRA110'!X179</f>
        <v>0</v>
      </c>
      <c r="Z179" s="39">
        <f>'PRA110'!Y179</f>
        <v>0</v>
      </c>
      <c r="AA179" s="39">
        <f>'PRA110'!Z179</f>
        <v>0</v>
      </c>
      <c r="AB179" s="39">
        <f>'PRA110'!AA179</f>
        <v>0</v>
      </c>
      <c r="AC179" s="39">
        <f>'PRA110'!AB179</f>
        <v>0</v>
      </c>
      <c r="AD179" s="39">
        <f>'PRA110'!AC179</f>
        <v>0</v>
      </c>
      <c r="AE179" s="39">
        <f>'PRA110'!AD179</f>
        <v>0</v>
      </c>
      <c r="AF179" s="39">
        <f>'PRA110'!AE179</f>
        <v>0</v>
      </c>
      <c r="AG179" s="39">
        <f>'PRA110'!AF179</f>
        <v>0</v>
      </c>
      <c r="AH179" s="39">
        <f>'PRA110'!AG179</f>
        <v>0</v>
      </c>
      <c r="AI179" s="39">
        <f>'PRA110'!AH179</f>
        <v>0</v>
      </c>
      <c r="AJ179" s="39">
        <f>'PRA110'!AI179</f>
        <v>0</v>
      </c>
      <c r="AK179" s="39">
        <f>'PRA110'!AJ179</f>
        <v>0</v>
      </c>
      <c r="AL179" s="39">
        <f>'PRA110'!AK179</f>
        <v>0</v>
      </c>
      <c r="AM179" s="39">
        <f>'PRA110'!AL179</f>
        <v>0</v>
      </c>
      <c r="AN179" s="39">
        <f>'PRA110'!AM179</f>
        <v>0</v>
      </c>
      <c r="AO179" s="39">
        <f>'PRA110'!AN179</f>
        <v>0</v>
      </c>
      <c r="AP179" s="39">
        <f>'PRA110'!AO179</f>
        <v>0</v>
      </c>
      <c r="AQ179" s="39">
        <f>'PRA110'!AP179</f>
        <v>0</v>
      </c>
      <c r="AR179" s="39">
        <f>'PRA110'!AQ179</f>
        <v>0</v>
      </c>
      <c r="AS179" s="39">
        <f>'PRA110'!AR179</f>
        <v>0</v>
      </c>
      <c r="AT179" s="39">
        <f>'PRA110'!AS179</f>
        <v>0</v>
      </c>
      <c r="AU179" s="39">
        <f>'PRA110'!AT179</f>
        <v>0</v>
      </c>
      <c r="AV179" s="39">
        <f>'PRA110'!AU179</f>
        <v>0</v>
      </c>
      <c r="AW179" s="39">
        <f>'PRA110'!AV179</f>
        <v>0</v>
      </c>
      <c r="AX179" s="39">
        <f>'PRA110'!AW179</f>
        <v>0</v>
      </c>
      <c r="AY179" s="39">
        <f>'PRA110'!AX179</f>
        <v>0</v>
      </c>
      <c r="AZ179" s="39">
        <f>'PRA110'!AY179</f>
        <v>0</v>
      </c>
      <c r="BA179" s="39">
        <f>'PRA110'!AZ179</f>
        <v>0</v>
      </c>
      <c r="BB179" s="39">
        <f>'PRA110'!BA179</f>
        <v>0</v>
      </c>
      <c r="BC179" s="39">
        <f>'PRA110'!BB179</f>
        <v>0</v>
      </c>
      <c r="BD179" s="39">
        <f>'PRA110'!BC179</f>
        <v>0</v>
      </c>
      <c r="BE179" s="39">
        <f>'PRA110'!BD179</f>
        <v>0</v>
      </c>
      <c r="BF179" s="39">
        <f>'PRA110'!BE179</f>
        <v>0</v>
      </c>
      <c r="BG179" s="39">
        <f>'PRA110'!BF179</f>
        <v>0</v>
      </c>
      <c r="BH179" s="39">
        <f>'PRA110'!BG179</f>
        <v>0</v>
      </c>
      <c r="BI179" s="39">
        <f>'PRA110'!BH179</f>
        <v>0</v>
      </c>
      <c r="BJ179" s="39">
        <f>'PRA110'!BI179</f>
        <v>0</v>
      </c>
      <c r="BK179" s="39">
        <f>'PRA110'!BJ179</f>
        <v>0</v>
      </c>
      <c r="BL179" s="39">
        <f>'PRA110'!BK179</f>
        <v>0</v>
      </c>
      <c r="BM179" s="39">
        <f>'PRA110'!BL179</f>
        <v>0</v>
      </c>
      <c r="BN179" s="39">
        <f>'PRA110'!BM179</f>
        <v>0</v>
      </c>
      <c r="BO179" s="39">
        <f>'PRA110'!BN179</f>
        <v>0</v>
      </c>
      <c r="BP179" s="39">
        <f>'PRA110'!BO179</f>
        <v>0</v>
      </c>
      <c r="BQ179" s="39">
        <f>'PRA110'!BP179</f>
        <v>0</v>
      </c>
      <c r="BR179" s="39">
        <f>'PRA110'!BQ179</f>
        <v>0</v>
      </c>
      <c r="BS179" s="39">
        <f>'PRA110'!BR179</f>
        <v>0</v>
      </c>
      <c r="BT179" s="39">
        <f>'PRA110'!BS179</f>
        <v>0</v>
      </c>
      <c r="BU179" s="39">
        <f>'PRA110'!BT179</f>
        <v>0</v>
      </c>
      <c r="BV179" s="39">
        <f>'PRA110'!BU179</f>
        <v>0</v>
      </c>
      <c r="BW179" s="39">
        <f>'PRA110'!BV179</f>
        <v>0</v>
      </c>
      <c r="BX179" s="39">
        <f>'PRA110'!BW179</f>
        <v>0</v>
      </c>
      <c r="BY179" s="39">
        <f>'PRA110'!BX179</f>
        <v>0</v>
      </c>
      <c r="BZ179" s="39">
        <f>'PRA110'!BY179</f>
        <v>0</v>
      </c>
      <c r="CA179" s="39">
        <f>'PRA110'!BZ179</f>
        <v>0</v>
      </c>
      <c r="CB179" s="39">
        <f>'PRA110'!CA179</f>
        <v>0</v>
      </c>
      <c r="CC179" s="39">
        <f>'PRA110'!CB179</f>
        <v>0</v>
      </c>
      <c r="CD179" s="39">
        <f>'PRA110'!CC179</f>
        <v>0</v>
      </c>
      <c r="CE179" s="39">
        <f>'PRA110'!CD179</f>
        <v>0</v>
      </c>
      <c r="CF179" s="39">
        <f>'PRA110'!CE179</f>
        <v>0</v>
      </c>
      <c r="CG179" s="39">
        <f>'PRA110'!CF179</f>
        <v>0</v>
      </c>
      <c r="CH179" s="39">
        <f>'PRA110'!CG179</f>
        <v>0</v>
      </c>
      <c r="CI179" s="39">
        <f>'PRA110'!CH179</f>
        <v>0</v>
      </c>
      <c r="CJ179" s="39">
        <f>'PRA110'!CI179</f>
        <v>0</v>
      </c>
      <c r="CK179" s="39">
        <f>'PRA110'!CJ179</f>
        <v>0</v>
      </c>
      <c r="CL179" s="39">
        <f>'PRA110'!CK179</f>
        <v>0</v>
      </c>
      <c r="CM179" s="39">
        <f>'PRA110'!CL179</f>
        <v>0</v>
      </c>
      <c r="CN179" s="39">
        <f>'PRA110'!CM179</f>
        <v>0</v>
      </c>
      <c r="CO179" s="39">
        <f>'PRA110'!CN179</f>
        <v>0</v>
      </c>
      <c r="CP179" s="39">
        <f>'PRA110'!CO179</f>
        <v>0</v>
      </c>
      <c r="CQ179" s="39">
        <f>'PRA110'!CP179</f>
        <v>0</v>
      </c>
      <c r="CR179" s="39">
        <f>'PRA110'!CQ179</f>
        <v>0</v>
      </c>
      <c r="CS179" s="39">
        <f>'PRA110'!CR179</f>
        <v>0</v>
      </c>
      <c r="CT179" s="39">
        <f>'PRA110'!CS179</f>
        <v>0</v>
      </c>
      <c r="CU179" s="39">
        <f>'PRA110'!CT179</f>
        <v>0</v>
      </c>
      <c r="CV179" s="39">
        <f>'PRA110'!CU179</f>
        <v>0</v>
      </c>
      <c r="CW179" s="39">
        <f>'PRA110'!CV179</f>
        <v>0</v>
      </c>
      <c r="CX179" s="39">
        <f>'PRA110'!CW179</f>
        <v>0</v>
      </c>
      <c r="CY179" s="39">
        <f>'PRA110'!CX179</f>
        <v>0</v>
      </c>
      <c r="CZ179" s="39">
        <f>'PRA110'!CY179</f>
        <v>0</v>
      </c>
      <c r="DA179" s="39">
        <f>'PRA110'!CZ179</f>
        <v>0</v>
      </c>
      <c r="DB179" s="39">
        <f>'PRA110'!DA179</f>
        <v>0</v>
      </c>
      <c r="DC179" s="39">
        <f>'PRA110'!DB179</f>
        <v>0</v>
      </c>
      <c r="DD179" s="39">
        <f>'PRA110'!DC179</f>
        <v>0</v>
      </c>
      <c r="DE179" s="39">
        <f>'PRA110'!DD179</f>
        <v>0</v>
      </c>
      <c r="DF179" s="39">
        <f>'PRA110'!DE179</f>
        <v>0</v>
      </c>
      <c r="DG179" s="39">
        <f>'PRA110'!DF179</f>
        <v>0</v>
      </c>
      <c r="DH179" s="39">
        <f>'PRA110'!DG179</f>
        <v>0</v>
      </c>
      <c r="DI179" s="39">
        <f>'PRA110'!DH179</f>
        <v>0</v>
      </c>
      <c r="DJ179" s="39">
        <f>'PRA110'!DI179</f>
        <v>0</v>
      </c>
      <c r="DK179" s="39">
        <f>'PRA110'!DJ179</f>
        <v>0</v>
      </c>
      <c r="DL179" s="42">
        <f>'PRA110'!DK179</f>
        <v>0</v>
      </c>
    </row>
    <row r="180" spans="1:116" s="256" customFormat="1" ht="21.6" customHeight="1">
      <c r="A180" s="207"/>
      <c r="B180" s="207"/>
      <c r="C180" s="174"/>
      <c r="D180" s="84" t="s">
        <v>275</v>
      </c>
      <c r="E180" s="85" t="s">
        <v>276</v>
      </c>
      <c r="F180" s="254" t="s">
        <v>620</v>
      </c>
      <c r="G180" s="209"/>
      <c r="H180" s="202"/>
      <c r="I180" s="39">
        <f>SUM(I181:I184)</f>
        <v>0</v>
      </c>
      <c r="J180" s="39">
        <f t="shared" ref="J180:BU180" si="4">SUM(J181:J184)</f>
        <v>0</v>
      </c>
      <c r="K180" s="39">
        <f t="shared" si="4"/>
        <v>0</v>
      </c>
      <c r="L180" s="39">
        <f t="shared" si="4"/>
        <v>0</v>
      </c>
      <c r="M180" s="39">
        <f t="shared" si="4"/>
        <v>0</v>
      </c>
      <c r="N180" s="39">
        <f t="shared" si="4"/>
        <v>0</v>
      </c>
      <c r="O180" s="39">
        <f t="shared" si="4"/>
        <v>0</v>
      </c>
      <c r="P180" s="39">
        <f t="shared" si="4"/>
        <v>0</v>
      </c>
      <c r="Q180" s="39">
        <f t="shared" si="4"/>
        <v>0</v>
      </c>
      <c r="R180" s="39">
        <f t="shared" si="4"/>
        <v>0</v>
      </c>
      <c r="S180" s="39">
        <f t="shared" si="4"/>
        <v>0</v>
      </c>
      <c r="T180" s="39">
        <f t="shared" si="4"/>
        <v>0</v>
      </c>
      <c r="U180" s="39">
        <f t="shared" si="4"/>
        <v>0</v>
      </c>
      <c r="V180" s="39">
        <f t="shared" si="4"/>
        <v>0</v>
      </c>
      <c r="W180" s="39">
        <f t="shared" si="4"/>
        <v>0</v>
      </c>
      <c r="X180" s="39">
        <f t="shared" si="4"/>
        <v>0</v>
      </c>
      <c r="Y180" s="39">
        <f t="shared" si="4"/>
        <v>0</v>
      </c>
      <c r="Z180" s="39">
        <f t="shared" si="4"/>
        <v>0</v>
      </c>
      <c r="AA180" s="39">
        <f t="shared" si="4"/>
        <v>0</v>
      </c>
      <c r="AB180" s="39">
        <f t="shared" si="4"/>
        <v>0</v>
      </c>
      <c r="AC180" s="39">
        <f t="shared" si="4"/>
        <v>0</v>
      </c>
      <c r="AD180" s="39">
        <f t="shared" si="4"/>
        <v>0</v>
      </c>
      <c r="AE180" s="39">
        <f t="shared" si="4"/>
        <v>0</v>
      </c>
      <c r="AF180" s="39">
        <f t="shared" si="4"/>
        <v>0</v>
      </c>
      <c r="AG180" s="39">
        <f t="shared" si="4"/>
        <v>0</v>
      </c>
      <c r="AH180" s="39">
        <f t="shared" si="4"/>
        <v>0</v>
      </c>
      <c r="AI180" s="39">
        <f t="shared" si="4"/>
        <v>0</v>
      </c>
      <c r="AJ180" s="39">
        <f t="shared" si="4"/>
        <v>0</v>
      </c>
      <c r="AK180" s="39">
        <f t="shared" si="4"/>
        <v>0</v>
      </c>
      <c r="AL180" s="39">
        <f t="shared" si="4"/>
        <v>0</v>
      </c>
      <c r="AM180" s="39">
        <f t="shared" si="4"/>
        <v>0</v>
      </c>
      <c r="AN180" s="39">
        <f t="shared" si="4"/>
        <v>0</v>
      </c>
      <c r="AO180" s="39">
        <f t="shared" si="4"/>
        <v>0</v>
      </c>
      <c r="AP180" s="39">
        <f t="shared" si="4"/>
        <v>0</v>
      </c>
      <c r="AQ180" s="39">
        <f t="shared" si="4"/>
        <v>0</v>
      </c>
      <c r="AR180" s="39">
        <f t="shared" si="4"/>
        <v>0</v>
      </c>
      <c r="AS180" s="39">
        <f t="shared" si="4"/>
        <v>0</v>
      </c>
      <c r="AT180" s="39">
        <f t="shared" si="4"/>
        <v>0</v>
      </c>
      <c r="AU180" s="39">
        <f t="shared" si="4"/>
        <v>0</v>
      </c>
      <c r="AV180" s="39">
        <f t="shared" si="4"/>
        <v>0</v>
      </c>
      <c r="AW180" s="39">
        <f t="shared" si="4"/>
        <v>0</v>
      </c>
      <c r="AX180" s="39">
        <f t="shared" si="4"/>
        <v>0</v>
      </c>
      <c r="AY180" s="39">
        <f t="shared" si="4"/>
        <v>0</v>
      </c>
      <c r="AZ180" s="39">
        <f t="shared" si="4"/>
        <v>0</v>
      </c>
      <c r="BA180" s="39">
        <f t="shared" si="4"/>
        <v>0</v>
      </c>
      <c r="BB180" s="39">
        <f t="shared" si="4"/>
        <v>0</v>
      </c>
      <c r="BC180" s="39">
        <f t="shared" si="4"/>
        <v>0</v>
      </c>
      <c r="BD180" s="39">
        <f t="shared" si="4"/>
        <v>0</v>
      </c>
      <c r="BE180" s="39">
        <f t="shared" si="4"/>
        <v>0</v>
      </c>
      <c r="BF180" s="39">
        <f t="shared" si="4"/>
        <v>0</v>
      </c>
      <c r="BG180" s="39">
        <f t="shared" si="4"/>
        <v>0</v>
      </c>
      <c r="BH180" s="39">
        <f t="shared" si="4"/>
        <v>0</v>
      </c>
      <c r="BI180" s="39">
        <f t="shared" si="4"/>
        <v>0</v>
      </c>
      <c r="BJ180" s="39">
        <f t="shared" si="4"/>
        <v>0</v>
      </c>
      <c r="BK180" s="39">
        <f t="shared" si="4"/>
        <v>0</v>
      </c>
      <c r="BL180" s="39">
        <f t="shared" si="4"/>
        <v>0</v>
      </c>
      <c r="BM180" s="39">
        <f t="shared" si="4"/>
        <v>0</v>
      </c>
      <c r="BN180" s="39">
        <f t="shared" si="4"/>
        <v>0</v>
      </c>
      <c r="BO180" s="39">
        <f t="shared" si="4"/>
        <v>0</v>
      </c>
      <c r="BP180" s="39">
        <f t="shared" si="4"/>
        <v>0</v>
      </c>
      <c r="BQ180" s="39">
        <f t="shared" si="4"/>
        <v>0</v>
      </c>
      <c r="BR180" s="39">
        <f t="shared" si="4"/>
        <v>0</v>
      </c>
      <c r="BS180" s="39">
        <f t="shared" si="4"/>
        <v>0</v>
      </c>
      <c r="BT180" s="39">
        <f t="shared" si="4"/>
        <v>0</v>
      </c>
      <c r="BU180" s="39">
        <f t="shared" si="4"/>
        <v>0</v>
      </c>
      <c r="BV180" s="39">
        <f t="shared" ref="BV180:DL180" si="5">SUM(BV181:BV184)</f>
        <v>0</v>
      </c>
      <c r="BW180" s="39">
        <f t="shared" si="5"/>
        <v>0</v>
      </c>
      <c r="BX180" s="39">
        <f t="shared" si="5"/>
        <v>0</v>
      </c>
      <c r="BY180" s="39">
        <f t="shared" si="5"/>
        <v>0</v>
      </c>
      <c r="BZ180" s="39">
        <f t="shared" si="5"/>
        <v>0</v>
      </c>
      <c r="CA180" s="39">
        <f t="shared" si="5"/>
        <v>0</v>
      </c>
      <c r="CB180" s="39">
        <f t="shared" si="5"/>
        <v>0</v>
      </c>
      <c r="CC180" s="39">
        <f t="shared" si="5"/>
        <v>0</v>
      </c>
      <c r="CD180" s="39">
        <f t="shared" si="5"/>
        <v>0</v>
      </c>
      <c r="CE180" s="39">
        <f t="shared" si="5"/>
        <v>0</v>
      </c>
      <c r="CF180" s="39">
        <f t="shared" si="5"/>
        <v>0</v>
      </c>
      <c r="CG180" s="39">
        <f t="shared" si="5"/>
        <v>0</v>
      </c>
      <c r="CH180" s="39">
        <f t="shared" si="5"/>
        <v>0</v>
      </c>
      <c r="CI180" s="39">
        <f t="shared" si="5"/>
        <v>0</v>
      </c>
      <c r="CJ180" s="39">
        <f t="shared" si="5"/>
        <v>0</v>
      </c>
      <c r="CK180" s="39">
        <f t="shared" si="5"/>
        <v>0</v>
      </c>
      <c r="CL180" s="39">
        <f t="shared" si="5"/>
        <v>0</v>
      </c>
      <c r="CM180" s="39">
        <f t="shared" si="5"/>
        <v>0</v>
      </c>
      <c r="CN180" s="39">
        <f t="shared" si="5"/>
        <v>0</v>
      </c>
      <c r="CO180" s="39">
        <f t="shared" si="5"/>
        <v>0</v>
      </c>
      <c r="CP180" s="39">
        <f t="shared" si="5"/>
        <v>0</v>
      </c>
      <c r="CQ180" s="39">
        <f t="shared" si="5"/>
        <v>0</v>
      </c>
      <c r="CR180" s="39">
        <f t="shared" si="5"/>
        <v>0</v>
      </c>
      <c r="CS180" s="39">
        <f t="shared" si="5"/>
        <v>0</v>
      </c>
      <c r="CT180" s="39">
        <f t="shared" si="5"/>
        <v>0</v>
      </c>
      <c r="CU180" s="39">
        <f t="shared" si="5"/>
        <v>0</v>
      </c>
      <c r="CV180" s="39">
        <f t="shared" si="5"/>
        <v>0</v>
      </c>
      <c r="CW180" s="39">
        <f t="shared" si="5"/>
        <v>0</v>
      </c>
      <c r="CX180" s="39">
        <f t="shared" si="5"/>
        <v>0</v>
      </c>
      <c r="CY180" s="39">
        <f t="shared" si="5"/>
        <v>0</v>
      </c>
      <c r="CZ180" s="39">
        <f t="shared" si="5"/>
        <v>0</v>
      </c>
      <c r="DA180" s="39">
        <f t="shared" si="5"/>
        <v>0</v>
      </c>
      <c r="DB180" s="39">
        <f t="shared" si="5"/>
        <v>0</v>
      </c>
      <c r="DC180" s="39">
        <f t="shared" si="5"/>
        <v>0</v>
      </c>
      <c r="DD180" s="39">
        <f t="shared" si="5"/>
        <v>0</v>
      </c>
      <c r="DE180" s="39">
        <f t="shared" si="5"/>
        <v>0</v>
      </c>
      <c r="DF180" s="39">
        <f t="shared" si="5"/>
        <v>0</v>
      </c>
      <c r="DG180" s="39">
        <f t="shared" si="5"/>
        <v>0</v>
      </c>
      <c r="DH180" s="39">
        <f t="shared" si="5"/>
        <v>0</v>
      </c>
      <c r="DI180" s="39">
        <f t="shared" si="5"/>
        <v>0</v>
      </c>
      <c r="DJ180" s="39">
        <f t="shared" si="5"/>
        <v>0</v>
      </c>
      <c r="DK180" s="39">
        <f t="shared" si="5"/>
        <v>0</v>
      </c>
      <c r="DL180" s="42">
        <f t="shared" si="5"/>
        <v>0</v>
      </c>
    </row>
    <row r="181" spans="1:116" s="256" customFormat="1" ht="19.899999999999999" customHeight="1">
      <c r="A181" s="207"/>
      <c r="B181" s="214"/>
      <c r="C181" s="174"/>
      <c r="D181" s="84" t="s">
        <v>277</v>
      </c>
      <c r="E181" s="87" t="s">
        <v>278</v>
      </c>
      <c r="F181" s="231" t="s">
        <v>279</v>
      </c>
      <c r="G181" s="209"/>
      <c r="H181" s="202"/>
      <c r="I181" s="39">
        <f>'PRA110'!H181</f>
        <v>0</v>
      </c>
      <c r="J181" s="39">
        <f>'PRA110'!J181</f>
        <v>0</v>
      </c>
      <c r="K181" s="39">
        <f>'PRA110'!I181-'PRA110'!J181</f>
        <v>0</v>
      </c>
      <c r="L181" s="39">
        <f>'PRA110'!K181</f>
        <v>0</v>
      </c>
      <c r="M181" s="39">
        <f>'PRA110'!L181</f>
        <v>0</v>
      </c>
      <c r="N181" s="39">
        <f>'PRA110'!M181</f>
        <v>0</v>
      </c>
      <c r="O181" s="39">
        <f>'PRA110'!N181</f>
        <v>0</v>
      </c>
      <c r="P181" s="39">
        <f>'PRA110'!O181</f>
        <v>0</v>
      </c>
      <c r="Q181" s="39">
        <f>'PRA110'!P181</f>
        <v>0</v>
      </c>
      <c r="R181" s="39">
        <f>'PRA110'!Q181</f>
        <v>0</v>
      </c>
      <c r="S181" s="39">
        <f>'PRA110'!R181</f>
        <v>0</v>
      </c>
      <c r="T181" s="39">
        <f>'PRA110'!S181</f>
        <v>0</v>
      </c>
      <c r="U181" s="39">
        <f>'PRA110'!T181</f>
        <v>0</v>
      </c>
      <c r="V181" s="39">
        <f>'PRA110'!U181</f>
        <v>0</v>
      </c>
      <c r="W181" s="39">
        <f>'PRA110'!V181</f>
        <v>0</v>
      </c>
      <c r="X181" s="39">
        <f>'PRA110'!W181</f>
        <v>0</v>
      </c>
      <c r="Y181" s="39">
        <f>'PRA110'!X181</f>
        <v>0</v>
      </c>
      <c r="Z181" s="39">
        <f>'PRA110'!Y181</f>
        <v>0</v>
      </c>
      <c r="AA181" s="39">
        <f>'PRA110'!Z181</f>
        <v>0</v>
      </c>
      <c r="AB181" s="39">
        <f>'PRA110'!AA181</f>
        <v>0</v>
      </c>
      <c r="AC181" s="39">
        <f>'PRA110'!AB181</f>
        <v>0</v>
      </c>
      <c r="AD181" s="39">
        <f>'PRA110'!AC181</f>
        <v>0</v>
      </c>
      <c r="AE181" s="39">
        <f>'PRA110'!AD181</f>
        <v>0</v>
      </c>
      <c r="AF181" s="39">
        <f>'PRA110'!AE181</f>
        <v>0</v>
      </c>
      <c r="AG181" s="39">
        <f>'PRA110'!AF181</f>
        <v>0</v>
      </c>
      <c r="AH181" s="39">
        <f>'PRA110'!AG181</f>
        <v>0</v>
      </c>
      <c r="AI181" s="39">
        <f>'PRA110'!AH181</f>
        <v>0</v>
      </c>
      <c r="AJ181" s="39">
        <f>'PRA110'!AI181</f>
        <v>0</v>
      </c>
      <c r="AK181" s="39">
        <f>'PRA110'!AJ181</f>
        <v>0</v>
      </c>
      <c r="AL181" s="39">
        <f>'PRA110'!AK181</f>
        <v>0</v>
      </c>
      <c r="AM181" s="39">
        <f>'PRA110'!AL181</f>
        <v>0</v>
      </c>
      <c r="AN181" s="39">
        <f>'PRA110'!AM181</f>
        <v>0</v>
      </c>
      <c r="AO181" s="39">
        <f>'PRA110'!AN181</f>
        <v>0</v>
      </c>
      <c r="AP181" s="39">
        <f>'PRA110'!AO181</f>
        <v>0</v>
      </c>
      <c r="AQ181" s="39">
        <f>'PRA110'!AP181</f>
        <v>0</v>
      </c>
      <c r="AR181" s="39">
        <f>'PRA110'!AQ181</f>
        <v>0</v>
      </c>
      <c r="AS181" s="39">
        <f>'PRA110'!AR181</f>
        <v>0</v>
      </c>
      <c r="AT181" s="39">
        <f>'PRA110'!AS181</f>
        <v>0</v>
      </c>
      <c r="AU181" s="39">
        <f>'PRA110'!AT181</f>
        <v>0</v>
      </c>
      <c r="AV181" s="39">
        <f>'PRA110'!AU181</f>
        <v>0</v>
      </c>
      <c r="AW181" s="39">
        <f>'PRA110'!AV181</f>
        <v>0</v>
      </c>
      <c r="AX181" s="39">
        <f>'PRA110'!AW181</f>
        <v>0</v>
      </c>
      <c r="AY181" s="39">
        <f>'PRA110'!AX181</f>
        <v>0</v>
      </c>
      <c r="AZ181" s="39">
        <f>'PRA110'!AY181</f>
        <v>0</v>
      </c>
      <c r="BA181" s="39">
        <f>'PRA110'!AZ181</f>
        <v>0</v>
      </c>
      <c r="BB181" s="39">
        <f>'PRA110'!BA181</f>
        <v>0</v>
      </c>
      <c r="BC181" s="39">
        <f>'PRA110'!BB181</f>
        <v>0</v>
      </c>
      <c r="BD181" s="39">
        <f>'PRA110'!BC181</f>
        <v>0</v>
      </c>
      <c r="BE181" s="39">
        <f>'PRA110'!BD181</f>
        <v>0</v>
      </c>
      <c r="BF181" s="39">
        <f>'PRA110'!BE181</f>
        <v>0</v>
      </c>
      <c r="BG181" s="39">
        <f>'PRA110'!BF181</f>
        <v>0</v>
      </c>
      <c r="BH181" s="39">
        <f>'PRA110'!BG181</f>
        <v>0</v>
      </c>
      <c r="BI181" s="39">
        <f>'PRA110'!BH181</f>
        <v>0</v>
      </c>
      <c r="BJ181" s="39">
        <f>'PRA110'!BI181</f>
        <v>0</v>
      </c>
      <c r="BK181" s="39">
        <f>'PRA110'!BJ181</f>
        <v>0</v>
      </c>
      <c r="BL181" s="39">
        <f>'PRA110'!BK181</f>
        <v>0</v>
      </c>
      <c r="BM181" s="39">
        <f>'PRA110'!BL181</f>
        <v>0</v>
      </c>
      <c r="BN181" s="39">
        <f>'PRA110'!BM181</f>
        <v>0</v>
      </c>
      <c r="BO181" s="39">
        <f>'PRA110'!BN181</f>
        <v>0</v>
      </c>
      <c r="BP181" s="39">
        <f>'PRA110'!BO181</f>
        <v>0</v>
      </c>
      <c r="BQ181" s="39">
        <f>'PRA110'!BP181</f>
        <v>0</v>
      </c>
      <c r="BR181" s="39">
        <f>'PRA110'!BQ181</f>
        <v>0</v>
      </c>
      <c r="BS181" s="39">
        <f>'PRA110'!BR181</f>
        <v>0</v>
      </c>
      <c r="BT181" s="39">
        <f>'PRA110'!BS181</f>
        <v>0</v>
      </c>
      <c r="BU181" s="39">
        <f>'PRA110'!BT181</f>
        <v>0</v>
      </c>
      <c r="BV181" s="39">
        <f>'PRA110'!BU181</f>
        <v>0</v>
      </c>
      <c r="BW181" s="39">
        <f>'PRA110'!BV181</f>
        <v>0</v>
      </c>
      <c r="BX181" s="39">
        <f>'PRA110'!BW181</f>
        <v>0</v>
      </c>
      <c r="BY181" s="39">
        <f>'PRA110'!BX181</f>
        <v>0</v>
      </c>
      <c r="BZ181" s="39">
        <f>'PRA110'!BY181</f>
        <v>0</v>
      </c>
      <c r="CA181" s="39">
        <f>'PRA110'!BZ181</f>
        <v>0</v>
      </c>
      <c r="CB181" s="39">
        <f>'PRA110'!CA181</f>
        <v>0</v>
      </c>
      <c r="CC181" s="39">
        <f>'PRA110'!CB181</f>
        <v>0</v>
      </c>
      <c r="CD181" s="39">
        <f>'PRA110'!CC181</f>
        <v>0</v>
      </c>
      <c r="CE181" s="39">
        <f>'PRA110'!CD181</f>
        <v>0</v>
      </c>
      <c r="CF181" s="39">
        <f>'PRA110'!CE181</f>
        <v>0</v>
      </c>
      <c r="CG181" s="39">
        <f>'PRA110'!CF181</f>
        <v>0</v>
      </c>
      <c r="CH181" s="39">
        <f>'PRA110'!CG181</f>
        <v>0</v>
      </c>
      <c r="CI181" s="39">
        <f>'PRA110'!CH181</f>
        <v>0</v>
      </c>
      <c r="CJ181" s="39">
        <f>'PRA110'!CI181</f>
        <v>0</v>
      </c>
      <c r="CK181" s="39">
        <f>'PRA110'!CJ181</f>
        <v>0</v>
      </c>
      <c r="CL181" s="39">
        <f>'PRA110'!CK181</f>
        <v>0</v>
      </c>
      <c r="CM181" s="39">
        <f>'PRA110'!CL181</f>
        <v>0</v>
      </c>
      <c r="CN181" s="39">
        <f>'PRA110'!CM181</f>
        <v>0</v>
      </c>
      <c r="CO181" s="39">
        <f>'PRA110'!CN181</f>
        <v>0</v>
      </c>
      <c r="CP181" s="39">
        <f>'PRA110'!CO181</f>
        <v>0</v>
      </c>
      <c r="CQ181" s="39">
        <f>'PRA110'!CP181</f>
        <v>0</v>
      </c>
      <c r="CR181" s="39">
        <f>'PRA110'!CQ181</f>
        <v>0</v>
      </c>
      <c r="CS181" s="39">
        <f>'PRA110'!CR181</f>
        <v>0</v>
      </c>
      <c r="CT181" s="39">
        <f>'PRA110'!CS181</f>
        <v>0</v>
      </c>
      <c r="CU181" s="39">
        <f>'PRA110'!CT181</f>
        <v>0</v>
      </c>
      <c r="CV181" s="39">
        <f>'PRA110'!CU181</f>
        <v>0</v>
      </c>
      <c r="CW181" s="39">
        <f>'PRA110'!CV181</f>
        <v>0</v>
      </c>
      <c r="CX181" s="39">
        <f>'PRA110'!CW181</f>
        <v>0</v>
      </c>
      <c r="CY181" s="39">
        <f>'PRA110'!CX181</f>
        <v>0</v>
      </c>
      <c r="CZ181" s="39">
        <f>'PRA110'!CY181</f>
        <v>0</v>
      </c>
      <c r="DA181" s="39">
        <f>'PRA110'!CZ181</f>
        <v>0</v>
      </c>
      <c r="DB181" s="39">
        <f>'PRA110'!DA181</f>
        <v>0</v>
      </c>
      <c r="DC181" s="39">
        <f>'PRA110'!DB181</f>
        <v>0</v>
      </c>
      <c r="DD181" s="39">
        <f>'PRA110'!DC181</f>
        <v>0</v>
      </c>
      <c r="DE181" s="39">
        <f>'PRA110'!DD181</f>
        <v>0</v>
      </c>
      <c r="DF181" s="39">
        <f>'PRA110'!DE181</f>
        <v>0</v>
      </c>
      <c r="DG181" s="39">
        <f>'PRA110'!DF181</f>
        <v>0</v>
      </c>
      <c r="DH181" s="39">
        <f>'PRA110'!DG181</f>
        <v>0</v>
      </c>
      <c r="DI181" s="39">
        <f>'PRA110'!DH181</f>
        <v>0</v>
      </c>
      <c r="DJ181" s="39">
        <f>'PRA110'!DI181</f>
        <v>0</v>
      </c>
      <c r="DK181" s="39">
        <f>'PRA110'!DJ181</f>
        <v>0</v>
      </c>
      <c r="DL181" s="42">
        <f>'PRA110'!DK181</f>
        <v>0</v>
      </c>
    </row>
    <row r="182" spans="1:116" s="256" customFormat="1" ht="19.899999999999999" customHeight="1">
      <c r="A182" s="207"/>
      <c r="B182" s="214"/>
      <c r="C182" s="174"/>
      <c r="D182" s="84" t="s">
        <v>280</v>
      </c>
      <c r="E182" s="87" t="s">
        <v>281</v>
      </c>
      <c r="F182" s="231" t="s">
        <v>282</v>
      </c>
      <c r="G182" s="209"/>
      <c r="H182" s="202"/>
      <c r="I182" s="39">
        <f>'PRA110'!H182</f>
        <v>0</v>
      </c>
      <c r="J182" s="39">
        <f>'PRA110'!J182</f>
        <v>0</v>
      </c>
      <c r="K182" s="39">
        <f>'PRA110'!I182-'PRA110'!J182</f>
        <v>0</v>
      </c>
      <c r="L182" s="39">
        <f>'PRA110'!K182</f>
        <v>0</v>
      </c>
      <c r="M182" s="39">
        <f>'PRA110'!L182</f>
        <v>0</v>
      </c>
      <c r="N182" s="39">
        <f>'PRA110'!M182</f>
        <v>0</v>
      </c>
      <c r="O182" s="39">
        <f>'PRA110'!N182</f>
        <v>0</v>
      </c>
      <c r="P182" s="39">
        <f>'PRA110'!O182</f>
        <v>0</v>
      </c>
      <c r="Q182" s="39">
        <f>'PRA110'!P182</f>
        <v>0</v>
      </c>
      <c r="R182" s="39">
        <f>'PRA110'!Q182</f>
        <v>0</v>
      </c>
      <c r="S182" s="39">
        <f>'PRA110'!R182</f>
        <v>0</v>
      </c>
      <c r="T182" s="39">
        <f>'PRA110'!S182</f>
        <v>0</v>
      </c>
      <c r="U182" s="39">
        <f>'PRA110'!T182</f>
        <v>0</v>
      </c>
      <c r="V182" s="39">
        <f>'PRA110'!U182</f>
        <v>0</v>
      </c>
      <c r="W182" s="39">
        <f>'PRA110'!V182</f>
        <v>0</v>
      </c>
      <c r="X182" s="39">
        <f>'PRA110'!W182</f>
        <v>0</v>
      </c>
      <c r="Y182" s="39">
        <f>'PRA110'!X182</f>
        <v>0</v>
      </c>
      <c r="Z182" s="39">
        <f>'PRA110'!Y182</f>
        <v>0</v>
      </c>
      <c r="AA182" s="39">
        <f>'PRA110'!Z182</f>
        <v>0</v>
      </c>
      <c r="AB182" s="39">
        <f>'PRA110'!AA182</f>
        <v>0</v>
      </c>
      <c r="AC182" s="39">
        <f>'PRA110'!AB182</f>
        <v>0</v>
      </c>
      <c r="AD182" s="39">
        <f>'PRA110'!AC182</f>
        <v>0</v>
      </c>
      <c r="AE182" s="39">
        <f>'PRA110'!AD182</f>
        <v>0</v>
      </c>
      <c r="AF182" s="39">
        <f>'PRA110'!AE182</f>
        <v>0</v>
      </c>
      <c r="AG182" s="39">
        <f>'PRA110'!AF182</f>
        <v>0</v>
      </c>
      <c r="AH182" s="39">
        <f>'PRA110'!AG182</f>
        <v>0</v>
      </c>
      <c r="AI182" s="39">
        <f>'PRA110'!AH182</f>
        <v>0</v>
      </c>
      <c r="AJ182" s="39">
        <f>'PRA110'!AI182</f>
        <v>0</v>
      </c>
      <c r="AK182" s="39">
        <f>'PRA110'!AJ182</f>
        <v>0</v>
      </c>
      <c r="AL182" s="39">
        <f>'PRA110'!AK182</f>
        <v>0</v>
      </c>
      <c r="AM182" s="39">
        <f>'PRA110'!AL182</f>
        <v>0</v>
      </c>
      <c r="AN182" s="39">
        <f>'PRA110'!AM182</f>
        <v>0</v>
      </c>
      <c r="AO182" s="39">
        <f>'PRA110'!AN182</f>
        <v>0</v>
      </c>
      <c r="AP182" s="39">
        <f>'PRA110'!AO182</f>
        <v>0</v>
      </c>
      <c r="AQ182" s="39">
        <f>'PRA110'!AP182</f>
        <v>0</v>
      </c>
      <c r="AR182" s="39">
        <f>'PRA110'!AQ182</f>
        <v>0</v>
      </c>
      <c r="AS182" s="39">
        <f>'PRA110'!AR182</f>
        <v>0</v>
      </c>
      <c r="AT182" s="39">
        <f>'PRA110'!AS182</f>
        <v>0</v>
      </c>
      <c r="AU182" s="39">
        <f>'PRA110'!AT182</f>
        <v>0</v>
      </c>
      <c r="AV182" s="39">
        <f>'PRA110'!AU182</f>
        <v>0</v>
      </c>
      <c r="AW182" s="39">
        <f>'PRA110'!AV182</f>
        <v>0</v>
      </c>
      <c r="AX182" s="39">
        <f>'PRA110'!AW182</f>
        <v>0</v>
      </c>
      <c r="AY182" s="39">
        <f>'PRA110'!AX182</f>
        <v>0</v>
      </c>
      <c r="AZ182" s="39">
        <f>'PRA110'!AY182</f>
        <v>0</v>
      </c>
      <c r="BA182" s="39">
        <f>'PRA110'!AZ182</f>
        <v>0</v>
      </c>
      <c r="BB182" s="39">
        <f>'PRA110'!BA182</f>
        <v>0</v>
      </c>
      <c r="BC182" s="39">
        <f>'PRA110'!BB182</f>
        <v>0</v>
      </c>
      <c r="BD182" s="39">
        <f>'PRA110'!BC182</f>
        <v>0</v>
      </c>
      <c r="BE182" s="39">
        <f>'PRA110'!BD182</f>
        <v>0</v>
      </c>
      <c r="BF182" s="39">
        <f>'PRA110'!BE182</f>
        <v>0</v>
      </c>
      <c r="BG182" s="39">
        <f>'PRA110'!BF182</f>
        <v>0</v>
      </c>
      <c r="BH182" s="39">
        <f>'PRA110'!BG182</f>
        <v>0</v>
      </c>
      <c r="BI182" s="39">
        <f>'PRA110'!BH182</f>
        <v>0</v>
      </c>
      <c r="BJ182" s="39">
        <f>'PRA110'!BI182</f>
        <v>0</v>
      </c>
      <c r="BK182" s="39">
        <f>'PRA110'!BJ182</f>
        <v>0</v>
      </c>
      <c r="BL182" s="39">
        <f>'PRA110'!BK182</f>
        <v>0</v>
      </c>
      <c r="BM182" s="39">
        <f>'PRA110'!BL182</f>
        <v>0</v>
      </c>
      <c r="BN182" s="39">
        <f>'PRA110'!BM182</f>
        <v>0</v>
      </c>
      <c r="BO182" s="39">
        <f>'PRA110'!BN182</f>
        <v>0</v>
      </c>
      <c r="BP182" s="39">
        <f>'PRA110'!BO182</f>
        <v>0</v>
      </c>
      <c r="BQ182" s="39">
        <f>'PRA110'!BP182</f>
        <v>0</v>
      </c>
      <c r="BR182" s="39">
        <f>'PRA110'!BQ182</f>
        <v>0</v>
      </c>
      <c r="BS182" s="39">
        <f>'PRA110'!BR182</f>
        <v>0</v>
      </c>
      <c r="BT182" s="39">
        <f>'PRA110'!BS182</f>
        <v>0</v>
      </c>
      <c r="BU182" s="39">
        <f>'PRA110'!BT182</f>
        <v>0</v>
      </c>
      <c r="BV182" s="39">
        <f>'PRA110'!BU182</f>
        <v>0</v>
      </c>
      <c r="BW182" s="39">
        <f>'PRA110'!BV182</f>
        <v>0</v>
      </c>
      <c r="BX182" s="39">
        <f>'PRA110'!BW182</f>
        <v>0</v>
      </c>
      <c r="BY182" s="39">
        <f>'PRA110'!BX182</f>
        <v>0</v>
      </c>
      <c r="BZ182" s="39">
        <f>'PRA110'!BY182</f>
        <v>0</v>
      </c>
      <c r="CA182" s="39">
        <f>'PRA110'!BZ182</f>
        <v>0</v>
      </c>
      <c r="CB182" s="39">
        <f>'PRA110'!CA182</f>
        <v>0</v>
      </c>
      <c r="CC182" s="39">
        <f>'PRA110'!CB182</f>
        <v>0</v>
      </c>
      <c r="CD182" s="39">
        <f>'PRA110'!CC182</f>
        <v>0</v>
      </c>
      <c r="CE182" s="39">
        <f>'PRA110'!CD182</f>
        <v>0</v>
      </c>
      <c r="CF182" s="39">
        <f>'PRA110'!CE182</f>
        <v>0</v>
      </c>
      <c r="CG182" s="39">
        <f>'PRA110'!CF182</f>
        <v>0</v>
      </c>
      <c r="CH182" s="39">
        <f>'PRA110'!CG182</f>
        <v>0</v>
      </c>
      <c r="CI182" s="39">
        <f>'PRA110'!CH182</f>
        <v>0</v>
      </c>
      <c r="CJ182" s="39">
        <f>'PRA110'!CI182</f>
        <v>0</v>
      </c>
      <c r="CK182" s="39">
        <f>'PRA110'!CJ182</f>
        <v>0</v>
      </c>
      <c r="CL182" s="39">
        <f>'PRA110'!CK182</f>
        <v>0</v>
      </c>
      <c r="CM182" s="39">
        <f>'PRA110'!CL182</f>
        <v>0</v>
      </c>
      <c r="CN182" s="39">
        <f>'PRA110'!CM182</f>
        <v>0</v>
      </c>
      <c r="CO182" s="39">
        <f>'PRA110'!CN182</f>
        <v>0</v>
      </c>
      <c r="CP182" s="39">
        <f>'PRA110'!CO182</f>
        <v>0</v>
      </c>
      <c r="CQ182" s="39">
        <f>'PRA110'!CP182</f>
        <v>0</v>
      </c>
      <c r="CR182" s="39">
        <f>'PRA110'!CQ182</f>
        <v>0</v>
      </c>
      <c r="CS182" s="39">
        <f>'PRA110'!CR182</f>
        <v>0</v>
      </c>
      <c r="CT182" s="39">
        <f>'PRA110'!CS182</f>
        <v>0</v>
      </c>
      <c r="CU182" s="39">
        <f>'PRA110'!CT182</f>
        <v>0</v>
      </c>
      <c r="CV182" s="39">
        <f>'PRA110'!CU182</f>
        <v>0</v>
      </c>
      <c r="CW182" s="39">
        <f>'PRA110'!CV182</f>
        <v>0</v>
      </c>
      <c r="CX182" s="39">
        <f>'PRA110'!CW182</f>
        <v>0</v>
      </c>
      <c r="CY182" s="39">
        <f>'PRA110'!CX182</f>
        <v>0</v>
      </c>
      <c r="CZ182" s="39">
        <f>'PRA110'!CY182</f>
        <v>0</v>
      </c>
      <c r="DA182" s="39">
        <f>'PRA110'!CZ182</f>
        <v>0</v>
      </c>
      <c r="DB182" s="39">
        <f>'PRA110'!DA182</f>
        <v>0</v>
      </c>
      <c r="DC182" s="39">
        <f>'PRA110'!DB182</f>
        <v>0</v>
      </c>
      <c r="DD182" s="39">
        <f>'PRA110'!DC182</f>
        <v>0</v>
      </c>
      <c r="DE182" s="39">
        <f>'PRA110'!DD182</f>
        <v>0</v>
      </c>
      <c r="DF182" s="39">
        <f>'PRA110'!DE182</f>
        <v>0</v>
      </c>
      <c r="DG182" s="39">
        <f>'PRA110'!DF182</f>
        <v>0</v>
      </c>
      <c r="DH182" s="39">
        <f>'PRA110'!DG182</f>
        <v>0</v>
      </c>
      <c r="DI182" s="39">
        <f>'PRA110'!DH182</f>
        <v>0</v>
      </c>
      <c r="DJ182" s="39">
        <f>'PRA110'!DI182</f>
        <v>0</v>
      </c>
      <c r="DK182" s="39">
        <f>'PRA110'!DJ182</f>
        <v>0</v>
      </c>
      <c r="DL182" s="42">
        <f>'PRA110'!DK182</f>
        <v>0</v>
      </c>
    </row>
    <row r="183" spans="1:116" s="256" customFormat="1" ht="19.899999999999999" customHeight="1">
      <c r="A183" s="207"/>
      <c r="B183" s="214"/>
      <c r="C183" s="174"/>
      <c r="D183" s="84" t="s">
        <v>283</v>
      </c>
      <c r="E183" s="87" t="s">
        <v>284</v>
      </c>
      <c r="F183" s="231" t="s">
        <v>285</v>
      </c>
      <c r="G183" s="209"/>
      <c r="H183" s="202"/>
      <c r="I183" s="39">
        <f>'PRA110'!H183</f>
        <v>0</v>
      </c>
      <c r="J183" s="39">
        <f>'PRA110'!J183</f>
        <v>0</v>
      </c>
      <c r="K183" s="39">
        <f>'PRA110'!I183-'PRA110'!J183</f>
        <v>0</v>
      </c>
      <c r="L183" s="39">
        <f>'PRA110'!K183</f>
        <v>0</v>
      </c>
      <c r="M183" s="39">
        <f>'PRA110'!L183</f>
        <v>0</v>
      </c>
      <c r="N183" s="39">
        <f>'PRA110'!M183</f>
        <v>0</v>
      </c>
      <c r="O183" s="39">
        <f>'PRA110'!N183</f>
        <v>0</v>
      </c>
      <c r="P183" s="39">
        <f>'PRA110'!O183</f>
        <v>0</v>
      </c>
      <c r="Q183" s="39">
        <f>'PRA110'!P183</f>
        <v>0</v>
      </c>
      <c r="R183" s="39">
        <f>'PRA110'!Q183</f>
        <v>0</v>
      </c>
      <c r="S183" s="39">
        <f>'PRA110'!R183</f>
        <v>0</v>
      </c>
      <c r="T183" s="39">
        <f>'PRA110'!S183</f>
        <v>0</v>
      </c>
      <c r="U183" s="39">
        <f>'PRA110'!T183</f>
        <v>0</v>
      </c>
      <c r="V183" s="39">
        <f>'PRA110'!U183</f>
        <v>0</v>
      </c>
      <c r="W183" s="39">
        <f>'PRA110'!V183</f>
        <v>0</v>
      </c>
      <c r="X183" s="39">
        <f>'PRA110'!W183</f>
        <v>0</v>
      </c>
      <c r="Y183" s="39">
        <f>'PRA110'!X183</f>
        <v>0</v>
      </c>
      <c r="Z183" s="39">
        <f>'PRA110'!Y183</f>
        <v>0</v>
      </c>
      <c r="AA183" s="39">
        <f>'PRA110'!Z183</f>
        <v>0</v>
      </c>
      <c r="AB183" s="39">
        <f>'PRA110'!AA183</f>
        <v>0</v>
      </c>
      <c r="AC183" s="39">
        <f>'PRA110'!AB183</f>
        <v>0</v>
      </c>
      <c r="AD183" s="39">
        <f>'PRA110'!AC183</f>
        <v>0</v>
      </c>
      <c r="AE183" s="39">
        <f>'PRA110'!AD183</f>
        <v>0</v>
      </c>
      <c r="AF183" s="39">
        <f>'PRA110'!AE183</f>
        <v>0</v>
      </c>
      <c r="AG183" s="39">
        <f>'PRA110'!AF183</f>
        <v>0</v>
      </c>
      <c r="AH183" s="39">
        <f>'PRA110'!AG183</f>
        <v>0</v>
      </c>
      <c r="AI183" s="39">
        <f>'PRA110'!AH183</f>
        <v>0</v>
      </c>
      <c r="AJ183" s="39">
        <f>'PRA110'!AI183</f>
        <v>0</v>
      </c>
      <c r="AK183" s="39">
        <f>'PRA110'!AJ183</f>
        <v>0</v>
      </c>
      <c r="AL183" s="39">
        <f>'PRA110'!AK183</f>
        <v>0</v>
      </c>
      <c r="AM183" s="39">
        <f>'PRA110'!AL183</f>
        <v>0</v>
      </c>
      <c r="AN183" s="39">
        <f>'PRA110'!AM183</f>
        <v>0</v>
      </c>
      <c r="AO183" s="39">
        <f>'PRA110'!AN183</f>
        <v>0</v>
      </c>
      <c r="AP183" s="39">
        <f>'PRA110'!AO183</f>
        <v>0</v>
      </c>
      <c r="AQ183" s="39">
        <f>'PRA110'!AP183</f>
        <v>0</v>
      </c>
      <c r="AR183" s="39">
        <f>'PRA110'!AQ183</f>
        <v>0</v>
      </c>
      <c r="AS183" s="39">
        <f>'PRA110'!AR183</f>
        <v>0</v>
      </c>
      <c r="AT183" s="39">
        <f>'PRA110'!AS183</f>
        <v>0</v>
      </c>
      <c r="AU183" s="39">
        <f>'PRA110'!AT183</f>
        <v>0</v>
      </c>
      <c r="AV183" s="39">
        <f>'PRA110'!AU183</f>
        <v>0</v>
      </c>
      <c r="AW183" s="39">
        <f>'PRA110'!AV183</f>
        <v>0</v>
      </c>
      <c r="AX183" s="39">
        <f>'PRA110'!AW183</f>
        <v>0</v>
      </c>
      <c r="AY183" s="39">
        <f>'PRA110'!AX183</f>
        <v>0</v>
      </c>
      <c r="AZ183" s="39">
        <f>'PRA110'!AY183</f>
        <v>0</v>
      </c>
      <c r="BA183" s="39">
        <f>'PRA110'!AZ183</f>
        <v>0</v>
      </c>
      <c r="BB183" s="39">
        <f>'PRA110'!BA183</f>
        <v>0</v>
      </c>
      <c r="BC183" s="39">
        <f>'PRA110'!BB183</f>
        <v>0</v>
      </c>
      <c r="BD183" s="39">
        <f>'PRA110'!BC183</f>
        <v>0</v>
      </c>
      <c r="BE183" s="39">
        <f>'PRA110'!BD183</f>
        <v>0</v>
      </c>
      <c r="BF183" s="39">
        <f>'PRA110'!BE183</f>
        <v>0</v>
      </c>
      <c r="BG183" s="39">
        <f>'PRA110'!BF183</f>
        <v>0</v>
      </c>
      <c r="BH183" s="39">
        <f>'PRA110'!BG183</f>
        <v>0</v>
      </c>
      <c r="BI183" s="39">
        <f>'PRA110'!BH183</f>
        <v>0</v>
      </c>
      <c r="BJ183" s="39">
        <f>'PRA110'!BI183</f>
        <v>0</v>
      </c>
      <c r="BK183" s="39">
        <f>'PRA110'!BJ183</f>
        <v>0</v>
      </c>
      <c r="BL183" s="39">
        <f>'PRA110'!BK183</f>
        <v>0</v>
      </c>
      <c r="BM183" s="39">
        <f>'PRA110'!BL183</f>
        <v>0</v>
      </c>
      <c r="BN183" s="39">
        <f>'PRA110'!BM183</f>
        <v>0</v>
      </c>
      <c r="BO183" s="39">
        <f>'PRA110'!BN183</f>
        <v>0</v>
      </c>
      <c r="BP183" s="39">
        <f>'PRA110'!BO183</f>
        <v>0</v>
      </c>
      <c r="BQ183" s="39">
        <f>'PRA110'!BP183</f>
        <v>0</v>
      </c>
      <c r="BR183" s="39">
        <f>'PRA110'!BQ183</f>
        <v>0</v>
      </c>
      <c r="BS183" s="39">
        <f>'PRA110'!BR183</f>
        <v>0</v>
      </c>
      <c r="BT183" s="39">
        <f>'PRA110'!BS183</f>
        <v>0</v>
      </c>
      <c r="BU183" s="39">
        <f>'PRA110'!BT183</f>
        <v>0</v>
      </c>
      <c r="BV183" s="39">
        <f>'PRA110'!BU183</f>
        <v>0</v>
      </c>
      <c r="BW183" s="39">
        <f>'PRA110'!BV183</f>
        <v>0</v>
      </c>
      <c r="BX183" s="39">
        <f>'PRA110'!BW183</f>
        <v>0</v>
      </c>
      <c r="BY183" s="39">
        <f>'PRA110'!BX183</f>
        <v>0</v>
      </c>
      <c r="BZ183" s="39">
        <f>'PRA110'!BY183</f>
        <v>0</v>
      </c>
      <c r="CA183" s="39">
        <f>'PRA110'!BZ183</f>
        <v>0</v>
      </c>
      <c r="CB183" s="39">
        <f>'PRA110'!CA183</f>
        <v>0</v>
      </c>
      <c r="CC183" s="39">
        <f>'PRA110'!CB183</f>
        <v>0</v>
      </c>
      <c r="CD183" s="39">
        <f>'PRA110'!CC183</f>
        <v>0</v>
      </c>
      <c r="CE183" s="39">
        <f>'PRA110'!CD183</f>
        <v>0</v>
      </c>
      <c r="CF183" s="39">
        <f>'PRA110'!CE183</f>
        <v>0</v>
      </c>
      <c r="CG183" s="39">
        <f>'PRA110'!CF183</f>
        <v>0</v>
      </c>
      <c r="CH183" s="39">
        <f>'PRA110'!CG183</f>
        <v>0</v>
      </c>
      <c r="CI183" s="39">
        <f>'PRA110'!CH183</f>
        <v>0</v>
      </c>
      <c r="CJ183" s="39">
        <f>'PRA110'!CI183</f>
        <v>0</v>
      </c>
      <c r="CK183" s="39">
        <f>'PRA110'!CJ183</f>
        <v>0</v>
      </c>
      <c r="CL183" s="39">
        <f>'PRA110'!CK183</f>
        <v>0</v>
      </c>
      <c r="CM183" s="39">
        <f>'PRA110'!CL183</f>
        <v>0</v>
      </c>
      <c r="CN183" s="39">
        <f>'PRA110'!CM183</f>
        <v>0</v>
      </c>
      <c r="CO183" s="39">
        <f>'PRA110'!CN183</f>
        <v>0</v>
      </c>
      <c r="CP183" s="39">
        <f>'PRA110'!CO183</f>
        <v>0</v>
      </c>
      <c r="CQ183" s="39">
        <f>'PRA110'!CP183</f>
        <v>0</v>
      </c>
      <c r="CR183" s="39">
        <f>'PRA110'!CQ183</f>
        <v>0</v>
      </c>
      <c r="CS183" s="39">
        <f>'PRA110'!CR183</f>
        <v>0</v>
      </c>
      <c r="CT183" s="39">
        <f>'PRA110'!CS183</f>
        <v>0</v>
      </c>
      <c r="CU183" s="39">
        <f>'PRA110'!CT183</f>
        <v>0</v>
      </c>
      <c r="CV183" s="39">
        <f>'PRA110'!CU183</f>
        <v>0</v>
      </c>
      <c r="CW183" s="39">
        <f>'PRA110'!CV183</f>
        <v>0</v>
      </c>
      <c r="CX183" s="39">
        <f>'PRA110'!CW183</f>
        <v>0</v>
      </c>
      <c r="CY183" s="39">
        <f>'PRA110'!CX183</f>
        <v>0</v>
      </c>
      <c r="CZ183" s="39">
        <f>'PRA110'!CY183</f>
        <v>0</v>
      </c>
      <c r="DA183" s="39">
        <f>'PRA110'!CZ183</f>
        <v>0</v>
      </c>
      <c r="DB183" s="39">
        <f>'PRA110'!DA183</f>
        <v>0</v>
      </c>
      <c r="DC183" s="39">
        <f>'PRA110'!DB183</f>
        <v>0</v>
      </c>
      <c r="DD183" s="39">
        <f>'PRA110'!DC183</f>
        <v>0</v>
      </c>
      <c r="DE183" s="39">
        <f>'PRA110'!DD183</f>
        <v>0</v>
      </c>
      <c r="DF183" s="39">
        <f>'PRA110'!DE183</f>
        <v>0</v>
      </c>
      <c r="DG183" s="39">
        <f>'PRA110'!DF183</f>
        <v>0</v>
      </c>
      <c r="DH183" s="39">
        <f>'PRA110'!DG183</f>
        <v>0</v>
      </c>
      <c r="DI183" s="39">
        <f>'PRA110'!DH183</f>
        <v>0</v>
      </c>
      <c r="DJ183" s="39">
        <f>'PRA110'!DI183</f>
        <v>0</v>
      </c>
      <c r="DK183" s="39">
        <f>'PRA110'!DJ183</f>
        <v>0</v>
      </c>
      <c r="DL183" s="42">
        <f>'PRA110'!DK183</f>
        <v>0</v>
      </c>
    </row>
    <row r="184" spans="1:116" s="256" customFormat="1" ht="19.899999999999999" customHeight="1">
      <c r="A184" s="207"/>
      <c r="B184" s="207"/>
      <c r="C184" s="174"/>
      <c r="D184" s="84" t="s">
        <v>286</v>
      </c>
      <c r="E184" s="87" t="s">
        <v>287</v>
      </c>
      <c r="F184" s="231" t="s">
        <v>621</v>
      </c>
      <c r="G184" s="209"/>
      <c r="H184" s="202"/>
      <c r="I184" s="39">
        <f>SUM(I185:I188)</f>
        <v>0</v>
      </c>
      <c r="J184" s="39">
        <f t="shared" ref="J184:BU184" si="6">SUM(J185:J188)</f>
        <v>0</v>
      </c>
      <c r="K184" s="39">
        <f t="shared" si="6"/>
        <v>0</v>
      </c>
      <c r="L184" s="39">
        <f t="shared" si="6"/>
        <v>0</v>
      </c>
      <c r="M184" s="39">
        <f t="shared" si="6"/>
        <v>0</v>
      </c>
      <c r="N184" s="39">
        <f t="shared" si="6"/>
        <v>0</v>
      </c>
      <c r="O184" s="39">
        <f t="shared" si="6"/>
        <v>0</v>
      </c>
      <c r="P184" s="39">
        <f t="shared" si="6"/>
        <v>0</v>
      </c>
      <c r="Q184" s="39">
        <f t="shared" si="6"/>
        <v>0</v>
      </c>
      <c r="R184" s="39">
        <f t="shared" si="6"/>
        <v>0</v>
      </c>
      <c r="S184" s="39">
        <f t="shared" si="6"/>
        <v>0</v>
      </c>
      <c r="T184" s="39">
        <f t="shared" si="6"/>
        <v>0</v>
      </c>
      <c r="U184" s="39">
        <f t="shared" si="6"/>
        <v>0</v>
      </c>
      <c r="V184" s="39">
        <f t="shared" si="6"/>
        <v>0</v>
      </c>
      <c r="W184" s="39">
        <f t="shared" si="6"/>
        <v>0</v>
      </c>
      <c r="X184" s="39">
        <f t="shared" si="6"/>
        <v>0</v>
      </c>
      <c r="Y184" s="39">
        <f t="shared" si="6"/>
        <v>0</v>
      </c>
      <c r="Z184" s="39">
        <f t="shared" si="6"/>
        <v>0</v>
      </c>
      <c r="AA184" s="39">
        <f t="shared" si="6"/>
        <v>0</v>
      </c>
      <c r="AB184" s="39">
        <f t="shared" si="6"/>
        <v>0</v>
      </c>
      <c r="AC184" s="39">
        <f t="shared" si="6"/>
        <v>0</v>
      </c>
      <c r="AD184" s="39">
        <f t="shared" si="6"/>
        <v>0</v>
      </c>
      <c r="AE184" s="39">
        <f t="shared" si="6"/>
        <v>0</v>
      </c>
      <c r="AF184" s="39">
        <f t="shared" si="6"/>
        <v>0</v>
      </c>
      <c r="AG184" s="39">
        <f t="shared" si="6"/>
        <v>0</v>
      </c>
      <c r="AH184" s="39">
        <f t="shared" si="6"/>
        <v>0</v>
      </c>
      <c r="AI184" s="39">
        <f t="shared" si="6"/>
        <v>0</v>
      </c>
      <c r="AJ184" s="39">
        <f t="shared" si="6"/>
        <v>0</v>
      </c>
      <c r="AK184" s="39">
        <f t="shared" si="6"/>
        <v>0</v>
      </c>
      <c r="AL184" s="39">
        <f t="shared" si="6"/>
        <v>0</v>
      </c>
      <c r="AM184" s="39">
        <f t="shared" si="6"/>
        <v>0</v>
      </c>
      <c r="AN184" s="39">
        <f t="shared" si="6"/>
        <v>0</v>
      </c>
      <c r="AO184" s="39">
        <f t="shared" si="6"/>
        <v>0</v>
      </c>
      <c r="AP184" s="39">
        <f t="shared" si="6"/>
        <v>0</v>
      </c>
      <c r="AQ184" s="39">
        <f t="shared" si="6"/>
        <v>0</v>
      </c>
      <c r="AR184" s="39">
        <f t="shared" si="6"/>
        <v>0</v>
      </c>
      <c r="AS184" s="39">
        <f t="shared" si="6"/>
        <v>0</v>
      </c>
      <c r="AT184" s="39">
        <f t="shared" si="6"/>
        <v>0</v>
      </c>
      <c r="AU184" s="39">
        <f t="shared" si="6"/>
        <v>0</v>
      </c>
      <c r="AV184" s="39">
        <f t="shared" si="6"/>
        <v>0</v>
      </c>
      <c r="AW184" s="39">
        <f t="shared" si="6"/>
        <v>0</v>
      </c>
      <c r="AX184" s="39">
        <f t="shared" si="6"/>
        <v>0</v>
      </c>
      <c r="AY184" s="39">
        <f t="shared" si="6"/>
        <v>0</v>
      </c>
      <c r="AZ184" s="39">
        <f t="shared" si="6"/>
        <v>0</v>
      </c>
      <c r="BA184" s="39">
        <f t="shared" si="6"/>
        <v>0</v>
      </c>
      <c r="BB184" s="39">
        <f t="shared" si="6"/>
        <v>0</v>
      </c>
      <c r="BC184" s="39">
        <f t="shared" si="6"/>
        <v>0</v>
      </c>
      <c r="BD184" s="39">
        <f t="shared" si="6"/>
        <v>0</v>
      </c>
      <c r="BE184" s="39">
        <f t="shared" si="6"/>
        <v>0</v>
      </c>
      <c r="BF184" s="39">
        <f t="shared" si="6"/>
        <v>0</v>
      </c>
      <c r="BG184" s="39">
        <f t="shared" si="6"/>
        <v>0</v>
      </c>
      <c r="BH184" s="39">
        <f t="shared" si="6"/>
        <v>0</v>
      </c>
      <c r="BI184" s="39">
        <f t="shared" si="6"/>
        <v>0</v>
      </c>
      <c r="BJ184" s="39">
        <f t="shared" si="6"/>
        <v>0</v>
      </c>
      <c r="BK184" s="39">
        <f t="shared" si="6"/>
        <v>0</v>
      </c>
      <c r="BL184" s="39">
        <f t="shared" si="6"/>
        <v>0</v>
      </c>
      <c r="BM184" s="39">
        <f t="shared" si="6"/>
        <v>0</v>
      </c>
      <c r="BN184" s="39">
        <f t="shared" si="6"/>
        <v>0</v>
      </c>
      <c r="BO184" s="39">
        <f t="shared" si="6"/>
        <v>0</v>
      </c>
      <c r="BP184" s="39">
        <f t="shared" si="6"/>
        <v>0</v>
      </c>
      <c r="BQ184" s="39">
        <f t="shared" si="6"/>
        <v>0</v>
      </c>
      <c r="BR184" s="39">
        <f t="shared" si="6"/>
        <v>0</v>
      </c>
      <c r="BS184" s="39">
        <f t="shared" si="6"/>
        <v>0</v>
      </c>
      <c r="BT184" s="39">
        <f t="shared" si="6"/>
        <v>0</v>
      </c>
      <c r="BU184" s="39">
        <f t="shared" si="6"/>
        <v>0</v>
      </c>
      <c r="BV184" s="39">
        <f t="shared" ref="BV184:DL184" si="7">SUM(BV185:BV188)</f>
        <v>0</v>
      </c>
      <c r="BW184" s="39">
        <f t="shared" si="7"/>
        <v>0</v>
      </c>
      <c r="BX184" s="39">
        <f t="shared" si="7"/>
        <v>0</v>
      </c>
      <c r="BY184" s="39">
        <f t="shared" si="7"/>
        <v>0</v>
      </c>
      <c r="BZ184" s="39">
        <f t="shared" si="7"/>
        <v>0</v>
      </c>
      <c r="CA184" s="39">
        <f t="shared" si="7"/>
        <v>0</v>
      </c>
      <c r="CB184" s="39">
        <f t="shared" si="7"/>
        <v>0</v>
      </c>
      <c r="CC184" s="39">
        <f t="shared" si="7"/>
        <v>0</v>
      </c>
      <c r="CD184" s="39">
        <f t="shared" si="7"/>
        <v>0</v>
      </c>
      <c r="CE184" s="39">
        <f t="shared" si="7"/>
        <v>0</v>
      </c>
      <c r="CF184" s="39">
        <f t="shared" si="7"/>
        <v>0</v>
      </c>
      <c r="CG184" s="39">
        <f t="shared" si="7"/>
        <v>0</v>
      </c>
      <c r="CH184" s="39">
        <f t="shared" si="7"/>
        <v>0</v>
      </c>
      <c r="CI184" s="39">
        <f t="shared" si="7"/>
        <v>0</v>
      </c>
      <c r="CJ184" s="39">
        <f t="shared" si="7"/>
        <v>0</v>
      </c>
      <c r="CK184" s="39">
        <f t="shared" si="7"/>
        <v>0</v>
      </c>
      <c r="CL184" s="39">
        <f t="shared" si="7"/>
        <v>0</v>
      </c>
      <c r="CM184" s="39">
        <f t="shared" si="7"/>
        <v>0</v>
      </c>
      <c r="CN184" s="39">
        <f t="shared" si="7"/>
        <v>0</v>
      </c>
      <c r="CO184" s="39">
        <f t="shared" si="7"/>
        <v>0</v>
      </c>
      <c r="CP184" s="39">
        <f t="shared" si="7"/>
        <v>0</v>
      </c>
      <c r="CQ184" s="39">
        <f t="shared" si="7"/>
        <v>0</v>
      </c>
      <c r="CR184" s="39">
        <f t="shared" si="7"/>
        <v>0</v>
      </c>
      <c r="CS184" s="39">
        <f t="shared" si="7"/>
        <v>0</v>
      </c>
      <c r="CT184" s="39">
        <f t="shared" si="7"/>
        <v>0</v>
      </c>
      <c r="CU184" s="39">
        <f t="shared" si="7"/>
        <v>0</v>
      </c>
      <c r="CV184" s="39">
        <f t="shared" si="7"/>
        <v>0</v>
      </c>
      <c r="CW184" s="39">
        <f t="shared" si="7"/>
        <v>0</v>
      </c>
      <c r="CX184" s="39">
        <f t="shared" si="7"/>
        <v>0</v>
      </c>
      <c r="CY184" s="39">
        <f t="shared" si="7"/>
        <v>0</v>
      </c>
      <c r="CZ184" s="39">
        <f t="shared" si="7"/>
        <v>0</v>
      </c>
      <c r="DA184" s="39">
        <f t="shared" si="7"/>
        <v>0</v>
      </c>
      <c r="DB184" s="39">
        <f t="shared" si="7"/>
        <v>0</v>
      </c>
      <c r="DC184" s="39">
        <f t="shared" si="7"/>
        <v>0</v>
      </c>
      <c r="DD184" s="39">
        <f t="shared" si="7"/>
        <v>0</v>
      </c>
      <c r="DE184" s="39">
        <f t="shared" si="7"/>
        <v>0</v>
      </c>
      <c r="DF184" s="39">
        <f t="shared" si="7"/>
        <v>0</v>
      </c>
      <c r="DG184" s="39">
        <f t="shared" si="7"/>
        <v>0</v>
      </c>
      <c r="DH184" s="39">
        <f t="shared" si="7"/>
        <v>0</v>
      </c>
      <c r="DI184" s="39">
        <f t="shared" si="7"/>
        <v>0</v>
      </c>
      <c r="DJ184" s="39">
        <f t="shared" si="7"/>
        <v>0</v>
      </c>
      <c r="DK184" s="39">
        <f t="shared" si="7"/>
        <v>0</v>
      </c>
      <c r="DL184" s="42">
        <f t="shared" si="7"/>
        <v>0</v>
      </c>
    </row>
    <row r="185" spans="1:116" s="256" customFormat="1" ht="19.899999999999999" customHeight="1">
      <c r="A185" s="207"/>
      <c r="B185" s="214"/>
      <c r="C185" s="174"/>
      <c r="D185" s="84"/>
      <c r="E185" s="90"/>
      <c r="F185" s="231" t="s">
        <v>1147</v>
      </c>
      <c r="G185" s="209"/>
      <c r="H185" s="202"/>
      <c r="I185" s="39">
        <f>'PRA110'!H185-'PRA110'!H186</f>
        <v>0</v>
      </c>
      <c r="J185" s="39">
        <f>'PRA110'!J185-'PRA110'!J186</f>
        <v>0</v>
      </c>
      <c r="K185" s="39">
        <f>('PRA110'!I185-'PRA110'!J185)-('PRA110'!I186-'PRA110'!J186)</f>
        <v>0</v>
      </c>
      <c r="L185" s="39">
        <f>'PRA110'!K185-'PRA110'!K186</f>
        <v>0</v>
      </c>
      <c r="M185" s="39">
        <f>'PRA110'!L185-'PRA110'!L186</f>
        <v>0</v>
      </c>
      <c r="N185" s="39">
        <f>'PRA110'!M185-'PRA110'!M186</f>
        <v>0</v>
      </c>
      <c r="O185" s="39">
        <f>'PRA110'!N185-'PRA110'!N186</f>
        <v>0</v>
      </c>
      <c r="P185" s="39">
        <f>'PRA110'!O185-'PRA110'!O186</f>
        <v>0</v>
      </c>
      <c r="Q185" s="39">
        <f>'PRA110'!P185-'PRA110'!P186</f>
        <v>0</v>
      </c>
      <c r="R185" s="39">
        <f>'PRA110'!Q185-'PRA110'!Q186</f>
        <v>0</v>
      </c>
      <c r="S185" s="39">
        <f>'PRA110'!R185-'PRA110'!R186</f>
        <v>0</v>
      </c>
      <c r="T185" s="39">
        <f>'PRA110'!S185-'PRA110'!S186</f>
        <v>0</v>
      </c>
      <c r="U185" s="39">
        <f>'PRA110'!T185-'PRA110'!T186</f>
        <v>0</v>
      </c>
      <c r="V185" s="39">
        <f>'PRA110'!U185-'PRA110'!U186</f>
        <v>0</v>
      </c>
      <c r="W185" s="39">
        <f>'PRA110'!V185-'PRA110'!V186</f>
        <v>0</v>
      </c>
      <c r="X185" s="39">
        <f>'PRA110'!W185-'PRA110'!W186</f>
        <v>0</v>
      </c>
      <c r="Y185" s="39">
        <f>'PRA110'!X185-'PRA110'!X186</f>
        <v>0</v>
      </c>
      <c r="Z185" s="39">
        <f>'PRA110'!Y185-'PRA110'!Y186</f>
        <v>0</v>
      </c>
      <c r="AA185" s="39">
        <f>'PRA110'!Z185-'PRA110'!Z186</f>
        <v>0</v>
      </c>
      <c r="AB185" s="39">
        <f>'PRA110'!AA185-'PRA110'!AA186</f>
        <v>0</v>
      </c>
      <c r="AC185" s="39">
        <f>'PRA110'!AB185-'PRA110'!AB186</f>
        <v>0</v>
      </c>
      <c r="AD185" s="39">
        <f>'PRA110'!AC185-'PRA110'!AC186</f>
        <v>0</v>
      </c>
      <c r="AE185" s="39">
        <f>'PRA110'!AD185-'PRA110'!AD186</f>
        <v>0</v>
      </c>
      <c r="AF185" s="39">
        <f>'PRA110'!AE185-'PRA110'!AE186</f>
        <v>0</v>
      </c>
      <c r="AG185" s="39">
        <f>'PRA110'!AF185-'PRA110'!AF186</f>
        <v>0</v>
      </c>
      <c r="AH185" s="39">
        <f>'PRA110'!AG185-'PRA110'!AG186</f>
        <v>0</v>
      </c>
      <c r="AI185" s="39">
        <f>'PRA110'!AH185-'PRA110'!AH186</f>
        <v>0</v>
      </c>
      <c r="AJ185" s="39">
        <f>'PRA110'!AI185-'PRA110'!AI186</f>
        <v>0</v>
      </c>
      <c r="AK185" s="39">
        <f>'PRA110'!AJ185-'PRA110'!AJ186</f>
        <v>0</v>
      </c>
      <c r="AL185" s="39">
        <f>'PRA110'!AK185-'PRA110'!AK186</f>
        <v>0</v>
      </c>
      <c r="AM185" s="39">
        <f>'PRA110'!AL185-'PRA110'!AL186</f>
        <v>0</v>
      </c>
      <c r="AN185" s="39">
        <f>'PRA110'!AM185-'PRA110'!AM186</f>
        <v>0</v>
      </c>
      <c r="AO185" s="39">
        <f>'PRA110'!AN185-'PRA110'!AN186</f>
        <v>0</v>
      </c>
      <c r="AP185" s="39">
        <f>'PRA110'!AO185-'PRA110'!AO186</f>
        <v>0</v>
      </c>
      <c r="AQ185" s="39">
        <f>'PRA110'!AP185-'PRA110'!AP186</f>
        <v>0</v>
      </c>
      <c r="AR185" s="39">
        <f>'PRA110'!AQ185-'PRA110'!AQ186</f>
        <v>0</v>
      </c>
      <c r="AS185" s="39">
        <f>'PRA110'!AR185-'PRA110'!AR186</f>
        <v>0</v>
      </c>
      <c r="AT185" s="39">
        <f>'PRA110'!AS185-'PRA110'!AS186</f>
        <v>0</v>
      </c>
      <c r="AU185" s="39">
        <f>'PRA110'!AT185-'PRA110'!AT186</f>
        <v>0</v>
      </c>
      <c r="AV185" s="39">
        <f>'PRA110'!AU185-'PRA110'!AU186</f>
        <v>0</v>
      </c>
      <c r="AW185" s="39">
        <f>'PRA110'!AV185-'PRA110'!AV186</f>
        <v>0</v>
      </c>
      <c r="AX185" s="39">
        <f>'PRA110'!AW185-'PRA110'!AW186</f>
        <v>0</v>
      </c>
      <c r="AY185" s="39">
        <f>'PRA110'!AX185-'PRA110'!AX186</f>
        <v>0</v>
      </c>
      <c r="AZ185" s="39">
        <f>'PRA110'!AY185-'PRA110'!AY186</f>
        <v>0</v>
      </c>
      <c r="BA185" s="39">
        <f>'PRA110'!AZ185-'PRA110'!AZ186</f>
        <v>0</v>
      </c>
      <c r="BB185" s="39">
        <f>'PRA110'!BA185-'PRA110'!BA186</f>
        <v>0</v>
      </c>
      <c r="BC185" s="39">
        <f>'PRA110'!BB185-'PRA110'!BB186</f>
        <v>0</v>
      </c>
      <c r="BD185" s="39">
        <f>'PRA110'!BC185-'PRA110'!BC186</f>
        <v>0</v>
      </c>
      <c r="BE185" s="39">
        <f>'PRA110'!BD185-'PRA110'!BD186</f>
        <v>0</v>
      </c>
      <c r="BF185" s="39">
        <f>'PRA110'!BE185-'PRA110'!BE186</f>
        <v>0</v>
      </c>
      <c r="BG185" s="39">
        <f>'PRA110'!BF185-'PRA110'!BF186</f>
        <v>0</v>
      </c>
      <c r="BH185" s="39">
        <f>'PRA110'!BG185-'PRA110'!BG186</f>
        <v>0</v>
      </c>
      <c r="BI185" s="39">
        <f>'PRA110'!BH185-'PRA110'!BH186</f>
        <v>0</v>
      </c>
      <c r="BJ185" s="39">
        <f>'PRA110'!BI185-'PRA110'!BI186</f>
        <v>0</v>
      </c>
      <c r="BK185" s="39">
        <f>'PRA110'!BJ185-'PRA110'!BJ186</f>
        <v>0</v>
      </c>
      <c r="BL185" s="39">
        <f>'PRA110'!BK185-'PRA110'!BK186</f>
        <v>0</v>
      </c>
      <c r="BM185" s="39">
        <f>'PRA110'!BL185-'PRA110'!BL186</f>
        <v>0</v>
      </c>
      <c r="BN185" s="39">
        <f>'PRA110'!BM185-'PRA110'!BM186</f>
        <v>0</v>
      </c>
      <c r="BO185" s="39">
        <f>'PRA110'!BN185-'PRA110'!BN186</f>
        <v>0</v>
      </c>
      <c r="BP185" s="39">
        <f>'PRA110'!BO185-'PRA110'!BO186</f>
        <v>0</v>
      </c>
      <c r="BQ185" s="39">
        <f>'PRA110'!BP185-'PRA110'!BP186</f>
        <v>0</v>
      </c>
      <c r="BR185" s="39">
        <f>'PRA110'!BQ185-'PRA110'!BQ186</f>
        <v>0</v>
      </c>
      <c r="BS185" s="39">
        <f>'PRA110'!BR185-'PRA110'!BR186</f>
        <v>0</v>
      </c>
      <c r="BT185" s="39">
        <f>'PRA110'!BS185-'PRA110'!BS186</f>
        <v>0</v>
      </c>
      <c r="BU185" s="39">
        <f>'PRA110'!BT185-'PRA110'!BT186</f>
        <v>0</v>
      </c>
      <c r="BV185" s="39">
        <f>'PRA110'!BU185-'PRA110'!BU186</f>
        <v>0</v>
      </c>
      <c r="BW185" s="39">
        <f>'PRA110'!BV185-'PRA110'!BV186</f>
        <v>0</v>
      </c>
      <c r="BX185" s="39">
        <f>'PRA110'!BW185-'PRA110'!BW186</f>
        <v>0</v>
      </c>
      <c r="BY185" s="39">
        <f>'PRA110'!BX185-'PRA110'!BX186</f>
        <v>0</v>
      </c>
      <c r="BZ185" s="39">
        <f>'PRA110'!BY185-'PRA110'!BY186</f>
        <v>0</v>
      </c>
      <c r="CA185" s="39">
        <f>'PRA110'!BZ185-'PRA110'!BZ186</f>
        <v>0</v>
      </c>
      <c r="CB185" s="39">
        <f>'PRA110'!CA185-'PRA110'!CA186</f>
        <v>0</v>
      </c>
      <c r="CC185" s="39">
        <f>'PRA110'!CB185-'PRA110'!CB186</f>
        <v>0</v>
      </c>
      <c r="CD185" s="39">
        <f>'PRA110'!CC185-'PRA110'!CC186</f>
        <v>0</v>
      </c>
      <c r="CE185" s="39">
        <f>'PRA110'!CD185-'PRA110'!CD186</f>
        <v>0</v>
      </c>
      <c r="CF185" s="39">
        <f>'PRA110'!CE185-'PRA110'!CE186</f>
        <v>0</v>
      </c>
      <c r="CG185" s="39">
        <f>'PRA110'!CF185-'PRA110'!CF186</f>
        <v>0</v>
      </c>
      <c r="CH185" s="39">
        <f>'PRA110'!CG185-'PRA110'!CG186</f>
        <v>0</v>
      </c>
      <c r="CI185" s="39">
        <f>'PRA110'!CH185-'PRA110'!CH186</f>
        <v>0</v>
      </c>
      <c r="CJ185" s="39">
        <f>'PRA110'!CI185-'PRA110'!CI186</f>
        <v>0</v>
      </c>
      <c r="CK185" s="39">
        <f>'PRA110'!CJ185-'PRA110'!CJ186</f>
        <v>0</v>
      </c>
      <c r="CL185" s="39">
        <f>'PRA110'!CK185-'PRA110'!CK186</f>
        <v>0</v>
      </c>
      <c r="CM185" s="39">
        <f>'PRA110'!CL185-'PRA110'!CL186</f>
        <v>0</v>
      </c>
      <c r="CN185" s="39">
        <f>'PRA110'!CM185-'PRA110'!CM186</f>
        <v>0</v>
      </c>
      <c r="CO185" s="39">
        <f>'PRA110'!CN185-'PRA110'!CN186</f>
        <v>0</v>
      </c>
      <c r="CP185" s="39">
        <f>'PRA110'!CO185-'PRA110'!CO186</f>
        <v>0</v>
      </c>
      <c r="CQ185" s="39">
        <f>'PRA110'!CP185-'PRA110'!CP186</f>
        <v>0</v>
      </c>
      <c r="CR185" s="39">
        <f>'PRA110'!CQ185-'PRA110'!CQ186</f>
        <v>0</v>
      </c>
      <c r="CS185" s="39">
        <f>'PRA110'!CR185-'PRA110'!CR186</f>
        <v>0</v>
      </c>
      <c r="CT185" s="39">
        <f>'PRA110'!CS185-'PRA110'!CS186</f>
        <v>0</v>
      </c>
      <c r="CU185" s="39">
        <f>'PRA110'!CT185-'PRA110'!CT186</f>
        <v>0</v>
      </c>
      <c r="CV185" s="39">
        <f>'PRA110'!CU185-'PRA110'!CU186</f>
        <v>0</v>
      </c>
      <c r="CW185" s="39">
        <f>'PRA110'!CV185-'PRA110'!CV186</f>
        <v>0</v>
      </c>
      <c r="CX185" s="39">
        <f>'PRA110'!CW185-'PRA110'!CW186</f>
        <v>0</v>
      </c>
      <c r="CY185" s="39">
        <f>'PRA110'!CX185-'PRA110'!CX186</f>
        <v>0</v>
      </c>
      <c r="CZ185" s="39">
        <f>'PRA110'!CY185-'PRA110'!CY186</f>
        <v>0</v>
      </c>
      <c r="DA185" s="39">
        <f>'PRA110'!CZ185-'PRA110'!CZ186</f>
        <v>0</v>
      </c>
      <c r="DB185" s="39">
        <f>'PRA110'!DA185-'PRA110'!DA186</f>
        <v>0</v>
      </c>
      <c r="DC185" s="39">
        <f>'PRA110'!DB185-'PRA110'!DB186</f>
        <v>0</v>
      </c>
      <c r="DD185" s="39">
        <f>'PRA110'!DC185-'PRA110'!DC186</f>
        <v>0</v>
      </c>
      <c r="DE185" s="39">
        <f>'PRA110'!DD185-'PRA110'!DD186</f>
        <v>0</v>
      </c>
      <c r="DF185" s="39">
        <f>'PRA110'!DE185-'PRA110'!DE186</f>
        <v>0</v>
      </c>
      <c r="DG185" s="39">
        <f>'PRA110'!DF185-'PRA110'!DF186</f>
        <v>0</v>
      </c>
      <c r="DH185" s="39">
        <f>'PRA110'!DG185-'PRA110'!DG186</f>
        <v>0</v>
      </c>
      <c r="DI185" s="39">
        <f>'PRA110'!DH185-'PRA110'!DH186</f>
        <v>0</v>
      </c>
      <c r="DJ185" s="39">
        <f>'PRA110'!DI185-'PRA110'!DI186</f>
        <v>0</v>
      </c>
      <c r="DK185" s="39">
        <f>'PRA110'!DJ185-'PRA110'!DJ186</f>
        <v>0</v>
      </c>
      <c r="DL185" s="42">
        <f>'PRA110'!DK185-'PRA110'!DK186</f>
        <v>0</v>
      </c>
    </row>
    <row r="186" spans="1:116" s="256" customFormat="1" ht="37.15">
      <c r="A186" s="207"/>
      <c r="B186" s="214"/>
      <c r="C186" s="174"/>
      <c r="D186" s="84" t="s">
        <v>622</v>
      </c>
      <c r="E186" s="90" t="s">
        <v>811</v>
      </c>
      <c r="F186" s="231" t="s">
        <v>949</v>
      </c>
      <c r="G186" s="209"/>
      <c r="H186" s="202"/>
      <c r="I186" s="39">
        <f>'PRA110'!H186</f>
        <v>0</v>
      </c>
      <c r="J186" s="39">
        <f>'PRA110'!J186</f>
        <v>0</v>
      </c>
      <c r="K186" s="39">
        <f>'PRA110'!I186-'PRA110'!J186</f>
        <v>0</v>
      </c>
      <c r="L186" s="39">
        <f>'PRA110'!K186</f>
        <v>0</v>
      </c>
      <c r="M186" s="39">
        <f>'PRA110'!L186</f>
        <v>0</v>
      </c>
      <c r="N186" s="39">
        <f>'PRA110'!M186</f>
        <v>0</v>
      </c>
      <c r="O186" s="39">
        <f>'PRA110'!N186</f>
        <v>0</v>
      </c>
      <c r="P186" s="39">
        <f>'PRA110'!O186</f>
        <v>0</v>
      </c>
      <c r="Q186" s="39">
        <f>'PRA110'!P186</f>
        <v>0</v>
      </c>
      <c r="R186" s="39">
        <f>'PRA110'!Q186</f>
        <v>0</v>
      </c>
      <c r="S186" s="39">
        <f>'PRA110'!R186</f>
        <v>0</v>
      </c>
      <c r="T186" s="39">
        <f>'PRA110'!S186</f>
        <v>0</v>
      </c>
      <c r="U186" s="39">
        <f>'PRA110'!T186</f>
        <v>0</v>
      </c>
      <c r="V186" s="39">
        <f>'PRA110'!U186</f>
        <v>0</v>
      </c>
      <c r="W186" s="39">
        <f>'PRA110'!V186</f>
        <v>0</v>
      </c>
      <c r="X186" s="39">
        <f>'PRA110'!W186</f>
        <v>0</v>
      </c>
      <c r="Y186" s="39">
        <f>'PRA110'!X186</f>
        <v>0</v>
      </c>
      <c r="Z186" s="39">
        <f>'PRA110'!Y186</f>
        <v>0</v>
      </c>
      <c r="AA186" s="39">
        <f>'PRA110'!Z186</f>
        <v>0</v>
      </c>
      <c r="AB186" s="39">
        <f>'PRA110'!AA186</f>
        <v>0</v>
      </c>
      <c r="AC186" s="39">
        <f>'PRA110'!AB186</f>
        <v>0</v>
      </c>
      <c r="AD186" s="39">
        <f>'PRA110'!AC186</f>
        <v>0</v>
      </c>
      <c r="AE186" s="39">
        <f>'PRA110'!AD186</f>
        <v>0</v>
      </c>
      <c r="AF186" s="39">
        <f>'PRA110'!AE186</f>
        <v>0</v>
      </c>
      <c r="AG186" s="39">
        <f>'PRA110'!AF186</f>
        <v>0</v>
      </c>
      <c r="AH186" s="39">
        <f>'PRA110'!AG186</f>
        <v>0</v>
      </c>
      <c r="AI186" s="39">
        <f>'PRA110'!AH186</f>
        <v>0</v>
      </c>
      <c r="AJ186" s="39">
        <f>'PRA110'!AI186</f>
        <v>0</v>
      </c>
      <c r="AK186" s="39">
        <f>'PRA110'!AJ186</f>
        <v>0</v>
      </c>
      <c r="AL186" s="39">
        <f>'PRA110'!AK186</f>
        <v>0</v>
      </c>
      <c r="AM186" s="39">
        <f>'PRA110'!AL186</f>
        <v>0</v>
      </c>
      <c r="AN186" s="39">
        <f>'PRA110'!AM186</f>
        <v>0</v>
      </c>
      <c r="AO186" s="39">
        <f>'PRA110'!AN186</f>
        <v>0</v>
      </c>
      <c r="AP186" s="39">
        <f>'PRA110'!AO186</f>
        <v>0</v>
      </c>
      <c r="AQ186" s="39">
        <f>'PRA110'!AP186</f>
        <v>0</v>
      </c>
      <c r="AR186" s="39">
        <f>'PRA110'!AQ186</f>
        <v>0</v>
      </c>
      <c r="AS186" s="39">
        <f>'PRA110'!AR186</f>
        <v>0</v>
      </c>
      <c r="AT186" s="39">
        <f>'PRA110'!AS186</f>
        <v>0</v>
      </c>
      <c r="AU186" s="39">
        <f>'PRA110'!AT186</f>
        <v>0</v>
      </c>
      <c r="AV186" s="39">
        <f>'PRA110'!AU186</f>
        <v>0</v>
      </c>
      <c r="AW186" s="39">
        <f>'PRA110'!AV186</f>
        <v>0</v>
      </c>
      <c r="AX186" s="39">
        <f>'PRA110'!AW186</f>
        <v>0</v>
      </c>
      <c r="AY186" s="39">
        <f>'PRA110'!AX186</f>
        <v>0</v>
      </c>
      <c r="AZ186" s="39">
        <f>'PRA110'!AY186</f>
        <v>0</v>
      </c>
      <c r="BA186" s="39">
        <f>'PRA110'!AZ186</f>
        <v>0</v>
      </c>
      <c r="BB186" s="39">
        <f>'PRA110'!BA186</f>
        <v>0</v>
      </c>
      <c r="BC186" s="39">
        <f>'PRA110'!BB186</f>
        <v>0</v>
      </c>
      <c r="BD186" s="39">
        <f>'PRA110'!BC186</f>
        <v>0</v>
      </c>
      <c r="BE186" s="39">
        <f>'PRA110'!BD186</f>
        <v>0</v>
      </c>
      <c r="BF186" s="39">
        <f>'PRA110'!BE186</f>
        <v>0</v>
      </c>
      <c r="BG186" s="39">
        <f>'PRA110'!BF186</f>
        <v>0</v>
      </c>
      <c r="BH186" s="39">
        <f>'PRA110'!BG186</f>
        <v>0</v>
      </c>
      <c r="BI186" s="39">
        <f>'PRA110'!BH186</f>
        <v>0</v>
      </c>
      <c r="BJ186" s="39">
        <f>'PRA110'!BI186</f>
        <v>0</v>
      </c>
      <c r="BK186" s="39">
        <f>'PRA110'!BJ186</f>
        <v>0</v>
      </c>
      <c r="BL186" s="39">
        <f>'PRA110'!BK186</f>
        <v>0</v>
      </c>
      <c r="BM186" s="39">
        <f>'PRA110'!BL186</f>
        <v>0</v>
      </c>
      <c r="BN186" s="39">
        <f>'PRA110'!BM186</f>
        <v>0</v>
      </c>
      <c r="BO186" s="39">
        <f>'PRA110'!BN186</f>
        <v>0</v>
      </c>
      <c r="BP186" s="39">
        <f>'PRA110'!BO186</f>
        <v>0</v>
      </c>
      <c r="BQ186" s="39">
        <f>'PRA110'!BP186</f>
        <v>0</v>
      </c>
      <c r="BR186" s="39">
        <f>'PRA110'!BQ186</f>
        <v>0</v>
      </c>
      <c r="BS186" s="39">
        <f>'PRA110'!BR186</f>
        <v>0</v>
      </c>
      <c r="BT186" s="39">
        <f>'PRA110'!BS186</f>
        <v>0</v>
      </c>
      <c r="BU186" s="39">
        <f>'PRA110'!BT186</f>
        <v>0</v>
      </c>
      <c r="BV186" s="39">
        <f>'PRA110'!BU186</f>
        <v>0</v>
      </c>
      <c r="BW186" s="39">
        <f>'PRA110'!BV186</f>
        <v>0</v>
      </c>
      <c r="BX186" s="39">
        <f>'PRA110'!BW186</f>
        <v>0</v>
      </c>
      <c r="BY186" s="39">
        <f>'PRA110'!BX186</f>
        <v>0</v>
      </c>
      <c r="BZ186" s="39">
        <f>'PRA110'!BY186</f>
        <v>0</v>
      </c>
      <c r="CA186" s="39">
        <f>'PRA110'!BZ186</f>
        <v>0</v>
      </c>
      <c r="CB186" s="39">
        <f>'PRA110'!CA186</f>
        <v>0</v>
      </c>
      <c r="CC186" s="39">
        <f>'PRA110'!CB186</f>
        <v>0</v>
      </c>
      <c r="CD186" s="39">
        <f>'PRA110'!CC186</f>
        <v>0</v>
      </c>
      <c r="CE186" s="39">
        <f>'PRA110'!CD186</f>
        <v>0</v>
      </c>
      <c r="CF186" s="39">
        <f>'PRA110'!CE186</f>
        <v>0</v>
      </c>
      <c r="CG186" s="39">
        <f>'PRA110'!CF186</f>
        <v>0</v>
      </c>
      <c r="CH186" s="39">
        <f>'PRA110'!CG186</f>
        <v>0</v>
      </c>
      <c r="CI186" s="39">
        <f>'PRA110'!CH186</f>
        <v>0</v>
      </c>
      <c r="CJ186" s="39">
        <f>'PRA110'!CI186</f>
        <v>0</v>
      </c>
      <c r="CK186" s="39">
        <f>'PRA110'!CJ186</f>
        <v>0</v>
      </c>
      <c r="CL186" s="39">
        <f>'PRA110'!CK186</f>
        <v>0</v>
      </c>
      <c r="CM186" s="39">
        <f>'PRA110'!CL186</f>
        <v>0</v>
      </c>
      <c r="CN186" s="39">
        <f>'PRA110'!CM186</f>
        <v>0</v>
      </c>
      <c r="CO186" s="39">
        <f>'PRA110'!CN186</f>
        <v>0</v>
      </c>
      <c r="CP186" s="39">
        <f>'PRA110'!CO186</f>
        <v>0</v>
      </c>
      <c r="CQ186" s="39">
        <f>'PRA110'!CP186</f>
        <v>0</v>
      </c>
      <c r="CR186" s="39">
        <f>'PRA110'!CQ186</f>
        <v>0</v>
      </c>
      <c r="CS186" s="39">
        <f>'PRA110'!CR186</f>
        <v>0</v>
      </c>
      <c r="CT186" s="39">
        <f>'PRA110'!CS186</f>
        <v>0</v>
      </c>
      <c r="CU186" s="39">
        <f>'PRA110'!CT186</f>
        <v>0</v>
      </c>
      <c r="CV186" s="39">
        <f>'PRA110'!CU186</f>
        <v>0</v>
      </c>
      <c r="CW186" s="39">
        <f>'PRA110'!CV186</f>
        <v>0</v>
      </c>
      <c r="CX186" s="39">
        <f>'PRA110'!CW186</f>
        <v>0</v>
      </c>
      <c r="CY186" s="39">
        <f>'PRA110'!CX186</f>
        <v>0</v>
      </c>
      <c r="CZ186" s="39">
        <f>'PRA110'!CY186</f>
        <v>0</v>
      </c>
      <c r="DA186" s="39">
        <f>'PRA110'!CZ186</f>
        <v>0</v>
      </c>
      <c r="DB186" s="39">
        <f>'PRA110'!DA186</f>
        <v>0</v>
      </c>
      <c r="DC186" s="39">
        <f>'PRA110'!DB186</f>
        <v>0</v>
      </c>
      <c r="DD186" s="39">
        <f>'PRA110'!DC186</f>
        <v>0</v>
      </c>
      <c r="DE186" s="39">
        <f>'PRA110'!DD186</f>
        <v>0</v>
      </c>
      <c r="DF186" s="39">
        <f>'PRA110'!DE186</f>
        <v>0</v>
      </c>
      <c r="DG186" s="39">
        <f>'PRA110'!DF186</f>
        <v>0</v>
      </c>
      <c r="DH186" s="39">
        <f>'PRA110'!DG186</f>
        <v>0</v>
      </c>
      <c r="DI186" s="39">
        <f>'PRA110'!DH186</f>
        <v>0</v>
      </c>
      <c r="DJ186" s="39">
        <f>'PRA110'!DI186</f>
        <v>0</v>
      </c>
      <c r="DK186" s="39">
        <f>'PRA110'!DJ186</f>
        <v>0</v>
      </c>
      <c r="DL186" s="42">
        <f>'PRA110'!DK186</f>
        <v>0</v>
      </c>
    </row>
    <row r="187" spans="1:116" s="256" customFormat="1" ht="13.5">
      <c r="A187" s="207"/>
      <c r="B187" s="214"/>
      <c r="C187" s="174"/>
      <c r="D187" s="84"/>
      <c r="E187" s="90"/>
      <c r="F187" s="231" t="s">
        <v>1148</v>
      </c>
      <c r="G187" s="209"/>
      <c r="H187" s="202"/>
      <c r="I187" s="39">
        <f>'PRA110'!H187-'PRA110'!H188</f>
        <v>0</v>
      </c>
      <c r="J187" s="39">
        <f>'PRA110'!J187-'PRA110'!J188</f>
        <v>0</v>
      </c>
      <c r="K187" s="39">
        <f>('PRA110'!I187-'PRA110'!J187)-('PRA110'!I188-'PRA110'!J188)</f>
        <v>0</v>
      </c>
      <c r="L187" s="39">
        <f>'PRA110'!K187-'PRA110'!K188</f>
        <v>0</v>
      </c>
      <c r="M187" s="39">
        <f>'PRA110'!L187-'PRA110'!L188</f>
        <v>0</v>
      </c>
      <c r="N187" s="39">
        <f>'PRA110'!M187-'PRA110'!M188</f>
        <v>0</v>
      </c>
      <c r="O187" s="39">
        <f>'PRA110'!N187-'PRA110'!N188</f>
        <v>0</v>
      </c>
      <c r="P187" s="39">
        <f>'PRA110'!O187-'PRA110'!O188</f>
        <v>0</v>
      </c>
      <c r="Q187" s="39">
        <f>'PRA110'!P187-'PRA110'!P188</f>
        <v>0</v>
      </c>
      <c r="R187" s="39">
        <f>'PRA110'!Q187-'PRA110'!Q188</f>
        <v>0</v>
      </c>
      <c r="S187" s="39">
        <f>'PRA110'!R187-'PRA110'!R188</f>
        <v>0</v>
      </c>
      <c r="T187" s="39">
        <f>'PRA110'!S187-'PRA110'!S188</f>
        <v>0</v>
      </c>
      <c r="U187" s="39">
        <f>'PRA110'!T187-'PRA110'!T188</f>
        <v>0</v>
      </c>
      <c r="V187" s="39">
        <f>'PRA110'!U187-'PRA110'!U188</f>
        <v>0</v>
      </c>
      <c r="W187" s="39">
        <f>'PRA110'!V187-'PRA110'!V188</f>
        <v>0</v>
      </c>
      <c r="X187" s="39">
        <f>'PRA110'!W187-'PRA110'!W188</f>
        <v>0</v>
      </c>
      <c r="Y187" s="39">
        <f>'PRA110'!X187-'PRA110'!X188</f>
        <v>0</v>
      </c>
      <c r="Z187" s="39">
        <f>'PRA110'!Y187-'PRA110'!Y188</f>
        <v>0</v>
      </c>
      <c r="AA187" s="39">
        <f>'PRA110'!Z187-'PRA110'!Z188</f>
        <v>0</v>
      </c>
      <c r="AB187" s="39">
        <f>'PRA110'!AA187-'PRA110'!AA188</f>
        <v>0</v>
      </c>
      <c r="AC187" s="39">
        <f>'PRA110'!AB187-'PRA110'!AB188</f>
        <v>0</v>
      </c>
      <c r="AD187" s="39">
        <f>'PRA110'!AC187-'PRA110'!AC188</f>
        <v>0</v>
      </c>
      <c r="AE187" s="39">
        <f>'PRA110'!AD187-'PRA110'!AD188</f>
        <v>0</v>
      </c>
      <c r="AF187" s="39">
        <f>'PRA110'!AE187-'PRA110'!AE188</f>
        <v>0</v>
      </c>
      <c r="AG187" s="39">
        <f>'PRA110'!AF187-'PRA110'!AF188</f>
        <v>0</v>
      </c>
      <c r="AH187" s="39">
        <f>'PRA110'!AG187-'PRA110'!AG188</f>
        <v>0</v>
      </c>
      <c r="AI187" s="39">
        <f>'PRA110'!AH187-'PRA110'!AH188</f>
        <v>0</v>
      </c>
      <c r="AJ187" s="39">
        <f>'PRA110'!AI187-'PRA110'!AI188</f>
        <v>0</v>
      </c>
      <c r="AK187" s="39">
        <f>'PRA110'!AJ187-'PRA110'!AJ188</f>
        <v>0</v>
      </c>
      <c r="AL187" s="39">
        <f>'PRA110'!AK187-'PRA110'!AK188</f>
        <v>0</v>
      </c>
      <c r="AM187" s="39">
        <f>'PRA110'!AL187-'PRA110'!AL188</f>
        <v>0</v>
      </c>
      <c r="AN187" s="39">
        <f>'PRA110'!AM187-'PRA110'!AM188</f>
        <v>0</v>
      </c>
      <c r="AO187" s="39">
        <f>'PRA110'!AN187-'PRA110'!AN188</f>
        <v>0</v>
      </c>
      <c r="AP187" s="39">
        <f>'PRA110'!AO187-'PRA110'!AO188</f>
        <v>0</v>
      </c>
      <c r="AQ187" s="39">
        <f>'PRA110'!AP187-'PRA110'!AP188</f>
        <v>0</v>
      </c>
      <c r="AR187" s="39">
        <f>'PRA110'!AQ187-'PRA110'!AQ188</f>
        <v>0</v>
      </c>
      <c r="AS187" s="39">
        <f>'PRA110'!AR187-'PRA110'!AR188</f>
        <v>0</v>
      </c>
      <c r="AT187" s="39">
        <f>'PRA110'!AS187-'PRA110'!AS188</f>
        <v>0</v>
      </c>
      <c r="AU187" s="39">
        <f>'PRA110'!AT187-'PRA110'!AT188</f>
        <v>0</v>
      </c>
      <c r="AV187" s="39">
        <f>'PRA110'!AU187-'PRA110'!AU188</f>
        <v>0</v>
      </c>
      <c r="AW187" s="39">
        <f>'PRA110'!AV187-'PRA110'!AV188</f>
        <v>0</v>
      </c>
      <c r="AX187" s="39">
        <f>'PRA110'!AW187-'PRA110'!AW188</f>
        <v>0</v>
      </c>
      <c r="AY187" s="39">
        <f>'PRA110'!AX187-'PRA110'!AX188</f>
        <v>0</v>
      </c>
      <c r="AZ187" s="39">
        <f>'PRA110'!AY187-'PRA110'!AY188</f>
        <v>0</v>
      </c>
      <c r="BA187" s="39">
        <f>'PRA110'!AZ187-'PRA110'!AZ188</f>
        <v>0</v>
      </c>
      <c r="BB187" s="39">
        <f>'PRA110'!BA187-'PRA110'!BA188</f>
        <v>0</v>
      </c>
      <c r="BC187" s="39">
        <f>'PRA110'!BB187-'PRA110'!BB188</f>
        <v>0</v>
      </c>
      <c r="BD187" s="39">
        <f>'PRA110'!BC187-'PRA110'!BC188</f>
        <v>0</v>
      </c>
      <c r="BE187" s="39">
        <f>'PRA110'!BD187-'PRA110'!BD188</f>
        <v>0</v>
      </c>
      <c r="BF187" s="39">
        <f>'PRA110'!BE187-'PRA110'!BE188</f>
        <v>0</v>
      </c>
      <c r="BG187" s="39">
        <f>'PRA110'!BF187-'PRA110'!BF188</f>
        <v>0</v>
      </c>
      <c r="BH187" s="39">
        <f>'PRA110'!BG187-'PRA110'!BG188</f>
        <v>0</v>
      </c>
      <c r="BI187" s="39">
        <f>'PRA110'!BH187-'PRA110'!BH188</f>
        <v>0</v>
      </c>
      <c r="BJ187" s="39">
        <f>'PRA110'!BI187-'PRA110'!BI188</f>
        <v>0</v>
      </c>
      <c r="BK187" s="39">
        <f>'PRA110'!BJ187-'PRA110'!BJ188</f>
        <v>0</v>
      </c>
      <c r="BL187" s="39">
        <f>'PRA110'!BK187-'PRA110'!BK188</f>
        <v>0</v>
      </c>
      <c r="BM187" s="39">
        <f>'PRA110'!BL187-'PRA110'!BL188</f>
        <v>0</v>
      </c>
      <c r="BN187" s="39">
        <f>'PRA110'!BM187-'PRA110'!BM188</f>
        <v>0</v>
      </c>
      <c r="BO187" s="39">
        <f>'PRA110'!BN187-'PRA110'!BN188</f>
        <v>0</v>
      </c>
      <c r="BP187" s="39">
        <f>'PRA110'!BO187-'PRA110'!BO188</f>
        <v>0</v>
      </c>
      <c r="BQ187" s="39">
        <f>'PRA110'!BP187-'PRA110'!BP188</f>
        <v>0</v>
      </c>
      <c r="BR187" s="39">
        <f>'PRA110'!BQ187-'PRA110'!BQ188</f>
        <v>0</v>
      </c>
      <c r="BS187" s="39">
        <f>'PRA110'!BR187-'PRA110'!BR188</f>
        <v>0</v>
      </c>
      <c r="BT187" s="39">
        <f>'PRA110'!BS187-'PRA110'!BS188</f>
        <v>0</v>
      </c>
      <c r="BU187" s="39">
        <f>'PRA110'!BT187-'PRA110'!BT188</f>
        <v>0</v>
      </c>
      <c r="BV187" s="39">
        <f>'PRA110'!BU187-'PRA110'!BU188</f>
        <v>0</v>
      </c>
      <c r="BW187" s="39">
        <f>'PRA110'!BV187-'PRA110'!BV188</f>
        <v>0</v>
      </c>
      <c r="BX187" s="39">
        <f>'PRA110'!BW187-'PRA110'!BW188</f>
        <v>0</v>
      </c>
      <c r="BY187" s="39">
        <f>'PRA110'!BX187-'PRA110'!BX188</f>
        <v>0</v>
      </c>
      <c r="BZ187" s="39">
        <f>'PRA110'!BY187-'PRA110'!BY188</f>
        <v>0</v>
      </c>
      <c r="CA187" s="39">
        <f>'PRA110'!BZ187-'PRA110'!BZ188</f>
        <v>0</v>
      </c>
      <c r="CB187" s="39">
        <f>'PRA110'!CA187-'PRA110'!CA188</f>
        <v>0</v>
      </c>
      <c r="CC187" s="39">
        <f>'PRA110'!CB187-'PRA110'!CB188</f>
        <v>0</v>
      </c>
      <c r="CD187" s="39">
        <f>'PRA110'!CC187-'PRA110'!CC188</f>
        <v>0</v>
      </c>
      <c r="CE187" s="39">
        <f>'PRA110'!CD187-'PRA110'!CD188</f>
        <v>0</v>
      </c>
      <c r="CF187" s="39">
        <f>'PRA110'!CE187-'PRA110'!CE188</f>
        <v>0</v>
      </c>
      <c r="CG187" s="39">
        <f>'PRA110'!CF187-'PRA110'!CF188</f>
        <v>0</v>
      </c>
      <c r="CH187" s="39">
        <f>'PRA110'!CG187-'PRA110'!CG188</f>
        <v>0</v>
      </c>
      <c r="CI187" s="39">
        <f>'PRA110'!CH187-'PRA110'!CH188</f>
        <v>0</v>
      </c>
      <c r="CJ187" s="39">
        <f>'PRA110'!CI187-'PRA110'!CI188</f>
        <v>0</v>
      </c>
      <c r="CK187" s="39">
        <f>'PRA110'!CJ187-'PRA110'!CJ188</f>
        <v>0</v>
      </c>
      <c r="CL187" s="39">
        <f>'PRA110'!CK187-'PRA110'!CK188</f>
        <v>0</v>
      </c>
      <c r="CM187" s="39">
        <f>'PRA110'!CL187-'PRA110'!CL188</f>
        <v>0</v>
      </c>
      <c r="CN187" s="39">
        <f>'PRA110'!CM187-'PRA110'!CM188</f>
        <v>0</v>
      </c>
      <c r="CO187" s="39">
        <f>'PRA110'!CN187-'PRA110'!CN188</f>
        <v>0</v>
      </c>
      <c r="CP187" s="39">
        <f>'PRA110'!CO187-'PRA110'!CO188</f>
        <v>0</v>
      </c>
      <c r="CQ187" s="39">
        <f>'PRA110'!CP187-'PRA110'!CP188</f>
        <v>0</v>
      </c>
      <c r="CR187" s="39">
        <f>'PRA110'!CQ187-'PRA110'!CQ188</f>
        <v>0</v>
      </c>
      <c r="CS187" s="39">
        <f>'PRA110'!CR187-'PRA110'!CR188</f>
        <v>0</v>
      </c>
      <c r="CT187" s="39">
        <f>'PRA110'!CS187-'PRA110'!CS188</f>
        <v>0</v>
      </c>
      <c r="CU187" s="39">
        <f>'PRA110'!CT187-'PRA110'!CT188</f>
        <v>0</v>
      </c>
      <c r="CV187" s="39">
        <f>'PRA110'!CU187-'PRA110'!CU188</f>
        <v>0</v>
      </c>
      <c r="CW187" s="39">
        <f>'PRA110'!CV187-'PRA110'!CV188</f>
        <v>0</v>
      </c>
      <c r="CX187" s="39">
        <f>'PRA110'!CW187-'PRA110'!CW188</f>
        <v>0</v>
      </c>
      <c r="CY187" s="39">
        <f>'PRA110'!CX187-'PRA110'!CX188</f>
        <v>0</v>
      </c>
      <c r="CZ187" s="39">
        <f>'PRA110'!CY187-'PRA110'!CY188</f>
        <v>0</v>
      </c>
      <c r="DA187" s="39">
        <f>'PRA110'!CZ187-'PRA110'!CZ188</f>
        <v>0</v>
      </c>
      <c r="DB187" s="39">
        <f>'PRA110'!DA187-'PRA110'!DA188</f>
        <v>0</v>
      </c>
      <c r="DC187" s="39">
        <f>'PRA110'!DB187-'PRA110'!DB188</f>
        <v>0</v>
      </c>
      <c r="DD187" s="39">
        <f>'PRA110'!DC187-'PRA110'!DC188</f>
        <v>0</v>
      </c>
      <c r="DE187" s="39">
        <f>'PRA110'!DD187-'PRA110'!DD188</f>
        <v>0</v>
      </c>
      <c r="DF187" s="39">
        <f>'PRA110'!DE187-'PRA110'!DE188</f>
        <v>0</v>
      </c>
      <c r="DG187" s="39">
        <f>'PRA110'!DF187-'PRA110'!DF188</f>
        <v>0</v>
      </c>
      <c r="DH187" s="39">
        <f>'PRA110'!DG187-'PRA110'!DG188</f>
        <v>0</v>
      </c>
      <c r="DI187" s="39">
        <f>'PRA110'!DH187-'PRA110'!DH188</f>
        <v>0</v>
      </c>
      <c r="DJ187" s="39">
        <f>'PRA110'!DI187-'PRA110'!DI188</f>
        <v>0</v>
      </c>
      <c r="DK187" s="39">
        <f>'PRA110'!DJ187-'PRA110'!DJ188</f>
        <v>0</v>
      </c>
      <c r="DL187" s="42">
        <f>'PRA110'!DK187-'PRA110'!DK188</f>
        <v>0</v>
      </c>
    </row>
    <row r="188" spans="1:116" s="256" customFormat="1" ht="50.25" customHeight="1">
      <c r="A188" s="207"/>
      <c r="B188" s="214"/>
      <c r="C188" s="174"/>
      <c r="D188" s="84" t="s">
        <v>624</v>
      </c>
      <c r="E188" s="90" t="s">
        <v>812</v>
      </c>
      <c r="F188" s="231" t="s">
        <v>972</v>
      </c>
      <c r="G188" s="209"/>
      <c r="H188" s="202"/>
      <c r="I188" s="39">
        <f>'PRA110'!H188</f>
        <v>0</v>
      </c>
      <c r="J188" s="39">
        <f>'PRA110'!J188</f>
        <v>0</v>
      </c>
      <c r="K188" s="39">
        <f>'PRA110'!I188-'PRA110'!J188</f>
        <v>0</v>
      </c>
      <c r="L188" s="39">
        <f>'PRA110'!K188</f>
        <v>0</v>
      </c>
      <c r="M188" s="39">
        <f>'PRA110'!L188</f>
        <v>0</v>
      </c>
      <c r="N188" s="39">
        <f>'PRA110'!M188</f>
        <v>0</v>
      </c>
      <c r="O188" s="39">
        <f>'PRA110'!N188</f>
        <v>0</v>
      </c>
      <c r="P188" s="39">
        <f>'PRA110'!O188</f>
        <v>0</v>
      </c>
      <c r="Q188" s="39">
        <f>'PRA110'!P188</f>
        <v>0</v>
      </c>
      <c r="R188" s="39">
        <f>'PRA110'!Q188</f>
        <v>0</v>
      </c>
      <c r="S188" s="39">
        <f>'PRA110'!R188</f>
        <v>0</v>
      </c>
      <c r="T188" s="39">
        <f>'PRA110'!S188</f>
        <v>0</v>
      </c>
      <c r="U188" s="39">
        <f>'PRA110'!T188</f>
        <v>0</v>
      </c>
      <c r="V188" s="39">
        <f>'PRA110'!U188</f>
        <v>0</v>
      </c>
      <c r="W188" s="39">
        <f>'PRA110'!V188</f>
        <v>0</v>
      </c>
      <c r="X188" s="39">
        <f>'PRA110'!W188</f>
        <v>0</v>
      </c>
      <c r="Y188" s="39">
        <f>'PRA110'!X188</f>
        <v>0</v>
      </c>
      <c r="Z188" s="39">
        <f>'PRA110'!Y188</f>
        <v>0</v>
      </c>
      <c r="AA188" s="39">
        <f>'PRA110'!Z188</f>
        <v>0</v>
      </c>
      <c r="AB188" s="39">
        <f>'PRA110'!AA188</f>
        <v>0</v>
      </c>
      <c r="AC188" s="39">
        <f>'PRA110'!AB188</f>
        <v>0</v>
      </c>
      <c r="AD188" s="39">
        <f>'PRA110'!AC188</f>
        <v>0</v>
      </c>
      <c r="AE188" s="39">
        <f>'PRA110'!AD188</f>
        <v>0</v>
      </c>
      <c r="AF188" s="39">
        <f>'PRA110'!AE188</f>
        <v>0</v>
      </c>
      <c r="AG188" s="39">
        <f>'PRA110'!AF188</f>
        <v>0</v>
      </c>
      <c r="AH188" s="39">
        <f>'PRA110'!AG188</f>
        <v>0</v>
      </c>
      <c r="AI188" s="39">
        <f>'PRA110'!AH188</f>
        <v>0</v>
      </c>
      <c r="AJ188" s="39">
        <f>'PRA110'!AI188</f>
        <v>0</v>
      </c>
      <c r="AK188" s="39">
        <f>'PRA110'!AJ188</f>
        <v>0</v>
      </c>
      <c r="AL188" s="39">
        <f>'PRA110'!AK188</f>
        <v>0</v>
      </c>
      <c r="AM188" s="39">
        <f>'PRA110'!AL188</f>
        <v>0</v>
      </c>
      <c r="AN188" s="39">
        <f>'PRA110'!AM188</f>
        <v>0</v>
      </c>
      <c r="AO188" s="39">
        <f>'PRA110'!AN188</f>
        <v>0</v>
      </c>
      <c r="AP188" s="39">
        <f>'PRA110'!AO188</f>
        <v>0</v>
      </c>
      <c r="AQ188" s="39">
        <f>'PRA110'!AP188</f>
        <v>0</v>
      </c>
      <c r="AR188" s="39">
        <f>'PRA110'!AQ188</f>
        <v>0</v>
      </c>
      <c r="AS188" s="39">
        <f>'PRA110'!AR188</f>
        <v>0</v>
      </c>
      <c r="AT188" s="39">
        <f>'PRA110'!AS188</f>
        <v>0</v>
      </c>
      <c r="AU188" s="39">
        <f>'PRA110'!AT188</f>
        <v>0</v>
      </c>
      <c r="AV188" s="39">
        <f>'PRA110'!AU188</f>
        <v>0</v>
      </c>
      <c r="AW188" s="39">
        <f>'PRA110'!AV188</f>
        <v>0</v>
      </c>
      <c r="AX188" s="39">
        <f>'PRA110'!AW188</f>
        <v>0</v>
      </c>
      <c r="AY188" s="39">
        <f>'PRA110'!AX188</f>
        <v>0</v>
      </c>
      <c r="AZ188" s="39">
        <f>'PRA110'!AY188</f>
        <v>0</v>
      </c>
      <c r="BA188" s="39">
        <f>'PRA110'!AZ188</f>
        <v>0</v>
      </c>
      <c r="BB188" s="39">
        <f>'PRA110'!BA188</f>
        <v>0</v>
      </c>
      <c r="BC188" s="39">
        <f>'PRA110'!BB188</f>
        <v>0</v>
      </c>
      <c r="BD188" s="39">
        <f>'PRA110'!BC188</f>
        <v>0</v>
      </c>
      <c r="BE188" s="39">
        <f>'PRA110'!BD188</f>
        <v>0</v>
      </c>
      <c r="BF188" s="39">
        <f>'PRA110'!BE188</f>
        <v>0</v>
      </c>
      <c r="BG188" s="39">
        <f>'PRA110'!BF188</f>
        <v>0</v>
      </c>
      <c r="BH188" s="39">
        <f>'PRA110'!BG188</f>
        <v>0</v>
      </c>
      <c r="BI188" s="39">
        <f>'PRA110'!BH188</f>
        <v>0</v>
      </c>
      <c r="BJ188" s="39">
        <f>'PRA110'!BI188</f>
        <v>0</v>
      </c>
      <c r="BK188" s="39">
        <f>'PRA110'!BJ188</f>
        <v>0</v>
      </c>
      <c r="BL188" s="39">
        <f>'PRA110'!BK188</f>
        <v>0</v>
      </c>
      <c r="BM188" s="39">
        <f>'PRA110'!BL188</f>
        <v>0</v>
      </c>
      <c r="BN188" s="39">
        <f>'PRA110'!BM188</f>
        <v>0</v>
      </c>
      <c r="BO188" s="39">
        <f>'PRA110'!BN188</f>
        <v>0</v>
      </c>
      <c r="BP188" s="39">
        <f>'PRA110'!BO188</f>
        <v>0</v>
      </c>
      <c r="BQ188" s="39">
        <f>'PRA110'!BP188</f>
        <v>0</v>
      </c>
      <c r="BR188" s="39">
        <f>'PRA110'!BQ188</f>
        <v>0</v>
      </c>
      <c r="BS188" s="39">
        <f>'PRA110'!BR188</f>
        <v>0</v>
      </c>
      <c r="BT188" s="39">
        <f>'PRA110'!BS188</f>
        <v>0</v>
      </c>
      <c r="BU188" s="39">
        <f>'PRA110'!BT188</f>
        <v>0</v>
      </c>
      <c r="BV188" s="39">
        <f>'PRA110'!BU188</f>
        <v>0</v>
      </c>
      <c r="BW188" s="39">
        <f>'PRA110'!BV188</f>
        <v>0</v>
      </c>
      <c r="BX188" s="39">
        <f>'PRA110'!BW188</f>
        <v>0</v>
      </c>
      <c r="BY188" s="39">
        <f>'PRA110'!BX188</f>
        <v>0</v>
      </c>
      <c r="BZ188" s="39">
        <f>'PRA110'!BY188</f>
        <v>0</v>
      </c>
      <c r="CA188" s="39">
        <f>'PRA110'!BZ188</f>
        <v>0</v>
      </c>
      <c r="CB188" s="39">
        <f>'PRA110'!CA188</f>
        <v>0</v>
      </c>
      <c r="CC188" s="39">
        <f>'PRA110'!CB188</f>
        <v>0</v>
      </c>
      <c r="CD188" s="39">
        <f>'PRA110'!CC188</f>
        <v>0</v>
      </c>
      <c r="CE188" s="39">
        <f>'PRA110'!CD188</f>
        <v>0</v>
      </c>
      <c r="CF188" s="39">
        <f>'PRA110'!CE188</f>
        <v>0</v>
      </c>
      <c r="CG188" s="39">
        <f>'PRA110'!CF188</f>
        <v>0</v>
      </c>
      <c r="CH188" s="39">
        <f>'PRA110'!CG188</f>
        <v>0</v>
      </c>
      <c r="CI188" s="39">
        <f>'PRA110'!CH188</f>
        <v>0</v>
      </c>
      <c r="CJ188" s="39">
        <f>'PRA110'!CI188</f>
        <v>0</v>
      </c>
      <c r="CK188" s="39">
        <f>'PRA110'!CJ188</f>
        <v>0</v>
      </c>
      <c r="CL188" s="39">
        <f>'PRA110'!CK188</f>
        <v>0</v>
      </c>
      <c r="CM188" s="39">
        <f>'PRA110'!CL188</f>
        <v>0</v>
      </c>
      <c r="CN188" s="39">
        <f>'PRA110'!CM188</f>
        <v>0</v>
      </c>
      <c r="CO188" s="39">
        <f>'PRA110'!CN188</f>
        <v>0</v>
      </c>
      <c r="CP188" s="39">
        <f>'PRA110'!CO188</f>
        <v>0</v>
      </c>
      <c r="CQ188" s="39">
        <f>'PRA110'!CP188</f>
        <v>0</v>
      </c>
      <c r="CR188" s="39">
        <f>'PRA110'!CQ188</f>
        <v>0</v>
      </c>
      <c r="CS188" s="39">
        <f>'PRA110'!CR188</f>
        <v>0</v>
      </c>
      <c r="CT188" s="39">
        <f>'PRA110'!CS188</f>
        <v>0</v>
      </c>
      <c r="CU188" s="39">
        <f>'PRA110'!CT188</f>
        <v>0</v>
      </c>
      <c r="CV188" s="39">
        <f>'PRA110'!CU188</f>
        <v>0</v>
      </c>
      <c r="CW188" s="39">
        <f>'PRA110'!CV188</f>
        <v>0</v>
      </c>
      <c r="CX188" s="39">
        <f>'PRA110'!CW188</f>
        <v>0</v>
      </c>
      <c r="CY188" s="39">
        <f>'PRA110'!CX188</f>
        <v>0</v>
      </c>
      <c r="CZ188" s="39">
        <f>'PRA110'!CY188</f>
        <v>0</v>
      </c>
      <c r="DA188" s="39">
        <f>'PRA110'!CZ188</f>
        <v>0</v>
      </c>
      <c r="DB188" s="39">
        <f>'PRA110'!DA188</f>
        <v>0</v>
      </c>
      <c r="DC188" s="39">
        <f>'PRA110'!DB188</f>
        <v>0</v>
      </c>
      <c r="DD188" s="39">
        <f>'PRA110'!DC188</f>
        <v>0</v>
      </c>
      <c r="DE188" s="39">
        <f>'PRA110'!DD188</f>
        <v>0</v>
      </c>
      <c r="DF188" s="39">
        <f>'PRA110'!DE188</f>
        <v>0</v>
      </c>
      <c r="DG188" s="39">
        <f>'PRA110'!DF188</f>
        <v>0</v>
      </c>
      <c r="DH188" s="39">
        <f>'PRA110'!DG188</f>
        <v>0</v>
      </c>
      <c r="DI188" s="39">
        <f>'PRA110'!DH188</f>
        <v>0</v>
      </c>
      <c r="DJ188" s="39">
        <f>'PRA110'!DI188</f>
        <v>0</v>
      </c>
      <c r="DK188" s="39">
        <f>'PRA110'!DJ188</f>
        <v>0</v>
      </c>
      <c r="DL188" s="42">
        <f>'PRA110'!DK188</f>
        <v>0</v>
      </c>
    </row>
    <row r="189" spans="1:116" s="256" customFormat="1" ht="22.15" customHeight="1">
      <c r="A189" s="253"/>
      <c r="B189" s="207"/>
      <c r="C189" s="174"/>
      <c r="D189" s="84" t="s">
        <v>294</v>
      </c>
      <c r="E189" s="85" t="s">
        <v>295</v>
      </c>
      <c r="F189" s="260" t="s">
        <v>296</v>
      </c>
      <c r="G189" s="209"/>
      <c r="H189" s="202"/>
      <c r="I189" s="255"/>
      <c r="J189" s="39">
        <f>'PRA110'!J189</f>
        <v>0</v>
      </c>
      <c r="K189" s="39">
        <f>'PRA110'!I189-'PRA110'!J189</f>
        <v>0</v>
      </c>
      <c r="L189" s="39">
        <f>'PRA110'!K189</f>
        <v>0</v>
      </c>
      <c r="M189" s="39">
        <f>'PRA110'!L189</f>
        <v>0</v>
      </c>
      <c r="N189" s="39">
        <f>'PRA110'!M189</f>
        <v>0</v>
      </c>
      <c r="O189" s="39">
        <f>'PRA110'!N189</f>
        <v>0</v>
      </c>
      <c r="P189" s="39">
        <f>'PRA110'!O189</f>
        <v>0</v>
      </c>
      <c r="Q189" s="39">
        <f>'PRA110'!P189</f>
        <v>0</v>
      </c>
      <c r="R189" s="39">
        <f>'PRA110'!Q189</f>
        <v>0</v>
      </c>
      <c r="S189" s="39">
        <f>'PRA110'!R189</f>
        <v>0</v>
      </c>
      <c r="T189" s="39">
        <f>'PRA110'!S189</f>
        <v>0</v>
      </c>
      <c r="U189" s="39">
        <f>'PRA110'!T189</f>
        <v>0</v>
      </c>
      <c r="V189" s="39">
        <f>'PRA110'!U189</f>
        <v>0</v>
      </c>
      <c r="W189" s="39">
        <f>'PRA110'!V189</f>
        <v>0</v>
      </c>
      <c r="X189" s="39">
        <f>'PRA110'!W189</f>
        <v>0</v>
      </c>
      <c r="Y189" s="39">
        <f>'PRA110'!X189</f>
        <v>0</v>
      </c>
      <c r="Z189" s="39">
        <f>'PRA110'!Y189</f>
        <v>0</v>
      </c>
      <c r="AA189" s="39">
        <f>'PRA110'!Z189</f>
        <v>0</v>
      </c>
      <c r="AB189" s="39">
        <f>'PRA110'!AA189</f>
        <v>0</v>
      </c>
      <c r="AC189" s="39">
        <f>'PRA110'!AB189</f>
        <v>0</v>
      </c>
      <c r="AD189" s="39">
        <f>'PRA110'!AC189</f>
        <v>0</v>
      </c>
      <c r="AE189" s="39">
        <f>'PRA110'!AD189</f>
        <v>0</v>
      </c>
      <c r="AF189" s="39">
        <f>'PRA110'!AE189</f>
        <v>0</v>
      </c>
      <c r="AG189" s="39">
        <f>'PRA110'!AF189</f>
        <v>0</v>
      </c>
      <c r="AH189" s="39">
        <f>'PRA110'!AG189</f>
        <v>0</v>
      </c>
      <c r="AI189" s="39">
        <f>'PRA110'!AH189</f>
        <v>0</v>
      </c>
      <c r="AJ189" s="39">
        <f>'PRA110'!AI189</f>
        <v>0</v>
      </c>
      <c r="AK189" s="39">
        <f>'PRA110'!AJ189</f>
        <v>0</v>
      </c>
      <c r="AL189" s="39">
        <f>'PRA110'!AK189</f>
        <v>0</v>
      </c>
      <c r="AM189" s="39">
        <f>'PRA110'!AL189</f>
        <v>0</v>
      </c>
      <c r="AN189" s="39">
        <f>'PRA110'!AM189</f>
        <v>0</v>
      </c>
      <c r="AO189" s="39">
        <f>'PRA110'!AN189</f>
        <v>0</v>
      </c>
      <c r="AP189" s="39">
        <f>'PRA110'!AO189</f>
        <v>0</v>
      </c>
      <c r="AQ189" s="39">
        <f>'PRA110'!AP189</f>
        <v>0</v>
      </c>
      <c r="AR189" s="39">
        <f>'PRA110'!AQ189</f>
        <v>0</v>
      </c>
      <c r="AS189" s="39">
        <f>'PRA110'!AR189</f>
        <v>0</v>
      </c>
      <c r="AT189" s="39">
        <f>'PRA110'!AS189</f>
        <v>0</v>
      </c>
      <c r="AU189" s="39">
        <f>'PRA110'!AT189</f>
        <v>0</v>
      </c>
      <c r="AV189" s="39">
        <f>'PRA110'!AU189</f>
        <v>0</v>
      </c>
      <c r="AW189" s="39">
        <f>'PRA110'!AV189</f>
        <v>0</v>
      </c>
      <c r="AX189" s="39">
        <f>'PRA110'!AW189</f>
        <v>0</v>
      </c>
      <c r="AY189" s="39">
        <f>'PRA110'!AX189</f>
        <v>0</v>
      </c>
      <c r="AZ189" s="39">
        <f>'PRA110'!AY189</f>
        <v>0</v>
      </c>
      <c r="BA189" s="39">
        <f>'PRA110'!AZ189</f>
        <v>0</v>
      </c>
      <c r="BB189" s="39">
        <f>'PRA110'!BA189</f>
        <v>0</v>
      </c>
      <c r="BC189" s="39">
        <f>'PRA110'!BB189</f>
        <v>0</v>
      </c>
      <c r="BD189" s="39">
        <f>'PRA110'!BC189</f>
        <v>0</v>
      </c>
      <c r="BE189" s="39">
        <f>'PRA110'!BD189</f>
        <v>0</v>
      </c>
      <c r="BF189" s="39">
        <f>'PRA110'!BE189</f>
        <v>0</v>
      </c>
      <c r="BG189" s="39">
        <f>'PRA110'!BF189</f>
        <v>0</v>
      </c>
      <c r="BH189" s="39">
        <f>'PRA110'!BG189</f>
        <v>0</v>
      </c>
      <c r="BI189" s="39">
        <f>'PRA110'!BH189</f>
        <v>0</v>
      </c>
      <c r="BJ189" s="39">
        <f>'PRA110'!BI189</f>
        <v>0</v>
      </c>
      <c r="BK189" s="39">
        <f>'PRA110'!BJ189</f>
        <v>0</v>
      </c>
      <c r="BL189" s="39">
        <f>'PRA110'!BK189</f>
        <v>0</v>
      </c>
      <c r="BM189" s="39">
        <f>'PRA110'!BL189</f>
        <v>0</v>
      </c>
      <c r="BN189" s="39">
        <f>'PRA110'!BM189</f>
        <v>0</v>
      </c>
      <c r="BO189" s="39">
        <f>'PRA110'!BN189</f>
        <v>0</v>
      </c>
      <c r="BP189" s="39">
        <f>'PRA110'!BO189</f>
        <v>0</v>
      </c>
      <c r="BQ189" s="39">
        <f>'PRA110'!BP189</f>
        <v>0</v>
      </c>
      <c r="BR189" s="39">
        <f>'PRA110'!BQ189</f>
        <v>0</v>
      </c>
      <c r="BS189" s="39">
        <f>'PRA110'!BR189</f>
        <v>0</v>
      </c>
      <c r="BT189" s="39">
        <f>'PRA110'!BS189</f>
        <v>0</v>
      </c>
      <c r="BU189" s="39">
        <f>'PRA110'!BT189</f>
        <v>0</v>
      </c>
      <c r="BV189" s="39">
        <f>'PRA110'!BU189</f>
        <v>0</v>
      </c>
      <c r="BW189" s="39">
        <f>'PRA110'!BV189</f>
        <v>0</v>
      </c>
      <c r="BX189" s="39">
        <f>'PRA110'!BW189</f>
        <v>0</v>
      </c>
      <c r="BY189" s="39">
        <f>'PRA110'!BX189</f>
        <v>0</v>
      </c>
      <c r="BZ189" s="39">
        <f>'PRA110'!BY189</f>
        <v>0</v>
      </c>
      <c r="CA189" s="39">
        <f>'PRA110'!BZ189</f>
        <v>0</v>
      </c>
      <c r="CB189" s="39">
        <f>'PRA110'!CA189</f>
        <v>0</v>
      </c>
      <c r="CC189" s="39">
        <f>'PRA110'!CB189</f>
        <v>0</v>
      </c>
      <c r="CD189" s="39">
        <f>'PRA110'!CC189</f>
        <v>0</v>
      </c>
      <c r="CE189" s="39">
        <f>'PRA110'!CD189</f>
        <v>0</v>
      </c>
      <c r="CF189" s="39">
        <f>'PRA110'!CE189</f>
        <v>0</v>
      </c>
      <c r="CG189" s="39">
        <f>'PRA110'!CF189</f>
        <v>0</v>
      </c>
      <c r="CH189" s="39">
        <f>'PRA110'!CG189</f>
        <v>0</v>
      </c>
      <c r="CI189" s="39">
        <f>'PRA110'!CH189</f>
        <v>0</v>
      </c>
      <c r="CJ189" s="39">
        <f>'PRA110'!CI189</f>
        <v>0</v>
      </c>
      <c r="CK189" s="39">
        <f>'PRA110'!CJ189</f>
        <v>0</v>
      </c>
      <c r="CL189" s="39">
        <f>'PRA110'!CK189</f>
        <v>0</v>
      </c>
      <c r="CM189" s="39">
        <f>'PRA110'!CL189</f>
        <v>0</v>
      </c>
      <c r="CN189" s="39">
        <f>'PRA110'!CM189</f>
        <v>0</v>
      </c>
      <c r="CO189" s="39">
        <f>'PRA110'!CN189</f>
        <v>0</v>
      </c>
      <c r="CP189" s="39">
        <f>'PRA110'!CO189</f>
        <v>0</v>
      </c>
      <c r="CQ189" s="39">
        <f>'PRA110'!CP189</f>
        <v>0</v>
      </c>
      <c r="CR189" s="39">
        <f>'PRA110'!CQ189</f>
        <v>0</v>
      </c>
      <c r="CS189" s="39">
        <f>'PRA110'!CR189</f>
        <v>0</v>
      </c>
      <c r="CT189" s="39">
        <f>'PRA110'!CS189</f>
        <v>0</v>
      </c>
      <c r="CU189" s="39">
        <f>'PRA110'!CT189</f>
        <v>0</v>
      </c>
      <c r="CV189" s="39">
        <f>'PRA110'!CU189</f>
        <v>0</v>
      </c>
      <c r="CW189" s="39">
        <f>'PRA110'!CV189</f>
        <v>0</v>
      </c>
      <c r="CX189" s="39">
        <f>'PRA110'!CW189</f>
        <v>0</v>
      </c>
      <c r="CY189" s="39">
        <f>'PRA110'!CX189</f>
        <v>0</v>
      </c>
      <c r="CZ189" s="39">
        <f>'PRA110'!CY189</f>
        <v>0</v>
      </c>
      <c r="DA189" s="39">
        <f>'PRA110'!CZ189</f>
        <v>0</v>
      </c>
      <c r="DB189" s="39">
        <f>'PRA110'!DA189</f>
        <v>0</v>
      </c>
      <c r="DC189" s="39">
        <f>'PRA110'!DB189</f>
        <v>0</v>
      </c>
      <c r="DD189" s="39">
        <f>'PRA110'!DC189</f>
        <v>0</v>
      </c>
      <c r="DE189" s="39">
        <f>'PRA110'!DD189</f>
        <v>0</v>
      </c>
      <c r="DF189" s="39">
        <f>'PRA110'!DE189</f>
        <v>0</v>
      </c>
      <c r="DG189" s="39">
        <f>'PRA110'!DF189</f>
        <v>0</v>
      </c>
      <c r="DH189" s="39">
        <f>'PRA110'!DG189</f>
        <v>0</v>
      </c>
      <c r="DI189" s="39">
        <f>'PRA110'!DH189</f>
        <v>0</v>
      </c>
      <c r="DJ189" s="39">
        <f>'PRA110'!DI189</f>
        <v>0</v>
      </c>
      <c r="DK189" s="39">
        <f>'PRA110'!DJ189</f>
        <v>0</v>
      </c>
      <c r="DL189" s="42">
        <f>'PRA110'!DK189</f>
        <v>0</v>
      </c>
    </row>
    <row r="190" spans="1:116" s="256" customFormat="1" ht="22.15" customHeight="1" thickBot="1">
      <c r="A190" s="207"/>
      <c r="B190" s="207"/>
      <c r="C190" s="174"/>
      <c r="D190" s="84">
        <v>1080</v>
      </c>
      <c r="E190" s="85" t="s">
        <v>297</v>
      </c>
      <c r="F190" s="261" t="s">
        <v>298</v>
      </c>
      <c r="G190" s="209"/>
      <c r="H190" s="202"/>
      <c r="I190" s="39">
        <f>'PRA110'!H190</f>
        <v>0</v>
      </c>
      <c r="J190" s="39">
        <f>'PRA110'!J190</f>
        <v>0</v>
      </c>
      <c r="K190" s="39">
        <f>'PRA110'!I190-'PRA110'!J190</f>
        <v>0</v>
      </c>
      <c r="L190" s="39">
        <f>'PRA110'!K190</f>
        <v>0</v>
      </c>
      <c r="M190" s="39">
        <f>'PRA110'!L190</f>
        <v>0</v>
      </c>
      <c r="N190" s="39">
        <f>'PRA110'!M190</f>
        <v>0</v>
      </c>
      <c r="O190" s="39">
        <f>'PRA110'!N190</f>
        <v>0</v>
      </c>
      <c r="P190" s="39">
        <f>'PRA110'!O190</f>
        <v>0</v>
      </c>
      <c r="Q190" s="39">
        <f>'PRA110'!P190</f>
        <v>0</v>
      </c>
      <c r="R190" s="39">
        <f>'PRA110'!Q190</f>
        <v>0</v>
      </c>
      <c r="S190" s="39">
        <f>'PRA110'!R190</f>
        <v>0</v>
      </c>
      <c r="T190" s="39">
        <f>'PRA110'!S190</f>
        <v>0</v>
      </c>
      <c r="U190" s="39">
        <f>'PRA110'!T190</f>
        <v>0</v>
      </c>
      <c r="V190" s="39">
        <f>'PRA110'!U190</f>
        <v>0</v>
      </c>
      <c r="W190" s="39">
        <f>'PRA110'!V190</f>
        <v>0</v>
      </c>
      <c r="X190" s="39">
        <f>'PRA110'!W190</f>
        <v>0</v>
      </c>
      <c r="Y190" s="39">
        <f>'PRA110'!X190</f>
        <v>0</v>
      </c>
      <c r="Z190" s="39">
        <f>'PRA110'!Y190</f>
        <v>0</v>
      </c>
      <c r="AA190" s="39">
        <f>'PRA110'!Z190</f>
        <v>0</v>
      </c>
      <c r="AB190" s="39">
        <f>'PRA110'!AA190</f>
        <v>0</v>
      </c>
      <c r="AC190" s="39">
        <f>'PRA110'!AB190</f>
        <v>0</v>
      </c>
      <c r="AD190" s="39">
        <f>'PRA110'!AC190</f>
        <v>0</v>
      </c>
      <c r="AE190" s="39">
        <f>'PRA110'!AD190</f>
        <v>0</v>
      </c>
      <c r="AF190" s="39">
        <f>'PRA110'!AE190</f>
        <v>0</v>
      </c>
      <c r="AG190" s="39">
        <f>'PRA110'!AF190</f>
        <v>0</v>
      </c>
      <c r="AH190" s="39">
        <f>'PRA110'!AG190</f>
        <v>0</v>
      </c>
      <c r="AI190" s="39">
        <f>'PRA110'!AH190</f>
        <v>0</v>
      </c>
      <c r="AJ190" s="39">
        <f>'PRA110'!AI190</f>
        <v>0</v>
      </c>
      <c r="AK190" s="39">
        <f>'PRA110'!AJ190</f>
        <v>0</v>
      </c>
      <c r="AL190" s="39">
        <f>'PRA110'!AK190</f>
        <v>0</v>
      </c>
      <c r="AM190" s="39">
        <f>'PRA110'!AL190</f>
        <v>0</v>
      </c>
      <c r="AN190" s="39">
        <f>'PRA110'!AM190</f>
        <v>0</v>
      </c>
      <c r="AO190" s="39">
        <f>'PRA110'!AN190</f>
        <v>0</v>
      </c>
      <c r="AP190" s="39">
        <f>'PRA110'!AO190</f>
        <v>0</v>
      </c>
      <c r="AQ190" s="39">
        <f>'PRA110'!AP190</f>
        <v>0</v>
      </c>
      <c r="AR190" s="39">
        <f>'PRA110'!AQ190</f>
        <v>0</v>
      </c>
      <c r="AS190" s="39">
        <f>'PRA110'!AR190</f>
        <v>0</v>
      </c>
      <c r="AT190" s="39">
        <f>'PRA110'!AS190</f>
        <v>0</v>
      </c>
      <c r="AU190" s="39">
        <f>'PRA110'!AT190</f>
        <v>0</v>
      </c>
      <c r="AV190" s="39">
        <f>'PRA110'!AU190</f>
        <v>0</v>
      </c>
      <c r="AW190" s="39">
        <f>'PRA110'!AV190</f>
        <v>0</v>
      </c>
      <c r="AX190" s="39">
        <f>'PRA110'!AW190</f>
        <v>0</v>
      </c>
      <c r="AY190" s="39">
        <f>'PRA110'!AX190</f>
        <v>0</v>
      </c>
      <c r="AZ190" s="39">
        <f>'PRA110'!AY190</f>
        <v>0</v>
      </c>
      <c r="BA190" s="39">
        <f>'PRA110'!AZ190</f>
        <v>0</v>
      </c>
      <c r="BB190" s="39">
        <f>'PRA110'!BA190</f>
        <v>0</v>
      </c>
      <c r="BC190" s="39">
        <f>'PRA110'!BB190</f>
        <v>0</v>
      </c>
      <c r="BD190" s="39">
        <f>'PRA110'!BC190</f>
        <v>0</v>
      </c>
      <c r="BE190" s="39">
        <f>'PRA110'!BD190</f>
        <v>0</v>
      </c>
      <c r="BF190" s="39">
        <f>'PRA110'!BE190</f>
        <v>0</v>
      </c>
      <c r="BG190" s="39">
        <f>'PRA110'!BF190</f>
        <v>0</v>
      </c>
      <c r="BH190" s="39">
        <f>'PRA110'!BG190</f>
        <v>0</v>
      </c>
      <c r="BI190" s="39">
        <f>'PRA110'!BH190</f>
        <v>0</v>
      </c>
      <c r="BJ190" s="39">
        <f>'PRA110'!BI190</f>
        <v>0</v>
      </c>
      <c r="BK190" s="39">
        <f>'PRA110'!BJ190</f>
        <v>0</v>
      </c>
      <c r="BL190" s="39">
        <f>'PRA110'!BK190</f>
        <v>0</v>
      </c>
      <c r="BM190" s="39">
        <f>'PRA110'!BL190</f>
        <v>0</v>
      </c>
      <c r="BN190" s="39">
        <f>'PRA110'!BM190</f>
        <v>0</v>
      </c>
      <c r="BO190" s="39">
        <f>'PRA110'!BN190</f>
        <v>0</v>
      </c>
      <c r="BP190" s="39">
        <f>'PRA110'!BO190</f>
        <v>0</v>
      </c>
      <c r="BQ190" s="39">
        <f>'PRA110'!BP190</f>
        <v>0</v>
      </c>
      <c r="BR190" s="39">
        <f>'PRA110'!BQ190</f>
        <v>0</v>
      </c>
      <c r="BS190" s="39">
        <f>'PRA110'!BR190</f>
        <v>0</v>
      </c>
      <c r="BT190" s="39">
        <f>'PRA110'!BS190</f>
        <v>0</v>
      </c>
      <c r="BU190" s="39">
        <f>'PRA110'!BT190</f>
        <v>0</v>
      </c>
      <c r="BV190" s="39">
        <f>'PRA110'!BU190</f>
        <v>0</v>
      </c>
      <c r="BW190" s="39">
        <f>'PRA110'!BV190</f>
        <v>0</v>
      </c>
      <c r="BX190" s="39">
        <f>'PRA110'!BW190</f>
        <v>0</v>
      </c>
      <c r="BY190" s="39">
        <f>'PRA110'!BX190</f>
        <v>0</v>
      </c>
      <c r="BZ190" s="39">
        <f>'PRA110'!BY190</f>
        <v>0</v>
      </c>
      <c r="CA190" s="39">
        <f>'PRA110'!BZ190</f>
        <v>0</v>
      </c>
      <c r="CB190" s="39">
        <f>'PRA110'!CA190</f>
        <v>0</v>
      </c>
      <c r="CC190" s="39">
        <f>'PRA110'!CB190</f>
        <v>0</v>
      </c>
      <c r="CD190" s="39">
        <f>'PRA110'!CC190</f>
        <v>0</v>
      </c>
      <c r="CE190" s="39">
        <f>'PRA110'!CD190</f>
        <v>0</v>
      </c>
      <c r="CF190" s="39">
        <f>'PRA110'!CE190</f>
        <v>0</v>
      </c>
      <c r="CG190" s="39">
        <f>'PRA110'!CF190</f>
        <v>0</v>
      </c>
      <c r="CH190" s="39">
        <f>'PRA110'!CG190</f>
        <v>0</v>
      </c>
      <c r="CI190" s="39">
        <f>'PRA110'!CH190</f>
        <v>0</v>
      </c>
      <c r="CJ190" s="39">
        <f>'PRA110'!CI190</f>
        <v>0</v>
      </c>
      <c r="CK190" s="39">
        <f>'PRA110'!CJ190</f>
        <v>0</v>
      </c>
      <c r="CL190" s="39">
        <f>'PRA110'!CK190</f>
        <v>0</v>
      </c>
      <c r="CM190" s="39">
        <f>'PRA110'!CL190</f>
        <v>0</v>
      </c>
      <c r="CN190" s="39">
        <f>'PRA110'!CM190</f>
        <v>0</v>
      </c>
      <c r="CO190" s="39">
        <f>'PRA110'!CN190</f>
        <v>0</v>
      </c>
      <c r="CP190" s="39">
        <f>'PRA110'!CO190</f>
        <v>0</v>
      </c>
      <c r="CQ190" s="39">
        <f>'PRA110'!CP190</f>
        <v>0</v>
      </c>
      <c r="CR190" s="39">
        <f>'PRA110'!CQ190</f>
        <v>0</v>
      </c>
      <c r="CS190" s="39">
        <f>'PRA110'!CR190</f>
        <v>0</v>
      </c>
      <c r="CT190" s="39">
        <f>'PRA110'!CS190</f>
        <v>0</v>
      </c>
      <c r="CU190" s="39">
        <f>'PRA110'!CT190</f>
        <v>0</v>
      </c>
      <c r="CV190" s="39">
        <f>'PRA110'!CU190</f>
        <v>0</v>
      </c>
      <c r="CW190" s="39">
        <f>'PRA110'!CV190</f>
        <v>0</v>
      </c>
      <c r="CX190" s="39">
        <f>'PRA110'!CW190</f>
        <v>0</v>
      </c>
      <c r="CY190" s="39">
        <f>'PRA110'!CX190</f>
        <v>0</v>
      </c>
      <c r="CZ190" s="39">
        <f>'PRA110'!CY190</f>
        <v>0</v>
      </c>
      <c r="DA190" s="39">
        <f>'PRA110'!CZ190</f>
        <v>0</v>
      </c>
      <c r="DB190" s="39">
        <f>'PRA110'!DA190</f>
        <v>0</v>
      </c>
      <c r="DC190" s="39">
        <f>'PRA110'!DB190</f>
        <v>0</v>
      </c>
      <c r="DD190" s="39">
        <f>'PRA110'!DC190</f>
        <v>0</v>
      </c>
      <c r="DE190" s="39">
        <f>'PRA110'!DD190</f>
        <v>0</v>
      </c>
      <c r="DF190" s="39">
        <f>'PRA110'!DE190</f>
        <v>0</v>
      </c>
      <c r="DG190" s="39">
        <f>'PRA110'!DF190</f>
        <v>0</v>
      </c>
      <c r="DH190" s="39">
        <f>'PRA110'!DG190</f>
        <v>0</v>
      </c>
      <c r="DI190" s="39">
        <f>'PRA110'!DH190</f>
        <v>0</v>
      </c>
      <c r="DJ190" s="39">
        <f>'PRA110'!DI190</f>
        <v>0</v>
      </c>
      <c r="DK190" s="39">
        <f>'PRA110'!DJ190</f>
        <v>0</v>
      </c>
      <c r="DL190" s="42">
        <f>'PRA110'!DK190</f>
        <v>0</v>
      </c>
    </row>
    <row r="191" spans="1:116" s="206" customFormat="1" ht="27.75" customHeight="1">
      <c r="A191" s="1346"/>
      <c r="B191" s="1347"/>
      <c r="C191" s="174"/>
      <c r="D191" s="1327"/>
      <c r="E191" s="1329">
        <v>4</v>
      </c>
      <c r="F191" s="1331" t="s">
        <v>299</v>
      </c>
      <c r="G191" s="1291" t="str">
        <f>G$13</f>
        <v>Weight - open</v>
      </c>
      <c r="H191" s="1333" t="str">
        <f>H$13</f>
        <v>Weight term</v>
      </c>
      <c r="I191" s="1285" t="s">
        <v>35</v>
      </c>
      <c r="J191" s="1304" t="str">
        <f>J$13</f>
        <v>Open</v>
      </c>
      <c r="K191" s="1304" t="str">
        <f>K$13</f>
        <v>Overnight (excl. open)</v>
      </c>
      <c r="L191" s="1305" t="s">
        <v>37</v>
      </c>
      <c r="M191" s="1305" t="s">
        <v>38</v>
      </c>
      <c r="N191" s="1305" t="s">
        <v>39</v>
      </c>
      <c r="O191" s="1305" t="s">
        <v>40</v>
      </c>
      <c r="P191" s="1305" t="s">
        <v>41</v>
      </c>
      <c r="Q191" s="1305" t="s">
        <v>42</v>
      </c>
      <c r="R191" s="1284"/>
      <c r="S191" s="1284"/>
      <c r="T191" s="1284"/>
      <c r="U191" s="1284"/>
      <c r="V191" s="1284"/>
      <c r="W191" s="1284"/>
      <c r="X191" s="1285"/>
      <c r="Y191" s="1284"/>
      <c r="Z191" s="1284"/>
      <c r="AA191" s="1284"/>
      <c r="AB191" s="1284"/>
      <c r="AC191" s="1284"/>
      <c r="AD191" s="1284"/>
      <c r="AE191" s="1285"/>
      <c r="AF191" s="1284"/>
      <c r="AG191" s="1284"/>
      <c r="AH191" s="1284"/>
      <c r="AI191" s="1284"/>
      <c r="AJ191" s="1284"/>
      <c r="AK191" s="1284"/>
      <c r="AL191" s="1285"/>
      <c r="AM191" s="1284"/>
      <c r="AN191" s="1284"/>
      <c r="AO191" s="1284"/>
      <c r="AP191" s="1284"/>
      <c r="AQ191" s="1284"/>
      <c r="AR191" s="1284"/>
      <c r="AS191" s="1285"/>
      <c r="AT191" s="1284"/>
      <c r="AU191" s="1284"/>
      <c r="AV191" s="1284"/>
      <c r="AW191" s="1284"/>
      <c r="AX191" s="1284"/>
      <c r="AY191" s="1284"/>
      <c r="AZ191" s="1284"/>
      <c r="BA191" s="1284"/>
      <c r="BB191" s="1284"/>
      <c r="BC191" s="1284"/>
      <c r="BD191" s="1284"/>
      <c r="BE191" s="1284"/>
      <c r="BF191" s="1284"/>
      <c r="BG191" s="1284"/>
      <c r="BH191" s="1284"/>
      <c r="BI191" s="1284"/>
      <c r="BJ191" s="1284"/>
      <c r="BK191" s="1284"/>
      <c r="BL191" s="1284"/>
      <c r="BM191" s="1284"/>
      <c r="BN191" s="1284"/>
      <c r="BO191" s="1284"/>
      <c r="BP191" s="1284"/>
      <c r="BQ191" s="1284"/>
      <c r="BR191" s="1284"/>
      <c r="BS191" s="1284"/>
      <c r="BT191" s="1285"/>
      <c r="BU191" s="1284"/>
      <c r="BV191" s="1284"/>
      <c r="BW191" s="1284"/>
      <c r="BX191" s="1284"/>
      <c r="BY191" s="1284"/>
      <c r="BZ191" s="1284"/>
      <c r="CA191" s="1284"/>
      <c r="CB191" s="1284"/>
      <c r="CC191" s="1284"/>
      <c r="CD191" s="1284"/>
      <c r="CE191" s="1284"/>
      <c r="CF191" s="1284"/>
      <c r="CG191" s="1284"/>
      <c r="CH191" s="1284"/>
      <c r="CI191" s="1284"/>
      <c r="CJ191" s="1284"/>
      <c r="CK191" s="1284"/>
      <c r="CL191" s="1284"/>
      <c r="CM191" s="1284"/>
      <c r="CN191" s="1284"/>
      <c r="CO191" s="1284"/>
      <c r="CP191" s="1284"/>
      <c r="CQ191" s="1284"/>
      <c r="CR191" s="1284"/>
      <c r="CS191" s="1284"/>
      <c r="CT191" s="1284"/>
      <c r="CU191" s="1284"/>
      <c r="CV191" s="1284"/>
      <c r="CW191" s="1284"/>
      <c r="CX191" s="1285"/>
      <c r="CY191" s="1282" t="s">
        <v>43</v>
      </c>
      <c r="CZ191" s="1282" t="s">
        <v>44</v>
      </c>
      <c r="DA191" s="1282" t="s">
        <v>758</v>
      </c>
      <c r="DB191" s="1282" t="s">
        <v>759</v>
      </c>
      <c r="DC191" s="1282" t="s">
        <v>45</v>
      </c>
      <c r="DD191" s="1282" t="s">
        <v>46</v>
      </c>
      <c r="DE191" s="1305" t="s">
        <v>47</v>
      </c>
      <c r="DF191" s="1305" t="s">
        <v>48</v>
      </c>
      <c r="DG191" s="1305" t="s">
        <v>49</v>
      </c>
      <c r="DH191" s="1305" t="s">
        <v>50</v>
      </c>
      <c r="DI191" s="1305" t="s">
        <v>51</v>
      </c>
      <c r="DJ191" s="1305" t="s">
        <v>52</v>
      </c>
      <c r="DK191" s="1305" t="s">
        <v>53</v>
      </c>
      <c r="DL191" s="1316" t="s">
        <v>54</v>
      </c>
    </row>
    <row r="192" spans="1:116" s="206" customFormat="1" ht="27.75" customHeight="1">
      <c r="A192" s="1346"/>
      <c r="B192" s="1347"/>
      <c r="C192" s="174"/>
      <c r="D192" s="1328"/>
      <c r="E192" s="1330"/>
      <c r="F192" s="1332"/>
      <c r="G192" s="1290"/>
      <c r="H192" s="1334"/>
      <c r="I192" s="1314"/>
      <c r="J192" s="1301"/>
      <c r="K192" s="1301"/>
      <c r="L192" s="1286"/>
      <c r="M192" s="1286"/>
      <c r="N192" s="1286"/>
      <c r="O192" s="1286"/>
      <c r="P192" s="1286"/>
      <c r="Q192" s="1286"/>
      <c r="R192" s="241" t="s">
        <v>373</v>
      </c>
      <c r="S192" s="241" t="s">
        <v>374</v>
      </c>
      <c r="T192" s="241" t="s">
        <v>375</v>
      </c>
      <c r="U192" s="241" t="s">
        <v>376</v>
      </c>
      <c r="V192" s="241" t="s">
        <v>377</v>
      </c>
      <c r="W192" s="241" t="s">
        <v>378</v>
      </c>
      <c r="X192" s="241" t="s">
        <v>379</v>
      </c>
      <c r="Y192" s="241" t="s">
        <v>380</v>
      </c>
      <c r="Z192" s="241" t="s">
        <v>381</v>
      </c>
      <c r="AA192" s="241" t="s">
        <v>382</v>
      </c>
      <c r="AB192" s="241" t="s">
        <v>383</v>
      </c>
      <c r="AC192" s="241" t="s">
        <v>384</v>
      </c>
      <c r="AD192" s="241" t="s">
        <v>385</v>
      </c>
      <c r="AE192" s="241" t="s">
        <v>386</v>
      </c>
      <c r="AF192" s="241" t="s">
        <v>387</v>
      </c>
      <c r="AG192" s="241" t="s">
        <v>388</v>
      </c>
      <c r="AH192" s="241" t="s">
        <v>389</v>
      </c>
      <c r="AI192" s="241" t="s">
        <v>390</v>
      </c>
      <c r="AJ192" s="241" t="s">
        <v>391</v>
      </c>
      <c r="AK192" s="241" t="s">
        <v>392</v>
      </c>
      <c r="AL192" s="241" t="s">
        <v>393</v>
      </c>
      <c r="AM192" s="241" t="s">
        <v>394</v>
      </c>
      <c r="AN192" s="241" t="s">
        <v>395</v>
      </c>
      <c r="AO192" s="241" t="s">
        <v>396</v>
      </c>
      <c r="AP192" s="241" t="s">
        <v>397</v>
      </c>
      <c r="AQ192" s="241" t="s">
        <v>398</v>
      </c>
      <c r="AR192" s="241" t="s">
        <v>399</v>
      </c>
      <c r="AS192" s="241" t="s">
        <v>400</v>
      </c>
      <c r="AT192" s="241" t="s">
        <v>401</v>
      </c>
      <c r="AU192" s="241" t="s">
        <v>402</v>
      </c>
      <c r="AV192" s="241" t="s">
        <v>403</v>
      </c>
      <c r="AW192" s="241" t="s">
        <v>404</v>
      </c>
      <c r="AX192" s="241" t="s">
        <v>405</v>
      </c>
      <c r="AY192" s="241" t="s">
        <v>406</v>
      </c>
      <c r="AZ192" s="241" t="s">
        <v>407</v>
      </c>
      <c r="BA192" s="241" t="s">
        <v>408</v>
      </c>
      <c r="BB192" s="241" t="s">
        <v>409</v>
      </c>
      <c r="BC192" s="241" t="s">
        <v>410</v>
      </c>
      <c r="BD192" s="241" t="s">
        <v>411</v>
      </c>
      <c r="BE192" s="241" t="s">
        <v>412</v>
      </c>
      <c r="BF192" s="241" t="s">
        <v>413</v>
      </c>
      <c r="BG192" s="241" t="s">
        <v>414</v>
      </c>
      <c r="BH192" s="241" t="s">
        <v>415</v>
      </c>
      <c r="BI192" s="241" t="s">
        <v>416</v>
      </c>
      <c r="BJ192" s="241" t="s">
        <v>417</v>
      </c>
      <c r="BK192" s="241" t="s">
        <v>418</v>
      </c>
      <c r="BL192" s="241" t="s">
        <v>419</v>
      </c>
      <c r="BM192" s="241" t="s">
        <v>420</v>
      </c>
      <c r="BN192" s="241" t="s">
        <v>421</v>
      </c>
      <c r="BO192" s="241" t="s">
        <v>422</v>
      </c>
      <c r="BP192" s="241" t="s">
        <v>423</v>
      </c>
      <c r="BQ192" s="241" t="s">
        <v>424</v>
      </c>
      <c r="BR192" s="241" t="s">
        <v>425</v>
      </c>
      <c r="BS192" s="241" t="s">
        <v>426</v>
      </c>
      <c r="BT192" s="241" t="s">
        <v>427</v>
      </c>
      <c r="BU192" s="241" t="s">
        <v>428</v>
      </c>
      <c r="BV192" s="241" t="s">
        <v>429</v>
      </c>
      <c r="BW192" s="241" t="s">
        <v>430</v>
      </c>
      <c r="BX192" s="241" t="s">
        <v>431</v>
      </c>
      <c r="BY192" s="241" t="s">
        <v>432</v>
      </c>
      <c r="BZ192" s="241" t="s">
        <v>433</v>
      </c>
      <c r="CA192" s="241" t="s">
        <v>434</v>
      </c>
      <c r="CB192" s="241" t="s">
        <v>435</v>
      </c>
      <c r="CC192" s="241" t="s">
        <v>436</v>
      </c>
      <c r="CD192" s="241" t="s">
        <v>437</v>
      </c>
      <c r="CE192" s="241" t="s">
        <v>438</v>
      </c>
      <c r="CF192" s="241" t="s">
        <v>439</v>
      </c>
      <c r="CG192" s="241" t="s">
        <v>440</v>
      </c>
      <c r="CH192" s="241" t="s">
        <v>441</v>
      </c>
      <c r="CI192" s="241" t="s">
        <v>442</v>
      </c>
      <c r="CJ192" s="241" t="s">
        <v>443</v>
      </c>
      <c r="CK192" s="241" t="s">
        <v>444</v>
      </c>
      <c r="CL192" s="241" t="s">
        <v>445</v>
      </c>
      <c r="CM192" s="241" t="s">
        <v>446</v>
      </c>
      <c r="CN192" s="241" t="s">
        <v>447</v>
      </c>
      <c r="CO192" s="241" t="s">
        <v>448</v>
      </c>
      <c r="CP192" s="241" t="s">
        <v>449</v>
      </c>
      <c r="CQ192" s="241" t="s">
        <v>450</v>
      </c>
      <c r="CR192" s="241" t="s">
        <v>451</v>
      </c>
      <c r="CS192" s="241" t="s">
        <v>452</v>
      </c>
      <c r="CT192" s="241" t="s">
        <v>453</v>
      </c>
      <c r="CU192" s="241" t="s">
        <v>454</v>
      </c>
      <c r="CV192" s="241" t="s">
        <v>455</v>
      </c>
      <c r="CW192" s="241" t="s">
        <v>456</v>
      </c>
      <c r="CX192" s="241" t="s">
        <v>457</v>
      </c>
      <c r="CY192" s="1286"/>
      <c r="CZ192" s="1286"/>
      <c r="DA192" s="1286"/>
      <c r="DB192" s="1286"/>
      <c r="DC192" s="1286"/>
      <c r="DD192" s="1286"/>
      <c r="DE192" s="1286"/>
      <c r="DF192" s="1286"/>
      <c r="DG192" s="1286"/>
      <c r="DH192" s="1286"/>
      <c r="DI192" s="1286"/>
      <c r="DJ192" s="1286"/>
      <c r="DK192" s="1286"/>
      <c r="DL192" s="1315"/>
    </row>
    <row r="193" spans="1:117" s="206" customFormat="1" ht="19.899999999999999" customHeight="1">
      <c r="A193" s="207"/>
      <c r="B193" s="262"/>
      <c r="C193" s="174"/>
      <c r="D193" s="84" t="s">
        <v>300</v>
      </c>
      <c r="E193" s="85" t="s">
        <v>301</v>
      </c>
      <c r="F193" s="208" t="s">
        <v>302</v>
      </c>
      <c r="G193" s="209"/>
      <c r="H193" s="202"/>
      <c r="I193" s="242"/>
      <c r="J193" s="263">
        <f>-'PRA110'!J193</f>
        <v>0</v>
      </c>
      <c r="K193" s="263">
        <f>-('PRA110'!I193-'PRA110'!J193)</f>
        <v>0</v>
      </c>
      <c r="L193" s="263">
        <f>-'PRA110'!K193</f>
        <v>0</v>
      </c>
      <c r="M193" s="263">
        <f>-'PRA110'!L193</f>
        <v>0</v>
      </c>
      <c r="N193" s="263">
        <f>-'PRA110'!M193</f>
        <v>0</v>
      </c>
      <c r="O193" s="263">
        <f>-'PRA110'!N193</f>
        <v>0</v>
      </c>
      <c r="P193" s="263">
        <f>-'PRA110'!O193</f>
        <v>0</v>
      </c>
      <c r="Q193" s="263">
        <f>-'PRA110'!P193</f>
        <v>0</v>
      </c>
      <c r="R193" s="263">
        <f>-'PRA110'!Q193</f>
        <v>0</v>
      </c>
      <c r="S193" s="263">
        <f>-'PRA110'!R193</f>
        <v>0</v>
      </c>
      <c r="T193" s="263">
        <f>-'PRA110'!S193</f>
        <v>0</v>
      </c>
      <c r="U193" s="263">
        <f>-'PRA110'!T193</f>
        <v>0</v>
      </c>
      <c r="V193" s="263">
        <f>-'PRA110'!U193</f>
        <v>0</v>
      </c>
      <c r="W193" s="263">
        <f>-'PRA110'!V193</f>
        <v>0</v>
      </c>
      <c r="X193" s="263">
        <f>-'PRA110'!W193</f>
        <v>0</v>
      </c>
      <c r="Y193" s="263">
        <f>-'PRA110'!X193</f>
        <v>0</v>
      </c>
      <c r="Z193" s="263">
        <f>-'PRA110'!Y193</f>
        <v>0</v>
      </c>
      <c r="AA193" s="263">
        <f>-'PRA110'!Z193</f>
        <v>0</v>
      </c>
      <c r="AB193" s="263">
        <f>-'PRA110'!AA193</f>
        <v>0</v>
      </c>
      <c r="AC193" s="263">
        <f>-'PRA110'!AB193</f>
        <v>0</v>
      </c>
      <c r="AD193" s="263">
        <f>-'PRA110'!AC193</f>
        <v>0</v>
      </c>
      <c r="AE193" s="263">
        <f>-'PRA110'!AD193</f>
        <v>0</v>
      </c>
      <c r="AF193" s="263">
        <f>-'PRA110'!AE193</f>
        <v>0</v>
      </c>
      <c r="AG193" s="263">
        <f>-'PRA110'!AF193</f>
        <v>0</v>
      </c>
      <c r="AH193" s="263">
        <f>-'PRA110'!AG193</f>
        <v>0</v>
      </c>
      <c r="AI193" s="263">
        <f>-'PRA110'!AH193</f>
        <v>0</v>
      </c>
      <c r="AJ193" s="263">
        <f>-'PRA110'!AI193</f>
        <v>0</v>
      </c>
      <c r="AK193" s="263">
        <f>-'PRA110'!AJ193</f>
        <v>0</v>
      </c>
      <c r="AL193" s="263">
        <f>-'PRA110'!AK193</f>
        <v>0</v>
      </c>
      <c r="AM193" s="263">
        <f>-'PRA110'!AL193</f>
        <v>0</v>
      </c>
      <c r="AN193" s="263">
        <f>-'PRA110'!AM193</f>
        <v>0</v>
      </c>
      <c r="AO193" s="263">
        <f>-'PRA110'!AN193</f>
        <v>0</v>
      </c>
      <c r="AP193" s="263">
        <f>-'PRA110'!AO193</f>
        <v>0</v>
      </c>
      <c r="AQ193" s="263">
        <f>-'PRA110'!AP193</f>
        <v>0</v>
      </c>
      <c r="AR193" s="263">
        <f>-'PRA110'!AQ193</f>
        <v>0</v>
      </c>
      <c r="AS193" s="263">
        <f>-'PRA110'!AR193</f>
        <v>0</v>
      </c>
      <c r="AT193" s="263">
        <f>-'PRA110'!AS193</f>
        <v>0</v>
      </c>
      <c r="AU193" s="263">
        <f>-'PRA110'!AT193</f>
        <v>0</v>
      </c>
      <c r="AV193" s="263">
        <f>-'PRA110'!AU193</f>
        <v>0</v>
      </c>
      <c r="AW193" s="263">
        <f>-'PRA110'!AV193</f>
        <v>0</v>
      </c>
      <c r="AX193" s="263">
        <f>-'PRA110'!AW193</f>
        <v>0</v>
      </c>
      <c r="AY193" s="263">
        <f>-'PRA110'!AX193</f>
        <v>0</v>
      </c>
      <c r="AZ193" s="263">
        <f>-'PRA110'!AY193</f>
        <v>0</v>
      </c>
      <c r="BA193" s="263">
        <f>-'PRA110'!AZ193</f>
        <v>0</v>
      </c>
      <c r="BB193" s="263">
        <f>-'PRA110'!BA193</f>
        <v>0</v>
      </c>
      <c r="BC193" s="263">
        <f>-'PRA110'!BB193</f>
        <v>0</v>
      </c>
      <c r="BD193" s="263">
        <f>-'PRA110'!BC193</f>
        <v>0</v>
      </c>
      <c r="BE193" s="263">
        <f>-'PRA110'!BD193</f>
        <v>0</v>
      </c>
      <c r="BF193" s="263">
        <f>-'PRA110'!BE193</f>
        <v>0</v>
      </c>
      <c r="BG193" s="263">
        <f>-'PRA110'!BF193</f>
        <v>0</v>
      </c>
      <c r="BH193" s="263">
        <f>-'PRA110'!BG193</f>
        <v>0</v>
      </c>
      <c r="BI193" s="263">
        <f>-'PRA110'!BH193</f>
        <v>0</v>
      </c>
      <c r="BJ193" s="263">
        <f>-'PRA110'!BI193</f>
        <v>0</v>
      </c>
      <c r="BK193" s="263">
        <f>-'PRA110'!BJ193</f>
        <v>0</v>
      </c>
      <c r="BL193" s="263">
        <f>-'PRA110'!BK193</f>
        <v>0</v>
      </c>
      <c r="BM193" s="263">
        <f>-'PRA110'!BL193</f>
        <v>0</v>
      </c>
      <c r="BN193" s="263">
        <f>-'PRA110'!BM193</f>
        <v>0</v>
      </c>
      <c r="BO193" s="263">
        <f>-'PRA110'!BN193</f>
        <v>0</v>
      </c>
      <c r="BP193" s="263">
        <f>-'PRA110'!BO193</f>
        <v>0</v>
      </c>
      <c r="BQ193" s="263">
        <f>-'PRA110'!BP193</f>
        <v>0</v>
      </c>
      <c r="BR193" s="263">
        <f>-'PRA110'!BQ193</f>
        <v>0</v>
      </c>
      <c r="BS193" s="263">
        <f>-'PRA110'!BR193</f>
        <v>0</v>
      </c>
      <c r="BT193" s="263">
        <f>-'PRA110'!BS193</f>
        <v>0</v>
      </c>
      <c r="BU193" s="263">
        <f>-'PRA110'!BT193</f>
        <v>0</v>
      </c>
      <c r="BV193" s="263">
        <f>-'PRA110'!BU193</f>
        <v>0</v>
      </c>
      <c r="BW193" s="263">
        <f>-'PRA110'!BV193</f>
        <v>0</v>
      </c>
      <c r="BX193" s="263">
        <f>-'PRA110'!BW193</f>
        <v>0</v>
      </c>
      <c r="BY193" s="263">
        <f>-'PRA110'!BX193</f>
        <v>0</v>
      </c>
      <c r="BZ193" s="263">
        <f>-'PRA110'!BY193</f>
        <v>0</v>
      </c>
      <c r="CA193" s="263">
        <f>-'PRA110'!BZ193</f>
        <v>0</v>
      </c>
      <c r="CB193" s="263">
        <f>-'PRA110'!CA193</f>
        <v>0</v>
      </c>
      <c r="CC193" s="263">
        <f>-'PRA110'!CB193</f>
        <v>0</v>
      </c>
      <c r="CD193" s="263">
        <f>-'PRA110'!CC193</f>
        <v>0</v>
      </c>
      <c r="CE193" s="263">
        <f>-'PRA110'!CD193</f>
        <v>0</v>
      </c>
      <c r="CF193" s="263">
        <f>-'PRA110'!CE193</f>
        <v>0</v>
      </c>
      <c r="CG193" s="263">
        <f>-'PRA110'!CF193</f>
        <v>0</v>
      </c>
      <c r="CH193" s="263">
        <f>-'PRA110'!CG193</f>
        <v>0</v>
      </c>
      <c r="CI193" s="263">
        <f>-'PRA110'!CH193</f>
        <v>0</v>
      </c>
      <c r="CJ193" s="263">
        <f>-'PRA110'!CI193</f>
        <v>0</v>
      </c>
      <c r="CK193" s="263">
        <f>-'PRA110'!CJ193</f>
        <v>0</v>
      </c>
      <c r="CL193" s="263">
        <f>-'PRA110'!CK193</f>
        <v>0</v>
      </c>
      <c r="CM193" s="263">
        <f>-'PRA110'!CL193</f>
        <v>0</v>
      </c>
      <c r="CN193" s="263">
        <f>-'PRA110'!CM193</f>
        <v>0</v>
      </c>
      <c r="CO193" s="263">
        <f>-'PRA110'!CN193</f>
        <v>0</v>
      </c>
      <c r="CP193" s="263">
        <f>-'PRA110'!CO193</f>
        <v>0</v>
      </c>
      <c r="CQ193" s="263">
        <f>-'PRA110'!CP193</f>
        <v>0</v>
      </c>
      <c r="CR193" s="263">
        <f>-'PRA110'!CQ193</f>
        <v>0</v>
      </c>
      <c r="CS193" s="263">
        <f>-'PRA110'!CR193</f>
        <v>0</v>
      </c>
      <c r="CT193" s="263">
        <f>-'PRA110'!CS193</f>
        <v>0</v>
      </c>
      <c r="CU193" s="263">
        <f>-'PRA110'!CT193</f>
        <v>0</v>
      </c>
      <c r="CV193" s="263">
        <f>-'PRA110'!CU193</f>
        <v>0</v>
      </c>
      <c r="CW193" s="263">
        <f>-'PRA110'!CV193</f>
        <v>0</v>
      </c>
      <c r="CX193" s="263">
        <f>-'PRA110'!CW193</f>
        <v>0</v>
      </c>
      <c r="CY193" s="263">
        <f>-'PRA110'!CX193</f>
        <v>0</v>
      </c>
      <c r="CZ193" s="263">
        <f>-'PRA110'!CY193</f>
        <v>0</v>
      </c>
      <c r="DA193" s="263">
        <f>-'PRA110'!CZ193</f>
        <v>0</v>
      </c>
      <c r="DB193" s="263">
        <f>-'PRA110'!DA193</f>
        <v>0</v>
      </c>
      <c r="DC193" s="263">
        <f>-'PRA110'!DB193</f>
        <v>0</v>
      </c>
      <c r="DD193" s="263">
        <f>-'PRA110'!DC193</f>
        <v>0</v>
      </c>
      <c r="DE193" s="263">
        <f>-'PRA110'!DD193</f>
        <v>0</v>
      </c>
      <c r="DF193" s="263">
        <f>-'PRA110'!DE193</f>
        <v>0</v>
      </c>
      <c r="DG193" s="263">
        <f>-'PRA110'!DF193</f>
        <v>0</v>
      </c>
      <c r="DH193" s="263">
        <f>-'PRA110'!DG193</f>
        <v>0</v>
      </c>
      <c r="DI193" s="263">
        <f>-'PRA110'!DH193</f>
        <v>0</v>
      </c>
      <c r="DJ193" s="263">
        <f>-'PRA110'!DI193</f>
        <v>0</v>
      </c>
      <c r="DK193" s="263">
        <f>-'PRA110'!DJ193</f>
        <v>0</v>
      </c>
      <c r="DL193" s="264">
        <f>-'PRA110'!DK193</f>
        <v>0</v>
      </c>
    </row>
    <row r="194" spans="1:117" s="267" customFormat="1" ht="19.899999999999999" customHeight="1">
      <c r="A194" s="265"/>
      <c r="B194" s="262"/>
      <c r="C194" s="174"/>
      <c r="D194" s="84" t="s">
        <v>303</v>
      </c>
      <c r="E194" s="87" t="s">
        <v>304</v>
      </c>
      <c r="F194" s="211" t="s">
        <v>305</v>
      </c>
      <c r="G194" s="209"/>
      <c r="H194" s="202"/>
      <c r="I194" s="266"/>
      <c r="J194" s="263">
        <f>-'PRA110'!J194</f>
        <v>0</v>
      </c>
      <c r="K194" s="263">
        <f>-('PRA110'!I194-'PRA110'!J194)</f>
        <v>0</v>
      </c>
      <c r="L194" s="263">
        <f>-'PRA110'!K194</f>
        <v>0</v>
      </c>
      <c r="M194" s="263">
        <f>-'PRA110'!L194</f>
        <v>0</v>
      </c>
      <c r="N194" s="263">
        <f>-'PRA110'!M194</f>
        <v>0</v>
      </c>
      <c r="O194" s="263">
        <f>-'PRA110'!N194</f>
        <v>0</v>
      </c>
      <c r="P194" s="263">
        <f>-'PRA110'!O194</f>
        <v>0</v>
      </c>
      <c r="Q194" s="263">
        <f>-'PRA110'!P194</f>
        <v>0</v>
      </c>
      <c r="R194" s="263">
        <f>-'PRA110'!Q194</f>
        <v>0</v>
      </c>
      <c r="S194" s="263">
        <f>-'PRA110'!R194</f>
        <v>0</v>
      </c>
      <c r="T194" s="263">
        <f>-'PRA110'!S194</f>
        <v>0</v>
      </c>
      <c r="U194" s="263">
        <f>-'PRA110'!T194</f>
        <v>0</v>
      </c>
      <c r="V194" s="263">
        <f>-'PRA110'!U194</f>
        <v>0</v>
      </c>
      <c r="W194" s="263">
        <f>-'PRA110'!V194</f>
        <v>0</v>
      </c>
      <c r="X194" s="263">
        <f>-'PRA110'!W194</f>
        <v>0</v>
      </c>
      <c r="Y194" s="263">
        <f>-'PRA110'!X194</f>
        <v>0</v>
      </c>
      <c r="Z194" s="263">
        <f>-'PRA110'!Y194</f>
        <v>0</v>
      </c>
      <c r="AA194" s="263">
        <f>-'PRA110'!Z194</f>
        <v>0</v>
      </c>
      <c r="AB194" s="263">
        <f>-'PRA110'!AA194</f>
        <v>0</v>
      </c>
      <c r="AC194" s="263">
        <f>-'PRA110'!AB194</f>
        <v>0</v>
      </c>
      <c r="AD194" s="263">
        <f>-'PRA110'!AC194</f>
        <v>0</v>
      </c>
      <c r="AE194" s="263">
        <f>-'PRA110'!AD194</f>
        <v>0</v>
      </c>
      <c r="AF194" s="263">
        <f>-'PRA110'!AE194</f>
        <v>0</v>
      </c>
      <c r="AG194" s="263">
        <f>-'PRA110'!AF194</f>
        <v>0</v>
      </c>
      <c r="AH194" s="263">
        <f>-'PRA110'!AG194</f>
        <v>0</v>
      </c>
      <c r="AI194" s="263">
        <f>-'PRA110'!AH194</f>
        <v>0</v>
      </c>
      <c r="AJ194" s="263">
        <f>-'PRA110'!AI194</f>
        <v>0</v>
      </c>
      <c r="AK194" s="263">
        <f>-'PRA110'!AJ194</f>
        <v>0</v>
      </c>
      <c r="AL194" s="263">
        <f>-'PRA110'!AK194</f>
        <v>0</v>
      </c>
      <c r="AM194" s="263">
        <f>-'PRA110'!AL194</f>
        <v>0</v>
      </c>
      <c r="AN194" s="263">
        <f>-'PRA110'!AM194</f>
        <v>0</v>
      </c>
      <c r="AO194" s="263">
        <f>-'PRA110'!AN194</f>
        <v>0</v>
      </c>
      <c r="AP194" s="263">
        <f>-'PRA110'!AO194</f>
        <v>0</v>
      </c>
      <c r="AQ194" s="263">
        <f>-'PRA110'!AP194</f>
        <v>0</v>
      </c>
      <c r="AR194" s="263">
        <f>-'PRA110'!AQ194</f>
        <v>0</v>
      </c>
      <c r="AS194" s="263">
        <f>-'PRA110'!AR194</f>
        <v>0</v>
      </c>
      <c r="AT194" s="263">
        <f>-'PRA110'!AS194</f>
        <v>0</v>
      </c>
      <c r="AU194" s="263">
        <f>-'PRA110'!AT194</f>
        <v>0</v>
      </c>
      <c r="AV194" s="263">
        <f>-'PRA110'!AU194</f>
        <v>0</v>
      </c>
      <c r="AW194" s="263">
        <f>-'PRA110'!AV194</f>
        <v>0</v>
      </c>
      <c r="AX194" s="263">
        <f>-'PRA110'!AW194</f>
        <v>0</v>
      </c>
      <c r="AY194" s="263">
        <f>-'PRA110'!AX194</f>
        <v>0</v>
      </c>
      <c r="AZ194" s="263">
        <f>-'PRA110'!AY194</f>
        <v>0</v>
      </c>
      <c r="BA194" s="263">
        <f>-'PRA110'!AZ194</f>
        <v>0</v>
      </c>
      <c r="BB194" s="263">
        <f>-'PRA110'!BA194</f>
        <v>0</v>
      </c>
      <c r="BC194" s="263">
        <f>-'PRA110'!BB194</f>
        <v>0</v>
      </c>
      <c r="BD194" s="263">
        <f>-'PRA110'!BC194</f>
        <v>0</v>
      </c>
      <c r="BE194" s="263">
        <f>-'PRA110'!BD194</f>
        <v>0</v>
      </c>
      <c r="BF194" s="263">
        <f>-'PRA110'!BE194</f>
        <v>0</v>
      </c>
      <c r="BG194" s="263">
        <f>-'PRA110'!BF194</f>
        <v>0</v>
      </c>
      <c r="BH194" s="263">
        <f>-'PRA110'!BG194</f>
        <v>0</v>
      </c>
      <c r="BI194" s="263">
        <f>-'PRA110'!BH194</f>
        <v>0</v>
      </c>
      <c r="BJ194" s="263">
        <f>-'PRA110'!BI194</f>
        <v>0</v>
      </c>
      <c r="BK194" s="263">
        <f>-'PRA110'!BJ194</f>
        <v>0</v>
      </c>
      <c r="BL194" s="263">
        <f>-'PRA110'!BK194</f>
        <v>0</v>
      </c>
      <c r="BM194" s="263">
        <f>-'PRA110'!BL194</f>
        <v>0</v>
      </c>
      <c r="BN194" s="263">
        <f>-'PRA110'!BM194</f>
        <v>0</v>
      </c>
      <c r="BO194" s="263">
        <f>-'PRA110'!BN194</f>
        <v>0</v>
      </c>
      <c r="BP194" s="263">
        <f>-'PRA110'!BO194</f>
        <v>0</v>
      </c>
      <c r="BQ194" s="263">
        <f>-'PRA110'!BP194</f>
        <v>0</v>
      </c>
      <c r="BR194" s="263">
        <f>-'PRA110'!BQ194</f>
        <v>0</v>
      </c>
      <c r="BS194" s="263">
        <f>-'PRA110'!BR194</f>
        <v>0</v>
      </c>
      <c r="BT194" s="263">
        <f>-'PRA110'!BS194</f>
        <v>0</v>
      </c>
      <c r="BU194" s="263">
        <f>-'PRA110'!BT194</f>
        <v>0</v>
      </c>
      <c r="BV194" s="263">
        <f>-'PRA110'!BU194</f>
        <v>0</v>
      </c>
      <c r="BW194" s="263">
        <f>-'PRA110'!BV194</f>
        <v>0</v>
      </c>
      <c r="BX194" s="263">
        <f>-'PRA110'!BW194</f>
        <v>0</v>
      </c>
      <c r="BY194" s="263">
        <f>-'PRA110'!BX194</f>
        <v>0</v>
      </c>
      <c r="BZ194" s="263">
        <f>-'PRA110'!BY194</f>
        <v>0</v>
      </c>
      <c r="CA194" s="263">
        <f>-'PRA110'!BZ194</f>
        <v>0</v>
      </c>
      <c r="CB194" s="263">
        <f>-'PRA110'!CA194</f>
        <v>0</v>
      </c>
      <c r="CC194" s="263">
        <f>-'PRA110'!CB194</f>
        <v>0</v>
      </c>
      <c r="CD194" s="263">
        <f>-'PRA110'!CC194</f>
        <v>0</v>
      </c>
      <c r="CE194" s="263">
        <f>-'PRA110'!CD194</f>
        <v>0</v>
      </c>
      <c r="CF194" s="263">
        <f>-'PRA110'!CE194</f>
        <v>0</v>
      </c>
      <c r="CG194" s="263">
        <f>-'PRA110'!CF194</f>
        <v>0</v>
      </c>
      <c r="CH194" s="263">
        <f>-'PRA110'!CG194</f>
        <v>0</v>
      </c>
      <c r="CI194" s="263">
        <f>-'PRA110'!CH194</f>
        <v>0</v>
      </c>
      <c r="CJ194" s="263">
        <f>-'PRA110'!CI194</f>
        <v>0</v>
      </c>
      <c r="CK194" s="263">
        <f>-'PRA110'!CJ194</f>
        <v>0</v>
      </c>
      <c r="CL194" s="263">
        <f>-'PRA110'!CK194</f>
        <v>0</v>
      </c>
      <c r="CM194" s="263">
        <f>-'PRA110'!CL194</f>
        <v>0</v>
      </c>
      <c r="CN194" s="263">
        <f>-'PRA110'!CM194</f>
        <v>0</v>
      </c>
      <c r="CO194" s="263">
        <f>-'PRA110'!CN194</f>
        <v>0</v>
      </c>
      <c r="CP194" s="263">
        <f>-'PRA110'!CO194</f>
        <v>0</v>
      </c>
      <c r="CQ194" s="263">
        <f>-'PRA110'!CP194</f>
        <v>0</v>
      </c>
      <c r="CR194" s="263">
        <f>-'PRA110'!CQ194</f>
        <v>0</v>
      </c>
      <c r="CS194" s="263">
        <f>-'PRA110'!CR194</f>
        <v>0</v>
      </c>
      <c r="CT194" s="263">
        <f>-'PRA110'!CS194</f>
        <v>0</v>
      </c>
      <c r="CU194" s="263">
        <f>-'PRA110'!CT194</f>
        <v>0</v>
      </c>
      <c r="CV194" s="263">
        <f>-'PRA110'!CU194</f>
        <v>0</v>
      </c>
      <c r="CW194" s="263">
        <f>-'PRA110'!CV194</f>
        <v>0</v>
      </c>
      <c r="CX194" s="263">
        <f>-'PRA110'!CW194</f>
        <v>0</v>
      </c>
      <c r="CY194" s="263">
        <f>-'PRA110'!CX194</f>
        <v>0</v>
      </c>
      <c r="CZ194" s="263">
        <f>-'PRA110'!CY194</f>
        <v>0</v>
      </c>
      <c r="DA194" s="263">
        <f>-'PRA110'!CZ194</f>
        <v>0</v>
      </c>
      <c r="DB194" s="263">
        <f>-'PRA110'!DA194</f>
        <v>0</v>
      </c>
      <c r="DC194" s="263">
        <f>-'PRA110'!DB194</f>
        <v>0</v>
      </c>
      <c r="DD194" s="263">
        <f>-'PRA110'!DC194</f>
        <v>0</v>
      </c>
      <c r="DE194" s="263">
        <f>-'PRA110'!DD194</f>
        <v>0</v>
      </c>
      <c r="DF194" s="263">
        <f>-'PRA110'!DE194</f>
        <v>0</v>
      </c>
      <c r="DG194" s="263">
        <f>-'PRA110'!DF194</f>
        <v>0</v>
      </c>
      <c r="DH194" s="263">
        <f>-'PRA110'!DG194</f>
        <v>0</v>
      </c>
      <c r="DI194" s="263">
        <f>-'PRA110'!DH194</f>
        <v>0</v>
      </c>
      <c r="DJ194" s="263">
        <f>-'PRA110'!DI194</f>
        <v>0</v>
      </c>
      <c r="DK194" s="263">
        <f>-'PRA110'!DJ194</f>
        <v>0</v>
      </c>
      <c r="DL194" s="264">
        <f>-'PRA110'!DK194</f>
        <v>0</v>
      </c>
    </row>
    <row r="195" spans="1:117" s="269" customFormat="1" ht="20.45" customHeight="1">
      <c r="A195" s="268"/>
      <c r="B195" s="249"/>
      <c r="C195" s="174"/>
      <c r="D195" s="84" t="s">
        <v>306</v>
      </c>
      <c r="E195" s="87" t="s">
        <v>307</v>
      </c>
      <c r="F195" s="211" t="s">
        <v>308</v>
      </c>
      <c r="G195" s="209"/>
      <c r="H195" s="202"/>
      <c r="I195" s="266"/>
      <c r="J195" s="263">
        <f>-'PRA110'!J195</f>
        <v>0</v>
      </c>
      <c r="K195" s="263">
        <f>-('PRA110'!I195-'PRA110'!J195)</f>
        <v>0</v>
      </c>
      <c r="L195" s="263">
        <f>-'PRA110'!K195</f>
        <v>0</v>
      </c>
      <c r="M195" s="263">
        <f>-'PRA110'!L195</f>
        <v>0</v>
      </c>
      <c r="N195" s="263">
        <f>-'PRA110'!M195</f>
        <v>0</v>
      </c>
      <c r="O195" s="263">
        <f>-'PRA110'!N195</f>
        <v>0</v>
      </c>
      <c r="P195" s="263">
        <f>-'PRA110'!O195</f>
        <v>0</v>
      </c>
      <c r="Q195" s="263">
        <f>-'PRA110'!P195</f>
        <v>0</v>
      </c>
      <c r="R195" s="263">
        <f>-'PRA110'!Q195</f>
        <v>0</v>
      </c>
      <c r="S195" s="263">
        <f>-'PRA110'!R195</f>
        <v>0</v>
      </c>
      <c r="T195" s="263">
        <f>-'PRA110'!S195</f>
        <v>0</v>
      </c>
      <c r="U195" s="263">
        <f>-'PRA110'!T195</f>
        <v>0</v>
      </c>
      <c r="V195" s="263">
        <f>-'PRA110'!U195</f>
        <v>0</v>
      </c>
      <c r="W195" s="263">
        <f>-'PRA110'!V195</f>
        <v>0</v>
      </c>
      <c r="X195" s="263">
        <f>-'PRA110'!W195</f>
        <v>0</v>
      </c>
      <c r="Y195" s="263">
        <f>-'PRA110'!X195</f>
        <v>0</v>
      </c>
      <c r="Z195" s="263">
        <f>-'PRA110'!Y195</f>
        <v>0</v>
      </c>
      <c r="AA195" s="263">
        <f>-'PRA110'!Z195</f>
        <v>0</v>
      </c>
      <c r="AB195" s="263">
        <f>-'PRA110'!AA195</f>
        <v>0</v>
      </c>
      <c r="AC195" s="263">
        <f>-'PRA110'!AB195</f>
        <v>0</v>
      </c>
      <c r="AD195" s="263">
        <f>-'PRA110'!AC195</f>
        <v>0</v>
      </c>
      <c r="AE195" s="263">
        <f>-'PRA110'!AD195</f>
        <v>0</v>
      </c>
      <c r="AF195" s="263">
        <f>-'PRA110'!AE195</f>
        <v>0</v>
      </c>
      <c r="AG195" s="263">
        <f>-'PRA110'!AF195</f>
        <v>0</v>
      </c>
      <c r="AH195" s="263">
        <f>-'PRA110'!AG195</f>
        <v>0</v>
      </c>
      <c r="AI195" s="263">
        <f>-'PRA110'!AH195</f>
        <v>0</v>
      </c>
      <c r="AJ195" s="263">
        <f>-'PRA110'!AI195</f>
        <v>0</v>
      </c>
      <c r="AK195" s="263">
        <f>-'PRA110'!AJ195</f>
        <v>0</v>
      </c>
      <c r="AL195" s="263">
        <f>-'PRA110'!AK195</f>
        <v>0</v>
      </c>
      <c r="AM195" s="263">
        <f>-'PRA110'!AL195</f>
        <v>0</v>
      </c>
      <c r="AN195" s="263">
        <f>-'PRA110'!AM195</f>
        <v>0</v>
      </c>
      <c r="AO195" s="263">
        <f>-'PRA110'!AN195</f>
        <v>0</v>
      </c>
      <c r="AP195" s="263">
        <f>-'PRA110'!AO195</f>
        <v>0</v>
      </c>
      <c r="AQ195" s="263">
        <f>-'PRA110'!AP195</f>
        <v>0</v>
      </c>
      <c r="AR195" s="263">
        <f>-'PRA110'!AQ195</f>
        <v>0</v>
      </c>
      <c r="AS195" s="263">
        <f>-'PRA110'!AR195</f>
        <v>0</v>
      </c>
      <c r="AT195" s="263">
        <f>-'PRA110'!AS195</f>
        <v>0</v>
      </c>
      <c r="AU195" s="263">
        <f>-'PRA110'!AT195</f>
        <v>0</v>
      </c>
      <c r="AV195" s="263">
        <f>-'PRA110'!AU195</f>
        <v>0</v>
      </c>
      <c r="AW195" s="263">
        <f>-'PRA110'!AV195</f>
        <v>0</v>
      </c>
      <c r="AX195" s="263">
        <f>-'PRA110'!AW195</f>
        <v>0</v>
      </c>
      <c r="AY195" s="263">
        <f>-'PRA110'!AX195</f>
        <v>0</v>
      </c>
      <c r="AZ195" s="263">
        <f>-'PRA110'!AY195</f>
        <v>0</v>
      </c>
      <c r="BA195" s="263">
        <f>-'PRA110'!AZ195</f>
        <v>0</v>
      </c>
      <c r="BB195" s="263">
        <f>-'PRA110'!BA195</f>
        <v>0</v>
      </c>
      <c r="BC195" s="263">
        <f>-'PRA110'!BB195</f>
        <v>0</v>
      </c>
      <c r="BD195" s="263">
        <f>-'PRA110'!BC195</f>
        <v>0</v>
      </c>
      <c r="BE195" s="263">
        <f>-'PRA110'!BD195</f>
        <v>0</v>
      </c>
      <c r="BF195" s="263">
        <f>-'PRA110'!BE195</f>
        <v>0</v>
      </c>
      <c r="BG195" s="263">
        <f>-'PRA110'!BF195</f>
        <v>0</v>
      </c>
      <c r="BH195" s="263">
        <f>-'PRA110'!BG195</f>
        <v>0</v>
      </c>
      <c r="BI195" s="263">
        <f>-'PRA110'!BH195</f>
        <v>0</v>
      </c>
      <c r="BJ195" s="263">
        <f>-'PRA110'!BI195</f>
        <v>0</v>
      </c>
      <c r="BK195" s="263">
        <f>-'PRA110'!BJ195</f>
        <v>0</v>
      </c>
      <c r="BL195" s="263">
        <f>-'PRA110'!BK195</f>
        <v>0</v>
      </c>
      <c r="BM195" s="263">
        <f>-'PRA110'!BL195</f>
        <v>0</v>
      </c>
      <c r="BN195" s="263">
        <f>-'PRA110'!BM195</f>
        <v>0</v>
      </c>
      <c r="BO195" s="263">
        <f>-'PRA110'!BN195</f>
        <v>0</v>
      </c>
      <c r="BP195" s="263">
        <f>-'PRA110'!BO195</f>
        <v>0</v>
      </c>
      <c r="BQ195" s="263">
        <f>-'PRA110'!BP195</f>
        <v>0</v>
      </c>
      <c r="BR195" s="263">
        <f>-'PRA110'!BQ195</f>
        <v>0</v>
      </c>
      <c r="BS195" s="263">
        <f>-'PRA110'!BR195</f>
        <v>0</v>
      </c>
      <c r="BT195" s="263">
        <f>-'PRA110'!BS195</f>
        <v>0</v>
      </c>
      <c r="BU195" s="263">
        <f>-'PRA110'!BT195</f>
        <v>0</v>
      </c>
      <c r="BV195" s="263">
        <f>-'PRA110'!BU195</f>
        <v>0</v>
      </c>
      <c r="BW195" s="263">
        <f>-'PRA110'!BV195</f>
        <v>0</v>
      </c>
      <c r="BX195" s="263">
        <f>-'PRA110'!BW195</f>
        <v>0</v>
      </c>
      <c r="BY195" s="263">
        <f>-'PRA110'!BX195</f>
        <v>0</v>
      </c>
      <c r="BZ195" s="263">
        <f>-'PRA110'!BY195</f>
        <v>0</v>
      </c>
      <c r="CA195" s="263">
        <f>-'PRA110'!BZ195</f>
        <v>0</v>
      </c>
      <c r="CB195" s="263">
        <f>-'PRA110'!CA195</f>
        <v>0</v>
      </c>
      <c r="CC195" s="263">
        <f>-'PRA110'!CB195</f>
        <v>0</v>
      </c>
      <c r="CD195" s="263">
        <f>-'PRA110'!CC195</f>
        <v>0</v>
      </c>
      <c r="CE195" s="263">
        <f>-'PRA110'!CD195</f>
        <v>0</v>
      </c>
      <c r="CF195" s="263">
        <f>-'PRA110'!CE195</f>
        <v>0</v>
      </c>
      <c r="CG195" s="263">
        <f>-'PRA110'!CF195</f>
        <v>0</v>
      </c>
      <c r="CH195" s="263">
        <f>-'PRA110'!CG195</f>
        <v>0</v>
      </c>
      <c r="CI195" s="263">
        <f>-'PRA110'!CH195</f>
        <v>0</v>
      </c>
      <c r="CJ195" s="263">
        <f>-'PRA110'!CI195</f>
        <v>0</v>
      </c>
      <c r="CK195" s="263">
        <f>-'PRA110'!CJ195</f>
        <v>0</v>
      </c>
      <c r="CL195" s="263">
        <f>-'PRA110'!CK195</f>
        <v>0</v>
      </c>
      <c r="CM195" s="263">
        <f>-'PRA110'!CL195</f>
        <v>0</v>
      </c>
      <c r="CN195" s="263">
        <f>-'PRA110'!CM195</f>
        <v>0</v>
      </c>
      <c r="CO195" s="263">
        <f>-'PRA110'!CN195</f>
        <v>0</v>
      </c>
      <c r="CP195" s="263">
        <f>-'PRA110'!CO195</f>
        <v>0</v>
      </c>
      <c r="CQ195" s="263">
        <f>-'PRA110'!CP195</f>
        <v>0</v>
      </c>
      <c r="CR195" s="263">
        <f>-'PRA110'!CQ195</f>
        <v>0</v>
      </c>
      <c r="CS195" s="263">
        <f>-'PRA110'!CR195</f>
        <v>0</v>
      </c>
      <c r="CT195" s="263">
        <f>-'PRA110'!CS195</f>
        <v>0</v>
      </c>
      <c r="CU195" s="263">
        <f>-'PRA110'!CT195</f>
        <v>0</v>
      </c>
      <c r="CV195" s="263">
        <f>-'PRA110'!CU195</f>
        <v>0</v>
      </c>
      <c r="CW195" s="263">
        <f>-'PRA110'!CV195</f>
        <v>0</v>
      </c>
      <c r="CX195" s="263">
        <f>-'PRA110'!CW195</f>
        <v>0</v>
      </c>
      <c r="CY195" s="263">
        <f>-'PRA110'!CX195</f>
        <v>0</v>
      </c>
      <c r="CZ195" s="263">
        <f>-'PRA110'!CY195</f>
        <v>0</v>
      </c>
      <c r="DA195" s="263">
        <f>-'PRA110'!CZ195</f>
        <v>0</v>
      </c>
      <c r="DB195" s="263">
        <f>-'PRA110'!DA195</f>
        <v>0</v>
      </c>
      <c r="DC195" s="263">
        <f>-'PRA110'!DB195</f>
        <v>0</v>
      </c>
      <c r="DD195" s="263">
        <f>-'PRA110'!DC195</f>
        <v>0</v>
      </c>
      <c r="DE195" s="263">
        <f>-'PRA110'!DD195</f>
        <v>0</v>
      </c>
      <c r="DF195" s="263">
        <f>-'PRA110'!DE195</f>
        <v>0</v>
      </c>
      <c r="DG195" s="263">
        <f>-'PRA110'!DF195</f>
        <v>0</v>
      </c>
      <c r="DH195" s="263">
        <f>-'PRA110'!DG195</f>
        <v>0</v>
      </c>
      <c r="DI195" s="263">
        <f>-'PRA110'!DH195</f>
        <v>0</v>
      </c>
      <c r="DJ195" s="263">
        <f>-'PRA110'!DI195</f>
        <v>0</v>
      </c>
      <c r="DK195" s="263">
        <f>-'PRA110'!DJ195</f>
        <v>0</v>
      </c>
      <c r="DL195" s="264">
        <f>-'PRA110'!DK195</f>
        <v>0</v>
      </c>
    </row>
    <row r="196" spans="1:117" s="269" customFormat="1" ht="19.899999999999999" customHeight="1">
      <c r="A196" s="247"/>
      <c r="B196" s="247"/>
      <c r="C196" s="248"/>
      <c r="D196" s="84"/>
      <c r="E196" s="87"/>
      <c r="F196" s="211" t="s">
        <v>952</v>
      </c>
      <c r="G196" s="209"/>
      <c r="H196" s="202"/>
      <c r="I196" s="270"/>
      <c r="J196" s="263">
        <f>-('PRA110'!J196-'PRA110'!J197-'PRA110'!J198-'PRA110'!J199-'PRA110'!J200)</f>
        <v>0</v>
      </c>
      <c r="K196" s="263">
        <f>-(('PRA110'!I$196-'PRA110'!J$196)-('PRA110'!I$197-'PRA110'!J$197)-('PRA110'!I$198-'PRA110'!J$198)-('PRA110'!I$199-'PRA110'!J$199)-('PRA110'!I$200-'PRA110'!J$200))</f>
        <v>0</v>
      </c>
      <c r="L196" s="263">
        <f>-('PRA110'!K196-'PRA110'!K197-'PRA110'!K198-'PRA110'!K199-'PRA110'!K200)</f>
        <v>0</v>
      </c>
      <c r="M196" s="263">
        <f>-('PRA110'!L196-'PRA110'!L197-'PRA110'!L198-'PRA110'!L199-'PRA110'!L200)</f>
        <v>0</v>
      </c>
      <c r="N196" s="263">
        <f>-('PRA110'!M196-'PRA110'!M197-'PRA110'!M198-'PRA110'!M199-'PRA110'!M200)</f>
        <v>0</v>
      </c>
      <c r="O196" s="263">
        <f>-('PRA110'!N196-'PRA110'!N197-'PRA110'!N198-'PRA110'!N199-'PRA110'!N200)</f>
        <v>0</v>
      </c>
      <c r="P196" s="263">
        <f>-('PRA110'!O196-'PRA110'!O197-'PRA110'!O198-'PRA110'!O199-'PRA110'!O200)</f>
        <v>0</v>
      </c>
      <c r="Q196" s="263">
        <f>-('PRA110'!P196-'PRA110'!P197-'PRA110'!P198-'PRA110'!P199-'PRA110'!P200)</f>
        <v>0</v>
      </c>
      <c r="R196" s="263">
        <f>-('PRA110'!Q196-'PRA110'!Q197-'PRA110'!Q198-'PRA110'!Q199-'PRA110'!Q200)</f>
        <v>0</v>
      </c>
      <c r="S196" s="263">
        <f>-('PRA110'!R196-'PRA110'!R197-'PRA110'!R198-'PRA110'!R199-'PRA110'!R200)</f>
        <v>0</v>
      </c>
      <c r="T196" s="263">
        <f>-('PRA110'!S196-'PRA110'!S197-'PRA110'!S198-'PRA110'!S199-'PRA110'!S200)</f>
        <v>0</v>
      </c>
      <c r="U196" s="263">
        <f>-('PRA110'!T196-'PRA110'!T197-'PRA110'!T198-'PRA110'!T199-'PRA110'!T200)</f>
        <v>0</v>
      </c>
      <c r="V196" s="263">
        <f>-('PRA110'!U196-'PRA110'!U197-'PRA110'!U198-'PRA110'!U199-'PRA110'!U200)</f>
        <v>0</v>
      </c>
      <c r="W196" s="263">
        <f>-('PRA110'!V196-'PRA110'!V197-'PRA110'!V198-'PRA110'!V199-'PRA110'!V200)</f>
        <v>0</v>
      </c>
      <c r="X196" s="263">
        <f>-('PRA110'!W196-'PRA110'!W197-'PRA110'!W198-'PRA110'!W199-'PRA110'!W200)</f>
        <v>0</v>
      </c>
      <c r="Y196" s="263">
        <f>-('PRA110'!X196-'PRA110'!X197-'PRA110'!X198-'PRA110'!X199-'PRA110'!X200)</f>
        <v>0</v>
      </c>
      <c r="Z196" s="263">
        <f>-('PRA110'!Y196-'PRA110'!Y197-'PRA110'!Y198-'PRA110'!Y199-'PRA110'!Y200)</f>
        <v>0</v>
      </c>
      <c r="AA196" s="263">
        <f>-('PRA110'!Z196-'PRA110'!Z197-'PRA110'!Z198-'PRA110'!Z199-'PRA110'!Z200)</f>
        <v>0</v>
      </c>
      <c r="AB196" s="263">
        <f>-('PRA110'!AA196-'PRA110'!AA197-'PRA110'!AA198-'PRA110'!AA199-'PRA110'!AA200)</f>
        <v>0</v>
      </c>
      <c r="AC196" s="263">
        <f>-('PRA110'!AB196-'PRA110'!AB197-'PRA110'!AB198-'PRA110'!AB199-'PRA110'!AB200)</f>
        <v>0</v>
      </c>
      <c r="AD196" s="263">
        <f>-('PRA110'!AC196-'PRA110'!AC197-'PRA110'!AC198-'PRA110'!AC199-'PRA110'!AC200)</f>
        <v>0</v>
      </c>
      <c r="AE196" s="263">
        <f>-('PRA110'!AD196-'PRA110'!AD197-'PRA110'!AD198-'PRA110'!AD199-'PRA110'!AD200)</f>
        <v>0</v>
      </c>
      <c r="AF196" s="263">
        <f>-('PRA110'!AE196-'PRA110'!AE197-'PRA110'!AE198-'PRA110'!AE199-'PRA110'!AE200)</f>
        <v>0</v>
      </c>
      <c r="AG196" s="263">
        <f>-('PRA110'!AF196-'PRA110'!AF197-'PRA110'!AF198-'PRA110'!AF199-'PRA110'!AF200)</f>
        <v>0</v>
      </c>
      <c r="AH196" s="263">
        <f>-('PRA110'!AG196-'PRA110'!AG197-'PRA110'!AG198-'PRA110'!AG199-'PRA110'!AG200)</f>
        <v>0</v>
      </c>
      <c r="AI196" s="263">
        <f>-('PRA110'!AH196-'PRA110'!AH197-'PRA110'!AH198-'PRA110'!AH199-'PRA110'!AH200)</f>
        <v>0</v>
      </c>
      <c r="AJ196" s="263">
        <f>-('PRA110'!AI196-'PRA110'!AI197-'PRA110'!AI198-'PRA110'!AI199-'PRA110'!AI200)</f>
        <v>0</v>
      </c>
      <c r="AK196" s="263">
        <f>-('PRA110'!AJ196-'PRA110'!AJ197-'PRA110'!AJ198-'PRA110'!AJ199-'PRA110'!AJ200)</f>
        <v>0</v>
      </c>
      <c r="AL196" s="263">
        <f>-('PRA110'!AK196-'PRA110'!AK197-'PRA110'!AK198-'PRA110'!AK199-'PRA110'!AK200)</f>
        <v>0</v>
      </c>
      <c r="AM196" s="263">
        <f>-('PRA110'!AL196-'PRA110'!AL197-'PRA110'!AL198-'PRA110'!AL199-'PRA110'!AL200)</f>
        <v>0</v>
      </c>
      <c r="AN196" s="263">
        <f>-('PRA110'!AM196-'PRA110'!AM197-'PRA110'!AM198-'PRA110'!AM199-'PRA110'!AM200)</f>
        <v>0</v>
      </c>
      <c r="AO196" s="263">
        <f>-('PRA110'!AN196-'PRA110'!AN197-'PRA110'!AN198-'PRA110'!AN199-'PRA110'!AN200)</f>
        <v>0</v>
      </c>
      <c r="AP196" s="263">
        <f>-('PRA110'!AO196-'PRA110'!AO197-'PRA110'!AO198-'PRA110'!AO199-'PRA110'!AO200)</f>
        <v>0</v>
      </c>
      <c r="AQ196" s="263">
        <f>-('PRA110'!AP196-'PRA110'!AP197-'PRA110'!AP198-'PRA110'!AP199-'PRA110'!AP200)</f>
        <v>0</v>
      </c>
      <c r="AR196" s="263">
        <f>-('PRA110'!AQ196-'PRA110'!AQ197-'PRA110'!AQ198-'PRA110'!AQ199-'PRA110'!AQ200)</f>
        <v>0</v>
      </c>
      <c r="AS196" s="263">
        <f>-('PRA110'!AR196-'PRA110'!AR197-'PRA110'!AR198-'PRA110'!AR199-'PRA110'!AR200)</f>
        <v>0</v>
      </c>
      <c r="AT196" s="263">
        <f>-('PRA110'!AS196-'PRA110'!AS197-'PRA110'!AS198-'PRA110'!AS199-'PRA110'!AS200)</f>
        <v>0</v>
      </c>
      <c r="AU196" s="263">
        <f>-('PRA110'!AT196-'PRA110'!AT197-'PRA110'!AT198-'PRA110'!AT199-'PRA110'!AT200)</f>
        <v>0</v>
      </c>
      <c r="AV196" s="263">
        <f>-('PRA110'!AU196-'PRA110'!AU197-'PRA110'!AU198-'PRA110'!AU199-'PRA110'!AU200)</f>
        <v>0</v>
      </c>
      <c r="AW196" s="263">
        <f>-('PRA110'!AV196-'PRA110'!AV197-'PRA110'!AV198-'PRA110'!AV199-'PRA110'!AV200)</f>
        <v>0</v>
      </c>
      <c r="AX196" s="263">
        <f>-('PRA110'!AW196-'PRA110'!AW197-'PRA110'!AW198-'PRA110'!AW199-'PRA110'!AW200)</f>
        <v>0</v>
      </c>
      <c r="AY196" s="263">
        <f>-('PRA110'!AX196-'PRA110'!AX197-'PRA110'!AX198-'PRA110'!AX199-'PRA110'!AX200)</f>
        <v>0</v>
      </c>
      <c r="AZ196" s="263">
        <f>-('PRA110'!AY196-'PRA110'!AY197-'PRA110'!AY198-'PRA110'!AY199-'PRA110'!AY200)</f>
        <v>0</v>
      </c>
      <c r="BA196" s="263">
        <f>-('PRA110'!AZ196-'PRA110'!AZ197-'PRA110'!AZ198-'PRA110'!AZ199-'PRA110'!AZ200)</f>
        <v>0</v>
      </c>
      <c r="BB196" s="263">
        <f>-('PRA110'!BA196-'PRA110'!BA197-'PRA110'!BA198-'PRA110'!BA199-'PRA110'!BA200)</f>
        <v>0</v>
      </c>
      <c r="BC196" s="263">
        <f>-('PRA110'!BB196-'PRA110'!BB197-'PRA110'!BB198-'PRA110'!BB199-'PRA110'!BB200)</f>
        <v>0</v>
      </c>
      <c r="BD196" s="263">
        <f>-('PRA110'!BC196-'PRA110'!BC197-'PRA110'!BC198-'PRA110'!BC199-'PRA110'!BC200)</f>
        <v>0</v>
      </c>
      <c r="BE196" s="263">
        <f>-('PRA110'!BD196-'PRA110'!BD197-'PRA110'!BD198-'PRA110'!BD199-'PRA110'!BD200)</f>
        <v>0</v>
      </c>
      <c r="BF196" s="263">
        <f>-('PRA110'!BE196-'PRA110'!BE197-'PRA110'!BE198-'PRA110'!BE199-'PRA110'!BE200)</f>
        <v>0</v>
      </c>
      <c r="BG196" s="263">
        <f>-('PRA110'!BF196-'PRA110'!BF197-'PRA110'!BF198-'PRA110'!BF199-'PRA110'!BF200)</f>
        <v>0</v>
      </c>
      <c r="BH196" s="263">
        <f>-('PRA110'!BG196-'PRA110'!BG197-'PRA110'!BG198-'PRA110'!BG199-'PRA110'!BG200)</f>
        <v>0</v>
      </c>
      <c r="BI196" s="263">
        <f>-('PRA110'!BH196-'PRA110'!BH197-'PRA110'!BH198-'PRA110'!BH199-'PRA110'!BH200)</f>
        <v>0</v>
      </c>
      <c r="BJ196" s="263">
        <f>-('PRA110'!BI196-'PRA110'!BI197-'PRA110'!BI198-'PRA110'!BI199-'PRA110'!BI200)</f>
        <v>0</v>
      </c>
      <c r="BK196" s="263">
        <f>-('PRA110'!BJ196-'PRA110'!BJ197-'PRA110'!BJ198-'PRA110'!BJ199-'PRA110'!BJ200)</f>
        <v>0</v>
      </c>
      <c r="BL196" s="263">
        <f>-('PRA110'!BK196-'PRA110'!BK197-'PRA110'!BK198-'PRA110'!BK199-'PRA110'!BK200)</f>
        <v>0</v>
      </c>
      <c r="BM196" s="263">
        <f>-('PRA110'!BL196-'PRA110'!BL197-'PRA110'!BL198-'PRA110'!BL199-'PRA110'!BL200)</f>
        <v>0</v>
      </c>
      <c r="BN196" s="263">
        <f>-('PRA110'!BM196-'PRA110'!BM197-'PRA110'!BM198-'PRA110'!BM199-'PRA110'!BM200)</f>
        <v>0</v>
      </c>
      <c r="BO196" s="263">
        <f>-('PRA110'!BN196-'PRA110'!BN197-'PRA110'!BN198-'PRA110'!BN199-'PRA110'!BN200)</f>
        <v>0</v>
      </c>
      <c r="BP196" s="263">
        <f>-('PRA110'!BO196-'PRA110'!BO197-'PRA110'!BO198-'PRA110'!BO199-'PRA110'!BO200)</f>
        <v>0</v>
      </c>
      <c r="BQ196" s="263">
        <f>-('PRA110'!BP196-'PRA110'!BP197-'PRA110'!BP198-'PRA110'!BP199-'PRA110'!BP200)</f>
        <v>0</v>
      </c>
      <c r="BR196" s="263">
        <f>-('PRA110'!BQ196-'PRA110'!BQ197-'PRA110'!BQ198-'PRA110'!BQ199-'PRA110'!BQ200)</f>
        <v>0</v>
      </c>
      <c r="BS196" s="263">
        <f>-('PRA110'!BR196-'PRA110'!BR197-'PRA110'!BR198-'PRA110'!BR199-'PRA110'!BR200)</f>
        <v>0</v>
      </c>
      <c r="BT196" s="263">
        <f>-('PRA110'!BS196-'PRA110'!BS197-'PRA110'!BS198-'PRA110'!BS199-'PRA110'!BS200)</f>
        <v>0</v>
      </c>
      <c r="BU196" s="263">
        <f>-('PRA110'!BT196-'PRA110'!BT197-'PRA110'!BT198-'PRA110'!BT199-'PRA110'!BT200)</f>
        <v>0</v>
      </c>
      <c r="BV196" s="263">
        <f>-('PRA110'!BU196-'PRA110'!BU197-'PRA110'!BU198-'PRA110'!BU199-'PRA110'!BU200)</f>
        <v>0</v>
      </c>
      <c r="BW196" s="263">
        <f>-('PRA110'!BV196-'PRA110'!BV197-'PRA110'!BV198-'PRA110'!BV199-'PRA110'!BV200)</f>
        <v>0</v>
      </c>
      <c r="BX196" s="263">
        <f>-('PRA110'!BW196-'PRA110'!BW197-'PRA110'!BW198-'PRA110'!BW199-'PRA110'!BW200)</f>
        <v>0</v>
      </c>
      <c r="BY196" s="263">
        <f>-('PRA110'!BX196-'PRA110'!BX197-'PRA110'!BX198-'PRA110'!BX199-'PRA110'!BX200)</f>
        <v>0</v>
      </c>
      <c r="BZ196" s="263">
        <f>-('PRA110'!BY196-'PRA110'!BY197-'PRA110'!BY198-'PRA110'!BY199-'PRA110'!BY200)</f>
        <v>0</v>
      </c>
      <c r="CA196" s="263">
        <f>-('PRA110'!BZ196-'PRA110'!BZ197-'PRA110'!BZ198-'PRA110'!BZ199-'PRA110'!BZ200)</f>
        <v>0</v>
      </c>
      <c r="CB196" s="263">
        <f>-('PRA110'!CA196-'PRA110'!CA197-'PRA110'!CA198-'PRA110'!CA199-'PRA110'!CA200)</f>
        <v>0</v>
      </c>
      <c r="CC196" s="263">
        <f>-('PRA110'!CB196-'PRA110'!CB197-'PRA110'!CB198-'PRA110'!CB199-'PRA110'!CB200)</f>
        <v>0</v>
      </c>
      <c r="CD196" s="263">
        <f>-('PRA110'!CC196-'PRA110'!CC197-'PRA110'!CC198-'PRA110'!CC199-'PRA110'!CC200)</f>
        <v>0</v>
      </c>
      <c r="CE196" s="263">
        <f>-('PRA110'!CD196-'PRA110'!CD197-'PRA110'!CD198-'PRA110'!CD199-'PRA110'!CD200)</f>
        <v>0</v>
      </c>
      <c r="CF196" s="263">
        <f>-('PRA110'!CE196-'PRA110'!CE197-'PRA110'!CE198-'PRA110'!CE199-'PRA110'!CE200)</f>
        <v>0</v>
      </c>
      <c r="CG196" s="263">
        <f>-('PRA110'!CF196-'PRA110'!CF197-'PRA110'!CF198-'PRA110'!CF199-'PRA110'!CF200)</f>
        <v>0</v>
      </c>
      <c r="CH196" s="263">
        <f>-('PRA110'!CG196-'PRA110'!CG197-'PRA110'!CG198-'PRA110'!CG199-'PRA110'!CG200)</f>
        <v>0</v>
      </c>
      <c r="CI196" s="263">
        <f>-('PRA110'!CH196-'PRA110'!CH197-'PRA110'!CH198-'PRA110'!CH199-'PRA110'!CH200)</f>
        <v>0</v>
      </c>
      <c r="CJ196" s="263">
        <f>-('PRA110'!CI196-'PRA110'!CI197-'PRA110'!CI198-'PRA110'!CI199-'PRA110'!CI200)</f>
        <v>0</v>
      </c>
      <c r="CK196" s="263">
        <f>-('PRA110'!CJ196-'PRA110'!CJ197-'PRA110'!CJ198-'PRA110'!CJ199-'PRA110'!CJ200)</f>
        <v>0</v>
      </c>
      <c r="CL196" s="263">
        <f>-('PRA110'!CK196-'PRA110'!CK197-'PRA110'!CK198-'PRA110'!CK199-'PRA110'!CK200)</f>
        <v>0</v>
      </c>
      <c r="CM196" s="263">
        <f>-('PRA110'!CL196-'PRA110'!CL197-'PRA110'!CL198-'PRA110'!CL199-'PRA110'!CL200)</f>
        <v>0</v>
      </c>
      <c r="CN196" s="263">
        <f>-('PRA110'!CM196-'PRA110'!CM197-'PRA110'!CM198-'PRA110'!CM199-'PRA110'!CM200)</f>
        <v>0</v>
      </c>
      <c r="CO196" s="263">
        <f>-('PRA110'!CN196-'PRA110'!CN197-'PRA110'!CN198-'PRA110'!CN199-'PRA110'!CN200)</f>
        <v>0</v>
      </c>
      <c r="CP196" s="263">
        <f>-('PRA110'!CO196-'PRA110'!CO197-'PRA110'!CO198-'PRA110'!CO199-'PRA110'!CO200)</f>
        <v>0</v>
      </c>
      <c r="CQ196" s="263">
        <f>-('PRA110'!CP196-'PRA110'!CP197-'PRA110'!CP198-'PRA110'!CP199-'PRA110'!CP200)</f>
        <v>0</v>
      </c>
      <c r="CR196" s="263">
        <f>-('PRA110'!CQ196-'PRA110'!CQ197-'PRA110'!CQ198-'PRA110'!CQ199-'PRA110'!CQ200)</f>
        <v>0</v>
      </c>
      <c r="CS196" s="263">
        <f>-('PRA110'!CR196-'PRA110'!CR197-'PRA110'!CR198-'PRA110'!CR199-'PRA110'!CR200)</f>
        <v>0</v>
      </c>
      <c r="CT196" s="263">
        <f>-('PRA110'!CS196-'PRA110'!CS197-'PRA110'!CS198-'PRA110'!CS199-'PRA110'!CS200)</f>
        <v>0</v>
      </c>
      <c r="CU196" s="263">
        <f>-('PRA110'!CT196-'PRA110'!CT197-'PRA110'!CT198-'PRA110'!CT199-'PRA110'!CT200)</f>
        <v>0</v>
      </c>
      <c r="CV196" s="263">
        <f>-('PRA110'!CU196-'PRA110'!CU197-'PRA110'!CU198-'PRA110'!CU199-'PRA110'!CU200)</f>
        <v>0</v>
      </c>
      <c r="CW196" s="263">
        <f>-('PRA110'!CV196-'PRA110'!CV197-'PRA110'!CV198-'PRA110'!CV199-'PRA110'!CV200)</f>
        <v>0</v>
      </c>
      <c r="CX196" s="263">
        <f>-('PRA110'!CW196-'PRA110'!CW197-'PRA110'!CW198-'PRA110'!CW199-'PRA110'!CW200)</f>
        <v>0</v>
      </c>
      <c r="CY196" s="263">
        <f>-('PRA110'!CX196-'PRA110'!CX197-'PRA110'!CX198-'PRA110'!CX199-'PRA110'!CX200)</f>
        <v>0</v>
      </c>
      <c r="CZ196" s="263">
        <f>-('PRA110'!CY196-'PRA110'!CY197-'PRA110'!CY198-'PRA110'!CY199-'PRA110'!CY200)</f>
        <v>0</v>
      </c>
      <c r="DA196" s="263">
        <f>-('PRA110'!CZ196-'PRA110'!CZ197-'PRA110'!CZ198-'PRA110'!CZ199-'PRA110'!CZ200)</f>
        <v>0</v>
      </c>
      <c r="DB196" s="263">
        <f>-('PRA110'!DA196-'PRA110'!DA197-'PRA110'!DA198-'PRA110'!DA199-'PRA110'!DA200)</f>
        <v>0</v>
      </c>
      <c r="DC196" s="263">
        <f>-('PRA110'!DB196-'PRA110'!DB197-'PRA110'!DB198-'PRA110'!DB199-'PRA110'!DB200)</f>
        <v>0</v>
      </c>
      <c r="DD196" s="263">
        <f>-('PRA110'!DC196-'PRA110'!DC197-'PRA110'!DC198-'PRA110'!DC199-'PRA110'!DC200)</f>
        <v>0</v>
      </c>
      <c r="DE196" s="263">
        <f>-('PRA110'!DD196-'PRA110'!DD197-'PRA110'!DD198-'PRA110'!DD199-'PRA110'!DD200)</f>
        <v>0</v>
      </c>
      <c r="DF196" s="263">
        <f>-('PRA110'!DE196-'PRA110'!DE197-'PRA110'!DE198-'PRA110'!DE199-'PRA110'!DE200)</f>
        <v>0</v>
      </c>
      <c r="DG196" s="263">
        <f>-('PRA110'!DF196-'PRA110'!DF197-'PRA110'!DF198-'PRA110'!DF199-'PRA110'!DF200)</f>
        <v>0</v>
      </c>
      <c r="DH196" s="263">
        <f>-('PRA110'!DG196-'PRA110'!DG197-'PRA110'!DG198-'PRA110'!DG199-'PRA110'!DG200)</f>
        <v>0</v>
      </c>
      <c r="DI196" s="263">
        <f>-('PRA110'!DH196-'PRA110'!DH197-'PRA110'!DH198-'PRA110'!DH199-'PRA110'!DH200)</f>
        <v>0</v>
      </c>
      <c r="DJ196" s="263">
        <f>-('PRA110'!DI196-'PRA110'!DI197-'PRA110'!DI198-'PRA110'!DI199-'PRA110'!DI200)</f>
        <v>0</v>
      </c>
      <c r="DK196" s="263">
        <f>-('PRA110'!DJ196-'PRA110'!DJ197-'PRA110'!DJ198-'PRA110'!DJ199-'PRA110'!DJ200)</f>
        <v>0</v>
      </c>
      <c r="DL196" s="264">
        <f>-('PRA110'!DK196-'PRA110'!DK197-'PRA110'!DK198-'PRA110'!DK199-'PRA110'!DK200)</f>
        <v>0</v>
      </c>
    </row>
    <row r="197" spans="1:117" s="267" customFormat="1" ht="24.75">
      <c r="A197" s="247"/>
      <c r="B197" s="247"/>
      <c r="C197" s="248"/>
      <c r="D197" s="84" t="s">
        <v>626</v>
      </c>
      <c r="E197" s="87" t="s">
        <v>813</v>
      </c>
      <c r="F197" s="231" t="s">
        <v>944</v>
      </c>
      <c r="G197" s="209"/>
      <c r="H197" s="202"/>
      <c r="I197" s="266"/>
      <c r="J197" s="263">
        <f>-'PRA110'!J197</f>
        <v>0</v>
      </c>
      <c r="K197" s="263">
        <f>-('PRA110'!I197-'PRA110'!J197)</f>
        <v>0</v>
      </c>
      <c r="L197" s="263">
        <f>-'PRA110'!K197</f>
        <v>0</v>
      </c>
      <c r="M197" s="263">
        <f>-'PRA110'!L197</f>
        <v>0</v>
      </c>
      <c r="N197" s="263">
        <f>-'PRA110'!M197</f>
        <v>0</v>
      </c>
      <c r="O197" s="263">
        <f>-'PRA110'!N197</f>
        <v>0</v>
      </c>
      <c r="P197" s="263">
        <f>-'PRA110'!O197</f>
        <v>0</v>
      </c>
      <c r="Q197" s="263">
        <f>-'PRA110'!P197</f>
        <v>0</v>
      </c>
      <c r="R197" s="263">
        <f>-'PRA110'!Q197</f>
        <v>0</v>
      </c>
      <c r="S197" s="263">
        <f>-'PRA110'!R197</f>
        <v>0</v>
      </c>
      <c r="T197" s="263">
        <f>-'PRA110'!S197</f>
        <v>0</v>
      </c>
      <c r="U197" s="263">
        <f>-'PRA110'!T197</f>
        <v>0</v>
      </c>
      <c r="V197" s="263">
        <f>-'PRA110'!U197</f>
        <v>0</v>
      </c>
      <c r="W197" s="263">
        <f>-'PRA110'!V197</f>
        <v>0</v>
      </c>
      <c r="X197" s="263">
        <f>-'PRA110'!W197</f>
        <v>0</v>
      </c>
      <c r="Y197" s="263">
        <f>-'PRA110'!X197</f>
        <v>0</v>
      </c>
      <c r="Z197" s="263">
        <f>-'PRA110'!Y197</f>
        <v>0</v>
      </c>
      <c r="AA197" s="263">
        <f>-'PRA110'!Z197</f>
        <v>0</v>
      </c>
      <c r="AB197" s="263">
        <f>-'PRA110'!AA197</f>
        <v>0</v>
      </c>
      <c r="AC197" s="263">
        <f>-'PRA110'!AB197</f>
        <v>0</v>
      </c>
      <c r="AD197" s="263">
        <f>-'PRA110'!AC197</f>
        <v>0</v>
      </c>
      <c r="AE197" s="263">
        <f>-'PRA110'!AD197</f>
        <v>0</v>
      </c>
      <c r="AF197" s="263">
        <f>-'PRA110'!AE197</f>
        <v>0</v>
      </c>
      <c r="AG197" s="263">
        <f>-'PRA110'!AF197</f>
        <v>0</v>
      </c>
      <c r="AH197" s="263">
        <f>-'PRA110'!AG197</f>
        <v>0</v>
      </c>
      <c r="AI197" s="263">
        <f>-'PRA110'!AH197</f>
        <v>0</v>
      </c>
      <c r="AJ197" s="263">
        <f>-'PRA110'!AI197</f>
        <v>0</v>
      </c>
      <c r="AK197" s="263">
        <f>-'PRA110'!AJ197</f>
        <v>0</v>
      </c>
      <c r="AL197" s="263">
        <f>-'PRA110'!AK197</f>
        <v>0</v>
      </c>
      <c r="AM197" s="263">
        <f>-'PRA110'!AL197</f>
        <v>0</v>
      </c>
      <c r="AN197" s="263">
        <f>-'PRA110'!AM197</f>
        <v>0</v>
      </c>
      <c r="AO197" s="263">
        <f>-'PRA110'!AN197</f>
        <v>0</v>
      </c>
      <c r="AP197" s="263">
        <f>-'PRA110'!AO197</f>
        <v>0</v>
      </c>
      <c r="AQ197" s="263">
        <f>-'PRA110'!AP197</f>
        <v>0</v>
      </c>
      <c r="AR197" s="263">
        <f>-'PRA110'!AQ197</f>
        <v>0</v>
      </c>
      <c r="AS197" s="263">
        <f>-'PRA110'!AR197</f>
        <v>0</v>
      </c>
      <c r="AT197" s="263">
        <f>-'PRA110'!AS197</f>
        <v>0</v>
      </c>
      <c r="AU197" s="263">
        <f>-'PRA110'!AT197</f>
        <v>0</v>
      </c>
      <c r="AV197" s="263">
        <f>-'PRA110'!AU197</f>
        <v>0</v>
      </c>
      <c r="AW197" s="263">
        <f>-'PRA110'!AV197</f>
        <v>0</v>
      </c>
      <c r="AX197" s="263">
        <f>-'PRA110'!AW197</f>
        <v>0</v>
      </c>
      <c r="AY197" s="263">
        <f>-'PRA110'!AX197</f>
        <v>0</v>
      </c>
      <c r="AZ197" s="263">
        <f>-'PRA110'!AY197</f>
        <v>0</v>
      </c>
      <c r="BA197" s="263">
        <f>-'PRA110'!AZ197</f>
        <v>0</v>
      </c>
      <c r="BB197" s="263">
        <f>-'PRA110'!BA197</f>
        <v>0</v>
      </c>
      <c r="BC197" s="263">
        <f>-'PRA110'!BB197</f>
        <v>0</v>
      </c>
      <c r="BD197" s="263">
        <f>-'PRA110'!BC197</f>
        <v>0</v>
      </c>
      <c r="BE197" s="263">
        <f>-'PRA110'!BD197</f>
        <v>0</v>
      </c>
      <c r="BF197" s="263">
        <f>-'PRA110'!BE197</f>
        <v>0</v>
      </c>
      <c r="BG197" s="263">
        <f>-'PRA110'!BF197</f>
        <v>0</v>
      </c>
      <c r="BH197" s="263">
        <f>-'PRA110'!BG197</f>
        <v>0</v>
      </c>
      <c r="BI197" s="263">
        <f>-'PRA110'!BH197</f>
        <v>0</v>
      </c>
      <c r="BJ197" s="263">
        <f>-'PRA110'!BI197</f>
        <v>0</v>
      </c>
      <c r="BK197" s="263">
        <f>-'PRA110'!BJ197</f>
        <v>0</v>
      </c>
      <c r="BL197" s="263">
        <f>-'PRA110'!BK197</f>
        <v>0</v>
      </c>
      <c r="BM197" s="263">
        <f>-'PRA110'!BL197</f>
        <v>0</v>
      </c>
      <c r="BN197" s="263">
        <f>-'PRA110'!BM197</f>
        <v>0</v>
      </c>
      <c r="BO197" s="263">
        <f>-'PRA110'!BN197</f>
        <v>0</v>
      </c>
      <c r="BP197" s="263">
        <f>-'PRA110'!BO197</f>
        <v>0</v>
      </c>
      <c r="BQ197" s="263">
        <f>-'PRA110'!BP197</f>
        <v>0</v>
      </c>
      <c r="BR197" s="263">
        <f>-'PRA110'!BQ197</f>
        <v>0</v>
      </c>
      <c r="BS197" s="263">
        <f>-'PRA110'!BR197</f>
        <v>0</v>
      </c>
      <c r="BT197" s="263">
        <f>-'PRA110'!BS197</f>
        <v>0</v>
      </c>
      <c r="BU197" s="263">
        <f>-'PRA110'!BT197</f>
        <v>0</v>
      </c>
      <c r="BV197" s="263">
        <f>-'PRA110'!BU197</f>
        <v>0</v>
      </c>
      <c r="BW197" s="263">
        <f>-'PRA110'!BV197</f>
        <v>0</v>
      </c>
      <c r="BX197" s="263">
        <f>-'PRA110'!BW197</f>
        <v>0</v>
      </c>
      <c r="BY197" s="263">
        <f>-'PRA110'!BX197</f>
        <v>0</v>
      </c>
      <c r="BZ197" s="263">
        <f>-'PRA110'!BY197</f>
        <v>0</v>
      </c>
      <c r="CA197" s="263">
        <f>-'PRA110'!BZ197</f>
        <v>0</v>
      </c>
      <c r="CB197" s="263">
        <f>-'PRA110'!CA197</f>
        <v>0</v>
      </c>
      <c r="CC197" s="263">
        <f>-'PRA110'!CB197</f>
        <v>0</v>
      </c>
      <c r="CD197" s="263">
        <f>-'PRA110'!CC197</f>
        <v>0</v>
      </c>
      <c r="CE197" s="263">
        <f>-'PRA110'!CD197</f>
        <v>0</v>
      </c>
      <c r="CF197" s="263">
        <f>-'PRA110'!CE197</f>
        <v>0</v>
      </c>
      <c r="CG197" s="263">
        <f>-'PRA110'!CF197</f>
        <v>0</v>
      </c>
      <c r="CH197" s="263">
        <f>-'PRA110'!CG197</f>
        <v>0</v>
      </c>
      <c r="CI197" s="263">
        <f>-'PRA110'!CH197</f>
        <v>0</v>
      </c>
      <c r="CJ197" s="263">
        <f>-'PRA110'!CI197</f>
        <v>0</v>
      </c>
      <c r="CK197" s="263">
        <f>-'PRA110'!CJ197</f>
        <v>0</v>
      </c>
      <c r="CL197" s="263">
        <f>-'PRA110'!CK197</f>
        <v>0</v>
      </c>
      <c r="CM197" s="263">
        <f>-'PRA110'!CL197</f>
        <v>0</v>
      </c>
      <c r="CN197" s="263">
        <f>-'PRA110'!CM197</f>
        <v>0</v>
      </c>
      <c r="CO197" s="263">
        <f>-'PRA110'!CN197</f>
        <v>0</v>
      </c>
      <c r="CP197" s="263">
        <f>-'PRA110'!CO197</f>
        <v>0</v>
      </c>
      <c r="CQ197" s="263">
        <f>-'PRA110'!CP197</f>
        <v>0</v>
      </c>
      <c r="CR197" s="263">
        <f>-'PRA110'!CQ197</f>
        <v>0</v>
      </c>
      <c r="CS197" s="263">
        <f>-'PRA110'!CR197</f>
        <v>0</v>
      </c>
      <c r="CT197" s="263">
        <f>-'PRA110'!CS197</f>
        <v>0</v>
      </c>
      <c r="CU197" s="263">
        <f>-'PRA110'!CT197</f>
        <v>0</v>
      </c>
      <c r="CV197" s="263">
        <f>-'PRA110'!CU197</f>
        <v>0</v>
      </c>
      <c r="CW197" s="263">
        <f>-'PRA110'!CV197</f>
        <v>0</v>
      </c>
      <c r="CX197" s="263">
        <f>-'PRA110'!CW197</f>
        <v>0</v>
      </c>
      <c r="CY197" s="263">
        <f>-'PRA110'!CX197</f>
        <v>0</v>
      </c>
      <c r="CZ197" s="263">
        <f>-'PRA110'!CY197</f>
        <v>0</v>
      </c>
      <c r="DA197" s="263">
        <f>-'PRA110'!CZ197</f>
        <v>0</v>
      </c>
      <c r="DB197" s="263">
        <f>-'PRA110'!DA197</f>
        <v>0</v>
      </c>
      <c r="DC197" s="263">
        <f>-'PRA110'!DB197</f>
        <v>0</v>
      </c>
      <c r="DD197" s="263">
        <f>-'PRA110'!DC197</f>
        <v>0</v>
      </c>
      <c r="DE197" s="263">
        <f>-'PRA110'!DD197</f>
        <v>0</v>
      </c>
      <c r="DF197" s="263">
        <f>-'PRA110'!DE197</f>
        <v>0</v>
      </c>
      <c r="DG197" s="263">
        <f>-'PRA110'!DF197</f>
        <v>0</v>
      </c>
      <c r="DH197" s="263">
        <f>-'PRA110'!DG197</f>
        <v>0</v>
      </c>
      <c r="DI197" s="263">
        <f>-'PRA110'!DH197</f>
        <v>0</v>
      </c>
      <c r="DJ197" s="263">
        <f>-'PRA110'!DI197</f>
        <v>0</v>
      </c>
      <c r="DK197" s="263">
        <f>-'PRA110'!DJ197</f>
        <v>0</v>
      </c>
      <c r="DL197" s="264">
        <f>-'PRA110'!DK197</f>
        <v>0</v>
      </c>
    </row>
    <row r="198" spans="1:117" s="267" customFormat="1" ht="24.75">
      <c r="A198" s="247"/>
      <c r="B198" s="247"/>
      <c r="C198" s="248"/>
      <c r="D198" s="84" t="s">
        <v>628</v>
      </c>
      <c r="E198" s="87" t="s">
        <v>814</v>
      </c>
      <c r="F198" s="1124" t="s">
        <v>950</v>
      </c>
      <c r="G198" s="209"/>
      <c r="H198" s="202"/>
      <c r="I198" s="266"/>
      <c r="J198" s="263">
        <f>-'PRA110'!J198</f>
        <v>0</v>
      </c>
      <c r="K198" s="263">
        <f>-('PRA110'!I198-'PRA110'!J198)</f>
        <v>0</v>
      </c>
      <c r="L198" s="263">
        <f>-'PRA110'!K198</f>
        <v>0</v>
      </c>
      <c r="M198" s="263">
        <f>-'PRA110'!L198</f>
        <v>0</v>
      </c>
      <c r="N198" s="263">
        <f>-'PRA110'!M198</f>
        <v>0</v>
      </c>
      <c r="O198" s="263">
        <f>-'PRA110'!N198</f>
        <v>0</v>
      </c>
      <c r="P198" s="263">
        <f>-'PRA110'!O198</f>
        <v>0</v>
      </c>
      <c r="Q198" s="263">
        <f>-'PRA110'!P198</f>
        <v>0</v>
      </c>
      <c r="R198" s="263">
        <f>-'PRA110'!Q198</f>
        <v>0</v>
      </c>
      <c r="S198" s="263">
        <f>-'PRA110'!R198</f>
        <v>0</v>
      </c>
      <c r="T198" s="263">
        <f>-'PRA110'!S198</f>
        <v>0</v>
      </c>
      <c r="U198" s="263">
        <f>-'PRA110'!T198</f>
        <v>0</v>
      </c>
      <c r="V198" s="263">
        <f>-'PRA110'!U198</f>
        <v>0</v>
      </c>
      <c r="W198" s="263">
        <f>-'PRA110'!V198</f>
        <v>0</v>
      </c>
      <c r="X198" s="263">
        <f>-'PRA110'!W198</f>
        <v>0</v>
      </c>
      <c r="Y198" s="263">
        <f>-'PRA110'!X198</f>
        <v>0</v>
      </c>
      <c r="Z198" s="263">
        <f>-'PRA110'!Y198</f>
        <v>0</v>
      </c>
      <c r="AA198" s="263">
        <f>-'PRA110'!Z198</f>
        <v>0</v>
      </c>
      <c r="AB198" s="263">
        <f>-'PRA110'!AA198</f>
        <v>0</v>
      </c>
      <c r="AC198" s="263">
        <f>-'PRA110'!AB198</f>
        <v>0</v>
      </c>
      <c r="AD198" s="263">
        <f>-'PRA110'!AC198</f>
        <v>0</v>
      </c>
      <c r="AE198" s="263">
        <f>-'PRA110'!AD198</f>
        <v>0</v>
      </c>
      <c r="AF198" s="263">
        <f>-'PRA110'!AE198</f>
        <v>0</v>
      </c>
      <c r="AG198" s="263">
        <f>-'PRA110'!AF198</f>
        <v>0</v>
      </c>
      <c r="AH198" s="263">
        <f>-'PRA110'!AG198</f>
        <v>0</v>
      </c>
      <c r="AI198" s="263">
        <f>-'PRA110'!AH198</f>
        <v>0</v>
      </c>
      <c r="AJ198" s="263">
        <f>-'PRA110'!AI198</f>
        <v>0</v>
      </c>
      <c r="AK198" s="263">
        <f>-'PRA110'!AJ198</f>
        <v>0</v>
      </c>
      <c r="AL198" s="263">
        <f>-'PRA110'!AK198</f>
        <v>0</v>
      </c>
      <c r="AM198" s="263">
        <f>-'PRA110'!AL198</f>
        <v>0</v>
      </c>
      <c r="AN198" s="263">
        <f>-'PRA110'!AM198</f>
        <v>0</v>
      </c>
      <c r="AO198" s="263">
        <f>-'PRA110'!AN198</f>
        <v>0</v>
      </c>
      <c r="AP198" s="263">
        <f>-'PRA110'!AO198</f>
        <v>0</v>
      </c>
      <c r="AQ198" s="263">
        <f>-'PRA110'!AP198</f>
        <v>0</v>
      </c>
      <c r="AR198" s="263">
        <f>-'PRA110'!AQ198</f>
        <v>0</v>
      </c>
      <c r="AS198" s="263">
        <f>-'PRA110'!AR198</f>
        <v>0</v>
      </c>
      <c r="AT198" s="263">
        <f>-'PRA110'!AS198</f>
        <v>0</v>
      </c>
      <c r="AU198" s="263">
        <f>-'PRA110'!AT198</f>
        <v>0</v>
      </c>
      <c r="AV198" s="263">
        <f>-'PRA110'!AU198</f>
        <v>0</v>
      </c>
      <c r="AW198" s="263">
        <f>-'PRA110'!AV198</f>
        <v>0</v>
      </c>
      <c r="AX198" s="263">
        <f>-'PRA110'!AW198</f>
        <v>0</v>
      </c>
      <c r="AY198" s="263">
        <f>-'PRA110'!AX198</f>
        <v>0</v>
      </c>
      <c r="AZ198" s="263">
        <f>-'PRA110'!AY198</f>
        <v>0</v>
      </c>
      <c r="BA198" s="263">
        <f>-'PRA110'!AZ198</f>
        <v>0</v>
      </c>
      <c r="BB198" s="263">
        <f>-'PRA110'!BA198</f>
        <v>0</v>
      </c>
      <c r="BC198" s="263">
        <f>-'PRA110'!BB198</f>
        <v>0</v>
      </c>
      <c r="BD198" s="263">
        <f>-'PRA110'!BC198</f>
        <v>0</v>
      </c>
      <c r="BE198" s="263">
        <f>-'PRA110'!BD198</f>
        <v>0</v>
      </c>
      <c r="BF198" s="263">
        <f>-'PRA110'!BE198</f>
        <v>0</v>
      </c>
      <c r="BG198" s="263">
        <f>-'PRA110'!BF198</f>
        <v>0</v>
      </c>
      <c r="BH198" s="263">
        <f>-'PRA110'!BG198</f>
        <v>0</v>
      </c>
      <c r="BI198" s="263">
        <f>-'PRA110'!BH198</f>
        <v>0</v>
      </c>
      <c r="BJ198" s="263">
        <f>-'PRA110'!BI198</f>
        <v>0</v>
      </c>
      <c r="BK198" s="263">
        <f>-'PRA110'!BJ198</f>
        <v>0</v>
      </c>
      <c r="BL198" s="263">
        <f>-'PRA110'!BK198</f>
        <v>0</v>
      </c>
      <c r="BM198" s="263">
        <f>-'PRA110'!BL198</f>
        <v>0</v>
      </c>
      <c r="BN198" s="263">
        <f>-'PRA110'!BM198</f>
        <v>0</v>
      </c>
      <c r="BO198" s="263">
        <f>-'PRA110'!BN198</f>
        <v>0</v>
      </c>
      <c r="BP198" s="263">
        <f>-'PRA110'!BO198</f>
        <v>0</v>
      </c>
      <c r="BQ198" s="263">
        <f>-'PRA110'!BP198</f>
        <v>0</v>
      </c>
      <c r="BR198" s="263">
        <f>-'PRA110'!BQ198</f>
        <v>0</v>
      </c>
      <c r="BS198" s="263">
        <f>-'PRA110'!BR198</f>
        <v>0</v>
      </c>
      <c r="BT198" s="263">
        <f>-'PRA110'!BS198</f>
        <v>0</v>
      </c>
      <c r="BU198" s="263">
        <f>-'PRA110'!BT198</f>
        <v>0</v>
      </c>
      <c r="BV198" s="263">
        <f>-'PRA110'!BU198</f>
        <v>0</v>
      </c>
      <c r="BW198" s="263">
        <f>-'PRA110'!BV198</f>
        <v>0</v>
      </c>
      <c r="BX198" s="263">
        <f>-'PRA110'!BW198</f>
        <v>0</v>
      </c>
      <c r="BY198" s="263">
        <f>-'PRA110'!BX198</f>
        <v>0</v>
      </c>
      <c r="BZ198" s="263">
        <f>-'PRA110'!BY198</f>
        <v>0</v>
      </c>
      <c r="CA198" s="263">
        <f>-'PRA110'!BZ198</f>
        <v>0</v>
      </c>
      <c r="CB198" s="263">
        <f>-'PRA110'!CA198</f>
        <v>0</v>
      </c>
      <c r="CC198" s="263">
        <f>-'PRA110'!CB198</f>
        <v>0</v>
      </c>
      <c r="CD198" s="263">
        <f>-'PRA110'!CC198</f>
        <v>0</v>
      </c>
      <c r="CE198" s="263">
        <f>-'PRA110'!CD198</f>
        <v>0</v>
      </c>
      <c r="CF198" s="263">
        <f>-'PRA110'!CE198</f>
        <v>0</v>
      </c>
      <c r="CG198" s="263">
        <f>-'PRA110'!CF198</f>
        <v>0</v>
      </c>
      <c r="CH198" s="263">
        <f>-'PRA110'!CG198</f>
        <v>0</v>
      </c>
      <c r="CI198" s="263">
        <f>-'PRA110'!CH198</f>
        <v>0</v>
      </c>
      <c r="CJ198" s="263">
        <f>-'PRA110'!CI198</f>
        <v>0</v>
      </c>
      <c r="CK198" s="263">
        <f>-'PRA110'!CJ198</f>
        <v>0</v>
      </c>
      <c r="CL198" s="263">
        <f>-'PRA110'!CK198</f>
        <v>0</v>
      </c>
      <c r="CM198" s="263">
        <f>-'PRA110'!CL198</f>
        <v>0</v>
      </c>
      <c r="CN198" s="263">
        <f>-'PRA110'!CM198</f>
        <v>0</v>
      </c>
      <c r="CO198" s="263">
        <f>-'PRA110'!CN198</f>
        <v>0</v>
      </c>
      <c r="CP198" s="263">
        <f>-'PRA110'!CO198</f>
        <v>0</v>
      </c>
      <c r="CQ198" s="263">
        <f>-'PRA110'!CP198</f>
        <v>0</v>
      </c>
      <c r="CR198" s="263">
        <f>-'PRA110'!CQ198</f>
        <v>0</v>
      </c>
      <c r="CS198" s="263">
        <f>-'PRA110'!CR198</f>
        <v>0</v>
      </c>
      <c r="CT198" s="263">
        <f>-'PRA110'!CS198</f>
        <v>0</v>
      </c>
      <c r="CU198" s="263">
        <f>-'PRA110'!CT198</f>
        <v>0</v>
      </c>
      <c r="CV198" s="263">
        <f>-'PRA110'!CU198</f>
        <v>0</v>
      </c>
      <c r="CW198" s="263">
        <f>-'PRA110'!CV198</f>
        <v>0</v>
      </c>
      <c r="CX198" s="263">
        <f>-'PRA110'!CW198</f>
        <v>0</v>
      </c>
      <c r="CY198" s="263">
        <f>-'PRA110'!CX198</f>
        <v>0</v>
      </c>
      <c r="CZ198" s="263">
        <f>-'PRA110'!CY198</f>
        <v>0</v>
      </c>
      <c r="DA198" s="263">
        <f>-'PRA110'!CZ198</f>
        <v>0</v>
      </c>
      <c r="DB198" s="263">
        <f>-'PRA110'!DA198</f>
        <v>0</v>
      </c>
      <c r="DC198" s="263">
        <f>-'PRA110'!DB198</f>
        <v>0</v>
      </c>
      <c r="DD198" s="263">
        <f>-'PRA110'!DC198</f>
        <v>0</v>
      </c>
      <c r="DE198" s="263">
        <f>-'PRA110'!DD198</f>
        <v>0</v>
      </c>
      <c r="DF198" s="263">
        <f>-'PRA110'!DE198</f>
        <v>0</v>
      </c>
      <c r="DG198" s="263">
        <f>-'PRA110'!DF198</f>
        <v>0</v>
      </c>
      <c r="DH198" s="263">
        <f>-'PRA110'!DG198</f>
        <v>0</v>
      </c>
      <c r="DI198" s="263">
        <f>-'PRA110'!DH198</f>
        <v>0</v>
      </c>
      <c r="DJ198" s="263">
        <f>-'PRA110'!DI198</f>
        <v>0</v>
      </c>
      <c r="DK198" s="263">
        <f>-'PRA110'!DJ198</f>
        <v>0</v>
      </c>
      <c r="DL198" s="264">
        <f>-'PRA110'!DK198</f>
        <v>0</v>
      </c>
    </row>
    <row r="199" spans="1:117" s="269" customFormat="1" ht="19.899999999999999" customHeight="1">
      <c r="A199" s="247"/>
      <c r="B199" s="247"/>
      <c r="C199" s="248"/>
      <c r="D199" s="84" t="s">
        <v>630</v>
      </c>
      <c r="E199" s="998" t="s">
        <v>815</v>
      </c>
      <c r="F199" s="799" t="s">
        <v>1144</v>
      </c>
      <c r="G199" s="1001"/>
      <c r="H199" s="202"/>
      <c r="I199" s="270"/>
      <c r="J199" s="263">
        <f>-'PRA110'!J199</f>
        <v>0</v>
      </c>
      <c r="K199" s="263">
        <f>-('PRA110'!I199-'PRA110'!J199)</f>
        <v>0</v>
      </c>
      <c r="L199" s="263">
        <f>-'PRA110'!K199</f>
        <v>0</v>
      </c>
      <c r="M199" s="263">
        <f>-'PRA110'!L199</f>
        <v>0</v>
      </c>
      <c r="N199" s="263">
        <f>-'PRA110'!M199</f>
        <v>0</v>
      </c>
      <c r="O199" s="263">
        <f>-'PRA110'!N199</f>
        <v>0</v>
      </c>
      <c r="P199" s="263">
        <f>-'PRA110'!O199</f>
        <v>0</v>
      </c>
      <c r="Q199" s="263">
        <f>-'PRA110'!P199</f>
        <v>0</v>
      </c>
      <c r="R199" s="263">
        <f>-'PRA110'!Q199</f>
        <v>0</v>
      </c>
      <c r="S199" s="263">
        <f>-'PRA110'!R199</f>
        <v>0</v>
      </c>
      <c r="T199" s="263">
        <f>-'PRA110'!S199</f>
        <v>0</v>
      </c>
      <c r="U199" s="263">
        <f>-'PRA110'!T199</f>
        <v>0</v>
      </c>
      <c r="V199" s="263">
        <f>-'PRA110'!U199</f>
        <v>0</v>
      </c>
      <c r="W199" s="263">
        <f>-'PRA110'!V199</f>
        <v>0</v>
      </c>
      <c r="X199" s="263">
        <f>-'PRA110'!W199</f>
        <v>0</v>
      </c>
      <c r="Y199" s="263">
        <f>-'PRA110'!X199</f>
        <v>0</v>
      </c>
      <c r="Z199" s="263">
        <f>-'PRA110'!Y199</f>
        <v>0</v>
      </c>
      <c r="AA199" s="263">
        <f>-'PRA110'!Z199</f>
        <v>0</v>
      </c>
      <c r="AB199" s="263">
        <f>-'PRA110'!AA199</f>
        <v>0</v>
      </c>
      <c r="AC199" s="263">
        <f>-'PRA110'!AB199</f>
        <v>0</v>
      </c>
      <c r="AD199" s="263">
        <f>-'PRA110'!AC199</f>
        <v>0</v>
      </c>
      <c r="AE199" s="263">
        <f>-'PRA110'!AD199</f>
        <v>0</v>
      </c>
      <c r="AF199" s="263">
        <f>-'PRA110'!AE199</f>
        <v>0</v>
      </c>
      <c r="AG199" s="263">
        <f>-'PRA110'!AF199</f>
        <v>0</v>
      </c>
      <c r="AH199" s="263">
        <f>-'PRA110'!AG199</f>
        <v>0</v>
      </c>
      <c r="AI199" s="263">
        <f>-'PRA110'!AH199</f>
        <v>0</v>
      </c>
      <c r="AJ199" s="263">
        <f>-'PRA110'!AI199</f>
        <v>0</v>
      </c>
      <c r="AK199" s="263">
        <f>-'PRA110'!AJ199</f>
        <v>0</v>
      </c>
      <c r="AL199" s="263">
        <f>-'PRA110'!AK199</f>
        <v>0</v>
      </c>
      <c r="AM199" s="263">
        <f>-'PRA110'!AL199</f>
        <v>0</v>
      </c>
      <c r="AN199" s="263">
        <f>-'PRA110'!AM199</f>
        <v>0</v>
      </c>
      <c r="AO199" s="263">
        <f>-'PRA110'!AN199</f>
        <v>0</v>
      </c>
      <c r="AP199" s="263">
        <f>-'PRA110'!AO199</f>
        <v>0</v>
      </c>
      <c r="AQ199" s="263">
        <f>-'PRA110'!AP199</f>
        <v>0</v>
      </c>
      <c r="AR199" s="263">
        <f>-'PRA110'!AQ199</f>
        <v>0</v>
      </c>
      <c r="AS199" s="263">
        <f>-'PRA110'!AR199</f>
        <v>0</v>
      </c>
      <c r="AT199" s="263">
        <f>-'PRA110'!AS199</f>
        <v>0</v>
      </c>
      <c r="AU199" s="263">
        <f>-'PRA110'!AT199</f>
        <v>0</v>
      </c>
      <c r="AV199" s="263">
        <f>-'PRA110'!AU199</f>
        <v>0</v>
      </c>
      <c r="AW199" s="263">
        <f>-'PRA110'!AV199</f>
        <v>0</v>
      </c>
      <c r="AX199" s="263">
        <f>-'PRA110'!AW199</f>
        <v>0</v>
      </c>
      <c r="AY199" s="263">
        <f>-'PRA110'!AX199</f>
        <v>0</v>
      </c>
      <c r="AZ199" s="263">
        <f>-'PRA110'!AY199</f>
        <v>0</v>
      </c>
      <c r="BA199" s="263">
        <f>-'PRA110'!AZ199</f>
        <v>0</v>
      </c>
      <c r="BB199" s="263">
        <f>-'PRA110'!BA199</f>
        <v>0</v>
      </c>
      <c r="BC199" s="263">
        <f>-'PRA110'!BB199</f>
        <v>0</v>
      </c>
      <c r="BD199" s="263">
        <f>-'PRA110'!BC199</f>
        <v>0</v>
      </c>
      <c r="BE199" s="263">
        <f>-'PRA110'!BD199</f>
        <v>0</v>
      </c>
      <c r="BF199" s="263">
        <f>-'PRA110'!BE199</f>
        <v>0</v>
      </c>
      <c r="BG199" s="263">
        <f>-'PRA110'!BF199</f>
        <v>0</v>
      </c>
      <c r="BH199" s="263">
        <f>-'PRA110'!BG199</f>
        <v>0</v>
      </c>
      <c r="BI199" s="263">
        <f>-'PRA110'!BH199</f>
        <v>0</v>
      </c>
      <c r="BJ199" s="263">
        <f>-'PRA110'!BI199</f>
        <v>0</v>
      </c>
      <c r="BK199" s="263">
        <f>-'PRA110'!BJ199</f>
        <v>0</v>
      </c>
      <c r="BL199" s="263">
        <f>-'PRA110'!BK199</f>
        <v>0</v>
      </c>
      <c r="BM199" s="263">
        <f>-'PRA110'!BL199</f>
        <v>0</v>
      </c>
      <c r="BN199" s="263">
        <f>-'PRA110'!BM199</f>
        <v>0</v>
      </c>
      <c r="BO199" s="263">
        <f>-'PRA110'!BN199</f>
        <v>0</v>
      </c>
      <c r="BP199" s="263">
        <f>-'PRA110'!BO199</f>
        <v>0</v>
      </c>
      <c r="BQ199" s="263">
        <f>-'PRA110'!BP199</f>
        <v>0</v>
      </c>
      <c r="BR199" s="263">
        <f>-'PRA110'!BQ199</f>
        <v>0</v>
      </c>
      <c r="BS199" s="263">
        <f>-'PRA110'!BR199</f>
        <v>0</v>
      </c>
      <c r="BT199" s="263">
        <f>-'PRA110'!BS199</f>
        <v>0</v>
      </c>
      <c r="BU199" s="263">
        <f>-'PRA110'!BT199</f>
        <v>0</v>
      </c>
      <c r="BV199" s="263">
        <f>-'PRA110'!BU199</f>
        <v>0</v>
      </c>
      <c r="BW199" s="263">
        <f>-'PRA110'!BV199</f>
        <v>0</v>
      </c>
      <c r="BX199" s="263">
        <f>-'PRA110'!BW199</f>
        <v>0</v>
      </c>
      <c r="BY199" s="263">
        <f>-'PRA110'!BX199</f>
        <v>0</v>
      </c>
      <c r="BZ199" s="263">
        <f>-'PRA110'!BY199</f>
        <v>0</v>
      </c>
      <c r="CA199" s="263">
        <f>-'PRA110'!BZ199</f>
        <v>0</v>
      </c>
      <c r="CB199" s="263">
        <f>-'PRA110'!CA199</f>
        <v>0</v>
      </c>
      <c r="CC199" s="263">
        <f>-'PRA110'!CB199</f>
        <v>0</v>
      </c>
      <c r="CD199" s="263">
        <f>-'PRA110'!CC199</f>
        <v>0</v>
      </c>
      <c r="CE199" s="263">
        <f>-'PRA110'!CD199</f>
        <v>0</v>
      </c>
      <c r="CF199" s="263">
        <f>-'PRA110'!CE199</f>
        <v>0</v>
      </c>
      <c r="CG199" s="263">
        <f>-'PRA110'!CF199</f>
        <v>0</v>
      </c>
      <c r="CH199" s="263">
        <f>-'PRA110'!CG199</f>
        <v>0</v>
      </c>
      <c r="CI199" s="263">
        <f>-'PRA110'!CH199</f>
        <v>0</v>
      </c>
      <c r="CJ199" s="263">
        <f>-'PRA110'!CI199</f>
        <v>0</v>
      </c>
      <c r="CK199" s="263">
        <f>-'PRA110'!CJ199</f>
        <v>0</v>
      </c>
      <c r="CL199" s="263">
        <f>-'PRA110'!CK199</f>
        <v>0</v>
      </c>
      <c r="CM199" s="263">
        <f>-'PRA110'!CL199</f>
        <v>0</v>
      </c>
      <c r="CN199" s="263">
        <f>-'PRA110'!CM199</f>
        <v>0</v>
      </c>
      <c r="CO199" s="263">
        <f>-'PRA110'!CN199</f>
        <v>0</v>
      </c>
      <c r="CP199" s="263">
        <f>-'PRA110'!CO199</f>
        <v>0</v>
      </c>
      <c r="CQ199" s="263">
        <f>-'PRA110'!CP199</f>
        <v>0</v>
      </c>
      <c r="CR199" s="263">
        <f>-'PRA110'!CQ199</f>
        <v>0</v>
      </c>
      <c r="CS199" s="263">
        <f>-'PRA110'!CR199</f>
        <v>0</v>
      </c>
      <c r="CT199" s="263">
        <f>-'PRA110'!CS199</f>
        <v>0</v>
      </c>
      <c r="CU199" s="263">
        <f>-'PRA110'!CT199</f>
        <v>0</v>
      </c>
      <c r="CV199" s="263">
        <f>-'PRA110'!CU199</f>
        <v>0</v>
      </c>
      <c r="CW199" s="263">
        <f>-'PRA110'!CV199</f>
        <v>0</v>
      </c>
      <c r="CX199" s="263">
        <f>-'PRA110'!CW199</f>
        <v>0</v>
      </c>
      <c r="CY199" s="263">
        <f>-'PRA110'!CX199</f>
        <v>0</v>
      </c>
      <c r="CZ199" s="263">
        <f>-'PRA110'!CY199</f>
        <v>0</v>
      </c>
      <c r="DA199" s="263">
        <f>-'PRA110'!CZ199</f>
        <v>0</v>
      </c>
      <c r="DB199" s="263">
        <f>-'PRA110'!DA199</f>
        <v>0</v>
      </c>
      <c r="DC199" s="263">
        <f>-'PRA110'!DB199</f>
        <v>0</v>
      </c>
      <c r="DD199" s="263">
        <f>-'PRA110'!DC199</f>
        <v>0</v>
      </c>
      <c r="DE199" s="263">
        <f>-'PRA110'!DD199</f>
        <v>0</v>
      </c>
      <c r="DF199" s="263">
        <f>-'PRA110'!DE199</f>
        <v>0</v>
      </c>
      <c r="DG199" s="263">
        <f>-'PRA110'!DF199</f>
        <v>0</v>
      </c>
      <c r="DH199" s="263">
        <f>-'PRA110'!DG199</f>
        <v>0</v>
      </c>
      <c r="DI199" s="263">
        <f>-'PRA110'!DH199</f>
        <v>0</v>
      </c>
      <c r="DJ199" s="263">
        <f>-'PRA110'!DI199</f>
        <v>0</v>
      </c>
      <c r="DK199" s="263">
        <f>-'PRA110'!DJ199</f>
        <v>0</v>
      </c>
      <c r="DL199" s="264">
        <f>-'PRA110'!DK199</f>
        <v>0</v>
      </c>
    </row>
    <row r="200" spans="1:117" s="269" customFormat="1" ht="19.899999999999999" customHeight="1">
      <c r="A200" s="247"/>
      <c r="B200" s="247"/>
      <c r="C200" s="248"/>
      <c r="D200" s="84" t="s">
        <v>631</v>
      </c>
      <c r="E200" s="87" t="s">
        <v>816</v>
      </c>
      <c r="F200" s="1129" t="s">
        <v>951</v>
      </c>
      <c r="G200" s="209"/>
      <c r="H200" s="202"/>
      <c r="I200" s="270"/>
      <c r="J200" s="263">
        <f>-'PRA110'!J200</f>
        <v>0</v>
      </c>
      <c r="K200" s="263">
        <f>-('PRA110'!I200-'PRA110'!J200)</f>
        <v>0</v>
      </c>
      <c r="L200" s="263">
        <f>-'PRA110'!K200</f>
        <v>0</v>
      </c>
      <c r="M200" s="263">
        <f>-'PRA110'!L200</f>
        <v>0</v>
      </c>
      <c r="N200" s="263">
        <f>-'PRA110'!M200</f>
        <v>0</v>
      </c>
      <c r="O200" s="263">
        <f>-'PRA110'!N200</f>
        <v>0</v>
      </c>
      <c r="P200" s="263">
        <f>-'PRA110'!O200</f>
        <v>0</v>
      </c>
      <c r="Q200" s="263">
        <f>-'PRA110'!P200</f>
        <v>0</v>
      </c>
      <c r="R200" s="263">
        <f>-'PRA110'!Q200</f>
        <v>0</v>
      </c>
      <c r="S200" s="263">
        <f>-'PRA110'!R200</f>
        <v>0</v>
      </c>
      <c r="T200" s="263">
        <f>-'PRA110'!S200</f>
        <v>0</v>
      </c>
      <c r="U200" s="263">
        <f>-'PRA110'!T200</f>
        <v>0</v>
      </c>
      <c r="V200" s="263">
        <f>-'PRA110'!U200</f>
        <v>0</v>
      </c>
      <c r="W200" s="263">
        <f>-'PRA110'!V200</f>
        <v>0</v>
      </c>
      <c r="X200" s="263">
        <f>-'PRA110'!W200</f>
        <v>0</v>
      </c>
      <c r="Y200" s="263">
        <f>-'PRA110'!X200</f>
        <v>0</v>
      </c>
      <c r="Z200" s="263">
        <f>-'PRA110'!Y200</f>
        <v>0</v>
      </c>
      <c r="AA200" s="263">
        <f>-'PRA110'!Z200</f>
        <v>0</v>
      </c>
      <c r="AB200" s="263">
        <f>-'PRA110'!AA200</f>
        <v>0</v>
      </c>
      <c r="AC200" s="263">
        <f>-'PRA110'!AB200</f>
        <v>0</v>
      </c>
      <c r="AD200" s="263">
        <f>-'PRA110'!AC200</f>
        <v>0</v>
      </c>
      <c r="AE200" s="263">
        <f>-'PRA110'!AD200</f>
        <v>0</v>
      </c>
      <c r="AF200" s="263">
        <f>-'PRA110'!AE200</f>
        <v>0</v>
      </c>
      <c r="AG200" s="263">
        <f>-'PRA110'!AF200</f>
        <v>0</v>
      </c>
      <c r="AH200" s="263">
        <f>-'PRA110'!AG200</f>
        <v>0</v>
      </c>
      <c r="AI200" s="263">
        <f>-'PRA110'!AH200</f>
        <v>0</v>
      </c>
      <c r="AJ200" s="263">
        <f>-'PRA110'!AI200</f>
        <v>0</v>
      </c>
      <c r="AK200" s="263">
        <f>-'PRA110'!AJ200</f>
        <v>0</v>
      </c>
      <c r="AL200" s="263">
        <f>-'PRA110'!AK200</f>
        <v>0</v>
      </c>
      <c r="AM200" s="263">
        <f>-'PRA110'!AL200</f>
        <v>0</v>
      </c>
      <c r="AN200" s="263">
        <f>-'PRA110'!AM200</f>
        <v>0</v>
      </c>
      <c r="AO200" s="263">
        <f>-'PRA110'!AN200</f>
        <v>0</v>
      </c>
      <c r="AP200" s="263">
        <f>-'PRA110'!AO200</f>
        <v>0</v>
      </c>
      <c r="AQ200" s="263">
        <f>-'PRA110'!AP200</f>
        <v>0</v>
      </c>
      <c r="AR200" s="263">
        <f>-'PRA110'!AQ200</f>
        <v>0</v>
      </c>
      <c r="AS200" s="263">
        <f>-'PRA110'!AR200</f>
        <v>0</v>
      </c>
      <c r="AT200" s="263">
        <f>-'PRA110'!AS200</f>
        <v>0</v>
      </c>
      <c r="AU200" s="263">
        <f>-'PRA110'!AT200</f>
        <v>0</v>
      </c>
      <c r="AV200" s="263">
        <f>-'PRA110'!AU200</f>
        <v>0</v>
      </c>
      <c r="AW200" s="263">
        <f>-'PRA110'!AV200</f>
        <v>0</v>
      </c>
      <c r="AX200" s="263">
        <f>-'PRA110'!AW200</f>
        <v>0</v>
      </c>
      <c r="AY200" s="263">
        <f>-'PRA110'!AX200</f>
        <v>0</v>
      </c>
      <c r="AZ200" s="263">
        <f>-'PRA110'!AY200</f>
        <v>0</v>
      </c>
      <c r="BA200" s="263">
        <f>-'PRA110'!AZ200</f>
        <v>0</v>
      </c>
      <c r="BB200" s="263">
        <f>-'PRA110'!BA200</f>
        <v>0</v>
      </c>
      <c r="BC200" s="263">
        <f>-'PRA110'!BB200</f>
        <v>0</v>
      </c>
      <c r="BD200" s="263">
        <f>-'PRA110'!BC200</f>
        <v>0</v>
      </c>
      <c r="BE200" s="263">
        <f>-'PRA110'!BD200</f>
        <v>0</v>
      </c>
      <c r="BF200" s="263">
        <f>-'PRA110'!BE200</f>
        <v>0</v>
      </c>
      <c r="BG200" s="263">
        <f>-'PRA110'!BF200</f>
        <v>0</v>
      </c>
      <c r="BH200" s="263">
        <f>-'PRA110'!BG200</f>
        <v>0</v>
      </c>
      <c r="BI200" s="263">
        <f>-'PRA110'!BH200</f>
        <v>0</v>
      </c>
      <c r="BJ200" s="263">
        <f>-'PRA110'!BI200</f>
        <v>0</v>
      </c>
      <c r="BK200" s="263">
        <f>-'PRA110'!BJ200</f>
        <v>0</v>
      </c>
      <c r="BL200" s="263">
        <f>-'PRA110'!BK200</f>
        <v>0</v>
      </c>
      <c r="BM200" s="263">
        <f>-'PRA110'!BL200</f>
        <v>0</v>
      </c>
      <c r="BN200" s="263">
        <f>-'PRA110'!BM200</f>
        <v>0</v>
      </c>
      <c r="BO200" s="263">
        <f>-'PRA110'!BN200</f>
        <v>0</v>
      </c>
      <c r="BP200" s="263">
        <f>-'PRA110'!BO200</f>
        <v>0</v>
      </c>
      <c r="BQ200" s="263">
        <f>-'PRA110'!BP200</f>
        <v>0</v>
      </c>
      <c r="BR200" s="263">
        <f>-'PRA110'!BQ200</f>
        <v>0</v>
      </c>
      <c r="BS200" s="263">
        <f>-'PRA110'!BR200</f>
        <v>0</v>
      </c>
      <c r="BT200" s="263">
        <f>-'PRA110'!BS200</f>
        <v>0</v>
      </c>
      <c r="BU200" s="263">
        <f>-'PRA110'!BT200</f>
        <v>0</v>
      </c>
      <c r="BV200" s="263">
        <f>-'PRA110'!BU200</f>
        <v>0</v>
      </c>
      <c r="BW200" s="263">
        <f>-'PRA110'!BV200</f>
        <v>0</v>
      </c>
      <c r="BX200" s="263">
        <f>-'PRA110'!BW200</f>
        <v>0</v>
      </c>
      <c r="BY200" s="263">
        <f>-'PRA110'!BX200</f>
        <v>0</v>
      </c>
      <c r="BZ200" s="263">
        <f>-'PRA110'!BY200</f>
        <v>0</v>
      </c>
      <c r="CA200" s="263">
        <f>-'PRA110'!BZ200</f>
        <v>0</v>
      </c>
      <c r="CB200" s="263">
        <f>-'PRA110'!CA200</f>
        <v>0</v>
      </c>
      <c r="CC200" s="263">
        <f>-'PRA110'!CB200</f>
        <v>0</v>
      </c>
      <c r="CD200" s="263">
        <f>-'PRA110'!CC200</f>
        <v>0</v>
      </c>
      <c r="CE200" s="263">
        <f>-'PRA110'!CD200</f>
        <v>0</v>
      </c>
      <c r="CF200" s="263">
        <f>-'PRA110'!CE200</f>
        <v>0</v>
      </c>
      <c r="CG200" s="263">
        <f>-'PRA110'!CF200</f>
        <v>0</v>
      </c>
      <c r="CH200" s="263">
        <f>-'PRA110'!CG200</f>
        <v>0</v>
      </c>
      <c r="CI200" s="263">
        <f>-'PRA110'!CH200</f>
        <v>0</v>
      </c>
      <c r="CJ200" s="263">
        <f>-'PRA110'!CI200</f>
        <v>0</v>
      </c>
      <c r="CK200" s="263">
        <f>-'PRA110'!CJ200</f>
        <v>0</v>
      </c>
      <c r="CL200" s="263">
        <f>-'PRA110'!CK200</f>
        <v>0</v>
      </c>
      <c r="CM200" s="263">
        <f>-'PRA110'!CL200</f>
        <v>0</v>
      </c>
      <c r="CN200" s="263">
        <f>-'PRA110'!CM200</f>
        <v>0</v>
      </c>
      <c r="CO200" s="263">
        <f>-'PRA110'!CN200</f>
        <v>0</v>
      </c>
      <c r="CP200" s="263">
        <f>-'PRA110'!CO200</f>
        <v>0</v>
      </c>
      <c r="CQ200" s="263">
        <f>-'PRA110'!CP200</f>
        <v>0</v>
      </c>
      <c r="CR200" s="263">
        <f>-'PRA110'!CQ200</f>
        <v>0</v>
      </c>
      <c r="CS200" s="263">
        <f>-'PRA110'!CR200</f>
        <v>0</v>
      </c>
      <c r="CT200" s="263">
        <f>-'PRA110'!CS200</f>
        <v>0</v>
      </c>
      <c r="CU200" s="263">
        <f>-'PRA110'!CT200</f>
        <v>0</v>
      </c>
      <c r="CV200" s="263">
        <f>-'PRA110'!CU200</f>
        <v>0</v>
      </c>
      <c r="CW200" s="263">
        <f>-'PRA110'!CV200</f>
        <v>0</v>
      </c>
      <c r="CX200" s="263">
        <f>-'PRA110'!CW200</f>
        <v>0</v>
      </c>
      <c r="CY200" s="263">
        <f>-'PRA110'!CX200</f>
        <v>0</v>
      </c>
      <c r="CZ200" s="263">
        <f>-'PRA110'!CY200</f>
        <v>0</v>
      </c>
      <c r="DA200" s="263">
        <f>-'PRA110'!CZ200</f>
        <v>0</v>
      </c>
      <c r="DB200" s="263">
        <f>-'PRA110'!DA200</f>
        <v>0</v>
      </c>
      <c r="DC200" s="263">
        <f>-'PRA110'!DB200</f>
        <v>0</v>
      </c>
      <c r="DD200" s="263">
        <f>-'PRA110'!DC200</f>
        <v>0</v>
      </c>
      <c r="DE200" s="263">
        <f>-'PRA110'!DD200</f>
        <v>0</v>
      </c>
      <c r="DF200" s="263">
        <f>-'PRA110'!DE200</f>
        <v>0</v>
      </c>
      <c r="DG200" s="263">
        <f>-'PRA110'!DF200</f>
        <v>0</v>
      </c>
      <c r="DH200" s="263">
        <f>-'PRA110'!DG200</f>
        <v>0</v>
      </c>
      <c r="DI200" s="263">
        <f>-'PRA110'!DH200</f>
        <v>0</v>
      </c>
      <c r="DJ200" s="263">
        <f>-'PRA110'!DI200</f>
        <v>0</v>
      </c>
      <c r="DK200" s="263">
        <f>-'PRA110'!DJ200</f>
        <v>0</v>
      </c>
      <c r="DL200" s="264">
        <f>-'PRA110'!DK200</f>
        <v>0</v>
      </c>
    </row>
    <row r="201" spans="1:117" s="168" customFormat="1" ht="19.899999999999999" customHeight="1">
      <c r="A201" s="253"/>
      <c r="B201" s="262"/>
      <c r="C201" s="174"/>
      <c r="D201" s="84"/>
      <c r="E201" s="87"/>
      <c r="F201" s="211" t="s">
        <v>991</v>
      </c>
      <c r="G201" s="209"/>
      <c r="H201" s="202"/>
      <c r="I201" s="212"/>
      <c r="J201" s="263">
        <f>-('PRA110'!J201-SUM('PRA110'!J202:J209))</f>
        <v>0</v>
      </c>
      <c r="K201" s="263">
        <f>-(('PRA110'!I$201-'PRA110'!J$201)-('PRA110'!I$202-'PRA110'!J$202)-('PRA110'!I$203-'PRA110'!J$203)-('PRA110'!I$204-'PRA110'!J$204)-('PRA110'!I$205-'PRA110'!J$205)-('PRA110'!I$206-'PRA110'!J$206)-('PRA110'!I$207-'PRA110'!J$207)-('PRA110'!I$208-'PRA110'!J$208)-('PRA110'!I$209-'PRA110'!J$209))</f>
        <v>0</v>
      </c>
      <c r="L201" s="263">
        <f>-('PRA110'!K201-SUM('PRA110'!K202:K209))</f>
        <v>0</v>
      </c>
      <c r="M201" s="263">
        <f>-('PRA110'!L201-SUM('PRA110'!L202:L209))</f>
        <v>0</v>
      </c>
      <c r="N201" s="263">
        <f>-('PRA110'!M201-SUM('PRA110'!M202:M209))</f>
        <v>0</v>
      </c>
      <c r="O201" s="263">
        <f>-('PRA110'!N201-SUM('PRA110'!N202:N209))</f>
        <v>0</v>
      </c>
      <c r="P201" s="263">
        <f>-('PRA110'!O201-SUM('PRA110'!O202:O209))</f>
        <v>0</v>
      </c>
      <c r="Q201" s="263">
        <f>-('PRA110'!P201-SUM('PRA110'!P202:P209))</f>
        <v>0</v>
      </c>
      <c r="R201" s="263">
        <f>-('PRA110'!Q201-SUM('PRA110'!Q202:Q209))</f>
        <v>0</v>
      </c>
      <c r="S201" s="263">
        <f>-('PRA110'!R201-SUM('PRA110'!R202:R209))</f>
        <v>0</v>
      </c>
      <c r="T201" s="263">
        <f>-('PRA110'!S201-SUM('PRA110'!S202:S209))</f>
        <v>0</v>
      </c>
      <c r="U201" s="263">
        <f>-('PRA110'!T201-SUM('PRA110'!T202:T209))</f>
        <v>0</v>
      </c>
      <c r="V201" s="263">
        <f>-('PRA110'!U201-SUM('PRA110'!U202:U209))</f>
        <v>0</v>
      </c>
      <c r="W201" s="263">
        <f>-('PRA110'!V201-SUM('PRA110'!V202:V209))</f>
        <v>0</v>
      </c>
      <c r="X201" s="263">
        <f>-('PRA110'!W201-SUM('PRA110'!W202:W209))</f>
        <v>0</v>
      </c>
      <c r="Y201" s="263">
        <f>-('PRA110'!X201-SUM('PRA110'!X202:X209))</f>
        <v>0</v>
      </c>
      <c r="Z201" s="263">
        <f>-('PRA110'!Y201-SUM('PRA110'!Y202:Y209))</f>
        <v>0</v>
      </c>
      <c r="AA201" s="263">
        <f>-('PRA110'!Z201-SUM('PRA110'!Z202:Z209))</f>
        <v>0</v>
      </c>
      <c r="AB201" s="263">
        <f>-('PRA110'!AA201-SUM('PRA110'!AA202:AA209))</f>
        <v>0</v>
      </c>
      <c r="AC201" s="263">
        <f>-('PRA110'!AB201-SUM('PRA110'!AB202:AB209))</f>
        <v>0</v>
      </c>
      <c r="AD201" s="263">
        <f>-('PRA110'!AC201-SUM('PRA110'!AC202:AC209))</f>
        <v>0</v>
      </c>
      <c r="AE201" s="263">
        <f>-('PRA110'!AD201-SUM('PRA110'!AD202:AD209))</f>
        <v>0</v>
      </c>
      <c r="AF201" s="263">
        <f>-('PRA110'!AE201-SUM('PRA110'!AE202:AE209))</f>
        <v>0</v>
      </c>
      <c r="AG201" s="263">
        <f>-('PRA110'!AF201-SUM('PRA110'!AF202:AF209))</f>
        <v>0</v>
      </c>
      <c r="AH201" s="263">
        <f>-('PRA110'!AG201-SUM('PRA110'!AG202:AG209))</f>
        <v>0</v>
      </c>
      <c r="AI201" s="263">
        <f>-('PRA110'!AH201-SUM('PRA110'!AH202:AH209))</f>
        <v>0</v>
      </c>
      <c r="AJ201" s="263">
        <f>-('PRA110'!AI201-SUM('PRA110'!AI202:AI209))</f>
        <v>0</v>
      </c>
      <c r="AK201" s="263">
        <f>-('PRA110'!AJ201-SUM('PRA110'!AJ202:AJ209))</f>
        <v>0</v>
      </c>
      <c r="AL201" s="263">
        <f>-('PRA110'!AK201-SUM('PRA110'!AK202:AK209))</f>
        <v>0</v>
      </c>
      <c r="AM201" s="263">
        <f>-('PRA110'!AL201-SUM('PRA110'!AL202:AL209))</f>
        <v>0</v>
      </c>
      <c r="AN201" s="263">
        <f>-('PRA110'!AM201-SUM('PRA110'!AM202:AM209))</f>
        <v>0</v>
      </c>
      <c r="AO201" s="263">
        <f>-('PRA110'!AN201-SUM('PRA110'!AN202:AN209))</f>
        <v>0</v>
      </c>
      <c r="AP201" s="263">
        <f>-('PRA110'!AO201-SUM('PRA110'!AO202:AO209))</f>
        <v>0</v>
      </c>
      <c r="AQ201" s="263">
        <f>-('PRA110'!AP201-SUM('PRA110'!AP202:AP209))</f>
        <v>0</v>
      </c>
      <c r="AR201" s="263">
        <f>-('PRA110'!AQ201-SUM('PRA110'!AQ202:AQ209))</f>
        <v>0</v>
      </c>
      <c r="AS201" s="263">
        <f>-('PRA110'!AR201-SUM('PRA110'!AR202:AR209))</f>
        <v>0</v>
      </c>
      <c r="AT201" s="263">
        <f>-('PRA110'!AS201-SUM('PRA110'!AS202:AS209))</f>
        <v>0</v>
      </c>
      <c r="AU201" s="263">
        <f>-('PRA110'!AT201-SUM('PRA110'!AT202:AT209))</f>
        <v>0</v>
      </c>
      <c r="AV201" s="263">
        <f>-('PRA110'!AU201-SUM('PRA110'!AU202:AU209))</f>
        <v>0</v>
      </c>
      <c r="AW201" s="263">
        <f>-('PRA110'!AV201-SUM('PRA110'!AV202:AV209))</f>
        <v>0</v>
      </c>
      <c r="AX201" s="263">
        <f>-('PRA110'!AW201-SUM('PRA110'!AW202:AW209))</f>
        <v>0</v>
      </c>
      <c r="AY201" s="263">
        <f>-('PRA110'!AX201-SUM('PRA110'!AX202:AX209))</f>
        <v>0</v>
      </c>
      <c r="AZ201" s="263">
        <f>-('PRA110'!AY201-SUM('PRA110'!AY202:AY209))</f>
        <v>0</v>
      </c>
      <c r="BA201" s="263">
        <f>-('PRA110'!AZ201-SUM('PRA110'!AZ202:AZ209))</f>
        <v>0</v>
      </c>
      <c r="BB201" s="263">
        <f>-('PRA110'!BA201-SUM('PRA110'!BA202:BA209))</f>
        <v>0</v>
      </c>
      <c r="BC201" s="263">
        <f>-('PRA110'!BB201-SUM('PRA110'!BB202:BB209))</f>
        <v>0</v>
      </c>
      <c r="BD201" s="263">
        <f>-('PRA110'!BC201-SUM('PRA110'!BC202:BC209))</f>
        <v>0</v>
      </c>
      <c r="BE201" s="263">
        <f>-('PRA110'!BD201-SUM('PRA110'!BD202:BD209))</f>
        <v>0</v>
      </c>
      <c r="BF201" s="263">
        <f>-('PRA110'!BE201-SUM('PRA110'!BE202:BE209))</f>
        <v>0</v>
      </c>
      <c r="BG201" s="263">
        <f>-('PRA110'!BF201-SUM('PRA110'!BF202:BF209))</f>
        <v>0</v>
      </c>
      <c r="BH201" s="263">
        <f>-('PRA110'!BG201-SUM('PRA110'!BG202:BG209))</f>
        <v>0</v>
      </c>
      <c r="BI201" s="263">
        <f>-('PRA110'!BH201-SUM('PRA110'!BH202:BH209))</f>
        <v>0</v>
      </c>
      <c r="BJ201" s="263">
        <f>-('PRA110'!BI201-SUM('PRA110'!BI202:BI209))</f>
        <v>0</v>
      </c>
      <c r="BK201" s="263">
        <f>-('PRA110'!BJ201-SUM('PRA110'!BJ202:BJ209))</f>
        <v>0</v>
      </c>
      <c r="BL201" s="263">
        <f>-('PRA110'!BK201-SUM('PRA110'!BK202:BK209))</f>
        <v>0</v>
      </c>
      <c r="BM201" s="263">
        <f>-('PRA110'!BL201-SUM('PRA110'!BL202:BL209))</f>
        <v>0</v>
      </c>
      <c r="BN201" s="263">
        <f>-('PRA110'!BM201-SUM('PRA110'!BM202:BM209))</f>
        <v>0</v>
      </c>
      <c r="BO201" s="263">
        <f>-('PRA110'!BN201-SUM('PRA110'!BN202:BN209))</f>
        <v>0</v>
      </c>
      <c r="BP201" s="263">
        <f>-('PRA110'!BO201-SUM('PRA110'!BO202:BO209))</f>
        <v>0</v>
      </c>
      <c r="BQ201" s="263">
        <f>-('PRA110'!BP201-SUM('PRA110'!BP202:BP209))</f>
        <v>0</v>
      </c>
      <c r="BR201" s="263">
        <f>-('PRA110'!BQ201-SUM('PRA110'!BQ202:BQ209))</f>
        <v>0</v>
      </c>
      <c r="BS201" s="263">
        <f>-('PRA110'!BR201-SUM('PRA110'!BR202:BR209))</f>
        <v>0</v>
      </c>
      <c r="BT201" s="263">
        <f>-('PRA110'!BS201-SUM('PRA110'!BS202:BS209))</f>
        <v>0</v>
      </c>
      <c r="BU201" s="263">
        <f>-('PRA110'!BT201-SUM('PRA110'!BT202:BT209))</f>
        <v>0</v>
      </c>
      <c r="BV201" s="263">
        <f>-('PRA110'!BU201-SUM('PRA110'!BU202:BU209))</f>
        <v>0</v>
      </c>
      <c r="BW201" s="263">
        <f>-('PRA110'!BV201-SUM('PRA110'!BV202:BV209))</f>
        <v>0</v>
      </c>
      <c r="BX201" s="263">
        <f>-('PRA110'!BW201-SUM('PRA110'!BW202:BW209))</f>
        <v>0</v>
      </c>
      <c r="BY201" s="263">
        <f>-('PRA110'!BX201-SUM('PRA110'!BX202:BX209))</f>
        <v>0</v>
      </c>
      <c r="BZ201" s="263">
        <f>-('PRA110'!BY201-SUM('PRA110'!BY202:BY209))</f>
        <v>0</v>
      </c>
      <c r="CA201" s="263">
        <f>-('PRA110'!BZ201-SUM('PRA110'!BZ202:BZ209))</f>
        <v>0</v>
      </c>
      <c r="CB201" s="263">
        <f>-('PRA110'!CA201-SUM('PRA110'!CA202:CA209))</f>
        <v>0</v>
      </c>
      <c r="CC201" s="263">
        <f>-('PRA110'!CB201-SUM('PRA110'!CB202:CB209))</f>
        <v>0</v>
      </c>
      <c r="CD201" s="263">
        <f>-('PRA110'!CC201-SUM('PRA110'!CC202:CC209))</f>
        <v>0</v>
      </c>
      <c r="CE201" s="263">
        <f>-('PRA110'!CD201-SUM('PRA110'!CD202:CD209))</f>
        <v>0</v>
      </c>
      <c r="CF201" s="263">
        <f>-('PRA110'!CE201-SUM('PRA110'!CE202:CE209))</f>
        <v>0</v>
      </c>
      <c r="CG201" s="263">
        <f>-('PRA110'!CF201-SUM('PRA110'!CF202:CF209))</f>
        <v>0</v>
      </c>
      <c r="CH201" s="263">
        <f>-('PRA110'!CG201-SUM('PRA110'!CG202:CG209))</f>
        <v>0</v>
      </c>
      <c r="CI201" s="263">
        <f>-('PRA110'!CH201-SUM('PRA110'!CH202:CH209))</f>
        <v>0</v>
      </c>
      <c r="CJ201" s="263">
        <f>-('PRA110'!CI201-SUM('PRA110'!CI202:CI209))</f>
        <v>0</v>
      </c>
      <c r="CK201" s="263">
        <f>-('PRA110'!CJ201-SUM('PRA110'!CJ202:CJ209))</f>
        <v>0</v>
      </c>
      <c r="CL201" s="263">
        <f>-('PRA110'!CK201-SUM('PRA110'!CK202:CK209))</f>
        <v>0</v>
      </c>
      <c r="CM201" s="263">
        <f>-('PRA110'!CL201-SUM('PRA110'!CL202:CL209))</f>
        <v>0</v>
      </c>
      <c r="CN201" s="263">
        <f>-('PRA110'!CM201-SUM('PRA110'!CM202:CM209))</f>
        <v>0</v>
      </c>
      <c r="CO201" s="263">
        <f>-('PRA110'!CN201-SUM('PRA110'!CN202:CN209))</f>
        <v>0</v>
      </c>
      <c r="CP201" s="263">
        <f>-('PRA110'!CO201-SUM('PRA110'!CO202:CO209))</f>
        <v>0</v>
      </c>
      <c r="CQ201" s="263">
        <f>-('PRA110'!CP201-SUM('PRA110'!CP202:CP209))</f>
        <v>0</v>
      </c>
      <c r="CR201" s="263">
        <f>-('PRA110'!CQ201-SUM('PRA110'!CQ202:CQ209))</f>
        <v>0</v>
      </c>
      <c r="CS201" s="263">
        <f>-('PRA110'!CR201-SUM('PRA110'!CR202:CR209))</f>
        <v>0</v>
      </c>
      <c r="CT201" s="263">
        <f>-('PRA110'!CS201-SUM('PRA110'!CS202:CS209))</f>
        <v>0</v>
      </c>
      <c r="CU201" s="263">
        <f>-('PRA110'!CT201-SUM('PRA110'!CT202:CT209))</f>
        <v>0</v>
      </c>
      <c r="CV201" s="263">
        <f>-('PRA110'!CU201-SUM('PRA110'!CU202:CU209))</f>
        <v>0</v>
      </c>
      <c r="CW201" s="263">
        <f>-('PRA110'!CV201-SUM('PRA110'!CV202:CV209))</f>
        <v>0</v>
      </c>
      <c r="CX201" s="263">
        <f>-('PRA110'!CW201-SUM('PRA110'!CW202:CW209))</f>
        <v>0</v>
      </c>
      <c r="CY201" s="263">
        <f>-('PRA110'!CX201-SUM('PRA110'!CX202:CX209))</f>
        <v>0</v>
      </c>
      <c r="CZ201" s="263">
        <f>-('PRA110'!CY201-SUM('PRA110'!CY202:CY209))</f>
        <v>0</v>
      </c>
      <c r="DA201" s="263">
        <f>-('PRA110'!CZ201-SUM('PRA110'!CZ202:CZ209))</f>
        <v>0</v>
      </c>
      <c r="DB201" s="263">
        <f>-('PRA110'!DA201-SUM('PRA110'!DA202:DA209))</f>
        <v>0</v>
      </c>
      <c r="DC201" s="263">
        <f>-('PRA110'!DB201-SUM('PRA110'!DB202:DB209))</f>
        <v>0</v>
      </c>
      <c r="DD201" s="263">
        <f>-('PRA110'!DC201-SUM('PRA110'!DC202:DC209))</f>
        <v>0</v>
      </c>
      <c r="DE201" s="263">
        <f>-('PRA110'!DD201-SUM('PRA110'!DD202:DD209))</f>
        <v>0</v>
      </c>
      <c r="DF201" s="263">
        <f>-('PRA110'!DE201-SUM('PRA110'!DE202:DE209))</f>
        <v>0</v>
      </c>
      <c r="DG201" s="263">
        <f>-('PRA110'!DF201-SUM('PRA110'!DF202:DF209))</f>
        <v>0</v>
      </c>
      <c r="DH201" s="263">
        <f>-('PRA110'!DG201-SUM('PRA110'!DG202:DG209))</f>
        <v>0</v>
      </c>
      <c r="DI201" s="263">
        <f>-('PRA110'!DH201-SUM('PRA110'!DH202:DH209))</f>
        <v>0</v>
      </c>
      <c r="DJ201" s="263">
        <f>-('PRA110'!DI201-SUM('PRA110'!DI202:DI209))</f>
        <v>0</v>
      </c>
      <c r="DK201" s="263">
        <f>-('PRA110'!DJ201-SUM('PRA110'!DJ202:DJ209))</f>
        <v>0</v>
      </c>
      <c r="DL201" s="271">
        <f>-('PRA110'!DK201-SUM('PRA110'!DK202:DK209))</f>
        <v>0</v>
      </c>
      <c r="DM201" s="272"/>
    </row>
    <row r="202" spans="1:117" s="168" customFormat="1" ht="19.899999999999999" customHeight="1">
      <c r="A202" s="253"/>
      <c r="B202" s="249"/>
      <c r="C202" s="174"/>
      <c r="D202" s="111" t="s">
        <v>633</v>
      </c>
      <c r="E202" s="112" t="s">
        <v>817</v>
      </c>
      <c r="F202" s="231" t="s">
        <v>945</v>
      </c>
      <c r="G202" s="209"/>
      <c r="H202" s="202"/>
      <c r="I202" s="212"/>
      <c r="J202" s="263">
        <f>-'PRA110'!J202</f>
        <v>0</v>
      </c>
      <c r="K202" s="263">
        <f>-('PRA110'!I202-'PRA110'!J202)</f>
        <v>0</v>
      </c>
      <c r="L202" s="263">
        <f>-'PRA110'!K202</f>
        <v>0</v>
      </c>
      <c r="M202" s="263">
        <f>-'PRA110'!L202</f>
        <v>0</v>
      </c>
      <c r="N202" s="263">
        <f>-'PRA110'!M202</f>
        <v>0</v>
      </c>
      <c r="O202" s="263">
        <f>-'PRA110'!N202</f>
        <v>0</v>
      </c>
      <c r="P202" s="263">
        <f>-'PRA110'!O202</f>
        <v>0</v>
      </c>
      <c r="Q202" s="263">
        <f>-'PRA110'!P202</f>
        <v>0</v>
      </c>
      <c r="R202" s="263">
        <f>-'PRA110'!Q202</f>
        <v>0</v>
      </c>
      <c r="S202" s="263">
        <f>-'PRA110'!R202</f>
        <v>0</v>
      </c>
      <c r="T202" s="263">
        <f>-'PRA110'!S202</f>
        <v>0</v>
      </c>
      <c r="U202" s="263">
        <f>-'PRA110'!T202</f>
        <v>0</v>
      </c>
      <c r="V202" s="263">
        <f>-'PRA110'!U202</f>
        <v>0</v>
      </c>
      <c r="W202" s="263">
        <f>-'PRA110'!V202</f>
        <v>0</v>
      </c>
      <c r="X202" s="263">
        <f>-'PRA110'!W202</f>
        <v>0</v>
      </c>
      <c r="Y202" s="263">
        <f>-'PRA110'!X202</f>
        <v>0</v>
      </c>
      <c r="Z202" s="263">
        <f>-'PRA110'!Y202</f>
        <v>0</v>
      </c>
      <c r="AA202" s="263">
        <f>-'PRA110'!Z202</f>
        <v>0</v>
      </c>
      <c r="AB202" s="263">
        <f>-'PRA110'!AA202</f>
        <v>0</v>
      </c>
      <c r="AC202" s="263">
        <f>-'PRA110'!AB202</f>
        <v>0</v>
      </c>
      <c r="AD202" s="263">
        <f>-'PRA110'!AC202</f>
        <v>0</v>
      </c>
      <c r="AE202" s="263">
        <f>-'PRA110'!AD202</f>
        <v>0</v>
      </c>
      <c r="AF202" s="263">
        <f>-'PRA110'!AE202</f>
        <v>0</v>
      </c>
      <c r="AG202" s="263">
        <f>-'PRA110'!AF202</f>
        <v>0</v>
      </c>
      <c r="AH202" s="263">
        <f>-'PRA110'!AG202</f>
        <v>0</v>
      </c>
      <c r="AI202" s="263">
        <f>-'PRA110'!AH202</f>
        <v>0</v>
      </c>
      <c r="AJ202" s="263">
        <f>-'PRA110'!AI202</f>
        <v>0</v>
      </c>
      <c r="AK202" s="263">
        <f>-'PRA110'!AJ202</f>
        <v>0</v>
      </c>
      <c r="AL202" s="263">
        <f>-'PRA110'!AK202</f>
        <v>0</v>
      </c>
      <c r="AM202" s="263">
        <f>-'PRA110'!AL202</f>
        <v>0</v>
      </c>
      <c r="AN202" s="263">
        <f>-'PRA110'!AM202</f>
        <v>0</v>
      </c>
      <c r="AO202" s="263">
        <f>-'PRA110'!AN202</f>
        <v>0</v>
      </c>
      <c r="AP202" s="263">
        <f>-'PRA110'!AO202</f>
        <v>0</v>
      </c>
      <c r="AQ202" s="263">
        <f>-'PRA110'!AP202</f>
        <v>0</v>
      </c>
      <c r="AR202" s="263">
        <f>-'PRA110'!AQ202</f>
        <v>0</v>
      </c>
      <c r="AS202" s="263">
        <f>-'PRA110'!AR202</f>
        <v>0</v>
      </c>
      <c r="AT202" s="263">
        <f>-'PRA110'!AS202</f>
        <v>0</v>
      </c>
      <c r="AU202" s="263">
        <f>-'PRA110'!AT202</f>
        <v>0</v>
      </c>
      <c r="AV202" s="263">
        <f>-'PRA110'!AU202</f>
        <v>0</v>
      </c>
      <c r="AW202" s="263">
        <f>-'PRA110'!AV202</f>
        <v>0</v>
      </c>
      <c r="AX202" s="263">
        <f>-'PRA110'!AW202</f>
        <v>0</v>
      </c>
      <c r="AY202" s="263">
        <f>-'PRA110'!AX202</f>
        <v>0</v>
      </c>
      <c r="AZ202" s="263">
        <f>-'PRA110'!AY202</f>
        <v>0</v>
      </c>
      <c r="BA202" s="263">
        <f>-'PRA110'!AZ202</f>
        <v>0</v>
      </c>
      <c r="BB202" s="263">
        <f>-'PRA110'!BA202</f>
        <v>0</v>
      </c>
      <c r="BC202" s="263">
        <f>-'PRA110'!BB202</f>
        <v>0</v>
      </c>
      <c r="BD202" s="263">
        <f>-'PRA110'!BC202</f>
        <v>0</v>
      </c>
      <c r="BE202" s="263">
        <f>-'PRA110'!BD202</f>
        <v>0</v>
      </c>
      <c r="BF202" s="263">
        <f>-'PRA110'!BE202</f>
        <v>0</v>
      </c>
      <c r="BG202" s="263">
        <f>-'PRA110'!BF202</f>
        <v>0</v>
      </c>
      <c r="BH202" s="263">
        <f>-'PRA110'!BG202</f>
        <v>0</v>
      </c>
      <c r="BI202" s="263">
        <f>-'PRA110'!BH202</f>
        <v>0</v>
      </c>
      <c r="BJ202" s="263">
        <f>-'PRA110'!BI202</f>
        <v>0</v>
      </c>
      <c r="BK202" s="263">
        <f>-'PRA110'!BJ202</f>
        <v>0</v>
      </c>
      <c r="BL202" s="263">
        <f>-'PRA110'!BK202</f>
        <v>0</v>
      </c>
      <c r="BM202" s="263">
        <f>-'PRA110'!BL202</f>
        <v>0</v>
      </c>
      <c r="BN202" s="263">
        <f>-'PRA110'!BM202</f>
        <v>0</v>
      </c>
      <c r="BO202" s="263">
        <f>-'PRA110'!BN202</f>
        <v>0</v>
      </c>
      <c r="BP202" s="263">
        <f>-'PRA110'!BO202</f>
        <v>0</v>
      </c>
      <c r="BQ202" s="263">
        <f>-'PRA110'!BP202</f>
        <v>0</v>
      </c>
      <c r="BR202" s="263">
        <f>-'PRA110'!BQ202</f>
        <v>0</v>
      </c>
      <c r="BS202" s="263">
        <f>-'PRA110'!BR202</f>
        <v>0</v>
      </c>
      <c r="BT202" s="263">
        <f>-'PRA110'!BS202</f>
        <v>0</v>
      </c>
      <c r="BU202" s="263">
        <f>-'PRA110'!BT202</f>
        <v>0</v>
      </c>
      <c r="BV202" s="263">
        <f>-'PRA110'!BU202</f>
        <v>0</v>
      </c>
      <c r="BW202" s="263">
        <f>-'PRA110'!BV202</f>
        <v>0</v>
      </c>
      <c r="BX202" s="263">
        <f>-'PRA110'!BW202</f>
        <v>0</v>
      </c>
      <c r="BY202" s="263">
        <f>-'PRA110'!BX202</f>
        <v>0</v>
      </c>
      <c r="BZ202" s="263">
        <f>-'PRA110'!BY202</f>
        <v>0</v>
      </c>
      <c r="CA202" s="263">
        <f>-'PRA110'!BZ202</f>
        <v>0</v>
      </c>
      <c r="CB202" s="263">
        <f>-'PRA110'!CA202</f>
        <v>0</v>
      </c>
      <c r="CC202" s="263">
        <f>-'PRA110'!CB202</f>
        <v>0</v>
      </c>
      <c r="CD202" s="263">
        <f>-'PRA110'!CC202</f>
        <v>0</v>
      </c>
      <c r="CE202" s="263">
        <f>-'PRA110'!CD202</f>
        <v>0</v>
      </c>
      <c r="CF202" s="263">
        <f>-'PRA110'!CE202</f>
        <v>0</v>
      </c>
      <c r="CG202" s="263">
        <f>-'PRA110'!CF202</f>
        <v>0</v>
      </c>
      <c r="CH202" s="263">
        <f>-'PRA110'!CG202</f>
        <v>0</v>
      </c>
      <c r="CI202" s="263">
        <f>-'PRA110'!CH202</f>
        <v>0</v>
      </c>
      <c r="CJ202" s="263">
        <f>-'PRA110'!CI202</f>
        <v>0</v>
      </c>
      <c r="CK202" s="263">
        <f>-'PRA110'!CJ202</f>
        <v>0</v>
      </c>
      <c r="CL202" s="263">
        <f>-'PRA110'!CK202</f>
        <v>0</v>
      </c>
      <c r="CM202" s="263">
        <f>-'PRA110'!CL202</f>
        <v>0</v>
      </c>
      <c r="CN202" s="263">
        <f>-'PRA110'!CM202</f>
        <v>0</v>
      </c>
      <c r="CO202" s="263">
        <f>-'PRA110'!CN202</f>
        <v>0</v>
      </c>
      <c r="CP202" s="263">
        <f>-'PRA110'!CO202</f>
        <v>0</v>
      </c>
      <c r="CQ202" s="263">
        <f>-'PRA110'!CP202</f>
        <v>0</v>
      </c>
      <c r="CR202" s="263">
        <f>-'PRA110'!CQ202</f>
        <v>0</v>
      </c>
      <c r="CS202" s="263">
        <f>-'PRA110'!CR202</f>
        <v>0</v>
      </c>
      <c r="CT202" s="263">
        <f>-'PRA110'!CS202</f>
        <v>0</v>
      </c>
      <c r="CU202" s="263">
        <f>-'PRA110'!CT202</f>
        <v>0</v>
      </c>
      <c r="CV202" s="263">
        <f>-'PRA110'!CU202</f>
        <v>0</v>
      </c>
      <c r="CW202" s="263">
        <f>-'PRA110'!CV202</f>
        <v>0</v>
      </c>
      <c r="CX202" s="263">
        <f>-'PRA110'!CW202</f>
        <v>0</v>
      </c>
      <c r="CY202" s="263">
        <f>-'PRA110'!CX202</f>
        <v>0</v>
      </c>
      <c r="CZ202" s="263">
        <f>-'PRA110'!CY202</f>
        <v>0</v>
      </c>
      <c r="DA202" s="263">
        <f>-'PRA110'!CZ202</f>
        <v>0</v>
      </c>
      <c r="DB202" s="263">
        <f>-'PRA110'!DA202</f>
        <v>0</v>
      </c>
      <c r="DC202" s="263">
        <f>-'PRA110'!DB202</f>
        <v>0</v>
      </c>
      <c r="DD202" s="263">
        <f>-'PRA110'!DC202</f>
        <v>0</v>
      </c>
      <c r="DE202" s="263">
        <f>-'PRA110'!DD202</f>
        <v>0</v>
      </c>
      <c r="DF202" s="263">
        <f>-'PRA110'!DE202</f>
        <v>0</v>
      </c>
      <c r="DG202" s="263">
        <f>-'PRA110'!DF202</f>
        <v>0</v>
      </c>
      <c r="DH202" s="263">
        <f>-'PRA110'!DG202</f>
        <v>0</v>
      </c>
      <c r="DI202" s="263">
        <f>-'PRA110'!DH202</f>
        <v>0</v>
      </c>
      <c r="DJ202" s="263">
        <f>-'PRA110'!DI202</f>
        <v>0</v>
      </c>
      <c r="DK202" s="263">
        <f>-'PRA110'!DJ202</f>
        <v>0</v>
      </c>
      <c r="DL202" s="264">
        <f>-'PRA110'!DK202</f>
        <v>0</v>
      </c>
      <c r="DM202" s="272"/>
    </row>
    <row r="203" spans="1:117" s="168" customFormat="1" ht="25.5" customHeight="1">
      <c r="A203" s="247"/>
      <c r="B203" s="247"/>
      <c r="C203" s="248"/>
      <c r="D203" s="111" t="s">
        <v>634</v>
      </c>
      <c r="E203" s="112" t="s">
        <v>818</v>
      </c>
      <c r="F203" s="231" t="s">
        <v>953</v>
      </c>
      <c r="G203" s="209"/>
      <c r="H203" s="202"/>
      <c r="I203" s="212"/>
      <c r="J203" s="263">
        <f>-'PRA110'!J203</f>
        <v>0</v>
      </c>
      <c r="K203" s="263">
        <f>-('PRA110'!I203-'PRA110'!J203)</f>
        <v>0</v>
      </c>
      <c r="L203" s="263">
        <f>-'PRA110'!K203</f>
        <v>0</v>
      </c>
      <c r="M203" s="263">
        <f>-'PRA110'!L203</f>
        <v>0</v>
      </c>
      <c r="N203" s="263">
        <f>-'PRA110'!M203</f>
        <v>0</v>
      </c>
      <c r="O203" s="263">
        <f>-'PRA110'!N203</f>
        <v>0</v>
      </c>
      <c r="P203" s="263">
        <f>-'PRA110'!O203</f>
        <v>0</v>
      </c>
      <c r="Q203" s="263">
        <f>-'PRA110'!P203</f>
        <v>0</v>
      </c>
      <c r="R203" s="263">
        <f>-'PRA110'!Q203</f>
        <v>0</v>
      </c>
      <c r="S203" s="263">
        <f>-'PRA110'!R203</f>
        <v>0</v>
      </c>
      <c r="T203" s="263">
        <f>-'PRA110'!S203</f>
        <v>0</v>
      </c>
      <c r="U203" s="263">
        <f>-'PRA110'!T203</f>
        <v>0</v>
      </c>
      <c r="V203" s="263">
        <f>-'PRA110'!U203</f>
        <v>0</v>
      </c>
      <c r="W203" s="263">
        <f>-'PRA110'!V203</f>
        <v>0</v>
      </c>
      <c r="X203" s="263">
        <f>-'PRA110'!W203</f>
        <v>0</v>
      </c>
      <c r="Y203" s="263">
        <f>-'PRA110'!X203</f>
        <v>0</v>
      </c>
      <c r="Z203" s="263">
        <f>-'PRA110'!Y203</f>
        <v>0</v>
      </c>
      <c r="AA203" s="263">
        <f>-'PRA110'!Z203</f>
        <v>0</v>
      </c>
      <c r="AB203" s="263">
        <f>-'PRA110'!AA203</f>
        <v>0</v>
      </c>
      <c r="AC203" s="263">
        <f>-'PRA110'!AB203</f>
        <v>0</v>
      </c>
      <c r="AD203" s="263">
        <f>-'PRA110'!AC203</f>
        <v>0</v>
      </c>
      <c r="AE203" s="263">
        <f>-'PRA110'!AD203</f>
        <v>0</v>
      </c>
      <c r="AF203" s="263">
        <f>-'PRA110'!AE203</f>
        <v>0</v>
      </c>
      <c r="AG203" s="263">
        <f>-'PRA110'!AF203</f>
        <v>0</v>
      </c>
      <c r="AH203" s="263">
        <f>-'PRA110'!AG203</f>
        <v>0</v>
      </c>
      <c r="AI203" s="263">
        <f>-'PRA110'!AH203</f>
        <v>0</v>
      </c>
      <c r="AJ203" s="263">
        <f>-'PRA110'!AI203</f>
        <v>0</v>
      </c>
      <c r="AK203" s="263">
        <f>-'PRA110'!AJ203</f>
        <v>0</v>
      </c>
      <c r="AL203" s="263">
        <f>-'PRA110'!AK203</f>
        <v>0</v>
      </c>
      <c r="AM203" s="263">
        <f>-'PRA110'!AL203</f>
        <v>0</v>
      </c>
      <c r="AN203" s="263">
        <f>-'PRA110'!AM203</f>
        <v>0</v>
      </c>
      <c r="AO203" s="263">
        <f>-'PRA110'!AN203</f>
        <v>0</v>
      </c>
      <c r="AP203" s="263">
        <f>-'PRA110'!AO203</f>
        <v>0</v>
      </c>
      <c r="AQ203" s="263">
        <f>-'PRA110'!AP203</f>
        <v>0</v>
      </c>
      <c r="AR203" s="263">
        <f>-'PRA110'!AQ203</f>
        <v>0</v>
      </c>
      <c r="AS203" s="263">
        <f>-'PRA110'!AR203</f>
        <v>0</v>
      </c>
      <c r="AT203" s="263">
        <f>-'PRA110'!AS203</f>
        <v>0</v>
      </c>
      <c r="AU203" s="263">
        <f>-'PRA110'!AT203</f>
        <v>0</v>
      </c>
      <c r="AV203" s="263">
        <f>-'PRA110'!AU203</f>
        <v>0</v>
      </c>
      <c r="AW203" s="263">
        <f>-'PRA110'!AV203</f>
        <v>0</v>
      </c>
      <c r="AX203" s="263">
        <f>-'PRA110'!AW203</f>
        <v>0</v>
      </c>
      <c r="AY203" s="263">
        <f>-'PRA110'!AX203</f>
        <v>0</v>
      </c>
      <c r="AZ203" s="263">
        <f>-'PRA110'!AY203</f>
        <v>0</v>
      </c>
      <c r="BA203" s="263">
        <f>-'PRA110'!AZ203</f>
        <v>0</v>
      </c>
      <c r="BB203" s="263">
        <f>-'PRA110'!BA203</f>
        <v>0</v>
      </c>
      <c r="BC203" s="263">
        <f>-'PRA110'!BB203</f>
        <v>0</v>
      </c>
      <c r="BD203" s="263">
        <f>-'PRA110'!BC203</f>
        <v>0</v>
      </c>
      <c r="BE203" s="263">
        <f>-'PRA110'!BD203</f>
        <v>0</v>
      </c>
      <c r="BF203" s="263">
        <f>-'PRA110'!BE203</f>
        <v>0</v>
      </c>
      <c r="BG203" s="263">
        <f>-'PRA110'!BF203</f>
        <v>0</v>
      </c>
      <c r="BH203" s="263">
        <f>-'PRA110'!BG203</f>
        <v>0</v>
      </c>
      <c r="BI203" s="263">
        <f>-'PRA110'!BH203</f>
        <v>0</v>
      </c>
      <c r="BJ203" s="263">
        <f>-'PRA110'!BI203</f>
        <v>0</v>
      </c>
      <c r="BK203" s="263">
        <f>-'PRA110'!BJ203</f>
        <v>0</v>
      </c>
      <c r="BL203" s="263">
        <f>-'PRA110'!BK203</f>
        <v>0</v>
      </c>
      <c r="BM203" s="263">
        <f>-'PRA110'!BL203</f>
        <v>0</v>
      </c>
      <c r="BN203" s="263">
        <f>-'PRA110'!BM203</f>
        <v>0</v>
      </c>
      <c r="BO203" s="263">
        <f>-'PRA110'!BN203</f>
        <v>0</v>
      </c>
      <c r="BP203" s="263">
        <f>-'PRA110'!BO203</f>
        <v>0</v>
      </c>
      <c r="BQ203" s="263">
        <f>-'PRA110'!BP203</f>
        <v>0</v>
      </c>
      <c r="BR203" s="263">
        <f>-'PRA110'!BQ203</f>
        <v>0</v>
      </c>
      <c r="BS203" s="263">
        <f>-'PRA110'!BR203</f>
        <v>0</v>
      </c>
      <c r="BT203" s="263">
        <f>-'PRA110'!BS203</f>
        <v>0</v>
      </c>
      <c r="BU203" s="263">
        <f>-'PRA110'!BT203</f>
        <v>0</v>
      </c>
      <c r="BV203" s="263">
        <f>-'PRA110'!BU203</f>
        <v>0</v>
      </c>
      <c r="BW203" s="263">
        <f>-'PRA110'!BV203</f>
        <v>0</v>
      </c>
      <c r="BX203" s="263">
        <f>-'PRA110'!BW203</f>
        <v>0</v>
      </c>
      <c r="BY203" s="263">
        <f>-'PRA110'!BX203</f>
        <v>0</v>
      </c>
      <c r="BZ203" s="263">
        <f>-'PRA110'!BY203</f>
        <v>0</v>
      </c>
      <c r="CA203" s="263">
        <f>-'PRA110'!BZ203</f>
        <v>0</v>
      </c>
      <c r="CB203" s="263">
        <f>-'PRA110'!CA203</f>
        <v>0</v>
      </c>
      <c r="CC203" s="263">
        <f>-'PRA110'!CB203</f>
        <v>0</v>
      </c>
      <c r="CD203" s="263">
        <f>-'PRA110'!CC203</f>
        <v>0</v>
      </c>
      <c r="CE203" s="263">
        <f>-'PRA110'!CD203</f>
        <v>0</v>
      </c>
      <c r="CF203" s="263">
        <f>-'PRA110'!CE203</f>
        <v>0</v>
      </c>
      <c r="CG203" s="263">
        <f>-'PRA110'!CF203</f>
        <v>0</v>
      </c>
      <c r="CH203" s="263">
        <f>-'PRA110'!CG203</f>
        <v>0</v>
      </c>
      <c r="CI203" s="263">
        <f>-'PRA110'!CH203</f>
        <v>0</v>
      </c>
      <c r="CJ203" s="263">
        <f>-'PRA110'!CI203</f>
        <v>0</v>
      </c>
      <c r="CK203" s="263">
        <f>-'PRA110'!CJ203</f>
        <v>0</v>
      </c>
      <c r="CL203" s="263">
        <f>-'PRA110'!CK203</f>
        <v>0</v>
      </c>
      <c r="CM203" s="263">
        <f>-'PRA110'!CL203</f>
        <v>0</v>
      </c>
      <c r="CN203" s="263">
        <f>-'PRA110'!CM203</f>
        <v>0</v>
      </c>
      <c r="CO203" s="263">
        <f>-'PRA110'!CN203</f>
        <v>0</v>
      </c>
      <c r="CP203" s="263">
        <f>-'PRA110'!CO203</f>
        <v>0</v>
      </c>
      <c r="CQ203" s="263">
        <f>-'PRA110'!CP203</f>
        <v>0</v>
      </c>
      <c r="CR203" s="263">
        <f>-'PRA110'!CQ203</f>
        <v>0</v>
      </c>
      <c r="CS203" s="263">
        <f>-'PRA110'!CR203</f>
        <v>0</v>
      </c>
      <c r="CT203" s="263">
        <f>-'PRA110'!CS203</f>
        <v>0</v>
      </c>
      <c r="CU203" s="263">
        <f>-'PRA110'!CT203</f>
        <v>0</v>
      </c>
      <c r="CV203" s="263">
        <f>-'PRA110'!CU203</f>
        <v>0</v>
      </c>
      <c r="CW203" s="263">
        <f>-'PRA110'!CV203</f>
        <v>0</v>
      </c>
      <c r="CX203" s="263">
        <f>-'PRA110'!CW203</f>
        <v>0</v>
      </c>
      <c r="CY203" s="263">
        <f>-'PRA110'!CX203</f>
        <v>0</v>
      </c>
      <c r="CZ203" s="263">
        <f>-'PRA110'!CY203</f>
        <v>0</v>
      </c>
      <c r="DA203" s="263">
        <f>-'PRA110'!CZ203</f>
        <v>0</v>
      </c>
      <c r="DB203" s="263">
        <f>-'PRA110'!DA203</f>
        <v>0</v>
      </c>
      <c r="DC203" s="263">
        <f>-'PRA110'!DB203</f>
        <v>0</v>
      </c>
      <c r="DD203" s="263">
        <f>-'PRA110'!DC203</f>
        <v>0</v>
      </c>
      <c r="DE203" s="263">
        <f>-'PRA110'!DD203</f>
        <v>0</v>
      </c>
      <c r="DF203" s="263">
        <f>-'PRA110'!DE203</f>
        <v>0</v>
      </c>
      <c r="DG203" s="263">
        <f>-'PRA110'!DF203</f>
        <v>0</v>
      </c>
      <c r="DH203" s="263">
        <f>-'PRA110'!DG203</f>
        <v>0</v>
      </c>
      <c r="DI203" s="263">
        <f>-'PRA110'!DH203</f>
        <v>0</v>
      </c>
      <c r="DJ203" s="263">
        <f>-'PRA110'!DI203</f>
        <v>0</v>
      </c>
      <c r="DK203" s="263">
        <f>-'PRA110'!DJ203</f>
        <v>0</v>
      </c>
      <c r="DL203" s="264">
        <f>-'PRA110'!DK203</f>
        <v>0</v>
      </c>
      <c r="DM203" s="272"/>
    </row>
    <row r="204" spans="1:117" s="168" customFormat="1" ht="24.75">
      <c r="A204" s="247"/>
      <c r="B204" s="247"/>
      <c r="C204" s="248"/>
      <c r="D204" s="111" t="s">
        <v>635</v>
      </c>
      <c r="E204" s="112" t="s">
        <v>819</v>
      </c>
      <c r="F204" s="231" t="s">
        <v>954</v>
      </c>
      <c r="G204" s="209"/>
      <c r="H204" s="202"/>
      <c r="I204" s="212"/>
      <c r="J204" s="263">
        <f>-'PRA110'!J204</f>
        <v>0</v>
      </c>
      <c r="K204" s="263">
        <f>-('PRA110'!I204-'PRA110'!J204)</f>
        <v>0</v>
      </c>
      <c r="L204" s="263">
        <f>-'PRA110'!K204</f>
        <v>0</v>
      </c>
      <c r="M204" s="263">
        <f>-'PRA110'!L204</f>
        <v>0</v>
      </c>
      <c r="N204" s="263">
        <f>-'PRA110'!M204</f>
        <v>0</v>
      </c>
      <c r="O204" s="263">
        <f>-'PRA110'!N204</f>
        <v>0</v>
      </c>
      <c r="P204" s="263">
        <f>-'PRA110'!O204</f>
        <v>0</v>
      </c>
      <c r="Q204" s="263">
        <f>-'PRA110'!P204</f>
        <v>0</v>
      </c>
      <c r="R204" s="263">
        <f>-'PRA110'!Q204</f>
        <v>0</v>
      </c>
      <c r="S204" s="263">
        <f>-'PRA110'!R204</f>
        <v>0</v>
      </c>
      <c r="T204" s="263">
        <f>-'PRA110'!S204</f>
        <v>0</v>
      </c>
      <c r="U204" s="263">
        <f>-'PRA110'!T204</f>
        <v>0</v>
      </c>
      <c r="V204" s="263">
        <f>-'PRA110'!U204</f>
        <v>0</v>
      </c>
      <c r="W204" s="263">
        <f>-'PRA110'!V204</f>
        <v>0</v>
      </c>
      <c r="X204" s="263">
        <f>-'PRA110'!W204</f>
        <v>0</v>
      </c>
      <c r="Y204" s="263">
        <f>-'PRA110'!X204</f>
        <v>0</v>
      </c>
      <c r="Z204" s="263">
        <f>-'PRA110'!Y204</f>
        <v>0</v>
      </c>
      <c r="AA204" s="263">
        <f>-'PRA110'!Z204</f>
        <v>0</v>
      </c>
      <c r="AB204" s="263">
        <f>-'PRA110'!AA204</f>
        <v>0</v>
      </c>
      <c r="AC204" s="263">
        <f>-'PRA110'!AB204</f>
        <v>0</v>
      </c>
      <c r="AD204" s="263">
        <f>-'PRA110'!AC204</f>
        <v>0</v>
      </c>
      <c r="AE204" s="263">
        <f>-'PRA110'!AD204</f>
        <v>0</v>
      </c>
      <c r="AF204" s="263">
        <f>-'PRA110'!AE204</f>
        <v>0</v>
      </c>
      <c r="AG204" s="263">
        <f>-'PRA110'!AF204</f>
        <v>0</v>
      </c>
      <c r="AH204" s="263">
        <f>-'PRA110'!AG204</f>
        <v>0</v>
      </c>
      <c r="AI204" s="263">
        <f>-'PRA110'!AH204</f>
        <v>0</v>
      </c>
      <c r="AJ204" s="263">
        <f>-'PRA110'!AI204</f>
        <v>0</v>
      </c>
      <c r="AK204" s="263">
        <f>-'PRA110'!AJ204</f>
        <v>0</v>
      </c>
      <c r="AL204" s="263">
        <f>-'PRA110'!AK204</f>
        <v>0</v>
      </c>
      <c r="AM204" s="263">
        <f>-'PRA110'!AL204</f>
        <v>0</v>
      </c>
      <c r="AN204" s="263">
        <f>-'PRA110'!AM204</f>
        <v>0</v>
      </c>
      <c r="AO204" s="263">
        <f>-'PRA110'!AN204</f>
        <v>0</v>
      </c>
      <c r="AP204" s="263">
        <f>-'PRA110'!AO204</f>
        <v>0</v>
      </c>
      <c r="AQ204" s="263">
        <f>-'PRA110'!AP204</f>
        <v>0</v>
      </c>
      <c r="AR204" s="263">
        <f>-'PRA110'!AQ204</f>
        <v>0</v>
      </c>
      <c r="AS204" s="263">
        <f>-'PRA110'!AR204</f>
        <v>0</v>
      </c>
      <c r="AT204" s="263">
        <f>-'PRA110'!AS204</f>
        <v>0</v>
      </c>
      <c r="AU204" s="263">
        <f>-'PRA110'!AT204</f>
        <v>0</v>
      </c>
      <c r="AV204" s="263">
        <f>-'PRA110'!AU204</f>
        <v>0</v>
      </c>
      <c r="AW204" s="263">
        <f>-'PRA110'!AV204</f>
        <v>0</v>
      </c>
      <c r="AX204" s="263">
        <f>-'PRA110'!AW204</f>
        <v>0</v>
      </c>
      <c r="AY204" s="263">
        <f>-'PRA110'!AX204</f>
        <v>0</v>
      </c>
      <c r="AZ204" s="263">
        <f>-'PRA110'!AY204</f>
        <v>0</v>
      </c>
      <c r="BA204" s="263">
        <f>-'PRA110'!AZ204</f>
        <v>0</v>
      </c>
      <c r="BB204" s="263">
        <f>-'PRA110'!BA204</f>
        <v>0</v>
      </c>
      <c r="BC204" s="263">
        <f>-'PRA110'!BB204</f>
        <v>0</v>
      </c>
      <c r="BD204" s="263">
        <f>-'PRA110'!BC204</f>
        <v>0</v>
      </c>
      <c r="BE204" s="263">
        <f>-'PRA110'!BD204</f>
        <v>0</v>
      </c>
      <c r="BF204" s="263">
        <f>-'PRA110'!BE204</f>
        <v>0</v>
      </c>
      <c r="BG204" s="263">
        <f>-'PRA110'!BF204</f>
        <v>0</v>
      </c>
      <c r="BH204" s="263">
        <f>-'PRA110'!BG204</f>
        <v>0</v>
      </c>
      <c r="BI204" s="263">
        <f>-'PRA110'!BH204</f>
        <v>0</v>
      </c>
      <c r="BJ204" s="263">
        <f>-'PRA110'!BI204</f>
        <v>0</v>
      </c>
      <c r="BK204" s="263">
        <f>-'PRA110'!BJ204</f>
        <v>0</v>
      </c>
      <c r="BL204" s="263">
        <f>-'PRA110'!BK204</f>
        <v>0</v>
      </c>
      <c r="BM204" s="263">
        <f>-'PRA110'!BL204</f>
        <v>0</v>
      </c>
      <c r="BN204" s="263">
        <f>-'PRA110'!BM204</f>
        <v>0</v>
      </c>
      <c r="BO204" s="263">
        <f>-'PRA110'!BN204</f>
        <v>0</v>
      </c>
      <c r="BP204" s="263">
        <f>-'PRA110'!BO204</f>
        <v>0</v>
      </c>
      <c r="BQ204" s="263">
        <f>-'PRA110'!BP204</f>
        <v>0</v>
      </c>
      <c r="BR204" s="263">
        <f>-'PRA110'!BQ204</f>
        <v>0</v>
      </c>
      <c r="BS204" s="263">
        <f>-'PRA110'!BR204</f>
        <v>0</v>
      </c>
      <c r="BT204" s="263">
        <f>-'PRA110'!BS204</f>
        <v>0</v>
      </c>
      <c r="BU204" s="263">
        <f>-'PRA110'!BT204</f>
        <v>0</v>
      </c>
      <c r="BV204" s="263">
        <f>-'PRA110'!BU204</f>
        <v>0</v>
      </c>
      <c r="BW204" s="263">
        <f>-'PRA110'!BV204</f>
        <v>0</v>
      </c>
      <c r="BX204" s="263">
        <f>-'PRA110'!BW204</f>
        <v>0</v>
      </c>
      <c r="BY204" s="263">
        <f>-'PRA110'!BX204</f>
        <v>0</v>
      </c>
      <c r="BZ204" s="263">
        <f>-'PRA110'!BY204</f>
        <v>0</v>
      </c>
      <c r="CA204" s="263">
        <f>-'PRA110'!BZ204</f>
        <v>0</v>
      </c>
      <c r="CB204" s="263">
        <f>-'PRA110'!CA204</f>
        <v>0</v>
      </c>
      <c r="CC204" s="263">
        <f>-'PRA110'!CB204</f>
        <v>0</v>
      </c>
      <c r="CD204" s="263">
        <f>-'PRA110'!CC204</f>
        <v>0</v>
      </c>
      <c r="CE204" s="263">
        <f>-'PRA110'!CD204</f>
        <v>0</v>
      </c>
      <c r="CF204" s="263">
        <f>-'PRA110'!CE204</f>
        <v>0</v>
      </c>
      <c r="CG204" s="263">
        <f>-'PRA110'!CF204</f>
        <v>0</v>
      </c>
      <c r="CH204" s="263">
        <f>-'PRA110'!CG204</f>
        <v>0</v>
      </c>
      <c r="CI204" s="263">
        <f>-'PRA110'!CH204</f>
        <v>0</v>
      </c>
      <c r="CJ204" s="263">
        <f>-'PRA110'!CI204</f>
        <v>0</v>
      </c>
      <c r="CK204" s="263">
        <f>-'PRA110'!CJ204</f>
        <v>0</v>
      </c>
      <c r="CL204" s="263">
        <f>-'PRA110'!CK204</f>
        <v>0</v>
      </c>
      <c r="CM204" s="263">
        <f>-'PRA110'!CL204</f>
        <v>0</v>
      </c>
      <c r="CN204" s="263">
        <f>-'PRA110'!CM204</f>
        <v>0</v>
      </c>
      <c r="CO204" s="263">
        <f>-'PRA110'!CN204</f>
        <v>0</v>
      </c>
      <c r="CP204" s="263">
        <f>-'PRA110'!CO204</f>
        <v>0</v>
      </c>
      <c r="CQ204" s="263">
        <f>-'PRA110'!CP204</f>
        <v>0</v>
      </c>
      <c r="CR204" s="263">
        <f>-'PRA110'!CQ204</f>
        <v>0</v>
      </c>
      <c r="CS204" s="263">
        <f>-'PRA110'!CR204</f>
        <v>0</v>
      </c>
      <c r="CT204" s="263">
        <f>-'PRA110'!CS204</f>
        <v>0</v>
      </c>
      <c r="CU204" s="263">
        <f>-'PRA110'!CT204</f>
        <v>0</v>
      </c>
      <c r="CV204" s="263">
        <f>-'PRA110'!CU204</f>
        <v>0</v>
      </c>
      <c r="CW204" s="263">
        <f>-'PRA110'!CV204</f>
        <v>0</v>
      </c>
      <c r="CX204" s="263">
        <f>-'PRA110'!CW204</f>
        <v>0</v>
      </c>
      <c r="CY204" s="263">
        <f>-'PRA110'!CX204</f>
        <v>0</v>
      </c>
      <c r="CZ204" s="263">
        <f>-'PRA110'!CY204</f>
        <v>0</v>
      </c>
      <c r="DA204" s="263">
        <f>-'PRA110'!CZ204</f>
        <v>0</v>
      </c>
      <c r="DB204" s="263">
        <f>-'PRA110'!DA204</f>
        <v>0</v>
      </c>
      <c r="DC204" s="263">
        <f>-'PRA110'!DB204</f>
        <v>0</v>
      </c>
      <c r="DD204" s="263">
        <f>-'PRA110'!DC204</f>
        <v>0</v>
      </c>
      <c r="DE204" s="263">
        <f>-'PRA110'!DD204</f>
        <v>0</v>
      </c>
      <c r="DF204" s="263">
        <f>-'PRA110'!DE204</f>
        <v>0</v>
      </c>
      <c r="DG204" s="263">
        <f>-'PRA110'!DF204</f>
        <v>0</v>
      </c>
      <c r="DH204" s="263">
        <f>-'PRA110'!DG204</f>
        <v>0</v>
      </c>
      <c r="DI204" s="263">
        <f>-'PRA110'!DH204</f>
        <v>0</v>
      </c>
      <c r="DJ204" s="263">
        <f>-'PRA110'!DI204</f>
        <v>0</v>
      </c>
      <c r="DK204" s="263">
        <f>-'PRA110'!DJ204</f>
        <v>0</v>
      </c>
      <c r="DL204" s="264">
        <f>-'PRA110'!DK204</f>
        <v>0</v>
      </c>
      <c r="DM204" s="272"/>
    </row>
    <row r="205" spans="1:117" s="168" customFormat="1" ht="19.899999999999999" customHeight="1">
      <c r="A205" s="247"/>
      <c r="B205" s="247"/>
      <c r="C205" s="248"/>
      <c r="D205" s="111" t="s">
        <v>636</v>
      </c>
      <c r="E205" s="112" t="s">
        <v>820</v>
      </c>
      <c r="F205" s="231" t="s">
        <v>955</v>
      </c>
      <c r="G205" s="209"/>
      <c r="H205" s="202"/>
      <c r="I205" s="212"/>
      <c r="J205" s="263">
        <f>-'PRA110'!J205</f>
        <v>0</v>
      </c>
      <c r="K205" s="263">
        <f>-('PRA110'!I205-'PRA110'!J205)</f>
        <v>0</v>
      </c>
      <c r="L205" s="263">
        <f>-'PRA110'!K205</f>
        <v>0</v>
      </c>
      <c r="M205" s="263">
        <f>-'PRA110'!L205</f>
        <v>0</v>
      </c>
      <c r="N205" s="263">
        <f>-'PRA110'!M205</f>
        <v>0</v>
      </c>
      <c r="O205" s="263">
        <f>-'PRA110'!N205</f>
        <v>0</v>
      </c>
      <c r="P205" s="263">
        <f>-'PRA110'!O205</f>
        <v>0</v>
      </c>
      <c r="Q205" s="263">
        <f>-'PRA110'!P205</f>
        <v>0</v>
      </c>
      <c r="R205" s="263">
        <f>-'PRA110'!Q205</f>
        <v>0</v>
      </c>
      <c r="S205" s="263">
        <f>-'PRA110'!R205</f>
        <v>0</v>
      </c>
      <c r="T205" s="263">
        <f>-'PRA110'!S205</f>
        <v>0</v>
      </c>
      <c r="U205" s="263">
        <f>-'PRA110'!T205</f>
        <v>0</v>
      </c>
      <c r="V205" s="263">
        <f>-'PRA110'!U205</f>
        <v>0</v>
      </c>
      <c r="W205" s="263">
        <f>-'PRA110'!V205</f>
        <v>0</v>
      </c>
      <c r="X205" s="263">
        <f>-'PRA110'!W205</f>
        <v>0</v>
      </c>
      <c r="Y205" s="263">
        <f>-'PRA110'!X205</f>
        <v>0</v>
      </c>
      <c r="Z205" s="263">
        <f>-'PRA110'!Y205</f>
        <v>0</v>
      </c>
      <c r="AA205" s="263">
        <f>-'PRA110'!Z205</f>
        <v>0</v>
      </c>
      <c r="AB205" s="263">
        <f>-'PRA110'!AA205</f>
        <v>0</v>
      </c>
      <c r="AC205" s="263">
        <f>-'PRA110'!AB205</f>
        <v>0</v>
      </c>
      <c r="AD205" s="263">
        <f>-'PRA110'!AC205</f>
        <v>0</v>
      </c>
      <c r="AE205" s="263">
        <f>-'PRA110'!AD205</f>
        <v>0</v>
      </c>
      <c r="AF205" s="263">
        <f>-'PRA110'!AE205</f>
        <v>0</v>
      </c>
      <c r="AG205" s="263">
        <f>-'PRA110'!AF205</f>
        <v>0</v>
      </c>
      <c r="AH205" s="263">
        <f>-'PRA110'!AG205</f>
        <v>0</v>
      </c>
      <c r="AI205" s="263">
        <f>-'PRA110'!AH205</f>
        <v>0</v>
      </c>
      <c r="AJ205" s="263">
        <f>-'PRA110'!AI205</f>
        <v>0</v>
      </c>
      <c r="AK205" s="263">
        <f>-'PRA110'!AJ205</f>
        <v>0</v>
      </c>
      <c r="AL205" s="263">
        <f>-'PRA110'!AK205</f>
        <v>0</v>
      </c>
      <c r="AM205" s="263">
        <f>-'PRA110'!AL205</f>
        <v>0</v>
      </c>
      <c r="AN205" s="263">
        <f>-'PRA110'!AM205</f>
        <v>0</v>
      </c>
      <c r="AO205" s="263">
        <f>-'PRA110'!AN205</f>
        <v>0</v>
      </c>
      <c r="AP205" s="263">
        <f>-'PRA110'!AO205</f>
        <v>0</v>
      </c>
      <c r="AQ205" s="263">
        <f>-'PRA110'!AP205</f>
        <v>0</v>
      </c>
      <c r="AR205" s="263">
        <f>-'PRA110'!AQ205</f>
        <v>0</v>
      </c>
      <c r="AS205" s="263">
        <f>-'PRA110'!AR205</f>
        <v>0</v>
      </c>
      <c r="AT205" s="263">
        <f>-'PRA110'!AS205</f>
        <v>0</v>
      </c>
      <c r="AU205" s="263">
        <f>-'PRA110'!AT205</f>
        <v>0</v>
      </c>
      <c r="AV205" s="263">
        <f>-'PRA110'!AU205</f>
        <v>0</v>
      </c>
      <c r="AW205" s="263">
        <f>-'PRA110'!AV205</f>
        <v>0</v>
      </c>
      <c r="AX205" s="263">
        <f>-'PRA110'!AW205</f>
        <v>0</v>
      </c>
      <c r="AY205" s="263">
        <f>-'PRA110'!AX205</f>
        <v>0</v>
      </c>
      <c r="AZ205" s="263">
        <f>-'PRA110'!AY205</f>
        <v>0</v>
      </c>
      <c r="BA205" s="263">
        <f>-'PRA110'!AZ205</f>
        <v>0</v>
      </c>
      <c r="BB205" s="263">
        <f>-'PRA110'!BA205</f>
        <v>0</v>
      </c>
      <c r="BC205" s="263">
        <f>-'PRA110'!BB205</f>
        <v>0</v>
      </c>
      <c r="BD205" s="263">
        <f>-'PRA110'!BC205</f>
        <v>0</v>
      </c>
      <c r="BE205" s="263">
        <f>-'PRA110'!BD205</f>
        <v>0</v>
      </c>
      <c r="BF205" s="263">
        <f>-'PRA110'!BE205</f>
        <v>0</v>
      </c>
      <c r="BG205" s="263">
        <f>-'PRA110'!BF205</f>
        <v>0</v>
      </c>
      <c r="BH205" s="263">
        <f>-'PRA110'!BG205</f>
        <v>0</v>
      </c>
      <c r="BI205" s="263">
        <f>-'PRA110'!BH205</f>
        <v>0</v>
      </c>
      <c r="BJ205" s="263">
        <f>-'PRA110'!BI205</f>
        <v>0</v>
      </c>
      <c r="BK205" s="263">
        <f>-'PRA110'!BJ205</f>
        <v>0</v>
      </c>
      <c r="BL205" s="263">
        <f>-'PRA110'!BK205</f>
        <v>0</v>
      </c>
      <c r="BM205" s="263">
        <f>-'PRA110'!BL205</f>
        <v>0</v>
      </c>
      <c r="BN205" s="263">
        <f>-'PRA110'!BM205</f>
        <v>0</v>
      </c>
      <c r="BO205" s="263">
        <f>-'PRA110'!BN205</f>
        <v>0</v>
      </c>
      <c r="BP205" s="263">
        <f>-'PRA110'!BO205</f>
        <v>0</v>
      </c>
      <c r="BQ205" s="263">
        <f>-'PRA110'!BP205</f>
        <v>0</v>
      </c>
      <c r="BR205" s="263">
        <f>-'PRA110'!BQ205</f>
        <v>0</v>
      </c>
      <c r="BS205" s="263">
        <f>-'PRA110'!BR205</f>
        <v>0</v>
      </c>
      <c r="BT205" s="263">
        <f>-'PRA110'!BS205</f>
        <v>0</v>
      </c>
      <c r="BU205" s="263">
        <f>-'PRA110'!BT205</f>
        <v>0</v>
      </c>
      <c r="BV205" s="263">
        <f>-'PRA110'!BU205</f>
        <v>0</v>
      </c>
      <c r="BW205" s="263">
        <f>-'PRA110'!BV205</f>
        <v>0</v>
      </c>
      <c r="BX205" s="263">
        <f>-'PRA110'!BW205</f>
        <v>0</v>
      </c>
      <c r="BY205" s="263">
        <f>-'PRA110'!BX205</f>
        <v>0</v>
      </c>
      <c r="BZ205" s="263">
        <f>-'PRA110'!BY205</f>
        <v>0</v>
      </c>
      <c r="CA205" s="263">
        <f>-'PRA110'!BZ205</f>
        <v>0</v>
      </c>
      <c r="CB205" s="263">
        <f>-'PRA110'!CA205</f>
        <v>0</v>
      </c>
      <c r="CC205" s="263">
        <f>-'PRA110'!CB205</f>
        <v>0</v>
      </c>
      <c r="CD205" s="263">
        <f>-'PRA110'!CC205</f>
        <v>0</v>
      </c>
      <c r="CE205" s="263">
        <f>-'PRA110'!CD205</f>
        <v>0</v>
      </c>
      <c r="CF205" s="263">
        <f>-'PRA110'!CE205</f>
        <v>0</v>
      </c>
      <c r="CG205" s="263">
        <f>-'PRA110'!CF205</f>
        <v>0</v>
      </c>
      <c r="CH205" s="263">
        <f>-'PRA110'!CG205</f>
        <v>0</v>
      </c>
      <c r="CI205" s="263">
        <f>-'PRA110'!CH205</f>
        <v>0</v>
      </c>
      <c r="CJ205" s="263">
        <f>-'PRA110'!CI205</f>
        <v>0</v>
      </c>
      <c r="CK205" s="263">
        <f>-'PRA110'!CJ205</f>
        <v>0</v>
      </c>
      <c r="CL205" s="263">
        <f>-'PRA110'!CK205</f>
        <v>0</v>
      </c>
      <c r="CM205" s="263">
        <f>-'PRA110'!CL205</f>
        <v>0</v>
      </c>
      <c r="CN205" s="263">
        <f>-'PRA110'!CM205</f>
        <v>0</v>
      </c>
      <c r="CO205" s="263">
        <f>-'PRA110'!CN205</f>
        <v>0</v>
      </c>
      <c r="CP205" s="263">
        <f>-'PRA110'!CO205</f>
        <v>0</v>
      </c>
      <c r="CQ205" s="263">
        <f>-'PRA110'!CP205</f>
        <v>0</v>
      </c>
      <c r="CR205" s="263">
        <f>-'PRA110'!CQ205</f>
        <v>0</v>
      </c>
      <c r="CS205" s="263">
        <f>-'PRA110'!CR205</f>
        <v>0</v>
      </c>
      <c r="CT205" s="263">
        <f>-'PRA110'!CS205</f>
        <v>0</v>
      </c>
      <c r="CU205" s="263">
        <f>-'PRA110'!CT205</f>
        <v>0</v>
      </c>
      <c r="CV205" s="263">
        <f>-'PRA110'!CU205</f>
        <v>0</v>
      </c>
      <c r="CW205" s="263">
        <f>-'PRA110'!CV205</f>
        <v>0</v>
      </c>
      <c r="CX205" s="263">
        <f>-'PRA110'!CW205</f>
        <v>0</v>
      </c>
      <c r="CY205" s="263">
        <f>-'PRA110'!CX205</f>
        <v>0</v>
      </c>
      <c r="CZ205" s="263">
        <f>-'PRA110'!CY205</f>
        <v>0</v>
      </c>
      <c r="DA205" s="263">
        <f>-'PRA110'!CZ205</f>
        <v>0</v>
      </c>
      <c r="DB205" s="263">
        <f>-'PRA110'!DA205</f>
        <v>0</v>
      </c>
      <c r="DC205" s="263">
        <f>-'PRA110'!DB205</f>
        <v>0</v>
      </c>
      <c r="DD205" s="263">
        <f>-'PRA110'!DC205</f>
        <v>0</v>
      </c>
      <c r="DE205" s="263">
        <f>-'PRA110'!DD205</f>
        <v>0</v>
      </c>
      <c r="DF205" s="263">
        <f>-'PRA110'!DE205</f>
        <v>0</v>
      </c>
      <c r="DG205" s="263">
        <f>-'PRA110'!DF205</f>
        <v>0</v>
      </c>
      <c r="DH205" s="263">
        <f>-'PRA110'!DG205</f>
        <v>0</v>
      </c>
      <c r="DI205" s="263">
        <f>-'PRA110'!DH205</f>
        <v>0</v>
      </c>
      <c r="DJ205" s="263">
        <f>-'PRA110'!DI205</f>
        <v>0</v>
      </c>
      <c r="DK205" s="263">
        <f>-'PRA110'!DJ205</f>
        <v>0</v>
      </c>
      <c r="DL205" s="264">
        <f>-'PRA110'!DK205</f>
        <v>0</v>
      </c>
      <c r="DM205" s="272"/>
    </row>
    <row r="206" spans="1:117" s="168" customFormat="1">
      <c r="A206" s="247"/>
      <c r="B206" s="247"/>
      <c r="C206" s="248"/>
      <c r="D206" s="111" t="s">
        <v>637</v>
      </c>
      <c r="E206" s="112" t="s">
        <v>821</v>
      </c>
      <c r="F206" s="231" t="s">
        <v>956</v>
      </c>
      <c r="G206" s="209"/>
      <c r="H206" s="202"/>
      <c r="I206" s="212"/>
      <c r="J206" s="263">
        <f>-'PRA110'!J206</f>
        <v>0</v>
      </c>
      <c r="K206" s="263">
        <f>-('PRA110'!I206-'PRA110'!J206)</f>
        <v>0</v>
      </c>
      <c r="L206" s="263">
        <f>-'PRA110'!K206</f>
        <v>0</v>
      </c>
      <c r="M206" s="263">
        <f>-'PRA110'!L206</f>
        <v>0</v>
      </c>
      <c r="N206" s="263">
        <f>-'PRA110'!M206</f>
        <v>0</v>
      </c>
      <c r="O206" s="263">
        <f>-'PRA110'!N206</f>
        <v>0</v>
      </c>
      <c r="P206" s="263">
        <f>-'PRA110'!O206</f>
        <v>0</v>
      </c>
      <c r="Q206" s="263">
        <f>-'PRA110'!P206</f>
        <v>0</v>
      </c>
      <c r="R206" s="263">
        <f>-'PRA110'!Q206</f>
        <v>0</v>
      </c>
      <c r="S206" s="263">
        <f>-'PRA110'!R206</f>
        <v>0</v>
      </c>
      <c r="T206" s="263">
        <f>-'PRA110'!S206</f>
        <v>0</v>
      </c>
      <c r="U206" s="263">
        <f>-'PRA110'!T206</f>
        <v>0</v>
      </c>
      <c r="V206" s="263">
        <f>-'PRA110'!U206</f>
        <v>0</v>
      </c>
      <c r="W206" s="263">
        <f>-'PRA110'!V206</f>
        <v>0</v>
      </c>
      <c r="X206" s="263">
        <f>-'PRA110'!W206</f>
        <v>0</v>
      </c>
      <c r="Y206" s="263">
        <f>-'PRA110'!X206</f>
        <v>0</v>
      </c>
      <c r="Z206" s="263">
        <f>-'PRA110'!Y206</f>
        <v>0</v>
      </c>
      <c r="AA206" s="263">
        <f>-'PRA110'!Z206</f>
        <v>0</v>
      </c>
      <c r="AB206" s="263">
        <f>-'PRA110'!AA206</f>
        <v>0</v>
      </c>
      <c r="AC206" s="263">
        <f>-'PRA110'!AB206</f>
        <v>0</v>
      </c>
      <c r="AD206" s="263">
        <f>-'PRA110'!AC206</f>
        <v>0</v>
      </c>
      <c r="AE206" s="263">
        <f>-'PRA110'!AD206</f>
        <v>0</v>
      </c>
      <c r="AF206" s="263">
        <f>-'PRA110'!AE206</f>
        <v>0</v>
      </c>
      <c r="AG206" s="263">
        <f>-'PRA110'!AF206</f>
        <v>0</v>
      </c>
      <c r="AH206" s="263">
        <f>-'PRA110'!AG206</f>
        <v>0</v>
      </c>
      <c r="AI206" s="263">
        <f>-'PRA110'!AH206</f>
        <v>0</v>
      </c>
      <c r="AJ206" s="263">
        <f>-'PRA110'!AI206</f>
        <v>0</v>
      </c>
      <c r="AK206" s="263">
        <f>-'PRA110'!AJ206</f>
        <v>0</v>
      </c>
      <c r="AL206" s="263">
        <f>-'PRA110'!AK206</f>
        <v>0</v>
      </c>
      <c r="AM206" s="263">
        <f>-'PRA110'!AL206</f>
        <v>0</v>
      </c>
      <c r="AN206" s="263">
        <f>-'PRA110'!AM206</f>
        <v>0</v>
      </c>
      <c r="AO206" s="263">
        <f>-'PRA110'!AN206</f>
        <v>0</v>
      </c>
      <c r="AP206" s="263">
        <f>-'PRA110'!AO206</f>
        <v>0</v>
      </c>
      <c r="AQ206" s="263">
        <f>-'PRA110'!AP206</f>
        <v>0</v>
      </c>
      <c r="AR206" s="263">
        <f>-'PRA110'!AQ206</f>
        <v>0</v>
      </c>
      <c r="AS206" s="263">
        <f>-'PRA110'!AR206</f>
        <v>0</v>
      </c>
      <c r="AT206" s="263">
        <f>-'PRA110'!AS206</f>
        <v>0</v>
      </c>
      <c r="AU206" s="263">
        <f>-'PRA110'!AT206</f>
        <v>0</v>
      </c>
      <c r="AV206" s="263">
        <f>-'PRA110'!AU206</f>
        <v>0</v>
      </c>
      <c r="AW206" s="263">
        <f>-'PRA110'!AV206</f>
        <v>0</v>
      </c>
      <c r="AX206" s="263">
        <f>-'PRA110'!AW206</f>
        <v>0</v>
      </c>
      <c r="AY206" s="263">
        <f>-'PRA110'!AX206</f>
        <v>0</v>
      </c>
      <c r="AZ206" s="263">
        <f>-'PRA110'!AY206</f>
        <v>0</v>
      </c>
      <c r="BA206" s="263">
        <f>-'PRA110'!AZ206</f>
        <v>0</v>
      </c>
      <c r="BB206" s="263">
        <f>-'PRA110'!BA206</f>
        <v>0</v>
      </c>
      <c r="BC206" s="263">
        <f>-'PRA110'!BB206</f>
        <v>0</v>
      </c>
      <c r="BD206" s="263">
        <f>-'PRA110'!BC206</f>
        <v>0</v>
      </c>
      <c r="BE206" s="263">
        <f>-'PRA110'!BD206</f>
        <v>0</v>
      </c>
      <c r="BF206" s="263">
        <f>-'PRA110'!BE206</f>
        <v>0</v>
      </c>
      <c r="BG206" s="263">
        <f>-'PRA110'!BF206</f>
        <v>0</v>
      </c>
      <c r="BH206" s="263">
        <f>-'PRA110'!BG206</f>
        <v>0</v>
      </c>
      <c r="BI206" s="263">
        <f>-'PRA110'!BH206</f>
        <v>0</v>
      </c>
      <c r="BJ206" s="263">
        <f>-'PRA110'!BI206</f>
        <v>0</v>
      </c>
      <c r="BK206" s="263">
        <f>-'PRA110'!BJ206</f>
        <v>0</v>
      </c>
      <c r="BL206" s="263">
        <f>-'PRA110'!BK206</f>
        <v>0</v>
      </c>
      <c r="BM206" s="263">
        <f>-'PRA110'!BL206</f>
        <v>0</v>
      </c>
      <c r="BN206" s="263">
        <f>-'PRA110'!BM206</f>
        <v>0</v>
      </c>
      <c r="BO206" s="263">
        <f>-'PRA110'!BN206</f>
        <v>0</v>
      </c>
      <c r="BP206" s="263">
        <f>-'PRA110'!BO206</f>
        <v>0</v>
      </c>
      <c r="BQ206" s="263">
        <f>-'PRA110'!BP206</f>
        <v>0</v>
      </c>
      <c r="BR206" s="263">
        <f>-'PRA110'!BQ206</f>
        <v>0</v>
      </c>
      <c r="BS206" s="263">
        <f>-'PRA110'!BR206</f>
        <v>0</v>
      </c>
      <c r="BT206" s="263">
        <f>-'PRA110'!BS206</f>
        <v>0</v>
      </c>
      <c r="BU206" s="263">
        <f>-'PRA110'!BT206</f>
        <v>0</v>
      </c>
      <c r="BV206" s="263">
        <f>-'PRA110'!BU206</f>
        <v>0</v>
      </c>
      <c r="BW206" s="263">
        <f>-'PRA110'!BV206</f>
        <v>0</v>
      </c>
      <c r="BX206" s="263">
        <f>-'PRA110'!BW206</f>
        <v>0</v>
      </c>
      <c r="BY206" s="263">
        <f>-'PRA110'!BX206</f>
        <v>0</v>
      </c>
      <c r="BZ206" s="263">
        <f>-'PRA110'!BY206</f>
        <v>0</v>
      </c>
      <c r="CA206" s="263">
        <f>-'PRA110'!BZ206</f>
        <v>0</v>
      </c>
      <c r="CB206" s="263">
        <f>-'PRA110'!CA206</f>
        <v>0</v>
      </c>
      <c r="CC206" s="263">
        <f>-'PRA110'!CB206</f>
        <v>0</v>
      </c>
      <c r="CD206" s="263">
        <f>-'PRA110'!CC206</f>
        <v>0</v>
      </c>
      <c r="CE206" s="263">
        <f>-'PRA110'!CD206</f>
        <v>0</v>
      </c>
      <c r="CF206" s="263">
        <f>-'PRA110'!CE206</f>
        <v>0</v>
      </c>
      <c r="CG206" s="263">
        <f>-'PRA110'!CF206</f>
        <v>0</v>
      </c>
      <c r="CH206" s="263">
        <f>-'PRA110'!CG206</f>
        <v>0</v>
      </c>
      <c r="CI206" s="263">
        <f>-'PRA110'!CH206</f>
        <v>0</v>
      </c>
      <c r="CJ206" s="263">
        <f>-'PRA110'!CI206</f>
        <v>0</v>
      </c>
      <c r="CK206" s="263">
        <f>-'PRA110'!CJ206</f>
        <v>0</v>
      </c>
      <c r="CL206" s="263">
        <f>-'PRA110'!CK206</f>
        <v>0</v>
      </c>
      <c r="CM206" s="263">
        <f>-'PRA110'!CL206</f>
        <v>0</v>
      </c>
      <c r="CN206" s="263">
        <f>-'PRA110'!CM206</f>
        <v>0</v>
      </c>
      <c r="CO206" s="263">
        <f>-'PRA110'!CN206</f>
        <v>0</v>
      </c>
      <c r="CP206" s="263">
        <f>-'PRA110'!CO206</f>
        <v>0</v>
      </c>
      <c r="CQ206" s="263">
        <f>-'PRA110'!CP206</f>
        <v>0</v>
      </c>
      <c r="CR206" s="263">
        <f>-'PRA110'!CQ206</f>
        <v>0</v>
      </c>
      <c r="CS206" s="263">
        <f>-'PRA110'!CR206</f>
        <v>0</v>
      </c>
      <c r="CT206" s="263">
        <f>-'PRA110'!CS206</f>
        <v>0</v>
      </c>
      <c r="CU206" s="263">
        <f>-'PRA110'!CT206</f>
        <v>0</v>
      </c>
      <c r="CV206" s="263">
        <f>-'PRA110'!CU206</f>
        <v>0</v>
      </c>
      <c r="CW206" s="263">
        <f>-'PRA110'!CV206</f>
        <v>0</v>
      </c>
      <c r="CX206" s="263">
        <f>-'PRA110'!CW206</f>
        <v>0</v>
      </c>
      <c r="CY206" s="263">
        <f>-'PRA110'!CX206</f>
        <v>0</v>
      </c>
      <c r="CZ206" s="263">
        <f>-'PRA110'!CY206</f>
        <v>0</v>
      </c>
      <c r="DA206" s="263">
        <f>-'PRA110'!CZ206</f>
        <v>0</v>
      </c>
      <c r="DB206" s="263">
        <f>-'PRA110'!DA206</f>
        <v>0</v>
      </c>
      <c r="DC206" s="263">
        <f>-'PRA110'!DB206</f>
        <v>0</v>
      </c>
      <c r="DD206" s="263">
        <f>-'PRA110'!DC206</f>
        <v>0</v>
      </c>
      <c r="DE206" s="263">
        <f>-'PRA110'!DD206</f>
        <v>0</v>
      </c>
      <c r="DF206" s="263">
        <f>-'PRA110'!DE206</f>
        <v>0</v>
      </c>
      <c r="DG206" s="263">
        <f>-'PRA110'!DF206</f>
        <v>0</v>
      </c>
      <c r="DH206" s="263">
        <f>-'PRA110'!DG206</f>
        <v>0</v>
      </c>
      <c r="DI206" s="263">
        <f>-'PRA110'!DH206</f>
        <v>0</v>
      </c>
      <c r="DJ206" s="263">
        <f>-'PRA110'!DI206</f>
        <v>0</v>
      </c>
      <c r="DK206" s="263">
        <f>-'PRA110'!DJ206</f>
        <v>0</v>
      </c>
      <c r="DL206" s="264">
        <f>-'PRA110'!DK206</f>
        <v>0</v>
      </c>
      <c r="DM206" s="272"/>
    </row>
    <row r="207" spans="1:117" s="168" customFormat="1" ht="19.899999999999999" customHeight="1">
      <c r="A207" s="247"/>
      <c r="B207" s="247"/>
      <c r="C207" s="248"/>
      <c r="D207" s="111" t="s">
        <v>638</v>
      </c>
      <c r="E207" s="112" t="s">
        <v>822</v>
      </c>
      <c r="F207" s="231" t="s">
        <v>957</v>
      </c>
      <c r="G207" s="209"/>
      <c r="H207" s="202"/>
      <c r="I207" s="212"/>
      <c r="J207" s="263">
        <f>-'PRA110'!J207</f>
        <v>0</v>
      </c>
      <c r="K207" s="263">
        <f>-('PRA110'!I207-'PRA110'!J207)</f>
        <v>0</v>
      </c>
      <c r="L207" s="263">
        <f>-'PRA110'!K207</f>
        <v>0</v>
      </c>
      <c r="M207" s="263">
        <f>-'PRA110'!L207</f>
        <v>0</v>
      </c>
      <c r="N207" s="263">
        <f>-'PRA110'!M207</f>
        <v>0</v>
      </c>
      <c r="O207" s="263">
        <f>-'PRA110'!N207</f>
        <v>0</v>
      </c>
      <c r="P207" s="263">
        <f>-'PRA110'!O207</f>
        <v>0</v>
      </c>
      <c r="Q207" s="263">
        <f>-'PRA110'!P207</f>
        <v>0</v>
      </c>
      <c r="R207" s="263">
        <f>-'PRA110'!Q207</f>
        <v>0</v>
      </c>
      <c r="S207" s="263">
        <f>-'PRA110'!R207</f>
        <v>0</v>
      </c>
      <c r="T207" s="263">
        <f>-'PRA110'!S207</f>
        <v>0</v>
      </c>
      <c r="U207" s="263">
        <f>-'PRA110'!T207</f>
        <v>0</v>
      </c>
      <c r="V207" s="263">
        <f>-'PRA110'!U207</f>
        <v>0</v>
      </c>
      <c r="W207" s="263">
        <f>-'PRA110'!V207</f>
        <v>0</v>
      </c>
      <c r="X207" s="263">
        <f>-'PRA110'!W207</f>
        <v>0</v>
      </c>
      <c r="Y207" s="263">
        <f>-'PRA110'!X207</f>
        <v>0</v>
      </c>
      <c r="Z207" s="263">
        <f>-'PRA110'!Y207</f>
        <v>0</v>
      </c>
      <c r="AA207" s="263">
        <f>-'PRA110'!Z207</f>
        <v>0</v>
      </c>
      <c r="AB207" s="263">
        <f>-'PRA110'!AA207</f>
        <v>0</v>
      </c>
      <c r="AC207" s="263">
        <f>-'PRA110'!AB207</f>
        <v>0</v>
      </c>
      <c r="AD207" s="263">
        <f>-'PRA110'!AC207</f>
        <v>0</v>
      </c>
      <c r="AE207" s="263">
        <f>-'PRA110'!AD207</f>
        <v>0</v>
      </c>
      <c r="AF207" s="263">
        <f>-'PRA110'!AE207</f>
        <v>0</v>
      </c>
      <c r="AG207" s="263">
        <f>-'PRA110'!AF207</f>
        <v>0</v>
      </c>
      <c r="AH207" s="263">
        <f>-'PRA110'!AG207</f>
        <v>0</v>
      </c>
      <c r="AI207" s="263">
        <f>-'PRA110'!AH207</f>
        <v>0</v>
      </c>
      <c r="AJ207" s="263">
        <f>-'PRA110'!AI207</f>
        <v>0</v>
      </c>
      <c r="AK207" s="263">
        <f>-'PRA110'!AJ207</f>
        <v>0</v>
      </c>
      <c r="AL207" s="263">
        <f>-'PRA110'!AK207</f>
        <v>0</v>
      </c>
      <c r="AM207" s="263">
        <f>-'PRA110'!AL207</f>
        <v>0</v>
      </c>
      <c r="AN207" s="263">
        <f>-'PRA110'!AM207</f>
        <v>0</v>
      </c>
      <c r="AO207" s="263">
        <f>-'PRA110'!AN207</f>
        <v>0</v>
      </c>
      <c r="AP207" s="263">
        <f>-'PRA110'!AO207</f>
        <v>0</v>
      </c>
      <c r="AQ207" s="263">
        <f>-'PRA110'!AP207</f>
        <v>0</v>
      </c>
      <c r="AR207" s="263">
        <f>-'PRA110'!AQ207</f>
        <v>0</v>
      </c>
      <c r="AS207" s="263">
        <f>-'PRA110'!AR207</f>
        <v>0</v>
      </c>
      <c r="AT207" s="263">
        <f>-'PRA110'!AS207</f>
        <v>0</v>
      </c>
      <c r="AU207" s="263">
        <f>-'PRA110'!AT207</f>
        <v>0</v>
      </c>
      <c r="AV207" s="263">
        <f>-'PRA110'!AU207</f>
        <v>0</v>
      </c>
      <c r="AW207" s="263">
        <f>-'PRA110'!AV207</f>
        <v>0</v>
      </c>
      <c r="AX207" s="263">
        <f>-'PRA110'!AW207</f>
        <v>0</v>
      </c>
      <c r="AY207" s="263">
        <f>-'PRA110'!AX207</f>
        <v>0</v>
      </c>
      <c r="AZ207" s="263">
        <f>-'PRA110'!AY207</f>
        <v>0</v>
      </c>
      <c r="BA207" s="263">
        <f>-'PRA110'!AZ207</f>
        <v>0</v>
      </c>
      <c r="BB207" s="263">
        <f>-'PRA110'!BA207</f>
        <v>0</v>
      </c>
      <c r="BC207" s="263">
        <f>-'PRA110'!BB207</f>
        <v>0</v>
      </c>
      <c r="BD207" s="263">
        <f>-'PRA110'!BC207</f>
        <v>0</v>
      </c>
      <c r="BE207" s="263">
        <f>-'PRA110'!BD207</f>
        <v>0</v>
      </c>
      <c r="BF207" s="263">
        <f>-'PRA110'!BE207</f>
        <v>0</v>
      </c>
      <c r="BG207" s="263">
        <f>-'PRA110'!BF207</f>
        <v>0</v>
      </c>
      <c r="BH207" s="263">
        <f>-'PRA110'!BG207</f>
        <v>0</v>
      </c>
      <c r="BI207" s="263">
        <f>-'PRA110'!BH207</f>
        <v>0</v>
      </c>
      <c r="BJ207" s="263">
        <f>-'PRA110'!BI207</f>
        <v>0</v>
      </c>
      <c r="BK207" s="263">
        <f>-'PRA110'!BJ207</f>
        <v>0</v>
      </c>
      <c r="BL207" s="263">
        <f>-'PRA110'!BK207</f>
        <v>0</v>
      </c>
      <c r="BM207" s="263">
        <f>-'PRA110'!BL207</f>
        <v>0</v>
      </c>
      <c r="BN207" s="263">
        <f>-'PRA110'!BM207</f>
        <v>0</v>
      </c>
      <c r="BO207" s="263">
        <f>-'PRA110'!BN207</f>
        <v>0</v>
      </c>
      <c r="BP207" s="263">
        <f>-'PRA110'!BO207</f>
        <v>0</v>
      </c>
      <c r="BQ207" s="263">
        <f>-'PRA110'!BP207</f>
        <v>0</v>
      </c>
      <c r="BR207" s="263">
        <f>-'PRA110'!BQ207</f>
        <v>0</v>
      </c>
      <c r="BS207" s="263">
        <f>-'PRA110'!BR207</f>
        <v>0</v>
      </c>
      <c r="BT207" s="263">
        <f>-'PRA110'!BS207</f>
        <v>0</v>
      </c>
      <c r="BU207" s="263">
        <f>-'PRA110'!BT207</f>
        <v>0</v>
      </c>
      <c r="BV207" s="263">
        <f>-'PRA110'!BU207</f>
        <v>0</v>
      </c>
      <c r="BW207" s="263">
        <f>-'PRA110'!BV207</f>
        <v>0</v>
      </c>
      <c r="BX207" s="263">
        <f>-'PRA110'!BW207</f>
        <v>0</v>
      </c>
      <c r="BY207" s="263">
        <f>-'PRA110'!BX207</f>
        <v>0</v>
      </c>
      <c r="BZ207" s="263">
        <f>-'PRA110'!BY207</f>
        <v>0</v>
      </c>
      <c r="CA207" s="263">
        <f>-'PRA110'!BZ207</f>
        <v>0</v>
      </c>
      <c r="CB207" s="263">
        <f>-'PRA110'!CA207</f>
        <v>0</v>
      </c>
      <c r="CC207" s="263">
        <f>-'PRA110'!CB207</f>
        <v>0</v>
      </c>
      <c r="CD207" s="263">
        <f>-'PRA110'!CC207</f>
        <v>0</v>
      </c>
      <c r="CE207" s="263">
        <f>-'PRA110'!CD207</f>
        <v>0</v>
      </c>
      <c r="CF207" s="263">
        <f>-'PRA110'!CE207</f>
        <v>0</v>
      </c>
      <c r="CG207" s="263">
        <f>-'PRA110'!CF207</f>
        <v>0</v>
      </c>
      <c r="CH207" s="263">
        <f>-'PRA110'!CG207</f>
        <v>0</v>
      </c>
      <c r="CI207" s="263">
        <f>-'PRA110'!CH207</f>
        <v>0</v>
      </c>
      <c r="CJ207" s="263">
        <f>-'PRA110'!CI207</f>
        <v>0</v>
      </c>
      <c r="CK207" s="263">
        <f>-'PRA110'!CJ207</f>
        <v>0</v>
      </c>
      <c r="CL207" s="263">
        <f>-'PRA110'!CK207</f>
        <v>0</v>
      </c>
      <c r="CM207" s="263">
        <f>-'PRA110'!CL207</f>
        <v>0</v>
      </c>
      <c r="CN207" s="263">
        <f>-'PRA110'!CM207</f>
        <v>0</v>
      </c>
      <c r="CO207" s="263">
        <f>-'PRA110'!CN207</f>
        <v>0</v>
      </c>
      <c r="CP207" s="263">
        <f>-'PRA110'!CO207</f>
        <v>0</v>
      </c>
      <c r="CQ207" s="263">
        <f>-'PRA110'!CP207</f>
        <v>0</v>
      </c>
      <c r="CR207" s="263">
        <f>-'PRA110'!CQ207</f>
        <v>0</v>
      </c>
      <c r="CS207" s="263">
        <f>-'PRA110'!CR207</f>
        <v>0</v>
      </c>
      <c r="CT207" s="263">
        <f>-'PRA110'!CS207</f>
        <v>0</v>
      </c>
      <c r="CU207" s="263">
        <f>-'PRA110'!CT207</f>
        <v>0</v>
      </c>
      <c r="CV207" s="263">
        <f>-'PRA110'!CU207</f>
        <v>0</v>
      </c>
      <c r="CW207" s="263">
        <f>-'PRA110'!CV207</f>
        <v>0</v>
      </c>
      <c r="CX207" s="263">
        <f>-'PRA110'!CW207</f>
        <v>0</v>
      </c>
      <c r="CY207" s="263">
        <f>-'PRA110'!CX207</f>
        <v>0</v>
      </c>
      <c r="CZ207" s="263">
        <f>-'PRA110'!CY207</f>
        <v>0</v>
      </c>
      <c r="DA207" s="263">
        <f>-'PRA110'!CZ207</f>
        <v>0</v>
      </c>
      <c r="DB207" s="263">
        <f>-'PRA110'!DA207</f>
        <v>0</v>
      </c>
      <c r="DC207" s="263">
        <f>-'PRA110'!DB207</f>
        <v>0</v>
      </c>
      <c r="DD207" s="263">
        <f>-'PRA110'!DC207</f>
        <v>0</v>
      </c>
      <c r="DE207" s="263">
        <f>-'PRA110'!DD207</f>
        <v>0</v>
      </c>
      <c r="DF207" s="263">
        <f>-'PRA110'!DE207</f>
        <v>0</v>
      </c>
      <c r="DG207" s="263">
        <f>-'PRA110'!DF207</f>
        <v>0</v>
      </c>
      <c r="DH207" s="263">
        <f>-'PRA110'!DG207</f>
        <v>0</v>
      </c>
      <c r="DI207" s="263">
        <f>-'PRA110'!DH207</f>
        <v>0</v>
      </c>
      <c r="DJ207" s="263">
        <f>-'PRA110'!DI207</f>
        <v>0</v>
      </c>
      <c r="DK207" s="263">
        <f>-'PRA110'!DJ207</f>
        <v>0</v>
      </c>
      <c r="DL207" s="264">
        <f>-'PRA110'!DK207</f>
        <v>0</v>
      </c>
      <c r="DM207" s="272"/>
    </row>
    <row r="208" spans="1:117" s="168" customFormat="1" ht="19.899999999999999" customHeight="1">
      <c r="A208" s="247"/>
      <c r="B208" s="247"/>
      <c r="C208" s="248"/>
      <c r="D208" s="111" t="s">
        <v>639</v>
      </c>
      <c r="E208" s="112" t="s">
        <v>823</v>
      </c>
      <c r="F208" s="231" t="s">
        <v>958</v>
      </c>
      <c r="G208" s="209"/>
      <c r="H208" s="202"/>
      <c r="I208" s="212"/>
      <c r="J208" s="263">
        <f>-'PRA110'!J208</f>
        <v>0</v>
      </c>
      <c r="K208" s="263">
        <f>-('PRA110'!I208-'PRA110'!J208)</f>
        <v>0</v>
      </c>
      <c r="L208" s="263">
        <f>-'PRA110'!K208</f>
        <v>0</v>
      </c>
      <c r="M208" s="263">
        <f>-'PRA110'!L208</f>
        <v>0</v>
      </c>
      <c r="N208" s="263">
        <f>-'PRA110'!M208</f>
        <v>0</v>
      </c>
      <c r="O208" s="263">
        <f>-'PRA110'!N208</f>
        <v>0</v>
      </c>
      <c r="P208" s="263">
        <f>-'PRA110'!O208</f>
        <v>0</v>
      </c>
      <c r="Q208" s="263">
        <f>-'PRA110'!P208</f>
        <v>0</v>
      </c>
      <c r="R208" s="263">
        <f>-'PRA110'!Q208</f>
        <v>0</v>
      </c>
      <c r="S208" s="263">
        <f>-'PRA110'!R208</f>
        <v>0</v>
      </c>
      <c r="T208" s="263">
        <f>-'PRA110'!S208</f>
        <v>0</v>
      </c>
      <c r="U208" s="263">
        <f>-'PRA110'!T208</f>
        <v>0</v>
      </c>
      <c r="V208" s="263">
        <f>-'PRA110'!U208</f>
        <v>0</v>
      </c>
      <c r="W208" s="263">
        <f>-'PRA110'!V208</f>
        <v>0</v>
      </c>
      <c r="X208" s="263">
        <f>-'PRA110'!W208</f>
        <v>0</v>
      </c>
      <c r="Y208" s="263">
        <f>-'PRA110'!X208</f>
        <v>0</v>
      </c>
      <c r="Z208" s="263">
        <f>-'PRA110'!Y208</f>
        <v>0</v>
      </c>
      <c r="AA208" s="263">
        <f>-'PRA110'!Z208</f>
        <v>0</v>
      </c>
      <c r="AB208" s="263">
        <f>-'PRA110'!AA208</f>
        <v>0</v>
      </c>
      <c r="AC208" s="263">
        <f>-'PRA110'!AB208</f>
        <v>0</v>
      </c>
      <c r="AD208" s="263">
        <f>-'PRA110'!AC208</f>
        <v>0</v>
      </c>
      <c r="AE208" s="263">
        <f>-'PRA110'!AD208</f>
        <v>0</v>
      </c>
      <c r="AF208" s="263">
        <f>-'PRA110'!AE208</f>
        <v>0</v>
      </c>
      <c r="AG208" s="263">
        <f>-'PRA110'!AF208</f>
        <v>0</v>
      </c>
      <c r="AH208" s="263">
        <f>-'PRA110'!AG208</f>
        <v>0</v>
      </c>
      <c r="AI208" s="263">
        <f>-'PRA110'!AH208</f>
        <v>0</v>
      </c>
      <c r="AJ208" s="263">
        <f>-'PRA110'!AI208</f>
        <v>0</v>
      </c>
      <c r="AK208" s="263">
        <f>-'PRA110'!AJ208</f>
        <v>0</v>
      </c>
      <c r="AL208" s="263">
        <f>-'PRA110'!AK208</f>
        <v>0</v>
      </c>
      <c r="AM208" s="263">
        <f>-'PRA110'!AL208</f>
        <v>0</v>
      </c>
      <c r="AN208" s="263">
        <f>-'PRA110'!AM208</f>
        <v>0</v>
      </c>
      <c r="AO208" s="263">
        <f>-'PRA110'!AN208</f>
        <v>0</v>
      </c>
      <c r="AP208" s="263">
        <f>-'PRA110'!AO208</f>
        <v>0</v>
      </c>
      <c r="AQ208" s="263">
        <f>-'PRA110'!AP208</f>
        <v>0</v>
      </c>
      <c r="AR208" s="263">
        <f>-'PRA110'!AQ208</f>
        <v>0</v>
      </c>
      <c r="AS208" s="263">
        <f>-'PRA110'!AR208</f>
        <v>0</v>
      </c>
      <c r="AT208" s="263">
        <f>-'PRA110'!AS208</f>
        <v>0</v>
      </c>
      <c r="AU208" s="263">
        <f>-'PRA110'!AT208</f>
        <v>0</v>
      </c>
      <c r="AV208" s="263">
        <f>-'PRA110'!AU208</f>
        <v>0</v>
      </c>
      <c r="AW208" s="263">
        <f>-'PRA110'!AV208</f>
        <v>0</v>
      </c>
      <c r="AX208" s="263">
        <f>-'PRA110'!AW208</f>
        <v>0</v>
      </c>
      <c r="AY208" s="263">
        <f>-'PRA110'!AX208</f>
        <v>0</v>
      </c>
      <c r="AZ208" s="263">
        <f>-'PRA110'!AY208</f>
        <v>0</v>
      </c>
      <c r="BA208" s="263">
        <f>-'PRA110'!AZ208</f>
        <v>0</v>
      </c>
      <c r="BB208" s="263">
        <f>-'PRA110'!BA208</f>
        <v>0</v>
      </c>
      <c r="BC208" s="263">
        <f>-'PRA110'!BB208</f>
        <v>0</v>
      </c>
      <c r="BD208" s="263">
        <f>-'PRA110'!BC208</f>
        <v>0</v>
      </c>
      <c r="BE208" s="263">
        <f>-'PRA110'!BD208</f>
        <v>0</v>
      </c>
      <c r="BF208" s="263">
        <f>-'PRA110'!BE208</f>
        <v>0</v>
      </c>
      <c r="BG208" s="263">
        <f>-'PRA110'!BF208</f>
        <v>0</v>
      </c>
      <c r="BH208" s="263">
        <f>-'PRA110'!BG208</f>
        <v>0</v>
      </c>
      <c r="BI208" s="263">
        <f>-'PRA110'!BH208</f>
        <v>0</v>
      </c>
      <c r="BJ208" s="263">
        <f>-'PRA110'!BI208</f>
        <v>0</v>
      </c>
      <c r="BK208" s="263">
        <f>-'PRA110'!BJ208</f>
        <v>0</v>
      </c>
      <c r="BL208" s="263">
        <f>-'PRA110'!BK208</f>
        <v>0</v>
      </c>
      <c r="BM208" s="263">
        <f>-'PRA110'!BL208</f>
        <v>0</v>
      </c>
      <c r="BN208" s="263">
        <f>-'PRA110'!BM208</f>
        <v>0</v>
      </c>
      <c r="BO208" s="263">
        <f>-'PRA110'!BN208</f>
        <v>0</v>
      </c>
      <c r="BP208" s="263">
        <f>-'PRA110'!BO208</f>
        <v>0</v>
      </c>
      <c r="BQ208" s="263">
        <f>-'PRA110'!BP208</f>
        <v>0</v>
      </c>
      <c r="BR208" s="263">
        <f>-'PRA110'!BQ208</f>
        <v>0</v>
      </c>
      <c r="BS208" s="263">
        <f>-'PRA110'!BR208</f>
        <v>0</v>
      </c>
      <c r="BT208" s="263">
        <f>-'PRA110'!BS208</f>
        <v>0</v>
      </c>
      <c r="BU208" s="263">
        <f>-'PRA110'!BT208</f>
        <v>0</v>
      </c>
      <c r="BV208" s="263">
        <f>-'PRA110'!BU208</f>
        <v>0</v>
      </c>
      <c r="BW208" s="263">
        <f>-'PRA110'!BV208</f>
        <v>0</v>
      </c>
      <c r="BX208" s="263">
        <f>-'PRA110'!BW208</f>
        <v>0</v>
      </c>
      <c r="BY208" s="263">
        <f>-'PRA110'!BX208</f>
        <v>0</v>
      </c>
      <c r="BZ208" s="263">
        <f>-'PRA110'!BY208</f>
        <v>0</v>
      </c>
      <c r="CA208" s="263">
        <f>-'PRA110'!BZ208</f>
        <v>0</v>
      </c>
      <c r="CB208" s="263">
        <f>-'PRA110'!CA208</f>
        <v>0</v>
      </c>
      <c r="CC208" s="263">
        <f>-'PRA110'!CB208</f>
        <v>0</v>
      </c>
      <c r="CD208" s="263">
        <f>-'PRA110'!CC208</f>
        <v>0</v>
      </c>
      <c r="CE208" s="263">
        <f>-'PRA110'!CD208</f>
        <v>0</v>
      </c>
      <c r="CF208" s="263">
        <f>-'PRA110'!CE208</f>
        <v>0</v>
      </c>
      <c r="CG208" s="263">
        <f>-'PRA110'!CF208</f>
        <v>0</v>
      </c>
      <c r="CH208" s="263">
        <f>-'PRA110'!CG208</f>
        <v>0</v>
      </c>
      <c r="CI208" s="263">
        <f>-'PRA110'!CH208</f>
        <v>0</v>
      </c>
      <c r="CJ208" s="263">
        <f>-'PRA110'!CI208</f>
        <v>0</v>
      </c>
      <c r="CK208" s="263">
        <f>-'PRA110'!CJ208</f>
        <v>0</v>
      </c>
      <c r="CL208" s="263">
        <f>-'PRA110'!CK208</f>
        <v>0</v>
      </c>
      <c r="CM208" s="263">
        <f>-'PRA110'!CL208</f>
        <v>0</v>
      </c>
      <c r="CN208" s="263">
        <f>-'PRA110'!CM208</f>
        <v>0</v>
      </c>
      <c r="CO208" s="263">
        <f>-'PRA110'!CN208</f>
        <v>0</v>
      </c>
      <c r="CP208" s="263">
        <f>-'PRA110'!CO208</f>
        <v>0</v>
      </c>
      <c r="CQ208" s="263">
        <f>-'PRA110'!CP208</f>
        <v>0</v>
      </c>
      <c r="CR208" s="263">
        <f>-'PRA110'!CQ208</f>
        <v>0</v>
      </c>
      <c r="CS208" s="263">
        <f>-'PRA110'!CR208</f>
        <v>0</v>
      </c>
      <c r="CT208" s="263">
        <f>-'PRA110'!CS208</f>
        <v>0</v>
      </c>
      <c r="CU208" s="263">
        <f>-'PRA110'!CT208</f>
        <v>0</v>
      </c>
      <c r="CV208" s="263">
        <f>-'PRA110'!CU208</f>
        <v>0</v>
      </c>
      <c r="CW208" s="263">
        <f>-'PRA110'!CV208</f>
        <v>0</v>
      </c>
      <c r="CX208" s="263">
        <f>-'PRA110'!CW208</f>
        <v>0</v>
      </c>
      <c r="CY208" s="263">
        <f>-'PRA110'!CX208</f>
        <v>0</v>
      </c>
      <c r="CZ208" s="263">
        <f>-'PRA110'!CY208</f>
        <v>0</v>
      </c>
      <c r="DA208" s="263">
        <f>-'PRA110'!CZ208</f>
        <v>0</v>
      </c>
      <c r="DB208" s="263">
        <f>-'PRA110'!DA208</f>
        <v>0</v>
      </c>
      <c r="DC208" s="263">
        <f>-'PRA110'!DB208</f>
        <v>0</v>
      </c>
      <c r="DD208" s="263">
        <f>-'PRA110'!DC208</f>
        <v>0</v>
      </c>
      <c r="DE208" s="263">
        <f>-'PRA110'!DD208</f>
        <v>0</v>
      </c>
      <c r="DF208" s="263">
        <f>-'PRA110'!DE208</f>
        <v>0</v>
      </c>
      <c r="DG208" s="263">
        <f>-'PRA110'!DF208</f>
        <v>0</v>
      </c>
      <c r="DH208" s="263">
        <f>-'PRA110'!DG208</f>
        <v>0</v>
      </c>
      <c r="DI208" s="263">
        <f>-'PRA110'!DH208</f>
        <v>0</v>
      </c>
      <c r="DJ208" s="263">
        <f>-'PRA110'!DI208</f>
        <v>0</v>
      </c>
      <c r="DK208" s="263">
        <f>-'PRA110'!DJ208</f>
        <v>0</v>
      </c>
      <c r="DL208" s="264">
        <f>-'PRA110'!DK208</f>
        <v>0</v>
      </c>
      <c r="DM208" s="272"/>
    </row>
    <row r="209" spans="1:16384" s="168" customFormat="1" ht="19.899999999999999" customHeight="1">
      <c r="A209" s="247"/>
      <c r="B209" s="247"/>
      <c r="C209" s="248"/>
      <c r="D209" s="111" t="s">
        <v>640</v>
      </c>
      <c r="E209" s="112" t="s">
        <v>1122</v>
      </c>
      <c r="F209" s="231" t="s">
        <v>959</v>
      </c>
      <c r="G209" s="209"/>
      <c r="H209" s="202"/>
      <c r="I209" s="294"/>
      <c r="J209" s="263">
        <f>-'PRA110'!J209</f>
        <v>0</v>
      </c>
      <c r="K209" s="263">
        <f>-('PRA110'!I209-'PRA110'!J209)</f>
        <v>0</v>
      </c>
      <c r="L209" s="263">
        <f>-'PRA110'!K209</f>
        <v>0</v>
      </c>
      <c r="M209" s="263">
        <f>-'PRA110'!L209</f>
        <v>0</v>
      </c>
      <c r="N209" s="263">
        <f>-'PRA110'!M209</f>
        <v>0</v>
      </c>
      <c r="O209" s="263">
        <f>-'PRA110'!N209</f>
        <v>0</v>
      </c>
      <c r="P209" s="263">
        <f>-'PRA110'!O209</f>
        <v>0</v>
      </c>
      <c r="Q209" s="263">
        <f>-'PRA110'!P209</f>
        <v>0</v>
      </c>
      <c r="R209" s="263">
        <f>-'PRA110'!Q209</f>
        <v>0</v>
      </c>
      <c r="S209" s="263">
        <f>-'PRA110'!R209</f>
        <v>0</v>
      </c>
      <c r="T209" s="263">
        <f>-'PRA110'!S209</f>
        <v>0</v>
      </c>
      <c r="U209" s="263">
        <f>-'PRA110'!T209</f>
        <v>0</v>
      </c>
      <c r="V209" s="263">
        <f>-'PRA110'!U209</f>
        <v>0</v>
      </c>
      <c r="W209" s="263">
        <f>-'PRA110'!V209</f>
        <v>0</v>
      </c>
      <c r="X209" s="263">
        <f>-'PRA110'!W209</f>
        <v>0</v>
      </c>
      <c r="Y209" s="263">
        <f>-'PRA110'!X209</f>
        <v>0</v>
      </c>
      <c r="Z209" s="263">
        <f>-'PRA110'!Y209</f>
        <v>0</v>
      </c>
      <c r="AA209" s="263">
        <f>-'PRA110'!Z209</f>
        <v>0</v>
      </c>
      <c r="AB209" s="263">
        <f>-'PRA110'!AA209</f>
        <v>0</v>
      </c>
      <c r="AC209" s="263">
        <f>-'PRA110'!AB209</f>
        <v>0</v>
      </c>
      <c r="AD209" s="263">
        <f>-'PRA110'!AC209</f>
        <v>0</v>
      </c>
      <c r="AE209" s="263">
        <f>-'PRA110'!AD209</f>
        <v>0</v>
      </c>
      <c r="AF209" s="263">
        <f>-'PRA110'!AE209</f>
        <v>0</v>
      </c>
      <c r="AG209" s="263">
        <f>-'PRA110'!AF209</f>
        <v>0</v>
      </c>
      <c r="AH209" s="263">
        <f>-'PRA110'!AG209</f>
        <v>0</v>
      </c>
      <c r="AI209" s="263">
        <f>-'PRA110'!AH209</f>
        <v>0</v>
      </c>
      <c r="AJ209" s="263">
        <f>-'PRA110'!AI209</f>
        <v>0</v>
      </c>
      <c r="AK209" s="263">
        <f>-'PRA110'!AJ209</f>
        <v>0</v>
      </c>
      <c r="AL209" s="263">
        <f>-'PRA110'!AK209</f>
        <v>0</v>
      </c>
      <c r="AM209" s="263">
        <f>-'PRA110'!AL209</f>
        <v>0</v>
      </c>
      <c r="AN209" s="263">
        <f>-'PRA110'!AM209</f>
        <v>0</v>
      </c>
      <c r="AO209" s="263">
        <f>-'PRA110'!AN209</f>
        <v>0</v>
      </c>
      <c r="AP209" s="263">
        <f>-'PRA110'!AO209</f>
        <v>0</v>
      </c>
      <c r="AQ209" s="263">
        <f>-'PRA110'!AP209</f>
        <v>0</v>
      </c>
      <c r="AR209" s="263">
        <f>-'PRA110'!AQ209</f>
        <v>0</v>
      </c>
      <c r="AS209" s="263">
        <f>-'PRA110'!AR209</f>
        <v>0</v>
      </c>
      <c r="AT209" s="263">
        <f>-'PRA110'!AS209</f>
        <v>0</v>
      </c>
      <c r="AU209" s="263">
        <f>-'PRA110'!AT209</f>
        <v>0</v>
      </c>
      <c r="AV209" s="263">
        <f>-'PRA110'!AU209</f>
        <v>0</v>
      </c>
      <c r="AW209" s="263">
        <f>-'PRA110'!AV209</f>
        <v>0</v>
      </c>
      <c r="AX209" s="263">
        <f>-'PRA110'!AW209</f>
        <v>0</v>
      </c>
      <c r="AY209" s="263">
        <f>-'PRA110'!AX209</f>
        <v>0</v>
      </c>
      <c r="AZ209" s="263">
        <f>-'PRA110'!AY209</f>
        <v>0</v>
      </c>
      <c r="BA209" s="263">
        <f>-'PRA110'!AZ209</f>
        <v>0</v>
      </c>
      <c r="BB209" s="263">
        <f>-'PRA110'!BA209</f>
        <v>0</v>
      </c>
      <c r="BC209" s="263">
        <f>-'PRA110'!BB209</f>
        <v>0</v>
      </c>
      <c r="BD209" s="263">
        <f>-'PRA110'!BC209</f>
        <v>0</v>
      </c>
      <c r="BE209" s="263">
        <f>-'PRA110'!BD209</f>
        <v>0</v>
      </c>
      <c r="BF209" s="263">
        <f>-'PRA110'!BE209</f>
        <v>0</v>
      </c>
      <c r="BG209" s="263">
        <f>-'PRA110'!BF209</f>
        <v>0</v>
      </c>
      <c r="BH209" s="263">
        <f>-'PRA110'!BG209</f>
        <v>0</v>
      </c>
      <c r="BI209" s="263">
        <f>-'PRA110'!BH209</f>
        <v>0</v>
      </c>
      <c r="BJ209" s="263">
        <f>-'PRA110'!BI209</f>
        <v>0</v>
      </c>
      <c r="BK209" s="263">
        <f>-'PRA110'!BJ209</f>
        <v>0</v>
      </c>
      <c r="BL209" s="263">
        <f>-'PRA110'!BK209</f>
        <v>0</v>
      </c>
      <c r="BM209" s="263">
        <f>-'PRA110'!BL209</f>
        <v>0</v>
      </c>
      <c r="BN209" s="263">
        <f>-'PRA110'!BM209</f>
        <v>0</v>
      </c>
      <c r="BO209" s="263">
        <f>-'PRA110'!BN209</f>
        <v>0</v>
      </c>
      <c r="BP209" s="263">
        <f>-'PRA110'!BO209</f>
        <v>0</v>
      </c>
      <c r="BQ209" s="263">
        <f>-'PRA110'!BP209</f>
        <v>0</v>
      </c>
      <c r="BR209" s="263">
        <f>-'PRA110'!BQ209</f>
        <v>0</v>
      </c>
      <c r="BS209" s="263">
        <f>-'PRA110'!BR209</f>
        <v>0</v>
      </c>
      <c r="BT209" s="263">
        <f>-'PRA110'!BS209</f>
        <v>0</v>
      </c>
      <c r="BU209" s="263">
        <f>-'PRA110'!BT209</f>
        <v>0</v>
      </c>
      <c r="BV209" s="263">
        <f>-'PRA110'!BU209</f>
        <v>0</v>
      </c>
      <c r="BW209" s="263">
        <f>-'PRA110'!BV209</f>
        <v>0</v>
      </c>
      <c r="BX209" s="263">
        <f>-'PRA110'!BW209</f>
        <v>0</v>
      </c>
      <c r="BY209" s="263">
        <f>-'PRA110'!BX209</f>
        <v>0</v>
      </c>
      <c r="BZ209" s="263">
        <f>-'PRA110'!BY209</f>
        <v>0</v>
      </c>
      <c r="CA209" s="263">
        <f>-'PRA110'!BZ209</f>
        <v>0</v>
      </c>
      <c r="CB209" s="263">
        <f>-'PRA110'!CA209</f>
        <v>0</v>
      </c>
      <c r="CC209" s="263">
        <f>-'PRA110'!CB209</f>
        <v>0</v>
      </c>
      <c r="CD209" s="263">
        <f>-'PRA110'!CC209</f>
        <v>0</v>
      </c>
      <c r="CE209" s="263">
        <f>-'PRA110'!CD209</f>
        <v>0</v>
      </c>
      <c r="CF209" s="263">
        <f>-'PRA110'!CE209</f>
        <v>0</v>
      </c>
      <c r="CG209" s="263">
        <f>-'PRA110'!CF209</f>
        <v>0</v>
      </c>
      <c r="CH209" s="263">
        <f>-'PRA110'!CG209</f>
        <v>0</v>
      </c>
      <c r="CI209" s="263">
        <f>-'PRA110'!CH209</f>
        <v>0</v>
      </c>
      <c r="CJ209" s="263">
        <f>-'PRA110'!CI209</f>
        <v>0</v>
      </c>
      <c r="CK209" s="263">
        <f>-'PRA110'!CJ209</f>
        <v>0</v>
      </c>
      <c r="CL209" s="263">
        <f>-'PRA110'!CK209</f>
        <v>0</v>
      </c>
      <c r="CM209" s="263">
        <f>-'PRA110'!CL209</f>
        <v>0</v>
      </c>
      <c r="CN209" s="263">
        <f>-'PRA110'!CM209</f>
        <v>0</v>
      </c>
      <c r="CO209" s="263">
        <f>-'PRA110'!CN209</f>
        <v>0</v>
      </c>
      <c r="CP209" s="263">
        <f>-'PRA110'!CO209</f>
        <v>0</v>
      </c>
      <c r="CQ209" s="263">
        <f>-'PRA110'!CP209</f>
        <v>0</v>
      </c>
      <c r="CR209" s="263">
        <f>-'PRA110'!CQ209</f>
        <v>0</v>
      </c>
      <c r="CS209" s="263">
        <f>-'PRA110'!CR209</f>
        <v>0</v>
      </c>
      <c r="CT209" s="263">
        <f>-'PRA110'!CS209</f>
        <v>0</v>
      </c>
      <c r="CU209" s="263">
        <f>-'PRA110'!CT209</f>
        <v>0</v>
      </c>
      <c r="CV209" s="263">
        <f>-'PRA110'!CU209</f>
        <v>0</v>
      </c>
      <c r="CW209" s="263">
        <f>-'PRA110'!CV209</f>
        <v>0</v>
      </c>
      <c r="CX209" s="263">
        <f>-'PRA110'!CW209</f>
        <v>0</v>
      </c>
      <c r="CY209" s="263">
        <f>-'PRA110'!CX209</f>
        <v>0</v>
      </c>
      <c r="CZ209" s="263">
        <f>-'PRA110'!CY209</f>
        <v>0</v>
      </c>
      <c r="DA209" s="263">
        <f>-'PRA110'!CZ209</f>
        <v>0</v>
      </c>
      <c r="DB209" s="263">
        <f>-'PRA110'!DA209</f>
        <v>0</v>
      </c>
      <c r="DC209" s="263">
        <f>-'PRA110'!DB209</f>
        <v>0</v>
      </c>
      <c r="DD209" s="263">
        <f>-'PRA110'!DC209</f>
        <v>0</v>
      </c>
      <c r="DE209" s="263">
        <f>-'PRA110'!DD209</f>
        <v>0</v>
      </c>
      <c r="DF209" s="263">
        <f>-'PRA110'!DE209</f>
        <v>0</v>
      </c>
      <c r="DG209" s="263">
        <f>-'PRA110'!DF209</f>
        <v>0</v>
      </c>
      <c r="DH209" s="263">
        <f>-'PRA110'!DG209</f>
        <v>0</v>
      </c>
      <c r="DI209" s="263">
        <f>-'PRA110'!DH209</f>
        <v>0</v>
      </c>
      <c r="DJ209" s="263">
        <f>-'PRA110'!DI209</f>
        <v>0</v>
      </c>
      <c r="DK209" s="263">
        <f>-'PRA110'!DJ209</f>
        <v>0</v>
      </c>
      <c r="DL209" s="264">
        <f>-'PRA110'!DK209</f>
        <v>0</v>
      </c>
      <c r="DM209" s="272"/>
    </row>
    <row r="210" spans="1:16384" s="168" customFormat="1" ht="19.899999999999999" customHeight="1">
      <c r="A210" s="253"/>
      <c r="B210" s="262"/>
      <c r="C210" s="174"/>
      <c r="D210" s="111" t="s">
        <v>641</v>
      </c>
      <c r="E210" s="112" t="s">
        <v>824</v>
      </c>
      <c r="F210" s="273" t="s">
        <v>314</v>
      </c>
      <c r="G210" s="209"/>
      <c r="H210" s="1003"/>
      <c r="I210" s="274">
        <f>-'PRA110'!H210</f>
        <v>0</v>
      </c>
      <c r="J210" s="213"/>
      <c r="K210" s="213"/>
      <c r="L210" s="213"/>
      <c r="M210" s="213"/>
      <c r="N210" s="213"/>
      <c r="O210" s="213"/>
      <c r="P210" s="213"/>
      <c r="Q210" s="213"/>
      <c r="R210" s="213"/>
      <c r="S210" s="213"/>
      <c r="T210" s="213"/>
      <c r="U210" s="213"/>
      <c r="V210" s="213"/>
      <c r="W210" s="213"/>
      <c r="X210" s="213"/>
      <c r="Y210" s="213"/>
      <c r="Z210" s="213"/>
      <c r="AA210" s="213"/>
      <c r="AB210" s="213"/>
      <c r="AC210" s="213"/>
      <c r="AD210" s="213"/>
      <c r="AE210" s="213"/>
      <c r="AF210" s="213"/>
      <c r="AG210" s="213"/>
      <c r="AH210" s="213"/>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c r="BI210" s="213"/>
      <c r="BJ210" s="213"/>
      <c r="BK210" s="213"/>
      <c r="BL210" s="213"/>
      <c r="BM210" s="213"/>
      <c r="BN210" s="213"/>
      <c r="BO210" s="213"/>
      <c r="BP210" s="213"/>
      <c r="BQ210" s="213"/>
      <c r="BR210" s="213"/>
      <c r="BS210" s="213"/>
      <c r="BT210" s="213"/>
      <c r="BU210" s="213"/>
      <c r="BV210" s="213"/>
      <c r="BW210" s="213"/>
      <c r="BX210" s="213"/>
      <c r="BY210" s="213"/>
      <c r="BZ210" s="213"/>
      <c r="CA210" s="213"/>
      <c r="CB210" s="213"/>
      <c r="CC210" s="213"/>
      <c r="CD210" s="213"/>
      <c r="CE210" s="213"/>
      <c r="CF210" s="213"/>
      <c r="CG210" s="213"/>
      <c r="CH210" s="213"/>
      <c r="CI210" s="213"/>
      <c r="CJ210" s="213"/>
      <c r="CK210" s="213"/>
      <c r="CL210" s="213"/>
      <c r="CM210" s="213"/>
      <c r="CN210" s="213"/>
      <c r="CO210" s="213"/>
      <c r="CP210" s="213"/>
      <c r="CQ210" s="213"/>
      <c r="CR210" s="213"/>
      <c r="CS210" s="213"/>
      <c r="CT210" s="213"/>
      <c r="CU210" s="213"/>
      <c r="CV210" s="213"/>
      <c r="CW210" s="213"/>
      <c r="CX210" s="213"/>
      <c r="CY210" s="213"/>
      <c r="CZ210" s="213"/>
      <c r="DA210" s="213"/>
      <c r="DB210" s="213"/>
      <c r="DC210" s="213"/>
      <c r="DD210" s="213"/>
      <c r="DE210" s="213"/>
      <c r="DF210" s="213"/>
      <c r="DG210" s="213"/>
      <c r="DH210" s="213"/>
      <c r="DI210" s="213"/>
      <c r="DJ210" s="213"/>
      <c r="DK210" s="213"/>
      <c r="DL210" s="236"/>
      <c r="DM210" s="804"/>
      <c r="DN210" s="801"/>
      <c r="DO210" s="801"/>
      <c r="DP210" s="801"/>
      <c r="DQ210" s="801"/>
      <c r="DR210" s="801"/>
      <c r="DS210" s="801"/>
      <c r="DT210" s="801"/>
      <c r="DU210" s="801"/>
      <c r="DV210" s="801"/>
      <c r="DW210" s="801"/>
      <c r="DX210" s="801"/>
      <c r="DY210" s="801"/>
      <c r="DZ210" s="801"/>
      <c r="EA210" s="801"/>
      <c r="EB210" s="801"/>
      <c r="EC210" s="801"/>
      <c r="ED210" s="801"/>
      <c r="EE210" s="801"/>
      <c r="EF210" s="801"/>
      <c r="EG210" s="801"/>
      <c r="EH210" s="801"/>
      <c r="EI210" s="801"/>
      <c r="EJ210" s="801"/>
      <c r="EK210" s="801"/>
      <c r="EL210" s="801"/>
      <c r="EM210" s="801"/>
      <c r="EN210" s="801"/>
      <c r="EO210" s="801"/>
      <c r="EP210" s="801"/>
      <c r="EQ210" s="801"/>
      <c r="ER210" s="801"/>
      <c r="ES210" s="801"/>
      <c r="ET210" s="801"/>
      <c r="EU210" s="801"/>
      <c r="EV210" s="801"/>
      <c r="EW210" s="801"/>
      <c r="EX210" s="801"/>
      <c r="EY210" s="801"/>
      <c r="EZ210" s="801"/>
      <c r="FA210" s="801"/>
      <c r="FB210" s="801"/>
      <c r="FC210" s="801"/>
      <c r="FD210" s="801"/>
      <c r="FE210" s="801"/>
      <c r="FF210" s="801"/>
      <c r="FG210" s="801"/>
      <c r="FH210" s="801"/>
      <c r="FI210" s="801"/>
      <c r="FJ210" s="801"/>
      <c r="FK210" s="801"/>
      <c r="FL210" s="801"/>
      <c r="FM210" s="801"/>
      <c r="FN210" s="801"/>
      <c r="FO210" s="801"/>
      <c r="FP210" s="801"/>
      <c r="FQ210" s="801"/>
      <c r="FR210" s="801"/>
      <c r="FS210" s="801"/>
      <c r="FT210" s="801"/>
      <c r="FU210" s="801"/>
      <c r="FV210" s="801"/>
      <c r="FW210" s="801"/>
      <c r="FX210" s="801"/>
      <c r="FY210" s="801"/>
      <c r="FZ210" s="801"/>
      <c r="GA210" s="801"/>
      <c r="GB210" s="801"/>
      <c r="GC210" s="801"/>
      <c r="GD210" s="801"/>
      <c r="GE210" s="801"/>
      <c r="GF210" s="801"/>
      <c r="GG210" s="801"/>
      <c r="GH210" s="801"/>
      <c r="GI210" s="801"/>
      <c r="GJ210" s="801"/>
      <c r="GK210" s="801"/>
      <c r="GL210" s="801"/>
      <c r="GM210" s="801"/>
      <c r="GN210" s="801"/>
      <c r="GO210" s="801"/>
      <c r="GP210" s="801"/>
      <c r="GQ210" s="801"/>
      <c r="GR210" s="801"/>
      <c r="GS210" s="801"/>
      <c r="GT210" s="801"/>
      <c r="GU210" s="801"/>
      <c r="GV210" s="801"/>
      <c r="GW210" s="801"/>
      <c r="GX210" s="801"/>
      <c r="GY210" s="801"/>
      <c r="GZ210" s="801"/>
      <c r="HA210" s="801"/>
      <c r="HB210" s="801"/>
      <c r="HC210" s="801"/>
      <c r="HD210" s="801"/>
      <c r="HE210" s="801"/>
      <c r="HF210" s="801"/>
      <c r="HG210" s="801"/>
      <c r="HH210" s="801"/>
      <c r="HI210" s="801"/>
      <c r="HJ210" s="801"/>
      <c r="HK210" s="801"/>
      <c r="HL210" s="801"/>
      <c r="HM210" s="801"/>
      <c r="HN210" s="801"/>
      <c r="HO210" s="801"/>
      <c r="HP210" s="801"/>
      <c r="HQ210" s="801"/>
      <c r="HR210" s="801"/>
      <c r="HS210" s="801"/>
      <c r="HT210" s="801"/>
      <c r="HU210" s="801"/>
      <c r="HV210" s="801"/>
      <c r="HW210" s="801"/>
      <c r="HX210" s="801"/>
      <c r="HY210" s="801"/>
      <c r="HZ210" s="801"/>
      <c r="IA210" s="801"/>
      <c r="IB210" s="801"/>
      <c r="IC210" s="801"/>
      <c r="ID210" s="801"/>
      <c r="IE210" s="801"/>
      <c r="IF210" s="801"/>
      <c r="IG210" s="801"/>
      <c r="IH210" s="801"/>
      <c r="II210" s="801"/>
      <c r="IJ210" s="801"/>
      <c r="IK210" s="801"/>
      <c r="IL210" s="801"/>
      <c r="IM210" s="801"/>
      <c r="IN210" s="801"/>
      <c r="IO210" s="801"/>
      <c r="IP210" s="801"/>
      <c r="IQ210" s="801"/>
      <c r="IR210" s="801"/>
      <c r="IS210" s="801"/>
      <c r="IT210" s="801"/>
      <c r="IU210" s="801"/>
      <c r="IV210" s="801"/>
      <c r="IW210" s="801"/>
      <c r="IX210" s="801"/>
      <c r="IY210" s="801"/>
      <c r="IZ210" s="801"/>
      <c r="JA210" s="801"/>
      <c r="JB210" s="801"/>
      <c r="JC210" s="801"/>
      <c r="JD210" s="801"/>
      <c r="JE210" s="801"/>
      <c r="JF210" s="801"/>
      <c r="JG210" s="801"/>
      <c r="JH210" s="801"/>
      <c r="JI210" s="801"/>
      <c r="JJ210" s="801"/>
      <c r="JK210" s="801"/>
      <c r="JL210" s="801"/>
      <c r="JM210" s="801"/>
      <c r="JN210" s="801"/>
      <c r="JO210" s="801"/>
      <c r="JP210" s="801"/>
      <c r="JQ210" s="801"/>
      <c r="JR210" s="801"/>
      <c r="JS210" s="801"/>
      <c r="JT210" s="801"/>
      <c r="JU210" s="801"/>
      <c r="JV210" s="801"/>
      <c r="JW210" s="801"/>
      <c r="JX210" s="801"/>
      <c r="JY210" s="801"/>
      <c r="JZ210" s="801"/>
      <c r="KA210" s="801"/>
      <c r="KB210" s="801"/>
      <c r="KC210" s="801"/>
      <c r="KD210" s="801"/>
      <c r="KE210" s="801"/>
      <c r="KF210" s="801"/>
      <c r="KG210" s="801"/>
      <c r="KH210" s="801"/>
      <c r="KI210" s="801"/>
      <c r="KJ210" s="801"/>
      <c r="KK210" s="801"/>
      <c r="KL210" s="801"/>
      <c r="KM210" s="801"/>
      <c r="KN210" s="801"/>
      <c r="KO210" s="801"/>
      <c r="KP210" s="801"/>
      <c r="KQ210" s="801"/>
      <c r="KR210" s="801"/>
      <c r="KS210" s="801"/>
      <c r="KT210" s="801"/>
      <c r="KU210" s="801"/>
      <c r="KV210" s="801"/>
      <c r="KW210" s="801"/>
      <c r="KX210" s="801"/>
      <c r="KY210" s="801"/>
      <c r="KZ210" s="801"/>
      <c r="LA210" s="801"/>
      <c r="LB210" s="801"/>
      <c r="LC210" s="801"/>
      <c r="LD210" s="801"/>
      <c r="LE210" s="801"/>
      <c r="LF210" s="801"/>
      <c r="LG210" s="801"/>
      <c r="LH210" s="801"/>
      <c r="LI210" s="801"/>
      <c r="LJ210" s="801"/>
      <c r="LK210" s="801"/>
      <c r="LL210" s="801"/>
      <c r="LM210" s="801"/>
      <c r="LN210" s="801"/>
      <c r="LO210" s="801"/>
      <c r="LP210" s="801"/>
      <c r="LQ210" s="801"/>
      <c r="LR210" s="801"/>
      <c r="LS210" s="801"/>
      <c r="LT210" s="801"/>
      <c r="LU210" s="801"/>
      <c r="LV210" s="801"/>
      <c r="LW210" s="801"/>
      <c r="LX210" s="801"/>
      <c r="LY210" s="801"/>
      <c r="LZ210" s="801"/>
      <c r="MA210" s="801"/>
      <c r="MB210" s="801"/>
      <c r="MC210" s="801"/>
      <c r="MD210" s="801"/>
      <c r="ME210" s="801"/>
      <c r="MF210" s="801"/>
      <c r="MG210" s="801"/>
      <c r="MH210" s="801"/>
      <c r="MI210" s="801"/>
      <c r="MJ210" s="801"/>
      <c r="MK210" s="801"/>
      <c r="ML210" s="801"/>
      <c r="MM210" s="801"/>
      <c r="MN210" s="801"/>
      <c r="MO210" s="801"/>
      <c r="MP210" s="801"/>
      <c r="MQ210" s="801"/>
      <c r="MR210" s="801"/>
      <c r="MS210" s="801"/>
      <c r="MT210" s="801"/>
      <c r="MU210" s="801"/>
      <c r="MV210" s="801"/>
      <c r="MW210" s="801"/>
      <c r="MX210" s="801"/>
      <c r="MY210" s="801"/>
      <c r="MZ210" s="801"/>
      <c r="NA210" s="801"/>
      <c r="NB210" s="801"/>
      <c r="NC210" s="801"/>
      <c r="ND210" s="801"/>
      <c r="NE210" s="801"/>
      <c r="NF210" s="801"/>
      <c r="NG210" s="801"/>
      <c r="NH210" s="801"/>
      <c r="NI210" s="801"/>
      <c r="NJ210" s="801"/>
      <c r="NK210" s="801"/>
      <c r="NL210" s="801"/>
      <c r="NM210" s="801"/>
      <c r="NN210" s="801"/>
      <c r="NO210" s="801"/>
      <c r="NP210" s="801"/>
      <c r="NQ210" s="801"/>
      <c r="NR210" s="801"/>
      <c r="NS210" s="801"/>
      <c r="NT210" s="801"/>
      <c r="NU210" s="801"/>
      <c r="NV210" s="801"/>
      <c r="NW210" s="801"/>
      <c r="NX210" s="801"/>
      <c r="NY210" s="801"/>
      <c r="NZ210" s="801"/>
      <c r="OA210" s="801"/>
      <c r="OB210" s="801"/>
      <c r="OC210" s="801"/>
      <c r="OD210" s="801"/>
      <c r="OE210" s="801"/>
      <c r="OF210" s="801"/>
      <c r="OG210" s="801"/>
      <c r="OH210" s="801"/>
      <c r="OI210" s="801"/>
      <c r="OJ210" s="801"/>
      <c r="OK210" s="801"/>
      <c r="OL210" s="801"/>
      <c r="OM210" s="801"/>
      <c r="ON210" s="801"/>
      <c r="OO210" s="801"/>
      <c r="OP210" s="801"/>
      <c r="OQ210" s="801"/>
      <c r="OR210" s="801"/>
      <c r="OS210" s="801"/>
      <c r="OT210" s="801"/>
      <c r="OU210" s="801"/>
      <c r="OV210" s="801"/>
      <c r="OW210" s="801"/>
      <c r="OX210" s="801"/>
      <c r="OY210" s="801"/>
      <c r="OZ210" s="801"/>
      <c r="PA210" s="801"/>
      <c r="PB210" s="801"/>
      <c r="PC210" s="801"/>
      <c r="PD210" s="801"/>
      <c r="PE210" s="801"/>
      <c r="PF210" s="801"/>
      <c r="PG210" s="801"/>
      <c r="PH210" s="801"/>
      <c r="PI210" s="801"/>
      <c r="PJ210" s="801"/>
      <c r="PK210" s="801"/>
      <c r="PL210" s="801"/>
      <c r="PM210" s="801"/>
      <c r="PN210" s="801"/>
      <c r="PO210" s="801"/>
      <c r="PP210" s="801"/>
      <c r="PQ210" s="801"/>
      <c r="PR210" s="801"/>
      <c r="PS210" s="801"/>
      <c r="PT210" s="801"/>
      <c r="PU210" s="801"/>
      <c r="PV210" s="801"/>
      <c r="PW210" s="801"/>
      <c r="PX210" s="801"/>
      <c r="PY210" s="801"/>
      <c r="PZ210" s="801"/>
      <c r="QA210" s="801"/>
      <c r="QB210" s="801"/>
      <c r="QC210" s="801"/>
      <c r="QD210" s="801"/>
      <c r="QE210" s="801"/>
      <c r="QF210" s="801"/>
      <c r="QG210" s="801"/>
      <c r="QH210" s="801"/>
      <c r="QI210" s="801"/>
      <c r="QJ210" s="801"/>
      <c r="QK210" s="801"/>
      <c r="QL210" s="801"/>
      <c r="QM210" s="801"/>
      <c r="QN210" s="801"/>
      <c r="QO210" s="801"/>
      <c r="QP210" s="801"/>
      <c r="QQ210" s="801"/>
      <c r="QR210" s="801"/>
      <c r="QS210" s="801"/>
      <c r="QT210" s="801"/>
      <c r="QU210" s="801"/>
      <c r="QV210" s="801"/>
      <c r="QW210" s="801"/>
      <c r="QX210" s="801"/>
      <c r="QY210" s="801"/>
      <c r="QZ210" s="801"/>
      <c r="RA210" s="801"/>
      <c r="RB210" s="801"/>
      <c r="RC210" s="801"/>
      <c r="RD210" s="801"/>
      <c r="RE210" s="801"/>
      <c r="RF210" s="801"/>
      <c r="RG210" s="801"/>
      <c r="RH210" s="801"/>
      <c r="RI210" s="801"/>
      <c r="RJ210" s="801"/>
      <c r="RK210" s="801"/>
      <c r="RL210" s="801"/>
      <c r="RM210" s="801"/>
      <c r="RN210" s="801"/>
      <c r="RO210" s="801"/>
      <c r="RP210" s="801"/>
      <c r="RQ210" s="801"/>
      <c r="RR210" s="801"/>
      <c r="RS210" s="801"/>
      <c r="RT210" s="801"/>
      <c r="RU210" s="801"/>
      <c r="RV210" s="801"/>
      <c r="RW210" s="801"/>
      <c r="RX210" s="801"/>
      <c r="RY210" s="801"/>
      <c r="RZ210" s="801"/>
      <c r="SA210" s="801"/>
      <c r="SB210" s="801"/>
      <c r="SC210" s="801"/>
      <c r="SD210" s="801"/>
      <c r="SE210" s="801"/>
      <c r="SF210" s="801"/>
      <c r="SG210" s="801"/>
      <c r="SH210" s="801"/>
      <c r="SI210" s="801"/>
      <c r="SJ210" s="801"/>
      <c r="SK210" s="801"/>
      <c r="SL210" s="801"/>
      <c r="SM210" s="801"/>
      <c r="SN210" s="801"/>
      <c r="SO210" s="801"/>
      <c r="SP210" s="801"/>
      <c r="SQ210" s="801"/>
      <c r="SR210" s="801"/>
      <c r="SS210" s="801"/>
      <c r="ST210" s="801"/>
      <c r="SU210" s="801"/>
      <c r="SV210" s="801"/>
      <c r="SW210" s="801"/>
      <c r="SX210" s="801"/>
      <c r="SY210" s="801"/>
      <c r="SZ210" s="801"/>
      <c r="TA210" s="801"/>
      <c r="TB210" s="801"/>
      <c r="TC210" s="801"/>
      <c r="TD210" s="801"/>
      <c r="TE210" s="801"/>
      <c r="TF210" s="801"/>
      <c r="TG210" s="801"/>
      <c r="TH210" s="801"/>
      <c r="TI210" s="801"/>
      <c r="TJ210" s="801"/>
      <c r="TK210" s="801"/>
      <c r="TL210" s="801"/>
      <c r="TM210" s="801"/>
      <c r="TN210" s="801"/>
      <c r="TO210" s="801"/>
      <c r="TP210" s="801"/>
      <c r="TQ210" s="801"/>
      <c r="TR210" s="801"/>
      <c r="TS210" s="801"/>
      <c r="TT210" s="801"/>
      <c r="TU210" s="801"/>
      <c r="TV210" s="801"/>
      <c r="TW210" s="801"/>
      <c r="TX210" s="801"/>
      <c r="TY210" s="801"/>
      <c r="TZ210" s="801"/>
      <c r="UA210" s="801"/>
      <c r="UB210" s="801"/>
      <c r="UC210" s="801"/>
      <c r="UD210" s="801"/>
      <c r="UE210" s="801"/>
      <c r="UF210" s="801"/>
      <c r="UG210" s="801"/>
      <c r="UH210" s="801"/>
      <c r="UI210" s="801"/>
      <c r="UJ210" s="801"/>
      <c r="UK210" s="801"/>
      <c r="UL210" s="801"/>
      <c r="UM210" s="801"/>
      <c r="UN210" s="801"/>
      <c r="UO210" s="801"/>
      <c r="UP210" s="801"/>
      <c r="UQ210" s="801"/>
      <c r="UR210" s="801"/>
      <c r="US210" s="801"/>
      <c r="UT210" s="801"/>
      <c r="UU210" s="801"/>
      <c r="UV210" s="801"/>
      <c r="UW210" s="801"/>
      <c r="UX210" s="801"/>
      <c r="UY210" s="801"/>
      <c r="UZ210" s="801"/>
      <c r="VA210" s="801"/>
      <c r="VB210" s="801"/>
      <c r="VC210" s="801"/>
      <c r="VD210" s="801"/>
      <c r="VE210" s="801"/>
      <c r="VF210" s="801"/>
      <c r="VG210" s="801"/>
      <c r="VH210" s="801"/>
      <c r="VI210" s="801"/>
      <c r="VJ210" s="801"/>
      <c r="VK210" s="801"/>
      <c r="VL210" s="801"/>
      <c r="VM210" s="801"/>
      <c r="VN210" s="801"/>
      <c r="VO210" s="801"/>
      <c r="VP210" s="801"/>
      <c r="VQ210" s="801"/>
      <c r="VR210" s="801"/>
      <c r="VS210" s="801"/>
      <c r="VT210" s="801"/>
      <c r="VU210" s="801"/>
      <c r="VV210" s="801"/>
      <c r="VW210" s="801"/>
      <c r="VX210" s="801"/>
      <c r="VY210" s="801"/>
      <c r="VZ210" s="801"/>
      <c r="WA210" s="801"/>
      <c r="WB210" s="801"/>
      <c r="WC210" s="801"/>
      <c r="WD210" s="801"/>
      <c r="WE210" s="801"/>
      <c r="WF210" s="801"/>
      <c r="WG210" s="801"/>
      <c r="WH210" s="801"/>
      <c r="WI210" s="801"/>
      <c r="WJ210" s="801"/>
      <c r="WK210" s="801"/>
      <c r="WL210" s="801"/>
      <c r="WM210" s="801"/>
      <c r="WN210" s="801"/>
      <c r="WO210" s="801"/>
      <c r="WP210" s="801"/>
      <c r="WQ210" s="801"/>
      <c r="WR210" s="801"/>
      <c r="WS210" s="801"/>
      <c r="WT210" s="801"/>
      <c r="WU210" s="801"/>
      <c r="WV210" s="801"/>
      <c r="WW210" s="801"/>
      <c r="WX210" s="801"/>
      <c r="WY210" s="801"/>
      <c r="WZ210" s="801"/>
      <c r="XA210" s="801"/>
      <c r="XB210" s="801"/>
      <c r="XC210" s="801"/>
      <c r="XD210" s="801"/>
      <c r="XE210" s="801"/>
      <c r="XF210" s="801"/>
      <c r="XG210" s="801"/>
      <c r="XH210" s="801"/>
      <c r="XI210" s="801"/>
      <c r="XJ210" s="801"/>
      <c r="XK210" s="801"/>
      <c r="XL210" s="801"/>
      <c r="XM210" s="801"/>
      <c r="XN210" s="801"/>
      <c r="XO210" s="801"/>
      <c r="XP210" s="801"/>
      <c r="XQ210" s="801"/>
      <c r="XR210" s="801"/>
      <c r="XS210" s="801"/>
      <c r="XT210" s="801"/>
      <c r="XU210" s="801"/>
      <c r="XV210" s="801"/>
      <c r="XW210" s="801"/>
      <c r="XX210" s="801"/>
      <c r="XY210" s="801"/>
      <c r="XZ210" s="801"/>
      <c r="YA210" s="801"/>
      <c r="YB210" s="801"/>
      <c r="YC210" s="801"/>
      <c r="YD210" s="801"/>
      <c r="YE210" s="801"/>
      <c r="YF210" s="801"/>
      <c r="YG210" s="801"/>
      <c r="YH210" s="801"/>
      <c r="YI210" s="801"/>
      <c r="YJ210" s="801"/>
      <c r="YK210" s="801"/>
      <c r="YL210" s="801"/>
      <c r="YM210" s="801"/>
      <c r="YN210" s="801"/>
      <c r="YO210" s="801"/>
      <c r="YP210" s="801"/>
      <c r="YQ210" s="801"/>
      <c r="YR210" s="801"/>
      <c r="YS210" s="801"/>
      <c r="YT210" s="801"/>
      <c r="YU210" s="801"/>
      <c r="YV210" s="801"/>
      <c r="YW210" s="801"/>
      <c r="YX210" s="801"/>
      <c r="YY210" s="801"/>
      <c r="YZ210" s="801"/>
      <c r="ZA210" s="801"/>
      <c r="ZB210" s="801"/>
      <c r="ZC210" s="801"/>
      <c r="ZD210" s="801"/>
      <c r="ZE210" s="801"/>
      <c r="ZF210" s="801"/>
      <c r="ZG210" s="801"/>
      <c r="ZH210" s="801"/>
      <c r="ZI210" s="801"/>
      <c r="ZJ210" s="801"/>
      <c r="ZK210" s="801"/>
      <c r="ZL210" s="801"/>
      <c r="ZM210" s="801"/>
      <c r="ZN210" s="801"/>
      <c r="ZO210" s="801"/>
      <c r="ZP210" s="801"/>
      <c r="ZQ210" s="801"/>
      <c r="ZR210" s="801"/>
      <c r="ZS210" s="801"/>
      <c r="ZT210" s="801"/>
      <c r="ZU210" s="801"/>
      <c r="ZV210" s="801"/>
      <c r="ZW210" s="801"/>
      <c r="ZX210" s="801"/>
      <c r="ZY210" s="801"/>
      <c r="ZZ210" s="801"/>
      <c r="AAA210" s="801"/>
      <c r="AAB210" s="801"/>
      <c r="AAC210" s="801"/>
      <c r="AAD210" s="801"/>
      <c r="AAE210" s="801"/>
      <c r="AAF210" s="801"/>
      <c r="AAG210" s="801"/>
      <c r="AAH210" s="801"/>
      <c r="AAI210" s="801"/>
      <c r="AAJ210" s="801"/>
      <c r="AAK210" s="801"/>
      <c r="AAL210" s="801"/>
      <c r="AAM210" s="801"/>
      <c r="AAN210" s="801"/>
      <c r="AAO210" s="801"/>
      <c r="AAP210" s="801"/>
      <c r="AAQ210" s="801"/>
      <c r="AAR210" s="801"/>
      <c r="AAS210" s="801"/>
      <c r="AAT210" s="801"/>
      <c r="AAU210" s="801"/>
      <c r="AAV210" s="801"/>
      <c r="AAW210" s="801"/>
      <c r="AAX210" s="801"/>
      <c r="AAY210" s="801"/>
      <c r="AAZ210" s="801"/>
      <c r="ABA210" s="801"/>
      <c r="ABB210" s="801"/>
      <c r="ABC210" s="801"/>
      <c r="ABD210" s="801"/>
      <c r="ABE210" s="801"/>
      <c r="ABF210" s="801"/>
      <c r="ABG210" s="801"/>
      <c r="ABH210" s="801"/>
      <c r="ABI210" s="801"/>
      <c r="ABJ210" s="801"/>
      <c r="ABK210" s="801"/>
      <c r="ABL210" s="801"/>
      <c r="ABM210" s="801"/>
      <c r="ABN210" s="801"/>
      <c r="ABO210" s="801"/>
      <c r="ABP210" s="801"/>
      <c r="ABQ210" s="801"/>
      <c r="ABR210" s="801"/>
      <c r="ABS210" s="801"/>
      <c r="ABT210" s="801"/>
      <c r="ABU210" s="801"/>
      <c r="ABV210" s="801"/>
      <c r="ABW210" s="801"/>
      <c r="ABX210" s="801"/>
      <c r="ABY210" s="801"/>
      <c r="ABZ210" s="801"/>
      <c r="ACA210" s="801"/>
      <c r="ACB210" s="801"/>
      <c r="ACC210" s="801"/>
      <c r="ACD210" s="801"/>
      <c r="ACE210" s="801"/>
      <c r="ACF210" s="801"/>
      <c r="ACG210" s="801"/>
      <c r="ACH210" s="801"/>
      <c r="ACI210" s="801"/>
      <c r="ACJ210" s="801"/>
      <c r="ACK210" s="801"/>
      <c r="ACL210" s="801"/>
      <c r="ACM210" s="801"/>
      <c r="ACN210" s="801"/>
      <c r="ACO210" s="801"/>
      <c r="ACP210" s="801"/>
      <c r="ACQ210" s="801"/>
      <c r="ACR210" s="801"/>
      <c r="ACS210" s="801"/>
      <c r="ACT210" s="801"/>
      <c r="ACU210" s="801"/>
      <c r="ACV210" s="801"/>
      <c r="ACW210" s="801"/>
      <c r="ACX210" s="801"/>
      <c r="ACY210" s="801"/>
      <c r="ACZ210" s="801"/>
      <c r="ADA210" s="801"/>
      <c r="ADB210" s="801"/>
      <c r="ADC210" s="801"/>
      <c r="ADD210" s="801"/>
      <c r="ADE210" s="801"/>
      <c r="ADF210" s="801"/>
      <c r="ADG210" s="801"/>
      <c r="ADH210" s="801"/>
      <c r="ADI210" s="801"/>
      <c r="ADJ210" s="801"/>
      <c r="ADK210" s="801"/>
      <c r="ADL210" s="801"/>
      <c r="ADM210" s="801"/>
      <c r="ADN210" s="801"/>
      <c r="ADO210" s="801"/>
      <c r="ADP210" s="801"/>
      <c r="ADQ210" s="801"/>
      <c r="ADR210" s="801"/>
      <c r="ADS210" s="801"/>
      <c r="ADT210" s="801"/>
      <c r="ADU210" s="801"/>
      <c r="ADV210" s="801"/>
      <c r="ADW210" s="801"/>
      <c r="ADX210" s="801"/>
      <c r="ADY210" s="801"/>
      <c r="ADZ210" s="801"/>
      <c r="AEA210" s="801"/>
      <c r="AEB210" s="801"/>
      <c r="AEC210" s="801"/>
      <c r="AED210" s="801"/>
      <c r="AEE210" s="801"/>
      <c r="AEF210" s="801"/>
      <c r="AEG210" s="801"/>
      <c r="AEH210" s="801"/>
      <c r="AEI210" s="801"/>
      <c r="AEJ210" s="801"/>
      <c r="AEK210" s="801"/>
      <c r="AEL210" s="801"/>
      <c r="AEM210" s="801"/>
      <c r="AEN210" s="801"/>
      <c r="AEO210" s="801"/>
      <c r="AEP210" s="801"/>
      <c r="AEQ210" s="801"/>
      <c r="AER210" s="801"/>
      <c r="AES210" s="801"/>
      <c r="AET210" s="801"/>
      <c r="AEU210" s="801"/>
      <c r="AEV210" s="801"/>
      <c r="AEW210" s="801"/>
      <c r="AEX210" s="801"/>
      <c r="AEY210" s="801"/>
      <c r="AEZ210" s="801"/>
      <c r="AFA210" s="801"/>
      <c r="AFB210" s="801"/>
      <c r="AFC210" s="801"/>
      <c r="AFD210" s="801"/>
      <c r="AFE210" s="801"/>
      <c r="AFF210" s="801"/>
      <c r="AFG210" s="801"/>
      <c r="AFH210" s="801"/>
      <c r="AFI210" s="801"/>
      <c r="AFJ210" s="801"/>
      <c r="AFK210" s="801"/>
      <c r="AFL210" s="801"/>
      <c r="AFM210" s="801"/>
      <c r="AFN210" s="801"/>
      <c r="AFO210" s="801"/>
      <c r="AFP210" s="801"/>
      <c r="AFQ210" s="801"/>
      <c r="AFR210" s="801"/>
      <c r="AFS210" s="801"/>
      <c r="AFT210" s="801"/>
      <c r="AFU210" s="801"/>
      <c r="AFV210" s="801"/>
      <c r="AFW210" s="801"/>
      <c r="AFX210" s="801"/>
      <c r="AFY210" s="801"/>
      <c r="AFZ210" s="801"/>
      <c r="AGA210" s="801"/>
      <c r="AGB210" s="801"/>
      <c r="AGC210" s="801"/>
      <c r="AGD210" s="801"/>
      <c r="AGE210" s="801"/>
      <c r="AGF210" s="801"/>
      <c r="AGG210" s="801"/>
      <c r="AGH210" s="801"/>
      <c r="AGI210" s="801"/>
      <c r="AGJ210" s="801"/>
      <c r="AGK210" s="801"/>
      <c r="AGL210" s="801"/>
      <c r="AGM210" s="801"/>
      <c r="AGN210" s="801"/>
      <c r="AGO210" s="801"/>
      <c r="AGP210" s="801"/>
      <c r="AGQ210" s="801"/>
      <c r="AGR210" s="801"/>
      <c r="AGS210" s="801"/>
      <c r="AGT210" s="801"/>
      <c r="AGU210" s="801"/>
      <c r="AGV210" s="801"/>
      <c r="AGW210" s="801"/>
      <c r="AGX210" s="801"/>
      <c r="AGY210" s="801"/>
      <c r="AGZ210" s="801"/>
      <c r="AHA210" s="801"/>
      <c r="AHB210" s="801"/>
      <c r="AHC210" s="801"/>
      <c r="AHD210" s="801"/>
      <c r="AHE210" s="801"/>
      <c r="AHF210" s="801"/>
      <c r="AHG210" s="801"/>
      <c r="AHH210" s="801"/>
      <c r="AHI210" s="801"/>
      <c r="AHJ210" s="801"/>
      <c r="AHK210" s="801"/>
      <c r="AHL210" s="801"/>
      <c r="AHM210" s="801"/>
      <c r="AHN210" s="801"/>
      <c r="AHO210" s="801"/>
      <c r="AHP210" s="801"/>
      <c r="AHQ210" s="801"/>
      <c r="AHR210" s="801"/>
      <c r="AHS210" s="801"/>
      <c r="AHT210" s="801"/>
      <c r="AHU210" s="801"/>
      <c r="AHV210" s="801"/>
      <c r="AHW210" s="801"/>
      <c r="AHX210" s="801"/>
      <c r="AHY210" s="801"/>
      <c r="AHZ210" s="801"/>
      <c r="AIA210" s="801"/>
      <c r="AIB210" s="801"/>
      <c r="AIC210" s="801"/>
      <c r="AID210" s="801"/>
      <c r="AIE210" s="801"/>
      <c r="AIF210" s="801"/>
      <c r="AIG210" s="801"/>
      <c r="AIH210" s="801"/>
      <c r="AII210" s="801"/>
      <c r="AIJ210" s="801"/>
      <c r="AIK210" s="801"/>
      <c r="AIL210" s="801"/>
      <c r="AIM210" s="801"/>
      <c r="AIN210" s="801"/>
      <c r="AIO210" s="801"/>
      <c r="AIP210" s="801"/>
      <c r="AIQ210" s="801"/>
      <c r="AIR210" s="801"/>
      <c r="AIS210" s="801"/>
      <c r="AIT210" s="801"/>
      <c r="AIU210" s="801"/>
      <c r="AIV210" s="801"/>
      <c r="AIW210" s="801"/>
      <c r="AIX210" s="801"/>
      <c r="AIY210" s="801"/>
      <c r="AIZ210" s="801"/>
      <c r="AJA210" s="801"/>
      <c r="AJB210" s="801"/>
      <c r="AJC210" s="801"/>
      <c r="AJD210" s="801"/>
      <c r="AJE210" s="801"/>
      <c r="AJF210" s="801"/>
      <c r="AJG210" s="801"/>
      <c r="AJH210" s="801"/>
      <c r="AJI210" s="801"/>
      <c r="AJJ210" s="801"/>
      <c r="AJK210" s="801"/>
      <c r="AJL210" s="801"/>
      <c r="AJM210" s="801"/>
      <c r="AJN210" s="801"/>
      <c r="AJO210" s="801"/>
      <c r="AJP210" s="801"/>
      <c r="AJQ210" s="801"/>
      <c r="AJR210" s="801"/>
      <c r="AJS210" s="801"/>
      <c r="AJT210" s="801"/>
      <c r="AJU210" s="801"/>
      <c r="AJV210" s="801"/>
      <c r="AJW210" s="801"/>
      <c r="AJX210" s="801"/>
      <c r="AJY210" s="801"/>
      <c r="AJZ210" s="801"/>
      <c r="AKA210" s="801"/>
      <c r="AKB210" s="801"/>
      <c r="AKC210" s="801"/>
      <c r="AKD210" s="801"/>
      <c r="AKE210" s="801"/>
      <c r="AKF210" s="801"/>
      <c r="AKG210" s="801"/>
      <c r="AKH210" s="801"/>
      <c r="AKI210" s="801"/>
      <c r="AKJ210" s="801"/>
      <c r="AKK210" s="801"/>
      <c r="AKL210" s="801"/>
      <c r="AKM210" s="801"/>
      <c r="AKN210" s="801"/>
      <c r="AKO210" s="801"/>
      <c r="AKP210" s="801"/>
      <c r="AKQ210" s="801"/>
      <c r="AKR210" s="801"/>
      <c r="AKS210" s="801"/>
      <c r="AKT210" s="801"/>
      <c r="AKU210" s="801"/>
      <c r="AKV210" s="801"/>
      <c r="AKW210" s="801"/>
      <c r="AKX210" s="801"/>
      <c r="AKY210" s="801"/>
      <c r="AKZ210" s="801"/>
      <c r="ALA210" s="801"/>
      <c r="ALB210" s="801"/>
      <c r="ALC210" s="801"/>
      <c r="ALD210" s="801"/>
      <c r="ALE210" s="801"/>
      <c r="ALF210" s="801"/>
      <c r="ALG210" s="801"/>
      <c r="ALH210" s="801"/>
      <c r="ALI210" s="801"/>
      <c r="ALJ210" s="801"/>
      <c r="ALK210" s="801"/>
      <c r="ALL210" s="801"/>
      <c r="ALM210" s="801"/>
      <c r="ALN210" s="801"/>
      <c r="ALO210" s="801"/>
      <c r="ALP210" s="801"/>
      <c r="ALQ210" s="801"/>
      <c r="ALR210" s="801"/>
      <c r="ALS210" s="801"/>
      <c r="ALT210" s="801"/>
      <c r="ALU210" s="801"/>
      <c r="ALV210" s="801"/>
      <c r="ALW210" s="801"/>
      <c r="ALX210" s="801"/>
      <c r="ALY210" s="801"/>
      <c r="ALZ210" s="801"/>
      <c r="AMA210" s="801"/>
      <c r="AMB210" s="801"/>
      <c r="AMC210" s="801"/>
      <c r="AMD210" s="801"/>
      <c r="AME210" s="801"/>
      <c r="AMF210" s="801"/>
      <c r="AMG210" s="801"/>
      <c r="AMH210" s="801"/>
      <c r="AMI210" s="801"/>
      <c r="AMJ210" s="801"/>
      <c r="AMK210" s="801"/>
      <c r="AML210" s="801"/>
      <c r="AMM210" s="801"/>
      <c r="AMN210" s="801"/>
      <c r="AMO210" s="801"/>
      <c r="AMP210" s="801"/>
      <c r="AMQ210" s="801"/>
      <c r="AMR210" s="801"/>
      <c r="AMS210" s="801"/>
      <c r="AMT210" s="801"/>
      <c r="AMU210" s="801"/>
      <c r="AMV210" s="801"/>
      <c r="AMW210" s="801"/>
      <c r="AMX210" s="801"/>
      <c r="AMY210" s="801"/>
      <c r="AMZ210" s="801"/>
      <c r="ANA210" s="801"/>
      <c r="ANB210" s="801"/>
      <c r="ANC210" s="801"/>
      <c r="AND210" s="801"/>
      <c r="ANE210" s="801"/>
      <c r="ANF210" s="801"/>
      <c r="ANG210" s="801"/>
      <c r="ANH210" s="801"/>
      <c r="ANI210" s="801"/>
      <c r="ANJ210" s="801"/>
      <c r="ANK210" s="801"/>
      <c r="ANL210" s="801"/>
      <c r="ANM210" s="801"/>
      <c r="ANN210" s="801"/>
      <c r="ANO210" s="801"/>
      <c r="ANP210" s="801"/>
      <c r="ANQ210" s="801"/>
      <c r="ANR210" s="801"/>
      <c r="ANS210" s="801"/>
      <c r="ANT210" s="801"/>
      <c r="ANU210" s="801"/>
      <c r="ANV210" s="801"/>
      <c r="ANW210" s="801"/>
      <c r="ANX210" s="801"/>
      <c r="ANY210" s="801"/>
      <c r="ANZ210" s="801"/>
      <c r="AOA210" s="801"/>
      <c r="AOB210" s="801"/>
      <c r="AOC210" s="801"/>
      <c r="AOD210" s="801"/>
      <c r="AOE210" s="801"/>
      <c r="AOF210" s="801"/>
      <c r="AOG210" s="801"/>
      <c r="AOH210" s="801"/>
      <c r="AOI210" s="801"/>
      <c r="AOJ210" s="801"/>
      <c r="AOK210" s="801"/>
      <c r="AOL210" s="801"/>
      <c r="AOM210" s="801"/>
      <c r="AON210" s="801"/>
      <c r="AOO210" s="801"/>
      <c r="AOP210" s="801"/>
      <c r="AOQ210" s="801"/>
      <c r="AOR210" s="801"/>
      <c r="AOS210" s="801"/>
      <c r="AOT210" s="801"/>
      <c r="AOU210" s="801"/>
      <c r="AOV210" s="801"/>
      <c r="AOW210" s="801"/>
      <c r="AOX210" s="801"/>
      <c r="AOY210" s="801"/>
      <c r="AOZ210" s="801"/>
      <c r="APA210" s="801"/>
      <c r="APB210" s="801"/>
      <c r="APC210" s="801"/>
      <c r="APD210" s="801"/>
      <c r="APE210" s="801"/>
      <c r="APF210" s="801"/>
      <c r="APG210" s="801"/>
      <c r="APH210" s="801"/>
      <c r="API210" s="801"/>
      <c r="APJ210" s="801"/>
      <c r="APK210" s="801"/>
      <c r="APL210" s="801"/>
      <c r="APM210" s="801"/>
      <c r="APN210" s="801"/>
      <c r="APO210" s="801"/>
      <c r="APP210" s="801"/>
      <c r="APQ210" s="801"/>
      <c r="APR210" s="801"/>
      <c r="APS210" s="801"/>
      <c r="APT210" s="801"/>
      <c r="APU210" s="801"/>
      <c r="APV210" s="801"/>
      <c r="APW210" s="801"/>
      <c r="APX210" s="801"/>
      <c r="APY210" s="801"/>
      <c r="APZ210" s="801"/>
      <c r="AQA210" s="801"/>
      <c r="AQB210" s="801"/>
      <c r="AQC210" s="801"/>
      <c r="AQD210" s="801"/>
      <c r="AQE210" s="801"/>
      <c r="AQF210" s="801"/>
      <c r="AQG210" s="801"/>
      <c r="AQH210" s="801"/>
      <c r="AQI210" s="801"/>
      <c r="AQJ210" s="801"/>
      <c r="AQK210" s="801"/>
      <c r="AQL210" s="801"/>
      <c r="AQM210" s="801"/>
      <c r="AQN210" s="801"/>
      <c r="AQO210" s="801"/>
      <c r="AQP210" s="801"/>
      <c r="AQQ210" s="801"/>
      <c r="AQR210" s="801"/>
      <c r="AQS210" s="801"/>
      <c r="AQT210" s="801"/>
      <c r="AQU210" s="801"/>
      <c r="AQV210" s="801"/>
      <c r="AQW210" s="801"/>
      <c r="AQX210" s="801"/>
      <c r="AQY210" s="801"/>
      <c r="AQZ210" s="801"/>
      <c r="ARA210" s="801"/>
      <c r="ARB210" s="801"/>
      <c r="ARC210" s="801"/>
      <c r="ARD210" s="801"/>
      <c r="ARE210" s="801"/>
      <c r="ARF210" s="801"/>
      <c r="ARG210" s="801"/>
      <c r="ARH210" s="801"/>
      <c r="ARI210" s="801"/>
      <c r="ARJ210" s="801"/>
      <c r="ARK210" s="801"/>
      <c r="ARL210" s="801"/>
      <c r="ARM210" s="801"/>
      <c r="ARN210" s="801"/>
      <c r="ARO210" s="801"/>
      <c r="ARP210" s="801"/>
      <c r="ARQ210" s="801"/>
      <c r="ARR210" s="801"/>
      <c r="ARS210" s="801"/>
      <c r="ART210" s="801"/>
      <c r="ARU210" s="801"/>
      <c r="ARV210" s="801"/>
      <c r="ARW210" s="801"/>
      <c r="ARX210" s="801"/>
      <c r="ARY210" s="801"/>
      <c r="ARZ210" s="801"/>
      <c r="ASA210" s="801"/>
      <c r="ASB210" s="801"/>
      <c r="ASC210" s="801"/>
      <c r="ASD210" s="801"/>
      <c r="ASE210" s="801"/>
      <c r="ASF210" s="801"/>
      <c r="ASG210" s="801"/>
      <c r="ASH210" s="801"/>
      <c r="ASI210" s="801"/>
      <c r="ASJ210" s="801"/>
      <c r="ASK210" s="801"/>
      <c r="ASL210" s="801"/>
      <c r="ASM210" s="801"/>
      <c r="ASN210" s="801"/>
      <c r="ASO210" s="801"/>
      <c r="ASP210" s="801"/>
      <c r="ASQ210" s="801"/>
      <c r="ASR210" s="801"/>
      <c r="ASS210" s="801"/>
      <c r="AST210" s="801"/>
      <c r="ASU210" s="801"/>
      <c r="ASV210" s="801"/>
      <c r="ASW210" s="801"/>
      <c r="ASX210" s="801"/>
      <c r="ASY210" s="801"/>
      <c r="ASZ210" s="801"/>
      <c r="ATA210" s="801"/>
      <c r="ATB210" s="801"/>
      <c r="ATC210" s="801"/>
      <c r="ATD210" s="801"/>
      <c r="ATE210" s="801"/>
      <c r="ATF210" s="801"/>
      <c r="ATG210" s="801"/>
      <c r="ATH210" s="801"/>
      <c r="ATI210" s="801"/>
      <c r="ATJ210" s="801"/>
      <c r="ATK210" s="801"/>
      <c r="ATL210" s="801"/>
      <c r="ATM210" s="801"/>
      <c r="ATN210" s="801"/>
      <c r="ATO210" s="801"/>
      <c r="ATP210" s="801"/>
      <c r="ATQ210" s="801"/>
      <c r="ATR210" s="801"/>
      <c r="ATS210" s="801"/>
      <c r="ATT210" s="801"/>
      <c r="ATU210" s="801"/>
      <c r="ATV210" s="801"/>
      <c r="ATW210" s="801"/>
      <c r="ATX210" s="801"/>
      <c r="ATY210" s="801"/>
      <c r="ATZ210" s="801"/>
      <c r="AUA210" s="801"/>
      <c r="AUB210" s="801"/>
      <c r="AUC210" s="801"/>
      <c r="AUD210" s="801"/>
      <c r="AUE210" s="801"/>
      <c r="AUF210" s="801"/>
      <c r="AUG210" s="801"/>
      <c r="AUH210" s="801"/>
      <c r="AUI210" s="801"/>
      <c r="AUJ210" s="801"/>
      <c r="AUK210" s="801"/>
      <c r="AUL210" s="801"/>
      <c r="AUM210" s="801"/>
      <c r="AUN210" s="801"/>
      <c r="AUO210" s="801"/>
      <c r="AUP210" s="801"/>
      <c r="AUQ210" s="801"/>
      <c r="AUR210" s="801"/>
      <c r="AUS210" s="801"/>
      <c r="AUT210" s="801"/>
      <c r="AUU210" s="801"/>
      <c r="AUV210" s="801"/>
      <c r="AUW210" s="801"/>
      <c r="AUX210" s="801"/>
      <c r="AUY210" s="801"/>
      <c r="AUZ210" s="801"/>
      <c r="AVA210" s="801"/>
      <c r="AVB210" s="801"/>
      <c r="AVC210" s="801"/>
      <c r="AVD210" s="801"/>
      <c r="AVE210" s="801"/>
      <c r="AVF210" s="801"/>
      <c r="AVG210" s="801"/>
      <c r="AVH210" s="801"/>
      <c r="AVI210" s="801"/>
      <c r="AVJ210" s="801"/>
      <c r="AVK210" s="801"/>
      <c r="AVL210" s="801"/>
      <c r="AVM210" s="801"/>
      <c r="AVN210" s="801"/>
      <c r="AVO210" s="801"/>
      <c r="AVP210" s="801"/>
      <c r="AVQ210" s="801"/>
      <c r="AVR210" s="801"/>
      <c r="AVS210" s="801"/>
      <c r="AVT210" s="801"/>
      <c r="AVU210" s="801"/>
      <c r="AVV210" s="801"/>
      <c r="AVW210" s="801"/>
      <c r="AVX210" s="801"/>
      <c r="AVY210" s="801"/>
      <c r="AVZ210" s="801"/>
      <c r="AWA210" s="801"/>
      <c r="AWB210" s="801"/>
      <c r="AWC210" s="801"/>
      <c r="AWD210" s="801"/>
      <c r="AWE210" s="801"/>
      <c r="AWF210" s="801"/>
      <c r="AWG210" s="801"/>
      <c r="AWH210" s="801"/>
      <c r="AWI210" s="801"/>
      <c r="AWJ210" s="801"/>
      <c r="AWK210" s="801"/>
      <c r="AWL210" s="801"/>
      <c r="AWM210" s="801"/>
      <c r="AWN210" s="801"/>
      <c r="AWO210" s="801"/>
      <c r="AWP210" s="801"/>
      <c r="AWQ210" s="801"/>
      <c r="AWR210" s="801"/>
      <c r="AWS210" s="801"/>
      <c r="AWT210" s="801"/>
      <c r="AWU210" s="801"/>
      <c r="AWV210" s="801"/>
      <c r="AWW210" s="801"/>
      <c r="AWX210" s="801"/>
      <c r="AWY210" s="801"/>
      <c r="AWZ210" s="801"/>
      <c r="AXA210" s="801"/>
      <c r="AXB210" s="801"/>
      <c r="AXC210" s="801"/>
      <c r="AXD210" s="801"/>
      <c r="AXE210" s="801"/>
      <c r="AXF210" s="801"/>
      <c r="AXG210" s="801"/>
      <c r="AXH210" s="801"/>
      <c r="AXI210" s="801"/>
      <c r="AXJ210" s="801"/>
      <c r="AXK210" s="801"/>
      <c r="AXL210" s="801"/>
      <c r="AXM210" s="801"/>
      <c r="AXN210" s="801"/>
      <c r="AXO210" s="801"/>
      <c r="AXP210" s="801"/>
      <c r="AXQ210" s="801"/>
      <c r="AXR210" s="801"/>
      <c r="AXS210" s="801"/>
      <c r="AXT210" s="801"/>
      <c r="AXU210" s="801"/>
      <c r="AXV210" s="801"/>
      <c r="AXW210" s="801"/>
      <c r="AXX210" s="801"/>
      <c r="AXY210" s="801"/>
      <c r="AXZ210" s="801"/>
      <c r="AYA210" s="801"/>
      <c r="AYB210" s="801"/>
      <c r="AYC210" s="801"/>
      <c r="AYD210" s="801"/>
      <c r="AYE210" s="801"/>
      <c r="AYF210" s="801"/>
      <c r="AYG210" s="801"/>
      <c r="AYH210" s="801"/>
      <c r="AYI210" s="801"/>
      <c r="AYJ210" s="801"/>
      <c r="AYK210" s="801"/>
      <c r="AYL210" s="801"/>
      <c r="AYM210" s="801"/>
      <c r="AYN210" s="801"/>
      <c r="AYO210" s="801"/>
      <c r="AYP210" s="801"/>
      <c r="AYQ210" s="801"/>
      <c r="AYR210" s="801"/>
      <c r="AYS210" s="801"/>
      <c r="AYT210" s="801"/>
      <c r="AYU210" s="801"/>
      <c r="AYV210" s="801"/>
      <c r="AYW210" s="801"/>
      <c r="AYX210" s="801"/>
      <c r="AYY210" s="801"/>
      <c r="AYZ210" s="801"/>
      <c r="AZA210" s="801"/>
      <c r="AZB210" s="801"/>
      <c r="AZC210" s="801"/>
      <c r="AZD210" s="801"/>
      <c r="AZE210" s="801"/>
      <c r="AZF210" s="801"/>
      <c r="AZG210" s="801"/>
      <c r="AZH210" s="801"/>
      <c r="AZI210" s="801"/>
      <c r="AZJ210" s="801"/>
      <c r="AZK210" s="801"/>
      <c r="AZL210" s="801"/>
      <c r="AZM210" s="801"/>
      <c r="AZN210" s="801"/>
      <c r="AZO210" s="801"/>
      <c r="AZP210" s="801"/>
      <c r="AZQ210" s="801"/>
      <c r="AZR210" s="801"/>
      <c r="AZS210" s="801"/>
      <c r="AZT210" s="801"/>
      <c r="AZU210" s="801"/>
      <c r="AZV210" s="801"/>
      <c r="AZW210" s="801"/>
      <c r="AZX210" s="801"/>
      <c r="AZY210" s="801"/>
      <c r="AZZ210" s="801"/>
      <c r="BAA210" s="801"/>
      <c r="BAB210" s="801"/>
      <c r="BAC210" s="801"/>
      <c r="BAD210" s="801"/>
      <c r="BAE210" s="801"/>
      <c r="BAF210" s="801"/>
      <c r="BAG210" s="801"/>
      <c r="BAH210" s="801"/>
      <c r="BAI210" s="801"/>
      <c r="BAJ210" s="801"/>
      <c r="BAK210" s="801"/>
      <c r="BAL210" s="801"/>
      <c r="BAM210" s="801"/>
      <c r="BAN210" s="801"/>
      <c r="BAO210" s="801"/>
      <c r="BAP210" s="801"/>
      <c r="BAQ210" s="801"/>
      <c r="BAR210" s="801"/>
      <c r="BAS210" s="801"/>
      <c r="BAT210" s="801"/>
      <c r="BAU210" s="801"/>
      <c r="BAV210" s="801"/>
      <c r="BAW210" s="801"/>
      <c r="BAX210" s="801"/>
      <c r="BAY210" s="801"/>
      <c r="BAZ210" s="801"/>
      <c r="BBA210" s="801"/>
      <c r="BBB210" s="801"/>
      <c r="BBC210" s="801"/>
      <c r="BBD210" s="801"/>
      <c r="BBE210" s="801"/>
      <c r="BBF210" s="801"/>
      <c r="BBG210" s="801"/>
      <c r="BBH210" s="801"/>
      <c r="BBI210" s="801"/>
      <c r="BBJ210" s="801"/>
      <c r="BBK210" s="801"/>
      <c r="BBL210" s="801"/>
      <c r="BBM210" s="801"/>
      <c r="BBN210" s="801"/>
      <c r="BBO210" s="801"/>
      <c r="BBP210" s="801"/>
      <c r="BBQ210" s="801"/>
      <c r="BBR210" s="801"/>
      <c r="BBS210" s="801"/>
      <c r="BBT210" s="801"/>
      <c r="BBU210" s="801"/>
      <c r="BBV210" s="801"/>
      <c r="BBW210" s="801"/>
      <c r="BBX210" s="801"/>
      <c r="BBY210" s="801"/>
      <c r="BBZ210" s="801"/>
      <c r="BCA210" s="801"/>
      <c r="BCB210" s="801"/>
      <c r="BCC210" s="801"/>
      <c r="BCD210" s="801"/>
      <c r="BCE210" s="801"/>
      <c r="BCF210" s="801"/>
      <c r="BCG210" s="801"/>
      <c r="BCH210" s="801"/>
      <c r="BCI210" s="801"/>
      <c r="BCJ210" s="801"/>
      <c r="BCK210" s="801"/>
      <c r="BCL210" s="801"/>
      <c r="BCM210" s="801"/>
      <c r="BCN210" s="801"/>
      <c r="BCO210" s="801"/>
      <c r="BCP210" s="801"/>
      <c r="BCQ210" s="801"/>
      <c r="BCR210" s="801"/>
      <c r="BCS210" s="801"/>
      <c r="BCT210" s="801"/>
      <c r="BCU210" s="801"/>
      <c r="BCV210" s="801"/>
      <c r="BCW210" s="801"/>
      <c r="BCX210" s="801"/>
      <c r="BCY210" s="801"/>
      <c r="BCZ210" s="801"/>
      <c r="BDA210" s="801"/>
      <c r="BDB210" s="801"/>
      <c r="BDC210" s="801"/>
      <c r="BDD210" s="801"/>
      <c r="BDE210" s="801"/>
      <c r="BDF210" s="801"/>
      <c r="BDG210" s="801"/>
      <c r="BDH210" s="801"/>
      <c r="BDI210" s="801"/>
      <c r="BDJ210" s="801"/>
      <c r="BDK210" s="801"/>
      <c r="BDL210" s="801"/>
      <c r="BDM210" s="801"/>
      <c r="BDN210" s="801"/>
      <c r="BDO210" s="801"/>
      <c r="BDP210" s="801"/>
      <c r="BDQ210" s="801"/>
      <c r="BDR210" s="801"/>
      <c r="BDS210" s="801"/>
      <c r="BDT210" s="801"/>
      <c r="BDU210" s="801"/>
      <c r="BDV210" s="801"/>
      <c r="BDW210" s="801"/>
      <c r="BDX210" s="801"/>
      <c r="BDY210" s="801"/>
      <c r="BDZ210" s="801"/>
      <c r="BEA210" s="801"/>
      <c r="BEB210" s="801"/>
      <c r="BEC210" s="801"/>
      <c r="BED210" s="801"/>
      <c r="BEE210" s="801"/>
      <c r="BEF210" s="801"/>
      <c r="BEG210" s="801"/>
      <c r="BEH210" s="801"/>
      <c r="BEI210" s="801"/>
      <c r="BEJ210" s="801"/>
      <c r="BEK210" s="801"/>
      <c r="BEL210" s="801"/>
      <c r="BEM210" s="801"/>
      <c r="BEN210" s="801"/>
      <c r="BEO210" s="801"/>
      <c r="BEP210" s="801"/>
      <c r="BEQ210" s="801"/>
      <c r="BER210" s="801"/>
      <c r="BES210" s="801"/>
      <c r="BET210" s="801"/>
      <c r="BEU210" s="801"/>
      <c r="BEV210" s="801"/>
      <c r="BEW210" s="801"/>
      <c r="BEX210" s="801"/>
      <c r="BEY210" s="801"/>
      <c r="BEZ210" s="801"/>
      <c r="BFA210" s="801"/>
      <c r="BFB210" s="801"/>
      <c r="BFC210" s="801"/>
      <c r="BFD210" s="801"/>
      <c r="BFE210" s="801"/>
      <c r="BFF210" s="801"/>
      <c r="BFG210" s="801"/>
      <c r="BFH210" s="801"/>
      <c r="BFI210" s="801"/>
      <c r="BFJ210" s="801"/>
      <c r="BFK210" s="801"/>
      <c r="BFL210" s="801"/>
      <c r="BFM210" s="801"/>
      <c r="BFN210" s="801"/>
      <c r="BFO210" s="801"/>
      <c r="BFP210" s="801"/>
      <c r="BFQ210" s="801"/>
      <c r="BFR210" s="801"/>
      <c r="BFS210" s="801"/>
      <c r="BFT210" s="801"/>
      <c r="BFU210" s="801"/>
      <c r="BFV210" s="801"/>
      <c r="BFW210" s="801"/>
      <c r="BFX210" s="801"/>
      <c r="BFY210" s="801"/>
      <c r="BFZ210" s="801"/>
      <c r="BGA210" s="801"/>
      <c r="BGB210" s="801"/>
      <c r="BGC210" s="801"/>
      <c r="BGD210" s="801"/>
      <c r="BGE210" s="801"/>
      <c r="BGF210" s="801"/>
      <c r="BGG210" s="801"/>
      <c r="BGH210" s="801"/>
      <c r="BGI210" s="801"/>
      <c r="BGJ210" s="801"/>
      <c r="BGK210" s="801"/>
      <c r="BGL210" s="801"/>
      <c r="BGM210" s="801"/>
      <c r="BGN210" s="801"/>
      <c r="BGO210" s="801"/>
      <c r="BGP210" s="801"/>
      <c r="BGQ210" s="801"/>
      <c r="BGR210" s="801"/>
      <c r="BGS210" s="801"/>
      <c r="BGT210" s="801"/>
      <c r="BGU210" s="801"/>
      <c r="BGV210" s="801"/>
      <c r="BGW210" s="801"/>
      <c r="BGX210" s="801"/>
      <c r="BGY210" s="801"/>
      <c r="BGZ210" s="801"/>
      <c r="BHA210" s="801"/>
      <c r="BHB210" s="801"/>
      <c r="BHC210" s="801"/>
      <c r="BHD210" s="801"/>
      <c r="BHE210" s="801"/>
      <c r="BHF210" s="801"/>
      <c r="BHG210" s="801"/>
      <c r="BHH210" s="801"/>
      <c r="BHI210" s="801"/>
      <c r="BHJ210" s="801"/>
      <c r="BHK210" s="801"/>
      <c r="BHL210" s="801"/>
      <c r="BHM210" s="801"/>
      <c r="BHN210" s="801"/>
      <c r="BHO210" s="801"/>
      <c r="BHP210" s="801"/>
      <c r="BHQ210" s="801"/>
      <c r="BHR210" s="801"/>
      <c r="BHS210" s="801"/>
      <c r="BHT210" s="801"/>
      <c r="BHU210" s="801"/>
      <c r="BHV210" s="801"/>
      <c r="BHW210" s="801"/>
      <c r="BHX210" s="801"/>
      <c r="BHY210" s="801"/>
      <c r="BHZ210" s="801"/>
      <c r="BIA210" s="801"/>
      <c r="BIB210" s="801"/>
      <c r="BIC210" s="801"/>
      <c r="BID210" s="801"/>
      <c r="BIE210" s="801"/>
      <c r="BIF210" s="801"/>
      <c r="BIG210" s="801"/>
      <c r="BIH210" s="801"/>
      <c r="BII210" s="801"/>
      <c r="BIJ210" s="801"/>
      <c r="BIK210" s="801"/>
      <c r="BIL210" s="801"/>
      <c r="BIM210" s="801"/>
      <c r="BIN210" s="801"/>
      <c r="BIO210" s="801"/>
      <c r="BIP210" s="801"/>
      <c r="BIQ210" s="801"/>
      <c r="BIR210" s="801"/>
      <c r="BIS210" s="801"/>
      <c r="BIT210" s="801"/>
      <c r="BIU210" s="801"/>
      <c r="BIV210" s="801"/>
      <c r="BIW210" s="801"/>
      <c r="BIX210" s="801"/>
      <c r="BIY210" s="801"/>
      <c r="BIZ210" s="801"/>
      <c r="BJA210" s="801"/>
      <c r="BJB210" s="801"/>
      <c r="BJC210" s="801"/>
      <c r="BJD210" s="801"/>
      <c r="BJE210" s="801"/>
      <c r="BJF210" s="801"/>
      <c r="BJG210" s="801"/>
      <c r="BJH210" s="801"/>
      <c r="BJI210" s="801"/>
      <c r="BJJ210" s="801"/>
      <c r="BJK210" s="801"/>
      <c r="BJL210" s="801"/>
      <c r="BJM210" s="801"/>
      <c r="BJN210" s="801"/>
      <c r="BJO210" s="801"/>
      <c r="BJP210" s="801"/>
      <c r="BJQ210" s="801"/>
      <c r="BJR210" s="801"/>
      <c r="BJS210" s="801"/>
      <c r="BJT210" s="801"/>
      <c r="BJU210" s="801"/>
      <c r="BJV210" s="801"/>
      <c r="BJW210" s="801"/>
      <c r="BJX210" s="801"/>
      <c r="BJY210" s="801"/>
      <c r="BJZ210" s="801"/>
      <c r="BKA210" s="801"/>
      <c r="BKB210" s="801"/>
      <c r="BKC210" s="801"/>
      <c r="BKD210" s="801"/>
      <c r="BKE210" s="801"/>
      <c r="BKF210" s="801"/>
      <c r="BKG210" s="801"/>
      <c r="BKH210" s="801"/>
      <c r="BKI210" s="801"/>
      <c r="BKJ210" s="801"/>
      <c r="BKK210" s="801"/>
      <c r="BKL210" s="801"/>
      <c r="BKM210" s="801"/>
      <c r="BKN210" s="801"/>
      <c r="BKO210" s="801"/>
      <c r="BKP210" s="801"/>
      <c r="BKQ210" s="801"/>
      <c r="BKR210" s="801"/>
      <c r="BKS210" s="801"/>
      <c r="BKT210" s="801"/>
      <c r="BKU210" s="801"/>
      <c r="BKV210" s="801"/>
      <c r="BKW210" s="801"/>
      <c r="BKX210" s="801"/>
      <c r="BKY210" s="801"/>
      <c r="BKZ210" s="801"/>
      <c r="BLA210" s="801"/>
      <c r="BLB210" s="801"/>
      <c r="BLC210" s="801"/>
      <c r="BLD210" s="801"/>
      <c r="BLE210" s="801"/>
      <c r="BLF210" s="801"/>
      <c r="BLG210" s="801"/>
      <c r="BLH210" s="801"/>
      <c r="BLI210" s="801"/>
      <c r="BLJ210" s="801"/>
      <c r="BLK210" s="801"/>
      <c r="BLL210" s="801"/>
      <c r="BLM210" s="801"/>
      <c r="BLN210" s="801"/>
      <c r="BLO210" s="801"/>
      <c r="BLP210" s="801"/>
      <c r="BLQ210" s="801"/>
      <c r="BLR210" s="801"/>
      <c r="BLS210" s="801"/>
      <c r="BLT210" s="801"/>
      <c r="BLU210" s="801"/>
      <c r="BLV210" s="801"/>
      <c r="BLW210" s="801"/>
      <c r="BLX210" s="801"/>
      <c r="BLY210" s="801"/>
      <c r="BLZ210" s="801"/>
      <c r="BMA210" s="801"/>
      <c r="BMB210" s="801"/>
      <c r="BMC210" s="801"/>
      <c r="BMD210" s="801"/>
      <c r="BME210" s="801"/>
      <c r="BMF210" s="801"/>
      <c r="BMG210" s="801"/>
      <c r="BMH210" s="801"/>
      <c r="BMI210" s="801"/>
      <c r="BMJ210" s="801"/>
      <c r="BMK210" s="801"/>
      <c r="BML210" s="801"/>
      <c r="BMM210" s="801"/>
      <c r="BMN210" s="801"/>
      <c r="BMO210" s="801"/>
      <c r="BMP210" s="801"/>
      <c r="BMQ210" s="801"/>
      <c r="BMR210" s="801"/>
      <c r="BMS210" s="801"/>
      <c r="BMT210" s="801"/>
      <c r="BMU210" s="801"/>
      <c r="BMV210" s="801"/>
      <c r="BMW210" s="801"/>
      <c r="BMX210" s="801"/>
      <c r="BMY210" s="801"/>
      <c r="BMZ210" s="801"/>
      <c r="BNA210" s="801"/>
      <c r="BNB210" s="801"/>
      <c r="BNC210" s="801"/>
      <c r="BND210" s="801"/>
      <c r="BNE210" s="801"/>
      <c r="BNF210" s="801"/>
      <c r="BNG210" s="801"/>
      <c r="BNH210" s="801"/>
      <c r="BNI210" s="801"/>
      <c r="BNJ210" s="801"/>
      <c r="BNK210" s="801"/>
      <c r="BNL210" s="801"/>
      <c r="BNM210" s="801"/>
      <c r="BNN210" s="801"/>
      <c r="BNO210" s="801"/>
      <c r="BNP210" s="801"/>
      <c r="BNQ210" s="801"/>
      <c r="BNR210" s="801"/>
      <c r="BNS210" s="801"/>
      <c r="BNT210" s="801"/>
      <c r="BNU210" s="801"/>
      <c r="BNV210" s="801"/>
      <c r="BNW210" s="801"/>
      <c r="BNX210" s="801"/>
      <c r="BNY210" s="801"/>
      <c r="BNZ210" s="801"/>
      <c r="BOA210" s="801"/>
      <c r="BOB210" s="801"/>
      <c r="BOC210" s="801"/>
      <c r="BOD210" s="801"/>
      <c r="BOE210" s="801"/>
      <c r="BOF210" s="801"/>
      <c r="BOG210" s="801"/>
      <c r="BOH210" s="801"/>
      <c r="BOI210" s="801"/>
      <c r="BOJ210" s="801"/>
      <c r="BOK210" s="801"/>
      <c r="BOL210" s="801"/>
      <c r="BOM210" s="801"/>
      <c r="BON210" s="801"/>
      <c r="BOO210" s="801"/>
      <c r="BOP210" s="801"/>
      <c r="BOQ210" s="801"/>
      <c r="BOR210" s="801"/>
      <c r="BOS210" s="801"/>
      <c r="BOT210" s="801"/>
      <c r="BOU210" s="801"/>
      <c r="BOV210" s="801"/>
      <c r="BOW210" s="801"/>
      <c r="BOX210" s="801"/>
      <c r="BOY210" s="801"/>
      <c r="BOZ210" s="801"/>
      <c r="BPA210" s="801"/>
      <c r="BPB210" s="801"/>
      <c r="BPC210" s="801"/>
      <c r="BPD210" s="801"/>
      <c r="BPE210" s="801"/>
      <c r="BPF210" s="801"/>
      <c r="BPG210" s="801"/>
      <c r="BPH210" s="801"/>
      <c r="BPI210" s="801"/>
      <c r="BPJ210" s="801"/>
      <c r="BPK210" s="801"/>
      <c r="BPL210" s="801"/>
      <c r="BPM210" s="801"/>
      <c r="BPN210" s="801"/>
      <c r="BPO210" s="801"/>
      <c r="BPP210" s="801"/>
      <c r="BPQ210" s="801"/>
      <c r="BPR210" s="801"/>
      <c r="BPS210" s="801"/>
      <c r="BPT210" s="801"/>
      <c r="BPU210" s="801"/>
      <c r="BPV210" s="801"/>
      <c r="BPW210" s="801"/>
      <c r="BPX210" s="801"/>
      <c r="BPY210" s="801"/>
      <c r="BPZ210" s="801"/>
      <c r="BQA210" s="801"/>
      <c r="BQB210" s="801"/>
      <c r="BQC210" s="801"/>
      <c r="BQD210" s="801"/>
      <c r="BQE210" s="801"/>
      <c r="BQF210" s="801"/>
      <c r="BQG210" s="801"/>
      <c r="BQH210" s="801"/>
      <c r="BQI210" s="801"/>
      <c r="BQJ210" s="801"/>
      <c r="BQK210" s="801"/>
      <c r="BQL210" s="801"/>
      <c r="BQM210" s="801"/>
      <c r="BQN210" s="801"/>
      <c r="BQO210" s="801"/>
      <c r="BQP210" s="801"/>
      <c r="BQQ210" s="801"/>
      <c r="BQR210" s="801"/>
      <c r="BQS210" s="801"/>
      <c r="BQT210" s="801"/>
      <c r="BQU210" s="801"/>
      <c r="BQV210" s="801"/>
      <c r="BQW210" s="801"/>
      <c r="BQX210" s="801"/>
      <c r="BQY210" s="801"/>
      <c r="BQZ210" s="801"/>
      <c r="BRA210" s="801"/>
      <c r="BRB210" s="801"/>
      <c r="BRC210" s="801"/>
      <c r="BRD210" s="801"/>
      <c r="BRE210" s="801"/>
      <c r="BRF210" s="801"/>
      <c r="BRG210" s="801"/>
      <c r="BRH210" s="801"/>
      <c r="BRI210" s="801"/>
      <c r="BRJ210" s="801"/>
      <c r="BRK210" s="801"/>
      <c r="BRL210" s="801"/>
      <c r="BRM210" s="801"/>
      <c r="BRN210" s="801"/>
      <c r="BRO210" s="801"/>
      <c r="BRP210" s="801"/>
      <c r="BRQ210" s="801"/>
      <c r="BRR210" s="801"/>
      <c r="BRS210" s="801"/>
      <c r="BRT210" s="801"/>
      <c r="BRU210" s="801"/>
      <c r="BRV210" s="801"/>
      <c r="BRW210" s="801"/>
      <c r="BRX210" s="801"/>
      <c r="BRY210" s="801"/>
      <c r="BRZ210" s="801"/>
      <c r="BSA210" s="801"/>
      <c r="BSB210" s="801"/>
      <c r="BSC210" s="801"/>
      <c r="BSD210" s="801"/>
      <c r="BSE210" s="801"/>
      <c r="BSF210" s="801"/>
      <c r="BSG210" s="801"/>
      <c r="BSH210" s="801"/>
      <c r="BSI210" s="801"/>
      <c r="BSJ210" s="801"/>
      <c r="BSK210" s="801"/>
      <c r="BSL210" s="801"/>
      <c r="BSM210" s="801"/>
      <c r="BSN210" s="801"/>
      <c r="BSO210" s="801"/>
      <c r="BSP210" s="801"/>
      <c r="BSQ210" s="801"/>
      <c r="BSR210" s="801"/>
      <c r="BSS210" s="801"/>
      <c r="BST210" s="801"/>
      <c r="BSU210" s="801"/>
      <c r="BSV210" s="801"/>
      <c r="BSW210" s="801"/>
      <c r="BSX210" s="801"/>
      <c r="BSY210" s="801"/>
      <c r="BSZ210" s="801"/>
      <c r="BTA210" s="801"/>
      <c r="BTB210" s="801"/>
      <c r="BTC210" s="801"/>
      <c r="BTD210" s="801"/>
      <c r="BTE210" s="801"/>
      <c r="BTF210" s="801"/>
      <c r="BTG210" s="801"/>
      <c r="BTH210" s="801"/>
      <c r="BTI210" s="801"/>
      <c r="BTJ210" s="801"/>
      <c r="BTK210" s="801"/>
      <c r="BTL210" s="801"/>
      <c r="BTM210" s="801"/>
      <c r="BTN210" s="801"/>
      <c r="BTO210" s="801"/>
      <c r="BTP210" s="801"/>
      <c r="BTQ210" s="801"/>
      <c r="BTR210" s="801"/>
      <c r="BTS210" s="801"/>
      <c r="BTT210" s="801"/>
      <c r="BTU210" s="801"/>
      <c r="BTV210" s="801"/>
      <c r="BTW210" s="801"/>
      <c r="BTX210" s="801"/>
      <c r="BTY210" s="801"/>
      <c r="BTZ210" s="801"/>
      <c r="BUA210" s="801"/>
      <c r="BUB210" s="801"/>
      <c r="BUC210" s="801"/>
      <c r="BUD210" s="801"/>
      <c r="BUE210" s="801"/>
      <c r="BUF210" s="801"/>
      <c r="BUG210" s="801"/>
      <c r="BUH210" s="801"/>
      <c r="BUI210" s="801"/>
      <c r="BUJ210" s="801"/>
      <c r="BUK210" s="801"/>
      <c r="BUL210" s="801"/>
      <c r="BUM210" s="801"/>
      <c r="BUN210" s="801"/>
      <c r="BUO210" s="801"/>
      <c r="BUP210" s="801"/>
      <c r="BUQ210" s="801"/>
      <c r="BUR210" s="801"/>
      <c r="BUS210" s="801"/>
      <c r="BUT210" s="801"/>
      <c r="BUU210" s="801"/>
      <c r="BUV210" s="801"/>
      <c r="BUW210" s="801"/>
      <c r="BUX210" s="801"/>
      <c r="BUY210" s="801"/>
      <c r="BUZ210" s="801"/>
      <c r="BVA210" s="801"/>
      <c r="BVB210" s="801"/>
      <c r="BVC210" s="801"/>
      <c r="BVD210" s="801"/>
      <c r="BVE210" s="801"/>
      <c r="BVF210" s="801"/>
      <c r="BVG210" s="801"/>
      <c r="BVH210" s="801"/>
      <c r="BVI210" s="801"/>
      <c r="BVJ210" s="801"/>
      <c r="BVK210" s="801"/>
      <c r="BVL210" s="801"/>
      <c r="BVM210" s="801"/>
      <c r="BVN210" s="801"/>
      <c r="BVO210" s="801"/>
      <c r="BVP210" s="801"/>
      <c r="BVQ210" s="801"/>
      <c r="BVR210" s="801"/>
      <c r="BVS210" s="801"/>
      <c r="BVT210" s="801"/>
      <c r="BVU210" s="801"/>
      <c r="BVV210" s="801"/>
      <c r="BVW210" s="801"/>
      <c r="BVX210" s="801"/>
      <c r="BVY210" s="801"/>
      <c r="BVZ210" s="801"/>
      <c r="BWA210" s="801"/>
      <c r="BWB210" s="801"/>
      <c r="BWC210" s="801"/>
      <c r="BWD210" s="801"/>
      <c r="BWE210" s="801"/>
      <c r="BWF210" s="801"/>
      <c r="BWG210" s="801"/>
      <c r="BWH210" s="801"/>
      <c r="BWI210" s="801"/>
      <c r="BWJ210" s="801"/>
      <c r="BWK210" s="801"/>
      <c r="BWL210" s="801"/>
      <c r="BWM210" s="801"/>
      <c r="BWN210" s="801"/>
      <c r="BWO210" s="801"/>
      <c r="BWP210" s="801"/>
      <c r="BWQ210" s="801"/>
      <c r="BWR210" s="801"/>
      <c r="BWS210" s="801"/>
      <c r="BWT210" s="801"/>
      <c r="BWU210" s="801"/>
      <c r="BWV210" s="801"/>
      <c r="BWW210" s="801"/>
      <c r="BWX210" s="801"/>
      <c r="BWY210" s="801"/>
      <c r="BWZ210" s="801"/>
      <c r="BXA210" s="801"/>
      <c r="BXB210" s="801"/>
      <c r="BXC210" s="801"/>
      <c r="BXD210" s="801"/>
      <c r="BXE210" s="801"/>
      <c r="BXF210" s="801"/>
      <c r="BXG210" s="801"/>
      <c r="BXH210" s="801"/>
      <c r="BXI210" s="801"/>
      <c r="BXJ210" s="801"/>
      <c r="BXK210" s="801"/>
      <c r="BXL210" s="801"/>
      <c r="BXM210" s="801"/>
      <c r="BXN210" s="801"/>
      <c r="BXO210" s="801"/>
      <c r="BXP210" s="801"/>
      <c r="BXQ210" s="801"/>
      <c r="BXR210" s="801"/>
      <c r="BXS210" s="801"/>
      <c r="BXT210" s="801"/>
      <c r="BXU210" s="801"/>
      <c r="BXV210" s="801"/>
      <c r="BXW210" s="801"/>
      <c r="BXX210" s="801"/>
      <c r="BXY210" s="801"/>
      <c r="BXZ210" s="801"/>
      <c r="BYA210" s="801"/>
      <c r="BYB210" s="801"/>
      <c r="BYC210" s="801"/>
      <c r="BYD210" s="801"/>
      <c r="BYE210" s="801"/>
      <c r="BYF210" s="801"/>
      <c r="BYG210" s="801"/>
      <c r="BYH210" s="801"/>
      <c r="BYI210" s="801"/>
      <c r="BYJ210" s="801"/>
      <c r="BYK210" s="801"/>
      <c r="BYL210" s="801"/>
      <c r="BYM210" s="801"/>
      <c r="BYN210" s="801"/>
      <c r="BYO210" s="801"/>
      <c r="BYP210" s="801"/>
      <c r="BYQ210" s="801"/>
      <c r="BYR210" s="801"/>
      <c r="BYS210" s="801"/>
      <c r="BYT210" s="801"/>
      <c r="BYU210" s="801"/>
      <c r="BYV210" s="801"/>
      <c r="BYW210" s="801"/>
      <c r="BYX210" s="801"/>
      <c r="BYY210" s="801"/>
      <c r="BYZ210" s="801"/>
      <c r="BZA210" s="801"/>
      <c r="BZB210" s="801"/>
      <c r="BZC210" s="801"/>
      <c r="BZD210" s="801"/>
      <c r="BZE210" s="801"/>
      <c r="BZF210" s="801"/>
      <c r="BZG210" s="801"/>
      <c r="BZH210" s="801"/>
      <c r="BZI210" s="801"/>
      <c r="BZJ210" s="801"/>
      <c r="BZK210" s="801"/>
      <c r="BZL210" s="801"/>
      <c r="BZM210" s="801"/>
      <c r="BZN210" s="801"/>
      <c r="BZO210" s="801"/>
      <c r="BZP210" s="801"/>
      <c r="BZQ210" s="801"/>
      <c r="BZR210" s="801"/>
      <c r="BZS210" s="801"/>
      <c r="BZT210" s="801"/>
      <c r="BZU210" s="801"/>
      <c r="BZV210" s="801"/>
      <c r="BZW210" s="801"/>
      <c r="BZX210" s="801"/>
      <c r="BZY210" s="801"/>
      <c r="BZZ210" s="801"/>
      <c r="CAA210" s="801"/>
      <c r="CAB210" s="801"/>
      <c r="CAC210" s="801"/>
      <c r="CAD210" s="801"/>
      <c r="CAE210" s="801"/>
      <c r="CAF210" s="801"/>
      <c r="CAG210" s="801"/>
      <c r="CAH210" s="801"/>
      <c r="CAI210" s="801"/>
      <c r="CAJ210" s="801"/>
      <c r="CAK210" s="801"/>
      <c r="CAL210" s="801"/>
      <c r="CAM210" s="801"/>
      <c r="CAN210" s="801"/>
      <c r="CAO210" s="801"/>
      <c r="CAP210" s="801"/>
      <c r="CAQ210" s="801"/>
      <c r="CAR210" s="801"/>
      <c r="CAS210" s="801"/>
      <c r="CAT210" s="801"/>
      <c r="CAU210" s="801"/>
      <c r="CAV210" s="801"/>
      <c r="CAW210" s="801"/>
      <c r="CAX210" s="801"/>
      <c r="CAY210" s="801"/>
      <c r="CAZ210" s="801"/>
      <c r="CBA210" s="801"/>
      <c r="CBB210" s="801"/>
      <c r="CBC210" s="801"/>
      <c r="CBD210" s="801"/>
      <c r="CBE210" s="801"/>
      <c r="CBF210" s="801"/>
      <c r="CBG210" s="801"/>
      <c r="CBH210" s="801"/>
      <c r="CBI210" s="801"/>
      <c r="CBJ210" s="801"/>
      <c r="CBK210" s="801"/>
      <c r="CBL210" s="801"/>
      <c r="CBM210" s="801"/>
      <c r="CBN210" s="801"/>
      <c r="CBO210" s="801"/>
      <c r="CBP210" s="801"/>
      <c r="CBQ210" s="801"/>
      <c r="CBR210" s="801"/>
      <c r="CBS210" s="801"/>
      <c r="CBT210" s="801"/>
      <c r="CBU210" s="801"/>
      <c r="CBV210" s="801"/>
      <c r="CBW210" s="801"/>
      <c r="CBX210" s="801"/>
      <c r="CBY210" s="801"/>
      <c r="CBZ210" s="801"/>
      <c r="CCA210" s="801"/>
      <c r="CCB210" s="801"/>
      <c r="CCC210" s="801"/>
      <c r="CCD210" s="801"/>
      <c r="CCE210" s="801"/>
      <c r="CCF210" s="801"/>
      <c r="CCG210" s="801"/>
      <c r="CCH210" s="801"/>
      <c r="CCI210" s="801"/>
      <c r="CCJ210" s="801"/>
      <c r="CCK210" s="801"/>
      <c r="CCL210" s="801"/>
      <c r="CCM210" s="801"/>
      <c r="CCN210" s="801"/>
      <c r="CCO210" s="801"/>
      <c r="CCP210" s="801"/>
      <c r="CCQ210" s="801"/>
      <c r="CCR210" s="801"/>
      <c r="CCS210" s="801"/>
      <c r="CCT210" s="801"/>
      <c r="CCU210" s="801"/>
      <c r="CCV210" s="801"/>
      <c r="CCW210" s="801"/>
      <c r="CCX210" s="801"/>
      <c r="CCY210" s="801"/>
      <c r="CCZ210" s="801"/>
      <c r="CDA210" s="801"/>
      <c r="CDB210" s="801"/>
      <c r="CDC210" s="801"/>
      <c r="CDD210" s="801"/>
      <c r="CDE210" s="801"/>
      <c r="CDF210" s="801"/>
      <c r="CDG210" s="801"/>
      <c r="CDH210" s="801"/>
      <c r="CDI210" s="801"/>
      <c r="CDJ210" s="801"/>
      <c r="CDK210" s="801"/>
      <c r="CDL210" s="801"/>
      <c r="CDM210" s="801"/>
      <c r="CDN210" s="801"/>
      <c r="CDO210" s="801"/>
      <c r="CDP210" s="801"/>
      <c r="CDQ210" s="801"/>
      <c r="CDR210" s="801"/>
      <c r="CDS210" s="801"/>
      <c r="CDT210" s="801"/>
      <c r="CDU210" s="801"/>
      <c r="CDV210" s="801"/>
      <c r="CDW210" s="801"/>
      <c r="CDX210" s="801"/>
      <c r="CDY210" s="801"/>
      <c r="CDZ210" s="801"/>
      <c r="CEA210" s="801"/>
      <c r="CEB210" s="801"/>
      <c r="CEC210" s="801"/>
      <c r="CED210" s="801"/>
      <c r="CEE210" s="801"/>
      <c r="CEF210" s="801"/>
      <c r="CEG210" s="801"/>
      <c r="CEH210" s="801"/>
      <c r="CEI210" s="801"/>
      <c r="CEJ210" s="801"/>
      <c r="CEK210" s="801"/>
      <c r="CEL210" s="801"/>
      <c r="CEM210" s="801"/>
      <c r="CEN210" s="801"/>
      <c r="CEO210" s="801"/>
      <c r="CEP210" s="801"/>
      <c r="CEQ210" s="801"/>
      <c r="CER210" s="801"/>
      <c r="CES210" s="801"/>
      <c r="CET210" s="801"/>
      <c r="CEU210" s="801"/>
      <c r="CEV210" s="801"/>
      <c r="CEW210" s="801"/>
      <c r="CEX210" s="801"/>
      <c r="CEY210" s="801"/>
      <c r="CEZ210" s="801"/>
      <c r="CFA210" s="801"/>
      <c r="CFB210" s="801"/>
      <c r="CFC210" s="801"/>
      <c r="CFD210" s="801"/>
      <c r="CFE210" s="801"/>
      <c r="CFF210" s="801"/>
      <c r="CFG210" s="801"/>
      <c r="CFH210" s="801"/>
      <c r="CFI210" s="801"/>
      <c r="CFJ210" s="801"/>
      <c r="CFK210" s="801"/>
      <c r="CFL210" s="801"/>
      <c r="CFM210" s="801"/>
      <c r="CFN210" s="801"/>
      <c r="CFO210" s="801"/>
      <c r="CFP210" s="801"/>
      <c r="CFQ210" s="801"/>
      <c r="CFR210" s="801"/>
      <c r="CFS210" s="801"/>
      <c r="CFT210" s="801"/>
      <c r="CFU210" s="801"/>
      <c r="CFV210" s="801"/>
      <c r="CFW210" s="801"/>
      <c r="CFX210" s="801"/>
      <c r="CFY210" s="801"/>
      <c r="CFZ210" s="801"/>
      <c r="CGA210" s="801"/>
      <c r="CGB210" s="801"/>
      <c r="CGC210" s="801"/>
      <c r="CGD210" s="801"/>
      <c r="CGE210" s="801"/>
      <c r="CGF210" s="801"/>
      <c r="CGG210" s="801"/>
      <c r="CGH210" s="801"/>
      <c r="CGI210" s="801"/>
      <c r="CGJ210" s="801"/>
      <c r="CGK210" s="801"/>
      <c r="CGL210" s="801"/>
      <c r="CGM210" s="801"/>
      <c r="CGN210" s="801"/>
      <c r="CGO210" s="801"/>
      <c r="CGP210" s="801"/>
      <c r="CGQ210" s="801"/>
      <c r="CGR210" s="801"/>
      <c r="CGS210" s="801"/>
      <c r="CGT210" s="801"/>
      <c r="CGU210" s="801"/>
      <c r="CGV210" s="801"/>
      <c r="CGW210" s="801"/>
      <c r="CGX210" s="801"/>
      <c r="CGY210" s="801"/>
      <c r="CGZ210" s="801"/>
      <c r="CHA210" s="801"/>
      <c r="CHB210" s="801"/>
      <c r="CHC210" s="801"/>
      <c r="CHD210" s="801"/>
      <c r="CHE210" s="801"/>
      <c r="CHF210" s="801"/>
      <c r="CHG210" s="801"/>
      <c r="CHH210" s="801"/>
      <c r="CHI210" s="801"/>
      <c r="CHJ210" s="801"/>
      <c r="CHK210" s="801"/>
      <c r="CHL210" s="801"/>
      <c r="CHM210" s="801"/>
      <c r="CHN210" s="801"/>
      <c r="CHO210" s="801"/>
      <c r="CHP210" s="801"/>
      <c r="CHQ210" s="801"/>
      <c r="CHR210" s="801"/>
      <c r="CHS210" s="801"/>
      <c r="CHT210" s="801"/>
      <c r="CHU210" s="801"/>
      <c r="CHV210" s="801"/>
      <c r="CHW210" s="801"/>
      <c r="CHX210" s="801"/>
      <c r="CHY210" s="801"/>
      <c r="CHZ210" s="801"/>
      <c r="CIA210" s="801"/>
      <c r="CIB210" s="801"/>
      <c r="CIC210" s="801"/>
      <c r="CID210" s="801"/>
      <c r="CIE210" s="801"/>
      <c r="CIF210" s="801"/>
      <c r="CIG210" s="801"/>
      <c r="CIH210" s="801"/>
      <c r="CII210" s="801"/>
      <c r="CIJ210" s="801"/>
      <c r="CIK210" s="801"/>
      <c r="CIL210" s="801"/>
      <c r="CIM210" s="801"/>
      <c r="CIN210" s="801"/>
      <c r="CIO210" s="801"/>
      <c r="CIP210" s="801"/>
      <c r="CIQ210" s="801"/>
      <c r="CIR210" s="801"/>
      <c r="CIS210" s="801"/>
      <c r="CIT210" s="801"/>
      <c r="CIU210" s="801"/>
      <c r="CIV210" s="801"/>
      <c r="CIW210" s="801"/>
      <c r="CIX210" s="801"/>
      <c r="CIY210" s="801"/>
      <c r="CIZ210" s="801"/>
      <c r="CJA210" s="801"/>
      <c r="CJB210" s="801"/>
      <c r="CJC210" s="801"/>
      <c r="CJD210" s="801"/>
      <c r="CJE210" s="801"/>
      <c r="CJF210" s="801"/>
      <c r="CJG210" s="801"/>
      <c r="CJH210" s="801"/>
      <c r="CJI210" s="801"/>
      <c r="CJJ210" s="801"/>
      <c r="CJK210" s="801"/>
      <c r="CJL210" s="801"/>
      <c r="CJM210" s="801"/>
      <c r="CJN210" s="801"/>
      <c r="CJO210" s="801"/>
      <c r="CJP210" s="801"/>
      <c r="CJQ210" s="801"/>
      <c r="CJR210" s="801"/>
      <c r="CJS210" s="801"/>
      <c r="CJT210" s="801"/>
      <c r="CJU210" s="801"/>
      <c r="CJV210" s="801"/>
      <c r="CJW210" s="801"/>
      <c r="CJX210" s="801"/>
      <c r="CJY210" s="801"/>
      <c r="CJZ210" s="801"/>
      <c r="CKA210" s="801"/>
      <c r="CKB210" s="801"/>
      <c r="CKC210" s="801"/>
      <c r="CKD210" s="801"/>
      <c r="CKE210" s="801"/>
      <c r="CKF210" s="801"/>
      <c r="CKG210" s="801"/>
      <c r="CKH210" s="801"/>
      <c r="CKI210" s="801"/>
      <c r="CKJ210" s="801"/>
      <c r="CKK210" s="801"/>
      <c r="CKL210" s="801"/>
      <c r="CKM210" s="801"/>
      <c r="CKN210" s="801"/>
      <c r="CKO210" s="801"/>
      <c r="CKP210" s="801"/>
      <c r="CKQ210" s="801"/>
      <c r="CKR210" s="801"/>
      <c r="CKS210" s="801"/>
      <c r="CKT210" s="801"/>
      <c r="CKU210" s="801"/>
      <c r="CKV210" s="801"/>
      <c r="CKW210" s="801"/>
      <c r="CKX210" s="801"/>
      <c r="CKY210" s="801"/>
      <c r="CKZ210" s="801"/>
      <c r="CLA210" s="801"/>
      <c r="CLB210" s="801"/>
      <c r="CLC210" s="801"/>
      <c r="CLD210" s="801"/>
      <c r="CLE210" s="801"/>
      <c r="CLF210" s="801"/>
      <c r="CLG210" s="801"/>
      <c r="CLH210" s="801"/>
      <c r="CLI210" s="801"/>
      <c r="CLJ210" s="801"/>
      <c r="CLK210" s="801"/>
      <c r="CLL210" s="801"/>
      <c r="CLM210" s="801"/>
      <c r="CLN210" s="801"/>
      <c r="CLO210" s="801"/>
      <c r="CLP210" s="801"/>
      <c r="CLQ210" s="801"/>
      <c r="CLR210" s="801"/>
      <c r="CLS210" s="801"/>
      <c r="CLT210" s="801"/>
      <c r="CLU210" s="801"/>
      <c r="CLV210" s="801"/>
      <c r="CLW210" s="801"/>
      <c r="CLX210" s="801"/>
      <c r="CLY210" s="801"/>
      <c r="CLZ210" s="801"/>
      <c r="CMA210" s="801"/>
      <c r="CMB210" s="801"/>
      <c r="CMC210" s="801"/>
      <c r="CMD210" s="801"/>
      <c r="CME210" s="801"/>
      <c r="CMF210" s="801"/>
      <c r="CMG210" s="801"/>
      <c r="CMH210" s="801"/>
      <c r="CMI210" s="801"/>
      <c r="CMJ210" s="801"/>
      <c r="CMK210" s="801"/>
      <c r="CML210" s="801"/>
      <c r="CMM210" s="801"/>
      <c r="CMN210" s="801"/>
      <c r="CMO210" s="801"/>
      <c r="CMP210" s="801"/>
      <c r="CMQ210" s="801"/>
      <c r="CMR210" s="801"/>
      <c r="CMS210" s="801"/>
      <c r="CMT210" s="801"/>
      <c r="CMU210" s="801"/>
      <c r="CMV210" s="801"/>
      <c r="CMW210" s="801"/>
      <c r="CMX210" s="801"/>
      <c r="CMY210" s="801"/>
      <c r="CMZ210" s="801"/>
      <c r="CNA210" s="801"/>
      <c r="CNB210" s="801"/>
      <c r="CNC210" s="801"/>
      <c r="CND210" s="801"/>
      <c r="CNE210" s="801"/>
      <c r="CNF210" s="801"/>
      <c r="CNG210" s="801"/>
      <c r="CNH210" s="801"/>
      <c r="CNI210" s="801"/>
      <c r="CNJ210" s="801"/>
      <c r="CNK210" s="801"/>
      <c r="CNL210" s="801"/>
      <c r="CNM210" s="801"/>
      <c r="CNN210" s="801"/>
      <c r="CNO210" s="801"/>
      <c r="CNP210" s="801"/>
      <c r="CNQ210" s="801"/>
      <c r="CNR210" s="801"/>
      <c r="CNS210" s="801"/>
      <c r="CNT210" s="801"/>
      <c r="CNU210" s="801"/>
      <c r="CNV210" s="801"/>
      <c r="CNW210" s="801"/>
      <c r="CNX210" s="801"/>
      <c r="CNY210" s="801"/>
      <c r="CNZ210" s="801"/>
      <c r="COA210" s="801"/>
      <c r="COB210" s="801"/>
      <c r="COC210" s="801"/>
      <c r="COD210" s="801"/>
      <c r="COE210" s="801"/>
      <c r="COF210" s="801"/>
      <c r="COG210" s="801"/>
      <c r="COH210" s="801"/>
      <c r="COI210" s="801"/>
      <c r="COJ210" s="801"/>
      <c r="COK210" s="801"/>
      <c r="COL210" s="801"/>
      <c r="COM210" s="801"/>
      <c r="CON210" s="801"/>
      <c r="COO210" s="801"/>
      <c r="COP210" s="801"/>
      <c r="COQ210" s="801"/>
      <c r="COR210" s="801"/>
      <c r="COS210" s="801"/>
      <c r="COT210" s="801"/>
      <c r="COU210" s="801"/>
      <c r="COV210" s="801"/>
      <c r="COW210" s="801"/>
      <c r="COX210" s="801"/>
      <c r="COY210" s="801"/>
      <c r="COZ210" s="801"/>
      <c r="CPA210" s="801"/>
      <c r="CPB210" s="801"/>
      <c r="CPC210" s="801"/>
      <c r="CPD210" s="801"/>
      <c r="CPE210" s="801"/>
      <c r="CPF210" s="801"/>
      <c r="CPG210" s="801"/>
      <c r="CPH210" s="801"/>
      <c r="CPI210" s="801"/>
      <c r="CPJ210" s="801"/>
      <c r="CPK210" s="801"/>
      <c r="CPL210" s="801"/>
      <c r="CPM210" s="801"/>
      <c r="CPN210" s="801"/>
      <c r="CPO210" s="801"/>
      <c r="CPP210" s="801"/>
      <c r="CPQ210" s="801"/>
      <c r="CPR210" s="801"/>
      <c r="CPS210" s="801"/>
      <c r="CPT210" s="801"/>
      <c r="CPU210" s="801"/>
      <c r="CPV210" s="801"/>
      <c r="CPW210" s="801"/>
      <c r="CPX210" s="801"/>
      <c r="CPY210" s="801"/>
      <c r="CPZ210" s="801"/>
      <c r="CQA210" s="801"/>
      <c r="CQB210" s="801"/>
      <c r="CQC210" s="801"/>
      <c r="CQD210" s="801"/>
      <c r="CQE210" s="801"/>
      <c r="CQF210" s="801"/>
      <c r="CQG210" s="801"/>
      <c r="CQH210" s="801"/>
      <c r="CQI210" s="801"/>
      <c r="CQJ210" s="801"/>
      <c r="CQK210" s="801"/>
      <c r="CQL210" s="801"/>
      <c r="CQM210" s="801"/>
      <c r="CQN210" s="801"/>
      <c r="CQO210" s="801"/>
      <c r="CQP210" s="801"/>
      <c r="CQQ210" s="801"/>
      <c r="CQR210" s="801"/>
      <c r="CQS210" s="801"/>
      <c r="CQT210" s="801"/>
      <c r="CQU210" s="801"/>
      <c r="CQV210" s="801"/>
      <c r="CQW210" s="801"/>
      <c r="CQX210" s="801"/>
      <c r="CQY210" s="801"/>
      <c r="CQZ210" s="801"/>
      <c r="CRA210" s="801"/>
      <c r="CRB210" s="801"/>
      <c r="CRC210" s="801"/>
      <c r="CRD210" s="801"/>
      <c r="CRE210" s="801"/>
      <c r="CRF210" s="801"/>
      <c r="CRG210" s="801"/>
      <c r="CRH210" s="801"/>
      <c r="CRI210" s="801"/>
      <c r="CRJ210" s="801"/>
      <c r="CRK210" s="801"/>
      <c r="CRL210" s="801"/>
      <c r="CRM210" s="801"/>
      <c r="CRN210" s="801"/>
      <c r="CRO210" s="801"/>
      <c r="CRP210" s="801"/>
      <c r="CRQ210" s="801"/>
      <c r="CRR210" s="801"/>
      <c r="CRS210" s="801"/>
      <c r="CRT210" s="801"/>
      <c r="CRU210" s="801"/>
      <c r="CRV210" s="801"/>
      <c r="CRW210" s="801"/>
      <c r="CRX210" s="801"/>
      <c r="CRY210" s="801"/>
      <c r="CRZ210" s="801"/>
      <c r="CSA210" s="801"/>
      <c r="CSB210" s="801"/>
      <c r="CSC210" s="801"/>
      <c r="CSD210" s="801"/>
      <c r="CSE210" s="801"/>
      <c r="CSF210" s="801"/>
      <c r="CSG210" s="801"/>
      <c r="CSH210" s="801"/>
      <c r="CSI210" s="801"/>
      <c r="CSJ210" s="801"/>
      <c r="CSK210" s="801"/>
      <c r="CSL210" s="801"/>
      <c r="CSM210" s="801"/>
      <c r="CSN210" s="801"/>
      <c r="CSO210" s="801"/>
      <c r="CSP210" s="801"/>
      <c r="CSQ210" s="801"/>
      <c r="CSR210" s="801"/>
      <c r="CSS210" s="801"/>
      <c r="CST210" s="801"/>
      <c r="CSU210" s="801"/>
      <c r="CSV210" s="801"/>
      <c r="CSW210" s="801"/>
      <c r="CSX210" s="801"/>
      <c r="CSY210" s="801"/>
      <c r="CSZ210" s="801"/>
      <c r="CTA210" s="801"/>
      <c r="CTB210" s="801"/>
      <c r="CTC210" s="801"/>
      <c r="CTD210" s="801"/>
      <c r="CTE210" s="801"/>
      <c r="CTF210" s="801"/>
      <c r="CTG210" s="801"/>
      <c r="CTH210" s="801"/>
      <c r="CTI210" s="801"/>
      <c r="CTJ210" s="801"/>
      <c r="CTK210" s="801"/>
      <c r="CTL210" s="801"/>
      <c r="CTM210" s="801"/>
      <c r="CTN210" s="801"/>
      <c r="CTO210" s="801"/>
      <c r="CTP210" s="801"/>
      <c r="CTQ210" s="801"/>
      <c r="CTR210" s="801"/>
      <c r="CTS210" s="801"/>
      <c r="CTT210" s="801"/>
      <c r="CTU210" s="801"/>
      <c r="CTV210" s="801"/>
      <c r="CTW210" s="801"/>
      <c r="CTX210" s="801"/>
      <c r="CTY210" s="801"/>
      <c r="CTZ210" s="801"/>
      <c r="CUA210" s="801"/>
      <c r="CUB210" s="801"/>
      <c r="CUC210" s="801"/>
      <c r="CUD210" s="801"/>
      <c r="CUE210" s="801"/>
      <c r="CUF210" s="801"/>
      <c r="CUG210" s="801"/>
      <c r="CUH210" s="801"/>
      <c r="CUI210" s="801"/>
      <c r="CUJ210" s="801"/>
      <c r="CUK210" s="801"/>
      <c r="CUL210" s="801"/>
      <c r="CUM210" s="801"/>
      <c r="CUN210" s="801"/>
      <c r="CUO210" s="801"/>
      <c r="CUP210" s="801"/>
      <c r="CUQ210" s="801"/>
      <c r="CUR210" s="801"/>
      <c r="CUS210" s="801"/>
      <c r="CUT210" s="801"/>
      <c r="CUU210" s="801"/>
      <c r="CUV210" s="801"/>
      <c r="CUW210" s="801"/>
      <c r="CUX210" s="801"/>
      <c r="CUY210" s="801"/>
      <c r="CUZ210" s="801"/>
      <c r="CVA210" s="801"/>
      <c r="CVB210" s="801"/>
      <c r="CVC210" s="801"/>
      <c r="CVD210" s="801"/>
      <c r="CVE210" s="801"/>
      <c r="CVF210" s="801"/>
      <c r="CVG210" s="801"/>
      <c r="CVH210" s="801"/>
      <c r="CVI210" s="801"/>
      <c r="CVJ210" s="801"/>
      <c r="CVK210" s="801"/>
      <c r="CVL210" s="801"/>
      <c r="CVM210" s="801"/>
      <c r="CVN210" s="801"/>
      <c r="CVO210" s="801"/>
      <c r="CVP210" s="801"/>
      <c r="CVQ210" s="801"/>
      <c r="CVR210" s="801"/>
      <c r="CVS210" s="801"/>
      <c r="CVT210" s="801"/>
      <c r="CVU210" s="801"/>
      <c r="CVV210" s="801"/>
      <c r="CVW210" s="801"/>
      <c r="CVX210" s="801"/>
      <c r="CVY210" s="801"/>
      <c r="CVZ210" s="801"/>
      <c r="CWA210" s="801"/>
      <c r="CWB210" s="801"/>
      <c r="CWC210" s="801"/>
      <c r="CWD210" s="801"/>
      <c r="CWE210" s="801"/>
      <c r="CWF210" s="801"/>
      <c r="CWG210" s="801"/>
      <c r="CWH210" s="801"/>
      <c r="CWI210" s="801"/>
      <c r="CWJ210" s="801"/>
      <c r="CWK210" s="801"/>
      <c r="CWL210" s="801"/>
      <c r="CWM210" s="801"/>
      <c r="CWN210" s="801"/>
      <c r="CWO210" s="801"/>
      <c r="CWP210" s="801"/>
      <c r="CWQ210" s="801"/>
      <c r="CWR210" s="801"/>
      <c r="CWS210" s="801"/>
      <c r="CWT210" s="801"/>
      <c r="CWU210" s="801"/>
      <c r="CWV210" s="801"/>
      <c r="CWW210" s="801"/>
      <c r="CWX210" s="801"/>
      <c r="CWY210" s="801"/>
      <c r="CWZ210" s="801"/>
      <c r="CXA210" s="801"/>
      <c r="CXB210" s="801"/>
      <c r="CXC210" s="801"/>
      <c r="CXD210" s="801"/>
      <c r="CXE210" s="801"/>
      <c r="CXF210" s="801"/>
      <c r="CXG210" s="801"/>
      <c r="CXH210" s="801"/>
      <c r="CXI210" s="801"/>
      <c r="CXJ210" s="801"/>
      <c r="CXK210" s="801"/>
      <c r="CXL210" s="801"/>
      <c r="CXM210" s="801"/>
      <c r="CXN210" s="801"/>
      <c r="CXO210" s="801"/>
      <c r="CXP210" s="801"/>
      <c r="CXQ210" s="801"/>
      <c r="CXR210" s="801"/>
      <c r="CXS210" s="801"/>
      <c r="CXT210" s="801"/>
      <c r="CXU210" s="801"/>
      <c r="CXV210" s="801"/>
      <c r="CXW210" s="801"/>
      <c r="CXX210" s="801"/>
      <c r="CXY210" s="801"/>
      <c r="CXZ210" s="801"/>
      <c r="CYA210" s="801"/>
      <c r="CYB210" s="801"/>
      <c r="CYC210" s="801"/>
      <c r="CYD210" s="801"/>
      <c r="CYE210" s="801"/>
      <c r="CYF210" s="801"/>
      <c r="CYG210" s="801"/>
      <c r="CYH210" s="801"/>
      <c r="CYI210" s="801"/>
      <c r="CYJ210" s="801"/>
      <c r="CYK210" s="801"/>
      <c r="CYL210" s="801"/>
      <c r="CYM210" s="801"/>
      <c r="CYN210" s="801"/>
      <c r="CYO210" s="801"/>
      <c r="CYP210" s="801"/>
      <c r="CYQ210" s="801"/>
      <c r="CYR210" s="801"/>
      <c r="CYS210" s="801"/>
      <c r="CYT210" s="801"/>
      <c r="CYU210" s="801"/>
      <c r="CYV210" s="801"/>
      <c r="CYW210" s="801"/>
      <c r="CYX210" s="801"/>
      <c r="CYY210" s="801"/>
      <c r="CYZ210" s="801"/>
      <c r="CZA210" s="801"/>
      <c r="CZB210" s="801"/>
      <c r="CZC210" s="801"/>
      <c r="CZD210" s="801"/>
      <c r="CZE210" s="801"/>
      <c r="CZF210" s="801"/>
      <c r="CZG210" s="801"/>
      <c r="CZH210" s="801"/>
      <c r="CZI210" s="801"/>
      <c r="CZJ210" s="801"/>
      <c r="CZK210" s="801"/>
      <c r="CZL210" s="801"/>
      <c r="CZM210" s="801"/>
      <c r="CZN210" s="801"/>
      <c r="CZO210" s="801"/>
      <c r="CZP210" s="801"/>
      <c r="CZQ210" s="801"/>
      <c r="CZR210" s="801"/>
      <c r="CZS210" s="801"/>
      <c r="CZT210" s="801"/>
      <c r="CZU210" s="801"/>
      <c r="CZV210" s="801"/>
      <c r="CZW210" s="801"/>
      <c r="CZX210" s="801"/>
      <c r="CZY210" s="801"/>
      <c r="CZZ210" s="801"/>
      <c r="DAA210" s="801"/>
      <c r="DAB210" s="801"/>
      <c r="DAC210" s="801"/>
      <c r="DAD210" s="801"/>
      <c r="DAE210" s="801"/>
      <c r="DAF210" s="801"/>
      <c r="DAG210" s="801"/>
      <c r="DAH210" s="801"/>
      <c r="DAI210" s="801"/>
      <c r="DAJ210" s="801"/>
      <c r="DAK210" s="801"/>
      <c r="DAL210" s="801"/>
      <c r="DAM210" s="801"/>
      <c r="DAN210" s="801"/>
      <c r="DAO210" s="801"/>
      <c r="DAP210" s="801"/>
      <c r="DAQ210" s="801"/>
      <c r="DAR210" s="801"/>
      <c r="DAS210" s="801"/>
      <c r="DAT210" s="801"/>
      <c r="DAU210" s="801"/>
      <c r="DAV210" s="801"/>
      <c r="DAW210" s="801"/>
      <c r="DAX210" s="801"/>
      <c r="DAY210" s="801"/>
      <c r="DAZ210" s="801"/>
      <c r="DBA210" s="801"/>
      <c r="DBB210" s="801"/>
      <c r="DBC210" s="801"/>
      <c r="DBD210" s="801"/>
      <c r="DBE210" s="801"/>
      <c r="DBF210" s="801"/>
      <c r="DBG210" s="801"/>
      <c r="DBH210" s="801"/>
      <c r="DBI210" s="801"/>
      <c r="DBJ210" s="801"/>
      <c r="DBK210" s="801"/>
      <c r="DBL210" s="801"/>
      <c r="DBM210" s="801"/>
      <c r="DBN210" s="801"/>
      <c r="DBO210" s="801"/>
      <c r="DBP210" s="801"/>
      <c r="DBQ210" s="801"/>
      <c r="DBR210" s="801"/>
      <c r="DBS210" s="801"/>
      <c r="DBT210" s="801"/>
      <c r="DBU210" s="801"/>
      <c r="DBV210" s="801"/>
      <c r="DBW210" s="801"/>
      <c r="DBX210" s="801"/>
      <c r="DBY210" s="801"/>
      <c r="DBZ210" s="801"/>
      <c r="DCA210" s="801"/>
      <c r="DCB210" s="801"/>
      <c r="DCC210" s="801"/>
      <c r="DCD210" s="801"/>
      <c r="DCE210" s="801"/>
      <c r="DCF210" s="801"/>
      <c r="DCG210" s="801"/>
      <c r="DCH210" s="801"/>
      <c r="DCI210" s="801"/>
      <c r="DCJ210" s="801"/>
      <c r="DCK210" s="801"/>
      <c r="DCL210" s="801"/>
      <c r="DCM210" s="801"/>
      <c r="DCN210" s="801"/>
      <c r="DCO210" s="801"/>
      <c r="DCP210" s="801"/>
      <c r="DCQ210" s="801"/>
      <c r="DCR210" s="801"/>
      <c r="DCS210" s="801"/>
      <c r="DCT210" s="801"/>
      <c r="DCU210" s="801"/>
      <c r="DCV210" s="801"/>
      <c r="DCW210" s="801"/>
      <c r="DCX210" s="801"/>
      <c r="DCY210" s="801"/>
      <c r="DCZ210" s="801"/>
      <c r="DDA210" s="801"/>
      <c r="DDB210" s="801"/>
      <c r="DDC210" s="801"/>
      <c r="DDD210" s="801"/>
      <c r="DDE210" s="801"/>
      <c r="DDF210" s="801"/>
      <c r="DDG210" s="801"/>
      <c r="DDH210" s="801"/>
      <c r="DDI210" s="801"/>
      <c r="DDJ210" s="801"/>
      <c r="DDK210" s="801"/>
      <c r="DDL210" s="801"/>
      <c r="DDM210" s="801"/>
      <c r="DDN210" s="801"/>
      <c r="DDO210" s="801"/>
      <c r="DDP210" s="801"/>
      <c r="DDQ210" s="801"/>
      <c r="DDR210" s="801"/>
      <c r="DDS210" s="801"/>
      <c r="DDT210" s="801"/>
      <c r="DDU210" s="801"/>
      <c r="DDV210" s="801"/>
      <c r="DDW210" s="801"/>
      <c r="DDX210" s="801"/>
      <c r="DDY210" s="801"/>
      <c r="DDZ210" s="801"/>
      <c r="DEA210" s="801"/>
      <c r="DEB210" s="801"/>
      <c r="DEC210" s="801"/>
      <c r="DED210" s="801"/>
      <c r="DEE210" s="801"/>
      <c r="DEF210" s="801"/>
      <c r="DEG210" s="801"/>
      <c r="DEH210" s="801"/>
      <c r="DEI210" s="801"/>
      <c r="DEJ210" s="801"/>
      <c r="DEK210" s="801"/>
      <c r="DEL210" s="801"/>
      <c r="DEM210" s="801"/>
      <c r="DEN210" s="801"/>
      <c r="DEO210" s="801"/>
      <c r="DEP210" s="801"/>
      <c r="DEQ210" s="801"/>
      <c r="DER210" s="801"/>
      <c r="DES210" s="801"/>
      <c r="DET210" s="801"/>
      <c r="DEU210" s="801"/>
      <c r="DEV210" s="801"/>
      <c r="DEW210" s="801"/>
      <c r="DEX210" s="801"/>
      <c r="DEY210" s="801"/>
      <c r="DEZ210" s="801"/>
      <c r="DFA210" s="801"/>
      <c r="DFB210" s="801"/>
      <c r="DFC210" s="801"/>
      <c r="DFD210" s="801"/>
      <c r="DFE210" s="801"/>
      <c r="DFF210" s="801"/>
      <c r="DFG210" s="801"/>
      <c r="DFH210" s="801"/>
      <c r="DFI210" s="801"/>
      <c r="DFJ210" s="801"/>
      <c r="DFK210" s="801"/>
      <c r="DFL210" s="801"/>
      <c r="DFM210" s="801"/>
      <c r="DFN210" s="801"/>
      <c r="DFO210" s="801"/>
      <c r="DFP210" s="801"/>
      <c r="DFQ210" s="801"/>
      <c r="DFR210" s="801"/>
      <c r="DFS210" s="801"/>
      <c r="DFT210" s="801"/>
      <c r="DFU210" s="801"/>
      <c r="DFV210" s="801"/>
      <c r="DFW210" s="801"/>
      <c r="DFX210" s="801"/>
      <c r="DFY210" s="801"/>
      <c r="DFZ210" s="801"/>
      <c r="DGA210" s="801"/>
      <c r="DGB210" s="801"/>
      <c r="DGC210" s="801"/>
      <c r="DGD210" s="801"/>
      <c r="DGE210" s="801"/>
      <c r="DGF210" s="801"/>
      <c r="DGG210" s="801"/>
      <c r="DGH210" s="801"/>
      <c r="DGI210" s="801"/>
      <c r="DGJ210" s="801"/>
      <c r="DGK210" s="801"/>
      <c r="DGL210" s="801"/>
      <c r="DGM210" s="801"/>
      <c r="DGN210" s="801"/>
      <c r="DGO210" s="801"/>
      <c r="DGP210" s="801"/>
      <c r="DGQ210" s="801"/>
      <c r="DGR210" s="801"/>
      <c r="DGS210" s="801"/>
      <c r="DGT210" s="801"/>
      <c r="DGU210" s="801"/>
      <c r="DGV210" s="801"/>
      <c r="DGW210" s="801"/>
      <c r="DGX210" s="801"/>
      <c r="DGY210" s="801"/>
      <c r="DGZ210" s="801"/>
      <c r="DHA210" s="801"/>
      <c r="DHB210" s="801"/>
      <c r="DHC210" s="801"/>
      <c r="DHD210" s="801"/>
      <c r="DHE210" s="801"/>
      <c r="DHF210" s="801"/>
      <c r="DHG210" s="801"/>
      <c r="DHH210" s="801"/>
      <c r="DHI210" s="801"/>
      <c r="DHJ210" s="801"/>
      <c r="DHK210" s="801"/>
      <c r="DHL210" s="801"/>
      <c r="DHM210" s="801"/>
      <c r="DHN210" s="801"/>
      <c r="DHO210" s="801"/>
      <c r="DHP210" s="801"/>
      <c r="DHQ210" s="801"/>
      <c r="DHR210" s="801"/>
      <c r="DHS210" s="801"/>
      <c r="DHT210" s="801"/>
      <c r="DHU210" s="801"/>
      <c r="DHV210" s="801"/>
      <c r="DHW210" s="801"/>
      <c r="DHX210" s="801"/>
      <c r="DHY210" s="801"/>
      <c r="DHZ210" s="801"/>
      <c r="DIA210" s="801"/>
      <c r="DIB210" s="801"/>
      <c r="DIC210" s="801"/>
      <c r="DID210" s="801"/>
      <c r="DIE210" s="801"/>
      <c r="DIF210" s="801"/>
      <c r="DIG210" s="801"/>
      <c r="DIH210" s="801"/>
      <c r="DII210" s="801"/>
      <c r="DIJ210" s="801"/>
      <c r="DIK210" s="801"/>
      <c r="DIL210" s="801"/>
      <c r="DIM210" s="801"/>
      <c r="DIN210" s="801"/>
      <c r="DIO210" s="801"/>
      <c r="DIP210" s="801"/>
      <c r="DIQ210" s="801"/>
      <c r="DIR210" s="801"/>
      <c r="DIS210" s="801"/>
      <c r="DIT210" s="801"/>
      <c r="DIU210" s="801"/>
      <c r="DIV210" s="801"/>
      <c r="DIW210" s="801"/>
      <c r="DIX210" s="801"/>
      <c r="DIY210" s="801"/>
      <c r="DIZ210" s="801"/>
      <c r="DJA210" s="801"/>
      <c r="DJB210" s="801"/>
      <c r="DJC210" s="801"/>
      <c r="DJD210" s="801"/>
      <c r="DJE210" s="801"/>
      <c r="DJF210" s="801"/>
      <c r="DJG210" s="801"/>
      <c r="DJH210" s="801"/>
      <c r="DJI210" s="801"/>
      <c r="DJJ210" s="801"/>
      <c r="DJK210" s="801"/>
      <c r="DJL210" s="801"/>
      <c r="DJM210" s="801"/>
      <c r="DJN210" s="801"/>
      <c r="DJO210" s="801"/>
      <c r="DJP210" s="801"/>
      <c r="DJQ210" s="801"/>
      <c r="DJR210" s="801"/>
      <c r="DJS210" s="801"/>
      <c r="DJT210" s="801"/>
      <c r="DJU210" s="801"/>
      <c r="DJV210" s="801"/>
      <c r="DJW210" s="801"/>
      <c r="DJX210" s="801"/>
      <c r="DJY210" s="801"/>
      <c r="DJZ210" s="801"/>
      <c r="DKA210" s="801"/>
      <c r="DKB210" s="801"/>
      <c r="DKC210" s="801"/>
      <c r="DKD210" s="801"/>
      <c r="DKE210" s="801"/>
      <c r="DKF210" s="801"/>
      <c r="DKG210" s="801"/>
      <c r="DKH210" s="801"/>
      <c r="DKI210" s="801"/>
      <c r="DKJ210" s="801"/>
      <c r="DKK210" s="801"/>
      <c r="DKL210" s="801"/>
      <c r="DKM210" s="801"/>
      <c r="DKN210" s="801"/>
      <c r="DKO210" s="801"/>
      <c r="DKP210" s="801"/>
      <c r="DKQ210" s="801"/>
      <c r="DKR210" s="801"/>
      <c r="DKS210" s="801"/>
      <c r="DKT210" s="801"/>
      <c r="DKU210" s="801"/>
      <c r="DKV210" s="801"/>
      <c r="DKW210" s="801"/>
      <c r="DKX210" s="801"/>
      <c r="DKY210" s="801"/>
      <c r="DKZ210" s="801"/>
      <c r="DLA210" s="801"/>
      <c r="DLB210" s="801"/>
      <c r="DLC210" s="801"/>
      <c r="DLD210" s="801"/>
      <c r="DLE210" s="801"/>
      <c r="DLF210" s="801"/>
      <c r="DLG210" s="801"/>
      <c r="DLH210" s="801"/>
      <c r="DLI210" s="801"/>
      <c r="DLJ210" s="801"/>
      <c r="DLK210" s="801"/>
      <c r="DLL210" s="801"/>
      <c r="DLM210" s="801"/>
      <c r="DLN210" s="801"/>
      <c r="DLO210" s="801"/>
      <c r="DLP210" s="801"/>
      <c r="DLQ210" s="801"/>
      <c r="DLR210" s="801"/>
      <c r="DLS210" s="801"/>
      <c r="DLT210" s="801"/>
      <c r="DLU210" s="801"/>
      <c r="DLV210" s="801"/>
      <c r="DLW210" s="801"/>
      <c r="DLX210" s="801"/>
      <c r="DLY210" s="801"/>
      <c r="DLZ210" s="801"/>
      <c r="DMA210" s="801"/>
      <c r="DMB210" s="801"/>
      <c r="DMC210" s="801"/>
      <c r="DMD210" s="801"/>
      <c r="DME210" s="801"/>
      <c r="DMF210" s="801"/>
      <c r="DMG210" s="801"/>
      <c r="DMH210" s="801"/>
      <c r="DMI210" s="801"/>
      <c r="DMJ210" s="801"/>
      <c r="DMK210" s="801"/>
      <c r="DML210" s="801"/>
      <c r="DMM210" s="801"/>
      <c r="DMN210" s="801"/>
      <c r="DMO210" s="801"/>
      <c r="DMP210" s="801"/>
      <c r="DMQ210" s="801"/>
      <c r="DMR210" s="801"/>
      <c r="DMS210" s="801"/>
      <c r="DMT210" s="801"/>
      <c r="DMU210" s="801"/>
      <c r="DMV210" s="801"/>
      <c r="DMW210" s="801"/>
      <c r="DMX210" s="801"/>
      <c r="DMY210" s="801"/>
      <c r="DMZ210" s="801"/>
      <c r="DNA210" s="801"/>
      <c r="DNB210" s="801"/>
      <c r="DNC210" s="801"/>
      <c r="DND210" s="801"/>
      <c r="DNE210" s="801"/>
      <c r="DNF210" s="801"/>
      <c r="DNG210" s="801"/>
      <c r="DNH210" s="801"/>
      <c r="DNI210" s="801"/>
      <c r="DNJ210" s="801"/>
      <c r="DNK210" s="801"/>
      <c r="DNL210" s="801"/>
      <c r="DNM210" s="801"/>
      <c r="DNN210" s="801"/>
      <c r="DNO210" s="801"/>
      <c r="DNP210" s="801"/>
      <c r="DNQ210" s="801"/>
      <c r="DNR210" s="801"/>
      <c r="DNS210" s="801"/>
      <c r="DNT210" s="801"/>
      <c r="DNU210" s="801"/>
      <c r="DNV210" s="801"/>
      <c r="DNW210" s="801"/>
      <c r="DNX210" s="801"/>
      <c r="DNY210" s="801"/>
      <c r="DNZ210" s="801"/>
      <c r="DOA210" s="801"/>
      <c r="DOB210" s="801"/>
      <c r="DOC210" s="801"/>
      <c r="DOD210" s="801"/>
      <c r="DOE210" s="801"/>
      <c r="DOF210" s="801"/>
      <c r="DOG210" s="801"/>
      <c r="DOH210" s="801"/>
      <c r="DOI210" s="801"/>
      <c r="DOJ210" s="801"/>
      <c r="DOK210" s="801"/>
      <c r="DOL210" s="801"/>
      <c r="DOM210" s="801"/>
      <c r="DON210" s="801"/>
      <c r="DOO210" s="801"/>
      <c r="DOP210" s="801"/>
      <c r="DOQ210" s="801"/>
      <c r="DOR210" s="801"/>
      <c r="DOS210" s="801"/>
      <c r="DOT210" s="801"/>
      <c r="DOU210" s="801"/>
      <c r="DOV210" s="801"/>
      <c r="DOW210" s="801"/>
      <c r="DOX210" s="801"/>
      <c r="DOY210" s="801"/>
      <c r="DOZ210" s="801"/>
      <c r="DPA210" s="801"/>
      <c r="DPB210" s="801"/>
      <c r="DPC210" s="801"/>
      <c r="DPD210" s="801"/>
      <c r="DPE210" s="801"/>
      <c r="DPF210" s="801"/>
      <c r="DPG210" s="801"/>
      <c r="DPH210" s="801"/>
      <c r="DPI210" s="801"/>
      <c r="DPJ210" s="801"/>
      <c r="DPK210" s="801"/>
      <c r="DPL210" s="801"/>
      <c r="DPM210" s="801"/>
      <c r="DPN210" s="801"/>
      <c r="DPO210" s="801"/>
      <c r="DPP210" s="801"/>
      <c r="DPQ210" s="801"/>
      <c r="DPR210" s="801"/>
      <c r="DPS210" s="801"/>
      <c r="DPT210" s="801"/>
      <c r="DPU210" s="801"/>
      <c r="DPV210" s="801"/>
      <c r="DPW210" s="801"/>
      <c r="DPX210" s="801"/>
      <c r="DPY210" s="801"/>
      <c r="DPZ210" s="801"/>
      <c r="DQA210" s="801"/>
      <c r="DQB210" s="801"/>
      <c r="DQC210" s="801"/>
      <c r="DQD210" s="801"/>
      <c r="DQE210" s="801"/>
      <c r="DQF210" s="801"/>
      <c r="DQG210" s="801"/>
      <c r="DQH210" s="801"/>
      <c r="DQI210" s="801"/>
      <c r="DQJ210" s="801"/>
      <c r="DQK210" s="801"/>
      <c r="DQL210" s="801"/>
      <c r="DQM210" s="801"/>
      <c r="DQN210" s="801"/>
      <c r="DQO210" s="801"/>
      <c r="DQP210" s="801"/>
      <c r="DQQ210" s="801"/>
      <c r="DQR210" s="801"/>
      <c r="DQS210" s="801"/>
      <c r="DQT210" s="801"/>
      <c r="DQU210" s="801"/>
      <c r="DQV210" s="801"/>
      <c r="DQW210" s="801"/>
      <c r="DQX210" s="801"/>
      <c r="DQY210" s="801"/>
      <c r="DQZ210" s="801"/>
      <c r="DRA210" s="801"/>
      <c r="DRB210" s="801"/>
      <c r="DRC210" s="801"/>
      <c r="DRD210" s="801"/>
      <c r="DRE210" s="801"/>
      <c r="DRF210" s="801"/>
      <c r="DRG210" s="801"/>
      <c r="DRH210" s="801"/>
      <c r="DRI210" s="801"/>
      <c r="DRJ210" s="801"/>
      <c r="DRK210" s="801"/>
      <c r="DRL210" s="801"/>
      <c r="DRM210" s="801"/>
      <c r="DRN210" s="801"/>
      <c r="DRO210" s="801"/>
      <c r="DRP210" s="801"/>
      <c r="DRQ210" s="801"/>
      <c r="DRR210" s="801"/>
      <c r="DRS210" s="801"/>
      <c r="DRT210" s="801"/>
      <c r="DRU210" s="801"/>
      <c r="DRV210" s="801"/>
      <c r="DRW210" s="801"/>
      <c r="DRX210" s="801"/>
      <c r="DRY210" s="801"/>
      <c r="DRZ210" s="801"/>
      <c r="DSA210" s="801"/>
      <c r="DSB210" s="801"/>
      <c r="DSC210" s="801"/>
      <c r="DSD210" s="801"/>
      <c r="DSE210" s="801"/>
      <c r="DSF210" s="801"/>
      <c r="DSG210" s="801"/>
      <c r="DSH210" s="801"/>
      <c r="DSI210" s="801"/>
      <c r="DSJ210" s="801"/>
      <c r="DSK210" s="801"/>
      <c r="DSL210" s="801"/>
      <c r="DSM210" s="801"/>
      <c r="DSN210" s="801"/>
      <c r="DSO210" s="801"/>
      <c r="DSP210" s="801"/>
      <c r="DSQ210" s="801"/>
      <c r="DSR210" s="801"/>
      <c r="DSS210" s="801"/>
      <c r="DST210" s="801"/>
      <c r="DSU210" s="801"/>
      <c r="DSV210" s="801"/>
      <c r="DSW210" s="801"/>
      <c r="DSX210" s="801"/>
      <c r="DSY210" s="801"/>
      <c r="DSZ210" s="801"/>
      <c r="DTA210" s="801"/>
      <c r="DTB210" s="801"/>
      <c r="DTC210" s="801"/>
      <c r="DTD210" s="801"/>
      <c r="DTE210" s="801"/>
      <c r="DTF210" s="801"/>
      <c r="DTG210" s="801"/>
      <c r="DTH210" s="801"/>
      <c r="DTI210" s="801"/>
      <c r="DTJ210" s="801"/>
      <c r="DTK210" s="801"/>
      <c r="DTL210" s="801"/>
      <c r="DTM210" s="801"/>
      <c r="DTN210" s="801"/>
      <c r="DTO210" s="801"/>
      <c r="DTP210" s="801"/>
      <c r="DTQ210" s="801"/>
      <c r="DTR210" s="801"/>
      <c r="DTS210" s="801"/>
      <c r="DTT210" s="801"/>
      <c r="DTU210" s="801"/>
      <c r="DTV210" s="801"/>
      <c r="DTW210" s="801"/>
      <c r="DTX210" s="801"/>
      <c r="DTY210" s="801"/>
      <c r="DTZ210" s="801"/>
      <c r="DUA210" s="801"/>
      <c r="DUB210" s="801"/>
      <c r="DUC210" s="801"/>
      <c r="DUD210" s="801"/>
      <c r="DUE210" s="801"/>
      <c r="DUF210" s="801"/>
      <c r="DUG210" s="801"/>
      <c r="DUH210" s="801"/>
      <c r="DUI210" s="801"/>
      <c r="DUJ210" s="801"/>
      <c r="DUK210" s="801"/>
      <c r="DUL210" s="801"/>
      <c r="DUM210" s="801"/>
      <c r="DUN210" s="801"/>
      <c r="DUO210" s="801"/>
      <c r="DUP210" s="801"/>
      <c r="DUQ210" s="801"/>
      <c r="DUR210" s="801"/>
      <c r="DUS210" s="801"/>
      <c r="DUT210" s="801"/>
      <c r="DUU210" s="801"/>
      <c r="DUV210" s="801"/>
      <c r="DUW210" s="801"/>
      <c r="DUX210" s="801"/>
      <c r="DUY210" s="801"/>
      <c r="DUZ210" s="801"/>
      <c r="DVA210" s="801"/>
      <c r="DVB210" s="801"/>
      <c r="DVC210" s="801"/>
      <c r="DVD210" s="801"/>
      <c r="DVE210" s="801"/>
      <c r="DVF210" s="801"/>
      <c r="DVG210" s="801"/>
      <c r="DVH210" s="801"/>
      <c r="DVI210" s="801"/>
      <c r="DVJ210" s="801"/>
      <c r="DVK210" s="801"/>
      <c r="DVL210" s="801"/>
      <c r="DVM210" s="801"/>
      <c r="DVN210" s="801"/>
      <c r="DVO210" s="801"/>
      <c r="DVP210" s="801"/>
      <c r="DVQ210" s="801"/>
      <c r="DVR210" s="801"/>
      <c r="DVS210" s="801"/>
      <c r="DVT210" s="801"/>
      <c r="DVU210" s="801"/>
      <c r="DVV210" s="801"/>
      <c r="DVW210" s="801"/>
      <c r="DVX210" s="801"/>
      <c r="DVY210" s="801"/>
      <c r="DVZ210" s="801"/>
      <c r="DWA210" s="801"/>
      <c r="DWB210" s="801"/>
      <c r="DWC210" s="801"/>
      <c r="DWD210" s="801"/>
      <c r="DWE210" s="801"/>
      <c r="DWF210" s="801"/>
      <c r="DWG210" s="801"/>
      <c r="DWH210" s="801"/>
      <c r="DWI210" s="801"/>
      <c r="DWJ210" s="801"/>
      <c r="DWK210" s="801"/>
      <c r="DWL210" s="801"/>
      <c r="DWM210" s="801"/>
      <c r="DWN210" s="801"/>
      <c r="DWO210" s="801"/>
      <c r="DWP210" s="801"/>
      <c r="DWQ210" s="801"/>
      <c r="DWR210" s="801"/>
      <c r="DWS210" s="801"/>
      <c r="DWT210" s="801"/>
      <c r="DWU210" s="801"/>
      <c r="DWV210" s="801"/>
      <c r="DWW210" s="801"/>
      <c r="DWX210" s="801"/>
      <c r="DWY210" s="801"/>
      <c r="DWZ210" s="801"/>
      <c r="DXA210" s="801"/>
      <c r="DXB210" s="801"/>
      <c r="DXC210" s="801"/>
      <c r="DXD210" s="801"/>
      <c r="DXE210" s="801"/>
      <c r="DXF210" s="801"/>
      <c r="DXG210" s="801"/>
      <c r="DXH210" s="801"/>
      <c r="DXI210" s="801"/>
      <c r="DXJ210" s="801"/>
      <c r="DXK210" s="801"/>
      <c r="DXL210" s="801"/>
      <c r="DXM210" s="801"/>
      <c r="DXN210" s="801"/>
      <c r="DXO210" s="801"/>
      <c r="DXP210" s="801"/>
      <c r="DXQ210" s="801"/>
      <c r="DXR210" s="801"/>
      <c r="DXS210" s="801"/>
      <c r="DXT210" s="801"/>
      <c r="DXU210" s="801"/>
      <c r="DXV210" s="801"/>
      <c r="DXW210" s="801"/>
      <c r="DXX210" s="801"/>
      <c r="DXY210" s="801"/>
      <c r="DXZ210" s="801"/>
      <c r="DYA210" s="801"/>
      <c r="DYB210" s="801"/>
      <c r="DYC210" s="801"/>
      <c r="DYD210" s="801"/>
      <c r="DYE210" s="801"/>
      <c r="DYF210" s="801"/>
      <c r="DYG210" s="801"/>
      <c r="DYH210" s="801"/>
      <c r="DYI210" s="801"/>
      <c r="DYJ210" s="801"/>
      <c r="DYK210" s="801"/>
      <c r="DYL210" s="801"/>
      <c r="DYM210" s="801"/>
      <c r="DYN210" s="801"/>
      <c r="DYO210" s="801"/>
      <c r="DYP210" s="801"/>
      <c r="DYQ210" s="801"/>
      <c r="DYR210" s="801"/>
      <c r="DYS210" s="801"/>
      <c r="DYT210" s="801"/>
      <c r="DYU210" s="801"/>
      <c r="DYV210" s="801"/>
      <c r="DYW210" s="801"/>
      <c r="DYX210" s="801"/>
      <c r="DYY210" s="801"/>
      <c r="DYZ210" s="801"/>
      <c r="DZA210" s="801"/>
      <c r="DZB210" s="801"/>
      <c r="DZC210" s="801"/>
      <c r="DZD210" s="801"/>
      <c r="DZE210" s="801"/>
      <c r="DZF210" s="801"/>
      <c r="DZG210" s="801"/>
      <c r="DZH210" s="801"/>
      <c r="DZI210" s="801"/>
      <c r="DZJ210" s="801"/>
      <c r="DZK210" s="801"/>
      <c r="DZL210" s="801"/>
      <c r="DZM210" s="801"/>
      <c r="DZN210" s="801"/>
      <c r="DZO210" s="801"/>
      <c r="DZP210" s="801"/>
      <c r="DZQ210" s="801"/>
      <c r="DZR210" s="801"/>
      <c r="DZS210" s="801"/>
      <c r="DZT210" s="801"/>
      <c r="DZU210" s="801"/>
      <c r="DZV210" s="801"/>
      <c r="DZW210" s="801"/>
      <c r="DZX210" s="801"/>
      <c r="DZY210" s="801"/>
      <c r="DZZ210" s="801"/>
      <c r="EAA210" s="801"/>
      <c r="EAB210" s="801"/>
      <c r="EAC210" s="801"/>
      <c r="EAD210" s="801"/>
      <c r="EAE210" s="801"/>
      <c r="EAF210" s="801"/>
      <c r="EAG210" s="801"/>
      <c r="EAH210" s="801"/>
      <c r="EAI210" s="801"/>
      <c r="EAJ210" s="801"/>
      <c r="EAK210" s="801"/>
      <c r="EAL210" s="801"/>
      <c r="EAM210" s="801"/>
      <c r="EAN210" s="801"/>
      <c r="EAO210" s="801"/>
      <c r="EAP210" s="801"/>
      <c r="EAQ210" s="801"/>
      <c r="EAR210" s="801"/>
      <c r="EAS210" s="801"/>
      <c r="EAT210" s="801"/>
      <c r="EAU210" s="801"/>
      <c r="EAV210" s="801"/>
      <c r="EAW210" s="801"/>
      <c r="EAX210" s="801"/>
      <c r="EAY210" s="801"/>
      <c r="EAZ210" s="801"/>
      <c r="EBA210" s="801"/>
      <c r="EBB210" s="801"/>
      <c r="EBC210" s="801"/>
      <c r="EBD210" s="801"/>
      <c r="EBE210" s="801"/>
      <c r="EBF210" s="801"/>
      <c r="EBG210" s="801"/>
      <c r="EBH210" s="801"/>
      <c r="EBI210" s="801"/>
      <c r="EBJ210" s="801"/>
      <c r="EBK210" s="801"/>
      <c r="EBL210" s="801"/>
      <c r="EBM210" s="801"/>
      <c r="EBN210" s="801"/>
      <c r="EBO210" s="801"/>
      <c r="EBP210" s="801"/>
      <c r="EBQ210" s="801"/>
      <c r="EBR210" s="801"/>
      <c r="EBS210" s="801"/>
      <c r="EBT210" s="801"/>
      <c r="EBU210" s="801"/>
      <c r="EBV210" s="801"/>
      <c r="EBW210" s="801"/>
      <c r="EBX210" s="801"/>
      <c r="EBY210" s="801"/>
      <c r="EBZ210" s="801"/>
      <c r="ECA210" s="801"/>
      <c r="ECB210" s="801"/>
      <c r="ECC210" s="801"/>
      <c r="ECD210" s="801"/>
      <c r="ECE210" s="801"/>
      <c r="ECF210" s="801"/>
      <c r="ECG210" s="801"/>
      <c r="ECH210" s="801"/>
      <c r="ECI210" s="801"/>
      <c r="ECJ210" s="801"/>
      <c r="ECK210" s="801"/>
      <c r="ECL210" s="801"/>
      <c r="ECM210" s="801"/>
      <c r="ECN210" s="801"/>
      <c r="ECO210" s="801"/>
      <c r="ECP210" s="801"/>
      <c r="ECQ210" s="801"/>
      <c r="ECR210" s="801"/>
      <c r="ECS210" s="801"/>
      <c r="ECT210" s="801"/>
      <c r="ECU210" s="801"/>
      <c r="ECV210" s="801"/>
      <c r="ECW210" s="801"/>
      <c r="ECX210" s="801"/>
      <c r="ECY210" s="801"/>
      <c r="ECZ210" s="801"/>
      <c r="EDA210" s="801"/>
      <c r="EDB210" s="801"/>
      <c r="EDC210" s="801"/>
      <c r="EDD210" s="801"/>
      <c r="EDE210" s="801"/>
      <c r="EDF210" s="801"/>
      <c r="EDG210" s="801"/>
      <c r="EDH210" s="801"/>
      <c r="EDI210" s="801"/>
      <c r="EDJ210" s="801"/>
      <c r="EDK210" s="801"/>
      <c r="EDL210" s="801"/>
      <c r="EDM210" s="801"/>
      <c r="EDN210" s="801"/>
      <c r="EDO210" s="801"/>
      <c r="EDP210" s="801"/>
      <c r="EDQ210" s="801"/>
      <c r="EDR210" s="801"/>
      <c r="EDS210" s="801"/>
      <c r="EDT210" s="801"/>
      <c r="EDU210" s="801"/>
      <c r="EDV210" s="801"/>
      <c r="EDW210" s="801"/>
      <c r="EDX210" s="801"/>
      <c r="EDY210" s="801"/>
      <c r="EDZ210" s="801"/>
      <c r="EEA210" s="801"/>
      <c r="EEB210" s="801"/>
      <c r="EEC210" s="801"/>
      <c r="EED210" s="801"/>
      <c r="EEE210" s="801"/>
      <c r="EEF210" s="801"/>
      <c r="EEG210" s="801"/>
      <c r="EEH210" s="801"/>
      <c r="EEI210" s="801"/>
      <c r="EEJ210" s="801"/>
      <c r="EEK210" s="801"/>
      <c r="EEL210" s="801"/>
      <c r="EEM210" s="801"/>
      <c r="EEN210" s="801"/>
      <c r="EEO210" s="801"/>
      <c r="EEP210" s="801"/>
      <c r="EEQ210" s="801"/>
      <c r="EER210" s="801"/>
      <c r="EES210" s="801"/>
      <c r="EET210" s="801"/>
      <c r="EEU210" s="801"/>
      <c r="EEV210" s="801"/>
      <c r="EEW210" s="801"/>
      <c r="EEX210" s="801"/>
      <c r="EEY210" s="801"/>
      <c r="EEZ210" s="801"/>
      <c r="EFA210" s="801"/>
      <c r="EFB210" s="801"/>
      <c r="EFC210" s="801"/>
      <c r="EFD210" s="801"/>
      <c r="EFE210" s="801"/>
      <c r="EFF210" s="801"/>
      <c r="EFG210" s="801"/>
      <c r="EFH210" s="801"/>
      <c r="EFI210" s="801"/>
      <c r="EFJ210" s="801"/>
      <c r="EFK210" s="801"/>
      <c r="EFL210" s="801"/>
      <c r="EFM210" s="801"/>
      <c r="EFN210" s="801"/>
      <c r="EFO210" s="801"/>
      <c r="EFP210" s="801"/>
      <c r="EFQ210" s="801"/>
      <c r="EFR210" s="801"/>
      <c r="EFS210" s="801"/>
      <c r="EFT210" s="801"/>
      <c r="EFU210" s="801"/>
      <c r="EFV210" s="801"/>
      <c r="EFW210" s="801"/>
      <c r="EFX210" s="801"/>
      <c r="EFY210" s="801"/>
      <c r="EFZ210" s="801"/>
      <c r="EGA210" s="801"/>
      <c r="EGB210" s="801"/>
      <c r="EGC210" s="801"/>
      <c r="EGD210" s="801"/>
      <c r="EGE210" s="801"/>
      <c r="EGF210" s="801"/>
      <c r="EGG210" s="801"/>
      <c r="EGH210" s="801"/>
      <c r="EGI210" s="801"/>
      <c r="EGJ210" s="801"/>
      <c r="EGK210" s="801"/>
      <c r="EGL210" s="801"/>
      <c r="EGM210" s="801"/>
      <c r="EGN210" s="801"/>
      <c r="EGO210" s="801"/>
      <c r="EGP210" s="801"/>
      <c r="EGQ210" s="801"/>
      <c r="EGR210" s="801"/>
      <c r="EGS210" s="801"/>
      <c r="EGT210" s="801"/>
      <c r="EGU210" s="801"/>
      <c r="EGV210" s="801"/>
      <c r="EGW210" s="801"/>
      <c r="EGX210" s="801"/>
      <c r="EGY210" s="801"/>
      <c r="EGZ210" s="801"/>
      <c r="EHA210" s="801"/>
      <c r="EHB210" s="801"/>
      <c r="EHC210" s="801"/>
      <c r="EHD210" s="801"/>
      <c r="EHE210" s="801"/>
      <c r="EHF210" s="801"/>
      <c r="EHG210" s="801"/>
      <c r="EHH210" s="801"/>
      <c r="EHI210" s="801"/>
      <c r="EHJ210" s="801"/>
      <c r="EHK210" s="801"/>
      <c r="EHL210" s="801"/>
      <c r="EHM210" s="801"/>
      <c r="EHN210" s="801"/>
      <c r="EHO210" s="801"/>
      <c r="EHP210" s="801"/>
      <c r="EHQ210" s="801"/>
      <c r="EHR210" s="801"/>
      <c r="EHS210" s="801"/>
      <c r="EHT210" s="801"/>
      <c r="EHU210" s="801"/>
      <c r="EHV210" s="801"/>
      <c r="EHW210" s="801"/>
      <c r="EHX210" s="801"/>
      <c r="EHY210" s="801"/>
      <c r="EHZ210" s="801"/>
      <c r="EIA210" s="801"/>
      <c r="EIB210" s="801"/>
      <c r="EIC210" s="801"/>
      <c r="EID210" s="801"/>
      <c r="EIE210" s="801"/>
      <c r="EIF210" s="801"/>
      <c r="EIG210" s="801"/>
      <c r="EIH210" s="801"/>
      <c r="EII210" s="801"/>
      <c r="EIJ210" s="801"/>
      <c r="EIK210" s="801"/>
      <c r="EIL210" s="801"/>
      <c r="EIM210" s="801"/>
      <c r="EIN210" s="801"/>
      <c r="EIO210" s="801"/>
      <c r="EIP210" s="801"/>
      <c r="EIQ210" s="801"/>
      <c r="EIR210" s="801"/>
      <c r="EIS210" s="801"/>
      <c r="EIT210" s="801"/>
      <c r="EIU210" s="801"/>
      <c r="EIV210" s="801"/>
      <c r="EIW210" s="801"/>
      <c r="EIX210" s="801"/>
      <c r="EIY210" s="801"/>
      <c r="EIZ210" s="801"/>
      <c r="EJA210" s="801"/>
      <c r="EJB210" s="801"/>
      <c r="EJC210" s="801"/>
      <c r="EJD210" s="801"/>
      <c r="EJE210" s="801"/>
      <c r="EJF210" s="801"/>
      <c r="EJG210" s="801"/>
      <c r="EJH210" s="801"/>
      <c r="EJI210" s="801"/>
      <c r="EJJ210" s="801"/>
      <c r="EJK210" s="801"/>
      <c r="EJL210" s="801"/>
      <c r="EJM210" s="801"/>
      <c r="EJN210" s="801"/>
      <c r="EJO210" s="801"/>
      <c r="EJP210" s="801"/>
      <c r="EJQ210" s="801"/>
      <c r="EJR210" s="801"/>
      <c r="EJS210" s="801"/>
      <c r="EJT210" s="801"/>
      <c r="EJU210" s="801"/>
      <c r="EJV210" s="801"/>
      <c r="EJW210" s="801"/>
      <c r="EJX210" s="801"/>
      <c r="EJY210" s="801"/>
      <c r="EJZ210" s="801"/>
      <c r="EKA210" s="801"/>
      <c r="EKB210" s="801"/>
      <c r="EKC210" s="801"/>
      <c r="EKD210" s="801"/>
      <c r="EKE210" s="801"/>
      <c r="EKF210" s="801"/>
      <c r="EKG210" s="801"/>
      <c r="EKH210" s="801"/>
      <c r="EKI210" s="801"/>
      <c r="EKJ210" s="801"/>
      <c r="EKK210" s="801"/>
      <c r="EKL210" s="801"/>
      <c r="EKM210" s="801"/>
      <c r="EKN210" s="801"/>
      <c r="EKO210" s="801"/>
      <c r="EKP210" s="801"/>
      <c r="EKQ210" s="801"/>
      <c r="EKR210" s="801"/>
      <c r="EKS210" s="801"/>
      <c r="EKT210" s="801"/>
      <c r="EKU210" s="801"/>
      <c r="EKV210" s="801"/>
      <c r="EKW210" s="801"/>
      <c r="EKX210" s="801"/>
      <c r="EKY210" s="801"/>
      <c r="EKZ210" s="801"/>
      <c r="ELA210" s="801"/>
      <c r="ELB210" s="801"/>
      <c r="ELC210" s="801"/>
      <c r="ELD210" s="801"/>
      <c r="ELE210" s="801"/>
      <c r="ELF210" s="801"/>
      <c r="ELG210" s="801"/>
      <c r="ELH210" s="801"/>
      <c r="ELI210" s="801"/>
      <c r="ELJ210" s="801"/>
      <c r="ELK210" s="801"/>
      <c r="ELL210" s="801"/>
      <c r="ELM210" s="801"/>
      <c r="ELN210" s="801"/>
      <c r="ELO210" s="801"/>
      <c r="ELP210" s="801"/>
      <c r="ELQ210" s="801"/>
      <c r="ELR210" s="801"/>
      <c r="ELS210" s="801"/>
      <c r="ELT210" s="801"/>
      <c r="ELU210" s="801"/>
      <c r="ELV210" s="801"/>
      <c r="ELW210" s="801"/>
      <c r="ELX210" s="801"/>
      <c r="ELY210" s="801"/>
      <c r="ELZ210" s="801"/>
      <c r="EMA210" s="801"/>
      <c r="EMB210" s="801"/>
      <c r="EMC210" s="801"/>
      <c r="EMD210" s="801"/>
      <c r="EME210" s="801"/>
      <c r="EMF210" s="801"/>
      <c r="EMG210" s="801"/>
      <c r="EMH210" s="801"/>
      <c r="EMI210" s="801"/>
      <c r="EMJ210" s="801"/>
      <c r="EMK210" s="801"/>
      <c r="EML210" s="801"/>
      <c r="EMM210" s="801"/>
      <c r="EMN210" s="801"/>
      <c r="EMO210" s="801"/>
      <c r="EMP210" s="801"/>
      <c r="EMQ210" s="801"/>
      <c r="EMR210" s="801"/>
      <c r="EMS210" s="801"/>
      <c r="EMT210" s="801"/>
      <c r="EMU210" s="801"/>
      <c r="EMV210" s="801"/>
      <c r="EMW210" s="801"/>
      <c r="EMX210" s="801"/>
      <c r="EMY210" s="801"/>
      <c r="EMZ210" s="801"/>
      <c r="ENA210" s="801"/>
      <c r="ENB210" s="801"/>
      <c r="ENC210" s="801"/>
      <c r="END210" s="801"/>
      <c r="ENE210" s="801"/>
      <c r="ENF210" s="801"/>
      <c r="ENG210" s="801"/>
      <c r="ENH210" s="801"/>
      <c r="ENI210" s="801"/>
      <c r="ENJ210" s="801"/>
      <c r="ENK210" s="801"/>
      <c r="ENL210" s="801"/>
      <c r="ENM210" s="801"/>
      <c r="ENN210" s="801"/>
      <c r="ENO210" s="801"/>
      <c r="ENP210" s="801"/>
      <c r="ENQ210" s="801"/>
      <c r="ENR210" s="801"/>
      <c r="ENS210" s="801"/>
      <c r="ENT210" s="801"/>
      <c r="ENU210" s="801"/>
      <c r="ENV210" s="801"/>
      <c r="ENW210" s="801"/>
      <c r="ENX210" s="801"/>
      <c r="ENY210" s="801"/>
      <c r="ENZ210" s="801"/>
      <c r="EOA210" s="801"/>
      <c r="EOB210" s="801"/>
      <c r="EOC210" s="801"/>
      <c r="EOD210" s="801"/>
      <c r="EOE210" s="801"/>
      <c r="EOF210" s="801"/>
      <c r="EOG210" s="801"/>
      <c r="EOH210" s="801"/>
      <c r="EOI210" s="801"/>
      <c r="EOJ210" s="801"/>
      <c r="EOK210" s="801"/>
      <c r="EOL210" s="801"/>
      <c r="EOM210" s="801"/>
      <c r="EON210" s="801"/>
      <c r="EOO210" s="801"/>
      <c r="EOP210" s="801"/>
      <c r="EOQ210" s="801"/>
      <c r="EOR210" s="801"/>
      <c r="EOS210" s="801"/>
      <c r="EOT210" s="801"/>
      <c r="EOU210" s="801"/>
      <c r="EOV210" s="801"/>
      <c r="EOW210" s="801"/>
      <c r="EOX210" s="801"/>
      <c r="EOY210" s="801"/>
      <c r="EOZ210" s="801"/>
      <c r="EPA210" s="801"/>
      <c r="EPB210" s="801"/>
      <c r="EPC210" s="801"/>
      <c r="EPD210" s="801"/>
      <c r="EPE210" s="801"/>
      <c r="EPF210" s="801"/>
      <c r="EPG210" s="801"/>
      <c r="EPH210" s="801"/>
      <c r="EPI210" s="801"/>
      <c r="EPJ210" s="801"/>
      <c r="EPK210" s="801"/>
      <c r="EPL210" s="801"/>
      <c r="EPM210" s="801"/>
      <c r="EPN210" s="801"/>
      <c r="EPO210" s="801"/>
      <c r="EPP210" s="801"/>
      <c r="EPQ210" s="801"/>
      <c r="EPR210" s="801"/>
      <c r="EPS210" s="801"/>
      <c r="EPT210" s="801"/>
      <c r="EPU210" s="801"/>
      <c r="EPV210" s="801"/>
      <c r="EPW210" s="801"/>
      <c r="EPX210" s="801"/>
      <c r="EPY210" s="801"/>
      <c r="EPZ210" s="801"/>
      <c r="EQA210" s="801"/>
      <c r="EQB210" s="801"/>
      <c r="EQC210" s="801"/>
      <c r="EQD210" s="801"/>
      <c r="EQE210" s="801"/>
      <c r="EQF210" s="801"/>
      <c r="EQG210" s="801"/>
      <c r="EQH210" s="801"/>
      <c r="EQI210" s="801"/>
      <c r="EQJ210" s="801"/>
      <c r="EQK210" s="801"/>
      <c r="EQL210" s="801"/>
      <c r="EQM210" s="801"/>
      <c r="EQN210" s="801"/>
      <c r="EQO210" s="801"/>
      <c r="EQP210" s="801"/>
      <c r="EQQ210" s="801"/>
      <c r="EQR210" s="801"/>
      <c r="EQS210" s="801"/>
      <c r="EQT210" s="801"/>
      <c r="EQU210" s="801"/>
      <c r="EQV210" s="801"/>
      <c r="EQW210" s="801"/>
      <c r="EQX210" s="801"/>
      <c r="EQY210" s="801"/>
      <c r="EQZ210" s="801"/>
      <c r="ERA210" s="801"/>
      <c r="ERB210" s="801"/>
      <c r="ERC210" s="801"/>
      <c r="ERD210" s="801"/>
      <c r="ERE210" s="801"/>
      <c r="ERF210" s="801"/>
      <c r="ERG210" s="801"/>
      <c r="ERH210" s="801"/>
      <c r="ERI210" s="801"/>
      <c r="ERJ210" s="801"/>
      <c r="ERK210" s="801"/>
      <c r="ERL210" s="801"/>
      <c r="ERM210" s="801"/>
      <c r="ERN210" s="801"/>
      <c r="ERO210" s="801"/>
      <c r="ERP210" s="801"/>
      <c r="ERQ210" s="801"/>
      <c r="ERR210" s="801"/>
      <c r="ERS210" s="801"/>
      <c r="ERT210" s="801"/>
      <c r="ERU210" s="801"/>
      <c r="ERV210" s="801"/>
      <c r="ERW210" s="801"/>
      <c r="ERX210" s="801"/>
      <c r="ERY210" s="801"/>
      <c r="ERZ210" s="801"/>
      <c r="ESA210" s="801"/>
      <c r="ESB210" s="801"/>
      <c r="ESC210" s="801"/>
      <c r="ESD210" s="801"/>
      <c r="ESE210" s="801"/>
      <c r="ESF210" s="801"/>
      <c r="ESG210" s="801"/>
      <c r="ESH210" s="801"/>
      <c r="ESI210" s="801"/>
      <c r="ESJ210" s="801"/>
      <c r="ESK210" s="801"/>
      <c r="ESL210" s="801"/>
      <c r="ESM210" s="801"/>
      <c r="ESN210" s="801"/>
      <c r="ESO210" s="801"/>
      <c r="ESP210" s="801"/>
      <c r="ESQ210" s="801"/>
      <c r="ESR210" s="801"/>
      <c r="ESS210" s="801"/>
      <c r="EST210" s="801"/>
      <c r="ESU210" s="801"/>
      <c r="ESV210" s="801"/>
      <c r="ESW210" s="801"/>
      <c r="ESX210" s="801"/>
      <c r="ESY210" s="801"/>
      <c r="ESZ210" s="801"/>
      <c r="ETA210" s="801"/>
      <c r="ETB210" s="801"/>
      <c r="ETC210" s="801"/>
      <c r="ETD210" s="801"/>
      <c r="ETE210" s="801"/>
      <c r="ETF210" s="801"/>
      <c r="ETG210" s="801"/>
      <c r="ETH210" s="801"/>
      <c r="ETI210" s="801"/>
      <c r="ETJ210" s="801"/>
      <c r="ETK210" s="801"/>
      <c r="ETL210" s="801"/>
      <c r="ETM210" s="801"/>
      <c r="ETN210" s="801"/>
      <c r="ETO210" s="801"/>
      <c r="ETP210" s="801"/>
      <c r="ETQ210" s="801"/>
      <c r="ETR210" s="801"/>
      <c r="ETS210" s="801"/>
      <c r="ETT210" s="801"/>
      <c r="ETU210" s="801"/>
      <c r="ETV210" s="801"/>
      <c r="ETW210" s="801"/>
      <c r="ETX210" s="801"/>
      <c r="ETY210" s="801"/>
      <c r="ETZ210" s="801"/>
      <c r="EUA210" s="801"/>
      <c r="EUB210" s="801"/>
      <c r="EUC210" s="801"/>
      <c r="EUD210" s="801"/>
      <c r="EUE210" s="801"/>
      <c r="EUF210" s="801"/>
      <c r="EUG210" s="801"/>
      <c r="EUH210" s="801"/>
      <c r="EUI210" s="801"/>
      <c r="EUJ210" s="801"/>
      <c r="EUK210" s="801"/>
      <c r="EUL210" s="801"/>
      <c r="EUM210" s="801"/>
      <c r="EUN210" s="801"/>
      <c r="EUO210" s="801"/>
      <c r="EUP210" s="801"/>
      <c r="EUQ210" s="801"/>
      <c r="EUR210" s="801"/>
      <c r="EUS210" s="801"/>
      <c r="EUT210" s="801"/>
      <c r="EUU210" s="801"/>
      <c r="EUV210" s="801"/>
      <c r="EUW210" s="801"/>
      <c r="EUX210" s="801"/>
      <c r="EUY210" s="801"/>
      <c r="EUZ210" s="801"/>
      <c r="EVA210" s="801"/>
      <c r="EVB210" s="801"/>
      <c r="EVC210" s="801"/>
      <c r="EVD210" s="801"/>
      <c r="EVE210" s="801"/>
      <c r="EVF210" s="801"/>
      <c r="EVG210" s="801"/>
      <c r="EVH210" s="801"/>
      <c r="EVI210" s="801"/>
      <c r="EVJ210" s="801"/>
      <c r="EVK210" s="801"/>
      <c r="EVL210" s="801"/>
      <c r="EVM210" s="801"/>
      <c r="EVN210" s="801"/>
      <c r="EVO210" s="801"/>
      <c r="EVP210" s="801"/>
      <c r="EVQ210" s="801"/>
      <c r="EVR210" s="801"/>
      <c r="EVS210" s="801"/>
      <c r="EVT210" s="801"/>
      <c r="EVU210" s="801"/>
      <c r="EVV210" s="801"/>
      <c r="EVW210" s="801"/>
      <c r="EVX210" s="801"/>
      <c r="EVY210" s="801"/>
      <c r="EVZ210" s="801"/>
      <c r="EWA210" s="801"/>
      <c r="EWB210" s="801"/>
      <c r="EWC210" s="801"/>
      <c r="EWD210" s="801"/>
      <c r="EWE210" s="801"/>
      <c r="EWF210" s="801"/>
      <c r="EWG210" s="801"/>
      <c r="EWH210" s="801"/>
      <c r="EWI210" s="801"/>
      <c r="EWJ210" s="801"/>
      <c r="EWK210" s="801"/>
      <c r="EWL210" s="801"/>
      <c r="EWM210" s="801"/>
      <c r="EWN210" s="801"/>
      <c r="EWO210" s="801"/>
      <c r="EWP210" s="801"/>
      <c r="EWQ210" s="801"/>
      <c r="EWR210" s="801"/>
      <c r="EWS210" s="801"/>
      <c r="EWT210" s="801"/>
      <c r="EWU210" s="801"/>
      <c r="EWV210" s="801"/>
      <c r="EWW210" s="801"/>
      <c r="EWX210" s="801"/>
      <c r="EWY210" s="801"/>
      <c r="EWZ210" s="801"/>
      <c r="EXA210" s="801"/>
      <c r="EXB210" s="801"/>
      <c r="EXC210" s="801"/>
      <c r="EXD210" s="801"/>
      <c r="EXE210" s="801"/>
      <c r="EXF210" s="801"/>
      <c r="EXG210" s="801"/>
      <c r="EXH210" s="801"/>
      <c r="EXI210" s="801"/>
      <c r="EXJ210" s="801"/>
      <c r="EXK210" s="801"/>
      <c r="EXL210" s="801"/>
      <c r="EXM210" s="801"/>
      <c r="EXN210" s="801"/>
      <c r="EXO210" s="801"/>
      <c r="EXP210" s="801"/>
      <c r="EXQ210" s="801"/>
      <c r="EXR210" s="801"/>
      <c r="EXS210" s="801"/>
      <c r="EXT210" s="801"/>
      <c r="EXU210" s="801"/>
      <c r="EXV210" s="801"/>
      <c r="EXW210" s="801"/>
      <c r="EXX210" s="801"/>
      <c r="EXY210" s="801"/>
      <c r="EXZ210" s="801"/>
      <c r="EYA210" s="801"/>
      <c r="EYB210" s="801"/>
      <c r="EYC210" s="801"/>
      <c r="EYD210" s="801"/>
      <c r="EYE210" s="801"/>
      <c r="EYF210" s="801"/>
      <c r="EYG210" s="801"/>
      <c r="EYH210" s="801"/>
      <c r="EYI210" s="801"/>
      <c r="EYJ210" s="801"/>
      <c r="EYK210" s="801"/>
      <c r="EYL210" s="801"/>
      <c r="EYM210" s="801"/>
      <c r="EYN210" s="801"/>
      <c r="EYO210" s="801"/>
      <c r="EYP210" s="801"/>
      <c r="EYQ210" s="801"/>
      <c r="EYR210" s="801"/>
      <c r="EYS210" s="801"/>
      <c r="EYT210" s="801"/>
      <c r="EYU210" s="801"/>
      <c r="EYV210" s="801"/>
      <c r="EYW210" s="801"/>
      <c r="EYX210" s="801"/>
      <c r="EYY210" s="801"/>
      <c r="EYZ210" s="801"/>
      <c r="EZA210" s="801"/>
      <c r="EZB210" s="801"/>
      <c r="EZC210" s="801"/>
      <c r="EZD210" s="801"/>
      <c r="EZE210" s="801"/>
      <c r="EZF210" s="801"/>
      <c r="EZG210" s="801"/>
      <c r="EZH210" s="801"/>
      <c r="EZI210" s="801"/>
      <c r="EZJ210" s="801"/>
      <c r="EZK210" s="801"/>
      <c r="EZL210" s="801"/>
      <c r="EZM210" s="801"/>
      <c r="EZN210" s="801"/>
      <c r="EZO210" s="801"/>
      <c r="EZP210" s="801"/>
      <c r="EZQ210" s="801"/>
      <c r="EZR210" s="801"/>
      <c r="EZS210" s="801"/>
      <c r="EZT210" s="801"/>
      <c r="EZU210" s="801"/>
      <c r="EZV210" s="801"/>
      <c r="EZW210" s="801"/>
      <c r="EZX210" s="801"/>
      <c r="EZY210" s="801"/>
      <c r="EZZ210" s="801"/>
      <c r="FAA210" s="801"/>
      <c r="FAB210" s="801"/>
      <c r="FAC210" s="801"/>
      <c r="FAD210" s="801"/>
      <c r="FAE210" s="801"/>
      <c r="FAF210" s="801"/>
      <c r="FAG210" s="801"/>
      <c r="FAH210" s="801"/>
      <c r="FAI210" s="801"/>
      <c r="FAJ210" s="801"/>
      <c r="FAK210" s="801"/>
      <c r="FAL210" s="801"/>
      <c r="FAM210" s="801"/>
      <c r="FAN210" s="801"/>
      <c r="FAO210" s="801"/>
      <c r="FAP210" s="801"/>
      <c r="FAQ210" s="801"/>
      <c r="FAR210" s="801"/>
      <c r="FAS210" s="801"/>
      <c r="FAT210" s="801"/>
      <c r="FAU210" s="801"/>
      <c r="FAV210" s="801"/>
      <c r="FAW210" s="801"/>
      <c r="FAX210" s="801"/>
      <c r="FAY210" s="801"/>
      <c r="FAZ210" s="801"/>
      <c r="FBA210" s="801"/>
      <c r="FBB210" s="801"/>
      <c r="FBC210" s="801"/>
      <c r="FBD210" s="801"/>
      <c r="FBE210" s="801"/>
      <c r="FBF210" s="801"/>
      <c r="FBG210" s="801"/>
      <c r="FBH210" s="801"/>
      <c r="FBI210" s="801"/>
      <c r="FBJ210" s="801"/>
      <c r="FBK210" s="801"/>
      <c r="FBL210" s="801"/>
      <c r="FBM210" s="801"/>
      <c r="FBN210" s="801"/>
      <c r="FBO210" s="801"/>
      <c r="FBP210" s="801"/>
      <c r="FBQ210" s="801"/>
      <c r="FBR210" s="801"/>
      <c r="FBS210" s="801"/>
      <c r="FBT210" s="801"/>
      <c r="FBU210" s="801"/>
      <c r="FBV210" s="801"/>
      <c r="FBW210" s="801"/>
      <c r="FBX210" s="801"/>
      <c r="FBY210" s="801"/>
      <c r="FBZ210" s="801"/>
      <c r="FCA210" s="801"/>
      <c r="FCB210" s="801"/>
      <c r="FCC210" s="801"/>
      <c r="FCD210" s="801"/>
      <c r="FCE210" s="801"/>
      <c r="FCF210" s="801"/>
      <c r="FCG210" s="801"/>
      <c r="FCH210" s="801"/>
      <c r="FCI210" s="801"/>
      <c r="FCJ210" s="801"/>
      <c r="FCK210" s="801"/>
      <c r="FCL210" s="801"/>
      <c r="FCM210" s="801"/>
      <c r="FCN210" s="801"/>
      <c r="FCO210" s="801"/>
      <c r="FCP210" s="801"/>
      <c r="FCQ210" s="801"/>
      <c r="FCR210" s="801"/>
      <c r="FCS210" s="801"/>
      <c r="FCT210" s="801"/>
      <c r="FCU210" s="801"/>
      <c r="FCV210" s="801"/>
      <c r="FCW210" s="801"/>
      <c r="FCX210" s="801"/>
      <c r="FCY210" s="801"/>
      <c r="FCZ210" s="801"/>
      <c r="FDA210" s="801"/>
      <c r="FDB210" s="801"/>
      <c r="FDC210" s="801"/>
      <c r="FDD210" s="801"/>
      <c r="FDE210" s="801"/>
      <c r="FDF210" s="801"/>
      <c r="FDG210" s="801"/>
      <c r="FDH210" s="801"/>
      <c r="FDI210" s="801"/>
      <c r="FDJ210" s="801"/>
      <c r="FDK210" s="801"/>
      <c r="FDL210" s="801"/>
      <c r="FDM210" s="801"/>
      <c r="FDN210" s="801"/>
      <c r="FDO210" s="801"/>
      <c r="FDP210" s="801"/>
      <c r="FDQ210" s="801"/>
      <c r="FDR210" s="801"/>
      <c r="FDS210" s="801"/>
      <c r="FDT210" s="801"/>
      <c r="FDU210" s="801"/>
      <c r="FDV210" s="801"/>
      <c r="FDW210" s="801"/>
      <c r="FDX210" s="801"/>
      <c r="FDY210" s="801"/>
      <c r="FDZ210" s="801"/>
      <c r="FEA210" s="801"/>
      <c r="FEB210" s="801"/>
      <c r="FEC210" s="801"/>
      <c r="FED210" s="801"/>
      <c r="FEE210" s="801"/>
      <c r="FEF210" s="801"/>
      <c r="FEG210" s="801"/>
      <c r="FEH210" s="801"/>
      <c r="FEI210" s="801"/>
      <c r="FEJ210" s="801"/>
      <c r="FEK210" s="801"/>
      <c r="FEL210" s="801"/>
      <c r="FEM210" s="801"/>
      <c r="FEN210" s="801"/>
      <c r="FEO210" s="801"/>
      <c r="FEP210" s="801"/>
      <c r="FEQ210" s="801"/>
      <c r="FER210" s="801"/>
      <c r="FES210" s="801"/>
      <c r="FET210" s="801"/>
      <c r="FEU210" s="801"/>
      <c r="FEV210" s="801"/>
      <c r="FEW210" s="801"/>
      <c r="FEX210" s="801"/>
      <c r="FEY210" s="801"/>
      <c r="FEZ210" s="801"/>
      <c r="FFA210" s="801"/>
      <c r="FFB210" s="801"/>
      <c r="FFC210" s="801"/>
      <c r="FFD210" s="801"/>
      <c r="FFE210" s="801"/>
      <c r="FFF210" s="801"/>
      <c r="FFG210" s="801"/>
      <c r="FFH210" s="801"/>
      <c r="FFI210" s="801"/>
      <c r="FFJ210" s="801"/>
      <c r="FFK210" s="801"/>
      <c r="FFL210" s="801"/>
      <c r="FFM210" s="801"/>
      <c r="FFN210" s="801"/>
      <c r="FFO210" s="801"/>
      <c r="FFP210" s="801"/>
      <c r="FFQ210" s="801"/>
      <c r="FFR210" s="801"/>
      <c r="FFS210" s="801"/>
      <c r="FFT210" s="801"/>
      <c r="FFU210" s="801"/>
      <c r="FFV210" s="801"/>
      <c r="FFW210" s="801"/>
      <c r="FFX210" s="801"/>
      <c r="FFY210" s="801"/>
      <c r="FFZ210" s="801"/>
      <c r="FGA210" s="801"/>
      <c r="FGB210" s="801"/>
      <c r="FGC210" s="801"/>
      <c r="FGD210" s="801"/>
      <c r="FGE210" s="801"/>
      <c r="FGF210" s="801"/>
      <c r="FGG210" s="801"/>
      <c r="FGH210" s="801"/>
      <c r="FGI210" s="801"/>
      <c r="FGJ210" s="801"/>
      <c r="FGK210" s="801"/>
      <c r="FGL210" s="801"/>
      <c r="FGM210" s="801"/>
      <c r="FGN210" s="801"/>
      <c r="FGO210" s="801"/>
      <c r="FGP210" s="801"/>
      <c r="FGQ210" s="801"/>
      <c r="FGR210" s="801"/>
      <c r="FGS210" s="801"/>
      <c r="FGT210" s="801"/>
      <c r="FGU210" s="801"/>
      <c r="FGV210" s="801"/>
      <c r="FGW210" s="801"/>
      <c r="FGX210" s="801"/>
      <c r="FGY210" s="801"/>
      <c r="FGZ210" s="801"/>
      <c r="FHA210" s="801"/>
      <c r="FHB210" s="801"/>
      <c r="FHC210" s="801"/>
      <c r="FHD210" s="801"/>
      <c r="FHE210" s="801"/>
      <c r="FHF210" s="801"/>
      <c r="FHG210" s="801"/>
      <c r="FHH210" s="801"/>
      <c r="FHI210" s="801"/>
      <c r="FHJ210" s="801"/>
      <c r="FHK210" s="801"/>
      <c r="FHL210" s="801"/>
      <c r="FHM210" s="801"/>
      <c r="FHN210" s="801"/>
      <c r="FHO210" s="801"/>
      <c r="FHP210" s="801"/>
      <c r="FHQ210" s="801"/>
      <c r="FHR210" s="801"/>
      <c r="FHS210" s="801"/>
      <c r="FHT210" s="801"/>
      <c r="FHU210" s="801"/>
      <c r="FHV210" s="801"/>
      <c r="FHW210" s="801"/>
      <c r="FHX210" s="801"/>
      <c r="FHY210" s="801"/>
      <c r="FHZ210" s="801"/>
      <c r="FIA210" s="801"/>
      <c r="FIB210" s="801"/>
      <c r="FIC210" s="801"/>
      <c r="FID210" s="801"/>
      <c r="FIE210" s="801"/>
      <c r="FIF210" s="801"/>
      <c r="FIG210" s="801"/>
      <c r="FIH210" s="801"/>
      <c r="FII210" s="801"/>
      <c r="FIJ210" s="801"/>
      <c r="FIK210" s="801"/>
      <c r="FIL210" s="801"/>
      <c r="FIM210" s="801"/>
      <c r="FIN210" s="801"/>
      <c r="FIO210" s="801"/>
      <c r="FIP210" s="801"/>
      <c r="FIQ210" s="801"/>
      <c r="FIR210" s="801"/>
      <c r="FIS210" s="801"/>
      <c r="FIT210" s="801"/>
      <c r="FIU210" s="801"/>
      <c r="FIV210" s="801"/>
      <c r="FIW210" s="801"/>
      <c r="FIX210" s="801"/>
      <c r="FIY210" s="801"/>
      <c r="FIZ210" s="801"/>
      <c r="FJA210" s="801"/>
      <c r="FJB210" s="801"/>
      <c r="FJC210" s="801"/>
      <c r="FJD210" s="801"/>
      <c r="FJE210" s="801"/>
      <c r="FJF210" s="801"/>
      <c r="FJG210" s="801"/>
      <c r="FJH210" s="801"/>
      <c r="FJI210" s="801"/>
      <c r="FJJ210" s="801"/>
      <c r="FJK210" s="801"/>
      <c r="FJL210" s="801"/>
      <c r="FJM210" s="801"/>
      <c r="FJN210" s="801"/>
      <c r="FJO210" s="801"/>
      <c r="FJP210" s="801"/>
      <c r="FJQ210" s="801"/>
      <c r="FJR210" s="801"/>
      <c r="FJS210" s="801"/>
      <c r="FJT210" s="801"/>
      <c r="FJU210" s="801"/>
      <c r="FJV210" s="801"/>
      <c r="FJW210" s="801"/>
      <c r="FJX210" s="801"/>
      <c r="FJY210" s="801"/>
      <c r="FJZ210" s="801"/>
      <c r="FKA210" s="801"/>
      <c r="FKB210" s="801"/>
      <c r="FKC210" s="801"/>
      <c r="FKD210" s="801"/>
      <c r="FKE210" s="801"/>
      <c r="FKF210" s="801"/>
      <c r="FKG210" s="801"/>
      <c r="FKH210" s="801"/>
      <c r="FKI210" s="801"/>
      <c r="FKJ210" s="801"/>
      <c r="FKK210" s="801"/>
      <c r="FKL210" s="801"/>
      <c r="FKM210" s="801"/>
      <c r="FKN210" s="801"/>
      <c r="FKO210" s="801"/>
      <c r="FKP210" s="801"/>
      <c r="FKQ210" s="801"/>
      <c r="FKR210" s="801"/>
      <c r="FKS210" s="801"/>
      <c r="FKT210" s="801"/>
      <c r="FKU210" s="801"/>
      <c r="FKV210" s="801"/>
      <c r="FKW210" s="801"/>
      <c r="FKX210" s="801"/>
      <c r="FKY210" s="801"/>
      <c r="FKZ210" s="801"/>
      <c r="FLA210" s="801"/>
      <c r="FLB210" s="801"/>
      <c r="FLC210" s="801"/>
      <c r="FLD210" s="801"/>
      <c r="FLE210" s="801"/>
      <c r="FLF210" s="801"/>
      <c r="FLG210" s="801"/>
      <c r="FLH210" s="801"/>
      <c r="FLI210" s="801"/>
      <c r="FLJ210" s="801"/>
      <c r="FLK210" s="801"/>
      <c r="FLL210" s="801"/>
      <c r="FLM210" s="801"/>
      <c r="FLN210" s="801"/>
      <c r="FLO210" s="801"/>
      <c r="FLP210" s="801"/>
      <c r="FLQ210" s="801"/>
      <c r="FLR210" s="801"/>
      <c r="FLS210" s="801"/>
      <c r="FLT210" s="801"/>
      <c r="FLU210" s="801"/>
      <c r="FLV210" s="801"/>
      <c r="FLW210" s="801"/>
      <c r="FLX210" s="801"/>
      <c r="FLY210" s="801"/>
      <c r="FLZ210" s="801"/>
      <c r="FMA210" s="801"/>
      <c r="FMB210" s="801"/>
      <c r="FMC210" s="801"/>
      <c r="FMD210" s="801"/>
      <c r="FME210" s="801"/>
      <c r="FMF210" s="801"/>
      <c r="FMG210" s="801"/>
      <c r="FMH210" s="801"/>
      <c r="FMI210" s="801"/>
      <c r="FMJ210" s="801"/>
      <c r="FMK210" s="801"/>
      <c r="FML210" s="801"/>
      <c r="FMM210" s="801"/>
      <c r="FMN210" s="801"/>
      <c r="FMO210" s="801"/>
      <c r="FMP210" s="801"/>
      <c r="FMQ210" s="801"/>
      <c r="FMR210" s="801"/>
      <c r="FMS210" s="801"/>
      <c r="FMT210" s="801"/>
      <c r="FMU210" s="801"/>
      <c r="FMV210" s="801"/>
      <c r="FMW210" s="801"/>
      <c r="FMX210" s="801"/>
      <c r="FMY210" s="801"/>
      <c r="FMZ210" s="801"/>
      <c r="FNA210" s="801"/>
      <c r="FNB210" s="801"/>
      <c r="FNC210" s="801"/>
      <c r="FND210" s="801"/>
      <c r="FNE210" s="801"/>
      <c r="FNF210" s="801"/>
      <c r="FNG210" s="801"/>
      <c r="FNH210" s="801"/>
      <c r="FNI210" s="801"/>
      <c r="FNJ210" s="801"/>
      <c r="FNK210" s="801"/>
      <c r="FNL210" s="801"/>
      <c r="FNM210" s="801"/>
      <c r="FNN210" s="801"/>
      <c r="FNO210" s="801"/>
      <c r="FNP210" s="801"/>
      <c r="FNQ210" s="801"/>
      <c r="FNR210" s="801"/>
      <c r="FNS210" s="801"/>
      <c r="FNT210" s="801"/>
      <c r="FNU210" s="801"/>
      <c r="FNV210" s="801"/>
      <c r="FNW210" s="801"/>
      <c r="FNX210" s="801"/>
      <c r="FNY210" s="801"/>
      <c r="FNZ210" s="801"/>
      <c r="FOA210" s="801"/>
      <c r="FOB210" s="801"/>
      <c r="FOC210" s="801"/>
      <c r="FOD210" s="801"/>
      <c r="FOE210" s="801"/>
      <c r="FOF210" s="801"/>
      <c r="FOG210" s="801"/>
      <c r="FOH210" s="801"/>
      <c r="FOI210" s="801"/>
      <c r="FOJ210" s="801"/>
      <c r="FOK210" s="801"/>
      <c r="FOL210" s="801"/>
      <c r="FOM210" s="801"/>
      <c r="FON210" s="801"/>
      <c r="FOO210" s="801"/>
      <c r="FOP210" s="801"/>
      <c r="FOQ210" s="801"/>
      <c r="FOR210" s="801"/>
      <c r="FOS210" s="801"/>
      <c r="FOT210" s="801"/>
      <c r="FOU210" s="801"/>
      <c r="FOV210" s="801"/>
      <c r="FOW210" s="801"/>
      <c r="FOX210" s="801"/>
      <c r="FOY210" s="801"/>
      <c r="FOZ210" s="801"/>
      <c r="FPA210" s="801"/>
      <c r="FPB210" s="801"/>
      <c r="FPC210" s="801"/>
      <c r="FPD210" s="801"/>
      <c r="FPE210" s="801"/>
      <c r="FPF210" s="801"/>
      <c r="FPG210" s="801"/>
      <c r="FPH210" s="801"/>
      <c r="FPI210" s="801"/>
      <c r="FPJ210" s="801"/>
      <c r="FPK210" s="801"/>
      <c r="FPL210" s="801"/>
      <c r="FPM210" s="801"/>
      <c r="FPN210" s="801"/>
      <c r="FPO210" s="801"/>
      <c r="FPP210" s="801"/>
      <c r="FPQ210" s="801"/>
      <c r="FPR210" s="801"/>
      <c r="FPS210" s="801"/>
      <c r="FPT210" s="801"/>
      <c r="FPU210" s="801"/>
      <c r="FPV210" s="801"/>
      <c r="FPW210" s="801"/>
      <c r="FPX210" s="801"/>
      <c r="FPY210" s="801"/>
      <c r="FPZ210" s="801"/>
      <c r="FQA210" s="801"/>
      <c r="FQB210" s="801"/>
      <c r="FQC210" s="801"/>
      <c r="FQD210" s="801"/>
      <c r="FQE210" s="801"/>
      <c r="FQF210" s="801"/>
      <c r="FQG210" s="801"/>
      <c r="FQH210" s="801"/>
      <c r="FQI210" s="801"/>
      <c r="FQJ210" s="801"/>
      <c r="FQK210" s="801"/>
      <c r="FQL210" s="801"/>
      <c r="FQM210" s="801"/>
      <c r="FQN210" s="801"/>
      <c r="FQO210" s="801"/>
      <c r="FQP210" s="801"/>
      <c r="FQQ210" s="801"/>
      <c r="FQR210" s="801"/>
      <c r="FQS210" s="801"/>
      <c r="FQT210" s="801"/>
      <c r="FQU210" s="801"/>
      <c r="FQV210" s="801"/>
      <c r="FQW210" s="801"/>
      <c r="FQX210" s="801"/>
      <c r="FQY210" s="801"/>
      <c r="FQZ210" s="801"/>
      <c r="FRA210" s="801"/>
      <c r="FRB210" s="801"/>
      <c r="FRC210" s="801"/>
      <c r="FRD210" s="801"/>
      <c r="FRE210" s="801"/>
      <c r="FRF210" s="801"/>
      <c r="FRG210" s="801"/>
      <c r="FRH210" s="801"/>
      <c r="FRI210" s="801"/>
      <c r="FRJ210" s="801"/>
      <c r="FRK210" s="801"/>
      <c r="FRL210" s="801"/>
      <c r="FRM210" s="801"/>
      <c r="FRN210" s="801"/>
      <c r="FRO210" s="801"/>
      <c r="FRP210" s="801"/>
      <c r="FRQ210" s="801"/>
      <c r="FRR210" s="801"/>
      <c r="FRS210" s="801"/>
      <c r="FRT210" s="801"/>
      <c r="FRU210" s="801"/>
      <c r="FRV210" s="801"/>
      <c r="FRW210" s="801"/>
      <c r="FRX210" s="801"/>
      <c r="FRY210" s="801"/>
      <c r="FRZ210" s="801"/>
      <c r="FSA210" s="801"/>
      <c r="FSB210" s="801"/>
      <c r="FSC210" s="801"/>
      <c r="FSD210" s="801"/>
      <c r="FSE210" s="801"/>
      <c r="FSF210" s="801"/>
      <c r="FSG210" s="801"/>
      <c r="FSH210" s="801"/>
      <c r="FSI210" s="801"/>
      <c r="FSJ210" s="801"/>
      <c r="FSK210" s="801"/>
      <c r="FSL210" s="801"/>
      <c r="FSM210" s="801"/>
      <c r="FSN210" s="801"/>
      <c r="FSO210" s="801"/>
      <c r="FSP210" s="801"/>
      <c r="FSQ210" s="801"/>
      <c r="FSR210" s="801"/>
      <c r="FSS210" s="801"/>
      <c r="FST210" s="801"/>
      <c r="FSU210" s="801"/>
      <c r="FSV210" s="801"/>
      <c r="FSW210" s="801"/>
      <c r="FSX210" s="801"/>
      <c r="FSY210" s="801"/>
      <c r="FSZ210" s="801"/>
      <c r="FTA210" s="801"/>
      <c r="FTB210" s="801"/>
      <c r="FTC210" s="801"/>
      <c r="FTD210" s="801"/>
      <c r="FTE210" s="801"/>
      <c r="FTF210" s="801"/>
      <c r="FTG210" s="801"/>
      <c r="FTH210" s="801"/>
      <c r="FTI210" s="801"/>
      <c r="FTJ210" s="801"/>
      <c r="FTK210" s="801"/>
      <c r="FTL210" s="801"/>
      <c r="FTM210" s="801"/>
      <c r="FTN210" s="801"/>
      <c r="FTO210" s="801"/>
      <c r="FTP210" s="801"/>
      <c r="FTQ210" s="801"/>
      <c r="FTR210" s="801"/>
      <c r="FTS210" s="801"/>
      <c r="FTT210" s="801"/>
      <c r="FTU210" s="801"/>
      <c r="FTV210" s="801"/>
      <c r="FTW210" s="801"/>
      <c r="FTX210" s="801"/>
      <c r="FTY210" s="801"/>
      <c r="FTZ210" s="801"/>
      <c r="FUA210" s="801"/>
      <c r="FUB210" s="801"/>
      <c r="FUC210" s="801"/>
      <c r="FUD210" s="801"/>
      <c r="FUE210" s="801"/>
      <c r="FUF210" s="801"/>
      <c r="FUG210" s="801"/>
      <c r="FUH210" s="801"/>
      <c r="FUI210" s="801"/>
      <c r="FUJ210" s="801"/>
      <c r="FUK210" s="801"/>
      <c r="FUL210" s="801"/>
      <c r="FUM210" s="801"/>
      <c r="FUN210" s="801"/>
      <c r="FUO210" s="801"/>
      <c r="FUP210" s="801"/>
      <c r="FUQ210" s="801"/>
      <c r="FUR210" s="801"/>
      <c r="FUS210" s="801"/>
      <c r="FUT210" s="801"/>
      <c r="FUU210" s="801"/>
      <c r="FUV210" s="801"/>
      <c r="FUW210" s="801"/>
      <c r="FUX210" s="801"/>
      <c r="FUY210" s="801"/>
      <c r="FUZ210" s="801"/>
      <c r="FVA210" s="801"/>
      <c r="FVB210" s="801"/>
      <c r="FVC210" s="801"/>
      <c r="FVD210" s="801"/>
      <c r="FVE210" s="801"/>
      <c r="FVF210" s="801"/>
      <c r="FVG210" s="801"/>
      <c r="FVH210" s="801"/>
      <c r="FVI210" s="801"/>
      <c r="FVJ210" s="801"/>
      <c r="FVK210" s="801"/>
      <c r="FVL210" s="801"/>
      <c r="FVM210" s="801"/>
      <c r="FVN210" s="801"/>
      <c r="FVO210" s="801"/>
      <c r="FVP210" s="801"/>
      <c r="FVQ210" s="801"/>
      <c r="FVR210" s="801"/>
      <c r="FVS210" s="801"/>
      <c r="FVT210" s="801"/>
      <c r="FVU210" s="801"/>
      <c r="FVV210" s="801"/>
      <c r="FVW210" s="801"/>
      <c r="FVX210" s="801"/>
      <c r="FVY210" s="801"/>
      <c r="FVZ210" s="801"/>
      <c r="FWA210" s="801"/>
      <c r="FWB210" s="801"/>
      <c r="FWC210" s="801"/>
      <c r="FWD210" s="801"/>
      <c r="FWE210" s="801"/>
      <c r="FWF210" s="801"/>
      <c r="FWG210" s="801"/>
      <c r="FWH210" s="801"/>
      <c r="FWI210" s="801"/>
      <c r="FWJ210" s="801"/>
      <c r="FWK210" s="801"/>
      <c r="FWL210" s="801"/>
      <c r="FWM210" s="801"/>
      <c r="FWN210" s="801"/>
      <c r="FWO210" s="801"/>
      <c r="FWP210" s="801"/>
      <c r="FWQ210" s="801"/>
      <c r="FWR210" s="801"/>
      <c r="FWS210" s="801"/>
      <c r="FWT210" s="801"/>
      <c r="FWU210" s="801"/>
      <c r="FWV210" s="801"/>
      <c r="FWW210" s="801"/>
      <c r="FWX210" s="801"/>
      <c r="FWY210" s="801"/>
      <c r="FWZ210" s="801"/>
      <c r="FXA210" s="801"/>
      <c r="FXB210" s="801"/>
      <c r="FXC210" s="801"/>
      <c r="FXD210" s="801"/>
      <c r="FXE210" s="801"/>
      <c r="FXF210" s="801"/>
      <c r="FXG210" s="801"/>
      <c r="FXH210" s="801"/>
      <c r="FXI210" s="801"/>
      <c r="FXJ210" s="801"/>
      <c r="FXK210" s="801"/>
      <c r="FXL210" s="801"/>
      <c r="FXM210" s="801"/>
      <c r="FXN210" s="801"/>
      <c r="FXO210" s="801"/>
      <c r="FXP210" s="801"/>
      <c r="FXQ210" s="801"/>
      <c r="FXR210" s="801"/>
      <c r="FXS210" s="801"/>
      <c r="FXT210" s="801"/>
      <c r="FXU210" s="801"/>
      <c r="FXV210" s="801"/>
      <c r="FXW210" s="801"/>
      <c r="FXX210" s="801"/>
      <c r="FXY210" s="801"/>
      <c r="FXZ210" s="801"/>
      <c r="FYA210" s="801"/>
      <c r="FYB210" s="801"/>
      <c r="FYC210" s="801"/>
      <c r="FYD210" s="801"/>
      <c r="FYE210" s="801"/>
      <c r="FYF210" s="801"/>
      <c r="FYG210" s="801"/>
      <c r="FYH210" s="801"/>
      <c r="FYI210" s="801"/>
      <c r="FYJ210" s="801"/>
      <c r="FYK210" s="801"/>
      <c r="FYL210" s="801"/>
      <c r="FYM210" s="801"/>
      <c r="FYN210" s="801"/>
      <c r="FYO210" s="801"/>
      <c r="FYP210" s="801"/>
      <c r="FYQ210" s="801"/>
      <c r="FYR210" s="801"/>
      <c r="FYS210" s="801"/>
      <c r="FYT210" s="801"/>
      <c r="FYU210" s="801"/>
      <c r="FYV210" s="801"/>
      <c r="FYW210" s="801"/>
      <c r="FYX210" s="801"/>
      <c r="FYY210" s="801"/>
      <c r="FYZ210" s="801"/>
      <c r="FZA210" s="801"/>
      <c r="FZB210" s="801"/>
      <c r="FZC210" s="801"/>
      <c r="FZD210" s="801"/>
      <c r="FZE210" s="801"/>
      <c r="FZF210" s="801"/>
      <c r="FZG210" s="801"/>
      <c r="FZH210" s="801"/>
      <c r="FZI210" s="801"/>
      <c r="FZJ210" s="801"/>
      <c r="FZK210" s="801"/>
      <c r="FZL210" s="801"/>
      <c r="FZM210" s="801"/>
      <c r="FZN210" s="801"/>
      <c r="FZO210" s="801"/>
      <c r="FZP210" s="801"/>
      <c r="FZQ210" s="801"/>
      <c r="FZR210" s="801"/>
      <c r="FZS210" s="801"/>
      <c r="FZT210" s="801"/>
      <c r="FZU210" s="801"/>
      <c r="FZV210" s="801"/>
      <c r="FZW210" s="801"/>
      <c r="FZX210" s="801"/>
      <c r="FZY210" s="801"/>
      <c r="FZZ210" s="801"/>
      <c r="GAA210" s="801"/>
      <c r="GAB210" s="801"/>
      <c r="GAC210" s="801"/>
      <c r="GAD210" s="801"/>
      <c r="GAE210" s="801"/>
      <c r="GAF210" s="801"/>
      <c r="GAG210" s="801"/>
      <c r="GAH210" s="801"/>
      <c r="GAI210" s="801"/>
      <c r="GAJ210" s="801"/>
      <c r="GAK210" s="801"/>
      <c r="GAL210" s="801"/>
      <c r="GAM210" s="801"/>
      <c r="GAN210" s="801"/>
      <c r="GAO210" s="801"/>
      <c r="GAP210" s="801"/>
      <c r="GAQ210" s="801"/>
      <c r="GAR210" s="801"/>
      <c r="GAS210" s="801"/>
      <c r="GAT210" s="801"/>
      <c r="GAU210" s="801"/>
      <c r="GAV210" s="801"/>
      <c r="GAW210" s="801"/>
      <c r="GAX210" s="801"/>
      <c r="GAY210" s="801"/>
      <c r="GAZ210" s="801"/>
      <c r="GBA210" s="801"/>
      <c r="GBB210" s="801"/>
      <c r="GBC210" s="801"/>
      <c r="GBD210" s="801"/>
      <c r="GBE210" s="801"/>
      <c r="GBF210" s="801"/>
      <c r="GBG210" s="801"/>
      <c r="GBH210" s="801"/>
      <c r="GBI210" s="801"/>
      <c r="GBJ210" s="801"/>
      <c r="GBK210" s="801"/>
      <c r="GBL210" s="801"/>
      <c r="GBM210" s="801"/>
      <c r="GBN210" s="801"/>
      <c r="GBO210" s="801"/>
      <c r="GBP210" s="801"/>
      <c r="GBQ210" s="801"/>
      <c r="GBR210" s="801"/>
      <c r="GBS210" s="801"/>
      <c r="GBT210" s="801"/>
      <c r="GBU210" s="801"/>
      <c r="GBV210" s="801"/>
      <c r="GBW210" s="801"/>
      <c r="GBX210" s="801"/>
      <c r="GBY210" s="801"/>
      <c r="GBZ210" s="801"/>
      <c r="GCA210" s="801"/>
      <c r="GCB210" s="801"/>
      <c r="GCC210" s="801"/>
      <c r="GCD210" s="801"/>
      <c r="GCE210" s="801"/>
      <c r="GCF210" s="801"/>
      <c r="GCG210" s="801"/>
      <c r="GCH210" s="801"/>
      <c r="GCI210" s="801"/>
      <c r="GCJ210" s="801"/>
      <c r="GCK210" s="801"/>
      <c r="GCL210" s="801"/>
      <c r="GCM210" s="801"/>
      <c r="GCN210" s="801"/>
      <c r="GCO210" s="801"/>
      <c r="GCP210" s="801"/>
      <c r="GCQ210" s="801"/>
      <c r="GCR210" s="801"/>
      <c r="GCS210" s="801"/>
      <c r="GCT210" s="801"/>
      <c r="GCU210" s="801"/>
      <c r="GCV210" s="801"/>
      <c r="GCW210" s="801"/>
      <c r="GCX210" s="801"/>
      <c r="GCY210" s="801"/>
      <c r="GCZ210" s="801"/>
      <c r="GDA210" s="801"/>
      <c r="GDB210" s="801"/>
      <c r="GDC210" s="801"/>
      <c r="GDD210" s="801"/>
      <c r="GDE210" s="801"/>
      <c r="GDF210" s="801"/>
      <c r="GDG210" s="801"/>
      <c r="GDH210" s="801"/>
      <c r="GDI210" s="801"/>
      <c r="GDJ210" s="801"/>
      <c r="GDK210" s="801"/>
      <c r="GDL210" s="801"/>
      <c r="GDM210" s="801"/>
      <c r="GDN210" s="801"/>
      <c r="GDO210" s="801"/>
      <c r="GDP210" s="801"/>
      <c r="GDQ210" s="801"/>
      <c r="GDR210" s="801"/>
      <c r="GDS210" s="801"/>
      <c r="GDT210" s="801"/>
      <c r="GDU210" s="801"/>
      <c r="GDV210" s="801"/>
      <c r="GDW210" s="801"/>
      <c r="GDX210" s="801"/>
      <c r="GDY210" s="801"/>
      <c r="GDZ210" s="801"/>
      <c r="GEA210" s="801"/>
      <c r="GEB210" s="801"/>
      <c r="GEC210" s="801"/>
      <c r="GED210" s="801"/>
      <c r="GEE210" s="801"/>
      <c r="GEF210" s="801"/>
      <c r="GEG210" s="801"/>
      <c r="GEH210" s="801"/>
      <c r="GEI210" s="801"/>
      <c r="GEJ210" s="801"/>
      <c r="GEK210" s="801"/>
      <c r="GEL210" s="801"/>
      <c r="GEM210" s="801"/>
      <c r="GEN210" s="801"/>
      <c r="GEO210" s="801"/>
      <c r="GEP210" s="801"/>
      <c r="GEQ210" s="801"/>
      <c r="GER210" s="801"/>
      <c r="GES210" s="801"/>
      <c r="GET210" s="801"/>
      <c r="GEU210" s="801"/>
      <c r="GEV210" s="801"/>
      <c r="GEW210" s="801"/>
      <c r="GEX210" s="801"/>
      <c r="GEY210" s="801"/>
      <c r="GEZ210" s="801"/>
      <c r="GFA210" s="801"/>
      <c r="GFB210" s="801"/>
      <c r="GFC210" s="801"/>
      <c r="GFD210" s="801"/>
      <c r="GFE210" s="801"/>
      <c r="GFF210" s="801"/>
      <c r="GFG210" s="801"/>
      <c r="GFH210" s="801"/>
      <c r="GFI210" s="801"/>
      <c r="GFJ210" s="801"/>
      <c r="GFK210" s="801"/>
      <c r="GFL210" s="801"/>
      <c r="GFM210" s="801"/>
      <c r="GFN210" s="801"/>
      <c r="GFO210" s="801"/>
      <c r="GFP210" s="801"/>
      <c r="GFQ210" s="801"/>
      <c r="GFR210" s="801"/>
      <c r="GFS210" s="801"/>
      <c r="GFT210" s="801"/>
      <c r="GFU210" s="801"/>
      <c r="GFV210" s="801"/>
      <c r="GFW210" s="801"/>
      <c r="GFX210" s="801"/>
      <c r="GFY210" s="801"/>
      <c r="GFZ210" s="801"/>
      <c r="GGA210" s="801"/>
      <c r="GGB210" s="801"/>
      <c r="GGC210" s="801"/>
      <c r="GGD210" s="801"/>
      <c r="GGE210" s="801"/>
      <c r="GGF210" s="801"/>
      <c r="GGG210" s="801"/>
      <c r="GGH210" s="801"/>
      <c r="GGI210" s="801"/>
      <c r="GGJ210" s="801"/>
      <c r="GGK210" s="801"/>
      <c r="GGL210" s="801"/>
      <c r="GGM210" s="801"/>
      <c r="GGN210" s="801"/>
      <c r="GGO210" s="801"/>
      <c r="GGP210" s="801"/>
      <c r="GGQ210" s="801"/>
      <c r="GGR210" s="801"/>
      <c r="GGS210" s="801"/>
      <c r="GGT210" s="801"/>
      <c r="GGU210" s="801"/>
      <c r="GGV210" s="801"/>
      <c r="GGW210" s="801"/>
      <c r="GGX210" s="801"/>
      <c r="GGY210" s="801"/>
      <c r="GGZ210" s="801"/>
      <c r="GHA210" s="801"/>
      <c r="GHB210" s="801"/>
      <c r="GHC210" s="801"/>
      <c r="GHD210" s="801"/>
      <c r="GHE210" s="801"/>
      <c r="GHF210" s="801"/>
      <c r="GHG210" s="801"/>
      <c r="GHH210" s="801"/>
      <c r="GHI210" s="801"/>
      <c r="GHJ210" s="801"/>
      <c r="GHK210" s="801"/>
      <c r="GHL210" s="801"/>
      <c r="GHM210" s="801"/>
      <c r="GHN210" s="801"/>
      <c r="GHO210" s="801"/>
      <c r="GHP210" s="801"/>
      <c r="GHQ210" s="801"/>
      <c r="GHR210" s="801"/>
      <c r="GHS210" s="801"/>
      <c r="GHT210" s="801"/>
      <c r="GHU210" s="801"/>
      <c r="GHV210" s="801"/>
      <c r="GHW210" s="801"/>
      <c r="GHX210" s="801"/>
      <c r="GHY210" s="801"/>
      <c r="GHZ210" s="801"/>
      <c r="GIA210" s="801"/>
      <c r="GIB210" s="801"/>
      <c r="GIC210" s="801"/>
      <c r="GID210" s="801"/>
      <c r="GIE210" s="801"/>
      <c r="GIF210" s="801"/>
      <c r="GIG210" s="801"/>
      <c r="GIH210" s="801"/>
      <c r="GII210" s="801"/>
      <c r="GIJ210" s="801"/>
      <c r="GIK210" s="801"/>
      <c r="GIL210" s="801"/>
      <c r="GIM210" s="801"/>
      <c r="GIN210" s="801"/>
      <c r="GIO210" s="801"/>
      <c r="GIP210" s="801"/>
      <c r="GIQ210" s="801"/>
      <c r="GIR210" s="801"/>
      <c r="GIS210" s="801"/>
      <c r="GIT210" s="801"/>
      <c r="GIU210" s="801"/>
      <c r="GIV210" s="801"/>
      <c r="GIW210" s="801"/>
      <c r="GIX210" s="801"/>
      <c r="GIY210" s="801"/>
      <c r="GIZ210" s="801"/>
      <c r="GJA210" s="801"/>
      <c r="GJB210" s="801"/>
      <c r="GJC210" s="801"/>
      <c r="GJD210" s="801"/>
      <c r="GJE210" s="801"/>
      <c r="GJF210" s="801"/>
      <c r="GJG210" s="801"/>
      <c r="GJH210" s="801"/>
      <c r="GJI210" s="801"/>
      <c r="GJJ210" s="801"/>
      <c r="GJK210" s="801"/>
      <c r="GJL210" s="801"/>
      <c r="GJM210" s="801"/>
      <c r="GJN210" s="801"/>
      <c r="GJO210" s="801"/>
      <c r="GJP210" s="801"/>
      <c r="GJQ210" s="801"/>
      <c r="GJR210" s="801"/>
      <c r="GJS210" s="801"/>
      <c r="GJT210" s="801"/>
      <c r="GJU210" s="801"/>
      <c r="GJV210" s="801"/>
      <c r="GJW210" s="801"/>
      <c r="GJX210" s="801"/>
      <c r="GJY210" s="801"/>
      <c r="GJZ210" s="801"/>
      <c r="GKA210" s="801"/>
      <c r="GKB210" s="801"/>
      <c r="GKC210" s="801"/>
      <c r="GKD210" s="801"/>
      <c r="GKE210" s="801"/>
      <c r="GKF210" s="801"/>
      <c r="GKG210" s="801"/>
      <c r="GKH210" s="801"/>
      <c r="GKI210" s="801"/>
      <c r="GKJ210" s="801"/>
      <c r="GKK210" s="801"/>
      <c r="GKL210" s="801"/>
      <c r="GKM210" s="801"/>
      <c r="GKN210" s="801"/>
      <c r="GKO210" s="801"/>
      <c r="GKP210" s="801"/>
      <c r="GKQ210" s="801"/>
      <c r="GKR210" s="801"/>
      <c r="GKS210" s="801"/>
      <c r="GKT210" s="801"/>
      <c r="GKU210" s="801"/>
      <c r="GKV210" s="801"/>
      <c r="GKW210" s="801"/>
      <c r="GKX210" s="801"/>
      <c r="GKY210" s="801"/>
      <c r="GKZ210" s="801"/>
      <c r="GLA210" s="801"/>
      <c r="GLB210" s="801"/>
      <c r="GLC210" s="801"/>
      <c r="GLD210" s="801"/>
      <c r="GLE210" s="801"/>
      <c r="GLF210" s="801"/>
      <c r="GLG210" s="801"/>
      <c r="GLH210" s="801"/>
      <c r="GLI210" s="801"/>
      <c r="GLJ210" s="801"/>
      <c r="GLK210" s="801"/>
      <c r="GLL210" s="801"/>
      <c r="GLM210" s="801"/>
      <c r="GLN210" s="801"/>
      <c r="GLO210" s="801"/>
      <c r="GLP210" s="801"/>
      <c r="GLQ210" s="801"/>
      <c r="GLR210" s="801"/>
      <c r="GLS210" s="801"/>
      <c r="GLT210" s="801"/>
      <c r="GLU210" s="801"/>
      <c r="GLV210" s="801"/>
      <c r="GLW210" s="801"/>
      <c r="GLX210" s="801"/>
      <c r="GLY210" s="801"/>
      <c r="GLZ210" s="801"/>
      <c r="GMA210" s="801"/>
      <c r="GMB210" s="801"/>
      <c r="GMC210" s="801"/>
      <c r="GMD210" s="801"/>
      <c r="GME210" s="801"/>
      <c r="GMF210" s="801"/>
      <c r="GMG210" s="801"/>
      <c r="GMH210" s="801"/>
      <c r="GMI210" s="801"/>
      <c r="GMJ210" s="801"/>
      <c r="GMK210" s="801"/>
      <c r="GML210" s="801"/>
      <c r="GMM210" s="801"/>
      <c r="GMN210" s="801"/>
      <c r="GMO210" s="801"/>
      <c r="GMP210" s="801"/>
      <c r="GMQ210" s="801"/>
      <c r="GMR210" s="801"/>
      <c r="GMS210" s="801"/>
      <c r="GMT210" s="801"/>
      <c r="GMU210" s="801"/>
      <c r="GMV210" s="801"/>
      <c r="GMW210" s="801"/>
      <c r="GMX210" s="801"/>
      <c r="GMY210" s="801"/>
      <c r="GMZ210" s="801"/>
      <c r="GNA210" s="801"/>
      <c r="GNB210" s="801"/>
      <c r="GNC210" s="801"/>
      <c r="GND210" s="801"/>
      <c r="GNE210" s="801"/>
      <c r="GNF210" s="801"/>
      <c r="GNG210" s="801"/>
      <c r="GNH210" s="801"/>
      <c r="GNI210" s="801"/>
      <c r="GNJ210" s="801"/>
      <c r="GNK210" s="801"/>
      <c r="GNL210" s="801"/>
      <c r="GNM210" s="801"/>
      <c r="GNN210" s="801"/>
      <c r="GNO210" s="801"/>
      <c r="GNP210" s="801"/>
      <c r="GNQ210" s="801"/>
      <c r="GNR210" s="801"/>
      <c r="GNS210" s="801"/>
      <c r="GNT210" s="801"/>
      <c r="GNU210" s="801"/>
      <c r="GNV210" s="801"/>
      <c r="GNW210" s="801"/>
      <c r="GNX210" s="801"/>
      <c r="GNY210" s="801"/>
      <c r="GNZ210" s="801"/>
      <c r="GOA210" s="801"/>
      <c r="GOB210" s="801"/>
      <c r="GOC210" s="801"/>
      <c r="GOD210" s="801"/>
      <c r="GOE210" s="801"/>
      <c r="GOF210" s="801"/>
      <c r="GOG210" s="801"/>
      <c r="GOH210" s="801"/>
      <c r="GOI210" s="801"/>
      <c r="GOJ210" s="801"/>
      <c r="GOK210" s="801"/>
      <c r="GOL210" s="801"/>
      <c r="GOM210" s="801"/>
      <c r="GON210" s="801"/>
      <c r="GOO210" s="801"/>
      <c r="GOP210" s="801"/>
      <c r="GOQ210" s="801"/>
      <c r="GOR210" s="801"/>
      <c r="GOS210" s="801"/>
      <c r="GOT210" s="801"/>
      <c r="GOU210" s="801"/>
      <c r="GOV210" s="801"/>
      <c r="GOW210" s="801"/>
      <c r="GOX210" s="801"/>
      <c r="GOY210" s="801"/>
      <c r="GOZ210" s="801"/>
      <c r="GPA210" s="801"/>
      <c r="GPB210" s="801"/>
      <c r="GPC210" s="801"/>
      <c r="GPD210" s="801"/>
      <c r="GPE210" s="801"/>
      <c r="GPF210" s="801"/>
      <c r="GPG210" s="801"/>
      <c r="GPH210" s="801"/>
      <c r="GPI210" s="801"/>
      <c r="GPJ210" s="801"/>
      <c r="GPK210" s="801"/>
      <c r="GPL210" s="801"/>
      <c r="GPM210" s="801"/>
      <c r="GPN210" s="801"/>
      <c r="GPO210" s="801"/>
      <c r="GPP210" s="801"/>
      <c r="GPQ210" s="801"/>
      <c r="GPR210" s="801"/>
      <c r="GPS210" s="801"/>
      <c r="GPT210" s="801"/>
      <c r="GPU210" s="801"/>
      <c r="GPV210" s="801"/>
      <c r="GPW210" s="801"/>
      <c r="GPX210" s="801"/>
      <c r="GPY210" s="801"/>
      <c r="GPZ210" s="801"/>
      <c r="GQA210" s="801"/>
      <c r="GQB210" s="801"/>
      <c r="GQC210" s="801"/>
      <c r="GQD210" s="801"/>
      <c r="GQE210" s="801"/>
      <c r="GQF210" s="801"/>
      <c r="GQG210" s="801"/>
      <c r="GQH210" s="801"/>
      <c r="GQI210" s="801"/>
      <c r="GQJ210" s="801"/>
      <c r="GQK210" s="801"/>
      <c r="GQL210" s="801"/>
      <c r="GQM210" s="801"/>
      <c r="GQN210" s="801"/>
      <c r="GQO210" s="801"/>
      <c r="GQP210" s="801"/>
      <c r="GQQ210" s="801"/>
      <c r="GQR210" s="801"/>
      <c r="GQS210" s="801"/>
      <c r="GQT210" s="801"/>
      <c r="GQU210" s="801"/>
      <c r="GQV210" s="801"/>
      <c r="GQW210" s="801"/>
      <c r="GQX210" s="801"/>
      <c r="GQY210" s="801"/>
      <c r="GQZ210" s="801"/>
      <c r="GRA210" s="801"/>
      <c r="GRB210" s="801"/>
      <c r="GRC210" s="801"/>
      <c r="GRD210" s="801"/>
      <c r="GRE210" s="801"/>
      <c r="GRF210" s="801"/>
      <c r="GRG210" s="801"/>
      <c r="GRH210" s="801"/>
      <c r="GRI210" s="801"/>
      <c r="GRJ210" s="801"/>
      <c r="GRK210" s="801"/>
      <c r="GRL210" s="801"/>
      <c r="GRM210" s="801"/>
      <c r="GRN210" s="801"/>
      <c r="GRO210" s="801"/>
      <c r="GRP210" s="801"/>
      <c r="GRQ210" s="801"/>
      <c r="GRR210" s="801"/>
      <c r="GRS210" s="801"/>
      <c r="GRT210" s="801"/>
      <c r="GRU210" s="801"/>
      <c r="GRV210" s="801"/>
      <c r="GRW210" s="801"/>
      <c r="GRX210" s="801"/>
      <c r="GRY210" s="801"/>
      <c r="GRZ210" s="801"/>
      <c r="GSA210" s="801"/>
      <c r="GSB210" s="801"/>
      <c r="GSC210" s="801"/>
      <c r="GSD210" s="801"/>
      <c r="GSE210" s="801"/>
      <c r="GSF210" s="801"/>
      <c r="GSG210" s="801"/>
      <c r="GSH210" s="801"/>
      <c r="GSI210" s="801"/>
      <c r="GSJ210" s="801"/>
      <c r="GSK210" s="801"/>
      <c r="GSL210" s="801"/>
      <c r="GSM210" s="801"/>
      <c r="GSN210" s="801"/>
      <c r="GSO210" s="801"/>
      <c r="GSP210" s="801"/>
      <c r="GSQ210" s="801"/>
      <c r="GSR210" s="801"/>
      <c r="GSS210" s="801"/>
      <c r="GST210" s="801"/>
      <c r="GSU210" s="801"/>
      <c r="GSV210" s="801"/>
      <c r="GSW210" s="801"/>
      <c r="GSX210" s="801"/>
      <c r="GSY210" s="801"/>
      <c r="GSZ210" s="801"/>
      <c r="GTA210" s="801"/>
      <c r="GTB210" s="801"/>
      <c r="GTC210" s="801"/>
      <c r="GTD210" s="801"/>
      <c r="GTE210" s="801"/>
      <c r="GTF210" s="801"/>
      <c r="GTG210" s="801"/>
      <c r="GTH210" s="801"/>
      <c r="GTI210" s="801"/>
      <c r="GTJ210" s="801"/>
      <c r="GTK210" s="801"/>
      <c r="GTL210" s="801"/>
      <c r="GTM210" s="801"/>
      <c r="GTN210" s="801"/>
      <c r="GTO210" s="801"/>
      <c r="GTP210" s="801"/>
      <c r="GTQ210" s="801"/>
      <c r="GTR210" s="801"/>
      <c r="GTS210" s="801"/>
      <c r="GTT210" s="801"/>
      <c r="GTU210" s="801"/>
      <c r="GTV210" s="801"/>
      <c r="GTW210" s="801"/>
      <c r="GTX210" s="801"/>
      <c r="GTY210" s="801"/>
      <c r="GTZ210" s="801"/>
      <c r="GUA210" s="801"/>
      <c r="GUB210" s="801"/>
      <c r="GUC210" s="801"/>
      <c r="GUD210" s="801"/>
      <c r="GUE210" s="801"/>
      <c r="GUF210" s="801"/>
      <c r="GUG210" s="801"/>
      <c r="GUH210" s="801"/>
      <c r="GUI210" s="801"/>
      <c r="GUJ210" s="801"/>
      <c r="GUK210" s="801"/>
      <c r="GUL210" s="801"/>
      <c r="GUM210" s="801"/>
      <c r="GUN210" s="801"/>
      <c r="GUO210" s="801"/>
      <c r="GUP210" s="801"/>
      <c r="GUQ210" s="801"/>
      <c r="GUR210" s="801"/>
      <c r="GUS210" s="801"/>
      <c r="GUT210" s="801"/>
      <c r="GUU210" s="801"/>
      <c r="GUV210" s="801"/>
      <c r="GUW210" s="801"/>
      <c r="GUX210" s="801"/>
      <c r="GUY210" s="801"/>
      <c r="GUZ210" s="801"/>
      <c r="GVA210" s="801"/>
      <c r="GVB210" s="801"/>
      <c r="GVC210" s="801"/>
      <c r="GVD210" s="801"/>
      <c r="GVE210" s="801"/>
      <c r="GVF210" s="801"/>
      <c r="GVG210" s="801"/>
      <c r="GVH210" s="801"/>
      <c r="GVI210" s="801"/>
      <c r="GVJ210" s="801"/>
      <c r="GVK210" s="801"/>
      <c r="GVL210" s="801"/>
      <c r="GVM210" s="801"/>
      <c r="GVN210" s="801"/>
      <c r="GVO210" s="801"/>
      <c r="GVP210" s="801"/>
      <c r="GVQ210" s="801"/>
      <c r="GVR210" s="801"/>
      <c r="GVS210" s="801"/>
      <c r="GVT210" s="801"/>
      <c r="GVU210" s="801"/>
      <c r="GVV210" s="801"/>
      <c r="GVW210" s="801"/>
      <c r="GVX210" s="801"/>
      <c r="GVY210" s="801"/>
      <c r="GVZ210" s="801"/>
      <c r="GWA210" s="801"/>
      <c r="GWB210" s="801"/>
      <c r="GWC210" s="801"/>
      <c r="GWD210" s="801"/>
      <c r="GWE210" s="801"/>
      <c r="GWF210" s="801"/>
      <c r="GWG210" s="801"/>
      <c r="GWH210" s="801"/>
      <c r="GWI210" s="801"/>
      <c r="GWJ210" s="801"/>
      <c r="GWK210" s="801"/>
      <c r="GWL210" s="801"/>
      <c r="GWM210" s="801"/>
      <c r="GWN210" s="801"/>
      <c r="GWO210" s="801"/>
      <c r="GWP210" s="801"/>
      <c r="GWQ210" s="801"/>
      <c r="GWR210" s="801"/>
      <c r="GWS210" s="801"/>
      <c r="GWT210" s="801"/>
      <c r="GWU210" s="801"/>
      <c r="GWV210" s="801"/>
      <c r="GWW210" s="801"/>
      <c r="GWX210" s="801"/>
      <c r="GWY210" s="801"/>
      <c r="GWZ210" s="801"/>
      <c r="GXA210" s="801"/>
      <c r="GXB210" s="801"/>
      <c r="GXC210" s="801"/>
      <c r="GXD210" s="801"/>
      <c r="GXE210" s="801"/>
      <c r="GXF210" s="801"/>
      <c r="GXG210" s="801"/>
      <c r="GXH210" s="801"/>
      <c r="GXI210" s="801"/>
      <c r="GXJ210" s="801"/>
      <c r="GXK210" s="801"/>
      <c r="GXL210" s="801"/>
      <c r="GXM210" s="801"/>
      <c r="GXN210" s="801"/>
      <c r="GXO210" s="801"/>
      <c r="GXP210" s="801"/>
      <c r="GXQ210" s="801"/>
      <c r="GXR210" s="801"/>
      <c r="GXS210" s="801"/>
      <c r="GXT210" s="801"/>
      <c r="GXU210" s="801"/>
      <c r="GXV210" s="801"/>
      <c r="GXW210" s="801"/>
      <c r="GXX210" s="801"/>
      <c r="GXY210" s="801"/>
      <c r="GXZ210" s="801"/>
      <c r="GYA210" s="801"/>
      <c r="GYB210" s="801"/>
      <c r="GYC210" s="801"/>
      <c r="GYD210" s="801"/>
      <c r="GYE210" s="801"/>
      <c r="GYF210" s="801"/>
      <c r="GYG210" s="801"/>
      <c r="GYH210" s="801"/>
      <c r="GYI210" s="801"/>
      <c r="GYJ210" s="801"/>
      <c r="GYK210" s="801"/>
      <c r="GYL210" s="801"/>
      <c r="GYM210" s="801"/>
      <c r="GYN210" s="801"/>
      <c r="GYO210" s="801"/>
      <c r="GYP210" s="801"/>
      <c r="GYQ210" s="801"/>
      <c r="GYR210" s="801"/>
      <c r="GYS210" s="801"/>
      <c r="GYT210" s="801"/>
      <c r="GYU210" s="801"/>
      <c r="GYV210" s="801"/>
      <c r="GYW210" s="801"/>
      <c r="GYX210" s="801"/>
      <c r="GYY210" s="801"/>
      <c r="GYZ210" s="801"/>
      <c r="GZA210" s="801"/>
      <c r="GZB210" s="801"/>
      <c r="GZC210" s="801"/>
      <c r="GZD210" s="801"/>
      <c r="GZE210" s="801"/>
      <c r="GZF210" s="801"/>
      <c r="GZG210" s="801"/>
      <c r="GZH210" s="801"/>
      <c r="GZI210" s="801"/>
      <c r="GZJ210" s="801"/>
      <c r="GZK210" s="801"/>
      <c r="GZL210" s="801"/>
      <c r="GZM210" s="801"/>
      <c r="GZN210" s="801"/>
      <c r="GZO210" s="801"/>
      <c r="GZP210" s="801"/>
      <c r="GZQ210" s="801"/>
      <c r="GZR210" s="801"/>
      <c r="GZS210" s="801"/>
      <c r="GZT210" s="801"/>
      <c r="GZU210" s="801"/>
      <c r="GZV210" s="801"/>
      <c r="GZW210" s="801"/>
      <c r="GZX210" s="801"/>
      <c r="GZY210" s="801"/>
      <c r="GZZ210" s="801"/>
      <c r="HAA210" s="801"/>
      <c r="HAB210" s="801"/>
      <c r="HAC210" s="801"/>
      <c r="HAD210" s="801"/>
      <c r="HAE210" s="801"/>
      <c r="HAF210" s="801"/>
      <c r="HAG210" s="801"/>
      <c r="HAH210" s="801"/>
      <c r="HAI210" s="801"/>
      <c r="HAJ210" s="801"/>
      <c r="HAK210" s="801"/>
      <c r="HAL210" s="801"/>
      <c r="HAM210" s="801"/>
      <c r="HAN210" s="801"/>
      <c r="HAO210" s="801"/>
      <c r="HAP210" s="801"/>
      <c r="HAQ210" s="801"/>
      <c r="HAR210" s="801"/>
      <c r="HAS210" s="801"/>
      <c r="HAT210" s="801"/>
      <c r="HAU210" s="801"/>
      <c r="HAV210" s="801"/>
      <c r="HAW210" s="801"/>
      <c r="HAX210" s="801"/>
      <c r="HAY210" s="801"/>
      <c r="HAZ210" s="801"/>
      <c r="HBA210" s="801"/>
      <c r="HBB210" s="801"/>
      <c r="HBC210" s="801"/>
      <c r="HBD210" s="801"/>
      <c r="HBE210" s="801"/>
      <c r="HBF210" s="801"/>
      <c r="HBG210" s="801"/>
      <c r="HBH210" s="801"/>
      <c r="HBI210" s="801"/>
      <c r="HBJ210" s="801"/>
      <c r="HBK210" s="801"/>
      <c r="HBL210" s="801"/>
      <c r="HBM210" s="801"/>
      <c r="HBN210" s="801"/>
      <c r="HBO210" s="801"/>
      <c r="HBP210" s="801"/>
      <c r="HBQ210" s="801"/>
      <c r="HBR210" s="801"/>
      <c r="HBS210" s="801"/>
      <c r="HBT210" s="801"/>
      <c r="HBU210" s="801"/>
      <c r="HBV210" s="801"/>
      <c r="HBW210" s="801"/>
      <c r="HBX210" s="801"/>
      <c r="HBY210" s="801"/>
      <c r="HBZ210" s="801"/>
      <c r="HCA210" s="801"/>
      <c r="HCB210" s="801"/>
      <c r="HCC210" s="801"/>
      <c r="HCD210" s="801"/>
      <c r="HCE210" s="801"/>
      <c r="HCF210" s="801"/>
      <c r="HCG210" s="801"/>
      <c r="HCH210" s="801"/>
      <c r="HCI210" s="801"/>
      <c r="HCJ210" s="801"/>
      <c r="HCK210" s="801"/>
      <c r="HCL210" s="801"/>
      <c r="HCM210" s="801"/>
      <c r="HCN210" s="801"/>
      <c r="HCO210" s="801"/>
      <c r="HCP210" s="801"/>
      <c r="HCQ210" s="801"/>
      <c r="HCR210" s="801"/>
      <c r="HCS210" s="801"/>
      <c r="HCT210" s="801"/>
      <c r="HCU210" s="801"/>
      <c r="HCV210" s="801"/>
      <c r="HCW210" s="801"/>
      <c r="HCX210" s="801"/>
      <c r="HCY210" s="801"/>
      <c r="HCZ210" s="801"/>
      <c r="HDA210" s="801"/>
      <c r="HDB210" s="801"/>
      <c r="HDC210" s="801"/>
      <c r="HDD210" s="801"/>
      <c r="HDE210" s="801"/>
      <c r="HDF210" s="801"/>
      <c r="HDG210" s="801"/>
      <c r="HDH210" s="801"/>
      <c r="HDI210" s="801"/>
      <c r="HDJ210" s="801"/>
      <c r="HDK210" s="801"/>
      <c r="HDL210" s="801"/>
      <c r="HDM210" s="801"/>
      <c r="HDN210" s="801"/>
      <c r="HDO210" s="801"/>
      <c r="HDP210" s="801"/>
      <c r="HDQ210" s="801"/>
      <c r="HDR210" s="801"/>
      <c r="HDS210" s="801"/>
      <c r="HDT210" s="801"/>
      <c r="HDU210" s="801"/>
      <c r="HDV210" s="801"/>
      <c r="HDW210" s="801"/>
      <c r="HDX210" s="801"/>
      <c r="HDY210" s="801"/>
      <c r="HDZ210" s="801"/>
      <c r="HEA210" s="801"/>
      <c r="HEB210" s="801"/>
      <c r="HEC210" s="801"/>
      <c r="HED210" s="801"/>
      <c r="HEE210" s="801"/>
      <c r="HEF210" s="801"/>
      <c r="HEG210" s="801"/>
      <c r="HEH210" s="801"/>
      <c r="HEI210" s="801"/>
      <c r="HEJ210" s="801"/>
      <c r="HEK210" s="801"/>
      <c r="HEL210" s="801"/>
      <c r="HEM210" s="801"/>
      <c r="HEN210" s="801"/>
      <c r="HEO210" s="801"/>
      <c r="HEP210" s="801"/>
      <c r="HEQ210" s="801"/>
      <c r="HER210" s="801"/>
      <c r="HES210" s="801"/>
      <c r="HET210" s="801"/>
      <c r="HEU210" s="801"/>
      <c r="HEV210" s="801"/>
      <c r="HEW210" s="801"/>
      <c r="HEX210" s="801"/>
      <c r="HEY210" s="801"/>
      <c r="HEZ210" s="801"/>
      <c r="HFA210" s="801"/>
      <c r="HFB210" s="801"/>
      <c r="HFC210" s="801"/>
      <c r="HFD210" s="801"/>
      <c r="HFE210" s="801"/>
      <c r="HFF210" s="801"/>
      <c r="HFG210" s="801"/>
      <c r="HFH210" s="801"/>
      <c r="HFI210" s="801"/>
      <c r="HFJ210" s="801"/>
      <c r="HFK210" s="801"/>
      <c r="HFL210" s="801"/>
      <c r="HFM210" s="801"/>
      <c r="HFN210" s="801"/>
      <c r="HFO210" s="801"/>
      <c r="HFP210" s="801"/>
      <c r="HFQ210" s="801"/>
      <c r="HFR210" s="801"/>
      <c r="HFS210" s="801"/>
      <c r="HFT210" s="801"/>
      <c r="HFU210" s="801"/>
      <c r="HFV210" s="801"/>
      <c r="HFW210" s="801"/>
      <c r="HFX210" s="801"/>
      <c r="HFY210" s="801"/>
      <c r="HFZ210" s="801"/>
      <c r="HGA210" s="801"/>
      <c r="HGB210" s="801"/>
      <c r="HGC210" s="801"/>
      <c r="HGD210" s="801"/>
      <c r="HGE210" s="801"/>
      <c r="HGF210" s="801"/>
      <c r="HGG210" s="801"/>
      <c r="HGH210" s="801"/>
      <c r="HGI210" s="801"/>
      <c r="HGJ210" s="801"/>
      <c r="HGK210" s="801"/>
      <c r="HGL210" s="801"/>
      <c r="HGM210" s="801"/>
      <c r="HGN210" s="801"/>
      <c r="HGO210" s="801"/>
      <c r="HGP210" s="801"/>
      <c r="HGQ210" s="801"/>
      <c r="HGR210" s="801"/>
      <c r="HGS210" s="801"/>
      <c r="HGT210" s="801"/>
      <c r="HGU210" s="801"/>
      <c r="HGV210" s="801"/>
      <c r="HGW210" s="801"/>
      <c r="HGX210" s="801"/>
      <c r="HGY210" s="801"/>
      <c r="HGZ210" s="801"/>
      <c r="HHA210" s="801"/>
      <c r="HHB210" s="801"/>
      <c r="HHC210" s="801"/>
      <c r="HHD210" s="801"/>
      <c r="HHE210" s="801"/>
      <c r="HHF210" s="801"/>
      <c r="HHG210" s="801"/>
      <c r="HHH210" s="801"/>
      <c r="HHI210" s="801"/>
      <c r="HHJ210" s="801"/>
      <c r="HHK210" s="801"/>
      <c r="HHL210" s="801"/>
      <c r="HHM210" s="801"/>
      <c r="HHN210" s="801"/>
      <c r="HHO210" s="801"/>
      <c r="HHP210" s="801"/>
      <c r="HHQ210" s="801"/>
      <c r="HHR210" s="801"/>
      <c r="HHS210" s="801"/>
      <c r="HHT210" s="801"/>
      <c r="HHU210" s="801"/>
      <c r="HHV210" s="801"/>
      <c r="HHW210" s="801"/>
      <c r="HHX210" s="801"/>
      <c r="HHY210" s="801"/>
      <c r="HHZ210" s="801"/>
      <c r="HIA210" s="801"/>
      <c r="HIB210" s="801"/>
      <c r="HIC210" s="801"/>
      <c r="HID210" s="801"/>
      <c r="HIE210" s="801"/>
      <c r="HIF210" s="801"/>
      <c r="HIG210" s="801"/>
      <c r="HIH210" s="801"/>
      <c r="HII210" s="801"/>
      <c r="HIJ210" s="801"/>
      <c r="HIK210" s="801"/>
      <c r="HIL210" s="801"/>
      <c r="HIM210" s="801"/>
      <c r="HIN210" s="801"/>
      <c r="HIO210" s="801"/>
      <c r="HIP210" s="801"/>
      <c r="HIQ210" s="801"/>
      <c r="HIR210" s="801"/>
      <c r="HIS210" s="801"/>
      <c r="HIT210" s="801"/>
      <c r="HIU210" s="801"/>
      <c r="HIV210" s="801"/>
      <c r="HIW210" s="801"/>
      <c r="HIX210" s="801"/>
      <c r="HIY210" s="801"/>
      <c r="HIZ210" s="801"/>
      <c r="HJA210" s="801"/>
      <c r="HJB210" s="801"/>
      <c r="HJC210" s="801"/>
      <c r="HJD210" s="801"/>
      <c r="HJE210" s="801"/>
      <c r="HJF210" s="801"/>
      <c r="HJG210" s="801"/>
      <c r="HJH210" s="801"/>
      <c r="HJI210" s="801"/>
      <c r="HJJ210" s="801"/>
      <c r="HJK210" s="801"/>
      <c r="HJL210" s="801"/>
      <c r="HJM210" s="801"/>
      <c r="HJN210" s="801"/>
      <c r="HJO210" s="801"/>
      <c r="HJP210" s="801"/>
      <c r="HJQ210" s="801"/>
      <c r="HJR210" s="801"/>
      <c r="HJS210" s="801"/>
      <c r="HJT210" s="801"/>
      <c r="HJU210" s="801"/>
      <c r="HJV210" s="801"/>
      <c r="HJW210" s="801"/>
      <c r="HJX210" s="801"/>
      <c r="HJY210" s="801"/>
      <c r="HJZ210" s="801"/>
      <c r="HKA210" s="801"/>
      <c r="HKB210" s="801"/>
      <c r="HKC210" s="801"/>
      <c r="HKD210" s="801"/>
      <c r="HKE210" s="801"/>
      <c r="HKF210" s="801"/>
      <c r="HKG210" s="801"/>
      <c r="HKH210" s="801"/>
      <c r="HKI210" s="801"/>
      <c r="HKJ210" s="801"/>
      <c r="HKK210" s="801"/>
      <c r="HKL210" s="801"/>
      <c r="HKM210" s="801"/>
      <c r="HKN210" s="801"/>
      <c r="HKO210" s="801"/>
      <c r="HKP210" s="801"/>
      <c r="HKQ210" s="801"/>
      <c r="HKR210" s="801"/>
      <c r="HKS210" s="801"/>
      <c r="HKT210" s="801"/>
      <c r="HKU210" s="801"/>
      <c r="HKV210" s="801"/>
      <c r="HKW210" s="801"/>
      <c r="HKX210" s="801"/>
      <c r="HKY210" s="801"/>
      <c r="HKZ210" s="801"/>
      <c r="HLA210" s="801"/>
      <c r="HLB210" s="801"/>
      <c r="HLC210" s="801"/>
      <c r="HLD210" s="801"/>
      <c r="HLE210" s="801"/>
      <c r="HLF210" s="801"/>
      <c r="HLG210" s="801"/>
      <c r="HLH210" s="801"/>
      <c r="HLI210" s="801"/>
      <c r="HLJ210" s="801"/>
      <c r="HLK210" s="801"/>
      <c r="HLL210" s="801"/>
      <c r="HLM210" s="801"/>
      <c r="HLN210" s="801"/>
      <c r="HLO210" s="801"/>
      <c r="HLP210" s="801"/>
      <c r="HLQ210" s="801"/>
      <c r="HLR210" s="801"/>
      <c r="HLS210" s="801"/>
      <c r="HLT210" s="801"/>
      <c r="HLU210" s="801"/>
      <c r="HLV210" s="801"/>
      <c r="HLW210" s="801"/>
      <c r="HLX210" s="801"/>
      <c r="HLY210" s="801"/>
      <c r="HLZ210" s="801"/>
      <c r="HMA210" s="801"/>
      <c r="HMB210" s="801"/>
      <c r="HMC210" s="801"/>
      <c r="HMD210" s="801"/>
      <c r="HME210" s="801"/>
      <c r="HMF210" s="801"/>
      <c r="HMG210" s="801"/>
      <c r="HMH210" s="801"/>
      <c r="HMI210" s="801"/>
      <c r="HMJ210" s="801"/>
      <c r="HMK210" s="801"/>
      <c r="HML210" s="801"/>
      <c r="HMM210" s="801"/>
      <c r="HMN210" s="801"/>
      <c r="HMO210" s="801"/>
      <c r="HMP210" s="801"/>
      <c r="HMQ210" s="801"/>
      <c r="HMR210" s="801"/>
      <c r="HMS210" s="801"/>
      <c r="HMT210" s="801"/>
      <c r="HMU210" s="801"/>
      <c r="HMV210" s="801"/>
      <c r="HMW210" s="801"/>
      <c r="HMX210" s="801"/>
      <c r="HMY210" s="801"/>
      <c r="HMZ210" s="801"/>
      <c r="HNA210" s="801"/>
      <c r="HNB210" s="801"/>
      <c r="HNC210" s="801"/>
      <c r="HND210" s="801"/>
      <c r="HNE210" s="801"/>
      <c r="HNF210" s="801"/>
      <c r="HNG210" s="801"/>
      <c r="HNH210" s="801"/>
      <c r="HNI210" s="801"/>
      <c r="HNJ210" s="801"/>
      <c r="HNK210" s="801"/>
      <c r="HNL210" s="801"/>
      <c r="HNM210" s="801"/>
      <c r="HNN210" s="801"/>
      <c r="HNO210" s="801"/>
      <c r="HNP210" s="801"/>
      <c r="HNQ210" s="801"/>
      <c r="HNR210" s="801"/>
      <c r="HNS210" s="801"/>
      <c r="HNT210" s="801"/>
      <c r="HNU210" s="801"/>
      <c r="HNV210" s="801"/>
      <c r="HNW210" s="801"/>
      <c r="HNX210" s="801"/>
      <c r="HNY210" s="801"/>
      <c r="HNZ210" s="801"/>
      <c r="HOA210" s="801"/>
      <c r="HOB210" s="801"/>
      <c r="HOC210" s="801"/>
      <c r="HOD210" s="801"/>
      <c r="HOE210" s="801"/>
      <c r="HOF210" s="801"/>
      <c r="HOG210" s="801"/>
      <c r="HOH210" s="801"/>
      <c r="HOI210" s="801"/>
      <c r="HOJ210" s="801"/>
      <c r="HOK210" s="801"/>
      <c r="HOL210" s="801"/>
      <c r="HOM210" s="801"/>
      <c r="HON210" s="801"/>
      <c r="HOO210" s="801"/>
      <c r="HOP210" s="801"/>
      <c r="HOQ210" s="801"/>
      <c r="HOR210" s="801"/>
      <c r="HOS210" s="801"/>
      <c r="HOT210" s="801"/>
      <c r="HOU210" s="801"/>
      <c r="HOV210" s="801"/>
      <c r="HOW210" s="801"/>
      <c r="HOX210" s="801"/>
      <c r="HOY210" s="801"/>
      <c r="HOZ210" s="801"/>
      <c r="HPA210" s="801"/>
      <c r="HPB210" s="801"/>
      <c r="HPC210" s="801"/>
      <c r="HPD210" s="801"/>
      <c r="HPE210" s="801"/>
      <c r="HPF210" s="801"/>
      <c r="HPG210" s="801"/>
      <c r="HPH210" s="801"/>
      <c r="HPI210" s="801"/>
      <c r="HPJ210" s="801"/>
      <c r="HPK210" s="801"/>
      <c r="HPL210" s="801"/>
      <c r="HPM210" s="801"/>
      <c r="HPN210" s="801"/>
      <c r="HPO210" s="801"/>
      <c r="HPP210" s="801"/>
      <c r="HPQ210" s="801"/>
      <c r="HPR210" s="801"/>
      <c r="HPS210" s="801"/>
      <c r="HPT210" s="801"/>
      <c r="HPU210" s="801"/>
      <c r="HPV210" s="801"/>
      <c r="HPW210" s="801"/>
      <c r="HPX210" s="801"/>
      <c r="HPY210" s="801"/>
      <c r="HPZ210" s="801"/>
      <c r="HQA210" s="801"/>
      <c r="HQB210" s="801"/>
      <c r="HQC210" s="801"/>
      <c r="HQD210" s="801"/>
      <c r="HQE210" s="801"/>
      <c r="HQF210" s="801"/>
      <c r="HQG210" s="801"/>
      <c r="HQH210" s="801"/>
      <c r="HQI210" s="801"/>
      <c r="HQJ210" s="801"/>
      <c r="HQK210" s="801"/>
      <c r="HQL210" s="801"/>
      <c r="HQM210" s="801"/>
      <c r="HQN210" s="801"/>
      <c r="HQO210" s="801"/>
      <c r="HQP210" s="801"/>
      <c r="HQQ210" s="801"/>
      <c r="HQR210" s="801"/>
      <c r="HQS210" s="801"/>
      <c r="HQT210" s="801"/>
      <c r="HQU210" s="801"/>
      <c r="HQV210" s="801"/>
      <c r="HQW210" s="801"/>
      <c r="HQX210" s="801"/>
      <c r="HQY210" s="801"/>
      <c r="HQZ210" s="801"/>
      <c r="HRA210" s="801"/>
      <c r="HRB210" s="801"/>
      <c r="HRC210" s="801"/>
      <c r="HRD210" s="801"/>
      <c r="HRE210" s="801"/>
      <c r="HRF210" s="801"/>
      <c r="HRG210" s="801"/>
      <c r="HRH210" s="801"/>
      <c r="HRI210" s="801"/>
      <c r="HRJ210" s="801"/>
      <c r="HRK210" s="801"/>
      <c r="HRL210" s="801"/>
      <c r="HRM210" s="801"/>
      <c r="HRN210" s="801"/>
      <c r="HRO210" s="801"/>
      <c r="HRP210" s="801"/>
      <c r="HRQ210" s="801"/>
      <c r="HRR210" s="801"/>
      <c r="HRS210" s="801"/>
      <c r="HRT210" s="801"/>
      <c r="HRU210" s="801"/>
      <c r="HRV210" s="801"/>
      <c r="HRW210" s="801"/>
      <c r="HRX210" s="801"/>
      <c r="HRY210" s="801"/>
      <c r="HRZ210" s="801"/>
      <c r="HSA210" s="801"/>
      <c r="HSB210" s="801"/>
      <c r="HSC210" s="801"/>
      <c r="HSD210" s="801"/>
      <c r="HSE210" s="801"/>
      <c r="HSF210" s="801"/>
      <c r="HSG210" s="801"/>
      <c r="HSH210" s="801"/>
      <c r="HSI210" s="801"/>
      <c r="HSJ210" s="801"/>
      <c r="HSK210" s="801"/>
      <c r="HSL210" s="801"/>
      <c r="HSM210" s="801"/>
      <c r="HSN210" s="801"/>
      <c r="HSO210" s="801"/>
      <c r="HSP210" s="801"/>
      <c r="HSQ210" s="801"/>
      <c r="HSR210" s="801"/>
      <c r="HSS210" s="801"/>
      <c r="HST210" s="801"/>
      <c r="HSU210" s="801"/>
      <c r="HSV210" s="801"/>
      <c r="HSW210" s="801"/>
      <c r="HSX210" s="801"/>
      <c r="HSY210" s="801"/>
      <c r="HSZ210" s="801"/>
      <c r="HTA210" s="801"/>
      <c r="HTB210" s="801"/>
      <c r="HTC210" s="801"/>
      <c r="HTD210" s="801"/>
      <c r="HTE210" s="801"/>
      <c r="HTF210" s="801"/>
      <c r="HTG210" s="801"/>
      <c r="HTH210" s="801"/>
      <c r="HTI210" s="801"/>
      <c r="HTJ210" s="801"/>
      <c r="HTK210" s="801"/>
      <c r="HTL210" s="801"/>
      <c r="HTM210" s="801"/>
      <c r="HTN210" s="801"/>
      <c r="HTO210" s="801"/>
      <c r="HTP210" s="801"/>
      <c r="HTQ210" s="801"/>
      <c r="HTR210" s="801"/>
      <c r="HTS210" s="801"/>
      <c r="HTT210" s="801"/>
      <c r="HTU210" s="801"/>
      <c r="HTV210" s="801"/>
      <c r="HTW210" s="801"/>
      <c r="HTX210" s="801"/>
      <c r="HTY210" s="801"/>
      <c r="HTZ210" s="801"/>
      <c r="HUA210" s="801"/>
      <c r="HUB210" s="801"/>
      <c r="HUC210" s="801"/>
      <c r="HUD210" s="801"/>
      <c r="HUE210" s="801"/>
      <c r="HUF210" s="801"/>
      <c r="HUG210" s="801"/>
      <c r="HUH210" s="801"/>
      <c r="HUI210" s="801"/>
      <c r="HUJ210" s="801"/>
      <c r="HUK210" s="801"/>
      <c r="HUL210" s="801"/>
      <c r="HUM210" s="801"/>
      <c r="HUN210" s="801"/>
      <c r="HUO210" s="801"/>
      <c r="HUP210" s="801"/>
      <c r="HUQ210" s="801"/>
      <c r="HUR210" s="801"/>
      <c r="HUS210" s="801"/>
      <c r="HUT210" s="801"/>
      <c r="HUU210" s="801"/>
      <c r="HUV210" s="801"/>
      <c r="HUW210" s="801"/>
      <c r="HUX210" s="801"/>
      <c r="HUY210" s="801"/>
      <c r="HUZ210" s="801"/>
      <c r="HVA210" s="801"/>
      <c r="HVB210" s="801"/>
      <c r="HVC210" s="801"/>
      <c r="HVD210" s="801"/>
      <c r="HVE210" s="801"/>
      <c r="HVF210" s="801"/>
      <c r="HVG210" s="801"/>
      <c r="HVH210" s="801"/>
      <c r="HVI210" s="801"/>
      <c r="HVJ210" s="801"/>
      <c r="HVK210" s="801"/>
      <c r="HVL210" s="801"/>
      <c r="HVM210" s="801"/>
      <c r="HVN210" s="801"/>
      <c r="HVO210" s="801"/>
      <c r="HVP210" s="801"/>
      <c r="HVQ210" s="801"/>
      <c r="HVR210" s="801"/>
      <c r="HVS210" s="801"/>
      <c r="HVT210" s="801"/>
      <c r="HVU210" s="801"/>
      <c r="HVV210" s="801"/>
      <c r="HVW210" s="801"/>
      <c r="HVX210" s="801"/>
      <c r="HVY210" s="801"/>
      <c r="HVZ210" s="801"/>
      <c r="HWA210" s="801"/>
      <c r="HWB210" s="801"/>
      <c r="HWC210" s="801"/>
      <c r="HWD210" s="801"/>
      <c r="HWE210" s="801"/>
      <c r="HWF210" s="801"/>
      <c r="HWG210" s="801"/>
      <c r="HWH210" s="801"/>
      <c r="HWI210" s="801"/>
      <c r="HWJ210" s="801"/>
      <c r="HWK210" s="801"/>
      <c r="HWL210" s="801"/>
      <c r="HWM210" s="801"/>
      <c r="HWN210" s="801"/>
      <c r="HWO210" s="801"/>
      <c r="HWP210" s="801"/>
      <c r="HWQ210" s="801"/>
      <c r="HWR210" s="801"/>
      <c r="HWS210" s="801"/>
      <c r="HWT210" s="801"/>
      <c r="HWU210" s="801"/>
      <c r="HWV210" s="801"/>
      <c r="HWW210" s="801"/>
      <c r="HWX210" s="801"/>
      <c r="HWY210" s="801"/>
      <c r="HWZ210" s="801"/>
      <c r="HXA210" s="801"/>
      <c r="HXB210" s="801"/>
      <c r="HXC210" s="801"/>
      <c r="HXD210" s="801"/>
      <c r="HXE210" s="801"/>
      <c r="HXF210" s="801"/>
      <c r="HXG210" s="801"/>
      <c r="HXH210" s="801"/>
      <c r="HXI210" s="801"/>
      <c r="HXJ210" s="801"/>
      <c r="HXK210" s="801"/>
      <c r="HXL210" s="801"/>
      <c r="HXM210" s="801"/>
      <c r="HXN210" s="801"/>
      <c r="HXO210" s="801"/>
      <c r="HXP210" s="801"/>
      <c r="HXQ210" s="801"/>
      <c r="HXR210" s="801"/>
      <c r="HXS210" s="801"/>
      <c r="HXT210" s="801"/>
      <c r="HXU210" s="801"/>
      <c r="HXV210" s="801"/>
      <c r="HXW210" s="801"/>
      <c r="HXX210" s="801"/>
      <c r="HXY210" s="801"/>
      <c r="HXZ210" s="801"/>
      <c r="HYA210" s="801"/>
      <c r="HYB210" s="801"/>
      <c r="HYC210" s="801"/>
      <c r="HYD210" s="801"/>
      <c r="HYE210" s="801"/>
      <c r="HYF210" s="801"/>
      <c r="HYG210" s="801"/>
      <c r="HYH210" s="801"/>
      <c r="HYI210" s="801"/>
      <c r="HYJ210" s="801"/>
      <c r="HYK210" s="801"/>
      <c r="HYL210" s="801"/>
      <c r="HYM210" s="801"/>
      <c r="HYN210" s="801"/>
      <c r="HYO210" s="801"/>
      <c r="HYP210" s="801"/>
      <c r="HYQ210" s="801"/>
      <c r="HYR210" s="801"/>
      <c r="HYS210" s="801"/>
      <c r="HYT210" s="801"/>
      <c r="HYU210" s="801"/>
      <c r="HYV210" s="801"/>
      <c r="HYW210" s="801"/>
      <c r="HYX210" s="801"/>
      <c r="HYY210" s="801"/>
      <c r="HYZ210" s="801"/>
      <c r="HZA210" s="801"/>
      <c r="HZB210" s="801"/>
      <c r="HZC210" s="801"/>
      <c r="HZD210" s="801"/>
      <c r="HZE210" s="801"/>
      <c r="HZF210" s="801"/>
      <c r="HZG210" s="801"/>
      <c r="HZH210" s="801"/>
      <c r="HZI210" s="801"/>
      <c r="HZJ210" s="801"/>
      <c r="HZK210" s="801"/>
      <c r="HZL210" s="801"/>
      <c r="HZM210" s="801"/>
      <c r="HZN210" s="801"/>
      <c r="HZO210" s="801"/>
      <c r="HZP210" s="801"/>
      <c r="HZQ210" s="801"/>
      <c r="HZR210" s="801"/>
      <c r="HZS210" s="801"/>
      <c r="HZT210" s="801"/>
      <c r="HZU210" s="801"/>
      <c r="HZV210" s="801"/>
      <c r="HZW210" s="801"/>
      <c r="HZX210" s="801"/>
      <c r="HZY210" s="801"/>
      <c r="HZZ210" s="801"/>
      <c r="IAA210" s="801"/>
      <c r="IAB210" s="801"/>
      <c r="IAC210" s="801"/>
      <c r="IAD210" s="801"/>
      <c r="IAE210" s="801"/>
      <c r="IAF210" s="801"/>
      <c r="IAG210" s="801"/>
      <c r="IAH210" s="801"/>
      <c r="IAI210" s="801"/>
      <c r="IAJ210" s="801"/>
      <c r="IAK210" s="801"/>
      <c r="IAL210" s="801"/>
      <c r="IAM210" s="801"/>
      <c r="IAN210" s="801"/>
      <c r="IAO210" s="801"/>
      <c r="IAP210" s="801"/>
      <c r="IAQ210" s="801"/>
      <c r="IAR210" s="801"/>
      <c r="IAS210" s="801"/>
      <c r="IAT210" s="801"/>
      <c r="IAU210" s="801"/>
      <c r="IAV210" s="801"/>
      <c r="IAW210" s="801"/>
      <c r="IAX210" s="801"/>
      <c r="IAY210" s="801"/>
      <c r="IAZ210" s="801"/>
      <c r="IBA210" s="801"/>
      <c r="IBB210" s="801"/>
      <c r="IBC210" s="801"/>
      <c r="IBD210" s="801"/>
      <c r="IBE210" s="801"/>
      <c r="IBF210" s="801"/>
      <c r="IBG210" s="801"/>
      <c r="IBH210" s="801"/>
      <c r="IBI210" s="801"/>
      <c r="IBJ210" s="801"/>
      <c r="IBK210" s="801"/>
      <c r="IBL210" s="801"/>
      <c r="IBM210" s="801"/>
      <c r="IBN210" s="801"/>
      <c r="IBO210" s="801"/>
      <c r="IBP210" s="801"/>
      <c r="IBQ210" s="801"/>
      <c r="IBR210" s="801"/>
      <c r="IBS210" s="801"/>
      <c r="IBT210" s="801"/>
      <c r="IBU210" s="801"/>
      <c r="IBV210" s="801"/>
      <c r="IBW210" s="801"/>
      <c r="IBX210" s="801"/>
      <c r="IBY210" s="801"/>
      <c r="IBZ210" s="801"/>
      <c r="ICA210" s="801"/>
      <c r="ICB210" s="801"/>
      <c r="ICC210" s="801"/>
      <c r="ICD210" s="801"/>
      <c r="ICE210" s="801"/>
      <c r="ICF210" s="801"/>
      <c r="ICG210" s="801"/>
      <c r="ICH210" s="801"/>
      <c r="ICI210" s="801"/>
      <c r="ICJ210" s="801"/>
      <c r="ICK210" s="801"/>
      <c r="ICL210" s="801"/>
      <c r="ICM210" s="801"/>
      <c r="ICN210" s="801"/>
      <c r="ICO210" s="801"/>
      <c r="ICP210" s="801"/>
      <c r="ICQ210" s="801"/>
      <c r="ICR210" s="801"/>
      <c r="ICS210" s="801"/>
      <c r="ICT210" s="801"/>
      <c r="ICU210" s="801"/>
      <c r="ICV210" s="801"/>
      <c r="ICW210" s="801"/>
      <c r="ICX210" s="801"/>
      <c r="ICY210" s="801"/>
      <c r="ICZ210" s="801"/>
      <c r="IDA210" s="801"/>
      <c r="IDB210" s="801"/>
      <c r="IDC210" s="801"/>
      <c r="IDD210" s="801"/>
      <c r="IDE210" s="801"/>
      <c r="IDF210" s="801"/>
      <c r="IDG210" s="801"/>
      <c r="IDH210" s="801"/>
      <c r="IDI210" s="801"/>
      <c r="IDJ210" s="801"/>
      <c r="IDK210" s="801"/>
      <c r="IDL210" s="801"/>
      <c r="IDM210" s="801"/>
      <c r="IDN210" s="801"/>
      <c r="IDO210" s="801"/>
      <c r="IDP210" s="801"/>
      <c r="IDQ210" s="801"/>
      <c r="IDR210" s="801"/>
      <c r="IDS210" s="801"/>
      <c r="IDT210" s="801"/>
      <c r="IDU210" s="801"/>
      <c r="IDV210" s="801"/>
      <c r="IDW210" s="801"/>
      <c r="IDX210" s="801"/>
      <c r="IDY210" s="801"/>
      <c r="IDZ210" s="801"/>
      <c r="IEA210" s="801"/>
      <c r="IEB210" s="801"/>
      <c r="IEC210" s="801"/>
      <c r="IED210" s="801"/>
      <c r="IEE210" s="801"/>
      <c r="IEF210" s="801"/>
      <c r="IEG210" s="801"/>
      <c r="IEH210" s="801"/>
      <c r="IEI210" s="801"/>
      <c r="IEJ210" s="801"/>
      <c r="IEK210" s="801"/>
      <c r="IEL210" s="801"/>
      <c r="IEM210" s="801"/>
      <c r="IEN210" s="801"/>
      <c r="IEO210" s="801"/>
      <c r="IEP210" s="801"/>
      <c r="IEQ210" s="801"/>
      <c r="IER210" s="801"/>
      <c r="IES210" s="801"/>
      <c r="IET210" s="801"/>
      <c r="IEU210" s="801"/>
      <c r="IEV210" s="801"/>
      <c r="IEW210" s="801"/>
      <c r="IEX210" s="801"/>
      <c r="IEY210" s="801"/>
      <c r="IEZ210" s="801"/>
      <c r="IFA210" s="801"/>
      <c r="IFB210" s="801"/>
      <c r="IFC210" s="801"/>
      <c r="IFD210" s="801"/>
      <c r="IFE210" s="801"/>
      <c r="IFF210" s="801"/>
      <c r="IFG210" s="801"/>
      <c r="IFH210" s="801"/>
      <c r="IFI210" s="801"/>
      <c r="IFJ210" s="801"/>
      <c r="IFK210" s="801"/>
      <c r="IFL210" s="801"/>
      <c r="IFM210" s="801"/>
      <c r="IFN210" s="801"/>
      <c r="IFO210" s="801"/>
      <c r="IFP210" s="801"/>
      <c r="IFQ210" s="801"/>
      <c r="IFR210" s="801"/>
      <c r="IFS210" s="801"/>
      <c r="IFT210" s="801"/>
      <c r="IFU210" s="801"/>
      <c r="IFV210" s="801"/>
      <c r="IFW210" s="801"/>
      <c r="IFX210" s="801"/>
      <c r="IFY210" s="801"/>
      <c r="IFZ210" s="801"/>
      <c r="IGA210" s="801"/>
      <c r="IGB210" s="801"/>
      <c r="IGC210" s="801"/>
      <c r="IGD210" s="801"/>
      <c r="IGE210" s="801"/>
      <c r="IGF210" s="801"/>
      <c r="IGG210" s="801"/>
      <c r="IGH210" s="801"/>
      <c r="IGI210" s="801"/>
      <c r="IGJ210" s="801"/>
      <c r="IGK210" s="801"/>
      <c r="IGL210" s="801"/>
      <c r="IGM210" s="801"/>
      <c r="IGN210" s="801"/>
      <c r="IGO210" s="801"/>
      <c r="IGP210" s="801"/>
      <c r="IGQ210" s="801"/>
      <c r="IGR210" s="801"/>
      <c r="IGS210" s="801"/>
      <c r="IGT210" s="801"/>
      <c r="IGU210" s="801"/>
      <c r="IGV210" s="801"/>
      <c r="IGW210" s="801"/>
      <c r="IGX210" s="801"/>
      <c r="IGY210" s="801"/>
      <c r="IGZ210" s="801"/>
      <c r="IHA210" s="801"/>
      <c r="IHB210" s="801"/>
      <c r="IHC210" s="801"/>
      <c r="IHD210" s="801"/>
      <c r="IHE210" s="801"/>
      <c r="IHF210" s="801"/>
      <c r="IHG210" s="801"/>
      <c r="IHH210" s="801"/>
      <c r="IHI210" s="801"/>
      <c r="IHJ210" s="801"/>
      <c r="IHK210" s="801"/>
      <c r="IHL210" s="801"/>
      <c r="IHM210" s="801"/>
      <c r="IHN210" s="801"/>
      <c r="IHO210" s="801"/>
      <c r="IHP210" s="801"/>
      <c r="IHQ210" s="801"/>
      <c r="IHR210" s="801"/>
      <c r="IHS210" s="801"/>
      <c r="IHT210" s="801"/>
      <c r="IHU210" s="801"/>
      <c r="IHV210" s="801"/>
      <c r="IHW210" s="801"/>
      <c r="IHX210" s="801"/>
      <c r="IHY210" s="801"/>
      <c r="IHZ210" s="801"/>
      <c r="IIA210" s="801"/>
      <c r="IIB210" s="801"/>
      <c r="IIC210" s="801"/>
      <c r="IID210" s="801"/>
      <c r="IIE210" s="801"/>
      <c r="IIF210" s="801"/>
      <c r="IIG210" s="801"/>
      <c r="IIH210" s="801"/>
      <c r="III210" s="801"/>
      <c r="IIJ210" s="801"/>
      <c r="IIK210" s="801"/>
      <c r="IIL210" s="801"/>
      <c r="IIM210" s="801"/>
      <c r="IIN210" s="801"/>
      <c r="IIO210" s="801"/>
      <c r="IIP210" s="801"/>
      <c r="IIQ210" s="801"/>
      <c r="IIR210" s="801"/>
      <c r="IIS210" s="801"/>
      <c r="IIT210" s="801"/>
      <c r="IIU210" s="801"/>
      <c r="IIV210" s="801"/>
      <c r="IIW210" s="801"/>
      <c r="IIX210" s="801"/>
      <c r="IIY210" s="801"/>
      <c r="IIZ210" s="801"/>
      <c r="IJA210" s="801"/>
      <c r="IJB210" s="801"/>
      <c r="IJC210" s="801"/>
      <c r="IJD210" s="801"/>
      <c r="IJE210" s="801"/>
      <c r="IJF210" s="801"/>
      <c r="IJG210" s="801"/>
      <c r="IJH210" s="801"/>
      <c r="IJI210" s="801"/>
      <c r="IJJ210" s="801"/>
      <c r="IJK210" s="801"/>
      <c r="IJL210" s="801"/>
      <c r="IJM210" s="801"/>
      <c r="IJN210" s="801"/>
      <c r="IJO210" s="801"/>
      <c r="IJP210" s="801"/>
      <c r="IJQ210" s="801"/>
      <c r="IJR210" s="801"/>
      <c r="IJS210" s="801"/>
      <c r="IJT210" s="801"/>
      <c r="IJU210" s="801"/>
      <c r="IJV210" s="801"/>
      <c r="IJW210" s="801"/>
      <c r="IJX210" s="801"/>
      <c r="IJY210" s="801"/>
      <c r="IJZ210" s="801"/>
      <c r="IKA210" s="801"/>
      <c r="IKB210" s="801"/>
      <c r="IKC210" s="801"/>
      <c r="IKD210" s="801"/>
      <c r="IKE210" s="801"/>
      <c r="IKF210" s="801"/>
      <c r="IKG210" s="801"/>
      <c r="IKH210" s="801"/>
      <c r="IKI210" s="801"/>
      <c r="IKJ210" s="801"/>
      <c r="IKK210" s="801"/>
      <c r="IKL210" s="801"/>
      <c r="IKM210" s="801"/>
      <c r="IKN210" s="801"/>
      <c r="IKO210" s="801"/>
      <c r="IKP210" s="801"/>
      <c r="IKQ210" s="801"/>
      <c r="IKR210" s="801"/>
      <c r="IKS210" s="801"/>
      <c r="IKT210" s="801"/>
      <c r="IKU210" s="801"/>
      <c r="IKV210" s="801"/>
      <c r="IKW210" s="801"/>
      <c r="IKX210" s="801"/>
      <c r="IKY210" s="801"/>
      <c r="IKZ210" s="801"/>
      <c r="ILA210" s="801"/>
      <c r="ILB210" s="801"/>
      <c r="ILC210" s="801"/>
      <c r="ILD210" s="801"/>
      <c r="ILE210" s="801"/>
      <c r="ILF210" s="801"/>
      <c r="ILG210" s="801"/>
      <c r="ILH210" s="801"/>
      <c r="ILI210" s="801"/>
      <c r="ILJ210" s="801"/>
      <c r="ILK210" s="801"/>
      <c r="ILL210" s="801"/>
      <c r="ILM210" s="801"/>
      <c r="ILN210" s="801"/>
      <c r="ILO210" s="801"/>
      <c r="ILP210" s="801"/>
      <c r="ILQ210" s="801"/>
      <c r="ILR210" s="801"/>
      <c r="ILS210" s="801"/>
      <c r="ILT210" s="801"/>
      <c r="ILU210" s="801"/>
      <c r="ILV210" s="801"/>
      <c r="ILW210" s="801"/>
      <c r="ILX210" s="801"/>
      <c r="ILY210" s="801"/>
      <c r="ILZ210" s="801"/>
      <c r="IMA210" s="801"/>
      <c r="IMB210" s="801"/>
      <c r="IMC210" s="801"/>
      <c r="IMD210" s="801"/>
      <c r="IME210" s="801"/>
      <c r="IMF210" s="801"/>
      <c r="IMG210" s="801"/>
      <c r="IMH210" s="801"/>
      <c r="IMI210" s="801"/>
      <c r="IMJ210" s="801"/>
      <c r="IMK210" s="801"/>
      <c r="IML210" s="801"/>
      <c r="IMM210" s="801"/>
      <c r="IMN210" s="801"/>
      <c r="IMO210" s="801"/>
      <c r="IMP210" s="801"/>
      <c r="IMQ210" s="801"/>
      <c r="IMR210" s="801"/>
      <c r="IMS210" s="801"/>
      <c r="IMT210" s="801"/>
      <c r="IMU210" s="801"/>
      <c r="IMV210" s="801"/>
      <c r="IMW210" s="801"/>
      <c r="IMX210" s="801"/>
      <c r="IMY210" s="801"/>
      <c r="IMZ210" s="801"/>
      <c r="INA210" s="801"/>
      <c r="INB210" s="801"/>
      <c r="INC210" s="801"/>
      <c r="IND210" s="801"/>
      <c r="INE210" s="801"/>
      <c r="INF210" s="801"/>
      <c r="ING210" s="801"/>
      <c r="INH210" s="801"/>
      <c r="INI210" s="801"/>
      <c r="INJ210" s="801"/>
      <c r="INK210" s="801"/>
      <c r="INL210" s="801"/>
      <c r="INM210" s="801"/>
      <c r="INN210" s="801"/>
      <c r="INO210" s="801"/>
      <c r="INP210" s="801"/>
      <c r="INQ210" s="801"/>
      <c r="INR210" s="801"/>
      <c r="INS210" s="801"/>
      <c r="INT210" s="801"/>
      <c r="INU210" s="801"/>
      <c r="INV210" s="801"/>
      <c r="INW210" s="801"/>
      <c r="INX210" s="801"/>
      <c r="INY210" s="801"/>
      <c r="INZ210" s="801"/>
      <c r="IOA210" s="801"/>
      <c r="IOB210" s="801"/>
      <c r="IOC210" s="801"/>
      <c r="IOD210" s="801"/>
      <c r="IOE210" s="801"/>
      <c r="IOF210" s="801"/>
      <c r="IOG210" s="801"/>
      <c r="IOH210" s="801"/>
      <c r="IOI210" s="801"/>
      <c r="IOJ210" s="801"/>
      <c r="IOK210" s="801"/>
      <c r="IOL210" s="801"/>
      <c r="IOM210" s="801"/>
      <c r="ION210" s="801"/>
      <c r="IOO210" s="801"/>
      <c r="IOP210" s="801"/>
      <c r="IOQ210" s="801"/>
      <c r="IOR210" s="801"/>
      <c r="IOS210" s="801"/>
      <c r="IOT210" s="801"/>
      <c r="IOU210" s="801"/>
      <c r="IOV210" s="801"/>
      <c r="IOW210" s="801"/>
      <c r="IOX210" s="801"/>
      <c r="IOY210" s="801"/>
      <c r="IOZ210" s="801"/>
      <c r="IPA210" s="801"/>
      <c r="IPB210" s="801"/>
      <c r="IPC210" s="801"/>
      <c r="IPD210" s="801"/>
      <c r="IPE210" s="801"/>
      <c r="IPF210" s="801"/>
      <c r="IPG210" s="801"/>
      <c r="IPH210" s="801"/>
      <c r="IPI210" s="801"/>
      <c r="IPJ210" s="801"/>
      <c r="IPK210" s="801"/>
      <c r="IPL210" s="801"/>
      <c r="IPM210" s="801"/>
      <c r="IPN210" s="801"/>
      <c r="IPO210" s="801"/>
      <c r="IPP210" s="801"/>
      <c r="IPQ210" s="801"/>
      <c r="IPR210" s="801"/>
      <c r="IPS210" s="801"/>
      <c r="IPT210" s="801"/>
      <c r="IPU210" s="801"/>
      <c r="IPV210" s="801"/>
      <c r="IPW210" s="801"/>
      <c r="IPX210" s="801"/>
      <c r="IPY210" s="801"/>
      <c r="IPZ210" s="801"/>
      <c r="IQA210" s="801"/>
      <c r="IQB210" s="801"/>
      <c r="IQC210" s="801"/>
      <c r="IQD210" s="801"/>
      <c r="IQE210" s="801"/>
      <c r="IQF210" s="801"/>
      <c r="IQG210" s="801"/>
      <c r="IQH210" s="801"/>
      <c r="IQI210" s="801"/>
      <c r="IQJ210" s="801"/>
      <c r="IQK210" s="801"/>
      <c r="IQL210" s="801"/>
      <c r="IQM210" s="801"/>
      <c r="IQN210" s="801"/>
      <c r="IQO210" s="801"/>
      <c r="IQP210" s="801"/>
      <c r="IQQ210" s="801"/>
      <c r="IQR210" s="801"/>
      <c r="IQS210" s="801"/>
      <c r="IQT210" s="801"/>
      <c r="IQU210" s="801"/>
      <c r="IQV210" s="801"/>
      <c r="IQW210" s="801"/>
      <c r="IQX210" s="801"/>
      <c r="IQY210" s="801"/>
      <c r="IQZ210" s="801"/>
      <c r="IRA210" s="801"/>
      <c r="IRB210" s="801"/>
      <c r="IRC210" s="801"/>
      <c r="IRD210" s="801"/>
      <c r="IRE210" s="801"/>
      <c r="IRF210" s="801"/>
      <c r="IRG210" s="801"/>
      <c r="IRH210" s="801"/>
      <c r="IRI210" s="801"/>
      <c r="IRJ210" s="801"/>
      <c r="IRK210" s="801"/>
      <c r="IRL210" s="801"/>
      <c r="IRM210" s="801"/>
      <c r="IRN210" s="801"/>
      <c r="IRO210" s="801"/>
      <c r="IRP210" s="801"/>
      <c r="IRQ210" s="801"/>
      <c r="IRR210" s="801"/>
      <c r="IRS210" s="801"/>
      <c r="IRT210" s="801"/>
      <c r="IRU210" s="801"/>
      <c r="IRV210" s="801"/>
      <c r="IRW210" s="801"/>
      <c r="IRX210" s="801"/>
      <c r="IRY210" s="801"/>
      <c r="IRZ210" s="801"/>
      <c r="ISA210" s="801"/>
      <c r="ISB210" s="801"/>
      <c r="ISC210" s="801"/>
      <c r="ISD210" s="801"/>
      <c r="ISE210" s="801"/>
      <c r="ISF210" s="801"/>
      <c r="ISG210" s="801"/>
      <c r="ISH210" s="801"/>
      <c r="ISI210" s="801"/>
      <c r="ISJ210" s="801"/>
      <c r="ISK210" s="801"/>
      <c r="ISL210" s="801"/>
      <c r="ISM210" s="801"/>
      <c r="ISN210" s="801"/>
      <c r="ISO210" s="801"/>
      <c r="ISP210" s="801"/>
      <c r="ISQ210" s="801"/>
      <c r="ISR210" s="801"/>
      <c r="ISS210" s="801"/>
      <c r="IST210" s="801"/>
      <c r="ISU210" s="801"/>
      <c r="ISV210" s="801"/>
      <c r="ISW210" s="801"/>
      <c r="ISX210" s="801"/>
      <c r="ISY210" s="801"/>
      <c r="ISZ210" s="801"/>
      <c r="ITA210" s="801"/>
      <c r="ITB210" s="801"/>
      <c r="ITC210" s="801"/>
      <c r="ITD210" s="801"/>
      <c r="ITE210" s="801"/>
      <c r="ITF210" s="801"/>
      <c r="ITG210" s="801"/>
      <c r="ITH210" s="801"/>
      <c r="ITI210" s="801"/>
      <c r="ITJ210" s="801"/>
      <c r="ITK210" s="801"/>
      <c r="ITL210" s="801"/>
      <c r="ITM210" s="801"/>
      <c r="ITN210" s="801"/>
      <c r="ITO210" s="801"/>
      <c r="ITP210" s="801"/>
      <c r="ITQ210" s="801"/>
      <c r="ITR210" s="801"/>
      <c r="ITS210" s="801"/>
      <c r="ITT210" s="801"/>
      <c r="ITU210" s="801"/>
      <c r="ITV210" s="801"/>
      <c r="ITW210" s="801"/>
      <c r="ITX210" s="801"/>
      <c r="ITY210" s="801"/>
      <c r="ITZ210" s="801"/>
      <c r="IUA210" s="801"/>
      <c r="IUB210" s="801"/>
      <c r="IUC210" s="801"/>
      <c r="IUD210" s="801"/>
      <c r="IUE210" s="801"/>
      <c r="IUF210" s="801"/>
      <c r="IUG210" s="801"/>
      <c r="IUH210" s="801"/>
      <c r="IUI210" s="801"/>
      <c r="IUJ210" s="801"/>
      <c r="IUK210" s="801"/>
      <c r="IUL210" s="801"/>
      <c r="IUM210" s="801"/>
      <c r="IUN210" s="801"/>
      <c r="IUO210" s="801"/>
      <c r="IUP210" s="801"/>
      <c r="IUQ210" s="801"/>
      <c r="IUR210" s="801"/>
      <c r="IUS210" s="801"/>
      <c r="IUT210" s="801"/>
      <c r="IUU210" s="801"/>
      <c r="IUV210" s="801"/>
      <c r="IUW210" s="801"/>
      <c r="IUX210" s="801"/>
      <c r="IUY210" s="801"/>
      <c r="IUZ210" s="801"/>
      <c r="IVA210" s="801"/>
      <c r="IVB210" s="801"/>
      <c r="IVC210" s="801"/>
      <c r="IVD210" s="801"/>
      <c r="IVE210" s="801"/>
      <c r="IVF210" s="801"/>
      <c r="IVG210" s="801"/>
      <c r="IVH210" s="801"/>
      <c r="IVI210" s="801"/>
      <c r="IVJ210" s="801"/>
      <c r="IVK210" s="801"/>
      <c r="IVL210" s="801"/>
      <c r="IVM210" s="801"/>
      <c r="IVN210" s="801"/>
      <c r="IVO210" s="801"/>
      <c r="IVP210" s="801"/>
      <c r="IVQ210" s="801"/>
      <c r="IVR210" s="801"/>
      <c r="IVS210" s="801"/>
      <c r="IVT210" s="801"/>
      <c r="IVU210" s="801"/>
      <c r="IVV210" s="801"/>
      <c r="IVW210" s="801"/>
      <c r="IVX210" s="801"/>
      <c r="IVY210" s="801"/>
      <c r="IVZ210" s="801"/>
      <c r="IWA210" s="801"/>
      <c r="IWB210" s="801"/>
      <c r="IWC210" s="801"/>
      <c r="IWD210" s="801"/>
      <c r="IWE210" s="801"/>
      <c r="IWF210" s="801"/>
      <c r="IWG210" s="801"/>
      <c r="IWH210" s="801"/>
      <c r="IWI210" s="801"/>
      <c r="IWJ210" s="801"/>
      <c r="IWK210" s="801"/>
      <c r="IWL210" s="801"/>
      <c r="IWM210" s="801"/>
      <c r="IWN210" s="801"/>
      <c r="IWO210" s="801"/>
      <c r="IWP210" s="801"/>
      <c r="IWQ210" s="801"/>
      <c r="IWR210" s="801"/>
      <c r="IWS210" s="801"/>
      <c r="IWT210" s="801"/>
      <c r="IWU210" s="801"/>
      <c r="IWV210" s="801"/>
      <c r="IWW210" s="801"/>
      <c r="IWX210" s="801"/>
      <c r="IWY210" s="801"/>
      <c r="IWZ210" s="801"/>
      <c r="IXA210" s="801"/>
      <c r="IXB210" s="801"/>
      <c r="IXC210" s="801"/>
      <c r="IXD210" s="801"/>
      <c r="IXE210" s="801"/>
      <c r="IXF210" s="801"/>
      <c r="IXG210" s="801"/>
      <c r="IXH210" s="801"/>
      <c r="IXI210" s="801"/>
      <c r="IXJ210" s="801"/>
      <c r="IXK210" s="801"/>
      <c r="IXL210" s="801"/>
      <c r="IXM210" s="801"/>
      <c r="IXN210" s="801"/>
      <c r="IXO210" s="801"/>
      <c r="IXP210" s="801"/>
      <c r="IXQ210" s="801"/>
      <c r="IXR210" s="801"/>
      <c r="IXS210" s="801"/>
      <c r="IXT210" s="801"/>
      <c r="IXU210" s="801"/>
      <c r="IXV210" s="801"/>
      <c r="IXW210" s="801"/>
      <c r="IXX210" s="801"/>
      <c r="IXY210" s="801"/>
      <c r="IXZ210" s="801"/>
      <c r="IYA210" s="801"/>
      <c r="IYB210" s="801"/>
      <c r="IYC210" s="801"/>
      <c r="IYD210" s="801"/>
      <c r="IYE210" s="801"/>
      <c r="IYF210" s="801"/>
      <c r="IYG210" s="801"/>
      <c r="IYH210" s="801"/>
      <c r="IYI210" s="801"/>
      <c r="IYJ210" s="801"/>
      <c r="IYK210" s="801"/>
      <c r="IYL210" s="801"/>
      <c r="IYM210" s="801"/>
      <c r="IYN210" s="801"/>
      <c r="IYO210" s="801"/>
      <c r="IYP210" s="801"/>
      <c r="IYQ210" s="801"/>
      <c r="IYR210" s="801"/>
      <c r="IYS210" s="801"/>
      <c r="IYT210" s="801"/>
      <c r="IYU210" s="801"/>
      <c r="IYV210" s="801"/>
      <c r="IYW210" s="801"/>
      <c r="IYX210" s="801"/>
      <c r="IYY210" s="801"/>
      <c r="IYZ210" s="801"/>
      <c r="IZA210" s="801"/>
      <c r="IZB210" s="801"/>
      <c r="IZC210" s="801"/>
      <c r="IZD210" s="801"/>
      <c r="IZE210" s="801"/>
      <c r="IZF210" s="801"/>
      <c r="IZG210" s="801"/>
      <c r="IZH210" s="801"/>
      <c r="IZI210" s="801"/>
      <c r="IZJ210" s="801"/>
      <c r="IZK210" s="801"/>
      <c r="IZL210" s="801"/>
      <c r="IZM210" s="801"/>
      <c r="IZN210" s="801"/>
      <c r="IZO210" s="801"/>
      <c r="IZP210" s="801"/>
      <c r="IZQ210" s="801"/>
      <c r="IZR210" s="801"/>
      <c r="IZS210" s="801"/>
      <c r="IZT210" s="801"/>
      <c r="IZU210" s="801"/>
      <c r="IZV210" s="801"/>
      <c r="IZW210" s="801"/>
      <c r="IZX210" s="801"/>
      <c r="IZY210" s="801"/>
      <c r="IZZ210" s="801"/>
      <c r="JAA210" s="801"/>
      <c r="JAB210" s="801"/>
      <c r="JAC210" s="801"/>
      <c r="JAD210" s="801"/>
      <c r="JAE210" s="801"/>
      <c r="JAF210" s="801"/>
      <c r="JAG210" s="801"/>
      <c r="JAH210" s="801"/>
      <c r="JAI210" s="801"/>
      <c r="JAJ210" s="801"/>
      <c r="JAK210" s="801"/>
      <c r="JAL210" s="801"/>
      <c r="JAM210" s="801"/>
      <c r="JAN210" s="801"/>
      <c r="JAO210" s="801"/>
      <c r="JAP210" s="801"/>
      <c r="JAQ210" s="801"/>
      <c r="JAR210" s="801"/>
      <c r="JAS210" s="801"/>
      <c r="JAT210" s="801"/>
      <c r="JAU210" s="801"/>
      <c r="JAV210" s="801"/>
      <c r="JAW210" s="801"/>
      <c r="JAX210" s="801"/>
      <c r="JAY210" s="801"/>
      <c r="JAZ210" s="801"/>
      <c r="JBA210" s="801"/>
      <c r="JBB210" s="801"/>
      <c r="JBC210" s="801"/>
      <c r="JBD210" s="801"/>
      <c r="JBE210" s="801"/>
      <c r="JBF210" s="801"/>
      <c r="JBG210" s="801"/>
      <c r="JBH210" s="801"/>
      <c r="JBI210" s="801"/>
      <c r="JBJ210" s="801"/>
      <c r="JBK210" s="801"/>
      <c r="JBL210" s="801"/>
      <c r="JBM210" s="801"/>
      <c r="JBN210" s="801"/>
      <c r="JBO210" s="801"/>
      <c r="JBP210" s="801"/>
      <c r="JBQ210" s="801"/>
      <c r="JBR210" s="801"/>
      <c r="JBS210" s="801"/>
      <c r="JBT210" s="801"/>
      <c r="JBU210" s="801"/>
      <c r="JBV210" s="801"/>
      <c r="JBW210" s="801"/>
      <c r="JBX210" s="801"/>
      <c r="JBY210" s="801"/>
      <c r="JBZ210" s="801"/>
      <c r="JCA210" s="801"/>
      <c r="JCB210" s="801"/>
      <c r="JCC210" s="801"/>
      <c r="JCD210" s="801"/>
      <c r="JCE210" s="801"/>
      <c r="JCF210" s="801"/>
      <c r="JCG210" s="801"/>
      <c r="JCH210" s="801"/>
      <c r="JCI210" s="801"/>
      <c r="JCJ210" s="801"/>
      <c r="JCK210" s="801"/>
      <c r="JCL210" s="801"/>
      <c r="JCM210" s="801"/>
      <c r="JCN210" s="801"/>
      <c r="JCO210" s="801"/>
      <c r="JCP210" s="801"/>
      <c r="JCQ210" s="801"/>
      <c r="JCR210" s="801"/>
      <c r="JCS210" s="801"/>
      <c r="JCT210" s="801"/>
      <c r="JCU210" s="801"/>
      <c r="JCV210" s="801"/>
      <c r="JCW210" s="801"/>
      <c r="JCX210" s="801"/>
      <c r="JCY210" s="801"/>
      <c r="JCZ210" s="801"/>
      <c r="JDA210" s="801"/>
      <c r="JDB210" s="801"/>
      <c r="JDC210" s="801"/>
      <c r="JDD210" s="801"/>
      <c r="JDE210" s="801"/>
      <c r="JDF210" s="801"/>
      <c r="JDG210" s="801"/>
      <c r="JDH210" s="801"/>
      <c r="JDI210" s="801"/>
      <c r="JDJ210" s="801"/>
      <c r="JDK210" s="801"/>
      <c r="JDL210" s="801"/>
      <c r="JDM210" s="801"/>
      <c r="JDN210" s="801"/>
      <c r="JDO210" s="801"/>
      <c r="JDP210" s="801"/>
      <c r="JDQ210" s="801"/>
      <c r="JDR210" s="801"/>
      <c r="JDS210" s="801"/>
      <c r="JDT210" s="801"/>
      <c r="JDU210" s="801"/>
      <c r="JDV210" s="801"/>
      <c r="JDW210" s="801"/>
      <c r="JDX210" s="801"/>
      <c r="JDY210" s="801"/>
      <c r="JDZ210" s="801"/>
      <c r="JEA210" s="801"/>
      <c r="JEB210" s="801"/>
      <c r="JEC210" s="801"/>
      <c r="JED210" s="801"/>
      <c r="JEE210" s="801"/>
      <c r="JEF210" s="801"/>
      <c r="JEG210" s="801"/>
      <c r="JEH210" s="801"/>
      <c r="JEI210" s="801"/>
      <c r="JEJ210" s="801"/>
      <c r="JEK210" s="801"/>
      <c r="JEL210" s="801"/>
      <c r="JEM210" s="801"/>
      <c r="JEN210" s="801"/>
      <c r="JEO210" s="801"/>
      <c r="JEP210" s="801"/>
      <c r="JEQ210" s="801"/>
      <c r="JER210" s="801"/>
      <c r="JES210" s="801"/>
      <c r="JET210" s="801"/>
      <c r="JEU210" s="801"/>
      <c r="JEV210" s="801"/>
      <c r="JEW210" s="801"/>
      <c r="JEX210" s="801"/>
      <c r="JEY210" s="801"/>
      <c r="JEZ210" s="801"/>
      <c r="JFA210" s="801"/>
      <c r="JFB210" s="801"/>
      <c r="JFC210" s="801"/>
      <c r="JFD210" s="801"/>
      <c r="JFE210" s="801"/>
      <c r="JFF210" s="801"/>
      <c r="JFG210" s="801"/>
      <c r="JFH210" s="801"/>
      <c r="JFI210" s="801"/>
      <c r="JFJ210" s="801"/>
      <c r="JFK210" s="801"/>
      <c r="JFL210" s="801"/>
      <c r="JFM210" s="801"/>
      <c r="JFN210" s="801"/>
      <c r="JFO210" s="801"/>
      <c r="JFP210" s="801"/>
      <c r="JFQ210" s="801"/>
      <c r="JFR210" s="801"/>
      <c r="JFS210" s="801"/>
      <c r="JFT210" s="801"/>
      <c r="JFU210" s="801"/>
      <c r="JFV210" s="801"/>
      <c r="JFW210" s="801"/>
      <c r="JFX210" s="801"/>
      <c r="JFY210" s="801"/>
      <c r="JFZ210" s="801"/>
      <c r="JGA210" s="801"/>
      <c r="JGB210" s="801"/>
      <c r="JGC210" s="801"/>
      <c r="JGD210" s="801"/>
      <c r="JGE210" s="801"/>
      <c r="JGF210" s="801"/>
      <c r="JGG210" s="801"/>
      <c r="JGH210" s="801"/>
      <c r="JGI210" s="801"/>
      <c r="JGJ210" s="801"/>
      <c r="JGK210" s="801"/>
      <c r="JGL210" s="801"/>
      <c r="JGM210" s="801"/>
      <c r="JGN210" s="801"/>
      <c r="JGO210" s="801"/>
      <c r="JGP210" s="801"/>
      <c r="JGQ210" s="801"/>
      <c r="JGR210" s="801"/>
      <c r="JGS210" s="801"/>
      <c r="JGT210" s="801"/>
      <c r="JGU210" s="801"/>
      <c r="JGV210" s="801"/>
      <c r="JGW210" s="801"/>
      <c r="JGX210" s="801"/>
      <c r="JGY210" s="801"/>
      <c r="JGZ210" s="801"/>
      <c r="JHA210" s="801"/>
      <c r="JHB210" s="801"/>
      <c r="JHC210" s="801"/>
      <c r="JHD210" s="801"/>
      <c r="JHE210" s="801"/>
      <c r="JHF210" s="801"/>
      <c r="JHG210" s="801"/>
      <c r="JHH210" s="801"/>
      <c r="JHI210" s="801"/>
      <c r="JHJ210" s="801"/>
      <c r="JHK210" s="801"/>
      <c r="JHL210" s="801"/>
      <c r="JHM210" s="801"/>
      <c r="JHN210" s="801"/>
      <c r="JHO210" s="801"/>
      <c r="JHP210" s="801"/>
      <c r="JHQ210" s="801"/>
      <c r="JHR210" s="801"/>
      <c r="JHS210" s="801"/>
      <c r="JHT210" s="801"/>
      <c r="JHU210" s="801"/>
      <c r="JHV210" s="801"/>
      <c r="JHW210" s="801"/>
      <c r="JHX210" s="801"/>
      <c r="JHY210" s="801"/>
      <c r="JHZ210" s="801"/>
      <c r="JIA210" s="801"/>
      <c r="JIB210" s="801"/>
      <c r="JIC210" s="801"/>
      <c r="JID210" s="801"/>
      <c r="JIE210" s="801"/>
      <c r="JIF210" s="801"/>
      <c r="JIG210" s="801"/>
      <c r="JIH210" s="801"/>
      <c r="JII210" s="801"/>
      <c r="JIJ210" s="801"/>
      <c r="JIK210" s="801"/>
      <c r="JIL210" s="801"/>
      <c r="JIM210" s="801"/>
      <c r="JIN210" s="801"/>
      <c r="JIO210" s="801"/>
      <c r="JIP210" s="801"/>
      <c r="JIQ210" s="801"/>
      <c r="JIR210" s="801"/>
      <c r="JIS210" s="801"/>
      <c r="JIT210" s="801"/>
      <c r="JIU210" s="801"/>
      <c r="JIV210" s="801"/>
      <c r="JIW210" s="801"/>
      <c r="JIX210" s="801"/>
      <c r="JIY210" s="801"/>
      <c r="JIZ210" s="801"/>
      <c r="JJA210" s="801"/>
      <c r="JJB210" s="801"/>
      <c r="JJC210" s="801"/>
      <c r="JJD210" s="801"/>
      <c r="JJE210" s="801"/>
      <c r="JJF210" s="801"/>
      <c r="JJG210" s="801"/>
      <c r="JJH210" s="801"/>
      <c r="JJI210" s="801"/>
      <c r="JJJ210" s="801"/>
      <c r="JJK210" s="801"/>
      <c r="JJL210" s="801"/>
      <c r="JJM210" s="801"/>
      <c r="JJN210" s="801"/>
      <c r="JJO210" s="801"/>
      <c r="JJP210" s="801"/>
      <c r="JJQ210" s="801"/>
      <c r="JJR210" s="801"/>
      <c r="JJS210" s="801"/>
      <c r="JJT210" s="801"/>
      <c r="JJU210" s="801"/>
      <c r="JJV210" s="801"/>
      <c r="JJW210" s="801"/>
      <c r="JJX210" s="801"/>
      <c r="JJY210" s="801"/>
      <c r="JJZ210" s="801"/>
      <c r="JKA210" s="801"/>
      <c r="JKB210" s="801"/>
      <c r="JKC210" s="801"/>
      <c r="JKD210" s="801"/>
      <c r="JKE210" s="801"/>
      <c r="JKF210" s="801"/>
      <c r="JKG210" s="801"/>
      <c r="JKH210" s="801"/>
      <c r="JKI210" s="801"/>
      <c r="JKJ210" s="801"/>
      <c r="JKK210" s="801"/>
      <c r="JKL210" s="801"/>
      <c r="JKM210" s="801"/>
      <c r="JKN210" s="801"/>
      <c r="JKO210" s="801"/>
      <c r="JKP210" s="801"/>
      <c r="JKQ210" s="801"/>
      <c r="JKR210" s="801"/>
      <c r="JKS210" s="801"/>
      <c r="JKT210" s="801"/>
      <c r="JKU210" s="801"/>
      <c r="JKV210" s="801"/>
      <c r="JKW210" s="801"/>
      <c r="JKX210" s="801"/>
      <c r="JKY210" s="801"/>
      <c r="JKZ210" s="801"/>
      <c r="JLA210" s="801"/>
      <c r="JLB210" s="801"/>
      <c r="JLC210" s="801"/>
      <c r="JLD210" s="801"/>
      <c r="JLE210" s="801"/>
      <c r="JLF210" s="801"/>
      <c r="JLG210" s="801"/>
      <c r="JLH210" s="801"/>
      <c r="JLI210" s="801"/>
      <c r="JLJ210" s="801"/>
      <c r="JLK210" s="801"/>
      <c r="JLL210" s="801"/>
      <c r="JLM210" s="801"/>
      <c r="JLN210" s="801"/>
      <c r="JLO210" s="801"/>
      <c r="JLP210" s="801"/>
      <c r="JLQ210" s="801"/>
      <c r="JLR210" s="801"/>
      <c r="JLS210" s="801"/>
      <c r="JLT210" s="801"/>
      <c r="JLU210" s="801"/>
      <c r="JLV210" s="801"/>
      <c r="JLW210" s="801"/>
      <c r="JLX210" s="801"/>
      <c r="JLY210" s="801"/>
      <c r="JLZ210" s="801"/>
      <c r="JMA210" s="801"/>
      <c r="JMB210" s="801"/>
      <c r="JMC210" s="801"/>
      <c r="JMD210" s="801"/>
      <c r="JME210" s="801"/>
      <c r="JMF210" s="801"/>
      <c r="JMG210" s="801"/>
      <c r="JMH210" s="801"/>
      <c r="JMI210" s="801"/>
      <c r="JMJ210" s="801"/>
      <c r="JMK210" s="801"/>
      <c r="JML210" s="801"/>
      <c r="JMM210" s="801"/>
      <c r="JMN210" s="801"/>
      <c r="JMO210" s="801"/>
      <c r="JMP210" s="801"/>
      <c r="JMQ210" s="801"/>
      <c r="JMR210" s="801"/>
      <c r="JMS210" s="801"/>
      <c r="JMT210" s="801"/>
      <c r="JMU210" s="801"/>
      <c r="JMV210" s="801"/>
      <c r="JMW210" s="801"/>
      <c r="JMX210" s="801"/>
      <c r="JMY210" s="801"/>
      <c r="JMZ210" s="801"/>
      <c r="JNA210" s="801"/>
      <c r="JNB210" s="801"/>
      <c r="JNC210" s="801"/>
      <c r="JND210" s="801"/>
      <c r="JNE210" s="801"/>
      <c r="JNF210" s="801"/>
      <c r="JNG210" s="801"/>
      <c r="JNH210" s="801"/>
      <c r="JNI210" s="801"/>
      <c r="JNJ210" s="801"/>
      <c r="JNK210" s="801"/>
      <c r="JNL210" s="801"/>
      <c r="JNM210" s="801"/>
      <c r="JNN210" s="801"/>
      <c r="JNO210" s="801"/>
      <c r="JNP210" s="801"/>
      <c r="JNQ210" s="801"/>
      <c r="JNR210" s="801"/>
      <c r="JNS210" s="801"/>
      <c r="JNT210" s="801"/>
      <c r="JNU210" s="801"/>
      <c r="JNV210" s="801"/>
      <c r="JNW210" s="801"/>
      <c r="JNX210" s="801"/>
      <c r="JNY210" s="801"/>
      <c r="JNZ210" s="801"/>
      <c r="JOA210" s="801"/>
      <c r="JOB210" s="801"/>
      <c r="JOC210" s="801"/>
      <c r="JOD210" s="801"/>
      <c r="JOE210" s="801"/>
      <c r="JOF210" s="801"/>
      <c r="JOG210" s="801"/>
      <c r="JOH210" s="801"/>
      <c r="JOI210" s="801"/>
      <c r="JOJ210" s="801"/>
      <c r="JOK210" s="801"/>
      <c r="JOL210" s="801"/>
      <c r="JOM210" s="801"/>
      <c r="JON210" s="801"/>
      <c r="JOO210" s="801"/>
      <c r="JOP210" s="801"/>
      <c r="JOQ210" s="801"/>
      <c r="JOR210" s="801"/>
      <c r="JOS210" s="801"/>
      <c r="JOT210" s="801"/>
      <c r="JOU210" s="801"/>
      <c r="JOV210" s="801"/>
      <c r="JOW210" s="801"/>
      <c r="JOX210" s="801"/>
      <c r="JOY210" s="801"/>
      <c r="JOZ210" s="801"/>
      <c r="JPA210" s="801"/>
      <c r="JPB210" s="801"/>
      <c r="JPC210" s="801"/>
      <c r="JPD210" s="801"/>
      <c r="JPE210" s="801"/>
      <c r="JPF210" s="801"/>
      <c r="JPG210" s="801"/>
      <c r="JPH210" s="801"/>
      <c r="JPI210" s="801"/>
      <c r="JPJ210" s="801"/>
      <c r="JPK210" s="801"/>
      <c r="JPL210" s="801"/>
      <c r="JPM210" s="801"/>
      <c r="JPN210" s="801"/>
      <c r="JPO210" s="801"/>
      <c r="JPP210" s="801"/>
      <c r="JPQ210" s="801"/>
      <c r="JPR210" s="801"/>
      <c r="JPS210" s="801"/>
      <c r="JPT210" s="801"/>
      <c r="JPU210" s="801"/>
      <c r="JPV210" s="801"/>
      <c r="JPW210" s="801"/>
      <c r="JPX210" s="801"/>
      <c r="JPY210" s="801"/>
      <c r="JPZ210" s="801"/>
      <c r="JQA210" s="801"/>
      <c r="JQB210" s="801"/>
      <c r="JQC210" s="801"/>
      <c r="JQD210" s="801"/>
      <c r="JQE210" s="801"/>
      <c r="JQF210" s="801"/>
      <c r="JQG210" s="801"/>
      <c r="JQH210" s="801"/>
      <c r="JQI210" s="801"/>
      <c r="JQJ210" s="801"/>
      <c r="JQK210" s="801"/>
      <c r="JQL210" s="801"/>
      <c r="JQM210" s="801"/>
      <c r="JQN210" s="801"/>
      <c r="JQO210" s="801"/>
      <c r="JQP210" s="801"/>
      <c r="JQQ210" s="801"/>
      <c r="JQR210" s="801"/>
      <c r="JQS210" s="801"/>
      <c r="JQT210" s="801"/>
      <c r="JQU210" s="801"/>
      <c r="JQV210" s="801"/>
      <c r="JQW210" s="801"/>
      <c r="JQX210" s="801"/>
      <c r="JQY210" s="801"/>
      <c r="JQZ210" s="801"/>
      <c r="JRA210" s="801"/>
      <c r="JRB210" s="801"/>
      <c r="JRC210" s="801"/>
      <c r="JRD210" s="801"/>
      <c r="JRE210" s="801"/>
      <c r="JRF210" s="801"/>
      <c r="JRG210" s="801"/>
      <c r="JRH210" s="801"/>
      <c r="JRI210" s="801"/>
      <c r="JRJ210" s="801"/>
      <c r="JRK210" s="801"/>
      <c r="JRL210" s="801"/>
      <c r="JRM210" s="801"/>
      <c r="JRN210" s="801"/>
      <c r="JRO210" s="801"/>
      <c r="JRP210" s="801"/>
      <c r="JRQ210" s="801"/>
      <c r="JRR210" s="801"/>
      <c r="JRS210" s="801"/>
      <c r="JRT210" s="801"/>
      <c r="JRU210" s="801"/>
      <c r="JRV210" s="801"/>
      <c r="JRW210" s="801"/>
      <c r="JRX210" s="801"/>
      <c r="JRY210" s="801"/>
      <c r="JRZ210" s="801"/>
      <c r="JSA210" s="801"/>
      <c r="JSB210" s="801"/>
      <c r="JSC210" s="801"/>
      <c r="JSD210" s="801"/>
      <c r="JSE210" s="801"/>
      <c r="JSF210" s="801"/>
      <c r="JSG210" s="801"/>
      <c r="JSH210" s="801"/>
      <c r="JSI210" s="801"/>
      <c r="JSJ210" s="801"/>
      <c r="JSK210" s="801"/>
      <c r="JSL210" s="801"/>
      <c r="JSM210" s="801"/>
      <c r="JSN210" s="801"/>
      <c r="JSO210" s="801"/>
      <c r="JSP210" s="801"/>
      <c r="JSQ210" s="801"/>
      <c r="JSR210" s="801"/>
      <c r="JSS210" s="801"/>
      <c r="JST210" s="801"/>
      <c r="JSU210" s="801"/>
      <c r="JSV210" s="801"/>
      <c r="JSW210" s="801"/>
      <c r="JSX210" s="801"/>
      <c r="JSY210" s="801"/>
      <c r="JSZ210" s="801"/>
      <c r="JTA210" s="801"/>
      <c r="JTB210" s="801"/>
      <c r="JTC210" s="801"/>
      <c r="JTD210" s="801"/>
      <c r="JTE210" s="801"/>
      <c r="JTF210" s="801"/>
      <c r="JTG210" s="801"/>
      <c r="JTH210" s="801"/>
      <c r="JTI210" s="801"/>
      <c r="JTJ210" s="801"/>
      <c r="JTK210" s="801"/>
      <c r="JTL210" s="801"/>
      <c r="JTM210" s="801"/>
      <c r="JTN210" s="801"/>
      <c r="JTO210" s="801"/>
      <c r="JTP210" s="801"/>
      <c r="JTQ210" s="801"/>
      <c r="JTR210" s="801"/>
      <c r="JTS210" s="801"/>
      <c r="JTT210" s="801"/>
      <c r="JTU210" s="801"/>
      <c r="JTV210" s="801"/>
      <c r="JTW210" s="801"/>
      <c r="JTX210" s="801"/>
      <c r="JTY210" s="801"/>
      <c r="JTZ210" s="801"/>
      <c r="JUA210" s="801"/>
      <c r="JUB210" s="801"/>
      <c r="JUC210" s="801"/>
      <c r="JUD210" s="801"/>
      <c r="JUE210" s="801"/>
      <c r="JUF210" s="801"/>
      <c r="JUG210" s="801"/>
      <c r="JUH210" s="801"/>
      <c r="JUI210" s="801"/>
      <c r="JUJ210" s="801"/>
      <c r="JUK210" s="801"/>
      <c r="JUL210" s="801"/>
      <c r="JUM210" s="801"/>
      <c r="JUN210" s="801"/>
      <c r="JUO210" s="801"/>
      <c r="JUP210" s="801"/>
      <c r="JUQ210" s="801"/>
      <c r="JUR210" s="801"/>
      <c r="JUS210" s="801"/>
      <c r="JUT210" s="801"/>
      <c r="JUU210" s="801"/>
      <c r="JUV210" s="801"/>
      <c r="JUW210" s="801"/>
      <c r="JUX210" s="801"/>
      <c r="JUY210" s="801"/>
      <c r="JUZ210" s="801"/>
      <c r="JVA210" s="801"/>
      <c r="JVB210" s="801"/>
      <c r="JVC210" s="801"/>
      <c r="JVD210" s="801"/>
      <c r="JVE210" s="801"/>
      <c r="JVF210" s="801"/>
      <c r="JVG210" s="801"/>
      <c r="JVH210" s="801"/>
      <c r="JVI210" s="801"/>
      <c r="JVJ210" s="801"/>
      <c r="JVK210" s="801"/>
      <c r="JVL210" s="801"/>
      <c r="JVM210" s="801"/>
      <c r="JVN210" s="801"/>
      <c r="JVO210" s="801"/>
      <c r="JVP210" s="801"/>
      <c r="JVQ210" s="801"/>
      <c r="JVR210" s="801"/>
      <c r="JVS210" s="801"/>
      <c r="JVT210" s="801"/>
      <c r="JVU210" s="801"/>
      <c r="JVV210" s="801"/>
      <c r="JVW210" s="801"/>
      <c r="JVX210" s="801"/>
      <c r="JVY210" s="801"/>
      <c r="JVZ210" s="801"/>
      <c r="JWA210" s="801"/>
      <c r="JWB210" s="801"/>
      <c r="JWC210" s="801"/>
      <c r="JWD210" s="801"/>
      <c r="JWE210" s="801"/>
      <c r="JWF210" s="801"/>
      <c r="JWG210" s="801"/>
      <c r="JWH210" s="801"/>
      <c r="JWI210" s="801"/>
      <c r="JWJ210" s="801"/>
      <c r="JWK210" s="801"/>
      <c r="JWL210" s="801"/>
      <c r="JWM210" s="801"/>
      <c r="JWN210" s="801"/>
      <c r="JWO210" s="801"/>
      <c r="JWP210" s="801"/>
      <c r="JWQ210" s="801"/>
      <c r="JWR210" s="801"/>
      <c r="JWS210" s="801"/>
      <c r="JWT210" s="801"/>
      <c r="JWU210" s="801"/>
      <c r="JWV210" s="801"/>
      <c r="JWW210" s="801"/>
      <c r="JWX210" s="801"/>
      <c r="JWY210" s="801"/>
      <c r="JWZ210" s="801"/>
      <c r="JXA210" s="801"/>
      <c r="JXB210" s="801"/>
      <c r="JXC210" s="801"/>
      <c r="JXD210" s="801"/>
      <c r="JXE210" s="801"/>
      <c r="JXF210" s="801"/>
      <c r="JXG210" s="801"/>
      <c r="JXH210" s="801"/>
      <c r="JXI210" s="801"/>
      <c r="JXJ210" s="801"/>
      <c r="JXK210" s="801"/>
      <c r="JXL210" s="801"/>
      <c r="JXM210" s="801"/>
      <c r="JXN210" s="801"/>
      <c r="JXO210" s="801"/>
      <c r="JXP210" s="801"/>
      <c r="JXQ210" s="801"/>
      <c r="JXR210" s="801"/>
      <c r="JXS210" s="801"/>
      <c r="JXT210" s="801"/>
      <c r="JXU210" s="801"/>
      <c r="JXV210" s="801"/>
      <c r="JXW210" s="801"/>
      <c r="JXX210" s="801"/>
      <c r="JXY210" s="801"/>
      <c r="JXZ210" s="801"/>
      <c r="JYA210" s="801"/>
      <c r="JYB210" s="801"/>
      <c r="JYC210" s="801"/>
      <c r="JYD210" s="801"/>
      <c r="JYE210" s="801"/>
      <c r="JYF210" s="801"/>
      <c r="JYG210" s="801"/>
      <c r="JYH210" s="801"/>
      <c r="JYI210" s="801"/>
      <c r="JYJ210" s="801"/>
      <c r="JYK210" s="801"/>
      <c r="JYL210" s="801"/>
      <c r="JYM210" s="801"/>
      <c r="JYN210" s="801"/>
      <c r="JYO210" s="801"/>
      <c r="JYP210" s="801"/>
      <c r="JYQ210" s="801"/>
      <c r="JYR210" s="801"/>
      <c r="JYS210" s="801"/>
      <c r="JYT210" s="801"/>
      <c r="JYU210" s="801"/>
      <c r="JYV210" s="801"/>
      <c r="JYW210" s="801"/>
      <c r="JYX210" s="801"/>
      <c r="JYY210" s="801"/>
      <c r="JYZ210" s="801"/>
      <c r="JZA210" s="801"/>
      <c r="JZB210" s="801"/>
      <c r="JZC210" s="801"/>
      <c r="JZD210" s="801"/>
      <c r="JZE210" s="801"/>
      <c r="JZF210" s="801"/>
      <c r="JZG210" s="801"/>
      <c r="JZH210" s="801"/>
      <c r="JZI210" s="801"/>
      <c r="JZJ210" s="801"/>
      <c r="JZK210" s="801"/>
      <c r="JZL210" s="801"/>
      <c r="JZM210" s="801"/>
      <c r="JZN210" s="801"/>
      <c r="JZO210" s="801"/>
      <c r="JZP210" s="801"/>
      <c r="JZQ210" s="801"/>
      <c r="JZR210" s="801"/>
      <c r="JZS210" s="801"/>
      <c r="JZT210" s="801"/>
      <c r="JZU210" s="801"/>
      <c r="JZV210" s="801"/>
      <c r="JZW210" s="801"/>
      <c r="JZX210" s="801"/>
      <c r="JZY210" s="801"/>
      <c r="JZZ210" s="801"/>
      <c r="KAA210" s="801"/>
      <c r="KAB210" s="801"/>
      <c r="KAC210" s="801"/>
      <c r="KAD210" s="801"/>
      <c r="KAE210" s="801"/>
      <c r="KAF210" s="801"/>
      <c r="KAG210" s="801"/>
      <c r="KAH210" s="801"/>
      <c r="KAI210" s="801"/>
      <c r="KAJ210" s="801"/>
      <c r="KAK210" s="801"/>
      <c r="KAL210" s="801"/>
      <c r="KAM210" s="801"/>
      <c r="KAN210" s="801"/>
      <c r="KAO210" s="801"/>
      <c r="KAP210" s="801"/>
      <c r="KAQ210" s="801"/>
      <c r="KAR210" s="801"/>
      <c r="KAS210" s="801"/>
      <c r="KAT210" s="801"/>
      <c r="KAU210" s="801"/>
      <c r="KAV210" s="801"/>
      <c r="KAW210" s="801"/>
      <c r="KAX210" s="801"/>
      <c r="KAY210" s="801"/>
      <c r="KAZ210" s="801"/>
      <c r="KBA210" s="801"/>
      <c r="KBB210" s="801"/>
      <c r="KBC210" s="801"/>
      <c r="KBD210" s="801"/>
      <c r="KBE210" s="801"/>
      <c r="KBF210" s="801"/>
      <c r="KBG210" s="801"/>
      <c r="KBH210" s="801"/>
      <c r="KBI210" s="801"/>
      <c r="KBJ210" s="801"/>
      <c r="KBK210" s="801"/>
      <c r="KBL210" s="801"/>
      <c r="KBM210" s="801"/>
      <c r="KBN210" s="801"/>
      <c r="KBO210" s="801"/>
      <c r="KBP210" s="801"/>
      <c r="KBQ210" s="801"/>
      <c r="KBR210" s="801"/>
      <c r="KBS210" s="801"/>
      <c r="KBT210" s="801"/>
      <c r="KBU210" s="801"/>
      <c r="KBV210" s="801"/>
      <c r="KBW210" s="801"/>
      <c r="KBX210" s="801"/>
      <c r="KBY210" s="801"/>
      <c r="KBZ210" s="801"/>
      <c r="KCA210" s="801"/>
      <c r="KCB210" s="801"/>
      <c r="KCC210" s="801"/>
      <c r="KCD210" s="801"/>
      <c r="KCE210" s="801"/>
      <c r="KCF210" s="801"/>
      <c r="KCG210" s="801"/>
      <c r="KCH210" s="801"/>
      <c r="KCI210" s="801"/>
      <c r="KCJ210" s="801"/>
      <c r="KCK210" s="801"/>
      <c r="KCL210" s="801"/>
      <c r="KCM210" s="801"/>
      <c r="KCN210" s="801"/>
      <c r="KCO210" s="801"/>
      <c r="KCP210" s="801"/>
      <c r="KCQ210" s="801"/>
      <c r="KCR210" s="801"/>
      <c r="KCS210" s="801"/>
      <c r="KCT210" s="801"/>
      <c r="KCU210" s="801"/>
      <c r="KCV210" s="801"/>
      <c r="KCW210" s="801"/>
      <c r="KCX210" s="801"/>
      <c r="KCY210" s="801"/>
      <c r="KCZ210" s="801"/>
      <c r="KDA210" s="801"/>
      <c r="KDB210" s="801"/>
      <c r="KDC210" s="801"/>
      <c r="KDD210" s="801"/>
      <c r="KDE210" s="801"/>
      <c r="KDF210" s="801"/>
      <c r="KDG210" s="801"/>
      <c r="KDH210" s="801"/>
      <c r="KDI210" s="801"/>
      <c r="KDJ210" s="801"/>
      <c r="KDK210" s="801"/>
      <c r="KDL210" s="801"/>
      <c r="KDM210" s="801"/>
      <c r="KDN210" s="801"/>
      <c r="KDO210" s="801"/>
      <c r="KDP210" s="801"/>
      <c r="KDQ210" s="801"/>
      <c r="KDR210" s="801"/>
      <c r="KDS210" s="801"/>
      <c r="KDT210" s="801"/>
      <c r="KDU210" s="801"/>
      <c r="KDV210" s="801"/>
      <c r="KDW210" s="801"/>
      <c r="KDX210" s="801"/>
      <c r="KDY210" s="801"/>
      <c r="KDZ210" s="801"/>
      <c r="KEA210" s="801"/>
      <c r="KEB210" s="801"/>
      <c r="KEC210" s="801"/>
      <c r="KED210" s="801"/>
      <c r="KEE210" s="801"/>
      <c r="KEF210" s="801"/>
      <c r="KEG210" s="801"/>
      <c r="KEH210" s="801"/>
      <c r="KEI210" s="801"/>
      <c r="KEJ210" s="801"/>
      <c r="KEK210" s="801"/>
      <c r="KEL210" s="801"/>
      <c r="KEM210" s="801"/>
      <c r="KEN210" s="801"/>
      <c r="KEO210" s="801"/>
      <c r="KEP210" s="801"/>
      <c r="KEQ210" s="801"/>
      <c r="KER210" s="801"/>
      <c r="KES210" s="801"/>
      <c r="KET210" s="801"/>
      <c r="KEU210" s="801"/>
      <c r="KEV210" s="801"/>
      <c r="KEW210" s="801"/>
      <c r="KEX210" s="801"/>
      <c r="KEY210" s="801"/>
      <c r="KEZ210" s="801"/>
      <c r="KFA210" s="801"/>
      <c r="KFB210" s="801"/>
      <c r="KFC210" s="801"/>
      <c r="KFD210" s="801"/>
      <c r="KFE210" s="801"/>
      <c r="KFF210" s="801"/>
      <c r="KFG210" s="801"/>
      <c r="KFH210" s="801"/>
      <c r="KFI210" s="801"/>
      <c r="KFJ210" s="801"/>
      <c r="KFK210" s="801"/>
      <c r="KFL210" s="801"/>
      <c r="KFM210" s="801"/>
      <c r="KFN210" s="801"/>
      <c r="KFO210" s="801"/>
      <c r="KFP210" s="801"/>
      <c r="KFQ210" s="801"/>
      <c r="KFR210" s="801"/>
      <c r="KFS210" s="801"/>
      <c r="KFT210" s="801"/>
      <c r="KFU210" s="801"/>
      <c r="KFV210" s="801"/>
      <c r="KFW210" s="801"/>
      <c r="KFX210" s="801"/>
      <c r="KFY210" s="801"/>
      <c r="KFZ210" s="801"/>
      <c r="KGA210" s="801"/>
      <c r="KGB210" s="801"/>
      <c r="KGC210" s="801"/>
      <c r="KGD210" s="801"/>
      <c r="KGE210" s="801"/>
      <c r="KGF210" s="801"/>
      <c r="KGG210" s="801"/>
      <c r="KGH210" s="801"/>
      <c r="KGI210" s="801"/>
      <c r="KGJ210" s="801"/>
      <c r="KGK210" s="801"/>
      <c r="KGL210" s="801"/>
      <c r="KGM210" s="801"/>
      <c r="KGN210" s="801"/>
      <c r="KGO210" s="801"/>
      <c r="KGP210" s="801"/>
      <c r="KGQ210" s="801"/>
      <c r="KGR210" s="801"/>
      <c r="KGS210" s="801"/>
      <c r="KGT210" s="801"/>
      <c r="KGU210" s="801"/>
      <c r="KGV210" s="801"/>
      <c r="KGW210" s="801"/>
      <c r="KGX210" s="801"/>
      <c r="KGY210" s="801"/>
      <c r="KGZ210" s="801"/>
      <c r="KHA210" s="801"/>
      <c r="KHB210" s="801"/>
      <c r="KHC210" s="801"/>
      <c r="KHD210" s="801"/>
      <c r="KHE210" s="801"/>
      <c r="KHF210" s="801"/>
      <c r="KHG210" s="801"/>
      <c r="KHH210" s="801"/>
      <c r="KHI210" s="801"/>
      <c r="KHJ210" s="801"/>
      <c r="KHK210" s="801"/>
      <c r="KHL210" s="801"/>
      <c r="KHM210" s="801"/>
      <c r="KHN210" s="801"/>
      <c r="KHO210" s="801"/>
      <c r="KHP210" s="801"/>
      <c r="KHQ210" s="801"/>
      <c r="KHR210" s="801"/>
      <c r="KHS210" s="801"/>
      <c r="KHT210" s="801"/>
      <c r="KHU210" s="801"/>
      <c r="KHV210" s="801"/>
      <c r="KHW210" s="801"/>
      <c r="KHX210" s="801"/>
      <c r="KHY210" s="801"/>
      <c r="KHZ210" s="801"/>
      <c r="KIA210" s="801"/>
      <c r="KIB210" s="801"/>
      <c r="KIC210" s="801"/>
      <c r="KID210" s="801"/>
      <c r="KIE210" s="801"/>
      <c r="KIF210" s="801"/>
      <c r="KIG210" s="801"/>
      <c r="KIH210" s="801"/>
      <c r="KII210" s="801"/>
      <c r="KIJ210" s="801"/>
      <c r="KIK210" s="801"/>
      <c r="KIL210" s="801"/>
      <c r="KIM210" s="801"/>
      <c r="KIN210" s="801"/>
      <c r="KIO210" s="801"/>
      <c r="KIP210" s="801"/>
      <c r="KIQ210" s="801"/>
      <c r="KIR210" s="801"/>
      <c r="KIS210" s="801"/>
      <c r="KIT210" s="801"/>
      <c r="KIU210" s="801"/>
      <c r="KIV210" s="801"/>
      <c r="KIW210" s="801"/>
      <c r="KIX210" s="801"/>
      <c r="KIY210" s="801"/>
      <c r="KIZ210" s="801"/>
      <c r="KJA210" s="801"/>
      <c r="KJB210" s="801"/>
      <c r="KJC210" s="801"/>
      <c r="KJD210" s="801"/>
      <c r="KJE210" s="801"/>
      <c r="KJF210" s="801"/>
      <c r="KJG210" s="801"/>
      <c r="KJH210" s="801"/>
      <c r="KJI210" s="801"/>
      <c r="KJJ210" s="801"/>
      <c r="KJK210" s="801"/>
      <c r="KJL210" s="801"/>
      <c r="KJM210" s="801"/>
      <c r="KJN210" s="801"/>
      <c r="KJO210" s="801"/>
      <c r="KJP210" s="801"/>
      <c r="KJQ210" s="801"/>
      <c r="KJR210" s="801"/>
      <c r="KJS210" s="801"/>
      <c r="KJT210" s="801"/>
      <c r="KJU210" s="801"/>
      <c r="KJV210" s="801"/>
      <c r="KJW210" s="801"/>
      <c r="KJX210" s="801"/>
      <c r="KJY210" s="801"/>
      <c r="KJZ210" s="801"/>
      <c r="KKA210" s="801"/>
      <c r="KKB210" s="801"/>
      <c r="KKC210" s="801"/>
      <c r="KKD210" s="801"/>
      <c r="KKE210" s="801"/>
      <c r="KKF210" s="801"/>
      <c r="KKG210" s="801"/>
      <c r="KKH210" s="801"/>
      <c r="KKI210" s="801"/>
      <c r="KKJ210" s="801"/>
      <c r="KKK210" s="801"/>
      <c r="KKL210" s="801"/>
      <c r="KKM210" s="801"/>
      <c r="KKN210" s="801"/>
      <c r="KKO210" s="801"/>
      <c r="KKP210" s="801"/>
      <c r="KKQ210" s="801"/>
      <c r="KKR210" s="801"/>
      <c r="KKS210" s="801"/>
      <c r="KKT210" s="801"/>
      <c r="KKU210" s="801"/>
      <c r="KKV210" s="801"/>
      <c r="KKW210" s="801"/>
      <c r="KKX210" s="801"/>
      <c r="KKY210" s="801"/>
      <c r="KKZ210" s="801"/>
      <c r="KLA210" s="801"/>
      <c r="KLB210" s="801"/>
      <c r="KLC210" s="801"/>
      <c r="KLD210" s="801"/>
      <c r="KLE210" s="801"/>
      <c r="KLF210" s="801"/>
      <c r="KLG210" s="801"/>
      <c r="KLH210" s="801"/>
      <c r="KLI210" s="801"/>
      <c r="KLJ210" s="801"/>
      <c r="KLK210" s="801"/>
      <c r="KLL210" s="801"/>
      <c r="KLM210" s="801"/>
      <c r="KLN210" s="801"/>
      <c r="KLO210" s="801"/>
      <c r="KLP210" s="801"/>
      <c r="KLQ210" s="801"/>
      <c r="KLR210" s="801"/>
      <c r="KLS210" s="801"/>
      <c r="KLT210" s="801"/>
      <c r="KLU210" s="801"/>
      <c r="KLV210" s="801"/>
      <c r="KLW210" s="801"/>
      <c r="KLX210" s="801"/>
      <c r="KLY210" s="801"/>
      <c r="KLZ210" s="801"/>
      <c r="KMA210" s="801"/>
      <c r="KMB210" s="801"/>
      <c r="KMC210" s="801"/>
      <c r="KMD210" s="801"/>
      <c r="KME210" s="801"/>
      <c r="KMF210" s="801"/>
      <c r="KMG210" s="801"/>
      <c r="KMH210" s="801"/>
      <c r="KMI210" s="801"/>
      <c r="KMJ210" s="801"/>
      <c r="KMK210" s="801"/>
      <c r="KML210" s="801"/>
      <c r="KMM210" s="801"/>
      <c r="KMN210" s="801"/>
      <c r="KMO210" s="801"/>
      <c r="KMP210" s="801"/>
      <c r="KMQ210" s="801"/>
      <c r="KMR210" s="801"/>
      <c r="KMS210" s="801"/>
      <c r="KMT210" s="801"/>
      <c r="KMU210" s="801"/>
      <c r="KMV210" s="801"/>
      <c r="KMW210" s="801"/>
      <c r="KMX210" s="801"/>
      <c r="KMY210" s="801"/>
      <c r="KMZ210" s="801"/>
      <c r="KNA210" s="801"/>
      <c r="KNB210" s="801"/>
      <c r="KNC210" s="801"/>
      <c r="KND210" s="801"/>
      <c r="KNE210" s="801"/>
      <c r="KNF210" s="801"/>
      <c r="KNG210" s="801"/>
      <c r="KNH210" s="801"/>
      <c r="KNI210" s="801"/>
      <c r="KNJ210" s="801"/>
      <c r="KNK210" s="801"/>
      <c r="KNL210" s="801"/>
      <c r="KNM210" s="801"/>
      <c r="KNN210" s="801"/>
      <c r="KNO210" s="801"/>
      <c r="KNP210" s="801"/>
      <c r="KNQ210" s="801"/>
      <c r="KNR210" s="801"/>
      <c r="KNS210" s="801"/>
      <c r="KNT210" s="801"/>
      <c r="KNU210" s="801"/>
      <c r="KNV210" s="801"/>
      <c r="KNW210" s="801"/>
      <c r="KNX210" s="801"/>
      <c r="KNY210" s="801"/>
      <c r="KNZ210" s="801"/>
      <c r="KOA210" s="801"/>
      <c r="KOB210" s="801"/>
      <c r="KOC210" s="801"/>
      <c r="KOD210" s="801"/>
      <c r="KOE210" s="801"/>
      <c r="KOF210" s="801"/>
      <c r="KOG210" s="801"/>
      <c r="KOH210" s="801"/>
      <c r="KOI210" s="801"/>
      <c r="KOJ210" s="801"/>
      <c r="KOK210" s="801"/>
      <c r="KOL210" s="801"/>
      <c r="KOM210" s="801"/>
      <c r="KON210" s="801"/>
      <c r="KOO210" s="801"/>
      <c r="KOP210" s="801"/>
      <c r="KOQ210" s="801"/>
      <c r="KOR210" s="801"/>
      <c r="KOS210" s="801"/>
      <c r="KOT210" s="801"/>
      <c r="KOU210" s="801"/>
      <c r="KOV210" s="801"/>
      <c r="KOW210" s="801"/>
      <c r="KOX210" s="801"/>
      <c r="KOY210" s="801"/>
      <c r="KOZ210" s="801"/>
      <c r="KPA210" s="801"/>
      <c r="KPB210" s="801"/>
      <c r="KPC210" s="801"/>
      <c r="KPD210" s="801"/>
      <c r="KPE210" s="801"/>
      <c r="KPF210" s="801"/>
      <c r="KPG210" s="801"/>
      <c r="KPH210" s="801"/>
      <c r="KPI210" s="801"/>
      <c r="KPJ210" s="801"/>
      <c r="KPK210" s="801"/>
      <c r="KPL210" s="801"/>
      <c r="KPM210" s="801"/>
      <c r="KPN210" s="801"/>
      <c r="KPO210" s="801"/>
      <c r="KPP210" s="801"/>
      <c r="KPQ210" s="801"/>
      <c r="KPR210" s="801"/>
      <c r="KPS210" s="801"/>
      <c r="KPT210" s="801"/>
      <c r="KPU210" s="801"/>
      <c r="KPV210" s="801"/>
      <c r="KPW210" s="801"/>
      <c r="KPX210" s="801"/>
      <c r="KPY210" s="801"/>
      <c r="KPZ210" s="801"/>
      <c r="KQA210" s="801"/>
      <c r="KQB210" s="801"/>
      <c r="KQC210" s="801"/>
      <c r="KQD210" s="801"/>
      <c r="KQE210" s="801"/>
      <c r="KQF210" s="801"/>
      <c r="KQG210" s="801"/>
      <c r="KQH210" s="801"/>
      <c r="KQI210" s="801"/>
      <c r="KQJ210" s="801"/>
      <c r="KQK210" s="801"/>
      <c r="KQL210" s="801"/>
      <c r="KQM210" s="801"/>
      <c r="KQN210" s="801"/>
      <c r="KQO210" s="801"/>
      <c r="KQP210" s="801"/>
      <c r="KQQ210" s="801"/>
      <c r="KQR210" s="801"/>
      <c r="KQS210" s="801"/>
      <c r="KQT210" s="801"/>
      <c r="KQU210" s="801"/>
      <c r="KQV210" s="801"/>
      <c r="KQW210" s="801"/>
      <c r="KQX210" s="801"/>
      <c r="KQY210" s="801"/>
      <c r="KQZ210" s="801"/>
      <c r="KRA210" s="801"/>
      <c r="KRB210" s="801"/>
      <c r="KRC210" s="801"/>
      <c r="KRD210" s="801"/>
      <c r="KRE210" s="801"/>
      <c r="KRF210" s="801"/>
      <c r="KRG210" s="801"/>
      <c r="KRH210" s="801"/>
      <c r="KRI210" s="801"/>
      <c r="KRJ210" s="801"/>
      <c r="KRK210" s="801"/>
      <c r="KRL210" s="801"/>
      <c r="KRM210" s="801"/>
      <c r="KRN210" s="801"/>
      <c r="KRO210" s="801"/>
      <c r="KRP210" s="801"/>
      <c r="KRQ210" s="801"/>
      <c r="KRR210" s="801"/>
      <c r="KRS210" s="801"/>
      <c r="KRT210" s="801"/>
      <c r="KRU210" s="801"/>
      <c r="KRV210" s="801"/>
      <c r="KRW210" s="801"/>
      <c r="KRX210" s="801"/>
      <c r="KRY210" s="801"/>
      <c r="KRZ210" s="801"/>
      <c r="KSA210" s="801"/>
      <c r="KSB210" s="801"/>
      <c r="KSC210" s="801"/>
      <c r="KSD210" s="801"/>
      <c r="KSE210" s="801"/>
      <c r="KSF210" s="801"/>
      <c r="KSG210" s="801"/>
      <c r="KSH210" s="801"/>
      <c r="KSI210" s="801"/>
      <c r="KSJ210" s="801"/>
      <c r="KSK210" s="801"/>
      <c r="KSL210" s="801"/>
      <c r="KSM210" s="801"/>
      <c r="KSN210" s="801"/>
      <c r="KSO210" s="801"/>
      <c r="KSP210" s="801"/>
      <c r="KSQ210" s="801"/>
      <c r="KSR210" s="801"/>
      <c r="KSS210" s="801"/>
      <c r="KST210" s="801"/>
      <c r="KSU210" s="801"/>
      <c r="KSV210" s="801"/>
      <c r="KSW210" s="801"/>
      <c r="KSX210" s="801"/>
      <c r="KSY210" s="801"/>
      <c r="KSZ210" s="801"/>
      <c r="KTA210" s="801"/>
      <c r="KTB210" s="801"/>
      <c r="KTC210" s="801"/>
      <c r="KTD210" s="801"/>
      <c r="KTE210" s="801"/>
      <c r="KTF210" s="801"/>
      <c r="KTG210" s="801"/>
      <c r="KTH210" s="801"/>
      <c r="KTI210" s="801"/>
      <c r="KTJ210" s="801"/>
      <c r="KTK210" s="801"/>
      <c r="KTL210" s="801"/>
      <c r="KTM210" s="801"/>
      <c r="KTN210" s="801"/>
      <c r="KTO210" s="801"/>
      <c r="KTP210" s="801"/>
      <c r="KTQ210" s="801"/>
      <c r="KTR210" s="801"/>
      <c r="KTS210" s="801"/>
      <c r="KTT210" s="801"/>
      <c r="KTU210" s="801"/>
      <c r="KTV210" s="801"/>
      <c r="KTW210" s="801"/>
      <c r="KTX210" s="801"/>
      <c r="KTY210" s="801"/>
      <c r="KTZ210" s="801"/>
      <c r="KUA210" s="801"/>
      <c r="KUB210" s="801"/>
      <c r="KUC210" s="801"/>
      <c r="KUD210" s="801"/>
      <c r="KUE210" s="801"/>
      <c r="KUF210" s="801"/>
      <c r="KUG210" s="801"/>
      <c r="KUH210" s="801"/>
      <c r="KUI210" s="801"/>
      <c r="KUJ210" s="801"/>
      <c r="KUK210" s="801"/>
      <c r="KUL210" s="801"/>
      <c r="KUM210" s="801"/>
      <c r="KUN210" s="801"/>
      <c r="KUO210" s="801"/>
      <c r="KUP210" s="801"/>
      <c r="KUQ210" s="801"/>
      <c r="KUR210" s="801"/>
      <c r="KUS210" s="801"/>
      <c r="KUT210" s="801"/>
      <c r="KUU210" s="801"/>
      <c r="KUV210" s="801"/>
      <c r="KUW210" s="801"/>
      <c r="KUX210" s="801"/>
      <c r="KUY210" s="801"/>
      <c r="KUZ210" s="801"/>
      <c r="KVA210" s="801"/>
      <c r="KVB210" s="801"/>
      <c r="KVC210" s="801"/>
      <c r="KVD210" s="801"/>
      <c r="KVE210" s="801"/>
      <c r="KVF210" s="801"/>
      <c r="KVG210" s="801"/>
      <c r="KVH210" s="801"/>
      <c r="KVI210" s="801"/>
      <c r="KVJ210" s="801"/>
      <c r="KVK210" s="801"/>
      <c r="KVL210" s="801"/>
      <c r="KVM210" s="801"/>
      <c r="KVN210" s="801"/>
      <c r="KVO210" s="801"/>
      <c r="KVP210" s="801"/>
      <c r="KVQ210" s="801"/>
      <c r="KVR210" s="801"/>
      <c r="KVS210" s="801"/>
      <c r="KVT210" s="801"/>
      <c r="KVU210" s="801"/>
      <c r="KVV210" s="801"/>
      <c r="KVW210" s="801"/>
      <c r="KVX210" s="801"/>
      <c r="KVY210" s="801"/>
      <c r="KVZ210" s="801"/>
      <c r="KWA210" s="801"/>
      <c r="KWB210" s="801"/>
      <c r="KWC210" s="801"/>
      <c r="KWD210" s="801"/>
      <c r="KWE210" s="801"/>
      <c r="KWF210" s="801"/>
      <c r="KWG210" s="801"/>
      <c r="KWH210" s="801"/>
      <c r="KWI210" s="801"/>
      <c r="KWJ210" s="801"/>
      <c r="KWK210" s="801"/>
      <c r="KWL210" s="801"/>
      <c r="KWM210" s="801"/>
      <c r="KWN210" s="801"/>
      <c r="KWO210" s="801"/>
      <c r="KWP210" s="801"/>
      <c r="KWQ210" s="801"/>
      <c r="KWR210" s="801"/>
      <c r="KWS210" s="801"/>
      <c r="KWT210" s="801"/>
      <c r="KWU210" s="801"/>
      <c r="KWV210" s="801"/>
      <c r="KWW210" s="801"/>
      <c r="KWX210" s="801"/>
      <c r="KWY210" s="801"/>
      <c r="KWZ210" s="801"/>
      <c r="KXA210" s="801"/>
      <c r="KXB210" s="801"/>
      <c r="KXC210" s="801"/>
      <c r="KXD210" s="801"/>
      <c r="KXE210" s="801"/>
      <c r="KXF210" s="801"/>
      <c r="KXG210" s="801"/>
      <c r="KXH210" s="801"/>
      <c r="KXI210" s="801"/>
      <c r="KXJ210" s="801"/>
      <c r="KXK210" s="801"/>
      <c r="KXL210" s="801"/>
      <c r="KXM210" s="801"/>
      <c r="KXN210" s="801"/>
      <c r="KXO210" s="801"/>
      <c r="KXP210" s="801"/>
      <c r="KXQ210" s="801"/>
      <c r="KXR210" s="801"/>
      <c r="KXS210" s="801"/>
      <c r="KXT210" s="801"/>
      <c r="KXU210" s="801"/>
      <c r="KXV210" s="801"/>
      <c r="KXW210" s="801"/>
      <c r="KXX210" s="801"/>
      <c r="KXY210" s="801"/>
      <c r="KXZ210" s="801"/>
      <c r="KYA210" s="801"/>
      <c r="KYB210" s="801"/>
      <c r="KYC210" s="801"/>
      <c r="KYD210" s="801"/>
      <c r="KYE210" s="801"/>
      <c r="KYF210" s="801"/>
      <c r="KYG210" s="801"/>
      <c r="KYH210" s="801"/>
      <c r="KYI210" s="801"/>
      <c r="KYJ210" s="801"/>
      <c r="KYK210" s="801"/>
      <c r="KYL210" s="801"/>
      <c r="KYM210" s="801"/>
      <c r="KYN210" s="801"/>
      <c r="KYO210" s="801"/>
      <c r="KYP210" s="801"/>
      <c r="KYQ210" s="801"/>
      <c r="KYR210" s="801"/>
      <c r="KYS210" s="801"/>
      <c r="KYT210" s="801"/>
      <c r="KYU210" s="801"/>
      <c r="KYV210" s="801"/>
      <c r="KYW210" s="801"/>
      <c r="KYX210" s="801"/>
      <c r="KYY210" s="801"/>
      <c r="KYZ210" s="801"/>
      <c r="KZA210" s="801"/>
      <c r="KZB210" s="801"/>
      <c r="KZC210" s="801"/>
      <c r="KZD210" s="801"/>
      <c r="KZE210" s="801"/>
      <c r="KZF210" s="801"/>
      <c r="KZG210" s="801"/>
      <c r="KZH210" s="801"/>
      <c r="KZI210" s="801"/>
      <c r="KZJ210" s="801"/>
      <c r="KZK210" s="801"/>
      <c r="KZL210" s="801"/>
      <c r="KZM210" s="801"/>
      <c r="KZN210" s="801"/>
      <c r="KZO210" s="801"/>
      <c r="KZP210" s="801"/>
      <c r="KZQ210" s="801"/>
      <c r="KZR210" s="801"/>
      <c r="KZS210" s="801"/>
      <c r="KZT210" s="801"/>
      <c r="KZU210" s="801"/>
      <c r="KZV210" s="801"/>
      <c r="KZW210" s="801"/>
      <c r="KZX210" s="801"/>
      <c r="KZY210" s="801"/>
      <c r="KZZ210" s="801"/>
      <c r="LAA210" s="801"/>
      <c r="LAB210" s="801"/>
      <c r="LAC210" s="801"/>
      <c r="LAD210" s="801"/>
      <c r="LAE210" s="801"/>
      <c r="LAF210" s="801"/>
      <c r="LAG210" s="801"/>
      <c r="LAH210" s="801"/>
      <c r="LAI210" s="801"/>
      <c r="LAJ210" s="801"/>
      <c r="LAK210" s="801"/>
      <c r="LAL210" s="801"/>
      <c r="LAM210" s="801"/>
      <c r="LAN210" s="801"/>
      <c r="LAO210" s="801"/>
      <c r="LAP210" s="801"/>
      <c r="LAQ210" s="801"/>
      <c r="LAR210" s="801"/>
      <c r="LAS210" s="801"/>
      <c r="LAT210" s="801"/>
      <c r="LAU210" s="801"/>
      <c r="LAV210" s="801"/>
      <c r="LAW210" s="801"/>
      <c r="LAX210" s="801"/>
      <c r="LAY210" s="801"/>
      <c r="LAZ210" s="801"/>
      <c r="LBA210" s="801"/>
      <c r="LBB210" s="801"/>
      <c r="LBC210" s="801"/>
      <c r="LBD210" s="801"/>
      <c r="LBE210" s="801"/>
      <c r="LBF210" s="801"/>
      <c r="LBG210" s="801"/>
      <c r="LBH210" s="801"/>
      <c r="LBI210" s="801"/>
      <c r="LBJ210" s="801"/>
      <c r="LBK210" s="801"/>
      <c r="LBL210" s="801"/>
      <c r="LBM210" s="801"/>
      <c r="LBN210" s="801"/>
      <c r="LBO210" s="801"/>
      <c r="LBP210" s="801"/>
      <c r="LBQ210" s="801"/>
      <c r="LBR210" s="801"/>
      <c r="LBS210" s="801"/>
      <c r="LBT210" s="801"/>
      <c r="LBU210" s="801"/>
      <c r="LBV210" s="801"/>
      <c r="LBW210" s="801"/>
      <c r="LBX210" s="801"/>
      <c r="LBY210" s="801"/>
      <c r="LBZ210" s="801"/>
      <c r="LCA210" s="801"/>
      <c r="LCB210" s="801"/>
      <c r="LCC210" s="801"/>
      <c r="LCD210" s="801"/>
      <c r="LCE210" s="801"/>
      <c r="LCF210" s="801"/>
      <c r="LCG210" s="801"/>
      <c r="LCH210" s="801"/>
      <c r="LCI210" s="801"/>
      <c r="LCJ210" s="801"/>
      <c r="LCK210" s="801"/>
      <c r="LCL210" s="801"/>
      <c r="LCM210" s="801"/>
      <c r="LCN210" s="801"/>
      <c r="LCO210" s="801"/>
      <c r="LCP210" s="801"/>
      <c r="LCQ210" s="801"/>
      <c r="LCR210" s="801"/>
      <c r="LCS210" s="801"/>
      <c r="LCT210" s="801"/>
      <c r="LCU210" s="801"/>
      <c r="LCV210" s="801"/>
      <c r="LCW210" s="801"/>
      <c r="LCX210" s="801"/>
      <c r="LCY210" s="801"/>
      <c r="LCZ210" s="801"/>
      <c r="LDA210" s="801"/>
      <c r="LDB210" s="801"/>
      <c r="LDC210" s="801"/>
      <c r="LDD210" s="801"/>
      <c r="LDE210" s="801"/>
      <c r="LDF210" s="801"/>
      <c r="LDG210" s="801"/>
      <c r="LDH210" s="801"/>
      <c r="LDI210" s="801"/>
      <c r="LDJ210" s="801"/>
      <c r="LDK210" s="801"/>
      <c r="LDL210" s="801"/>
      <c r="LDM210" s="801"/>
      <c r="LDN210" s="801"/>
      <c r="LDO210" s="801"/>
      <c r="LDP210" s="801"/>
      <c r="LDQ210" s="801"/>
      <c r="LDR210" s="801"/>
      <c r="LDS210" s="801"/>
      <c r="LDT210" s="801"/>
      <c r="LDU210" s="801"/>
      <c r="LDV210" s="801"/>
      <c r="LDW210" s="801"/>
      <c r="LDX210" s="801"/>
      <c r="LDY210" s="801"/>
      <c r="LDZ210" s="801"/>
      <c r="LEA210" s="801"/>
      <c r="LEB210" s="801"/>
      <c r="LEC210" s="801"/>
      <c r="LED210" s="801"/>
      <c r="LEE210" s="801"/>
      <c r="LEF210" s="801"/>
      <c r="LEG210" s="801"/>
      <c r="LEH210" s="801"/>
      <c r="LEI210" s="801"/>
      <c r="LEJ210" s="801"/>
      <c r="LEK210" s="801"/>
      <c r="LEL210" s="801"/>
      <c r="LEM210" s="801"/>
      <c r="LEN210" s="801"/>
      <c r="LEO210" s="801"/>
      <c r="LEP210" s="801"/>
      <c r="LEQ210" s="801"/>
      <c r="LER210" s="801"/>
      <c r="LES210" s="801"/>
      <c r="LET210" s="801"/>
      <c r="LEU210" s="801"/>
      <c r="LEV210" s="801"/>
      <c r="LEW210" s="801"/>
      <c r="LEX210" s="801"/>
      <c r="LEY210" s="801"/>
      <c r="LEZ210" s="801"/>
      <c r="LFA210" s="801"/>
      <c r="LFB210" s="801"/>
      <c r="LFC210" s="801"/>
      <c r="LFD210" s="801"/>
      <c r="LFE210" s="801"/>
      <c r="LFF210" s="801"/>
      <c r="LFG210" s="801"/>
      <c r="LFH210" s="801"/>
      <c r="LFI210" s="801"/>
      <c r="LFJ210" s="801"/>
      <c r="LFK210" s="801"/>
      <c r="LFL210" s="801"/>
      <c r="LFM210" s="801"/>
      <c r="LFN210" s="801"/>
      <c r="LFO210" s="801"/>
      <c r="LFP210" s="801"/>
      <c r="LFQ210" s="801"/>
      <c r="LFR210" s="801"/>
      <c r="LFS210" s="801"/>
      <c r="LFT210" s="801"/>
      <c r="LFU210" s="801"/>
      <c r="LFV210" s="801"/>
      <c r="LFW210" s="801"/>
      <c r="LFX210" s="801"/>
      <c r="LFY210" s="801"/>
      <c r="LFZ210" s="801"/>
      <c r="LGA210" s="801"/>
      <c r="LGB210" s="801"/>
      <c r="LGC210" s="801"/>
      <c r="LGD210" s="801"/>
      <c r="LGE210" s="801"/>
      <c r="LGF210" s="801"/>
      <c r="LGG210" s="801"/>
      <c r="LGH210" s="801"/>
      <c r="LGI210" s="801"/>
      <c r="LGJ210" s="801"/>
      <c r="LGK210" s="801"/>
      <c r="LGL210" s="801"/>
      <c r="LGM210" s="801"/>
      <c r="LGN210" s="801"/>
      <c r="LGO210" s="801"/>
      <c r="LGP210" s="801"/>
      <c r="LGQ210" s="801"/>
      <c r="LGR210" s="801"/>
      <c r="LGS210" s="801"/>
      <c r="LGT210" s="801"/>
      <c r="LGU210" s="801"/>
      <c r="LGV210" s="801"/>
      <c r="LGW210" s="801"/>
      <c r="LGX210" s="801"/>
      <c r="LGY210" s="801"/>
      <c r="LGZ210" s="801"/>
      <c r="LHA210" s="801"/>
      <c r="LHB210" s="801"/>
      <c r="LHC210" s="801"/>
      <c r="LHD210" s="801"/>
      <c r="LHE210" s="801"/>
      <c r="LHF210" s="801"/>
      <c r="LHG210" s="801"/>
      <c r="LHH210" s="801"/>
      <c r="LHI210" s="801"/>
      <c r="LHJ210" s="801"/>
      <c r="LHK210" s="801"/>
      <c r="LHL210" s="801"/>
      <c r="LHM210" s="801"/>
      <c r="LHN210" s="801"/>
      <c r="LHO210" s="801"/>
      <c r="LHP210" s="801"/>
      <c r="LHQ210" s="801"/>
      <c r="LHR210" s="801"/>
      <c r="LHS210" s="801"/>
      <c r="LHT210" s="801"/>
      <c r="LHU210" s="801"/>
      <c r="LHV210" s="801"/>
      <c r="LHW210" s="801"/>
      <c r="LHX210" s="801"/>
      <c r="LHY210" s="801"/>
      <c r="LHZ210" s="801"/>
      <c r="LIA210" s="801"/>
      <c r="LIB210" s="801"/>
      <c r="LIC210" s="801"/>
      <c r="LID210" s="801"/>
      <c r="LIE210" s="801"/>
      <c r="LIF210" s="801"/>
      <c r="LIG210" s="801"/>
      <c r="LIH210" s="801"/>
      <c r="LII210" s="801"/>
      <c r="LIJ210" s="801"/>
      <c r="LIK210" s="801"/>
      <c r="LIL210" s="801"/>
      <c r="LIM210" s="801"/>
      <c r="LIN210" s="801"/>
      <c r="LIO210" s="801"/>
      <c r="LIP210" s="801"/>
      <c r="LIQ210" s="801"/>
      <c r="LIR210" s="801"/>
      <c r="LIS210" s="801"/>
      <c r="LIT210" s="801"/>
      <c r="LIU210" s="801"/>
      <c r="LIV210" s="801"/>
      <c r="LIW210" s="801"/>
      <c r="LIX210" s="801"/>
      <c r="LIY210" s="801"/>
      <c r="LIZ210" s="801"/>
      <c r="LJA210" s="801"/>
      <c r="LJB210" s="801"/>
      <c r="LJC210" s="801"/>
      <c r="LJD210" s="801"/>
      <c r="LJE210" s="801"/>
      <c r="LJF210" s="801"/>
      <c r="LJG210" s="801"/>
      <c r="LJH210" s="801"/>
      <c r="LJI210" s="801"/>
      <c r="LJJ210" s="801"/>
      <c r="LJK210" s="801"/>
      <c r="LJL210" s="801"/>
      <c r="LJM210" s="801"/>
      <c r="LJN210" s="801"/>
      <c r="LJO210" s="801"/>
      <c r="LJP210" s="801"/>
      <c r="LJQ210" s="801"/>
      <c r="LJR210" s="801"/>
      <c r="LJS210" s="801"/>
      <c r="LJT210" s="801"/>
      <c r="LJU210" s="801"/>
      <c r="LJV210" s="801"/>
      <c r="LJW210" s="801"/>
      <c r="LJX210" s="801"/>
      <c r="LJY210" s="801"/>
      <c r="LJZ210" s="801"/>
      <c r="LKA210" s="801"/>
      <c r="LKB210" s="801"/>
      <c r="LKC210" s="801"/>
      <c r="LKD210" s="801"/>
      <c r="LKE210" s="801"/>
      <c r="LKF210" s="801"/>
      <c r="LKG210" s="801"/>
      <c r="LKH210" s="801"/>
      <c r="LKI210" s="801"/>
      <c r="LKJ210" s="801"/>
      <c r="LKK210" s="801"/>
      <c r="LKL210" s="801"/>
      <c r="LKM210" s="801"/>
      <c r="LKN210" s="801"/>
      <c r="LKO210" s="801"/>
      <c r="LKP210" s="801"/>
      <c r="LKQ210" s="801"/>
      <c r="LKR210" s="801"/>
      <c r="LKS210" s="801"/>
      <c r="LKT210" s="801"/>
      <c r="LKU210" s="801"/>
      <c r="LKV210" s="801"/>
      <c r="LKW210" s="801"/>
      <c r="LKX210" s="801"/>
      <c r="LKY210" s="801"/>
      <c r="LKZ210" s="801"/>
      <c r="LLA210" s="801"/>
      <c r="LLB210" s="801"/>
      <c r="LLC210" s="801"/>
      <c r="LLD210" s="801"/>
      <c r="LLE210" s="801"/>
      <c r="LLF210" s="801"/>
      <c r="LLG210" s="801"/>
      <c r="LLH210" s="801"/>
      <c r="LLI210" s="801"/>
      <c r="LLJ210" s="801"/>
      <c r="LLK210" s="801"/>
      <c r="LLL210" s="801"/>
      <c r="LLM210" s="801"/>
      <c r="LLN210" s="801"/>
      <c r="LLO210" s="801"/>
      <c r="LLP210" s="801"/>
      <c r="LLQ210" s="801"/>
      <c r="LLR210" s="801"/>
      <c r="LLS210" s="801"/>
      <c r="LLT210" s="801"/>
      <c r="LLU210" s="801"/>
      <c r="LLV210" s="801"/>
      <c r="LLW210" s="801"/>
      <c r="LLX210" s="801"/>
      <c r="LLY210" s="801"/>
      <c r="LLZ210" s="801"/>
      <c r="LMA210" s="801"/>
      <c r="LMB210" s="801"/>
      <c r="LMC210" s="801"/>
      <c r="LMD210" s="801"/>
      <c r="LME210" s="801"/>
      <c r="LMF210" s="801"/>
      <c r="LMG210" s="801"/>
      <c r="LMH210" s="801"/>
      <c r="LMI210" s="801"/>
      <c r="LMJ210" s="801"/>
      <c r="LMK210" s="801"/>
      <c r="LML210" s="801"/>
      <c r="LMM210" s="801"/>
      <c r="LMN210" s="801"/>
      <c r="LMO210" s="801"/>
      <c r="LMP210" s="801"/>
      <c r="LMQ210" s="801"/>
      <c r="LMR210" s="801"/>
      <c r="LMS210" s="801"/>
      <c r="LMT210" s="801"/>
      <c r="LMU210" s="801"/>
      <c r="LMV210" s="801"/>
      <c r="LMW210" s="801"/>
      <c r="LMX210" s="801"/>
      <c r="LMY210" s="801"/>
      <c r="LMZ210" s="801"/>
      <c r="LNA210" s="801"/>
      <c r="LNB210" s="801"/>
      <c r="LNC210" s="801"/>
      <c r="LND210" s="801"/>
      <c r="LNE210" s="801"/>
      <c r="LNF210" s="801"/>
      <c r="LNG210" s="801"/>
      <c r="LNH210" s="801"/>
      <c r="LNI210" s="801"/>
      <c r="LNJ210" s="801"/>
      <c r="LNK210" s="801"/>
      <c r="LNL210" s="801"/>
      <c r="LNM210" s="801"/>
      <c r="LNN210" s="801"/>
      <c r="LNO210" s="801"/>
      <c r="LNP210" s="801"/>
      <c r="LNQ210" s="801"/>
      <c r="LNR210" s="801"/>
      <c r="LNS210" s="801"/>
      <c r="LNT210" s="801"/>
      <c r="LNU210" s="801"/>
      <c r="LNV210" s="801"/>
      <c r="LNW210" s="801"/>
      <c r="LNX210" s="801"/>
      <c r="LNY210" s="801"/>
      <c r="LNZ210" s="801"/>
      <c r="LOA210" s="801"/>
      <c r="LOB210" s="801"/>
      <c r="LOC210" s="801"/>
      <c r="LOD210" s="801"/>
      <c r="LOE210" s="801"/>
      <c r="LOF210" s="801"/>
      <c r="LOG210" s="801"/>
      <c r="LOH210" s="801"/>
      <c r="LOI210" s="801"/>
      <c r="LOJ210" s="801"/>
      <c r="LOK210" s="801"/>
      <c r="LOL210" s="801"/>
      <c r="LOM210" s="801"/>
      <c r="LON210" s="801"/>
      <c r="LOO210" s="801"/>
      <c r="LOP210" s="801"/>
      <c r="LOQ210" s="801"/>
      <c r="LOR210" s="801"/>
      <c r="LOS210" s="801"/>
      <c r="LOT210" s="801"/>
      <c r="LOU210" s="801"/>
      <c r="LOV210" s="801"/>
      <c r="LOW210" s="801"/>
      <c r="LOX210" s="801"/>
      <c r="LOY210" s="801"/>
      <c r="LOZ210" s="801"/>
      <c r="LPA210" s="801"/>
      <c r="LPB210" s="801"/>
      <c r="LPC210" s="801"/>
      <c r="LPD210" s="801"/>
      <c r="LPE210" s="801"/>
      <c r="LPF210" s="801"/>
      <c r="LPG210" s="801"/>
      <c r="LPH210" s="801"/>
      <c r="LPI210" s="801"/>
      <c r="LPJ210" s="801"/>
      <c r="LPK210" s="801"/>
      <c r="LPL210" s="801"/>
      <c r="LPM210" s="801"/>
      <c r="LPN210" s="801"/>
      <c r="LPO210" s="801"/>
      <c r="LPP210" s="801"/>
      <c r="LPQ210" s="801"/>
      <c r="LPR210" s="801"/>
      <c r="LPS210" s="801"/>
      <c r="LPT210" s="801"/>
      <c r="LPU210" s="801"/>
      <c r="LPV210" s="801"/>
      <c r="LPW210" s="801"/>
      <c r="LPX210" s="801"/>
      <c r="LPY210" s="801"/>
      <c r="LPZ210" s="801"/>
      <c r="LQA210" s="801"/>
      <c r="LQB210" s="801"/>
      <c r="LQC210" s="801"/>
      <c r="LQD210" s="801"/>
      <c r="LQE210" s="801"/>
      <c r="LQF210" s="801"/>
      <c r="LQG210" s="801"/>
      <c r="LQH210" s="801"/>
      <c r="LQI210" s="801"/>
      <c r="LQJ210" s="801"/>
      <c r="LQK210" s="801"/>
      <c r="LQL210" s="801"/>
      <c r="LQM210" s="801"/>
      <c r="LQN210" s="801"/>
      <c r="LQO210" s="801"/>
      <c r="LQP210" s="801"/>
      <c r="LQQ210" s="801"/>
      <c r="LQR210" s="801"/>
      <c r="LQS210" s="801"/>
      <c r="LQT210" s="801"/>
      <c r="LQU210" s="801"/>
      <c r="LQV210" s="801"/>
      <c r="LQW210" s="801"/>
      <c r="LQX210" s="801"/>
      <c r="LQY210" s="801"/>
      <c r="LQZ210" s="801"/>
      <c r="LRA210" s="801"/>
      <c r="LRB210" s="801"/>
      <c r="LRC210" s="801"/>
      <c r="LRD210" s="801"/>
      <c r="LRE210" s="801"/>
      <c r="LRF210" s="801"/>
      <c r="LRG210" s="801"/>
      <c r="LRH210" s="801"/>
      <c r="LRI210" s="801"/>
      <c r="LRJ210" s="801"/>
      <c r="LRK210" s="801"/>
      <c r="LRL210" s="801"/>
      <c r="LRM210" s="801"/>
      <c r="LRN210" s="801"/>
      <c r="LRO210" s="801"/>
      <c r="LRP210" s="801"/>
      <c r="LRQ210" s="801"/>
      <c r="LRR210" s="801"/>
      <c r="LRS210" s="801"/>
      <c r="LRT210" s="801"/>
      <c r="LRU210" s="801"/>
      <c r="LRV210" s="801"/>
      <c r="LRW210" s="801"/>
      <c r="LRX210" s="801"/>
      <c r="LRY210" s="801"/>
      <c r="LRZ210" s="801"/>
      <c r="LSA210" s="801"/>
      <c r="LSB210" s="801"/>
      <c r="LSC210" s="801"/>
      <c r="LSD210" s="801"/>
      <c r="LSE210" s="801"/>
      <c r="LSF210" s="801"/>
      <c r="LSG210" s="801"/>
      <c r="LSH210" s="801"/>
      <c r="LSI210" s="801"/>
      <c r="LSJ210" s="801"/>
      <c r="LSK210" s="801"/>
      <c r="LSL210" s="801"/>
      <c r="LSM210" s="801"/>
      <c r="LSN210" s="801"/>
      <c r="LSO210" s="801"/>
      <c r="LSP210" s="801"/>
      <c r="LSQ210" s="801"/>
      <c r="LSR210" s="801"/>
      <c r="LSS210" s="801"/>
      <c r="LST210" s="801"/>
      <c r="LSU210" s="801"/>
      <c r="LSV210" s="801"/>
      <c r="LSW210" s="801"/>
      <c r="LSX210" s="801"/>
      <c r="LSY210" s="801"/>
      <c r="LSZ210" s="801"/>
      <c r="LTA210" s="801"/>
      <c r="LTB210" s="801"/>
      <c r="LTC210" s="801"/>
      <c r="LTD210" s="801"/>
      <c r="LTE210" s="801"/>
      <c r="LTF210" s="801"/>
      <c r="LTG210" s="801"/>
      <c r="LTH210" s="801"/>
      <c r="LTI210" s="801"/>
      <c r="LTJ210" s="801"/>
      <c r="LTK210" s="801"/>
      <c r="LTL210" s="801"/>
      <c r="LTM210" s="801"/>
      <c r="LTN210" s="801"/>
      <c r="LTO210" s="801"/>
      <c r="LTP210" s="801"/>
      <c r="LTQ210" s="801"/>
      <c r="LTR210" s="801"/>
      <c r="LTS210" s="801"/>
      <c r="LTT210" s="801"/>
      <c r="LTU210" s="801"/>
      <c r="LTV210" s="801"/>
      <c r="LTW210" s="801"/>
      <c r="LTX210" s="801"/>
      <c r="LTY210" s="801"/>
      <c r="LTZ210" s="801"/>
      <c r="LUA210" s="801"/>
      <c r="LUB210" s="801"/>
      <c r="LUC210" s="801"/>
      <c r="LUD210" s="801"/>
      <c r="LUE210" s="801"/>
      <c r="LUF210" s="801"/>
      <c r="LUG210" s="801"/>
      <c r="LUH210" s="801"/>
      <c r="LUI210" s="801"/>
      <c r="LUJ210" s="801"/>
      <c r="LUK210" s="801"/>
      <c r="LUL210" s="801"/>
      <c r="LUM210" s="801"/>
      <c r="LUN210" s="801"/>
      <c r="LUO210" s="801"/>
      <c r="LUP210" s="801"/>
      <c r="LUQ210" s="801"/>
      <c r="LUR210" s="801"/>
      <c r="LUS210" s="801"/>
      <c r="LUT210" s="801"/>
      <c r="LUU210" s="801"/>
      <c r="LUV210" s="801"/>
      <c r="LUW210" s="801"/>
      <c r="LUX210" s="801"/>
      <c r="LUY210" s="801"/>
      <c r="LUZ210" s="801"/>
      <c r="LVA210" s="801"/>
      <c r="LVB210" s="801"/>
      <c r="LVC210" s="801"/>
      <c r="LVD210" s="801"/>
      <c r="LVE210" s="801"/>
      <c r="LVF210" s="801"/>
      <c r="LVG210" s="801"/>
      <c r="LVH210" s="801"/>
      <c r="LVI210" s="801"/>
      <c r="LVJ210" s="801"/>
      <c r="LVK210" s="801"/>
      <c r="LVL210" s="801"/>
      <c r="LVM210" s="801"/>
      <c r="LVN210" s="801"/>
      <c r="LVO210" s="801"/>
      <c r="LVP210" s="801"/>
      <c r="LVQ210" s="801"/>
      <c r="LVR210" s="801"/>
      <c r="LVS210" s="801"/>
      <c r="LVT210" s="801"/>
      <c r="LVU210" s="801"/>
      <c r="LVV210" s="801"/>
      <c r="LVW210" s="801"/>
      <c r="LVX210" s="801"/>
      <c r="LVY210" s="801"/>
      <c r="LVZ210" s="801"/>
      <c r="LWA210" s="801"/>
      <c r="LWB210" s="801"/>
      <c r="LWC210" s="801"/>
      <c r="LWD210" s="801"/>
      <c r="LWE210" s="801"/>
      <c r="LWF210" s="801"/>
      <c r="LWG210" s="801"/>
      <c r="LWH210" s="801"/>
      <c r="LWI210" s="801"/>
      <c r="LWJ210" s="801"/>
      <c r="LWK210" s="801"/>
      <c r="LWL210" s="801"/>
      <c r="LWM210" s="801"/>
      <c r="LWN210" s="801"/>
      <c r="LWO210" s="801"/>
      <c r="LWP210" s="801"/>
      <c r="LWQ210" s="801"/>
      <c r="LWR210" s="801"/>
      <c r="LWS210" s="801"/>
      <c r="LWT210" s="801"/>
      <c r="LWU210" s="801"/>
      <c r="LWV210" s="801"/>
      <c r="LWW210" s="801"/>
      <c r="LWX210" s="801"/>
      <c r="LWY210" s="801"/>
      <c r="LWZ210" s="801"/>
      <c r="LXA210" s="801"/>
      <c r="LXB210" s="801"/>
      <c r="LXC210" s="801"/>
      <c r="LXD210" s="801"/>
      <c r="LXE210" s="801"/>
      <c r="LXF210" s="801"/>
      <c r="LXG210" s="801"/>
      <c r="LXH210" s="801"/>
      <c r="LXI210" s="801"/>
      <c r="LXJ210" s="801"/>
      <c r="LXK210" s="801"/>
      <c r="LXL210" s="801"/>
      <c r="LXM210" s="801"/>
      <c r="LXN210" s="801"/>
      <c r="LXO210" s="801"/>
      <c r="LXP210" s="801"/>
      <c r="LXQ210" s="801"/>
      <c r="LXR210" s="801"/>
      <c r="LXS210" s="801"/>
      <c r="LXT210" s="801"/>
      <c r="LXU210" s="801"/>
      <c r="LXV210" s="801"/>
      <c r="LXW210" s="801"/>
      <c r="LXX210" s="801"/>
      <c r="LXY210" s="801"/>
      <c r="LXZ210" s="801"/>
      <c r="LYA210" s="801"/>
      <c r="LYB210" s="801"/>
      <c r="LYC210" s="801"/>
      <c r="LYD210" s="801"/>
      <c r="LYE210" s="801"/>
      <c r="LYF210" s="801"/>
      <c r="LYG210" s="801"/>
      <c r="LYH210" s="801"/>
      <c r="LYI210" s="801"/>
      <c r="LYJ210" s="801"/>
      <c r="LYK210" s="801"/>
      <c r="LYL210" s="801"/>
      <c r="LYM210" s="801"/>
      <c r="LYN210" s="801"/>
      <c r="LYO210" s="801"/>
      <c r="LYP210" s="801"/>
      <c r="LYQ210" s="801"/>
      <c r="LYR210" s="801"/>
      <c r="LYS210" s="801"/>
      <c r="LYT210" s="801"/>
      <c r="LYU210" s="801"/>
      <c r="LYV210" s="801"/>
      <c r="LYW210" s="801"/>
      <c r="LYX210" s="801"/>
      <c r="LYY210" s="801"/>
      <c r="LYZ210" s="801"/>
      <c r="LZA210" s="801"/>
      <c r="LZB210" s="801"/>
      <c r="LZC210" s="801"/>
      <c r="LZD210" s="801"/>
      <c r="LZE210" s="801"/>
      <c r="LZF210" s="801"/>
      <c r="LZG210" s="801"/>
      <c r="LZH210" s="801"/>
      <c r="LZI210" s="801"/>
      <c r="LZJ210" s="801"/>
      <c r="LZK210" s="801"/>
      <c r="LZL210" s="801"/>
      <c r="LZM210" s="801"/>
      <c r="LZN210" s="801"/>
      <c r="LZO210" s="801"/>
      <c r="LZP210" s="801"/>
      <c r="LZQ210" s="801"/>
      <c r="LZR210" s="801"/>
      <c r="LZS210" s="801"/>
      <c r="LZT210" s="801"/>
      <c r="LZU210" s="801"/>
      <c r="LZV210" s="801"/>
      <c r="LZW210" s="801"/>
      <c r="LZX210" s="801"/>
      <c r="LZY210" s="801"/>
      <c r="LZZ210" s="801"/>
      <c r="MAA210" s="801"/>
      <c r="MAB210" s="801"/>
      <c r="MAC210" s="801"/>
      <c r="MAD210" s="801"/>
      <c r="MAE210" s="801"/>
      <c r="MAF210" s="801"/>
      <c r="MAG210" s="801"/>
      <c r="MAH210" s="801"/>
      <c r="MAI210" s="801"/>
      <c r="MAJ210" s="801"/>
      <c r="MAK210" s="801"/>
      <c r="MAL210" s="801"/>
      <c r="MAM210" s="801"/>
      <c r="MAN210" s="801"/>
      <c r="MAO210" s="801"/>
      <c r="MAP210" s="801"/>
      <c r="MAQ210" s="801"/>
      <c r="MAR210" s="801"/>
      <c r="MAS210" s="801"/>
      <c r="MAT210" s="801"/>
      <c r="MAU210" s="801"/>
      <c r="MAV210" s="801"/>
      <c r="MAW210" s="801"/>
      <c r="MAX210" s="801"/>
      <c r="MAY210" s="801"/>
      <c r="MAZ210" s="801"/>
      <c r="MBA210" s="801"/>
      <c r="MBB210" s="801"/>
      <c r="MBC210" s="801"/>
      <c r="MBD210" s="801"/>
      <c r="MBE210" s="801"/>
      <c r="MBF210" s="801"/>
      <c r="MBG210" s="801"/>
      <c r="MBH210" s="801"/>
      <c r="MBI210" s="801"/>
      <c r="MBJ210" s="801"/>
      <c r="MBK210" s="801"/>
      <c r="MBL210" s="801"/>
      <c r="MBM210" s="801"/>
      <c r="MBN210" s="801"/>
      <c r="MBO210" s="801"/>
      <c r="MBP210" s="801"/>
      <c r="MBQ210" s="801"/>
      <c r="MBR210" s="801"/>
      <c r="MBS210" s="801"/>
      <c r="MBT210" s="801"/>
      <c r="MBU210" s="801"/>
      <c r="MBV210" s="801"/>
      <c r="MBW210" s="801"/>
      <c r="MBX210" s="801"/>
      <c r="MBY210" s="801"/>
      <c r="MBZ210" s="801"/>
      <c r="MCA210" s="801"/>
      <c r="MCB210" s="801"/>
      <c r="MCC210" s="801"/>
      <c r="MCD210" s="801"/>
      <c r="MCE210" s="801"/>
      <c r="MCF210" s="801"/>
      <c r="MCG210" s="801"/>
      <c r="MCH210" s="801"/>
      <c r="MCI210" s="801"/>
      <c r="MCJ210" s="801"/>
      <c r="MCK210" s="801"/>
      <c r="MCL210" s="801"/>
      <c r="MCM210" s="801"/>
      <c r="MCN210" s="801"/>
      <c r="MCO210" s="801"/>
      <c r="MCP210" s="801"/>
      <c r="MCQ210" s="801"/>
      <c r="MCR210" s="801"/>
      <c r="MCS210" s="801"/>
      <c r="MCT210" s="801"/>
      <c r="MCU210" s="801"/>
      <c r="MCV210" s="801"/>
      <c r="MCW210" s="801"/>
      <c r="MCX210" s="801"/>
      <c r="MCY210" s="801"/>
      <c r="MCZ210" s="801"/>
      <c r="MDA210" s="801"/>
      <c r="MDB210" s="801"/>
      <c r="MDC210" s="801"/>
      <c r="MDD210" s="801"/>
      <c r="MDE210" s="801"/>
      <c r="MDF210" s="801"/>
      <c r="MDG210" s="801"/>
      <c r="MDH210" s="801"/>
      <c r="MDI210" s="801"/>
      <c r="MDJ210" s="801"/>
      <c r="MDK210" s="801"/>
      <c r="MDL210" s="801"/>
      <c r="MDM210" s="801"/>
      <c r="MDN210" s="801"/>
      <c r="MDO210" s="801"/>
      <c r="MDP210" s="801"/>
      <c r="MDQ210" s="801"/>
      <c r="MDR210" s="801"/>
      <c r="MDS210" s="801"/>
      <c r="MDT210" s="801"/>
      <c r="MDU210" s="801"/>
      <c r="MDV210" s="801"/>
      <c r="MDW210" s="801"/>
      <c r="MDX210" s="801"/>
      <c r="MDY210" s="801"/>
      <c r="MDZ210" s="801"/>
      <c r="MEA210" s="801"/>
      <c r="MEB210" s="801"/>
      <c r="MEC210" s="801"/>
      <c r="MED210" s="801"/>
      <c r="MEE210" s="801"/>
      <c r="MEF210" s="801"/>
      <c r="MEG210" s="801"/>
      <c r="MEH210" s="801"/>
      <c r="MEI210" s="801"/>
      <c r="MEJ210" s="801"/>
      <c r="MEK210" s="801"/>
      <c r="MEL210" s="801"/>
      <c r="MEM210" s="801"/>
      <c r="MEN210" s="801"/>
      <c r="MEO210" s="801"/>
      <c r="MEP210" s="801"/>
      <c r="MEQ210" s="801"/>
      <c r="MER210" s="801"/>
      <c r="MES210" s="801"/>
      <c r="MET210" s="801"/>
      <c r="MEU210" s="801"/>
      <c r="MEV210" s="801"/>
      <c r="MEW210" s="801"/>
      <c r="MEX210" s="801"/>
      <c r="MEY210" s="801"/>
      <c r="MEZ210" s="801"/>
      <c r="MFA210" s="801"/>
      <c r="MFB210" s="801"/>
      <c r="MFC210" s="801"/>
      <c r="MFD210" s="801"/>
      <c r="MFE210" s="801"/>
      <c r="MFF210" s="801"/>
      <c r="MFG210" s="801"/>
      <c r="MFH210" s="801"/>
      <c r="MFI210" s="801"/>
      <c r="MFJ210" s="801"/>
      <c r="MFK210" s="801"/>
      <c r="MFL210" s="801"/>
      <c r="MFM210" s="801"/>
      <c r="MFN210" s="801"/>
      <c r="MFO210" s="801"/>
      <c r="MFP210" s="801"/>
      <c r="MFQ210" s="801"/>
      <c r="MFR210" s="801"/>
      <c r="MFS210" s="801"/>
      <c r="MFT210" s="801"/>
      <c r="MFU210" s="801"/>
      <c r="MFV210" s="801"/>
      <c r="MFW210" s="801"/>
      <c r="MFX210" s="801"/>
      <c r="MFY210" s="801"/>
      <c r="MFZ210" s="801"/>
      <c r="MGA210" s="801"/>
      <c r="MGB210" s="801"/>
      <c r="MGC210" s="801"/>
      <c r="MGD210" s="801"/>
      <c r="MGE210" s="801"/>
      <c r="MGF210" s="801"/>
      <c r="MGG210" s="801"/>
      <c r="MGH210" s="801"/>
      <c r="MGI210" s="801"/>
      <c r="MGJ210" s="801"/>
      <c r="MGK210" s="801"/>
      <c r="MGL210" s="801"/>
      <c r="MGM210" s="801"/>
      <c r="MGN210" s="801"/>
      <c r="MGO210" s="801"/>
      <c r="MGP210" s="801"/>
      <c r="MGQ210" s="801"/>
      <c r="MGR210" s="801"/>
      <c r="MGS210" s="801"/>
      <c r="MGT210" s="801"/>
      <c r="MGU210" s="801"/>
      <c r="MGV210" s="801"/>
      <c r="MGW210" s="801"/>
      <c r="MGX210" s="801"/>
      <c r="MGY210" s="801"/>
      <c r="MGZ210" s="801"/>
      <c r="MHA210" s="801"/>
      <c r="MHB210" s="801"/>
      <c r="MHC210" s="801"/>
      <c r="MHD210" s="801"/>
      <c r="MHE210" s="801"/>
      <c r="MHF210" s="801"/>
      <c r="MHG210" s="801"/>
      <c r="MHH210" s="801"/>
      <c r="MHI210" s="801"/>
      <c r="MHJ210" s="801"/>
      <c r="MHK210" s="801"/>
      <c r="MHL210" s="801"/>
      <c r="MHM210" s="801"/>
      <c r="MHN210" s="801"/>
      <c r="MHO210" s="801"/>
      <c r="MHP210" s="801"/>
      <c r="MHQ210" s="801"/>
      <c r="MHR210" s="801"/>
      <c r="MHS210" s="801"/>
      <c r="MHT210" s="801"/>
      <c r="MHU210" s="801"/>
      <c r="MHV210" s="801"/>
      <c r="MHW210" s="801"/>
      <c r="MHX210" s="801"/>
      <c r="MHY210" s="801"/>
      <c r="MHZ210" s="801"/>
      <c r="MIA210" s="801"/>
      <c r="MIB210" s="801"/>
      <c r="MIC210" s="801"/>
      <c r="MID210" s="801"/>
      <c r="MIE210" s="801"/>
      <c r="MIF210" s="801"/>
      <c r="MIG210" s="801"/>
      <c r="MIH210" s="801"/>
      <c r="MII210" s="801"/>
      <c r="MIJ210" s="801"/>
      <c r="MIK210" s="801"/>
      <c r="MIL210" s="801"/>
      <c r="MIM210" s="801"/>
      <c r="MIN210" s="801"/>
      <c r="MIO210" s="801"/>
      <c r="MIP210" s="801"/>
      <c r="MIQ210" s="801"/>
      <c r="MIR210" s="801"/>
      <c r="MIS210" s="801"/>
      <c r="MIT210" s="801"/>
      <c r="MIU210" s="801"/>
      <c r="MIV210" s="801"/>
      <c r="MIW210" s="801"/>
      <c r="MIX210" s="801"/>
      <c r="MIY210" s="801"/>
      <c r="MIZ210" s="801"/>
      <c r="MJA210" s="801"/>
      <c r="MJB210" s="801"/>
      <c r="MJC210" s="801"/>
      <c r="MJD210" s="801"/>
      <c r="MJE210" s="801"/>
      <c r="MJF210" s="801"/>
      <c r="MJG210" s="801"/>
      <c r="MJH210" s="801"/>
      <c r="MJI210" s="801"/>
      <c r="MJJ210" s="801"/>
      <c r="MJK210" s="801"/>
      <c r="MJL210" s="801"/>
      <c r="MJM210" s="801"/>
      <c r="MJN210" s="801"/>
      <c r="MJO210" s="801"/>
      <c r="MJP210" s="801"/>
      <c r="MJQ210" s="801"/>
      <c r="MJR210" s="801"/>
      <c r="MJS210" s="801"/>
      <c r="MJT210" s="801"/>
      <c r="MJU210" s="801"/>
      <c r="MJV210" s="801"/>
      <c r="MJW210" s="801"/>
      <c r="MJX210" s="801"/>
      <c r="MJY210" s="801"/>
      <c r="MJZ210" s="801"/>
      <c r="MKA210" s="801"/>
      <c r="MKB210" s="801"/>
      <c r="MKC210" s="801"/>
      <c r="MKD210" s="801"/>
      <c r="MKE210" s="801"/>
      <c r="MKF210" s="801"/>
      <c r="MKG210" s="801"/>
      <c r="MKH210" s="801"/>
      <c r="MKI210" s="801"/>
      <c r="MKJ210" s="801"/>
      <c r="MKK210" s="801"/>
      <c r="MKL210" s="801"/>
      <c r="MKM210" s="801"/>
      <c r="MKN210" s="801"/>
      <c r="MKO210" s="801"/>
      <c r="MKP210" s="801"/>
      <c r="MKQ210" s="801"/>
      <c r="MKR210" s="801"/>
      <c r="MKS210" s="801"/>
      <c r="MKT210" s="801"/>
      <c r="MKU210" s="801"/>
      <c r="MKV210" s="801"/>
      <c r="MKW210" s="801"/>
      <c r="MKX210" s="801"/>
      <c r="MKY210" s="801"/>
      <c r="MKZ210" s="801"/>
      <c r="MLA210" s="801"/>
      <c r="MLB210" s="801"/>
      <c r="MLC210" s="801"/>
      <c r="MLD210" s="801"/>
      <c r="MLE210" s="801"/>
      <c r="MLF210" s="801"/>
      <c r="MLG210" s="801"/>
      <c r="MLH210" s="801"/>
      <c r="MLI210" s="801"/>
      <c r="MLJ210" s="801"/>
      <c r="MLK210" s="801"/>
      <c r="MLL210" s="801"/>
      <c r="MLM210" s="801"/>
      <c r="MLN210" s="801"/>
      <c r="MLO210" s="801"/>
      <c r="MLP210" s="801"/>
      <c r="MLQ210" s="801"/>
      <c r="MLR210" s="801"/>
      <c r="MLS210" s="801"/>
      <c r="MLT210" s="801"/>
      <c r="MLU210" s="801"/>
      <c r="MLV210" s="801"/>
      <c r="MLW210" s="801"/>
      <c r="MLX210" s="801"/>
      <c r="MLY210" s="801"/>
      <c r="MLZ210" s="801"/>
      <c r="MMA210" s="801"/>
      <c r="MMB210" s="801"/>
      <c r="MMC210" s="801"/>
      <c r="MMD210" s="801"/>
      <c r="MME210" s="801"/>
      <c r="MMF210" s="801"/>
      <c r="MMG210" s="801"/>
      <c r="MMH210" s="801"/>
      <c r="MMI210" s="801"/>
      <c r="MMJ210" s="801"/>
      <c r="MMK210" s="801"/>
      <c r="MML210" s="801"/>
      <c r="MMM210" s="801"/>
      <c r="MMN210" s="801"/>
      <c r="MMO210" s="801"/>
      <c r="MMP210" s="801"/>
      <c r="MMQ210" s="801"/>
      <c r="MMR210" s="801"/>
      <c r="MMS210" s="801"/>
      <c r="MMT210" s="801"/>
      <c r="MMU210" s="801"/>
      <c r="MMV210" s="801"/>
      <c r="MMW210" s="801"/>
      <c r="MMX210" s="801"/>
      <c r="MMY210" s="801"/>
      <c r="MMZ210" s="801"/>
      <c r="MNA210" s="801"/>
      <c r="MNB210" s="801"/>
      <c r="MNC210" s="801"/>
      <c r="MND210" s="801"/>
      <c r="MNE210" s="801"/>
      <c r="MNF210" s="801"/>
      <c r="MNG210" s="801"/>
      <c r="MNH210" s="801"/>
      <c r="MNI210" s="801"/>
      <c r="MNJ210" s="801"/>
      <c r="MNK210" s="801"/>
      <c r="MNL210" s="801"/>
      <c r="MNM210" s="801"/>
      <c r="MNN210" s="801"/>
      <c r="MNO210" s="801"/>
      <c r="MNP210" s="801"/>
      <c r="MNQ210" s="801"/>
      <c r="MNR210" s="801"/>
      <c r="MNS210" s="801"/>
      <c r="MNT210" s="801"/>
      <c r="MNU210" s="801"/>
      <c r="MNV210" s="801"/>
      <c r="MNW210" s="801"/>
      <c r="MNX210" s="801"/>
      <c r="MNY210" s="801"/>
      <c r="MNZ210" s="801"/>
      <c r="MOA210" s="801"/>
      <c r="MOB210" s="801"/>
      <c r="MOC210" s="801"/>
      <c r="MOD210" s="801"/>
      <c r="MOE210" s="801"/>
      <c r="MOF210" s="801"/>
      <c r="MOG210" s="801"/>
      <c r="MOH210" s="801"/>
      <c r="MOI210" s="801"/>
      <c r="MOJ210" s="801"/>
      <c r="MOK210" s="801"/>
      <c r="MOL210" s="801"/>
      <c r="MOM210" s="801"/>
      <c r="MON210" s="801"/>
      <c r="MOO210" s="801"/>
      <c r="MOP210" s="801"/>
      <c r="MOQ210" s="801"/>
      <c r="MOR210" s="801"/>
      <c r="MOS210" s="801"/>
      <c r="MOT210" s="801"/>
      <c r="MOU210" s="801"/>
      <c r="MOV210" s="801"/>
      <c r="MOW210" s="801"/>
      <c r="MOX210" s="801"/>
      <c r="MOY210" s="801"/>
      <c r="MOZ210" s="801"/>
      <c r="MPA210" s="801"/>
      <c r="MPB210" s="801"/>
      <c r="MPC210" s="801"/>
      <c r="MPD210" s="801"/>
      <c r="MPE210" s="801"/>
      <c r="MPF210" s="801"/>
      <c r="MPG210" s="801"/>
      <c r="MPH210" s="801"/>
      <c r="MPI210" s="801"/>
      <c r="MPJ210" s="801"/>
      <c r="MPK210" s="801"/>
      <c r="MPL210" s="801"/>
      <c r="MPM210" s="801"/>
      <c r="MPN210" s="801"/>
      <c r="MPO210" s="801"/>
      <c r="MPP210" s="801"/>
      <c r="MPQ210" s="801"/>
      <c r="MPR210" s="801"/>
      <c r="MPS210" s="801"/>
      <c r="MPT210" s="801"/>
      <c r="MPU210" s="801"/>
      <c r="MPV210" s="801"/>
      <c r="MPW210" s="801"/>
      <c r="MPX210" s="801"/>
      <c r="MPY210" s="801"/>
      <c r="MPZ210" s="801"/>
      <c r="MQA210" s="801"/>
      <c r="MQB210" s="801"/>
      <c r="MQC210" s="801"/>
      <c r="MQD210" s="801"/>
      <c r="MQE210" s="801"/>
      <c r="MQF210" s="801"/>
      <c r="MQG210" s="801"/>
      <c r="MQH210" s="801"/>
      <c r="MQI210" s="801"/>
      <c r="MQJ210" s="801"/>
      <c r="MQK210" s="801"/>
      <c r="MQL210" s="801"/>
      <c r="MQM210" s="801"/>
      <c r="MQN210" s="801"/>
      <c r="MQO210" s="801"/>
      <c r="MQP210" s="801"/>
      <c r="MQQ210" s="801"/>
      <c r="MQR210" s="801"/>
      <c r="MQS210" s="801"/>
      <c r="MQT210" s="801"/>
      <c r="MQU210" s="801"/>
      <c r="MQV210" s="801"/>
      <c r="MQW210" s="801"/>
      <c r="MQX210" s="801"/>
      <c r="MQY210" s="801"/>
      <c r="MQZ210" s="801"/>
      <c r="MRA210" s="801"/>
      <c r="MRB210" s="801"/>
      <c r="MRC210" s="801"/>
      <c r="MRD210" s="801"/>
      <c r="MRE210" s="801"/>
      <c r="MRF210" s="801"/>
      <c r="MRG210" s="801"/>
      <c r="MRH210" s="801"/>
      <c r="MRI210" s="801"/>
      <c r="MRJ210" s="801"/>
      <c r="MRK210" s="801"/>
      <c r="MRL210" s="801"/>
      <c r="MRM210" s="801"/>
      <c r="MRN210" s="801"/>
      <c r="MRO210" s="801"/>
      <c r="MRP210" s="801"/>
      <c r="MRQ210" s="801"/>
      <c r="MRR210" s="801"/>
      <c r="MRS210" s="801"/>
      <c r="MRT210" s="801"/>
      <c r="MRU210" s="801"/>
      <c r="MRV210" s="801"/>
      <c r="MRW210" s="801"/>
      <c r="MRX210" s="801"/>
      <c r="MRY210" s="801"/>
      <c r="MRZ210" s="801"/>
      <c r="MSA210" s="801"/>
      <c r="MSB210" s="801"/>
      <c r="MSC210" s="801"/>
      <c r="MSD210" s="801"/>
      <c r="MSE210" s="801"/>
      <c r="MSF210" s="801"/>
      <c r="MSG210" s="801"/>
      <c r="MSH210" s="801"/>
      <c r="MSI210" s="801"/>
      <c r="MSJ210" s="801"/>
      <c r="MSK210" s="801"/>
      <c r="MSL210" s="801"/>
      <c r="MSM210" s="801"/>
      <c r="MSN210" s="801"/>
      <c r="MSO210" s="801"/>
      <c r="MSP210" s="801"/>
      <c r="MSQ210" s="801"/>
      <c r="MSR210" s="801"/>
      <c r="MSS210" s="801"/>
      <c r="MST210" s="801"/>
      <c r="MSU210" s="801"/>
      <c r="MSV210" s="801"/>
      <c r="MSW210" s="801"/>
      <c r="MSX210" s="801"/>
      <c r="MSY210" s="801"/>
      <c r="MSZ210" s="801"/>
      <c r="MTA210" s="801"/>
      <c r="MTB210" s="801"/>
      <c r="MTC210" s="801"/>
      <c r="MTD210" s="801"/>
      <c r="MTE210" s="801"/>
      <c r="MTF210" s="801"/>
      <c r="MTG210" s="801"/>
      <c r="MTH210" s="801"/>
      <c r="MTI210" s="801"/>
      <c r="MTJ210" s="801"/>
      <c r="MTK210" s="801"/>
      <c r="MTL210" s="801"/>
      <c r="MTM210" s="801"/>
      <c r="MTN210" s="801"/>
      <c r="MTO210" s="801"/>
      <c r="MTP210" s="801"/>
      <c r="MTQ210" s="801"/>
      <c r="MTR210" s="801"/>
      <c r="MTS210" s="801"/>
      <c r="MTT210" s="801"/>
      <c r="MTU210" s="801"/>
      <c r="MTV210" s="801"/>
      <c r="MTW210" s="801"/>
      <c r="MTX210" s="801"/>
      <c r="MTY210" s="801"/>
      <c r="MTZ210" s="801"/>
      <c r="MUA210" s="801"/>
      <c r="MUB210" s="801"/>
      <c r="MUC210" s="801"/>
      <c r="MUD210" s="801"/>
      <c r="MUE210" s="801"/>
      <c r="MUF210" s="801"/>
      <c r="MUG210" s="801"/>
      <c r="MUH210" s="801"/>
      <c r="MUI210" s="801"/>
      <c r="MUJ210" s="801"/>
      <c r="MUK210" s="801"/>
      <c r="MUL210" s="801"/>
      <c r="MUM210" s="801"/>
      <c r="MUN210" s="801"/>
      <c r="MUO210" s="801"/>
      <c r="MUP210" s="801"/>
      <c r="MUQ210" s="801"/>
      <c r="MUR210" s="801"/>
      <c r="MUS210" s="801"/>
      <c r="MUT210" s="801"/>
      <c r="MUU210" s="801"/>
      <c r="MUV210" s="801"/>
      <c r="MUW210" s="801"/>
      <c r="MUX210" s="801"/>
      <c r="MUY210" s="801"/>
      <c r="MUZ210" s="801"/>
      <c r="MVA210" s="801"/>
      <c r="MVB210" s="801"/>
      <c r="MVC210" s="801"/>
      <c r="MVD210" s="801"/>
      <c r="MVE210" s="801"/>
      <c r="MVF210" s="801"/>
      <c r="MVG210" s="801"/>
      <c r="MVH210" s="801"/>
      <c r="MVI210" s="801"/>
      <c r="MVJ210" s="801"/>
      <c r="MVK210" s="801"/>
      <c r="MVL210" s="801"/>
      <c r="MVM210" s="801"/>
      <c r="MVN210" s="801"/>
      <c r="MVO210" s="801"/>
      <c r="MVP210" s="801"/>
      <c r="MVQ210" s="801"/>
      <c r="MVR210" s="801"/>
      <c r="MVS210" s="801"/>
      <c r="MVT210" s="801"/>
      <c r="MVU210" s="801"/>
      <c r="MVV210" s="801"/>
      <c r="MVW210" s="801"/>
      <c r="MVX210" s="801"/>
      <c r="MVY210" s="801"/>
      <c r="MVZ210" s="801"/>
      <c r="MWA210" s="801"/>
      <c r="MWB210" s="801"/>
      <c r="MWC210" s="801"/>
      <c r="MWD210" s="801"/>
      <c r="MWE210" s="801"/>
      <c r="MWF210" s="801"/>
      <c r="MWG210" s="801"/>
      <c r="MWH210" s="801"/>
      <c r="MWI210" s="801"/>
      <c r="MWJ210" s="801"/>
      <c r="MWK210" s="801"/>
      <c r="MWL210" s="801"/>
      <c r="MWM210" s="801"/>
      <c r="MWN210" s="801"/>
      <c r="MWO210" s="801"/>
      <c r="MWP210" s="801"/>
      <c r="MWQ210" s="801"/>
      <c r="MWR210" s="801"/>
      <c r="MWS210" s="801"/>
      <c r="MWT210" s="801"/>
      <c r="MWU210" s="801"/>
      <c r="MWV210" s="801"/>
      <c r="MWW210" s="801"/>
      <c r="MWX210" s="801"/>
      <c r="MWY210" s="801"/>
      <c r="MWZ210" s="801"/>
      <c r="MXA210" s="801"/>
      <c r="MXB210" s="801"/>
      <c r="MXC210" s="801"/>
      <c r="MXD210" s="801"/>
      <c r="MXE210" s="801"/>
      <c r="MXF210" s="801"/>
      <c r="MXG210" s="801"/>
      <c r="MXH210" s="801"/>
      <c r="MXI210" s="801"/>
      <c r="MXJ210" s="801"/>
      <c r="MXK210" s="801"/>
      <c r="MXL210" s="801"/>
      <c r="MXM210" s="801"/>
      <c r="MXN210" s="801"/>
      <c r="MXO210" s="801"/>
      <c r="MXP210" s="801"/>
      <c r="MXQ210" s="801"/>
      <c r="MXR210" s="801"/>
      <c r="MXS210" s="801"/>
      <c r="MXT210" s="801"/>
      <c r="MXU210" s="801"/>
      <c r="MXV210" s="801"/>
      <c r="MXW210" s="801"/>
      <c r="MXX210" s="801"/>
      <c r="MXY210" s="801"/>
      <c r="MXZ210" s="801"/>
      <c r="MYA210" s="801"/>
      <c r="MYB210" s="801"/>
      <c r="MYC210" s="801"/>
      <c r="MYD210" s="801"/>
      <c r="MYE210" s="801"/>
      <c r="MYF210" s="801"/>
      <c r="MYG210" s="801"/>
      <c r="MYH210" s="801"/>
      <c r="MYI210" s="801"/>
      <c r="MYJ210" s="801"/>
      <c r="MYK210" s="801"/>
      <c r="MYL210" s="801"/>
      <c r="MYM210" s="801"/>
      <c r="MYN210" s="801"/>
      <c r="MYO210" s="801"/>
      <c r="MYP210" s="801"/>
      <c r="MYQ210" s="801"/>
      <c r="MYR210" s="801"/>
      <c r="MYS210" s="801"/>
      <c r="MYT210" s="801"/>
      <c r="MYU210" s="801"/>
      <c r="MYV210" s="801"/>
      <c r="MYW210" s="801"/>
      <c r="MYX210" s="801"/>
      <c r="MYY210" s="801"/>
      <c r="MYZ210" s="801"/>
      <c r="MZA210" s="801"/>
      <c r="MZB210" s="801"/>
      <c r="MZC210" s="801"/>
      <c r="MZD210" s="801"/>
      <c r="MZE210" s="801"/>
      <c r="MZF210" s="801"/>
      <c r="MZG210" s="801"/>
      <c r="MZH210" s="801"/>
      <c r="MZI210" s="801"/>
      <c r="MZJ210" s="801"/>
      <c r="MZK210" s="801"/>
      <c r="MZL210" s="801"/>
      <c r="MZM210" s="801"/>
      <c r="MZN210" s="801"/>
      <c r="MZO210" s="801"/>
      <c r="MZP210" s="801"/>
      <c r="MZQ210" s="801"/>
      <c r="MZR210" s="801"/>
      <c r="MZS210" s="801"/>
      <c r="MZT210" s="801"/>
      <c r="MZU210" s="801"/>
      <c r="MZV210" s="801"/>
      <c r="MZW210" s="801"/>
      <c r="MZX210" s="801"/>
      <c r="MZY210" s="801"/>
      <c r="MZZ210" s="801"/>
      <c r="NAA210" s="801"/>
      <c r="NAB210" s="801"/>
      <c r="NAC210" s="801"/>
      <c r="NAD210" s="801"/>
      <c r="NAE210" s="801"/>
      <c r="NAF210" s="801"/>
      <c r="NAG210" s="801"/>
      <c r="NAH210" s="801"/>
      <c r="NAI210" s="801"/>
      <c r="NAJ210" s="801"/>
      <c r="NAK210" s="801"/>
      <c r="NAL210" s="801"/>
      <c r="NAM210" s="801"/>
      <c r="NAN210" s="801"/>
      <c r="NAO210" s="801"/>
      <c r="NAP210" s="801"/>
      <c r="NAQ210" s="801"/>
      <c r="NAR210" s="801"/>
      <c r="NAS210" s="801"/>
      <c r="NAT210" s="801"/>
      <c r="NAU210" s="801"/>
      <c r="NAV210" s="801"/>
      <c r="NAW210" s="801"/>
      <c r="NAX210" s="801"/>
      <c r="NAY210" s="801"/>
      <c r="NAZ210" s="801"/>
      <c r="NBA210" s="801"/>
      <c r="NBB210" s="801"/>
      <c r="NBC210" s="801"/>
      <c r="NBD210" s="801"/>
      <c r="NBE210" s="801"/>
      <c r="NBF210" s="801"/>
      <c r="NBG210" s="801"/>
      <c r="NBH210" s="801"/>
      <c r="NBI210" s="801"/>
      <c r="NBJ210" s="801"/>
      <c r="NBK210" s="801"/>
      <c r="NBL210" s="801"/>
      <c r="NBM210" s="801"/>
      <c r="NBN210" s="801"/>
      <c r="NBO210" s="801"/>
      <c r="NBP210" s="801"/>
      <c r="NBQ210" s="801"/>
      <c r="NBR210" s="801"/>
      <c r="NBS210" s="801"/>
      <c r="NBT210" s="801"/>
      <c r="NBU210" s="801"/>
      <c r="NBV210" s="801"/>
      <c r="NBW210" s="801"/>
      <c r="NBX210" s="801"/>
      <c r="NBY210" s="801"/>
      <c r="NBZ210" s="801"/>
      <c r="NCA210" s="801"/>
      <c r="NCB210" s="801"/>
      <c r="NCC210" s="801"/>
      <c r="NCD210" s="801"/>
      <c r="NCE210" s="801"/>
      <c r="NCF210" s="801"/>
      <c r="NCG210" s="801"/>
      <c r="NCH210" s="801"/>
      <c r="NCI210" s="801"/>
      <c r="NCJ210" s="801"/>
      <c r="NCK210" s="801"/>
      <c r="NCL210" s="801"/>
      <c r="NCM210" s="801"/>
      <c r="NCN210" s="801"/>
      <c r="NCO210" s="801"/>
      <c r="NCP210" s="801"/>
      <c r="NCQ210" s="801"/>
      <c r="NCR210" s="801"/>
      <c r="NCS210" s="801"/>
      <c r="NCT210" s="801"/>
      <c r="NCU210" s="801"/>
      <c r="NCV210" s="801"/>
      <c r="NCW210" s="801"/>
      <c r="NCX210" s="801"/>
      <c r="NCY210" s="801"/>
      <c r="NCZ210" s="801"/>
      <c r="NDA210" s="801"/>
      <c r="NDB210" s="801"/>
      <c r="NDC210" s="801"/>
      <c r="NDD210" s="801"/>
      <c r="NDE210" s="801"/>
      <c r="NDF210" s="801"/>
      <c r="NDG210" s="801"/>
      <c r="NDH210" s="801"/>
      <c r="NDI210" s="801"/>
      <c r="NDJ210" s="801"/>
      <c r="NDK210" s="801"/>
      <c r="NDL210" s="801"/>
      <c r="NDM210" s="801"/>
      <c r="NDN210" s="801"/>
      <c r="NDO210" s="801"/>
      <c r="NDP210" s="801"/>
      <c r="NDQ210" s="801"/>
      <c r="NDR210" s="801"/>
      <c r="NDS210" s="801"/>
      <c r="NDT210" s="801"/>
      <c r="NDU210" s="801"/>
      <c r="NDV210" s="801"/>
      <c r="NDW210" s="801"/>
      <c r="NDX210" s="801"/>
      <c r="NDY210" s="801"/>
      <c r="NDZ210" s="801"/>
      <c r="NEA210" s="801"/>
      <c r="NEB210" s="801"/>
      <c r="NEC210" s="801"/>
      <c r="NED210" s="801"/>
      <c r="NEE210" s="801"/>
      <c r="NEF210" s="801"/>
      <c r="NEG210" s="801"/>
      <c r="NEH210" s="801"/>
      <c r="NEI210" s="801"/>
      <c r="NEJ210" s="801"/>
      <c r="NEK210" s="801"/>
      <c r="NEL210" s="801"/>
      <c r="NEM210" s="801"/>
      <c r="NEN210" s="801"/>
      <c r="NEO210" s="801"/>
      <c r="NEP210" s="801"/>
      <c r="NEQ210" s="801"/>
      <c r="NER210" s="801"/>
      <c r="NES210" s="801"/>
      <c r="NET210" s="801"/>
      <c r="NEU210" s="801"/>
      <c r="NEV210" s="801"/>
      <c r="NEW210" s="801"/>
      <c r="NEX210" s="801"/>
      <c r="NEY210" s="801"/>
      <c r="NEZ210" s="801"/>
      <c r="NFA210" s="801"/>
      <c r="NFB210" s="801"/>
      <c r="NFC210" s="801"/>
      <c r="NFD210" s="801"/>
      <c r="NFE210" s="801"/>
      <c r="NFF210" s="801"/>
      <c r="NFG210" s="801"/>
      <c r="NFH210" s="801"/>
      <c r="NFI210" s="801"/>
      <c r="NFJ210" s="801"/>
      <c r="NFK210" s="801"/>
      <c r="NFL210" s="801"/>
      <c r="NFM210" s="801"/>
      <c r="NFN210" s="801"/>
      <c r="NFO210" s="801"/>
      <c r="NFP210" s="801"/>
      <c r="NFQ210" s="801"/>
      <c r="NFR210" s="801"/>
      <c r="NFS210" s="801"/>
      <c r="NFT210" s="801"/>
      <c r="NFU210" s="801"/>
      <c r="NFV210" s="801"/>
      <c r="NFW210" s="801"/>
      <c r="NFX210" s="801"/>
      <c r="NFY210" s="801"/>
      <c r="NFZ210" s="801"/>
      <c r="NGA210" s="801"/>
      <c r="NGB210" s="801"/>
      <c r="NGC210" s="801"/>
      <c r="NGD210" s="801"/>
      <c r="NGE210" s="801"/>
      <c r="NGF210" s="801"/>
      <c r="NGG210" s="801"/>
      <c r="NGH210" s="801"/>
      <c r="NGI210" s="801"/>
      <c r="NGJ210" s="801"/>
      <c r="NGK210" s="801"/>
      <c r="NGL210" s="801"/>
      <c r="NGM210" s="801"/>
      <c r="NGN210" s="801"/>
      <c r="NGO210" s="801"/>
      <c r="NGP210" s="801"/>
      <c r="NGQ210" s="801"/>
      <c r="NGR210" s="801"/>
      <c r="NGS210" s="801"/>
      <c r="NGT210" s="801"/>
      <c r="NGU210" s="801"/>
      <c r="NGV210" s="801"/>
      <c r="NGW210" s="801"/>
      <c r="NGX210" s="801"/>
      <c r="NGY210" s="801"/>
      <c r="NGZ210" s="801"/>
      <c r="NHA210" s="801"/>
      <c r="NHB210" s="801"/>
      <c r="NHC210" s="801"/>
      <c r="NHD210" s="801"/>
      <c r="NHE210" s="801"/>
      <c r="NHF210" s="801"/>
      <c r="NHG210" s="801"/>
      <c r="NHH210" s="801"/>
      <c r="NHI210" s="801"/>
      <c r="NHJ210" s="801"/>
      <c r="NHK210" s="801"/>
      <c r="NHL210" s="801"/>
      <c r="NHM210" s="801"/>
      <c r="NHN210" s="801"/>
      <c r="NHO210" s="801"/>
      <c r="NHP210" s="801"/>
      <c r="NHQ210" s="801"/>
      <c r="NHR210" s="801"/>
      <c r="NHS210" s="801"/>
      <c r="NHT210" s="801"/>
      <c r="NHU210" s="801"/>
      <c r="NHV210" s="801"/>
      <c r="NHW210" s="801"/>
      <c r="NHX210" s="801"/>
      <c r="NHY210" s="801"/>
      <c r="NHZ210" s="801"/>
      <c r="NIA210" s="801"/>
      <c r="NIB210" s="801"/>
      <c r="NIC210" s="801"/>
      <c r="NID210" s="801"/>
      <c r="NIE210" s="801"/>
      <c r="NIF210" s="801"/>
      <c r="NIG210" s="801"/>
      <c r="NIH210" s="801"/>
      <c r="NII210" s="801"/>
      <c r="NIJ210" s="801"/>
      <c r="NIK210" s="801"/>
      <c r="NIL210" s="801"/>
      <c r="NIM210" s="801"/>
      <c r="NIN210" s="801"/>
      <c r="NIO210" s="801"/>
      <c r="NIP210" s="801"/>
      <c r="NIQ210" s="801"/>
      <c r="NIR210" s="801"/>
      <c r="NIS210" s="801"/>
      <c r="NIT210" s="801"/>
      <c r="NIU210" s="801"/>
      <c r="NIV210" s="801"/>
      <c r="NIW210" s="801"/>
      <c r="NIX210" s="801"/>
      <c r="NIY210" s="801"/>
      <c r="NIZ210" s="801"/>
      <c r="NJA210" s="801"/>
      <c r="NJB210" s="801"/>
      <c r="NJC210" s="801"/>
      <c r="NJD210" s="801"/>
      <c r="NJE210" s="801"/>
      <c r="NJF210" s="801"/>
      <c r="NJG210" s="801"/>
      <c r="NJH210" s="801"/>
      <c r="NJI210" s="801"/>
      <c r="NJJ210" s="801"/>
      <c r="NJK210" s="801"/>
      <c r="NJL210" s="801"/>
      <c r="NJM210" s="801"/>
      <c r="NJN210" s="801"/>
      <c r="NJO210" s="801"/>
      <c r="NJP210" s="801"/>
      <c r="NJQ210" s="801"/>
      <c r="NJR210" s="801"/>
      <c r="NJS210" s="801"/>
      <c r="NJT210" s="801"/>
      <c r="NJU210" s="801"/>
      <c r="NJV210" s="801"/>
      <c r="NJW210" s="801"/>
      <c r="NJX210" s="801"/>
      <c r="NJY210" s="801"/>
      <c r="NJZ210" s="801"/>
      <c r="NKA210" s="801"/>
      <c r="NKB210" s="801"/>
      <c r="NKC210" s="801"/>
      <c r="NKD210" s="801"/>
      <c r="NKE210" s="801"/>
      <c r="NKF210" s="801"/>
      <c r="NKG210" s="801"/>
      <c r="NKH210" s="801"/>
      <c r="NKI210" s="801"/>
      <c r="NKJ210" s="801"/>
      <c r="NKK210" s="801"/>
      <c r="NKL210" s="801"/>
      <c r="NKM210" s="801"/>
      <c r="NKN210" s="801"/>
      <c r="NKO210" s="801"/>
      <c r="NKP210" s="801"/>
      <c r="NKQ210" s="801"/>
      <c r="NKR210" s="801"/>
      <c r="NKS210" s="801"/>
      <c r="NKT210" s="801"/>
      <c r="NKU210" s="801"/>
      <c r="NKV210" s="801"/>
      <c r="NKW210" s="801"/>
      <c r="NKX210" s="801"/>
      <c r="NKY210" s="801"/>
      <c r="NKZ210" s="801"/>
      <c r="NLA210" s="801"/>
      <c r="NLB210" s="801"/>
      <c r="NLC210" s="801"/>
      <c r="NLD210" s="801"/>
      <c r="NLE210" s="801"/>
      <c r="NLF210" s="801"/>
      <c r="NLG210" s="801"/>
      <c r="NLH210" s="801"/>
      <c r="NLI210" s="801"/>
      <c r="NLJ210" s="801"/>
      <c r="NLK210" s="801"/>
      <c r="NLL210" s="801"/>
      <c r="NLM210" s="801"/>
      <c r="NLN210" s="801"/>
      <c r="NLO210" s="801"/>
      <c r="NLP210" s="801"/>
      <c r="NLQ210" s="801"/>
      <c r="NLR210" s="801"/>
      <c r="NLS210" s="801"/>
      <c r="NLT210" s="801"/>
      <c r="NLU210" s="801"/>
      <c r="NLV210" s="801"/>
      <c r="NLW210" s="801"/>
      <c r="NLX210" s="801"/>
      <c r="NLY210" s="801"/>
      <c r="NLZ210" s="801"/>
      <c r="NMA210" s="801"/>
      <c r="NMB210" s="801"/>
      <c r="NMC210" s="801"/>
      <c r="NMD210" s="801"/>
      <c r="NME210" s="801"/>
      <c r="NMF210" s="801"/>
      <c r="NMG210" s="801"/>
      <c r="NMH210" s="801"/>
      <c r="NMI210" s="801"/>
      <c r="NMJ210" s="801"/>
      <c r="NMK210" s="801"/>
      <c r="NML210" s="801"/>
      <c r="NMM210" s="801"/>
      <c r="NMN210" s="801"/>
      <c r="NMO210" s="801"/>
      <c r="NMP210" s="801"/>
      <c r="NMQ210" s="801"/>
      <c r="NMR210" s="801"/>
      <c r="NMS210" s="801"/>
      <c r="NMT210" s="801"/>
      <c r="NMU210" s="801"/>
      <c r="NMV210" s="801"/>
      <c r="NMW210" s="801"/>
      <c r="NMX210" s="801"/>
      <c r="NMY210" s="801"/>
      <c r="NMZ210" s="801"/>
      <c r="NNA210" s="801"/>
      <c r="NNB210" s="801"/>
      <c r="NNC210" s="801"/>
      <c r="NND210" s="801"/>
      <c r="NNE210" s="801"/>
      <c r="NNF210" s="801"/>
      <c r="NNG210" s="801"/>
      <c r="NNH210" s="801"/>
      <c r="NNI210" s="801"/>
      <c r="NNJ210" s="801"/>
      <c r="NNK210" s="801"/>
      <c r="NNL210" s="801"/>
      <c r="NNM210" s="801"/>
      <c r="NNN210" s="801"/>
      <c r="NNO210" s="801"/>
      <c r="NNP210" s="801"/>
      <c r="NNQ210" s="801"/>
      <c r="NNR210" s="801"/>
      <c r="NNS210" s="801"/>
      <c r="NNT210" s="801"/>
      <c r="NNU210" s="801"/>
      <c r="NNV210" s="801"/>
      <c r="NNW210" s="801"/>
      <c r="NNX210" s="801"/>
      <c r="NNY210" s="801"/>
      <c r="NNZ210" s="801"/>
      <c r="NOA210" s="801"/>
      <c r="NOB210" s="801"/>
      <c r="NOC210" s="801"/>
      <c r="NOD210" s="801"/>
      <c r="NOE210" s="801"/>
      <c r="NOF210" s="801"/>
      <c r="NOG210" s="801"/>
      <c r="NOH210" s="801"/>
      <c r="NOI210" s="801"/>
      <c r="NOJ210" s="801"/>
      <c r="NOK210" s="801"/>
      <c r="NOL210" s="801"/>
      <c r="NOM210" s="801"/>
      <c r="NON210" s="801"/>
      <c r="NOO210" s="801"/>
      <c r="NOP210" s="801"/>
      <c r="NOQ210" s="801"/>
      <c r="NOR210" s="801"/>
      <c r="NOS210" s="801"/>
      <c r="NOT210" s="801"/>
      <c r="NOU210" s="801"/>
      <c r="NOV210" s="801"/>
      <c r="NOW210" s="801"/>
      <c r="NOX210" s="801"/>
      <c r="NOY210" s="801"/>
      <c r="NOZ210" s="801"/>
      <c r="NPA210" s="801"/>
      <c r="NPB210" s="801"/>
      <c r="NPC210" s="801"/>
      <c r="NPD210" s="801"/>
      <c r="NPE210" s="801"/>
      <c r="NPF210" s="801"/>
      <c r="NPG210" s="801"/>
      <c r="NPH210" s="801"/>
      <c r="NPI210" s="801"/>
      <c r="NPJ210" s="801"/>
      <c r="NPK210" s="801"/>
      <c r="NPL210" s="801"/>
      <c r="NPM210" s="801"/>
      <c r="NPN210" s="801"/>
      <c r="NPO210" s="801"/>
      <c r="NPP210" s="801"/>
      <c r="NPQ210" s="801"/>
      <c r="NPR210" s="801"/>
      <c r="NPS210" s="801"/>
      <c r="NPT210" s="801"/>
      <c r="NPU210" s="801"/>
      <c r="NPV210" s="801"/>
      <c r="NPW210" s="801"/>
      <c r="NPX210" s="801"/>
      <c r="NPY210" s="801"/>
      <c r="NPZ210" s="801"/>
      <c r="NQA210" s="801"/>
      <c r="NQB210" s="801"/>
      <c r="NQC210" s="801"/>
      <c r="NQD210" s="801"/>
      <c r="NQE210" s="801"/>
      <c r="NQF210" s="801"/>
      <c r="NQG210" s="801"/>
      <c r="NQH210" s="801"/>
      <c r="NQI210" s="801"/>
      <c r="NQJ210" s="801"/>
      <c r="NQK210" s="801"/>
      <c r="NQL210" s="801"/>
      <c r="NQM210" s="801"/>
      <c r="NQN210" s="801"/>
      <c r="NQO210" s="801"/>
      <c r="NQP210" s="801"/>
      <c r="NQQ210" s="801"/>
      <c r="NQR210" s="801"/>
      <c r="NQS210" s="801"/>
      <c r="NQT210" s="801"/>
      <c r="NQU210" s="801"/>
      <c r="NQV210" s="801"/>
      <c r="NQW210" s="801"/>
      <c r="NQX210" s="801"/>
      <c r="NQY210" s="801"/>
      <c r="NQZ210" s="801"/>
      <c r="NRA210" s="801"/>
      <c r="NRB210" s="801"/>
      <c r="NRC210" s="801"/>
      <c r="NRD210" s="801"/>
      <c r="NRE210" s="801"/>
      <c r="NRF210" s="801"/>
      <c r="NRG210" s="801"/>
      <c r="NRH210" s="801"/>
      <c r="NRI210" s="801"/>
      <c r="NRJ210" s="801"/>
      <c r="NRK210" s="801"/>
      <c r="NRL210" s="801"/>
      <c r="NRM210" s="801"/>
      <c r="NRN210" s="801"/>
      <c r="NRO210" s="801"/>
      <c r="NRP210" s="801"/>
      <c r="NRQ210" s="801"/>
      <c r="NRR210" s="801"/>
      <c r="NRS210" s="801"/>
      <c r="NRT210" s="801"/>
      <c r="NRU210" s="801"/>
      <c r="NRV210" s="801"/>
      <c r="NRW210" s="801"/>
      <c r="NRX210" s="801"/>
      <c r="NRY210" s="801"/>
      <c r="NRZ210" s="801"/>
      <c r="NSA210" s="801"/>
      <c r="NSB210" s="801"/>
      <c r="NSC210" s="801"/>
      <c r="NSD210" s="801"/>
      <c r="NSE210" s="801"/>
      <c r="NSF210" s="801"/>
      <c r="NSG210" s="801"/>
      <c r="NSH210" s="801"/>
      <c r="NSI210" s="801"/>
      <c r="NSJ210" s="801"/>
      <c r="NSK210" s="801"/>
      <c r="NSL210" s="801"/>
      <c r="NSM210" s="801"/>
      <c r="NSN210" s="801"/>
      <c r="NSO210" s="801"/>
      <c r="NSP210" s="801"/>
      <c r="NSQ210" s="801"/>
      <c r="NSR210" s="801"/>
      <c r="NSS210" s="801"/>
      <c r="NST210" s="801"/>
      <c r="NSU210" s="801"/>
      <c r="NSV210" s="801"/>
      <c r="NSW210" s="801"/>
      <c r="NSX210" s="801"/>
      <c r="NSY210" s="801"/>
      <c r="NSZ210" s="801"/>
      <c r="NTA210" s="801"/>
      <c r="NTB210" s="801"/>
      <c r="NTC210" s="801"/>
      <c r="NTD210" s="801"/>
      <c r="NTE210" s="801"/>
      <c r="NTF210" s="801"/>
      <c r="NTG210" s="801"/>
      <c r="NTH210" s="801"/>
      <c r="NTI210" s="801"/>
      <c r="NTJ210" s="801"/>
      <c r="NTK210" s="801"/>
      <c r="NTL210" s="801"/>
      <c r="NTM210" s="801"/>
      <c r="NTN210" s="801"/>
      <c r="NTO210" s="801"/>
      <c r="NTP210" s="801"/>
      <c r="NTQ210" s="801"/>
      <c r="NTR210" s="801"/>
      <c r="NTS210" s="801"/>
      <c r="NTT210" s="801"/>
      <c r="NTU210" s="801"/>
      <c r="NTV210" s="801"/>
      <c r="NTW210" s="801"/>
      <c r="NTX210" s="801"/>
      <c r="NTY210" s="801"/>
      <c r="NTZ210" s="801"/>
      <c r="NUA210" s="801"/>
      <c r="NUB210" s="801"/>
      <c r="NUC210" s="801"/>
      <c r="NUD210" s="801"/>
      <c r="NUE210" s="801"/>
      <c r="NUF210" s="801"/>
      <c r="NUG210" s="801"/>
      <c r="NUH210" s="801"/>
      <c r="NUI210" s="801"/>
      <c r="NUJ210" s="801"/>
      <c r="NUK210" s="801"/>
      <c r="NUL210" s="801"/>
      <c r="NUM210" s="801"/>
      <c r="NUN210" s="801"/>
      <c r="NUO210" s="801"/>
      <c r="NUP210" s="801"/>
      <c r="NUQ210" s="801"/>
      <c r="NUR210" s="801"/>
      <c r="NUS210" s="801"/>
      <c r="NUT210" s="801"/>
      <c r="NUU210" s="801"/>
      <c r="NUV210" s="801"/>
      <c r="NUW210" s="801"/>
      <c r="NUX210" s="801"/>
      <c r="NUY210" s="801"/>
      <c r="NUZ210" s="801"/>
      <c r="NVA210" s="801"/>
      <c r="NVB210" s="801"/>
      <c r="NVC210" s="801"/>
      <c r="NVD210" s="801"/>
      <c r="NVE210" s="801"/>
      <c r="NVF210" s="801"/>
      <c r="NVG210" s="801"/>
      <c r="NVH210" s="801"/>
      <c r="NVI210" s="801"/>
      <c r="NVJ210" s="801"/>
      <c r="NVK210" s="801"/>
      <c r="NVL210" s="801"/>
      <c r="NVM210" s="801"/>
      <c r="NVN210" s="801"/>
      <c r="NVO210" s="801"/>
      <c r="NVP210" s="801"/>
      <c r="NVQ210" s="801"/>
      <c r="NVR210" s="801"/>
      <c r="NVS210" s="801"/>
      <c r="NVT210" s="801"/>
      <c r="NVU210" s="801"/>
      <c r="NVV210" s="801"/>
      <c r="NVW210" s="801"/>
      <c r="NVX210" s="801"/>
      <c r="NVY210" s="801"/>
      <c r="NVZ210" s="801"/>
      <c r="NWA210" s="801"/>
      <c r="NWB210" s="801"/>
      <c r="NWC210" s="801"/>
      <c r="NWD210" s="801"/>
      <c r="NWE210" s="801"/>
      <c r="NWF210" s="801"/>
      <c r="NWG210" s="801"/>
      <c r="NWH210" s="801"/>
      <c r="NWI210" s="801"/>
      <c r="NWJ210" s="801"/>
      <c r="NWK210" s="801"/>
      <c r="NWL210" s="801"/>
      <c r="NWM210" s="801"/>
      <c r="NWN210" s="801"/>
      <c r="NWO210" s="801"/>
      <c r="NWP210" s="801"/>
      <c r="NWQ210" s="801"/>
      <c r="NWR210" s="801"/>
      <c r="NWS210" s="801"/>
      <c r="NWT210" s="801"/>
      <c r="NWU210" s="801"/>
      <c r="NWV210" s="801"/>
      <c r="NWW210" s="801"/>
      <c r="NWX210" s="801"/>
      <c r="NWY210" s="801"/>
      <c r="NWZ210" s="801"/>
      <c r="NXA210" s="801"/>
      <c r="NXB210" s="801"/>
      <c r="NXC210" s="801"/>
      <c r="NXD210" s="801"/>
      <c r="NXE210" s="801"/>
      <c r="NXF210" s="801"/>
      <c r="NXG210" s="801"/>
      <c r="NXH210" s="801"/>
      <c r="NXI210" s="801"/>
      <c r="NXJ210" s="801"/>
      <c r="NXK210" s="801"/>
      <c r="NXL210" s="801"/>
      <c r="NXM210" s="801"/>
      <c r="NXN210" s="801"/>
      <c r="NXO210" s="801"/>
      <c r="NXP210" s="801"/>
      <c r="NXQ210" s="801"/>
      <c r="NXR210" s="801"/>
      <c r="NXS210" s="801"/>
      <c r="NXT210" s="801"/>
      <c r="NXU210" s="801"/>
      <c r="NXV210" s="801"/>
      <c r="NXW210" s="801"/>
      <c r="NXX210" s="801"/>
      <c r="NXY210" s="801"/>
      <c r="NXZ210" s="801"/>
      <c r="NYA210" s="801"/>
      <c r="NYB210" s="801"/>
      <c r="NYC210" s="801"/>
      <c r="NYD210" s="801"/>
      <c r="NYE210" s="801"/>
      <c r="NYF210" s="801"/>
      <c r="NYG210" s="801"/>
      <c r="NYH210" s="801"/>
      <c r="NYI210" s="801"/>
      <c r="NYJ210" s="801"/>
      <c r="NYK210" s="801"/>
      <c r="NYL210" s="801"/>
      <c r="NYM210" s="801"/>
      <c r="NYN210" s="801"/>
      <c r="NYO210" s="801"/>
      <c r="NYP210" s="801"/>
      <c r="NYQ210" s="801"/>
      <c r="NYR210" s="801"/>
      <c r="NYS210" s="801"/>
      <c r="NYT210" s="801"/>
      <c r="NYU210" s="801"/>
      <c r="NYV210" s="801"/>
      <c r="NYW210" s="801"/>
      <c r="NYX210" s="801"/>
      <c r="NYY210" s="801"/>
      <c r="NYZ210" s="801"/>
      <c r="NZA210" s="801"/>
      <c r="NZB210" s="801"/>
      <c r="NZC210" s="801"/>
      <c r="NZD210" s="801"/>
      <c r="NZE210" s="801"/>
      <c r="NZF210" s="801"/>
      <c r="NZG210" s="801"/>
      <c r="NZH210" s="801"/>
      <c r="NZI210" s="801"/>
      <c r="NZJ210" s="801"/>
      <c r="NZK210" s="801"/>
      <c r="NZL210" s="801"/>
      <c r="NZM210" s="801"/>
      <c r="NZN210" s="801"/>
      <c r="NZO210" s="801"/>
      <c r="NZP210" s="801"/>
      <c r="NZQ210" s="801"/>
      <c r="NZR210" s="801"/>
      <c r="NZS210" s="801"/>
      <c r="NZT210" s="801"/>
      <c r="NZU210" s="801"/>
      <c r="NZV210" s="801"/>
      <c r="NZW210" s="801"/>
      <c r="NZX210" s="801"/>
      <c r="NZY210" s="801"/>
      <c r="NZZ210" s="801"/>
      <c r="OAA210" s="801"/>
      <c r="OAB210" s="801"/>
      <c r="OAC210" s="801"/>
      <c r="OAD210" s="801"/>
      <c r="OAE210" s="801"/>
      <c r="OAF210" s="801"/>
      <c r="OAG210" s="801"/>
      <c r="OAH210" s="801"/>
      <c r="OAI210" s="801"/>
      <c r="OAJ210" s="801"/>
      <c r="OAK210" s="801"/>
      <c r="OAL210" s="801"/>
      <c r="OAM210" s="801"/>
      <c r="OAN210" s="801"/>
      <c r="OAO210" s="801"/>
      <c r="OAP210" s="801"/>
      <c r="OAQ210" s="801"/>
      <c r="OAR210" s="801"/>
      <c r="OAS210" s="801"/>
      <c r="OAT210" s="801"/>
      <c r="OAU210" s="801"/>
      <c r="OAV210" s="801"/>
      <c r="OAW210" s="801"/>
      <c r="OAX210" s="801"/>
      <c r="OAY210" s="801"/>
      <c r="OAZ210" s="801"/>
      <c r="OBA210" s="801"/>
      <c r="OBB210" s="801"/>
      <c r="OBC210" s="801"/>
      <c r="OBD210" s="801"/>
      <c r="OBE210" s="801"/>
      <c r="OBF210" s="801"/>
      <c r="OBG210" s="801"/>
      <c r="OBH210" s="801"/>
      <c r="OBI210" s="801"/>
      <c r="OBJ210" s="801"/>
      <c r="OBK210" s="801"/>
      <c r="OBL210" s="801"/>
      <c r="OBM210" s="801"/>
      <c r="OBN210" s="801"/>
      <c r="OBO210" s="801"/>
      <c r="OBP210" s="801"/>
      <c r="OBQ210" s="801"/>
      <c r="OBR210" s="801"/>
      <c r="OBS210" s="801"/>
      <c r="OBT210" s="801"/>
      <c r="OBU210" s="801"/>
      <c r="OBV210" s="801"/>
      <c r="OBW210" s="801"/>
      <c r="OBX210" s="801"/>
      <c r="OBY210" s="801"/>
      <c r="OBZ210" s="801"/>
      <c r="OCA210" s="801"/>
      <c r="OCB210" s="801"/>
      <c r="OCC210" s="801"/>
      <c r="OCD210" s="801"/>
      <c r="OCE210" s="801"/>
      <c r="OCF210" s="801"/>
      <c r="OCG210" s="801"/>
      <c r="OCH210" s="801"/>
      <c r="OCI210" s="801"/>
      <c r="OCJ210" s="801"/>
      <c r="OCK210" s="801"/>
      <c r="OCL210" s="801"/>
      <c r="OCM210" s="801"/>
      <c r="OCN210" s="801"/>
      <c r="OCO210" s="801"/>
      <c r="OCP210" s="801"/>
      <c r="OCQ210" s="801"/>
      <c r="OCR210" s="801"/>
      <c r="OCS210" s="801"/>
      <c r="OCT210" s="801"/>
      <c r="OCU210" s="801"/>
      <c r="OCV210" s="801"/>
      <c r="OCW210" s="801"/>
      <c r="OCX210" s="801"/>
      <c r="OCY210" s="801"/>
      <c r="OCZ210" s="801"/>
      <c r="ODA210" s="801"/>
      <c r="ODB210" s="801"/>
      <c r="ODC210" s="801"/>
      <c r="ODD210" s="801"/>
      <c r="ODE210" s="801"/>
      <c r="ODF210" s="801"/>
      <c r="ODG210" s="801"/>
      <c r="ODH210" s="801"/>
      <c r="ODI210" s="801"/>
      <c r="ODJ210" s="801"/>
      <c r="ODK210" s="801"/>
      <c r="ODL210" s="801"/>
      <c r="ODM210" s="801"/>
      <c r="ODN210" s="801"/>
      <c r="ODO210" s="801"/>
      <c r="ODP210" s="801"/>
      <c r="ODQ210" s="801"/>
      <c r="ODR210" s="801"/>
      <c r="ODS210" s="801"/>
      <c r="ODT210" s="801"/>
      <c r="ODU210" s="801"/>
      <c r="ODV210" s="801"/>
      <c r="ODW210" s="801"/>
      <c r="ODX210" s="801"/>
      <c r="ODY210" s="801"/>
      <c r="ODZ210" s="801"/>
      <c r="OEA210" s="801"/>
      <c r="OEB210" s="801"/>
      <c r="OEC210" s="801"/>
      <c r="OED210" s="801"/>
      <c r="OEE210" s="801"/>
      <c r="OEF210" s="801"/>
      <c r="OEG210" s="801"/>
      <c r="OEH210" s="801"/>
      <c r="OEI210" s="801"/>
      <c r="OEJ210" s="801"/>
      <c r="OEK210" s="801"/>
      <c r="OEL210" s="801"/>
      <c r="OEM210" s="801"/>
      <c r="OEN210" s="801"/>
      <c r="OEO210" s="801"/>
      <c r="OEP210" s="801"/>
      <c r="OEQ210" s="801"/>
      <c r="OER210" s="801"/>
      <c r="OES210" s="801"/>
      <c r="OET210" s="801"/>
      <c r="OEU210" s="801"/>
      <c r="OEV210" s="801"/>
      <c r="OEW210" s="801"/>
      <c r="OEX210" s="801"/>
      <c r="OEY210" s="801"/>
      <c r="OEZ210" s="801"/>
      <c r="OFA210" s="801"/>
      <c r="OFB210" s="801"/>
      <c r="OFC210" s="801"/>
      <c r="OFD210" s="801"/>
      <c r="OFE210" s="801"/>
      <c r="OFF210" s="801"/>
      <c r="OFG210" s="801"/>
      <c r="OFH210" s="801"/>
      <c r="OFI210" s="801"/>
      <c r="OFJ210" s="801"/>
      <c r="OFK210" s="801"/>
      <c r="OFL210" s="801"/>
      <c r="OFM210" s="801"/>
      <c r="OFN210" s="801"/>
      <c r="OFO210" s="801"/>
      <c r="OFP210" s="801"/>
      <c r="OFQ210" s="801"/>
      <c r="OFR210" s="801"/>
      <c r="OFS210" s="801"/>
      <c r="OFT210" s="801"/>
      <c r="OFU210" s="801"/>
      <c r="OFV210" s="801"/>
      <c r="OFW210" s="801"/>
      <c r="OFX210" s="801"/>
      <c r="OFY210" s="801"/>
      <c r="OFZ210" s="801"/>
      <c r="OGA210" s="801"/>
      <c r="OGB210" s="801"/>
      <c r="OGC210" s="801"/>
      <c r="OGD210" s="801"/>
      <c r="OGE210" s="801"/>
      <c r="OGF210" s="801"/>
      <c r="OGG210" s="801"/>
      <c r="OGH210" s="801"/>
      <c r="OGI210" s="801"/>
      <c r="OGJ210" s="801"/>
      <c r="OGK210" s="801"/>
      <c r="OGL210" s="801"/>
      <c r="OGM210" s="801"/>
      <c r="OGN210" s="801"/>
      <c r="OGO210" s="801"/>
      <c r="OGP210" s="801"/>
      <c r="OGQ210" s="801"/>
      <c r="OGR210" s="801"/>
      <c r="OGS210" s="801"/>
      <c r="OGT210" s="801"/>
      <c r="OGU210" s="801"/>
      <c r="OGV210" s="801"/>
      <c r="OGW210" s="801"/>
      <c r="OGX210" s="801"/>
      <c r="OGY210" s="801"/>
      <c r="OGZ210" s="801"/>
      <c r="OHA210" s="801"/>
      <c r="OHB210" s="801"/>
      <c r="OHC210" s="801"/>
      <c r="OHD210" s="801"/>
      <c r="OHE210" s="801"/>
      <c r="OHF210" s="801"/>
      <c r="OHG210" s="801"/>
      <c r="OHH210" s="801"/>
      <c r="OHI210" s="801"/>
      <c r="OHJ210" s="801"/>
      <c r="OHK210" s="801"/>
      <c r="OHL210" s="801"/>
      <c r="OHM210" s="801"/>
      <c r="OHN210" s="801"/>
      <c r="OHO210" s="801"/>
      <c r="OHP210" s="801"/>
      <c r="OHQ210" s="801"/>
      <c r="OHR210" s="801"/>
      <c r="OHS210" s="801"/>
      <c r="OHT210" s="801"/>
      <c r="OHU210" s="801"/>
      <c r="OHV210" s="801"/>
      <c r="OHW210" s="801"/>
      <c r="OHX210" s="801"/>
      <c r="OHY210" s="801"/>
      <c r="OHZ210" s="801"/>
      <c r="OIA210" s="801"/>
      <c r="OIB210" s="801"/>
      <c r="OIC210" s="801"/>
      <c r="OID210" s="801"/>
      <c r="OIE210" s="801"/>
      <c r="OIF210" s="801"/>
      <c r="OIG210" s="801"/>
      <c r="OIH210" s="801"/>
      <c r="OII210" s="801"/>
      <c r="OIJ210" s="801"/>
      <c r="OIK210" s="801"/>
      <c r="OIL210" s="801"/>
      <c r="OIM210" s="801"/>
      <c r="OIN210" s="801"/>
      <c r="OIO210" s="801"/>
      <c r="OIP210" s="801"/>
      <c r="OIQ210" s="801"/>
      <c r="OIR210" s="801"/>
      <c r="OIS210" s="801"/>
      <c r="OIT210" s="801"/>
      <c r="OIU210" s="801"/>
      <c r="OIV210" s="801"/>
      <c r="OIW210" s="801"/>
      <c r="OIX210" s="801"/>
      <c r="OIY210" s="801"/>
      <c r="OIZ210" s="801"/>
      <c r="OJA210" s="801"/>
      <c r="OJB210" s="801"/>
      <c r="OJC210" s="801"/>
      <c r="OJD210" s="801"/>
      <c r="OJE210" s="801"/>
      <c r="OJF210" s="801"/>
      <c r="OJG210" s="801"/>
      <c r="OJH210" s="801"/>
      <c r="OJI210" s="801"/>
      <c r="OJJ210" s="801"/>
      <c r="OJK210" s="801"/>
      <c r="OJL210" s="801"/>
      <c r="OJM210" s="801"/>
      <c r="OJN210" s="801"/>
      <c r="OJO210" s="801"/>
      <c r="OJP210" s="801"/>
      <c r="OJQ210" s="801"/>
      <c r="OJR210" s="801"/>
      <c r="OJS210" s="801"/>
      <c r="OJT210" s="801"/>
      <c r="OJU210" s="801"/>
      <c r="OJV210" s="801"/>
      <c r="OJW210" s="801"/>
      <c r="OJX210" s="801"/>
      <c r="OJY210" s="801"/>
      <c r="OJZ210" s="801"/>
      <c r="OKA210" s="801"/>
      <c r="OKB210" s="801"/>
      <c r="OKC210" s="801"/>
      <c r="OKD210" s="801"/>
      <c r="OKE210" s="801"/>
      <c r="OKF210" s="801"/>
      <c r="OKG210" s="801"/>
      <c r="OKH210" s="801"/>
      <c r="OKI210" s="801"/>
      <c r="OKJ210" s="801"/>
      <c r="OKK210" s="801"/>
      <c r="OKL210" s="801"/>
      <c r="OKM210" s="801"/>
      <c r="OKN210" s="801"/>
      <c r="OKO210" s="801"/>
      <c r="OKP210" s="801"/>
      <c r="OKQ210" s="801"/>
      <c r="OKR210" s="801"/>
      <c r="OKS210" s="801"/>
      <c r="OKT210" s="801"/>
      <c r="OKU210" s="801"/>
      <c r="OKV210" s="801"/>
      <c r="OKW210" s="801"/>
      <c r="OKX210" s="801"/>
      <c r="OKY210" s="801"/>
      <c r="OKZ210" s="801"/>
      <c r="OLA210" s="801"/>
      <c r="OLB210" s="801"/>
      <c r="OLC210" s="801"/>
      <c r="OLD210" s="801"/>
      <c r="OLE210" s="801"/>
      <c r="OLF210" s="801"/>
      <c r="OLG210" s="801"/>
      <c r="OLH210" s="801"/>
      <c r="OLI210" s="801"/>
      <c r="OLJ210" s="801"/>
      <c r="OLK210" s="801"/>
      <c r="OLL210" s="801"/>
      <c r="OLM210" s="801"/>
      <c r="OLN210" s="801"/>
      <c r="OLO210" s="801"/>
      <c r="OLP210" s="801"/>
      <c r="OLQ210" s="801"/>
      <c r="OLR210" s="801"/>
      <c r="OLS210" s="801"/>
      <c r="OLT210" s="801"/>
      <c r="OLU210" s="801"/>
      <c r="OLV210" s="801"/>
      <c r="OLW210" s="801"/>
      <c r="OLX210" s="801"/>
      <c r="OLY210" s="801"/>
      <c r="OLZ210" s="801"/>
      <c r="OMA210" s="801"/>
      <c r="OMB210" s="801"/>
      <c r="OMC210" s="801"/>
      <c r="OMD210" s="801"/>
      <c r="OME210" s="801"/>
      <c r="OMF210" s="801"/>
      <c r="OMG210" s="801"/>
      <c r="OMH210" s="801"/>
      <c r="OMI210" s="801"/>
      <c r="OMJ210" s="801"/>
      <c r="OMK210" s="801"/>
      <c r="OML210" s="801"/>
      <c r="OMM210" s="801"/>
      <c r="OMN210" s="801"/>
      <c r="OMO210" s="801"/>
      <c r="OMP210" s="801"/>
      <c r="OMQ210" s="801"/>
      <c r="OMR210" s="801"/>
      <c r="OMS210" s="801"/>
      <c r="OMT210" s="801"/>
      <c r="OMU210" s="801"/>
      <c r="OMV210" s="801"/>
      <c r="OMW210" s="801"/>
      <c r="OMX210" s="801"/>
      <c r="OMY210" s="801"/>
      <c r="OMZ210" s="801"/>
      <c r="ONA210" s="801"/>
      <c r="ONB210" s="801"/>
      <c r="ONC210" s="801"/>
      <c r="OND210" s="801"/>
      <c r="ONE210" s="801"/>
      <c r="ONF210" s="801"/>
      <c r="ONG210" s="801"/>
      <c r="ONH210" s="801"/>
      <c r="ONI210" s="801"/>
      <c r="ONJ210" s="801"/>
      <c r="ONK210" s="801"/>
      <c r="ONL210" s="801"/>
      <c r="ONM210" s="801"/>
      <c r="ONN210" s="801"/>
      <c r="ONO210" s="801"/>
      <c r="ONP210" s="801"/>
      <c r="ONQ210" s="801"/>
      <c r="ONR210" s="801"/>
      <c r="ONS210" s="801"/>
      <c r="ONT210" s="801"/>
      <c r="ONU210" s="801"/>
      <c r="ONV210" s="801"/>
      <c r="ONW210" s="801"/>
      <c r="ONX210" s="801"/>
      <c r="ONY210" s="801"/>
      <c r="ONZ210" s="801"/>
      <c r="OOA210" s="801"/>
      <c r="OOB210" s="801"/>
      <c r="OOC210" s="801"/>
      <c r="OOD210" s="801"/>
      <c r="OOE210" s="801"/>
      <c r="OOF210" s="801"/>
      <c r="OOG210" s="801"/>
      <c r="OOH210" s="801"/>
      <c r="OOI210" s="801"/>
      <c r="OOJ210" s="801"/>
      <c r="OOK210" s="801"/>
      <c r="OOL210" s="801"/>
      <c r="OOM210" s="801"/>
      <c r="OON210" s="801"/>
      <c r="OOO210" s="801"/>
      <c r="OOP210" s="801"/>
      <c r="OOQ210" s="801"/>
      <c r="OOR210" s="801"/>
      <c r="OOS210" s="801"/>
      <c r="OOT210" s="801"/>
      <c r="OOU210" s="801"/>
      <c r="OOV210" s="801"/>
      <c r="OOW210" s="801"/>
      <c r="OOX210" s="801"/>
      <c r="OOY210" s="801"/>
      <c r="OOZ210" s="801"/>
      <c r="OPA210" s="801"/>
      <c r="OPB210" s="801"/>
      <c r="OPC210" s="801"/>
      <c r="OPD210" s="801"/>
      <c r="OPE210" s="801"/>
      <c r="OPF210" s="801"/>
      <c r="OPG210" s="801"/>
      <c r="OPH210" s="801"/>
      <c r="OPI210" s="801"/>
      <c r="OPJ210" s="801"/>
      <c r="OPK210" s="801"/>
      <c r="OPL210" s="801"/>
      <c r="OPM210" s="801"/>
      <c r="OPN210" s="801"/>
      <c r="OPO210" s="801"/>
      <c r="OPP210" s="801"/>
      <c r="OPQ210" s="801"/>
      <c r="OPR210" s="801"/>
      <c r="OPS210" s="801"/>
      <c r="OPT210" s="801"/>
      <c r="OPU210" s="801"/>
      <c r="OPV210" s="801"/>
      <c r="OPW210" s="801"/>
      <c r="OPX210" s="801"/>
      <c r="OPY210" s="801"/>
      <c r="OPZ210" s="801"/>
      <c r="OQA210" s="801"/>
      <c r="OQB210" s="801"/>
      <c r="OQC210" s="801"/>
      <c r="OQD210" s="801"/>
      <c r="OQE210" s="801"/>
      <c r="OQF210" s="801"/>
      <c r="OQG210" s="801"/>
      <c r="OQH210" s="801"/>
      <c r="OQI210" s="801"/>
      <c r="OQJ210" s="801"/>
      <c r="OQK210" s="801"/>
      <c r="OQL210" s="801"/>
      <c r="OQM210" s="801"/>
      <c r="OQN210" s="801"/>
      <c r="OQO210" s="801"/>
      <c r="OQP210" s="801"/>
      <c r="OQQ210" s="801"/>
      <c r="OQR210" s="801"/>
      <c r="OQS210" s="801"/>
      <c r="OQT210" s="801"/>
      <c r="OQU210" s="801"/>
      <c r="OQV210" s="801"/>
      <c r="OQW210" s="801"/>
      <c r="OQX210" s="801"/>
      <c r="OQY210" s="801"/>
      <c r="OQZ210" s="801"/>
      <c r="ORA210" s="801"/>
      <c r="ORB210" s="801"/>
      <c r="ORC210" s="801"/>
      <c r="ORD210" s="801"/>
      <c r="ORE210" s="801"/>
      <c r="ORF210" s="801"/>
      <c r="ORG210" s="801"/>
      <c r="ORH210" s="801"/>
      <c r="ORI210" s="801"/>
      <c r="ORJ210" s="801"/>
      <c r="ORK210" s="801"/>
      <c r="ORL210" s="801"/>
      <c r="ORM210" s="801"/>
      <c r="ORN210" s="801"/>
      <c r="ORO210" s="801"/>
      <c r="ORP210" s="801"/>
      <c r="ORQ210" s="801"/>
      <c r="ORR210" s="801"/>
      <c r="ORS210" s="801"/>
      <c r="ORT210" s="801"/>
      <c r="ORU210" s="801"/>
      <c r="ORV210" s="801"/>
      <c r="ORW210" s="801"/>
      <c r="ORX210" s="801"/>
      <c r="ORY210" s="801"/>
      <c r="ORZ210" s="801"/>
      <c r="OSA210" s="801"/>
      <c r="OSB210" s="801"/>
      <c r="OSC210" s="801"/>
      <c r="OSD210" s="801"/>
      <c r="OSE210" s="801"/>
      <c r="OSF210" s="801"/>
      <c r="OSG210" s="801"/>
      <c r="OSH210" s="801"/>
      <c r="OSI210" s="801"/>
      <c r="OSJ210" s="801"/>
      <c r="OSK210" s="801"/>
      <c r="OSL210" s="801"/>
      <c r="OSM210" s="801"/>
      <c r="OSN210" s="801"/>
      <c r="OSO210" s="801"/>
      <c r="OSP210" s="801"/>
      <c r="OSQ210" s="801"/>
      <c r="OSR210" s="801"/>
      <c r="OSS210" s="801"/>
      <c r="OST210" s="801"/>
      <c r="OSU210" s="801"/>
      <c r="OSV210" s="801"/>
      <c r="OSW210" s="801"/>
      <c r="OSX210" s="801"/>
      <c r="OSY210" s="801"/>
      <c r="OSZ210" s="801"/>
      <c r="OTA210" s="801"/>
      <c r="OTB210" s="801"/>
      <c r="OTC210" s="801"/>
      <c r="OTD210" s="801"/>
      <c r="OTE210" s="801"/>
      <c r="OTF210" s="801"/>
      <c r="OTG210" s="801"/>
      <c r="OTH210" s="801"/>
      <c r="OTI210" s="801"/>
      <c r="OTJ210" s="801"/>
      <c r="OTK210" s="801"/>
      <c r="OTL210" s="801"/>
      <c r="OTM210" s="801"/>
      <c r="OTN210" s="801"/>
      <c r="OTO210" s="801"/>
      <c r="OTP210" s="801"/>
      <c r="OTQ210" s="801"/>
      <c r="OTR210" s="801"/>
      <c r="OTS210" s="801"/>
      <c r="OTT210" s="801"/>
      <c r="OTU210" s="801"/>
      <c r="OTV210" s="801"/>
      <c r="OTW210" s="801"/>
      <c r="OTX210" s="801"/>
      <c r="OTY210" s="801"/>
      <c r="OTZ210" s="801"/>
      <c r="OUA210" s="801"/>
      <c r="OUB210" s="801"/>
      <c r="OUC210" s="801"/>
      <c r="OUD210" s="801"/>
      <c r="OUE210" s="801"/>
      <c r="OUF210" s="801"/>
      <c r="OUG210" s="801"/>
      <c r="OUH210" s="801"/>
      <c r="OUI210" s="801"/>
      <c r="OUJ210" s="801"/>
      <c r="OUK210" s="801"/>
      <c r="OUL210" s="801"/>
      <c r="OUM210" s="801"/>
      <c r="OUN210" s="801"/>
      <c r="OUO210" s="801"/>
      <c r="OUP210" s="801"/>
      <c r="OUQ210" s="801"/>
      <c r="OUR210" s="801"/>
      <c r="OUS210" s="801"/>
      <c r="OUT210" s="801"/>
      <c r="OUU210" s="801"/>
      <c r="OUV210" s="801"/>
      <c r="OUW210" s="801"/>
      <c r="OUX210" s="801"/>
      <c r="OUY210" s="801"/>
      <c r="OUZ210" s="801"/>
      <c r="OVA210" s="801"/>
      <c r="OVB210" s="801"/>
      <c r="OVC210" s="801"/>
      <c r="OVD210" s="801"/>
      <c r="OVE210" s="801"/>
      <c r="OVF210" s="801"/>
      <c r="OVG210" s="801"/>
      <c r="OVH210" s="801"/>
      <c r="OVI210" s="801"/>
      <c r="OVJ210" s="801"/>
      <c r="OVK210" s="801"/>
      <c r="OVL210" s="801"/>
      <c r="OVM210" s="801"/>
      <c r="OVN210" s="801"/>
      <c r="OVO210" s="801"/>
      <c r="OVP210" s="801"/>
      <c r="OVQ210" s="801"/>
      <c r="OVR210" s="801"/>
      <c r="OVS210" s="801"/>
      <c r="OVT210" s="801"/>
      <c r="OVU210" s="801"/>
      <c r="OVV210" s="801"/>
      <c r="OVW210" s="801"/>
      <c r="OVX210" s="801"/>
      <c r="OVY210" s="801"/>
      <c r="OVZ210" s="801"/>
      <c r="OWA210" s="801"/>
      <c r="OWB210" s="801"/>
      <c r="OWC210" s="801"/>
      <c r="OWD210" s="801"/>
      <c r="OWE210" s="801"/>
      <c r="OWF210" s="801"/>
      <c r="OWG210" s="801"/>
      <c r="OWH210" s="801"/>
      <c r="OWI210" s="801"/>
      <c r="OWJ210" s="801"/>
      <c r="OWK210" s="801"/>
      <c r="OWL210" s="801"/>
      <c r="OWM210" s="801"/>
      <c r="OWN210" s="801"/>
      <c r="OWO210" s="801"/>
      <c r="OWP210" s="801"/>
      <c r="OWQ210" s="801"/>
      <c r="OWR210" s="801"/>
      <c r="OWS210" s="801"/>
      <c r="OWT210" s="801"/>
      <c r="OWU210" s="801"/>
      <c r="OWV210" s="801"/>
      <c r="OWW210" s="801"/>
      <c r="OWX210" s="801"/>
      <c r="OWY210" s="801"/>
      <c r="OWZ210" s="801"/>
      <c r="OXA210" s="801"/>
      <c r="OXB210" s="801"/>
      <c r="OXC210" s="801"/>
      <c r="OXD210" s="801"/>
      <c r="OXE210" s="801"/>
      <c r="OXF210" s="801"/>
      <c r="OXG210" s="801"/>
      <c r="OXH210" s="801"/>
      <c r="OXI210" s="801"/>
      <c r="OXJ210" s="801"/>
      <c r="OXK210" s="801"/>
      <c r="OXL210" s="801"/>
      <c r="OXM210" s="801"/>
      <c r="OXN210" s="801"/>
      <c r="OXO210" s="801"/>
      <c r="OXP210" s="801"/>
      <c r="OXQ210" s="801"/>
      <c r="OXR210" s="801"/>
      <c r="OXS210" s="801"/>
      <c r="OXT210" s="801"/>
      <c r="OXU210" s="801"/>
      <c r="OXV210" s="801"/>
      <c r="OXW210" s="801"/>
      <c r="OXX210" s="801"/>
      <c r="OXY210" s="801"/>
      <c r="OXZ210" s="801"/>
      <c r="OYA210" s="801"/>
      <c r="OYB210" s="801"/>
      <c r="OYC210" s="801"/>
      <c r="OYD210" s="801"/>
      <c r="OYE210" s="801"/>
      <c r="OYF210" s="801"/>
      <c r="OYG210" s="801"/>
      <c r="OYH210" s="801"/>
      <c r="OYI210" s="801"/>
      <c r="OYJ210" s="801"/>
      <c r="OYK210" s="801"/>
      <c r="OYL210" s="801"/>
      <c r="OYM210" s="801"/>
      <c r="OYN210" s="801"/>
      <c r="OYO210" s="801"/>
      <c r="OYP210" s="801"/>
      <c r="OYQ210" s="801"/>
      <c r="OYR210" s="801"/>
      <c r="OYS210" s="801"/>
      <c r="OYT210" s="801"/>
      <c r="OYU210" s="801"/>
      <c r="OYV210" s="801"/>
      <c r="OYW210" s="801"/>
      <c r="OYX210" s="801"/>
      <c r="OYY210" s="801"/>
      <c r="OYZ210" s="801"/>
      <c r="OZA210" s="801"/>
      <c r="OZB210" s="801"/>
      <c r="OZC210" s="801"/>
      <c r="OZD210" s="801"/>
      <c r="OZE210" s="801"/>
      <c r="OZF210" s="801"/>
      <c r="OZG210" s="801"/>
      <c r="OZH210" s="801"/>
      <c r="OZI210" s="801"/>
      <c r="OZJ210" s="801"/>
      <c r="OZK210" s="801"/>
      <c r="OZL210" s="801"/>
      <c r="OZM210" s="801"/>
      <c r="OZN210" s="801"/>
      <c r="OZO210" s="801"/>
      <c r="OZP210" s="801"/>
      <c r="OZQ210" s="801"/>
      <c r="OZR210" s="801"/>
      <c r="OZS210" s="801"/>
      <c r="OZT210" s="801"/>
      <c r="OZU210" s="801"/>
      <c r="OZV210" s="801"/>
      <c r="OZW210" s="801"/>
      <c r="OZX210" s="801"/>
      <c r="OZY210" s="801"/>
      <c r="OZZ210" s="801"/>
      <c r="PAA210" s="801"/>
      <c r="PAB210" s="801"/>
      <c r="PAC210" s="801"/>
      <c r="PAD210" s="801"/>
      <c r="PAE210" s="801"/>
      <c r="PAF210" s="801"/>
      <c r="PAG210" s="801"/>
      <c r="PAH210" s="801"/>
      <c r="PAI210" s="801"/>
      <c r="PAJ210" s="801"/>
      <c r="PAK210" s="801"/>
      <c r="PAL210" s="801"/>
      <c r="PAM210" s="801"/>
      <c r="PAN210" s="801"/>
      <c r="PAO210" s="801"/>
      <c r="PAP210" s="801"/>
      <c r="PAQ210" s="801"/>
      <c r="PAR210" s="801"/>
      <c r="PAS210" s="801"/>
      <c r="PAT210" s="801"/>
      <c r="PAU210" s="801"/>
      <c r="PAV210" s="801"/>
      <c r="PAW210" s="801"/>
      <c r="PAX210" s="801"/>
      <c r="PAY210" s="801"/>
      <c r="PAZ210" s="801"/>
      <c r="PBA210" s="801"/>
      <c r="PBB210" s="801"/>
      <c r="PBC210" s="801"/>
      <c r="PBD210" s="801"/>
      <c r="PBE210" s="801"/>
      <c r="PBF210" s="801"/>
      <c r="PBG210" s="801"/>
      <c r="PBH210" s="801"/>
      <c r="PBI210" s="801"/>
      <c r="PBJ210" s="801"/>
      <c r="PBK210" s="801"/>
      <c r="PBL210" s="801"/>
      <c r="PBM210" s="801"/>
      <c r="PBN210" s="801"/>
      <c r="PBO210" s="801"/>
      <c r="PBP210" s="801"/>
      <c r="PBQ210" s="801"/>
      <c r="PBR210" s="801"/>
      <c r="PBS210" s="801"/>
      <c r="PBT210" s="801"/>
      <c r="PBU210" s="801"/>
      <c r="PBV210" s="801"/>
      <c r="PBW210" s="801"/>
      <c r="PBX210" s="801"/>
      <c r="PBY210" s="801"/>
      <c r="PBZ210" s="801"/>
      <c r="PCA210" s="801"/>
      <c r="PCB210" s="801"/>
      <c r="PCC210" s="801"/>
      <c r="PCD210" s="801"/>
      <c r="PCE210" s="801"/>
      <c r="PCF210" s="801"/>
      <c r="PCG210" s="801"/>
      <c r="PCH210" s="801"/>
      <c r="PCI210" s="801"/>
      <c r="PCJ210" s="801"/>
      <c r="PCK210" s="801"/>
      <c r="PCL210" s="801"/>
      <c r="PCM210" s="801"/>
      <c r="PCN210" s="801"/>
      <c r="PCO210" s="801"/>
      <c r="PCP210" s="801"/>
      <c r="PCQ210" s="801"/>
      <c r="PCR210" s="801"/>
      <c r="PCS210" s="801"/>
      <c r="PCT210" s="801"/>
      <c r="PCU210" s="801"/>
      <c r="PCV210" s="801"/>
      <c r="PCW210" s="801"/>
      <c r="PCX210" s="801"/>
      <c r="PCY210" s="801"/>
      <c r="PCZ210" s="801"/>
      <c r="PDA210" s="801"/>
      <c r="PDB210" s="801"/>
      <c r="PDC210" s="801"/>
      <c r="PDD210" s="801"/>
      <c r="PDE210" s="801"/>
      <c r="PDF210" s="801"/>
      <c r="PDG210" s="801"/>
      <c r="PDH210" s="801"/>
      <c r="PDI210" s="801"/>
      <c r="PDJ210" s="801"/>
      <c r="PDK210" s="801"/>
      <c r="PDL210" s="801"/>
      <c r="PDM210" s="801"/>
      <c r="PDN210" s="801"/>
      <c r="PDO210" s="801"/>
      <c r="PDP210" s="801"/>
      <c r="PDQ210" s="801"/>
      <c r="PDR210" s="801"/>
      <c r="PDS210" s="801"/>
      <c r="PDT210" s="801"/>
      <c r="PDU210" s="801"/>
      <c r="PDV210" s="801"/>
      <c r="PDW210" s="801"/>
      <c r="PDX210" s="801"/>
      <c r="PDY210" s="801"/>
      <c r="PDZ210" s="801"/>
      <c r="PEA210" s="801"/>
      <c r="PEB210" s="801"/>
      <c r="PEC210" s="801"/>
      <c r="PED210" s="801"/>
      <c r="PEE210" s="801"/>
      <c r="PEF210" s="801"/>
      <c r="PEG210" s="801"/>
      <c r="PEH210" s="801"/>
      <c r="PEI210" s="801"/>
      <c r="PEJ210" s="801"/>
      <c r="PEK210" s="801"/>
      <c r="PEL210" s="801"/>
      <c r="PEM210" s="801"/>
      <c r="PEN210" s="801"/>
      <c r="PEO210" s="801"/>
      <c r="PEP210" s="801"/>
      <c r="PEQ210" s="801"/>
      <c r="PER210" s="801"/>
      <c r="PES210" s="801"/>
      <c r="PET210" s="801"/>
      <c r="PEU210" s="801"/>
      <c r="PEV210" s="801"/>
      <c r="PEW210" s="801"/>
      <c r="PEX210" s="801"/>
      <c r="PEY210" s="801"/>
      <c r="PEZ210" s="801"/>
      <c r="PFA210" s="801"/>
      <c r="PFB210" s="801"/>
      <c r="PFC210" s="801"/>
      <c r="PFD210" s="801"/>
      <c r="PFE210" s="801"/>
      <c r="PFF210" s="801"/>
      <c r="PFG210" s="801"/>
      <c r="PFH210" s="801"/>
      <c r="PFI210" s="801"/>
      <c r="PFJ210" s="801"/>
      <c r="PFK210" s="801"/>
      <c r="PFL210" s="801"/>
      <c r="PFM210" s="801"/>
      <c r="PFN210" s="801"/>
      <c r="PFO210" s="801"/>
      <c r="PFP210" s="801"/>
      <c r="PFQ210" s="801"/>
      <c r="PFR210" s="801"/>
      <c r="PFS210" s="801"/>
      <c r="PFT210" s="801"/>
      <c r="PFU210" s="801"/>
      <c r="PFV210" s="801"/>
      <c r="PFW210" s="801"/>
      <c r="PFX210" s="801"/>
      <c r="PFY210" s="801"/>
      <c r="PFZ210" s="801"/>
      <c r="PGA210" s="801"/>
      <c r="PGB210" s="801"/>
      <c r="PGC210" s="801"/>
      <c r="PGD210" s="801"/>
      <c r="PGE210" s="801"/>
      <c r="PGF210" s="801"/>
      <c r="PGG210" s="801"/>
      <c r="PGH210" s="801"/>
      <c r="PGI210" s="801"/>
      <c r="PGJ210" s="801"/>
      <c r="PGK210" s="801"/>
      <c r="PGL210" s="801"/>
      <c r="PGM210" s="801"/>
      <c r="PGN210" s="801"/>
      <c r="PGO210" s="801"/>
      <c r="PGP210" s="801"/>
      <c r="PGQ210" s="801"/>
      <c r="PGR210" s="801"/>
      <c r="PGS210" s="801"/>
      <c r="PGT210" s="801"/>
      <c r="PGU210" s="801"/>
      <c r="PGV210" s="801"/>
      <c r="PGW210" s="801"/>
      <c r="PGX210" s="801"/>
      <c r="PGY210" s="801"/>
      <c r="PGZ210" s="801"/>
      <c r="PHA210" s="801"/>
      <c r="PHB210" s="801"/>
      <c r="PHC210" s="801"/>
      <c r="PHD210" s="801"/>
      <c r="PHE210" s="801"/>
      <c r="PHF210" s="801"/>
      <c r="PHG210" s="801"/>
      <c r="PHH210" s="801"/>
      <c r="PHI210" s="801"/>
      <c r="PHJ210" s="801"/>
      <c r="PHK210" s="801"/>
      <c r="PHL210" s="801"/>
      <c r="PHM210" s="801"/>
      <c r="PHN210" s="801"/>
      <c r="PHO210" s="801"/>
      <c r="PHP210" s="801"/>
      <c r="PHQ210" s="801"/>
      <c r="PHR210" s="801"/>
      <c r="PHS210" s="801"/>
      <c r="PHT210" s="801"/>
      <c r="PHU210" s="801"/>
      <c r="PHV210" s="801"/>
      <c r="PHW210" s="801"/>
      <c r="PHX210" s="801"/>
      <c r="PHY210" s="801"/>
      <c r="PHZ210" s="801"/>
      <c r="PIA210" s="801"/>
      <c r="PIB210" s="801"/>
      <c r="PIC210" s="801"/>
      <c r="PID210" s="801"/>
      <c r="PIE210" s="801"/>
      <c r="PIF210" s="801"/>
      <c r="PIG210" s="801"/>
      <c r="PIH210" s="801"/>
      <c r="PII210" s="801"/>
      <c r="PIJ210" s="801"/>
      <c r="PIK210" s="801"/>
      <c r="PIL210" s="801"/>
      <c r="PIM210" s="801"/>
      <c r="PIN210" s="801"/>
      <c r="PIO210" s="801"/>
      <c r="PIP210" s="801"/>
      <c r="PIQ210" s="801"/>
      <c r="PIR210" s="801"/>
      <c r="PIS210" s="801"/>
      <c r="PIT210" s="801"/>
      <c r="PIU210" s="801"/>
      <c r="PIV210" s="801"/>
      <c r="PIW210" s="801"/>
      <c r="PIX210" s="801"/>
      <c r="PIY210" s="801"/>
      <c r="PIZ210" s="801"/>
      <c r="PJA210" s="801"/>
      <c r="PJB210" s="801"/>
      <c r="PJC210" s="801"/>
      <c r="PJD210" s="801"/>
      <c r="PJE210" s="801"/>
      <c r="PJF210" s="801"/>
      <c r="PJG210" s="801"/>
      <c r="PJH210" s="801"/>
      <c r="PJI210" s="801"/>
      <c r="PJJ210" s="801"/>
      <c r="PJK210" s="801"/>
      <c r="PJL210" s="801"/>
      <c r="PJM210" s="801"/>
      <c r="PJN210" s="801"/>
      <c r="PJO210" s="801"/>
      <c r="PJP210" s="801"/>
      <c r="PJQ210" s="801"/>
      <c r="PJR210" s="801"/>
      <c r="PJS210" s="801"/>
      <c r="PJT210" s="801"/>
      <c r="PJU210" s="801"/>
      <c r="PJV210" s="801"/>
      <c r="PJW210" s="801"/>
      <c r="PJX210" s="801"/>
      <c r="PJY210" s="801"/>
      <c r="PJZ210" s="801"/>
      <c r="PKA210" s="801"/>
      <c r="PKB210" s="801"/>
      <c r="PKC210" s="801"/>
      <c r="PKD210" s="801"/>
      <c r="PKE210" s="801"/>
      <c r="PKF210" s="801"/>
      <c r="PKG210" s="801"/>
      <c r="PKH210" s="801"/>
      <c r="PKI210" s="801"/>
      <c r="PKJ210" s="801"/>
      <c r="PKK210" s="801"/>
      <c r="PKL210" s="801"/>
      <c r="PKM210" s="801"/>
      <c r="PKN210" s="801"/>
      <c r="PKO210" s="801"/>
      <c r="PKP210" s="801"/>
      <c r="PKQ210" s="801"/>
      <c r="PKR210" s="801"/>
      <c r="PKS210" s="801"/>
      <c r="PKT210" s="801"/>
      <c r="PKU210" s="801"/>
      <c r="PKV210" s="801"/>
      <c r="PKW210" s="801"/>
      <c r="PKX210" s="801"/>
      <c r="PKY210" s="801"/>
      <c r="PKZ210" s="801"/>
      <c r="PLA210" s="801"/>
      <c r="PLB210" s="801"/>
      <c r="PLC210" s="801"/>
      <c r="PLD210" s="801"/>
      <c r="PLE210" s="801"/>
      <c r="PLF210" s="801"/>
      <c r="PLG210" s="801"/>
      <c r="PLH210" s="801"/>
      <c r="PLI210" s="801"/>
      <c r="PLJ210" s="801"/>
      <c r="PLK210" s="801"/>
      <c r="PLL210" s="801"/>
      <c r="PLM210" s="801"/>
      <c r="PLN210" s="801"/>
      <c r="PLO210" s="801"/>
      <c r="PLP210" s="801"/>
      <c r="PLQ210" s="801"/>
      <c r="PLR210" s="801"/>
      <c r="PLS210" s="801"/>
      <c r="PLT210" s="801"/>
      <c r="PLU210" s="801"/>
      <c r="PLV210" s="801"/>
      <c r="PLW210" s="801"/>
      <c r="PLX210" s="801"/>
      <c r="PLY210" s="801"/>
      <c r="PLZ210" s="801"/>
      <c r="PMA210" s="801"/>
      <c r="PMB210" s="801"/>
      <c r="PMC210" s="801"/>
      <c r="PMD210" s="801"/>
      <c r="PME210" s="801"/>
      <c r="PMF210" s="801"/>
      <c r="PMG210" s="801"/>
      <c r="PMH210" s="801"/>
      <c r="PMI210" s="801"/>
      <c r="PMJ210" s="801"/>
      <c r="PMK210" s="801"/>
      <c r="PML210" s="801"/>
      <c r="PMM210" s="801"/>
      <c r="PMN210" s="801"/>
      <c r="PMO210" s="801"/>
      <c r="PMP210" s="801"/>
      <c r="PMQ210" s="801"/>
      <c r="PMR210" s="801"/>
      <c r="PMS210" s="801"/>
      <c r="PMT210" s="801"/>
      <c r="PMU210" s="801"/>
      <c r="PMV210" s="801"/>
      <c r="PMW210" s="801"/>
      <c r="PMX210" s="801"/>
      <c r="PMY210" s="801"/>
      <c r="PMZ210" s="801"/>
      <c r="PNA210" s="801"/>
      <c r="PNB210" s="801"/>
      <c r="PNC210" s="801"/>
      <c r="PND210" s="801"/>
      <c r="PNE210" s="801"/>
      <c r="PNF210" s="801"/>
      <c r="PNG210" s="801"/>
      <c r="PNH210" s="801"/>
      <c r="PNI210" s="801"/>
      <c r="PNJ210" s="801"/>
      <c r="PNK210" s="801"/>
      <c r="PNL210" s="801"/>
      <c r="PNM210" s="801"/>
      <c r="PNN210" s="801"/>
      <c r="PNO210" s="801"/>
      <c r="PNP210" s="801"/>
      <c r="PNQ210" s="801"/>
      <c r="PNR210" s="801"/>
      <c r="PNS210" s="801"/>
      <c r="PNT210" s="801"/>
      <c r="PNU210" s="801"/>
      <c r="PNV210" s="801"/>
      <c r="PNW210" s="801"/>
      <c r="PNX210" s="801"/>
      <c r="PNY210" s="801"/>
      <c r="PNZ210" s="801"/>
      <c r="POA210" s="801"/>
      <c r="POB210" s="801"/>
      <c r="POC210" s="801"/>
      <c r="POD210" s="801"/>
      <c r="POE210" s="801"/>
      <c r="POF210" s="801"/>
      <c r="POG210" s="801"/>
      <c r="POH210" s="801"/>
      <c r="POI210" s="801"/>
      <c r="POJ210" s="801"/>
      <c r="POK210" s="801"/>
      <c r="POL210" s="801"/>
      <c r="POM210" s="801"/>
      <c r="PON210" s="801"/>
      <c r="POO210" s="801"/>
      <c r="POP210" s="801"/>
      <c r="POQ210" s="801"/>
      <c r="POR210" s="801"/>
      <c r="POS210" s="801"/>
      <c r="POT210" s="801"/>
      <c r="POU210" s="801"/>
      <c r="POV210" s="801"/>
      <c r="POW210" s="801"/>
      <c r="POX210" s="801"/>
      <c r="POY210" s="801"/>
      <c r="POZ210" s="801"/>
      <c r="PPA210" s="801"/>
      <c r="PPB210" s="801"/>
      <c r="PPC210" s="801"/>
      <c r="PPD210" s="801"/>
      <c r="PPE210" s="801"/>
      <c r="PPF210" s="801"/>
      <c r="PPG210" s="801"/>
      <c r="PPH210" s="801"/>
      <c r="PPI210" s="801"/>
      <c r="PPJ210" s="801"/>
      <c r="PPK210" s="801"/>
      <c r="PPL210" s="801"/>
      <c r="PPM210" s="801"/>
      <c r="PPN210" s="801"/>
      <c r="PPO210" s="801"/>
      <c r="PPP210" s="801"/>
      <c r="PPQ210" s="801"/>
      <c r="PPR210" s="801"/>
      <c r="PPS210" s="801"/>
      <c r="PPT210" s="801"/>
      <c r="PPU210" s="801"/>
      <c r="PPV210" s="801"/>
      <c r="PPW210" s="801"/>
      <c r="PPX210" s="801"/>
      <c r="PPY210" s="801"/>
      <c r="PPZ210" s="801"/>
      <c r="PQA210" s="801"/>
      <c r="PQB210" s="801"/>
      <c r="PQC210" s="801"/>
      <c r="PQD210" s="801"/>
      <c r="PQE210" s="801"/>
      <c r="PQF210" s="801"/>
      <c r="PQG210" s="801"/>
      <c r="PQH210" s="801"/>
      <c r="PQI210" s="801"/>
      <c r="PQJ210" s="801"/>
      <c r="PQK210" s="801"/>
      <c r="PQL210" s="801"/>
      <c r="PQM210" s="801"/>
      <c r="PQN210" s="801"/>
      <c r="PQO210" s="801"/>
      <c r="PQP210" s="801"/>
      <c r="PQQ210" s="801"/>
      <c r="PQR210" s="801"/>
      <c r="PQS210" s="801"/>
      <c r="PQT210" s="801"/>
      <c r="PQU210" s="801"/>
      <c r="PQV210" s="801"/>
      <c r="PQW210" s="801"/>
      <c r="PQX210" s="801"/>
      <c r="PQY210" s="801"/>
      <c r="PQZ210" s="801"/>
      <c r="PRA210" s="801"/>
      <c r="PRB210" s="801"/>
      <c r="PRC210" s="801"/>
      <c r="PRD210" s="801"/>
      <c r="PRE210" s="801"/>
      <c r="PRF210" s="801"/>
      <c r="PRG210" s="801"/>
      <c r="PRH210" s="801"/>
      <c r="PRI210" s="801"/>
      <c r="PRJ210" s="801"/>
      <c r="PRK210" s="801"/>
      <c r="PRL210" s="801"/>
      <c r="PRM210" s="801"/>
      <c r="PRN210" s="801"/>
      <c r="PRO210" s="801"/>
      <c r="PRP210" s="801"/>
      <c r="PRQ210" s="801"/>
      <c r="PRR210" s="801"/>
      <c r="PRS210" s="801"/>
      <c r="PRT210" s="801"/>
      <c r="PRU210" s="801"/>
      <c r="PRV210" s="801"/>
      <c r="PRW210" s="801"/>
      <c r="PRX210" s="801"/>
      <c r="PRY210" s="801"/>
      <c r="PRZ210" s="801"/>
      <c r="PSA210" s="801"/>
      <c r="PSB210" s="801"/>
      <c r="PSC210" s="801"/>
      <c r="PSD210" s="801"/>
      <c r="PSE210" s="801"/>
      <c r="PSF210" s="801"/>
      <c r="PSG210" s="801"/>
      <c r="PSH210" s="801"/>
      <c r="PSI210" s="801"/>
      <c r="PSJ210" s="801"/>
      <c r="PSK210" s="801"/>
      <c r="PSL210" s="801"/>
      <c r="PSM210" s="801"/>
      <c r="PSN210" s="801"/>
      <c r="PSO210" s="801"/>
      <c r="PSP210" s="801"/>
      <c r="PSQ210" s="801"/>
      <c r="PSR210" s="801"/>
      <c r="PSS210" s="801"/>
      <c r="PST210" s="801"/>
      <c r="PSU210" s="801"/>
      <c r="PSV210" s="801"/>
      <c r="PSW210" s="801"/>
      <c r="PSX210" s="801"/>
      <c r="PSY210" s="801"/>
      <c r="PSZ210" s="801"/>
      <c r="PTA210" s="801"/>
      <c r="PTB210" s="801"/>
      <c r="PTC210" s="801"/>
      <c r="PTD210" s="801"/>
      <c r="PTE210" s="801"/>
      <c r="PTF210" s="801"/>
      <c r="PTG210" s="801"/>
      <c r="PTH210" s="801"/>
      <c r="PTI210" s="801"/>
      <c r="PTJ210" s="801"/>
      <c r="PTK210" s="801"/>
      <c r="PTL210" s="801"/>
      <c r="PTM210" s="801"/>
      <c r="PTN210" s="801"/>
      <c r="PTO210" s="801"/>
      <c r="PTP210" s="801"/>
      <c r="PTQ210" s="801"/>
      <c r="PTR210" s="801"/>
      <c r="PTS210" s="801"/>
      <c r="PTT210" s="801"/>
      <c r="PTU210" s="801"/>
      <c r="PTV210" s="801"/>
      <c r="PTW210" s="801"/>
      <c r="PTX210" s="801"/>
      <c r="PTY210" s="801"/>
      <c r="PTZ210" s="801"/>
      <c r="PUA210" s="801"/>
      <c r="PUB210" s="801"/>
      <c r="PUC210" s="801"/>
      <c r="PUD210" s="801"/>
      <c r="PUE210" s="801"/>
      <c r="PUF210" s="801"/>
      <c r="PUG210" s="801"/>
      <c r="PUH210" s="801"/>
      <c r="PUI210" s="801"/>
      <c r="PUJ210" s="801"/>
      <c r="PUK210" s="801"/>
      <c r="PUL210" s="801"/>
      <c r="PUM210" s="801"/>
      <c r="PUN210" s="801"/>
      <c r="PUO210" s="801"/>
      <c r="PUP210" s="801"/>
      <c r="PUQ210" s="801"/>
      <c r="PUR210" s="801"/>
      <c r="PUS210" s="801"/>
      <c r="PUT210" s="801"/>
      <c r="PUU210" s="801"/>
      <c r="PUV210" s="801"/>
      <c r="PUW210" s="801"/>
      <c r="PUX210" s="801"/>
      <c r="PUY210" s="801"/>
      <c r="PUZ210" s="801"/>
      <c r="PVA210" s="801"/>
      <c r="PVB210" s="801"/>
      <c r="PVC210" s="801"/>
      <c r="PVD210" s="801"/>
      <c r="PVE210" s="801"/>
      <c r="PVF210" s="801"/>
      <c r="PVG210" s="801"/>
      <c r="PVH210" s="801"/>
      <c r="PVI210" s="801"/>
      <c r="PVJ210" s="801"/>
      <c r="PVK210" s="801"/>
      <c r="PVL210" s="801"/>
      <c r="PVM210" s="801"/>
      <c r="PVN210" s="801"/>
      <c r="PVO210" s="801"/>
      <c r="PVP210" s="801"/>
      <c r="PVQ210" s="801"/>
      <c r="PVR210" s="801"/>
      <c r="PVS210" s="801"/>
      <c r="PVT210" s="801"/>
      <c r="PVU210" s="801"/>
      <c r="PVV210" s="801"/>
      <c r="PVW210" s="801"/>
      <c r="PVX210" s="801"/>
      <c r="PVY210" s="801"/>
      <c r="PVZ210" s="801"/>
      <c r="PWA210" s="801"/>
      <c r="PWB210" s="801"/>
      <c r="PWC210" s="801"/>
      <c r="PWD210" s="801"/>
      <c r="PWE210" s="801"/>
      <c r="PWF210" s="801"/>
      <c r="PWG210" s="801"/>
      <c r="PWH210" s="801"/>
      <c r="PWI210" s="801"/>
      <c r="PWJ210" s="801"/>
      <c r="PWK210" s="801"/>
      <c r="PWL210" s="801"/>
      <c r="PWM210" s="801"/>
      <c r="PWN210" s="801"/>
      <c r="PWO210" s="801"/>
      <c r="PWP210" s="801"/>
      <c r="PWQ210" s="801"/>
      <c r="PWR210" s="801"/>
      <c r="PWS210" s="801"/>
      <c r="PWT210" s="801"/>
      <c r="PWU210" s="801"/>
      <c r="PWV210" s="801"/>
      <c r="PWW210" s="801"/>
      <c r="PWX210" s="801"/>
      <c r="PWY210" s="801"/>
      <c r="PWZ210" s="801"/>
      <c r="PXA210" s="801"/>
      <c r="PXB210" s="801"/>
      <c r="PXC210" s="801"/>
      <c r="PXD210" s="801"/>
      <c r="PXE210" s="801"/>
      <c r="PXF210" s="801"/>
      <c r="PXG210" s="801"/>
      <c r="PXH210" s="801"/>
      <c r="PXI210" s="801"/>
      <c r="PXJ210" s="801"/>
      <c r="PXK210" s="801"/>
      <c r="PXL210" s="801"/>
      <c r="PXM210" s="801"/>
      <c r="PXN210" s="801"/>
      <c r="PXO210" s="801"/>
      <c r="PXP210" s="801"/>
      <c r="PXQ210" s="801"/>
      <c r="PXR210" s="801"/>
      <c r="PXS210" s="801"/>
      <c r="PXT210" s="801"/>
      <c r="PXU210" s="801"/>
      <c r="PXV210" s="801"/>
      <c r="PXW210" s="801"/>
      <c r="PXX210" s="801"/>
      <c r="PXY210" s="801"/>
      <c r="PXZ210" s="801"/>
      <c r="PYA210" s="801"/>
      <c r="PYB210" s="801"/>
      <c r="PYC210" s="801"/>
      <c r="PYD210" s="801"/>
      <c r="PYE210" s="801"/>
      <c r="PYF210" s="801"/>
      <c r="PYG210" s="801"/>
      <c r="PYH210" s="801"/>
      <c r="PYI210" s="801"/>
      <c r="PYJ210" s="801"/>
      <c r="PYK210" s="801"/>
      <c r="PYL210" s="801"/>
      <c r="PYM210" s="801"/>
      <c r="PYN210" s="801"/>
      <c r="PYO210" s="801"/>
      <c r="PYP210" s="801"/>
      <c r="PYQ210" s="801"/>
      <c r="PYR210" s="801"/>
      <c r="PYS210" s="801"/>
      <c r="PYT210" s="801"/>
      <c r="PYU210" s="801"/>
      <c r="PYV210" s="801"/>
      <c r="PYW210" s="801"/>
      <c r="PYX210" s="801"/>
      <c r="PYY210" s="801"/>
      <c r="PYZ210" s="801"/>
      <c r="PZA210" s="801"/>
      <c r="PZB210" s="801"/>
      <c r="PZC210" s="801"/>
      <c r="PZD210" s="801"/>
      <c r="PZE210" s="801"/>
      <c r="PZF210" s="801"/>
      <c r="PZG210" s="801"/>
      <c r="PZH210" s="801"/>
      <c r="PZI210" s="801"/>
      <c r="PZJ210" s="801"/>
      <c r="PZK210" s="801"/>
      <c r="PZL210" s="801"/>
      <c r="PZM210" s="801"/>
      <c r="PZN210" s="801"/>
      <c r="PZO210" s="801"/>
      <c r="PZP210" s="801"/>
      <c r="PZQ210" s="801"/>
      <c r="PZR210" s="801"/>
      <c r="PZS210" s="801"/>
      <c r="PZT210" s="801"/>
      <c r="PZU210" s="801"/>
      <c r="PZV210" s="801"/>
      <c r="PZW210" s="801"/>
      <c r="PZX210" s="801"/>
      <c r="PZY210" s="801"/>
      <c r="PZZ210" s="801"/>
      <c r="QAA210" s="801"/>
      <c r="QAB210" s="801"/>
      <c r="QAC210" s="801"/>
      <c r="QAD210" s="801"/>
      <c r="QAE210" s="801"/>
      <c r="QAF210" s="801"/>
      <c r="QAG210" s="801"/>
      <c r="QAH210" s="801"/>
      <c r="QAI210" s="801"/>
      <c r="QAJ210" s="801"/>
      <c r="QAK210" s="801"/>
      <c r="QAL210" s="801"/>
      <c r="QAM210" s="801"/>
      <c r="QAN210" s="801"/>
      <c r="QAO210" s="801"/>
      <c r="QAP210" s="801"/>
      <c r="QAQ210" s="801"/>
      <c r="QAR210" s="801"/>
      <c r="QAS210" s="801"/>
      <c r="QAT210" s="801"/>
      <c r="QAU210" s="801"/>
      <c r="QAV210" s="801"/>
      <c r="QAW210" s="801"/>
      <c r="QAX210" s="801"/>
      <c r="QAY210" s="801"/>
      <c r="QAZ210" s="801"/>
      <c r="QBA210" s="801"/>
      <c r="QBB210" s="801"/>
      <c r="QBC210" s="801"/>
      <c r="QBD210" s="801"/>
      <c r="QBE210" s="801"/>
      <c r="QBF210" s="801"/>
      <c r="QBG210" s="801"/>
      <c r="QBH210" s="801"/>
      <c r="QBI210" s="801"/>
      <c r="QBJ210" s="801"/>
      <c r="QBK210" s="801"/>
      <c r="QBL210" s="801"/>
      <c r="QBM210" s="801"/>
      <c r="QBN210" s="801"/>
      <c r="QBO210" s="801"/>
      <c r="QBP210" s="801"/>
      <c r="QBQ210" s="801"/>
      <c r="QBR210" s="801"/>
      <c r="QBS210" s="801"/>
      <c r="QBT210" s="801"/>
      <c r="QBU210" s="801"/>
      <c r="QBV210" s="801"/>
      <c r="QBW210" s="801"/>
      <c r="QBX210" s="801"/>
      <c r="QBY210" s="801"/>
      <c r="QBZ210" s="801"/>
      <c r="QCA210" s="801"/>
      <c r="QCB210" s="801"/>
      <c r="QCC210" s="801"/>
      <c r="QCD210" s="801"/>
      <c r="QCE210" s="801"/>
      <c r="QCF210" s="801"/>
      <c r="QCG210" s="801"/>
      <c r="QCH210" s="801"/>
      <c r="QCI210" s="801"/>
      <c r="QCJ210" s="801"/>
      <c r="QCK210" s="801"/>
      <c r="QCL210" s="801"/>
      <c r="QCM210" s="801"/>
      <c r="QCN210" s="801"/>
      <c r="QCO210" s="801"/>
      <c r="QCP210" s="801"/>
      <c r="QCQ210" s="801"/>
      <c r="QCR210" s="801"/>
      <c r="QCS210" s="801"/>
      <c r="QCT210" s="801"/>
      <c r="QCU210" s="801"/>
      <c r="QCV210" s="801"/>
      <c r="QCW210" s="801"/>
      <c r="QCX210" s="801"/>
      <c r="QCY210" s="801"/>
      <c r="QCZ210" s="801"/>
      <c r="QDA210" s="801"/>
      <c r="QDB210" s="801"/>
      <c r="QDC210" s="801"/>
      <c r="QDD210" s="801"/>
      <c r="QDE210" s="801"/>
      <c r="QDF210" s="801"/>
      <c r="QDG210" s="801"/>
      <c r="QDH210" s="801"/>
      <c r="QDI210" s="801"/>
      <c r="QDJ210" s="801"/>
      <c r="QDK210" s="801"/>
      <c r="QDL210" s="801"/>
      <c r="QDM210" s="801"/>
      <c r="QDN210" s="801"/>
      <c r="QDO210" s="801"/>
      <c r="QDP210" s="801"/>
      <c r="QDQ210" s="801"/>
      <c r="QDR210" s="801"/>
      <c r="QDS210" s="801"/>
      <c r="QDT210" s="801"/>
      <c r="QDU210" s="801"/>
      <c r="QDV210" s="801"/>
      <c r="QDW210" s="801"/>
      <c r="QDX210" s="801"/>
      <c r="QDY210" s="801"/>
      <c r="QDZ210" s="801"/>
      <c r="QEA210" s="801"/>
      <c r="QEB210" s="801"/>
      <c r="QEC210" s="801"/>
      <c r="QED210" s="801"/>
      <c r="QEE210" s="801"/>
      <c r="QEF210" s="801"/>
      <c r="QEG210" s="801"/>
      <c r="QEH210" s="801"/>
      <c r="QEI210" s="801"/>
      <c r="QEJ210" s="801"/>
      <c r="QEK210" s="801"/>
      <c r="QEL210" s="801"/>
      <c r="QEM210" s="801"/>
      <c r="QEN210" s="801"/>
      <c r="QEO210" s="801"/>
      <c r="QEP210" s="801"/>
      <c r="QEQ210" s="801"/>
      <c r="QER210" s="801"/>
      <c r="QES210" s="801"/>
      <c r="QET210" s="801"/>
      <c r="QEU210" s="801"/>
      <c r="QEV210" s="801"/>
      <c r="QEW210" s="801"/>
      <c r="QEX210" s="801"/>
      <c r="QEY210" s="801"/>
      <c r="QEZ210" s="801"/>
      <c r="QFA210" s="801"/>
      <c r="QFB210" s="801"/>
      <c r="QFC210" s="801"/>
      <c r="QFD210" s="801"/>
      <c r="QFE210" s="801"/>
      <c r="QFF210" s="801"/>
      <c r="QFG210" s="801"/>
      <c r="QFH210" s="801"/>
      <c r="QFI210" s="801"/>
      <c r="QFJ210" s="801"/>
      <c r="QFK210" s="801"/>
      <c r="QFL210" s="801"/>
      <c r="QFM210" s="801"/>
      <c r="QFN210" s="801"/>
      <c r="QFO210" s="801"/>
      <c r="QFP210" s="801"/>
      <c r="QFQ210" s="801"/>
      <c r="QFR210" s="801"/>
      <c r="QFS210" s="801"/>
      <c r="QFT210" s="801"/>
      <c r="QFU210" s="801"/>
      <c r="QFV210" s="801"/>
      <c r="QFW210" s="801"/>
      <c r="QFX210" s="801"/>
      <c r="QFY210" s="801"/>
      <c r="QFZ210" s="801"/>
      <c r="QGA210" s="801"/>
      <c r="QGB210" s="801"/>
      <c r="QGC210" s="801"/>
      <c r="QGD210" s="801"/>
      <c r="QGE210" s="801"/>
      <c r="QGF210" s="801"/>
      <c r="QGG210" s="801"/>
      <c r="QGH210" s="801"/>
      <c r="QGI210" s="801"/>
      <c r="QGJ210" s="801"/>
      <c r="QGK210" s="801"/>
      <c r="QGL210" s="801"/>
      <c r="QGM210" s="801"/>
      <c r="QGN210" s="801"/>
      <c r="QGO210" s="801"/>
      <c r="QGP210" s="801"/>
      <c r="QGQ210" s="801"/>
      <c r="QGR210" s="801"/>
      <c r="QGS210" s="801"/>
      <c r="QGT210" s="801"/>
      <c r="QGU210" s="801"/>
      <c r="QGV210" s="801"/>
      <c r="QGW210" s="801"/>
      <c r="QGX210" s="801"/>
      <c r="QGY210" s="801"/>
      <c r="QGZ210" s="801"/>
      <c r="QHA210" s="801"/>
      <c r="QHB210" s="801"/>
      <c r="QHC210" s="801"/>
      <c r="QHD210" s="801"/>
      <c r="QHE210" s="801"/>
      <c r="QHF210" s="801"/>
      <c r="QHG210" s="801"/>
      <c r="QHH210" s="801"/>
      <c r="QHI210" s="801"/>
      <c r="QHJ210" s="801"/>
      <c r="QHK210" s="801"/>
      <c r="QHL210" s="801"/>
      <c r="QHM210" s="801"/>
      <c r="QHN210" s="801"/>
      <c r="QHO210" s="801"/>
      <c r="QHP210" s="801"/>
      <c r="QHQ210" s="801"/>
      <c r="QHR210" s="801"/>
      <c r="QHS210" s="801"/>
      <c r="QHT210" s="801"/>
      <c r="QHU210" s="801"/>
      <c r="QHV210" s="801"/>
      <c r="QHW210" s="801"/>
      <c r="QHX210" s="801"/>
      <c r="QHY210" s="801"/>
      <c r="QHZ210" s="801"/>
      <c r="QIA210" s="801"/>
      <c r="QIB210" s="801"/>
      <c r="QIC210" s="801"/>
      <c r="QID210" s="801"/>
      <c r="QIE210" s="801"/>
      <c r="QIF210" s="801"/>
      <c r="QIG210" s="801"/>
      <c r="QIH210" s="801"/>
      <c r="QII210" s="801"/>
      <c r="QIJ210" s="801"/>
      <c r="QIK210" s="801"/>
      <c r="QIL210" s="801"/>
      <c r="QIM210" s="801"/>
      <c r="QIN210" s="801"/>
      <c r="QIO210" s="801"/>
      <c r="QIP210" s="801"/>
      <c r="QIQ210" s="801"/>
      <c r="QIR210" s="801"/>
      <c r="QIS210" s="801"/>
      <c r="QIT210" s="801"/>
      <c r="QIU210" s="801"/>
      <c r="QIV210" s="801"/>
      <c r="QIW210" s="801"/>
      <c r="QIX210" s="801"/>
      <c r="QIY210" s="801"/>
      <c r="QIZ210" s="801"/>
      <c r="QJA210" s="801"/>
      <c r="QJB210" s="801"/>
      <c r="QJC210" s="801"/>
      <c r="QJD210" s="801"/>
      <c r="QJE210" s="801"/>
      <c r="QJF210" s="801"/>
      <c r="QJG210" s="801"/>
      <c r="QJH210" s="801"/>
      <c r="QJI210" s="801"/>
      <c r="QJJ210" s="801"/>
      <c r="QJK210" s="801"/>
      <c r="QJL210" s="801"/>
      <c r="QJM210" s="801"/>
      <c r="QJN210" s="801"/>
      <c r="QJO210" s="801"/>
      <c r="QJP210" s="801"/>
      <c r="QJQ210" s="801"/>
      <c r="QJR210" s="801"/>
      <c r="QJS210" s="801"/>
      <c r="QJT210" s="801"/>
      <c r="QJU210" s="801"/>
      <c r="QJV210" s="801"/>
      <c r="QJW210" s="801"/>
      <c r="QJX210" s="801"/>
      <c r="QJY210" s="801"/>
      <c r="QJZ210" s="801"/>
      <c r="QKA210" s="801"/>
      <c r="QKB210" s="801"/>
      <c r="QKC210" s="801"/>
      <c r="QKD210" s="801"/>
      <c r="QKE210" s="801"/>
      <c r="QKF210" s="801"/>
      <c r="QKG210" s="801"/>
      <c r="QKH210" s="801"/>
      <c r="QKI210" s="801"/>
      <c r="QKJ210" s="801"/>
      <c r="QKK210" s="801"/>
      <c r="QKL210" s="801"/>
      <c r="QKM210" s="801"/>
      <c r="QKN210" s="801"/>
      <c r="QKO210" s="801"/>
      <c r="QKP210" s="801"/>
      <c r="QKQ210" s="801"/>
      <c r="QKR210" s="801"/>
      <c r="QKS210" s="801"/>
      <c r="QKT210" s="801"/>
      <c r="QKU210" s="801"/>
      <c r="QKV210" s="801"/>
      <c r="QKW210" s="801"/>
      <c r="QKX210" s="801"/>
      <c r="QKY210" s="801"/>
      <c r="QKZ210" s="801"/>
      <c r="QLA210" s="801"/>
      <c r="QLB210" s="801"/>
      <c r="QLC210" s="801"/>
      <c r="QLD210" s="801"/>
      <c r="QLE210" s="801"/>
      <c r="QLF210" s="801"/>
      <c r="QLG210" s="801"/>
      <c r="QLH210" s="801"/>
      <c r="QLI210" s="801"/>
      <c r="QLJ210" s="801"/>
      <c r="QLK210" s="801"/>
      <c r="QLL210" s="801"/>
      <c r="QLM210" s="801"/>
      <c r="QLN210" s="801"/>
      <c r="QLO210" s="801"/>
      <c r="QLP210" s="801"/>
      <c r="QLQ210" s="801"/>
      <c r="QLR210" s="801"/>
      <c r="QLS210" s="801"/>
      <c r="QLT210" s="801"/>
      <c r="QLU210" s="801"/>
      <c r="QLV210" s="801"/>
      <c r="QLW210" s="801"/>
      <c r="QLX210" s="801"/>
      <c r="QLY210" s="801"/>
      <c r="QLZ210" s="801"/>
      <c r="QMA210" s="801"/>
      <c r="QMB210" s="801"/>
      <c r="QMC210" s="801"/>
      <c r="QMD210" s="801"/>
      <c r="QME210" s="801"/>
      <c r="QMF210" s="801"/>
      <c r="QMG210" s="801"/>
      <c r="QMH210" s="801"/>
      <c r="QMI210" s="801"/>
      <c r="QMJ210" s="801"/>
      <c r="QMK210" s="801"/>
      <c r="QML210" s="801"/>
      <c r="QMM210" s="801"/>
      <c r="QMN210" s="801"/>
      <c r="QMO210" s="801"/>
      <c r="QMP210" s="801"/>
      <c r="QMQ210" s="801"/>
      <c r="QMR210" s="801"/>
      <c r="QMS210" s="801"/>
      <c r="QMT210" s="801"/>
      <c r="QMU210" s="801"/>
      <c r="QMV210" s="801"/>
      <c r="QMW210" s="801"/>
      <c r="QMX210" s="801"/>
      <c r="QMY210" s="801"/>
      <c r="QMZ210" s="801"/>
      <c r="QNA210" s="801"/>
      <c r="QNB210" s="801"/>
      <c r="QNC210" s="801"/>
      <c r="QND210" s="801"/>
      <c r="QNE210" s="801"/>
      <c r="QNF210" s="801"/>
      <c r="QNG210" s="801"/>
      <c r="QNH210" s="801"/>
      <c r="QNI210" s="801"/>
      <c r="QNJ210" s="801"/>
      <c r="QNK210" s="801"/>
      <c r="QNL210" s="801"/>
      <c r="QNM210" s="801"/>
      <c r="QNN210" s="801"/>
      <c r="QNO210" s="801"/>
      <c r="QNP210" s="801"/>
      <c r="QNQ210" s="801"/>
      <c r="QNR210" s="801"/>
      <c r="QNS210" s="801"/>
      <c r="QNT210" s="801"/>
      <c r="QNU210" s="801"/>
      <c r="QNV210" s="801"/>
      <c r="QNW210" s="801"/>
      <c r="QNX210" s="801"/>
      <c r="QNY210" s="801"/>
      <c r="QNZ210" s="801"/>
      <c r="QOA210" s="801"/>
      <c r="QOB210" s="801"/>
      <c r="QOC210" s="801"/>
      <c r="QOD210" s="801"/>
      <c r="QOE210" s="801"/>
      <c r="QOF210" s="801"/>
      <c r="QOG210" s="801"/>
      <c r="QOH210" s="801"/>
      <c r="QOI210" s="801"/>
      <c r="QOJ210" s="801"/>
      <c r="QOK210" s="801"/>
      <c r="QOL210" s="801"/>
      <c r="QOM210" s="801"/>
      <c r="QON210" s="801"/>
      <c r="QOO210" s="801"/>
      <c r="QOP210" s="801"/>
      <c r="QOQ210" s="801"/>
      <c r="QOR210" s="801"/>
      <c r="QOS210" s="801"/>
      <c r="QOT210" s="801"/>
      <c r="QOU210" s="801"/>
      <c r="QOV210" s="801"/>
      <c r="QOW210" s="801"/>
      <c r="QOX210" s="801"/>
      <c r="QOY210" s="801"/>
      <c r="QOZ210" s="801"/>
      <c r="QPA210" s="801"/>
      <c r="QPB210" s="801"/>
      <c r="QPC210" s="801"/>
      <c r="QPD210" s="801"/>
      <c r="QPE210" s="801"/>
      <c r="QPF210" s="801"/>
      <c r="QPG210" s="801"/>
      <c r="QPH210" s="801"/>
      <c r="QPI210" s="801"/>
      <c r="QPJ210" s="801"/>
      <c r="QPK210" s="801"/>
      <c r="QPL210" s="801"/>
      <c r="QPM210" s="801"/>
      <c r="QPN210" s="801"/>
      <c r="QPO210" s="801"/>
      <c r="QPP210" s="801"/>
      <c r="QPQ210" s="801"/>
      <c r="QPR210" s="801"/>
      <c r="QPS210" s="801"/>
      <c r="QPT210" s="801"/>
      <c r="QPU210" s="801"/>
      <c r="QPV210" s="801"/>
      <c r="QPW210" s="801"/>
      <c r="QPX210" s="801"/>
      <c r="QPY210" s="801"/>
      <c r="QPZ210" s="801"/>
      <c r="QQA210" s="801"/>
      <c r="QQB210" s="801"/>
      <c r="QQC210" s="801"/>
      <c r="QQD210" s="801"/>
      <c r="QQE210" s="801"/>
      <c r="QQF210" s="801"/>
      <c r="QQG210" s="801"/>
      <c r="QQH210" s="801"/>
      <c r="QQI210" s="801"/>
      <c r="QQJ210" s="801"/>
      <c r="QQK210" s="801"/>
      <c r="QQL210" s="801"/>
      <c r="QQM210" s="801"/>
      <c r="QQN210" s="801"/>
      <c r="QQO210" s="801"/>
      <c r="QQP210" s="801"/>
      <c r="QQQ210" s="801"/>
      <c r="QQR210" s="801"/>
      <c r="QQS210" s="801"/>
      <c r="QQT210" s="801"/>
      <c r="QQU210" s="801"/>
      <c r="QQV210" s="801"/>
      <c r="QQW210" s="801"/>
      <c r="QQX210" s="801"/>
      <c r="QQY210" s="801"/>
      <c r="QQZ210" s="801"/>
      <c r="QRA210" s="801"/>
      <c r="QRB210" s="801"/>
      <c r="QRC210" s="801"/>
      <c r="QRD210" s="801"/>
      <c r="QRE210" s="801"/>
      <c r="QRF210" s="801"/>
      <c r="QRG210" s="801"/>
      <c r="QRH210" s="801"/>
      <c r="QRI210" s="801"/>
      <c r="QRJ210" s="801"/>
      <c r="QRK210" s="801"/>
      <c r="QRL210" s="801"/>
      <c r="QRM210" s="801"/>
      <c r="QRN210" s="801"/>
      <c r="QRO210" s="801"/>
      <c r="QRP210" s="801"/>
      <c r="QRQ210" s="801"/>
      <c r="QRR210" s="801"/>
      <c r="QRS210" s="801"/>
      <c r="QRT210" s="801"/>
      <c r="QRU210" s="801"/>
      <c r="QRV210" s="801"/>
      <c r="QRW210" s="801"/>
      <c r="QRX210" s="801"/>
      <c r="QRY210" s="801"/>
      <c r="QRZ210" s="801"/>
      <c r="QSA210" s="801"/>
      <c r="QSB210" s="801"/>
      <c r="QSC210" s="801"/>
      <c r="QSD210" s="801"/>
      <c r="QSE210" s="801"/>
      <c r="QSF210" s="801"/>
      <c r="QSG210" s="801"/>
      <c r="QSH210" s="801"/>
      <c r="QSI210" s="801"/>
      <c r="QSJ210" s="801"/>
      <c r="QSK210" s="801"/>
      <c r="QSL210" s="801"/>
      <c r="QSM210" s="801"/>
      <c r="QSN210" s="801"/>
      <c r="QSO210" s="801"/>
      <c r="QSP210" s="801"/>
      <c r="QSQ210" s="801"/>
      <c r="QSR210" s="801"/>
      <c r="QSS210" s="801"/>
      <c r="QST210" s="801"/>
      <c r="QSU210" s="801"/>
      <c r="QSV210" s="801"/>
      <c r="QSW210" s="801"/>
      <c r="QSX210" s="801"/>
      <c r="QSY210" s="801"/>
      <c r="QSZ210" s="801"/>
      <c r="QTA210" s="801"/>
      <c r="QTB210" s="801"/>
      <c r="QTC210" s="801"/>
      <c r="QTD210" s="801"/>
      <c r="QTE210" s="801"/>
      <c r="QTF210" s="801"/>
      <c r="QTG210" s="801"/>
      <c r="QTH210" s="801"/>
      <c r="QTI210" s="801"/>
      <c r="QTJ210" s="801"/>
      <c r="QTK210" s="801"/>
      <c r="QTL210" s="801"/>
      <c r="QTM210" s="801"/>
      <c r="QTN210" s="801"/>
      <c r="QTO210" s="801"/>
      <c r="QTP210" s="801"/>
      <c r="QTQ210" s="801"/>
      <c r="QTR210" s="801"/>
      <c r="QTS210" s="801"/>
      <c r="QTT210" s="801"/>
      <c r="QTU210" s="801"/>
      <c r="QTV210" s="801"/>
      <c r="QTW210" s="801"/>
      <c r="QTX210" s="801"/>
      <c r="QTY210" s="801"/>
      <c r="QTZ210" s="801"/>
      <c r="QUA210" s="801"/>
      <c r="QUB210" s="801"/>
      <c r="QUC210" s="801"/>
      <c r="QUD210" s="801"/>
      <c r="QUE210" s="801"/>
      <c r="QUF210" s="801"/>
      <c r="QUG210" s="801"/>
      <c r="QUH210" s="801"/>
      <c r="QUI210" s="801"/>
      <c r="QUJ210" s="801"/>
      <c r="QUK210" s="801"/>
      <c r="QUL210" s="801"/>
      <c r="QUM210" s="801"/>
      <c r="QUN210" s="801"/>
      <c r="QUO210" s="801"/>
      <c r="QUP210" s="801"/>
      <c r="QUQ210" s="801"/>
      <c r="QUR210" s="801"/>
      <c r="QUS210" s="801"/>
      <c r="QUT210" s="801"/>
      <c r="QUU210" s="801"/>
      <c r="QUV210" s="801"/>
      <c r="QUW210" s="801"/>
      <c r="QUX210" s="801"/>
      <c r="QUY210" s="801"/>
      <c r="QUZ210" s="801"/>
      <c r="QVA210" s="801"/>
      <c r="QVB210" s="801"/>
      <c r="QVC210" s="801"/>
      <c r="QVD210" s="801"/>
      <c r="QVE210" s="801"/>
      <c r="QVF210" s="801"/>
      <c r="QVG210" s="801"/>
      <c r="QVH210" s="801"/>
      <c r="QVI210" s="801"/>
      <c r="QVJ210" s="801"/>
      <c r="QVK210" s="801"/>
      <c r="QVL210" s="801"/>
      <c r="QVM210" s="801"/>
      <c r="QVN210" s="801"/>
      <c r="QVO210" s="801"/>
      <c r="QVP210" s="801"/>
      <c r="QVQ210" s="801"/>
      <c r="QVR210" s="801"/>
      <c r="QVS210" s="801"/>
      <c r="QVT210" s="801"/>
      <c r="QVU210" s="801"/>
      <c r="QVV210" s="801"/>
      <c r="QVW210" s="801"/>
      <c r="QVX210" s="801"/>
      <c r="QVY210" s="801"/>
      <c r="QVZ210" s="801"/>
      <c r="QWA210" s="801"/>
      <c r="QWB210" s="801"/>
      <c r="QWC210" s="801"/>
      <c r="QWD210" s="801"/>
      <c r="QWE210" s="801"/>
      <c r="QWF210" s="801"/>
      <c r="QWG210" s="801"/>
      <c r="QWH210" s="801"/>
      <c r="QWI210" s="801"/>
      <c r="QWJ210" s="801"/>
      <c r="QWK210" s="801"/>
      <c r="QWL210" s="801"/>
      <c r="QWM210" s="801"/>
      <c r="QWN210" s="801"/>
      <c r="QWO210" s="801"/>
      <c r="QWP210" s="801"/>
      <c r="QWQ210" s="801"/>
      <c r="QWR210" s="801"/>
      <c r="QWS210" s="801"/>
      <c r="QWT210" s="801"/>
      <c r="QWU210" s="801"/>
      <c r="QWV210" s="801"/>
      <c r="QWW210" s="801"/>
      <c r="QWX210" s="801"/>
      <c r="QWY210" s="801"/>
      <c r="QWZ210" s="801"/>
      <c r="QXA210" s="801"/>
      <c r="QXB210" s="801"/>
      <c r="QXC210" s="801"/>
      <c r="QXD210" s="801"/>
      <c r="QXE210" s="801"/>
      <c r="QXF210" s="801"/>
      <c r="QXG210" s="801"/>
      <c r="QXH210" s="801"/>
      <c r="QXI210" s="801"/>
      <c r="QXJ210" s="801"/>
      <c r="QXK210" s="801"/>
      <c r="QXL210" s="801"/>
      <c r="QXM210" s="801"/>
      <c r="QXN210" s="801"/>
      <c r="QXO210" s="801"/>
      <c r="QXP210" s="801"/>
      <c r="QXQ210" s="801"/>
      <c r="QXR210" s="801"/>
      <c r="QXS210" s="801"/>
      <c r="QXT210" s="801"/>
      <c r="QXU210" s="801"/>
      <c r="QXV210" s="801"/>
      <c r="QXW210" s="801"/>
      <c r="QXX210" s="801"/>
      <c r="QXY210" s="801"/>
      <c r="QXZ210" s="801"/>
      <c r="QYA210" s="801"/>
      <c r="QYB210" s="801"/>
      <c r="QYC210" s="801"/>
      <c r="QYD210" s="801"/>
      <c r="QYE210" s="801"/>
      <c r="QYF210" s="801"/>
      <c r="QYG210" s="801"/>
      <c r="QYH210" s="801"/>
      <c r="QYI210" s="801"/>
      <c r="QYJ210" s="801"/>
      <c r="QYK210" s="801"/>
      <c r="QYL210" s="801"/>
      <c r="QYM210" s="801"/>
      <c r="QYN210" s="801"/>
      <c r="QYO210" s="801"/>
      <c r="QYP210" s="801"/>
      <c r="QYQ210" s="801"/>
      <c r="QYR210" s="801"/>
      <c r="QYS210" s="801"/>
      <c r="QYT210" s="801"/>
      <c r="QYU210" s="801"/>
      <c r="QYV210" s="801"/>
      <c r="QYW210" s="801"/>
      <c r="QYX210" s="801"/>
      <c r="QYY210" s="801"/>
      <c r="QYZ210" s="801"/>
      <c r="QZA210" s="801"/>
      <c r="QZB210" s="801"/>
      <c r="QZC210" s="801"/>
      <c r="QZD210" s="801"/>
      <c r="QZE210" s="801"/>
      <c r="QZF210" s="801"/>
      <c r="QZG210" s="801"/>
      <c r="QZH210" s="801"/>
      <c r="QZI210" s="801"/>
      <c r="QZJ210" s="801"/>
      <c r="QZK210" s="801"/>
      <c r="QZL210" s="801"/>
      <c r="QZM210" s="801"/>
      <c r="QZN210" s="801"/>
      <c r="QZO210" s="801"/>
      <c r="QZP210" s="801"/>
      <c r="QZQ210" s="801"/>
      <c r="QZR210" s="801"/>
      <c r="QZS210" s="801"/>
      <c r="QZT210" s="801"/>
      <c r="QZU210" s="801"/>
      <c r="QZV210" s="801"/>
      <c r="QZW210" s="801"/>
      <c r="QZX210" s="801"/>
      <c r="QZY210" s="801"/>
      <c r="QZZ210" s="801"/>
      <c r="RAA210" s="801"/>
      <c r="RAB210" s="801"/>
      <c r="RAC210" s="801"/>
      <c r="RAD210" s="801"/>
      <c r="RAE210" s="801"/>
      <c r="RAF210" s="801"/>
      <c r="RAG210" s="801"/>
      <c r="RAH210" s="801"/>
      <c r="RAI210" s="801"/>
      <c r="RAJ210" s="801"/>
      <c r="RAK210" s="801"/>
      <c r="RAL210" s="801"/>
      <c r="RAM210" s="801"/>
      <c r="RAN210" s="801"/>
      <c r="RAO210" s="801"/>
      <c r="RAP210" s="801"/>
      <c r="RAQ210" s="801"/>
      <c r="RAR210" s="801"/>
      <c r="RAS210" s="801"/>
      <c r="RAT210" s="801"/>
      <c r="RAU210" s="801"/>
      <c r="RAV210" s="801"/>
      <c r="RAW210" s="801"/>
      <c r="RAX210" s="801"/>
      <c r="RAY210" s="801"/>
      <c r="RAZ210" s="801"/>
      <c r="RBA210" s="801"/>
      <c r="RBB210" s="801"/>
      <c r="RBC210" s="801"/>
      <c r="RBD210" s="801"/>
      <c r="RBE210" s="801"/>
      <c r="RBF210" s="801"/>
      <c r="RBG210" s="801"/>
      <c r="RBH210" s="801"/>
      <c r="RBI210" s="801"/>
      <c r="RBJ210" s="801"/>
      <c r="RBK210" s="801"/>
      <c r="RBL210" s="801"/>
      <c r="RBM210" s="801"/>
      <c r="RBN210" s="801"/>
      <c r="RBO210" s="801"/>
      <c r="RBP210" s="801"/>
      <c r="RBQ210" s="801"/>
      <c r="RBR210" s="801"/>
      <c r="RBS210" s="801"/>
      <c r="RBT210" s="801"/>
      <c r="RBU210" s="801"/>
      <c r="RBV210" s="801"/>
      <c r="RBW210" s="801"/>
      <c r="RBX210" s="801"/>
      <c r="RBY210" s="801"/>
      <c r="RBZ210" s="801"/>
      <c r="RCA210" s="801"/>
      <c r="RCB210" s="801"/>
      <c r="RCC210" s="801"/>
      <c r="RCD210" s="801"/>
      <c r="RCE210" s="801"/>
      <c r="RCF210" s="801"/>
      <c r="RCG210" s="801"/>
      <c r="RCH210" s="801"/>
      <c r="RCI210" s="801"/>
      <c r="RCJ210" s="801"/>
      <c r="RCK210" s="801"/>
      <c r="RCL210" s="801"/>
      <c r="RCM210" s="801"/>
      <c r="RCN210" s="801"/>
      <c r="RCO210" s="801"/>
      <c r="RCP210" s="801"/>
      <c r="RCQ210" s="801"/>
      <c r="RCR210" s="801"/>
      <c r="RCS210" s="801"/>
      <c r="RCT210" s="801"/>
      <c r="RCU210" s="801"/>
      <c r="RCV210" s="801"/>
      <c r="RCW210" s="801"/>
      <c r="RCX210" s="801"/>
      <c r="RCY210" s="801"/>
      <c r="RCZ210" s="801"/>
      <c r="RDA210" s="801"/>
      <c r="RDB210" s="801"/>
      <c r="RDC210" s="801"/>
      <c r="RDD210" s="801"/>
      <c r="RDE210" s="801"/>
      <c r="RDF210" s="801"/>
      <c r="RDG210" s="801"/>
      <c r="RDH210" s="801"/>
      <c r="RDI210" s="801"/>
      <c r="RDJ210" s="801"/>
      <c r="RDK210" s="801"/>
      <c r="RDL210" s="801"/>
      <c r="RDM210" s="801"/>
      <c r="RDN210" s="801"/>
      <c r="RDO210" s="801"/>
      <c r="RDP210" s="801"/>
      <c r="RDQ210" s="801"/>
      <c r="RDR210" s="801"/>
      <c r="RDS210" s="801"/>
      <c r="RDT210" s="801"/>
      <c r="RDU210" s="801"/>
      <c r="RDV210" s="801"/>
      <c r="RDW210" s="801"/>
      <c r="RDX210" s="801"/>
      <c r="RDY210" s="801"/>
      <c r="RDZ210" s="801"/>
      <c r="REA210" s="801"/>
      <c r="REB210" s="801"/>
      <c r="REC210" s="801"/>
      <c r="RED210" s="801"/>
      <c r="REE210" s="801"/>
      <c r="REF210" s="801"/>
      <c r="REG210" s="801"/>
      <c r="REH210" s="801"/>
      <c r="REI210" s="801"/>
      <c r="REJ210" s="801"/>
      <c r="REK210" s="801"/>
      <c r="REL210" s="801"/>
      <c r="REM210" s="801"/>
      <c r="REN210" s="801"/>
      <c r="REO210" s="801"/>
      <c r="REP210" s="801"/>
      <c r="REQ210" s="801"/>
      <c r="RER210" s="801"/>
      <c r="RES210" s="801"/>
      <c r="RET210" s="801"/>
      <c r="REU210" s="801"/>
      <c r="REV210" s="801"/>
      <c r="REW210" s="801"/>
      <c r="REX210" s="801"/>
      <c r="REY210" s="801"/>
      <c r="REZ210" s="801"/>
      <c r="RFA210" s="801"/>
      <c r="RFB210" s="801"/>
      <c r="RFC210" s="801"/>
      <c r="RFD210" s="801"/>
      <c r="RFE210" s="801"/>
      <c r="RFF210" s="801"/>
      <c r="RFG210" s="801"/>
      <c r="RFH210" s="801"/>
      <c r="RFI210" s="801"/>
      <c r="RFJ210" s="801"/>
      <c r="RFK210" s="801"/>
      <c r="RFL210" s="801"/>
      <c r="RFM210" s="801"/>
      <c r="RFN210" s="801"/>
      <c r="RFO210" s="801"/>
      <c r="RFP210" s="801"/>
      <c r="RFQ210" s="801"/>
      <c r="RFR210" s="801"/>
      <c r="RFS210" s="801"/>
      <c r="RFT210" s="801"/>
      <c r="RFU210" s="801"/>
      <c r="RFV210" s="801"/>
      <c r="RFW210" s="801"/>
      <c r="RFX210" s="801"/>
      <c r="RFY210" s="801"/>
      <c r="RFZ210" s="801"/>
      <c r="RGA210" s="801"/>
      <c r="RGB210" s="801"/>
      <c r="RGC210" s="801"/>
      <c r="RGD210" s="801"/>
      <c r="RGE210" s="801"/>
      <c r="RGF210" s="801"/>
      <c r="RGG210" s="801"/>
      <c r="RGH210" s="801"/>
      <c r="RGI210" s="801"/>
      <c r="RGJ210" s="801"/>
      <c r="RGK210" s="801"/>
      <c r="RGL210" s="801"/>
      <c r="RGM210" s="801"/>
      <c r="RGN210" s="801"/>
      <c r="RGO210" s="801"/>
      <c r="RGP210" s="801"/>
      <c r="RGQ210" s="801"/>
      <c r="RGR210" s="801"/>
      <c r="RGS210" s="801"/>
      <c r="RGT210" s="801"/>
      <c r="RGU210" s="801"/>
      <c r="RGV210" s="801"/>
      <c r="RGW210" s="801"/>
      <c r="RGX210" s="801"/>
      <c r="RGY210" s="801"/>
      <c r="RGZ210" s="801"/>
      <c r="RHA210" s="801"/>
      <c r="RHB210" s="801"/>
      <c r="RHC210" s="801"/>
      <c r="RHD210" s="801"/>
      <c r="RHE210" s="801"/>
      <c r="RHF210" s="801"/>
      <c r="RHG210" s="801"/>
      <c r="RHH210" s="801"/>
      <c r="RHI210" s="801"/>
      <c r="RHJ210" s="801"/>
      <c r="RHK210" s="801"/>
      <c r="RHL210" s="801"/>
      <c r="RHM210" s="801"/>
      <c r="RHN210" s="801"/>
      <c r="RHO210" s="801"/>
      <c r="RHP210" s="801"/>
      <c r="RHQ210" s="801"/>
      <c r="RHR210" s="801"/>
      <c r="RHS210" s="801"/>
      <c r="RHT210" s="801"/>
      <c r="RHU210" s="801"/>
      <c r="RHV210" s="801"/>
      <c r="RHW210" s="801"/>
      <c r="RHX210" s="801"/>
      <c r="RHY210" s="801"/>
      <c r="RHZ210" s="801"/>
      <c r="RIA210" s="801"/>
      <c r="RIB210" s="801"/>
      <c r="RIC210" s="801"/>
      <c r="RID210" s="801"/>
      <c r="RIE210" s="801"/>
      <c r="RIF210" s="801"/>
      <c r="RIG210" s="801"/>
      <c r="RIH210" s="801"/>
      <c r="RII210" s="801"/>
      <c r="RIJ210" s="801"/>
      <c r="RIK210" s="801"/>
      <c r="RIL210" s="801"/>
      <c r="RIM210" s="801"/>
      <c r="RIN210" s="801"/>
      <c r="RIO210" s="801"/>
      <c r="RIP210" s="801"/>
      <c r="RIQ210" s="801"/>
      <c r="RIR210" s="801"/>
      <c r="RIS210" s="801"/>
      <c r="RIT210" s="801"/>
      <c r="RIU210" s="801"/>
      <c r="RIV210" s="801"/>
      <c r="RIW210" s="801"/>
      <c r="RIX210" s="801"/>
      <c r="RIY210" s="801"/>
      <c r="RIZ210" s="801"/>
      <c r="RJA210" s="801"/>
      <c r="RJB210" s="801"/>
      <c r="RJC210" s="801"/>
      <c r="RJD210" s="801"/>
      <c r="RJE210" s="801"/>
      <c r="RJF210" s="801"/>
      <c r="RJG210" s="801"/>
      <c r="RJH210" s="801"/>
      <c r="RJI210" s="801"/>
      <c r="RJJ210" s="801"/>
      <c r="RJK210" s="801"/>
      <c r="RJL210" s="801"/>
      <c r="RJM210" s="801"/>
      <c r="RJN210" s="801"/>
      <c r="RJO210" s="801"/>
      <c r="RJP210" s="801"/>
      <c r="RJQ210" s="801"/>
      <c r="RJR210" s="801"/>
      <c r="RJS210" s="801"/>
      <c r="RJT210" s="801"/>
      <c r="RJU210" s="801"/>
      <c r="RJV210" s="801"/>
      <c r="RJW210" s="801"/>
      <c r="RJX210" s="801"/>
      <c r="RJY210" s="801"/>
      <c r="RJZ210" s="801"/>
      <c r="RKA210" s="801"/>
      <c r="RKB210" s="801"/>
      <c r="RKC210" s="801"/>
      <c r="RKD210" s="801"/>
      <c r="RKE210" s="801"/>
      <c r="RKF210" s="801"/>
      <c r="RKG210" s="801"/>
      <c r="RKH210" s="801"/>
      <c r="RKI210" s="801"/>
      <c r="RKJ210" s="801"/>
      <c r="RKK210" s="801"/>
      <c r="RKL210" s="801"/>
      <c r="RKM210" s="801"/>
      <c r="RKN210" s="801"/>
      <c r="RKO210" s="801"/>
      <c r="RKP210" s="801"/>
      <c r="RKQ210" s="801"/>
      <c r="RKR210" s="801"/>
      <c r="RKS210" s="801"/>
      <c r="RKT210" s="801"/>
      <c r="RKU210" s="801"/>
      <c r="RKV210" s="801"/>
      <c r="RKW210" s="801"/>
      <c r="RKX210" s="801"/>
      <c r="RKY210" s="801"/>
      <c r="RKZ210" s="801"/>
      <c r="RLA210" s="801"/>
      <c r="RLB210" s="801"/>
      <c r="RLC210" s="801"/>
      <c r="RLD210" s="801"/>
      <c r="RLE210" s="801"/>
      <c r="RLF210" s="801"/>
      <c r="RLG210" s="801"/>
      <c r="RLH210" s="801"/>
      <c r="RLI210" s="801"/>
      <c r="RLJ210" s="801"/>
      <c r="RLK210" s="801"/>
      <c r="RLL210" s="801"/>
      <c r="RLM210" s="801"/>
      <c r="RLN210" s="801"/>
      <c r="RLO210" s="801"/>
      <c r="RLP210" s="801"/>
      <c r="RLQ210" s="801"/>
      <c r="RLR210" s="801"/>
      <c r="RLS210" s="801"/>
      <c r="RLT210" s="801"/>
      <c r="RLU210" s="801"/>
      <c r="RLV210" s="801"/>
      <c r="RLW210" s="801"/>
      <c r="RLX210" s="801"/>
      <c r="RLY210" s="801"/>
      <c r="RLZ210" s="801"/>
      <c r="RMA210" s="801"/>
      <c r="RMB210" s="801"/>
      <c r="RMC210" s="801"/>
      <c r="RMD210" s="801"/>
      <c r="RME210" s="801"/>
      <c r="RMF210" s="801"/>
      <c r="RMG210" s="801"/>
      <c r="RMH210" s="801"/>
      <c r="RMI210" s="801"/>
      <c r="RMJ210" s="801"/>
      <c r="RMK210" s="801"/>
      <c r="RML210" s="801"/>
      <c r="RMM210" s="801"/>
      <c r="RMN210" s="801"/>
      <c r="RMO210" s="801"/>
      <c r="RMP210" s="801"/>
      <c r="RMQ210" s="801"/>
      <c r="RMR210" s="801"/>
      <c r="RMS210" s="801"/>
      <c r="RMT210" s="801"/>
      <c r="RMU210" s="801"/>
      <c r="RMV210" s="801"/>
      <c r="RMW210" s="801"/>
      <c r="RMX210" s="801"/>
      <c r="RMY210" s="801"/>
      <c r="RMZ210" s="801"/>
      <c r="RNA210" s="801"/>
      <c r="RNB210" s="801"/>
      <c r="RNC210" s="801"/>
      <c r="RND210" s="801"/>
      <c r="RNE210" s="801"/>
      <c r="RNF210" s="801"/>
      <c r="RNG210" s="801"/>
      <c r="RNH210" s="801"/>
      <c r="RNI210" s="801"/>
      <c r="RNJ210" s="801"/>
      <c r="RNK210" s="801"/>
      <c r="RNL210" s="801"/>
      <c r="RNM210" s="801"/>
      <c r="RNN210" s="801"/>
      <c r="RNO210" s="801"/>
      <c r="RNP210" s="801"/>
      <c r="RNQ210" s="801"/>
      <c r="RNR210" s="801"/>
      <c r="RNS210" s="801"/>
      <c r="RNT210" s="801"/>
      <c r="RNU210" s="801"/>
      <c r="RNV210" s="801"/>
      <c r="RNW210" s="801"/>
      <c r="RNX210" s="801"/>
      <c r="RNY210" s="801"/>
      <c r="RNZ210" s="801"/>
      <c r="ROA210" s="801"/>
      <c r="ROB210" s="801"/>
      <c r="ROC210" s="801"/>
      <c r="ROD210" s="801"/>
      <c r="ROE210" s="801"/>
      <c r="ROF210" s="801"/>
      <c r="ROG210" s="801"/>
      <c r="ROH210" s="801"/>
      <c r="ROI210" s="801"/>
      <c r="ROJ210" s="801"/>
      <c r="ROK210" s="801"/>
      <c r="ROL210" s="801"/>
      <c r="ROM210" s="801"/>
      <c r="RON210" s="801"/>
      <c r="ROO210" s="801"/>
      <c r="ROP210" s="801"/>
      <c r="ROQ210" s="801"/>
      <c r="ROR210" s="801"/>
      <c r="ROS210" s="801"/>
      <c r="ROT210" s="801"/>
      <c r="ROU210" s="801"/>
      <c r="ROV210" s="801"/>
      <c r="ROW210" s="801"/>
      <c r="ROX210" s="801"/>
      <c r="ROY210" s="801"/>
      <c r="ROZ210" s="801"/>
      <c r="RPA210" s="801"/>
      <c r="RPB210" s="801"/>
      <c r="RPC210" s="801"/>
      <c r="RPD210" s="801"/>
      <c r="RPE210" s="801"/>
      <c r="RPF210" s="801"/>
      <c r="RPG210" s="801"/>
      <c r="RPH210" s="801"/>
      <c r="RPI210" s="801"/>
      <c r="RPJ210" s="801"/>
      <c r="RPK210" s="801"/>
      <c r="RPL210" s="801"/>
      <c r="RPM210" s="801"/>
      <c r="RPN210" s="801"/>
      <c r="RPO210" s="801"/>
      <c r="RPP210" s="801"/>
      <c r="RPQ210" s="801"/>
      <c r="RPR210" s="801"/>
      <c r="RPS210" s="801"/>
      <c r="RPT210" s="801"/>
      <c r="RPU210" s="801"/>
      <c r="RPV210" s="801"/>
      <c r="RPW210" s="801"/>
      <c r="RPX210" s="801"/>
      <c r="RPY210" s="801"/>
      <c r="RPZ210" s="801"/>
      <c r="RQA210" s="801"/>
      <c r="RQB210" s="801"/>
      <c r="RQC210" s="801"/>
      <c r="RQD210" s="801"/>
      <c r="RQE210" s="801"/>
      <c r="RQF210" s="801"/>
      <c r="RQG210" s="801"/>
      <c r="RQH210" s="801"/>
      <c r="RQI210" s="801"/>
      <c r="RQJ210" s="801"/>
      <c r="RQK210" s="801"/>
      <c r="RQL210" s="801"/>
      <c r="RQM210" s="801"/>
      <c r="RQN210" s="801"/>
      <c r="RQO210" s="801"/>
      <c r="RQP210" s="801"/>
      <c r="RQQ210" s="801"/>
      <c r="RQR210" s="801"/>
      <c r="RQS210" s="801"/>
      <c r="RQT210" s="801"/>
      <c r="RQU210" s="801"/>
      <c r="RQV210" s="801"/>
      <c r="RQW210" s="801"/>
      <c r="RQX210" s="801"/>
      <c r="RQY210" s="801"/>
      <c r="RQZ210" s="801"/>
      <c r="RRA210" s="801"/>
      <c r="RRB210" s="801"/>
      <c r="RRC210" s="801"/>
      <c r="RRD210" s="801"/>
      <c r="RRE210" s="801"/>
      <c r="RRF210" s="801"/>
      <c r="RRG210" s="801"/>
      <c r="RRH210" s="801"/>
      <c r="RRI210" s="801"/>
      <c r="RRJ210" s="801"/>
      <c r="RRK210" s="801"/>
      <c r="RRL210" s="801"/>
      <c r="RRM210" s="801"/>
      <c r="RRN210" s="801"/>
      <c r="RRO210" s="801"/>
      <c r="RRP210" s="801"/>
      <c r="RRQ210" s="801"/>
      <c r="RRR210" s="801"/>
      <c r="RRS210" s="801"/>
      <c r="RRT210" s="801"/>
      <c r="RRU210" s="801"/>
      <c r="RRV210" s="801"/>
      <c r="RRW210" s="801"/>
      <c r="RRX210" s="801"/>
      <c r="RRY210" s="801"/>
      <c r="RRZ210" s="801"/>
      <c r="RSA210" s="801"/>
      <c r="RSB210" s="801"/>
      <c r="RSC210" s="801"/>
      <c r="RSD210" s="801"/>
      <c r="RSE210" s="801"/>
      <c r="RSF210" s="801"/>
      <c r="RSG210" s="801"/>
      <c r="RSH210" s="801"/>
      <c r="RSI210" s="801"/>
      <c r="RSJ210" s="801"/>
      <c r="RSK210" s="801"/>
      <c r="RSL210" s="801"/>
      <c r="RSM210" s="801"/>
      <c r="RSN210" s="801"/>
      <c r="RSO210" s="801"/>
      <c r="RSP210" s="801"/>
      <c r="RSQ210" s="801"/>
      <c r="RSR210" s="801"/>
      <c r="RSS210" s="801"/>
      <c r="RST210" s="801"/>
      <c r="RSU210" s="801"/>
      <c r="RSV210" s="801"/>
      <c r="RSW210" s="801"/>
      <c r="RSX210" s="801"/>
      <c r="RSY210" s="801"/>
      <c r="RSZ210" s="801"/>
      <c r="RTA210" s="801"/>
      <c r="RTB210" s="801"/>
      <c r="RTC210" s="801"/>
      <c r="RTD210" s="801"/>
      <c r="RTE210" s="801"/>
      <c r="RTF210" s="801"/>
      <c r="RTG210" s="801"/>
      <c r="RTH210" s="801"/>
      <c r="RTI210" s="801"/>
      <c r="RTJ210" s="801"/>
      <c r="RTK210" s="801"/>
      <c r="RTL210" s="801"/>
      <c r="RTM210" s="801"/>
      <c r="RTN210" s="801"/>
      <c r="RTO210" s="801"/>
      <c r="RTP210" s="801"/>
      <c r="RTQ210" s="801"/>
      <c r="RTR210" s="801"/>
      <c r="RTS210" s="801"/>
      <c r="RTT210" s="801"/>
      <c r="RTU210" s="801"/>
      <c r="RTV210" s="801"/>
      <c r="RTW210" s="801"/>
      <c r="RTX210" s="801"/>
      <c r="RTY210" s="801"/>
      <c r="RTZ210" s="801"/>
      <c r="RUA210" s="801"/>
      <c r="RUB210" s="801"/>
      <c r="RUC210" s="801"/>
      <c r="RUD210" s="801"/>
      <c r="RUE210" s="801"/>
      <c r="RUF210" s="801"/>
      <c r="RUG210" s="801"/>
      <c r="RUH210" s="801"/>
      <c r="RUI210" s="801"/>
      <c r="RUJ210" s="801"/>
      <c r="RUK210" s="801"/>
      <c r="RUL210" s="801"/>
      <c r="RUM210" s="801"/>
      <c r="RUN210" s="801"/>
      <c r="RUO210" s="801"/>
      <c r="RUP210" s="801"/>
      <c r="RUQ210" s="801"/>
      <c r="RUR210" s="801"/>
      <c r="RUS210" s="801"/>
      <c r="RUT210" s="801"/>
      <c r="RUU210" s="801"/>
      <c r="RUV210" s="801"/>
      <c r="RUW210" s="801"/>
      <c r="RUX210" s="801"/>
      <c r="RUY210" s="801"/>
      <c r="RUZ210" s="801"/>
      <c r="RVA210" s="801"/>
      <c r="RVB210" s="801"/>
      <c r="RVC210" s="801"/>
      <c r="RVD210" s="801"/>
      <c r="RVE210" s="801"/>
      <c r="RVF210" s="801"/>
      <c r="RVG210" s="801"/>
      <c r="RVH210" s="801"/>
      <c r="RVI210" s="801"/>
      <c r="RVJ210" s="801"/>
      <c r="RVK210" s="801"/>
      <c r="RVL210" s="801"/>
      <c r="RVM210" s="801"/>
      <c r="RVN210" s="801"/>
      <c r="RVO210" s="801"/>
      <c r="RVP210" s="801"/>
      <c r="RVQ210" s="801"/>
      <c r="RVR210" s="801"/>
      <c r="RVS210" s="801"/>
      <c r="RVT210" s="801"/>
      <c r="RVU210" s="801"/>
      <c r="RVV210" s="801"/>
      <c r="RVW210" s="801"/>
      <c r="RVX210" s="801"/>
      <c r="RVY210" s="801"/>
      <c r="RVZ210" s="801"/>
      <c r="RWA210" s="801"/>
      <c r="RWB210" s="801"/>
      <c r="RWC210" s="801"/>
      <c r="RWD210" s="801"/>
      <c r="RWE210" s="801"/>
      <c r="RWF210" s="801"/>
      <c r="RWG210" s="801"/>
      <c r="RWH210" s="801"/>
      <c r="RWI210" s="801"/>
      <c r="RWJ210" s="801"/>
      <c r="RWK210" s="801"/>
      <c r="RWL210" s="801"/>
      <c r="RWM210" s="801"/>
      <c r="RWN210" s="801"/>
      <c r="RWO210" s="801"/>
      <c r="RWP210" s="801"/>
      <c r="RWQ210" s="801"/>
      <c r="RWR210" s="801"/>
      <c r="RWS210" s="801"/>
      <c r="RWT210" s="801"/>
      <c r="RWU210" s="801"/>
      <c r="RWV210" s="801"/>
      <c r="RWW210" s="801"/>
      <c r="RWX210" s="801"/>
      <c r="RWY210" s="801"/>
      <c r="RWZ210" s="801"/>
      <c r="RXA210" s="801"/>
      <c r="RXB210" s="801"/>
      <c r="RXC210" s="801"/>
      <c r="RXD210" s="801"/>
      <c r="RXE210" s="801"/>
      <c r="RXF210" s="801"/>
      <c r="RXG210" s="801"/>
      <c r="RXH210" s="801"/>
      <c r="RXI210" s="801"/>
      <c r="RXJ210" s="801"/>
      <c r="RXK210" s="801"/>
      <c r="RXL210" s="801"/>
      <c r="RXM210" s="801"/>
      <c r="RXN210" s="801"/>
      <c r="RXO210" s="801"/>
      <c r="RXP210" s="801"/>
      <c r="RXQ210" s="801"/>
      <c r="RXR210" s="801"/>
      <c r="RXS210" s="801"/>
      <c r="RXT210" s="801"/>
      <c r="RXU210" s="801"/>
      <c r="RXV210" s="801"/>
      <c r="RXW210" s="801"/>
      <c r="RXX210" s="801"/>
      <c r="RXY210" s="801"/>
      <c r="RXZ210" s="801"/>
      <c r="RYA210" s="801"/>
      <c r="RYB210" s="801"/>
      <c r="RYC210" s="801"/>
      <c r="RYD210" s="801"/>
      <c r="RYE210" s="801"/>
      <c r="RYF210" s="801"/>
      <c r="RYG210" s="801"/>
      <c r="RYH210" s="801"/>
      <c r="RYI210" s="801"/>
      <c r="RYJ210" s="801"/>
      <c r="RYK210" s="801"/>
      <c r="RYL210" s="801"/>
      <c r="RYM210" s="801"/>
      <c r="RYN210" s="801"/>
      <c r="RYO210" s="801"/>
      <c r="RYP210" s="801"/>
      <c r="RYQ210" s="801"/>
      <c r="RYR210" s="801"/>
      <c r="RYS210" s="801"/>
      <c r="RYT210" s="801"/>
      <c r="RYU210" s="801"/>
      <c r="RYV210" s="801"/>
      <c r="RYW210" s="801"/>
      <c r="RYX210" s="801"/>
      <c r="RYY210" s="801"/>
      <c r="RYZ210" s="801"/>
      <c r="RZA210" s="801"/>
      <c r="RZB210" s="801"/>
      <c r="RZC210" s="801"/>
      <c r="RZD210" s="801"/>
      <c r="RZE210" s="801"/>
      <c r="RZF210" s="801"/>
      <c r="RZG210" s="801"/>
      <c r="RZH210" s="801"/>
      <c r="RZI210" s="801"/>
      <c r="RZJ210" s="801"/>
      <c r="RZK210" s="801"/>
      <c r="RZL210" s="801"/>
      <c r="RZM210" s="801"/>
      <c r="RZN210" s="801"/>
      <c r="RZO210" s="801"/>
      <c r="RZP210" s="801"/>
      <c r="RZQ210" s="801"/>
      <c r="RZR210" s="801"/>
      <c r="RZS210" s="801"/>
      <c r="RZT210" s="801"/>
      <c r="RZU210" s="801"/>
      <c r="RZV210" s="801"/>
      <c r="RZW210" s="801"/>
      <c r="RZX210" s="801"/>
      <c r="RZY210" s="801"/>
      <c r="RZZ210" s="801"/>
      <c r="SAA210" s="801"/>
      <c r="SAB210" s="801"/>
      <c r="SAC210" s="801"/>
      <c r="SAD210" s="801"/>
      <c r="SAE210" s="801"/>
      <c r="SAF210" s="801"/>
      <c r="SAG210" s="801"/>
      <c r="SAH210" s="801"/>
      <c r="SAI210" s="801"/>
      <c r="SAJ210" s="801"/>
      <c r="SAK210" s="801"/>
      <c r="SAL210" s="801"/>
      <c r="SAM210" s="801"/>
      <c r="SAN210" s="801"/>
      <c r="SAO210" s="801"/>
      <c r="SAP210" s="801"/>
      <c r="SAQ210" s="801"/>
      <c r="SAR210" s="801"/>
      <c r="SAS210" s="801"/>
      <c r="SAT210" s="801"/>
      <c r="SAU210" s="801"/>
      <c r="SAV210" s="801"/>
      <c r="SAW210" s="801"/>
      <c r="SAX210" s="801"/>
      <c r="SAY210" s="801"/>
      <c r="SAZ210" s="801"/>
      <c r="SBA210" s="801"/>
      <c r="SBB210" s="801"/>
      <c r="SBC210" s="801"/>
      <c r="SBD210" s="801"/>
      <c r="SBE210" s="801"/>
      <c r="SBF210" s="801"/>
      <c r="SBG210" s="801"/>
      <c r="SBH210" s="801"/>
      <c r="SBI210" s="801"/>
      <c r="SBJ210" s="801"/>
      <c r="SBK210" s="801"/>
      <c r="SBL210" s="801"/>
      <c r="SBM210" s="801"/>
      <c r="SBN210" s="801"/>
      <c r="SBO210" s="801"/>
      <c r="SBP210" s="801"/>
      <c r="SBQ210" s="801"/>
      <c r="SBR210" s="801"/>
      <c r="SBS210" s="801"/>
      <c r="SBT210" s="801"/>
      <c r="SBU210" s="801"/>
      <c r="SBV210" s="801"/>
      <c r="SBW210" s="801"/>
      <c r="SBX210" s="801"/>
      <c r="SBY210" s="801"/>
      <c r="SBZ210" s="801"/>
      <c r="SCA210" s="801"/>
      <c r="SCB210" s="801"/>
      <c r="SCC210" s="801"/>
      <c r="SCD210" s="801"/>
      <c r="SCE210" s="801"/>
      <c r="SCF210" s="801"/>
      <c r="SCG210" s="801"/>
      <c r="SCH210" s="801"/>
      <c r="SCI210" s="801"/>
      <c r="SCJ210" s="801"/>
      <c r="SCK210" s="801"/>
      <c r="SCL210" s="801"/>
      <c r="SCM210" s="801"/>
      <c r="SCN210" s="801"/>
      <c r="SCO210" s="801"/>
      <c r="SCP210" s="801"/>
      <c r="SCQ210" s="801"/>
      <c r="SCR210" s="801"/>
      <c r="SCS210" s="801"/>
      <c r="SCT210" s="801"/>
      <c r="SCU210" s="801"/>
      <c r="SCV210" s="801"/>
      <c r="SCW210" s="801"/>
      <c r="SCX210" s="801"/>
      <c r="SCY210" s="801"/>
      <c r="SCZ210" s="801"/>
      <c r="SDA210" s="801"/>
      <c r="SDB210" s="801"/>
      <c r="SDC210" s="801"/>
      <c r="SDD210" s="801"/>
      <c r="SDE210" s="801"/>
      <c r="SDF210" s="801"/>
      <c r="SDG210" s="801"/>
      <c r="SDH210" s="801"/>
      <c r="SDI210" s="801"/>
      <c r="SDJ210" s="801"/>
      <c r="SDK210" s="801"/>
      <c r="SDL210" s="801"/>
      <c r="SDM210" s="801"/>
      <c r="SDN210" s="801"/>
      <c r="SDO210" s="801"/>
      <c r="SDP210" s="801"/>
      <c r="SDQ210" s="801"/>
      <c r="SDR210" s="801"/>
      <c r="SDS210" s="801"/>
      <c r="SDT210" s="801"/>
      <c r="SDU210" s="801"/>
      <c r="SDV210" s="801"/>
      <c r="SDW210" s="801"/>
      <c r="SDX210" s="801"/>
      <c r="SDY210" s="801"/>
      <c r="SDZ210" s="801"/>
      <c r="SEA210" s="801"/>
      <c r="SEB210" s="801"/>
      <c r="SEC210" s="801"/>
      <c r="SED210" s="801"/>
      <c r="SEE210" s="801"/>
      <c r="SEF210" s="801"/>
      <c r="SEG210" s="801"/>
      <c r="SEH210" s="801"/>
      <c r="SEI210" s="801"/>
      <c r="SEJ210" s="801"/>
      <c r="SEK210" s="801"/>
      <c r="SEL210" s="801"/>
      <c r="SEM210" s="801"/>
      <c r="SEN210" s="801"/>
      <c r="SEO210" s="801"/>
      <c r="SEP210" s="801"/>
      <c r="SEQ210" s="801"/>
      <c r="SER210" s="801"/>
      <c r="SES210" s="801"/>
      <c r="SET210" s="801"/>
      <c r="SEU210" s="801"/>
      <c r="SEV210" s="801"/>
      <c r="SEW210" s="801"/>
      <c r="SEX210" s="801"/>
      <c r="SEY210" s="801"/>
      <c r="SEZ210" s="801"/>
      <c r="SFA210" s="801"/>
      <c r="SFB210" s="801"/>
      <c r="SFC210" s="801"/>
      <c r="SFD210" s="801"/>
      <c r="SFE210" s="801"/>
      <c r="SFF210" s="801"/>
      <c r="SFG210" s="801"/>
      <c r="SFH210" s="801"/>
      <c r="SFI210" s="801"/>
      <c r="SFJ210" s="801"/>
      <c r="SFK210" s="801"/>
      <c r="SFL210" s="801"/>
      <c r="SFM210" s="801"/>
      <c r="SFN210" s="801"/>
      <c r="SFO210" s="801"/>
      <c r="SFP210" s="801"/>
      <c r="SFQ210" s="801"/>
      <c r="SFR210" s="801"/>
      <c r="SFS210" s="801"/>
      <c r="SFT210" s="801"/>
      <c r="SFU210" s="801"/>
      <c r="SFV210" s="801"/>
      <c r="SFW210" s="801"/>
      <c r="SFX210" s="801"/>
      <c r="SFY210" s="801"/>
      <c r="SFZ210" s="801"/>
      <c r="SGA210" s="801"/>
      <c r="SGB210" s="801"/>
      <c r="SGC210" s="801"/>
      <c r="SGD210" s="801"/>
      <c r="SGE210" s="801"/>
      <c r="SGF210" s="801"/>
      <c r="SGG210" s="801"/>
      <c r="SGH210" s="801"/>
      <c r="SGI210" s="801"/>
      <c r="SGJ210" s="801"/>
      <c r="SGK210" s="801"/>
      <c r="SGL210" s="801"/>
      <c r="SGM210" s="801"/>
      <c r="SGN210" s="801"/>
      <c r="SGO210" s="801"/>
      <c r="SGP210" s="801"/>
      <c r="SGQ210" s="801"/>
      <c r="SGR210" s="801"/>
      <c r="SGS210" s="801"/>
      <c r="SGT210" s="801"/>
      <c r="SGU210" s="801"/>
      <c r="SGV210" s="801"/>
      <c r="SGW210" s="801"/>
      <c r="SGX210" s="801"/>
      <c r="SGY210" s="801"/>
      <c r="SGZ210" s="801"/>
      <c r="SHA210" s="801"/>
      <c r="SHB210" s="801"/>
      <c r="SHC210" s="801"/>
      <c r="SHD210" s="801"/>
      <c r="SHE210" s="801"/>
      <c r="SHF210" s="801"/>
      <c r="SHG210" s="801"/>
      <c r="SHH210" s="801"/>
      <c r="SHI210" s="801"/>
      <c r="SHJ210" s="801"/>
      <c r="SHK210" s="801"/>
      <c r="SHL210" s="801"/>
      <c r="SHM210" s="801"/>
      <c r="SHN210" s="801"/>
      <c r="SHO210" s="801"/>
      <c r="SHP210" s="801"/>
      <c r="SHQ210" s="801"/>
      <c r="SHR210" s="801"/>
      <c r="SHS210" s="801"/>
      <c r="SHT210" s="801"/>
      <c r="SHU210" s="801"/>
      <c r="SHV210" s="801"/>
      <c r="SHW210" s="801"/>
      <c r="SHX210" s="801"/>
      <c r="SHY210" s="801"/>
      <c r="SHZ210" s="801"/>
      <c r="SIA210" s="801"/>
      <c r="SIB210" s="801"/>
      <c r="SIC210" s="801"/>
      <c r="SID210" s="801"/>
      <c r="SIE210" s="801"/>
      <c r="SIF210" s="801"/>
      <c r="SIG210" s="801"/>
      <c r="SIH210" s="801"/>
      <c r="SII210" s="801"/>
      <c r="SIJ210" s="801"/>
      <c r="SIK210" s="801"/>
      <c r="SIL210" s="801"/>
      <c r="SIM210" s="801"/>
      <c r="SIN210" s="801"/>
      <c r="SIO210" s="801"/>
      <c r="SIP210" s="801"/>
      <c r="SIQ210" s="801"/>
      <c r="SIR210" s="801"/>
      <c r="SIS210" s="801"/>
      <c r="SIT210" s="801"/>
      <c r="SIU210" s="801"/>
      <c r="SIV210" s="801"/>
      <c r="SIW210" s="801"/>
      <c r="SIX210" s="801"/>
      <c r="SIY210" s="801"/>
      <c r="SIZ210" s="801"/>
      <c r="SJA210" s="801"/>
      <c r="SJB210" s="801"/>
      <c r="SJC210" s="801"/>
      <c r="SJD210" s="801"/>
      <c r="SJE210" s="801"/>
      <c r="SJF210" s="801"/>
      <c r="SJG210" s="801"/>
      <c r="SJH210" s="801"/>
      <c r="SJI210" s="801"/>
      <c r="SJJ210" s="801"/>
      <c r="SJK210" s="801"/>
      <c r="SJL210" s="801"/>
      <c r="SJM210" s="801"/>
      <c r="SJN210" s="801"/>
      <c r="SJO210" s="801"/>
      <c r="SJP210" s="801"/>
      <c r="SJQ210" s="801"/>
      <c r="SJR210" s="801"/>
      <c r="SJS210" s="801"/>
      <c r="SJT210" s="801"/>
      <c r="SJU210" s="801"/>
      <c r="SJV210" s="801"/>
      <c r="SJW210" s="801"/>
      <c r="SJX210" s="801"/>
      <c r="SJY210" s="801"/>
      <c r="SJZ210" s="801"/>
      <c r="SKA210" s="801"/>
      <c r="SKB210" s="801"/>
      <c r="SKC210" s="801"/>
      <c r="SKD210" s="801"/>
      <c r="SKE210" s="801"/>
      <c r="SKF210" s="801"/>
      <c r="SKG210" s="801"/>
      <c r="SKH210" s="801"/>
      <c r="SKI210" s="801"/>
      <c r="SKJ210" s="801"/>
      <c r="SKK210" s="801"/>
      <c r="SKL210" s="801"/>
      <c r="SKM210" s="801"/>
      <c r="SKN210" s="801"/>
      <c r="SKO210" s="801"/>
      <c r="SKP210" s="801"/>
      <c r="SKQ210" s="801"/>
      <c r="SKR210" s="801"/>
      <c r="SKS210" s="801"/>
      <c r="SKT210" s="801"/>
      <c r="SKU210" s="801"/>
      <c r="SKV210" s="801"/>
      <c r="SKW210" s="801"/>
      <c r="SKX210" s="801"/>
      <c r="SKY210" s="801"/>
      <c r="SKZ210" s="801"/>
      <c r="SLA210" s="801"/>
      <c r="SLB210" s="801"/>
      <c r="SLC210" s="801"/>
      <c r="SLD210" s="801"/>
      <c r="SLE210" s="801"/>
      <c r="SLF210" s="801"/>
      <c r="SLG210" s="801"/>
      <c r="SLH210" s="801"/>
      <c r="SLI210" s="801"/>
      <c r="SLJ210" s="801"/>
      <c r="SLK210" s="801"/>
      <c r="SLL210" s="801"/>
      <c r="SLM210" s="801"/>
      <c r="SLN210" s="801"/>
      <c r="SLO210" s="801"/>
      <c r="SLP210" s="801"/>
      <c r="SLQ210" s="801"/>
      <c r="SLR210" s="801"/>
      <c r="SLS210" s="801"/>
      <c r="SLT210" s="801"/>
      <c r="SLU210" s="801"/>
      <c r="SLV210" s="801"/>
      <c r="SLW210" s="801"/>
      <c r="SLX210" s="801"/>
      <c r="SLY210" s="801"/>
      <c r="SLZ210" s="801"/>
      <c r="SMA210" s="801"/>
      <c r="SMB210" s="801"/>
      <c r="SMC210" s="801"/>
      <c r="SMD210" s="801"/>
      <c r="SME210" s="801"/>
      <c r="SMF210" s="801"/>
      <c r="SMG210" s="801"/>
      <c r="SMH210" s="801"/>
      <c r="SMI210" s="801"/>
      <c r="SMJ210" s="801"/>
      <c r="SMK210" s="801"/>
      <c r="SML210" s="801"/>
      <c r="SMM210" s="801"/>
      <c r="SMN210" s="801"/>
      <c r="SMO210" s="801"/>
      <c r="SMP210" s="801"/>
      <c r="SMQ210" s="801"/>
      <c r="SMR210" s="801"/>
      <c r="SMS210" s="801"/>
      <c r="SMT210" s="801"/>
      <c r="SMU210" s="801"/>
      <c r="SMV210" s="801"/>
      <c r="SMW210" s="801"/>
      <c r="SMX210" s="801"/>
      <c r="SMY210" s="801"/>
      <c r="SMZ210" s="801"/>
      <c r="SNA210" s="801"/>
      <c r="SNB210" s="801"/>
      <c r="SNC210" s="801"/>
      <c r="SND210" s="801"/>
      <c r="SNE210" s="801"/>
      <c r="SNF210" s="801"/>
      <c r="SNG210" s="801"/>
      <c r="SNH210" s="801"/>
      <c r="SNI210" s="801"/>
      <c r="SNJ210" s="801"/>
      <c r="SNK210" s="801"/>
      <c r="SNL210" s="801"/>
      <c r="SNM210" s="801"/>
      <c r="SNN210" s="801"/>
      <c r="SNO210" s="801"/>
      <c r="SNP210" s="801"/>
      <c r="SNQ210" s="801"/>
      <c r="SNR210" s="801"/>
      <c r="SNS210" s="801"/>
      <c r="SNT210" s="801"/>
      <c r="SNU210" s="801"/>
      <c r="SNV210" s="801"/>
      <c r="SNW210" s="801"/>
      <c r="SNX210" s="801"/>
      <c r="SNY210" s="801"/>
      <c r="SNZ210" s="801"/>
      <c r="SOA210" s="801"/>
      <c r="SOB210" s="801"/>
      <c r="SOC210" s="801"/>
      <c r="SOD210" s="801"/>
      <c r="SOE210" s="801"/>
      <c r="SOF210" s="801"/>
      <c r="SOG210" s="801"/>
      <c r="SOH210" s="801"/>
      <c r="SOI210" s="801"/>
      <c r="SOJ210" s="801"/>
      <c r="SOK210" s="801"/>
      <c r="SOL210" s="801"/>
      <c r="SOM210" s="801"/>
      <c r="SON210" s="801"/>
      <c r="SOO210" s="801"/>
      <c r="SOP210" s="801"/>
      <c r="SOQ210" s="801"/>
      <c r="SOR210" s="801"/>
      <c r="SOS210" s="801"/>
      <c r="SOT210" s="801"/>
      <c r="SOU210" s="801"/>
      <c r="SOV210" s="801"/>
      <c r="SOW210" s="801"/>
      <c r="SOX210" s="801"/>
      <c r="SOY210" s="801"/>
      <c r="SOZ210" s="801"/>
      <c r="SPA210" s="801"/>
      <c r="SPB210" s="801"/>
      <c r="SPC210" s="801"/>
      <c r="SPD210" s="801"/>
      <c r="SPE210" s="801"/>
      <c r="SPF210" s="801"/>
      <c r="SPG210" s="801"/>
      <c r="SPH210" s="801"/>
      <c r="SPI210" s="801"/>
      <c r="SPJ210" s="801"/>
      <c r="SPK210" s="801"/>
      <c r="SPL210" s="801"/>
      <c r="SPM210" s="801"/>
      <c r="SPN210" s="801"/>
      <c r="SPO210" s="801"/>
      <c r="SPP210" s="801"/>
      <c r="SPQ210" s="801"/>
      <c r="SPR210" s="801"/>
      <c r="SPS210" s="801"/>
      <c r="SPT210" s="801"/>
      <c r="SPU210" s="801"/>
      <c r="SPV210" s="801"/>
      <c r="SPW210" s="801"/>
      <c r="SPX210" s="801"/>
      <c r="SPY210" s="801"/>
      <c r="SPZ210" s="801"/>
      <c r="SQA210" s="801"/>
      <c r="SQB210" s="801"/>
      <c r="SQC210" s="801"/>
      <c r="SQD210" s="801"/>
      <c r="SQE210" s="801"/>
      <c r="SQF210" s="801"/>
      <c r="SQG210" s="801"/>
      <c r="SQH210" s="801"/>
      <c r="SQI210" s="801"/>
      <c r="SQJ210" s="801"/>
      <c r="SQK210" s="801"/>
      <c r="SQL210" s="801"/>
      <c r="SQM210" s="801"/>
      <c r="SQN210" s="801"/>
      <c r="SQO210" s="801"/>
      <c r="SQP210" s="801"/>
      <c r="SQQ210" s="801"/>
      <c r="SQR210" s="801"/>
      <c r="SQS210" s="801"/>
      <c r="SQT210" s="801"/>
      <c r="SQU210" s="801"/>
      <c r="SQV210" s="801"/>
      <c r="SQW210" s="801"/>
      <c r="SQX210" s="801"/>
      <c r="SQY210" s="801"/>
      <c r="SQZ210" s="801"/>
      <c r="SRA210" s="801"/>
      <c r="SRB210" s="801"/>
      <c r="SRC210" s="801"/>
      <c r="SRD210" s="801"/>
      <c r="SRE210" s="801"/>
      <c r="SRF210" s="801"/>
      <c r="SRG210" s="801"/>
      <c r="SRH210" s="801"/>
      <c r="SRI210" s="801"/>
      <c r="SRJ210" s="801"/>
      <c r="SRK210" s="801"/>
      <c r="SRL210" s="801"/>
      <c r="SRM210" s="801"/>
      <c r="SRN210" s="801"/>
      <c r="SRO210" s="801"/>
      <c r="SRP210" s="801"/>
      <c r="SRQ210" s="801"/>
      <c r="SRR210" s="801"/>
      <c r="SRS210" s="801"/>
      <c r="SRT210" s="801"/>
      <c r="SRU210" s="801"/>
      <c r="SRV210" s="801"/>
      <c r="SRW210" s="801"/>
      <c r="SRX210" s="801"/>
      <c r="SRY210" s="801"/>
      <c r="SRZ210" s="801"/>
      <c r="SSA210" s="801"/>
      <c r="SSB210" s="801"/>
      <c r="SSC210" s="801"/>
      <c r="SSD210" s="801"/>
      <c r="SSE210" s="801"/>
      <c r="SSF210" s="801"/>
      <c r="SSG210" s="801"/>
      <c r="SSH210" s="801"/>
      <c r="SSI210" s="801"/>
      <c r="SSJ210" s="801"/>
      <c r="SSK210" s="801"/>
      <c r="SSL210" s="801"/>
      <c r="SSM210" s="801"/>
      <c r="SSN210" s="801"/>
      <c r="SSO210" s="801"/>
      <c r="SSP210" s="801"/>
      <c r="SSQ210" s="801"/>
      <c r="SSR210" s="801"/>
      <c r="SSS210" s="801"/>
      <c r="SST210" s="801"/>
      <c r="SSU210" s="801"/>
      <c r="SSV210" s="801"/>
      <c r="SSW210" s="801"/>
      <c r="SSX210" s="801"/>
      <c r="SSY210" s="801"/>
      <c r="SSZ210" s="801"/>
      <c r="STA210" s="801"/>
      <c r="STB210" s="801"/>
      <c r="STC210" s="801"/>
      <c r="STD210" s="801"/>
      <c r="STE210" s="801"/>
      <c r="STF210" s="801"/>
      <c r="STG210" s="801"/>
      <c r="STH210" s="801"/>
      <c r="STI210" s="801"/>
      <c r="STJ210" s="801"/>
      <c r="STK210" s="801"/>
      <c r="STL210" s="801"/>
      <c r="STM210" s="801"/>
      <c r="STN210" s="801"/>
      <c r="STO210" s="801"/>
      <c r="STP210" s="801"/>
      <c r="STQ210" s="801"/>
      <c r="STR210" s="801"/>
      <c r="STS210" s="801"/>
      <c r="STT210" s="801"/>
      <c r="STU210" s="801"/>
      <c r="STV210" s="801"/>
      <c r="STW210" s="801"/>
      <c r="STX210" s="801"/>
      <c r="STY210" s="801"/>
      <c r="STZ210" s="801"/>
      <c r="SUA210" s="801"/>
      <c r="SUB210" s="801"/>
      <c r="SUC210" s="801"/>
      <c r="SUD210" s="801"/>
      <c r="SUE210" s="801"/>
      <c r="SUF210" s="801"/>
      <c r="SUG210" s="801"/>
      <c r="SUH210" s="801"/>
      <c r="SUI210" s="801"/>
      <c r="SUJ210" s="801"/>
      <c r="SUK210" s="801"/>
      <c r="SUL210" s="801"/>
      <c r="SUM210" s="801"/>
      <c r="SUN210" s="801"/>
      <c r="SUO210" s="801"/>
      <c r="SUP210" s="801"/>
      <c r="SUQ210" s="801"/>
      <c r="SUR210" s="801"/>
      <c r="SUS210" s="801"/>
      <c r="SUT210" s="801"/>
      <c r="SUU210" s="801"/>
      <c r="SUV210" s="801"/>
      <c r="SUW210" s="801"/>
      <c r="SUX210" s="801"/>
      <c r="SUY210" s="801"/>
      <c r="SUZ210" s="801"/>
      <c r="SVA210" s="801"/>
      <c r="SVB210" s="801"/>
      <c r="SVC210" s="801"/>
      <c r="SVD210" s="801"/>
      <c r="SVE210" s="801"/>
      <c r="SVF210" s="801"/>
      <c r="SVG210" s="801"/>
      <c r="SVH210" s="801"/>
      <c r="SVI210" s="801"/>
      <c r="SVJ210" s="801"/>
      <c r="SVK210" s="801"/>
      <c r="SVL210" s="801"/>
      <c r="SVM210" s="801"/>
      <c r="SVN210" s="801"/>
      <c r="SVO210" s="801"/>
      <c r="SVP210" s="801"/>
      <c r="SVQ210" s="801"/>
      <c r="SVR210" s="801"/>
      <c r="SVS210" s="801"/>
      <c r="SVT210" s="801"/>
      <c r="SVU210" s="801"/>
      <c r="SVV210" s="801"/>
      <c r="SVW210" s="801"/>
      <c r="SVX210" s="801"/>
      <c r="SVY210" s="801"/>
      <c r="SVZ210" s="801"/>
      <c r="SWA210" s="801"/>
      <c r="SWB210" s="801"/>
      <c r="SWC210" s="801"/>
      <c r="SWD210" s="801"/>
      <c r="SWE210" s="801"/>
      <c r="SWF210" s="801"/>
      <c r="SWG210" s="801"/>
      <c r="SWH210" s="801"/>
      <c r="SWI210" s="801"/>
      <c r="SWJ210" s="801"/>
      <c r="SWK210" s="801"/>
      <c r="SWL210" s="801"/>
      <c r="SWM210" s="801"/>
      <c r="SWN210" s="801"/>
      <c r="SWO210" s="801"/>
      <c r="SWP210" s="801"/>
      <c r="SWQ210" s="801"/>
      <c r="SWR210" s="801"/>
      <c r="SWS210" s="801"/>
      <c r="SWT210" s="801"/>
      <c r="SWU210" s="801"/>
      <c r="SWV210" s="801"/>
      <c r="SWW210" s="801"/>
      <c r="SWX210" s="801"/>
      <c r="SWY210" s="801"/>
      <c r="SWZ210" s="801"/>
      <c r="SXA210" s="801"/>
      <c r="SXB210" s="801"/>
      <c r="SXC210" s="801"/>
      <c r="SXD210" s="801"/>
      <c r="SXE210" s="801"/>
      <c r="SXF210" s="801"/>
      <c r="SXG210" s="801"/>
      <c r="SXH210" s="801"/>
      <c r="SXI210" s="801"/>
      <c r="SXJ210" s="801"/>
      <c r="SXK210" s="801"/>
      <c r="SXL210" s="801"/>
      <c r="SXM210" s="801"/>
      <c r="SXN210" s="801"/>
      <c r="SXO210" s="801"/>
      <c r="SXP210" s="801"/>
      <c r="SXQ210" s="801"/>
      <c r="SXR210" s="801"/>
      <c r="SXS210" s="801"/>
      <c r="SXT210" s="801"/>
      <c r="SXU210" s="801"/>
      <c r="SXV210" s="801"/>
      <c r="SXW210" s="801"/>
      <c r="SXX210" s="801"/>
      <c r="SXY210" s="801"/>
      <c r="SXZ210" s="801"/>
      <c r="SYA210" s="801"/>
      <c r="SYB210" s="801"/>
      <c r="SYC210" s="801"/>
      <c r="SYD210" s="801"/>
      <c r="SYE210" s="801"/>
      <c r="SYF210" s="801"/>
      <c r="SYG210" s="801"/>
      <c r="SYH210" s="801"/>
      <c r="SYI210" s="801"/>
      <c r="SYJ210" s="801"/>
      <c r="SYK210" s="801"/>
      <c r="SYL210" s="801"/>
      <c r="SYM210" s="801"/>
      <c r="SYN210" s="801"/>
      <c r="SYO210" s="801"/>
      <c r="SYP210" s="801"/>
      <c r="SYQ210" s="801"/>
      <c r="SYR210" s="801"/>
      <c r="SYS210" s="801"/>
      <c r="SYT210" s="801"/>
      <c r="SYU210" s="801"/>
      <c r="SYV210" s="801"/>
      <c r="SYW210" s="801"/>
      <c r="SYX210" s="801"/>
      <c r="SYY210" s="801"/>
      <c r="SYZ210" s="801"/>
      <c r="SZA210" s="801"/>
      <c r="SZB210" s="801"/>
      <c r="SZC210" s="801"/>
      <c r="SZD210" s="801"/>
      <c r="SZE210" s="801"/>
      <c r="SZF210" s="801"/>
      <c r="SZG210" s="801"/>
      <c r="SZH210" s="801"/>
      <c r="SZI210" s="801"/>
      <c r="SZJ210" s="801"/>
      <c r="SZK210" s="801"/>
      <c r="SZL210" s="801"/>
      <c r="SZM210" s="801"/>
      <c r="SZN210" s="801"/>
      <c r="SZO210" s="801"/>
      <c r="SZP210" s="801"/>
      <c r="SZQ210" s="801"/>
      <c r="SZR210" s="801"/>
      <c r="SZS210" s="801"/>
      <c r="SZT210" s="801"/>
      <c r="SZU210" s="801"/>
      <c r="SZV210" s="801"/>
      <c r="SZW210" s="801"/>
      <c r="SZX210" s="801"/>
      <c r="SZY210" s="801"/>
      <c r="SZZ210" s="801"/>
      <c r="TAA210" s="801"/>
      <c r="TAB210" s="801"/>
      <c r="TAC210" s="801"/>
      <c r="TAD210" s="801"/>
      <c r="TAE210" s="801"/>
      <c r="TAF210" s="801"/>
      <c r="TAG210" s="801"/>
      <c r="TAH210" s="801"/>
      <c r="TAI210" s="801"/>
      <c r="TAJ210" s="801"/>
      <c r="TAK210" s="801"/>
      <c r="TAL210" s="801"/>
      <c r="TAM210" s="801"/>
      <c r="TAN210" s="801"/>
      <c r="TAO210" s="801"/>
      <c r="TAP210" s="801"/>
      <c r="TAQ210" s="801"/>
      <c r="TAR210" s="801"/>
      <c r="TAS210" s="801"/>
      <c r="TAT210" s="801"/>
      <c r="TAU210" s="801"/>
      <c r="TAV210" s="801"/>
      <c r="TAW210" s="801"/>
      <c r="TAX210" s="801"/>
      <c r="TAY210" s="801"/>
      <c r="TAZ210" s="801"/>
      <c r="TBA210" s="801"/>
      <c r="TBB210" s="801"/>
      <c r="TBC210" s="801"/>
      <c r="TBD210" s="801"/>
      <c r="TBE210" s="801"/>
      <c r="TBF210" s="801"/>
      <c r="TBG210" s="801"/>
      <c r="TBH210" s="801"/>
      <c r="TBI210" s="801"/>
      <c r="TBJ210" s="801"/>
      <c r="TBK210" s="801"/>
      <c r="TBL210" s="801"/>
      <c r="TBM210" s="801"/>
      <c r="TBN210" s="801"/>
      <c r="TBO210" s="801"/>
      <c r="TBP210" s="801"/>
      <c r="TBQ210" s="801"/>
      <c r="TBR210" s="801"/>
      <c r="TBS210" s="801"/>
      <c r="TBT210" s="801"/>
      <c r="TBU210" s="801"/>
      <c r="TBV210" s="801"/>
      <c r="TBW210" s="801"/>
      <c r="TBX210" s="801"/>
      <c r="TBY210" s="801"/>
      <c r="TBZ210" s="801"/>
      <c r="TCA210" s="801"/>
      <c r="TCB210" s="801"/>
      <c r="TCC210" s="801"/>
      <c r="TCD210" s="801"/>
      <c r="TCE210" s="801"/>
      <c r="TCF210" s="801"/>
      <c r="TCG210" s="801"/>
      <c r="TCH210" s="801"/>
      <c r="TCI210" s="801"/>
      <c r="TCJ210" s="801"/>
      <c r="TCK210" s="801"/>
      <c r="TCL210" s="801"/>
      <c r="TCM210" s="801"/>
      <c r="TCN210" s="801"/>
      <c r="TCO210" s="801"/>
      <c r="TCP210" s="801"/>
      <c r="TCQ210" s="801"/>
      <c r="TCR210" s="801"/>
      <c r="TCS210" s="801"/>
      <c r="TCT210" s="801"/>
      <c r="TCU210" s="801"/>
      <c r="TCV210" s="801"/>
      <c r="TCW210" s="801"/>
      <c r="TCX210" s="801"/>
      <c r="TCY210" s="801"/>
      <c r="TCZ210" s="801"/>
      <c r="TDA210" s="801"/>
      <c r="TDB210" s="801"/>
      <c r="TDC210" s="801"/>
      <c r="TDD210" s="801"/>
      <c r="TDE210" s="801"/>
      <c r="TDF210" s="801"/>
      <c r="TDG210" s="801"/>
      <c r="TDH210" s="801"/>
      <c r="TDI210" s="801"/>
      <c r="TDJ210" s="801"/>
      <c r="TDK210" s="801"/>
      <c r="TDL210" s="801"/>
      <c r="TDM210" s="801"/>
      <c r="TDN210" s="801"/>
      <c r="TDO210" s="801"/>
      <c r="TDP210" s="801"/>
      <c r="TDQ210" s="801"/>
      <c r="TDR210" s="801"/>
      <c r="TDS210" s="801"/>
      <c r="TDT210" s="801"/>
      <c r="TDU210" s="801"/>
      <c r="TDV210" s="801"/>
      <c r="TDW210" s="801"/>
      <c r="TDX210" s="801"/>
      <c r="TDY210" s="801"/>
      <c r="TDZ210" s="801"/>
      <c r="TEA210" s="801"/>
      <c r="TEB210" s="801"/>
      <c r="TEC210" s="801"/>
      <c r="TED210" s="801"/>
      <c r="TEE210" s="801"/>
      <c r="TEF210" s="801"/>
      <c r="TEG210" s="801"/>
      <c r="TEH210" s="801"/>
      <c r="TEI210" s="801"/>
      <c r="TEJ210" s="801"/>
      <c r="TEK210" s="801"/>
      <c r="TEL210" s="801"/>
      <c r="TEM210" s="801"/>
      <c r="TEN210" s="801"/>
      <c r="TEO210" s="801"/>
      <c r="TEP210" s="801"/>
      <c r="TEQ210" s="801"/>
      <c r="TER210" s="801"/>
      <c r="TES210" s="801"/>
      <c r="TET210" s="801"/>
      <c r="TEU210" s="801"/>
      <c r="TEV210" s="801"/>
      <c r="TEW210" s="801"/>
      <c r="TEX210" s="801"/>
      <c r="TEY210" s="801"/>
      <c r="TEZ210" s="801"/>
      <c r="TFA210" s="801"/>
      <c r="TFB210" s="801"/>
      <c r="TFC210" s="801"/>
      <c r="TFD210" s="801"/>
      <c r="TFE210" s="801"/>
      <c r="TFF210" s="801"/>
      <c r="TFG210" s="801"/>
      <c r="TFH210" s="801"/>
      <c r="TFI210" s="801"/>
      <c r="TFJ210" s="801"/>
      <c r="TFK210" s="801"/>
      <c r="TFL210" s="801"/>
      <c r="TFM210" s="801"/>
      <c r="TFN210" s="801"/>
      <c r="TFO210" s="801"/>
      <c r="TFP210" s="801"/>
      <c r="TFQ210" s="801"/>
      <c r="TFR210" s="801"/>
      <c r="TFS210" s="801"/>
      <c r="TFT210" s="801"/>
      <c r="TFU210" s="801"/>
      <c r="TFV210" s="801"/>
      <c r="TFW210" s="801"/>
      <c r="TFX210" s="801"/>
      <c r="TFY210" s="801"/>
      <c r="TFZ210" s="801"/>
      <c r="TGA210" s="801"/>
      <c r="TGB210" s="801"/>
      <c r="TGC210" s="801"/>
      <c r="TGD210" s="801"/>
      <c r="TGE210" s="801"/>
      <c r="TGF210" s="801"/>
      <c r="TGG210" s="801"/>
      <c r="TGH210" s="801"/>
      <c r="TGI210" s="801"/>
      <c r="TGJ210" s="801"/>
      <c r="TGK210" s="801"/>
      <c r="TGL210" s="801"/>
      <c r="TGM210" s="801"/>
      <c r="TGN210" s="801"/>
      <c r="TGO210" s="801"/>
      <c r="TGP210" s="801"/>
      <c r="TGQ210" s="801"/>
      <c r="TGR210" s="801"/>
      <c r="TGS210" s="801"/>
      <c r="TGT210" s="801"/>
      <c r="TGU210" s="801"/>
      <c r="TGV210" s="801"/>
      <c r="TGW210" s="801"/>
      <c r="TGX210" s="801"/>
      <c r="TGY210" s="801"/>
      <c r="TGZ210" s="801"/>
      <c r="THA210" s="801"/>
      <c r="THB210" s="801"/>
      <c r="THC210" s="801"/>
      <c r="THD210" s="801"/>
      <c r="THE210" s="801"/>
      <c r="THF210" s="801"/>
      <c r="THG210" s="801"/>
      <c r="THH210" s="801"/>
      <c r="THI210" s="801"/>
      <c r="THJ210" s="801"/>
      <c r="THK210" s="801"/>
      <c r="THL210" s="801"/>
      <c r="THM210" s="801"/>
      <c r="THN210" s="801"/>
      <c r="THO210" s="801"/>
      <c r="THP210" s="801"/>
      <c r="THQ210" s="801"/>
      <c r="THR210" s="801"/>
      <c r="THS210" s="801"/>
      <c r="THT210" s="801"/>
      <c r="THU210" s="801"/>
      <c r="THV210" s="801"/>
      <c r="THW210" s="801"/>
      <c r="THX210" s="801"/>
      <c r="THY210" s="801"/>
      <c r="THZ210" s="801"/>
      <c r="TIA210" s="801"/>
      <c r="TIB210" s="801"/>
      <c r="TIC210" s="801"/>
      <c r="TID210" s="801"/>
      <c r="TIE210" s="801"/>
      <c r="TIF210" s="801"/>
      <c r="TIG210" s="801"/>
      <c r="TIH210" s="801"/>
      <c r="TII210" s="801"/>
      <c r="TIJ210" s="801"/>
      <c r="TIK210" s="801"/>
      <c r="TIL210" s="801"/>
      <c r="TIM210" s="801"/>
      <c r="TIN210" s="801"/>
      <c r="TIO210" s="801"/>
      <c r="TIP210" s="801"/>
      <c r="TIQ210" s="801"/>
      <c r="TIR210" s="801"/>
      <c r="TIS210" s="801"/>
      <c r="TIT210" s="801"/>
      <c r="TIU210" s="801"/>
      <c r="TIV210" s="801"/>
      <c r="TIW210" s="801"/>
      <c r="TIX210" s="801"/>
      <c r="TIY210" s="801"/>
      <c r="TIZ210" s="801"/>
      <c r="TJA210" s="801"/>
      <c r="TJB210" s="801"/>
      <c r="TJC210" s="801"/>
      <c r="TJD210" s="801"/>
      <c r="TJE210" s="801"/>
      <c r="TJF210" s="801"/>
      <c r="TJG210" s="801"/>
      <c r="TJH210" s="801"/>
      <c r="TJI210" s="801"/>
      <c r="TJJ210" s="801"/>
      <c r="TJK210" s="801"/>
      <c r="TJL210" s="801"/>
      <c r="TJM210" s="801"/>
      <c r="TJN210" s="801"/>
      <c r="TJO210" s="801"/>
      <c r="TJP210" s="801"/>
      <c r="TJQ210" s="801"/>
      <c r="TJR210" s="801"/>
      <c r="TJS210" s="801"/>
      <c r="TJT210" s="801"/>
      <c r="TJU210" s="801"/>
      <c r="TJV210" s="801"/>
      <c r="TJW210" s="801"/>
      <c r="TJX210" s="801"/>
      <c r="TJY210" s="801"/>
      <c r="TJZ210" s="801"/>
      <c r="TKA210" s="801"/>
      <c r="TKB210" s="801"/>
      <c r="TKC210" s="801"/>
      <c r="TKD210" s="801"/>
      <c r="TKE210" s="801"/>
      <c r="TKF210" s="801"/>
      <c r="TKG210" s="801"/>
      <c r="TKH210" s="801"/>
      <c r="TKI210" s="801"/>
      <c r="TKJ210" s="801"/>
      <c r="TKK210" s="801"/>
      <c r="TKL210" s="801"/>
      <c r="TKM210" s="801"/>
      <c r="TKN210" s="801"/>
      <c r="TKO210" s="801"/>
      <c r="TKP210" s="801"/>
      <c r="TKQ210" s="801"/>
      <c r="TKR210" s="801"/>
      <c r="TKS210" s="801"/>
      <c r="TKT210" s="801"/>
      <c r="TKU210" s="801"/>
      <c r="TKV210" s="801"/>
      <c r="TKW210" s="801"/>
      <c r="TKX210" s="801"/>
      <c r="TKY210" s="801"/>
      <c r="TKZ210" s="801"/>
      <c r="TLA210" s="801"/>
      <c r="TLB210" s="801"/>
      <c r="TLC210" s="801"/>
      <c r="TLD210" s="801"/>
      <c r="TLE210" s="801"/>
      <c r="TLF210" s="801"/>
      <c r="TLG210" s="801"/>
      <c r="TLH210" s="801"/>
      <c r="TLI210" s="801"/>
      <c r="TLJ210" s="801"/>
      <c r="TLK210" s="801"/>
      <c r="TLL210" s="801"/>
      <c r="TLM210" s="801"/>
      <c r="TLN210" s="801"/>
      <c r="TLO210" s="801"/>
      <c r="TLP210" s="801"/>
      <c r="TLQ210" s="801"/>
      <c r="TLR210" s="801"/>
      <c r="TLS210" s="801"/>
      <c r="TLT210" s="801"/>
      <c r="TLU210" s="801"/>
      <c r="TLV210" s="801"/>
      <c r="TLW210" s="801"/>
      <c r="TLX210" s="801"/>
      <c r="TLY210" s="801"/>
      <c r="TLZ210" s="801"/>
      <c r="TMA210" s="801"/>
      <c r="TMB210" s="801"/>
      <c r="TMC210" s="801"/>
      <c r="TMD210" s="801"/>
      <c r="TME210" s="801"/>
      <c r="TMF210" s="801"/>
      <c r="TMG210" s="801"/>
      <c r="TMH210" s="801"/>
      <c r="TMI210" s="801"/>
      <c r="TMJ210" s="801"/>
      <c r="TMK210" s="801"/>
      <c r="TML210" s="801"/>
      <c r="TMM210" s="801"/>
      <c r="TMN210" s="801"/>
      <c r="TMO210" s="801"/>
      <c r="TMP210" s="801"/>
      <c r="TMQ210" s="801"/>
      <c r="TMR210" s="801"/>
      <c r="TMS210" s="801"/>
      <c r="TMT210" s="801"/>
      <c r="TMU210" s="801"/>
      <c r="TMV210" s="801"/>
      <c r="TMW210" s="801"/>
      <c r="TMX210" s="801"/>
      <c r="TMY210" s="801"/>
      <c r="TMZ210" s="801"/>
      <c r="TNA210" s="801"/>
      <c r="TNB210" s="801"/>
      <c r="TNC210" s="801"/>
      <c r="TND210" s="801"/>
      <c r="TNE210" s="801"/>
      <c r="TNF210" s="801"/>
      <c r="TNG210" s="801"/>
      <c r="TNH210" s="801"/>
      <c r="TNI210" s="801"/>
      <c r="TNJ210" s="801"/>
      <c r="TNK210" s="801"/>
      <c r="TNL210" s="801"/>
      <c r="TNM210" s="801"/>
      <c r="TNN210" s="801"/>
      <c r="TNO210" s="801"/>
      <c r="TNP210" s="801"/>
      <c r="TNQ210" s="801"/>
      <c r="TNR210" s="801"/>
      <c r="TNS210" s="801"/>
      <c r="TNT210" s="801"/>
      <c r="TNU210" s="801"/>
      <c r="TNV210" s="801"/>
      <c r="TNW210" s="801"/>
      <c r="TNX210" s="801"/>
      <c r="TNY210" s="801"/>
      <c r="TNZ210" s="801"/>
      <c r="TOA210" s="801"/>
      <c r="TOB210" s="801"/>
      <c r="TOC210" s="801"/>
      <c r="TOD210" s="801"/>
      <c r="TOE210" s="801"/>
      <c r="TOF210" s="801"/>
      <c r="TOG210" s="801"/>
      <c r="TOH210" s="801"/>
      <c r="TOI210" s="801"/>
      <c r="TOJ210" s="801"/>
      <c r="TOK210" s="801"/>
      <c r="TOL210" s="801"/>
      <c r="TOM210" s="801"/>
      <c r="TON210" s="801"/>
      <c r="TOO210" s="801"/>
      <c r="TOP210" s="801"/>
      <c r="TOQ210" s="801"/>
      <c r="TOR210" s="801"/>
      <c r="TOS210" s="801"/>
      <c r="TOT210" s="801"/>
      <c r="TOU210" s="801"/>
      <c r="TOV210" s="801"/>
      <c r="TOW210" s="801"/>
      <c r="TOX210" s="801"/>
      <c r="TOY210" s="801"/>
      <c r="TOZ210" s="801"/>
      <c r="TPA210" s="801"/>
      <c r="TPB210" s="801"/>
      <c r="TPC210" s="801"/>
      <c r="TPD210" s="801"/>
      <c r="TPE210" s="801"/>
      <c r="TPF210" s="801"/>
      <c r="TPG210" s="801"/>
      <c r="TPH210" s="801"/>
      <c r="TPI210" s="801"/>
      <c r="TPJ210" s="801"/>
      <c r="TPK210" s="801"/>
      <c r="TPL210" s="801"/>
      <c r="TPM210" s="801"/>
      <c r="TPN210" s="801"/>
      <c r="TPO210" s="801"/>
      <c r="TPP210" s="801"/>
      <c r="TPQ210" s="801"/>
      <c r="TPR210" s="801"/>
      <c r="TPS210" s="801"/>
      <c r="TPT210" s="801"/>
      <c r="TPU210" s="801"/>
      <c r="TPV210" s="801"/>
      <c r="TPW210" s="801"/>
      <c r="TPX210" s="801"/>
      <c r="TPY210" s="801"/>
      <c r="TPZ210" s="801"/>
      <c r="TQA210" s="801"/>
      <c r="TQB210" s="801"/>
      <c r="TQC210" s="801"/>
      <c r="TQD210" s="801"/>
      <c r="TQE210" s="801"/>
      <c r="TQF210" s="801"/>
      <c r="TQG210" s="801"/>
      <c r="TQH210" s="801"/>
      <c r="TQI210" s="801"/>
      <c r="TQJ210" s="801"/>
      <c r="TQK210" s="801"/>
      <c r="TQL210" s="801"/>
      <c r="TQM210" s="801"/>
      <c r="TQN210" s="801"/>
      <c r="TQO210" s="801"/>
      <c r="TQP210" s="801"/>
      <c r="TQQ210" s="801"/>
      <c r="TQR210" s="801"/>
      <c r="TQS210" s="801"/>
      <c r="TQT210" s="801"/>
      <c r="TQU210" s="801"/>
      <c r="TQV210" s="801"/>
      <c r="TQW210" s="801"/>
      <c r="TQX210" s="801"/>
      <c r="TQY210" s="801"/>
      <c r="TQZ210" s="801"/>
      <c r="TRA210" s="801"/>
      <c r="TRB210" s="801"/>
      <c r="TRC210" s="801"/>
      <c r="TRD210" s="801"/>
      <c r="TRE210" s="801"/>
      <c r="TRF210" s="801"/>
      <c r="TRG210" s="801"/>
      <c r="TRH210" s="801"/>
      <c r="TRI210" s="801"/>
      <c r="TRJ210" s="801"/>
      <c r="TRK210" s="801"/>
      <c r="TRL210" s="801"/>
      <c r="TRM210" s="801"/>
      <c r="TRN210" s="801"/>
      <c r="TRO210" s="801"/>
      <c r="TRP210" s="801"/>
      <c r="TRQ210" s="801"/>
      <c r="TRR210" s="801"/>
      <c r="TRS210" s="801"/>
      <c r="TRT210" s="801"/>
      <c r="TRU210" s="801"/>
      <c r="TRV210" s="801"/>
      <c r="TRW210" s="801"/>
      <c r="TRX210" s="801"/>
      <c r="TRY210" s="801"/>
      <c r="TRZ210" s="801"/>
      <c r="TSA210" s="801"/>
      <c r="TSB210" s="801"/>
      <c r="TSC210" s="801"/>
      <c r="TSD210" s="801"/>
      <c r="TSE210" s="801"/>
      <c r="TSF210" s="801"/>
      <c r="TSG210" s="801"/>
      <c r="TSH210" s="801"/>
      <c r="TSI210" s="801"/>
      <c r="TSJ210" s="801"/>
      <c r="TSK210" s="801"/>
      <c r="TSL210" s="801"/>
      <c r="TSM210" s="801"/>
      <c r="TSN210" s="801"/>
      <c r="TSO210" s="801"/>
      <c r="TSP210" s="801"/>
      <c r="TSQ210" s="801"/>
      <c r="TSR210" s="801"/>
      <c r="TSS210" s="801"/>
      <c r="TST210" s="801"/>
      <c r="TSU210" s="801"/>
      <c r="TSV210" s="801"/>
      <c r="TSW210" s="801"/>
      <c r="TSX210" s="801"/>
      <c r="TSY210" s="801"/>
      <c r="TSZ210" s="801"/>
      <c r="TTA210" s="801"/>
      <c r="TTB210" s="801"/>
      <c r="TTC210" s="801"/>
      <c r="TTD210" s="801"/>
      <c r="TTE210" s="801"/>
      <c r="TTF210" s="801"/>
      <c r="TTG210" s="801"/>
      <c r="TTH210" s="801"/>
      <c r="TTI210" s="801"/>
      <c r="TTJ210" s="801"/>
      <c r="TTK210" s="801"/>
      <c r="TTL210" s="801"/>
      <c r="TTM210" s="801"/>
      <c r="TTN210" s="801"/>
      <c r="TTO210" s="801"/>
      <c r="TTP210" s="801"/>
      <c r="TTQ210" s="801"/>
      <c r="TTR210" s="801"/>
      <c r="TTS210" s="801"/>
      <c r="TTT210" s="801"/>
      <c r="TTU210" s="801"/>
      <c r="TTV210" s="801"/>
      <c r="TTW210" s="801"/>
      <c r="TTX210" s="801"/>
      <c r="TTY210" s="801"/>
      <c r="TTZ210" s="801"/>
      <c r="TUA210" s="801"/>
      <c r="TUB210" s="801"/>
      <c r="TUC210" s="801"/>
      <c r="TUD210" s="801"/>
      <c r="TUE210" s="801"/>
      <c r="TUF210" s="801"/>
      <c r="TUG210" s="801"/>
      <c r="TUH210" s="801"/>
      <c r="TUI210" s="801"/>
      <c r="TUJ210" s="801"/>
      <c r="TUK210" s="801"/>
      <c r="TUL210" s="801"/>
      <c r="TUM210" s="801"/>
      <c r="TUN210" s="801"/>
      <c r="TUO210" s="801"/>
      <c r="TUP210" s="801"/>
      <c r="TUQ210" s="801"/>
      <c r="TUR210" s="801"/>
      <c r="TUS210" s="801"/>
      <c r="TUT210" s="801"/>
      <c r="TUU210" s="801"/>
      <c r="TUV210" s="801"/>
      <c r="TUW210" s="801"/>
      <c r="TUX210" s="801"/>
      <c r="TUY210" s="801"/>
      <c r="TUZ210" s="801"/>
      <c r="TVA210" s="801"/>
      <c r="TVB210" s="801"/>
      <c r="TVC210" s="801"/>
      <c r="TVD210" s="801"/>
      <c r="TVE210" s="801"/>
      <c r="TVF210" s="801"/>
      <c r="TVG210" s="801"/>
      <c r="TVH210" s="801"/>
      <c r="TVI210" s="801"/>
      <c r="TVJ210" s="801"/>
      <c r="TVK210" s="801"/>
      <c r="TVL210" s="801"/>
      <c r="TVM210" s="801"/>
      <c r="TVN210" s="801"/>
      <c r="TVO210" s="801"/>
      <c r="TVP210" s="801"/>
      <c r="TVQ210" s="801"/>
      <c r="TVR210" s="801"/>
      <c r="TVS210" s="801"/>
      <c r="TVT210" s="801"/>
      <c r="TVU210" s="801"/>
      <c r="TVV210" s="801"/>
      <c r="TVW210" s="801"/>
      <c r="TVX210" s="801"/>
      <c r="TVY210" s="801"/>
      <c r="TVZ210" s="801"/>
      <c r="TWA210" s="801"/>
      <c r="TWB210" s="801"/>
      <c r="TWC210" s="801"/>
      <c r="TWD210" s="801"/>
      <c r="TWE210" s="801"/>
      <c r="TWF210" s="801"/>
      <c r="TWG210" s="801"/>
      <c r="TWH210" s="801"/>
      <c r="TWI210" s="801"/>
      <c r="TWJ210" s="801"/>
      <c r="TWK210" s="801"/>
      <c r="TWL210" s="801"/>
      <c r="TWM210" s="801"/>
      <c r="TWN210" s="801"/>
      <c r="TWO210" s="801"/>
      <c r="TWP210" s="801"/>
      <c r="TWQ210" s="801"/>
      <c r="TWR210" s="801"/>
      <c r="TWS210" s="801"/>
      <c r="TWT210" s="801"/>
      <c r="TWU210" s="801"/>
      <c r="TWV210" s="801"/>
      <c r="TWW210" s="801"/>
      <c r="TWX210" s="801"/>
      <c r="TWY210" s="801"/>
      <c r="TWZ210" s="801"/>
      <c r="TXA210" s="801"/>
      <c r="TXB210" s="801"/>
      <c r="TXC210" s="801"/>
      <c r="TXD210" s="801"/>
      <c r="TXE210" s="801"/>
      <c r="TXF210" s="801"/>
      <c r="TXG210" s="801"/>
      <c r="TXH210" s="801"/>
      <c r="TXI210" s="801"/>
      <c r="TXJ210" s="801"/>
      <c r="TXK210" s="801"/>
      <c r="TXL210" s="801"/>
      <c r="TXM210" s="801"/>
      <c r="TXN210" s="801"/>
      <c r="TXO210" s="801"/>
      <c r="TXP210" s="801"/>
      <c r="TXQ210" s="801"/>
      <c r="TXR210" s="801"/>
      <c r="TXS210" s="801"/>
      <c r="TXT210" s="801"/>
      <c r="TXU210" s="801"/>
      <c r="TXV210" s="801"/>
      <c r="TXW210" s="801"/>
      <c r="TXX210" s="801"/>
      <c r="TXY210" s="801"/>
      <c r="TXZ210" s="801"/>
      <c r="TYA210" s="801"/>
      <c r="TYB210" s="801"/>
      <c r="TYC210" s="801"/>
      <c r="TYD210" s="801"/>
      <c r="TYE210" s="801"/>
      <c r="TYF210" s="801"/>
      <c r="TYG210" s="801"/>
      <c r="TYH210" s="801"/>
      <c r="TYI210" s="801"/>
      <c r="TYJ210" s="801"/>
      <c r="TYK210" s="801"/>
      <c r="TYL210" s="801"/>
      <c r="TYM210" s="801"/>
      <c r="TYN210" s="801"/>
      <c r="TYO210" s="801"/>
      <c r="TYP210" s="801"/>
      <c r="TYQ210" s="801"/>
      <c r="TYR210" s="801"/>
      <c r="TYS210" s="801"/>
      <c r="TYT210" s="801"/>
      <c r="TYU210" s="801"/>
      <c r="TYV210" s="801"/>
      <c r="TYW210" s="801"/>
      <c r="TYX210" s="801"/>
      <c r="TYY210" s="801"/>
      <c r="TYZ210" s="801"/>
      <c r="TZA210" s="801"/>
      <c r="TZB210" s="801"/>
      <c r="TZC210" s="801"/>
      <c r="TZD210" s="801"/>
      <c r="TZE210" s="801"/>
      <c r="TZF210" s="801"/>
      <c r="TZG210" s="801"/>
      <c r="TZH210" s="801"/>
      <c r="TZI210" s="801"/>
      <c r="TZJ210" s="801"/>
      <c r="TZK210" s="801"/>
      <c r="TZL210" s="801"/>
      <c r="TZM210" s="801"/>
      <c r="TZN210" s="801"/>
      <c r="TZO210" s="801"/>
      <c r="TZP210" s="801"/>
      <c r="TZQ210" s="801"/>
      <c r="TZR210" s="801"/>
      <c r="TZS210" s="801"/>
      <c r="TZT210" s="801"/>
      <c r="TZU210" s="801"/>
      <c r="TZV210" s="801"/>
      <c r="TZW210" s="801"/>
      <c r="TZX210" s="801"/>
      <c r="TZY210" s="801"/>
      <c r="TZZ210" s="801"/>
      <c r="UAA210" s="801"/>
      <c r="UAB210" s="801"/>
      <c r="UAC210" s="801"/>
      <c r="UAD210" s="801"/>
      <c r="UAE210" s="801"/>
      <c r="UAF210" s="801"/>
      <c r="UAG210" s="801"/>
      <c r="UAH210" s="801"/>
      <c r="UAI210" s="801"/>
      <c r="UAJ210" s="801"/>
      <c r="UAK210" s="801"/>
      <c r="UAL210" s="801"/>
      <c r="UAM210" s="801"/>
      <c r="UAN210" s="801"/>
      <c r="UAO210" s="801"/>
      <c r="UAP210" s="801"/>
      <c r="UAQ210" s="801"/>
      <c r="UAR210" s="801"/>
      <c r="UAS210" s="801"/>
      <c r="UAT210" s="801"/>
      <c r="UAU210" s="801"/>
      <c r="UAV210" s="801"/>
      <c r="UAW210" s="801"/>
      <c r="UAX210" s="801"/>
      <c r="UAY210" s="801"/>
      <c r="UAZ210" s="801"/>
      <c r="UBA210" s="801"/>
      <c r="UBB210" s="801"/>
      <c r="UBC210" s="801"/>
      <c r="UBD210" s="801"/>
      <c r="UBE210" s="801"/>
      <c r="UBF210" s="801"/>
      <c r="UBG210" s="801"/>
      <c r="UBH210" s="801"/>
      <c r="UBI210" s="801"/>
      <c r="UBJ210" s="801"/>
      <c r="UBK210" s="801"/>
      <c r="UBL210" s="801"/>
      <c r="UBM210" s="801"/>
      <c r="UBN210" s="801"/>
      <c r="UBO210" s="801"/>
      <c r="UBP210" s="801"/>
      <c r="UBQ210" s="801"/>
      <c r="UBR210" s="801"/>
      <c r="UBS210" s="801"/>
      <c r="UBT210" s="801"/>
      <c r="UBU210" s="801"/>
      <c r="UBV210" s="801"/>
      <c r="UBW210" s="801"/>
      <c r="UBX210" s="801"/>
      <c r="UBY210" s="801"/>
      <c r="UBZ210" s="801"/>
      <c r="UCA210" s="801"/>
      <c r="UCB210" s="801"/>
      <c r="UCC210" s="801"/>
      <c r="UCD210" s="801"/>
      <c r="UCE210" s="801"/>
      <c r="UCF210" s="801"/>
      <c r="UCG210" s="801"/>
      <c r="UCH210" s="801"/>
      <c r="UCI210" s="801"/>
      <c r="UCJ210" s="801"/>
      <c r="UCK210" s="801"/>
      <c r="UCL210" s="801"/>
      <c r="UCM210" s="801"/>
      <c r="UCN210" s="801"/>
      <c r="UCO210" s="801"/>
      <c r="UCP210" s="801"/>
      <c r="UCQ210" s="801"/>
      <c r="UCR210" s="801"/>
      <c r="UCS210" s="801"/>
      <c r="UCT210" s="801"/>
      <c r="UCU210" s="801"/>
      <c r="UCV210" s="801"/>
      <c r="UCW210" s="801"/>
      <c r="UCX210" s="801"/>
      <c r="UCY210" s="801"/>
      <c r="UCZ210" s="801"/>
      <c r="UDA210" s="801"/>
      <c r="UDB210" s="801"/>
      <c r="UDC210" s="801"/>
      <c r="UDD210" s="801"/>
      <c r="UDE210" s="801"/>
      <c r="UDF210" s="801"/>
      <c r="UDG210" s="801"/>
      <c r="UDH210" s="801"/>
      <c r="UDI210" s="801"/>
      <c r="UDJ210" s="801"/>
      <c r="UDK210" s="801"/>
      <c r="UDL210" s="801"/>
      <c r="UDM210" s="801"/>
      <c r="UDN210" s="801"/>
      <c r="UDO210" s="801"/>
      <c r="UDP210" s="801"/>
      <c r="UDQ210" s="801"/>
      <c r="UDR210" s="801"/>
      <c r="UDS210" s="801"/>
      <c r="UDT210" s="801"/>
      <c r="UDU210" s="801"/>
      <c r="UDV210" s="801"/>
      <c r="UDW210" s="801"/>
      <c r="UDX210" s="801"/>
      <c r="UDY210" s="801"/>
      <c r="UDZ210" s="801"/>
      <c r="UEA210" s="801"/>
      <c r="UEB210" s="801"/>
      <c r="UEC210" s="801"/>
      <c r="UED210" s="801"/>
      <c r="UEE210" s="801"/>
      <c r="UEF210" s="801"/>
      <c r="UEG210" s="801"/>
      <c r="UEH210" s="801"/>
      <c r="UEI210" s="801"/>
      <c r="UEJ210" s="801"/>
      <c r="UEK210" s="801"/>
      <c r="UEL210" s="801"/>
      <c r="UEM210" s="801"/>
      <c r="UEN210" s="801"/>
      <c r="UEO210" s="801"/>
      <c r="UEP210" s="801"/>
      <c r="UEQ210" s="801"/>
      <c r="UER210" s="801"/>
      <c r="UES210" s="801"/>
      <c r="UET210" s="801"/>
      <c r="UEU210" s="801"/>
      <c r="UEV210" s="801"/>
      <c r="UEW210" s="801"/>
      <c r="UEX210" s="801"/>
      <c r="UEY210" s="801"/>
      <c r="UEZ210" s="801"/>
      <c r="UFA210" s="801"/>
      <c r="UFB210" s="801"/>
      <c r="UFC210" s="801"/>
      <c r="UFD210" s="801"/>
      <c r="UFE210" s="801"/>
      <c r="UFF210" s="801"/>
      <c r="UFG210" s="801"/>
      <c r="UFH210" s="801"/>
      <c r="UFI210" s="801"/>
      <c r="UFJ210" s="801"/>
      <c r="UFK210" s="801"/>
      <c r="UFL210" s="801"/>
      <c r="UFM210" s="801"/>
      <c r="UFN210" s="801"/>
      <c r="UFO210" s="801"/>
      <c r="UFP210" s="801"/>
      <c r="UFQ210" s="801"/>
      <c r="UFR210" s="801"/>
      <c r="UFS210" s="801"/>
      <c r="UFT210" s="801"/>
      <c r="UFU210" s="801"/>
      <c r="UFV210" s="801"/>
      <c r="UFW210" s="801"/>
      <c r="UFX210" s="801"/>
      <c r="UFY210" s="801"/>
      <c r="UFZ210" s="801"/>
      <c r="UGA210" s="801"/>
      <c r="UGB210" s="801"/>
      <c r="UGC210" s="801"/>
      <c r="UGD210" s="801"/>
      <c r="UGE210" s="801"/>
      <c r="UGF210" s="801"/>
      <c r="UGG210" s="801"/>
      <c r="UGH210" s="801"/>
      <c r="UGI210" s="801"/>
      <c r="UGJ210" s="801"/>
      <c r="UGK210" s="801"/>
      <c r="UGL210" s="801"/>
      <c r="UGM210" s="801"/>
      <c r="UGN210" s="801"/>
      <c r="UGO210" s="801"/>
      <c r="UGP210" s="801"/>
      <c r="UGQ210" s="801"/>
      <c r="UGR210" s="801"/>
      <c r="UGS210" s="801"/>
      <c r="UGT210" s="801"/>
      <c r="UGU210" s="801"/>
      <c r="UGV210" s="801"/>
      <c r="UGW210" s="801"/>
      <c r="UGX210" s="801"/>
      <c r="UGY210" s="801"/>
      <c r="UGZ210" s="801"/>
      <c r="UHA210" s="801"/>
      <c r="UHB210" s="801"/>
      <c r="UHC210" s="801"/>
      <c r="UHD210" s="801"/>
      <c r="UHE210" s="801"/>
      <c r="UHF210" s="801"/>
      <c r="UHG210" s="801"/>
      <c r="UHH210" s="801"/>
      <c r="UHI210" s="801"/>
      <c r="UHJ210" s="801"/>
      <c r="UHK210" s="801"/>
      <c r="UHL210" s="801"/>
      <c r="UHM210" s="801"/>
      <c r="UHN210" s="801"/>
      <c r="UHO210" s="801"/>
      <c r="UHP210" s="801"/>
      <c r="UHQ210" s="801"/>
      <c r="UHR210" s="801"/>
      <c r="UHS210" s="801"/>
      <c r="UHT210" s="801"/>
      <c r="UHU210" s="801"/>
      <c r="UHV210" s="801"/>
      <c r="UHW210" s="801"/>
      <c r="UHX210" s="801"/>
      <c r="UHY210" s="801"/>
      <c r="UHZ210" s="801"/>
      <c r="UIA210" s="801"/>
      <c r="UIB210" s="801"/>
      <c r="UIC210" s="801"/>
      <c r="UID210" s="801"/>
      <c r="UIE210" s="801"/>
      <c r="UIF210" s="801"/>
      <c r="UIG210" s="801"/>
      <c r="UIH210" s="801"/>
      <c r="UII210" s="801"/>
      <c r="UIJ210" s="801"/>
      <c r="UIK210" s="801"/>
      <c r="UIL210" s="801"/>
      <c r="UIM210" s="801"/>
      <c r="UIN210" s="801"/>
      <c r="UIO210" s="801"/>
      <c r="UIP210" s="801"/>
      <c r="UIQ210" s="801"/>
      <c r="UIR210" s="801"/>
      <c r="UIS210" s="801"/>
      <c r="UIT210" s="801"/>
      <c r="UIU210" s="801"/>
      <c r="UIV210" s="801"/>
      <c r="UIW210" s="801"/>
      <c r="UIX210" s="801"/>
      <c r="UIY210" s="801"/>
      <c r="UIZ210" s="801"/>
      <c r="UJA210" s="801"/>
      <c r="UJB210" s="801"/>
      <c r="UJC210" s="801"/>
      <c r="UJD210" s="801"/>
      <c r="UJE210" s="801"/>
      <c r="UJF210" s="801"/>
      <c r="UJG210" s="801"/>
      <c r="UJH210" s="801"/>
      <c r="UJI210" s="801"/>
      <c r="UJJ210" s="801"/>
      <c r="UJK210" s="801"/>
      <c r="UJL210" s="801"/>
      <c r="UJM210" s="801"/>
      <c r="UJN210" s="801"/>
      <c r="UJO210" s="801"/>
      <c r="UJP210" s="801"/>
      <c r="UJQ210" s="801"/>
      <c r="UJR210" s="801"/>
      <c r="UJS210" s="801"/>
      <c r="UJT210" s="801"/>
      <c r="UJU210" s="801"/>
      <c r="UJV210" s="801"/>
      <c r="UJW210" s="801"/>
      <c r="UJX210" s="801"/>
      <c r="UJY210" s="801"/>
      <c r="UJZ210" s="801"/>
      <c r="UKA210" s="801"/>
      <c r="UKB210" s="801"/>
      <c r="UKC210" s="801"/>
      <c r="UKD210" s="801"/>
      <c r="UKE210" s="801"/>
      <c r="UKF210" s="801"/>
      <c r="UKG210" s="801"/>
      <c r="UKH210" s="801"/>
      <c r="UKI210" s="801"/>
      <c r="UKJ210" s="801"/>
      <c r="UKK210" s="801"/>
      <c r="UKL210" s="801"/>
      <c r="UKM210" s="801"/>
      <c r="UKN210" s="801"/>
      <c r="UKO210" s="801"/>
      <c r="UKP210" s="801"/>
      <c r="UKQ210" s="801"/>
      <c r="UKR210" s="801"/>
      <c r="UKS210" s="801"/>
      <c r="UKT210" s="801"/>
      <c r="UKU210" s="801"/>
      <c r="UKV210" s="801"/>
      <c r="UKW210" s="801"/>
      <c r="UKX210" s="801"/>
      <c r="UKY210" s="801"/>
      <c r="UKZ210" s="801"/>
      <c r="ULA210" s="801"/>
      <c r="ULB210" s="801"/>
      <c r="ULC210" s="801"/>
      <c r="ULD210" s="801"/>
      <c r="ULE210" s="801"/>
      <c r="ULF210" s="801"/>
      <c r="ULG210" s="801"/>
      <c r="ULH210" s="801"/>
      <c r="ULI210" s="801"/>
      <c r="ULJ210" s="801"/>
      <c r="ULK210" s="801"/>
      <c r="ULL210" s="801"/>
      <c r="ULM210" s="801"/>
      <c r="ULN210" s="801"/>
      <c r="ULO210" s="801"/>
      <c r="ULP210" s="801"/>
      <c r="ULQ210" s="801"/>
      <c r="ULR210" s="801"/>
      <c r="ULS210" s="801"/>
      <c r="ULT210" s="801"/>
      <c r="ULU210" s="801"/>
      <c r="ULV210" s="801"/>
      <c r="ULW210" s="801"/>
      <c r="ULX210" s="801"/>
      <c r="ULY210" s="801"/>
      <c r="ULZ210" s="801"/>
      <c r="UMA210" s="801"/>
      <c r="UMB210" s="801"/>
      <c r="UMC210" s="801"/>
      <c r="UMD210" s="801"/>
      <c r="UME210" s="801"/>
      <c r="UMF210" s="801"/>
      <c r="UMG210" s="801"/>
      <c r="UMH210" s="801"/>
      <c r="UMI210" s="801"/>
      <c r="UMJ210" s="801"/>
      <c r="UMK210" s="801"/>
      <c r="UML210" s="801"/>
      <c r="UMM210" s="801"/>
      <c r="UMN210" s="801"/>
      <c r="UMO210" s="801"/>
      <c r="UMP210" s="801"/>
      <c r="UMQ210" s="801"/>
      <c r="UMR210" s="801"/>
      <c r="UMS210" s="801"/>
      <c r="UMT210" s="801"/>
      <c r="UMU210" s="801"/>
      <c r="UMV210" s="801"/>
      <c r="UMW210" s="801"/>
      <c r="UMX210" s="801"/>
      <c r="UMY210" s="801"/>
      <c r="UMZ210" s="801"/>
      <c r="UNA210" s="801"/>
      <c r="UNB210" s="801"/>
      <c r="UNC210" s="801"/>
      <c r="UND210" s="801"/>
      <c r="UNE210" s="801"/>
      <c r="UNF210" s="801"/>
      <c r="UNG210" s="801"/>
      <c r="UNH210" s="801"/>
      <c r="UNI210" s="801"/>
      <c r="UNJ210" s="801"/>
      <c r="UNK210" s="801"/>
      <c r="UNL210" s="801"/>
      <c r="UNM210" s="801"/>
      <c r="UNN210" s="801"/>
      <c r="UNO210" s="801"/>
      <c r="UNP210" s="801"/>
      <c r="UNQ210" s="801"/>
      <c r="UNR210" s="801"/>
      <c r="UNS210" s="801"/>
      <c r="UNT210" s="801"/>
      <c r="UNU210" s="801"/>
      <c r="UNV210" s="801"/>
      <c r="UNW210" s="801"/>
      <c r="UNX210" s="801"/>
      <c r="UNY210" s="801"/>
      <c r="UNZ210" s="801"/>
      <c r="UOA210" s="801"/>
      <c r="UOB210" s="801"/>
      <c r="UOC210" s="801"/>
      <c r="UOD210" s="801"/>
      <c r="UOE210" s="801"/>
      <c r="UOF210" s="801"/>
      <c r="UOG210" s="801"/>
      <c r="UOH210" s="801"/>
      <c r="UOI210" s="801"/>
      <c r="UOJ210" s="801"/>
      <c r="UOK210" s="801"/>
      <c r="UOL210" s="801"/>
      <c r="UOM210" s="801"/>
      <c r="UON210" s="801"/>
      <c r="UOO210" s="801"/>
      <c r="UOP210" s="801"/>
      <c r="UOQ210" s="801"/>
      <c r="UOR210" s="801"/>
      <c r="UOS210" s="801"/>
      <c r="UOT210" s="801"/>
      <c r="UOU210" s="801"/>
      <c r="UOV210" s="801"/>
      <c r="UOW210" s="801"/>
      <c r="UOX210" s="801"/>
      <c r="UOY210" s="801"/>
      <c r="UOZ210" s="801"/>
      <c r="UPA210" s="801"/>
      <c r="UPB210" s="801"/>
      <c r="UPC210" s="801"/>
      <c r="UPD210" s="801"/>
      <c r="UPE210" s="801"/>
      <c r="UPF210" s="801"/>
      <c r="UPG210" s="801"/>
      <c r="UPH210" s="801"/>
      <c r="UPI210" s="801"/>
      <c r="UPJ210" s="801"/>
      <c r="UPK210" s="801"/>
      <c r="UPL210" s="801"/>
      <c r="UPM210" s="801"/>
      <c r="UPN210" s="801"/>
      <c r="UPO210" s="801"/>
      <c r="UPP210" s="801"/>
      <c r="UPQ210" s="801"/>
      <c r="UPR210" s="801"/>
      <c r="UPS210" s="801"/>
      <c r="UPT210" s="801"/>
      <c r="UPU210" s="801"/>
      <c r="UPV210" s="801"/>
      <c r="UPW210" s="801"/>
      <c r="UPX210" s="801"/>
      <c r="UPY210" s="801"/>
      <c r="UPZ210" s="801"/>
      <c r="UQA210" s="801"/>
      <c r="UQB210" s="801"/>
      <c r="UQC210" s="801"/>
      <c r="UQD210" s="801"/>
      <c r="UQE210" s="801"/>
      <c r="UQF210" s="801"/>
      <c r="UQG210" s="801"/>
      <c r="UQH210" s="801"/>
      <c r="UQI210" s="801"/>
      <c r="UQJ210" s="801"/>
      <c r="UQK210" s="801"/>
      <c r="UQL210" s="801"/>
      <c r="UQM210" s="801"/>
      <c r="UQN210" s="801"/>
      <c r="UQO210" s="801"/>
      <c r="UQP210" s="801"/>
      <c r="UQQ210" s="801"/>
      <c r="UQR210" s="801"/>
      <c r="UQS210" s="801"/>
      <c r="UQT210" s="801"/>
      <c r="UQU210" s="801"/>
      <c r="UQV210" s="801"/>
      <c r="UQW210" s="801"/>
      <c r="UQX210" s="801"/>
      <c r="UQY210" s="801"/>
      <c r="UQZ210" s="801"/>
      <c r="URA210" s="801"/>
      <c r="URB210" s="801"/>
      <c r="URC210" s="801"/>
      <c r="URD210" s="801"/>
      <c r="URE210" s="801"/>
      <c r="URF210" s="801"/>
      <c r="URG210" s="801"/>
      <c r="URH210" s="801"/>
      <c r="URI210" s="801"/>
      <c r="URJ210" s="801"/>
      <c r="URK210" s="801"/>
      <c r="URL210" s="801"/>
      <c r="URM210" s="801"/>
      <c r="URN210" s="801"/>
      <c r="URO210" s="801"/>
      <c r="URP210" s="801"/>
      <c r="URQ210" s="801"/>
      <c r="URR210" s="801"/>
      <c r="URS210" s="801"/>
      <c r="URT210" s="801"/>
      <c r="URU210" s="801"/>
      <c r="URV210" s="801"/>
      <c r="URW210" s="801"/>
      <c r="URX210" s="801"/>
      <c r="URY210" s="801"/>
      <c r="URZ210" s="801"/>
      <c r="USA210" s="801"/>
      <c r="USB210" s="801"/>
      <c r="USC210" s="801"/>
      <c r="USD210" s="801"/>
      <c r="USE210" s="801"/>
      <c r="USF210" s="801"/>
      <c r="USG210" s="801"/>
      <c r="USH210" s="801"/>
      <c r="USI210" s="801"/>
      <c r="USJ210" s="801"/>
      <c r="USK210" s="801"/>
      <c r="USL210" s="801"/>
      <c r="USM210" s="801"/>
      <c r="USN210" s="801"/>
      <c r="USO210" s="801"/>
      <c r="USP210" s="801"/>
      <c r="USQ210" s="801"/>
      <c r="USR210" s="801"/>
      <c r="USS210" s="801"/>
      <c r="UST210" s="801"/>
      <c r="USU210" s="801"/>
      <c r="USV210" s="801"/>
      <c r="USW210" s="801"/>
      <c r="USX210" s="801"/>
      <c r="USY210" s="801"/>
      <c r="USZ210" s="801"/>
      <c r="UTA210" s="801"/>
      <c r="UTB210" s="801"/>
      <c r="UTC210" s="801"/>
      <c r="UTD210" s="801"/>
      <c r="UTE210" s="801"/>
      <c r="UTF210" s="801"/>
      <c r="UTG210" s="801"/>
      <c r="UTH210" s="801"/>
      <c r="UTI210" s="801"/>
      <c r="UTJ210" s="801"/>
      <c r="UTK210" s="801"/>
      <c r="UTL210" s="801"/>
      <c r="UTM210" s="801"/>
      <c r="UTN210" s="801"/>
      <c r="UTO210" s="801"/>
      <c r="UTP210" s="801"/>
      <c r="UTQ210" s="801"/>
      <c r="UTR210" s="801"/>
      <c r="UTS210" s="801"/>
      <c r="UTT210" s="801"/>
      <c r="UTU210" s="801"/>
      <c r="UTV210" s="801"/>
      <c r="UTW210" s="801"/>
      <c r="UTX210" s="801"/>
      <c r="UTY210" s="801"/>
      <c r="UTZ210" s="801"/>
      <c r="UUA210" s="801"/>
      <c r="UUB210" s="801"/>
      <c r="UUC210" s="801"/>
      <c r="UUD210" s="801"/>
      <c r="UUE210" s="801"/>
      <c r="UUF210" s="801"/>
      <c r="UUG210" s="801"/>
      <c r="UUH210" s="801"/>
      <c r="UUI210" s="801"/>
      <c r="UUJ210" s="801"/>
      <c r="UUK210" s="801"/>
      <c r="UUL210" s="801"/>
      <c r="UUM210" s="801"/>
      <c r="UUN210" s="801"/>
      <c r="UUO210" s="801"/>
      <c r="UUP210" s="801"/>
      <c r="UUQ210" s="801"/>
      <c r="UUR210" s="801"/>
      <c r="UUS210" s="801"/>
      <c r="UUT210" s="801"/>
      <c r="UUU210" s="801"/>
      <c r="UUV210" s="801"/>
      <c r="UUW210" s="801"/>
      <c r="UUX210" s="801"/>
      <c r="UUY210" s="801"/>
      <c r="UUZ210" s="801"/>
      <c r="UVA210" s="801"/>
      <c r="UVB210" s="801"/>
      <c r="UVC210" s="801"/>
      <c r="UVD210" s="801"/>
      <c r="UVE210" s="801"/>
      <c r="UVF210" s="801"/>
      <c r="UVG210" s="801"/>
      <c r="UVH210" s="801"/>
      <c r="UVI210" s="801"/>
      <c r="UVJ210" s="801"/>
      <c r="UVK210" s="801"/>
      <c r="UVL210" s="801"/>
      <c r="UVM210" s="801"/>
      <c r="UVN210" s="801"/>
      <c r="UVO210" s="801"/>
      <c r="UVP210" s="801"/>
      <c r="UVQ210" s="801"/>
      <c r="UVR210" s="801"/>
      <c r="UVS210" s="801"/>
      <c r="UVT210" s="801"/>
      <c r="UVU210" s="801"/>
      <c r="UVV210" s="801"/>
      <c r="UVW210" s="801"/>
      <c r="UVX210" s="801"/>
      <c r="UVY210" s="801"/>
      <c r="UVZ210" s="801"/>
      <c r="UWA210" s="801"/>
      <c r="UWB210" s="801"/>
      <c r="UWC210" s="801"/>
      <c r="UWD210" s="801"/>
      <c r="UWE210" s="801"/>
      <c r="UWF210" s="801"/>
      <c r="UWG210" s="801"/>
      <c r="UWH210" s="801"/>
      <c r="UWI210" s="801"/>
      <c r="UWJ210" s="801"/>
      <c r="UWK210" s="801"/>
      <c r="UWL210" s="801"/>
      <c r="UWM210" s="801"/>
      <c r="UWN210" s="801"/>
      <c r="UWO210" s="801"/>
      <c r="UWP210" s="801"/>
      <c r="UWQ210" s="801"/>
      <c r="UWR210" s="801"/>
      <c r="UWS210" s="801"/>
      <c r="UWT210" s="801"/>
      <c r="UWU210" s="801"/>
      <c r="UWV210" s="801"/>
      <c r="UWW210" s="801"/>
      <c r="UWX210" s="801"/>
      <c r="UWY210" s="801"/>
      <c r="UWZ210" s="801"/>
      <c r="UXA210" s="801"/>
      <c r="UXB210" s="801"/>
      <c r="UXC210" s="801"/>
      <c r="UXD210" s="801"/>
      <c r="UXE210" s="801"/>
      <c r="UXF210" s="801"/>
      <c r="UXG210" s="801"/>
      <c r="UXH210" s="801"/>
      <c r="UXI210" s="801"/>
      <c r="UXJ210" s="801"/>
      <c r="UXK210" s="801"/>
      <c r="UXL210" s="801"/>
      <c r="UXM210" s="801"/>
      <c r="UXN210" s="801"/>
      <c r="UXO210" s="801"/>
      <c r="UXP210" s="801"/>
      <c r="UXQ210" s="801"/>
      <c r="UXR210" s="801"/>
      <c r="UXS210" s="801"/>
      <c r="UXT210" s="801"/>
      <c r="UXU210" s="801"/>
      <c r="UXV210" s="801"/>
      <c r="UXW210" s="801"/>
      <c r="UXX210" s="801"/>
      <c r="UXY210" s="801"/>
      <c r="UXZ210" s="801"/>
      <c r="UYA210" s="801"/>
      <c r="UYB210" s="801"/>
      <c r="UYC210" s="801"/>
      <c r="UYD210" s="801"/>
      <c r="UYE210" s="801"/>
      <c r="UYF210" s="801"/>
      <c r="UYG210" s="801"/>
      <c r="UYH210" s="801"/>
      <c r="UYI210" s="801"/>
      <c r="UYJ210" s="801"/>
      <c r="UYK210" s="801"/>
      <c r="UYL210" s="801"/>
      <c r="UYM210" s="801"/>
      <c r="UYN210" s="801"/>
      <c r="UYO210" s="801"/>
      <c r="UYP210" s="801"/>
      <c r="UYQ210" s="801"/>
      <c r="UYR210" s="801"/>
      <c r="UYS210" s="801"/>
      <c r="UYT210" s="801"/>
      <c r="UYU210" s="801"/>
      <c r="UYV210" s="801"/>
      <c r="UYW210" s="801"/>
      <c r="UYX210" s="801"/>
      <c r="UYY210" s="801"/>
      <c r="UYZ210" s="801"/>
      <c r="UZA210" s="801"/>
      <c r="UZB210" s="801"/>
      <c r="UZC210" s="801"/>
      <c r="UZD210" s="801"/>
      <c r="UZE210" s="801"/>
      <c r="UZF210" s="801"/>
      <c r="UZG210" s="801"/>
      <c r="UZH210" s="801"/>
      <c r="UZI210" s="801"/>
      <c r="UZJ210" s="801"/>
      <c r="UZK210" s="801"/>
      <c r="UZL210" s="801"/>
      <c r="UZM210" s="801"/>
      <c r="UZN210" s="801"/>
      <c r="UZO210" s="801"/>
      <c r="UZP210" s="801"/>
      <c r="UZQ210" s="801"/>
      <c r="UZR210" s="801"/>
      <c r="UZS210" s="801"/>
      <c r="UZT210" s="801"/>
      <c r="UZU210" s="801"/>
      <c r="UZV210" s="801"/>
      <c r="UZW210" s="801"/>
      <c r="UZX210" s="801"/>
      <c r="UZY210" s="801"/>
      <c r="UZZ210" s="801"/>
      <c r="VAA210" s="801"/>
      <c r="VAB210" s="801"/>
      <c r="VAC210" s="801"/>
      <c r="VAD210" s="801"/>
      <c r="VAE210" s="801"/>
      <c r="VAF210" s="801"/>
      <c r="VAG210" s="801"/>
      <c r="VAH210" s="801"/>
      <c r="VAI210" s="801"/>
      <c r="VAJ210" s="801"/>
      <c r="VAK210" s="801"/>
      <c r="VAL210" s="801"/>
      <c r="VAM210" s="801"/>
      <c r="VAN210" s="801"/>
      <c r="VAO210" s="801"/>
      <c r="VAP210" s="801"/>
      <c r="VAQ210" s="801"/>
      <c r="VAR210" s="801"/>
      <c r="VAS210" s="801"/>
      <c r="VAT210" s="801"/>
      <c r="VAU210" s="801"/>
      <c r="VAV210" s="801"/>
      <c r="VAW210" s="801"/>
      <c r="VAX210" s="801"/>
      <c r="VAY210" s="801"/>
      <c r="VAZ210" s="801"/>
      <c r="VBA210" s="801"/>
      <c r="VBB210" s="801"/>
      <c r="VBC210" s="801"/>
      <c r="VBD210" s="801"/>
      <c r="VBE210" s="801"/>
      <c r="VBF210" s="801"/>
      <c r="VBG210" s="801"/>
      <c r="VBH210" s="801"/>
      <c r="VBI210" s="801"/>
      <c r="VBJ210" s="801"/>
      <c r="VBK210" s="801"/>
      <c r="VBL210" s="801"/>
      <c r="VBM210" s="801"/>
      <c r="VBN210" s="801"/>
      <c r="VBO210" s="801"/>
      <c r="VBP210" s="801"/>
      <c r="VBQ210" s="801"/>
      <c r="VBR210" s="801"/>
      <c r="VBS210" s="801"/>
      <c r="VBT210" s="801"/>
      <c r="VBU210" s="801"/>
      <c r="VBV210" s="801"/>
      <c r="VBW210" s="801"/>
      <c r="VBX210" s="801"/>
      <c r="VBY210" s="801"/>
      <c r="VBZ210" s="801"/>
      <c r="VCA210" s="801"/>
      <c r="VCB210" s="801"/>
      <c r="VCC210" s="801"/>
      <c r="VCD210" s="801"/>
      <c r="VCE210" s="801"/>
      <c r="VCF210" s="801"/>
      <c r="VCG210" s="801"/>
      <c r="VCH210" s="801"/>
      <c r="VCI210" s="801"/>
      <c r="VCJ210" s="801"/>
      <c r="VCK210" s="801"/>
      <c r="VCL210" s="801"/>
      <c r="VCM210" s="801"/>
      <c r="VCN210" s="801"/>
      <c r="VCO210" s="801"/>
      <c r="VCP210" s="801"/>
      <c r="VCQ210" s="801"/>
      <c r="VCR210" s="801"/>
      <c r="VCS210" s="801"/>
      <c r="VCT210" s="801"/>
      <c r="VCU210" s="801"/>
      <c r="VCV210" s="801"/>
      <c r="VCW210" s="801"/>
      <c r="VCX210" s="801"/>
      <c r="VCY210" s="801"/>
      <c r="VCZ210" s="801"/>
      <c r="VDA210" s="801"/>
      <c r="VDB210" s="801"/>
      <c r="VDC210" s="801"/>
      <c r="VDD210" s="801"/>
      <c r="VDE210" s="801"/>
      <c r="VDF210" s="801"/>
      <c r="VDG210" s="801"/>
      <c r="VDH210" s="801"/>
      <c r="VDI210" s="801"/>
      <c r="VDJ210" s="801"/>
      <c r="VDK210" s="801"/>
      <c r="VDL210" s="801"/>
      <c r="VDM210" s="801"/>
      <c r="VDN210" s="801"/>
      <c r="VDO210" s="801"/>
      <c r="VDP210" s="801"/>
      <c r="VDQ210" s="801"/>
      <c r="VDR210" s="801"/>
      <c r="VDS210" s="801"/>
      <c r="VDT210" s="801"/>
      <c r="VDU210" s="801"/>
      <c r="VDV210" s="801"/>
      <c r="VDW210" s="801"/>
      <c r="VDX210" s="801"/>
      <c r="VDY210" s="801"/>
      <c r="VDZ210" s="801"/>
      <c r="VEA210" s="801"/>
      <c r="VEB210" s="801"/>
      <c r="VEC210" s="801"/>
      <c r="VED210" s="801"/>
      <c r="VEE210" s="801"/>
      <c r="VEF210" s="801"/>
      <c r="VEG210" s="801"/>
      <c r="VEH210" s="801"/>
      <c r="VEI210" s="801"/>
      <c r="VEJ210" s="801"/>
      <c r="VEK210" s="801"/>
      <c r="VEL210" s="801"/>
      <c r="VEM210" s="801"/>
      <c r="VEN210" s="801"/>
      <c r="VEO210" s="801"/>
      <c r="VEP210" s="801"/>
      <c r="VEQ210" s="801"/>
      <c r="VER210" s="801"/>
      <c r="VES210" s="801"/>
      <c r="VET210" s="801"/>
      <c r="VEU210" s="801"/>
      <c r="VEV210" s="801"/>
      <c r="VEW210" s="801"/>
      <c r="VEX210" s="801"/>
      <c r="VEY210" s="801"/>
      <c r="VEZ210" s="801"/>
      <c r="VFA210" s="801"/>
      <c r="VFB210" s="801"/>
      <c r="VFC210" s="801"/>
      <c r="VFD210" s="801"/>
      <c r="VFE210" s="801"/>
      <c r="VFF210" s="801"/>
      <c r="VFG210" s="801"/>
      <c r="VFH210" s="801"/>
      <c r="VFI210" s="801"/>
      <c r="VFJ210" s="801"/>
      <c r="VFK210" s="801"/>
      <c r="VFL210" s="801"/>
      <c r="VFM210" s="801"/>
      <c r="VFN210" s="801"/>
      <c r="VFO210" s="801"/>
      <c r="VFP210" s="801"/>
      <c r="VFQ210" s="801"/>
      <c r="VFR210" s="801"/>
      <c r="VFS210" s="801"/>
      <c r="VFT210" s="801"/>
      <c r="VFU210" s="801"/>
      <c r="VFV210" s="801"/>
      <c r="VFW210" s="801"/>
      <c r="VFX210" s="801"/>
      <c r="VFY210" s="801"/>
      <c r="VFZ210" s="801"/>
      <c r="VGA210" s="801"/>
      <c r="VGB210" s="801"/>
      <c r="VGC210" s="801"/>
      <c r="VGD210" s="801"/>
      <c r="VGE210" s="801"/>
      <c r="VGF210" s="801"/>
      <c r="VGG210" s="801"/>
      <c r="VGH210" s="801"/>
      <c r="VGI210" s="801"/>
      <c r="VGJ210" s="801"/>
      <c r="VGK210" s="801"/>
      <c r="VGL210" s="801"/>
      <c r="VGM210" s="801"/>
      <c r="VGN210" s="801"/>
      <c r="VGO210" s="801"/>
      <c r="VGP210" s="801"/>
      <c r="VGQ210" s="801"/>
      <c r="VGR210" s="801"/>
      <c r="VGS210" s="801"/>
      <c r="VGT210" s="801"/>
      <c r="VGU210" s="801"/>
      <c r="VGV210" s="801"/>
      <c r="VGW210" s="801"/>
      <c r="VGX210" s="801"/>
      <c r="VGY210" s="801"/>
      <c r="VGZ210" s="801"/>
      <c r="VHA210" s="801"/>
      <c r="VHB210" s="801"/>
      <c r="VHC210" s="801"/>
      <c r="VHD210" s="801"/>
      <c r="VHE210" s="801"/>
      <c r="VHF210" s="801"/>
      <c r="VHG210" s="801"/>
      <c r="VHH210" s="801"/>
      <c r="VHI210" s="801"/>
      <c r="VHJ210" s="801"/>
      <c r="VHK210" s="801"/>
      <c r="VHL210" s="801"/>
      <c r="VHM210" s="801"/>
      <c r="VHN210" s="801"/>
      <c r="VHO210" s="801"/>
      <c r="VHP210" s="801"/>
      <c r="VHQ210" s="801"/>
      <c r="VHR210" s="801"/>
      <c r="VHS210" s="801"/>
      <c r="VHT210" s="801"/>
      <c r="VHU210" s="801"/>
      <c r="VHV210" s="801"/>
      <c r="VHW210" s="801"/>
      <c r="VHX210" s="801"/>
      <c r="VHY210" s="801"/>
      <c r="VHZ210" s="801"/>
      <c r="VIA210" s="801"/>
      <c r="VIB210" s="801"/>
      <c r="VIC210" s="801"/>
      <c r="VID210" s="801"/>
      <c r="VIE210" s="801"/>
      <c r="VIF210" s="801"/>
      <c r="VIG210" s="801"/>
      <c r="VIH210" s="801"/>
      <c r="VII210" s="801"/>
      <c r="VIJ210" s="801"/>
      <c r="VIK210" s="801"/>
      <c r="VIL210" s="801"/>
      <c r="VIM210" s="801"/>
      <c r="VIN210" s="801"/>
      <c r="VIO210" s="801"/>
      <c r="VIP210" s="801"/>
      <c r="VIQ210" s="801"/>
      <c r="VIR210" s="801"/>
      <c r="VIS210" s="801"/>
      <c r="VIT210" s="801"/>
      <c r="VIU210" s="801"/>
      <c r="VIV210" s="801"/>
      <c r="VIW210" s="801"/>
      <c r="VIX210" s="801"/>
      <c r="VIY210" s="801"/>
      <c r="VIZ210" s="801"/>
      <c r="VJA210" s="801"/>
      <c r="VJB210" s="801"/>
      <c r="VJC210" s="801"/>
      <c r="VJD210" s="801"/>
      <c r="VJE210" s="801"/>
      <c r="VJF210" s="801"/>
      <c r="VJG210" s="801"/>
      <c r="VJH210" s="801"/>
      <c r="VJI210" s="801"/>
      <c r="VJJ210" s="801"/>
      <c r="VJK210" s="801"/>
      <c r="VJL210" s="801"/>
      <c r="VJM210" s="801"/>
      <c r="VJN210" s="801"/>
      <c r="VJO210" s="801"/>
      <c r="VJP210" s="801"/>
      <c r="VJQ210" s="801"/>
      <c r="VJR210" s="801"/>
      <c r="VJS210" s="801"/>
      <c r="VJT210" s="801"/>
      <c r="VJU210" s="801"/>
      <c r="VJV210" s="801"/>
      <c r="VJW210" s="801"/>
      <c r="VJX210" s="801"/>
      <c r="VJY210" s="801"/>
      <c r="VJZ210" s="801"/>
      <c r="VKA210" s="801"/>
      <c r="VKB210" s="801"/>
      <c r="VKC210" s="801"/>
      <c r="VKD210" s="801"/>
      <c r="VKE210" s="801"/>
      <c r="VKF210" s="801"/>
      <c r="VKG210" s="801"/>
      <c r="VKH210" s="801"/>
      <c r="VKI210" s="801"/>
      <c r="VKJ210" s="801"/>
      <c r="VKK210" s="801"/>
      <c r="VKL210" s="801"/>
      <c r="VKM210" s="801"/>
      <c r="VKN210" s="801"/>
      <c r="VKO210" s="801"/>
      <c r="VKP210" s="801"/>
      <c r="VKQ210" s="801"/>
      <c r="VKR210" s="801"/>
      <c r="VKS210" s="801"/>
      <c r="VKT210" s="801"/>
      <c r="VKU210" s="801"/>
      <c r="VKV210" s="801"/>
      <c r="VKW210" s="801"/>
      <c r="VKX210" s="801"/>
      <c r="VKY210" s="801"/>
      <c r="VKZ210" s="801"/>
      <c r="VLA210" s="801"/>
      <c r="VLB210" s="801"/>
      <c r="VLC210" s="801"/>
      <c r="VLD210" s="801"/>
      <c r="VLE210" s="801"/>
      <c r="VLF210" s="801"/>
      <c r="VLG210" s="801"/>
      <c r="VLH210" s="801"/>
      <c r="VLI210" s="801"/>
      <c r="VLJ210" s="801"/>
      <c r="VLK210" s="801"/>
      <c r="VLL210" s="801"/>
      <c r="VLM210" s="801"/>
      <c r="VLN210" s="801"/>
      <c r="VLO210" s="801"/>
      <c r="VLP210" s="801"/>
      <c r="VLQ210" s="801"/>
      <c r="VLR210" s="801"/>
      <c r="VLS210" s="801"/>
      <c r="VLT210" s="801"/>
      <c r="VLU210" s="801"/>
      <c r="VLV210" s="801"/>
      <c r="VLW210" s="801"/>
      <c r="VLX210" s="801"/>
      <c r="VLY210" s="801"/>
      <c r="VLZ210" s="801"/>
      <c r="VMA210" s="801"/>
      <c r="VMB210" s="801"/>
      <c r="VMC210" s="801"/>
      <c r="VMD210" s="801"/>
      <c r="VME210" s="801"/>
      <c r="VMF210" s="801"/>
      <c r="VMG210" s="801"/>
      <c r="VMH210" s="801"/>
      <c r="VMI210" s="801"/>
      <c r="VMJ210" s="801"/>
      <c r="VMK210" s="801"/>
      <c r="VML210" s="801"/>
      <c r="VMM210" s="801"/>
      <c r="VMN210" s="801"/>
      <c r="VMO210" s="801"/>
      <c r="VMP210" s="801"/>
      <c r="VMQ210" s="801"/>
      <c r="VMR210" s="801"/>
      <c r="VMS210" s="801"/>
      <c r="VMT210" s="801"/>
      <c r="VMU210" s="801"/>
      <c r="VMV210" s="801"/>
      <c r="VMW210" s="801"/>
      <c r="VMX210" s="801"/>
      <c r="VMY210" s="801"/>
      <c r="VMZ210" s="801"/>
      <c r="VNA210" s="801"/>
      <c r="VNB210" s="801"/>
      <c r="VNC210" s="801"/>
      <c r="VND210" s="801"/>
      <c r="VNE210" s="801"/>
      <c r="VNF210" s="801"/>
      <c r="VNG210" s="801"/>
      <c r="VNH210" s="801"/>
      <c r="VNI210" s="801"/>
      <c r="VNJ210" s="801"/>
      <c r="VNK210" s="801"/>
      <c r="VNL210" s="801"/>
      <c r="VNM210" s="801"/>
      <c r="VNN210" s="801"/>
      <c r="VNO210" s="801"/>
      <c r="VNP210" s="801"/>
      <c r="VNQ210" s="801"/>
      <c r="VNR210" s="801"/>
      <c r="VNS210" s="801"/>
      <c r="VNT210" s="801"/>
      <c r="VNU210" s="801"/>
      <c r="VNV210" s="801"/>
      <c r="VNW210" s="801"/>
      <c r="VNX210" s="801"/>
      <c r="VNY210" s="801"/>
      <c r="VNZ210" s="801"/>
      <c r="VOA210" s="801"/>
      <c r="VOB210" s="801"/>
      <c r="VOC210" s="801"/>
      <c r="VOD210" s="801"/>
      <c r="VOE210" s="801"/>
      <c r="VOF210" s="801"/>
      <c r="VOG210" s="801"/>
      <c r="VOH210" s="801"/>
      <c r="VOI210" s="801"/>
      <c r="VOJ210" s="801"/>
      <c r="VOK210" s="801"/>
      <c r="VOL210" s="801"/>
      <c r="VOM210" s="801"/>
      <c r="VON210" s="801"/>
      <c r="VOO210" s="801"/>
      <c r="VOP210" s="801"/>
      <c r="VOQ210" s="801"/>
      <c r="VOR210" s="801"/>
      <c r="VOS210" s="801"/>
      <c r="VOT210" s="801"/>
      <c r="VOU210" s="801"/>
      <c r="VOV210" s="801"/>
      <c r="VOW210" s="801"/>
      <c r="VOX210" s="801"/>
      <c r="VOY210" s="801"/>
      <c r="VOZ210" s="801"/>
      <c r="VPA210" s="801"/>
      <c r="VPB210" s="801"/>
      <c r="VPC210" s="801"/>
      <c r="VPD210" s="801"/>
      <c r="VPE210" s="801"/>
      <c r="VPF210" s="801"/>
      <c r="VPG210" s="801"/>
      <c r="VPH210" s="801"/>
      <c r="VPI210" s="801"/>
      <c r="VPJ210" s="801"/>
      <c r="VPK210" s="801"/>
      <c r="VPL210" s="801"/>
      <c r="VPM210" s="801"/>
      <c r="VPN210" s="801"/>
      <c r="VPO210" s="801"/>
      <c r="VPP210" s="801"/>
      <c r="VPQ210" s="801"/>
      <c r="VPR210" s="801"/>
      <c r="VPS210" s="801"/>
      <c r="VPT210" s="801"/>
      <c r="VPU210" s="801"/>
      <c r="VPV210" s="801"/>
      <c r="VPW210" s="801"/>
      <c r="VPX210" s="801"/>
      <c r="VPY210" s="801"/>
      <c r="VPZ210" s="801"/>
      <c r="VQA210" s="801"/>
      <c r="VQB210" s="801"/>
      <c r="VQC210" s="801"/>
      <c r="VQD210" s="801"/>
      <c r="VQE210" s="801"/>
      <c r="VQF210" s="801"/>
      <c r="VQG210" s="801"/>
      <c r="VQH210" s="801"/>
      <c r="VQI210" s="801"/>
      <c r="VQJ210" s="801"/>
      <c r="VQK210" s="801"/>
      <c r="VQL210" s="801"/>
      <c r="VQM210" s="801"/>
      <c r="VQN210" s="801"/>
      <c r="VQO210" s="801"/>
      <c r="VQP210" s="801"/>
      <c r="VQQ210" s="801"/>
      <c r="VQR210" s="801"/>
      <c r="VQS210" s="801"/>
      <c r="VQT210" s="801"/>
      <c r="VQU210" s="801"/>
      <c r="VQV210" s="801"/>
      <c r="VQW210" s="801"/>
      <c r="VQX210" s="801"/>
      <c r="VQY210" s="801"/>
      <c r="VQZ210" s="801"/>
      <c r="VRA210" s="801"/>
      <c r="VRB210" s="801"/>
      <c r="VRC210" s="801"/>
      <c r="VRD210" s="801"/>
      <c r="VRE210" s="801"/>
      <c r="VRF210" s="801"/>
      <c r="VRG210" s="801"/>
      <c r="VRH210" s="801"/>
      <c r="VRI210" s="801"/>
      <c r="VRJ210" s="801"/>
      <c r="VRK210" s="801"/>
      <c r="VRL210" s="801"/>
      <c r="VRM210" s="801"/>
      <c r="VRN210" s="801"/>
      <c r="VRO210" s="801"/>
      <c r="VRP210" s="801"/>
      <c r="VRQ210" s="801"/>
      <c r="VRR210" s="801"/>
      <c r="VRS210" s="801"/>
      <c r="VRT210" s="801"/>
      <c r="VRU210" s="801"/>
      <c r="VRV210" s="801"/>
      <c r="VRW210" s="801"/>
      <c r="VRX210" s="801"/>
      <c r="VRY210" s="801"/>
      <c r="VRZ210" s="801"/>
      <c r="VSA210" s="801"/>
      <c r="VSB210" s="801"/>
      <c r="VSC210" s="801"/>
      <c r="VSD210" s="801"/>
      <c r="VSE210" s="801"/>
      <c r="VSF210" s="801"/>
      <c r="VSG210" s="801"/>
      <c r="VSH210" s="801"/>
      <c r="VSI210" s="801"/>
      <c r="VSJ210" s="801"/>
      <c r="VSK210" s="801"/>
      <c r="VSL210" s="801"/>
      <c r="VSM210" s="801"/>
      <c r="VSN210" s="801"/>
      <c r="VSO210" s="801"/>
      <c r="VSP210" s="801"/>
      <c r="VSQ210" s="801"/>
      <c r="VSR210" s="801"/>
      <c r="VSS210" s="801"/>
      <c r="VST210" s="801"/>
      <c r="VSU210" s="801"/>
      <c r="VSV210" s="801"/>
      <c r="VSW210" s="801"/>
      <c r="VSX210" s="801"/>
      <c r="VSY210" s="801"/>
      <c r="VSZ210" s="801"/>
      <c r="VTA210" s="801"/>
      <c r="VTB210" s="801"/>
      <c r="VTC210" s="801"/>
      <c r="VTD210" s="801"/>
      <c r="VTE210" s="801"/>
      <c r="VTF210" s="801"/>
      <c r="VTG210" s="801"/>
      <c r="VTH210" s="801"/>
      <c r="VTI210" s="801"/>
      <c r="VTJ210" s="801"/>
      <c r="VTK210" s="801"/>
      <c r="VTL210" s="801"/>
      <c r="VTM210" s="801"/>
      <c r="VTN210" s="801"/>
      <c r="VTO210" s="801"/>
      <c r="VTP210" s="801"/>
      <c r="VTQ210" s="801"/>
      <c r="VTR210" s="801"/>
      <c r="VTS210" s="801"/>
      <c r="VTT210" s="801"/>
      <c r="VTU210" s="801"/>
      <c r="VTV210" s="801"/>
      <c r="VTW210" s="801"/>
      <c r="VTX210" s="801"/>
      <c r="VTY210" s="801"/>
      <c r="VTZ210" s="801"/>
      <c r="VUA210" s="801"/>
      <c r="VUB210" s="801"/>
      <c r="VUC210" s="801"/>
      <c r="VUD210" s="801"/>
      <c r="VUE210" s="801"/>
      <c r="VUF210" s="801"/>
      <c r="VUG210" s="801"/>
      <c r="VUH210" s="801"/>
      <c r="VUI210" s="801"/>
      <c r="VUJ210" s="801"/>
      <c r="VUK210" s="801"/>
      <c r="VUL210" s="801"/>
      <c r="VUM210" s="801"/>
      <c r="VUN210" s="801"/>
      <c r="VUO210" s="801"/>
      <c r="VUP210" s="801"/>
      <c r="VUQ210" s="801"/>
      <c r="VUR210" s="801"/>
      <c r="VUS210" s="801"/>
      <c r="VUT210" s="801"/>
      <c r="VUU210" s="801"/>
      <c r="VUV210" s="801"/>
      <c r="VUW210" s="801"/>
      <c r="VUX210" s="801"/>
      <c r="VUY210" s="801"/>
      <c r="VUZ210" s="801"/>
      <c r="VVA210" s="801"/>
      <c r="VVB210" s="801"/>
      <c r="VVC210" s="801"/>
      <c r="VVD210" s="801"/>
      <c r="VVE210" s="801"/>
      <c r="VVF210" s="801"/>
      <c r="VVG210" s="801"/>
      <c r="VVH210" s="801"/>
      <c r="VVI210" s="801"/>
      <c r="VVJ210" s="801"/>
      <c r="VVK210" s="801"/>
      <c r="VVL210" s="801"/>
      <c r="VVM210" s="801"/>
      <c r="VVN210" s="801"/>
      <c r="VVO210" s="801"/>
      <c r="VVP210" s="801"/>
      <c r="VVQ210" s="801"/>
      <c r="VVR210" s="801"/>
      <c r="VVS210" s="801"/>
      <c r="VVT210" s="801"/>
      <c r="VVU210" s="801"/>
      <c r="VVV210" s="801"/>
      <c r="VVW210" s="801"/>
      <c r="VVX210" s="801"/>
      <c r="VVY210" s="801"/>
      <c r="VVZ210" s="801"/>
      <c r="VWA210" s="801"/>
      <c r="VWB210" s="801"/>
      <c r="VWC210" s="801"/>
      <c r="VWD210" s="801"/>
      <c r="VWE210" s="801"/>
      <c r="VWF210" s="801"/>
      <c r="VWG210" s="801"/>
      <c r="VWH210" s="801"/>
      <c r="VWI210" s="801"/>
      <c r="VWJ210" s="801"/>
      <c r="VWK210" s="801"/>
      <c r="VWL210" s="801"/>
      <c r="VWM210" s="801"/>
      <c r="VWN210" s="801"/>
      <c r="VWO210" s="801"/>
      <c r="VWP210" s="801"/>
      <c r="VWQ210" s="801"/>
      <c r="VWR210" s="801"/>
      <c r="VWS210" s="801"/>
      <c r="VWT210" s="801"/>
      <c r="VWU210" s="801"/>
      <c r="VWV210" s="801"/>
      <c r="VWW210" s="801"/>
      <c r="VWX210" s="801"/>
      <c r="VWY210" s="801"/>
      <c r="VWZ210" s="801"/>
      <c r="VXA210" s="801"/>
      <c r="VXB210" s="801"/>
      <c r="VXC210" s="801"/>
      <c r="VXD210" s="801"/>
      <c r="VXE210" s="801"/>
      <c r="VXF210" s="801"/>
      <c r="VXG210" s="801"/>
      <c r="VXH210" s="801"/>
      <c r="VXI210" s="801"/>
      <c r="VXJ210" s="801"/>
      <c r="VXK210" s="801"/>
      <c r="VXL210" s="801"/>
      <c r="VXM210" s="801"/>
      <c r="VXN210" s="801"/>
      <c r="VXO210" s="801"/>
      <c r="VXP210" s="801"/>
      <c r="VXQ210" s="801"/>
      <c r="VXR210" s="801"/>
      <c r="VXS210" s="801"/>
      <c r="VXT210" s="801"/>
      <c r="VXU210" s="801"/>
      <c r="VXV210" s="801"/>
      <c r="VXW210" s="801"/>
      <c r="VXX210" s="801"/>
      <c r="VXY210" s="801"/>
      <c r="VXZ210" s="801"/>
      <c r="VYA210" s="801"/>
      <c r="VYB210" s="801"/>
      <c r="VYC210" s="801"/>
      <c r="VYD210" s="801"/>
      <c r="VYE210" s="801"/>
      <c r="VYF210" s="801"/>
      <c r="VYG210" s="801"/>
      <c r="VYH210" s="801"/>
      <c r="VYI210" s="801"/>
      <c r="VYJ210" s="801"/>
      <c r="VYK210" s="801"/>
      <c r="VYL210" s="801"/>
      <c r="VYM210" s="801"/>
      <c r="VYN210" s="801"/>
      <c r="VYO210" s="801"/>
      <c r="VYP210" s="801"/>
      <c r="VYQ210" s="801"/>
      <c r="VYR210" s="801"/>
      <c r="VYS210" s="801"/>
      <c r="VYT210" s="801"/>
      <c r="VYU210" s="801"/>
      <c r="VYV210" s="801"/>
      <c r="VYW210" s="801"/>
      <c r="VYX210" s="801"/>
      <c r="VYY210" s="801"/>
      <c r="VYZ210" s="801"/>
      <c r="VZA210" s="801"/>
      <c r="VZB210" s="801"/>
      <c r="VZC210" s="801"/>
      <c r="VZD210" s="801"/>
      <c r="VZE210" s="801"/>
      <c r="VZF210" s="801"/>
      <c r="VZG210" s="801"/>
      <c r="VZH210" s="801"/>
      <c r="VZI210" s="801"/>
      <c r="VZJ210" s="801"/>
      <c r="VZK210" s="801"/>
      <c r="VZL210" s="801"/>
      <c r="VZM210" s="801"/>
      <c r="VZN210" s="801"/>
      <c r="VZO210" s="801"/>
      <c r="VZP210" s="801"/>
      <c r="VZQ210" s="801"/>
      <c r="VZR210" s="801"/>
      <c r="VZS210" s="801"/>
      <c r="VZT210" s="801"/>
      <c r="VZU210" s="801"/>
      <c r="VZV210" s="801"/>
      <c r="VZW210" s="801"/>
      <c r="VZX210" s="801"/>
      <c r="VZY210" s="801"/>
      <c r="VZZ210" s="801"/>
      <c r="WAA210" s="801"/>
      <c r="WAB210" s="801"/>
      <c r="WAC210" s="801"/>
      <c r="WAD210" s="801"/>
      <c r="WAE210" s="801"/>
      <c r="WAF210" s="801"/>
      <c r="WAG210" s="801"/>
      <c r="WAH210" s="801"/>
      <c r="WAI210" s="801"/>
      <c r="WAJ210" s="801"/>
      <c r="WAK210" s="801"/>
      <c r="WAL210" s="801"/>
      <c r="WAM210" s="801"/>
      <c r="WAN210" s="801"/>
      <c r="WAO210" s="801"/>
      <c r="WAP210" s="801"/>
      <c r="WAQ210" s="801"/>
      <c r="WAR210" s="801"/>
      <c r="WAS210" s="801"/>
      <c r="WAT210" s="801"/>
      <c r="WAU210" s="801"/>
      <c r="WAV210" s="801"/>
      <c r="WAW210" s="801"/>
      <c r="WAX210" s="801"/>
      <c r="WAY210" s="801"/>
      <c r="WAZ210" s="801"/>
      <c r="WBA210" s="801"/>
      <c r="WBB210" s="801"/>
      <c r="WBC210" s="801"/>
      <c r="WBD210" s="801"/>
      <c r="WBE210" s="801"/>
      <c r="WBF210" s="801"/>
      <c r="WBG210" s="801"/>
      <c r="WBH210" s="801"/>
      <c r="WBI210" s="801"/>
      <c r="WBJ210" s="801"/>
      <c r="WBK210" s="801"/>
      <c r="WBL210" s="801"/>
      <c r="WBM210" s="801"/>
      <c r="WBN210" s="801"/>
      <c r="WBO210" s="801"/>
      <c r="WBP210" s="801"/>
      <c r="WBQ210" s="801"/>
      <c r="WBR210" s="801"/>
      <c r="WBS210" s="801"/>
      <c r="WBT210" s="801"/>
      <c r="WBU210" s="801"/>
      <c r="WBV210" s="801"/>
      <c r="WBW210" s="801"/>
      <c r="WBX210" s="801"/>
      <c r="WBY210" s="801"/>
      <c r="WBZ210" s="801"/>
      <c r="WCA210" s="801"/>
      <c r="WCB210" s="801"/>
      <c r="WCC210" s="801"/>
      <c r="WCD210" s="801"/>
      <c r="WCE210" s="801"/>
      <c r="WCF210" s="801"/>
      <c r="WCG210" s="801"/>
      <c r="WCH210" s="801"/>
      <c r="WCI210" s="801"/>
      <c r="WCJ210" s="801"/>
      <c r="WCK210" s="801"/>
      <c r="WCL210" s="801"/>
      <c r="WCM210" s="801"/>
      <c r="WCN210" s="801"/>
      <c r="WCO210" s="801"/>
      <c r="WCP210" s="801"/>
      <c r="WCQ210" s="801"/>
      <c r="WCR210" s="801"/>
      <c r="WCS210" s="801"/>
      <c r="WCT210" s="801"/>
      <c r="WCU210" s="801"/>
      <c r="WCV210" s="801"/>
      <c r="WCW210" s="801"/>
      <c r="WCX210" s="801"/>
      <c r="WCY210" s="801"/>
      <c r="WCZ210" s="801"/>
      <c r="WDA210" s="801"/>
      <c r="WDB210" s="801"/>
      <c r="WDC210" s="801"/>
      <c r="WDD210" s="801"/>
      <c r="WDE210" s="801"/>
      <c r="WDF210" s="801"/>
      <c r="WDG210" s="801"/>
      <c r="WDH210" s="801"/>
      <c r="WDI210" s="801"/>
      <c r="WDJ210" s="801"/>
      <c r="WDK210" s="801"/>
      <c r="WDL210" s="801"/>
      <c r="WDM210" s="801"/>
      <c r="WDN210" s="801"/>
      <c r="WDO210" s="801"/>
      <c r="WDP210" s="801"/>
      <c r="WDQ210" s="801"/>
      <c r="WDR210" s="801"/>
      <c r="WDS210" s="801"/>
      <c r="WDT210" s="801"/>
      <c r="WDU210" s="801"/>
      <c r="WDV210" s="801"/>
      <c r="WDW210" s="801"/>
      <c r="WDX210" s="801"/>
      <c r="WDY210" s="801"/>
      <c r="WDZ210" s="801"/>
      <c r="WEA210" s="801"/>
      <c r="WEB210" s="801"/>
      <c r="WEC210" s="801"/>
      <c r="WED210" s="801"/>
      <c r="WEE210" s="801"/>
      <c r="WEF210" s="801"/>
      <c r="WEG210" s="801"/>
      <c r="WEH210" s="801"/>
      <c r="WEI210" s="801"/>
      <c r="WEJ210" s="801"/>
      <c r="WEK210" s="801"/>
      <c r="WEL210" s="801"/>
      <c r="WEM210" s="801"/>
      <c r="WEN210" s="801"/>
      <c r="WEO210" s="801"/>
      <c r="WEP210" s="801"/>
      <c r="WEQ210" s="801"/>
      <c r="WER210" s="801"/>
      <c r="WES210" s="801"/>
      <c r="WET210" s="801"/>
      <c r="WEU210" s="801"/>
      <c r="WEV210" s="801"/>
      <c r="WEW210" s="801"/>
      <c r="WEX210" s="801"/>
      <c r="WEY210" s="801"/>
      <c r="WEZ210" s="801"/>
      <c r="WFA210" s="801"/>
      <c r="WFB210" s="801"/>
      <c r="WFC210" s="801"/>
      <c r="WFD210" s="801"/>
      <c r="WFE210" s="801"/>
      <c r="WFF210" s="801"/>
      <c r="WFG210" s="801"/>
      <c r="WFH210" s="801"/>
      <c r="WFI210" s="801"/>
      <c r="WFJ210" s="801"/>
      <c r="WFK210" s="801"/>
      <c r="WFL210" s="801"/>
      <c r="WFM210" s="801"/>
      <c r="WFN210" s="801"/>
      <c r="WFO210" s="801"/>
      <c r="WFP210" s="801"/>
      <c r="WFQ210" s="801"/>
      <c r="WFR210" s="801"/>
      <c r="WFS210" s="801"/>
      <c r="WFT210" s="801"/>
      <c r="WFU210" s="801"/>
      <c r="WFV210" s="801"/>
      <c r="WFW210" s="801"/>
      <c r="WFX210" s="801"/>
      <c r="WFY210" s="801"/>
      <c r="WFZ210" s="801"/>
      <c r="WGA210" s="801"/>
      <c r="WGB210" s="801"/>
      <c r="WGC210" s="801"/>
      <c r="WGD210" s="801"/>
      <c r="WGE210" s="801"/>
      <c r="WGF210" s="801"/>
      <c r="WGG210" s="801"/>
      <c r="WGH210" s="801"/>
      <c r="WGI210" s="801"/>
      <c r="WGJ210" s="801"/>
      <c r="WGK210" s="801"/>
      <c r="WGL210" s="801"/>
      <c r="WGM210" s="801"/>
      <c r="WGN210" s="801"/>
      <c r="WGO210" s="801"/>
      <c r="WGP210" s="801"/>
      <c r="WGQ210" s="801"/>
      <c r="WGR210" s="801"/>
      <c r="WGS210" s="801"/>
      <c r="WGT210" s="801"/>
      <c r="WGU210" s="801"/>
      <c r="WGV210" s="801"/>
      <c r="WGW210" s="801"/>
      <c r="WGX210" s="801"/>
      <c r="WGY210" s="801"/>
      <c r="WGZ210" s="801"/>
      <c r="WHA210" s="801"/>
      <c r="WHB210" s="801"/>
      <c r="WHC210" s="801"/>
      <c r="WHD210" s="801"/>
      <c r="WHE210" s="801"/>
      <c r="WHF210" s="801"/>
      <c r="WHG210" s="801"/>
      <c r="WHH210" s="801"/>
      <c r="WHI210" s="801"/>
      <c r="WHJ210" s="801"/>
      <c r="WHK210" s="801"/>
      <c r="WHL210" s="801"/>
      <c r="WHM210" s="801"/>
      <c r="WHN210" s="801"/>
      <c r="WHO210" s="801"/>
      <c r="WHP210" s="801"/>
      <c r="WHQ210" s="801"/>
      <c r="WHR210" s="801"/>
      <c r="WHS210" s="801"/>
      <c r="WHT210" s="801"/>
      <c r="WHU210" s="801"/>
      <c r="WHV210" s="801"/>
      <c r="WHW210" s="801"/>
      <c r="WHX210" s="801"/>
      <c r="WHY210" s="801"/>
      <c r="WHZ210" s="801"/>
      <c r="WIA210" s="801"/>
      <c r="WIB210" s="801"/>
      <c r="WIC210" s="801"/>
      <c r="WID210" s="801"/>
      <c r="WIE210" s="801"/>
      <c r="WIF210" s="801"/>
      <c r="WIG210" s="801"/>
      <c r="WIH210" s="801"/>
      <c r="WII210" s="801"/>
      <c r="WIJ210" s="801"/>
      <c r="WIK210" s="801"/>
      <c r="WIL210" s="801"/>
      <c r="WIM210" s="801"/>
      <c r="WIN210" s="801"/>
      <c r="WIO210" s="801"/>
      <c r="WIP210" s="801"/>
      <c r="WIQ210" s="801"/>
      <c r="WIR210" s="801"/>
      <c r="WIS210" s="801"/>
      <c r="WIT210" s="801"/>
      <c r="WIU210" s="801"/>
      <c r="WIV210" s="801"/>
      <c r="WIW210" s="801"/>
      <c r="WIX210" s="801"/>
      <c r="WIY210" s="801"/>
      <c r="WIZ210" s="801"/>
      <c r="WJA210" s="801"/>
      <c r="WJB210" s="801"/>
      <c r="WJC210" s="801"/>
      <c r="WJD210" s="801"/>
      <c r="WJE210" s="801"/>
      <c r="WJF210" s="801"/>
      <c r="WJG210" s="801"/>
      <c r="WJH210" s="801"/>
      <c r="WJI210" s="801"/>
      <c r="WJJ210" s="801"/>
      <c r="WJK210" s="801"/>
      <c r="WJL210" s="801"/>
      <c r="WJM210" s="801"/>
      <c r="WJN210" s="801"/>
      <c r="WJO210" s="801"/>
      <c r="WJP210" s="801"/>
      <c r="WJQ210" s="801"/>
      <c r="WJR210" s="801"/>
      <c r="WJS210" s="801"/>
      <c r="WJT210" s="801"/>
      <c r="WJU210" s="801"/>
      <c r="WJV210" s="801"/>
      <c r="WJW210" s="801"/>
      <c r="WJX210" s="801"/>
      <c r="WJY210" s="801"/>
      <c r="WJZ210" s="801"/>
      <c r="WKA210" s="801"/>
      <c r="WKB210" s="801"/>
      <c r="WKC210" s="801"/>
      <c r="WKD210" s="801"/>
      <c r="WKE210" s="801"/>
      <c r="WKF210" s="801"/>
      <c r="WKG210" s="801"/>
      <c r="WKH210" s="801"/>
      <c r="WKI210" s="801"/>
      <c r="WKJ210" s="801"/>
      <c r="WKK210" s="801"/>
      <c r="WKL210" s="801"/>
      <c r="WKM210" s="801"/>
      <c r="WKN210" s="801"/>
      <c r="WKO210" s="801"/>
      <c r="WKP210" s="801"/>
      <c r="WKQ210" s="801"/>
      <c r="WKR210" s="801"/>
      <c r="WKS210" s="801"/>
      <c r="WKT210" s="801"/>
      <c r="WKU210" s="801"/>
      <c r="WKV210" s="801"/>
      <c r="WKW210" s="801"/>
      <c r="WKX210" s="801"/>
      <c r="WKY210" s="801"/>
      <c r="WKZ210" s="801"/>
      <c r="WLA210" s="801"/>
      <c r="WLB210" s="801"/>
      <c r="WLC210" s="801"/>
      <c r="WLD210" s="801"/>
      <c r="WLE210" s="801"/>
      <c r="WLF210" s="801"/>
      <c r="WLG210" s="801"/>
      <c r="WLH210" s="801"/>
      <c r="WLI210" s="801"/>
      <c r="WLJ210" s="801"/>
      <c r="WLK210" s="801"/>
      <c r="WLL210" s="801"/>
      <c r="WLM210" s="801"/>
      <c r="WLN210" s="801"/>
      <c r="WLO210" s="801"/>
      <c r="WLP210" s="801"/>
      <c r="WLQ210" s="801"/>
      <c r="WLR210" s="801"/>
      <c r="WLS210" s="801"/>
      <c r="WLT210" s="801"/>
      <c r="WLU210" s="801"/>
      <c r="WLV210" s="801"/>
      <c r="WLW210" s="801"/>
      <c r="WLX210" s="801"/>
      <c r="WLY210" s="801"/>
      <c r="WLZ210" s="801"/>
      <c r="WMA210" s="801"/>
      <c r="WMB210" s="801"/>
      <c r="WMC210" s="801"/>
      <c r="WMD210" s="801"/>
      <c r="WME210" s="801"/>
      <c r="WMF210" s="801"/>
      <c r="WMG210" s="801"/>
      <c r="WMH210" s="801"/>
      <c r="WMI210" s="801"/>
      <c r="WMJ210" s="801"/>
      <c r="WMK210" s="801"/>
      <c r="WML210" s="801"/>
      <c r="WMM210" s="801"/>
      <c r="WMN210" s="801"/>
      <c r="WMO210" s="801"/>
      <c r="WMP210" s="801"/>
      <c r="WMQ210" s="801"/>
      <c r="WMR210" s="801"/>
      <c r="WMS210" s="801"/>
      <c r="WMT210" s="801"/>
      <c r="WMU210" s="801"/>
      <c r="WMV210" s="801"/>
      <c r="WMW210" s="801"/>
      <c r="WMX210" s="801"/>
      <c r="WMY210" s="801"/>
      <c r="WMZ210" s="801"/>
      <c r="WNA210" s="801"/>
      <c r="WNB210" s="801"/>
      <c r="WNC210" s="801"/>
      <c r="WND210" s="801"/>
      <c r="WNE210" s="801"/>
      <c r="WNF210" s="801"/>
      <c r="WNG210" s="801"/>
      <c r="WNH210" s="801"/>
      <c r="WNI210" s="801"/>
      <c r="WNJ210" s="801"/>
      <c r="WNK210" s="801"/>
      <c r="WNL210" s="801"/>
      <c r="WNM210" s="801"/>
      <c r="WNN210" s="801"/>
      <c r="WNO210" s="801"/>
      <c r="WNP210" s="801"/>
      <c r="WNQ210" s="801"/>
      <c r="WNR210" s="801"/>
      <c r="WNS210" s="801"/>
      <c r="WNT210" s="801"/>
      <c r="WNU210" s="801"/>
      <c r="WNV210" s="801"/>
      <c r="WNW210" s="801"/>
      <c r="WNX210" s="801"/>
      <c r="WNY210" s="801"/>
      <c r="WNZ210" s="801"/>
      <c r="WOA210" s="801"/>
      <c r="WOB210" s="801"/>
      <c r="WOC210" s="801"/>
      <c r="WOD210" s="801"/>
      <c r="WOE210" s="801"/>
      <c r="WOF210" s="801"/>
      <c r="WOG210" s="801"/>
      <c r="WOH210" s="801"/>
      <c r="WOI210" s="801"/>
      <c r="WOJ210" s="801"/>
      <c r="WOK210" s="801"/>
      <c r="WOL210" s="801"/>
      <c r="WOM210" s="801"/>
      <c r="WON210" s="801"/>
      <c r="WOO210" s="801"/>
      <c r="WOP210" s="801"/>
      <c r="WOQ210" s="801"/>
      <c r="WOR210" s="801"/>
      <c r="WOS210" s="801"/>
      <c r="WOT210" s="801"/>
      <c r="WOU210" s="801"/>
      <c r="WOV210" s="801"/>
      <c r="WOW210" s="801"/>
      <c r="WOX210" s="801"/>
      <c r="WOY210" s="801"/>
      <c r="WOZ210" s="801"/>
      <c r="WPA210" s="801"/>
      <c r="WPB210" s="801"/>
      <c r="WPC210" s="801"/>
      <c r="WPD210" s="801"/>
      <c r="WPE210" s="801"/>
      <c r="WPF210" s="801"/>
      <c r="WPG210" s="801"/>
      <c r="WPH210" s="801"/>
      <c r="WPI210" s="801"/>
      <c r="WPJ210" s="801"/>
      <c r="WPK210" s="801"/>
      <c r="WPL210" s="801"/>
      <c r="WPM210" s="801"/>
      <c r="WPN210" s="801"/>
      <c r="WPO210" s="801"/>
      <c r="WPP210" s="801"/>
      <c r="WPQ210" s="801"/>
      <c r="WPR210" s="801"/>
      <c r="WPS210" s="801"/>
      <c r="WPT210" s="801"/>
      <c r="WPU210" s="801"/>
      <c r="WPV210" s="801"/>
      <c r="WPW210" s="801"/>
      <c r="WPX210" s="801"/>
      <c r="WPY210" s="801"/>
      <c r="WPZ210" s="801"/>
      <c r="WQA210" s="801"/>
      <c r="WQB210" s="801"/>
      <c r="WQC210" s="801"/>
      <c r="WQD210" s="801"/>
      <c r="WQE210" s="801"/>
      <c r="WQF210" s="801"/>
      <c r="WQG210" s="801"/>
      <c r="WQH210" s="801"/>
      <c r="WQI210" s="801"/>
      <c r="WQJ210" s="801"/>
      <c r="WQK210" s="801"/>
      <c r="WQL210" s="801"/>
      <c r="WQM210" s="801"/>
      <c r="WQN210" s="801"/>
      <c r="WQO210" s="801"/>
      <c r="WQP210" s="801"/>
      <c r="WQQ210" s="801"/>
      <c r="WQR210" s="801"/>
      <c r="WQS210" s="801"/>
      <c r="WQT210" s="801"/>
      <c r="WQU210" s="801"/>
      <c r="WQV210" s="801"/>
      <c r="WQW210" s="801"/>
      <c r="WQX210" s="801"/>
      <c r="WQY210" s="801"/>
      <c r="WQZ210" s="801"/>
      <c r="WRA210" s="801"/>
      <c r="WRB210" s="801"/>
      <c r="WRC210" s="801"/>
      <c r="WRD210" s="801"/>
      <c r="WRE210" s="801"/>
      <c r="WRF210" s="801"/>
      <c r="WRG210" s="801"/>
      <c r="WRH210" s="801"/>
      <c r="WRI210" s="801"/>
      <c r="WRJ210" s="801"/>
      <c r="WRK210" s="801"/>
      <c r="WRL210" s="801"/>
      <c r="WRM210" s="801"/>
      <c r="WRN210" s="801"/>
      <c r="WRO210" s="801"/>
      <c r="WRP210" s="801"/>
      <c r="WRQ210" s="801"/>
      <c r="WRR210" s="801"/>
      <c r="WRS210" s="801"/>
      <c r="WRT210" s="801"/>
      <c r="WRU210" s="801"/>
      <c r="WRV210" s="801"/>
      <c r="WRW210" s="801"/>
      <c r="WRX210" s="801"/>
      <c r="WRY210" s="801"/>
      <c r="WRZ210" s="801"/>
      <c r="WSA210" s="801"/>
      <c r="WSB210" s="801"/>
      <c r="WSC210" s="801"/>
      <c r="WSD210" s="801"/>
      <c r="WSE210" s="801"/>
      <c r="WSF210" s="801"/>
      <c r="WSG210" s="801"/>
      <c r="WSH210" s="801"/>
      <c r="WSI210" s="801"/>
      <c r="WSJ210" s="801"/>
      <c r="WSK210" s="801"/>
      <c r="WSL210" s="801"/>
      <c r="WSM210" s="801"/>
      <c r="WSN210" s="801"/>
      <c r="WSO210" s="801"/>
      <c r="WSP210" s="801"/>
      <c r="WSQ210" s="801"/>
      <c r="WSR210" s="801"/>
      <c r="WSS210" s="801"/>
      <c r="WST210" s="801"/>
      <c r="WSU210" s="801"/>
      <c r="WSV210" s="801"/>
      <c r="WSW210" s="801"/>
      <c r="WSX210" s="801"/>
      <c r="WSY210" s="801"/>
      <c r="WSZ210" s="801"/>
      <c r="WTA210" s="801"/>
      <c r="WTB210" s="801"/>
      <c r="WTC210" s="801"/>
      <c r="WTD210" s="801"/>
      <c r="WTE210" s="801"/>
      <c r="WTF210" s="801"/>
      <c r="WTG210" s="801"/>
      <c r="WTH210" s="801"/>
      <c r="WTI210" s="801"/>
      <c r="WTJ210" s="801"/>
      <c r="WTK210" s="801"/>
      <c r="WTL210" s="801"/>
      <c r="WTM210" s="801"/>
      <c r="WTN210" s="801"/>
      <c r="WTO210" s="801"/>
      <c r="WTP210" s="801"/>
      <c r="WTQ210" s="801"/>
      <c r="WTR210" s="801"/>
      <c r="WTS210" s="801"/>
      <c r="WTT210" s="801"/>
      <c r="WTU210" s="801"/>
      <c r="WTV210" s="801"/>
      <c r="WTW210" s="801"/>
      <c r="WTX210" s="801"/>
      <c r="WTY210" s="801"/>
      <c r="WTZ210" s="801"/>
      <c r="WUA210" s="801"/>
      <c r="WUB210" s="801"/>
      <c r="WUC210" s="801"/>
      <c r="WUD210" s="801"/>
      <c r="WUE210" s="801"/>
      <c r="WUF210" s="801"/>
      <c r="WUG210" s="801"/>
      <c r="WUH210" s="801"/>
      <c r="WUI210" s="801"/>
      <c r="WUJ210" s="801"/>
      <c r="WUK210" s="801"/>
      <c r="WUL210" s="801"/>
      <c r="WUM210" s="801"/>
      <c r="WUN210" s="801"/>
      <c r="WUO210" s="801"/>
      <c r="WUP210" s="801"/>
      <c r="WUQ210" s="801"/>
      <c r="WUR210" s="801"/>
      <c r="WUS210" s="801"/>
      <c r="WUT210" s="801"/>
      <c r="WUU210" s="801"/>
      <c r="WUV210" s="801"/>
      <c r="WUW210" s="801"/>
      <c r="WUX210" s="801"/>
      <c r="WUY210" s="801"/>
      <c r="WUZ210" s="801"/>
      <c r="WVA210" s="801"/>
      <c r="WVB210" s="801"/>
      <c r="WVC210" s="801"/>
      <c r="WVD210" s="801"/>
      <c r="WVE210" s="801"/>
      <c r="WVF210" s="801"/>
      <c r="WVG210" s="801"/>
      <c r="WVH210" s="801"/>
      <c r="WVI210" s="801"/>
      <c r="WVJ210" s="801"/>
      <c r="WVK210" s="801"/>
      <c r="WVL210" s="801"/>
      <c r="WVM210" s="801"/>
      <c r="WVN210" s="801"/>
      <c r="WVO210" s="801"/>
      <c r="WVP210" s="801"/>
      <c r="WVQ210" s="801"/>
      <c r="WVR210" s="801"/>
      <c r="WVS210" s="801"/>
      <c r="WVT210" s="801"/>
      <c r="WVU210" s="801"/>
      <c r="WVV210" s="801"/>
      <c r="WVW210" s="801"/>
      <c r="WVX210" s="801"/>
      <c r="WVY210" s="801"/>
      <c r="WVZ210" s="801"/>
      <c r="WWA210" s="801"/>
      <c r="WWB210" s="801"/>
      <c r="WWC210" s="801"/>
      <c r="WWD210" s="801"/>
      <c r="WWE210" s="801"/>
      <c r="WWF210" s="801"/>
      <c r="WWG210" s="801"/>
      <c r="WWH210" s="801"/>
      <c r="WWI210" s="801"/>
      <c r="WWJ210" s="801"/>
      <c r="WWK210" s="801"/>
      <c r="WWL210" s="801"/>
      <c r="WWM210" s="801"/>
      <c r="WWN210" s="801"/>
      <c r="WWO210" s="801"/>
      <c r="WWP210" s="801"/>
      <c r="WWQ210" s="801"/>
      <c r="WWR210" s="801"/>
      <c r="WWS210" s="801"/>
      <c r="WWT210" s="801"/>
      <c r="WWU210" s="801"/>
      <c r="WWV210" s="801"/>
      <c r="WWW210" s="801"/>
      <c r="WWX210" s="801"/>
      <c r="WWY210" s="801"/>
      <c r="WWZ210" s="801"/>
      <c r="WXA210" s="801"/>
      <c r="WXB210" s="801"/>
      <c r="WXC210" s="801"/>
      <c r="WXD210" s="801"/>
      <c r="WXE210" s="801"/>
      <c r="WXF210" s="801"/>
      <c r="WXG210" s="801"/>
      <c r="WXH210" s="801"/>
      <c r="WXI210" s="801"/>
      <c r="WXJ210" s="801"/>
      <c r="WXK210" s="801"/>
      <c r="WXL210" s="801"/>
      <c r="WXM210" s="801"/>
      <c r="WXN210" s="801"/>
      <c r="WXO210" s="801"/>
      <c r="WXP210" s="801"/>
      <c r="WXQ210" s="801"/>
      <c r="WXR210" s="801"/>
      <c r="WXS210" s="801"/>
      <c r="WXT210" s="801"/>
      <c r="WXU210" s="801"/>
      <c r="WXV210" s="801"/>
      <c r="WXW210" s="801"/>
      <c r="WXX210" s="801"/>
      <c r="WXY210" s="801"/>
      <c r="WXZ210" s="801"/>
      <c r="WYA210" s="801"/>
      <c r="WYB210" s="801"/>
      <c r="WYC210" s="801"/>
      <c r="WYD210" s="801"/>
      <c r="WYE210" s="801"/>
      <c r="WYF210" s="801"/>
      <c r="WYG210" s="801"/>
      <c r="WYH210" s="801"/>
      <c r="WYI210" s="801"/>
      <c r="WYJ210" s="801"/>
      <c r="WYK210" s="801"/>
      <c r="WYL210" s="801"/>
      <c r="WYM210" s="801"/>
      <c r="WYN210" s="801"/>
      <c r="WYO210" s="801"/>
      <c r="WYP210" s="801"/>
      <c r="WYQ210" s="801"/>
      <c r="WYR210" s="801"/>
      <c r="WYS210" s="801"/>
      <c r="WYT210" s="801"/>
      <c r="WYU210" s="801"/>
      <c r="WYV210" s="801"/>
      <c r="WYW210" s="801"/>
      <c r="WYX210" s="801"/>
      <c r="WYY210" s="801"/>
      <c r="WYZ210" s="801"/>
      <c r="WZA210" s="801"/>
      <c r="WZB210" s="801"/>
      <c r="WZC210" s="801"/>
      <c r="WZD210" s="801"/>
      <c r="WZE210" s="801"/>
      <c r="WZF210" s="801"/>
      <c r="WZG210" s="801"/>
      <c r="WZH210" s="801"/>
      <c r="WZI210" s="801"/>
      <c r="WZJ210" s="801"/>
      <c r="WZK210" s="801"/>
      <c r="WZL210" s="801"/>
      <c r="WZM210" s="801"/>
      <c r="WZN210" s="801"/>
      <c r="WZO210" s="801"/>
      <c r="WZP210" s="801"/>
      <c r="WZQ210" s="801"/>
      <c r="WZR210" s="801"/>
      <c r="WZS210" s="801"/>
      <c r="WZT210" s="801"/>
      <c r="WZU210" s="801"/>
      <c r="WZV210" s="801"/>
      <c r="WZW210" s="801"/>
      <c r="WZX210" s="801"/>
      <c r="WZY210" s="801"/>
      <c r="WZZ210" s="801"/>
      <c r="XAA210" s="801"/>
      <c r="XAB210" s="801"/>
      <c r="XAC210" s="801"/>
      <c r="XAD210" s="801"/>
      <c r="XAE210" s="801"/>
      <c r="XAF210" s="801"/>
      <c r="XAG210" s="801"/>
      <c r="XAH210" s="801"/>
      <c r="XAI210" s="801"/>
      <c r="XAJ210" s="801"/>
      <c r="XAK210" s="801"/>
      <c r="XAL210" s="801"/>
      <c r="XAM210" s="801"/>
      <c r="XAN210" s="801"/>
      <c r="XAO210" s="801"/>
      <c r="XAP210" s="801"/>
      <c r="XAQ210" s="801"/>
      <c r="XAR210" s="801"/>
      <c r="XAS210" s="801"/>
      <c r="XAT210" s="801"/>
      <c r="XAU210" s="801"/>
      <c r="XAV210" s="801"/>
      <c r="XAW210" s="801"/>
      <c r="XAX210" s="801"/>
      <c r="XAY210" s="801"/>
      <c r="XAZ210" s="801"/>
      <c r="XBA210" s="801"/>
      <c r="XBB210" s="801"/>
      <c r="XBC210" s="801"/>
      <c r="XBD210" s="801"/>
      <c r="XBE210" s="801"/>
      <c r="XBF210" s="801"/>
      <c r="XBG210" s="801"/>
      <c r="XBH210" s="801"/>
      <c r="XBI210" s="801"/>
      <c r="XBJ210" s="801"/>
      <c r="XBK210" s="801"/>
      <c r="XBL210" s="801"/>
      <c r="XBM210" s="801"/>
      <c r="XBN210" s="801"/>
      <c r="XBO210" s="801"/>
      <c r="XBP210" s="801"/>
      <c r="XBQ210" s="801"/>
      <c r="XBR210" s="801"/>
      <c r="XBS210" s="801"/>
      <c r="XBT210" s="801"/>
      <c r="XBU210" s="801"/>
      <c r="XBV210" s="801"/>
      <c r="XBW210" s="801"/>
      <c r="XBX210" s="801"/>
      <c r="XBY210" s="801"/>
      <c r="XBZ210" s="801"/>
      <c r="XCA210" s="801"/>
      <c r="XCB210" s="801"/>
      <c r="XCC210" s="801"/>
      <c r="XCD210" s="801"/>
      <c r="XCE210" s="801"/>
      <c r="XCF210" s="801"/>
      <c r="XCG210" s="801"/>
      <c r="XCH210" s="801"/>
      <c r="XCI210" s="801"/>
      <c r="XCJ210" s="801"/>
      <c r="XCK210" s="801"/>
      <c r="XCL210" s="801"/>
      <c r="XCM210" s="801"/>
      <c r="XCN210" s="801"/>
      <c r="XCO210" s="801"/>
      <c r="XCP210" s="801"/>
      <c r="XCQ210" s="801"/>
      <c r="XCR210" s="801"/>
      <c r="XCS210" s="801"/>
      <c r="XCT210" s="801"/>
      <c r="XCU210" s="801"/>
      <c r="XCV210" s="801"/>
      <c r="XCW210" s="801"/>
      <c r="XCX210" s="801"/>
      <c r="XCY210" s="801"/>
      <c r="XCZ210" s="801"/>
      <c r="XDA210" s="801"/>
      <c r="XDB210" s="801"/>
      <c r="XDC210" s="801"/>
      <c r="XDD210" s="801"/>
      <c r="XDE210" s="801"/>
      <c r="XDF210" s="801"/>
      <c r="XDG210" s="801"/>
      <c r="XDH210" s="801"/>
      <c r="XDI210" s="801"/>
      <c r="XDJ210" s="801"/>
      <c r="XDK210" s="801"/>
      <c r="XDL210" s="801"/>
      <c r="XDM210" s="801"/>
      <c r="XDN210" s="801"/>
      <c r="XDO210" s="801"/>
      <c r="XDP210" s="801"/>
      <c r="XDQ210" s="801"/>
      <c r="XDR210" s="801"/>
      <c r="XDS210" s="801"/>
      <c r="XDT210" s="801"/>
      <c r="XDU210" s="801"/>
      <c r="XDV210" s="801"/>
      <c r="XDW210" s="801"/>
      <c r="XDX210" s="801"/>
      <c r="XDY210" s="801"/>
      <c r="XDZ210" s="801"/>
      <c r="XEA210" s="801"/>
      <c r="XEB210" s="801"/>
      <c r="XEC210" s="801"/>
      <c r="XED210" s="801"/>
      <c r="XEE210" s="801"/>
      <c r="XEF210" s="801"/>
      <c r="XEG210" s="801"/>
      <c r="XEH210" s="801"/>
      <c r="XEI210" s="801"/>
      <c r="XEJ210" s="801"/>
      <c r="XEK210" s="801"/>
      <c r="XEL210" s="801"/>
      <c r="XEM210" s="801"/>
      <c r="XEN210" s="801"/>
      <c r="XEO210" s="801"/>
      <c r="XEP210" s="801"/>
      <c r="XEQ210" s="801"/>
      <c r="XER210" s="801"/>
      <c r="XES210" s="801"/>
      <c r="XET210" s="801"/>
      <c r="XEU210" s="801"/>
      <c r="XEV210" s="801"/>
      <c r="XEW210" s="801"/>
      <c r="XEX210" s="801"/>
      <c r="XEY210" s="801"/>
      <c r="XEZ210" s="801"/>
      <c r="XFA210" s="801"/>
      <c r="XFB210" s="801"/>
      <c r="XFC210" s="801"/>
      <c r="XFD210" s="801"/>
    </row>
    <row r="211" spans="1:16384" s="168" customFormat="1" ht="19.899999999999999" customHeight="1">
      <c r="A211" s="247"/>
      <c r="B211" s="247"/>
      <c r="C211" s="248"/>
      <c r="D211" s="111" t="s">
        <v>642</v>
      </c>
      <c r="E211" s="112" t="s">
        <v>825</v>
      </c>
      <c r="F211" s="211" t="s">
        <v>315</v>
      </c>
      <c r="G211" s="209"/>
      <c r="H211" s="202"/>
      <c r="I211" s="1024">
        <f>-'PRA110'!H211</f>
        <v>0</v>
      </c>
      <c r="J211" s="213"/>
      <c r="K211" s="213"/>
      <c r="L211" s="213"/>
      <c r="M211" s="213"/>
      <c r="N211" s="213"/>
      <c r="O211" s="213"/>
      <c r="P211" s="213"/>
      <c r="Q211" s="213"/>
      <c r="R211" s="213"/>
      <c r="S211" s="213"/>
      <c r="T211" s="213"/>
      <c r="U211" s="213"/>
      <c r="V211" s="213"/>
      <c r="W211" s="213"/>
      <c r="X211" s="213"/>
      <c r="Y211" s="213"/>
      <c r="Z211" s="213"/>
      <c r="AA211" s="213"/>
      <c r="AB211" s="213"/>
      <c r="AC211" s="213"/>
      <c r="AD211" s="213"/>
      <c r="AE211" s="213"/>
      <c r="AF211" s="213"/>
      <c r="AG211" s="213"/>
      <c r="AH211" s="213"/>
      <c r="AI211" s="213"/>
      <c r="AJ211" s="213"/>
      <c r="AK211" s="213"/>
      <c r="AL211" s="213"/>
      <c r="AM211" s="213"/>
      <c r="AN211" s="213"/>
      <c r="AO211" s="213"/>
      <c r="AP211" s="213"/>
      <c r="AQ211" s="213"/>
      <c r="AR211" s="213"/>
      <c r="AS211" s="213"/>
      <c r="AT211" s="213"/>
      <c r="AU211" s="213"/>
      <c r="AV211" s="213"/>
      <c r="AW211" s="213"/>
      <c r="AX211" s="213"/>
      <c r="AY211" s="213"/>
      <c r="AZ211" s="213"/>
      <c r="BA211" s="213"/>
      <c r="BB211" s="213"/>
      <c r="BC211" s="213"/>
      <c r="BD211" s="213"/>
      <c r="BE211" s="213"/>
      <c r="BF211" s="213"/>
      <c r="BG211" s="213"/>
      <c r="BH211" s="213"/>
      <c r="BI211" s="213"/>
      <c r="BJ211" s="213"/>
      <c r="BK211" s="213"/>
      <c r="BL211" s="213"/>
      <c r="BM211" s="213"/>
      <c r="BN211" s="213"/>
      <c r="BO211" s="213"/>
      <c r="BP211" s="213"/>
      <c r="BQ211" s="213"/>
      <c r="BR211" s="213"/>
      <c r="BS211" s="213"/>
      <c r="BT211" s="213"/>
      <c r="BU211" s="213"/>
      <c r="BV211" s="213"/>
      <c r="BW211" s="213"/>
      <c r="BX211" s="213"/>
      <c r="BY211" s="213"/>
      <c r="BZ211" s="213"/>
      <c r="CA211" s="213"/>
      <c r="CB211" s="213"/>
      <c r="CC211" s="213"/>
      <c r="CD211" s="213"/>
      <c r="CE211" s="213"/>
      <c r="CF211" s="213"/>
      <c r="CG211" s="213"/>
      <c r="CH211" s="213"/>
      <c r="CI211" s="213"/>
      <c r="CJ211" s="213"/>
      <c r="CK211" s="213"/>
      <c r="CL211" s="213"/>
      <c r="CM211" s="213"/>
      <c r="CN211" s="213"/>
      <c r="CO211" s="213"/>
      <c r="CP211" s="213"/>
      <c r="CQ211" s="213"/>
      <c r="CR211" s="213"/>
      <c r="CS211" s="213"/>
      <c r="CT211" s="213"/>
      <c r="CU211" s="213"/>
      <c r="CV211" s="213"/>
      <c r="CW211" s="213"/>
      <c r="CX211" s="213"/>
      <c r="CY211" s="213"/>
      <c r="CZ211" s="213"/>
      <c r="DA211" s="213"/>
      <c r="DB211" s="213"/>
      <c r="DC211" s="213"/>
      <c r="DD211" s="213"/>
      <c r="DE211" s="213"/>
      <c r="DF211" s="213"/>
      <c r="DG211" s="213"/>
      <c r="DH211" s="213"/>
      <c r="DI211" s="213"/>
      <c r="DJ211" s="213"/>
      <c r="DK211" s="213"/>
      <c r="DL211" s="236"/>
      <c r="DM211" s="272"/>
    </row>
    <row r="212" spans="1:16384" s="168" customFormat="1" ht="19.899999999999999" customHeight="1">
      <c r="A212" s="247"/>
      <c r="B212" s="247"/>
      <c r="C212" s="248"/>
      <c r="D212" s="111" t="s">
        <v>643</v>
      </c>
      <c r="E212" s="112" t="s">
        <v>826</v>
      </c>
      <c r="F212" s="211" t="s">
        <v>316</v>
      </c>
      <c r="G212" s="209"/>
      <c r="H212" s="202"/>
      <c r="I212" s="274">
        <f>-'PRA110'!H212</f>
        <v>0</v>
      </c>
      <c r="J212" s="213"/>
      <c r="K212" s="213"/>
      <c r="L212" s="213"/>
      <c r="M212" s="213"/>
      <c r="N212" s="213"/>
      <c r="O212" s="213"/>
      <c r="P212" s="213"/>
      <c r="Q212" s="213"/>
      <c r="R212" s="213"/>
      <c r="S212" s="213"/>
      <c r="T212" s="213"/>
      <c r="U212" s="213"/>
      <c r="V212" s="213"/>
      <c r="W212" s="213"/>
      <c r="X212" s="213"/>
      <c r="Y212" s="213"/>
      <c r="Z212" s="213"/>
      <c r="AA212" s="213"/>
      <c r="AB212" s="213"/>
      <c r="AC212" s="213"/>
      <c r="AD212" s="213"/>
      <c r="AE212" s="213"/>
      <c r="AF212" s="213"/>
      <c r="AG212" s="213"/>
      <c r="AH212" s="213"/>
      <c r="AI212" s="213"/>
      <c r="AJ212" s="213"/>
      <c r="AK212" s="213"/>
      <c r="AL212" s="213"/>
      <c r="AM212" s="213"/>
      <c r="AN212" s="213"/>
      <c r="AO212" s="213"/>
      <c r="AP212" s="213"/>
      <c r="AQ212" s="213"/>
      <c r="AR212" s="213"/>
      <c r="AS212" s="213"/>
      <c r="AT212" s="213"/>
      <c r="AU212" s="213"/>
      <c r="AV212" s="213"/>
      <c r="AW212" s="213"/>
      <c r="AX212" s="213"/>
      <c r="AY212" s="213"/>
      <c r="AZ212" s="213"/>
      <c r="BA212" s="213"/>
      <c r="BB212" s="213"/>
      <c r="BC212" s="213"/>
      <c r="BD212" s="213"/>
      <c r="BE212" s="213"/>
      <c r="BF212" s="213"/>
      <c r="BG212" s="213"/>
      <c r="BH212" s="213"/>
      <c r="BI212" s="213"/>
      <c r="BJ212" s="213"/>
      <c r="BK212" s="213"/>
      <c r="BL212" s="213"/>
      <c r="BM212" s="213"/>
      <c r="BN212" s="213"/>
      <c r="BO212" s="213"/>
      <c r="BP212" s="213"/>
      <c r="BQ212" s="213"/>
      <c r="BR212" s="213"/>
      <c r="BS212" s="213"/>
      <c r="BT212" s="213"/>
      <c r="BU212" s="213"/>
      <c r="BV212" s="213"/>
      <c r="BW212" s="213"/>
      <c r="BX212" s="213"/>
      <c r="BY212" s="213"/>
      <c r="BZ212" s="213"/>
      <c r="CA212" s="213"/>
      <c r="CB212" s="213"/>
      <c r="CC212" s="213"/>
      <c r="CD212" s="213"/>
      <c r="CE212" s="213"/>
      <c r="CF212" s="213"/>
      <c r="CG212" s="213"/>
      <c r="CH212" s="213"/>
      <c r="CI212" s="213"/>
      <c r="CJ212" s="213"/>
      <c r="CK212" s="213"/>
      <c r="CL212" s="213"/>
      <c r="CM212" s="213"/>
      <c r="CN212" s="213"/>
      <c r="CO212" s="213"/>
      <c r="CP212" s="213"/>
      <c r="CQ212" s="213"/>
      <c r="CR212" s="213"/>
      <c r="CS212" s="213"/>
      <c r="CT212" s="213"/>
      <c r="CU212" s="213"/>
      <c r="CV212" s="213"/>
      <c r="CW212" s="213"/>
      <c r="CX212" s="213"/>
      <c r="CY212" s="213"/>
      <c r="CZ212" s="213"/>
      <c r="DA212" s="213"/>
      <c r="DB212" s="213"/>
      <c r="DC212" s="213"/>
      <c r="DD212" s="213"/>
      <c r="DE212" s="213"/>
      <c r="DF212" s="213"/>
      <c r="DG212" s="213"/>
      <c r="DH212" s="213"/>
      <c r="DI212" s="213"/>
      <c r="DJ212" s="213"/>
      <c r="DK212" s="213"/>
      <c r="DL212" s="236"/>
      <c r="DM212" s="272"/>
    </row>
    <row r="213" spans="1:16384" s="168" customFormat="1" ht="19.899999999999999" customHeight="1">
      <c r="A213" s="247"/>
      <c r="B213" s="247"/>
      <c r="C213" s="248"/>
      <c r="D213" s="111" t="s">
        <v>644</v>
      </c>
      <c r="E213" s="112" t="s">
        <v>827</v>
      </c>
      <c r="F213" s="211" t="s">
        <v>317</v>
      </c>
      <c r="G213" s="209"/>
      <c r="H213" s="202"/>
      <c r="I213" s="274">
        <f>-'PRA110'!H213</f>
        <v>0</v>
      </c>
      <c r="J213" s="255"/>
      <c r="K213" s="255"/>
      <c r="L213" s="255"/>
      <c r="M213" s="255"/>
      <c r="N213" s="255"/>
      <c r="O213" s="255"/>
      <c r="P213" s="255"/>
      <c r="Q213" s="255"/>
      <c r="R213" s="255"/>
      <c r="S213" s="255"/>
      <c r="T213" s="255"/>
      <c r="U213" s="255"/>
      <c r="V213" s="255"/>
      <c r="W213" s="255"/>
      <c r="X213" s="255"/>
      <c r="Y213" s="255"/>
      <c r="Z213" s="255"/>
      <c r="AA213" s="255"/>
      <c r="AB213" s="255"/>
      <c r="AC213" s="255"/>
      <c r="AD213" s="255"/>
      <c r="AE213" s="255"/>
      <c r="AF213" s="255"/>
      <c r="AG213" s="255"/>
      <c r="AH213" s="255"/>
      <c r="AI213" s="255"/>
      <c r="AJ213" s="255"/>
      <c r="AK213" s="255"/>
      <c r="AL213" s="255"/>
      <c r="AM213" s="255"/>
      <c r="AN213" s="255"/>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c r="BI213" s="213"/>
      <c r="BJ213" s="213"/>
      <c r="BK213" s="213"/>
      <c r="BL213" s="213"/>
      <c r="BM213" s="213"/>
      <c r="BN213" s="213"/>
      <c r="BO213" s="213"/>
      <c r="BP213" s="213"/>
      <c r="BQ213" s="213"/>
      <c r="BR213" s="213"/>
      <c r="BS213" s="213"/>
      <c r="BT213" s="213"/>
      <c r="BU213" s="213"/>
      <c r="BV213" s="213"/>
      <c r="BW213" s="213"/>
      <c r="BX213" s="213"/>
      <c r="BY213" s="213"/>
      <c r="BZ213" s="213"/>
      <c r="CA213" s="213"/>
      <c r="CB213" s="213"/>
      <c r="CC213" s="213"/>
      <c r="CD213" s="213"/>
      <c r="CE213" s="213"/>
      <c r="CF213" s="213"/>
      <c r="CG213" s="213"/>
      <c r="CH213" s="213"/>
      <c r="CI213" s="213"/>
      <c r="CJ213" s="213"/>
      <c r="CK213" s="213"/>
      <c r="CL213" s="213"/>
      <c r="CM213" s="213"/>
      <c r="CN213" s="213"/>
      <c r="CO213" s="213"/>
      <c r="CP213" s="213"/>
      <c r="CQ213" s="213"/>
      <c r="CR213" s="213"/>
      <c r="CS213" s="213"/>
      <c r="CT213" s="213"/>
      <c r="CU213" s="213"/>
      <c r="CV213" s="213"/>
      <c r="CW213" s="213"/>
      <c r="CX213" s="213"/>
      <c r="CY213" s="213"/>
      <c r="CZ213" s="213"/>
      <c r="DA213" s="213"/>
      <c r="DB213" s="213"/>
      <c r="DC213" s="213"/>
      <c r="DD213" s="213"/>
      <c r="DE213" s="213"/>
      <c r="DF213" s="213"/>
      <c r="DG213" s="213"/>
      <c r="DH213" s="213"/>
      <c r="DI213" s="213"/>
      <c r="DJ213" s="213"/>
      <c r="DK213" s="213"/>
      <c r="DL213" s="236"/>
      <c r="DM213" s="272"/>
    </row>
    <row r="214" spans="1:16384" s="168" customFormat="1" ht="19.899999999999999" customHeight="1">
      <c r="A214" s="247"/>
      <c r="B214" s="247"/>
      <c r="C214" s="248"/>
      <c r="D214" s="111" t="s">
        <v>645</v>
      </c>
      <c r="E214" s="112" t="s">
        <v>828</v>
      </c>
      <c r="F214" s="211" t="s">
        <v>318</v>
      </c>
      <c r="G214" s="209"/>
      <c r="H214" s="202"/>
      <c r="I214" s="274">
        <f>-'PRA110'!H214</f>
        <v>0</v>
      </c>
      <c r="J214" s="255"/>
      <c r="K214" s="255"/>
      <c r="L214" s="255"/>
      <c r="M214" s="255"/>
      <c r="N214" s="255"/>
      <c r="O214" s="255"/>
      <c r="P214" s="255"/>
      <c r="Q214" s="255"/>
      <c r="R214" s="255"/>
      <c r="S214" s="255"/>
      <c r="T214" s="255"/>
      <c r="U214" s="255"/>
      <c r="V214" s="255"/>
      <c r="W214" s="255"/>
      <c r="X214" s="255"/>
      <c r="Y214" s="255"/>
      <c r="Z214" s="255"/>
      <c r="AA214" s="255"/>
      <c r="AB214" s="255"/>
      <c r="AC214" s="255"/>
      <c r="AD214" s="255"/>
      <c r="AE214" s="255"/>
      <c r="AF214" s="255"/>
      <c r="AG214" s="255"/>
      <c r="AH214" s="255"/>
      <c r="AI214" s="255"/>
      <c r="AJ214" s="255"/>
      <c r="AK214" s="255"/>
      <c r="AL214" s="255"/>
      <c r="AM214" s="255"/>
      <c r="AN214" s="255"/>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c r="BI214" s="213"/>
      <c r="BJ214" s="213"/>
      <c r="BK214" s="213"/>
      <c r="BL214" s="213"/>
      <c r="BM214" s="213"/>
      <c r="BN214" s="213"/>
      <c r="BO214" s="213"/>
      <c r="BP214" s="213"/>
      <c r="BQ214" s="213"/>
      <c r="BR214" s="213"/>
      <c r="BS214" s="213"/>
      <c r="BT214" s="213"/>
      <c r="BU214" s="213"/>
      <c r="BV214" s="213"/>
      <c r="BW214" s="213"/>
      <c r="BX214" s="213"/>
      <c r="BY214" s="213"/>
      <c r="BZ214" s="213"/>
      <c r="CA214" s="213"/>
      <c r="CB214" s="213"/>
      <c r="CC214" s="213"/>
      <c r="CD214" s="213"/>
      <c r="CE214" s="213"/>
      <c r="CF214" s="213"/>
      <c r="CG214" s="213"/>
      <c r="CH214" s="213"/>
      <c r="CI214" s="213"/>
      <c r="CJ214" s="213"/>
      <c r="CK214" s="213"/>
      <c r="CL214" s="213"/>
      <c r="CM214" s="213"/>
      <c r="CN214" s="213"/>
      <c r="CO214" s="213"/>
      <c r="CP214" s="213"/>
      <c r="CQ214" s="213"/>
      <c r="CR214" s="213"/>
      <c r="CS214" s="213"/>
      <c r="CT214" s="213"/>
      <c r="CU214" s="213"/>
      <c r="CV214" s="213"/>
      <c r="CW214" s="213"/>
      <c r="CX214" s="213"/>
      <c r="CY214" s="213"/>
      <c r="CZ214" s="213"/>
      <c r="DA214" s="213"/>
      <c r="DB214" s="213"/>
      <c r="DC214" s="213"/>
      <c r="DD214" s="213"/>
      <c r="DE214" s="213"/>
      <c r="DF214" s="213"/>
      <c r="DG214" s="213"/>
      <c r="DH214" s="213"/>
      <c r="DI214" s="213"/>
      <c r="DJ214" s="213"/>
      <c r="DK214" s="213"/>
      <c r="DL214" s="236"/>
      <c r="DM214" s="272"/>
    </row>
    <row r="215" spans="1:16384" s="168" customFormat="1" ht="19.899999999999999" customHeight="1">
      <c r="A215" s="247"/>
      <c r="B215" s="247"/>
      <c r="C215" s="248"/>
      <c r="D215" s="115" t="s">
        <v>646</v>
      </c>
      <c r="E215" s="113" t="s">
        <v>829</v>
      </c>
      <c r="F215" s="275" t="s">
        <v>319</v>
      </c>
      <c r="G215" s="209"/>
      <c r="H215" s="202"/>
      <c r="I215" s="274">
        <f>-'PRA110'!H215</f>
        <v>0</v>
      </c>
      <c r="J215" s="255"/>
      <c r="K215" s="255"/>
      <c r="L215" s="255"/>
      <c r="M215" s="255"/>
      <c r="N215" s="255"/>
      <c r="O215" s="255"/>
      <c r="P215" s="255"/>
      <c r="Q215" s="255"/>
      <c r="R215" s="255"/>
      <c r="S215" s="255"/>
      <c r="T215" s="255"/>
      <c r="U215" s="255"/>
      <c r="V215" s="255"/>
      <c r="W215" s="255"/>
      <c r="X215" s="255"/>
      <c r="Y215" s="255"/>
      <c r="Z215" s="255"/>
      <c r="AA215" s="255"/>
      <c r="AB215" s="255"/>
      <c r="AC215" s="255"/>
      <c r="AD215" s="255"/>
      <c r="AE215" s="255"/>
      <c r="AF215" s="255"/>
      <c r="AG215" s="255"/>
      <c r="AH215" s="255"/>
      <c r="AI215" s="255"/>
      <c r="AJ215" s="255"/>
      <c r="AK215" s="255"/>
      <c r="AL215" s="255"/>
      <c r="AM215" s="255"/>
      <c r="AN215" s="255"/>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c r="BI215" s="213"/>
      <c r="BJ215" s="213"/>
      <c r="BK215" s="213"/>
      <c r="BL215" s="213"/>
      <c r="BM215" s="213"/>
      <c r="BN215" s="213"/>
      <c r="BO215" s="213"/>
      <c r="BP215" s="213"/>
      <c r="BQ215" s="213"/>
      <c r="BR215" s="213"/>
      <c r="BS215" s="213"/>
      <c r="BT215" s="213"/>
      <c r="BU215" s="213"/>
      <c r="BV215" s="213"/>
      <c r="BW215" s="213"/>
      <c r="BX215" s="213"/>
      <c r="BY215" s="213"/>
      <c r="BZ215" s="213"/>
      <c r="CA215" s="213"/>
      <c r="CB215" s="213"/>
      <c r="CC215" s="213"/>
      <c r="CD215" s="213"/>
      <c r="CE215" s="213"/>
      <c r="CF215" s="213"/>
      <c r="CG215" s="213"/>
      <c r="CH215" s="213"/>
      <c r="CI215" s="213"/>
      <c r="CJ215" s="213"/>
      <c r="CK215" s="213"/>
      <c r="CL215" s="213"/>
      <c r="CM215" s="213"/>
      <c r="CN215" s="213"/>
      <c r="CO215" s="213"/>
      <c r="CP215" s="213"/>
      <c r="CQ215" s="213"/>
      <c r="CR215" s="213"/>
      <c r="CS215" s="213"/>
      <c r="CT215" s="213"/>
      <c r="CU215" s="213"/>
      <c r="CV215" s="213"/>
      <c r="CW215" s="213"/>
      <c r="CX215" s="213"/>
      <c r="CY215" s="213"/>
      <c r="CZ215" s="213"/>
      <c r="DA215" s="213"/>
      <c r="DB215" s="213"/>
      <c r="DC215" s="213"/>
      <c r="DD215" s="213"/>
      <c r="DE215" s="213"/>
      <c r="DF215" s="213"/>
      <c r="DG215" s="213"/>
      <c r="DH215" s="213"/>
      <c r="DI215" s="213"/>
      <c r="DJ215" s="213"/>
      <c r="DK215" s="213"/>
      <c r="DL215" s="236"/>
      <c r="DM215" s="272"/>
    </row>
    <row r="216" spans="1:16384" s="168" customFormat="1">
      <c r="A216" s="253"/>
      <c r="B216" s="276"/>
      <c r="C216" s="174"/>
      <c r="D216" s="115" t="s">
        <v>647</v>
      </c>
      <c r="E216" s="113" t="s">
        <v>830</v>
      </c>
      <c r="F216" s="275" t="s">
        <v>320</v>
      </c>
      <c r="G216" s="209"/>
      <c r="H216" s="202"/>
      <c r="I216" s="274">
        <f>-'PRA110'!H216</f>
        <v>0</v>
      </c>
      <c r="J216" s="255"/>
      <c r="K216" s="255"/>
      <c r="L216" s="255"/>
      <c r="M216" s="255"/>
      <c r="N216" s="255"/>
      <c r="O216" s="255"/>
      <c r="P216" s="255"/>
      <c r="Q216" s="255"/>
      <c r="R216" s="255"/>
      <c r="S216" s="255"/>
      <c r="T216" s="255"/>
      <c r="U216" s="255"/>
      <c r="V216" s="255"/>
      <c r="W216" s="255"/>
      <c r="X216" s="255"/>
      <c r="Y216" s="255"/>
      <c r="Z216" s="255"/>
      <c r="AA216" s="255"/>
      <c r="AB216" s="255"/>
      <c r="AC216" s="255"/>
      <c r="AD216" s="255"/>
      <c r="AE216" s="255"/>
      <c r="AF216" s="255"/>
      <c r="AG216" s="255"/>
      <c r="AH216" s="255"/>
      <c r="AI216" s="255"/>
      <c r="AJ216" s="255"/>
      <c r="AK216" s="255"/>
      <c r="AL216" s="255"/>
      <c r="AM216" s="255"/>
      <c r="AN216" s="255"/>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c r="BI216" s="213"/>
      <c r="BJ216" s="213"/>
      <c r="BK216" s="213"/>
      <c r="BL216" s="213"/>
      <c r="BM216" s="213"/>
      <c r="BN216" s="213"/>
      <c r="BO216" s="213"/>
      <c r="BP216" s="213"/>
      <c r="BQ216" s="213"/>
      <c r="BR216" s="213"/>
      <c r="BS216" s="213"/>
      <c r="BT216" s="213"/>
      <c r="BU216" s="213"/>
      <c r="BV216" s="213"/>
      <c r="BW216" s="213"/>
      <c r="BX216" s="213"/>
      <c r="BY216" s="213"/>
      <c r="BZ216" s="213"/>
      <c r="CA216" s="213"/>
      <c r="CB216" s="213"/>
      <c r="CC216" s="213"/>
      <c r="CD216" s="213"/>
      <c r="CE216" s="213"/>
      <c r="CF216" s="213"/>
      <c r="CG216" s="213"/>
      <c r="CH216" s="213"/>
      <c r="CI216" s="213"/>
      <c r="CJ216" s="213"/>
      <c r="CK216" s="213"/>
      <c r="CL216" s="213"/>
      <c r="CM216" s="213"/>
      <c r="CN216" s="213"/>
      <c r="CO216" s="213"/>
      <c r="CP216" s="213"/>
      <c r="CQ216" s="213"/>
      <c r="CR216" s="213"/>
      <c r="CS216" s="213"/>
      <c r="CT216" s="213"/>
      <c r="CU216" s="213"/>
      <c r="CV216" s="213"/>
      <c r="CW216" s="213"/>
      <c r="CX216" s="213"/>
      <c r="CY216" s="213"/>
      <c r="CZ216" s="213"/>
      <c r="DA216" s="213"/>
      <c r="DB216" s="213"/>
      <c r="DC216" s="213"/>
      <c r="DD216" s="213"/>
      <c r="DE216" s="213"/>
      <c r="DF216" s="213"/>
      <c r="DG216" s="213"/>
      <c r="DH216" s="213"/>
      <c r="DI216" s="213"/>
      <c r="DJ216" s="213"/>
      <c r="DK216" s="213"/>
      <c r="DL216" s="236"/>
      <c r="DM216" s="272"/>
    </row>
    <row r="217" spans="1:16384" s="168" customFormat="1" ht="19.899999999999999" customHeight="1">
      <c r="A217" s="253"/>
      <c r="B217" s="276"/>
      <c r="C217" s="174"/>
      <c r="D217" s="115" t="s">
        <v>648</v>
      </c>
      <c r="E217" s="113" t="s">
        <v>831</v>
      </c>
      <c r="F217" s="275" t="s">
        <v>832</v>
      </c>
      <c r="G217" s="209"/>
      <c r="H217" s="202"/>
      <c r="I217" s="274">
        <f>-'PRA110'!H217</f>
        <v>0</v>
      </c>
      <c r="J217" s="255"/>
      <c r="K217" s="255"/>
      <c r="L217" s="255"/>
      <c r="M217" s="255"/>
      <c r="N217" s="255"/>
      <c r="O217" s="255"/>
      <c r="P217" s="255"/>
      <c r="Q217" s="255"/>
      <c r="R217" s="255"/>
      <c r="S217" s="255"/>
      <c r="T217" s="255"/>
      <c r="U217" s="255"/>
      <c r="V217" s="255"/>
      <c r="W217" s="255"/>
      <c r="X217" s="255"/>
      <c r="Y217" s="255"/>
      <c r="Z217" s="255"/>
      <c r="AA217" s="255"/>
      <c r="AB217" s="255"/>
      <c r="AC217" s="255"/>
      <c r="AD217" s="255"/>
      <c r="AE217" s="255"/>
      <c r="AF217" s="255"/>
      <c r="AG217" s="255"/>
      <c r="AH217" s="255"/>
      <c r="AI217" s="255"/>
      <c r="AJ217" s="255"/>
      <c r="AK217" s="255"/>
      <c r="AL217" s="255"/>
      <c r="AM217" s="255"/>
      <c r="AN217" s="255"/>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c r="BI217" s="213"/>
      <c r="BJ217" s="213"/>
      <c r="BK217" s="213"/>
      <c r="BL217" s="213"/>
      <c r="BM217" s="213"/>
      <c r="BN217" s="213"/>
      <c r="BO217" s="213"/>
      <c r="BP217" s="213"/>
      <c r="BQ217" s="213"/>
      <c r="BR217" s="213"/>
      <c r="BS217" s="213"/>
      <c r="BT217" s="213"/>
      <c r="BU217" s="213"/>
      <c r="BV217" s="213"/>
      <c r="BW217" s="213"/>
      <c r="BX217" s="213"/>
      <c r="BY217" s="213"/>
      <c r="BZ217" s="213"/>
      <c r="CA217" s="213"/>
      <c r="CB217" s="213"/>
      <c r="CC217" s="213"/>
      <c r="CD217" s="213"/>
      <c r="CE217" s="213"/>
      <c r="CF217" s="213"/>
      <c r="CG217" s="213"/>
      <c r="CH217" s="213"/>
      <c r="CI217" s="213"/>
      <c r="CJ217" s="213"/>
      <c r="CK217" s="213"/>
      <c r="CL217" s="213"/>
      <c r="CM217" s="213"/>
      <c r="CN217" s="213"/>
      <c r="CO217" s="213"/>
      <c r="CP217" s="213"/>
      <c r="CQ217" s="213"/>
      <c r="CR217" s="213"/>
      <c r="CS217" s="213"/>
      <c r="CT217" s="213"/>
      <c r="CU217" s="213"/>
      <c r="CV217" s="213"/>
      <c r="CW217" s="213"/>
      <c r="CX217" s="213"/>
      <c r="CY217" s="213"/>
      <c r="CZ217" s="213"/>
      <c r="DA217" s="213"/>
      <c r="DB217" s="213"/>
      <c r="DC217" s="213"/>
      <c r="DD217" s="213"/>
      <c r="DE217" s="213"/>
      <c r="DF217" s="213"/>
      <c r="DG217" s="213"/>
      <c r="DH217" s="213"/>
      <c r="DI217" s="213"/>
      <c r="DJ217" s="213"/>
      <c r="DK217" s="213"/>
      <c r="DL217" s="236"/>
      <c r="DM217" s="272"/>
    </row>
    <row r="218" spans="1:16384" s="168" customFormat="1" ht="19.899999999999999" customHeight="1">
      <c r="A218" s="247"/>
      <c r="B218" s="247"/>
      <c r="C218" s="248"/>
      <c r="D218" s="115" t="s">
        <v>649</v>
      </c>
      <c r="E218" s="113" t="s">
        <v>833</v>
      </c>
      <c r="F218" s="275" t="s">
        <v>834</v>
      </c>
      <c r="G218" s="209"/>
      <c r="H218" s="202"/>
      <c r="I218" s="274">
        <f>-'PRA110'!H218</f>
        <v>0</v>
      </c>
      <c r="J218" s="255"/>
      <c r="K218" s="255"/>
      <c r="L218" s="255"/>
      <c r="M218" s="255"/>
      <c r="N218" s="255"/>
      <c r="O218" s="255"/>
      <c r="P218" s="255"/>
      <c r="Q218" s="255"/>
      <c r="R218" s="255"/>
      <c r="S218" s="255"/>
      <c r="T218" s="255"/>
      <c r="U218" s="255"/>
      <c r="V218" s="255"/>
      <c r="W218" s="255"/>
      <c r="X218" s="255"/>
      <c r="Y218" s="255"/>
      <c r="Z218" s="255"/>
      <c r="AA218" s="255"/>
      <c r="AB218" s="255"/>
      <c r="AC218" s="255"/>
      <c r="AD218" s="255"/>
      <c r="AE218" s="255"/>
      <c r="AF218" s="255"/>
      <c r="AG218" s="255"/>
      <c r="AH218" s="255"/>
      <c r="AI218" s="255"/>
      <c r="AJ218" s="255"/>
      <c r="AK218" s="255"/>
      <c r="AL218" s="255"/>
      <c r="AM218" s="255"/>
      <c r="AN218" s="255"/>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c r="BI218" s="213"/>
      <c r="BJ218" s="213"/>
      <c r="BK218" s="213"/>
      <c r="BL218" s="213"/>
      <c r="BM218" s="213"/>
      <c r="BN218" s="213"/>
      <c r="BO218" s="213"/>
      <c r="BP218" s="213"/>
      <c r="BQ218" s="213"/>
      <c r="BR218" s="213"/>
      <c r="BS218" s="213"/>
      <c r="BT218" s="213"/>
      <c r="BU218" s="213"/>
      <c r="BV218" s="213"/>
      <c r="BW218" s="213"/>
      <c r="BX218" s="213"/>
      <c r="BY218" s="213"/>
      <c r="BZ218" s="213"/>
      <c r="CA218" s="213"/>
      <c r="CB218" s="213"/>
      <c r="CC218" s="213"/>
      <c r="CD218" s="213"/>
      <c r="CE218" s="213"/>
      <c r="CF218" s="213"/>
      <c r="CG218" s="213"/>
      <c r="CH218" s="213"/>
      <c r="CI218" s="213"/>
      <c r="CJ218" s="213"/>
      <c r="CK218" s="213"/>
      <c r="CL218" s="213"/>
      <c r="CM218" s="213"/>
      <c r="CN218" s="213"/>
      <c r="CO218" s="213"/>
      <c r="CP218" s="213"/>
      <c r="CQ218" s="213"/>
      <c r="CR218" s="213"/>
      <c r="CS218" s="213"/>
      <c r="CT218" s="213"/>
      <c r="CU218" s="213"/>
      <c r="CV218" s="213"/>
      <c r="CW218" s="213"/>
      <c r="CX218" s="213"/>
      <c r="CY218" s="213"/>
      <c r="CZ218" s="213"/>
      <c r="DA218" s="213"/>
      <c r="DB218" s="213"/>
      <c r="DC218" s="213"/>
      <c r="DD218" s="213"/>
      <c r="DE218" s="213"/>
      <c r="DF218" s="213"/>
      <c r="DG218" s="213"/>
      <c r="DH218" s="213"/>
      <c r="DI218" s="213"/>
      <c r="DJ218" s="213"/>
      <c r="DK218" s="213"/>
      <c r="DL218" s="236"/>
      <c r="DM218" s="272"/>
    </row>
    <row r="219" spans="1:16384" s="168" customFormat="1" ht="19.899999999999999" customHeight="1">
      <c r="A219" s="247"/>
      <c r="B219" s="247"/>
      <c r="C219" s="248"/>
      <c r="D219" s="115" t="s">
        <v>650</v>
      </c>
      <c r="E219" s="113" t="s">
        <v>835</v>
      </c>
      <c r="F219" s="275" t="s">
        <v>836</v>
      </c>
      <c r="G219" s="209"/>
      <c r="H219" s="202"/>
      <c r="I219" s="274">
        <f>-'PRA110'!H219</f>
        <v>0</v>
      </c>
      <c r="J219" s="255"/>
      <c r="K219" s="255"/>
      <c r="L219" s="255"/>
      <c r="M219" s="255"/>
      <c r="N219" s="255"/>
      <c r="O219" s="255"/>
      <c r="P219" s="255"/>
      <c r="Q219" s="255"/>
      <c r="R219" s="255"/>
      <c r="S219" s="255"/>
      <c r="T219" s="255"/>
      <c r="U219" s="255"/>
      <c r="V219" s="255"/>
      <c r="W219" s="255"/>
      <c r="X219" s="255"/>
      <c r="Y219" s="255"/>
      <c r="Z219" s="255"/>
      <c r="AA219" s="255"/>
      <c r="AB219" s="255"/>
      <c r="AC219" s="255"/>
      <c r="AD219" s="255"/>
      <c r="AE219" s="255"/>
      <c r="AF219" s="255"/>
      <c r="AG219" s="255"/>
      <c r="AH219" s="255"/>
      <c r="AI219" s="255"/>
      <c r="AJ219" s="255"/>
      <c r="AK219" s="255"/>
      <c r="AL219" s="255"/>
      <c r="AM219" s="255"/>
      <c r="AN219" s="255"/>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c r="BI219" s="213"/>
      <c r="BJ219" s="213"/>
      <c r="BK219" s="213"/>
      <c r="BL219" s="213"/>
      <c r="BM219" s="213"/>
      <c r="BN219" s="213"/>
      <c r="BO219" s="213"/>
      <c r="BP219" s="213"/>
      <c r="BQ219" s="213"/>
      <c r="BR219" s="213"/>
      <c r="BS219" s="213"/>
      <c r="BT219" s="213"/>
      <c r="BU219" s="213"/>
      <c r="BV219" s="213"/>
      <c r="BW219" s="213"/>
      <c r="BX219" s="213"/>
      <c r="BY219" s="213"/>
      <c r="BZ219" s="213"/>
      <c r="CA219" s="213"/>
      <c r="CB219" s="213"/>
      <c r="CC219" s="213"/>
      <c r="CD219" s="213"/>
      <c r="CE219" s="213"/>
      <c r="CF219" s="213"/>
      <c r="CG219" s="213"/>
      <c r="CH219" s="213"/>
      <c r="CI219" s="213"/>
      <c r="CJ219" s="213"/>
      <c r="CK219" s="213"/>
      <c r="CL219" s="213"/>
      <c r="CM219" s="213"/>
      <c r="CN219" s="213"/>
      <c r="CO219" s="213"/>
      <c r="CP219" s="213"/>
      <c r="CQ219" s="213"/>
      <c r="CR219" s="213"/>
      <c r="CS219" s="213"/>
      <c r="CT219" s="213"/>
      <c r="CU219" s="213"/>
      <c r="CV219" s="213"/>
      <c r="CW219" s="213"/>
      <c r="CX219" s="213"/>
      <c r="CY219" s="213"/>
      <c r="CZ219" s="213"/>
      <c r="DA219" s="213"/>
      <c r="DB219" s="213"/>
      <c r="DC219" s="213"/>
      <c r="DD219" s="213"/>
      <c r="DE219" s="213"/>
      <c r="DF219" s="213"/>
      <c r="DG219" s="213"/>
      <c r="DH219" s="213"/>
      <c r="DI219" s="213"/>
      <c r="DJ219" s="213"/>
      <c r="DK219" s="213"/>
      <c r="DL219" s="236"/>
      <c r="DM219" s="272"/>
    </row>
    <row r="220" spans="1:16384" s="168" customFormat="1" ht="19.899999999999999" customHeight="1">
      <c r="A220" s="247"/>
      <c r="B220" s="247"/>
      <c r="C220" s="248"/>
      <c r="D220" s="115" t="s">
        <v>651</v>
      </c>
      <c r="E220" s="113" t="s">
        <v>837</v>
      </c>
      <c r="F220" s="275" t="s">
        <v>838</v>
      </c>
      <c r="G220" s="209"/>
      <c r="H220" s="202"/>
      <c r="I220" s="274">
        <f>-'PRA110'!H220</f>
        <v>0</v>
      </c>
      <c r="J220" s="255"/>
      <c r="K220" s="255"/>
      <c r="L220" s="255"/>
      <c r="M220" s="255"/>
      <c r="N220" s="255"/>
      <c r="O220" s="255"/>
      <c r="P220" s="255"/>
      <c r="Q220" s="255"/>
      <c r="R220" s="255"/>
      <c r="S220" s="255"/>
      <c r="T220" s="255"/>
      <c r="U220" s="255"/>
      <c r="V220" s="255"/>
      <c r="W220" s="255"/>
      <c r="X220" s="255"/>
      <c r="Y220" s="255"/>
      <c r="Z220" s="255"/>
      <c r="AA220" s="255"/>
      <c r="AB220" s="255"/>
      <c r="AC220" s="255"/>
      <c r="AD220" s="255"/>
      <c r="AE220" s="255"/>
      <c r="AF220" s="255"/>
      <c r="AG220" s="255"/>
      <c r="AH220" s="255"/>
      <c r="AI220" s="255"/>
      <c r="AJ220" s="255"/>
      <c r="AK220" s="255"/>
      <c r="AL220" s="255"/>
      <c r="AM220" s="255"/>
      <c r="AN220" s="255"/>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c r="BI220" s="213"/>
      <c r="BJ220" s="213"/>
      <c r="BK220" s="213"/>
      <c r="BL220" s="213"/>
      <c r="BM220" s="213"/>
      <c r="BN220" s="213"/>
      <c r="BO220" s="213"/>
      <c r="BP220" s="213"/>
      <c r="BQ220" s="213"/>
      <c r="BR220" s="213"/>
      <c r="BS220" s="213"/>
      <c r="BT220" s="213"/>
      <c r="BU220" s="213"/>
      <c r="BV220" s="213"/>
      <c r="BW220" s="213"/>
      <c r="BX220" s="213"/>
      <c r="BY220" s="213"/>
      <c r="BZ220" s="213"/>
      <c r="CA220" s="213"/>
      <c r="CB220" s="213"/>
      <c r="CC220" s="213"/>
      <c r="CD220" s="213"/>
      <c r="CE220" s="213"/>
      <c r="CF220" s="213"/>
      <c r="CG220" s="213"/>
      <c r="CH220" s="213"/>
      <c r="CI220" s="213"/>
      <c r="CJ220" s="213"/>
      <c r="CK220" s="213"/>
      <c r="CL220" s="213"/>
      <c r="CM220" s="213"/>
      <c r="CN220" s="213"/>
      <c r="CO220" s="213"/>
      <c r="CP220" s="213"/>
      <c r="CQ220" s="213"/>
      <c r="CR220" s="213"/>
      <c r="CS220" s="213"/>
      <c r="CT220" s="213"/>
      <c r="CU220" s="213"/>
      <c r="CV220" s="213"/>
      <c r="CW220" s="213"/>
      <c r="CX220" s="213"/>
      <c r="CY220" s="213"/>
      <c r="CZ220" s="213"/>
      <c r="DA220" s="213"/>
      <c r="DB220" s="213"/>
      <c r="DC220" s="213"/>
      <c r="DD220" s="213"/>
      <c r="DE220" s="213"/>
      <c r="DF220" s="213"/>
      <c r="DG220" s="213"/>
      <c r="DH220" s="213"/>
      <c r="DI220" s="213"/>
      <c r="DJ220" s="213"/>
      <c r="DK220" s="213"/>
      <c r="DL220" s="236"/>
      <c r="DM220" s="272"/>
    </row>
    <row r="221" spans="1:16384" s="168" customFormat="1" ht="19.899999999999999" customHeight="1">
      <c r="A221" s="247"/>
      <c r="B221" s="247"/>
      <c r="C221" s="248"/>
      <c r="D221" s="115" t="s">
        <v>652</v>
      </c>
      <c r="E221" s="113" t="s">
        <v>839</v>
      </c>
      <c r="F221" s="275" t="s">
        <v>840</v>
      </c>
      <c r="G221" s="209"/>
      <c r="H221" s="202"/>
      <c r="I221" s="274">
        <f>-'PRA110'!H221</f>
        <v>0</v>
      </c>
      <c r="J221" s="255"/>
      <c r="K221" s="255"/>
      <c r="L221" s="255"/>
      <c r="M221" s="255"/>
      <c r="N221" s="255"/>
      <c r="O221" s="255"/>
      <c r="P221" s="255"/>
      <c r="Q221" s="255"/>
      <c r="R221" s="255"/>
      <c r="S221" s="255"/>
      <c r="T221" s="255"/>
      <c r="U221" s="255"/>
      <c r="V221" s="255"/>
      <c r="W221" s="255"/>
      <c r="X221" s="255"/>
      <c r="Y221" s="255"/>
      <c r="Z221" s="255"/>
      <c r="AA221" s="255"/>
      <c r="AB221" s="255"/>
      <c r="AC221" s="255"/>
      <c r="AD221" s="255"/>
      <c r="AE221" s="255"/>
      <c r="AF221" s="255"/>
      <c r="AG221" s="255"/>
      <c r="AH221" s="255"/>
      <c r="AI221" s="255"/>
      <c r="AJ221" s="255"/>
      <c r="AK221" s="255"/>
      <c r="AL221" s="255"/>
      <c r="AM221" s="255"/>
      <c r="AN221" s="255"/>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c r="BI221" s="213"/>
      <c r="BJ221" s="213"/>
      <c r="BK221" s="213"/>
      <c r="BL221" s="213"/>
      <c r="BM221" s="213"/>
      <c r="BN221" s="213"/>
      <c r="BO221" s="213"/>
      <c r="BP221" s="213"/>
      <c r="BQ221" s="213"/>
      <c r="BR221" s="213"/>
      <c r="BS221" s="213"/>
      <c r="BT221" s="213"/>
      <c r="BU221" s="213"/>
      <c r="BV221" s="213"/>
      <c r="BW221" s="213"/>
      <c r="BX221" s="213"/>
      <c r="BY221" s="213"/>
      <c r="BZ221" s="213"/>
      <c r="CA221" s="213"/>
      <c r="CB221" s="213"/>
      <c r="CC221" s="213"/>
      <c r="CD221" s="213"/>
      <c r="CE221" s="213"/>
      <c r="CF221" s="213"/>
      <c r="CG221" s="213"/>
      <c r="CH221" s="213"/>
      <c r="CI221" s="213"/>
      <c r="CJ221" s="213"/>
      <c r="CK221" s="213"/>
      <c r="CL221" s="213"/>
      <c r="CM221" s="213"/>
      <c r="CN221" s="213"/>
      <c r="CO221" s="213"/>
      <c r="CP221" s="213"/>
      <c r="CQ221" s="213"/>
      <c r="CR221" s="213"/>
      <c r="CS221" s="213"/>
      <c r="CT221" s="213"/>
      <c r="CU221" s="213"/>
      <c r="CV221" s="213"/>
      <c r="CW221" s="213"/>
      <c r="CX221" s="213"/>
      <c r="CY221" s="213"/>
      <c r="CZ221" s="213"/>
      <c r="DA221" s="213"/>
      <c r="DB221" s="213"/>
      <c r="DC221" s="213"/>
      <c r="DD221" s="213"/>
      <c r="DE221" s="213"/>
      <c r="DF221" s="213"/>
      <c r="DG221" s="213"/>
      <c r="DH221" s="213"/>
      <c r="DI221" s="213"/>
      <c r="DJ221" s="213"/>
      <c r="DK221" s="213"/>
      <c r="DL221" s="236"/>
      <c r="DM221" s="272"/>
    </row>
    <row r="222" spans="1:16384" s="168" customFormat="1">
      <c r="A222" s="247"/>
      <c r="B222" s="247"/>
      <c r="C222" s="248"/>
      <c r="D222" s="115" t="s">
        <v>653</v>
      </c>
      <c r="E222" s="113" t="s">
        <v>841</v>
      </c>
      <c r="F222" s="275" t="s">
        <v>321</v>
      </c>
      <c r="G222" s="209"/>
      <c r="H222" s="202"/>
      <c r="I222" s="274">
        <f>-'PRA110'!H222</f>
        <v>0</v>
      </c>
      <c r="J222" s="255"/>
      <c r="K222" s="255"/>
      <c r="L222" s="255"/>
      <c r="M222" s="255"/>
      <c r="N222" s="255"/>
      <c r="O222" s="255"/>
      <c r="P222" s="255"/>
      <c r="Q222" s="255"/>
      <c r="R222" s="255"/>
      <c r="S222" s="255"/>
      <c r="T222" s="255"/>
      <c r="U222" s="255"/>
      <c r="V222" s="255"/>
      <c r="W222" s="255"/>
      <c r="X222" s="255"/>
      <c r="Y222" s="255"/>
      <c r="Z222" s="255"/>
      <c r="AA222" s="255"/>
      <c r="AB222" s="255"/>
      <c r="AC222" s="255"/>
      <c r="AD222" s="255"/>
      <c r="AE222" s="255"/>
      <c r="AF222" s="255"/>
      <c r="AG222" s="255"/>
      <c r="AH222" s="255"/>
      <c r="AI222" s="255"/>
      <c r="AJ222" s="255"/>
      <c r="AK222" s="255"/>
      <c r="AL222" s="255"/>
      <c r="AM222" s="255"/>
      <c r="AN222" s="255"/>
      <c r="AO222" s="213"/>
      <c r="AP222" s="213"/>
      <c r="AQ222" s="213"/>
      <c r="AR222" s="213"/>
      <c r="AS222" s="213"/>
      <c r="AT222" s="213"/>
      <c r="AU222" s="213"/>
      <c r="AV222" s="213"/>
      <c r="AW222" s="213"/>
      <c r="AX222" s="213"/>
      <c r="AY222" s="213"/>
      <c r="AZ222" s="213"/>
      <c r="BA222" s="213"/>
      <c r="BB222" s="213"/>
      <c r="BC222" s="213"/>
      <c r="BD222" s="213"/>
      <c r="BE222" s="213"/>
      <c r="BF222" s="213"/>
      <c r="BG222" s="213"/>
      <c r="BH222" s="213"/>
      <c r="BI222" s="213"/>
      <c r="BJ222" s="213"/>
      <c r="BK222" s="213"/>
      <c r="BL222" s="213"/>
      <c r="BM222" s="213"/>
      <c r="BN222" s="213"/>
      <c r="BO222" s="213"/>
      <c r="BP222" s="213"/>
      <c r="BQ222" s="213"/>
      <c r="BR222" s="213"/>
      <c r="BS222" s="213"/>
      <c r="BT222" s="213"/>
      <c r="BU222" s="213"/>
      <c r="BV222" s="213"/>
      <c r="BW222" s="213"/>
      <c r="BX222" s="213"/>
      <c r="BY222" s="213"/>
      <c r="BZ222" s="213"/>
      <c r="CA222" s="213"/>
      <c r="CB222" s="213"/>
      <c r="CC222" s="213"/>
      <c r="CD222" s="213"/>
      <c r="CE222" s="213"/>
      <c r="CF222" s="213"/>
      <c r="CG222" s="213"/>
      <c r="CH222" s="213"/>
      <c r="CI222" s="213"/>
      <c r="CJ222" s="213"/>
      <c r="CK222" s="213"/>
      <c r="CL222" s="213"/>
      <c r="CM222" s="213"/>
      <c r="CN222" s="213"/>
      <c r="CO222" s="213"/>
      <c r="CP222" s="213"/>
      <c r="CQ222" s="213"/>
      <c r="CR222" s="213"/>
      <c r="CS222" s="213"/>
      <c r="CT222" s="213"/>
      <c r="CU222" s="213"/>
      <c r="CV222" s="213"/>
      <c r="CW222" s="213"/>
      <c r="CX222" s="213"/>
      <c r="CY222" s="213"/>
      <c r="CZ222" s="213"/>
      <c r="DA222" s="213"/>
      <c r="DB222" s="213"/>
      <c r="DC222" s="213"/>
      <c r="DD222" s="213"/>
      <c r="DE222" s="213"/>
      <c r="DF222" s="213"/>
      <c r="DG222" s="213"/>
      <c r="DH222" s="213"/>
      <c r="DI222" s="213"/>
      <c r="DJ222" s="213"/>
      <c r="DK222" s="213"/>
      <c r="DL222" s="236"/>
      <c r="DM222" s="272"/>
    </row>
    <row r="223" spans="1:16384" s="168" customFormat="1" ht="19.5" customHeight="1">
      <c r="A223" s="276"/>
      <c r="B223" s="214"/>
      <c r="C223" s="174"/>
      <c r="D223" s="115" t="s">
        <v>654</v>
      </c>
      <c r="E223" s="113" t="s">
        <v>842</v>
      </c>
      <c r="F223" s="275" t="s">
        <v>322</v>
      </c>
      <c r="G223" s="209"/>
      <c r="H223" s="202"/>
      <c r="I223" s="212"/>
      <c r="J223" s="39">
        <f>-'PRA110'!J223</f>
        <v>0</v>
      </c>
      <c r="K223" s="38">
        <f>-('PRA110'!I223-'PRA110'!J223)</f>
        <v>0</v>
      </c>
      <c r="L223" s="38">
        <f>-'PRA110'!K223</f>
        <v>0</v>
      </c>
      <c r="M223" s="38">
        <f>-'PRA110'!L223</f>
        <v>0</v>
      </c>
      <c r="N223" s="38">
        <f>-'PRA110'!M223</f>
        <v>0</v>
      </c>
      <c r="O223" s="38">
        <f>-'PRA110'!N223</f>
        <v>0</v>
      </c>
      <c r="P223" s="38">
        <f>-'PRA110'!O223</f>
        <v>0</v>
      </c>
      <c r="Q223" s="38">
        <f>-'PRA110'!P223</f>
        <v>0</v>
      </c>
      <c r="R223" s="38">
        <f>-'PRA110'!Q223</f>
        <v>0</v>
      </c>
      <c r="S223" s="38">
        <f>-'PRA110'!R223</f>
        <v>0</v>
      </c>
      <c r="T223" s="38">
        <f>-'PRA110'!S223</f>
        <v>0</v>
      </c>
      <c r="U223" s="38">
        <f>-'PRA110'!T223</f>
        <v>0</v>
      </c>
      <c r="V223" s="38">
        <f>-'PRA110'!U223</f>
        <v>0</v>
      </c>
      <c r="W223" s="38">
        <f>-'PRA110'!V223</f>
        <v>0</v>
      </c>
      <c r="X223" s="38">
        <f>-'PRA110'!W223</f>
        <v>0</v>
      </c>
      <c r="Y223" s="38">
        <f>-'PRA110'!X223</f>
        <v>0</v>
      </c>
      <c r="Z223" s="38">
        <f>-'PRA110'!Y223</f>
        <v>0</v>
      </c>
      <c r="AA223" s="38">
        <f>-'PRA110'!Z223</f>
        <v>0</v>
      </c>
      <c r="AB223" s="38">
        <f>-'PRA110'!AA223</f>
        <v>0</v>
      </c>
      <c r="AC223" s="38">
        <f>-'PRA110'!AB223</f>
        <v>0</v>
      </c>
      <c r="AD223" s="38">
        <f>-'PRA110'!AC223</f>
        <v>0</v>
      </c>
      <c r="AE223" s="38">
        <f>-'PRA110'!AD223</f>
        <v>0</v>
      </c>
      <c r="AF223" s="38">
        <f>-'PRA110'!AE223</f>
        <v>0</v>
      </c>
      <c r="AG223" s="38">
        <f>-'PRA110'!AF223</f>
        <v>0</v>
      </c>
      <c r="AH223" s="38">
        <f>-'PRA110'!AG223</f>
        <v>0</v>
      </c>
      <c r="AI223" s="38">
        <f>-'PRA110'!AH223</f>
        <v>0</v>
      </c>
      <c r="AJ223" s="38">
        <f>-'PRA110'!AI223</f>
        <v>0</v>
      </c>
      <c r="AK223" s="38">
        <f>-'PRA110'!AJ223</f>
        <v>0</v>
      </c>
      <c r="AL223" s="38">
        <f>-'PRA110'!AK223</f>
        <v>0</v>
      </c>
      <c r="AM223" s="38">
        <f>-'PRA110'!AL223</f>
        <v>0</v>
      </c>
      <c r="AN223" s="38">
        <f>-'PRA110'!AM223</f>
        <v>0</v>
      </c>
      <c r="AO223" s="38">
        <f>-'PRA110'!AN223</f>
        <v>0</v>
      </c>
      <c r="AP223" s="38">
        <f>-'PRA110'!AO223</f>
        <v>0</v>
      </c>
      <c r="AQ223" s="38">
        <f>-'PRA110'!AP223</f>
        <v>0</v>
      </c>
      <c r="AR223" s="38">
        <f>-'PRA110'!AQ223</f>
        <v>0</v>
      </c>
      <c r="AS223" s="38">
        <f>-'PRA110'!AR223</f>
        <v>0</v>
      </c>
      <c r="AT223" s="38">
        <f>-'PRA110'!AS223</f>
        <v>0</v>
      </c>
      <c r="AU223" s="38">
        <f>-'PRA110'!AT223</f>
        <v>0</v>
      </c>
      <c r="AV223" s="38">
        <f>-'PRA110'!AU223</f>
        <v>0</v>
      </c>
      <c r="AW223" s="38">
        <f>-'PRA110'!AV223</f>
        <v>0</v>
      </c>
      <c r="AX223" s="38">
        <f>-'PRA110'!AW223</f>
        <v>0</v>
      </c>
      <c r="AY223" s="38">
        <f>-'PRA110'!AX223</f>
        <v>0</v>
      </c>
      <c r="AZ223" s="38">
        <f>-'PRA110'!AY223</f>
        <v>0</v>
      </c>
      <c r="BA223" s="38">
        <f>-'PRA110'!AZ223</f>
        <v>0</v>
      </c>
      <c r="BB223" s="38">
        <f>-'PRA110'!BA223</f>
        <v>0</v>
      </c>
      <c r="BC223" s="38">
        <f>-'PRA110'!BB223</f>
        <v>0</v>
      </c>
      <c r="BD223" s="38">
        <f>-'PRA110'!BC223</f>
        <v>0</v>
      </c>
      <c r="BE223" s="38">
        <f>-'PRA110'!BD223</f>
        <v>0</v>
      </c>
      <c r="BF223" s="38">
        <f>-'PRA110'!BE223</f>
        <v>0</v>
      </c>
      <c r="BG223" s="38">
        <f>-'PRA110'!BF223</f>
        <v>0</v>
      </c>
      <c r="BH223" s="38">
        <f>-'PRA110'!BG223</f>
        <v>0</v>
      </c>
      <c r="BI223" s="38">
        <f>-'PRA110'!BH223</f>
        <v>0</v>
      </c>
      <c r="BJ223" s="38">
        <f>-'PRA110'!BI223</f>
        <v>0</v>
      </c>
      <c r="BK223" s="38">
        <f>-'PRA110'!BJ223</f>
        <v>0</v>
      </c>
      <c r="BL223" s="38">
        <f>-'PRA110'!BK223</f>
        <v>0</v>
      </c>
      <c r="BM223" s="38">
        <f>-'PRA110'!BL223</f>
        <v>0</v>
      </c>
      <c r="BN223" s="38">
        <f>-'PRA110'!BM223</f>
        <v>0</v>
      </c>
      <c r="BO223" s="38">
        <f>-'PRA110'!BN223</f>
        <v>0</v>
      </c>
      <c r="BP223" s="38">
        <f>-'PRA110'!BO223</f>
        <v>0</v>
      </c>
      <c r="BQ223" s="38">
        <f>-'PRA110'!BP223</f>
        <v>0</v>
      </c>
      <c r="BR223" s="38">
        <f>-'PRA110'!BQ223</f>
        <v>0</v>
      </c>
      <c r="BS223" s="38">
        <f>-'PRA110'!BR223</f>
        <v>0</v>
      </c>
      <c r="BT223" s="38">
        <f>-'PRA110'!BS223</f>
        <v>0</v>
      </c>
      <c r="BU223" s="38">
        <f>-'PRA110'!BT223</f>
        <v>0</v>
      </c>
      <c r="BV223" s="38">
        <f>-'PRA110'!BU223</f>
        <v>0</v>
      </c>
      <c r="BW223" s="38">
        <f>-'PRA110'!BV223</f>
        <v>0</v>
      </c>
      <c r="BX223" s="38">
        <f>-'PRA110'!BW223</f>
        <v>0</v>
      </c>
      <c r="BY223" s="38">
        <f>-'PRA110'!BX223</f>
        <v>0</v>
      </c>
      <c r="BZ223" s="38">
        <f>-'PRA110'!BY223</f>
        <v>0</v>
      </c>
      <c r="CA223" s="38">
        <f>-'PRA110'!BZ223</f>
        <v>0</v>
      </c>
      <c r="CB223" s="38">
        <f>-'PRA110'!CA223</f>
        <v>0</v>
      </c>
      <c r="CC223" s="38">
        <f>-'PRA110'!CB223</f>
        <v>0</v>
      </c>
      <c r="CD223" s="38">
        <f>-'PRA110'!CC223</f>
        <v>0</v>
      </c>
      <c r="CE223" s="38">
        <f>-'PRA110'!CD223</f>
        <v>0</v>
      </c>
      <c r="CF223" s="38">
        <f>-'PRA110'!CE223</f>
        <v>0</v>
      </c>
      <c r="CG223" s="38">
        <f>-'PRA110'!CF223</f>
        <v>0</v>
      </c>
      <c r="CH223" s="38">
        <f>-'PRA110'!CG223</f>
        <v>0</v>
      </c>
      <c r="CI223" s="38">
        <f>-'PRA110'!CH223</f>
        <v>0</v>
      </c>
      <c r="CJ223" s="38">
        <f>-'PRA110'!CI223</f>
        <v>0</v>
      </c>
      <c r="CK223" s="38">
        <f>-'PRA110'!CJ223</f>
        <v>0</v>
      </c>
      <c r="CL223" s="38">
        <f>-'PRA110'!CK223</f>
        <v>0</v>
      </c>
      <c r="CM223" s="38">
        <f>-'PRA110'!CL223</f>
        <v>0</v>
      </c>
      <c r="CN223" s="38">
        <f>-'PRA110'!CM223</f>
        <v>0</v>
      </c>
      <c r="CO223" s="38">
        <f>-'PRA110'!CN223</f>
        <v>0</v>
      </c>
      <c r="CP223" s="38">
        <f>-'PRA110'!CO223</f>
        <v>0</v>
      </c>
      <c r="CQ223" s="38">
        <f>-'PRA110'!CP223</f>
        <v>0</v>
      </c>
      <c r="CR223" s="38">
        <f>-'PRA110'!CQ223</f>
        <v>0</v>
      </c>
      <c r="CS223" s="38">
        <f>-'PRA110'!CR223</f>
        <v>0</v>
      </c>
      <c r="CT223" s="38">
        <f>-'PRA110'!CS223</f>
        <v>0</v>
      </c>
      <c r="CU223" s="38">
        <f>-'PRA110'!CT223</f>
        <v>0</v>
      </c>
      <c r="CV223" s="38">
        <f>-'PRA110'!CU223</f>
        <v>0</v>
      </c>
      <c r="CW223" s="38">
        <f>-'PRA110'!CV223</f>
        <v>0</v>
      </c>
      <c r="CX223" s="38">
        <f>-'PRA110'!CW223</f>
        <v>0</v>
      </c>
      <c r="CY223" s="38">
        <f>-'PRA110'!CX223</f>
        <v>0</v>
      </c>
      <c r="CZ223" s="38">
        <f>-'PRA110'!CY223</f>
        <v>0</v>
      </c>
      <c r="DA223" s="38">
        <f>-'PRA110'!CZ223</f>
        <v>0</v>
      </c>
      <c r="DB223" s="38">
        <f>-'PRA110'!DA223</f>
        <v>0</v>
      </c>
      <c r="DC223" s="38">
        <f>-'PRA110'!DB223</f>
        <v>0</v>
      </c>
      <c r="DD223" s="38">
        <f>-'PRA110'!DC223</f>
        <v>0</v>
      </c>
      <c r="DE223" s="38">
        <f>-'PRA110'!DD223</f>
        <v>0</v>
      </c>
      <c r="DF223" s="38">
        <f>-'PRA110'!DE223</f>
        <v>0</v>
      </c>
      <c r="DG223" s="38">
        <f>-'PRA110'!DF223</f>
        <v>0</v>
      </c>
      <c r="DH223" s="38">
        <f>-'PRA110'!DG223</f>
        <v>0</v>
      </c>
      <c r="DI223" s="38">
        <f>-'PRA110'!DH223</f>
        <v>0</v>
      </c>
      <c r="DJ223" s="38">
        <f>-'PRA110'!DI223</f>
        <v>0</v>
      </c>
      <c r="DK223" s="38">
        <f>-'PRA110'!DJ223</f>
        <v>0</v>
      </c>
      <c r="DL223" s="41">
        <f>-'PRA110'!DK223</f>
        <v>0</v>
      </c>
      <c r="DM223" s="272"/>
    </row>
    <row r="224" spans="1:16384" s="168" customFormat="1" ht="19.899999999999999" customHeight="1">
      <c r="A224" s="250"/>
      <c r="B224" s="249"/>
      <c r="C224" s="174"/>
      <c r="D224" s="115" t="s">
        <v>655</v>
      </c>
      <c r="E224" s="113" t="s">
        <v>843</v>
      </c>
      <c r="F224" s="275" t="s">
        <v>323</v>
      </c>
      <c r="G224" s="209"/>
      <c r="H224" s="202"/>
      <c r="I224" s="274">
        <f>-'PRA110'!H224</f>
        <v>0</v>
      </c>
      <c r="J224" s="255"/>
      <c r="K224" s="213"/>
      <c r="L224" s="213"/>
      <c r="M224" s="213"/>
      <c r="N224" s="213"/>
      <c r="O224" s="213"/>
      <c r="P224" s="213"/>
      <c r="Q224" s="213"/>
      <c r="R224" s="213"/>
      <c r="S224" s="213"/>
      <c r="T224" s="213"/>
      <c r="U224" s="213"/>
      <c r="V224" s="213"/>
      <c r="W224" s="213"/>
      <c r="X224" s="213"/>
      <c r="Y224" s="213"/>
      <c r="Z224" s="213"/>
      <c r="AA224" s="213"/>
      <c r="AB224" s="213"/>
      <c r="AC224" s="213"/>
      <c r="AD224" s="213"/>
      <c r="AE224" s="213"/>
      <c r="AF224" s="213"/>
      <c r="AG224" s="213"/>
      <c r="AH224" s="213"/>
      <c r="AI224" s="213"/>
      <c r="AJ224" s="213"/>
      <c r="AK224" s="213"/>
      <c r="AL224" s="213"/>
      <c r="AM224" s="213"/>
      <c r="AN224" s="213"/>
      <c r="AO224" s="213"/>
      <c r="AP224" s="213"/>
      <c r="AQ224" s="213"/>
      <c r="AR224" s="213"/>
      <c r="AS224" s="213"/>
      <c r="AT224" s="213"/>
      <c r="AU224" s="213"/>
      <c r="AV224" s="213"/>
      <c r="AW224" s="213"/>
      <c r="AX224" s="213"/>
      <c r="AY224" s="213"/>
      <c r="AZ224" s="213"/>
      <c r="BA224" s="213"/>
      <c r="BB224" s="213"/>
      <c r="BC224" s="213"/>
      <c r="BD224" s="213"/>
      <c r="BE224" s="213"/>
      <c r="BF224" s="213"/>
      <c r="BG224" s="213"/>
      <c r="BH224" s="213"/>
      <c r="BI224" s="213"/>
      <c r="BJ224" s="213"/>
      <c r="BK224" s="213"/>
      <c r="BL224" s="213"/>
      <c r="BM224" s="213"/>
      <c r="BN224" s="213"/>
      <c r="BO224" s="213"/>
      <c r="BP224" s="213"/>
      <c r="BQ224" s="213"/>
      <c r="BR224" s="213"/>
      <c r="BS224" s="213"/>
      <c r="BT224" s="213"/>
      <c r="BU224" s="213"/>
      <c r="BV224" s="213"/>
      <c r="BW224" s="213"/>
      <c r="BX224" s="213"/>
      <c r="BY224" s="213"/>
      <c r="BZ224" s="213"/>
      <c r="CA224" s="213"/>
      <c r="CB224" s="213"/>
      <c r="CC224" s="213"/>
      <c r="CD224" s="213"/>
      <c r="CE224" s="213"/>
      <c r="CF224" s="213"/>
      <c r="CG224" s="213"/>
      <c r="CH224" s="213"/>
      <c r="CI224" s="213"/>
      <c r="CJ224" s="213"/>
      <c r="CK224" s="213"/>
      <c r="CL224" s="213"/>
      <c r="CM224" s="213"/>
      <c r="CN224" s="213"/>
      <c r="CO224" s="213"/>
      <c r="CP224" s="213"/>
      <c r="CQ224" s="213"/>
      <c r="CR224" s="213"/>
      <c r="CS224" s="213"/>
      <c r="CT224" s="213"/>
      <c r="CU224" s="213"/>
      <c r="CV224" s="213"/>
      <c r="CW224" s="213"/>
      <c r="CX224" s="213"/>
      <c r="CY224" s="213"/>
      <c r="CZ224" s="213"/>
      <c r="DA224" s="213"/>
      <c r="DB224" s="213"/>
      <c r="DC224" s="213"/>
      <c r="DD224" s="213"/>
      <c r="DE224" s="213"/>
      <c r="DF224" s="213"/>
      <c r="DG224" s="213"/>
      <c r="DH224" s="213"/>
      <c r="DI224" s="213"/>
      <c r="DJ224" s="213"/>
      <c r="DK224" s="213"/>
      <c r="DL224" s="236"/>
      <c r="DM224" s="272"/>
    </row>
    <row r="225" spans="1:117" s="168" customFormat="1" ht="19.899999999999999" customHeight="1">
      <c r="A225" s="276"/>
      <c r="B225" s="276"/>
      <c r="C225" s="174"/>
      <c r="D225" s="111" t="s">
        <v>694</v>
      </c>
      <c r="E225" s="118" t="s">
        <v>695</v>
      </c>
      <c r="F225" s="277" t="s">
        <v>324</v>
      </c>
      <c r="G225" s="209"/>
      <c r="H225" s="202"/>
      <c r="I225" s="117"/>
      <c r="J225" s="38">
        <f>-'PRA110'!J225</f>
        <v>0</v>
      </c>
      <c r="K225" s="38">
        <f>-('PRA110'!I225-'PRA110'!J225)</f>
        <v>0</v>
      </c>
      <c r="L225" s="38">
        <f>-'PRA110'!K225</f>
        <v>0</v>
      </c>
      <c r="M225" s="38">
        <f>-'PRA110'!L225</f>
        <v>0</v>
      </c>
      <c r="N225" s="38">
        <f>-'PRA110'!M225</f>
        <v>0</v>
      </c>
      <c r="O225" s="38">
        <f>-'PRA110'!N225</f>
        <v>0</v>
      </c>
      <c r="P225" s="38">
        <f>-'PRA110'!O225</f>
        <v>0</v>
      </c>
      <c r="Q225" s="38">
        <f>-'PRA110'!P225</f>
        <v>0</v>
      </c>
      <c r="R225" s="38">
        <f>-'PRA110'!Q225</f>
        <v>0</v>
      </c>
      <c r="S225" s="38">
        <f>-'PRA110'!R225</f>
        <v>0</v>
      </c>
      <c r="T225" s="38">
        <f>-'PRA110'!S225</f>
        <v>0</v>
      </c>
      <c r="U225" s="38">
        <f>-'PRA110'!T225</f>
        <v>0</v>
      </c>
      <c r="V225" s="38">
        <f>-'PRA110'!U225</f>
        <v>0</v>
      </c>
      <c r="W225" s="38">
        <f>-'PRA110'!V225</f>
        <v>0</v>
      </c>
      <c r="X225" s="38">
        <f>-'PRA110'!W225</f>
        <v>0</v>
      </c>
      <c r="Y225" s="38">
        <f>-'PRA110'!X225</f>
        <v>0</v>
      </c>
      <c r="Z225" s="38">
        <f>-'PRA110'!Y225</f>
        <v>0</v>
      </c>
      <c r="AA225" s="38">
        <f>-'PRA110'!Z225</f>
        <v>0</v>
      </c>
      <c r="AB225" s="38">
        <f>-'PRA110'!AA225</f>
        <v>0</v>
      </c>
      <c r="AC225" s="38">
        <f>-'PRA110'!AB225</f>
        <v>0</v>
      </c>
      <c r="AD225" s="38">
        <f>-'PRA110'!AC225</f>
        <v>0</v>
      </c>
      <c r="AE225" s="38">
        <f>-'PRA110'!AD225</f>
        <v>0</v>
      </c>
      <c r="AF225" s="38">
        <f>-'PRA110'!AE225</f>
        <v>0</v>
      </c>
      <c r="AG225" s="38">
        <f>-'PRA110'!AF225</f>
        <v>0</v>
      </c>
      <c r="AH225" s="38">
        <f>-'PRA110'!AG225</f>
        <v>0</v>
      </c>
      <c r="AI225" s="38">
        <f>-'PRA110'!AH225</f>
        <v>0</v>
      </c>
      <c r="AJ225" s="38">
        <f>-'PRA110'!AI225</f>
        <v>0</v>
      </c>
      <c r="AK225" s="38">
        <f>-'PRA110'!AJ225</f>
        <v>0</v>
      </c>
      <c r="AL225" s="38">
        <f>-'PRA110'!AK225</f>
        <v>0</v>
      </c>
      <c r="AM225" s="38">
        <f>-'PRA110'!AL225</f>
        <v>0</v>
      </c>
      <c r="AN225" s="38">
        <f>-'PRA110'!AM225</f>
        <v>0</v>
      </c>
      <c r="AO225" s="38">
        <f>-'PRA110'!AN225</f>
        <v>0</v>
      </c>
      <c r="AP225" s="38">
        <f>-'PRA110'!AO225</f>
        <v>0</v>
      </c>
      <c r="AQ225" s="38">
        <f>-'PRA110'!AP225</f>
        <v>0</v>
      </c>
      <c r="AR225" s="38">
        <f>-'PRA110'!AQ225</f>
        <v>0</v>
      </c>
      <c r="AS225" s="38">
        <f>-'PRA110'!AR225</f>
        <v>0</v>
      </c>
      <c r="AT225" s="38">
        <f>-'PRA110'!AS225</f>
        <v>0</v>
      </c>
      <c r="AU225" s="38">
        <f>-'PRA110'!AT225</f>
        <v>0</v>
      </c>
      <c r="AV225" s="38">
        <f>-'PRA110'!AU225</f>
        <v>0</v>
      </c>
      <c r="AW225" s="38">
        <f>-'PRA110'!AV225</f>
        <v>0</v>
      </c>
      <c r="AX225" s="38">
        <f>-'PRA110'!AW225</f>
        <v>0</v>
      </c>
      <c r="AY225" s="38">
        <f>-'PRA110'!AX225</f>
        <v>0</v>
      </c>
      <c r="AZ225" s="38">
        <f>-'PRA110'!AY225</f>
        <v>0</v>
      </c>
      <c r="BA225" s="38">
        <f>-'PRA110'!AZ225</f>
        <v>0</v>
      </c>
      <c r="BB225" s="38">
        <f>-'PRA110'!BA225</f>
        <v>0</v>
      </c>
      <c r="BC225" s="38">
        <f>-'PRA110'!BB225</f>
        <v>0</v>
      </c>
      <c r="BD225" s="38">
        <f>-'PRA110'!BC225</f>
        <v>0</v>
      </c>
      <c r="BE225" s="38">
        <f>-'PRA110'!BD225</f>
        <v>0</v>
      </c>
      <c r="BF225" s="38">
        <f>-'PRA110'!BE225</f>
        <v>0</v>
      </c>
      <c r="BG225" s="38">
        <f>-'PRA110'!BF225</f>
        <v>0</v>
      </c>
      <c r="BH225" s="38">
        <f>-'PRA110'!BG225</f>
        <v>0</v>
      </c>
      <c r="BI225" s="38">
        <f>-'PRA110'!BH225</f>
        <v>0</v>
      </c>
      <c r="BJ225" s="38">
        <f>-'PRA110'!BI225</f>
        <v>0</v>
      </c>
      <c r="BK225" s="38">
        <f>-'PRA110'!BJ225</f>
        <v>0</v>
      </c>
      <c r="BL225" s="38">
        <f>-'PRA110'!BK225</f>
        <v>0</v>
      </c>
      <c r="BM225" s="38">
        <f>-'PRA110'!BL225</f>
        <v>0</v>
      </c>
      <c r="BN225" s="38">
        <f>-'PRA110'!BM225</f>
        <v>0</v>
      </c>
      <c r="BO225" s="38">
        <f>-'PRA110'!BN225</f>
        <v>0</v>
      </c>
      <c r="BP225" s="38">
        <f>-'PRA110'!BO225</f>
        <v>0</v>
      </c>
      <c r="BQ225" s="38">
        <f>-'PRA110'!BP225</f>
        <v>0</v>
      </c>
      <c r="BR225" s="38">
        <f>-'PRA110'!BQ225</f>
        <v>0</v>
      </c>
      <c r="BS225" s="38">
        <f>-'PRA110'!BR225</f>
        <v>0</v>
      </c>
      <c r="BT225" s="38">
        <f>-'PRA110'!BS225</f>
        <v>0</v>
      </c>
      <c r="BU225" s="38">
        <f>-'PRA110'!BT225</f>
        <v>0</v>
      </c>
      <c r="BV225" s="38">
        <f>-'PRA110'!BU225</f>
        <v>0</v>
      </c>
      <c r="BW225" s="38">
        <f>-'PRA110'!BV225</f>
        <v>0</v>
      </c>
      <c r="BX225" s="38">
        <f>-'PRA110'!BW225</f>
        <v>0</v>
      </c>
      <c r="BY225" s="38">
        <f>-'PRA110'!BX225</f>
        <v>0</v>
      </c>
      <c r="BZ225" s="38">
        <f>-'PRA110'!BY225</f>
        <v>0</v>
      </c>
      <c r="CA225" s="38">
        <f>-'PRA110'!BZ225</f>
        <v>0</v>
      </c>
      <c r="CB225" s="38">
        <f>-'PRA110'!CA225</f>
        <v>0</v>
      </c>
      <c r="CC225" s="38">
        <f>-'PRA110'!CB225</f>
        <v>0</v>
      </c>
      <c r="CD225" s="38">
        <f>-'PRA110'!CC225</f>
        <v>0</v>
      </c>
      <c r="CE225" s="38">
        <f>-'PRA110'!CD225</f>
        <v>0</v>
      </c>
      <c r="CF225" s="38">
        <f>-'PRA110'!CE225</f>
        <v>0</v>
      </c>
      <c r="CG225" s="38">
        <f>-'PRA110'!CF225</f>
        <v>0</v>
      </c>
      <c r="CH225" s="38">
        <f>-'PRA110'!CG225</f>
        <v>0</v>
      </c>
      <c r="CI225" s="38">
        <f>-'PRA110'!CH225</f>
        <v>0</v>
      </c>
      <c r="CJ225" s="38">
        <f>-'PRA110'!CI225</f>
        <v>0</v>
      </c>
      <c r="CK225" s="38">
        <f>-'PRA110'!CJ225</f>
        <v>0</v>
      </c>
      <c r="CL225" s="38">
        <f>-'PRA110'!CK225</f>
        <v>0</v>
      </c>
      <c r="CM225" s="38">
        <f>-'PRA110'!CL225</f>
        <v>0</v>
      </c>
      <c r="CN225" s="38">
        <f>-'PRA110'!CM225</f>
        <v>0</v>
      </c>
      <c r="CO225" s="38">
        <f>-'PRA110'!CN225</f>
        <v>0</v>
      </c>
      <c r="CP225" s="38">
        <f>-'PRA110'!CO225</f>
        <v>0</v>
      </c>
      <c r="CQ225" s="38">
        <f>-'PRA110'!CP225</f>
        <v>0</v>
      </c>
      <c r="CR225" s="38">
        <f>-'PRA110'!CQ225</f>
        <v>0</v>
      </c>
      <c r="CS225" s="38">
        <f>-'PRA110'!CR225</f>
        <v>0</v>
      </c>
      <c r="CT225" s="38">
        <f>-'PRA110'!CS225</f>
        <v>0</v>
      </c>
      <c r="CU225" s="38">
        <f>-'PRA110'!CT225</f>
        <v>0</v>
      </c>
      <c r="CV225" s="38">
        <f>-'PRA110'!CU225</f>
        <v>0</v>
      </c>
      <c r="CW225" s="38">
        <f>-'PRA110'!CV225</f>
        <v>0</v>
      </c>
      <c r="CX225" s="38">
        <f>-'PRA110'!CW225</f>
        <v>0</v>
      </c>
      <c r="CY225" s="38">
        <f>-'PRA110'!CX225</f>
        <v>0</v>
      </c>
      <c r="CZ225" s="38">
        <f>-'PRA110'!CY225</f>
        <v>0</v>
      </c>
      <c r="DA225" s="38">
        <f>-'PRA110'!CZ225</f>
        <v>0</v>
      </c>
      <c r="DB225" s="38">
        <f>-'PRA110'!DA225</f>
        <v>0</v>
      </c>
      <c r="DC225" s="38">
        <f>-'PRA110'!DB225</f>
        <v>0</v>
      </c>
      <c r="DD225" s="38">
        <f>-'PRA110'!DC225</f>
        <v>0</v>
      </c>
      <c r="DE225" s="38">
        <f>-'PRA110'!DD225</f>
        <v>0</v>
      </c>
      <c r="DF225" s="38">
        <f>-'PRA110'!DE225</f>
        <v>0</v>
      </c>
      <c r="DG225" s="38">
        <f>-'PRA110'!DF225</f>
        <v>0</v>
      </c>
      <c r="DH225" s="38">
        <f>-'PRA110'!DG225</f>
        <v>0</v>
      </c>
      <c r="DI225" s="38">
        <f>-'PRA110'!DH225</f>
        <v>0</v>
      </c>
      <c r="DJ225" s="38">
        <f>-'PRA110'!DI225</f>
        <v>0</v>
      </c>
      <c r="DK225" s="38">
        <f>-'PRA110'!DJ225</f>
        <v>0</v>
      </c>
      <c r="DL225" s="41">
        <f>-'PRA110'!DK225</f>
        <v>0</v>
      </c>
      <c r="DM225" s="272"/>
    </row>
    <row r="226" spans="1:117" s="168" customFormat="1" ht="19.899999999999999" customHeight="1">
      <c r="A226" s="214"/>
      <c r="B226" s="214"/>
      <c r="C226" s="174"/>
      <c r="D226" s="111" t="s">
        <v>656</v>
      </c>
      <c r="E226" s="120" t="s">
        <v>844</v>
      </c>
      <c r="F226" s="278" t="s">
        <v>658</v>
      </c>
      <c r="G226" s="209"/>
      <c r="H226" s="202"/>
      <c r="I226" s="117"/>
      <c r="J226" s="38">
        <f>-'PRA110'!J226</f>
        <v>0</v>
      </c>
      <c r="K226" s="38">
        <f>-('PRA110'!I226-'PRA110'!J226)</f>
        <v>0</v>
      </c>
      <c r="L226" s="38">
        <f>-'PRA110'!K226</f>
        <v>0</v>
      </c>
      <c r="M226" s="38">
        <f>-'PRA110'!L226</f>
        <v>0</v>
      </c>
      <c r="N226" s="38">
        <f>-'PRA110'!M226</f>
        <v>0</v>
      </c>
      <c r="O226" s="38">
        <f>-'PRA110'!N226</f>
        <v>0</v>
      </c>
      <c r="P226" s="38">
        <f>-'PRA110'!O226</f>
        <v>0</v>
      </c>
      <c r="Q226" s="38">
        <f>-'PRA110'!P226</f>
        <v>0</v>
      </c>
      <c r="R226" s="38">
        <f>-'PRA110'!Q226</f>
        <v>0</v>
      </c>
      <c r="S226" s="38">
        <f>-'PRA110'!R226</f>
        <v>0</v>
      </c>
      <c r="T226" s="38">
        <f>-'PRA110'!S226</f>
        <v>0</v>
      </c>
      <c r="U226" s="38">
        <f>-'PRA110'!T226</f>
        <v>0</v>
      </c>
      <c r="V226" s="38">
        <f>-'PRA110'!U226</f>
        <v>0</v>
      </c>
      <c r="W226" s="38">
        <f>-'PRA110'!V226</f>
        <v>0</v>
      </c>
      <c r="X226" s="38">
        <f>-'PRA110'!W226</f>
        <v>0</v>
      </c>
      <c r="Y226" s="38">
        <f>-'PRA110'!X226</f>
        <v>0</v>
      </c>
      <c r="Z226" s="38">
        <f>-'PRA110'!Y226</f>
        <v>0</v>
      </c>
      <c r="AA226" s="38">
        <f>-'PRA110'!Z226</f>
        <v>0</v>
      </c>
      <c r="AB226" s="38">
        <f>-'PRA110'!AA226</f>
        <v>0</v>
      </c>
      <c r="AC226" s="38">
        <f>-'PRA110'!AB226</f>
        <v>0</v>
      </c>
      <c r="AD226" s="38">
        <f>-'PRA110'!AC226</f>
        <v>0</v>
      </c>
      <c r="AE226" s="38">
        <f>-'PRA110'!AD226</f>
        <v>0</v>
      </c>
      <c r="AF226" s="38">
        <f>-'PRA110'!AE226</f>
        <v>0</v>
      </c>
      <c r="AG226" s="38">
        <f>-'PRA110'!AF226</f>
        <v>0</v>
      </c>
      <c r="AH226" s="38">
        <f>-'PRA110'!AG226</f>
        <v>0</v>
      </c>
      <c r="AI226" s="38">
        <f>-'PRA110'!AH226</f>
        <v>0</v>
      </c>
      <c r="AJ226" s="38">
        <f>-'PRA110'!AI226</f>
        <v>0</v>
      </c>
      <c r="AK226" s="38">
        <f>-'PRA110'!AJ226</f>
        <v>0</v>
      </c>
      <c r="AL226" s="38">
        <f>-'PRA110'!AK226</f>
        <v>0</v>
      </c>
      <c r="AM226" s="38">
        <f>-'PRA110'!AL226</f>
        <v>0</v>
      </c>
      <c r="AN226" s="38">
        <f>-'PRA110'!AM226</f>
        <v>0</v>
      </c>
      <c r="AO226" s="38">
        <f>-'PRA110'!AN226</f>
        <v>0</v>
      </c>
      <c r="AP226" s="38">
        <f>-'PRA110'!AO226</f>
        <v>0</v>
      </c>
      <c r="AQ226" s="38">
        <f>-'PRA110'!AP226</f>
        <v>0</v>
      </c>
      <c r="AR226" s="38">
        <f>-'PRA110'!AQ226</f>
        <v>0</v>
      </c>
      <c r="AS226" s="38">
        <f>-'PRA110'!AR226</f>
        <v>0</v>
      </c>
      <c r="AT226" s="38">
        <f>-'PRA110'!AS226</f>
        <v>0</v>
      </c>
      <c r="AU226" s="38">
        <f>-'PRA110'!AT226</f>
        <v>0</v>
      </c>
      <c r="AV226" s="38">
        <f>-'PRA110'!AU226</f>
        <v>0</v>
      </c>
      <c r="AW226" s="38">
        <f>-'PRA110'!AV226</f>
        <v>0</v>
      </c>
      <c r="AX226" s="38">
        <f>-'PRA110'!AW226</f>
        <v>0</v>
      </c>
      <c r="AY226" s="38">
        <f>-'PRA110'!AX226</f>
        <v>0</v>
      </c>
      <c r="AZ226" s="38">
        <f>-'PRA110'!AY226</f>
        <v>0</v>
      </c>
      <c r="BA226" s="38">
        <f>-'PRA110'!AZ226</f>
        <v>0</v>
      </c>
      <c r="BB226" s="38">
        <f>-'PRA110'!BA226</f>
        <v>0</v>
      </c>
      <c r="BC226" s="38">
        <f>-'PRA110'!BB226</f>
        <v>0</v>
      </c>
      <c r="BD226" s="38">
        <f>-'PRA110'!BC226</f>
        <v>0</v>
      </c>
      <c r="BE226" s="38">
        <f>-'PRA110'!BD226</f>
        <v>0</v>
      </c>
      <c r="BF226" s="38">
        <f>-'PRA110'!BE226</f>
        <v>0</v>
      </c>
      <c r="BG226" s="38">
        <f>-'PRA110'!BF226</f>
        <v>0</v>
      </c>
      <c r="BH226" s="38">
        <f>-'PRA110'!BG226</f>
        <v>0</v>
      </c>
      <c r="BI226" s="38">
        <f>-'PRA110'!BH226</f>
        <v>0</v>
      </c>
      <c r="BJ226" s="38">
        <f>-'PRA110'!BI226</f>
        <v>0</v>
      </c>
      <c r="BK226" s="38">
        <f>-'PRA110'!BJ226</f>
        <v>0</v>
      </c>
      <c r="BL226" s="38">
        <f>-'PRA110'!BK226</f>
        <v>0</v>
      </c>
      <c r="BM226" s="38">
        <f>-'PRA110'!BL226</f>
        <v>0</v>
      </c>
      <c r="BN226" s="38">
        <f>-'PRA110'!BM226</f>
        <v>0</v>
      </c>
      <c r="BO226" s="38">
        <f>-'PRA110'!BN226</f>
        <v>0</v>
      </c>
      <c r="BP226" s="38">
        <f>-'PRA110'!BO226</f>
        <v>0</v>
      </c>
      <c r="BQ226" s="38">
        <f>-'PRA110'!BP226</f>
        <v>0</v>
      </c>
      <c r="BR226" s="38">
        <f>-'PRA110'!BQ226</f>
        <v>0</v>
      </c>
      <c r="BS226" s="38">
        <f>-'PRA110'!BR226</f>
        <v>0</v>
      </c>
      <c r="BT226" s="38">
        <f>-'PRA110'!BS226</f>
        <v>0</v>
      </c>
      <c r="BU226" s="38">
        <f>-'PRA110'!BT226</f>
        <v>0</v>
      </c>
      <c r="BV226" s="38">
        <f>-'PRA110'!BU226</f>
        <v>0</v>
      </c>
      <c r="BW226" s="38">
        <f>-'PRA110'!BV226</f>
        <v>0</v>
      </c>
      <c r="BX226" s="38">
        <f>-'PRA110'!BW226</f>
        <v>0</v>
      </c>
      <c r="BY226" s="38">
        <f>-'PRA110'!BX226</f>
        <v>0</v>
      </c>
      <c r="BZ226" s="38">
        <f>-'PRA110'!BY226</f>
        <v>0</v>
      </c>
      <c r="CA226" s="38">
        <f>-'PRA110'!BZ226</f>
        <v>0</v>
      </c>
      <c r="CB226" s="38">
        <f>-'PRA110'!CA226</f>
        <v>0</v>
      </c>
      <c r="CC226" s="38">
        <f>-'PRA110'!CB226</f>
        <v>0</v>
      </c>
      <c r="CD226" s="38">
        <f>-'PRA110'!CC226</f>
        <v>0</v>
      </c>
      <c r="CE226" s="38">
        <f>-'PRA110'!CD226</f>
        <v>0</v>
      </c>
      <c r="CF226" s="38">
        <f>-'PRA110'!CE226</f>
        <v>0</v>
      </c>
      <c r="CG226" s="38">
        <f>-'PRA110'!CF226</f>
        <v>0</v>
      </c>
      <c r="CH226" s="38">
        <f>-'PRA110'!CG226</f>
        <v>0</v>
      </c>
      <c r="CI226" s="38">
        <f>-'PRA110'!CH226</f>
        <v>0</v>
      </c>
      <c r="CJ226" s="38">
        <f>-'PRA110'!CI226</f>
        <v>0</v>
      </c>
      <c r="CK226" s="38">
        <f>-'PRA110'!CJ226</f>
        <v>0</v>
      </c>
      <c r="CL226" s="38">
        <f>-'PRA110'!CK226</f>
        <v>0</v>
      </c>
      <c r="CM226" s="38">
        <f>-'PRA110'!CL226</f>
        <v>0</v>
      </c>
      <c r="CN226" s="38">
        <f>-'PRA110'!CM226</f>
        <v>0</v>
      </c>
      <c r="CO226" s="38">
        <f>-'PRA110'!CN226</f>
        <v>0</v>
      </c>
      <c r="CP226" s="38">
        <f>-'PRA110'!CO226</f>
        <v>0</v>
      </c>
      <c r="CQ226" s="38">
        <f>-'PRA110'!CP226</f>
        <v>0</v>
      </c>
      <c r="CR226" s="38">
        <f>-'PRA110'!CQ226</f>
        <v>0</v>
      </c>
      <c r="CS226" s="38">
        <f>-'PRA110'!CR226</f>
        <v>0</v>
      </c>
      <c r="CT226" s="38">
        <f>-'PRA110'!CS226</f>
        <v>0</v>
      </c>
      <c r="CU226" s="38">
        <f>-'PRA110'!CT226</f>
        <v>0</v>
      </c>
      <c r="CV226" s="38">
        <f>-'PRA110'!CU226</f>
        <v>0</v>
      </c>
      <c r="CW226" s="38">
        <f>-'PRA110'!CV226</f>
        <v>0</v>
      </c>
      <c r="CX226" s="38">
        <f>-'PRA110'!CW226</f>
        <v>0</v>
      </c>
      <c r="CY226" s="38">
        <f>-'PRA110'!CX226</f>
        <v>0</v>
      </c>
      <c r="CZ226" s="38">
        <f>-'PRA110'!CY226</f>
        <v>0</v>
      </c>
      <c r="DA226" s="38">
        <f>-'PRA110'!CZ226</f>
        <v>0</v>
      </c>
      <c r="DB226" s="38">
        <f>-'PRA110'!DA226</f>
        <v>0</v>
      </c>
      <c r="DC226" s="38">
        <f>-'PRA110'!DB226</f>
        <v>0</v>
      </c>
      <c r="DD226" s="38">
        <f>-'PRA110'!DC226</f>
        <v>0</v>
      </c>
      <c r="DE226" s="38">
        <f>-'PRA110'!DD226</f>
        <v>0</v>
      </c>
      <c r="DF226" s="38">
        <f>-'PRA110'!DE226</f>
        <v>0</v>
      </c>
      <c r="DG226" s="38">
        <f>-'PRA110'!DF226</f>
        <v>0</v>
      </c>
      <c r="DH226" s="38">
        <f>-'PRA110'!DG226</f>
        <v>0</v>
      </c>
      <c r="DI226" s="38">
        <f>-'PRA110'!DH226</f>
        <v>0</v>
      </c>
      <c r="DJ226" s="38">
        <f>-'PRA110'!DI226</f>
        <v>0</v>
      </c>
      <c r="DK226" s="38">
        <f>-'PRA110'!DJ226</f>
        <v>0</v>
      </c>
      <c r="DL226" s="41">
        <f>-'PRA110'!DK226</f>
        <v>0</v>
      </c>
      <c r="DM226" s="272"/>
    </row>
    <row r="227" spans="1:117" s="168" customFormat="1" ht="19.899999999999999" customHeight="1">
      <c r="A227" s="214"/>
      <c r="B227" s="214"/>
      <c r="C227" s="174"/>
      <c r="D227" s="111" t="s">
        <v>657</v>
      </c>
      <c r="E227" s="120" t="s">
        <v>845</v>
      </c>
      <c r="F227" s="278" t="s">
        <v>660</v>
      </c>
      <c r="G227" s="209"/>
      <c r="H227" s="202"/>
      <c r="I227" s="117"/>
      <c r="J227" s="38">
        <f>-'PRA110'!J227</f>
        <v>0</v>
      </c>
      <c r="K227" s="38">
        <f>-('PRA110'!I227-'PRA110'!J227)</f>
        <v>0</v>
      </c>
      <c r="L227" s="38">
        <f>-'PRA110'!K227</f>
        <v>0</v>
      </c>
      <c r="M227" s="38">
        <f>-'PRA110'!L227</f>
        <v>0</v>
      </c>
      <c r="N227" s="38">
        <f>-'PRA110'!M227</f>
        <v>0</v>
      </c>
      <c r="O227" s="38">
        <f>-'PRA110'!N227</f>
        <v>0</v>
      </c>
      <c r="P227" s="38">
        <f>-'PRA110'!O227</f>
        <v>0</v>
      </c>
      <c r="Q227" s="38">
        <f>-'PRA110'!P227</f>
        <v>0</v>
      </c>
      <c r="R227" s="38">
        <f>-'PRA110'!Q227</f>
        <v>0</v>
      </c>
      <c r="S227" s="38">
        <f>-'PRA110'!R227</f>
        <v>0</v>
      </c>
      <c r="T227" s="38">
        <f>-'PRA110'!S227</f>
        <v>0</v>
      </c>
      <c r="U227" s="38">
        <f>-'PRA110'!T227</f>
        <v>0</v>
      </c>
      <c r="V227" s="38">
        <f>-'PRA110'!U227</f>
        <v>0</v>
      </c>
      <c r="W227" s="38">
        <f>-'PRA110'!V227</f>
        <v>0</v>
      </c>
      <c r="X227" s="38">
        <f>-'PRA110'!W227</f>
        <v>0</v>
      </c>
      <c r="Y227" s="38">
        <f>-'PRA110'!X227</f>
        <v>0</v>
      </c>
      <c r="Z227" s="38">
        <f>-'PRA110'!Y227</f>
        <v>0</v>
      </c>
      <c r="AA227" s="38">
        <f>-'PRA110'!Z227</f>
        <v>0</v>
      </c>
      <c r="AB227" s="38">
        <f>-'PRA110'!AA227</f>
        <v>0</v>
      </c>
      <c r="AC227" s="38">
        <f>-'PRA110'!AB227</f>
        <v>0</v>
      </c>
      <c r="AD227" s="38">
        <f>-'PRA110'!AC227</f>
        <v>0</v>
      </c>
      <c r="AE227" s="38">
        <f>-'PRA110'!AD227</f>
        <v>0</v>
      </c>
      <c r="AF227" s="38">
        <f>-'PRA110'!AE227</f>
        <v>0</v>
      </c>
      <c r="AG227" s="38">
        <f>-'PRA110'!AF227</f>
        <v>0</v>
      </c>
      <c r="AH227" s="38">
        <f>-'PRA110'!AG227</f>
        <v>0</v>
      </c>
      <c r="AI227" s="38">
        <f>-'PRA110'!AH227</f>
        <v>0</v>
      </c>
      <c r="AJ227" s="38">
        <f>-'PRA110'!AI227</f>
        <v>0</v>
      </c>
      <c r="AK227" s="38">
        <f>-'PRA110'!AJ227</f>
        <v>0</v>
      </c>
      <c r="AL227" s="38">
        <f>-'PRA110'!AK227</f>
        <v>0</v>
      </c>
      <c r="AM227" s="38">
        <f>-'PRA110'!AL227</f>
        <v>0</v>
      </c>
      <c r="AN227" s="38">
        <f>-'PRA110'!AM227</f>
        <v>0</v>
      </c>
      <c r="AO227" s="38">
        <f>-'PRA110'!AN227</f>
        <v>0</v>
      </c>
      <c r="AP227" s="38">
        <f>-'PRA110'!AO227</f>
        <v>0</v>
      </c>
      <c r="AQ227" s="38">
        <f>-'PRA110'!AP227</f>
        <v>0</v>
      </c>
      <c r="AR227" s="38">
        <f>-'PRA110'!AQ227</f>
        <v>0</v>
      </c>
      <c r="AS227" s="38">
        <f>-'PRA110'!AR227</f>
        <v>0</v>
      </c>
      <c r="AT227" s="38">
        <f>-'PRA110'!AS227</f>
        <v>0</v>
      </c>
      <c r="AU227" s="38">
        <f>-'PRA110'!AT227</f>
        <v>0</v>
      </c>
      <c r="AV227" s="38">
        <f>-'PRA110'!AU227</f>
        <v>0</v>
      </c>
      <c r="AW227" s="38">
        <f>-'PRA110'!AV227</f>
        <v>0</v>
      </c>
      <c r="AX227" s="38">
        <f>-'PRA110'!AW227</f>
        <v>0</v>
      </c>
      <c r="AY227" s="38">
        <f>-'PRA110'!AX227</f>
        <v>0</v>
      </c>
      <c r="AZ227" s="38">
        <f>-'PRA110'!AY227</f>
        <v>0</v>
      </c>
      <c r="BA227" s="38">
        <f>-'PRA110'!AZ227</f>
        <v>0</v>
      </c>
      <c r="BB227" s="38">
        <f>-'PRA110'!BA227</f>
        <v>0</v>
      </c>
      <c r="BC227" s="38">
        <f>-'PRA110'!BB227</f>
        <v>0</v>
      </c>
      <c r="BD227" s="38">
        <f>-'PRA110'!BC227</f>
        <v>0</v>
      </c>
      <c r="BE227" s="38">
        <f>-'PRA110'!BD227</f>
        <v>0</v>
      </c>
      <c r="BF227" s="38">
        <f>-'PRA110'!BE227</f>
        <v>0</v>
      </c>
      <c r="BG227" s="38">
        <f>-'PRA110'!BF227</f>
        <v>0</v>
      </c>
      <c r="BH227" s="38">
        <f>-'PRA110'!BG227</f>
        <v>0</v>
      </c>
      <c r="BI227" s="38">
        <f>-'PRA110'!BH227</f>
        <v>0</v>
      </c>
      <c r="BJ227" s="38">
        <f>-'PRA110'!BI227</f>
        <v>0</v>
      </c>
      <c r="BK227" s="38">
        <f>-'PRA110'!BJ227</f>
        <v>0</v>
      </c>
      <c r="BL227" s="38">
        <f>-'PRA110'!BK227</f>
        <v>0</v>
      </c>
      <c r="BM227" s="38">
        <f>-'PRA110'!BL227</f>
        <v>0</v>
      </c>
      <c r="BN227" s="38">
        <f>-'PRA110'!BM227</f>
        <v>0</v>
      </c>
      <c r="BO227" s="38">
        <f>-'PRA110'!BN227</f>
        <v>0</v>
      </c>
      <c r="BP227" s="38">
        <f>-'PRA110'!BO227</f>
        <v>0</v>
      </c>
      <c r="BQ227" s="38">
        <f>-'PRA110'!BP227</f>
        <v>0</v>
      </c>
      <c r="BR227" s="38">
        <f>-'PRA110'!BQ227</f>
        <v>0</v>
      </c>
      <c r="BS227" s="38">
        <f>-'PRA110'!BR227</f>
        <v>0</v>
      </c>
      <c r="BT227" s="38">
        <f>-'PRA110'!BS227</f>
        <v>0</v>
      </c>
      <c r="BU227" s="38">
        <f>-'PRA110'!BT227</f>
        <v>0</v>
      </c>
      <c r="BV227" s="38">
        <f>-'PRA110'!BU227</f>
        <v>0</v>
      </c>
      <c r="BW227" s="38">
        <f>-'PRA110'!BV227</f>
        <v>0</v>
      </c>
      <c r="BX227" s="38">
        <f>-'PRA110'!BW227</f>
        <v>0</v>
      </c>
      <c r="BY227" s="38">
        <f>-'PRA110'!BX227</f>
        <v>0</v>
      </c>
      <c r="BZ227" s="38">
        <f>-'PRA110'!BY227</f>
        <v>0</v>
      </c>
      <c r="CA227" s="38">
        <f>-'PRA110'!BZ227</f>
        <v>0</v>
      </c>
      <c r="CB227" s="38">
        <f>-'PRA110'!CA227</f>
        <v>0</v>
      </c>
      <c r="CC227" s="38">
        <f>-'PRA110'!CB227</f>
        <v>0</v>
      </c>
      <c r="CD227" s="38">
        <f>-'PRA110'!CC227</f>
        <v>0</v>
      </c>
      <c r="CE227" s="38">
        <f>-'PRA110'!CD227</f>
        <v>0</v>
      </c>
      <c r="CF227" s="38">
        <f>-'PRA110'!CE227</f>
        <v>0</v>
      </c>
      <c r="CG227" s="38">
        <f>-'PRA110'!CF227</f>
        <v>0</v>
      </c>
      <c r="CH227" s="38">
        <f>-'PRA110'!CG227</f>
        <v>0</v>
      </c>
      <c r="CI227" s="38">
        <f>-'PRA110'!CH227</f>
        <v>0</v>
      </c>
      <c r="CJ227" s="38">
        <f>-'PRA110'!CI227</f>
        <v>0</v>
      </c>
      <c r="CK227" s="38">
        <f>-'PRA110'!CJ227</f>
        <v>0</v>
      </c>
      <c r="CL227" s="38">
        <f>-'PRA110'!CK227</f>
        <v>0</v>
      </c>
      <c r="CM227" s="38">
        <f>-'PRA110'!CL227</f>
        <v>0</v>
      </c>
      <c r="CN227" s="38">
        <f>-'PRA110'!CM227</f>
        <v>0</v>
      </c>
      <c r="CO227" s="38">
        <f>-'PRA110'!CN227</f>
        <v>0</v>
      </c>
      <c r="CP227" s="38">
        <f>-'PRA110'!CO227</f>
        <v>0</v>
      </c>
      <c r="CQ227" s="38">
        <f>-'PRA110'!CP227</f>
        <v>0</v>
      </c>
      <c r="CR227" s="38">
        <f>-'PRA110'!CQ227</f>
        <v>0</v>
      </c>
      <c r="CS227" s="38">
        <f>-'PRA110'!CR227</f>
        <v>0</v>
      </c>
      <c r="CT227" s="38">
        <f>-'PRA110'!CS227</f>
        <v>0</v>
      </c>
      <c r="CU227" s="38">
        <f>-'PRA110'!CT227</f>
        <v>0</v>
      </c>
      <c r="CV227" s="38">
        <f>-'PRA110'!CU227</f>
        <v>0</v>
      </c>
      <c r="CW227" s="38">
        <f>-'PRA110'!CV227</f>
        <v>0</v>
      </c>
      <c r="CX227" s="38">
        <f>-'PRA110'!CW227</f>
        <v>0</v>
      </c>
      <c r="CY227" s="38">
        <f>-'PRA110'!CX227</f>
        <v>0</v>
      </c>
      <c r="CZ227" s="38">
        <f>-'PRA110'!CY227</f>
        <v>0</v>
      </c>
      <c r="DA227" s="38">
        <f>-'PRA110'!CZ227</f>
        <v>0</v>
      </c>
      <c r="DB227" s="38">
        <f>-'PRA110'!DA227</f>
        <v>0</v>
      </c>
      <c r="DC227" s="38">
        <f>-'PRA110'!DB227</f>
        <v>0</v>
      </c>
      <c r="DD227" s="38">
        <f>-'PRA110'!DC227</f>
        <v>0</v>
      </c>
      <c r="DE227" s="38">
        <f>-'PRA110'!DD227</f>
        <v>0</v>
      </c>
      <c r="DF227" s="38">
        <f>-'PRA110'!DE227</f>
        <v>0</v>
      </c>
      <c r="DG227" s="38">
        <f>-'PRA110'!DF227</f>
        <v>0</v>
      </c>
      <c r="DH227" s="38">
        <f>-'PRA110'!DG227</f>
        <v>0</v>
      </c>
      <c r="DI227" s="38">
        <f>-'PRA110'!DH227</f>
        <v>0</v>
      </c>
      <c r="DJ227" s="38">
        <f>-'PRA110'!DI227</f>
        <v>0</v>
      </c>
      <c r="DK227" s="38">
        <f>-'PRA110'!DJ227</f>
        <v>0</v>
      </c>
      <c r="DL227" s="41">
        <f>-'PRA110'!DK227</f>
        <v>0</v>
      </c>
      <c r="DM227" s="272"/>
    </row>
    <row r="228" spans="1:117" s="168" customFormat="1" ht="19.899999999999999" customHeight="1">
      <c r="A228" s="214"/>
      <c r="B228" s="214"/>
      <c r="C228" s="174"/>
      <c r="D228" s="111" t="s">
        <v>659</v>
      </c>
      <c r="E228" s="120" t="s">
        <v>846</v>
      </c>
      <c r="F228" s="278" t="s">
        <v>662</v>
      </c>
      <c r="G228" s="209"/>
      <c r="H228" s="202"/>
      <c r="I228" s="117"/>
      <c r="J228" s="38">
        <f>-'PRA110'!J228</f>
        <v>0</v>
      </c>
      <c r="K228" s="38">
        <f>-('PRA110'!I228-'PRA110'!J228)</f>
        <v>0</v>
      </c>
      <c r="L228" s="38">
        <f>-'PRA110'!K228</f>
        <v>0</v>
      </c>
      <c r="M228" s="38">
        <f>-'PRA110'!L228</f>
        <v>0</v>
      </c>
      <c r="N228" s="38">
        <f>-'PRA110'!M228</f>
        <v>0</v>
      </c>
      <c r="O228" s="38">
        <f>-'PRA110'!N228</f>
        <v>0</v>
      </c>
      <c r="P228" s="38">
        <f>-'PRA110'!O228</f>
        <v>0</v>
      </c>
      <c r="Q228" s="38">
        <f>-'PRA110'!P228</f>
        <v>0</v>
      </c>
      <c r="R228" s="38">
        <f>-'PRA110'!Q228</f>
        <v>0</v>
      </c>
      <c r="S228" s="38">
        <f>-'PRA110'!R228</f>
        <v>0</v>
      </c>
      <c r="T228" s="38">
        <f>-'PRA110'!S228</f>
        <v>0</v>
      </c>
      <c r="U228" s="38">
        <f>-'PRA110'!T228</f>
        <v>0</v>
      </c>
      <c r="V228" s="38">
        <f>-'PRA110'!U228</f>
        <v>0</v>
      </c>
      <c r="W228" s="38">
        <f>-'PRA110'!V228</f>
        <v>0</v>
      </c>
      <c r="X228" s="38">
        <f>-'PRA110'!W228</f>
        <v>0</v>
      </c>
      <c r="Y228" s="38">
        <f>-'PRA110'!X228</f>
        <v>0</v>
      </c>
      <c r="Z228" s="38">
        <f>-'PRA110'!Y228</f>
        <v>0</v>
      </c>
      <c r="AA228" s="38">
        <f>-'PRA110'!Z228</f>
        <v>0</v>
      </c>
      <c r="AB228" s="38">
        <f>-'PRA110'!AA228</f>
        <v>0</v>
      </c>
      <c r="AC228" s="38">
        <f>-'PRA110'!AB228</f>
        <v>0</v>
      </c>
      <c r="AD228" s="38">
        <f>-'PRA110'!AC228</f>
        <v>0</v>
      </c>
      <c r="AE228" s="38">
        <f>-'PRA110'!AD228</f>
        <v>0</v>
      </c>
      <c r="AF228" s="38">
        <f>-'PRA110'!AE228</f>
        <v>0</v>
      </c>
      <c r="AG228" s="38">
        <f>-'PRA110'!AF228</f>
        <v>0</v>
      </c>
      <c r="AH228" s="38">
        <f>-'PRA110'!AG228</f>
        <v>0</v>
      </c>
      <c r="AI228" s="38">
        <f>-'PRA110'!AH228</f>
        <v>0</v>
      </c>
      <c r="AJ228" s="38">
        <f>-'PRA110'!AI228</f>
        <v>0</v>
      </c>
      <c r="AK228" s="38">
        <f>-'PRA110'!AJ228</f>
        <v>0</v>
      </c>
      <c r="AL228" s="38">
        <f>-'PRA110'!AK228</f>
        <v>0</v>
      </c>
      <c r="AM228" s="38">
        <f>-'PRA110'!AL228</f>
        <v>0</v>
      </c>
      <c r="AN228" s="38">
        <f>-'PRA110'!AM228</f>
        <v>0</v>
      </c>
      <c r="AO228" s="38">
        <f>-'PRA110'!AN228</f>
        <v>0</v>
      </c>
      <c r="AP228" s="38">
        <f>-'PRA110'!AO228</f>
        <v>0</v>
      </c>
      <c r="AQ228" s="38">
        <f>-'PRA110'!AP228</f>
        <v>0</v>
      </c>
      <c r="AR228" s="38">
        <f>-'PRA110'!AQ228</f>
        <v>0</v>
      </c>
      <c r="AS228" s="38">
        <f>-'PRA110'!AR228</f>
        <v>0</v>
      </c>
      <c r="AT228" s="38">
        <f>-'PRA110'!AS228</f>
        <v>0</v>
      </c>
      <c r="AU228" s="38">
        <f>-'PRA110'!AT228</f>
        <v>0</v>
      </c>
      <c r="AV228" s="38">
        <f>-'PRA110'!AU228</f>
        <v>0</v>
      </c>
      <c r="AW228" s="38">
        <f>-'PRA110'!AV228</f>
        <v>0</v>
      </c>
      <c r="AX228" s="38">
        <f>-'PRA110'!AW228</f>
        <v>0</v>
      </c>
      <c r="AY228" s="38">
        <f>-'PRA110'!AX228</f>
        <v>0</v>
      </c>
      <c r="AZ228" s="38">
        <f>-'PRA110'!AY228</f>
        <v>0</v>
      </c>
      <c r="BA228" s="38">
        <f>-'PRA110'!AZ228</f>
        <v>0</v>
      </c>
      <c r="BB228" s="38">
        <f>-'PRA110'!BA228</f>
        <v>0</v>
      </c>
      <c r="BC228" s="38">
        <f>-'PRA110'!BB228</f>
        <v>0</v>
      </c>
      <c r="BD228" s="38">
        <f>-'PRA110'!BC228</f>
        <v>0</v>
      </c>
      <c r="BE228" s="38">
        <f>-'PRA110'!BD228</f>
        <v>0</v>
      </c>
      <c r="BF228" s="38">
        <f>-'PRA110'!BE228</f>
        <v>0</v>
      </c>
      <c r="BG228" s="38">
        <f>-'PRA110'!BF228</f>
        <v>0</v>
      </c>
      <c r="BH228" s="38">
        <f>-'PRA110'!BG228</f>
        <v>0</v>
      </c>
      <c r="BI228" s="38">
        <f>-'PRA110'!BH228</f>
        <v>0</v>
      </c>
      <c r="BJ228" s="38">
        <f>-'PRA110'!BI228</f>
        <v>0</v>
      </c>
      <c r="BK228" s="38">
        <f>-'PRA110'!BJ228</f>
        <v>0</v>
      </c>
      <c r="BL228" s="38">
        <f>-'PRA110'!BK228</f>
        <v>0</v>
      </c>
      <c r="BM228" s="38">
        <f>-'PRA110'!BL228</f>
        <v>0</v>
      </c>
      <c r="BN228" s="38">
        <f>-'PRA110'!BM228</f>
        <v>0</v>
      </c>
      <c r="BO228" s="38">
        <f>-'PRA110'!BN228</f>
        <v>0</v>
      </c>
      <c r="BP228" s="38">
        <f>-'PRA110'!BO228</f>
        <v>0</v>
      </c>
      <c r="BQ228" s="38">
        <f>-'PRA110'!BP228</f>
        <v>0</v>
      </c>
      <c r="BR228" s="38">
        <f>-'PRA110'!BQ228</f>
        <v>0</v>
      </c>
      <c r="BS228" s="38">
        <f>-'PRA110'!BR228</f>
        <v>0</v>
      </c>
      <c r="BT228" s="38">
        <f>-'PRA110'!BS228</f>
        <v>0</v>
      </c>
      <c r="BU228" s="38">
        <f>-'PRA110'!BT228</f>
        <v>0</v>
      </c>
      <c r="BV228" s="38">
        <f>-'PRA110'!BU228</f>
        <v>0</v>
      </c>
      <c r="BW228" s="38">
        <f>-'PRA110'!BV228</f>
        <v>0</v>
      </c>
      <c r="BX228" s="38">
        <f>-'PRA110'!BW228</f>
        <v>0</v>
      </c>
      <c r="BY228" s="38">
        <f>-'PRA110'!BX228</f>
        <v>0</v>
      </c>
      <c r="BZ228" s="38">
        <f>-'PRA110'!BY228</f>
        <v>0</v>
      </c>
      <c r="CA228" s="38">
        <f>-'PRA110'!BZ228</f>
        <v>0</v>
      </c>
      <c r="CB228" s="38">
        <f>-'PRA110'!CA228</f>
        <v>0</v>
      </c>
      <c r="CC228" s="38">
        <f>-'PRA110'!CB228</f>
        <v>0</v>
      </c>
      <c r="CD228" s="38">
        <f>-'PRA110'!CC228</f>
        <v>0</v>
      </c>
      <c r="CE228" s="38">
        <f>-'PRA110'!CD228</f>
        <v>0</v>
      </c>
      <c r="CF228" s="38">
        <f>-'PRA110'!CE228</f>
        <v>0</v>
      </c>
      <c r="CG228" s="38">
        <f>-'PRA110'!CF228</f>
        <v>0</v>
      </c>
      <c r="CH228" s="38">
        <f>-'PRA110'!CG228</f>
        <v>0</v>
      </c>
      <c r="CI228" s="38">
        <f>-'PRA110'!CH228</f>
        <v>0</v>
      </c>
      <c r="CJ228" s="38">
        <f>-'PRA110'!CI228</f>
        <v>0</v>
      </c>
      <c r="CK228" s="38">
        <f>-'PRA110'!CJ228</f>
        <v>0</v>
      </c>
      <c r="CL228" s="38">
        <f>-'PRA110'!CK228</f>
        <v>0</v>
      </c>
      <c r="CM228" s="38">
        <f>-'PRA110'!CL228</f>
        <v>0</v>
      </c>
      <c r="CN228" s="38">
        <f>-'PRA110'!CM228</f>
        <v>0</v>
      </c>
      <c r="CO228" s="38">
        <f>-'PRA110'!CN228</f>
        <v>0</v>
      </c>
      <c r="CP228" s="38">
        <f>-'PRA110'!CO228</f>
        <v>0</v>
      </c>
      <c r="CQ228" s="38">
        <f>-'PRA110'!CP228</f>
        <v>0</v>
      </c>
      <c r="CR228" s="38">
        <f>-'PRA110'!CQ228</f>
        <v>0</v>
      </c>
      <c r="CS228" s="38">
        <f>-'PRA110'!CR228</f>
        <v>0</v>
      </c>
      <c r="CT228" s="38">
        <f>-'PRA110'!CS228</f>
        <v>0</v>
      </c>
      <c r="CU228" s="38">
        <f>-'PRA110'!CT228</f>
        <v>0</v>
      </c>
      <c r="CV228" s="38">
        <f>-'PRA110'!CU228</f>
        <v>0</v>
      </c>
      <c r="CW228" s="38">
        <f>-'PRA110'!CV228</f>
        <v>0</v>
      </c>
      <c r="CX228" s="38">
        <f>-'PRA110'!CW228</f>
        <v>0</v>
      </c>
      <c r="CY228" s="38">
        <f>-'PRA110'!CX228</f>
        <v>0</v>
      </c>
      <c r="CZ228" s="38">
        <f>-'PRA110'!CY228</f>
        <v>0</v>
      </c>
      <c r="DA228" s="38">
        <f>-'PRA110'!CZ228</f>
        <v>0</v>
      </c>
      <c r="DB228" s="38">
        <f>-'PRA110'!DA228</f>
        <v>0</v>
      </c>
      <c r="DC228" s="38">
        <f>-'PRA110'!DB228</f>
        <v>0</v>
      </c>
      <c r="DD228" s="38">
        <f>-'PRA110'!DC228</f>
        <v>0</v>
      </c>
      <c r="DE228" s="38">
        <f>-'PRA110'!DD228</f>
        <v>0</v>
      </c>
      <c r="DF228" s="38">
        <f>-'PRA110'!DE228</f>
        <v>0</v>
      </c>
      <c r="DG228" s="38">
        <f>-'PRA110'!DF228</f>
        <v>0</v>
      </c>
      <c r="DH228" s="38">
        <f>-'PRA110'!DG228</f>
        <v>0</v>
      </c>
      <c r="DI228" s="38">
        <f>-'PRA110'!DH228</f>
        <v>0</v>
      </c>
      <c r="DJ228" s="38">
        <f>-'PRA110'!DI228</f>
        <v>0</v>
      </c>
      <c r="DK228" s="38">
        <f>-'PRA110'!DJ228</f>
        <v>0</v>
      </c>
      <c r="DL228" s="41">
        <f>-'PRA110'!DK228</f>
        <v>0</v>
      </c>
      <c r="DM228" s="272"/>
    </row>
    <row r="229" spans="1:117" s="168" customFormat="1" ht="19.899999999999999" customHeight="1">
      <c r="A229" s="214"/>
      <c r="B229" s="214"/>
      <c r="C229" s="174"/>
      <c r="D229" s="111" t="s">
        <v>661</v>
      </c>
      <c r="E229" s="120" t="s">
        <v>847</v>
      </c>
      <c r="F229" s="278" t="s">
        <v>664</v>
      </c>
      <c r="G229" s="209"/>
      <c r="H229" s="202"/>
      <c r="I229" s="117"/>
      <c r="J229" s="38">
        <f>-'PRA110'!J229</f>
        <v>0</v>
      </c>
      <c r="K229" s="38">
        <f>-('PRA110'!I229-'PRA110'!J229)</f>
        <v>0</v>
      </c>
      <c r="L229" s="38">
        <f>-'PRA110'!K229</f>
        <v>0</v>
      </c>
      <c r="M229" s="38">
        <f>-'PRA110'!L229</f>
        <v>0</v>
      </c>
      <c r="N229" s="38">
        <f>-'PRA110'!M229</f>
        <v>0</v>
      </c>
      <c r="O229" s="38">
        <f>-'PRA110'!N229</f>
        <v>0</v>
      </c>
      <c r="P229" s="38">
        <f>-'PRA110'!O229</f>
        <v>0</v>
      </c>
      <c r="Q229" s="38">
        <f>-'PRA110'!P229</f>
        <v>0</v>
      </c>
      <c r="R229" s="38">
        <f>-'PRA110'!Q229</f>
        <v>0</v>
      </c>
      <c r="S229" s="38">
        <f>-'PRA110'!R229</f>
        <v>0</v>
      </c>
      <c r="T229" s="38">
        <f>-'PRA110'!S229</f>
        <v>0</v>
      </c>
      <c r="U229" s="38">
        <f>-'PRA110'!T229</f>
        <v>0</v>
      </c>
      <c r="V229" s="38">
        <f>-'PRA110'!U229</f>
        <v>0</v>
      </c>
      <c r="W229" s="38">
        <f>-'PRA110'!V229</f>
        <v>0</v>
      </c>
      <c r="X229" s="38">
        <f>-'PRA110'!W229</f>
        <v>0</v>
      </c>
      <c r="Y229" s="38">
        <f>-'PRA110'!X229</f>
        <v>0</v>
      </c>
      <c r="Z229" s="38">
        <f>-'PRA110'!Y229</f>
        <v>0</v>
      </c>
      <c r="AA229" s="38">
        <f>-'PRA110'!Z229</f>
        <v>0</v>
      </c>
      <c r="AB229" s="38">
        <f>-'PRA110'!AA229</f>
        <v>0</v>
      </c>
      <c r="AC229" s="38">
        <f>-'PRA110'!AB229</f>
        <v>0</v>
      </c>
      <c r="AD229" s="38">
        <f>-'PRA110'!AC229</f>
        <v>0</v>
      </c>
      <c r="AE229" s="38">
        <f>-'PRA110'!AD229</f>
        <v>0</v>
      </c>
      <c r="AF229" s="38">
        <f>-'PRA110'!AE229</f>
        <v>0</v>
      </c>
      <c r="AG229" s="38">
        <f>-'PRA110'!AF229</f>
        <v>0</v>
      </c>
      <c r="AH229" s="38">
        <f>-'PRA110'!AG229</f>
        <v>0</v>
      </c>
      <c r="AI229" s="38">
        <f>-'PRA110'!AH229</f>
        <v>0</v>
      </c>
      <c r="AJ229" s="38">
        <f>-'PRA110'!AI229</f>
        <v>0</v>
      </c>
      <c r="AK229" s="38">
        <f>-'PRA110'!AJ229</f>
        <v>0</v>
      </c>
      <c r="AL229" s="38">
        <f>-'PRA110'!AK229</f>
        <v>0</v>
      </c>
      <c r="AM229" s="38">
        <f>-'PRA110'!AL229</f>
        <v>0</v>
      </c>
      <c r="AN229" s="38">
        <f>-'PRA110'!AM229</f>
        <v>0</v>
      </c>
      <c r="AO229" s="38">
        <f>-'PRA110'!AN229</f>
        <v>0</v>
      </c>
      <c r="AP229" s="38">
        <f>-'PRA110'!AO229</f>
        <v>0</v>
      </c>
      <c r="AQ229" s="38">
        <f>-'PRA110'!AP229</f>
        <v>0</v>
      </c>
      <c r="AR229" s="38">
        <f>-'PRA110'!AQ229</f>
        <v>0</v>
      </c>
      <c r="AS229" s="38">
        <f>-'PRA110'!AR229</f>
        <v>0</v>
      </c>
      <c r="AT229" s="38">
        <f>-'PRA110'!AS229</f>
        <v>0</v>
      </c>
      <c r="AU229" s="38">
        <f>-'PRA110'!AT229</f>
        <v>0</v>
      </c>
      <c r="AV229" s="38">
        <f>-'PRA110'!AU229</f>
        <v>0</v>
      </c>
      <c r="AW229" s="38">
        <f>-'PRA110'!AV229</f>
        <v>0</v>
      </c>
      <c r="AX229" s="38">
        <f>-'PRA110'!AW229</f>
        <v>0</v>
      </c>
      <c r="AY229" s="38">
        <f>-'PRA110'!AX229</f>
        <v>0</v>
      </c>
      <c r="AZ229" s="38">
        <f>-'PRA110'!AY229</f>
        <v>0</v>
      </c>
      <c r="BA229" s="38">
        <f>-'PRA110'!AZ229</f>
        <v>0</v>
      </c>
      <c r="BB229" s="38">
        <f>-'PRA110'!BA229</f>
        <v>0</v>
      </c>
      <c r="BC229" s="38">
        <f>-'PRA110'!BB229</f>
        <v>0</v>
      </c>
      <c r="BD229" s="38">
        <f>-'PRA110'!BC229</f>
        <v>0</v>
      </c>
      <c r="BE229" s="38">
        <f>-'PRA110'!BD229</f>
        <v>0</v>
      </c>
      <c r="BF229" s="38">
        <f>-'PRA110'!BE229</f>
        <v>0</v>
      </c>
      <c r="BG229" s="38">
        <f>-'PRA110'!BF229</f>
        <v>0</v>
      </c>
      <c r="BH229" s="38">
        <f>-'PRA110'!BG229</f>
        <v>0</v>
      </c>
      <c r="BI229" s="38">
        <f>-'PRA110'!BH229</f>
        <v>0</v>
      </c>
      <c r="BJ229" s="38">
        <f>-'PRA110'!BI229</f>
        <v>0</v>
      </c>
      <c r="BK229" s="38">
        <f>-'PRA110'!BJ229</f>
        <v>0</v>
      </c>
      <c r="BL229" s="38">
        <f>-'PRA110'!BK229</f>
        <v>0</v>
      </c>
      <c r="BM229" s="38">
        <f>-'PRA110'!BL229</f>
        <v>0</v>
      </c>
      <c r="BN229" s="38">
        <f>-'PRA110'!BM229</f>
        <v>0</v>
      </c>
      <c r="BO229" s="38">
        <f>-'PRA110'!BN229</f>
        <v>0</v>
      </c>
      <c r="BP229" s="38">
        <f>-'PRA110'!BO229</f>
        <v>0</v>
      </c>
      <c r="BQ229" s="38">
        <f>-'PRA110'!BP229</f>
        <v>0</v>
      </c>
      <c r="BR229" s="38">
        <f>-'PRA110'!BQ229</f>
        <v>0</v>
      </c>
      <c r="BS229" s="38">
        <f>-'PRA110'!BR229</f>
        <v>0</v>
      </c>
      <c r="BT229" s="38">
        <f>-'PRA110'!BS229</f>
        <v>0</v>
      </c>
      <c r="BU229" s="38">
        <f>-'PRA110'!BT229</f>
        <v>0</v>
      </c>
      <c r="BV229" s="38">
        <f>-'PRA110'!BU229</f>
        <v>0</v>
      </c>
      <c r="BW229" s="38">
        <f>-'PRA110'!BV229</f>
        <v>0</v>
      </c>
      <c r="BX229" s="38">
        <f>-'PRA110'!BW229</f>
        <v>0</v>
      </c>
      <c r="BY229" s="38">
        <f>-'PRA110'!BX229</f>
        <v>0</v>
      </c>
      <c r="BZ229" s="38">
        <f>-'PRA110'!BY229</f>
        <v>0</v>
      </c>
      <c r="CA229" s="38">
        <f>-'PRA110'!BZ229</f>
        <v>0</v>
      </c>
      <c r="CB229" s="38">
        <f>-'PRA110'!CA229</f>
        <v>0</v>
      </c>
      <c r="CC229" s="38">
        <f>-'PRA110'!CB229</f>
        <v>0</v>
      </c>
      <c r="CD229" s="38">
        <f>-'PRA110'!CC229</f>
        <v>0</v>
      </c>
      <c r="CE229" s="38">
        <f>-'PRA110'!CD229</f>
        <v>0</v>
      </c>
      <c r="CF229" s="38">
        <f>-'PRA110'!CE229</f>
        <v>0</v>
      </c>
      <c r="CG229" s="38">
        <f>-'PRA110'!CF229</f>
        <v>0</v>
      </c>
      <c r="CH229" s="38">
        <f>-'PRA110'!CG229</f>
        <v>0</v>
      </c>
      <c r="CI229" s="38">
        <f>-'PRA110'!CH229</f>
        <v>0</v>
      </c>
      <c r="CJ229" s="38">
        <f>-'PRA110'!CI229</f>
        <v>0</v>
      </c>
      <c r="CK229" s="38">
        <f>-'PRA110'!CJ229</f>
        <v>0</v>
      </c>
      <c r="CL229" s="38">
        <f>-'PRA110'!CK229</f>
        <v>0</v>
      </c>
      <c r="CM229" s="38">
        <f>-'PRA110'!CL229</f>
        <v>0</v>
      </c>
      <c r="CN229" s="38">
        <f>-'PRA110'!CM229</f>
        <v>0</v>
      </c>
      <c r="CO229" s="38">
        <f>-'PRA110'!CN229</f>
        <v>0</v>
      </c>
      <c r="CP229" s="38">
        <f>-'PRA110'!CO229</f>
        <v>0</v>
      </c>
      <c r="CQ229" s="38">
        <f>-'PRA110'!CP229</f>
        <v>0</v>
      </c>
      <c r="CR229" s="38">
        <f>-'PRA110'!CQ229</f>
        <v>0</v>
      </c>
      <c r="CS229" s="38">
        <f>-'PRA110'!CR229</f>
        <v>0</v>
      </c>
      <c r="CT229" s="38">
        <f>-'PRA110'!CS229</f>
        <v>0</v>
      </c>
      <c r="CU229" s="38">
        <f>-'PRA110'!CT229</f>
        <v>0</v>
      </c>
      <c r="CV229" s="38">
        <f>-'PRA110'!CU229</f>
        <v>0</v>
      </c>
      <c r="CW229" s="38">
        <f>-'PRA110'!CV229</f>
        <v>0</v>
      </c>
      <c r="CX229" s="38">
        <f>-'PRA110'!CW229</f>
        <v>0</v>
      </c>
      <c r="CY229" s="38">
        <f>-'PRA110'!CX229</f>
        <v>0</v>
      </c>
      <c r="CZ229" s="38">
        <f>-'PRA110'!CY229</f>
        <v>0</v>
      </c>
      <c r="DA229" s="38">
        <f>-'PRA110'!CZ229</f>
        <v>0</v>
      </c>
      <c r="DB229" s="38">
        <f>-'PRA110'!DA229</f>
        <v>0</v>
      </c>
      <c r="DC229" s="38">
        <f>-'PRA110'!DB229</f>
        <v>0</v>
      </c>
      <c r="DD229" s="38">
        <f>-'PRA110'!DC229</f>
        <v>0</v>
      </c>
      <c r="DE229" s="38">
        <f>-'PRA110'!DD229</f>
        <v>0</v>
      </c>
      <c r="DF229" s="38">
        <f>-'PRA110'!DE229</f>
        <v>0</v>
      </c>
      <c r="DG229" s="38">
        <f>-'PRA110'!DF229</f>
        <v>0</v>
      </c>
      <c r="DH229" s="38">
        <f>-'PRA110'!DG229</f>
        <v>0</v>
      </c>
      <c r="DI229" s="38">
        <f>-'PRA110'!DH229</f>
        <v>0</v>
      </c>
      <c r="DJ229" s="38">
        <f>-'PRA110'!DI229</f>
        <v>0</v>
      </c>
      <c r="DK229" s="38">
        <f>-'PRA110'!DJ229</f>
        <v>0</v>
      </c>
      <c r="DL229" s="41">
        <f>-'PRA110'!DK229</f>
        <v>0</v>
      </c>
      <c r="DM229" s="272"/>
    </row>
    <row r="230" spans="1:117" s="168" customFormat="1" ht="19.899999999999999" customHeight="1">
      <c r="A230" s="214"/>
      <c r="B230" s="214"/>
      <c r="C230" s="174"/>
      <c r="D230" s="111" t="s">
        <v>663</v>
      </c>
      <c r="E230" s="120" t="s">
        <v>848</v>
      </c>
      <c r="F230" s="278" t="s">
        <v>666</v>
      </c>
      <c r="G230" s="209"/>
      <c r="H230" s="202"/>
      <c r="I230" s="117"/>
      <c r="J230" s="38">
        <f>-'PRA110'!J230</f>
        <v>0</v>
      </c>
      <c r="K230" s="38">
        <f>-('PRA110'!I230-'PRA110'!J230)</f>
        <v>0</v>
      </c>
      <c r="L230" s="38">
        <f>-'PRA110'!K230</f>
        <v>0</v>
      </c>
      <c r="M230" s="38">
        <f>-'PRA110'!L230</f>
        <v>0</v>
      </c>
      <c r="N230" s="38">
        <f>-'PRA110'!M230</f>
        <v>0</v>
      </c>
      <c r="O230" s="38">
        <f>-'PRA110'!N230</f>
        <v>0</v>
      </c>
      <c r="P230" s="38">
        <f>-'PRA110'!O230</f>
        <v>0</v>
      </c>
      <c r="Q230" s="38">
        <f>-'PRA110'!P230</f>
        <v>0</v>
      </c>
      <c r="R230" s="38">
        <f>-'PRA110'!Q230</f>
        <v>0</v>
      </c>
      <c r="S230" s="38">
        <f>-'PRA110'!R230</f>
        <v>0</v>
      </c>
      <c r="T230" s="38">
        <f>-'PRA110'!S230</f>
        <v>0</v>
      </c>
      <c r="U230" s="38">
        <f>-'PRA110'!T230</f>
        <v>0</v>
      </c>
      <c r="V230" s="38">
        <f>-'PRA110'!U230</f>
        <v>0</v>
      </c>
      <c r="W230" s="38">
        <f>-'PRA110'!V230</f>
        <v>0</v>
      </c>
      <c r="X230" s="38">
        <f>-'PRA110'!W230</f>
        <v>0</v>
      </c>
      <c r="Y230" s="38">
        <f>-'PRA110'!X230</f>
        <v>0</v>
      </c>
      <c r="Z230" s="38">
        <f>-'PRA110'!Y230</f>
        <v>0</v>
      </c>
      <c r="AA230" s="38">
        <f>-'PRA110'!Z230</f>
        <v>0</v>
      </c>
      <c r="AB230" s="38">
        <f>-'PRA110'!AA230</f>
        <v>0</v>
      </c>
      <c r="AC230" s="38">
        <f>-'PRA110'!AB230</f>
        <v>0</v>
      </c>
      <c r="AD230" s="38">
        <f>-'PRA110'!AC230</f>
        <v>0</v>
      </c>
      <c r="AE230" s="38">
        <f>-'PRA110'!AD230</f>
        <v>0</v>
      </c>
      <c r="AF230" s="38">
        <f>-'PRA110'!AE230</f>
        <v>0</v>
      </c>
      <c r="AG230" s="38">
        <f>-'PRA110'!AF230</f>
        <v>0</v>
      </c>
      <c r="AH230" s="38">
        <f>-'PRA110'!AG230</f>
        <v>0</v>
      </c>
      <c r="AI230" s="38">
        <f>-'PRA110'!AH230</f>
        <v>0</v>
      </c>
      <c r="AJ230" s="38">
        <f>-'PRA110'!AI230</f>
        <v>0</v>
      </c>
      <c r="AK230" s="38">
        <f>-'PRA110'!AJ230</f>
        <v>0</v>
      </c>
      <c r="AL230" s="38">
        <f>-'PRA110'!AK230</f>
        <v>0</v>
      </c>
      <c r="AM230" s="38">
        <f>-'PRA110'!AL230</f>
        <v>0</v>
      </c>
      <c r="AN230" s="38">
        <f>-'PRA110'!AM230</f>
        <v>0</v>
      </c>
      <c r="AO230" s="38">
        <f>-'PRA110'!AN230</f>
        <v>0</v>
      </c>
      <c r="AP230" s="38">
        <f>-'PRA110'!AO230</f>
        <v>0</v>
      </c>
      <c r="AQ230" s="38">
        <f>-'PRA110'!AP230</f>
        <v>0</v>
      </c>
      <c r="AR230" s="38">
        <f>-'PRA110'!AQ230</f>
        <v>0</v>
      </c>
      <c r="AS230" s="38">
        <f>-'PRA110'!AR230</f>
        <v>0</v>
      </c>
      <c r="AT230" s="38">
        <f>-'PRA110'!AS230</f>
        <v>0</v>
      </c>
      <c r="AU230" s="38">
        <f>-'PRA110'!AT230</f>
        <v>0</v>
      </c>
      <c r="AV230" s="38">
        <f>-'PRA110'!AU230</f>
        <v>0</v>
      </c>
      <c r="AW230" s="38">
        <f>-'PRA110'!AV230</f>
        <v>0</v>
      </c>
      <c r="AX230" s="38">
        <f>-'PRA110'!AW230</f>
        <v>0</v>
      </c>
      <c r="AY230" s="38">
        <f>-'PRA110'!AX230</f>
        <v>0</v>
      </c>
      <c r="AZ230" s="38">
        <f>-'PRA110'!AY230</f>
        <v>0</v>
      </c>
      <c r="BA230" s="38">
        <f>-'PRA110'!AZ230</f>
        <v>0</v>
      </c>
      <c r="BB230" s="38">
        <f>-'PRA110'!BA230</f>
        <v>0</v>
      </c>
      <c r="BC230" s="38">
        <f>-'PRA110'!BB230</f>
        <v>0</v>
      </c>
      <c r="BD230" s="38">
        <f>-'PRA110'!BC230</f>
        <v>0</v>
      </c>
      <c r="BE230" s="38">
        <f>-'PRA110'!BD230</f>
        <v>0</v>
      </c>
      <c r="BF230" s="38">
        <f>-'PRA110'!BE230</f>
        <v>0</v>
      </c>
      <c r="BG230" s="38">
        <f>-'PRA110'!BF230</f>
        <v>0</v>
      </c>
      <c r="BH230" s="38">
        <f>-'PRA110'!BG230</f>
        <v>0</v>
      </c>
      <c r="BI230" s="38">
        <f>-'PRA110'!BH230</f>
        <v>0</v>
      </c>
      <c r="BJ230" s="38">
        <f>-'PRA110'!BI230</f>
        <v>0</v>
      </c>
      <c r="BK230" s="38">
        <f>-'PRA110'!BJ230</f>
        <v>0</v>
      </c>
      <c r="BL230" s="38">
        <f>-'PRA110'!BK230</f>
        <v>0</v>
      </c>
      <c r="BM230" s="38">
        <f>-'PRA110'!BL230</f>
        <v>0</v>
      </c>
      <c r="BN230" s="38">
        <f>-'PRA110'!BM230</f>
        <v>0</v>
      </c>
      <c r="BO230" s="38">
        <f>-'PRA110'!BN230</f>
        <v>0</v>
      </c>
      <c r="BP230" s="38">
        <f>-'PRA110'!BO230</f>
        <v>0</v>
      </c>
      <c r="BQ230" s="38">
        <f>-'PRA110'!BP230</f>
        <v>0</v>
      </c>
      <c r="BR230" s="38">
        <f>-'PRA110'!BQ230</f>
        <v>0</v>
      </c>
      <c r="BS230" s="38">
        <f>-'PRA110'!BR230</f>
        <v>0</v>
      </c>
      <c r="BT230" s="38">
        <f>-'PRA110'!BS230</f>
        <v>0</v>
      </c>
      <c r="BU230" s="38">
        <f>-'PRA110'!BT230</f>
        <v>0</v>
      </c>
      <c r="BV230" s="38">
        <f>-'PRA110'!BU230</f>
        <v>0</v>
      </c>
      <c r="BW230" s="38">
        <f>-'PRA110'!BV230</f>
        <v>0</v>
      </c>
      <c r="BX230" s="38">
        <f>-'PRA110'!BW230</f>
        <v>0</v>
      </c>
      <c r="BY230" s="38">
        <f>-'PRA110'!BX230</f>
        <v>0</v>
      </c>
      <c r="BZ230" s="38">
        <f>-'PRA110'!BY230</f>
        <v>0</v>
      </c>
      <c r="CA230" s="38">
        <f>-'PRA110'!BZ230</f>
        <v>0</v>
      </c>
      <c r="CB230" s="38">
        <f>-'PRA110'!CA230</f>
        <v>0</v>
      </c>
      <c r="CC230" s="38">
        <f>-'PRA110'!CB230</f>
        <v>0</v>
      </c>
      <c r="CD230" s="38">
        <f>-'PRA110'!CC230</f>
        <v>0</v>
      </c>
      <c r="CE230" s="38">
        <f>-'PRA110'!CD230</f>
        <v>0</v>
      </c>
      <c r="CF230" s="38">
        <f>-'PRA110'!CE230</f>
        <v>0</v>
      </c>
      <c r="CG230" s="38">
        <f>-'PRA110'!CF230</f>
        <v>0</v>
      </c>
      <c r="CH230" s="38">
        <f>-'PRA110'!CG230</f>
        <v>0</v>
      </c>
      <c r="CI230" s="38">
        <f>-'PRA110'!CH230</f>
        <v>0</v>
      </c>
      <c r="CJ230" s="38">
        <f>-'PRA110'!CI230</f>
        <v>0</v>
      </c>
      <c r="CK230" s="38">
        <f>-'PRA110'!CJ230</f>
        <v>0</v>
      </c>
      <c r="CL230" s="38">
        <f>-'PRA110'!CK230</f>
        <v>0</v>
      </c>
      <c r="CM230" s="38">
        <f>-'PRA110'!CL230</f>
        <v>0</v>
      </c>
      <c r="CN230" s="38">
        <f>-'PRA110'!CM230</f>
        <v>0</v>
      </c>
      <c r="CO230" s="38">
        <f>-'PRA110'!CN230</f>
        <v>0</v>
      </c>
      <c r="CP230" s="38">
        <f>-'PRA110'!CO230</f>
        <v>0</v>
      </c>
      <c r="CQ230" s="38">
        <f>-'PRA110'!CP230</f>
        <v>0</v>
      </c>
      <c r="CR230" s="38">
        <f>-'PRA110'!CQ230</f>
        <v>0</v>
      </c>
      <c r="CS230" s="38">
        <f>-'PRA110'!CR230</f>
        <v>0</v>
      </c>
      <c r="CT230" s="38">
        <f>-'PRA110'!CS230</f>
        <v>0</v>
      </c>
      <c r="CU230" s="38">
        <f>-'PRA110'!CT230</f>
        <v>0</v>
      </c>
      <c r="CV230" s="38">
        <f>-'PRA110'!CU230</f>
        <v>0</v>
      </c>
      <c r="CW230" s="38">
        <f>-'PRA110'!CV230</f>
        <v>0</v>
      </c>
      <c r="CX230" s="38">
        <f>-'PRA110'!CW230</f>
        <v>0</v>
      </c>
      <c r="CY230" s="38">
        <f>-'PRA110'!CX230</f>
        <v>0</v>
      </c>
      <c r="CZ230" s="38">
        <f>-'PRA110'!CY230</f>
        <v>0</v>
      </c>
      <c r="DA230" s="38">
        <f>-'PRA110'!CZ230</f>
        <v>0</v>
      </c>
      <c r="DB230" s="38">
        <f>-'PRA110'!DA230</f>
        <v>0</v>
      </c>
      <c r="DC230" s="38">
        <f>-'PRA110'!DB230</f>
        <v>0</v>
      </c>
      <c r="DD230" s="38">
        <f>-'PRA110'!DC230</f>
        <v>0</v>
      </c>
      <c r="DE230" s="38">
        <f>-'PRA110'!DD230</f>
        <v>0</v>
      </c>
      <c r="DF230" s="38">
        <f>-'PRA110'!DE230</f>
        <v>0</v>
      </c>
      <c r="DG230" s="38">
        <f>-'PRA110'!DF230</f>
        <v>0</v>
      </c>
      <c r="DH230" s="38">
        <f>-'PRA110'!DG230</f>
        <v>0</v>
      </c>
      <c r="DI230" s="38">
        <f>-'PRA110'!DH230</f>
        <v>0</v>
      </c>
      <c r="DJ230" s="38">
        <f>-'PRA110'!DI230</f>
        <v>0</v>
      </c>
      <c r="DK230" s="38">
        <f>-'PRA110'!DJ230</f>
        <v>0</v>
      </c>
      <c r="DL230" s="41">
        <f>-'PRA110'!DK230</f>
        <v>0</v>
      </c>
      <c r="DM230" s="272"/>
    </row>
    <row r="231" spans="1:117" s="168" customFormat="1" ht="19.899999999999999" customHeight="1">
      <c r="A231" s="214"/>
      <c r="B231" s="214"/>
      <c r="C231" s="174"/>
      <c r="D231" s="111" t="s">
        <v>665</v>
      </c>
      <c r="E231" s="120" t="s">
        <v>849</v>
      </c>
      <c r="F231" s="278" t="s">
        <v>668</v>
      </c>
      <c r="G231" s="209"/>
      <c r="H231" s="202"/>
      <c r="I231" s="117"/>
      <c r="J231" s="38">
        <f>-'PRA110'!J231</f>
        <v>0</v>
      </c>
      <c r="K231" s="38">
        <f>-('PRA110'!I231-'PRA110'!J231)</f>
        <v>0</v>
      </c>
      <c r="L231" s="38">
        <f>-'PRA110'!K231</f>
        <v>0</v>
      </c>
      <c r="M231" s="38">
        <f>-'PRA110'!L231</f>
        <v>0</v>
      </c>
      <c r="N231" s="38">
        <f>-'PRA110'!M231</f>
        <v>0</v>
      </c>
      <c r="O231" s="38">
        <f>-'PRA110'!N231</f>
        <v>0</v>
      </c>
      <c r="P231" s="38">
        <f>-'PRA110'!O231</f>
        <v>0</v>
      </c>
      <c r="Q231" s="38">
        <f>-'PRA110'!P231</f>
        <v>0</v>
      </c>
      <c r="R231" s="38">
        <f>-'PRA110'!Q231</f>
        <v>0</v>
      </c>
      <c r="S231" s="38">
        <f>-'PRA110'!R231</f>
        <v>0</v>
      </c>
      <c r="T231" s="38">
        <f>-'PRA110'!S231</f>
        <v>0</v>
      </c>
      <c r="U231" s="38">
        <f>-'PRA110'!T231</f>
        <v>0</v>
      </c>
      <c r="V231" s="38">
        <f>-'PRA110'!U231</f>
        <v>0</v>
      </c>
      <c r="W231" s="38">
        <f>-'PRA110'!V231</f>
        <v>0</v>
      </c>
      <c r="X231" s="38">
        <f>-'PRA110'!W231</f>
        <v>0</v>
      </c>
      <c r="Y231" s="38">
        <f>-'PRA110'!X231</f>
        <v>0</v>
      </c>
      <c r="Z231" s="38">
        <f>-'PRA110'!Y231</f>
        <v>0</v>
      </c>
      <c r="AA231" s="38">
        <f>-'PRA110'!Z231</f>
        <v>0</v>
      </c>
      <c r="AB231" s="38">
        <f>-'PRA110'!AA231</f>
        <v>0</v>
      </c>
      <c r="AC231" s="38">
        <f>-'PRA110'!AB231</f>
        <v>0</v>
      </c>
      <c r="AD231" s="38">
        <f>-'PRA110'!AC231</f>
        <v>0</v>
      </c>
      <c r="AE231" s="38">
        <f>-'PRA110'!AD231</f>
        <v>0</v>
      </c>
      <c r="AF231" s="38">
        <f>-'PRA110'!AE231</f>
        <v>0</v>
      </c>
      <c r="AG231" s="38">
        <f>-'PRA110'!AF231</f>
        <v>0</v>
      </c>
      <c r="AH231" s="38">
        <f>-'PRA110'!AG231</f>
        <v>0</v>
      </c>
      <c r="AI231" s="38">
        <f>-'PRA110'!AH231</f>
        <v>0</v>
      </c>
      <c r="AJ231" s="38">
        <f>-'PRA110'!AI231</f>
        <v>0</v>
      </c>
      <c r="AK231" s="38">
        <f>-'PRA110'!AJ231</f>
        <v>0</v>
      </c>
      <c r="AL231" s="38">
        <f>-'PRA110'!AK231</f>
        <v>0</v>
      </c>
      <c r="AM231" s="38">
        <f>-'PRA110'!AL231</f>
        <v>0</v>
      </c>
      <c r="AN231" s="38">
        <f>-'PRA110'!AM231</f>
        <v>0</v>
      </c>
      <c r="AO231" s="38">
        <f>-'PRA110'!AN231</f>
        <v>0</v>
      </c>
      <c r="AP231" s="38">
        <f>-'PRA110'!AO231</f>
        <v>0</v>
      </c>
      <c r="AQ231" s="38">
        <f>-'PRA110'!AP231</f>
        <v>0</v>
      </c>
      <c r="AR231" s="38">
        <f>-'PRA110'!AQ231</f>
        <v>0</v>
      </c>
      <c r="AS231" s="38">
        <f>-'PRA110'!AR231</f>
        <v>0</v>
      </c>
      <c r="AT231" s="38">
        <f>-'PRA110'!AS231</f>
        <v>0</v>
      </c>
      <c r="AU231" s="38">
        <f>-'PRA110'!AT231</f>
        <v>0</v>
      </c>
      <c r="AV231" s="38">
        <f>-'PRA110'!AU231</f>
        <v>0</v>
      </c>
      <c r="AW231" s="38">
        <f>-'PRA110'!AV231</f>
        <v>0</v>
      </c>
      <c r="AX231" s="38">
        <f>-'PRA110'!AW231</f>
        <v>0</v>
      </c>
      <c r="AY231" s="38">
        <f>-'PRA110'!AX231</f>
        <v>0</v>
      </c>
      <c r="AZ231" s="38">
        <f>-'PRA110'!AY231</f>
        <v>0</v>
      </c>
      <c r="BA231" s="38">
        <f>-'PRA110'!AZ231</f>
        <v>0</v>
      </c>
      <c r="BB231" s="38">
        <f>-'PRA110'!BA231</f>
        <v>0</v>
      </c>
      <c r="BC231" s="38">
        <f>-'PRA110'!BB231</f>
        <v>0</v>
      </c>
      <c r="BD231" s="38">
        <f>-'PRA110'!BC231</f>
        <v>0</v>
      </c>
      <c r="BE231" s="38">
        <f>-'PRA110'!BD231</f>
        <v>0</v>
      </c>
      <c r="BF231" s="38">
        <f>-'PRA110'!BE231</f>
        <v>0</v>
      </c>
      <c r="BG231" s="38">
        <f>-'PRA110'!BF231</f>
        <v>0</v>
      </c>
      <c r="BH231" s="38">
        <f>-'PRA110'!BG231</f>
        <v>0</v>
      </c>
      <c r="BI231" s="38">
        <f>-'PRA110'!BH231</f>
        <v>0</v>
      </c>
      <c r="BJ231" s="38">
        <f>-'PRA110'!BI231</f>
        <v>0</v>
      </c>
      <c r="BK231" s="38">
        <f>-'PRA110'!BJ231</f>
        <v>0</v>
      </c>
      <c r="BL231" s="38">
        <f>-'PRA110'!BK231</f>
        <v>0</v>
      </c>
      <c r="BM231" s="38">
        <f>-'PRA110'!BL231</f>
        <v>0</v>
      </c>
      <c r="BN231" s="38">
        <f>-'PRA110'!BM231</f>
        <v>0</v>
      </c>
      <c r="BO231" s="38">
        <f>-'PRA110'!BN231</f>
        <v>0</v>
      </c>
      <c r="BP231" s="38">
        <f>-'PRA110'!BO231</f>
        <v>0</v>
      </c>
      <c r="BQ231" s="38">
        <f>-'PRA110'!BP231</f>
        <v>0</v>
      </c>
      <c r="BR231" s="38">
        <f>-'PRA110'!BQ231</f>
        <v>0</v>
      </c>
      <c r="BS231" s="38">
        <f>-'PRA110'!BR231</f>
        <v>0</v>
      </c>
      <c r="BT231" s="38">
        <f>-'PRA110'!BS231</f>
        <v>0</v>
      </c>
      <c r="BU231" s="38">
        <f>-'PRA110'!BT231</f>
        <v>0</v>
      </c>
      <c r="BV231" s="38">
        <f>-'PRA110'!BU231</f>
        <v>0</v>
      </c>
      <c r="BW231" s="38">
        <f>-'PRA110'!BV231</f>
        <v>0</v>
      </c>
      <c r="BX231" s="38">
        <f>-'PRA110'!BW231</f>
        <v>0</v>
      </c>
      <c r="BY231" s="38">
        <f>-'PRA110'!BX231</f>
        <v>0</v>
      </c>
      <c r="BZ231" s="38">
        <f>-'PRA110'!BY231</f>
        <v>0</v>
      </c>
      <c r="CA231" s="38">
        <f>-'PRA110'!BZ231</f>
        <v>0</v>
      </c>
      <c r="CB231" s="38">
        <f>-'PRA110'!CA231</f>
        <v>0</v>
      </c>
      <c r="CC231" s="38">
        <f>-'PRA110'!CB231</f>
        <v>0</v>
      </c>
      <c r="CD231" s="38">
        <f>-'PRA110'!CC231</f>
        <v>0</v>
      </c>
      <c r="CE231" s="38">
        <f>-'PRA110'!CD231</f>
        <v>0</v>
      </c>
      <c r="CF231" s="38">
        <f>-'PRA110'!CE231</f>
        <v>0</v>
      </c>
      <c r="CG231" s="38">
        <f>-'PRA110'!CF231</f>
        <v>0</v>
      </c>
      <c r="CH231" s="38">
        <f>-'PRA110'!CG231</f>
        <v>0</v>
      </c>
      <c r="CI231" s="38">
        <f>-'PRA110'!CH231</f>
        <v>0</v>
      </c>
      <c r="CJ231" s="38">
        <f>-'PRA110'!CI231</f>
        <v>0</v>
      </c>
      <c r="CK231" s="38">
        <f>-'PRA110'!CJ231</f>
        <v>0</v>
      </c>
      <c r="CL231" s="38">
        <f>-'PRA110'!CK231</f>
        <v>0</v>
      </c>
      <c r="CM231" s="38">
        <f>-'PRA110'!CL231</f>
        <v>0</v>
      </c>
      <c r="CN231" s="38">
        <f>-'PRA110'!CM231</f>
        <v>0</v>
      </c>
      <c r="CO231" s="38">
        <f>-'PRA110'!CN231</f>
        <v>0</v>
      </c>
      <c r="CP231" s="38">
        <f>-'PRA110'!CO231</f>
        <v>0</v>
      </c>
      <c r="CQ231" s="38">
        <f>-'PRA110'!CP231</f>
        <v>0</v>
      </c>
      <c r="CR231" s="38">
        <f>-'PRA110'!CQ231</f>
        <v>0</v>
      </c>
      <c r="CS231" s="38">
        <f>-'PRA110'!CR231</f>
        <v>0</v>
      </c>
      <c r="CT231" s="38">
        <f>-'PRA110'!CS231</f>
        <v>0</v>
      </c>
      <c r="CU231" s="38">
        <f>-'PRA110'!CT231</f>
        <v>0</v>
      </c>
      <c r="CV231" s="38">
        <f>-'PRA110'!CU231</f>
        <v>0</v>
      </c>
      <c r="CW231" s="38">
        <f>-'PRA110'!CV231</f>
        <v>0</v>
      </c>
      <c r="CX231" s="38">
        <f>-'PRA110'!CW231</f>
        <v>0</v>
      </c>
      <c r="CY231" s="38">
        <f>-'PRA110'!CX231</f>
        <v>0</v>
      </c>
      <c r="CZ231" s="38">
        <f>-'PRA110'!CY231</f>
        <v>0</v>
      </c>
      <c r="DA231" s="38">
        <f>-'PRA110'!CZ231</f>
        <v>0</v>
      </c>
      <c r="DB231" s="38">
        <f>-'PRA110'!DA231</f>
        <v>0</v>
      </c>
      <c r="DC231" s="38">
        <f>-'PRA110'!DB231</f>
        <v>0</v>
      </c>
      <c r="DD231" s="38">
        <f>-'PRA110'!DC231</f>
        <v>0</v>
      </c>
      <c r="DE231" s="38">
        <f>-'PRA110'!DD231</f>
        <v>0</v>
      </c>
      <c r="DF231" s="38">
        <f>-'PRA110'!DE231</f>
        <v>0</v>
      </c>
      <c r="DG231" s="38">
        <f>-'PRA110'!DF231</f>
        <v>0</v>
      </c>
      <c r="DH231" s="38">
        <f>-'PRA110'!DG231</f>
        <v>0</v>
      </c>
      <c r="DI231" s="38">
        <f>-'PRA110'!DH231</f>
        <v>0</v>
      </c>
      <c r="DJ231" s="38">
        <f>-'PRA110'!DI231</f>
        <v>0</v>
      </c>
      <c r="DK231" s="38">
        <f>-'PRA110'!DJ231</f>
        <v>0</v>
      </c>
      <c r="DL231" s="41">
        <f>-'PRA110'!DK231</f>
        <v>0</v>
      </c>
      <c r="DM231" s="272"/>
    </row>
    <row r="232" spans="1:117" s="168" customFormat="1" ht="19.899999999999999" customHeight="1">
      <c r="A232" s="214"/>
      <c r="B232" s="214"/>
      <c r="C232" s="174"/>
      <c r="D232" s="111" t="s">
        <v>667</v>
      </c>
      <c r="E232" s="120" t="s">
        <v>850</v>
      </c>
      <c r="F232" s="278" t="s">
        <v>670</v>
      </c>
      <c r="G232" s="209"/>
      <c r="H232" s="202"/>
      <c r="I232" s="117"/>
      <c r="J232" s="38">
        <f>-'PRA110'!J232</f>
        <v>0</v>
      </c>
      <c r="K232" s="38">
        <f>-('PRA110'!I232-'PRA110'!J232)</f>
        <v>0</v>
      </c>
      <c r="L232" s="38">
        <f>-'PRA110'!K232</f>
        <v>0</v>
      </c>
      <c r="M232" s="38">
        <f>-'PRA110'!L232</f>
        <v>0</v>
      </c>
      <c r="N232" s="38">
        <f>-'PRA110'!M232</f>
        <v>0</v>
      </c>
      <c r="O232" s="38">
        <f>-'PRA110'!N232</f>
        <v>0</v>
      </c>
      <c r="P232" s="38">
        <f>-'PRA110'!O232</f>
        <v>0</v>
      </c>
      <c r="Q232" s="38">
        <f>-'PRA110'!P232</f>
        <v>0</v>
      </c>
      <c r="R232" s="38">
        <f>-'PRA110'!Q232</f>
        <v>0</v>
      </c>
      <c r="S232" s="38">
        <f>-'PRA110'!R232</f>
        <v>0</v>
      </c>
      <c r="T232" s="38">
        <f>-'PRA110'!S232</f>
        <v>0</v>
      </c>
      <c r="U232" s="38">
        <f>-'PRA110'!T232</f>
        <v>0</v>
      </c>
      <c r="V232" s="38">
        <f>-'PRA110'!U232</f>
        <v>0</v>
      </c>
      <c r="W232" s="38">
        <f>-'PRA110'!V232</f>
        <v>0</v>
      </c>
      <c r="X232" s="38">
        <f>-'PRA110'!W232</f>
        <v>0</v>
      </c>
      <c r="Y232" s="38">
        <f>-'PRA110'!X232</f>
        <v>0</v>
      </c>
      <c r="Z232" s="38">
        <f>-'PRA110'!Y232</f>
        <v>0</v>
      </c>
      <c r="AA232" s="38">
        <f>-'PRA110'!Z232</f>
        <v>0</v>
      </c>
      <c r="AB232" s="38">
        <f>-'PRA110'!AA232</f>
        <v>0</v>
      </c>
      <c r="AC232" s="38">
        <f>-'PRA110'!AB232</f>
        <v>0</v>
      </c>
      <c r="AD232" s="38">
        <f>-'PRA110'!AC232</f>
        <v>0</v>
      </c>
      <c r="AE232" s="38">
        <f>-'PRA110'!AD232</f>
        <v>0</v>
      </c>
      <c r="AF232" s="38">
        <f>-'PRA110'!AE232</f>
        <v>0</v>
      </c>
      <c r="AG232" s="38">
        <f>-'PRA110'!AF232</f>
        <v>0</v>
      </c>
      <c r="AH232" s="38">
        <f>-'PRA110'!AG232</f>
        <v>0</v>
      </c>
      <c r="AI232" s="38">
        <f>-'PRA110'!AH232</f>
        <v>0</v>
      </c>
      <c r="AJ232" s="38">
        <f>-'PRA110'!AI232</f>
        <v>0</v>
      </c>
      <c r="AK232" s="38">
        <f>-'PRA110'!AJ232</f>
        <v>0</v>
      </c>
      <c r="AL232" s="38">
        <f>-'PRA110'!AK232</f>
        <v>0</v>
      </c>
      <c r="AM232" s="38">
        <f>-'PRA110'!AL232</f>
        <v>0</v>
      </c>
      <c r="AN232" s="38">
        <f>-'PRA110'!AM232</f>
        <v>0</v>
      </c>
      <c r="AO232" s="38">
        <f>-'PRA110'!AN232</f>
        <v>0</v>
      </c>
      <c r="AP232" s="38">
        <f>-'PRA110'!AO232</f>
        <v>0</v>
      </c>
      <c r="AQ232" s="38">
        <f>-'PRA110'!AP232</f>
        <v>0</v>
      </c>
      <c r="AR232" s="38">
        <f>-'PRA110'!AQ232</f>
        <v>0</v>
      </c>
      <c r="AS232" s="38">
        <f>-'PRA110'!AR232</f>
        <v>0</v>
      </c>
      <c r="AT232" s="38">
        <f>-'PRA110'!AS232</f>
        <v>0</v>
      </c>
      <c r="AU232" s="38">
        <f>-'PRA110'!AT232</f>
        <v>0</v>
      </c>
      <c r="AV232" s="38">
        <f>-'PRA110'!AU232</f>
        <v>0</v>
      </c>
      <c r="AW232" s="38">
        <f>-'PRA110'!AV232</f>
        <v>0</v>
      </c>
      <c r="AX232" s="38">
        <f>-'PRA110'!AW232</f>
        <v>0</v>
      </c>
      <c r="AY232" s="38">
        <f>-'PRA110'!AX232</f>
        <v>0</v>
      </c>
      <c r="AZ232" s="38">
        <f>-'PRA110'!AY232</f>
        <v>0</v>
      </c>
      <c r="BA232" s="38">
        <f>-'PRA110'!AZ232</f>
        <v>0</v>
      </c>
      <c r="BB232" s="38">
        <f>-'PRA110'!BA232</f>
        <v>0</v>
      </c>
      <c r="BC232" s="38">
        <f>-'PRA110'!BB232</f>
        <v>0</v>
      </c>
      <c r="BD232" s="38">
        <f>-'PRA110'!BC232</f>
        <v>0</v>
      </c>
      <c r="BE232" s="38">
        <f>-'PRA110'!BD232</f>
        <v>0</v>
      </c>
      <c r="BF232" s="38">
        <f>-'PRA110'!BE232</f>
        <v>0</v>
      </c>
      <c r="BG232" s="38">
        <f>-'PRA110'!BF232</f>
        <v>0</v>
      </c>
      <c r="BH232" s="38">
        <f>-'PRA110'!BG232</f>
        <v>0</v>
      </c>
      <c r="BI232" s="38">
        <f>-'PRA110'!BH232</f>
        <v>0</v>
      </c>
      <c r="BJ232" s="38">
        <f>-'PRA110'!BI232</f>
        <v>0</v>
      </c>
      <c r="BK232" s="38">
        <f>-'PRA110'!BJ232</f>
        <v>0</v>
      </c>
      <c r="BL232" s="38">
        <f>-'PRA110'!BK232</f>
        <v>0</v>
      </c>
      <c r="BM232" s="38">
        <f>-'PRA110'!BL232</f>
        <v>0</v>
      </c>
      <c r="BN232" s="38">
        <f>-'PRA110'!BM232</f>
        <v>0</v>
      </c>
      <c r="BO232" s="38">
        <f>-'PRA110'!BN232</f>
        <v>0</v>
      </c>
      <c r="BP232" s="38">
        <f>-'PRA110'!BO232</f>
        <v>0</v>
      </c>
      <c r="BQ232" s="38">
        <f>-'PRA110'!BP232</f>
        <v>0</v>
      </c>
      <c r="BR232" s="38">
        <f>-'PRA110'!BQ232</f>
        <v>0</v>
      </c>
      <c r="BS232" s="38">
        <f>-'PRA110'!BR232</f>
        <v>0</v>
      </c>
      <c r="BT232" s="38">
        <f>-'PRA110'!BS232</f>
        <v>0</v>
      </c>
      <c r="BU232" s="38">
        <f>-'PRA110'!BT232</f>
        <v>0</v>
      </c>
      <c r="BV232" s="38">
        <f>-'PRA110'!BU232</f>
        <v>0</v>
      </c>
      <c r="BW232" s="38">
        <f>-'PRA110'!BV232</f>
        <v>0</v>
      </c>
      <c r="BX232" s="38">
        <f>-'PRA110'!BW232</f>
        <v>0</v>
      </c>
      <c r="BY232" s="38">
        <f>-'PRA110'!BX232</f>
        <v>0</v>
      </c>
      <c r="BZ232" s="38">
        <f>-'PRA110'!BY232</f>
        <v>0</v>
      </c>
      <c r="CA232" s="38">
        <f>-'PRA110'!BZ232</f>
        <v>0</v>
      </c>
      <c r="CB232" s="38">
        <f>-'PRA110'!CA232</f>
        <v>0</v>
      </c>
      <c r="CC232" s="38">
        <f>-'PRA110'!CB232</f>
        <v>0</v>
      </c>
      <c r="CD232" s="38">
        <f>-'PRA110'!CC232</f>
        <v>0</v>
      </c>
      <c r="CE232" s="38">
        <f>-'PRA110'!CD232</f>
        <v>0</v>
      </c>
      <c r="CF232" s="38">
        <f>-'PRA110'!CE232</f>
        <v>0</v>
      </c>
      <c r="CG232" s="38">
        <f>-'PRA110'!CF232</f>
        <v>0</v>
      </c>
      <c r="CH232" s="38">
        <f>-'PRA110'!CG232</f>
        <v>0</v>
      </c>
      <c r="CI232" s="38">
        <f>-'PRA110'!CH232</f>
        <v>0</v>
      </c>
      <c r="CJ232" s="38">
        <f>-'PRA110'!CI232</f>
        <v>0</v>
      </c>
      <c r="CK232" s="38">
        <f>-'PRA110'!CJ232</f>
        <v>0</v>
      </c>
      <c r="CL232" s="38">
        <f>-'PRA110'!CK232</f>
        <v>0</v>
      </c>
      <c r="CM232" s="38">
        <f>-'PRA110'!CL232</f>
        <v>0</v>
      </c>
      <c r="CN232" s="38">
        <f>-'PRA110'!CM232</f>
        <v>0</v>
      </c>
      <c r="CO232" s="38">
        <f>-'PRA110'!CN232</f>
        <v>0</v>
      </c>
      <c r="CP232" s="38">
        <f>-'PRA110'!CO232</f>
        <v>0</v>
      </c>
      <c r="CQ232" s="38">
        <f>-'PRA110'!CP232</f>
        <v>0</v>
      </c>
      <c r="CR232" s="38">
        <f>-'PRA110'!CQ232</f>
        <v>0</v>
      </c>
      <c r="CS232" s="38">
        <f>-'PRA110'!CR232</f>
        <v>0</v>
      </c>
      <c r="CT232" s="38">
        <f>-'PRA110'!CS232</f>
        <v>0</v>
      </c>
      <c r="CU232" s="38">
        <f>-'PRA110'!CT232</f>
        <v>0</v>
      </c>
      <c r="CV232" s="38">
        <f>-'PRA110'!CU232</f>
        <v>0</v>
      </c>
      <c r="CW232" s="38">
        <f>-'PRA110'!CV232</f>
        <v>0</v>
      </c>
      <c r="CX232" s="38">
        <f>-'PRA110'!CW232</f>
        <v>0</v>
      </c>
      <c r="CY232" s="38">
        <f>-'PRA110'!CX232</f>
        <v>0</v>
      </c>
      <c r="CZ232" s="38">
        <f>-'PRA110'!CY232</f>
        <v>0</v>
      </c>
      <c r="DA232" s="38">
        <f>-'PRA110'!CZ232</f>
        <v>0</v>
      </c>
      <c r="DB232" s="38">
        <f>-'PRA110'!DA232</f>
        <v>0</v>
      </c>
      <c r="DC232" s="38">
        <f>-'PRA110'!DB232</f>
        <v>0</v>
      </c>
      <c r="DD232" s="38">
        <f>-'PRA110'!DC232</f>
        <v>0</v>
      </c>
      <c r="DE232" s="38">
        <f>-'PRA110'!DD232</f>
        <v>0</v>
      </c>
      <c r="DF232" s="38">
        <f>-'PRA110'!DE232</f>
        <v>0</v>
      </c>
      <c r="DG232" s="38">
        <f>-'PRA110'!DF232</f>
        <v>0</v>
      </c>
      <c r="DH232" s="38">
        <f>-'PRA110'!DG232</f>
        <v>0</v>
      </c>
      <c r="DI232" s="38">
        <f>-'PRA110'!DH232</f>
        <v>0</v>
      </c>
      <c r="DJ232" s="38">
        <f>-'PRA110'!DI232</f>
        <v>0</v>
      </c>
      <c r="DK232" s="38">
        <f>-'PRA110'!DJ232</f>
        <v>0</v>
      </c>
      <c r="DL232" s="41">
        <f>-'PRA110'!DK232</f>
        <v>0</v>
      </c>
      <c r="DM232" s="272"/>
    </row>
    <row r="233" spans="1:117" s="168" customFormat="1" ht="19.899999999999999" customHeight="1">
      <c r="A233" s="214"/>
      <c r="B233" s="214"/>
      <c r="C233" s="174"/>
      <c r="D233" s="111" t="s">
        <v>669</v>
      </c>
      <c r="E233" s="120" t="s">
        <v>851</v>
      </c>
      <c r="F233" s="278" t="s">
        <v>672</v>
      </c>
      <c r="G233" s="209"/>
      <c r="H233" s="202"/>
      <c r="I233" s="117"/>
      <c r="J233" s="38">
        <f>-'PRA110'!J233</f>
        <v>0</v>
      </c>
      <c r="K233" s="38">
        <f>-('PRA110'!I233-'PRA110'!J233)</f>
        <v>0</v>
      </c>
      <c r="L233" s="38">
        <f>-'PRA110'!K233</f>
        <v>0</v>
      </c>
      <c r="M233" s="38">
        <f>-'PRA110'!L233</f>
        <v>0</v>
      </c>
      <c r="N233" s="38">
        <f>-'PRA110'!M233</f>
        <v>0</v>
      </c>
      <c r="O233" s="38">
        <f>-'PRA110'!N233</f>
        <v>0</v>
      </c>
      <c r="P233" s="38">
        <f>-'PRA110'!O233</f>
        <v>0</v>
      </c>
      <c r="Q233" s="38">
        <f>-'PRA110'!P233</f>
        <v>0</v>
      </c>
      <c r="R233" s="38">
        <f>-'PRA110'!Q233</f>
        <v>0</v>
      </c>
      <c r="S233" s="38">
        <f>-'PRA110'!R233</f>
        <v>0</v>
      </c>
      <c r="T233" s="38">
        <f>-'PRA110'!S233</f>
        <v>0</v>
      </c>
      <c r="U233" s="38">
        <f>-'PRA110'!T233</f>
        <v>0</v>
      </c>
      <c r="V233" s="38">
        <f>-'PRA110'!U233</f>
        <v>0</v>
      </c>
      <c r="W233" s="38">
        <f>-'PRA110'!V233</f>
        <v>0</v>
      </c>
      <c r="X233" s="38">
        <f>-'PRA110'!W233</f>
        <v>0</v>
      </c>
      <c r="Y233" s="38">
        <f>-'PRA110'!X233</f>
        <v>0</v>
      </c>
      <c r="Z233" s="38">
        <f>-'PRA110'!Y233</f>
        <v>0</v>
      </c>
      <c r="AA233" s="38">
        <f>-'PRA110'!Z233</f>
        <v>0</v>
      </c>
      <c r="AB233" s="38">
        <f>-'PRA110'!AA233</f>
        <v>0</v>
      </c>
      <c r="AC233" s="38">
        <f>-'PRA110'!AB233</f>
        <v>0</v>
      </c>
      <c r="AD233" s="38">
        <f>-'PRA110'!AC233</f>
        <v>0</v>
      </c>
      <c r="AE233" s="38">
        <f>-'PRA110'!AD233</f>
        <v>0</v>
      </c>
      <c r="AF233" s="38">
        <f>-'PRA110'!AE233</f>
        <v>0</v>
      </c>
      <c r="AG233" s="38">
        <f>-'PRA110'!AF233</f>
        <v>0</v>
      </c>
      <c r="AH233" s="38">
        <f>-'PRA110'!AG233</f>
        <v>0</v>
      </c>
      <c r="AI233" s="38">
        <f>-'PRA110'!AH233</f>
        <v>0</v>
      </c>
      <c r="AJ233" s="38">
        <f>-'PRA110'!AI233</f>
        <v>0</v>
      </c>
      <c r="AK233" s="38">
        <f>-'PRA110'!AJ233</f>
        <v>0</v>
      </c>
      <c r="AL233" s="38">
        <f>-'PRA110'!AK233</f>
        <v>0</v>
      </c>
      <c r="AM233" s="38">
        <f>-'PRA110'!AL233</f>
        <v>0</v>
      </c>
      <c r="AN233" s="38">
        <f>-'PRA110'!AM233</f>
        <v>0</v>
      </c>
      <c r="AO233" s="38">
        <f>-'PRA110'!AN233</f>
        <v>0</v>
      </c>
      <c r="AP233" s="38">
        <f>-'PRA110'!AO233</f>
        <v>0</v>
      </c>
      <c r="AQ233" s="38">
        <f>-'PRA110'!AP233</f>
        <v>0</v>
      </c>
      <c r="AR233" s="38">
        <f>-'PRA110'!AQ233</f>
        <v>0</v>
      </c>
      <c r="AS233" s="38">
        <f>-'PRA110'!AR233</f>
        <v>0</v>
      </c>
      <c r="AT233" s="38">
        <f>-'PRA110'!AS233</f>
        <v>0</v>
      </c>
      <c r="AU233" s="38">
        <f>-'PRA110'!AT233</f>
        <v>0</v>
      </c>
      <c r="AV233" s="38">
        <f>-'PRA110'!AU233</f>
        <v>0</v>
      </c>
      <c r="AW233" s="38">
        <f>-'PRA110'!AV233</f>
        <v>0</v>
      </c>
      <c r="AX233" s="38">
        <f>-'PRA110'!AW233</f>
        <v>0</v>
      </c>
      <c r="AY233" s="38">
        <f>-'PRA110'!AX233</f>
        <v>0</v>
      </c>
      <c r="AZ233" s="38">
        <f>-'PRA110'!AY233</f>
        <v>0</v>
      </c>
      <c r="BA233" s="38">
        <f>-'PRA110'!AZ233</f>
        <v>0</v>
      </c>
      <c r="BB233" s="38">
        <f>-'PRA110'!BA233</f>
        <v>0</v>
      </c>
      <c r="BC233" s="38">
        <f>-'PRA110'!BB233</f>
        <v>0</v>
      </c>
      <c r="BD233" s="38">
        <f>-'PRA110'!BC233</f>
        <v>0</v>
      </c>
      <c r="BE233" s="38">
        <f>-'PRA110'!BD233</f>
        <v>0</v>
      </c>
      <c r="BF233" s="38">
        <f>-'PRA110'!BE233</f>
        <v>0</v>
      </c>
      <c r="BG233" s="38">
        <f>-'PRA110'!BF233</f>
        <v>0</v>
      </c>
      <c r="BH233" s="38">
        <f>-'PRA110'!BG233</f>
        <v>0</v>
      </c>
      <c r="BI233" s="38">
        <f>-'PRA110'!BH233</f>
        <v>0</v>
      </c>
      <c r="BJ233" s="38">
        <f>-'PRA110'!BI233</f>
        <v>0</v>
      </c>
      <c r="BK233" s="38">
        <f>-'PRA110'!BJ233</f>
        <v>0</v>
      </c>
      <c r="BL233" s="38">
        <f>-'PRA110'!BK233</f>
        <v>0</v>
      </c>
      <c r="BM233" s="38">
        <f>-'PRA110'!BL233</f>
        <v>0</v>
      </c>
      <c r="BN233" s="38">
        <f>-'PRA110'!BM233</f>
        <v>0</v>
      </c>
      <c r="BO233" s="38">
        <f>-'PRA110'!BN233</f>
        <v>0</v>
      </c>
      <c r="BP233" s="38">
        <f>-'PRA110'!BO233</f>
        <v>0</v>
      </c>
      <c r="BQ233" s="38">
        <f>-'PRA110'!BP233</f>
        <v>0</v>
      </c>
      <c r="BR233" s="38">
        <f>-'PRA110'!BQ233</f>
        <v>0</v>
      </c>
      <c r="BS233" s="38">
        <f>-'PRA110'!BR233</f>
        <v>0</v>
      </c>
      <c r="BT233" s="38">
        <f>-'PRA110'!BS233</f>
        <v>0</v>
      </c>
      <c r="BU233" s="38">
        <f>-'PRA110'!BT233</f>
        <v>0</v>
      </c>
      <c r="BV233" s="38">
        <f>-'PRA110'!BU233</f>
        <v>0</v>
      </c>
      <c r="BW233" s="38">
        <f>-'PRA110'!BV233</f>
        <v>0</v>
      </c>
      <c r="BX233" s="38">
        <f>-'PRA110'!BW233</f>
        <v>0</v>
      </c>
      <c r="BY233" s="38">
        <f>-'PRA110'!BX233</f>
        <v>0</v>
      </c>
      <c r="BZ233" s="38">
        <f>-'PRA110'!BY233</f>
        <v>0</v>
      </c>
      <c r="CA233" s="38">
        <f>-'PRA110'!BZ233</f>
        <v>0</v>
      </c>
      <c r="CB233" s="38">
        <f>-'PRA110'!CA233</f>
        <v>0</v>
      </c>
      <c r="CC233" s="38">
        <f>-'PRA110'!CB233</f>
        <v>0</v>
      </c>
      <c r="CD233" s="38">
        <f>-'PRA110'!CC233</f>
        <v>0</v>
      </c>
      <c r="CE233" s="38">
        <f>-'PRA110'!CD233</f>
        <v>0</v>
      </c>
      <c r="CF233" s="38">
        <f>-'PRA110'!CE233</f>
        <v>0</v>
      </c>
      <c r="CG233" s="38">
        <f>-'PRA110'!CF233</f>
        <v>0</v>
      </c>
      <c r="CH233" s="38">
        <f>-'PRA110'!CG233</f>
        <v>0</v>
      </c>
      <c r="CI233" s="38">
        <f>-'PRA110'!CH233</f>
        <v>0</v>
      </c>
      <c r="CJ233" s="38">
        <f>-'PRA110'!CI233</f>
        <v>0</v>
      </c>
      <c r="CK233" s="38">
        <f>-'PRA110'!CJ233</f>
        <v>0</v>
      </c>
      <c r="CL233" s="38">
        <f>-'PRA110'!CK233</f>
        <v>0</v>
      </c>
      <c r="CM233" s="38">
        <f>-'PRA110'!CL233</f>
        <v>0</v>
      </c>
      <c r="CN233" s="38">
        <f>-'PRA110'!CM233</f>
        <v>0</v>
      </c>
      <c r="CO233" s="38">
        <f>-'PRA110'!CN233</f>
        <v>0</v>
      </c>
      <c r="CP233" s="38">
        <f>-'PRA110'!CO233</f>
        <v>0</v>
      </c>
      <c r="CQ233" s="38">
        <f>-'PRA110'!CP233</f>
        <v>0</v>
      </c>
      <c r="CR233" s="38">
        <f>-'PRA110'!CQ233</f>
        <v>0</v>
      </c>
      <c r="CS233" s="38">
        <f>-'PRA110'!CR233</f>
        <v>0</v>
      </c>
      <c r="CT233" s="38">
        <f>-'PRA110'!CS233</f>
        <v>0</v>
      </c>
      <c r="CU233" s="38">
        <f>-'PRA110'!CT233</f>
        <v>0</v>
      </c>
      <c r="CV233" s="38">
        <f>-'PRA110'!CU233</f>
        <v>0</v>
      </c>
      <c r="CW233" s="38">
        <f>-'PRA110'!CV233</f>
        <v>0</v>
      </c>
      <c r="CX233" s="38">
        <f>-'PRA110'!CW233</f>
        <v>0</v>
      </c>
      <c r="CY233" s="38">
        <f>-'PRA110'!CX233</f>
        <v>0</v>
      </c>
      <c r="CZ233" s="38">
        <f>-'PRA110'!CY233</f>
        <v>0</v>
      </c>
      <c r="DA233" s="38">
        <f>-'PRA110'!CZ233</f>
        <v>0</v>
      </c>
      <c r="DB233" s="38">
        <f>-'PRA110'!DA233</f>
        <v>0</v>
      </c>
      <c r="DC233" s="38">
        <f>-'PRA110'!DB233</f>
        <v>0</v>
      </c>
      <c r="DD233" s="38">
        <f>-'PRA110'!DC233</f>
        <v>0</v>
      </c>
      <c r="DE233" s="38">
        <f>-'PRA110'!DD233</f>
        <v>0</v>
      </c>
      <c r="DF233" s="38">
        <f>-'PRA110'!DE233</f>
        <v>0</v>
      </c>
      <c r="DG233" s="38">
        <f>-'PRA110'!DF233</f>
        <v>0</v>
      </c>
      <c r="DH233" s="38">
        <f>-'PRA110'!DG233</f>
        <v>0</v>
      </c>
      <c r="DI233" s="38">
        <f>-'PRA110'!DH233</f>
        <v>0</v>
      </c>
      <c r="DJ233" s="38">
        <f>-'PRA110'!DI233</f>
        <v>0</v>
      </c>
      <c r="DK233" s="38">
        <f>-'PRA110'!DJ233</f>
        <v>0</v>
      </c>
      <c r="DL233" s="41">
        <f>-'PRA110'!DK233</f>
        <v>0</v>
      </c>
      <c r="DM233" s="272"/>
    </row>
    <row r="234" spans="1:117" s="168" customFormat="1" ht="24.75">
      <c r="A234" s="214"/>
      <c r="B234" s="276"/>
      <c r="C234" s="174"/>
      <c r="D234" s="111" t="s">
        <v>671</v>
      </c>
      <c r="E234" s="122" t="s">
        <v>852</v>
      </c>
      <c r="F234" s="279" t="s">
        <v>325</v>
      </c>
      <c r="G234" s="209"/>
      <c r="H234" s="202"/>
      <c r="I234" s="274">
        <f>-'PRA110'!H234</f>
        <v>0</v>
      </c>
      <c r="J234" s="213"/>
      <c r="K234" s="213"/>
      <c r="L234" s="213"/>
      <c r="M234" s="213"/>
      <c r="N234" s="213"/>
      <c r="O234" s="213"/>
      <c r="P234" s="213"/>
      <c r="Q234" s="213"/>
      <c r="R234" s="213"/>
      <c r="S234" s="213"/>
      <c r="T234" s="213"/>
      <c r="U234" s="213"/>
      <c r="V234" s="213"/>
      <c r="W234" s="213"/>
      <c r="X234" s="213"/>
      <c r="Y234" s="213"/>
      <c r="Z234" s="213"/>
      <c r="AA234" s="213"/>
      <c r="AB234" s="213"/>
      <c r="AC234" s="213"/>
      <c r="AD234" s="213"/>
      <c r="AE234" s="213"/>
      <c r="AF234" s="213"/>
      <c r="AG234" s="213"/>
      <c r="AH234" s="213"/>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c r="BI234" s="213"/>
      <c r="BJ234" s="213"/>
      <c r="BK234" s="213"/>
      <c r="BL234" s="213"/>
      <c r="BM234" s="213"/>
      <c r="BN234" s="213"/>
      <c r="BO234" s="213"/>
      <c r="BP234" s="213"/>
      <c r="BQ234" s="213"/>
      <c r="BR234" s="213"/>
      <c r="BS234" s="213"/>
      <c r="BT234" s="213"/>
      <c r="BU234" s="213"/>
      <c r="BV234" s="213"/>
      <c r="BW234" s="213"/>
      <c r="BX234" s="213"/>
      <c r="BY234" s="213"/>
      <c r="BZ234" s="213"/>
      <c r="CA234" s="213"/>
      <c r="CB234" s="213"/>
      <c r="CC234" s="213"/>
      <c r="CD234" s="213"/>
      <c r="CE234" s="213"/>
      <c r="CF234" s="213"/>
      <c r="CG234" s="213"/>
      <c r="CH234" s="213"/>
      <c r="CI234" s="213"/>
      <c r="CJ234" s="213"/>
      <c r="CK234" s="213"/>
      <c r="CL234" s="213"/>
      <c r="CM234" s="213"/>
      <c r="CN234" s="213"/>
      <c r="CO234" s="213"/>
      <c r="CP234" s="213"/>
      <c r="CQ234" s="213"/>
      <c r="CR234" s="213"/>
      <c r="CS234" s="213"/>
      <c r="CT234" s="213"/>
      <c r="CU234" s="213"/>
      <c r="CV234" s="213"/>
      <c r="CW234" s="213"/>
      <c r="CX234" s="213"/>
      <c r="CY234" s="213"/>
      <c r="CZ234" s="213"/>
      <c r="DA234" s="213"/>
      <c r="DB234" s="213"/>
      <c r="DC234" s="213"/>
      <c r="DD234" s="213"/>
      <c r="DE234" s="213"/>
      <c r="DF234" s="213"/>
      <c r="DG234" s="213"/>
      <c r="DH234" s="213"/>
      <c r="DI234" s="213"/>
      <c r="DJ234" s="213"/>
      <c r="DK234" s="213"/>
      <c r="DL234" s="236"/>
      <c r="DM234" s="272"/>
    </row>
    <row r="235" spans="1:117" s="168" customFormat="1" ht="19.5" customHeight="1">
      <c r="A235" s="214"/>
      <c r="B235" s="214"/>
      <c r="C235" s="174"/>
      <c r="D235" s="111" t="s">
        <v>673</v>
      </c>
      <c r="E235" s="112" t="s">
        <v>853</v>
      </c>
      <c r="F235" s="280" t="s">
        <v>326</v>
      </c>
      <c r="G235" s="209"/>
      <c r="H235" s="202"/>
      <c r="I235" s="274">
        <f>-'PRA110'!H235</f>
        <v>0</v>
      </c>
      <c r="J235" s="243">
        <f>-'PRA110'!J235</f>
        <v>0</v>
      </c>
      <c r="K235" s="243">
        <f>-('PRA110'!I235-'PRA110'!J235)</f>
        <v>0</v>
      </c>
      <c r="L235" s="243">
        <f>-'PRA110'!K235</f>
        <v>0</v>
      </c>
      <c r="M235" s="243">
        <f>-'PRA110'!L235</f>
        <v>0</v>
      </c>
      <c r="N235" s="243">
        <f>-'PRA110'!M235</f>
        <v>0</v>
      </c>
      <c r="O235" s="243">
        <f>-'PRA110'!N235</f>
        <v>0</v>
      </c>
      <c r="P235" s="243">
        <f>-'PRA110'!O235</f>
        <v>0</v>
      </c>
      <c r="Q235" s="243">
        <f>-'PRA110'!P235</f>
        <v>0</v>
      </c>
      <c r="R235" s="243">
        <f>-'PRA110'!Q235</f>
        <v>0</v>
      </c>
      <c r="S235" s="243">
        <f>-'PRA110'!R235</f>
        <v>0</v>
      </c>
      <c r="T235" s="243">
        <f>-'PRA110'!S235</f>
        <v>0</v>
      </c>
      <c r="U235" s="243">
        <f>-'PRA110'!T235</f>
        <v>0</v>
      </c>
      <c r="V235" s="243">
        <f>-'PRA110'!U235</f>
        <v>0</v>
      </c>
      <c r="W235" s="243">
        <f>-'PRA110'!V235</f>
        <v>0</v>
      </c>
      <c r="X235" s="243">
        <f>-'PRA110'!W235</f>
        <v>0</v>
      </c>
      <c r="Y235" s="243">
        <f>-'PRA110'!X235</f>
        <v>0</v>
      </c>
      <c r="Z235" s="243">
        <f>-'PRA110'!Y235</f>
        <v>0</v>
      </c>
      <c r="AA235" s="243">
        <f>-'PRA110'!Z235</f>
        <v>0</v>
      </c>
      <c r="AB235" s="243">
        <f>-'PRA110'!AA235</f>
        <v>0</v>
      </c>
      <c r="AC235" s="243">
        <f>-'PRA110'!AB235</f>
        <v>0</v>
      </c>
      <c r="AD235" s="243">
        <f>-'PRA110'!AC235</f>
        <v>0</v>
      </c>
      <c r="AE235" s="243">
        <f>-'PRA110'!AD235</f>
        <v>0</v>
      </c>
      <c r="AF235" s="243">
        <f>-'PRA110'!AE235</f>
        <v>0</v>
      </c>
      <c r="AG235" s="243">
        <f>-'PRA110'!AF235</f>
        <v>0</v>
      </c>
      <c r="AH235" s="243">
        <f>-'PRA110'!AG235</f>
        <v>0</v>
      </c>
      <c r="AI235" s="243">
        <f>-'PRA110'!AH235</f>
        <v>0</v>
      </c>
      <c r="AJ235" s="243">
        <f>-'PRA110'!AI235</f>
        <v>0</v>
      </c>
      <c r="AK235" s="243">
        <f>-'PRA110'!AJ235</f>
        <v>0</v>
      </c>
      <c r="AL235" s="243">
        <f>-'PRA110'!AK235</f>
        <v>0</v>
      </c>
      <c r="AM235" s="243">
        <f>-'PRA110'!AL235</f>
        <v>0</v>
      </c>
      <c r="AN235" s="243">
        <f>-'PRA110'!AM235</f>
        <v>0</v>
      </c>
      <c r="AO235" s="243">
        <f>-'PRA110'!AN235</f>
        <v>0</v>
      </c>
      <c r="AP235" s="243">
        <f>-'PRA110'!AO235</f>
        <v>0</v>
      </c>
      <c r="AQ235" s="243">
        <f>-'PRA110'!AP235</f>
        <v>0</v>
      </c>
      <c r="AR235" s="243">
        <f>-'PRA110'!AQ235</f>
        <v>0</v>
      </c>
      <c r="AS235" s="243">
        <f>-'PRA110'!AR235</f>
        <v>0</v>
      </c>
      <c r="AT235" s="243">
        <f>-'PRA110'!AS235</f>
        <v>0</v>
      </c>
      <c r="AU235" s="243">
        <f>-'PRA110'!AT235</f>
        <v>0</v>
      </c>
      <c r="AV235" s="243">
        <f>-'PRA110'!AU235</f>
        <v>0</v>
      </c>
      <c r="AW235" s="243">
        <f>-'PRA110'!AV235</f>
        <v>0</v>
      </c>
      <c r="AX235" s="243">
        <f>-'PRA110'!AW235</f>
        <v>0</v>
      </c>
      <c r="AY235" s="243">
        <f>-'PRA110'!AX235</f>
        <v>0</v>
      </c>
      <c r="AZ235" s="243">
        <f>-'PRA110'!AY235</f>
        <v>0</v>
      </c>
      <c r="BA235" s="243">
        <f>-'PRA110'!AZ235</f>
        <v>0</v>
      </c>
      <c r="BB235" s="243">
        <f>-'PRA110'!BA235</f>
        <v>0</v>
      </c>
      <c r="BC235" s="243">
        <f>-'PRA110'!BB235</f>
        <v>0</v>
      </c>
      <c r="BD235" s="243">
        <f>-'PRA110'!BC235</f>
        <v>0</v>
      </c>
      <c r="BE235" s="243">
        <f>-'PRA110'!BD235</f>
        <v>0</v>
      </c>
      <c r="BF235" s="243">
        <f>-'PRA110'!BE235</f>
        <v>0</v>
      </c>
      <c r="BG235" s="243">
        <f>-'PRA110'!BF235</f>
        <v>0</v>
      </c>
      <c r="BH235" s="243">
        <f>-'PRA110'!BG235</f>
        <v>0</v>
      </c>
      <c r="BI235" s="243">
        <f>-'PRA110'!BH235</f>
        <v>0</v>
      </c>
      <c r="BJ235" s="243">
        <f>-'PRA110'!BI235</f>
        <v>0</v>
      </c>
      <c r="BK235" s="243">
        <f>-'PRA110'!BJ235</f>
        <v>0</v>
      </c>
      <c r="BL235" s="243">
        <f>-'PRA110'!BK235</f>
        <v>0</v>
      </c>
      <c r="BM235" s="243">
        <f>-'PRA110'!BL235</f>
        <v>0</v>
      </c>
      <c r="BN235" s="243">
        <f>-'PRA110'!BM235</f>
        <v>0</v>
      </c>
      <c r="BO235" s="243">
        <f>-'PRA110'!BN235</f>
        <v>0</v>
      </c>
      <c r="BP235" s="243">
        <f>-'PRA110'!BO235</f>
        <v>0</v>
      </c>
      <c r="BQ235" s="243">
        <f>-'PRA110'!BP235</f>
        <v>0</v>
      </c>
      <c r="BR235" s="243">
        <f>-'PRA110'!BQ235</f>
        <v>0</v>
      </c>
      <c r="BS235" s="243">
        <f>-'PRA110'!BR235</f>
        <v>0</v>
      </c>
      <c r="BT235" s="243">
        <f>-'PRA110'!BS235</f>
        <v>0</v>
      </c>
      <c r="BU235" s="243">
        <f>-'PRA110'!BT235</f>
        <v>0</v>
      </c>
      <c r="BV235" s="243">
        <f>-'PRA110'!BU235</f>
        <v>0</v>
      </c>
      <c r="BW235" s="243">
        <f>-'PRA110'!BV235</f>
        <v>0</v>
      </c>
      <c r="BX235" s="243">
        <f>-'PRA110'!BW235</f>
        <v>0</v>
      </c>
      <c r="BY235" s="243">
        <f>-'PRA110'!BX235</f>
        <v>0</v>
      </c>
      <c r="BZ235" s="243">
        <f>-'PRA110'!BY235</f>
        <v>0</v>
      </c>
      <c r="CA235" s="243">
        <f>-'PRA110'!BZ235</f>
        <v>0</v>
      </c>
      <c r="CB235" s="243">
        <f>-'PRA110'!CA235</f>
        <v>0</v>
      </c>
      <c r="CC235" s="243">
        <f>-'PRA110'!CB235</f>
        <v>0</v>
      </c>
      <c r="CD235" s="243">
        <f>-'PRA110'!CC235</f>
        <v>0</v>
      </c>
      <c r="CE235" s="243">
        <f>-'PRA110'!CD235</f>
        <v>0</v>
      </c>
      <c r="CF235" s="243">
        <f>-'PRA110'!CE235</f>
        <v>0</v>
      </c>
      <c r="CG235" s="243">
        <f>-'PRA110'!CF235</f>
        <v>0</v>
      </c>
      <c r="CH235" s="243">
        <f>-'PRA110'!CG235</f>
        <v>0</v>
      </c>
      <c r="CI235" s="243">
        <f>-'PRA110'!CH235</f>
        <v>0</v>
      </c>
      <c r="CJ235" s="243">
        <f>-'PRA110'!CI235</f>
        <v>0</v>
      </c>
      <c r="CK235" s="243">
        <f>-'PRA110'!CJ235</f>
        <v>0</v>
      </c>
      <c r="CL235" s="243">
        <f>-'PRA110'!CK235</f>
        <v>0</v>
      </c>
      <c r="CM235" s="243">
        <f>-'PRA110'!CL235</f>
        <v>0</v>
      </c>
      <c r="CN235" s="243">
        <f>-'PRA110'!CM235</f>
        <v>0</v>
      </c>
      <c r="CO235" s="243">
        <f>-'PRA110'!CN235</f>
        <v>0</v>
      </c>
      <c r="CP235" s="243">
        <f>-'PRA110'!CO235</f>
        <v>0</v>
      </c>
      <c r="CQ235" s="243">
        <f>-'PRA110'!CP235</f>
        <v>0</v>
      </c>
      <c r="CR235" s="243">
        <f>-'PRA110'!CQ235</f>
        <v>0</v>
      </c>
      <c r="CS235" s="243">
        <f>-'PRA110'!CR235</f>
        <v>0</v>
      </c>
      <c r="CT235" s="243">
        <f>-'PRA110'!CS235</f>
        <v>0</v>
      </c>
      <c r="CU235" s="243">
        <f>-'PRA110'!CT235</f>
        <v>0</v>
      </c>
      <c r="CV235" s="243">
        <f>-'PRA110'!CU235</f>
        <v>0</v>
      </c>
      <c r="CW235" s="243">
        <f>-'PRA110'!CV235</f>
        <v>0</v>
      </c>
      <c r="CX235" s="243">
        <f>-'PRA110'!CW235</f>
        <v>0</v>
      </c>
      <c r="CY235" s="243">
        <f>-'PRA110'!CX235</f>
        <v>0</v>
      </c>
      <c r="CZ235" s="243">
        <f>-'PRA110'!CY235</f>
        <v>0</v>
      </c>
      <c r="DA235" s="243">
        <f>-'PRA110'!CZ235</f>
        <v>0</v>
      </c>
      <c r="DB235" s="243">
        <f>-'PRA110'!DA235</f>
        <v>0</v>
      </c>
      <c r="DC235" s="243">
        <f>-'PRA110'!DB235</f>
        <v>0</v>
      </c>
      <c r="DD235" s="243">
        <f>-'PRA110'!DC235</f>
        <v>0</v>
      </c>
      <c r="DE235" s="243">
        <f>-'PRA110'!DD235</f>
        <v>0</v>
      </c>
      <c r="DF235" s="243">
        <f>-'PRA110'!DE235</f>
        <v>0</v>
      </c>
      <c r="DG235" s="243">
        <f>-'PRA110'!DF235</f>
        <v>0</v>
      </c>
      <c r="DH235" s="243">
        <f>-'PRA110'!DG235</f>
        <v>0</v>
      </c>
      <c r="DI235" s="243">
        <f>-'PRA110'!DH235</f>
        <v>0</v>
      </c>
      <c r="DJ235" s="243">
        <f>-'PRA110'!DI235</f>
        <v>0</v>
      </c>
      <c r="DK235" s="243">
        <f>-'PRA110'!DJ235</f>
        <v>0</v>
      </c>
      <c r="DL235" s="281">
        <f>-'PRA110'!DK235</f>
        <v>0</v>
      </c>
      <c r="DM235" s="272"/>
    </row>
    <row r="236" spans="1:117" s="168" customFormat="1" ht="19.5" customHeight="1">
      <c r="A236" s="214"/>
      <c r="B236" s="214"/>
      <c r="C236" s="174"/>
      <c r="D236" s="111" t="s">
        <v>674</v>
      </c>
      <c r="E236" s="87" t="s">
        <v>854</v>
      </c>
      <c r="F236" s="279" t="s">
        <v>327</v>
      </c>
      <c r="G236" s="209"/>
      <c r="H236" s="202"/>
      <c r="I236" s="274">
        <f>-'PRA110'!H236</f>
        <v>0</v>
      </c>
      <c r="J236" s="243">
        <f>-'PRA110'!J236</f>
        <v>0</v>
      </c>
      <c r="K236" s="243">
        <f>-('PRA110'!I236-'PRA110'!J236)</f>
        <v>0</v>
      </c>
      <c r="L236" s="243">
        <f>-'PRA110'!K236</f>
        <v>0</v>
      </c>
      <c r="M236" s="243">
        <f>-'PRA110'!L236</f>
        <v>0</v>
      </c>
      <c r="N236" s="243">
        <f>-'PRA110'!M236</f>
        <v>0</v>
      </c>
      <c r="O236" s="243">
        <f>-'PRA110'!N236</f>
        <v>0</v>
      </c>
      <c r="P236" s="243">
        <f>-'PRA110'!O236</f>
        <v>0</v>
      </c>
      <c r="Q236" s="243">
        <f>-'PRA110'!P236</f>
        <v>0</v>
      </c>
      <c r="R236" s="243">
        <f>-'PRA110'!Q236</f>
        <v>0</v>
      </c>
      <c r="S236" s="243">
        <f>-'PRA110'!R236</f>
        <v>0</v>
      </c>
      <c r="T236" s="243">
        <f>-'PRA110'!S236</f>
        <v>0</v>
      </c>
      <c r="U236" s="243">
        <f>-'PRA110'!T236</f>
        <v>0</v>
      </c>
      <c r="V236" s="243">
        <f>-'PRA110'!U236</f>
        <v>0</v>
      </c>
      <c r="W236" s="243">
        <f>-'PRA110'!V236</f>
        <v>0</v>
      </c>
      <c r="X236" s="243">
        <f>-'PRA110'!W236</f>
        <v>0</v>
      </c>
      <c r="Y236" s="243">
        <f>-'PRA110'!X236</f>
        <v>0</v>
      </c>
      <c r="Z236" s="243">
        <f>-'PRA110'!Y236</f>
        <v>0</v>
      </c>
      <c r="AA236" s="243">
        <f>-'PRA110'!Z236</f>
        <v>0</v>
      </c>
      <c r="AB236" s="243">
        <f>-'PRA110'!AA236</f>
        <v>0</v>
      </c>
      <c r="AC236" s="243">
        <f>-'PRA110'!AB236</f>
        <v>0</v>
      </c>
      <c r="AD236" s="243">
        <f>-'PRA110'!AC236</f>
        <v>0</v>
      </c>
      <c r="AE236" s="243">
        <f>-'PRA110'!AD236</f>
        <v>0</v>
      </c>
      <c r="AF236" s="243">
        <f>-'PRA110'!AE236</f>
        <v>0</v>
      </c>
      <c r="AG236" s="243">
        <f>-'PRA110'!AF236</f>
        <v>0</v>
      </c>
      <c r="AH236" s="243">
        <f>-'PRA110'!AG236</f>
        <v>0</v>
      </c>
      <c r="AI236" s="243">
        <f>-'PRA110'!AH236</f>
        <v>0</v>
      </c>
      <c r="AJ236" s="243">
        <f>-'PRA110'!AI236</f>
        <v>0</v>
      </c>
      <c r="AK236" s="243">
        <f>-'PRA110'!AJ236</f>
        <v>0</v>
      </c>
      <c r="AL236" s="243">
        <f>-'PRA110'!AK236</f>
        <v>0</v>
      </c>
      <c r="AM236" s="243">
        <f>-'PRA110'!AL236</f>
        <v>0</v>
      </c>
      <c r="AN236" s="243">
        <f>-'PRA110'!AM236</f>
        <v>0</v>
      </c>
      <c r="AO236" s="243">
        <f>-'PRA110'!AN236</f>
        <v>0</v>
      </c>
      <c r="AP236" s="243">
        <f>-'PRA110'!AO236</f>
        <v>0</v>
      </c>
      <c r="AQ236" s="243">
        <f>-'PRA110'!AP236</f>
        <v>0</v>
      </c>
      <c r="AR236" s="243">
        <f>-'PRA110'!AQ236</f>
        <v>0</v>
      </c>
      <c r="AS236" s="243">
        <f>-'PRA110'!AR236</f>
        <v>0</v>
      </c>
      <c r="AT236" s="243">
        <f>-'PRA110'!AS236</f>
        <v>0</v>
      </c>
      <c r="AU236" s="243">
        <f>-'PRA110'!AT236</f>
        <v>0</v>
      </c>
      <c r="AV236" s="243">
        <f>-'PRA110'!AU236</f>
        <v>0</v>
      </c>
      <c r="AW236" s="243">
        <f>-'PRA110'!AV236</f>
        <v>0</v>
      </c>
      <c r="AX236" s="243">
        <f>-'PRA110'!AW236</f>
        <v>0</v>
      </c>
      <c r="AY236" s="243">
        <f>-'PRA110'!AX236</f>
        <v>0</v>
      </c>
      <c r="AZ236" s="243">
        <f>-'PRA110'!AY236</f>
        <v>0</v>
      </c>
      <c r="BA236" s="243">
        <f>-'PRA110'!AZ236</f>
        <v>0</v>
      </c>
      <c r="BB236" s="243">
        <f>-'PRA110'!BA236</f>
        <v>0</v>
      </c>
      <c r="BC236" s="243">
        <f>-'PRA110'!BB236</f>
        <v>0</v>
      </c>
      <c r="BD236" s="243">
        <f>-'PRA110'!BC236</f>
        <v>0</v>
      </c>
      <c r="BE236" s="243">
        <f>-'PRA110'!BD236</f>
        <v>0</v>
      </c>
      <c r="BF236" s="243">
        <f>-'PRA110'!BE236</f>
        <v>0</v>
      </c>
      <c r="BG236" s="243">
        <f>-'PRA110'!BF236</f>
        <v>0</v>
      </c>
      <c r="BH236" s="243">
        <f>-'PRA110'!BG236</f>
        <v>0</v>
      </c>
      <c r="BI236" s="243">
        <f>-'PRA110'!BH236</f>
        <v>0</v>
      </c>
      <c r="BJ236" s="243">
        <f>-'PRA110'!BI236</f>
        <v>0</v>
      </c>
      <c r="BK236" s="243">
        <f>-'PRA110'!BJ236</f>
        <v>0</v>
      </c>
      <c r="BL236" s="243">
        <f>-'PRA110'!BK236</f>
        <v>0</v>
      </c>
      <c r="BM236" s="243">
        <f>-'PRA110'!BL236</f>
        <v>0</v>
      </c>
      <c r="BN236" s="243">
        <f>-'PRA110'!BM236</f>
        <v>0</v>
      </c>
      <c r="BO236" s="243">
        <f>-'PRA110'!BN236</f>
        <v>0</v>
      </c>
      <c r="BP236" s="243">
        <f>-'PRA110'!BO236</f>
        <v>0</v>
      </c>
      <c r="BQ236" s="243">
        <f>-'PRA110'!BP236</f>
        <v>0</v>
      </c>
      <c r="BR236" s="243">
        <f>-'PRA110'!BQ236</f>
        <v>0</v>
      </c>
      <c r="BS236" s="243">
        <f>-'PRA110'!BR236</f>
        <v>0</v>
      </c>
      <c r="BT236" s="243">
        <f>-'PRA110'!BS236</f>
        <v>0</v>
      </c>
      <c r="BU236" s="243">
        <f>-'PRA110'!BT236</f>
        <v>0</v>
      </c>
      <c r="BV236" s="243">
        <f>-'PRA110'!BU236</f>
        <v>0</v>
      </c>
      <c r="BW236" s="243">
        <f>-'PRA110'!BV236</f>
        <v>0</v>
      </c>
      <c r="BX236" s="243">
        <f>-'PRA110'!BW236</f>
        <v>0</v>
      </c>
      <c r="BY236" s="243">
        <f>-'PRA110'!BX236</f>
        <v>0</v>
      </c>
      <c r="BZ236" s="243">
        <f>-'PRA110'!BY236</f>
        <v>0</v>
      </c>
      <c r="CA236" s="243">
        <f>-'PRA110'!BZ236</f>
        <v>0</v>
      </c>
      <c r="CB236" s="243">
        <f>-'PRA110'!CA236</f>
        <v>0</v>
      </c>
      <c r="CC236" s="243">
        <f>-'PRA110'!CB236</f>
        <v>0</v>
      </c>
      <c r="CD236" s="243">
        <f>-'PRA110'!CC236</f>
        <v>0</v>
      </c>
      <c r="CE236" s="243">
        <f>-'PRA110'!CD236</f>
        <v>0</v>
      </c>
      <c r="CF236" s="243">
        <f>-'PRA110'!CE236</f>
        <v>0</v>
      </c>
      <c r="CG236" s="243">
        <f>-'PRA110'!CF236</f>
        <v>0</v>
      </c>
      <c r="CH236" s="243">
        <f>-'PRA110'!CG236</f>
        <v>0</v>
      </c>
      <c r="CI236" s="243">
        <f>-'PRA110'!CH236</f>
        <v>0</v>
      </c>
      <c r="CJ236" s="243">
        <f>-'PRA110'!CI236</f>
        <v>0</v>
      </c>
      <c r="CK236" s="243">
        <f>-'PRA110'!CJ236</f>
        <v>0</v>
      </c>
      <c r="CL236" s="243">
        <f>-'PRA110'!CK236</f>
        <v>0</v>
      </c>
      <c r="CM236" s="243">
        <f>-'PRA110'!CL236</f>
        <v>0</v>
      </c>
      <c r="CN236" s="243">
        <f>-'PRA110'!CM236</f>
        <v>0</v>
      </c>
      <c r="CO236" s="243">
        <f>-'PRA110'!CN236</f>
        <v>0</v>
      </c>
      <c r="CP236" s="243">
        <f>-'PRA110'!CO236</f>
        <v>0</v>
      </c>
      <c r="CQ236" s="243">
        <f>-'PRA110'!CP236</f>
        <v>0</v>
      </c>
      <c r="CR236" s="243">
        <f>-'PRA110'!CQ236</f>
        <v>0</v>
      </c>
      <c r="CS236" s="243">
        <f>-'PRA110'!CR236</f>
        <v>0</v>
      </c>
      <c r="CT236" s="243">
        <f>-'PRA110'!CS236</f>
        <v>0</v>
      </c>
      <c r="CU236" s="243">
        <f>-'PRA110'!CT236</f>
        <v>0</v>
      </c>
      <c r="CV236" s="243">
        <f>-'PRA110'!CU236</f>
        <v>0</v>
      </c>
      <c r="CW236" s="243">
        <f>-'PRA110'!CV236</f>
        <v>0</v>
      </c>
      <c r="CX236" s="243">
        <f>-'PRA110'!CW236</f>
        <v>0</v>
      </c>
      <c r="CY236" s="243">
        <f>-'PRA110'!CX236</f>
        <v>0</v>
      </c>
      <c r="CZ236" s="243">
        <f>-'PRA110'!CY236</f>
        <v>0</v>
      </c>
      <c r="DA236" s="243">
        <f>-'PRA110'!CZ236</f>
        <v>0</v>
      </c>
      <c r="DB236" s="243">
        <f>-'PRA110'!DA236</f>
        <v>0</v>
      </c>
      <c r="DC236" s="243">
        <f>-'PRA110'!DB236</f>
        <v>0</v>
      </c>
      <c r="DD236" s="243">
        <f>-'PRA110'!DC236</f>
        <v>0</v>
      </c>
      <c r="DE236" s="243">
        <f>-'PRA110'!DD236</f>
        <v>0</v>
      </c>
      <c r="DF236" s="243">
        <f>-'PRA110'!DE236</f>
        <v>0</v>
      </c>
      <c r="DG236" s="243">
        <f>-'PRA110'!DF236</f>
        <v>0</v>
      </c>
      <c r="DH236" s="243">
        <f>-'PRA110'!DG236</f>
        <v>0</v>
      </c>
      <c r="DI236" s="243">
        <f>-'PRA110'!DH236</f>
        <v>0</v>
      </c>
      <c r="DJ236" s="243">
        <f>-'PRA110'!DI236</f>
        <v>0</v>
      </c>
      <c r="DK236" s="243">
        <f>-'PRA110'!DJ236</f>
        <v>0</v>
      </c>
      <c r="DL236" s="281">
        <f>-'PRA110'!DK236</f>
        <v>0</v>
      </c>
      <c r="DM236" s="272"/>
    </row>
    <row r="237" spans="1:117" s="284" customFormat="1" ht="19.5" customHeight="1">
      <c r="A237" s="276"/>
      <c r="B237" s="214"/>
      <c r="C237" s="282"/>
      <c r="D237" s="111" t="s">
        <v>675</v>
      </c>
      <c r="E237" s="127" t="s">
        <v>855</v>
      </c>
      <c r="F237" s="283" t="s">
        <v>328</v>
      </c>
      <c r="G237" s="209"/>
      <c r="H237" s="202"/>
      <c r="I237" s="212"/>
      <c r="J237" s="243">
        <f>-'PRA110'!J237</f>
        <v>0</v>
      </c>
      <c r="K237" s="243">
        <f>-('PRA110'!I237-'PRA110'!J237)</f>
        <v>0</v>
      </c>
      <c r="L237" s="243">
        <f>-'PRA110'!K237</f>
        <v>0</v>
      </c>
      <c r="M237" s="243">
        <f>-'PRA110'!L237</f>
        <v>0</v>
      </c>
      <c r="N237" s="243">
        <f>-'PRA110'!M237</f>
        <v>0</v>
      </c>
      <c r="O237" s="243">
        <f>-'PRA110'!N237</f>
        <v>0</v>
      </c>
      <c r="P237" s="243">
        <f>-'PRA110'!O237</f>
        <v>0</v>
      </c>
      <c r="Q237" s="243">
        <f>-'PRA110'!P237</f>
        <v>0</v>
      </c>
      <c r="R237" s="243">
        <f>-'PRA110'!Q237</f>
        <v>0</v>
      </c>
      <c r="S237" s="243">
        <f>-'PRA110'!R237</f>
        <v>0</v>
      </c>
      <c r="T237" s="243">
        <f>-'PRA110'!S237</f>
        <v>0</v>
      </c>
      <c r="U237" s="243">
        <f>-'PRA110'!T237</f>
        <v>0</v>
      </c>
      <c r="V237" s="243">
        <f>-'PRA110'!U237</f>
        <v>0</v>
      </c>
      <c r="W237" s="243">
        <f>-'PRA110'!V237</f>
        <v>0</v>
      </c>
      <c r="X237" s="243">
        <f>-'PRA110'!W237</f>
        <v>0</v>
      </c>
      <c r="Y237" s="243">
        <f>-'PRA110'!X237</f>
        <v>0</v>
      </c>
      <c r="Z237" s="243">
        <f>-'PRA110'!Y237</f>
        <v>0</v>
      </c>
      <c r="AA237" s="243">
        <f>-'PRA110'!Z237</f>
        <v>0</v>
      </c>
      <c r="AB237" s="243">
        <f>-'PRA110'!AA237</f>
        <v>0</v>
      </c>
      <c r="AC237" s="243">
        <f>-'PRA110'!AB237</f>
        <v>0</v>
      </c>
      <c r="AD237" s="243">
        <f>-'PRA110'!AC237</f>
        <v>0</v>
      </c>
      <c r="AE237" s="243">
        <f>-'PRA110'!AD237</f>
        <v>0</v>
      </c>
      <c r="AF237" s="243">
        <f>-'PRA110'!AE237</f>
        <v>0</v>
      </c>
      <c r="AG237" s="243">
        <f>-'PRA110'!AF237</f>
        <v>0</v>
      </c>
      <c r="AH237" s="243">
        <f>-'PRA110'!AG237</f>
        <v>0</v>
      </c>
      <c r="AI237" s="243">
        <f>-'PRA110'!AH237</f>
        <v>0</v>
      </c>
      <c r="AJ237" s="243">
        <f>-'PRA110'!AI237</f>
        <v>0</v>
      </c>
      <c r="AK237" s="243">
        <f>-'PRA110'!AJ237</f>
        <v>0</v>
      </c>
      <c r="AL237" s="243">
        <f>-'PRA110'!AK237</f>
        <v>0</v>
      </c>
      <c r="AM237" s="243">
        <f>-'PRA110'!AL237</f>
        <v>0</v>
      </c>
      <c r="AN237" s="243">
        <f>-'PRA110'!AM237</f>
        <v>0</v>
      </c>
      <c r="AO237" s="243">
        <f>-'PRA110'!AN237</f>
        <v>0</v>
      </c>
      <c r="AP237" s="243">
        <f>-'PRA110'!AO237</f>
        <v>0</v>
      </c>
      <c r="AQ237" s="243">
        <f>-'PRA110'!AP237</f>
        <v>0</v>
      </c>
      <c r="AR237" s="243">
        <f>-'PRA110'!AQ237</f>
        <v>0</v>
      </c>
      <c r="AS237" s="243">
        <f>-'PRA110'!AR237</f>
        <v>0</v>
      </c>
      <c r="AT237" s="243">
        <f>-'PRA110'!AS237</f>
        <v>0</v>
      </c>
      <c r="AU237" s="243">
        <f>-'PRA110'!AT237</f>
        <v>0</v>
      </c>
      <c r="AV237" s="243">
        <f>-'PRA110'!AU237</f>
        <v>0</v>
      </c>
      <c r="AW237" s="243">
        <f>-'PRA110'!AV237</f>
        <v>0</v>
      </c>
      <c r="AX237" s="243">
        <f>-'PRA110'!AW237</f>
        <v>0</v>
      </c>
      <c r="AY237" s="243">
        <f>-'PRA110'!AX237</f>
        <v>0</v>
      </c>
      <c r="AZ237" s="243">
        <f>-'PRA110'!AY237</f>
        <v>0</v>
      </c>
      <c r="BA237" s="243">
        <f>-'PRA110'!AZ237</f>
        <v>0</v>
      </c>
      <c r="BB237" s="243">
        <f>-'PRA110'!BA237</f>
        <v>0</v>
      </c>
      <c r="BC237" s="243">
        <f>-'PRA110'!BB237</f>
        <v>0</v>
      </c>
      <c r="BD237" s="243">
        <f>-'PRA110'!BC237</f>
        <v>0</v>
      </c>
      <c r="BE237" s="243">
        <f>-'PRA110'!BD237</f>
        <v>0</v>
      </c>
      <c r="BF237" s="243">
        <f>-'PRA110'!BE237</f>
        <v>0</v>
      </c>
      <c r="BG237" s="243">
        <f>-'PRA110'!BF237</f>
        <v>0</v>
      </c>
      <c r="BH237" s="243">
        <f>-'PRA110'!BG237</f>
        <v>0</v>
      </c>
      <c r="BI237" s="243">
        <f>-'PRA110'!BH237</f>
        <v>0</v>
      </c>
      <c r="BJ237" s="243">
        <f>-'PRA110'!BI237</f>
        <v>0</v>
      </c>
      <c r="BK237" s="243">
        <f>-'PRA110'!BJ237</f>
        <v>0</v>
      </c>
      <c r="BL237" s="243">
        <f>-'PRA110'!BK237</f>
        <v>0</v>
      </c>
      <c r="BM237" s="243">
        <f>-'PRA110'!BL237</f>
        <v>0</v>
      </c>
      <c r="BN237" s="243">
        <f>-'PRA110'!BM237</f>
        <v>0</v>
      </c>
      <c r="BO237" s="243">
        <f>-'PRA110'!BN237</f>
        <v>0</v>
      </c>
      <c r="BP237" s="243">
        <f>-'PRA110'!BO237</f>
        <v>0</v>
      </c>
      <c r="BQ237" s="243">
        <f>-'PRA110'!BP237</f>
        <v>0</v>
      </c>
      <c r="BR237" s="243">
        <f>-'PRA110'!BQ237</f>
        <v>0</v>
      </c>
      <c r="BS237" s="243">
        <f>-'PRA110'!BR237</f>
        <v>0</v>
      </c>
      <c r="BT237" s="243">
        <f>-'PRA110'!BS237</f>
        <v>0</v>
      </c>
      <c r="BU237" s="243">
        <f>-'PRA110'!BT237</f>
        <v>0</v>
      </c>
      <c r="BV237" s="243">
        <f>-'PRA110'!BU237</f>
        <v>0</v>
      </c>
      <c r="BW237" s="243">
        <f>-'PRA110'!BV237</f>
        <v>0</v>
      </c>
      <c r="BX237" s="243">
        <f>-'PRA110'!BW237</f>
        <v>0</v>
      </c>
      <c r="BY237" s="243">
        <f>-'PRA110'!BX237</f>
        <v>0</v>
      </c>
      <c r="BZ237" s="243">
        <f>-'PRA110'!BY237</f>
        <v>0</v>
      </c>
      <c r="CA237" s="243">
        <f>-'PRA110'!BZ237</f>
        <v>0</v>
      </c>
      <c r="CB237" s="243">
        <f>-'PRA110'!CA237</f>
        <v>0</v>
      </c>
      <c r="CC237" s="243">
        <f>-'PRA110'!CB237</f>
        <v>0</v>
      </c>
      <c r="CD237" s="243">
        <f>-'PRA110'!CC237</f>
        <v>0</v>
      </c>
      <c r="CE237" s="243">
        <f>-'PRA110'!CD237</f>
        <v>0</v>
      </c>
      <c r="CF237" s="243">
        <f>-'PRA110'!CE237</f>
        <v>0</v>
      </c>
      <c r="CG237" s="243">
        <f>-'PRA110'!CF237</f>
        <v>0</v>
      </c>
      <c r="CH237" s="243">
        <f>-'PRA110'!CG237</f>
        <v>0</v>
      </c>
      <c r="CI237" s="243">
        <f>-'PRA110'!CH237</f>
        <v>0</v>
      </c>
      <c r="CJ237" s="243">
        <f>-'PRA110'!CI237</f>
        <v>0</v>
      </c>
      <c r="CK237" s="243">
        <f>-'PRA110'!CJ237</f>
        <v>0</v>
      </c>
      <c r="CL237" s="243">
        <f>-'PRA110'!CK237</f>
        <v>0</v>
      </c>
      <c r="CM237" s="243">
        <f>-'PRA110'!CL237</f>
        <v>0</v>
      </c>
      <c r="CN237" s="243">
        <f>-'PRA110'!CM237</f>
        <v>0</v>
      </c>
      <c r="CO237" s="243">
        <f>-'PRA110'!CN237</f>
        <v>0</v>
      </c>
      <c r="CP237" s="243">
        <f>-'PRA110'!CO237</f>
        <v>0</v>
      </c>
      <c r="CQ237" s="243">
        <f>-'PRA110'!CP237</f>
        <v>0</v>
      </c>
      <c r="CR237" s="243">
        <f>-'PRA110'!CQ237</f>
        <v>0</v>
      </c>
      <c r="CS237" s="243">
        <f>-'PRA110'!CR237</f>
        <v>0</v>
      </c>
      <c r="CT237" s="243">
        <f>-'PRA110'!CS237</f>
        <v>0</v>
      </c>
      <c r="CU237" s="243">
        <f>-'PRA110'!CT237</f>
        <v>0</v>
      </c>
      <c r="CV237" s="243">
        <f>-'PRA110'!CU237</f>
        <v>0</v>
      </c>
      <c r="CW237" s="243">
        <f>-'PRA110'!CV237</f>
        <v>0</v>
      </c>
      <c r="CX237" s="243">
        <f>-'PRA110'!CW237</f>
        <v>0</v>
      </c>
      <c r="CY237" s="243">
        <f>-'PRA110'!CX237</f>
        <v>0</v>
      </c>
      <c r="CZ237" s="243">
        <f>-'PRA110'!CY237</f>
        <v>0</v>
      </c>
      <c r="DA237" s="243">
        <f>-'PRA110'!CZ237</f>
        <v>0</v>
      </c>
      <c r="DB237" s="243">
        <f>-'PRA110'!DA237</f>
        <v>0</v>
      </c>
      <c r="DC237" s="243">
        <f>-'PRA110'!DB237</f>
        <v>0</v>
      </c>
      <c r="DD237" s="243">
        <f>-'PRA110'!DC237</f>
        <v>0</v>
      </c>
      <c r="DE237" s="243">
        <f>-'PRA110'!DD237</f>
        <v>0</v>
      </c>
      <c r="DF237" s="243">
        <f>-'PRA110'!DE237</f>
        <v>0</v>
      </c>
      <c r="DG237" s="243">
        <f>-'PRA110'!DF237</f>
        <v>0</v>
      </c>
      <c r="DH237" s="243">
        <f>-'PRA110'!DG237</f>
        <v>0</v>
      </c>
      <c r="DI237" s="243">
        <f>-'PRA110'!DH237</f>
        <v>0</v>
      </c>
      <c r="DJ237" s="243">
        <f>-'PRA110'!DI237</f>
        <v>0</v>
      </c>
      <c r="DK237" s="243">
        <f>-'PRA110'!DJ237</f>
        <v>0</v>
      </c>
      <c r="DL237" s="281">
        <f>-'PRA110'!DK237</f>
        <v>0</v>
      </c>
    </row>
    <row r="238" spans="1:117" s="284" customFormat="1" ht="19.5" customHeight="1">
      <c r="A238" s="214"/>
      <c r="B238" s="214"/>
      <c r="C238" s="282"/>
      <c r="D238" s="111" t="s">
        <v>676</v>
      </c>
      <c r="E238" s="127" t="s">
        <v>856</v>
      </c>
      <c r="F238" s="283" t="s">
        <v>678</v>
      </c>
      <c r="G238" s="209"/>
      <c r="H238" s="202"/>
      <c r="I238" s="274">
        <f>-'PRA110'!H238</f>
        <v>0</v>
      </c>
      <c r="J238" s="243">
        <f>-'PRA110'!J238</f>
        <v>0</v>
      </c>
      <c r="K238" s="243">
        <f>-('PRA110'!I238-'PRA110'!J238)</f>
        <v>0</v>
      </c>
      <c r="L238" s="243">
        <f>-'PRA110'!K238</f>
        <v>0</v>
      </c>
      <c r="M238" s="243">
        <f>-'PRA110'!L238</f>
        <v>0</v>
      </c>
      <c r="N238" s="243">
        <f>-'PRA110'!M238</f>
        <v>0</v>
      </c>
      <c r="O238" s="243">
        <f>-'PRA110'!N238</f>
        <v>0</v>
      </c>
      <c r="P238" s="243">
        <f>-'PRA110'!O238</f>
        <v>0</v>
      </c>
      <c r="Q238" s="243">
        <f>-'PRA110'!P238</f>
        <v>0</v>
      </c>
      <c r="R238" s="243">
        <f>-'PRA110'!Q238</f>
        <v>0</v>
      </c>
      <c r="S238" s="243">
        <f>-'PRA110'!R238</f>
        <v>0</v>
      </c>
      <c r="T238" s="243">
        <f>-'PRA110'!S238</f>
        <v>0</v>
      </c>
      <c r="U238" s="243">
        <f>-'PRA110'!T238</f>
        <v>0</v>
      </c>
      <c r="V238" s="243">
        <f>-'PRA110'!U238</f>
        <v>0</v>
      </c>
      <c r="W238" s="243">
        <f>-'PRA110'!V238</f>
        <v>0</v>
      </c>
      <c r="X238" s="243">
        <f>-'PRA110'!W238</f>
        <v>0</v>
      </c>
      <c r="Y238" s="243">
        <f>-'PRA110'!X238</f>
        <v>0</v>
      </c>
      <c r="Z238" s="243">
        <f>-'PRA110'!Y238</f>
        <v>0</v>
      </c>
      <c r="AA238" s="243">
        <f>-'PRA110'!Z238</f>
        <v>0</v>
      </c>
      <c r="AB238" s="243">
        <f>-'PRA110'!AA238</f>
        <v>0</v>
      </c>
      <c r="AC238" s="243">
        <f>-'PRA110'!AB238</f>
        <v>0</v>
      </c>
      <c r="AD238" s="243">
        <f>-'PRA110'!AC238</f>
        <v>0</v>
      </c>
      <c r="AE238" s="243">
        <f>-'PRA110'!AD238</f>
        <v>0</v>
      </c>
      <c r="AF238" s="243">
        <f>-'PRA110'!AE238</f>
        <v>0</v>
      </c>
      <c r="AG238" s="243">
        <f>-'PRA110'!AF238</f>
        <v>0</v>
      </c>
      <c r="AH238" s="243">
        <f>-'PRA110'!AG238</f>
        <v>0</v>
      </c>
      <c r="AI238" s="243">
        <f>-'PRA110'!AH238</f>
        <v>0</v>
      </c>
      <c r="AJ238" s="243">
        <f>-'PRA110'!AI238</f>
        <v>0</v>
      </c>
      <c r="AK238" s="243">
        <f>-'PRA110'!AJ238</f>
        <v>0</v>
      </c>
      <c r="AL238" s="243">
        <f>-'PRA110'!AK238</f>
        <v>0</v>
      </c>
      <c r="AM238" s="243">
        <f>-'PRA110'!AL238</f>
        <v>0</v>
      </c>
      <c r="AN238" s="243">
        <f>-'PRA110'!AM238</f>
        <v>0</v>
      </c>
      <c r="AO238" s="243">
        <f>-'PRA110'!AN238</f>
        <v>0</v>
      </c>
      <c r="AP238" s="243">
        <f>-'PRA110'!AO238</f>
        <v>0</v>
      </c>
      <c r="AQ238" s="243">
        <f>-'PRA110'!AP238</f>
        <v>0</v>
      </c>
      <c r="AR238" s="243">
        <f>-'PRA110'!AQ238</f>
        <v>0</v>
      </c>
      <c r="AS238" s="243">
        <f>-'PRA110'!AR238</f>
        <v>0</v>
      </c>
      <c r="AT238" s="243">
        <f>-'PRA110'!AS238</f>
        <v>0</v>
      </c>
      <c r="AU238" s="243">
        <f>-'PRA110'!AT238</f>
        <v>0</v>
      </c>
      <c r="AV238" s="243">
        <f>-'PRA110'!AU238</f>
        <v>0</v>
      </c>
      <c r="AW238" s="243">
        <f>-'PRA110'!AV238</f>
        <v>0</v>
      </c>
      <c r="AX238" s="243">
        <f>-'PRA110'!AW238</f>
        <v>0</v>
      </c>
      <c r="AY238" s="243">
        <f>-'PRA110'!AX238</f>
        <v>0</v>
      </c>
      <c r="AZ238" s="243">
        <f>-'PRA110'!AY238</f>
        <v>0</v>
      </c>
      <c r="BA238" s="243">
        <f>-'PRA110'!AZ238</f>
        <v>0</v>
      </c>
      <c r="BB238" s="243">
        <f>-'PRA110'!BA238</f>
        <v>0</v>
      </c>
      <c r="BC238" s="243">
        <f>-'PRA110'!BB238</f>
        <v>0</v>
      </c>
      <c r="BD238" s="243">
        <f>-'PRA110'!BC238</f>
        <v>0</v>
      </c>
      <c r="BE238" s="243">
        <f>-'PRA110'!BD238</f>
        <v>0</v>
      </c>
      <c r="BF238" s="243">
        <f>-'PRA110'!BE238</f>
        <v>0</v>
      </c>
      <c r="BG238" s="243">
        <f>-'PRA110'!BF238</f>
        <v>0</v>
      </c>
      <c r="BH238" s="243">
        <f>-'PRA110'!BG238</f>
        <v>0</v>
      </c>
      <c r="BI238" s="243">
        <f>-'PRA110'!BH238</f>
        <v>0</v>
      </c>
      <c r="BJ238" s="243">
        <f>-'PRA110'!BI238</f>
        <v>0</v>
      </c>
      <c r="BK238" s="243">
        <f>-'PRA110'!BJ238</f>
        <v>0</v>
      </c>
      <c r="BL238" s="243">
        <f>-'PRA110'!BK238</f>
        <v>0</v>
      </c>
      <c r="BM238" s="243">
        <f>-'PRA110'!BL238</f>
        <v>0</v>
      </c>
      <c r="BN238" s="243">
        <f>-'PRA110'!BM238</f>
        <v>0</v>
      </c>
      <c r="BO238" s="243">
        <f>-'PRA110'!BN238</f>
        <v>0</v>
      </c>
      <c r="BP238" s="243">
        <f>-'PRA110'!BO238</f>
        <v>0</v>
      </c>
      <c r="BQ238" s="243">
        <f>-'PRA110'!BP238</f>
        <v>0</v>
      </c>
      <c r="BR238" s="243">
        <f>-'PRA110'!BQ238</f>
        <v>0</v>
      </c>
      <c r="BS238" s="243">
        <f>-'PRA110'!BR238</f>
        <v>0</v>
      </c>
      <c r="BT238" s="243">
        <f>-'PRA110'!BS238</f>
        <v>0</v>
      </c>
      <c r="BU238" s="243">
        <f>-'PRA110'!BT238</f>
        <v>0</v>
      </c>
      <c r="BV238" s="243">
        <f>-'PRA110'!BU238</f>
        <v>0</v>
      </c>
      <c r="BW238" s="243">
        <f>-'PRA110'!BV238</f>
        <v>0</v>
      </c>
      <c r="BX238" s="243">
        <f>-'PRA110'!BW238</f>
        <v>0</v>
      </c>
      <c r="BY238" s="243">
        <f>-'PRA110'!BX238</f>
        <v>0</v>
      </c>
      <c r="BZ238" s="243">
        <f>-'PRA110'!BY238</f>
        <v>0</v>
      </c>
      <c r="CA238" s="243">
        <f>-'PRA110'!BZ238</f>
        <v>0</v>
      </c>
      <c r="CB238" s="243">
        <f>-'PRA110'!CA238</f>
        <v>0</v>
      </c>
      <c r="CC238" s="243">
        <f>-'PRA110'!CB238</f>
        <v>0</v>
      </c>
      <c r="CD238" s="243">
        <f>-'PRA110'!CC238</f>
        <v>0</v>
      </c>
      <c r="CE238" s="243">
        <f>-'PRA110'!CD238</f>
        <v>0</v>
      </c>
      <c r="CF238" s="243">
        <f>-'PRA110'!CE238</f>
        <v>0</v>
      </c>
      <c r="CG238" s="243">
        <f>-'PRA110'!CF238</f>
        <v>0</v>
      </c>
      <c r="CH238" s="243">
        <f>-'PRA110'!CG238</f>
        <v>0</v>
      </c>
      <c r="CI238" s="243">
        <f>-'PRA110'!CH238</f>
        <v>0</v>
      </c>
      <c r="CJ238" s="243">
        <f>-'PRA110'!CI238</f>
        <v>0</v>
      </c>
      <c r="CK238" s="243">
        <f>-'PRA110'!CJ238</f>
        <v>0</v>
      </c>
      <c r="CL238" s="243">
        <f>-'PRA110'!CK238</f>
        <v>0</v>
      </c>
      <c r="CM238" s="243">
        <f>-'PRA110'!CL238</f>
        <v>0</v>
      </c>
      <c r="CN238" s="243">
        <f>-'PRA110'!CM238</f>
        <v>0</v>
      </c>
      <c r="CO238" s="243">
        <f>-'PRA110'!CN238</f>
        <v>0</v>
      </c>
      <c r="CP238" s="243">
        <f>-'PRA110'!CO238</f>
        <v>0</v>
      </c>
      <c r="CQ238" s="243">
        <f>-'PRA110'!CP238</f>
        <v>0</v>
      </c>
      <c r="CR238" s="243">
        <f>-'PRA110'!CQ238</f>
        <v>0</v>
      </c>
      <c r="CS238" s="243">
        <f>-'PRA110'!CR238</f>
        <v>0</v>
      </c>
      <c r="CT238" s="243">
        <f>-'PRA110'!CS238</f>
        <v>0</v>
      </c>
      <c r="CU238" s="243">
        <f>-'PRA110'!CT238</f>
        <v>0</v>
      </c>
      <c r="CV238" s="243">
        <f>-'PRA110'!CU238</f>
        <v>0</v>
      </c>
      <c r="CW238" s="243">
        <f>-'PRA110'!CV238</f>
        <v>0</v>
      </c>
      <c r="CX238" s="243">
        <f>-'PRA110'!CW238</f>
        <v>0</v>
      </c>
      <c r="CY238" s="243">
        <f>-'PRA110'!CX238</f>
        <v>0</v>
      </c>
      <c r="CZ238" s="243">
        <f>-'PRA110'!CY238</f>
        <v>0</v>
      </c>
      <c r="DA238" s="243">
        <f>-'PRA110'!CZ238</f>
        <v>0</v>
      </c>
      <c r="DB238" s="243">
        <f>-'PRA110'!DA238</f>
        <v>0</v>
      </c>
      <c r="DC238" s="243">
        <f>-'PRA110'!DB238</f>
        <v>0</v>
      </c>
      <c r="DD238" s="243">
        <f>-'PRA110'!DC238</f>
        <v>0</v>
      </c>
      <c r="DE238" s="243">
        <f>-'PRA110'!DD238</f>
        <v>0</v>
      </c>
      <c r="DF238" s="243">
        <f>-'PRA110'!DE238</f>
        <v>0</v>
      </c>
      <c r="DG238" s="243">
        <f>-'PRA110'!DF238</f>
        <v>0</v>
      </c>
      <c r="DH238" s="243">
        <f>-'PRA110'!DG238</f>
        <v>0</v>
      </c>
      <c r="DI238" s="243">
        <f>-'PRA110'!DH238</f>
        <v>0</v>
      </c>
      <c r="DJ238" s="243">
        <f>-'PRA110'!DI238</f>
        <v>0</v>
      </c>
      <c r="DK238" s="243">
        <f>-'PRA110'!DJ238</f>
        <v>0</v>
      </c>
      <c r="DL238" s="281">
        <f>-'PRA110'!DK238</f>
        <v>0</v>
      </c>
    </row>
    <row r="239" spans="1:117" s="284" customFormat="1" ht="19.5" customHeight="1">
      <c r="A239" s="214"/>
      <c r="B239" s="214"/>
      <c r="C239" s="282"/>
      <c r="D239" s="111" t="s">
        <v>677</v>
      </c>
      <c r="E239" s="127" t="s">
        <v>857</v>
      </c>
      <c r="F239" s="283" t="s">
        <v>680</v>
      </c>
      <c r="G239" s="209"/>
      <c r="H239" s="202"/>
      <c r="I239" s="274">
        <f>-'PRA110'!H239</f>
        <v>0</v>
      </c>
      <c r="J239" s="243">
        <f>-'PRA110'!J239</f>
        <v>0</v>
      </c>
      <c r="K239" s="243">
        <f>-('PRA110'!I239-'PRA110'!J239)</f>
        <v>0</v>
      </c>
      <c r="L239" s="243">
        <f>-'PRA110'!K239</f>
        <v>0</v>
      </c>
      <c r="M239" s="243">
        <f>-'PRA110'!L239</f>
        <v>0</v>
      </c>
      <c r="N239" s="243">
        <f>-'PRA110'!M239</f>
        <v>0</v>
      </c>
      <c r="O239" s="243">
        <f>-'PRA110'!N239</f>
        <v>0</v>
      </c>
      <c r="P239" s="243">
        <f>-'PRA110'!O239</f>
        <v>0</v>
      </c>
      <c r="Q239" s="243">
        <f>-'PRA110'!P239</f>
        <v>0</v>
      </c>
      <c r="R239" s="243">
        <f>-'PRA110'!Q239</f>
        <v>0</v>
      </c>
      <c r="S239" s="243">
        <f>-'PRA110'!R239</f>
        <v>0</v>
      </c>
      <c r="T239" s="243">
        <f>-'PRA110'!S239</f>
        <v>0</v>
      </c>
      <c r="U239" s="243">
        <f>-'PRA110'!T239</f>
        <v>0</v>
      </c>
      <c r="V239" s="243">
        <f>-'PRA110'!U239</f>
        <v>0</v>
      </c>
      <c r="W239" s="243">
        <f>-'PRA110'!V239</f>
        <v>0</v>
      </c>
      <c r="X239" s="243">
        <f>-'PRA110'!W239</f>
        <v>0</v>
      </c>
      <c r="Y239" s="243">
        <f>-'PRA110'!X239</f>
        <v>0</v>
      </c>
      <c r="Z239" s="243">
        <f>-'PRA110'!Y239</f>
        <v>0</v>
      </c>
      <c r="AA239" s="243">
        <f>-'PRA110'!Z239</f>
        <v>0</v>
      </c>
      <c r="AB239" s="243">
        <f>-'PRA110'!AA239</f>
        <v>0</v>
      </c>
      <c r="AC239" s="243">
        <f>-'PRA110'!AB239</f>
        <v>0</v>
      </c>
      <c r="AD239" s="243">
        <f>-'PRA110'!AC239</f>
        <v>0</v>
      </c>
      <c r="AE239" s="243">
        <f>-'PRA110'!AD239</f>
        <v>0</v>
      </c>
      <c r="AF239" s="243">
        <f>-'PRA110'!AE239</f>
        <v>0</v>
      </c>
      <c r="AG239" s="243">
        <f>-'PRA110'!AF239</f>
        <v>0</v>
      </c>
      <c r="AH239" s="243">
        <f>-'PRA110'!AG239</f>
        <v>0</v>
      </c>
      <c r="AI239" s="243">
        <f>-'PRA110'!AH239</f>
        <v>0</v>
      </c>
      <c r="AJ239" s="243">
        <f>-'PRA110'!AI239</f>
        <v>0</v>
      </c>
      <c r="AK239" s="243">
        <f>-'PRA110'!AJ239</f>
        <v>0</v>
      </c>
      <c r="AL239" s="243">
        <f>-'PRA110'!AK239</f>
        <v>0</v>
      </c>
      <c r="AM239" s="243">
        <f>-'PRA110'!AL239</f>
        <v>0</v>
      </c>
      <c r="AN239" s="243">
        <f>-'PRA110'!AM239</f>
        <v>0</v>
      </c>
      <c r="AO239" s="243">
        <f>-'PRA110'!AN239</f>
        <v>0</v>
      </c>
      <c r="AP239" s="243">
        <f>-'PRA110'!AO239</f>
        <v>0</v>
      </c>
      <c r="AQ239" s="243">
        <f>-'PRA110'!AP239</f>
        <v>0</v>
      </c>
      <c r="AR239" s="243">
        <f>-'PRA110'!AQ239</f>
        <v>0</v>
      </c>
      <c r="AS239" s="243">
        <f>-'PRA110'!AR239</f>
        <v>0</v>
      </c>
      <c r="AT239" s="243">
        <f>-'PRA110'!AS239</f>
        <v>0</v>
      </c>
      <c r="AU239" s="243">
        <f>-'PRA110'!AT239</f>
        <v>0</v>
      </c>
      <c r="AV239" s="243">
        <f>-'PRA110'!AU239</f>
        <v>0</v>
      </c>
      <c r="AW239" s="243">
        <f>-'PRA110'!AV239</f>
        <v>0</v>
      </c>
      <c r="AX239" s="243">
        <f>-'PRA110'!AW239</f>
        <v>0</v>
      </c>
      <c r="AY239" s="243">
        <f>-'PRA110'!AX239</f>
        <v>0</v>
      </c>
      <c r="AZ239" s="243">
        <f>-'PRA110'!AY239</f>
        <v>0</v>
      </c>
      <c r="BA239" s="243">
        <f>-'PRA110'!AZ239</f>
        <v>0</v>
      </c>
      <c r="BB239" s="243">
        <f>-'PRA110'!BA239</f>
        <v>0</v>
      </c>
      <c r="BC239" s="243">
        <f>-'PRA110'!BB239</f>
        <v>0</v>
      </c>
      <c r="BD239" s="243">
        <f>-'PRA110'!BC239</f>
        <v>0</v>
      </c>
      <c r="BE239" s="243">
        <f>-'PRA110'!BD239</f>
        <v>0</v>
      </c>
      <c r="BF239" s="243">
        <f>-'PRA110'!BE239</f>
        <v>0</v>
      </c>
      <c r="BG239" s="243">
        <f>-'PRA110'!BF239</f>
        <v>0</v>
      </c>
      <c r="BH239" s="243">
        <f>-'PRA110'!BG239</f>
        <v>0</v>
      </c>
      <c r="BI239" s="243">
        <f>-'PRA110'!BH239</f>
        <v>0</v>
      </c>
      <c r="BJ239" s="243">
        <f>-'PRA110'!BI239</f>
        <v>0</v>
      </c>
      <c r="BK239" s="243">
        <f>-'PRA110'!BJ239</f>
        <v>0</v>
      </c>
      <c r="BL239" s="243">
        <f>-'PRA110'!BK239</f>
        <v>0</v>
      </c>
      <c r="BM239" s="243">
        <f>-'PRA110'!BL239</f>
        <v>0</v>
      </c>
      <c r="BN239" s="243">
        <f>-'PRA110'!BM239</f>
        <v>0</v>
      </c>
      <c r="BO239" s="243">
        <f>-'PRA110'!BN239</f>
        <v>0</v>
      </c>
      <c r="BP239" s="243">
        <f>-'PRA110'!BO239</f>
        <v>0</v>
      </c>
      <c r="BQ239" s="243">
        <f>-'PRA110'!BP239</f>
        <v>0</v>
      </c>
      <c r="BR239" s="243">
        <f>-'PRA110'!BQ239</f>
        <v>0</v>
      </c>
      <c r="BS239" s="243">
        <f>-'PRA110'!BR239</f>
        <v>0</v>
      </c>
      <c r="BT239" s="243">
        <f>-'PRA110'!BS239</f>
        <v>0</v>
      </c>
      <c r="BU239" s="243">
        <f>-'PRA110'!BT239</f>
        <v>0</v>
      </c>
      <c r="BV239" s="243">
        <f>-'PRA110'!BU239</f>
        <v>0</v>
      </c>
      <c r="BW239" s="243">
        <f>-'PRA110'!BV239</f>
        <v>0</v>
      </c>
      <c r="BX239" s="243">
        <f>-'PRA110'!BW239</f>
        <v>0</v>
      </c>
      <c r="BY239" s="243">
        <f>-'PRA110'!BX239</f>
        <v>0</v>
      </c>
      <c r="BZ239" s="243">
        <f>-'PRA110'!BY239</f>
        <v>0</v>
      </c>
      <c r="CA239" s="243">
        <f>-'PRA110'!BZ239</f>
        <v>0</v>
      </c>
      <c r="CB239" s="243">
        <f>-'PRA110'!CA239</f>
        <v>0</v>
      </c>
      <c r="CC239" s="243">
        <f>-'PRA110'!CB239</f>
        <v>0</v>
      </c>
      <c r="CD239" s="243">
        <f>-'PRA110'!CC239</f>
        <v>0</v>
      </c>
      <c r="CE239" s="243">
        <f>-'PRA110'!CD239</f>
        <v>0</v>
      </c>
      <c r="CF239" s="243">
        <f>-'PRA110'!CE239</f>
        <v>0</v>
      </c>
      <c r="CG239" s="243">
        <f>-'PRA110'!CF239</f>
        <v>0</v>
      </c>
      <c r="CH239" s="243">
        <f>-'PRA110'!CG239</f>
        <v>0</v>
      </c>
      <c r="CI239" s="243">
        <f>-'PRA110'!CH239</f>
        <v>0</v>
      </c>
      <c r="CJ239" s="243">
        <f>-'PRA110'!CI239</f>
        <v>0</v>
      </c>
      <c r="CK239" s="243">
        <f>-'PRA110'!CJ239</f>
        <v>0</v>
      </c>
      <c r="CL239" s="243">
        <f>-'PRA110'!CK239</f>
        <v>0</v>
      </c>
      <c r="CM239" s="243">
        <f>-'PRA110'!CL239</f>
        <v>0</v>
      </c>
      <c r="CN239" s="243">
        <f>-'PRA110'!CM239</f>
        <v>0</v>
      </c>
      <c r="CO239" s="243">
        <f>-'PRA110'!CN239</f>
        <v>0</v>
      </c>
      <c r="CP239" s="243">
        <f>-'PRA110'!CO239</f>
        <v>0</v>
      </c>
      <c r="CQ239" s="243">
        <f>-'PRA110'!CP239</f>
        <v>0</v>
      </c>
      <c r="CR239" s="243">
        <f>-'PRA110'!CQ239</f>
        <v>0</v>
      </c>
      <c r="CS239" s="243">
        <f>-'PRA110'!CR239</f>
        <v>0</v>
      </c>
      <c r="CT239" s="243">
        <f>-'PRA110'!CS239</f>
        <v>0</v>
      </c>
      <c r="CU239" s="243">
        <f>-'PRA110'!CT239</f>
        <v>0</v>
      </c>
      <c r="CV239" s="243">
        <f>-'PRA110'!CU239</f>
        <v>0</v>
      </c>
      <c r="CW239" s="243">
        <f>-'PRA110'!CV239</f>
        <v>0</v>
      </c>
      <c r="CX239" s="243">
        <f>-'PRA110'!CW239</f>
        <v>0</v>
      </c>
      <c r="CY239" s="243">
        <f>-'PRA110'!CX239</f>
        <v>0</v>
      </c>
      <c r="CZ239" s="243">
        <f>-'PRA110'!CY239</f>
        <v>0</v>
      </c>
      <c r="DA239" s="243">
        <f>-'PRA110'!CZ239</f>
        <v>0</v>
      </c>
      <c r="DB239" s="243">
        <f>-'PRA110'!DA239</f>
        <v>0</v>
      </c>
      <c r="DC239" s="243">
        <f>-'PRA110'!DB239</f>
        <v>0</v>
      </c>
      <c r="DD239" s="243">
        <f>-'PRA110'!DC239</f>
        <v>0</v>
      </c>
      <c r="DE239" s="243">
        <f>-'PRA110'!DD239</f>
        <v>0</v>
      </c>
      <c r="DF239" s="243">
        <f>-'PRA110'!DE239</f>
        <v>0</v>
      </c>
      <c r="DG239" s="243">
        <f>-'PRA110'!DF239</f>
        <v>0</v>
      </c>
      <c r="DH239" s="243">
        <f>-'PRA110'!DG239</f>
        <v>0</v>
      </c>
      <c r="DI239" s="243">
        <f>-'PRA110'!DH239</f>
        <v>0</v>
      </c>
      <c r="DJ239" s="243">
        <f>-'PRA110'!DI239</f>
        <v>0</v>
      </c>
      <c r="DK239" s="243">
        <f>-'PRA110'!DJ239</f>
        <v>0</v>
      </c>
      <c r="DL239" s="281">
        <f>-'PRA110'!DK239</f>
        <v>0</v>
      </c>
    </row>
    <row r="240" spans="1:117" s="284" customFormat="1" ht="19.5" customHeight="1">
      <c r="A240" s="214"/>
      <c r="B240" s="214"/>
      <c r="C240" s="282"/>
      <c r="D240" s="111" t="s">
        <v>679</v>
      </c>
      <c r="E240" s="127" t="s">
        <v>858</v>
      </c>
      <c r="F240" s="283" t="s">
        <v>708</v>
      </c>
      <c r="G240" s="209"/>
      <c r="H240" s="202"/>
      <c r="I240" s="274">
        <f>-'PRA110'!H240</f>
        <v>0</v>
      </c>
      <c r="J240" s="243">
        <f>-'PRA110'!J240</f>
        <v>0</v>
      </c>
      <c r="K240" s="243">
        <f>-('PRA110'!I240-'PRA110'!J240)</f>
        <v>0</v>
      </c>
      <c r="L240" s="243">
        <f>-'PRA110'!K240</f>
        <v>0</v>
      </c>
      <c r="M240" s="243">
        <f>-'PRA110'!L240</f>
        <v>0</v>
      </c>
      <c r="N240" s="243">
        <f>-'PRA110'!M240</f>
        <v>0</v>
      </c>
      <c r="O240" s="243">
        <f>-'PRA110'!N240</f>
        <v>0</v>
      </c>
      <c r="P240" s="243">
        <f>-'PRA110'!O240</f>
        <v>0</v>
      </c>
      <c r="Q240" s="243">
        <f>-'PRA110'!P240</f>
        <v>0</v>
      </c>
      <c r="R240" s="243">
        <f>-'PRA110'!Q240</f>
        <v>0</v>
      </c>
      <c r="S240" s="243">
        <f>-'PRA110'!R240</f>
        <v>0</v>
      </c>
      <c r="T240" s="243">
        <f>-'PRA110'!S240</f>
        <v>0</v>
      </c>
      <c r="U240" s="243">
        <f>-'PRA110'!T240</f>
        <v>0</v>
      </c>
      <c r="V240" s="243">
        <f>-'PRA110'!U240</f>
        <v>0</v>
      </c>
      <c r="W240" s="243">
        <f>-'PRA110'!V240</f>
        <v>0</v>
      </c>
      <c r="X240" s="243">
        <f>-'PRA110'!W240</f>
        <v>0</v>
      </c>
      <c r="Y240" s="243">
        <f>-'PRA110'!X240</f>
        <v>0</v>
      </c>
      <c r="Z240" s="243">
        <f>-'PRA110'!Y240</f>
        <v>0</v>
      </c>
      <c r="AA240" s="243">
        <f>-'PRA110'!Z240</f>
        <v>0</v>
      </c>
      <c r="AB240" s="243">
        <f>-'PRA110'!AA240</f>
        <v>0</v>
      </c>
      <c r="AC240" s="243">
        <f>-'PRA110'!AB240</f>
        <v>0</v>
      </c>
      <c r="AD240" s="243">
        <f>-'PRA110'!AC240</f>
        <v>0</v>
      </c>
      <c r="AE240" s="243">
        <f>-'PRA110'!AD240</f>
        <v>0</v>
      </c>
      <c r="AF240" s="243">
        <f>-'PRA110'!AE240</f>
        <v>0</v>
      </c>
      <c r="AG240" s="243">
        <f>-'PRA110'!AF240</f>
        <v>0</v>
      </c>
      <c r="AH240" s="243">
        <f>-'PRA110'!AG240</f>
        <v>0</v>
      </c>
      <c r="AI240" s="243">
        <f>-'PRA110'!AH240</f>
        <v>0</v>
      </c>
      <c r="AJ240" s="243">
        <f>-'PRA110'!AI240</f>
        <v>0</v>
      </c>
      <c r="AK240" s="243">
        <f>-'PRA110'!AJ240</f>
        <v>0</v>
      </c>
      <c r="AL240" s="243">
        <f>-'PRA110'!AK240</f>
        <v>0</v>
      </c>
      <c r="AM240" s="243">
        <f>-'PRA110'!AL240</f>
        <v>0</v>
      </c>
      <c r="AN240" s="243">
        <f>-'PRA110'!AM240</f>
        <v>0</v>
      </c>
      <c r="AO240" s="243">
        <f>-'PRA110'!AN240</f>
        <v>0</v>
      </c>
      <c r="AP240" s="243">
        <f>-'PRA110'!AO240</f>
        <v>0</v>
      </c>
      <c r="AQ240" s="243">
        <f>-'PRA110'!AP240</f>
        <v>0</v>
      </c>
      <c r="AR240" s="243">
        <f>-'PRA110'!AQ240</f>
        <v>0</v>
      </c>
      <c r="AS240" s="243">
        <f>-'PRA110'!AR240</f>
        <v>0</v>
      </c>
      <c r="AT240" s="243">
        <f>-'PRA110'!AS240</f>
        <v>0</v>
      </c>
      <c r="AU240" s="243">
        <f>-'PRA110'!AT240</f>
        <v>0</v>
      </c>
      <c r="AV240" s="243">
        <f>-'PRA110'!AU240</f>
        <v>0</v>
      </c>
      <c r="AW240" s="243">
        <f>-'PRA110'!AV240</f>
        <v>0</v>
      </c>
      <c r="AX240" s="243">
        <f>-'PRA110'!AW240</f>
        <v>0</v>
      </c>
      <c r="AY240" s="243">
        <f>-'PRA110'!AX240</f>
        <v>0</v>
      </c>
      <c r="AZ240" s="243">
        <f>-'PRA110'!AY240</f>
        <v>0</v>
      </c>
      <c r="BA240" s="243">
        <f>-'PRA110'!AZ240</f>
        <v>0</v>
      </c>
      <c r="BB240" s="243">
        <f>-'PRA110'!BA240</f>
        <v>0</v>
      </c>
      <c r="BC240" s="243">
        <f>-'PRA110'!BB240</f>
        <v>0</v>
      </c>
      <c r="BD240" s="243">
        <f>-'PRA110'!BC240</f>
        <v>0</v>
      </c>
      <c r="BE240" s="243">
        <f>-'PRA110'!BD240</f>
        <v>0</v>
      </c>
      <c r="BF240" s="243">
        <f>-'PRA110'!BE240</f>
        <v>0</v>
      </c>
      <c r="BG240" s="243">
        <f>-'PRA110'!BF240</f>
        <v>0</v>
      </c>
      <c r="BH240" s="243">
        <f>-'PRA110'!BG240</f>
        <v>0</v>
      </c>
      <c r="BI240" s="243">
        <f>-'PRA110'!BH240</f>
        <v>0</v>
      </c>
      <c r="BJ240" s="243">
        <f>-'PRA110'!BI240</f>
        <v>0</v>
      </c>
      <c r="BK240" s="243">
        <f>-'PRA110'!BJ240</f>
        <v>0</v>
      </c>
      <c r="BL240" s="243">
        <f>-'PRA110'!BK240</f>
        <v>0</v>
      </c>
      <c r="BM240" s="243">
        <f>-'PRA110'!BL240</f>
        <v>0</v>
      </c>
      <c r="BN240" s="243">
        <f>-'PRA110'!BM240</f>
        <v>0</v>
      </c>
      <c r="BO240" s="243">
        <f>-'PRA110'!BN240</f>
        <v>0</v>
      </c>
      <c r="BP240" s="243">
        <f>-'PRA110'!BO240</f>
        <v>0</v>
      </c>
      <c r="BQ240" s="243">
        <f>-'PRA110'!BP240</f>
        <v>0</v>
      </c>
      <c r="BR240" s="243">
        <f>-'PRA110'!BQ240</f>
        <v>0</v>
      </c>
      <c r="BS240" s="243">
        <f>-'PRA110'!BR240</f>
        <v>0</v>
      </c>
      <c r="BT240" s="243">
        <f>-'PRA110'!BS240</f>
        <v>0</v>
      </c>
      <c r="BU240" s="243">
        <f>-'PRA110'!BT240</f>
        <v>0</v>
      </c>
      <c r="BV240" s="243">
        <f>-'PRA110'!BU240</f>
        <v>0</v>
      </c>
      <c r="BW240" s="243">
        <f>-'PRA110'!BV240</f>
        <v>0</v>
      </c>
      <c r="BX240" s="243">
        <f>-'PRA110'!BW240</f>
        <v>0</v>
      </c>
      <c r="BY240" s="243">
        <f>-'PRA110'!BX240</f>
        <v>0</v>
      </c>
      <c r="BZ240" s="243">
        <f>-'PRA110'!BY240</f>
        <v>0</v>
      </c>
      <c r="CA240" s="243">
        <f>-'PRA110'!BZ240</f>
        <v>0</v>
      </c>
      <c r="CB240" s="243">
        <f>-'PRA110'!CA240</f>
        <v>0</v>
      </c>
      <c r="CC240" s="243">
        <f>-'PRA110'!CB240</f>
        <v>0</v>
      </c>
      <c r="CD240" s="243">
        <f>-'PRA110'!CC240</f>
        <v>0</v>
      </c>
      <c r="CE240" s="243">
        <f>-'PRA110'!CD240</f>
        <v>0</v>
      </c>
      <c r="CF240" s="243">
        <f>-'PRA110'!CE240</f>
        <v>0</v>
      </c>
      <c r="CG240" s="243">
        <f>-'PRA110'!CF240</f>
        <v>0</v>
      </c>
      <c r="CH240" s="243">
        <f>-'PRA110'!CG240</f>
        <v>0</v>
      </c>
      <c r="CI240" s="243">
        <f>-'PRA110'!CH240</f>
        <v>0</v>
      </c>
      <c r="CJ240" s="243">
        <f>-'PRA110'!CI240</f>
        <v>0</v>
      </c>
      <c r="CK240" s="243">
        <f>-'PRA110'!CJ240</f>
        <v>0</v>
      </c>
      <c r="CL240" s="243">
        <f>-'PRA110'!CK240</f>
        <v>0</v>
      </c>
      <c r="CM240" s="243">
        <f>-'PRA110'!CL240</f>
        <v>0</v>
      </c>
      <c r="CN240" s="243">
        <f>-'PRA110'!CM240</f>
        <v>0</v>
      </c>
      <c r="CO240" s="243">
        <f>-'PRA110'!CN240</f>
        <v>0</v>
      </c>
      <c r="CP240" s="243">
        <f>-'PRA110'!CO240</f>
        <v>0</v>
      </c>
      <c r="CQ240" s="243">
        <f>-'PRA110'!CP240</f>
        <v>0</v>
      </c>
      <c r="CR240" s="243">
        <f>-'PRA110'!CQ240</f>
        <v>0</v>
      </c>
      <c r="CS240" s="243">
        <f>-'PRA110'!CR240</f>
        <v>0</v>
      </c>
      <c r="CT240" s="243">
        <f>-'PRA110'!CS240</f>
        <v>0</v>
      </c>
      <c r="CU240" s="243">
        <f>-'PRA110'!CT240</f>
        <v>0</v>
      </c>
      <c r="CV240" s="243">
        <f>-'PRA110'!CU240</f>
        <v>0</v>
      </c>
      <c r="CW240" s="243">
        <f>-'PRA110'!CV240</f>
        <v>0</v>
      </c>
      <c r="CX240" s="243">
        <f>-'PRA110'!CW240</f>
        <v>0</v>
      </c>
      <c r="CY240" s="243">
        <f>-'PRA110'!CX240</f>
        <v>0</v>
      </c>
      <c r="CZ240" s="243">
        <f>-'PRA110'!CY240</f>
        <v>0</v>
      </c>
      <c r="DA240" s="243">
        <f>-'PRA110'!CZ240</f>
        <v>0</v>
      </c>
      <c r="DB240" s="243">
        <f>-'PRA110'!DA240</f>
        <v>0</v>
      </c>
      <c r="DC240" s="243">
        <f>-'PRA110'!DB240</f>
        <v>0</v>
      </c>
      <c r="DD240" s="243">
        <f>-'PRA110'!DC240</f>
        <v>0</v>
      </c>
      <c r="DE240" s="243">
        <f>-'PRA110'!DD240</f>
        <v>0</v>
      </c>
      <c r="DF240" s="243">
        <f>-'PRA110'!DE240</f>
        <v>0</v>
      </c>
      <c r="DG240" s="243">
        <f>-'PRA110'!DF240</f>
        <v>0</v>
      </c>
      <c r="DH240" s="243">
        <f>-'PRA110'!DG240</f>
        <v>0</v>
      </c>
      <c r="DI240" s="243">
        <f>-'PRA110'!DH240</f>
        <v>0</v>
      </c>
      <c r="DJ240" s="243">
        <f>-'PRA110'!DI240</f>
        <v>0</v>
      </c>
      <c r="DK240" s="243">
        <f>-'PRA110'!DJ240</f>
        <v>0</v>
      </c>
      <c r="DL240" s="281">
        <f>-'PRA110'!DK240</f>
        <v>0</v>
      </c>
    </row>
    <row r="241" spans="1:116" s="284" customFormat="1" ht="19.5" customHeight="1">
      <c r="A241" s="276"/>
      <c r="B241" s="214"/>
      <c r="C241" s="282"/>
      <c r="D241" s="111" t="s">
        <v>681</v>
      </c>
      <c r="E241" s="127" t="s">
        <v>859</v>
      </c>
      <c r="F241" s="283" t="s">
        <v>683</v>
      </c>
      <c r="G241" s="209"/>
      <c r="H241" s="202"/>
      <c r="I241" s="212"/>
      <c r="J241" s="243">
        <f>-'PRA110'!J241</f>
        <v>0</v>
      </c>
      <c r="K241" s="243">
        <f>-('PRA110'!I241-'PRA110'!J241)</f>
        <v>0</v>
      </c>
      <c r="L241" s="243">
        <f>-'PRA110'!K241</f>
        <v>0</v>
      </c>
      <c r="M241" s="243">
        <f>-'PRA110'!L241</f>
        <v>0</v>
      </c>
      <c r="N241" s="243">
        <f>-'PRA110'!M241</f>
        <v>0</v>
      </c>
      <c r="O241" s="243">
        <f>-'PRA110'!N241</f>
        <v>0</v>
      </c>
      <c r="P241" s="243">
        <f>-'PRA110'!O241</f>
        <v>0</v>
      </c>
      <c r="Q241" s="243">
        <f>-'PRA110'!P241</f>
        <v>0</v>
      </c>
      <c r="R241" s="243">
        <f>-'PRA110'!Q241</f>
        <v>0</v>
      </c>
      <c r="S241" s="243">
        <f>-'PRA110'!R241</f>
        <v>0</v>
      </c>
      <c r="T241" s="243">
        <f>-'PRA110'!S241</f>
        <v>0</v>
      </c>
      <c r="U241" s="243">
        <f>-'PRA110'!T241</f>
        <v>0</v>
      </c>
      <c r="V241" s="243">
        <f>-'PRA110'!U241</f>
        <v>0</v>
      </c>
      <c r="W241" s="243">
        <f>-'PRA110'!V241</f>
        <v>0</v>
      </c>
      <c r="X241" s="243">
        <f>-'PRA110'!W241</f>
        <v>0</v>
      </c>
      <c r="Y241" s="243">
        <f>-'PRA110'!X241</f>
        <v>0</v>
      </c>
      <c r="Z241" s="243">
        <f>-'PRA110'!Y241</f>
        <v>0</v>
      </c>
      <c r="AA241" s="243">
        <f>-'PRA110'!Z241</f>
        <v>0</v>
      </c>
      <c r="AB241" s="243">
        <f>-'PRA110'!AA241</f>
        <v>0</v>
      </c>
      <c r="AC241" s="243">
        <f>-'PRA110'!AB241</f>
        <v>0</v>
      </c>
      <c r="AD241" s="243">
        <f>-'PRA110'!AC241</f>
        <v>0</v>
      </c>
      <c r="AE241" s="243">
        <f>-'PRA110'!AD241</f>
        <v>0</v>
      </c>
      <c r="AF241" s="243">
        <f>-'PRA110'!AE241</f>
        <v>0</v>
      </c>
      <c r="AG241" s="243">
        <f>-'PRA110'!AF241</f>
        <v>0</v>
      </c>
      <c r="AH241" s="243">
        <f>-'PRA110'!AG241</f>
        <v>0</v>
      </c>
      <c r="AI241" s="243">
        <f>-'PRA110'!AH241</f>
        <v>0</v>
      </c>
      <c r="AJ241" s="243">
        <f>-'PRA110'!AI241</f>
        <v>0</v>
      </c>
      <c r="AK241" s="243">
        <f>-'PRA110'!AJ241</f>
        <v>0</v>
      </c>
      <c r="AL241" s="243">
        <f>-'PRA110'!AK241</f>
        <v>0</v>
      </c>
      <c r="AM241" s="243">
        <f>-'PRA110'!AL241</f>
        <v>0</v>
      </c>
      <c r="AN241" s="243">
        <f>-'PRA110'!AM241</f>
        <v>0</v>
      </c>
      <c r="AO241" s="243">
        <f>-'PRA110'!AN241</f>
        <v>0</v>
      </c>
      <c r="AP241" s="243">
        <f>-'PRA110'!AO241</f>
        <v>0</v>
      </c>
      <c r="AQ241" s="243">
        <f>-'PRA110'!AP241</f>
        <v>0</v>
      </c>
      <c r="AR241" s="243">
        <f>-'PRA110'!AQ241</f>
        <v>0</v>
      </c>
      <c r="AS241" s="243">
        <f>-'PRA110'!AR241</f>
        <v>0</v>
      </c>
      <c r="AT241" s="243">
        <f>-'PRA110'!AS241</f>
        <v>0</v>
      </c>
      <c r="AU241" s="243">
        <f>-'PRA110'!AT241</f>
        <v>0</v>
      </c>
      <c r="AV241" s="243">
        <f>-'PRA110'!AU241</f>
        <v>0</v>
      </c>
      <c r="AW241" s="243">
        <f>-'PRA110'!AV241</f>
        <v>0</v>
      </c>
      <c r="AX241" s="243">
        <f>-'PRA110'!AW241</f>
        <v>0</v>
      </c>
      <c r="AY241" s="243">
        <f>-'PRA110'!AX241</f>
        <v>0</v>
      </c>
      <c r="AZ241" s="243">
        <f>-'PRA110'!AY241</f>
        <v>0</v>
      </c>
      <c r="BA241" s="243">
        <f>-'PRA110'!AZ241</f>
        <v>0</v>
      </c>
      <c r="BB241" s="243">
        <f>-'PRA110'!BA241</f>
        <v>0</v>
      </c>
      <c r="BC241" s="243">
        <f>-'PRA110'!BB241</f>
        <v>0</v>
      </c>
      <c r="BD241" s="243">
        <f>-'PRA110'!BC241</f>
        <v>0</v>
      </c>
      <c r="BE241" s="243">
        <f>-'PRA110'!BD241</f>
        <v>0</v>
      </c>
      <c r="BF241" s="243">
        <f>-'PRA110'!BE241</f>
        <v>0</v>
      </c>
      <c r="BG241" s="243">
        <f>-'PRA110'!BF241</f>
        <v>0</v>
      </c>
      <c r="BH241" s="243">
        <f>-'PRA110'!BG241</f>
        <v>0</v>
      </c>
      <c r="BI241" s="243">
        <f>-'PRA110'!BH241</f>
        <v>0</v>
      </c>
      <c r="BJ241" s="243">
        <f>-'PRA110'!BI241</f>
        <v>0</v>
      </c>
      <c r="BK241" s="243">
        <f>-'PRA110'!BJ241</f>
        <v>0</v>
      </c>
      <c r="BL241" s="243">
        <f>-'PRA110'!BK241</f>
        <v>0</v>
      </c>
      <c r="BM241" s="243">
        <f>-'PRA110'!BL241</f>
        <v>0</v>
      </c>
      <c r="BN241" s="243">
        <f>-'PRA110'!BM241</f>
        <v>0</v>
      </c>
      <c r="BO241" s="243">
        <f>-'PRA110'!BN241</f>
        <v>0</v>
      </c>
      <c r="BP241" s="243">
        <f>-'PRA110'!BO241</f>
        <v>0</v>
      </c>
      <c r="BQ241" s="243">
        <f>-'PRA110'!BP241</f>
        <v>0</v>
      </c>
      <c r="BR241" s="243">
        <f>-'PRA110'!BQ241</f>
        <v>0</v>
      </c>
      <c r="BS241" s="243">
        <f>-'PRA110'!BR241</f>
        <v>0</v>
      </c>
      <c r="BT241" s="243">
        <f>-'PRA110'!BS241</f>
        <v>0</v>
      </c>
      <c r="BU241" s="243">
        <f>-'PRA110'!BT241</f>
        <v>0</v>
      </c>
      <c r="BV241" s="243">
        <f>-'PRA110'!BU241</f>
        <v>0</v>
      </c>
      <c r="BW241" s="243">
        <f>-'PRA110'!BV241</f>
        <v>0</v>
      </c>
      <c r="BX241" s="243">
        <f>-'PRA110'!BW241</f>
        <v>0</v>
      </c>
      <c r="BY241" s="243">
        <f>-'PRA110'!BX241</f>
        <v>0</v>
      </c>
      <c r="BZ241" s="243">
        <f>-'PRA110'!BY241</f>
        <v>0</v>
      </c>
      <c r="CA241" s="243">
        <f>-'PRA110'!BZ241</f>
        <v>0</v>
      </c>
      <c r="CB241" s="243">
        <f>-'PRA110'!CA241</f>
        <v>0</v>
      </c>
      <c r="CC241" s="243">
        <f>-'PRA110'!CB241</f>
        <v>0</v>
      </c>
      <c r="CD241" s="243">
        <f>-'PRA110'!CC241</f>
        <v>0</v>
      </c>
      <c r="CE241" s="243">
        <f>-'PRA110'!CD241</f>
        <v>0</v>
      </c>
      <c r="CF241" s="243">
        <f>-'PRA110'!CE241</f>
        <v>0</v>
      </c>
      <c r="CG241" s="243">
        <f>-'PRA110'!CF241</f>
        <v>0</v>
      </c>
      <c r="CH241" s="243">
        <f>-'PRA110'!CG241</f>
        <v>0</v>
      </c>
      <c r="CI241" s="243">
        <f>-'PRA110'!CH241</f>
        <v>0</v>
      </c>
      <c r="CJ241" s="243">
        <f>-'PRA110'!CI241</f>
        <v>0</v>
      </c>
      <c r="CK241" s="243">
        <f>-'PRA110'!CJ241</f>
        <v>0</v>
      </c>
      <c r="CL241" s="243">
        <f>-'PRA110'!CK241</f>
        <v>0</v>
      </c>
      <c r="CM241" s="243">
        <f>-'PRA110'!CL241</f>
        <v>0</v>
      </c>
      <c r="CN241" s="243">
        <f>-'PRA110'!CM241</f>
        <v>0</v>
      </c>
      <c r="CO241" s="243">
        <f>-'PRA110'!CN241</f>
        <v>0</v>
      </c>
      <c r="CP241" s="243">
        <f>-'PRA110'!CO241</f>
        <v>0</v>
      </c>
      <c r="CQ241" s="243">
        <f>-'PRA110'!CP241</f>
        <v>0</v>
      </c>
      <c r="CR241" s="243">
        <f>-'PRA110'!CQ241</f>
        <v>0</v>
      </c>
      <c r="CS241" s="243">
        <f>-'PRA110'!CR241</f>
        <v>0</v>
      </c>
      <c r="CT241" s="243">
        <f>-'PRA110'!CS241</f>
        <v>0</v>
      </c>
      <c r="CU241" s="243">
        <f>-'PRA110'!CT241</f>
        <v>0</v>
      </c>
      <c r="CV241" s="243">
        <f>-'PRA110'!CU241</f>
        <v>0</v>
      </c>
      <c r="CW241" s="243">
        <f>-'PRA110'!CV241</f>
        <v>0</v>
      </c>
      <c r="CX241" s="243">
        <f>-'PRA110'!CW241</f>
        <v>0</v>
      </c>
      <c r="CY241" s="243">
        <f>-'PRA110'!CX241</f>
        <v>0</v>
      </c>
      <c r="CZ241" s="243">
        <f>-'PRA110'!CY241</f>
        <v>0</v>
      </c>
      <c r="DA241" s="243">
        <f>-'PRA110'!CZ241</f>
        <v>0</v>
      </c>
      <c r="DB241" s="243">
        <f>-'PRA110'!DA241</f>
        <v>0</v>
      </c>
      <c r="DC241" s="243">
        <f>-'PRA110'!DB241</f>
        <v>0</v>
      </c>
      <c r="DD241" s="243">
        <f>-'PRA110'!DC241</f>
        <v>0</v>
      </c>
      <c r="DE241" s="243">
        <f>-'PRA110'!DD241</f>
        <v>0</v>
      </c>
      <c r="DF241" s="243">
        <f>-'PRA110'!DE241</f>
        <v>0</v>
      </c>
      <c r="DG241" s="243">
        <f>-'PRA110'!DF241</f>
        <v>0</v>
      </c>
      <c r="DH241" s="243">
        <f>-'PRA110'!DG241</f>
        <v>0</v>
      </c>
      <c r="DI241" s="243">
        <f>-'PRA110'!DH241</f>
        <v>0</v>
      </c>
      <c r="DJ241" s="243">
        <f>-'PRA110'!DI241</f>
        <v>0</v>
      </c>
      <c r="DK241" s="243">
        <f>-'PRA110'!DJ241</f>
        <v>0</v>
      </c>
      <c r="DL241" s="281">
        <f>-'PRA110'!DK241</f>
        <v>0</v>
      </c>
    </row>
    <row r="242" spans="1:116" s="284" customFormat="1" ht="19.5" customHeight="1" thickBot="1">
      <c r="A242" s="276"/>
      <c r="B242" s="214"/>
      <c r="C242" s="282"/>
      <c r="D242" s="84" t="s">
        <v>682</v>
      </c>
      <c r="E242" s="127" t="s">
        <v>860</v>
      </c>
      <c r="F242" s="283" t="s">
        <v>685</v>
      </c>
      <c r="G242" s="209"/>
      <c r="H242" s="202"/>
      <c r="I242" s="285"/>
      <c r="J242" s="286">
        <f>-'PRA110'!J242</f>
        <v>0</v>
      </c>
      <c r="K242" s="287">
        <f>-('PRA110'!I242-'PRA110'!J242)</f>
        <v>0</v>
      </c>
      <c r="L242" s="243">
        <f>-'PRA110'!K242</f>
        <v>0</v>
      </c>
      <c r="M242" s="243">
        <f>-'PRA110'!L242</f>
        <v>0</v>
      </c>
      <c r="N242" s="243">
        <f>-'PRA110'!M242</f>
        <v>0</v>
      </c>
      <c r="O242" s="243">
        <f>-'PRA110'!N242</f>
        <v>0</v>
      </c>
      <c r="P242" s="243">
        <f>-'PRA110'!O242</f>
        <v>0</v>
      </c>
      <c r="Q242" s="243">
        <f>-'PRA110'!P242</f>
        <v>0</v>
      </c>
      <c r="R242" s="243">
        <f>-'PRA110'!Q242</f>
        <v>0</v>
      </c>
      <c r="S242" s="243">
        <f>-'PRA110'!R242</f>
        <v>0</v>
      </c>
      <c r="T242" s="243">
        <f>-'PRA110'!S242</f>
        <v>0</v>
      </c>
      <c r="U242" s="243">
        <f>-'PRA110'!T242</f>
        <v>0</v>
      </c>
      <c r="V242" s="243">
        <f>-'PRA110'!U242</f>
        <v>0</v>
      </c>
      <c r="W242" s="243">
        <f>-'PRA110'!V242</f>
        <v>0</v>
      </c>
      <c r="X242" s="243">
        <f>-'PRA110'!W242</f>
        <v>0</v>
      </c>
      <c r="Y242" s="243">
        <f>-'PRA110'!X242</f>
        <v>0</v>
      </c>
      <c r="Z242" s="243">
        <f>-'PRA110'!Y242</f>
        <v>0</v>
      </c>
      <c r="AA242" s="243">
        <f>-'PRA110'!Z242</f>
        <v>0</v>
      </c>
      <c r="AB242" s="243">
        <f>-'PRA110'!AA242</f>
        <v>0</v>
      </c>
      <c r="AC242" s="243">
        <f>-'PRA110'!AB242</f>
        <v>0</v>
      </c>
      <c r="AD242" s="243">
        <f>-'PRA110'!AC242</f>
        <v>0</v>
      </c>
      <c r="AE242" s="243">
        <f>-'PRA110'!AD242</f>
        <v>0</v>
      </c>
      <c r="AF242" s="243">
        <f>-'PRA110'!AE242</f>
        <v>0</v>
      </c>
      <c r="AG242" s="243">
        <f>-'PRA110'!AF242</f>
        <v>0</v>
      </c>
      <c r="AH242" s="243">
        <f>-'PRA110'!AG242</f>
        <v>0</v>
      </c>
      <c r="AI242" s="243">
        <f>-'PRA110'!AH242</f>
        <v>0</v>
      </c>
      <c r="AJ242" s="243">
        <f>-'PRA110'!AI242</f>
        <v>0</v>
      </c>
      <c r="AK242" s="243">
        <f>-'PRA110'!AJ242</f>
        <v>0</v>
      </c>
      <c r="AL242" s="243">
        <f>-'PRA110'!AK242</f>
        <v>0</v>
      </c>
      <c r="AM242" s="243">
        <f>-'PRA110'!AL242</f>
        <v>0</v>
      </c>
      <c r="AN242" s="243">
        <f>-'PRA110'!AM242</f>
        <v>0</v>
      </c>
      <c r="AO242" s="243">
        <f>-'PRA110'!AN242</f>
        <v>0</v>
      </c>
      <c r="AP242" s="243">
        <f>-'PRA110'!AO242</f>
        <v>0</v>
      </c>
      <c r="AQ242" s="243">
        <f>-'PRA110'!AP242</f>
        <v>0</v>
      </c>
      <c r="AR242" s="243">
        <f>-'PRA110'!AQ242</f>
        <v>0</v>
      </c>
      <c r="AS242" s="243">
        <f>-'PRA110'!AR242</f>
        <v>0</v>
      </c>
      <c r="AT242" s="243">
        <f>-'PRA110'!AS242</f>
        <v>0</v>
      </c>
      <c r="AU242" s="243">
        <f>-'PRA110'!AT242</f>
        <v>0</v>
      </c>
      <c r="AV242" s="243">
        <f>-'PRA110'!AU242</f>
        <v>0</v>
      </c>
      <c r="AW242" s="243">
        <f>-'PRA110'!AV242</f>
        <v>0</v>
      </c>
      <c r="AX242" s="243">
        <f>-'PRA110'!AW242</f>
        <v>0</v>
      </c>
      <c r="AY242" s="243">
        <f>-'PRA110'!AX242</f>
        <v>0</v>
      </c>
      <c r="AZ242" s="243">
        <f>-'PRA110'!AY242</f>
        <v>0</v>
      </c>
      <c r="BA242" s="243">
        <f>-'PRA110'!AZ242</f>
        <v>0</v>
      </c>
      <c r="BB242" s="243">
        <f>-'PRA110'!BA242</f>
        <v>0</v>
      </c>
      <c r="BC242" s="243">
        <f>-'PRA110'!BB242</f>
        <v>0</v>
      </c>
      <c r="BD242" s="243">
        <f>-'PRA110'!BC242</f>
        <v>0</v>
      </c>
      <c r="BE242" s="243">
        <f>-'PRA110'!BD242</f>
        <v>0</v>
      </c>
      <c r="BF242" s="243">
        <f>-'PRA110'!BE242</f>
        <v>0</v>
      </c>
      <c r="BG242" s="243">
        <f>-'PRA110'!BF242</f>
        <v>0</v>
      </c>
      <c r="BH242" s="243">
        <f>-'PRA110'!BG242</f>
        <v>0</v>
      </c>
      <c r="BI242" s="243">
        <f>-'PRA110'!BH242</f>
        <v>0</v>
      </c>
      <c r="BJ242" s="243">
        <f>-'PRA110'!BI242</f>
        <v>0</v>
      </c>
      <c r="BK242" s="243">
        <f>-'PRA110'!BJ242</f>
        <v>0</v>
      </c>
      <c r="BL242" s="243">
        <f>-'PRA110'!BK242</f>
        <v>0</v>
      </c>
      <c r="BM242" s="243">
        <f>-'PRA110'!BL242</f>
        <v>0</v>
      </c>
      <c r="BN242" s="243">
        <f>-'PRA110'!BM242</f>
        <v>0</v>
      </c>
      <c r="BO242" s="243">
        <f>-'PRA110'!BN242</f>
        <v>0</v>
      </c>
      <c r="BP242" s="243">
        <f>-'PRA110'!BO242</f>
        <v>0</v>
      </c>
      <c r="BQ242" s="243">
        <f>-'PRA110'!BP242</f>
        <v>0</v>
      </c>
      <c r="BR242" s="243">
        <f>-'PRA110'!BQ242</f>
        <v>0</v>
      </c>
      <c r="BS242" s="243">
        <f>-'PRA110'!BR242</f>
        <v>0</v>
      </c>
      <c r="BT242" s="243">
        <f>-'PRA110'!BS242</f>
        <v>0</v>
      </c>
      <c r="BU242" s="243">
        <f>-'PRA110'!BT242</f>
        <v>0</v>
      </c>
      <c r="BV242" s="243">
        <f>-'PRA110'!BU242</f>
        <v>0</v>
      </c>
      <c r="BW242" s="243">
        <f>-'PRA110'!BV242</f>
        <v>0</v>
      </c>
      <c r="BX242" s="243">
        <f>-'PRA110'!BW242</f>
        <v>0</v>
      </c>
      <c r="BY242" s="243">
        <f>-'PRA110'!BX242</f>
        <v>0</v>
      </c>
      <c r="BZ242" s="243">
        <f>-'PRA110'!BY242</f>
        <v>0</v>
      </c>
      <c r="CA242" s="243">
        <f>-'PRA110'!BZ242</f>
        <v>0</v>
      </c>
      <c r="CB242" s="243">
        <f>-'PRA110'!CA242</f>
        <v>0</v>
      </c>
      <c r="CC242" s="243">
        <f>-'PRA110'!CB242</f>
        <v>0</v>
      </c>
      <c r="CD242" s="243">
        <f>-'PRA110'!CC242</f>
        <v>0</v>
      </c>
      <c r="CE242" s="243">
        <f>-'PRA110'!CD242</f>
        <v>0</v>
      </c>
      <c r="CF242" s="243">
        <f>-'PRA110'!CE242</f>
        <v>0</v>
      </c>
      <c r="CG242" s="243">
        <f>-'PRA110'!CF242</f>
        <v>0</v>
      </c>
      <c r="CH242" s="243">
        <f>-'PRA110'!CG242</f>
        <v>0</v>
      </c>
      <c r="CI242" s="243">
        <f>-'PRA110'!CH242</f>
        <v>0</v>
      </c>
      <c r="CJ242" s="243">
        <f>-'PRA110'!CI242</f>
        <v>0</v>
      </c>
      <c r="CK242" s="243">
        <f>-'PRA110'!CJ242</f>
        <v>0</v>
      </c>
      <c r="CL242" s="243">
        <f>-'PRA110'!CK242</f>
        <v>0</v>
      </c>
      <c r="CM242" s="243">
        <f>-'PRA110'!CL242</f>
        <v>0</v>
      </c>
      <c r="CN242" s="243">
        <f>-'PRA110'!CM242</f>
        <v>0</v>
      </c>
      <c r="CO242" s="243">
        <f>-'PRA110'!CN242</f>
        <v>0</v>
      </c>
      <c r="CP242" s="243">
        <f>-'PRA110'!CO242</f>
        <v>0</v>
      </c>
      <c r="CQ242" s="243">
        <f>-'PRA110'!CP242</f>
        <v>0</v>
      </c>
      <c r="CR242" s="243">
        <f>-'PRA110'!CQ242</f>
        <v>0</v>
      </c>
      <c r="CS242" s="243">
        <f>-'PRA110'!CR242</f>
        <v>0</v>
      </c>
      <c r="CT242" s="243">
        <f>-'PRA110'!CS242</f>
        <v>0</v>
      </c>
      <c r="CU242" s="243">
        <f>-'PRA110'!CT242</f>
        <v>0</v>
      </c>
      <c r="CV242" s="243">
        <f>-'PRA110'!CU242</f>
        <v>0</v>
      </c>
      <c r="CW242" s="243">
        <f>-'PRA110'!CV242</f>
        <v>0</v>
      </c>
      <c r="CX242" s="243">
        <f>-'PRA110'!CW242</f>
        <v>0</v>
      </c>
      <c r="CY242" s="243">
        <f>-'PRA110'!CX242</f>
        <v>0</v>
      </c>
      <c r="CZ242" s="243">
        <f>-'PRA110'!CY242</f>
        <v>0</v>
      </c>
      <c r="DA242" s="243">
        <f>-'PRA110'!CZ242</f>
        <v>0</v>
      </c>
      <c r="DB242" s="243">
        <f>-'PRA110'!DA242</f>
        <v>0</v>
      </c>
      <c r="DC242" s="243">
        <f>-'PRA110'!DB242</f>
        <v>0</v>
      </c>
      <c r="DD242" s="243">
        <f>-'PRA110'!DC242</f>
        <v>0</v>
      </c>
      <c r="DE242" s="243">
        <f>-'PRA110'!DD242</f>
        <v>0</v>
      </c>
      <c r="DF242" s="243">
        <f>-'PRA110'!DE242</f>
        <v>0</v>
      </c>
      <c r="DG242" s="243">
        <f>-'PRA110'!DF242</f>
        <v>0</v>
      </c>
      <c r="DH242" s="243">
        <f>-'PRA110'!DG242</f>
        <v>0</v>
      </c>
      <c r="DI242" s="243">
        <f>-'PRA110'!DH242</f>
        <v>0</v>
      </c>
      <c r="DJ242" s="243">
        <f>-'PRA110'!DI242</f>
        <v>0</v>
      </c>
      <c r="DK242" s="243">
        <f>-'PRA110'!DJ242</f>
        <v>0</v>
      </c>
      <c r="DL242" s="281">
        <f>-'PRA110'!DK242</f>
        <v>0</v>
      </c>
    </row>
    <row r="243" spans="1:116" s="284" customFormat="1" ht="30" customHeight="1">
      <c r="A243" s="1346"/>
      <c r="B243" s="1347"/>
      <c r="C243" s="282"/>
      <c r="D243" s="1246"/>
      <c r="E243" s="1324" t="s">
        <v>329</v>
      </c>
      <c r="F243" s="1325"/>
      <c r="G243" s="1292" t="str">
        <f>G$13</f>
        <v>Weight - open</v>
      </c>
      <c r="H243" s="1291" t="str">
        <f>H$13</f>
        <v>Weight term</v>
      </c>
      <c r="I243" s="1326" t="s">
        <v>35</v>
      </c>
      <c r="J243" s="1304" t="str">
        <f>J$13</f>
        <v>Open</v>
      </c>
      <c r="K243" s="1304" t="str">
        <f>K$13</f>
        <v>Overnight (excl. open)</v>
      </c>
      <c r="L243" s="1305" t="s">
        <v>37</v>
      </c>
      <c r="M243" s="1305" t="s">
        <v>38</v>
      </c>
      <c r="N243" s="1305" t="s">
        <v>39</v>
      </c>
      <c r="O243" s="1305" t="s">
        <v>40</v>
      </c>
      <c r="P243" s="1305" t="s">
        <v>41</v>
      </c>
      <c r="Q243" s="1305" t="s">
        <v>42</v>
      </c>
      <c r="R243" s="1284"/>
      <c r="S243" s="1284"/>
      <c r="T243" s="1284"/>
      <c r="U243" s="1284"/>
      <c r="V243" s="1284"/>
      <c r="W243" s="1284"/>
      <c r="X243" s="1285"/>
      <c r="Y243" s="1284"/>
      <c r="Z243" s="1284"/>
      <c r="AA243" s="1284"/>
      <c r="AB243" s="1284"/>
      <c r="AC243" s="1284"/>
      <c r="AD243" s="1284"/>
      <c r="AE243" s="1285"/>
      <c r="AF243" s="1284"/>
      <c r="AG243" s="1284"/>
      <c r="AH243" s="1284"/>
      <c r="AI243" s="1284"/>
      <c r="AJ243" s="1284"/>
      <c r="AK243" s="1284"/>
      <c r="AL243" s="1285"/>
      <c r="AM243" s="1284"/>
      <c r="AN243" s="1284"/>
      <c r="AO243" s="1284"/>
      <c r="AP243" s="1284"/>
      <c r="AQ243" s="1284"/>
      <c r="AR243" s="1284"/>
      <c r="AS243" s="1285"/>
      <c r="AT243" s="1284"/>
      <c r="AU243" s="1284"/>
      <c r="AV243" s="1284"/>
      <c r="AW243" s="1284"/>
      <c r="AX243" s="1284"/>
      <c r="AY243" s="1284"/>
      <c r="AZ243" s="1284"/>
      <c r="BA243" s="1284"/>
      <c r="BB243" s="1284"/>
      <c r="BC243" s="1284"/>
      <c r="BD243" s="1284"/>
      <c r="BE243" s="1284"/>
      <c r="BF243" s="1284"/>
      <c r="BG243" s="1284"/>
      <c r="BH243" s="1284"/>
      <c r="BI243" s="1284"/>
      <c r="BJ243" s="1284"/>
      <c r="BK243" s="1284"/>
      <c r="BL243" s="1284"/>
      <c r="BM243" s="1284"/>
      <c r="BN243" s="1284"/>
      <c r="BO243" s="1284"/>
      <c r="BP243" s="1284"/>
      <c r="BQ243" s="1284"/>
      <c r="BR243" s="1284"/>
      <c r="BS243" s="1284"/>
      <c r="BT243" s="1285"/>
      <c r="BU243" s="1284"/>
      <c r="BV243" s="1284"/>
      <c r="BW243" s="1284"/>
      <c r="BX243" s="1284"/>
      <c r="BY243" s="1284"/>
      <c r="BZ243" s="1284"/>
      <c r="CA243" s="1284"/>
      <c r="CB243" s="1284"/>
      <c r="CC243" s="1284"/>
      <c r="CD243" s="1284"/>
      <c r="CE243" s="1284"/>
      <c r="CF243" s="1284"/>
      <c r="CG243" s="1284"/>
      <c r="CH243" s="1284"/>
      <c r="CI243" s="1284"/>
      <c r="CJ243" s="1284"/>
      <c r="CK243" s="1284"/>
      <c r="CL243" s="1284"/>
      <c r="CM243" s="1284"/>
      <c r="CN243" s="1284"/>
      <c r="CO243" s="1284"/>
      <c r="CP243" s="1284"/>
      <c r="CQ243" s="1284"/>
      <c r="CR243" s="1284"/>
      <c r="CS243" s="1284"/>
      <c r="CT243" s="1284"/>
      <c r="CU243" s="1284"/>
      <c r="CV243" s="1284"/>
      <c r="CW243" s="1284"/>
      <c r="CX243" s="1285"/>
      <c r="CY243" s="1282" t="s">
        <v>43</v>
      </c>
      <c r="CZ243" s="1282" t="s">
        <v>44</v>
      </c>
      <c r="DA243" s="1282" t="s">
        <v>758</v>
      </c>
      <c r="DB243" s="1282" t="s">
        <v>759</v>
      </c>
      <c r="DC243" s="1282" t="s">
        <v>45</v>
      </c>
      <c r="DD243" s="1282" t="s">
        <v>46</v>
      </c>
      <c r="DE243" s="1305" t="s">
        <v>47</v>
      </c>
      <c r="DF243" s="1305" t="s">
        <v>48</v>
      </c>
      <c r="DG243" s="1305" t="s">
        <v>49</v>
      </c>
      <c r="DH243" s="1305" t="s">
        <v>50</v>
      </c>
      <c r="DI243" s="1305" t="s">
        <v>51</v>
      </c>
      <c r="DJ243" s="1305" t="s">
        <v>52</v>
      </c>
      <c r="DK243" s="1305" t="s">
        <v>53</v>
      </c>
      <c r="DL243" s="1316" t="s">
        <v>54</v>
      </c>
    </row>
    <row r="244" spans="1:116" s="284" customFormat="1" ht="30" customHeight="1">
      <c r="A244" s="1346"/>
      <c r="B244" s="1347"/>
      <c r="C244" s="282"/>
      <c r="D244" s="1323"/>
      <c r="E244" s="1310"/>
      <c r="F244" s="1311"/>
      <c r="G244" s="1293"/>
      <c r="H244" s="1290"/>
      <c r="I244" s="1314"/>
      <c r="J244" s="1301"/>
      <c r="K244" s="1301"/>
      <c r="L244" s="1286"/>
      <c r="M244" s="1286"/>
      <c r="N244" s="1286"/>
      <c r="O244" s="1286"/>
      <c r="P244" s="1286"/>
      <c r="Q244" s="1286"/>
      <c r="R244" s="241" t="s">
        <v>373</v>
      </c>
      <c r="S244" s="241" t="s">
        <v>374</v>
      </c>
      <c r="T244" s="241" t="s">
        <v>375</v>
      </c>
      <c r="U244" s="241" t="s">
        <v>376</v>
      </c>
      <c r="V244" s="241" t="s">
        <v>377</v>
      </c>
      <c r="W244" s="241" t="s">
        <v>378</v>
      </c>
      <c r="X244" s="241" t="s">
        <v>379</v>
      </c>
      <c r="Y244" s="241" t="s">
        <v>380</v>
      </c>
      <c r="Z244" s="241" t="s">
        <v>381</v>
      </c>
      <c r="AA244" s="241" t="s">
        <v>382</v>
      </c>
      <c r="AB244" s="241" t="s">
        <v>383</v>
      </c>
      <c r="AC244" s="241" t="s">
        <v>384</v>
      </c>
      <c r="AD244" s="241" t="s">
        <v>385</v>
      </c>
      <c r="AE244" s="241" t="s">
        <v>386</v>
      </c>
      <c r="AF244" s="241" t="s">
        <v>387</v>
      </c>
      <c r="AG244" s="241" t="s">
        <v>388</v>
      </c>
      <c r="AH244" s="241" t="s">
        <v>389</v>
      </c>
      <c r="AI244" s="241" t="s">
        <v>390</v>
      </c>
      <c r="AJ244" s="241" t="s">
        <v>391</v>
      </c>
      <c r="AK244" s="241" t="s">
        <v>392</v>
      </c>
      <c r="AL244" s="241" t="s">
        <v>393</v>
      </c>
      <c r="AM244" s="241" t="s">
        <v>394</v>
      </c>
      <c r="AN244" s="241" t="s">
        <v>395</v>
      </c>
      <c r="AO244" s="241" t="s">
        <v>396</v>
      </c>
      <c r="AP244" s="241" t="s">
        <v>397</v>
      </c>
      <c r="AQ244" s="241" t="s">
        <v>398</v>
      </c>
      <c r="AR244" s="241" t="s">
        <v>399</v>
      </c>
      <c r="AS244" s="241" t="s">
        <v>400</v>
      </c>
      <c r="AT244" s="241" t="s">
        <v>401</v>
      </c>
      <c r="AU244" s="241" t="s">
        <v>402</v>
      </c>
      <c r="AV244" s="241" t="s">
        <v>403</v>
      </c>
      <c r="AW244" s="241" t="s">
        <v>404</v>
      </c>
      <c r="AX244" s="241" t="s">
        <v>405</v>
      </c>
      <c r="AY244" s="241" t="s">
        <v>406</v>
      </c>
      <c r="AZ244" s="241" t="s">
        <v>407</v>
      </c>
      <c r="BA244" s="241" t="s">
        <v>408</v>
      </c>
      <c r="BB244" s="241" t="s">
        <v>409</v>
      </c>
      <c r="BC244" s="241" t="s">
        <v>410</v>
      </c>
      <c r="BD244" s="241" t="s">
        <v>411</v>
      </c>
      <c r="BE244" s="241" t="s">
        <v>412</v>
      </c>
      <c r="BF244" s="241" t="s">
        <v>413</v>
      </c>
      <c r="BG244" s="241" t="s">
        <v>414</v>
      </c>
      <c r="BH244" s="241" t="s">
        <v>415</v>
      </c>
      <c r="BI244" s="241" t="s">
        <v>416</v>
      </c>
      <c r="BJ244" s="241" t="s">
        <v>417</v>
      </c>
      <c r="BK244" s="241" t="s">
        <v>418</v>
      </c>
      <c r="BL244" s="241" t="s">
        <v>419</v>
      </c>
      <c r="BM244" s="241" t="s">
        <v>420</v>
      </c>
      <c r="BN244" s="241" t="s">
        <v>421</v>
      </c>
      <c r="BO244" s="241" t="s">
        <v>422</v>
      </c>
      <c r="BP244" s="241" t="s">
        <v>423</v>
      </c>
      <c r="BQ244" s="241" t="s">
        <v>424</v>
      </c>
      <c r="BR244" s="241" t="s">
        <v>425</v>
      </c>
      <c r="BS244" s="241" t="s">
        <v>426</v>
      </c>
      <c r="BT244" s="241" t="s">
        <v>427</v>
      </c>
      <c r="BU244" s="241" t="s">
        <v>428</v>
      </c>
      <c r="BV244" s="241" t="s">
        <v>429</v>
      </c>
      <c r="BW244" s="241" t="s">
        <v>430</v>
      </c>
      <c r="BX244" s="241" t="s">
        <v>431</v>
      </c>
      <c r="BY244" s="241" t="s">
        <v>432</v>
      </c>
      <c r="BZ244" s="241" t="s">
        <v>433</v>
      </c>
      <c r="CA244" s="241" t="s">
        <v>434</v>
      </c>
      <c r="CB244" s="241" t="s">
        <v>435</v>
      </c>
      <c r="CC244" s="241" t="s">
        <v>436</v>
      </c>
      <c r="CD244" s="241" t="s">
        <v>437</v>
      </c>
      <c r="CE244" s="241" t="s">
        <v>438</v>
      </c>
      <c r="CF244" s="241" t="s">
        <v>439</v>
      </c>
      <c r="CG244" s="241" t="s">
        <v>440</v>
      </c>
      <c r="CH244" s="241" t="s">
        <v>441</v>
      </c>
      <c r="CI244" s="241" t="s">
        <v>442</v>
      </c>
      <c r="CJ244" s="241" t="s">
        <v>443</v>
      </c>
      <c r="CK244" s="241" t="s">
        <v>444</v>
      </c>
      <c r="CL244" s="241" t="s">
        <v>445</v>
      </c>
      <c r="CM244" s="241" t="s">
        <v>446</v>
      </c>
      <c r="CN244" s="241" t="s">
        <v>447</v>
      </c>
      <c r="CO244" s="241" t="s">
        <v>448</v>
      </c>
      <c r="CP244" s="241" t="s">
        <v>449</v>
      </c>
      <c r="CQ244" s="241" t="s">
        <v>450</v>
      </c>
      <c r="CR244" s="241" t="s">
        <v>451</v>
      </c>
      <c r="CS244" s="241" t="s">
        <v>452</v>
      </c>
      <c r="CT244" s="241" t="s">
        <v>453</v>
      </c>
      <c r="CU244" s="241" t="s">
        <v>454</v>
      </c>
      <c r="CV244" s="241" t="s">
        <v>455</v>
      </c>
      <c r="CW244" s="241" t="s">
        <v>456</v>
      </c>
      <c r="CX244" s="241" t="s">
        <v>457</v>
      </c>
      <c r="CY244" s="1286"/>
      <c r="CZ244" s="1286"/>
      <c r="DA244" s="1286"/>
      <c r="DB244" s="1286"/>
      <c r="DC244" s="1286"/>
      <c r="DD244" s="1286"/>
      <c r="DE244" s="1286"/>
      <c r="DF244" s="1286"/>
      <c r="DG244" s="1286"/>
      <c r="DH244" s="1286"/>
      <c r="DI244" s="1286"/>
      <c r="DJ244" s="1286"/>
      <c r="DK244" s="1286"/>
      <c r="DL244" s="1315"/>
    </row>
    <row r="245" spans="1:116" s="284" customFormat="1" ht="19.5" customHeight="1">
      <c r="A245" s="253"/>
      <c r="B245" s="207"/>
      <c r="C245" s="282"/>
      <c r="D245" s="84"/>
      <c r="E245" s="131"/>
      <c r="F245" s="254" t="s">
        <v>962</v>
      </c>
      <c r="G245" s="209"/>
      <c r="H245" s="202"/>
      <c r="I245" s="242"/>
      <c r="J245" s="43">
        <f>-('PRA110'!J245-'PRA110'!J246-'PRA110'!J247)</f>
        <v>0</v>
      </c>
      <c r="K245" s="38">
        <f>-(('PRA110'!I245-'PRA110'!J245)-('PRA110'!I246-'PRA110'!J246)-('PRA110'!I247-'PRA110'!J247))</f>
        <v>0</v>
      </c>
      <c r="L245" s="38">
        <f>-('PRA110'!K245-'PRA110'!K246-'PRA110'!K247)</f>
        <v>0</v>
      </c>
      <c r="M245" s="38">
        <f>-('PRA110'!L245-'PRA110'!L246-'PRA110'!L247)</f>
        <v>0</v>
      </c>
      <c r="N245" s="38">
        <f>-('PRA110'!M245-'PRA110'!M246-'PRA110'!M247)</f>
        <v>0</v>
      </c>
      <c r="O245" s="38">
        <f>-('PRA110'!N245-'PRA110'!N246-'PRA110'!N247)</f>
        <v>0</v>
      </c>
      <c r="P245" s="38">
        <f>-('PRA110'!O245-'PRA110'!O246-'PRA110'!O247)</f>
        <v>0</v>
      </c>
      <c r="Q245" s="38">
        <f>-('PRA110'!P245-'PRA110'!P246-'PRA110'!P247)</f>
        <v>0</v>
      </c>
      <c r="R245" s="38">
        <f>-('PRA110'!Q245-'PRA110'!Q246-'PRA110'!Q247)</f>
        <v>0</v>
      </c>
      <c r="S245" s="38">
        <f>-('PRA110'!R245-'PRA110'!R246-'PRA110'!R247)</f>
        <v>0</v>
      </c>
      <c r="T245" s="38">
        <f>-('PRA110'!S245-'PRA110'!S246-'PRA110'!S247)</f>
        <v>0</v>
      </c>
      <c r="U245" s="38">
        <f>-('PRA110'!T245-'PRA110'!T246-'PRA110'!T247)</f>
        <v>0</v>
      </c>
      <c r="V245" s="38">
        <f>-('PRA110'!U245-'PRA110'!U246-'PRA110'!U247)</f>
        <v>0</v>
      </c>
      <c r="W245" s="38">
        <f>-('PRA110'!V245-'PRA110'!V246-'PRA110'!V247)</f>
        <v>0</v>
      </c>
      <c r="X245" s="38">
        <f>-('PRA110'!W245-'PRA110'!W246-'PRA110'!W247)</f>
        <v>0</v>
      </c>
      <c r="Y245" s="38">
        <f>-('PRA110'!X245-'PRA110'!X246-'PRA110'!X247)</f>
        <v>0</v>
      </c>
      <c r="Z245" s="38">
        <f>-('PRA110'!Y245-'PRA110'!Y246-'PRA110'!Y247)</f>
        <v>0</v>
      </c>
      <c r="AA245" s="38">
        <f>-('PRA110'!Z245-'PRA110'!Z246-'PRA110'!Z247)</f>
        <v>0</v>
      </c>
      <c r="AB245" s="38">
        <f>-('PRA110'!AA245-'PRA110'!AA246-'PRA110'!AA247)</f>
        <v>0</v>
      </c>
      <c r="AC245" s="38">
        <f>-('PRA110'!AB245-'PRA110'!AB246-'PRA110'!AB247)</f>
        <v>0</v>
      </c>
      <c r="AD245" s="38">
        <f>-('PRA110'!AC245-'PRA110'!AC246-'PRA110'!AC247)</f>
        <v>0</v>
      </c>
      <c r="AE245" s="38">
        <f>-('PRA110'!AD245-'PRA110'!AD246-'PRA110'!AD247)</f>
        <v>0</v>
      </c>
      <c r="AF245" s="38">
        <f>-('PRA110'!AE245-'PRA110'!AE246-'PRA110'!AE247)</f>
        <v>0</v>
      </c>
      <c r="AG245" s="38">
        <f>-('PRA110'!AF245-'PRA110'!AF246-'PRA110'!AF247)</f>
        <v>0</v>
      </c>
      <c r="AH245" s="38">
        <f>-('PRA110'!AG245-'PRA110'!AG246-'PRA110'!AG247)</f>
        <v>0</v>
      </c>
      <c r="AI245" s="38">
        <f>-('PRA110'!AH245-'PRA110'!AH246-'PRA110'!AH247)</f>
        <v>0</v>
      </c>
      <c r="AJ245" s="38">
        <f>-('PRA110'!AI245-'PRA110'!AI246-'PRA110'!AI247)</f>
        <v>0</v>
      </c>
      <c r="AK245" s="38">
        <f>-('PRA110'!AJ245-'PRA110'!AJ246-'PRA110'!AJ247)</f>
        <v>0</v>
      </c>
      <c r="AL245" s="38">
        <f>-('PRA110'!AK245-'PRA110'!AK246-'PRA110'!AK247)</f>
        <v>0</v>
      </c>
      <c r="AM245" s="38">
        <f>-('PRA110'!AL245-'PRA110'!AL246-'PRA110'!AL247)</f>
        <v>0</v>
      </c>
      <c r="AN245" s="38">
        <f>-('PRA110'!AM245-'PRA110'!AM246-'PRA110'!AM247)</f>
        <v>0</v>
      </c>
      <c r="AO245" s="38">
        <f>-('PRA110'!AN245-'PRA110'!AN246-'PRA110'!AN247)</f>
        <v>0</v>
      </c>
      <c r="AP245" s="38">
        <f>-('PRA110'!AO245-'PRA110'!AO246-'PRA110'!AO247)</f>
        <v>0</v>
      </c>
      <c r="AQ245" s="38">
        <f>-('PRA110'!AP245-'PRA110'!AP246-'PRA110'!AP247)</f>
        <v>0</v>
      </c>
      <c r="AR245" s="38">
        <f>-('PRA110'!AQ245-'PRA110'!AQ246-'PRA110'!AQ247)</f>
        <v>0</v>
      </c>
      <c r="AS245" s="38">
        <f>-('PRA110'!AR245-'PRA110'!AR246-'PRA110'!AR247)</f>
        <v>0</v>
      </c>
      <c r="AT245" s="38">
        <f>-('PRA110'!AS245-'PRA110'!AS246-'PRA110'!AS247)</f>
        <v>0</v>
      </c>
      <c r="AU245" s="38">
        <f>-('PRA110'!AT245-'PRA110'!AT246-'PRA110'!AT247)</f>
        <v>0</v>
      </c>
      <c r="AV245" s="38">
        <f>-('PRA110'!AU245-'PRA110'!AU246-'PRA110'!AU247)</f>
        <v>0</v>
      </c>
      <c r="AW245" s="38">
        <f>-('PRA110'!AV245-'PRA110'!AV246-'PRA110'!AV247)</f>
        <v>0</v>
      </c>
      <c r="AX245" s="38">
        <f>-('PRA110'!AW245-'PRA110'!AW246-'PRA110'!AW247)</f>
        <v>0</v>
      </c>
      <c r="AY245" s="38">
        <f>-('PRA110'!AX245-'PRA110'!AX246-'PRA110'!AX247)</f>
        <v>0</v>
      </c>
      <c r="AZ245" s="38">
        <f>-('PRA110'!AY245-'PRA110'!AY246-'PRA110'!AY247)</f>
        <v>0</v>
      </c>
      <c r="BA245" s="38">
        <f>-('PRA110'!AZ245-'PRA110'!AZ246-'PRA110'!AZ247)</f>
        <v>0</v>
      </c>
      <c r="BB245" s="38">
        <f>-('PRA110'!BA245-'PRA110'!BA246-'PRA110'!BA247)</f>
        <v>0</v>
      </c>
      <c r="BC245" s="38">
        <f>-('PRA110'!BB245-'PRA110'!BB246-'PRA110'!BB247)</f>
        <v>0</v>
      </c>
      <c r="BD245" s="38">
        <f>-('PRA110'!BC245-'PRA110'!BC246-'PRA110'!BC247)</f>
        <v>0</v>
      </c>
      <c r="BE245" s="38">
        <f>-('PRA110'!BD245-'PRA110'!BD246-'PRA110'!BD247)</f>
        <v>0</v>
      </c>
      <c r="BF245" s="38">
        <f>-('PRA110'!BE245-'PRA110'!BE246-'PRA110'!BE247)</f>
        <v>0</v>
      </c>
      <c r="BG245" s="38">
        <f>-('PRA110'!BF245-'PRA110'!BF246-'PRA110'!BF247)</f>
        <v>0</v>
      </c>
      <c r="BH245" s="38">
        <f>-('PRA110'!BG245-'PRA110'!BG246-'PRA110'!BG247)</f>
        <v>0</v>
      </c>
      <c r="BI245" s="38">
        <f>-('PRA110'!BH245-'PRA110'!BH246-'PRA110'!BH247)</f>
        <v>0</v>
      </c>
      <c r="BJ245" s="38">
        <f>-('PRA110'!BI245-'PRA110'!BI246-'PRA110'!BI247)</f>
        <v>0</v>
      </c>
      <c r="BK245" s="38">
        <f>-('PRA110'!BJ245-'PRA110'!BJ246-'PRA110'!BJ247)</f>
        <v>0</v>
      </c>
      <c r="BL245" s="38">
        <f>-('PRA110'!BK245-'PRA110'!BK246-'PRA110'!BK247)</f>
        <v>0</v>
      </c>
      <c r="BM245" s="38">
        <f>-('PRA110'!BL245-'PRA110'!BL246-'PRA110'!BL247)</f>
        <v>0</v>
      </c>
      <c r="BN245" s="38">
        <f>-('PRA110'!BM245-'PRA110'!BM246-'PRA110'!BM247)</f>
        <v>0</v>
      </c>
      <c r="BO245" s="38">
        <f>-('PRA110'!BN245-'PRA110'!BN246-'PRA110'!BN247)</f>
        <v>0</v>
      </c>
      <c r="BP245" s="38">
        <f>-('PRA110'!BO245-'PRA110'!BO246-'PRA110'!BO247)</f>
        <v>0</v>
      </c>
      <c r="BQ245" s="38">
        <f>-('PRA110'!BP245-'PRA110'!BP246-'PRA110'!BP247)</f>
        <v>0</v>
      </c>
      <c r="BR245" s="38">
        <f>-('PRA110'!BQ245-'PRA110'!BQ246-'PRA110'!BQ247)</f>
        <v>0</v>
      </c>
      <c r="BS245" s="38">
        <f>-('PRA110'!BR245-'PRA110'!BR246-'PRA110'!BR247)</f>
        <v>0</v>
      </c>
      <c r="BT245" s="38">
        <f>-('PRA110'!BS245-'PRA110'!BS246-'PRA110'!BS247)</f>
        <v>0</v>
      </c>
      <c r="BU245" s="38">
        <f>-('PRA110'!BT245-'PRA110'!BT246-'PRA110'!BT247)</f>
        <v>0</v>
      </c>
      <c r="BV245" s="38">
        <f>-('PRA110'!BU245-'PRA110'!BU246-'PRA110'!BU247)</f>
        <v>0</v>
      </c>
      <c r="BW245" s="38">
        <f>-('PRA110'!BV245-'PRA110'!BV246-'PRA110'!BV247)</f>
        <v>0</v>
      </c>
      <c r="BX245" s="38">
        <f>-('PRA110'!BW245-'PRA110'!BW246-'PRA110'!BW247)</f>
        <v>0</v>
      </c>
      <c r="BY245" s="38">
        <f>-('PRA110'!BX245-'PRA110'!BX246-'PRA110'!BX247)</f>
        <v>0</v>
      </c>
      <c r="BZ245" s="38">
        <f>-('PRA110'!BY245-'PRA110'!BY246-'PRA110'!BY247)</f>
        <v>0</v>
      </c>
      <c r="CA245" s="38">
        <f>-('PRA110'!BZ245-'PRA110'!BZ246-'PRA110'!BZ247)</f>
        <v>0</v>
      </c>
      <c r="CB245" s="38">
        <f>-('PRA110'!CA245-'PRA110'!CA246-'PRA110'!CA247)</f>
        <v>0</v>
      </c>
      <c r="CC245" s="38">
        <f>-('PRA110'!CB245-'PRA110'!CB246-'PRA110'!CB247)</f>
        <v>0</v>
      </c>
      <c r="CD245" s="38">
        <f>-('PRA110'!CC245-'PRA110'!CC246-'PRA110'!CC247)</f>
        <v>0</v>
      </c>
      <c r="CE245" s="38">
        <f>-('PRA110'!CD245-'PRA110'!CD246-'PRA110'!CD247)</f>
        <v>0</v>
      </c>
      <c r="CF245" s="38">
        <f>-('PRA110'!CE245-'PRA110'!CE246-'PRA110'!CE247)</f>
        <v>0</v>
      </c>
      <c r="CG245" s="38">
        <f>-('PRA110'!CF245-'PRA110'!CF246-'PRA110'!CF247)</f>
        <v>0</v>
      </c>
      <c r="CH245" s="38">
        <f>-('PRA110'!CG245-'PRA110'!CG246-'PRA110'!CG247)</f>
        <v>0</v>
      </c>
      <c r="CI245" s="38">
        <f>-('PRA110'!CH245-'PRA110'!CH246-'PRA110'!CH247)</f>
        <v>0</v>
      </c>
      <c r="CJ245" s="38">
        <f>-('PRA110'!CI245-'PRA110'!CI246-'PRA110'!CI247)</f>
        <v>0</v>
      </c>
      <c r="CK245" s="38">
        <f>-('PRA110'!CJ245-'PRA110'!CJ246-'PRA110'!CJ247)</f>
        <v>0</v>
      </c>
      <c r="CL245" s="38">
        <f>-('PRA110'!CK245-'PRA110'!CK246-'PRA110'!CK247)</f>
        <v>0</v>
      </c>
      <c r="CM245" s="38">
        <f>-('PRA110'!CL245-'PRA110'!CL246-'PRA110'!CL247)</f>
        <v>0</v>
      </c>
      <c r="CN245" s="38">
        <f>-('PRA110'!CM245-'PRA110'!CM246-'PRA110'!CM247)</f>
        <v>0</v>
      </c>
      <c r="CO245" s="38">
        <f>-('PRA110'!CN245-'PRA110'!CN246-'PRA110'!CN247)</f>
        <v>0</v>
      </c>
      <c r="CP245" s="38">
        <f>-('PRA110'!CO245-'PRA110'!CO246-'PRA110'!CO247)</f>
        <v>0</v>
      </c>
      <c r="CQ245" s="38">
        <f>-('PRA110'!CP245-'PRA110'!CP246-'PRA110'!CP247)</f>
        <v>0</v>
      </c>
      <c r="CR245" s="38">
        <f>-('PRA110'!CQ245-'PRA110'!CQ246-'PRA110'!CQ247)</f>
        <v>0</v>
      </c>
      <c r="CS245" s="38">
        <f>-('PRA110'!CR245-'PRA110'!CR246-'PRA110'!CR247)</f>
        <v>0</v>
      </c>
      <c r="CT245" s="38">
        <f>-('PRA110'!CS245-'PRA110'!CS246-'PRA110'!CS247)</f>
        <v>0</v>
      </c>
      <c r="CU245" s="38">
        <f>-('PRA110'!CT245-'PRA110'!CT246-'PRA110'!CT247)</f>
        <v>0</v>
      </c>
      <c r="CV245" s="38">
        <f>-('PRA110'!CU245-'PRA110'!CU246-'PRA110'!CU247)</f>
        <v>0</v>
      </c>
      <c r="CW245" s="38">
        <f>-('PRA110'!CV245-'PRA110'!CV246-'PRA110'!CV247)</f>
        <v>0</v>
      </c>
      <c r="CX245" s="38">
        <f>-('PRA110'!CW245-'PRA110'!CW246-'PRA110'!CW247)</f>
        <v>0</v>
      </c>
      <c r="CY245" s="38">
        <f>-('PRA110'!CX245-'PRA110'!CX246-'PRA110'!CX247)</f>
        <v>0</v>
      </c>
      <c r="CZ245" s="38">
        <f>-('PRA110'!CY245-'PRA110'!CY246-'PRA110'!CY247)</f>
        <v>0</v>
      </c>
      <c r="DA245" s="38">
        <f>-('PRA110'!CZ245-'PRA110'!CZ246-'PRA110'!CZ247)</f>
        <v>0</v>
      </c>
      <c r="DB245" s="38">
        <f>-('PRA110'!DA245-'PRA110'!DA246-'PRA110'!DA247)</f>
        <v>0</v>
      </c>
      <c r="DC245" s="38">
        <f>-('PRA110'!DB245-'PRA110'!DB246-'PRA110'!DB247)</f>
        <v>0</v>
      </c>
      <c r="DD245" s="38">
        <f>-('PRA110'!DC245-'PRA110'!DC246-'PRA110'!DC247)</f>
        <v>0</v>
      </c>
      <c r="DE245" s="38">
        <f>-('PRA110'!DD245-'PRA110'!DD246-'PRA110'!DD247)</f>
        <v>0</v>
      </c>
      <c r="DF245" s="38">
        <f>-('PRA110'!DE245-'PRA110'!DE246-'PRA110'!DE247)</f>
        <v>0</v>
      </c>
      <c r="DG245" s="38">
        <f>-('PRA110'!DF245-'PRA110'!DF246-'PRA110'!DF247)</f>
        <v>0</v>
      </c>
      <c r="DH245" s="38">
        <f>-('PRA110'!DG245-'PRA110'!DG246-'PRA110'!DG247)</f>
        <v>0</v>
      </c>
      <c r="DI245" s="38">
        <f>-('PRA110'!DH245-'PRA110'!DH246-'PRA110'!DH247)</f>
        <v>0</v>
      </c>
      <c r="DJ245" s="38">
        <f>-('PRA110'!DI245-'PRA110'!DI246-'PRA110'!DI247)</f>
        <v>0</v>
      </c>
      <c r="DK245" s="38">
        <f>-('PRA110'!DJ245-'PRA110'!DJ246-'PRA110'!DJ247)</f>
        <v>0</v>
      </c>
      <c r="DL245" s="41">
        <f>-('PRA110'!DK245-'PRA110'!DK246-'PRA110'!DK247)</f>
        <v>0</v>
      </c>
    </row>
    <row r="246" spans="1:116" s="284" customFormat="1" ht="19.5" customHeight="1">
      <c r="A246" s="253"/>
      <c r="B246" s="207"/>
      <c r="C246" s="282"/>
      <c r="D246" s="84" t="s">
        <v>684</v>
      </c>
      <c r="E246" s="132" t="s">
        <v>861</v>
      </c>
      <c r="F246" s="288" t="s">
        <v>960</v>
      </c>
      <c r="G246" s="209"/>
      <c r="H246" s="202"/>
      <c r="I246" s="212"/>
      <c r="J246" s="43">
        <f>-'PRA110'!J246</f>
        <v>0</v>
      </c>
      <c r="K246" s="38">
        <f>-('PRA110'!I246-'PRA110'!J246)</f>
        <v>0</v>
      </c>
      <c r="L246" s="38">
        <f>-'PRA110'!K246</f>
        <v>0</v>
      </c>
      <c r="M246" s="38">
        <f>-'PRA110'!L246</f>
        <v>0</v>
      </c>
      <c r="N246" s="38">
        <f>-'PRA110'!M246</f>
        <v>0</v>
      </c>
      <c r="O246" s="38">
        <f>-'PRA110'!N246</f>
        <v>0</v>
      </c>
      <c r="P246" s="38">
        <f>-'PRA110'!O246</f>
        <v>0</v>
      </c>
      <c r="Q246" s="38">
        <f>-'PRA110'!P246</f>
        <v>0</v>
      </c>
      <c r="R246" s="38">
        <f>-'PRA110'!Q246</f>
        <v>0</v>
      </c>
      <c r="S246" s="38">
        <f>-'PRA110'!R246</f>
        <v>0</v>
      </c>
      <c r="T246" s="38">
        <f>-'PRA110'!S246</f>
        <v>0</v>
      </c>
      <c r="U246" s="38">
        <f>-'PRA110'!T246</f>
        <v>0</v>
      </c>
      <c r="V246" s="38">
        <f>-'PRA110'!U246</f>
        <v>0</v>
      </c>
      <c r="W246" s="38">
        <f>-'PRA110'!V246</f>
        <v>0</v>
      </c>
      <c r="X246" s="38">
        <f>-'PRA110'!W246</f>
        <v>0</v>
      </c>
      <c r="Y246" s="38">
        <f>-'PRA110'!X246</f>
        <v>0</v>
      </c>
      <c r="Z246" s="38">
        <f>-'PRA110'!Y246</f>
        <v>0</v>
      </c>
      <c r="AA246" s="38">
        <f>-'PRA110'!Z246</f>
        <v>0</v>
      </c>
      <c r="AB246" s="38">
        <f>-'PRA110'!AA246</f>
        <v>0</v>
      </c>
      <c r="AC246" s="38">
        <f>-'PRA110'!AB246</f>
        <v>0</v>
      </c>
      <c r="AD246" s="38">
        <f>-'PRA110'!AC246</f>
        <v>0</v>
      </c>
      <c r="AE246" s="38">
        <f>-'PRA110'!AD246</f>
        <v>0</v>
      </c>
      <c r="AF246" s="38">
        <f>-'PRA110'!AE246</f>
        <v>0</v>
      </c>
      <c r="AG246" s="38">
        <f>-'PRA110'!AF246</f>
        <v>0</v>
      </c>
      <c r="AH246" s="38">
        <f>-'PRA110'!AG246</f>
        <v>0</v>
      </c>
      <c r="AI246" s="38">
        <f>-'PRA110'!AH246</f>
        <v>0</v>
      </c>
      <c r="AJ246" s="38">
        <f>-'PRA110'!AI246</f>
        <v>0</v>
      </c>
      <c r="AK246" s="38">
        <f>-'PRA110'!AJ246</f>
        <v>0</v>
      </c>
      <c r="AL246" s="38">
        <f>-'PRA110'!AK246</f>
        <v>0</v>
      </c>
      <c r="AM246" s="38">
        <f>-'PRA110'!AL246</f>
        <v>0</v>
      </c>
      <c r="AN246" s="38">
        <f>-'PRA110'!AM246</f>
        <v>0</v>
      </c>
      <c r="AO246" s="38">
        <f>-'PRA110'!AN246</f>
        <v>0</v>
      </c>
      <c r="AP246" s="38">
        <f>-'PRA110'!AO246</f>
        <v>0</v>
      </c>
      <c r="AQ246" s="38">
        <f>-'PRA110'!AP246</f>
        <v>0</v>
      </c>
      <c r="AR246" s="38">
        <f>-'PRA110'!AQ246</f>
        <v>0</v>
      </c>
      <c r="AS246" s="38">
        <f>-'PRA110'!AR246</f>
        <v>0</v>
      </c>
      <c r="AT246" s="38">
        <f>-'PRA110'!AS246</f>
        <v>0</v>
      </c>
      <c r="AU246" s="38">
        <f>-'PRA110'!AT246</f>
        <v>0</v>
      </c>
      <c r="AV246" s="38">
        <f>-'PRA110'!AU246</f>
        <v>0</v>
      </c>
      <c r="AW246" s="38">
        <f>-'PRA110'!AV246</f>
        <v>0</v>
      </c>
      <c r="AX246" s="38">
        <f>-'PRA110'!AW246</f>
        <v>0</v>
      </c>
      <c r="AY246" s="38">
        <f>-'PRA110'!AX246</f>
        <v>0</v>
      </c>
      <c r="AZ246" s="38">
        <f>-'PRA110'!AY246</f>
        <v>0</v>
      </c>
      <c r="BA246" s="38">
        <f>-'PRA110'!AZ246</f>
        <v>0</v>
      </c>
      <c r="BB246" s="38">
        <f>-'PRA110'!BA246</f>
        <v>0</v>
      </c>
      <c r="BC246" s="38">
        <f>-'PRA110'!BB246</f>
        <v>0</v>
      </c>
      <c r="BD246" s="38">
        <f>-'PRA110'!BC246</f>
        <v>0</v>
      </c>
      <c r="BE246" s="38">
        <f>-'PRA110'!BD246</f>
        <v>0</v>
      </c>
      <c r="BF246" s="38">
        <f>-'PRA110'!BE246</f>
        <v>0</v>
      </c>
      <c r="BG246" s="38">
        <f>-'PRA110'!BF246</f>
        <v>0</v>
      </c>
      <c r="BH246" s="38">
        <f>-'PRA110'!BG246</f>
        <v>0</v>
      </c>
      <c r="BI246" s="38">
        <f>-'PRA110'!BH246</f>
        <v>0</v>
      </c>
      <c r="BJ246" s="38">
        <f>-'PRA110'!BI246</f>
        <v>0</v>
      </c>
      <c r="BK246" s="38">
        <f>-'PRA110'!BJ246</f>
        <v>0</v>
      </c>
      <c r="BL246" s="38">
        <f>-'PRA110'!BK246</f>
        <v>0</v>
      </c>
      <c r="BM246" s="38">
        <f>-'PRA110'!BL246</f>
        <v>0</v>
      </c>
      <c r="BN246" s="38">
        <f>-'PRA110'!BM246</f>
        <v>0</v>
      </c>
      <c r="BO246" s="38">
        <f>-'PRA110'!BN246</f>
        <v>0</v>
      </c>
      <c r="BP246" s="38">
        <f>-'PRA110'!BO246</f>
        <v>0</v>
      </c>
      <c r="BQ246" s="38">
        <f>-'PRA110'!BP246</f>
        <v>0</v>
      </c>
      <c r="BR246" s="38">
        <f>-'PRA110'!BQ246</f>
        <v>0</v>
      </c>
      <c r="BS246" s="38">
        <f>-'PRA110'!BR246</f>
        <v>0</v>
      </c>
      <c r="BT246" s="38">
        <f>-'PRA110'!BS246</f>
        <v>0</v>
      </c>
      <c r="BU246" s="38">
        <f>-'PRA110'!BT246</f>
        <v>0</v>
      </c>
      <c r="BV246" s="38">
        <f>-'PRA110'!BU246</f>
        <v>0</v>
      </c>
      <c r="BW246" s="38">
        <f>-'PRA110'!BV246</f>
        <v>0</v>
      </c>
      <c r="BX246" s="38">
        <f>-'PRA110'!BW246</f>
        <v>0</v>
      </c>
      <c r="BY246" s="38">
        <f>-'PRA110'!BX246</f>
        <v>0</v>
      </c>
      <c r="BZ246" s="38">
        <f>-'PRA110'!BY246</f>
        <v>0</v>
      </c>
      <c r="CA246" s="38">
        <f>-'PRA110'!BZ246</f>
        <v>0</v>
      </c>
      <c r="CB246" s="38">
        <f>-'PRA110'!CA246</f>
        <v>0</v>
      </c>
      <c r="CC246" s="38">
        <f>-'PRA110'!CB246</f>
        <v>0</v>
      </c>
      <c r="CD246" s="38">
        <f>-'PRA110'!CC246</f>
        <v>0</v>
      </c>
      <c r="CE246" s="38">
        <f>-'PRA110'!CD246</f>
        <v>0</v>
      </c>
      <c r="CF246" s="38">
        <f>-'PRA110'!CE246</f>
        <v>0</v>
      </c>
      <c r="CG246" s="38">
        <f>-'PRA110'!CF246</f>
        <v>0</v>
      </c>
      <c r="CH246" s="38">
        <f>-'PRA110'!CG246</f>
        <v>0</v>
      </c>
      <c r="CI246" s="38">
        <f>-'PRA110'!CH246</f>
        <v>0</v>
      </c>
      <c r="CJ246" s="38">
        <f>-'PRA110'!CI246</f>
        <v>0</v>
      </c>
      <c r="CK246" s="38">
        <f>-'PRA110'!CJ246</f>
        <v>0</v>
      </c>
      <c r="CL246" s="38">
        <f>-'PRA110'!CK246</f>
        <v>0</v>
      </c>
      <c r="CM246" s="38">
        <f>-'PRA110'!CL246</f>
        <v>0</v>
      </c>
      <c r="CN246" s="38">
        <f>-'PRA110'!CM246</f>
        <v>0</v>
      </c>
      <c r="CO246" s="38">
        <f>-'PRA110'!CN246</f>
        <v>0</v>
      </c>
      <c r="CP246" s="38">
        <f>-'PRA110'!CO246</f>
        <v>0</v>
      </c>
      <c r="CQ246" s="38">
        <f>-'PRA110'!CP246</f>
        <v>0</v>
      </c>
      <c r="CR246" s="38">
        <f>-'PRA110'!CQ246</f>
        <v>0</v>
      </c>
      <c r="CS246" s="38">
        <f>-'PRA110'!CR246</f>
        <v>0</v>
      </c>
      <c r="CT246" s="38">
        <f>-'PRA110'!CS246</f>
        <v>0</v>
      </c>
      <c r="CU246" s="38">
        <f>-'PRA110'!CT246</f>
        <v>0</v>
      </c>
      <c r="CV246" s="38">
        <f>-'PRA110'!CU246</f>
        <v>0</v>
      </c>
      <c r="CW246" s="38">
        <f>-'PRA110'!CV246</f>
        <v>0</v>
      </c>
      <c r="CX246" s="38">
        <f>-'PRA110'!CW246</f>
        <v>0</v>
      </c>
      <c r="CY246" s="38">
        <f>-'PRA110'!CX246</f>
        <v>0</v>
      </c>
      <c r="CZ246" s="38">
        <f>-'PRA110'!CY246</f>
        <v>0</v>
      </c>
      <c r="DA246" s="38">
        <f>-'PRA110'!CZ246</f>
        <v>0</v>
      </c>
      <c r="DB246" s="38">
        <f>-'PRA110'!DA246</f>
        <v>0</v>
      </c>
      <c r="DC246" s="38">
        <f>-'PRA110'!DB246</f>
        <v>0</v>
      </c>
      <c r="DD246" s="38">
        <f>-'PRA110'!DC246</f>
        <v>0</v>
      </c>
      <c r="DE246" s="38">
        <f>-'PRA110'!DD246</f>
        <v>0</v>
      </c>
      <c r="DF246" s="38">
        <f>-'PRA110'!DE246</f>
        <v>0</v>
      </c>
      <c r="DG246" s="38">
        <f>-'PRA110'!DF246</f>
        <v>0</v>
      </c>
      <c r="DH246" s="38">
        <f>-'PRA110'!DG246</f>
        <v>0</v>
      </c>
      <c r="DI246" s="38">
        <f>-'PRA110'!DH246</f>
        <v>0</v>
      </c>
      <c r="DJ246" s="38">
        <f>-'PRA110'!DI246</f>
        <v>0</v>
      </c>
      <c r="DK246" s="38">
        <f>-'PRA110'!DJ246</f>
        <v>0</v>
      </c>
      <c r="DL246" s="41">
        <f>-'PRA110'!DK246</f>
        <v>0</v>
      </c>
    </row>
    <row r="247" spans="1:116" s="284" customFormat="1" ht="19.5" customHeight="1">
      <c r="A247" s="253"/>
      <c r="B247" s="207"/>
      <c r="C247" s="282"/>
      <c r="D247" s="84" t="s">
        <v>686</v>
      </c>
      <c r="E247" s="132" t="s">
        <v>862</v>
      </c>
      <c r="F247" s="288" t="s">
        <v>961</v>
      </c>
      <c r="G247" s="209"/>
      <c r="H247" s="202"/>
      <c r="I247" s="212"/>
      <c r="J247" s="43">
        <f>-'PRA110'!J247</f>
        <v>0</v>
      </c>
      <c r="K247" s="38">
        <f>-('PRA110'!I247-'PRA110'!J247)</f>
        <v>0</v>
      </c>
      <c r="L247" s="38">
        <f>-'PRA110'!K247</f>
        <v>0</v>
      </c>
      <c r="M247" s="38">
        <f>-'PRA110'!L247</f>
        <v>0</v>
      </c>
      <c r="N247" s="38">
        <f>-'PRA110'!M247</f>
        <v>0</v>
      </c>
      <c r="O247" s="38">
        <f>-'PRA110'!N247</f>
        <v>0</v>
      </c>
      <c r="P247" s="38">
        <f>-'PRA110'!O247</f>
        <v>0</v>
      </c>
      <c r="Q247" s="38">
        <f>-'PRA110'!P247</f>
        <v>0</v>
      </c>
      <c r="R247" s="38">
        <f>-'PRA110'!Q247</f>
        <v>0</v>
      </c>
      <c r="S247" s="38">
        <f>-'PRA110'!R247</f>
        <v>0</v>
      </c>
      <c r="T247" s="38">
        <f>-'PRA110'!S247</f>
        <v>0</v>
      </c>
      <c r="U247" s="38">
        <f>-'PRA110'!T247</f>
        <v>0</v>
      </c>
      <c r="V247" s="38">
        <f>-'PRA110'!U247</f>
        <v>0</v>
      </c>
      <c r="W247" s="38">
        <f>-'PRA110'!V247</f>
        <v>0</v>
      </c>
      <c r="X247" s="38">
        <f>-'PRA110'!W247</f>
        <v>0</v>
      </c>
      <c r="Y247" s="38">
        <f>-'PRA110'!X247</f>
        <v>0</v>
      </c>
      <c r="Z247" s="38">
        <f>-'PRA110'!Y247</f>
        <v>0</v>
      </c>
      <c r="AA247" s="38">
        <f>-'PRA110'!Z247</f>
        <v>0</v>
      </c>
      <c r="AB247" s="38">
        <f>-'PRA110'!AA247</f>
        <v>0</v>
      </c>
      <c r="AC247" s="38">
        <f>-'PRA110'!AB247</f>
        <v>0</v>
      </c>
      <c r="AD247" s="38">
        <f>-'PRA110'!AC247</f>
        <v>0</v>
      </c>
      <c r="AE247" s="38">
        <f>-'PRA110'!AD247</f>
        <v>0</v>
      </c>
      <c r="AF247" s="38">
        <f>-'PRA110'!AE247</f>
        <v>0</v>
      </c>
      <c r="AG247" s="38">
        <f>-'PRA110'!AF247</f>
        <v>0</v>
      </c>
      <c r="AH247" s="38">
        <f>-'PRA110'!AG247</f>
        <v>0</v>
      </c>
      <c r="AI247" s="38">
        <f>-'PRA110'!AH247</f>
        <v>0</v>
      </c>
      <c r="AJ247" s="38">
        <f>-'PRA110'!AI247</f>
        <v>0</v>
      </c>
      <c r="AK247" s="38">
        <f>-'PRA110'!AJ247</f>
        <v>0</v>
      </c>
      <c r="AL247" s="38">
        <f>-'PRA110'!AK247</f>
        <v>0</v>
      </c>
      <c r="AM247" s="38">
        <f>-'PRA110'!AL247</f>
        <v>0</v>
      </c>
      <c r="AN247" s="38">
        <f>-'PRA110'!AM247</f>
        <v>0</v>
      </c>
      <c r="AO247" s="38">
        <f>-'PRA110'!AN247</f>
        <v>0</v>
      </c>
      <c r="AP247" s="38">
        <f>-'PRA110'!AO247</f>
        <v>0</v>
      </c>
      <c r="AQ247" s="38">
        <f>-'PRA110'!AP247</f>
        <v>0</v>
      </c>
      <c r="AR247" s="38">
        <f>-'PRA110'!AQ247</f>
        <v>0</v>
      </c>
      <c r="AS247" s="38">
        <f>-'PRA110'!AR247</f>
        <v>0</v>
      </c>
      <c r="AT247" s="38">
        <f>-'PRA110'!AS247</f>
        <v>0</v>
      </c>
      <c r="AU247" s="38">
        <f>-'PRA110'!AT247</f>
        <v>0</v>
      </c>
      <c r="AV247" s="38">
        <f>-'PRA110'!AU247</f>
        <v>0</v>
      </c>
      <c r="AW247" s="38">
        <f>-'PRA110'!AV247</f>
        <v>0</v>
      </c>
      <c r="AX247" s="38">
        <f>-'PRA110'!AW247</f>
        <v>0</v>
      </c>
      <c r="AY247" s="38">
        <f>-'PRA110'!AX247</f>
        <v>0</v>
      </c>
      <c r="AZ247" s="38">
        <f>-'PRA110'!AY247</f>
        <v>0</v>
      </c>
      <c r="BA247" s="38">
        <f>-'PRA110'!AZ247</f>
        <v>0</v>
      </c>
      <c r="BB247" s="38">
        <f>-'PRA110'!BA247</f>
        <v>0</v>
      </c>
      <c r="BC247" s="38">
        <f>-'PRA110'!BB247</f>
        <v>0</v>
      </c>
      <c r="BD247" s="38">
        <f>-'PRA110'!BC247</f>
        <v>0</v>
      </c>
      <c r="BE247" s="38">
        <f>-'PRA110'!BD247</f>
        <v>0</v>
      </c>
      <c r="BF247" s="38">
        <f>-'PRA110'!BE247</f>
        <v>0</v>
      </c>
      <c r="BG247" s="38">
        <f>-'PRA110'!BF247</f>
        <v>0</v>
      </c>
      <c r="BH247" s="38">
        <f>-'PRA110'!BG247</f>
        <v>0</v>
      </c>
      <c r="BI247" s="38">
        <f>-'PRA110'!BH247</f>
        <v>0</v>
      </c>
      <c r="BJ247" s="38">
        <f>-'PRA110'!BI247</f>
        <v>0</v>
      </c>
      <c r="BK247" s="38">
        <f>-'PRA110'!BJ247</f>
        <v>0</v>
      </c>
      <c r="BL247" s="38">
        <f>-'PRA110'!BK247</f>
        <v>0</v>
      </c>
      <c r="BM247" s="38">
        <f>-'PRA110'!BL247</f>
        <v>0</v>
      </c>
      <c r="BN247" s="38">
        <f>-'PRA110'!BM247</f>
        <v>0</v>
      </c>
      <c r="BO247" s="38">
        <f>-'PRA110'!BN247</f>
        <v>0</v>
      </c>
      <c r="BP247" s="38">
        <f>-'PRA110'!BO247</f>
        <v>0</v>
      </c>
      <c r="BQ247" s="38">
        <f>-'PRA110'!BP247</f>
        <v>0</v>
      </c>
      <c r="BR247" s="38">
        <f>-'PRA110'!BQ247</f>
        <v>0</v>
      </c>
      <c r="BS247" s="38">
        <f>-'PRA110'!BR247</f>
        <v>0</v>
      </c>
      <c r="BT247" s="38">
        <f>-'PRA110'!BS247</f>
        <v>0</v>
      </c>
      <c r="BU247" s="38">
        <f>-'PRA110'!BT247</f>
        <v>0</v>
      </c>
      <c r="BV247" s="38">
        <f>-'PRA110'!BU247</f>
        <v>0</v>
      </c>
      <c r="BW247" s="38">
        <f>-'PRA110'!BV247</f>
        <v>0</v>
      </c>
      <c r="BX247" s="38">
        <f>-'PRA110'!BW247</f>
        <v>0</v>
      </c>
      <c r="BY247" s="38">
        <f>-'PRA110'!BX247</f>
        <v>0</v>
      </c>
      <c r="BZ247" s="38">
        <f>-'PRA110'!BY247</f>
        <v>0</v>
      </c>
      <c r="CA247" s="38">
        <f>-'PRA110'!BZ247</f>
        <v>0</v>
      </c>
      <c r="CB247" s="38">
        <f>-'PRA110'!CA247</f>
        <v>0</v>
      </c>
      <c r="CC247" s="38">
        <f>-'PRA110'!CB247</f>
        <v>0</v>
      </c>
      <c r="CD247" s="38">
        <f>-'PRA110'!CC247</f>
        <v>0</v>
      </c>
      <c r="CE247" s="38">
        <f>-'PRA110'!CD247</f>
        <v>0</v>
      </c>
      <c r="CF247" s="38">
        <f>-'PRA110'!CE247</f>
        <v>0</v>
      </c>
      <c r="CG247" s="38">
        <f>-'PRA110'!CF247</f>
        <v>0</v>
      </c>
      <c r="CH247" s="38">
        <f>-'PRA110'!CG247</f>
        <v>0</v>
      </c>
      <c r="CI247" s="38">
        <f>-'PRA110'!CH247</f>
        <v>0</v>
      </c>
      <c r="CJ247" s="38">
        <f>-'PRA110'!CI247</f>
        <v>0</v>
      </c>
      <c r="CK247" s="38">
        <f>-'PRA110'!CJ247</f>
        <v>0</v>
      </c>
      <c r="CL247" s="38">
        <f>-'PRA110'!CK247</f>
        <v>0</v>
      </c>
      <c r="CM247" s="38">
        <f>-'PRA110'!CL247</f>
        <v>0</v>
      </c>
      <c r="CN247" s="38">
        <f>-'PRA110'!CM247</f>
        <v>0</v>
      </c>
      <c r="CO247" s="38">
        <f>-'PRA110'!CN247</f>
        <v>0</v>
      </c>
      <c r="CP247" s="38">
        <f>-'PRA110'!CO247</f>
        <v>0</v>
      </c>
      <c r="CQ247" s="38">
        <f>-'PRA110'!CP247</f>
        <v>0</v>
      </c>
      <c r="CR247" s="38">
        <f>-'PRA110'!CQ247</f>
        <v>0</v>
      </c>
      <c r="CS247" s="38">
        <f>-'PRA110'!CR247</f>
        <v>0</v>
      </c>
      <c r="CT247" s="38">
        <f>-'PRA110'!CS247</f>
        <v>0</v>
      </c>
      <c r="CU247" s="38">
        <f>-'PRA110'!CT247</f>
        <v>0</v>
      </c>
      <c r="CV247" s="38">
        <f>-'PRA110'!CU247</f>
        <v>0</v>
      </c>
      <c r="CW247" s="38">
        <f>-'PRA110'!CV247</f>
        <v>0</v>
      </c>
      <c r="CX247" s="38">
        <f>-'PRA110'!CW247</f>
        <v>0</v>
      </c>
      <c r="CY247" s="38">
        <f>-'PRA110'!CX247</f>
        <v>0</v>
      </c>
      <c r="CZ247" s="38">
        <f>-'PRA110'!CY247</f>
        <v>0</v>
      </c>
      <c r="DA247" s="38">
        <f>-'PRA110'!CZ247</f>
        <v>0</v>
      </c>
      <c r="DB247" s="38">
        <f>-'PRA110'!DA247</f>
        <v>0</v>
      </c>
      <c r="DC247" s="38">
        <f>-'PRA110'!DB247</f>
        <v>0</v>
      </c>
      <c r="DD247" s="38">
        <f>-'PRA110'!DC247</f>
        <v>0</v>
      </c>
      <c r="DE247" s="38">
        <f>-'PRA110'!DD247</f>
        <v>0</v>
      </c>
      <c r="DF247" s="38">
        <f>-'PRA110'!DE247</f>
        <v>0</v>
      </c>
      <c r="DG247" s="38">
        <f>-'PRA110'!DF247</f>
        <v>0</v>
      </c>
      <c r="DH247" s="38">
        <f>-'PRA110'!DG247</f>
        <v>0</v>
      </c>
      <c r="DI247" s="38">
        <f>-'PRA110'!DH247</f>
        <v>0</v>
      </c>
      <c r="DJ247" s="38">
        <f>-'PRA110'!DI247</f>
        <v>0</v>
      </c>
      <c r="DK247" s="38">
        <f>-'PRA110'!DJ247</f>
        <v>0</v>
      </c>
      <c r="DL247" s="41">
        <f>-'PRA110'!DK247</f>
        <v>0</v>
      </c>
    </row>
    <row r="248" spans="1:116" s="284" customFormat="1" ht="19.5" customHeight="1">
      <c r="A248" s="253"/>
      <c r="B248" s="207"/>
      <c r="C248" s="282"/>
      <c r="D248" s="84"/>
      <c r="E248" s="134"/>
      <c r="F248" s="254" t="s">
        <v>963</v>
      </c>
      <c r="G248" s="209"/>
      <c r="H248" s="202"/>
      <c r="I248" s="212"/>
      <c r="J248" s="43">
        <f>('PRA110'!J248-'PRA110'!J249-'PRA110'!J250)</f>
        <v>0</v>
      </c>
      <c r="K248" s="38">
        <f>(('PRA110'!I248-'PRA110'!J248)-('PRA110'!I249-'PRA110'!J249)-('PRA110'!I250-'PRA110'!J250))</f>
        <v>0</v>
      </c>
      <c r="L248" s="38">
        <f>('PRA110'!K248-'PRA110'!K249-'PRA110'!K250)</f>
        <v>0</v>
      </c>
      <c r="M248" s="38">
        <f>('PRA110'!L248-'PRA110'!L249-'PRA110'!L250)</f>
        <v>0</v>
      </c>
      <c r="N248" s="38">
        <f>('PRA110'!M248-'PRA110'!M249-'PRA110'!M250)</f>
        <v>0</v>
      </c>
      <c r="O248" s="38">
        <f>('PRA110'!N248-'PRA110'!N249-'PRA110'!N250)</f>
        <v>0</v>
      </c>
      <c r="P248" s="38">
        <f>('PRA110'!O248-'PRA110'!O249-'PRA110'!O250)</f>
        <v>0</v>
      </c>
      <c r="Q248" s="38">
        <f>('PRA110'!P248-'PRA110'!P249-'PRA110'!P250)</f>
        <v>0</v>
      </c>
      <c r="R248" s="38">
        <f>('PRA110'!Q248-'PRA110'!Q249-'PRA110'!Q250)</f>
        <v>0</v>
      </c>
      <c r="S248" s="38">
        <f>('PRA110'!R248-'PRA110'!R249-'PRA110'!R250)</f>
        <v>0</v>
      </c>
      <c r="T248" s="38">
        <f>('PRA110'!S248-'PRA110'!S249-'PRA110'!S250)</f>
        <v>0</v>
      </c>
      <c r="U248" s="38">
        <f>('PRA110'!T248-'PRA110'!T249-'PRA110'!T250)</f>
        <v>0</v>
      </c>
      <c r="V248" s="38">
        <f>('PRA110'!U248-'PRA110'!U249-'PRA110'!U250)</f>
        <v>0</v>
      </c>
      <c r="W248" s="38">
        <f>('PRA110'!V248-'PRA110'!V249-'PRA110'!V250)</f>
        <v>0</v>
      </c>
      <c r="X248" s="38">
        <f>('PRA110'!W248-'PRA110'!W249-'PRA110'!W250)</f>
        <v>0</v>
      </c>
      <c r="Y248" s="38">
        <f>('PRA110'!X248-'PRA110'!X249-'PRA110'!X250)</f>
        <v>0</v>
      </c>
      <c r="Z248" s="38">
        <f>('PRA110'!Y248-'PRA110'!Y249-'PRA110'!Y250)</f>
        <v>0</v>
      </c>
      <c r="AA248" s="38">
        <f>('PRA110'!Z248-'PRA110'!Z249-'PRA110'!Z250)</f>
        <v>0</v>
      </c>
      <c r="AB248" s="38">
        <f>('PRA110'!AA248-'PRA110'!AA249-'PRA110'!AA250)</f>
        <v>0</v>
      </c>
      <c r="AC248" s="38">
        <f>('PRA110'!AB248-'PRA110'!AB249-'PRA110'!AB250)</f>
        <v>0</v>
      </c>
      <c r="AD248" s="38">
        <f>('PRA110'!AC248-'PRA110'!AC249-'PRA110'!AC250)</f>
        <v>0</v>
      </c>
      <c r="AE248" s="38">
        <f>('PRA110'!AD248-'PRA110'!AD249-'PRA110'!AD250)</f>
        <v>0</v>
      </c>
      <c r="AF248" s="38">
        <f>('PRA110'!AE248-'PRA110'!AE249-'PRA110'!AE250)</f>
        <v>0</v>
      </c>
      <c r="AG248" s="38">
        <f>('PRA110'!AF248-'PRA110'!AF249-'PRA110'!AF250)</f>
        <v>0</v>
      </c>
      <c r="AH248" s="38">
        <f>('PRA110'!AG248-'PRA110'!AG249-'PRA110'!AG250)</f>
        <v>0</v>
      </c>
      <c r="AI248" s="38">
        <f>('PRA110'!AH248-'PRA110'!AH249-'PRA110'!AH250)</f>
        <v>0</v>
      </c>
      <c r="AJ248" s="38">
        <f>('PRA110'!AI248-'PRA110'!AI249-'PRA110'!AI250)</f>
        <v>0</v>
      </c>
      <c r="AK248" s="38">
        <f>('PRA110'!AJ248-'PRA110'!AJ249-'PRA110'!AJ250)</f>
        <v>0</v>
      </c>
      <c r="AL248" s="38">
        <f>('PRA110'!AK248-'PRA110'!AK249-'PRA110'!AK250)</f>
        <v>0</v>
      </c>
      <c r="AM248" s="38">
        <f>('PRA110'!AL248-'PRA110'!AL249-'PRA110'!AL250)</f>
        <v>0</v>
      </c>
      <c r="AN248" s="38">
        <f>('PRA110'!AM248-'PRA110'!AM249-'PRA110'!AM250)</f>
        <v>0</v>
      </c>
      <c r="AO248" s="38">
        <f>('PRA110'!AN248-'PRA110'!AN249-'PRA110'!AN250)</f>
        <v>0</v>
      </c>
      <c r="AP248" s="38">
        <f>('PRA110'!AO248-'PRA110'!AO249-'PRA110'!AO250)</f>
        <v>0</v>
      </c>
      <c r="AQ248" s="38">
        <f>('PRA110'!AP248-'PRA110'!AP249-'PRA110'!AP250)</f>
        <v>0</v>
      </c>
      <c r="AR248" s="38">
        <f>('PRA110'!AQ248-'PRA110'!AQ249-'PRA110'!AQ250)</f>
        <v>0</v>
      </c>
      <c r="AS248" s="38">
        <f>('PRA110'!AR248-'PRA110'!AR249-'PRA110'!AR250)</f>
        <v>0</v>
      </c>
      <c r="AT248" s="38">
        <f>('PRA110'!AS248-'PRA110'!AS249-'PRA110'!AS250)</f>
        <v>0</v>
      </c>
      <c r="AU248" s="38">
        <f>('PRA110'!AT248-'PRA110'!AT249-'PRA110'!AT250)</f>
        <v>0</v>
      </c>
      <c r="AV248" s="38">
        <f>('PRA110'!AU248-'PRA110'!AU249-'PRA110'!AU250)</f>
        <v>0</v>
      </c>
      <c r="AW248" s="38">
        <f>('PRA110'!AV248-'PRA110'!AV249-'PRA110'!AV250)</f>
        <v>0</v>
      </c>
      <c r="AX248" s="38">
        <f>('PRA110'!AW248-'PRA110'!AW249-'PRA110'!AW250)</f>
        <v>0</v>
      </c>
      <c r="AY248" s="38">
        <f>('PRA110'!AX248-'PRA110'!AX249-'PRA110'!AX250)</f>
        <v>0</v>
      </c>
      <c r="AZ248" s="38">
        <f>('PRA110'!AY248-'PRA110'!AY249-'PRA110'!AY250)</f>
        <v>0</v>
      </c>
      <c r="BA248" s="38">
        <f>('PRA110'!AZ248-'PRA110'!AZ249-'PRA110'!AZ250)</f>
        <v>0</v>
      </c>
      <c r="BB248" s="38">
        <f>('PRA110'!BA248-'PRA110'!BA249-'PRA110'!BA250)</f>
        <v>0</v>
      </c>
      <c r="BC248" s="38">
        <f>('PRA110'!BB248-'PRA110'!BB249-'PRA110'!BB250)</f>
        <v>0</v>
      </c>
      <c r="BD248" s="38">
        <f>('PRA110'!BC248-'PRA110'!BC249-'PRA110'!BC250)</f>
        <v>0</v>
      </c>
      <c r="BE248" s="38">
        <f>('PRA110'!BD248-'PRA110'!BD249-'PRA110'!BD250)</f>
        <v>0</v>
      </c>
      <c r="BF248" s="38">
        <f>('PRA110'!BE248-'PRA110'!BE249-'PRA110'!BE250)</f>
        <v>0</v>
      </c>
      <c r="BG248" s="38">
        <f>('PRA110'!BF248-'PRA110'!BF249-'PRA110'!BF250)</f>
        <v>0</v>
      </c>
      <c r="BH248" s="38">
        <f>('PRA110'!BG248-'PRA110'!BG249-'PRA110'!BG250)</f>
        <v>0</v>
      </c>
      <c r="BI248" s="38">
        <f>('PRA110'!BH248-'PRA110'!BH249-'PRA110'!BH250)</f>
        <v>0</v>
      </c>
      <c r="BJ248" s="38">
        <f>('PRA110'!BI248-'PRA110'!BI249-'PRA110'!BI250)</f>
        <v>0</v>
      </c>
      <c r="BK248" s="38">
        <f>('PRA110'!BJ248-'PRA110'!BJ249-'PRA110'!BJ250)</f>
        <v>0</v>
      </c>
      <c r="BL248" s="38">
        <f>('PRA110'!BK248-'PRA110'!BK249-'PRA110'!BK250)</f>
        <v>0</v>
      </c>
      <c r="BM248" s="38">
        <f>('PRA110'!BL248-'PRA110'!BL249-'PRA110'!BL250)</f>
        <v>0</v>
      </c>
      <c r="BN248" s="38">
        <f>('PRA110'!BM248-'PRA110'!BM249-'PRA110'!BM250)</f>
        <v>0</v>
      </c>
      <c r="BO248" s="38">
        <f>('PRA110'!BN248-'PRA110'!BN249-'PRA110'!BN250)</f>
        <v>0</v>
      </c>
      <c r="BP248" s="38">
        <f>('PRA110'!BO248-'PRA110'!BO249-'PRA110'!BO250)</f>
        <v>0</v>
      </c>
      <c r="BQ248" s="38">
        <f>('PRA110'!BP248-'PRA110'!BP249-'PRA110'!BP250)</f>
        <v>0</v>
      </c>
      <c r="BR248" s="38">
        <f>('PRA110'!BQ248-'PRA110'!BQ249-'PRA110'!BQ250)</f>
        <v>0</v>
      </c>
      <c r="BS248" s="38">
        <f>('PRA110'!BR248-'PRA110'!BR249-'PRA110'!BR250)</f>
        <v>0</v>
      </c>
      <c r="BT248" s="38">
        <f>('PRA110'!BS248-'PRA110'!BS249-'PRA110'!BS250)</f>
        <v>0</v>
      </c>
      <c r="BU248" s="38">
        <f>('PRA110'!BT248-'PRA110'!BT249-'PRA110'!BT250)</f>
        <v>0</v>
      </c>
      <c r="BV248" s="38">
        <f>('PRA110'!BU248-'PRA110'!BU249-'PRA110'!BU250)</f>
        <v>0</v>
      </c>
      <c r="BW248" s="38">
        <f>('PRA110'!BV248-'PRA110'!BV249-'PRA110'!BV250)</f>
        <v>0</v>
      </c>
      <c r="BX248" s="38">
        <f>('PRA110'!BW248-'PRA110'!BW249-'PRA110'!BW250)</f>
        <v>0</v>
      </c>
      <c r="BY248" s="38">
        <f>('PRA110'!BX248-'PRA110'!BX249-'PRA110'!BX250)</f>
        <v>0</v>
      </c>
      <c r="BZ248" s="38">
        <f>('PRA110'!BY248-'PRA110'!BY249-'PRA110'!BY250)</f>
        <v>0</v>
      </c>
      <c r="CA248" s="38">
        <f>('PRA110'!BZ248-'PRA110'!BZ249-'PRA110'!BZ250)</f>
        <v>0</v>
      </c>
      <c r="CB248" s="38">
        <f>('PRA110'!CA248-'PRA110'!CA249-'PRA110'!CA250)</f>
        <v>0</v>
      </c>
      <c r="CC248" s="38">
        <f>('PRA110'!CB248-'PRA110'!CB249-'PRA110'!CB250)</f>
        <v>0</v>
      </c>
      <c r="CD248" s="38">
        <f>('PRA110'!CC248-'PRA110'!CC249-'PRA110'!CC250)</f>
        <v>0</v>
      </c>
      <c r="CE248" s="38">
        <f>('PRA110'!CD248-'PRA110'!CD249-'PRA110'!CD250)</f>
        <v>0</v>
      </c>
      <c r="CF248" s="38">
        <f>('PRA110'!CE248-'PRA110'!CE249-'PRA110'!CE250)</f>
        <v>0</v>
      </c>
      <c r="CG248" s="38">
        <f>('PRA110'!CF248-'PRA110'!CF249-'PRA110'!CF250)</f>
        <v>0</v>
      </c>
      <c r="CH248" s="38">
        <f>('PRA110'!CG248-'PRA110'!CG249-'PRA110'!CG250)</f>
        <v>0</v>
      </c>
      <c r="CI248" s="38">
        <f>('PRA110'!CH248-'PRA110'!CH249-'PRA110'!CH250)</f>
        <v>0</v>
      </c>
      <c r="CJ248" s="38">
        <f>('PRA110'!CI248-'PRA110'!CI249-'PRA110'!CI250)</f>
        <v>0</v>
      </c>
      <c r="CK248" s="38">
        <f>('PRA110'!CJ248-'PRA110'!CJ249-'PRA110'!CJ250)</f>
        <v>0</v>
      </c>
      <c r="CL248" s="38">
        <f>('PRA110'!CK248-'PRA110'!CK249-'PRA110'!CK250)</f>
        <v>0</v>
      </c>
      <c r="CM248" s="38">
        <f>('PRA110'!CL248-'PRA110'!CL249-'PRA110'!CL250)</f>
        <v>0</v>
      </c>
      <c r="CN248" s="38">
        <f>('PRA110'!CM248-'PRA110'!CM249-'PRA110'!CM250)</f>
        <v>0</v>
      </c>
      <c r="CO248" s="38">
        <f>('PRA110'!CN248-'PRA110'!CN249-'PRA110'!CN250)</f>
        <v>0</v>
      </c>
      <c r="CP248" s="38">
        <f>('PRA110'!CO248-'PRA110'!CO249-'PRA110'!CO250)</f>
        <v>0</v>
      </c>
      <c r="CQ248" s="38">
        <f>('PRA110'!CP248-'PRA110'!CP249-'PRA110'!CP250)</f>
        <v>0</v>
      </c>
      <c r="CR248" s="38">
        <f>('PRA110'!CQ248-'PRA110'!CQ249-'PRA110'!CQ250)</f>
        <v>0</v>
      </c>
      <c r="CS248" s="38">
        <f>('PRA110'!CR248-'PRA110'!CR249-'PRA110'!CR250)</f>
        <v>0</v>
      </c>
      <c r="CT248" s="38">
        <f>('PRA110'!CS248-'PRA110'!CS249-'PRA110'!CS250)</f>
        <v>0</v>
      </c>
      <c r="CU248" s="38">
        <f>('PRA110'!CT248-'PRA110'!CT249-'PRA110'!CT250)</f>
        <v>0</v>
      </c>
      <c r="CV248" s="38">
        <f>('PRA110'!CU248-'PRA110'!CU249-'PRA110'!CU250)</f>
        <v>0</v>
      </c>
      <c r="CW248" s="38">
        <f>('PRA110'!CV248-'PRA110'!CV249-'PRA110'!CV250)</f>
        <v>0</v>
      </c>
      <c r="CX248" s="38">
        <f>('PRA110'!CW248-'PRA110'!CW249-'PRA110'!CW250)</f>
        <v>0</v>
      </c>
      <c r="CY248" s="38">
        <f>('PRA110'!CX248-'PRA110'!CX249-'PRA110'!CX250)</f>
        <v>0</v>
      </c>
      <c r="CZ248" s="38">
        <f>('PRA110'!CY248-'PRA110'!CY249-'PRA110'!CY250)</f>
        <v>0</v>
      </c>
      <c r="DA248" s="38">
        <f>('PRA110'!CZ248-'PRA110'!CZ249-'PRA110'!CZ250)</f>
        <v>0</v>
      </c>
      <c r="DB248" s="38">
        <f>('PRA110'!DA248-'PRA110'!DA249-'PRA110'!DA250)</f>
        <v>0</v>
      </c>
      <c r="DC248" s="38">
        <f>('PRA110'!DB248-'PRA110'!DB249-'PRA110'!DB250)</f>
        <v>0</v>
      </c>
      <c r="DD248" s="38">
        <f>('PRA110'!DC248-'PRA110'!DC249-'PRA110'!DC250)</f>
        <v>0</v>
      </c>
      <c r="DE248" s="38">
        <f>('PRA110'!DD248-'PRA110'!DD249-'PRA110'!DD250)</f>
        <v>0</v>
      </c>
      <c r="DF248" s="38">
        <f>('PRA110'!DE248-'PRA110'!DE249-'PRA110'!DE250)</f>
        <v>0</v>
      </c>
      <c r="DG248" s="38">
        <f>('PRA110'!DF248-'PRA110'!DF249-'PRA110'!DF250)</f>
        <v>0</v>
      </c>
      <c r="DH248" s="38">
        <f>('PRA110'!DG248-'PRA110'!DG249-'PRA110'!DG250)</f>
        <v>0</v>
      </c>
      <c r="DI248" s="38">
        <f>('PRA110'!DH248-'PRA110'!DH249-'PRA110'!DH250)</f>
        <v>0</v>
      </c>
      <c r="DJ248" s="38">
        <f>('PRA110'!DI248-'PRA110'!DI249-'PRA110'!DI250)</f>
        <v>0</v>
      </c>
      <c r="DK248" s="38">
        <f>('PRA110'!DJ248-'PRA110'!DJ249-'PRA110'!DJ250)</f>
        <v>0</v>
      </c>
      <c r="DL248" s="41">
        <f>('PRA110'!DK248-'PRA110'!DK249-'PRA110'!DK250)</f>
        <v>0</v>
      </c>
    </row>
    <row r="249" spans="1:116" s="284" customFormat="1" ht="19.5" customHeight="1">
      <c r="A249" s="253"/>
      <c r="B249" s="207"/>
      <c r="C249" s="282"/>
      <c r="D249" s="84" t="s">
        <v>688</v>
      </c>
      <c r="E249" s="135" t="s">
        <v>863</v>
      </c>
      <c r="F249" s="288" t="s">
        <v>960</v>
      </c>
      <c r="G249" s="209"/>
      <c r="H249" s="202"/>
      <c r="I249" s="212"/>
      <c r="J249" s="43">
        <f>'PRA110'!J249</f>
        <v>0</v>
      </c>
      <c r="K249" s="38">
        <f>('PRA110'!I249-'PRA110'!J249)</f>
        <v>0</v>
      </c>
      <c r="L249" s="38">
        <f>'PRA110'!K249</f>
        <v>0</v>
      </c>
      <c r="M249" s="38">
        <f>'PRA110'!L249</f>
        <v>0</v>
      </c>
      <c r="N249" s="38">
        <f>'PRA110'!M249</f>
        <v>0</v>
      </c>
      <c r="O249" s="38">
        <f>'PRA110'!N249</f>
        <v>0</v>
      </c>
      <c r="P249" s="38">
        <f>'PRA110'!O249</f>
        <v>0</v>
      </c>
      <c r="Q249" s="38">
        <f>'PRA110'!P249</f>
        <v>0</v>
      </c>
      <c r="R249" s="38">
        <f>'PRA110'!Q249</f>
        <v>0</v>
      </c>
      <c r="S249" s="38">
        <f>'PRA110'!R249</f>
        <v>0</v>
      </c>
      <c r="T249" s="38">
        <f>'PRA110'!S249</f>
        <v>0</v>
      </c>
      <c r="U249" s="38">
        <f>'PRA110'!T249</f>
        <v>0</v>
      </c>
      <c r="V249" s="38">
        <f>'PRA110'!U249</f>
        <v>0</v>
      </c>
      <c r="W249" s="38">
        <f>'PRA110'!V249</f>
        <v>0</v>
      </c>
      <c r="X249" s="38">
        <f>'PRA110'!W249</f>
        <v>0</v>
      </c>
      <c r="Y249" s="38">
        <f>'PRA110'!X249</f>
        <v>0</v>
      </c>
      <c r="Z249" s="38">
        <f>'PRA110'!Y249</f>
        <v>0</v>
      </c>
      <c r="AA249" s="38">
        <f>'PRA110'!Z249</f>
        <v>0</v>
      </c>
      <c r="AB249" s="38">
        <f>'PRA110'!AA249</f>
        <v>0</v>
      </c>
      <c r="AC249" s="38">
        <f>'PRA110'!AB249</f>
        <v>0</v>
      </c>
      <c r="AD249" s="38">
        <f>'PRA110'!AC249</f>
        <v>0</v>
      </c>
      <c r="AE249" s="38">
        <f>'PRA110'!AD249</f>
        <v>0</v>
      </c>
      <c r="AF249" s="38">
        <f>'PRA110'!AE249</f>
        <v>0</v>
      </c>
      <c r="AG249" s="38">
        <f>'PRA110'!AF249</f>
        <v>0</v>
      </c>
      <c r="AH249" s="38">
        <f>'PRA110'!AG249</f>
        <v>0</v>
      </c>
      <c r="AI249" s="38">
        <f>'PRA110'!AH249</f>
        <v>0</v>
      </c>
      <c r="AJ249" s="38">
        <f>'PRA110'!AI249</f>
        <v>0</v>
      </c>
      <c r="AK249" s="38">
        <f>'PRA110'!AJ249</f>
        <v>0</v>
      </c>
      <c r="AL249" s="38">
        <f>'PRA110'!AK249</f>
        <v>0</v>
      </c>
      <c r="AM249" s="38">
        <f>'PRA110'!AL249</f>
        <v>0</v>
      </c>
      <c r="AN249" s="38">
        <f>'PRA110'!AM249</f>
        <v>0</v>
      </c>
      <c r="AO249" s="38">
        <f>'PRA110'!AN249</f>
        <v>0</v>
      </c>
      <c r="AP249" s="38">
        <f>'PRA110'!AO249</f>
        <v>0</v>
      </c>
      <c r="AQ249" s="38">
        <f>'PRA110'!AP249</f>
        <v>0</v>
      </c>
      <c r="AR249" s="38">
        <f>'PRA110'!AQ249</f>
        <v>0</v>
      </c>
      <c r="AS249" s="38">
        <f>'PRA110'!AR249</f>
        <v>0</v>
      </c>
      <c r="AT249" s="38">
        <f>'PRA110'!AS249</f>
        <v>0</v>
      </c>
      <c r="AU249" s="38">
        <f>'PRA110'!AT249</f>
        <v>0</v>
      </c>
      <c r="AV249" s="38">
        <f>'PRA110'!AU249</f>
        <v>0</v>
      </c>
      <c r="AW249" s="38">
        <f>'PRA110'!AV249</f>
        <v>0</v>
      </c>
      <c r="AX249" s="38">
        <f>'PRA110'!AW249</f>
        <v>0</v>
      </c>
      <c r="AY249" s="38">
        <f>'PRA110'!AX249</f>
        <v>0</v>
      </c>
      <c r="AZ249" s="38">
        <f>'PRA110'!AY249</f>
        <v>0</v>
      </c>
      <c r="BA249" s="38">
        <f>'PRA110'!AZ249</f>
        <v>0</v>
      </c>
      <c r="BB249" s="38">
        <f>'PRA110'!BA249</f>
        <v>0</v>
      </c>
      <c r="BC249" s="38">
        <f>'PRA110'!BB249</f>
        <v>0</v>
      </c>
      <c r="BD249" s="38">
        <f>'PRA110'!BC249</f>
        <v>0</v>
      </c>
      <c r="BE249" s="38">
        <f>'PRA110'!BD249</f>
        <v>0</v>
      </c>
      <c r="BF249" s="38">
        <f>'PRA110'!BE249</f>
        <v>0</v>
      </c>
      <c r="BG249" s="38">
        <f>'PRA110'!BF249</f>
        <v>0</v>
      </c>
      <c r="BH249" s="38">
        <f>'PRA110'!BG249</f>
        <v>0</v>
      </c>
      <c r="BI249" s="38">
        <f>'PRA110'!BH249</f>
        <v>0</v>
      </c>
      <c r="BJ249" s="38">
        <f>'PRA110'!BI249</f>
        <v>0</v>
      </c>
      <c r="BK249" s="38">
        <f>'PRA110'!BJ249</f>
        <v>0</v>
      </c>
      <c r="BL249" s="38">
        <f>'PRA110'!BK249</f>
        <v>0</v>
      </c>
      <c r="BM249" s="38">
        <f>'PRA110'!BL249</f>
        <v>0</v>
      </c>
      <c r="BN249" s="38">
        <f>'PRA110'!BM249</f>
        <v>0</v>
      </c>
      <c r="BO249" s="38">
        <f>'PRA110'!BN249</f>
        <v>0</v>
      </c>
      <c r="BP249" s="38">
        <f>'PRA110'!BO249</f>
        <v>0</v>
      </c>
      <c r="BQ249" s="38">
        <f>'PRA110'!BP249</f>
        <v>0</v>
      </c>
      <c r="BR249" s="38">
        <f>'PRA110'!BQ249</f>
        <v>0</v>
      </c>
      <c r="BS249" s="38">
        <f>'PRA110'!BR249</f>
        <v>0</v>
      </c>
      <c r="BT249" s="38">
        <f>'PRA110'!BS249</f>
        <v>0</v>
      </c>
      <c r="BU249" s="38">
        <f>'PRA110'!BT249</f>
        <v>0</v>
      </c>
      <c r="BV249" s="38">
        <f>'PRA110'!BU249</f>
        <v>0</v>
      </c>
      <c r="BW249" s="38">
        <f>'PRA110'!BV249</f>
        <v>0</v>
      </c>
      <c r="BX249" s="38">
        <f>'PRA110'!BW249</f>
        <v>0</v>
      </c>
      <c r="BY249" s="38">
        <f>'PRA110'!BX249</f>
        <v>0</v>
      </c>
      <c r="BZ249" s="38">
        <f>'PRA110'!BY249</f>
        <v>0</v>
      </c>
      <c r="CA249" s="38">
        <f>'PRA110'!BZ249</f>
        <v>0</v>
      </c>
      <c r="CB249" s="38">
        <f>'PRA110'!CA249</f>
        <v>0</v>
      </c>
      <c r="CC249" s="38">
        <f>'PRA110'!CB249</f>
        <v>0</v>
      </c>
      <c r="CD249" s="38">
        <f>'PRA110'!CC249</f>
        <v>0</v>
      </c>
      <c r="CE249" s="38">
        <f>'PRA110'!CD249</f>
        <v>0</v>
      </c>
      <c r="CF249" s="38">
        <f>'PRA110'!CE249</f>
        <v>0</v>
      </c>
      <c r="CG249" s="38">
        <f>'PRA110'!CF249</f>
        <v>0</v>
      </c>
      <c r="CH249" s="38">
        <f>'PRA110'!CG249</f>
        <v>0</v>
      </c>
      <c r="CI249" s="38">
        <f>'PRA110'!CH249</f>
        <v>0</v>
      </c>
      <c r="CJ249" s="38">
        <f>'PRA110'!CI249</f>
        <v>0</v>
      </c>
      <c r="CK249" s="38">
        <f>'PRA110'!CJ249</f>
        <v>0</v>
      </c>
      <c r="CL249" s="38">
        <f>'PRA110'!CK249</f>
        <v>0</v>
      </c>
      <c r="CM249" s="38">
        <f>'PRA110'!CL249</f>
        <v>0</v>
      </c>
      <c r="CN249" s="38">
        <f>'PRA110'!CM249</f>
        <v>0</v>
      </c>
      <c r="CO249" s="38">
        <f>'PRA110'!CN249</f>
        <v>0</v>
      </c>
      <c r="CP249" s="38">
        <f>'PRA110'!CO249</f>
        <v>0</v>
      </c>
      <c r="CQ249" s="38">
        <f>'PRA110'!CP249</f>
        <v>0</v>
      </c>
      <c r="CR249" s="38">
        <f>'PRA110'!CQ249</f>
        <v>0</v>
      </c>
      <c r="CS249" s="38">
        <f>'PRA110'!CR249</f>
        <v>0</v>
      </c>
      <c r="CT249" s="38">
        <f>'PRA110'!CS249</f>
        <v>0</v>
      </c>
      <c r="CU249" s="38">
        <f>'PRA110'!CT249</f>
        <v>0</v>
      </c>
      <c r="CV249" s="38">
        <f>'PRA110'!CU249</f>
        <v>0</v>
      </c>
      <c r="CW249" s="38">
        <f>'PRA110'!CV249</f>
        <v>0</v>
      </c>
      <c r="CX249" s="38">
        <f>'PRA110'!CW249</f>
        <v>0</v>
      </c>
      <c r="CY249" s="38">
        <f>'PRA110'!CX249</f>
        <v>0</v>
      </c>
      <c r="CZ249" s="38">
        <f>'PRA110'!CY249</f>
        <v>0</v>
      </c>
      <c r="DA249" s="38">
        <f>'PRA110'!CZ249</f>
        <v>0</v>
      </c>
      <c r="DB249" s="38">
        <f>'PRA110'!DA249</f>
        <v>0</v>
      </c>
      <c r="DC249" s="38">
        <f>'PRA110'!DB249</f>
        <v>0</v>
      </c>
      <c r="DD249" s="38">
        <f>'PRA110'!DC249</f>
        <v>0</v>
      </c>
      <c r="DE249" s="38">
        <f>'PRA110'!DD249</f>
        <v>0</v>
      </c>
      <c r="DF249" s="38">
        <f>'PRA110'!DE249</f>
        <v>0</v>
      </c>
      <c r="DG249" s="38">
        <f>'PRA110'!DF249</f>
        <v>0</v>
      </c>
      <c r="DH249" s="38">
        <f>'PRA110'!DG249</f>
        <v>0</v>
      </c>
      <c r="DI249" s="38">
        <f>'PRA110'!DH249</f>
        <v>0</v>
      </c>
      <c r="DJ249" s="38">
        <f>'PRA110'!DI249</f>
        <v>0</v>
      </c>
      <c r="DK249" s="38">
        <f>'PRA110'!DJ249</f>
        <v>0</v>
      </c>
      <c r="DL249" s="41">
        <f>'PRA110'!DK249</f>
        <v>0</v>
      </c>
    </row>
    <row r="250" spans="1:116" s="284" customFormat="1" ht="19.5" customHeight="1">
      <c r="A250" s="253"/>
      <c r="B250" s="207"/>
      <c r="C250" s="282"/>
      <c r="D250" s="84" t="s">
        <v>467</v>
      </c>
      <c r="E250" s="135" t="s">
        <v>864</v>
      </c>
      <c r="F250" s="288" t="s">
        <v>964</v>
      </c>
      <c r="G250" s="209"/>
      <c r="H250" s="202"/>
      <c r="I250" s="212"/>
      <c r="J250" s="43">
        <f>'PRA110'!J250</f>
        <v>0</v>
      </c>
      <c r="K250" s="38">
        <f>('PRA110'!I250-'PRA110'!J250)</f>
        <v>0</v>
      </c>
      <c r="L250" s="38">
        <f>'PRA110'!K250</f>
        <v>0</v>
      </c>
      <c r="M250" s="38">
        <f>'PRA110'!L250</f>
        <v>0</v>
      </c>
      <c r="N250" s="38">
        <f>'PRA110'!M250</f>
        <v>0</v>
      </c>
      <c r="O250" s="38">
        <f>'PRA110'!N250</f>
        <v>0</v>
      </c>
      <c r="P250" s="38">
        <f>'PRA110'!O250</f>
        <v>0</v>
      </c>
      <c r="Q250" s="38">
        <f>'PRA110'!P250</f>
        <v>0</v>
      </c>
      <c r="R250" s="38">
        <f>'PRA110'!Q250</f>
        <v>0</v>
      </c>
      <c r="S250" s="38">
        <f>'PRA110'!R250</f>
        <v>0</v>
      </c>
      <c r="T250" s="38">
        <f>'PRA110'!S250</f>
        <v>0</v>
      </c>
      <c r="U250" s="38">
        <f>'PRA110'!T250</f>
        <v>0</v>
      </c>
      <c r="V250" s="38">
        <f>'PRA110'!U250</f>
        <v>0</v>
      </c>
      <c r="W250" s="38">
        <f>'PRA110'!V250</f>
        <v>0</v>
      </c>
      <c r="X250" s="38">
        <f>'PRA110'!W250</f>
        <v>0</v>
      </c>
      <c r="Y250" s="38">
        <f>'PRA110'!X250</f>
        <v>0</v>
      </c>
      <c r="Z250" s="38">
        <f>'PRA110'!Y250</f>
        <v>0</v>
      </c>
      <c r="AA250" s="38">
        <f>'PRA110'!Z250</f>
        <v>0</v>
      </c>
      <c r="AB250" s="38">
        <f>'PRA110'!AA250</f>
        <v>0</v>
      </c>
      <c r="AC250" s="38">
        <f>'PRA110'!AB250</f>
        <v>0</v>
      </c>
      <c r="AD250" s="38">
        <f>'PRA110'!AC250</f>
        <v>0</v>
      </c>
      <c r="AE250" s="38">
        <f>'PRA110'!AD250</f>
        <v>0</v>
      </c>
      <c r="AF250" s="38">
        <f>'PRA110'!AE250</f>
        <v>0</v>
      </c>
      <c r="AG250" s="38">
        <f>'PRA110'!AF250</f>
        <v>0</v>
      </c>
      <c r="AH250" s="38">
        <f>'PRA110'!AG250</f>
        <v>0</v>
      </c>
      <c r="AI250" s="38">
        <f>'PRA110'!AH250</f>
        <v>0</v>
      </c>
      <c r="AJ250" s="38">
        <f>'PRA110'!AI250</f>
        <v>0</v>
      </c>
      <c r="AK250" s="38">
        <f>'PRA110'!AJ250</f>
        <v>0</v>
      </c>
      <c r="AL250" s="38">
        <f>'PRA110'!AK250</f>
        <v>0</v>
      </c>
      <c r="AM250" s="38">
        <f>'PRA110'!AL250</f>
        <v>0</v>
      </c>
      <c r="AN250" s="38">
        <f>'PRA110'!AM250</f>
        <v>0</v>
      </c>
      <c r="AO250" s="38">
        <f>'PRA110'!AN250</f>
        <v>0</v>
      </c>
      <c r="AP250" s="38">
        <f>'PRA110'!AO250</f>
        <v>0</v>
      </c>
      <c r="AQ250" s="38">
        <f>'PRA110'!AP250</f>
        <v>0</v>
      </c>
      <c r="AR250" s="38">
        <f>'PRA110'!AQ250</f>
        <v>0</v>
      </c>
      <c r="AS250" s="38">
        <f>'PRA110'!AR250</f>
        <v>0</v>
      </c>
      <c r="AT250" s="38">
        <f>'PRA110'!AS250</f>
        <v>0</v>
      </c>
      <c r="AU250" s="38">
        <f>'PRA110'!AT250</f>
        <v>0</v>
      </c>
      <c r="AV250" s="38">
        <f>'PRA110'!AU250</f>
        <v>0</v>
      </c>
      <c r="AW250" s="38">
        <f>'PRA110'!AV250</f>
        <v>0</v>
      </c>
      <c r="AX250" s="38">
        <f>'PRA110'!AW250</f>
        <v>0</v>
      </c>
      <c r="AY250" s="38">
        <f>'PRA110'!AX250</f>
        <v>0</v>
      </c>
      <c r="AZ250" s="38">
        <f>'PRA110'!AY250</f>
        <v>0</v>
      </c>
      <c r="BA250" s="38">
        <f>'PRA110'!AZ250</f>
        <v>0</v>
      </c>
      <c r="BB250" s="38">
        <f>'PRA110'!BA250</f>
        <v>0</v>
      </c>
      <c r="BC250" s="38">
        <f>'PRA110'!BB250</f>
        <v>0</v>
      </c>
      <c r="BD250" s="38">
        <f>'PRA110'!BC250</f>
        <v>0</v>
      </c>
      <c r="BE250" s="38">
        <f>'PRA110'!BD250</f>
        <v>0</v>
      </c>
      <c r="BF250" s="38">
        <f>'PRA110'!BE250</f>
        <v>0</v>
      </c>
      <c r="BG250" s="38">
        <f>'PRA110'!BF250</f>
        <v>0</v>
      </c>
      <c r="BH250" s="38">
        <f>'PRA110'!BG250</f>
        <v>0</v>
      </c>
      <c r="BI250" s="38">
        <f>'PRA110'!BH250</f>
        <v>0</v>
      </c>
      <c r="BJ250" s="38">
        <f>'PRA110'!BI250</f>
        <v>0</v>
      </c>
      <c r="BK250" s="38">
        <f>'PRA110'!BJ250</f>
        <v>0</v>
      </c>
      <c r="BL250" s="38">
        <f>'PRA110'!BK250</f>
        <v>0</v>
      </c>
      <c r="BM250" s="38">
        <f>'PRA110'!BL250</f>
        <v>0</v>
      </c>
      <c r="BN250" s="38">
        <f>'PRA110'!BM250</f>
        <v>0</v>
      </c>
      <c r="BO250" s="38">
        <f>'PRA110'!BN250</f>
        <v>0</v>
      </c>
      <c r="BP250" s="38">
        <f>'PRA110'!BO250</f>
        <v>0</v>
      </c>
      <c r="BQ250" s="38">
        <f>'PRA110'!BP250</f>
        <v>0</v>
      </c>
      <c r="BR250" s="38">
        <f>'PRA110'!BQ250</f>
        <v>0</v>
      </c>
      <c r="BS250" s="38">
        <f>'PRA110'!BR250</f>
        <v>0</v>
      </c>
      <c r="BT250" s="38">
        <f>'PRA110'!BS250</f>
        <v>0</v>
      </c>
      <c r="BU250" s="38">
        <f>'PRA110'!BT250</f>
        <v>0</v>
      </c>
      <c r="BV250" s="38">
        <f>'PRA110'!BU250</f>
        <v>0</v>
      </c>
      <c r="BW250" s="38">
        <f>'PRA110'!BV250</f>
        <v>0</v>
      </c>
      <c r="BX250" s="38">
        <f>'PRA110'!BW250</f>
        <v>0</v>
      </c>
      <c r="BY250" s="38">
        <f>'PRA110'!BX250</f>
        <v>0</v>
      </c>
      <c r="BZ250" s="38">
        <f>'PRA110'!BY250</f>
        <v>0</v>
      </c>
      <c r="CA250" s="38">
        <f>'PRA110'!BZ250</f>
        <v>0</v>
      </c>
      <c r="CB250" s="38">
        <f>'PRA110'!CA250</f>
        <v>0</v>
      </c>
      <c r="CC250" s="38">
        <f>'PRA110'!CB250</f>
        <v>0</v>
      </c>
      <c r="CD250" s="38">
        <f>'PRA110'!CC250</f>
        <v>0</v>
      </c>
      <c r="CE250" s="38">
        <f>'PRA110'!CD250</f>
        <v>0</v>
      </c>
      <c r="CF250" s="38">
        <f>'PRA110'!CE250</f>
        <v>0</v>
      </c>
      <c r="CG250" s="38">
        <f>'PRA110'!CF250</f>
        <v>0</v>
      </c>
      <c r="CH250" s="38">
        <f>'PRA110'!CG250</f>
        <v>0</v>
      </c>
      <c r="CI250" s="38">
        <f>'PRA110'!CH250</f>
        <v>0</v>
      </c>
      <c r="CJ250" s="38">
        <f>'PRA110'!CI250</f>
        <v>0</v>
      </c>
      <c r="CK250" s="38">
        <f>'PRA110'!CJ250</f>
        <v>0</v>
      </c>
      <c r="CL250" s="38">
        <f>'PRA110'!CK250</f>
        <v>0</v>
      </c>
      <c r="CM250" s="38">
        <f>'PRA110'!CL250</f>
        <v>0</v>
      </c>
      <c r="CN250" s="38">
        <f>'PRA110'!CM250</f>
        <v>0</v>
      </c>
      <c r="CO250" s="38">
        <f>'PRA110'!CN250</f>
        <v>0</v>
      </c>
      <c r="CP250" s="38">
        <f>'PRA110'!CO250</f>
        <v>0</v>
      </c>
      <c r="CQ250" s="38">
        <f>'PRA110'!CP250</f>
        <v>0</v>
      </c>
      <c r="CR250" s="38">
        <f>'PRA110'!CQ250</f>
        <v>0</v>
      </c>
      <c r="CS250" s="38">
        <f>'PRA110'!CR250</f>
        <v>0</v>
      </c>
      <c r="CT250" s="38">
        <f>'PRA110'!CS250</f>
        <v>0</v>
      </c>
      <c r="CU250" s="38">
        <f>'PRA110'!CT250</f>
        <v>0</v>
      </c>
      <c r="CV250" s="38">
        <f>'PRA110'!CU250</f>
        <v>0</v>
      </c>
      <c r="CW250" s="38">
        <f>'PRA110'!CV250</f>
        <v>0</v>
      </c>
      <c r="CX250" s="38">
        <f>'PRA110'!CW250</f>
        <v>0</v>
      </c>
      <c r="CY250" s="38">
        <f>'PRA110'!CX250</f>
        <v>0</v>
      </c>
      <c r="CZ250" s="38">
        <f>'PRA110'!CY250</f>
        <v>0</v>
      </c>
      <c r="DA250" s="38">
        <f>'PRA110'!CZ250</f>
        <v>0</v>
      </c>
      <c r="DB250" s="38">
        <f>'PRA110'!DA250</f>
        <v>0</v>
      </c>
      <c r="DC250" s="38">
        <f>'PRA110'!DB250</f>
        <v>0</v>
      </c>
      <c r="DD250" s="38">
        <f>'PRA110'!DC250</f>
        <v>0</v>
      </c>
      <c r="DE250" s="38">
        <f>'PRA110'!DD250</f>
        <v>0</v>
      </c>
      <c r="DF250" s="38">
        <f>'PRA110'!DE250</f>
        <v>0</v>
      </c>
      <c r="DG250" s="38">
        <f>'PRA110'!DF250</f>
        <v>0</v>
      </c>
      <c r="DH250" s="38">
        <f>'PRA110'!DG250</f>
        <v>0</v>
      </c>
      <c r="DI250" s="38">
        <f>'PRA110'!DH250</f>
        <v>0</v>
      </c>
      <c r="DJ250" s="38">
        <f>'PRA110'!DI250</f>
        <v>0</v>
      </c>
      <c r="DK250" s="38">
        <f>'PRA110'!DJ250</f>
        <v>0</v>
      </c>
      <c r="DL250" s="41">
        <f>'PRA110'!DK250</f>
        <v>0</v>
      </c>
    </row>
    <row r="251" spans="1:116" s="284" customFormat="1" ht="19.5" customHeight="1">
      <c r="A251" s="253"/>
      <c r="B251" s="207"/>
      <c r="C251" s="282"/>
      <c r="D251" s="84" t="s">
        <v>336</v>
      </c>
      <c r="E251" s="134" t="s">
        <v>337</v>
      </c>
      <c r="F251" s="254" t="s">
        <v>338</v>
      </c>
      <c r="G251" s="209"/>
      <c r="H251" s="202"/>
      <c r="I251" s="212"/>
      <c r="J251" s="43">
        <f>'PRA110'!J251</f>
        <v>0</v>
      </c>
      <c r="K251" s="38">
        <f>('PRA110'!I251-'PRA110'!J251)</f>
        <v>0</v>
      </c>
      <c r="L251" s="38">
        <f>'PRA110'!K251</f>
        <v>0</v>
      </c>
      <c r="M251" s="38">
        <f>'PRA110'!L251</f>
        <v>0</v>
      </c>
      <c r="N251" s="38">
        <f>'PRA110'!M251</f>
        <v>0</v>
      </c>
      <c r="O251" s="38">
        <f>'PRA110'!N251</f>
        <v>0</v>
      </c>
      <c r="P251" s="38">
        <f>'PRA110'!O251</f>
        <v>0</v>
      </c>
      <c r="Q251" s="38">
        <f>'PRA110'!P251</f>
        <v>0</v>
      </c>
      <c r="R251" s="38">
        <f>'PRA110'!Q251</f>
        <v>0</v>
      </c>
      <c r="S251" s="38">
        <f>'PRA110'!R251</f>
        <v>0</v>
      </c>
      <c r="T251" s="38">
        <f>'PRA110'!S251</f>
        <v>0</v>
      </c>
      <c r="U251" s="38">
        <f>'PRA110'!T251</f>
        <v>0</v>
      </c>
      <c r="V251" s="38">
        <f>'PRA110'!U251</f>
        <v>0</v>
      </c>
      <c r="W251" s="38">
        <f>'PRA110'!V251</f>
        <v>0</v>
      </c>
      <c r="X251" s="38">
        <f>'PRA110'!W251</f>
        <v>0</v>
      </c>
      <c r="Y251" s="38">
        <f>'PRA110'!X251</f>
        <v>0</v>
      </c>
      <c r="Z251" s="38">
        <f>'PRA110'!Y251</f>
        <v>0</v>
      </c>
      <c r="AA251" s="38">
        <f>'PRA110'!Z251</f>
        <v>0</v>
      </c>
      <c r="AB251" s="38">
        <f>'PRA110'!AA251</f>
        <v>0</v>
      </c>
      <c r="AC251" s="38">
        <f>'PRA110'!AB251</f>
        <v>0</v>
      </c>
      <c r="AD251" s="38">
        <f>'PRA110'!AC251</f>
        <v>0</v>
      </c>
      <c r="AE251" s="38">
        <f>'PRA110'!AD251</f>
        <v>0</v>
      </c>
      <c r="AF251" s="38">
        <f>'PRA110'!AE251</f>
        <v>0</v>
      </c>
      <c r="AG251" s="38">
        <f>'PRA110'!AF251</f>
        <v>0</v>
      </c>
      <c r="AH251" s="38">
        <f>'PRA110'!AG251</f>
        <v>0</v>
      </c>
      <c r="AI251" s="38">
        <f>'PRA110'!AH251</f>
        <v>0</v>
      </c>
      <c r="AJ251" s="38">
        <f>'PRA110'!AI251</f>
        <v>0</v>
      </c>
      <c r="AK251" s="38">
        <f>'PRA110'!AJ251</f>
        <v>0</v>
      </c>
      <c r="AL251" s="38">
        <f>'PRA110'!AK251</f>
        <v>0</v>
      </c>
      <c r="AM251" s="38">
        <f>'PRA110'!AL251</f>
        <v>0</v>
      </c>
      <c r="AN251" s="38">
        <f>'PRA110'!AM251</f>
        <v>0</v>
      </c>
      <c r="AO251" s="38">
        <f>'PRA110'!AN251</f>
        <v>0</v>
      </c>
      <c r="AP251" s="38">
        <f>'PRA110'!AO251</f>
        <v>0</v>
      </c>
      <c r="AQ251" s="38">
        <f>'PRA110'!AP251</f>
        <v>0</v>
      </c>
      <c r="AR251" s="38">
        <f>'PRA110'!AQ251</f>
        <v>0</v>
      </c>
      <c r="AS251" s="38">
        <f>'PRA110'!AR251</f>
        <v>0</v>
      </c>
      <c r="AT251" s="38">
        <f>'PRA110'!AS251</f>
        <v>0</v>
      </c>
      <c r="AU251" s="38">
        <f>'PRA110'!AT251</f>
        <v>0</v>
      </c>
      <c r="AV251" s="38">
        <f>'PRA110'!AU251</f>
        <v>0</v>
      </c>
      <c r="AW251" s="38">
        <f>'PRA110'!AV251</f>
        <v>0</v>
      </c>
      <c r="AX251" s="38">
        <f>'PRA110'!AW251</f>
        <v>0</v>
      </c>
      <c r="AY251" s="38">
        <f>'PRA110'!AX251</f>
        <v>0</v>
      </c>
      <c r="AZ251" s="38">
        <f>'PRA110'!AY251</f>
        <v>0</v>
      </c>
      <c r="BA251" s="38">
        <f>'PRA110'!AZ251</f>
        <v>0</v>
      </c>
      <c r="BB251" s="38">
        <f>'PRA110'!BA251</f>
        <v>0</v>
      </c>
      <c r="BC251" s="38">
        <f>'PRA110'!BB251</f>
        <v>0</v>
      </c>
      <c r="BD251" s="38">
        <f>'PRA110'!BC251</f>
        <v>0</v>
      </c>
      <c r="BE251" s="38">
        <f>'PRA110'!BD251</f>
        <v>0</v>
      </c>
      <c r="BF251" s="38">
        <f>'PRA110'!BE251</f>
        <v>0</v>
      </c>
      <c r="BG251" s="38">
        <f>'PRA110'!BF251</f>
        <v>0</v>
      </c>
      <c r="BH251" s="38">
        <f>'PRA110'!BG251</f>
        <v>0</v>
      </c>
      <c r="BI251" s="38">
        <f>'PRA110'!BH251</f>
        <v>0</v>
      </c>
      <c r="BJ251" s="38">
        <f>'PRA110'!BI251</f>
        <v>0</v>
      </c>
      <c r="BK251" s="38">
        <f>'PRA110'!BJ251</f>
        <v>0</v>
      </c>
      <c r="BL251" s="38">
        <f>'PRA110'!BK251</f>
        <v>0</v>
      </c>
      <c r="BM251" s="38">
        <f>'PRA110'!BL251</f>
        <v>0</v>
      </c>
      <c r="BN251" s="38">
        <f>'PRA110'!BM251</f>
        <v>0</v>
      </c>
      <c r="BO251" s="38">
        <f>'PRA110'!BN251</f>
        <v>0</v>
      </c>
      <c r="BP251" s="38">
        <f>'PRA110'!BO251</f>
        <v>0</v>
      </c>
      <c r="BQ251" s="38">
        <f>'PRA110'!BP251</f>
        <v>0</v>
      </c>
      <c r="BR251" s="38">
        <f>'PRA110'!BQ251</f>
        <v>0</v>
      </c>
      <c r="BS251" s="38">
        <f>'PRA110'!BR251</f>
        <v>0</v>
      </c>
      <c r="BT251" s="38">
        <f>'PRA110'!BS251</f>
        <v>0</v>
      </c>
      <c r="BU251" s="38">
        <f>'PRA110'!BT251</f>
        <v>0</v>
      </c>
      <c r="BV251" s="38">
        <f>'PRA110'!BU251</f>
        <v>0</v>
      </c>
      <c r="BW251" s="38">
        <f>'PRA110'!BV251</f>
        <v>0</v>
      </c>
      <c r="BX251" s="38">
        <f>'PRA110'!BW251</f>
        <v>0</v>
      </c>
      <c r="BY251" s="38">
        <f>'PRA110'!BX251</f>
        <v>0</v>
      </c>
      <c r="BZ251" s="38">
        <f>'PRA110'!BY251</f>
        <v>0</v>
      </c>
      <c r="CA251" s="38">
        <f>'PRA110'!BZ251</f>
        <v>0</v>
      </c>
      <c r="CB251" s="38">
        <f>'PRA110'!CA251</f>
        <v>0</v>
      </c>
      <c r="CC251" s="38">
        <f>'PRA110'!CB251</f>
        <v>0</v>
      </c>
      <c r="CD251" s="38">
        <f>'PRA110'!CC251</f>
        <v>0</v>
      </c>
      <c r="CE251" s="38">
        <f>'PRA110'!CD251</f>
        <v>0</v>
      </c>
      <c r="CF251" s="38">
        <f>'PRA110'!CE251</f>
        <v>0</v>
      </c>
      <c r="CG251" s="38">
        <f>'PRA110'!CF251</f>
        <v>0</v>
      </c>
      <c r="CH251" s="38">
        <f>'PRA110'!CG251</f>
        <v>0</v>
      </c>
      <c r="CI251" s="38">
        <f>'PRA110'!CH251</f>
        <v>0</v>
      </c>
      <c r="CJ251" s="38">
        <f>'PRA110'!CI251</f>
        <v>0</v>
      </c>
      <c r="CK251" s="38">
        <f>'PRA110'!CJ251</f>
        <v>0</v>
      </c>
      <c r="CL251" s="38">
        <f>'PRA110'!CK251</f>
        <v>0</v>
      </c>
      <c r="CM251" s="38">
        <f>'PRA110'!CL251</f>
        <v>0</v>
      </c>
      <c r="CN251" s="38">
        <f>'PRA110'!CM251</f>
        <v>0</v>
      </c>
      <c r="CO251" s="38">
        <f>'PRA110'!CN251</f>
        <v>0</v>
      </c>
      <c r="CP251" s="38">
        <f>'PRA110'!CO251</f>
        <v>0</v>
      </c>
      <c r="CQ251" s="38">
        <f>'PRA110'!CP251</f>
        <v>0</v>
      </c>
      <c r="CR251" s="38">
        <f>'PRA110'!CQ251</f>
        <v>0</v>
      </c>
      <c r="CS251" s="38">
        <f>'PRA110'!CR251</f>
        <v>0</v>
      </c>
      <c r="CT251" s="38">
        <f>'PRA110'!CS251</f>
        <v>0</v>
      </c>
      <c r="CU251" s="38">
        <f>'PRA110'!CT251</f>
        <v>0</v>
      </c>
      <c r="CV251" s="38">
        <f>'PRA110'!CU251</f>
        <v>0</v>
      </c>
      <c r="CW251" s="38">
        <f>'PRA110'!CV251</f>
        <v>0</v>
      </c>
      <c r="CX251" s="38">
        <f>'PRA110'!CW251</f>
        <v>0</v>
      </c>
      <c r="CY251" s="38">
        <f>'PRA110'!CX251</f>
        <v>0</v>
      </c>
      <c r="CZ251" s="38">
        <f>'PRA110'!CY251</f>
        <v>0</v>
      </c>
      <c r="DA251" s="38">
        <f>'PRA110'!CZ251</f>
        <v>0</v>
      </c>
      <c r="DB251" s="38">
        <f>'PRA110'!DA251</f>
        <v>0</v>
      </c>
      <c r="DC251" s="38">
        <f>'PRA110'!DB251</f>
        <v>0</v>
      </c>
      <c r="DD251" s="38">
        <f>'PRA110'!DC251</f>
        <v>0</v>
      </c>
      <c r="DE251" s="38">
        <f>'PRA110'!DD251</f>
        <v>0</v>
      </c>
      <c r="DF251" s="38">
        <f>'PRA110'!DE251</f>
        <v>0</v>
      </c>
      <c r="DG251" s="38">
        <f>'PRA110'!DF251</f>
        <v>0</v>
      </c>
      <c r="DH251" s="38">
        <f>'PRA110'!DG251</f>
        <v>0</v>
      </c>
      <c r="DI251" s="38">
        <f>'PRA110'!DH251</f>
        <v>0</v>
      </c>
      <c r="DJ251" s="38">
        <f>'PRA110'!DI251</f>
        <v>0</v>
      </c>
      <c r="DK251" s="38">
        <f>'PRA110'!DJ251</f>
        <v>0</v>
      </c>
      <c r="DL251" s="41">
        <f>'PRA110'!DK251</f>
        <v>0</v>
      </c>
    </row>
    <row r="252" spans="1:116" s="284" customFormat="1" ht="19.5" customHeight="1">
      <c r="A252" s="214"/>
      <c r="B252" s="207"/>
      <c r="C252" s="282"/>
      <c r="D252" s="84" t="s">
        <v>339</v>
      </c>
      <c r="E252" s="134" t="s">
        <v>340</v>
      </c>
      <c r="F252" s="289" t="s">
        <v>341</v>
      </c>
      <c r="G252" s="209"/>
      <c r="H252" s="202"/>
      <c r="I252" s="290">
        <f>'PRA110'!H252</f>
        <v>0</v>
      </c>
      <c r="J252" s="43">
        <f>'PRA110'!J252</f>
        <v>0</v>
      </c>
      <c r="K252" s="38">
        <f>('PRA110'!I252-'PRA110'!J252)</f>
        <v>0</v>
      </c>
      <c r="L252" s="38">
        <f>'PRA110'!K252</f>
        <v>0</v>
      </c>
      <c r="M252" s="38">
        <f>'PRA110'!L252</f>
        <v>0</v>
      </c>
      <c r="N252" s="38">
        <f>'PRA110'!M252</f>
        <v>0</v>
      </c>
      <c r="O252" s="38">
        <f>'PRA110'!N252</f>
        <v>0</v>
      </c>
      <c r="P252" s="38">
        <f>'PRA110'!O252</f>
        <v>0</v>
      </c>
      <c r="Q252" s="38">
        <f>'PRA110'!P252</f>
        <v>0</v>
      </c>
      <c r="R252" s="38">
        <f>'PRA110'!Q252</f>
        <v>0</v>
      </c>
      <c r="S252" s="38">
        <f>'PRA110'!R252</f>
        <v>0</v>
      </c>
      <c r="T252" s="38">
        <f>'PRA110'!S252</f>
        <v>0</v>
      </c>
      <c r="U252" s="38">
        <f>'PRA110'!T252</f>
        <v>0</v>
      </c>
      <c r="V252" s="38">
        <f>'PRA110'!U252</f>
        <v>0</v>
      </c>
      <c r="W252" s="38">
        <f>'PRA110'!V252</f>
        <v>0</v>
      </c>
      <c r="X252" s="38">
        <f>'PRA110'!W252</f>
        <v>0</v>
      </c>
      <c r="Y252" s="38">
        <f>'PRA110'!X252</f>
        <v>0</v>
      </c>
      <c r="Z252" s="38">
        <f>'PRA110'!Y252</f>
        <v>0</v>
      </c>
      <c r="AA252" s="38">
        <f>'PRA110'!Z252</f>
        <v>0</v>
      </c>
      <c r="AB252" s="38">
        <f>'PRA110'!AA252</f>
        <v>0</v>
      </c>
      <c r="AC252" s="38">
        <f>'PRA110'!AB252</f>
        <v>0</v>
      </c>
      <c r="AD252" s="38">
        <f>'PRA110'!AC252</f>
        <v>0</v>
      </c>
      <c r="AE252" s="38">
        <f>'PRA110'!AD252</f>
        <v>0</v>
      </c>
      <c r="AF252" s="38">
        <f>'PRA110'!AE252</f>
        <v>0</v>
      </c>
      <c r="AG252" s="38">
        <f>'PRA110'!AF252</f>
        <v>0</v>
      </c>
      <c r="AH252" s="38">
        <f>'PRA110'!AG252</f>
        <v>0</v>
      </c>
      <c r="AI252" s="38">
        <f>'PRA110'!AH252</f>
        <v>0</v>
      </c>
      <c r="AJ252" s="38">
        <f>'PRA110'!AI252</f>
        <v>0</v>
      </c>
      <c r="AK252" s="38">
        <f>'PRA110'!AJ252</f>
        <v>0</v>
      </c>
      <c r="AL252" s="38">
        <f>'PRA110'!AK252</f>
        <v>0</v>
      </c>
      <c r="AM252" s="38">
        <f>'PRA110'!AL252</f>
        <v>0</v>
      </c>
      <c r="AN252" s="38">
        <f>'PRA110'!AM252</f>
        <v>0</v>
      </c>
      <c r="AO252" s="38">
        <f>'PRA110'!AN252</f>
        <v>0</v>
      </c>
      <c r="AP252" s="38">
        <f>'PRA110'!AO252</f>
        <v>0</v>
      </c>
      <c r="AQ252" s="38">
        <f>'PRA110'!AP252</f>
        <v>0</v>
      </c>
      <c r="AR252" s="38">
        <f>'PRA110'!AQ252</f>
        <v>0</v>
      </c>
      <c r="AS252" s="38">
        <f>'PRA110'!AR252</f>
        <v>0</v>
      </c>
      <c r="AT252" s="38">
        <f>'PRA110'!AS252</f>
        <v>0</v>
      </c>
      <c r="AU252" s="38">
        <f>'PRA110'!AT252</f>
        <v>0</v>
      </c>
      <c r="AV252" s="38">
        <f>'PRA110'!AU252</f>
        <v>0</v>
      </c>
      <c r="AW252" s="38">
        <f>'PRA110'!AV252</f>
        <v>0</v>
      </c>
      <c r="AX252" s="38">
        <f>'PRA110'!AW252</f>
        <v>0</v>
      </c>
      <c r="AY252" s="38">
        <f>'PRA110'!AX252</f>
        <v>0</v>
      </c>
      <c r="AZ252" s="38">
        <f>'PRA110'!AY252</f>
        <v>0</v>
      </c>
      <c r="BA252" s="38">
        <f>'PRA110'!AZ252</f>
        <v>0</v>
      </c>
      <c r="BB252" s="38">
        <f>'PRA110'!BA252</f>
        <v>0</v>
      </c>
      <c r="BC252" s="38">
        <f>'PRA110'!BB252</f>
        <v>0</v>
      </c>
      <c r="BD252" s="38">
        <f>'PRA110'!BC252</f>
        <v>0</v>
      </c>
      <c r="BE252" s="38">
        <f>'PRA110'!BD252</f>
        <v>0</v>
      </c>
      <c r="BF252" s="38">
        <f>'PRA110'!BE252</f>
        <v>0</v>
      </c>
      <c r="BG252" s="38">
        <f>'PRA110'!BF252</f>
        <v>0</v>
      </c>
      <c r="BH252" s="38">
        <f>'PRA110'!BG252</f>
        <v>0</v>
      </c>
      <c r="BI252" s="38">
        <f>'PRA110'!BH252</f>
        <v>0</v>
      </c>
      <c r="BJ252" s="38">
        <f>'PRA110'!BI252</f>
        <v>0</v>
      </c>
      <c r="BK252" s="38">
        <f>'PRA110'!BJ252</f>
        <v>0</v>
      </c>
      <c r="BL252" s="38">
        <f>'PRA110'!BK252</f>
        <v>0</v>
      </c>
      <c r="BM252" s="38">
        <f>'PRA110'!BL252</f>
        <v>0</v>
      </c>
      <c r="BN252" s="38">
        <f>'PRA110'!BM252</f>
        <v>0</v>
      </c>
      <c r="BO252" s="38">
        <f>'PRA110'!BN252</f>
        <v>0</v>
      </c>
      <c r="BP252" s="38">
        <f>'PRA110'!BO252</f>
        <v>0</v>
      </c>
      <c r="BQ252" s="38">
        <f>'PRA110'!BP252</f>
        <v>0</v>
      </c>
      <c r="BR252" s="38">
        <f>'PRA110'!BQ252</f>
        <v>0</v>
      </c>
      <c r="BS252" s="38">
        <f>'PRA110'!BR252</f>
        <v>0</v>
      </c>
      <c r="BT252" s="38">
        <f>'PRA110'!BS252</f>
        <v>0</v>
      </c>
      <c r="BU252" s="38">
        <f>'PRA110'!BT252</f>
        <v>0</v>
      </c>
      <c r="BV252" s="38">
        <f>'PRA110'!BU252</f>
        <v>0</v>
      </c>
      <c r="BW252" s="38">
        <f>'PRA110'!BV252</f>
        <v>0</v>
      </c>
      <c r="BX252" s="38">
        <f>'PRA110'!BW252</f>
        <v>0</v>
      </c>
      <c r="BY252" s="38">
        <f>'PRA110'!BX252</f>
        <v>0</v>
      </c>
      <c r="BZ252" s="38">
        <f>'PRA110'!BY252</f>
        <v>0</v>
      </c>
      <c r="CA252" s="38">
        <f>'PRA110'!BZ252</f>
        <v>0</v>
      </c>
      <c r="CB252" s="38">
        <f>'PRA110'!CA252</f>
        <v>0</v>
      </c>
      <c r="CC252" s="38">
        <f>'PRA110'!CB252</f>
        <v>0</v>
      </c>
      <c r="CD252" s="38">
        <f>'PRA110'!CC252</f>
        <v>0</v>
      </c>
      <c r="CE252" s="38">
        <f>'PRA110'!CD252</f>
        <v>0</v>
      </c>
      <c r="CF252" s="38">
        <f>'PRA110'!CE252</f>
        <v>0</v>
      </c>
      <c r="CG252" s="38">
        <f>'PRA110'!CF252</f>
        <v>0</v>
      </c>
      <c r="CH252" s="38">
        <f>'PRA110'!CG252</f>
        <v>0</v>
      </c>
      <c r="CI252" s="38">
        <f>'PRA110'!CH252</f>
        <v>0</v>
      </c>
      <c r="CJ252" s="38">
        <f>'PRA110'!CI252</f>
        <v>0</v>
      </c>
      <c r="CK252" s="38">
        <f>'PRA110'!CJ252</f>
        <v>0</v>
      </c>
      <c r="CL252" s="38">
        <f>'PRA110'!CK252</f>
        <v>0</v>
      </c>
      <c r="CM252" s="38">
        <f>'PRA110'!CL252</f>
        <v>0</v>
      </c>
      <c r="CN252" s="38">
        <f>'PRA110'!CM252</f>
        <v>0</v>
      </c>
      <c r="CO252" s="38">
        <f>'PRA110'!CN252</f>
        <v>0</v>
      </c>
      <c r="CP252" s="38">
        <f>'PRA110'!CO252</f>
        <v>0</v>
      </c>
      <c r="CQ252" s="38">
        <f>'PRA110'!CP252</f>
        <v>0</v>
      </c>
      <c r="CR252" s="38">
        <f>'PRA110'!CQ252</f>
        <v>0</v>
      </c>
      <c r="CS252" s="38">
        <f>'PRA110'!CR252</f>
        <v>0</v>
      </c>
      <c r="CT252" s="38">
        <f>'PRA110'!CS252</f>
        <v>0</v>
      </c>
      <c r="CU252" s="38">
        <f>'PRA110'!CT252</f>
        <v>0</v>
      </c>
      <c r="CV252" s="38">
        <f>'PRA110'!CU252</f>
        <v>0</v>
      </c>
      <c r="CW252" s="38">
        <f>'PRA110'!CV252</f>
        <v>0</v>
      </c>
      <c r="CX252" s="38">
        <f>'PRA110'!CW252</f>
        <v>0</v>
      </c>
      <c r="CY252" s="38">
        <f>'PRA110'!CX252</f>
        <v>0</v>
      </c>
      <c r="CZ252" s="38">
        <f>'PRA110'!CY252</f>
        <v>0</v>
      </c>
      <c r="DA252" s="38">
        <f>'PRA110'!CZ252</f>
        <v>0</v>
      </c>
      <c r="DB252" s="38">
        <f>'PRA110'!DA252</f>
        <v>0</v>
      </c>
      <c r="DC252" s="38">
        <f>'PRA110'!DB252</f>
        <v>0</v>
      </c>
      <c r="DD252" s="38">
        <f>'PRA110'!DC252</f>
        <v>0</v>
      </c>
      <c r="DE252" s="38">
        <f>'PRA110'!DD252</f>
        <v>0</v>
      </c>
      <c r="DF252" s="38">
        <f>'PRA110'!DE252</f>
        <v>0</v>
      </c>
      <c r="DG252" s="38">
        <f>'PRA110'!DF252</f>
        <v>0</v>
      </c>
      <c r="DH252" s="38">
        <f>'PRA110'!DG252</f>
        <v>0</v>
      </c>
      <c r="DI252" s="38">
        <f>'PRA110'!DH252</f>
        <v>0</v>
      </c>
      <c r="DJ252" s="38">
        <f>'PRA110'!DI252</f>
        <v>0</v>
      </c>
      <c r="DK252" s="38">
        <f>'PRA110'!DJ252</f>
        <v>0</v>
      </c>
      <c r="DL252" s="41">
        <f>'PRA110'!DK252</f>
        <v>0</v>
      </c>
    </row>
    <row r="253" spans="1:116" s="284" customFormat="1" ht="19.5" customHeight="1">
      <c r="A253" s="214"/>
      <c r="B253" s="207"/>
      <c r="C253" s="282"/>
      <c r="D253" s="84" t="s">
        <v>342</v>
      </c>
      <c r="E253" s="134" t="s">
        <v>343</v>
      </c>
      <c r="F253" s="289" t="s">
        <v>344</v>
      </c>
      <c r="G253" s="209"/>
      <c r="H253" s="202"/>
      <c r="I253" s="290">
        <f>'PRA110'!H253</f>
        <v>0</v>
      </c>
      <c r="J253" s="43">
        <f>'PRA110'!J253</f>
        <v>0</v>
      </c>
      <c r="K253" s="38">
        <f>('PRA110'!I253-'PRA110'!J253)</f>
        <v>0</v>
      </c>
      <c r="L253" s="38">
        <f>'PRA110'!K253</f>
        <v>0</v>
      </c>
      <c r="M253" s="38">
        <f>'PRA110'!L253</f>
        <v>0</v>
      </c>
      <c r="N253" s="38">
        <f>'PRA110'!M253</f>
        <v>0</v>
      </c>
      <c r="O253" s="38">
        <f>'PRA110'!N253</f>
        <v>0</v>
      </c>
      <c r="P253" s="38">
        <f>'PRA110'!O253</f>
        <v>0</v>
      </c>
      <c r="Q253" s="38">
        <f>'PRA110'!P253</f>
        <v>0</v>
      </c>
      <c r="R253" s="38">
        <f>'PRA110'!Q253</f>
        <v>0</v>
      </c>
      <c r="S253" s="38">
        <f>'PRA110'!R253</f>
        <v>0</v>
      </c>
      <c r="T253" s="38">
        <f>'PRA110'!S253</f>
        <v>0</v>
      </c>
      <c r="U253" s="38">
        <f>'PRA110'!T253</f>
        <v>0</v>
      </c>
      <c r="V253" s="38">
        <f>'PRA110'!U253</f>
        <v>0</v>
      </c>
      <c r="W253" s="38">
        <f>'PRA110'!V253</f>
        <v>0</v>
      </c>
      <c r="X253" s="38">
        <f>'PRA110'!W253</f>
        <v>0</v>
      </c>
      <c r="Y253" s="38">
        <f>'PRA110'!X253</f>
        <v>0</v>
      </c>
      <c r="Z253" s="38">
        <f>'PRA110'!Y253</f>
        <v>0</v>
      </c>
      <c r="AA253" s="38">
        <f>'PRA110'!Z253</f>
        <v>0</v>
      </c>
      <c r="AB253" s="38">
        <f>'PRA110'!AA253</f>
        <v>0</v>
      </c>
      <c r="AC253" s="38">
        <f>'PRA110'!AB253</f>
        <v>0</v>
      </c>
      <c r="AD253" s="38">
        <f>'PRA110'!AC253</f>
        <v>0</v>
      </c>
      <c r="AE253" s="38">
        <f>'PRA110'!AD253</f>
        <v>0</v>
      </c>
      <c r="AF253" s="38">
        <f>'PRA110'!AE253</f>
        <v>0</v>
      </c>
      <c r="AG253" s="38">
        <f>'PRA110'!AF253</f>
        <v>0</v>
      </c>
      <c r="AH253" s="38">
        <f>'PRA110'!AG253</f>
        <v>0</v>
      </c>
      <c r="AI253" s="38">
        <f>'PRA110'!AH253</f>
        <v>0</v>
      </c>
      <c r="AJ253" s="38">
        <f>'PRA110'!AI253</f>
        <v>0</v>
      </c>
      <c r="AK253" s="38">
        <f>'PRA110'!AJ253</f>
        <v>0</v>
      </c>
      <c r="AL253" s="38">
        <f>'PRA110'!AK253</f>
        <v>0</v>
      </c>
      <c r="AM253" s="38">
        <f>'PRA110'!AL253</f>
        <v>0</v>
      </c>
      <c r="AN253" s="38">
        <f>'PRA110'!AM253</f>
        <v>0</v>
      </c>
      <c r="AO253" s="38">
        <f>'PRA110'!AN253</f>
        <v>0</v>
      </c>
      <c r="AP253" s="38">
        <f>'PRA110'!AO253</f>
        <v>0</v>
      </c>
      <c r="AQ253" s="38">
        <f>'PRA110'!AP253</f>
        <v>0</v>
      </c>
      <c r="AR253" s="38">
        <f>'PRA110'!AQ253</f>
        <v>0</v>
      </c>
      <c r="AS253" s="38">
        <f>'PRA110'!AR253</f>
        <v>0</v>
      </c>
      <c r="AT253" s="38">
        <f>'PRA110'!AS253</f>
        <v>0</v>
      </c>
      <c r="AU253" s="38">
        <f>'PRA110'!AT253</f>
        <v>0</v>
      </c>
      <c r="AV253" s="38">
        <f>'PRA110'!AU253</f>
        <v>0</v>
      </c>
      <c r="AW253" s="38">
        <f>'PRA110'!AV253</f>
        <v>0</v>
      </c>
      <c r="AX253" s="38">
        <f>'PRA110'!AW253</f>
        <v>0</v>
      </c>
      <c r="AY253" s="38">
        <f>'PRA110'!AX253</f>
        <v>0</v>
      </c>
      <c r="AZ253" s="38">
        <f>'PRA110'!AY253</f>
        <v>0</v>
      </c>
      <c r="BA253" s="38">
        <f>'PRA110'!AZ253</f>
        <v>0</v>
      </c>
      <c r="BB253" s="38">
        <f>'PRA110'!BA253</f>
        <v>0</v>
      </c>
      <c r="BC253" s="38">
        <f>'PRA110'!BB253</f>
        <v>0</v>
      </c>
      <c r="BD253" s="38">
        <f>'PRA110'!BC253</f>
        <v>0</v>
      </c>
      <c r="BE253" s="38">
        <f>'PRA110'!BD253</f>
        <v>0</v>
      </c>
      <c r="BF253" s="38">
        <f>'PRA110'!BE253</f>
        <v>0</v>
      </c>
      <c r="BG253" s="38">
        <f>'PRA110'!BF253</f>
        <v>0</v>
      </c>
      <c r="BH253" s="38">
        <f>'PRA110'!BG253</f>
        <v>0</v>
      </c>
      <c r="BI253" s="38">
        <f>'PRA110'!BH253</f>
        <v>0</v>
      </c>
      <c r="BJ253" s="38">
        <f>'PRA110'!BI253</f>
        <v>0</v>
      </c>
      <c r="BK253" s="38">
        <f>'PRA110'!BJ253</f>
        <v>0</v>
      </c>
      <c r="BL253" s="38">
        <f>'PRA110'!BK253</f>
        <v>0</v>
      </c>
      <c r="BM253" s="38">
        <f>'PRA110'!BL253</f>
        <v>0</v>
      </c>
      <c r="BN253" s="38">
        <f>'PRA110'!BM253</f>
        <v>0</v>
      </c>
      <c r="BO253" s="38">
        <f>'PRA110'!BN253</f>
        <v>0</v>
      </c>
      <c r="BP253" s="38">
        <f>'PRA110'!BO253</f>
        <v>0</v>
      </c>
      <c r="BQ253" s="38">
        <f>'PRA110'!BP253</f>
        <v>0</v>
      </c>
      <c r="BR253" s="38">
        <f>'PRA110'!BQ253</f>
        <v>0</v>
      </c>
      <c r="BS253" s="38">
        <f>'PRA110'!BR253</f>
        <v>0</v>
      </c>
      <c r="BT253" s="38">
        <f>'PRA110'!BS253</f>
        <v>0</v>
      </c>
      <c r="BU253" s="38">
        <f>'PRA110'!BT253</f>
        <v>0</v>
      </c>
      <c r="BV253" s="38">
        <f>'PRA110'!BU253</f>
        <v>0</v>
      </c>
      <c r="BW253" s="38">
        <f>'PRA110'!BV253</f>
        <v>0</v>
      </c>
      <c r="BX253" s="38">
        <f>'PRA110'!BW253</f>
        <v>0</v>
      </c>
      <c r="BY253" s="38">
        <f>'PRA110'!BX253</f>
        <v>0</v>
      </c>
      <c r="BZ253" s="38">
        <f>'PRA110'!BY253</f>
        <v>0</v>
      </c>
      <c r="CA253" s="38">
        <f>'PRA110'!BZ253</f>
        <v>0</v>
      </c>
      <c r="CB253" s="38">
        <f>'PRA110'!CA253</f>
        <v>0</v>
      </c>
      <c r="CC253" s="38">
        <f>'PRA110'!CB253</f>
        <v>0</v>
      </c>
      <c r="CD253" s="38">
        <f>'PRA110'!CC253</f>
        <v>0</v>
      </c>
      <c r="CE253" s="38">
        <f>'PRA110'!CD253</f>
        <v>0</v>
      </c>
      <c r="CF253" s="38">
        <f>'PRA110'!CE253</f>
        <v>0</v>
      </c>
      <c r="CG253" s="38">
        <f>'PRA110'!CF253</f>
        <v>0</v>
      </c>
      <c r="CH253" s="38">
        <f>'PRA110'!CG253</f>
        <v>0</v>
      </c>
      <c r="CI253" s="38">
        <f>'PRA110'!CH253</f>
        <v>0</v>
      </c>
      <c r="CJ253" s="38">
        <f>'PRA110'!CI253</f>
        <v>0</v>
      </c>
      <c r="CK253" s="38">
        <f>'PRA110'!CJ253</f>
        <v>0</v>
      </c>
      <c r="CL253" s="38">
        <f>'PRA110'!CK253</f>
        <v>0</v>
      </c>
      <c r="CM253" s="38">
        <f>'PRA110'!CL253</f>
        <v>0</v>
      </c>
      <c r="CN253" s="38">
        <f>'PRA110'!CM253</f>
        <v>0</v>
      </c>
      <c r="CO253" s="38">
        <f>'PRA110'!CN253</f>
        <v>0</v>
      </c>
      <c r="CP253" s="38">
        <f>'PRA110'!CO253</f>
        <v>0</v>
      </c>
      <c r="CQ253" s="38">
        <f>'PRA110'!CP253</f>
        <v>0</v>
      </c>
      <c r="CR253" s="38">
        <f>'PRA110'!CQ253</f>
        <v>0</v>
      </c>
      <c r="CS253" s="38">
        <f>'PRA110'!CR253</f>
        <v>0</v>
      </c>
      <c r="CT253" s="38">
        <f>'PRA110'!CS253</f>
        <v>0</v>
      </c>
      <c r="CU253" s="38">
        <f>'PRA110'!CT253</f>
        <v>0</v>
      </c>
      <c r="CV253" s="38">
        <f>'PRA110'!CU253</f>
        <v>0</v>
      </c>
      <c r="CW253" s="38">
        <f>'PRA110'!CV253</f>
        <v>0</v>
      </c>
      <c r="CX253" s="38">
        <f>'PRA110'!CW253</f>
        <v>0</v>
      </c>
      <c r="CY253" s="38">
        <f>'PRA110'!CX253</f>
        <v>0</v>
      </c>
      <c r="CZ253" s="38">
        <f>'PRA110'!CY253</f>
        <v>0</v>
      </c>
      <c r="DA253" s="38">
        <f>'PRA110'!CZ253</f>
        <v>0</v>
      </c>
      <c r="DB253" s="38">
        <f>'PRA110'!DA253</f>
        <v>0</v>
      </c>
      <c r="DC253" s="38">
        <f>'PRA110'!DB253</f>
        <v>0</v>
      </c>
      <c r="DD253" s="38">
        <f>'PRA110'!DC253</f>
        <v>0</v>
      </c>
      <c r="DE253" s="38">
        <f>'PRA110'!DD253</f>
        <v>0</v>
      </c>
      <c r="DF253" s="38">
        <f>'PRA110'!DE253</f>
        <v>0</v>
      </c>
      <c r="DG253" s="38">
        <f>'PRA110'!DF253</f>
        <v>0</v>
      </c>
      <c r="DH253" s="38">
        <f>'PRA110'!DG253</f>
        <v>0</v>
      </c>
      <c r="DI253" s="38">
        <f>'PRA110'!DH253</f>
        <v>0</v>
      </c>
      <c r="DJ253" s="38">
        <f>'PRA110'!DI253</f>
        <v>0</v>
      </c>
      <c r="DK253" s="38">
        <f>'PRA110'!DJ253</f>
        <v>0</v>
      </c>
      <c r="DL253" s="41">
        <f>'PRA110'!DK253</f>
        <v>0</v>
      </c>
    </row>
    <row r="254" spans="1:116" s="284" customFormat="1" ht="19.5" customHeight="1">
      <c r="A254" s="253"/>
      <c r="B254" s="207"/>
      <c r="C254" s="282"/>
      <c r="D254" s="84" t="s">
        <v>345</v>
      </c>
      <c r="E254" s="137" t="s">
        <v>346</v>
      </c>
      <c r="F254" s="291" t="s">
        <v>347</v>
      </c>
      <c r="G254" s="209"/>
      <c r="H254" s="202"/>
      <c r="I254" s="212"/>
      <c r="J254" s="43">
        <f>-'PRA110'!J254</f>
        <v>0</v>
      </c>
      <c r="K254" s="38">
        <f>-('PRA110'!I254-'PRA110'!J254)</f>
        <v>0</v>
      </c>
      <c r="L254" s="38">
        <f>-'PRA110'!K254</f>
        <v>0</v>
      </c>
      <c r="M254" s="38">
        <f>-'PRA110'!L254</f>
        <v>0</v>
      </c>
      <c r="N254" s="38">
        <f>-'PRA110'!M254</f>
        <v>0</v>
      </c>
      <c r="O254" s="38">
        <f>-'PRA110'!N254</f>
        <v>0</v>
      </c>
      <c r="P254" s="38">
        <f>-'PRA110'!O254</f>
        <v>0</v>
      </c>
      <c r="Q254" s="38">
        <f>-'PRA110'!P254</f>
        <v>0</v>
      </c>
      <c r="R254" s="38">
        <f>-'PRA110'!Q254</f>
        <v>0</v>
      </c>
      <c r="S254" s="38">
        <f>-'PRA110'!R254</f>
        <v>0</v>
      </c>
      <c r="T254" s="38">
        <f>-'PRA110'!S254</f>
        <v>0</v>
      </c>
      <c r="U254" s="38">
        <f>-'PRA110'!T254</f>
        <v>0</v>
      </c>
      <c r="V254" s="38">
        <f>-'PRA110'!U254</f>
        <v>0</v>
      </c>
      <c r="W254" s="38">
        <f>-'PRA110'!V254</f>
        <v>0</v>
      </c>
      <c r="X254" s="38">
        <f>-'PRA110'!W254</f>
        <v>0</v>
      </c>
      <c r="Y254" s="38">
        <f>-'PRA110'!X254</f>
        <v>0</v>
      </c>
      <c r="Z254" s="38">
        <f>-'PRA110'!Y254</f>
        <v>0</v>
      </c>
      <c r="AA254" s="38">
        <f>-'PRA110'!Z254</f>
        <v>0</v>
      </c>
      <c r="AB254" s="38">
        <f>-'PRA110'!AA254</f>
        <v>0</v>
      </c>
      <c r="AC254" s="38">
        <f>-'PRA110'!AB254</f>
        <v>0</v>
      </c>
      <c r="AD254" s="38">
        <f>-'PRA110'!AC254</f>
        <v>0</v>
      </c>
      <c r="AE254" s="38">
        <f>-'PRA110'!AD254</f>
        <v>0</v>
      </c>
      <c r="AF254" s="38">
        <f>-'PRA110'!AE254</f>
        <v>0</v>
      </c>
      <c r="AG254" s="38">
        <f>-'PRA110'!AF254</f>
        <v>0</v>
      </c>
      <c r="AH254" s="38">
        <f>-'PRA110'!AG254</f>
        <v>0</v>
      </c>
      <c r="AI254" s="38">
        <f>-'PRA110'!AH254</f>
        <v>0</v>
      </c>
      <c r="AJ254" s="38">
        <f>-'PRA110'!AI254</f>
        <v>0</v>
      </c>
      <c r="AK254" s="38">
        <f>-'PRA110'!AJ254</f>
        <v>0</v>
      </c>
      <c r="AL254" s="38">
        <f>-'PRA110'!AK254</f>
        <v>0</v>
      </c>
      <c r="AM254" s="38">
        <f>-'PRA110'!AL254</f>
        <v>0</v>
      </c>
      <c r="AN254" s="38">
        <f>-'PRA110'!AM254</f>
        <v>0</v>
      </c>
      <c r="AO254" s="38">
        <f>-'PRA110'!AN254</f>
        <v>0</v>
      </c>
      <c r="AP254" s="38">
        <f>-'PRA110'!AO254</f>
        <v>0</v>
      </c>
      <c r="AQ254" s="38">
        <f>-'PRA110'!AP254</f>
        <v>0</v>
      </c>
      <c r="AR254" s="38">
        <f>-'PRA110'!AQ254</f>
        <v>0</v>
      </c>
      <c r="AS254" s="38">
        <f>-'PRA110'!AR254</f>
        <v>0</v>
      </c>
      <c r="AT254" s="38">
        <f>-'PRA110'!AS254</f>
        <v>0</v>
      </c>
      <c r="AU254" s="38">
        <f>-'PRA110'!AT254</f>
        <v>0</v>
      </c>
      <c r="AV254" s="38">
        <f>-'PRA110'!AU254</f>
        <v>0</v>
      </c>
      <c r="AW254" s="38">
        <f>-'PRA110'!AV254</f>
        <v>0</v>
      </c>
      <c r="AX254" s="38">
        <f>-'PRA110'!AW254</f>
        <v>0</v>
      </c>
      <c r="AY254" s="38">
        <f>-'PRA110'!AX254</f>
        <v>0</v>
      </c>
      <c r="AZ254" s="38">
        <f>-'PRA110'!AY254</f>
        <v>0</v>
      </c>
      <c r="BA254" s="38">
        <f>-'PRA110'!AZ254</f>
        <v>0</v>
      </c>
      <c r="BB254" s="38">
        <f>-'PRA110'!BA254</f>
        <v>0</v>
      </c>
      <c r="BC254" s="38">
        <f>-'PRA110'!BB254</f>
        <v>0</v>
      </c>
      <c r="BD254" s="38">
        <f>-'PRA110'!BC254</f>
        <v>0</v>
      </c>
      <c r="BE254" s="38">
        <f>-'PRA110'!BD254</f>
        <v>0</v>
      </c>
      <c r="BF254" s="38">
        <f>-'PRA110'!BE254</f>
        <v>0</v>
      </c>
      <c r="BG254" s="38">
        <f>-'PRA110'!BF254</f>
        <v>0</v>
      </c>
      <c r="BH254" s="38">
        <f>-'PRA110'!BG254</f>
        <v>0</v>
      </c>
      <c r="BI254" s="38">
        <f>-'PRA110'!BH254</f>
        <v>0</v>
      </c>
      <c r="BJ254" s="38">
        <f>-'PRA110'!BI254</f>
        <v>0</v>
      </c>
      <c r="BK254" s="38">
        <f>-'PRA110'!BJ254</f>
        <v>0</v>
      </c>
      <c r="BL254" s="38">
        <f>-'PRA110'!BK254</f>
        <v>0</v>
      </c>
      <c r="BM254" s="38">
        <f>-'PRA110'!BL254</f>
        <v>0</v>
      </c>
      <c r="BN254" s="38">
        <f>-'PRA110'!BM254</f>
        <v>0</v>
      </c>
      <c r="BO254" s="38">
        <f>-'PRA110'!BN254</f>
        <v>0</v>
      </c>
      <c r="BP254" s="38">
        <f>-'PRA110'!BO254</f>
        <v>0</v>
      </c>
      <c r="BQ254" s="38">
        <f>-'PRA110'!BP254</f>
        <v>0</v>
      </c>
      <c r="BR254" s="38">
        <f>-'PRA110'!BQ254</f>
        <v>0</v>
      </c>
      <c r="BS254" s="38">
        <f>-'PRA110'!BR254</f>
        <v>0</v>
      </c>
      <c r="BT254" s="38">
        <f>-'PRA110'!BS254</f>
        <v>0</v>
      </c>
      <c r="BU254" s="38">
        <f>-'PRA110'!BT254</f>
        <v>0</v>
      </c>
      <c r="BV254" s="38">
        <f>-'PRA110'!BU254</f>
        <v>0</v>
      </c>
      <c r="BW254" s="38">
        <f>-'PRA110'!BV254</f>
        <v>0</v>
      </c>
      <c r="BX254" s="38">
        <f>-'PRA110'!BW254</f>
        <v>0</v>
      </c>
      <c r="BY254" s="38">
        <f>-'PRA110'!BX254</f>
        <v>0</v>
      </c>
      <c r="BZ254" s="38">
        <f>-'PRA110'!BY254</f>
        <v>0</v>
      </c>
      <c r="CA254" s="38">
        <f>-'PRA110'!BZ254</f>
        <v>0</v>
      </c>
      <c r="CB254" s="38">
        <f>-'PRA110'!CA254</f>
        <v>0</v>
      </c>
      <c r="CC254" s="38">
        <f>-'PRA110'!CB254</f>
        <v>0</v>
      </c>
      <c r="CD254" s="38">
        <f>-'PRA110'!CC254</f>
        <v>0</v>
      </c>
      <c r="CE254" s="38">
        <f>-'PRA110'!CD254</f>
        <v>0</v>
      </c>
      <c r="CF254" s="38">
        <f>-'PRA110'!CE254</f>
        <v>0</v>
      </c>
      <c r="CG254" s="38">
        <f>-'PRA110'!CF254</f>
        <v>0</v>
      </c>
      <c r="CH254" s="38">
        <f>-'PRA110'!CG254</f>
        <v>0</v>
      </c>
      <c r="CI254" s="38">
        <f>-'PRA110'!CH254</f>
        <v>0</v>
      </c>
      <c r="CJ254" s="38">
        <f>-'PRA110'!CI254</f>
        <v>0</v>
      </c>
      <c r="CK254" s="38">
        <f>-'PRA110'!CJ254</f>
        <v>0</v>
      </c>
      <c r="CL254" s="38">
        <f>-'PRA110'!CK254</f>
        <v>0</v>
      </c>
      <c r="CM254" s="38">
        <f>-'PRA110'!CL254</f>
        <v>0</v>
      </c>
      <c r="CN254" s="38">
        <f>-'PRA110'!CM254</f>
        <v>0</v>
      </c>
      <c r="CO254" s="38">
        <f>-'PRA110'!CN254</f>
        <v>0</v>
      </c>
      <c r="CP254" s="38">
        <f>-'PRA110'!CO254</f>
        <v>0</v>
      </c>
      <c r="CQ254" s="38">
        <f>-'PRA110'!CP254</f>
        <v>0</v>
      </c>
      <c r="CR254" s="38">
        <f>-'PRA110'!CQ254</f>
        <v>0</v>
      </c>
      <c r="CS254" s="38">
        <f>-'PRA110'!CR254</f>
        <v>0</v>
      </c>
      <c r="CT254" s="38">
        <f>-'PRA110'!CS254</f>
        <v>0</v>
      </c>
      <c r="CU254" s="38">
        <f>-'PRA110'!CT254</f>
        <v>0</v>
      </c>
      <c r="CV254" s="38">
        <f>-'PRA110'!CU254</f>
        <v>0</v>
      </c>
      <c r="CW254" s="38">
        <f>-'PRA110'!CV254</f>
        <v>0</v>
      </c>
      <c r="CX254" s="38">
        <f>-'PRA110'!CW254</f>
        <v>0</v>
      </c>
      <c r="CY254" s="38">
        <f>-'PRA110'!CX254</f>
        <v>0</v>
      </c>
      <c r="CZ254" s="38">
        <f>-'PRA110'!CY254</f>
        <v>0</v>
      </c>
      <c r="DA254" s="38">
        <f>-'PRA110'!CZ254</f>
        <v>0</v>
      </c>
      <c r="DB254" s="38">
        <f>-'PRA110'!DA254</f>
        <v>0</v>
      </c>
      <c r="DC254" s="38">
        <f>-'PRA110'!DB254</f>
        <v>0</v>
      </c>
      <c r="DD254" s="38">
        <f>-'PRA110'!DC254</f>
        <v>0</v>
      </c>
      <c r="DE254" s="38">
        <f>-'PRA110'!DD254</f>
        <v>0</v>
      </c>
      <c r="DF254" s="38">
        <f>-'PRA110'!DE254</f>
        <v>0</v>
      </c>
      <c r="DG254" s="38">
        <f>-'PRA110'!DF254</f>
        <v>0</v>
      </c>
      <c r="DH254" s="38">
        <f>-'PRA110'!DG254</f>
        <v>0</v>
      </c>
      <c r="DI254" s="38">
        <f>-'PRA110'!DH254</f>
        <v>0</v>
      </c>
      <c r="DJ254" s="38">
        <f>-'PRA110'!DI254</f>
        <v>0</v>
      </c>
      <c r="DK254" s="38">
        <f>-'PRA110'!DJ254</f>
        <v>0</v>
      </c>
      <c r="DL254" s="41">
        <f>-'PRA110'!DK254</f>
        <v>0</v>
      </c>
    </row>
    <row r="255" spans="1:116" s="284" customFormat="1" ht="19.5" customHeight="1">
      <c r="A255" s="253"/>
      <c r="B255" s="207"/>
      <c r="C255" s="282"/>
      <c r="D255" s="84" t="s">
        <v>348</v>
      </c>
      <c r="E255" s="137" t="s">
        <v>349</v>
      </c>
      <c r="F255" s="291" t="s">
        <v>350</v>
      </c>
      <c r="G255" s="209"/>
      <c r="H255" s="202"/>
      <c r="I255" s="212"/>
      <c r="J255" s="43">
        <f>'PRA110'!J255</f>
        <v>0</v>
      </c>
      <c r="K255" s="38">
        <f>('PRA110'!I255-'PRA110'!J255)</f>
        <v>0</v>
      </c>
      <c r="L255" s="38">
        <f>'PRA110'!K255</f>
        <v>0</v>
      </c>
      <c r="M255" s="38">
        <f>'PRA110'!L255</f>
        <v>0</v>
      </c>
      <c r="N255" s="38">
        <f>'PRA110'!M255</f>
        <v>0</v>
      </c>
      <c r="O255" s="38">
        <f>'PRA110'!N255</f>
        <v>0</v>
      </c>
      <c r="P255" s="38">
        <f>'PRA110'!O255</f>
        <v>0</v>
      </c>
      <c r="Q255" s="38">
        <f>'PRA110'!P255</f>
        <v>0</v>
      </c>
      <c r="R255" s="38">
        <f>'PRA110'!Q255</f>
        <v>0</v>
      </c>
      <c r="S255" s="38">
        <f>'PRA110'!R255</f>
        <v>0</v>
      </c>
      <c r="T255" s="38">
        <f>'PRA110'!S255</f>
        <v>0</v>
      </c>
      <c r="U255" s="38">
        <f>'PRA110'!T255</f>
        <v>0</v>
      </c>
      <c r="V255" s="38">
        <f>'PRA110'!U255</f>
        <v>0</v>
      </c>
      <c r="W255" s="38">
        <f>'PRA110'!V255</f>
        <v>0</v>
      </c>
      <c r="X255" s="38">
        <f>'PRA110'!W255</f>
        <v>0</v>
      </c>
      <c r="Y255" s="38">
        <f>'PRA110'!X255</f>
        <v>0</v>
      </c>
      <c r="Z255" s="38">
        <f>'PRA110'!Y255</f>
        <v>0</v>
      </c>
      <c r="AA255" s="38">
        <f>'PRA110'!Z255</f>
        <v>0</v>
      </c>
      <c r="AB255" s="38">
        <f>'PRA110'!AA255</f>
        <v>0</v>
      </c>
      <c r="AC255" s="38">
        <f>'PRA110'!AB255</f>
        <v>0</v>
      </c>
      <c r="AD255" s="38">
        <f>'PRA110'!AC255</f>
        <v>0</v>
      </c>
      <c r="AE255" s="38">
        <f>'PRA110'!AD255</f>
        <v>0</v>
      </c>
      <c r="AF255" s="38">
        <f>'PRA110'!AE255</f>
        <v>0</v>
      </c>
      <c r="AG255" s="38">
        <f>'PRA110'!AF255</f>
        <v>0</v>
      </c>
      <c r="AH255" s="38">
        <f>'PRA110'!AG255</f>
        <v>0</v>
      </c>
      <c r="AI255" s="38">
        <f>'PRA110'!AH255</f>
        <v>0</v>
      </c>
      <c r="AJ255" s="38">
        <f>'PRA110'!AI255</f>
        <v>0</v>
      </c>
      <c r="AK255" s="38">
        <f>'PRA110'!AJ255</f>
        <v>0</v>
      </c>
      <c r="AL255" s="38">
        <f>'PRA110'!AK255</f>
        <v>0</v>
      </c>
      <c r="AM255" s="38">
        <f>'PRA110'!AL255</f>
        <v>0</v>
      </c>
      <c r="AN255" s="38">
        <f>'PRA110'!AM255</f>
        <v>0</v>
      </c>
      <c r="AO255" s="38">
        <f>'PRA110'!AN255</f>
        <v>0</v>
      </c>
      <c r="AP255" s="38">
        <f>'PRA110'!AO255</f>
        <v>0</v>
      </c>
      <c r="AQ255" s="38">
        <f>'PRA110'!AP255</f>
        <v>0</v>
      </c>
      <c r="AR255" s="38">
        <f>'PRA110'!AQ255</f>
        <v>0</v>
      </c>
      <c r="AS255" s="38">
        <f>'PRA110'!AR255</f>
        <v>0</v>
      </c>
      <c r="AT255" s="38">
        <f>'PRA110'!AS255</f>
        <v>0</v>
      </c>
      <c r="AU255" s="38">
        <f>'PRA110'!AT255</f>
        <v>0</v>
      </c>
      <c r="AV255" s="38">
        <f>'PRA110'!AU255</f>
        <v>0</v>
      </c>
      <c r="AW255" s="38">
        <f>'PRA110'!AV255</f>
        <v>0</v>
      </c>
      <c r="AX255" s="38">
        <f>'PRA110'!AW255</f>
        <v>0</v>
      </c>
      <c r="AY255" s="38">
        <f>'PRA110'!AX255</f>
        <v>0</v>
      </c>
      <c r="AZ255" s="38">
        <f>'PRA110'!AY255</f>
        <v>0</v>
      </c>
      <c r="BA255" s="38">
        <f>'PRA110'!AZ255</f>
        <v>0</v>
      </c>
      <c r="BB255" s="38">
        <f>'PRA110'!BA255</f>
        <v>0</v>
      </c>
      <c r="BC255" s="38">
        <f>'PRA110'!BB255</f>
        <v>0</v>
      </c>
      <c r="BD255" s="38">
        <f>'PRA110'!BC255</f>
        <v>0</v>
      </c>
      <c r="BE255" s="38">
        <f>'PRA110'!BD255</f>
        <v>0</v>
      </c>
      <c r="BF255" s="38">
        <f>'PRA110'!BE255</f>
        <v>0</v>
      </c>
      <c r="BG255" s="38">
        <f>'PRA110'!BF255</f>
        <v>0</v>
      </c>
      <c r="BH255" s="38">
        <f>'PRA110'!BG255</f>
        <v>0</v>
      </c>
      <c r="BI255" s="38">
        <f>'PRA110'!BH255</f>
        <v>0</v>
      </c>
      <c r="BJ255" s="38">
        <f>'PRA110'!BI255</f>
        <v>0</v>
      </c>
      <c r="BK255" s="38">
        <f>'PRA110'!BJ255</f>
        <v>0</v>
      </c>
      <c r="BL255" s="38">
        <f>'PRA110'!BK255</f>
        <v>0</v>
      </c>
      <c r="BM255" s="38">
        <f>'PRA110'!BL255</f>
        <v>0</v>
      </c>
      <c r="BN255" s="38">
        <f>'PRA110'!BM255</f>
        <v>0</v>
      </c>
      <c r="BO255" s="38">
        <f>'PRA110'!BN255</f>
        <v>0</v>
      </c>
      <c r="BP255" s="38">
        <f>'PRA110'!BO255</f>
        <v>0</v>
      </c>
      <c r="BQ255" s="38">
        <f>'PRA110'!BP255</f>
        <v>0</v>
      </c>
      <c r="BR255" s="38">
        <f>'PRA110'!BQ255</f>
        <v>0</v>
      </c>
      <c r="BS255" s="38">
        <f>'PRA110'!BR255</f>
        <v>0</v>
      </c>
      <c r="BT255" s="38">
        <f>'PRA110'!BS255</f>
        <v>0</v>
      </c>
      <c r="BU255" s="38">
        <f>'PRA110'!BT255</f>
        <v>0</v>
      </c>
      <c r="BV255" s="38">
        <f>'PRA110'!BU255</f>
        <v>0</v>
      </c>
      <c r="BW255" s="38">
        <f>'PRA110'!BV255</f>
        <v>0</v>
      </c>
      <c r="BX255" s="38">
        <f>'PRA110'!BW255</f>
        <v>0</v>
      </c>
      <c r="BY255" s="38">
        <f>'PRA110'!BX255</f>
        <v>0</v>
      </c>
      <c r="BZ255" s="38">
        <f>'PRA110'!BY255</f>
        <v>0</v>
      </c>
      <c r="CA255" s="38">
        <f>'PRA110'!BZ255</f>
        <v>0</v>
      </c>
      <c r="CB255" s="38">
        <f>'PRA110'!CA255</f>
        <v>0</v>
      </c>
      <c r="CC255" s="38">
        <f>'PRA110'!CB255</f>
        <v>0</v>
      </c>
      <c r="CD255" s="38">
        <f>'PRA110'!CC255</f>
        <v>0</v>
      </c>
      <c r="CE255" s="38">
        <f>'PRA110'!CD255</f>
        <v>0</v>
      </c>
      <c r="CF255" s="38">
        <f>'PRA110'!CE255</f>
        <v>0</v>
      </c>
      <c r="CG255" s="38">
        <f>'PRA110'!CF255</f>
        <v>0</v>
      </c>
      <c r="CH255" s="38">
        <f>'PRA110'!CG255</f>
        <v>0</v>
      </c>
      <c r="CI255" s="38">
        <f>'PRA110'!CH255</f>
        <v>0</v>
      </c>
      <c r="CJ255" s="38">
        <f>'PRA110'!CI255</f>
        <v>0</v>
      </c>
      <c r="CK255" s="38">
        <f>'PRA110'!CJ255</f>
        <v>0</v>
      </c>
      <c r="CL255" s="38">
        <f>'PRA110'!CK255</f>
        <v>0</v>
      </c>
      <c r="CM255" s="38">
        <f>'PRA110'!CL255</f>
        <v>0</v>
      </c>
      <c r="CN255" s="38">
        <f>'PRA110'!CM255</f>
        <v>0</v>
      </c>
      <c r="CO255" s="38">
        <f>'PRA110'!CN255</f>
        <v>0</v>
      </c>
      <c r="CP255" s="38">
        <f>'PRA110'!CO255</f>
        <v>0</v>
      </c>
      <c r="CQ255" s="38">
        <f>'PRA110'!CP255</f>
        <v>0</v>
      </c>
      <c r="CR255" s="38">
        <f>'PRA110'!CQ255</f>
        <v>0</v>
      </c>
      <c r="CS255" s="38">
        <f>'PRA110'!CR255</f>
        <v>0</v>
      </c>
      <c r="CT255" s="38">
        <f>'PRA110'!CS255</f>
        <v>0</v>
      </c>
      <c r="CU255" s="38">
        <f>'PRA110'!CT255</f>
        <v>0</v>
      </c>
      <c r="CV255" s="38">
        <f>'PRA110'!CU255</f>
        <v>0</v>
      </c>
      <c r="CW255" s="38">
        <f>'PRA110'!CV255</f>
        <v>0</v>
      </c>
      <c r="CX255" s="38">
        <f>'PRA110'!CW255</f>
        <v>0</v>
      </c>
      <c r="CY255" s="38">
        <f>'PRA110'!CX255</f>
        <v>0</v>
      </c>
      <c r="CZ255" s="38">
        <f>'PRA110'!CY255</f>
        <v>0</v>
      </c>
      <c r="DA255" s="38">
        <f>'PRA110'!CZ255</f>
        <v>0</v>
      </c>
      <c r="DB255" s="38">
        <f>'PRA110'!DA255</f>
        <v>0</v>
      </c>
      <c r="DC255" s="38">
        <f>'PRA110'!DB255</f>
        <v>0</v>
      </c>
      <c r="DD255" s="38">
        <f>'PRA110'!DC255</f>
        <v>0</v>
      </c>
      <c r="DE255" s="38">
        <f>'PRA110'!DD255</f>
        <v>0</v>
      </c>
      <c r="DF255" s="38">
        <f>'PRA110'!DE255</f>
        <v>0</v>
      </c>
      <c r="DG255" s="38">
        <f>'PRA110'!DF255</f>
        <v>0</v>
      </c>
      <c r="DH255" s="38">
        <f>'PRA110'!DG255</f>
        <v>0</v>
      </c>
      <c r="DI255" s="38">
        <f>'PRA110'!DH255</f>
        <v>0</v>
      </c>
      <c r="DJ255" s="38">
        <f>'PRA110'!DI255</f>
        <v>0</v>
      </c>
      <c r="DK255" s="38">
        <f>'PRA110'!DJ255</f>
        <v>0</v>
      </c>
      <c r="DL255" s="41">
        <f>'PRA110'!DK255</f>
        <v>0</v>
      </c>
    </row>
    <row r="256" spans="1:116" s="284" customFormat="1" ht="19.5" customHeight="1">
      <c r="A256" s="253"/>
      <c r="B256" s="207"/>
      <c r="C256" s="282"/>
      <c r="D256" s="84" t="s">
        <v>351</v>
      </c>
      <c r="E256" s="134" t="s">
        <v>352</v>
      </c>
      <c r="F256" s="292" t="s">
        <v>353</v>
      </c>
      <c r="G256" s="209"/>
      <c r="H256" s="202"/>
      <c r="I256" s="212"/>
      <c r="J256" s="43">
        <f>-'PRA110'!J256</f>
        <v>0</v>
      </c>
      <c r="K256" s="38">
        <f>-('PRA110'!I256-'PRA110'!J256)</f>
        <v>0</v>
      </c>
      <c r="L256" s="38">
        <f>-'PRA110'!K256</f>
        <v>0</v>
      </c>
      <c r="M256" s="38">
        <f>-'PRA110'!L256</f>
        <v>0</v>
      </c>
      <c r="N256" s="38">
        <f>-'PRA110'!M256</f>
        <v>0</v>
      </c>
      <c r="O256" s="38">
        <f>-'PRA110'!N256</f>
        <v>0</v>
      </c>
      <c r="P256" s="38">
        <f>-'PRA110'!O256</f>
        <v>0</v>
      </c>
      <c r="Q256" s="38">
        <f>-'PRA110'!P256</f>
        <v>0</v>
      </c>
      <c r="R256" s="38">
        <f>-'PRA110'!Q256</f>
        <v>0</v>
      </c>
      <c r="S256" s="38">
        <f>-'PRA110'!R256</f>
        <v>0</v>
      </c>
      <c r="T256" s="38">
        <f>-'PRA110'!S256</f>
        <v>0</v>
      </c>
      <c r="U256" s="38">
        <f>-'PRA110'!T256</f>
        <v>0</v>
      </c>
      <c r="V256" s="38">
        <f>-'PRA110'!U256</f>
        <v>0</v>
      </c>
      <c r="W256" s="38">
        <f>-'PRA110'!V256</f>
        <v>0</v>
      </c>
      <c r="X256" s="38">
        <f>-'PRA110'!W256</f>
        <v>0</v>
      </c>
      <c r="Y256" s="38">
        <f>-'PRA110'!X256</f>
        <v>0</v>
      </c>
      <c r="Z256" s="38">
        <f>-'PRA110'!Y256</f>
        <v>0</v>
      </c>
      <c r="AA256" s="38">
        <f>-'PRA110'!Z256</f>
        <v>0</v>
      </c>
      <c r="AB256" s="38">
        <f>-'PRA110'!AA256</f>
        <v>0</v>
      </c>
      <c r="AC256" s="38">
        <f>-'PRA110'!AB256</f>
        <v>0</v>
      </c>
      <c r="AD256" s="38">
        <f>-'PRA110'!AC256</f>
        <v>0</v>
      </c>
      <c r="AE256" s="38">
        <f>-'PRA110'!AD256</f>
        <v>0</v>
      </c>
      <c r="AF256" s="38">
        <f>-'PRA110'!AE256</f>
        <v>0</v>
      </c>
      <c r="AG256" s="38">
        <f>-'PRA110'!AF256</f>
        <v>0</v>
      </c>
      <c r="AH256" s="38">
        <f>-'PRA110'!AG256</f>
        <v>0</v>
      </c>
      <c r="AI256" s="38">
        <f>-'PRA110'!AH256</f>
        <v>0</v>
      </c>
      <c r="AJ256" s="38">
        <f>-'PRA110'!AI256</f>
        <v>0</v>
      </c>
      <c r="AK256" s="38">
        <f>-'PRA110'!AJ256</f>
        <v>0</v>
      </c>
      <c r="AL256" s="38">
        <f>-'PRA110'!AK256</f>
        <v>0</v>
      </c>
      <c r="AM256" s="38">
        <f>-'PRA110'!AL256</f>
        <v>0</v>
      </c>
      <c r="AN256" s="38">
        <f>-'PRA110'!AM256</f>
        <v>0</v>
      </c>
      <c r="AO256" s="38">
        <f>-'PRA110'!AN256</f>
        <v>0</v>
      </c>
      <c r="AP256" s="38">
        <f>-'PRA110'!AO256</f>
        <v>0</v>
      </c>
      <c r="AQ256" s="38">
        <f>-'PRA110'!AP256</f>
        <v>0</v>
      </c>
      <c r="AR256" s="38">
        <f>-'PRA110'!AQ256</f>
        <v>0</v>
      </c>
      <c r="AS256" s="38">
        <f>-'PRA110'!AR256</f>
        <v>0</v>
      </c>
      <c r="AT256" s="38">
        <f>-'PRA110'!AS256</f>
        <v>0</v>
      </c>
      <c r="AU256" s="38">
        <f>-'PRA110'!AT256</f>
        <v>0</v>
      </c>
      <c r="AV256" s="38">
        <f>-'PRA110'!AU256</f>
        <v>0</v>
      </c>
      <c r="AW256" s="38">
        <f>-'PRA110'!AV256</f>
        <v>0</v>
      </c>
      <c r="AX256" s="38">
        <f>-'PRA110'!AW256</f>
        <v>0</v>
      </c>
      <c r="AY256" s="38">
        <f>-'PRA110'!AX256</f>
        <v>0</v>
      </c>
      <c r="AZ256" s="38">
        <f>-'PRA110'!AY256</f>
        <v>0</v>
      </c>
      <c r="BA256" s="38">
        <f>-'PRA110'!AZ256</f>
        <v>0</v>
      </c>
      <c r="BB256" s="38">
        <f>-'PRA110'!BA256</f>
        <v>0</v>
      </c>
      <c r="BC256" s="38">
        <f>-'PRA110'!BB256</f>
        <v>0</v>
      </c>
      <c r="BD256" s="38">
        <f>-'PRA110'!BC256</f>
        <v>0</v>
      </c>
      <c r="BE256" s="38">
        <f>-'PRA110'!BD256</f>
        <v>0</v>
      </c>
      <c r="BF256" s="38">
        <f>-'PRA110'!BE256</f>
        <v>0</v>
      </c>
      <c r="BG256" s="38">
        <f>-'PRA110'!BF256</f>
        <v>0</v>
      </c>
      <c r="BH256" s="38">
        <f>-'PRA110'!BG256</f>
        <v>0</v>
      </c>
      <c r="BI256" s="38">
        <f>-'PRA110'!BH256</f>
        <v>0</v>
      </c>
      <c r="BJ256" s="38">
        <f>-'PRA110'!BI256</f>
        <v>0</v>
      </c>
      <c r="BK256" s="38">
        <f>-'PRA110'!BJ256</f>
        <v>0</v>
      </c>
      <c r="BL256" s="38">
        <f>-'PRA110'!BK256</f>
        <v>0</v>
      </c>
      <c r="BM256" s="38">
        <f>-'PRA110'!BL256</f>
        <v>0</v>
      </c>
      <c r="BN256" s="38">
        <f>-'PRA110'!BM256</f>
        <v>0</v>
      </c>
      <c r="BO256" s="38">
        <f>-'PRA110'!BN256</f>
        <v>0</v>
      </c>
      <c r="BP256" s="38">
        <f>-'PRA110'!BO256</f>
        <v>0</v>
      </c>
      <c r="BQ256" s="38">
        <f>-'PRA110'!BP256</f>
        <v>0</v>
      </c>
      <c r="BR256" s="38">
        <f>-'PRA110'!BQ256</f>
        <v>0</v>
      </c>
      <c r="BS256" s="38">
        <f>-'PRA110'!BR256</f>
        <v>0</v>
      </c>
      <c r="BT256" s="38">
        <f>-'PRA110'!BS256</f>
        <v>0</v>
      </c>
      <c r="BU256" s="38">
        <f>-'PRA110'!BT256</f>
        <v>0</v>
      </c>
      <c r="BV256" s="38">
        <f>-'PRA110'!BU256</f>
        <v>0</v>
      </c>
      <c r="BW256" s="38">
        <f>-'PRA110'!BV256</f>
        <v>0</v>
      </c>
      <c r="BX256" s="38">
        <f>-'PRA110'!BW256</f>
        <v>0</v>
      </c>
      <c r="BY256" s="38">
        <f>-'PRA110'!BX256</f>
        <v>0</v>
      </c>
      <c r="BZ256" s="38">
        <f>-'PRA110'!BY256</f>
        <v>0</v>
      </c>
      <c r="CA256" s="38">
        <f>-'PRA110'!BZ256</f>
        <v>0</v>
      </c>
      <c r="CB256" s="38">
        <f>-'PRA110'!CA256</f>
        <v>0</v>
      </c>
      <c r="CC256" s="38">
        <f>-'PRA110'!CB256</f>
        <v>0</v>
      </c>
      <c r="CD256" s="38">
        <f>-'PRA110'!CC256</f>
        <v>0</v>
      </c>
      <c r="CE256" s="38">
        <f>-'PRA110'!CD256</f>
        <v>0</v>
      </c>
      <c r="CF256" s="38">
        <f>-'PRA110'!CE256</f>
        <v>0</v>
      </c>
      <c r="CG256" s="38">
        <f>-'PRA110'!CF256</f>
        <v>0</v>
      </c>
      <c r="CH256" s="38">
        <f>-'PRA110'!CG256</f>
        <v>0</v>
      </c>
      <c r="CI256" s="38">
        <f>-'PRA110'!CH256</f>
        <v>0</v>
      </c>
      <c r="CJ256" s="38">
        <f>-'PRA110'!CI256</f>
        <v>0</v>
      </c>
      <c r="CK256" s="38">
        <f>-'PRA110'!CJ256</f>
        <v>0</v>
      </c>
      <c r="CL256" s="38">
        <f>-'PRA110'!CK256</f>
        <v>0</v>
      </c>
      <c r="CM256" s="38">
        <f>-'PRA110'!CL256</f>
        <v>0</v>
      </c>
      <c r="CN256" s="38">
        <f>-'PRA110'!CM256</f>
        <v>0</v>
      </c>
      <c r="CO256" s="38">
        <f>-'PRA110'!CN256</f>
        <v>0</v>
      </c>
      <c r="CP256" s="38">
        <f>-'PRA110'!CO256</f>
        <v>0</v>
      </c>
      <c r="CQ256" s="38">
        <f>-'PRA110'!CP256</f>
        <v>0</v>
      </c>
      <c r="CR256" s="38">
        <f>-'PRA110'!CQ256</f>
        <v>0</v>
      </c>
      <c r="CS256" s="38">
        <f>-'PRA110'!CR256</f>
        <v>0</v>
      </c>
      <c r="CT256" s="38">
        <f>-'PRA110'!CS256</f>
        <v>0</v>
      </c>
      <c r="CU256" s="38">
        <f>-'PRA110'!CT256</f>
        <v>0</v>
      </c>
      <c r="CV256" s="38">
        <f>-'PRA110'!CU256</f>
        <v>0</v>
      </c>
      <c r="CW256" s="38">
        <f>-'PRA110'!CV256</f>
        <v>0</v>
      </c>
      <c r="CX256" s="38">
        <f>-'PRA110'!CW256</f>
        <v>0</v>
      </c>
      <c r="CY256" s="38">
        <f>-'PRA110'!CX256</f>
        <v>0</v>
      </c>
      <c r="CZ256" s="38">
        <f>-'PRA110'!CY256</f>
        <v>0</v>
      </c>
      <c r="DA256" s="38">
        <f>-'PRA110'!CZ256</f>
        <v>0</v>
      </c>
      <c r="DB256" s="38">
        <f>-'PRA110'!DA256</f>
        <v>0</v>
      </c>
      <c r="DC256" s="38">
        <f>-'PRA110'!DB256</f>
        <v>0</v>
      </c>
      <c r="DD256" s="38">
        <f>-'PRA110'!DC256</f>
        <v>0</v>
      </c>
      <c r="DE256" s="38">
        <f>-'PRA110'!DD256</f>
        <v>0</v>
      </c>
      <c r="DF256" s="38">
        <f>-'PRA110'!DE256</f>
        <v>0</v>
      </c>
      <c r="DG256" s="38">
        <f>-'PRA110'!DF256</f>
        <v>0</v>
      </c>
      <c r="DH256" s="38">
        <f>-'PRA110'!DG256</f>
        <v>0</v>
      </c>
      <c r="DI256" s="38">
        <f>-'PRA110'!DH256</f>
        <v>0</v>
      </c>
      <c r="DJ256" s="38">
        <f>-'PRA110'!DI256</f>
        <v>0</v>
      </c>
      <c r="DK256" s="38">
        <f>-'PRA110'!DJ256</f>
        <v>0</v>
      </c>
      <c r="DL256" s="41">
        <f>-'PRA110'!DK256</f>
        <v>0</v>
      </c>
    </row>
    <row r="257" spans="1:117" s="284" customFormat="1" ht="19.5" customHeight="1">
      <c r="A257" s="253"/>
      <c r="B257" s="207"/>
      <c r="C257" s="282"/>
      <c r="D257" s="140" t="s">
        <v>468</v>
      </c>
      <c r="E257" s="141" t="s">
        <v>865</v>
      </c>
      <c r="F257" s="293" t="s">
        <v>866</v>
      </c>
      <c r="G257" s="209"/>
      <c r="H257" s="202"/>
      <c r="I257" s="294"/>
      <c r="J257" s="43">
        <f>'PRA110'!J257</f>
        <v>0</v>
      </c>
      <c r="K257" s="38">
        <f>('PRA110'!I257-'PRA110'!J257)</f>
        <v>0</v>
      </c>
      <c r="L257" s="38">
        <f>'PRA110'!K257</f>
        <v>0</v>
      </c>
      <c r="M257" s="38">
        <f>'PRA110'!L257</f>
        <v>0</v>
      </c>
      <c r="N257" s="38">
        <f>'PRA110'!M257</f>
        <v>0</v>
      </c>
      <c r="O257" s="38">
        <f>'PRA110'!N257</f>
        <v>0</v>
      </c>
      <c r="P257" s="38">
        <f>'PRA110'!O257</f>
        <v>0</v>
      </c>
      <c r="Q257" s="38">
        <f>'PRA110'!P257</f>
        <v>0</v>
      </c>
      <c r="R257" s="38">
        <f>'PRA110'!Q257</f>
        <v>0</v>
      </c>
      <c r="S257" s="38">
        <f>'PRA110'!R257</f>
        <v>0</v>
      </c>
      <c r="T257" s="38">
        <f>'PRA110'!S257</f>
        <v>0</v>
      </c>
      <c r="U257" s="38">
        <f>'PRA110'!T257</f>
        <v>0</v>
      </c>
      <c r="V257" s="38">
        <f>'PRA110'!U257</f>
        <v>0</v>
      </c>
      <c r="W257" s="38">
        <f>'PRA110'!V257</f>
        <v>0</v>
      </c>
      <c r="X257" s="38">
        <f>'PRA110'!W257</f>
        <v>0</v>
      </c>
      <c r="Y257" s="38">
        <f>'PRA110'!X257</f>
        <v>0</v>
      </c>
      <c r="Z257" s="38">
        <f>'PRA110'!Y257</f>
        <v>0</v>
      </c>
      <c r="AA257" s="38">
        <f>'PRA110'!Z257</f>
        <v>0</v>
      </c>
      <c r="AB257" s="38">
        <f>'PRA110'!AA257</f>
        <v>0</v>
      </c>
      <c r="AC257" s="38">
        <f>'PRA110'!AB257</f>
        <v>0</v>
      </c>
      <c r="AD257" s="38">
        <f>'PRA110'!AC257</f>
        <v>0</v>
      </c>
      <c r="AE257" s="38">
        <f>'PRA110'!AD257</f>
        <v>0</v>
      </c>
      <c r="AF257" s="38">
        <f>'PRA110'!AE257</f>
        <v>0</v>
      </c>
      <c r="AG257" s="38">
        <f>'PRA110'!AF257</f>
        <v>0</v>
      </c>
      <c r="AH257" s="38">
        <f>'PRA110'!AG257</f>
        <v>0</v>
      </c>
      <c r="AI257" s="38">
        <f>'PRA110'!AH257</f>
        <v>0</v>
      </c>
      <c r="AJ257" s="38">
        <f>'PRA110'!AI257</f>
        <v>0</v>
      </c>
      <c r="AK257" s="38">
        <f>'PRA110'!AJ257</f>
        <v>0</v>
      </c>
      <c r="AL257" s="38">
        <f>'PRA110'!AK257</f>
        <v>0</v>
      </c>
      <c r="AM257" s="38">
        <f>'PRA110'!AL257</f>
        <v>0</v>
      </c>
      <c r="AN257" s="38">
        <f>'PRA110'!AM257</f>
        <v>0</v>
      </c>
      <c r="AO257" s="38">
        <f>'PRA110'!AN257</f>
        <v>0</v>
      </c>
      <c r="AP257" s="38">
        <f>'PRA110'!AO257</f>
        <v>0</v>
      </c>
      <c r="AQ257" s="38">
        <f>'PRA110'!AP257</f>
        <v>0</v>
      </c>
      <c r="AR257" s="38">
        <f>'PRA110'!AQ257</f>
        <v>0</v>
      </c>
      <c r="AS257" s="38">
        <f>'PRA110'!AR257</f>
        <v>0</v>
      </c>
      <c r="AT257" s="38">
        <f>'PRA110'!AS257</f>
        <v>0</v>
      </c>
      <c r="AU257" s="38">
        <f>'PRA110'!AT257</f>
        <v>0</v>
      </c>
      <c r="AV257" s="38">
        <f>'PRA110'!AU257</f>
        <v>0</v>
      </c>
      <c r="AW257" s="38">
        <f>'PRA110'!AV257</f>
        <v>0</v>
      </c>
      <c r="AX257" s="38">
        <f>'PRA110'!AW257</f>
        <v>0</v>
      </c>
      <c r="AY257" s="38">
        <f>'PRA110'!AX257</f>
        <v>0</v>
      </c>
      <c r="AZ257" s="38">
        <f>'PRA110'!AY257</f>
        <v>0</v>
      </c>
      <c r="BA257" s="38">
        <f>'PRA110'!AZ257</f>
        <v>0</v>
      </c>
      <c r="BB257" s="38">
        <f>'PRA110'!BA257</f>
        <v>0</v>
      </c>
      <c r="BC257" s="38">
        <f>'PRA110'!BB257</f>
        <v>0</v>
      </c>
      <c r="BD257" s="38">
        <f>'PRA110'!BC257</f>
        <v>0</v>
      </c>
      <c r="BE257" s="38">
        <f>'PRA110'!BD257</f>
        <v>0</v>
      </c>
      <c r="BF257" s="38">
        <f>'PRA110'!BE257</f>
        <v>0</v>
      </c>
      <c r="BG257" s="38">
        <f>'PRA110'!BF257</f>
        <v>0</v>
      </c>
      <c r="BH257" s="38">
        <f>'PRA110'!BG257</f>
        <v>0</v>
      </c>
      <c r="BI257" s="38">
        <f>'PRA110'!BH257</f>
        <v>0</v>
      </c>
      <c r="BJ257" s="38">
        <f>'PRA110'!BI257</f>
        <v>0</v>
      </c>
      <c r="BK257" s="38">
        <f>'PRA110'!BJ257</f>
        <v>0</v>
      </c>
      <c r="BL257" s="38">
        <f>'PRA110'!BK257</f>
        <v>0</v>
      </c>
      <c r="BM257" s="38">
        <f>'PRA110'!BL257</f>
        <v>0</v>
      </c>
      <c r="BN257" s="38">
        <f>'PRA110'!BM257</f>
        <v>0</v>
      </c>
      <c r="BO257" s="38">
        <f>'PRA110'!BN257</f>
        <v>0</v>
      </c>
      <c r="BP257" s="38">
        <f>'PRA110'!BO257</f>
        <v>0</v>
      </c>
      <c r="BQ257" s="38">
        <f>'PRA110'!BP257</f>
        <v>0</v>
      </c>
      <c r="BR257" s="38">
        <f>'PRA110'!BQ257</f>
        <v>0</v>
      </c>
      <c r="BS257" s="38">
        <f>'PRA110'!BR257</f>
        <v>0</v>
      </c>
      <c r="BT257" s="38">
        <f>'PRA110'!BS257</f>
        <v>0</v>
      </c>
      <c r="BU257" s="38">
        <f>'PRA110'!BT257</f>
        <v>0</v>
      </c>
      <c r="BV257" s="38">
        <f>'PRA110'!BU257</f>
        <v>0</v>
      </c>
      <c r="BW257" s="38">
        <f>'PRA110'!BV257</f>
        <v>0</v>
      </c>
      <c r="BX257" s="38">
        <f>'PRA110'!BW257</f>
        <v>0</v>
      </c>
      <c r="BY257" s="38">
        <f>'PRA110'!BX257</f>
        <v>0</v>
      </c>
      <c r="BZ257" s="38">
        <f>'PRA110'!BY257</f>
        <v>0</v>
      </c>
      <c r="CA257" s="38">
        <f>'PRA110'!BZ257</f>
        <v>0</v>
      </c>
      <c r="CB257" s="38">
        <f>'PRA110'!CA257</f>
        <v>0</v>
      </c>
      <c r="CC257" s="38">
        <f>'PRA110'!CB257</f>
        <v>0</v>
      </c>
      <c r="CD257" s="38">
        <f>'PRA110'!CC257</f>
        <v>0</v>
      </c>
      <c r="CE257" s="38">
        <f>'PRA110'!CD257</f>
        <v>0</v>
      </c>
      <c r="CF257" s="38">
        <f>'PRA110'!CE257</f>
        <v>0</v>
      </c>
      <c r="CG257" s="38">
        <f>'PRA110'!CF257</f>
        <v>0</v>
      </c>
      <c r="CH257" s="38">
        <f>'PRA110'!CG257</f>
        <v>0</v>
      </c>
      <c r="CI257" s="38">
        <f>'PRA110'!CH257</f>
        <v>0</v>
      </c>
      <c r="CJ257" s="38">
        <f>'PRA110'!CI257</f>
        <v>0</v>
      </c>
      <c r="CK257" s="38">
        <f>'PRA110'!CJ257</f>
        <v>0</v>
      </c>
      <c r="CL257" s="38">
        <f>'PRA110'!CK257</f>
        <v>0</v>
      </c>
      <c r="CM257" s="38">
        <f>'PRA110'!CL257</f>
        <v>0</v>
      </c>
      <c r="CN257" s="38">
        <f>'PRA110'!CM257</f>
        <v>0</v>
      </c>
      <c r="CO257" s="38">
        <f>'PRA110'!CN257</f>
        <v>0</v>
      </c>
      <c r="CP257" s="38">
        <f>'PRA110'!CO257</f>
        <v>0</v>
      </c>
      <c r="CQ257" s="38">
        <f>'PRA110'!CP257</f>
        <v>0</v>
      </c>
      <c r="CR257" s="38">
        <f>'PRA110'!CQ257</f>
        <v>0</v>
      </c>
      <c r="CS257" s="38">
        <f>'PRA110'!CR257</f>
        <v>0</v>
      </c>
      <c r="CT257" s="38">
        <f>'PRA110'!CS257</f>
        <v>0</v>
      </c>
      <c r="CU257" s="38">
        <f>'PRA110'!CT257</f>
        <v>0</v>
      </c>
      <c r="CV257" s="38">
        <f>'PRA110'!CU257</f>
        <v>0</v>
      </c>
      <c r="CW257" s="38">
        <f>'PRA110'!CV257</f>
        <v>0</v>
      </c>
      <c r="CX257" s="38">
        <f>'PRA110'!CW257</f>
        <v>0</v>
      </c>
      <c r="CY257" s="38">
        <f>'PRA110'!CX257</f>
        <v>0</v>
      </c>
      <c r="CZ257" s="38">
        <f>'PRA110'!CY257</f>
        <v>0</v>
      </c>
      <c r="DA257" s="38">
        <f>'PRA110'!CZ257</f>
        <v>0</v>
      </c>
      <c r="DB257" s="38">
        <f>'PRA110'!DA257</f>
        <v>0</v>
      </c>
      <c r="DC257" s="38">
        <f>'PRA110'!DB257</f>
        <v>0</v>
      </c>
      <c r="DD257" s="38">
        <f>'PRA110'!DC257</f>
        <v>0</v>
      </c>
      <c r="DE257" s="38">
        <f>'PRA110'!DD257</f>
        <v>0</v>
      </c>
      <c r="DF257" s="38">
        <f>'PRA110'!DE257</f>
        <v>0</v>
      </c>
      <c r="DG257" s="38">
        <f>'PRA110'!DF257</f>
        <v>0</v>
      </c>
      <c r="DH257" s="38">
        <f>'PRA110'!DG257</f>
        <v>0</v>
      </c>
      <c r="DI257" s="38">
        <f>'PRA110'!DH257</f>
        <v>0</v>
      </c>
      <c r="DJ257" s="38">
        <f>'PRA110'!DI257</f>
        <v>0</v>
      </c>
      <c r="DK257" s="38">
        <f>'PRA110'!DJ257</f>
        <v>0</v>
      </c>
      <c r="DL257" s="41">
        <f>'PRA110'!DK257</f>
        <v>0</v>
      </c>
    </row>
    <row r="258" spans="1:117" s="206" customFormat="1" ht="19.899999999999999" customHeight="1">
      <c r="A258" s="207"/>
      <c r="B258" s="295"/>
      <c r="C258" s="174"/>
      <c r="D258" s="140" t="s">
        <v>469</v>
      </c>
      <c r="E258" s="143" t="s">
        <v>867</v>
      </c>
      <c r="F258" s="1134" t="s">
        <v>868</v>
      </c>
      <c r="G258" s="209"/>
      <c r="H258" s="202"/>
      <c r="I258" s="212"/>
      <c r="J258" s="43">
        <f>'PRA110'!J258</f>
        <v>0</v>
      </c>
      <c r="K258" s="38">
        <f>('PRA110'!I258-'PRA110'!J258)</f>
        <v>0</v>
      </c>
      <c r="L258" s="38">
        <f>'PRA110'!K258</f>
        <v>0</v>
      </c>
      <c r="M258" s="38">
        <f>'PRA110'!L258</f>
        <v>0</v>
      </c>
      <c r="N258" s="38">
        <f>'PRA110'!M258</f>
        <v>0</v>
      </c>
      <c r="O258" s="38">
        <f>'PRA110'!N258</f>
        <v>0</v>
      </c>
      <c r="P258" s="38">
        <f>'PRA110'!O258</f>
        <v>0</v>
      </c>
      <c r="Q258" s="38">
        <f>'PRA110'!P258</f>
        <v>0</v>
      </c>
      <c r="R258" s="38">
        <f>'PRA110'!Q258</f>
        <v>0</v>
      </c>
      <c r="S258" s="38">
        <f>'PRA110'!R258</f>
        <v>0</v>
      </c>
      <c r="T258" s="38">
        <f>'PRA110'!S258</f>
        <v>0</v>
      </c>
      <c r="U258" s="38">
        <f>'PRA110'!T258</f>
        <v>0</v>
      </c>
      <c r="V258" s="38">
        <f>'PRA110'!U258</f>
        <v>0</v>
      </c>
      <c r="W258" s="38">
        <f>'PRA110'!V258</f>
        <v>0</v>
      </c>
      <c r="X258" s="38">
        <f>'PRA110'!W258</f>
        <v>0</v>
      </c>
      <c r="Y258" s="38">
        <f>'PRA110'!X258</f>
        <v>0</v>
      </c>
      <c r="Z258" s="38">
        <f>'PRA110'!Y258</f>
        <v>0</v>
      </c>
      <c r="AA258" s="38">
        <f>'PRA110'!Z258</f>
        <v>0</v>
      </c>
      <c r="AB258" s="38">
        <f>'PRA110'!AA258</f>
        <v>0</v>
      </c>
      <c r="AC258" s="38">
        <f>'PRA110'!AB258</f>
        <v>0</v>
      </c>
      <c r="AD258" s="38">
        <f>'PRA110'!AC258</f>
        <v>0</v>
      </c>
      <c r="AE258" s="38">
        <f>'PRA110'!AD258</f>
        <v>0</v>
      </c>
      <c r="AF258" s="38">
        <f>'PRA110'!AE258</f>
        <v>0</v>
      </c>
      <c r="AG258" s="38">
        <f>'PRA110'!AF258</f>
        <v>0</v>
      </c>
      <c r="AH258" s="38">
        <f>'PRA110'!AG258</f>
        <v>0</v>
      </c>
      <c r="AI258" s="38">
        <f>'PRA110'!AH258</f>
        <v>0</v>
      </c>
      <c r="AJ258" s="38">
        <f>'PRA110'!AI258</f>
        <v>0</v>
      </c>
      <c r="AK258" s="38">
        <f>'PRA110'!AJ258</f>
        <v>0</v>
      </c>
      <c r="AL258" s="38">
        <f>'PRA110'!AK258</f>
        <v>0</v>
      </c>
      <c r="AM258" s="38">
        <f>'PRA110'!AL258</f>
        <v>0</v>
      </c>
      <c r="AN258" s="38">
        <f>'PRA110'!AM258</f>
        <v>0</v>
      </c>
      <c r="AO258" s="38">
        <f>'PRA110'!AN258</f>
        <v>0</v>
      </c>
      <c r="AP258" s="38">
        <f>'PRA110'!AO258</f>
        <v>0</v>
      </c>
      <c r="AQ258" s="38">
        <f>'PRA110'!AP258</f>
        <v>0</v>
      </c>
      <c r="AR258" s="38">
        <f>'PRA110'!AQ258</f>
        <v>0</v>
      </c>
      <c r="AS258" s="38">
        <f>'PRA110'!AR258</f>
        <v>0</v>
      </c>
      <c r="AT258" s="38">
        <f>'PRA110'!AS258</f>
        <v>0</v>
      </c>
      <c r="AU258" s="38">
        <f>'PRA110'!AT258</f>
        <v>0</v>
      </c>
      <c r="AV258" s="38">
        <f>'PRA110'!AU258</f>
        <v>0</v>
      </c>
      <c r="AW258" s="38">
        <f>'PRA110'!AV258</f>
        <v>0</v>
      </c>
      <c r="AX258" s="38">
        <f>'PRA110'!AW258</f>
        <v>0</v>
      </c>
      <c r="AY258" s="38">
        <f>'PRA110'!AX258</f>
        <v>0</v>
      </c>
      <c r="AZ258" s="38">
        <f>'PRA110'!AY258</f>
        <v>0</v>
      </c>
      <c r="BA258" s="38">
        <f>'PRA110'!AZ258</f>
        <v>0</v>
      </c>
      <c r="BB258" s="38">
        <f>'PRA110'!BA258</f>
        <v>0</v>
      </c>
      <c r="BC258" s="38">
        <f>'PRA110'!BB258</f>
        <v>0</v>
      </c>
      <c r="BD258" s="38">
        <f>'PRA110'!BC258</f>
        <v>0</v>
      </c>
      <c r="BE258" s="38">
        <f>'PRA110'!BD258</f>
        <v>0</v>
      </c>
      <c r="BF258" s="38">
        <f>'PRA110'!BE258</f>
        <v>0</v>
      </c>
      <c r="BG258" s="38">
        <f>'PRA110'!BF258</f>
        <v>0</v>
      </c>
      <c r="BH258" s="38">
        <f>'PRA110'!BG258</f>
        <v>0</v>
      </c>
      <c r="BI258" s="38">
        <f>'PRA110'!BH258</f>
        <v>0</v>
      </c>
      <c r="BJ258" s="38">
        <f>'PRA110'!BI258</f>
        <v>0</v>
      </c>
      <c r="BK258" s="38">
        <f>'PRA110'!BJ258</f>
        <v>0</v>
      </c>
      <c r="BL258" s="38">
        <f>'PRA110'!BK258</f>
        <v>0</v>
      </c>
      <c r="BM258" s="38">
        <f>'PRA110'!BL258</f>
        <v>0</v>
      </c>
      <c r="BN258" s="38">
        <f>'PRA110'!BM258</f>
        <v>0</v>
      </c>
      <c r="BO258" s="38">
        <f>'PRA110'!BN258</f>
        <v>0</v>
      </c>
      <c r="BP258" s="38">
        <f>'PRA110'!BO258</f>
        <v>0</v>
      </c>
      <c r="BQ258" s="38">
        <f>'PRA110'!BP258</f>
        <v>0</v>
      </c>
      <c r="BR258" s="38">
        <f>'PRA110'!BQ258</f>
        <v>0</v>
      </c>
      <c r="BS258" s="38">
        <f>'PRA110'!BR258</f>
        <v>0</v>
      </c>
      <c r="BT258" s="38">
        <f>'PRA110'!BS258</f>
        <v>0</v>
      </c>
      <c r="BU258" s="38">
        <f>'PRA110'!BT258</f>
        <v>0</v>
      </c>
      <c r="BV258" s="38">
        <f>'PRA110'!BU258</f>
        <v>0</v>
      </c>
      <c r="BW258" s="38">
        <f>'PRA110'!BV258</f>
        <v>0</v>
      </c>
      <c r="BX258" s="38">
        <f>'PRA110'!BW258</f>
        <v>0</v>
      </c>
      <c r="BY258" s="38">
        <f>'PRA110'!BX258</f>
        <v>0</v>
      </c>
      <c r="BZ258" s="38">
        <f>'PRA110'!BY258</f>
        <v>0</v>
      </c>
      <c r="CA258" s="38">
        <f>'PRA110'!BZ258</f>
        <v>0</v>
      </c>
      <c r="CB258" s="38">
        <f>'PRA110'!CA258</f>
        <v>0</v>
      </c>
      <c r="CC258" s="38">
        <f>'PRA110'!CB258</f>
        <v>0</v>
      </c>
      <c r="CD258" s="38">
        <f>'PRA110'!CC258</f>
        <v>0</v>
      </c>
      <c r="CE258" s="38">
        <f>'PRA110'!CD258</f>
        <v>0</v>
      </c>
      <c r="CF258" s="38">
        <f>'PRA110'!CE258</f>
        <v>0</v>
      </c>
      <c r="CG258" s="38">
        <f>'PRA110'!CF258</f>
        <v>0</v>
      </c>
      <c r="CH258" s="38">
        <f>'PRA110'!CG258</f>
        <v>0</v>
      </c>
      <c r="CI258" s="38">
        <f>'PRA110'!CH258</f>
        <v>0</v>
      </c>
      <c r="CJ258" s="38">
        <f>'PRA110'!CI258</f>
        <v>0</v>
      </c>
      <c r="CK258" s="38">
        <f>'PRA110'!CJ258</f>
        <v>0</v>
      </c>
      <c r="CL258" s="38">
        <f>'PRA110'!CK258</f>
        <v>0</v>
      </c>
      <c r="CM258" s="38">
        <f>'PRA110'!CL258</f>
        <v>0</v>
      </c>
      <c r="CN258" s="38">
        <f>'PRA110'!CM258</f>
        <v>0</v>
      </c>
      <c r="CO258" s="38">
        <f>'PRA110'!CN258</f>
        <v>0</v>
      </c>
      <c r="CP258" s="38">
        <f>'PRA110'!CO258</f>
        <v>0</v>
      </c>
      <c r="CQ258" s="38">
        <f>'PRA110'!CP258</f>
        <v>0</v>
      </c>
      <c r="CR258" s="38">
        <f>'PRA110'!CQ258</f>
        <v>0</v>
      </c>
      <c r="CS258" s="38">
        <f>'PRA110'!CR258</f>
        <v>0</v>
      </c>
      <c r="CT258" s="38">
        <f>'PRA110'!CS258</f>
        <v>0</v>
      </c>
      <c r="CU258" s="38">
        <f>'PRA110'!CT258</f>
        <v>0</v>
      </c>
      <c r="CV258" s="38">
        <f>'PRA110'!CU258</f>
        <v>0</v>
      </c>
      <c r="CW258" s="38">
        <f>'PRA110'!CV258</f>
        <v>0</v>
      </c>
      <c r="CX258" s="38">
        <f>'PRA110'!CW258</f>
        <v>0</v>
      </c>
      <c r="CY258" s="38">
        <f>'PRA110'!CX258</f>
        <v>0</v>
      </c>
      <c r="CZ258" s="38">
        <f>'PRA110'!CY258</f>
        <v>0</v>
      </c>
      <c r="DA258" s="38">
        <f>'PRA110'!CZ258</f>
        <v>0</v>
      </c>
      <c r="DB258" s="38">
        <f>'PRA110'!DA258</f>
        <v>0</v>
      </c>
      <c r="DC258" s="38">
        <f>'PRA110'!DB258</f>
        <v>0</v>
      </c>
      <c r="DD258" s="38">
        <f>'PRA110'!DC258</f>
        <v>0</v>
      </c>
      <c r="DE258" s="38">
        <f>'PRA110'!DD258</f>
        <v>0</v>
      </c>
      <c r="DF258" s="38">
        <f>'PRA110'!DE258</f>
        <v>0</v>
      </c>
      <c r="DG258" s="38">
        <f>'PRA110'!DF258</f>
        <v>0</v>
      </c>
      <c r="DH258" s="38">
        <f>'PRA110'!DG258</f>
        <v>0</v>
      </c>
      <c r="DI258" s="38">
        <f>'PRA110'!DH258</f>
        <v>0</v>
      </c>
      <c r="DJ258" s="38">
        <f>'PRA110'!DI258</f>
        <v>0</v>
      </c>
      <c r="DK258" s="38">
        <f>'PRA110'!DJ258</f>
        <v>0</v>
      </c>
      <c r="DL258" s="41">
        <f>'PRA110'!DK258</f>
        <v>0</v>
      </c>
    </row>
    <row r="259" spans="1:117" s="206" customFormat="1" ht="13.5">
      <c r="A259" s="207"/>
      <c r="B259" s="295"/>
      <c r="C259" s="174"/>
      <c r="D259" s="752" t="s">
        <v>520</v>
      </c>
      <c r="E259" s="830" t="s">
        <v>1133</v>
      </c>
      <c r="F259" s="799" t="s">
        <v>1140</v>
      </c>
      <c r="G259" s="1001"/>
      <c r="H259" s="763"/>
      <c r="I259" s="766"/>
      <c r="J259" s="43">
        <f>'PRA110'!J259</f>
        <v>0</v>
      </c>
      <c r="K259" s="38">
        <f>'PRA110'!I259-'PRA110'!J259</f>
        <v>0</v>
      </c>
      <c r="L259" s="38">
        <f>'PRA110'!K259</f>
        <v>0</v>
      </c>
      <c r="M259" s="38">
        <f>'PRA110'!L259</f>
        <v>0</v>
      </c>
      <c r="N259" s="38">
        <f>'PRA110'!M259</f>
        <v>0</v>
      </c>
      <c r="O259" s="38">
        <f>'PRA110'!N259</f>
        <v>0</v>
      </c>
      <c r="P259" s="38">
        <f>'PRA110'!O259</f>
        <v>0</v>
      </c>
      <c r="Q259" s="38">
        <f>'PRA110'!P259</f>
        <v>0</v>
      </c>
      <c r="R259" s="38">
        <f>'PRA110'!Q259</f>
        <v>0</v>
      </c>
      <c r="S259" s="38">
        <f>'PRA110'!R259</f>
        <v>0</v>
      </c>
      <c r="T259" s="38">
        <f>'PRA110'!S259</f>
        <v>0</v>
      </c>
      <c r="U259" s="38">
        <f>'PRA110'!T259</f>
        <v>0</v>
      </c>
      <c r="V259" s="38">
        <f>'PRA110'!U259</f>
        <v>0</v>
      </c>
      <c r="W259" s="38">
        <f>'PRA110'!V259</f>
        <v>0</v>
      </c>
      <c r="X259" s="38">
        <f>'PRA110'!W259</f>
        <v>0</v>
      </c>
      <c r="Y259" s="38">
        <f>'PRA110'!X259</f>
        <v>0</v>
      </c>
      <c r="Z259" s="38">
        <f>'PRA110'!Y259</f>
        <v>0</v>
      </c>
      <c r="AA259" s="38">
        <f>'PRA110'!Z259</f>
        <v>0</v>
      </c>
      <c r="AB259" s="38">
        <f>'PRA110'!AA259</f>
        <v>0</v>
      </c>
      <c r="AC259" s="38">
        <f>'PRA110'!AB259</f>
        <v>0</v>
      </c>
      <c r="AD259" s="38">
        <f>'PRA110'!AC259</f>
        <v>0</v>
      </c>
      <c r="AE259" s="38">
        <f>'PRA110'!AD259</f>
        <v>0</v>
      </c>
      <c r="AF259" s="38">
        <f>'PRA110'!AE259</f>
        <v>0</v>
      </c>
      <c r="AG259" s="38">
        <f>'PRA110'!AF259</f>
        <v>0</v>
      </c>
      <c r="AH259" s="38">
        <f>'PRA110'!AG259</f>
        <v>0</v>
      </c>
      <c r="AI259" s="38">
        <f>'PRA110'!AH259</f>
        <v>0</v>
      </c>
      <c r="AJ259" s="38">
        <f>'PRA110'!AI259</f>
        <v>0</v>
      </c>
      <c r="AK259" s="38">
        <f>'PRA110'!AJ259</f>
        <v>0</v>
      </c>
      <c r="AL259" s="38">
        <f>'PRA110'!AK259</f>
        <v>0</v>
      </c>
      <c r="AM259" s="38">
        <f>'PRA110'!AL259</f>
        <v>0</v>
      </c>
      <c r="AN259" s="38">
        <f>'PRA110'!AM259</f>
        <v>0</v>
      </c>
      <c r="AO259" s="38">
        <f>'PRA110'!AN259</f>
        <v>0</v>
      </c>
      <c r="AP259" s="38">
        <f>'PRA110'!AO259</f>
        <v>0</v>
      </c>
      <c r="AQ259" s="38">
        <f>'PRA110'!AP259</f>
        <v>0</v>
      </c>
      <c r="AR259" s="38">
        <f>'PRA110'!AQ259</f>
        <v>0</v>
      </c>
      <c r="AS259" s="38">
        <f>'PRA110'!AR259</f>
        <v>0</v>
      </c>
      <c r="AT259" s="38">
        <f>'PRA110'!AS259</f>
        <v>0</v>
      </c>
      <c r="AU259" s="38">
        <f>'PRA110'!AT259</f>
        <v>0</v>
      </c>
      <c r="AV259" s="38">
        <f>'PRA110'!AU259</f>
        <v>0</v>
      </c>
      <c r="AW259" s="38">
        <f>'PRA110'!AV259</f>
        <v>0</v>
      </c>
      <c r="AX259" s="38">
        <f>'PRA110'!AW259</f>
        <v>0</v>
      </c>
      <c r="AY259" s="38">
        <f>'PRA110'!AX259</f>
        <v>0</v>
      </c>
      <c r="AZ259" s="38">
        <f>'PRA110'!AY259</f>
        <v>0</v>
      </c>
      <c r="BA259" s="38">
        <f>'PRA110'!AZ259</f>
        <v>0</v>
      </c>
      <c r="BB259" s="38">
        <f>'PRA110'!BA259</f>
        <v>0</v>
      </c>
      <c r="BC259" s="38">
        <f>'PRA110'!BB259</f>
        <v>0</v>
      </c>
      <c r="BD259" s="38">
        <f>'PRA110'!BC259</f>
        <v>0</v>
      </c>
      <c r="BE259" s="38">
        <f>'PRA110'!BD259</f>
        <v>0</v>
      </c>
      <c r="BF259" s="38">
        <f>'PRA110'!BE259</f>
        <v>0</v>
      </c>
      <c r="BG259" s="38">
        <f>'PRA110'!BF259</f>
        <v>0</v>
      </c>
      <c r="BH259" s="38">
        <f>'PRA110'!BG259</f>
        <v>0</v>
      </c>
      <c r="BI259" s="38">
        <f>'PRA110'!BH259</f>
        <v>0</v>
      </c>
      <c r="BJ259" s="38">
        <f>'PRA110'!BI259</f>
        <v>0</v>
      </c>
      <c r="BK259" s="38">
        <f>'PRA110'!BJ259</f>
        <v>0</v>
      </c>
      <c r="BL259" s="38">
        <f>'PRA110'!BK259</f>
        <v>0</v>
      </c>
      <c r="BM259" s="38">
        <f>'PRA110'!BL259</f>
        <v>0</v>
      </c>
      <c r="BN259" s="38">
        <f>'PRA110'!BM259</f>
        <v>0</v>
      </c>
      <c r="BO259" s="38">
        <f>'PRA110'!BN259</f>
        <v>0</v>
      </c>
      <c r="BP259" s="38">
        <f>'PRA110'!BO259</f>
        <v>0</v>
      </c>
      <c r="BQ259" s="38">
        <f>'PRA110'!BP259</f>
        <v>0</v>
      </c>
      <c r="BR259" s="38">
        <f>'PRA110'!BQ259</f>
        <v>0</v>
      </c>
      <c r="BS259" s="38">
        <f>'PRA110'!BR259</f>
        <v>0</v>
      </c>
      <c r="BT259" s="38">
        <f>'PRA110'!BS259</f>
        <v>0</v>
      </c>
      <c r="BU259" s="38">
        <f>'PRA110'!BT259</f>
        <v>0</v>
      </c>
      <c r="BV259" s="38">
        <f>'PRA110'!BU259</f>
        <v>0</v>
      </c>
      <c r="BW259" s="38">
        <f>'PRA110'!BV259</f>
        <v>0</v>
      </c>
      <c r="BX259" s="38">
        <f>'PRA110'!BW259</f>
        <v>0</v>
      </c>
      <c r="BY259" s="38">
        <f>'PRA110'!BX259</f>
        <v>0</v>
      </c>
      <c r="BZ259" s="38">
        <f>'PRA110'!BY259</f>
        <v>0</v>
      </c>
      <c r="CA259" s="38">
        <f>'PRA110'!BZ259</f>
        <v>0</v>
      </c>
      <c r="CB259" s="38">
        <f>'PRA110'!CA259</f>
        <v>0</v>
      </c>
      <c r="CC259" s="38">
        <f>'PRA110'!CB259</f>
        <v>0</v>
      </c>
      <c r="CD259" s="38">
        <f>'PRA110'!CC259</f>
        <v>0</v>
      </c>
      <c r="CE259" s="38">
        <f>'PRA110'!CD259</f>
        <v>0</v>
      </c>
      <c r="CF259" s="38">
        <f>'PRA110'!CE259</f>
        <v>0</v>
      </c>
      <c r="CG259" s="38">
        <f>'PRA110'!CF259</f>
        <v>0</v>
      </c>
      <c r="CH259" s="38">
        <f>'PRA110'!CG259</f>
        <v>0</v>
      </c>
      <c r="CI259" s="38">
        <f>'PRA110'!CH259</f>
        <v>0</v>
      </c>
      <c r="CJ259" s="38">
        <f>'PRA110'!CI259</f>
        <v>0</v>
      </c>
      <c r="CK259" s="38">
        <f>'PRA110'!CJ259</f>
        <v>0</v>
      </c>
      <c r="CL259" s="38">
        <f>'PRA110'!CK259</f>
        <v>0</v>
      </c>
      <c r="CM259" s="38">
        <f>'PRA110'!CL259</f>
        <v>0</v>
      </c>
      <c r="CN259" s="38">
        <f>'PRA110'!CM259</f>
        <v>0</v>
      </c>
      <c r="CO259" s="38">
        <f>'PRA110'!CN259</f>
        <v>0</v>
      </c>
      <c r="CP259" s="38">
        <f>'PRA110'!CO259</f>
        <v>0</v>
      </c>
      <c r="CQ259" s="38">
        <f>'PRA110'!CP259</f>
        <v>0</v>
      </c>
      <c r="CR259" s="38">
        <f>'PRA110'!CQ259</f>
        <v>0</v>
      </c>
      <c r="CS259" s="38">
        <f>'PRA110'!CR259</f>
        <v>0</v>
      </c>
      <c r="CT259" s="38">
        <f>'PRA110'!CS259</f>
        <v>0</v>
      </c>
      <c r="CU259" s="38">
        <f>'PRA110'!CT259</f>
        <v>0</v>
      </c>
      <c r="CV259" s="38">
        <f>'PRA110'!CU259</f>
        <v>0</v>
      </c>
      <c r="CW259" s="38">
        <f>'PRA110'!CV259</f>
        <v>0</v>
      </c>
      <c r="CX259" s="38">
        <f>'PRA110'!CW259</f>
        <v>0</v>
      </c>
      <c r="CY259" s="38">
        <f>'PRA110'!CX259</f>
        <v>0</v>
      </c>
      <c r="CZ259" s="38">
        <f>'PRA110'!CY259</f>
        <v>0</v>
      </c>
      <c r="DA259" s="38">
        <f>'PRA110'!CZ259</f>
        <v>0</v>
      </c>
      <c r="DB259" s="38">
        <f>'PRA110'!DA259</f>
        <v>0</v>
      </c>
      <c r="DC259" s="38">
        <f>'PRA110'!DB259</f>
        <v>0</v>
      </c>
      <c r="DD259" s="38">
        <f>'PRA110'!DC259</f>
        <v>0</v>
      </c>
      <c r="DE259" s="38">
        <f>'PRA110'!DD259</f>
        <v>0</v>
      </c>
      <c r="DF259" s="38">
        <f>'PRA110'!DE259</f>
        <v>0</v>
      </c>
      <c r="DG259" s="38">
        <f>'PRA110'!DF259</f>
        <v>0</v>
      </c>
      <c r="DH259" s="38">
        <f>'PRA110'!DG259</f>
        <v>0</v>
      </c>
      <c r="DI259" s="38">
        <f>'PRA110'!DH259</f>
        <v>0</v>
      </c>
      <c r="DJ259" s="38">
        <f>'PRA110'!DI259</f>
        <v>0</v>
      </c>
      <c r="DK259" s="38">
        <f>'PRA110'!DJ259</f>
        <v>0</v>
      </c>
      <c r="DL259" s="41">
        <f>'PRA110'!DK259</f>
        <v>0</v>
      </c>
    </row>
    <row r="260" spans="1:117" s="206" customFormat="1" ht="13.5">
      <c r="A260" s="207"/>
      <c r="B260" s="295"/>
      <c r="C260" s="174"/>
      <c r="D260" s="140"/>
      <c r="E260" s="1133"/>
      <c r="F260" s="144" t="s">
        <v>1156</v>
      </c>
      <c r="G260" s="1001"/>
      <c r="H260" s="763"/>
      <c r="I260" s="766"/>
      <c r="J260" s="43">
        <f>'PRA110'!J260-'PRA110'!J261-IF(Admin!$B$30&gt;1,'PRA110'!J259,0)</f>
        <v>0</v>
      </c>
      <c r="K260" s="38">
        <f>('PRA110'!I260-'PRA110'!J260)-('PRA110'!I261-'PRA110'!J261)-IF(Admin!$B$30&gt;1,('PRA110'!I259-'PRA110'!J259),0)</f>
        <v>0</v>
      </c>
      <c r="L260" s="38">
        <f>'PRA110'!K260-'PRA110'!K261-IF(Admin!$B$30&gt;1,'PRA110'!K259,0)</f>
        <v>0</v>
      </c>
      <c r="M260" s="38">
        <f>'PRA110'!L260-'PRA110'!L261-IF(Admin!$B$30&gt;1,'PRA110'!L259,0)</f>
        <v>0</v>
      </c>
      <c r="N260" s="38">
        <f>'PRA110'!M260-'PRA110'!M261-IF(Admin!$B$30&gt;1,'PRA110'!M259,0)</f>
        <v>0</v>
      </c>
      <c r="O260" s="38">
        <f>'PRA110'!N260-'PRA110'!N261-IF(Admin!$B$30&gt;1,'PRA110'!N259,0)</f>
        <v>0</v>
      </c>
      <c r="P260" s="38">
        <f>'PRA110'!O260-'PRA110'!O261-IF(Admin!$B$30&gt;1,'PRA110'!O259,0)</f>
        <v>0</v>
      </c>
      <c r="Q260" s="38">
        <f>'PRA110'!P260-'PRA110'!P261-IF(Admin!$B$30&gt;1,'PRA110'!P259,0)</f>
        <v>0</v>
      </c>
      <c r="R260" s="38">
        <f>'PRA110'!Q260-'PRA110'!Q261-IF(Admin!$B$30&gt;1,'PRA110'!Q259,0)</f>
        <v>0</v>
      </c>
      <c r="S260" s="38">
        <f>'PRA110'!R260-'PRA110'!R261-IF(Admin!$B$30&gt;1,'PRA110'!R259,0)</f>
        <v>0</v>
      </c>
      <c r="T260" s="38">
        <f>'PRA110'!S260-'PRA110'!S261-IF(Admin!$B$30&gt;1,'PRA110'!S259,0)</f>
        <v>0</v>
      </c>
      <c r="U260" s="38">
        <f>'PRA110'!T260-'PRA110'!T261-IF(Admin!$B$30&gt;1,'PRA110'!T259,0)</f>
        <v>0</v>
      </c>
      <c r="V260" s="38">
        <f>'PRA110'!U260-'PRA110'!U261-IF(Admin!$B$30&gt;1,'PRA110'!U259,0)</f>
        <v>0</v>
      </c>
      <c r="W260" s="38">
        <f>'PRA110'!V260-'PRA110'!V261-IF(Admin!$B$30&gt;1,'PRA110'!V259,0)</f>
        <v>0</v>
      </c>
      <c r="X260" s="38">
        <f>'PRA110'!W260-'PRA110'!W261-IF(Admin!$B$30&gt;1,'PRA110'!W259,0)</f>
        <v>0</v>
      </c>
      <c r="Y260" s="38">
        <f>'PRA110'!X260-'PRA110'!X261-IF(Admin!$B$30&gt;1,'PRA110'!X259,0)</f>
        <v>0</v>
      </c>
      <c r="Z260" s="38">
        <f>'PRA110'!Y260-'PRA110'!Y261-IF(Admin!$B$30&gt;1,'PRA110'!Y259,0)</f>
        <v>0</v>
      </c>
      <c r="AA260" s="38">
        <f>'PRA110'!Z260-'PRA110'!Z261-IF(Admin!$B$30&gt;1,'PRA110'!Z259,0)</f>
        <v>0</v>
      </c>
      <c r="AB260" s="38">
        <f>'PRA110'!AA260-'PRA110'!AA261-IF(Admin!$B$30&gt;1,'PRA110'!AA259,0)</f>
        <v>0</v>
      </c>
      <c r="AC260" s="38">
        <f>'PRA110'!AB260-'PRA110'!AB261-IF(Admin!$B$30&gt;1,'PRA110'!AB259,0)</f>
        <v>0</v>
      </c>
      <c r="AD260" s="38">
        <f>'PRA110'!AC260-'PRA110'!AC261-IF(Admin!$B$30&gt;1,'PRA110'!AC259,0)</f>
        <v>0</v>
      </c>
      <c r="AE260" s="38">
        <f>'PRA110'!AD260-'PRA110'!AD261-IF(Admin!$B$30&gt;1,'PRA110'!AD259,0)</f>
        <v>0</v>
      </c>
      <c r="AF260" s="38">
        <f>'PRA110'!AE260-'PRA110'!AE261-IF(Admin!$B$30&gt;1,'PRA110'!AE259,0)</f>
        <v>0</v>
      </c>
      <c r="AG260" s="38">
        <f>'PRA110'!AF260-'PRA110'!AF261-IF(Admin!$B$30&gt;1,'PRA110'!AF259,0)</f>
        <v>0</v>
      </c>
      <c r="AH260" s="38">
        <f>'PRA110'!AG260-'PRA110'!AG261-IF(Admin!$B$30&gt;1,'PRA110'!AG259,0)</f>
        <v>0</v>
      </c>
      <c r="AI260" s="38">
        <f>'PRA110'!AH260-'PRA110'!AH261-IF(Admin!$B$30&gt;1,'PRA110'!AH259,0)</f>
        <v>0</v>
      </c>
      <c r="AJ260" s="38">
        <f>'PRA110'!AI260-'PRA110'!AI261-IF(Admin!$B$30&gt;1,'PRA110'!AI259,0)</f>
        <v>0</v>
      </c>
      <c r="AK260" s="38">
        <f>'PRA110'!AJ260-'PRA110'!AJ261-IF(Admin!$B$30&gt;1,'PRA110'!AJ259,0)</f>
        <v>0</v>
      </c>
      <c r="AL260" s="38">
        <f>'PRA110'!AK260-'PRA110'!AK261-IF(Admin!$B$30&gt;1,'PRA110'!AK259,0)</f>
        <v>0</v>
      </c>
      <c r="AM260" s="38">
        <f>'PRA110'!AL260-'PRA110'!AL261-IF(Admin!$B$30&gt;1,'PRA110'!AL259,0)</f>
        <v>0</v>
      </c>
      <c r="AN260" s="38">
        <f>'PRA110'!AM260-'PRA110'!AM261-IF(Admin!$B$30&gt;1,'PRA110'!AM259,0)</f>
        <v>0</v>
      </c>
      <c r="AO260" s="38">
        <f>'PRA110'!AN260-'PRA110'!AN261-IF(Admin!$B$30&gt;1,'PRA110'!AN259,0)</f>
        <v>0</v>
      </c>
      <c r="AP260" s="38">
        <f>'PRA110'!AO260-'PRA110'!AO261-IF(Admin!$B$30&gt;1,'PRA110'!AO259,0)</f>
        <v>0</v>
      </c>
      <c r="AQ260" s="38">
        <f>'PRA110'!AP260-'PRA110'!AP261-IF(Admin!$B$30&gt;1,'PRA110'!AP259,0)</f>
        <v>0</v>
      </c>
      <c r="AR260" s="38">
        <f>'PRA110'!AQ260-'PRA110'!AQ261-IF(Admin!$B$30&gt;1,'PRA110'!AQ259,0)</f>
        <v>0</v>
      </c>
      <c r="AS260" s="38">
        <f>'PRA110'!AR260-'PRA110'!AR261-IF(Admin!$B$30&gt;1,'PRA110'!AR259,0)</f>
        <v>0</v>
      </c>
      <c r="AT260" s="38">
        <f>'PRA110'!AS260-'PRA110'!AS261-IF(Admin!$B$30&gt;1,'PRA110'!AS259,0)</f>
        <v>0</v>
      </c>
      <c r="AU260" s="38">
        <f>'PRA110'!AT260-'PRA110'!AT261-IF(Admin!$B$30&gt;1,'PRA110'!AT259,0)</f>
        <v>0</v>
      </c>
      <c r="AV260" s="38">
        <f>'PRA110'!AU260-'PRA110'!AU261-IF(Admin!$B$30&gt;1,'PRA110'!AU259,0)</f>
        <v>0</v>
      </c>
      <c r="AW260" s="38">
        <f>'PRA110'!AV260-'PRA110'!AV261-IF(Admin!$B$30&gt;1,'PRA110'!AV259,0)</f>
        <v>0</v>
      </c>
      <c r="AX260" s="38">
        <f>'PRA110'!AW260-'PRA110'!AW261-IF(Admin!$B$30&gt;1,'PRA110'!AW259,0)</f>
        <v>0</v>
      </c>
      <c r="AY260" s="38">
        <f>'PRA110'!AX260-'PRA110'!AX261-IF(Admin!$B$30&gt;1,'PRA110'!AX259,0)</f>
        <v>0</v>
      </c>
      <c r="AZ260" s="38">
        <f>'PRA110'!AY260-'PRA110'!AY261-IF(Admin!$B$30&gt;1,'PRA110'!AY259,0)</f>
        <v>0</v>
      </c>
      <c r="BA260" s="38">
        <f>'PRA110'!AZ260-'PRA110'!AZ261-IF(Admin!$B$30&gt;1,'PRA110'!AZ259,0)</f>
        <v>0</v>
      </c>
      <c r="BB260" s="38">
        <f>'PRA110'!BA260-'PRA110'!BA261-IF(Admin!$B$30&gt;1,'PRA110'!BA259,0)</f>
        <v>0</v>
      </c>
      <c r="BC260" s="38">
        <f>'PRA110'!BB260-'PRA110'!BB261-IF(Admin!$B$30&gt;1,'PRA110'!BB259,0)</f>
        <v>0</v>
      </c>
      <c r="BD260" s="38">
        <f>'PRA110'!BC260-'PRA110'!BC261-IF(Admin!$B$30&gt;1,'PRA110'!BC259,0)</f>
        <v>0</v>
      </c>
      <c r="BE260" s="38">
        <f>'PRA110'!BD260-'PRA110'!BD261-IF(Admin!$B$30&gt;1,'PRA110'!BD259,0)</f>
        <v>0</v>
      </c>
      <c r="BF260" s="38">
        <f>'PRA110'!BE260-'PRA110'!BE261-IF(Admin!$B$30&gt;1,'PRA110'!BE259,0)</f>
        <v>0</v>
      </c>
      <c r="BG260" s="38">
        <f>'PRA110'!BF260-'PRA110'!BF261-IF(Admin!$B$30&gt;1,'PRA110'!BF259,0)</f>
        <v>0</v>
      </c>
      <c r="BH260" s="38">
        <f>'PRA110'!BG260-'PRA110'!BG261-IF(Admin!$B$30&gt;1,'PRA110'!BG259,0)</f>
        <v>0</v>
      </c>
      <c r="BI260" s="38">
        <f>'PRA110'!BH260-'PRA110'!BH261-IF(Admin!$B$30&gt;1,'PRA110'!BH259,0)</f>
        <v>0</v>
      </c>
      <c r="BJ260" s="38">
        <f>'PRA110'!BI260-'PRA110'!BI261-IF(Admin!$B$30&gt;1,'PRA110'!BI259,0)</f>
        <v>0</v>
      </c>
      <c r="BK260" s="38">
        <f>'PRA110'!BJ260-'PRA110'!BJ261-IF(Admin!$B$30&gt;1,'PRA110'!BJ259,0)</f>
        <v>0</v>
      </c>
      <c r="BL260" s="38">
        <f>'PRA110'!BK260-'PRA110'!BK261-IF(Admin!$B$30&gt;1,'PRA110'!BK259,0)</f>
        <v>0</v>
      </c>
      <c r="BM260" s="38">
        <f>'PRA110'!BL260-'PRA110'!BL261-IF(Admin!$B$30&gt;1,'PRA110'!BL259,0)</f>
        <v>0</v>
      </c>
      <c r="BN260" s="38">
        <f>'PRA110'!BM260-'PRA110'!BM261-IF(Admin!$B$30&gt;1,'PRA110'!BM259,0)</f>
        <v>0</v>
      </c>
      <c r="BO260" s="38">
        <f>'PRA110'!BN260-'PRA110'!BN261-IF(Admin!$B$30&gt;1,'PRA110'!BN259,0)</f>
        <v>0</v>
      </c>
      <c r="BP260" s="38">
        <f>'PRA110'!BO260-'PRA110'!BO261-IF(Admin!$B$30&gt;1,'PRA110'!BO259,0)</f>
        <v>0</v>
      </c>
      <c r="BQ260" s="38">
        <f>'PRA110'!BP260-'PRA110'!BP261-IF(Admin!$B$30&gt;1,'PRA110'!BP259,0)</f>
        <v>0</v>
      </c>
      <c r="BR260" s="38">
        <f>'PRA110'!BQ260-'PRA110'!BQ261-IF(Admin!$B$30&gt;1,'PRA110'!BQ259,0)</f>
        <v>0</v>
      </c>
      <c r="BS260" s="38">
        <f>'PRA110'!BR260-'PRA110'!BR261-IF(Admin!$B$30&gt;1,'PRA110'!BR259,0)</f>
        <v>0</v>
      </c>
      <c r="BT260" s="38">
        <f>'PRA110'!BS260-'PRA110'!BS261-IF(Admin!$B$30&gt;1,'PRA110'!BS259,0)</f>
        <v>0</v>
      </c>
      <c r="BU260" s="38">
        <f>'PRA110'!BT260-'PRA110'!BT261-IF(Admin!$B$30&gt;1,'PRA110'!BT259,0)</f>
        <v>0</v>
      </c>
      <c r="BV260" s="38">
        <f>'PRA110'!BU260-'PRA110'!BU261-IF(Admin!$B$30&gt;1,'PRA110'!BU259,0)</f>
        <v>0</v>
      </c>
      <c r="BW260" s="38">
        <f>'PRA110'!BV260-'PRA110'!BV261-IF(Admin!$B$30&gt;1,'PRA110'!BV259,0)</f>
        <v>0</v>
      </c>
      <c r="BX260" s="38">
        <f>'PRA110'!BW260-'PRA110'!BW261-IF(Admin!$B$30&gt;1,'PRA110'!BW259,0)</f>
        <v>0</v>
      </c>
      <c r="BY260" s="38">
        <f>'PRA110'!BX260-'PRA110'!BX261-IF(Admin!$B$30&gt;1,'PRA110'!BX259,0)</f>
        <v>0</v>
      </c>
      <c r="BZ260" s="38">
        <f>'PRA110'!BY260-'PRA110'!BY261-IF(Admin!$B$30&gt;1,'PRA110'!BY259,0)</f>
        <v>0</v>
      </c>
      <c r="CA260" s="38">
        <f>'PRA110'!BZ260-'PRA110'!BZ261-IF(Admin!$B$30&gt;1,'PRA110'!BZ259,0)</f>
        <v>0</v>
      </c>
      <c r="CB260" s="38">
        <f>'PRA110'!CA260-'PRA110'!CA261-IF(Admin!$B$30&gt;1,'PRA110'!CA259,0)</f>
        <v>0</v>
      </c>
      <c r="CC260" s="38">
        <f>'PRA110'!CB260-'PRA110'!CB261-IF(Admin!$B$30&gt;1,'PRA110'!CB259,0)</f>
        <v>0</v>
      </c>
      <c r="CD260" s="38">
        <f>'PRA110'!CC260-'PRA110'!CC261-IF(Admin!$B$30&gt;1,'PRA110'!CC259,0)</f>
        <v>0</v>
      </c>
      <c r="CE260" s="38">
        <f>'PRA110'!CD260-'PRA110'!CD261-IF(Admin!$B$30&gt;1,'PRA110'!CD259,0)</f>
        <v>0</v>
      </c>
      <c r="CF260" s="38">
        <f>'PRA110'!CE260-'PRA110'!CE261-IF(Admin!$B$30&gt;1,'PRA110'!CE259,0)</f>
        <v>0</v>
      </c>
      <c r="CG260" s="38">
        <f>'PRA110'!CF260-'PRA110'!CF261-IF(Admin!$B$30&gt;1,'PRA110'!CF259,0)</f>
        <v>0</v>
      </c>
      <c r="CH260" s="38">
        <f>'PRA110'!CG260-'PRA110'!CG261-IF(Admin!$B$30&gt;1,'PRA110'!CG259,0)</f>
        <v>0</v>
      </c>
      <c r="CI260" s="38">
        <f>'PRA110'!CH260-'PRA110'!CH261-IF(Admin!$B$30&gt;1,'PRA110'!CH259,0)</f>
        <v>0</v>
      </c>
      <c r="CJ260" s="38">
        <f>'PRA110'!CI260-'PRA110'!CI261-IF(Admin!$B$30&gt;1,'PRA110'!CI259,0)</f>
        <v>0</v>
      </c>
      <c r="CK260" s="38">
        <f>'PRA110'!CJ260-'PRA110'!CJ261-IF(Admin!$B$30&gt;1,'PRA110'!CJ259,0)</f>
        <v>0</v>
      </c>
      <c r="CL260" s="38">
        <f>'PRA110'!CK260-'PRA110'!CK261-IF(Admin!$B$30&gt;1,'PRA110'!CK259,0)</f>
        <v>0</v>
      </c>
      <c r="CM260" s="38">
        <f>'PRA110'!CL260-'PRA110'!CL261-IF(Admin!$B$30&gt;1,'PRA110'!CL259,0)</f>
        <v>0</v>
      </c>
      <c r="CN260" s="38">
        <f>'PRA110'!CM260-'PRA110'!CM261-IF(Admin!$B$30&gt;1,'PRA110'!CM259,0)</f>
        <v>0</v>
      </c>
      <c r="CO260" s="38">
        <f>'PRA110'!CN260-'PRA110'!CN261-IF(Admin!$B$30&gt;1,'PRA110'!CN259,0)</f>
        <v>0</v>
      </c>
      <c r="CP260" s="38">
        <f>'PRA110'!CO260-'PRA110'!CO261-IF(Admin!$B$30&gt;1,'PRA110'!CO259,0)</f>
        <v>0</v>
      </c>
      <c r="CQ260" s="38">
        <f>'PRA110'!CP260-'PRA110'!CP261-IF(Admin!$B$30&gt;1,'PRA110'!CP259,0)</f>
        <v>0</v>
      </c>
      <c r="CR260" s="38">
        <f>'PRA110'!CQ260-'PRA110'!CQ261-IF(Admin!$B$30&gt;1,'PRA110'!CQ259,0)</f>
        <v>0</v>
      </c>
      <c r="CS260" s="38">
        <f>'PRA110'!CR260-'PRA110'!CR261-IF(Admin!$B$30&gt;1,'PRA110'!CR259,0)</f>
        <v>0</v>
      </c>
      <c r="CT260" s="38">
        <f>'PRA110'!CS260-'PRA110'!CS261-IF(Admin!$B$30&gt;1,'PRA110'!CS259,0)</f>
        <v>0</v>
      </c>
      <c r="CU260" s="38">
        <f>'PRA110'!CT260-'PRA110'!CT261-IF(Admin!$B$30&gt;1,'PRA110'!CT259,0)</f>
        <v>0</v>
      </c>
      <c r="CV260" s="38">
        <f>'PRA110'!CU260-'PRA110'!CU261-IF(Admin!$B$30&gt;1,'PRA110'!CU259,0)</f>
        <v>0</v>
      </c>
      <c r="CW260" s="38">
        <f>'PRA110'!CV260-'PRA110'!CV261-IF(Admin!$B$30&gt;1,'PRA110'!CV259,0)</f>
        <v>0</v>
      </c>
      <c r="CX260" s="38">
        <f>'PRA110'!CW260-'PRA110'!CW261-IF(Admin!$B$30&gt;1,'PRA110'!CW259,0)</f>
        <v>0</v>
      </c>
      <c r="CY260" s="38">
        <f>'PRA110'!CX260-'PRA110'!CX261-IF(Admin!$B$30&gt;1,'PRA110'!CX259,0)</f>
        <v>0</v>
      </c>
      <c r="CZ260" s="38">
        <f>'PRA110'!CY260-'PRA110'!CY261-IF(Admin!$B$30&gt;1,'PRA110'!CY259,0)</f>
        <v>0</v>
      </c>
      <c r="DA260" s="38">
        <f>'PRA110'!CZ260-'PRA110'!CZ261-IF(Admin!$B$30&gt;1,'PRA110'!CZ259,0)</f>
        <v>0</v>
      </c>
      <c r="DB260" s="38">
        <f>'PRA110'!DA260-'PRA110'!DA261-IF(Admin!$B$30&gt;1,'PRA110'!DA259,0)</f>
        <v>0</v>
      </c>
      <c r="DC260" s="38">
        <f>'PRA110'!DB260-'PRA110'!DB261-IF(Admin!$B$30&gt;1,'PRA110'!DB259,0)</f>
        <v>0</v>
      </c>
      <c r="DD260" s="38">
        <f>'PRA110'!DC260-'PRA110'!DC261-IF(Admin!$B$30&gt;1,'PRA110'!DC259,0)</f>
        <v>0</v>
      </c>
      <c r="DE260" s="38">
        <f>'PRA110'!DD260-'PRA110'!DD261-IF(Admin!$B$30&gt;1,'PRA110'!DD259,0)</f>
        <v>0</v>
      </c>
      <c r="DF260" s="38">
        <f>'PRA110'!DE260-'PRA110'!DE261-IF(Admin!$B$30&gt;1,'PRA110'!DE259,0)</f>
        <v>0</v>
      </c>
      <c r="DG260" s="38">
        <f>'PRA110'!DF260-'PRA110'!DF261-IF(Admin!$B$30&gt;1,'PRA110'!DF259,0)</f>
        <v>0</v>
      </c>
      <c r="DH260" s="38">
        <f>'PRA110'!DG260-'PRA110'!DG261-IF(Admin!$B$30&gt;1,'PRA110'!DG259,0)</f>
        <v>0</v>
      </c>
      <c r="DI260" s="38">
        <f>'PRA110'!DH260-'PRA110'!DH261-IF(Admin!$B$30&gt;1,'PRA110'!DH259,0)</f>
        <v>0</v>
      </c>
      <c r="DJ260" s="38">
        <f>'PRA110'!DI260-'PRA110'!DI261-IF(Admin!$B$30&gt;1,'PRA110'!DI259,0)</f>
        <v>0</v>
      </c>
      <c r="DK260" s="38">
        <f>'PRA110'!DJ260-'PRA110'!DJ261-IF(Admin!$B$30&gt;1,'PRA110'!DJ259,0)</f>
        <v>0</v>
      </c>
      <c r="DL260" s="41">
        <f>'PRA110'!DK260-'PRA110'!DK261-IF(Admin!$B$30&gt;1,'PRA110'!DK259,0)</f>
        <v>0</v>
      </c>
    </row>
    <row r="261" spans="1:117" s="206" customFormat="1" ht="13.5">
      <c r="A261" s="207"/>
      <c r="B261" s="295"/>
      <c r="C261" s="174"/>
      <c r="D261" s="140"/>
      <c r="E261" s="1133"/>
      <c r="F261" s="799" t="s">
        <v>1155</v>
      </c>
      <c r="G261" s="1001"/>
      <c r="H261" s="763"/>
      <c r="I261" s="766"/>
      <c r="J261" s="43">
        <f>'PRA110'!J261-IF(Admin!$B$30=1,'PRA110'!J259,0)</f>
        <v>0</v>
      </c>
      <c r="K261" s="38">
        <f>('PRA110'!I261-'PRA110'!J261)-IF(Admin!$B$30=1,('PRA110'!I259-'PRA110'!J259),0)</f>
        <v>0</v>
      </c>
      <c r="L261" s="38">
        <f>'PRA110'!K261-IF(Admin!$B$30=1,'PRA110'!K259,0)</f>
        <v>0</v>
      </c>
      <c r="M261" s="38">
        <f>'PRA110'!L261-IF(Admin!$B$30=1,'PRA110'!L259,0)</f>
        <v>0</v>
      </c>
      <c r="N261" s="38">
        <f>'PRA110'!M261-IF(Admin!$B$30=1,'PRA110'!M259,0)</f>
        <v>0</v>
      </c>
      <c r="O261" s="38">
        <f>'PRA110'!N261-IF(Admin!$B$30=1,'PRA110'!N259,0)</f>
        <v>0</v>
      </c>
      <c r="P261" s="38">
        <f>'PRA110'!O261-IF(Admin!$B$30=1,'PRA110'!O259,0)</f>
        <v>0</v>
      </c>
      <c r="Q261" s="38">
        <f>'PRA110'!P261-IF(Admin!$B$30=1,'PRA110'!P259,0)</f>
        <v>0</v>
      </c>
      <c r="R261" s="38">
        <f>'PRA110'!Q261-IF(Admin!$B$30=1,'PRA110'!Q259,0)</f>
        <v>0</v>
      </c>
      <c r="S261" s="38">
        <f>'PRA110'!R261-IF(Admin!$B$30=1,'PRA110'!R259,0)</f>
        <v>0</v>
      </c>
      <c r="T261" s="38">
        <f>'PRA110'!S261-IF(Admin!$B$30=1,'PRA110'!S259,0)</f>
        <v>0</v>
      </c>
      <c r="U261" s="38">
        <f>'PRA110'!T261-IF(Admin!$B$30=1,'PRA110'!T259,0)</f>
        <v>0</v>
      </c>
      <c r="V261" s="38">
        <f>'PRA110'!U261-IF(Admin!$B$30=1,'PRA110'!U259,0)</f>
        <v>0</v>
      </c>
      <c r="W261" s="38">
        <f>'PRA110'!V261-IF(Admin!$B$30=1,'PRA110'!V259,0)</f>
        <v>0</v>
      </c>
      <c r="X261" s="38">
        <f>'PRA110'!W261-IF(Admin!$B$30=1,'PRA110'!W259,0)</f>
        <v>0</v>
      </c>
      <c r="Y261" s="38">
        <f>'PRA110'!X261-IF(Admin!$B$30=1,'PRA110'!X259,0)</f>
        <v>0</v>
      </c>
      <c r="Z261" s="38">
        <f>'PRA110'!Y261-IF(Admin!$B$30=1,'PRA110'!Y259,0)</f>
        <v>0</v>
      </c>
      <c r="AA261" s="38">
        <f>'PRA110'!Z261-IF(Admin!$B$30=1,'PRA110'!Z259,0)</f>
        <v>0</v>
      </c>
      <c r="AB261" s="38">
        <f>'PRA110'!AA261-IF(Admin!$B$30=1,'PRA110'!AA259,0)</f>
        <v>0</v>
      </c>
      <c r="AC261" s="38">
        <f>'PRA110'!AB261-IF(Admin!$B$30=1,'PRA110'!AB259,0)</f>
        <v>0</v>
      </c>
      <c r="AD261" s="38">
        <f>'PRA110'!AC261-IF(Admin!$B$30=1,'PRA110'!AC259,0)</f>
        <v>0</v>
      </c>
      <c r="AE261" s="38">
        <f>'PRA110'!AD261-IF(Admin!$B$30=1,'PRA110'!AD259,0)</f>
        <v>0</v>
      </c>
      <c r="AF261" s="38">
        <f>'PRA110'!AE261-IF(Admin!$B$30=1,'PRA110'!AE259,0)</f>
        <v>0</v>
      </c>
      <c r="AG261" s="38">
        <f>'PRA110'!AF261-IF(Admin!$B$30=1,'PRA110'!AF259,0)</f>
        <v>0</v>
      </c>
      <c r="AH261" s="38">
        <f>'PRA110'!AG261-IF(Admin!$B$30=1,'PRA110'!AG259,0)</f>
        <v>0</v>
      </c>
      <c r="AI261" s="38">
        <f>'PRA110'!AH261-IF(Admin!$B$30=1,'PRA110'!AH259,0)</f>
        <v>0</v>
      </c>
      <c r="AJ261" s="38">
        <f>'PRA110'!AI261-IF(Admin!$B$30=1,'PRA110'!AI259,0)</f>
        <v>0</v>
      </c>
      <c r="AK261" s="38">
        <f>'PRA110'!AJ261-IF(Admin!$B$30=1,'PRA110'!AJ259,0)</f>
        <v>0</v>
      </c>
      <c r="AL261" s="38">
        <f>'PRA110'!AK261-IF(Admin!$B$30=1,'PRA110'!AK259,0)</f>
        <v>0</v>
      </c>
      <c r="AM261" s="38">
        <f>'PRA110'!AL261-IF(Admin!$B$30=1,'PRA110'!AL259,0)</f>
        <v>0</v>
      </c>
      <c r="AN261" s="38">
        <f>'PRA110'!AM261-IF(Admin!$B$30=1,'PRA110'!AM259,0)</f>
        <v>0</v>
      </c>
      <c r="AO261" s="38">
        <f>'PRA110'!AN261-IF(Admin!$B$30=1,'PRA110'!AN259,0)</f>
        <v>0</v>
      </c>
      <c r="AP261" s="38">
        <f>'PRA110'!AO261-IF(Admin!$B$30=1,'PRA110'!AO259,0)</f>
        <v>0</v>
      </c>
      <c r="AQ261" s="38">
        <f>'PRA110'!AP261-IF(Admin!$B$30=1,'PRA110'!AP259,0)</f>
        <v>0</v>
      </c>
      <c r="AR261" s="38">
        <f>'PRA110'!AQ261-IF(Admin!$B$30=1,'PRA110'!AQ259,0)</f>
        <v>0</v>
      </c>
      <c r="AS261" s="38">
        <f>'PRA110'!AR261-IF(Admin!$B$30=1,'PRA110'!AR259,0)</f>
        <v>0</v>
      </c>
      <c r="AT261" s="38">
        <f>'PRA110'!AS261-IF(Admin!$B$30=1,'PRA110'!AS259,0)</f>
        <v>0</v>
      </c>
      <c r="AU261" s="38">
        <f>'PRA110'!AT261-IF(Admin!$B$30=1,'PRA110'!AT259,0)</f>
        <v>0</v>
      </c>
      <c r="AV261" s="38">
        <f>'PRA110'!AU261-IF(Admin!$B$30=1,'PRA110'!AU259,0)</f>
        <v>0</v>
      </c>
      <c r="AW261" s="38">
        <f>'PRA110'!AV261-IF(Admin!$B$30=1,'PRA110'!AV259,0)</f>
        <v>0</v>
      </c>
      <c r="AX261" s="38">
        <f>'PRA110'!AW261-IF(Admin!$B$30=1,'PRA110'!AW259,0)</f>
        <v>0</v>
      </c>
      <c r="AY261" s="38">
        <f>'PRA110'!AX261-IF(Admin!$B$30=1,'PRA110'!AX259,0)</f>
        <v>0</v>
      </c>
      <c r="AZ261" s="38">
        <f>'PRA110'!AY261-IF(Admin!$B$30=1,'PRA110'!AY259,0)</f>
        <v>0</v>
      </c>
      <c r="BA261" s="38">
        <f>'PRA110'!AZ261-IF(Admin!$B$30=1,'PRA110'!AZ259,0)</f>
        <v>0</v>
      </c>
      <c r="BB261" s="38">
        <f>'PRA110'!BA261-IF(Admin!$B$30=1,'PRA110'!BA259,0)</f>
        <v>0</v>
      </c>
      <c r="BC261" s="38">
        <f>'PRA110'!BB261-IF(Admin!$B$30=1,'PRA110'!BB259,0)</f>
        <v>0</v>
      </c>
      <c r="BD261" s="38">
        <f>'PRA110'!BC261-IF(Admin!$B$30=1,'PRA110'!BC259,0)</f>
        <v>0</v>
      </c>
      <c r="BE261" s="38">
        <f>'PRA110'!BD261-IF(Admin!$B$30=1,'PRA110'!BD259,0)</f>
        <v>0</v>
      </c>
      <c r="BF261" s="38">
        <f>'PRA110'!BE261-IF(Admin!$B$30=1,'PRA110'!BE259,0)</f>
        <v>0</v>
      </c>
      <c r="BG261" s="38">
        <f>'PRA110'!BF261-IF(Admin!$B$30=1,'PRA110'!BF259,0)</f>
        <v>0</v>
      </c>
      <c r="BH261" s="38">
        <f>'PRA110'!BG261-IF(Admin!$B$30=1,'PRA110'!BG259,0)</f>
        <v>0</v>
      </c>
      <c r="BI261" s="38">
        <f>'PRA110'!BH261-IF(Admin!$B$30=1,'PRA110'!BH259,0)</f>
        <v>0</v>
      </c>
      <c r="BJ261" s="38">
        <f>'PRA110'!BI261-IF(Admin!$B$30=1,'PRA110'!BI259,0)</f>
        <v>0</v>
      </c>
      <c r="BK261" s="38">
        <f>'PRA110'!BJ261-IF(Admin!$B$30=1,'PRA110'!BJ259,0)</f>
        <v>0</v>
      </c>
      <c r="BL261" s="38">
        <f>'PRA110'!BK261-IF(Admin!$B$30=1,'PRA110'!BK259,0)</f>
        <v>0</v>
      </c>
      <c r="BM261" s="38">
        <f>'PRA110'!BL261-IF(Admin!$B$30=1,'PRA110'!BL259,0)</f>
        <v>0</v>
      </c>
      <c r="BN261" s="38">
        <f>'PRA110'!BM261-IF(Admin!$B$30=1,'PRA110'!BM259,0)</f>
        <v>0</v>
      </c>
      <c r="BO261" s="38">
        <f>'PRA110'!BN261-IF(Admin!$B$30=1,'PRA110'!BN259,0)</f>
        <v>0</v>
      </c>
      <c r="BP261" s="38">
        <f>'PRA110'!BO261-IF(Admin!$B$30=1,'PRA110'!BO259,0)</f>
        <v>0</v>
      </c>
      <c r="BQ261" s="38">
        <f>'PRA110'!BP261-IF(Admin!$B$30=1,'PRA110'!BP259,0)</f>
        <v>0</v>
      </c>
      <c r="BR261" s="38">
        <f>'PRA110'!BQ261-IF(Admin!$B$30=1,'PRA110'!BQ259,0)</f>
        <v>0</v>
      </c>
      <c r="BS261" s="38">
        <f>'PRA110'!BR261-IF(Admin!$B$30=1,'PRA110'!BR259,0)</f>
        <v>0</v>
      </c>
      <c r="BT261" s="38">
        <f>'PRA110'!BS261-IF(Admin!$B$30=1,'PRA110'!BS259,0)</f>
        <v>0</v>
      </c>
      <c r="BU261" s="38">
        <f>'PRA110'!BT261-IF(Admin!$B$30=1,'PRA110'!BT259,0)</f>
        <v>0</v>
      </c>
      <c r="BV261" s="38">
        <f>'PRA110'!BU261-IF(Admin!$B$30=1,'PRA110'!BU259,0)</f>
        <v>0</v>
      </c>
      <c r="BW261" s="38">
        <f>'PRA110'!BV261-IF(Admin!$B$30=1,'PRA110'!BV259,0)</f>
        <v>0</v>
      </c>
      <c r="BX261" s="38">
        <f>'PRA110'!BW261-IF(Admin!$B$30=1,'PRA110'!BW259,0)</f>
        <v>0</v>
      </c>
      <c r="BY261" s="38">
        <f>'PRA110'!BX261-IF(Admin!$B$30=1,'PRA110'!BX259,0)</f>
        <v>0</v>
      </c>
      <c r="BZ261" s="38">
        <f>'PRA110'!BY261-IF(Admin!$B$30=1,'PRA110'!BY259,0)</f>
        <v>0</v>
      </c>
      <c r="CA261" s="38">
        <f>'PRA110'!BZ261-IF(Admin!$B$30=1,'PRA110'!BZ259,0)</f>
        <v>0</v>
      </c>
      <c r="CB261" s="38">
        <f>'PRA110'!CA261-IF(Admin!$B$30=1,'PRA110'!CA259,0)</f>
        <v>0</v>
      </c>
      <c r="CC261" s="38">
        <f>'PRA110'!CB261-IF(Admin!$B$30=1,'PRA110'!CB259,0)</f>
        <v>0</v>
      </c>
      <c r="CD261" s="38">
        <f>'PRA110'!CC261-IF(Admin!$B$30=1,'PRA110'!CC259,0)</f>
        <v>0</v>
      </c>
      <c r="CE261" s="38">
        <f>'PRA110'!CD261-IF(Admin!$B$30=1,'PRA110'!CD259,0)</f>
        <v>0</v>
      </c>
      <c r="CF261" s="38">
        <f>'PRA110'!CE261-IF(Admin!$B$30=1,'PRA110'!CE259,0)</f>
        <v>0</v>
      </c>
      <c r="CG261" s="38">
        <f>'PRA110'!CF261-IF(Admin!$B$30=1,'PRA110'!CF259,0)</f>
        <v>0</v>
      </c>
      <c r="CH261" s="38">
        <f>'PRA110'!CG261-IF(Admin!$B$30=1,'PRA110'!CG259,0)</f>
        <v>0</v>
      </c>
      <c r="CI261" s="38">
        <f>'PRA110'!CH261-IF(Admin!$B$30=1,'PRA110'!CH259,0)</f>
        <v>0</v>
      </c>
      <c r="CJ261" s="38">
        <f>'PRA110'!CI261-IF(Admin!$B$30=1,'PRA110'!CI259,0)</f>
        <v>0</v>
      </c>
      <c r="CK261" s="38">
        <f>'PRA110'!CJ261-IF(Admin!$B$30=1,'PRA110'!CJ259,0)</f>
        <v>0</v>
      </c>
      <c r="CL261" s="38">
        <f>'PRA110'!CK261-IF(Admin!$B$30=1,'PRA110'!CK259,0)</f>
        <v>0</v>
      </c>
      <c r="CM261" s="38">
        <f>'PRA110'!CL261-IF(Admin!$B$30=1,'PRA110'!CL259,0)</f>
        <v>0</v>
      </c>
      <c r="CN261" s="38">
        <f>'PRA110'!CM261-IF(Admin!$B$30=1,'PRA110'!CM259,0)</f>
        <v>0</v>
      </c>
      <c r="CO261" s="38">
        <f>'PRA110'!CN261-IF(Admin!$B$30=1,'PRA110'!CN259,0)</f>
        <v>0</v>
      </c>
      <c r="CP261" s="38">
        <f>'PRA110'!CO261-IF(Admin!$B$30=1,'PRA110'!CO259,0)</f>
        <v>0</v>
      </c>
      <c r="CQ261" s="38">
        <f>'PRA110'!CP261-IF(Admin!$B$30=1,'PRA110'!CP259,0)</f>
        <v>0</v>
      </c>
      <c r="CR261" s="38">
        <f>'PRA110'!CQ261-IF(Admin!$B$30=1,'PRA110'!CQ259,0)</f>
        <v>0</v>
      </c>
      <c r="CS261" s="38">
        <f>'PRA110'!CR261-IF(Admin!$B$30=1,'PRA110'!CR259,0)</f>
        <v>0</v>
      </c>
      <c r="CT261" s="38">
        <f>'PRA110'!CS261-IF(Admin!$B$30=1,'PRA110'!CS259,0)</f>
        <v>0</v>
      </c>
      <c r="CU261" s="38">
        <f>'PRA110'!CT261-IF(Admin!$B$30=1,'PRA110'!CT259,0)</f>
        <v>0</v>
      </c>
      <c r="CV261" s="38">
        <f>'PRA110'!CU261-IF(Admin!$B$30=1,'PRA110'!CU259,0)</f>
        <v>0</v>
      </c>
      <c r="CW261" s="38">
        <f>'PRA110'!CV261-IF(Admin!$B$30=1,'PRA110'!CV259,0)</f>
        <v>0</v>
      </c>
      <c r="CX261" s="38">
        <f>'PRA110'!CW261-IF(Admin!$B$30=1,'PRA110'!CW259,0)</f>
        <v>0</v>
      </c>
      <c r="CY261" s="38">
        <f>'PRA110'!CX261-IF(Admin!$B$30=1,'PRA110'!CX259,0)</f>
        <v>0</v>
      </c>
      <c r="CZ261" s="38">
        <f>'PRA110'!CY261-IF(Admin!$B$30=1,'PRA110'!CY259,0)</f>
        <v>0</v>
      </c>
      <c r="DA261" s="38">
        <f>'PRA110'!CZ261-IF(Admin!$B$30=1,'PRA110'!CZ259,0)</f>
        <v>0</v>
      </c>
      <c r="DB261" s="38">
        <f>'PRA110'!DA261-IF(Admin!$B$30=1,'PRA110'!DA259,0)</f>
        <v>0</v>
      </c>
      <c r="DC261" s="38">
        <f>'PRA110'!DB261-IF(Admin!$B$30=1,'PRA110'!DB259,0)</f>
        <v>0</v>
      </c>
      <c r="DD261" s="38">
        <f>'PRA110'!DC261-IF(Admin!$B$30=1,'PRA110'!DC259,0)</f>
        <v>0</v>
      </c>
      <c r="DE261" s="38">
        <f>'PRA110'!DD261-IF(Admin!$B$30=1,'PRA110'!DD259,0)</f>
        <v>0</v>
      </c>
      <c r="DF261" s="38">
        <f>'PRA110'!DE261-IF(Admin!$B$30=1,'PRA110'!DE259,0)</f>
        <v>0</v>
      </c>
      <c r="DG261" s="38">
        <f>'PRA110'!DF261-IF(Admin!$B$30=1,'PRA110'!DF259,0)</f>
        <v>0</v>
      </c>
      <c r="DH261" s="38">
        <f>'PRA110'!DG261-IF(Admin!$B$30=1,'PRA110'!DG259,0)</f>
        <v>0</v>
      </c>
      <c r="DI261" s="38">
        <f>'PRA110'!DH261-IF(Admin!$B$30=1,'PRA110'!DH259,0)</f>
        <v>0</v>
      </c>
      <c r="DJ261" s="38">
        <f>'PRA110'!DI261-IF(Admin!$B$30=1,'PRA110'!DI259,0)</f>
        <v>0</v>
      </c>
      <c r="DK261" s="38">
        <f>'PRA110'!DJ261-IF(Admin!$B$30=1,'PRA110'!DJ259,0)</f>
        <v>0</v>
      </c>
      <c r="DL261" s="41">
        <f>'PRA110'!DK261-IF(Admin!$B$30=1,'PRA110'!DK259,0)</f>
        <v>0</v>
      </c>
    </row>
    <row r="262" spans="1:117" s="206" customFormat="1" ht="19.899999999999999" customHeight="1">
      <c r="A262" s="207"/>
      <c r="B262" s="295"/>
      <c r="C262" s="174"/>
      <c r="D262" s="140" t="s">
        <v>472</v>
      </c>
      <c r="E262" s="143" t="s">
        <v>871</v>
      </c>
      <c r="F262" s="1028" t="s">
        <v>79</v>
      </c>
      <c r="G262" s="209"/>
      <c r="H262" s="202"/>
      <c r="I262" s="766"/>
      <c r="J262" s="43">
        <f>'PRA110'!J262</f>
        <v>0</v>
      </c>
      <c r="K262" s="38">
        <f>('PRA110'!I262-'PRA110'!J262)</f>
        <v>0</v>
      </c>
      <c r="L262" s="38">
        <f>'PRA110'!K262</f>
        <v>0</v>
      </c>
      <c r="M262" s="38">
        <f>'PRA110'!L262</f>
        <v>0</v>
      </c>
      <c r="N262" s="38">
        <f>'PRA110'!M262</f>
        <v>0</v>
      </c>
      <c r="O262" s="38">
        <f>'PRA110'!N262</f>
        <v>0</v>
      </c>
      <c r="P262" s="38">
        <f>'PRA110'!O262</f>
        <v>0</v>
      </c>
      <c r="Q262" s="38">
        <f>'PRA110'!P262</f>
        <v>0</v>
      </c>
      <c r="R262" s="38">
        <f>'PRA110'!Q262</f>
        <v>0</v>
      </c>
      <c r="S262" s="38">
        <f>'PRA110'!R262</f>
        <v>0</v>
      </c>
      <c r="T262" s="38">
        <f>'PRA110'!S262</f>
        <v>0</v>
      </c>
      <c r="U262" s="38">
        <f>'PRA110'!T262</f>
        <v>0</v>
      </c>
      <c r="V262" s="38">
        <f>'PRA110'!U262</f>
        <v>0</v>
      </c>
      <c r="W262" s="38">
        <f>'PRA110'!V262</f>
        <v>0</v>
      </c>
      <c r="X262" s="38">
        <f>'PRA110'!W262</f>
        <v>0</v>
      </c>
      <c r="Y262" s="38">
        <f>'PRA110'!X262</f>
        <v>0</v>
      </c>
      <c r="Z262" s="38">
        <f>'PRA110'!Y262</f>
        <v>0</v>
      </c>
      <c r="AA262" s="38">
        <f>'PRA110'!Z262</f>
        <v>0</v>
      </c>
      <c r="AB262" s="38">
        <f>'PRA110'!AA262</f>
        <v>0</v>
      </c>
      <c r="AC262" s="38">
        <f>'PRA110'!AB262</f>
        <v>0</v>
      </c>
      <c r="AD262" s="38">
        <f>'PRA110'!AC262</f>
        <v>0</v>
      </c>
      <c r="AE262" s="38">
        <f>'PRA110'!AD262</f>
        <v>0</v>
      </c>
      <c r="AF262" s="38">
        <f>'PRA110'!AE262</f>
        <v>0</v>
      </c>
      <c r="AG262" s="38">
        <f>'PRA110'!AF262</f>
        <v>0</v>
      </c>
      <c r="AH262" s="38">
        <f>'PRA110'!AG262</f>
        <v>0</v>
      </c>
      <c r="AI262" s="38">
        <f>'PRA110'!AH262</f>
        <v>0</v>
      </c>
      <c r="AJ262" s="38">
        <f>'PRA110'!AI262</f>
        <v>0</v>
      </c>
      <c r="AK262" s="38">
        <f>'PRA110'!AJ262</f>
        <v>0</v>
      </c>
      <c r="AL262" s="38">
        <f>'PRA110'!AK262</f>
        <v>0</v>
      </c>
      <c r="AM262" s="38">
        <f>'PRA110'!AL262</f>
        <v>0</v>
      </c>
      <c r="AN262" s="38">
        <f>'PRA110'!AM262</f>
        <v>0</v>
      </c>
      <c r="AO262" s="38">
        <f>'PRA110'!AN262</f>
        <v>0</v>
      </c>
      <c r="AP262" s="38">
        <f>'PRA110'!AO262</f>
        <v>0</v>
      </c>
      <c r="AQ262" s="38">
        <f>'PRA110'!AP262</f>
        <v>0</v>
      </c>
      <c r="AR262" s="38">
        <f>'PRA110'!AQ262</f>
        <v>0</v>
      </c>
      <c r="AS262" s="38">
        <f>'PRA110'!AR262</f>
        <v>0</v>
      </c>
      <c r="AT262" s="38">
        <f>'PRA110'!AS262</f>
        <v>0</v>
      </c>
      <c r="AU262" s="38">
        <f>'PRA110'!AT262</f>
        <v>0</v>
      </c>
      <c r="AV262" s="38">
        <f>'PRA110'!AU262</f>
        <v>0</v>
      </c>
      <c r="AW262" s="38">
        <f>'PRA110'!AV262</f>
        <v>0</v>
      </c>
      <c r="AX262" s="38">
        <f>'PRA110'!AW262</f>
        <v>0</v>
      </c>
      <c r="AY262" s="38">
        <f>'PRA110'!AX262</f>
        <v>0</v>
      </c>
      <c r="AZ262" s="38">
        <f>'PRA110'!AY262</f>
        <v>0</v>
      </c>
      <c r="BA262" s="38">
        <f>'PRA110'!AZ262</f>
        <v>0</v>
      </c>
      <c r="BB262" s="38">
        <f>'PRA110'!BA262</f>
        <v>0</v>
      </c>
      <c r="BC262" s="38">
        <f>'PRA110'!BB262</f>
        <v>0</v>
      </c>
      <c r="BD262" s="38">
        <f>'PRA110'!BC262</f>
        <v>0</v>
      </c>
      <c r="BE262" s="38">
        <f>'PRA110'!BD262</f>
        <v>0</v>
      </c>
      <c r="BF262" s="38">
        <f>'PRA110'!BE262</f>
        <v>0</v>
      </c>
      <c r="BG262" s="38">
        <f>'PRA110'!BF262</f>
        <v>0</v>
      </c>
      <c r="BH262" s="38">
        <f>'PRA110'!BG262</f>
        <v>0</v>
      </c>
      <c r="BI262" s="38">
        <f>'PRA110'!BH262</f>
        <v>0</v>
      </c>
      <c r="BJ262" s="38">
        <f>'PRA110'!BI262</f>
        <v>0</v>
      </c>
      <c r="BK262" s="38">
        <f>'PRA110'!BJ262</f>
        <v>0</v>
      </c>
      <c r="BL262" s="38">
        <f>'PRA110'!BK262</f>
        <v>0</v>
      </c>
      <c r="BM262" s="38">
        <f>'PRA110'!BL262</f>
        <v>0</v>
      </c>
      <c r="BN262" s="38">
        <f>'PRA110'!BM262</f>
        <v>0</v>
      </c>
      <c r="BO262" s="38">
        <f>'PRA110'!BN262</f>
        <v>0</v>
      </c>
      <c r="BP262" s="38">
        <f>'PRA110'!BO262</f>
        <v>0</v>
      </c>
      <c r="BQ262" s="38">
        <f>'PRA110'!BP262</f>
        <v>0</v>
      </c>
      <c r="BR262" s="38">
        <f>'PRA110'!BQ262</f>
        <v>0</v>
      </c>
      <c r="BS262" s="38">
        <f>'PRA110'!BR262</f>
        <v>0</v>
      </c>
      <c r="BT262" s="38">
        <f>'PRA110'!BS262</f>
        <v>0</v>
      </c>
      <c r="BU262" s="38">
        <f>'PRA110'!BT262</f>
        <v>0</v>
      </c>
      <c r="BV262" s="38">
        <f>'PRA110'!BU262</f>
        <v>0</v>
      </c>
      <c r="BW262" s="38">
        <f>'PRA110'!BV262</f>
        <v>0</v>
      </c>
      <c r="BX262" s="38">
        <f>'PRA110'!BW262</f>
        <v>0</v>
      </c>
      <c r="BY262" s="38">
        <f>'PRA110'!BX262</f>
        <v>0</v>
      </c>
      <c r="BZ262" s="38">
        <f>'PRA110'!BY262</f>
        <v>0</v>
      </c>
      <c r="CA262" s="38">
        <f>'PRA110'!BZ262</f>
        <v>0</v>
      </c>
      <c r="CB262" s="38">
        <f>'PRA110'!CA262</f>
        <v>0</v>
      </c>
      <c r="CC262" s="38">
        <f>'PRA110'!CB262</f>
        <v>0</v>
      </c>
      <c r="CD262" s="38">
        <f>'PRA110'!CC262</f>
        <v>0</v>
      </c>
      <c r="CE262" s="38">
        <f>'PRA110'!CD262</f>
        <v>0</v>
      </c>
      <c r="CF262" s="38">
        <f>'PRA110'!CE262</f>
        <v>0</v>
      </c>
      <c r="CG262" s="38">
        <f>'PRA110'!CF262</f>
        <v>0</v>
      </c>
      <c r="CH262" s="38">
        <f>'PRA110'!CG262</f>
        <v>0</v>
      </c>
      <c r="CI262" s="38">
        <f>'PRA110'!CH262</f>
        <v>0</v>
      </c>
      <c r="CJ262" s="38">
        <f>'PRA110'!CI262</f>
        <v>0</v>
      </c>
      <c r="CK262" s="38">
        <f>'PRA110'!CJ262</f>
        <v>0</v>
      </c>
      <c r="CL262" s="38">
        <f>'PRA110'!CK262</f>
        <v>0</v>
      </c>
      <c r="CM262" s="38">
        <f>'PRA110'!CL262</f>
        <v>0</v>
      </c>
      <c r="CN262" s="38">
        <f>'PRA110'!CM262</f>
        <v>0</v>
      </c>
      <c r="CO262" s="38">
        <f>'PRA110'!CN262</f>
        <v>0</v>
      </c>
      <c r="CP262" s="38">
        <f>'PRA110'!CO262</f>
        <v>0</v>
      </c>
      <c r="CQ262" s="38">
        <f>'PRA110'!CP262</f>
        <v>0</v>
      </c>
      <c r="CR262" s="38">
        <f>'PRA110'!CQ262</f>
        <v>0</v>
      </c>
      <c r="CS262" s="38">
        <f>'PRA110'!CR262</f>
        <v>0</v>
      </c>
      <c r="CT262" s="38">
        <f>'PRA110'!CS262</f>
        <v>0</v>
      </c>
      <c r="CU262" s="38">
        <f>'PRA110'!CT262</f>
        <v>0</v>
      </c>
      <c r="CV262" s="38">
        <f>'PRA110'!CU262</f>
        <v>0</v>
      </c>
      <c r="CW262" s="38">
        <f>'PRA110'!CV262</f>
        <v>0</v>
      </c>
      <c r="CX262" s="38">
        <f>'PRA110'!CW262</f>
        <v>0</v>
      </c>
      <c r="CY262" s="38">
        <f>'PRA110'!CX262</f>
        <v>0</v>
      </c>
      <c r="CZ262" s="38">
        <f>'PRA110'!CY262</f>
        <v>0</v>
      </c>
      <c r="DA262" s="38">
        <f>'PRA110'!CZ262</f>
        <v>0</v>
      </c>
      <c r="DB262" s="38">
        <f>'PRA110'!DA262</f>
        <v>0</v>
      </c>
      <c r="DC262" s="38">
        <f>'PRA110'!DB262</f>
        <v>0</v>
      </c>
      <c r="DD262" s="38">
        <f>'PRA110'!DC262</f>
        <v>0</v>
      </c>
      <c r="DE262" s="38">
        <f>'PRA110'!DD262</f>
        <v>0</v>
      </c>
      <c r="DF262" s="38">
        <f>'PRA110'!DE262</f>
        <v>0</v>
      </c>
      <c r="DG262" s="38">
        <f>'PRA110'!DF262</f>
        <v>0</v>
      </c>
      <c r="DH262" s="38">
        <f>'PRA110'!DG262</f>
        <v>0</v>
      </c>
      <c r="DI262" s="38">
        <f>'PRA110'!DH262</f>
        <v>0</v>
      </c>
      <c r="DJ262" s="38">
        <f>'PRA110'!DI262</f>
        <v>0</v>
      </c>
      <c r="DK262" s="38">
        <f>'PRA110'!DJ262</f>
        <v>0</v>
      </c>
      <c r="DL262" s="41">
        <f>'PRA110'!DK262</f>
        <v>0</v>
      </c>
    </row>
    <row r="263" spans="1:117" s="206" customFormat="1" ht="19.899999999999999" customHeight="1">
      <c r="A263" s="207"/>
      <c r="B263" s="295"/>
      <c r="C263" s="174"/>
      <c r="D263" s="140" t="s">
        <v>473</v>
      </c>
      <c r="E263" s="143" t="s">
        <v>872</v>
      </c>
      <c r="F263" s="223" t="s">
        <v>81</v>
      </c>
      <c r="G263" s="209"/>
      <c r="H263" s="202"/>
      <c r="I263" s="766"/>
      <c r="J263" s="43">
        <f>'PRA110'!J263</f>
        <v>0</v>
      </c>
      <c r="K263" s="38">
        <f>('PRA110'!I263-'PRA110'!J263)</f>
        <v>0</v>
      </c>
      <c r="L263" s="38">
        <f>'PRA110'!K263</f>
        <v>0</v>
      </c>
      <c r="M263" s="38">
        <f>'PRA110'!L263</f>
        <v>0</v>
      </c>
      <c r="N263" s="38">
        <f>'PRA110'!M263</f>
        <v>0</v>
      </c>
      <c r="O263" s="38">
        <f>'PRA110'!N263</f>
        <v>0</v>
      </c>
      <c r="P263" s="38">
        <f>'PRA110'!O263</f>
        <v>0</v>
      </c>
      <c r="Q263" s="38">
        <f>'PRA110'!P263</f>
        <v>0</v>
      </c>
      <c r="R263" s="38">
        <f>'PRA110'!Q263</f>
        <v>0</v>
      </c>
      <c r="S263" s="38">
        <f>'PRA110'!R263</f>
        <v>0</v>
      </c>
      <c r="T263" s="38">
        <f>'PRA110'!S263</f>
        <v>0</v>
      </c>
      <c r="U263" s="38">
        <f>'PRA110'!T263</f>
        <v>0</v>
      </c>
      <c r="V263" s="38">
        <f>'PRA110'!U263</f>
        <v>0</v>
      </c>
      <c r="W263" s="38">
        <f>'PRA110'!V263</f>
        <v>0</v>
      </c>
      <c r="X263" s="38">
        <f>'PRA110'!W263</f>
        <v>0</v>
      </c>
      <c r="Y263" s="38">
        <f>'PRA110'!X263</f>
        <v>0</v>
      </c>
      <c r="Z263" s="38">
        <f>'PRA110'!Y263</f>
        <v>0</v>
      </c>
      <c r="AA263" s="38">
        <f>'PRA110'!Z263</f>
        <v>0</v>
      </c>
      <c r="AB263" s="38">
        <f>'PRA110'!AA263</f>
        <v>0</v>
      </c>
      <c r="AC263" s="38">
        <f>'PRA110'!AB263</f>
        <v>0</v>
      </c>
      <c r="AD263" s="38">
        <f>'PRA110'!AC263</f>
        <v>0</v>
      </c>
      <c r="AE263" s="38">
        <f>'PRA110'!AD263</f>
        <v>0</v>
      </c>
      <c r="AF263" s="38">
        <f>'PRA110'!AE263</f>
        <v>0</v>
      </c>
      <c r="AG263" s="38">
        <f>'PRA110'!AF263</f>
        <v>0</v>
      </c>
      <c r="AH263" s="38">
        <f>'PRA110'!AG263</f>
        <v>0</v>
      </c>
      <c r="AI263" s="38">
        <f>'PRA110'!AH263</f>
        <v>0</v>
      </c>
      <c r="AJ263" s="38">
        <f>'PRA110'!AI263</f>
        <v>0</v>
      </c>
      <c r="AK263" s="38">
        <f>'PRA110'!AJ263</f>
        <v>0</v>
      </c>
      <c r="AL263" s="38">
        <f>'PRA110'!AK263</f>
        <v>0</v>
      </c>
      <c r="AM263" s="38">
        <f>'PRA110'!AL263</f>
        <v>0</v>
      </c>
      <c r="AN263" s="38">
        <f>'PRA110'!AM263</f>
        <v>0</v>
      </c>
      <c r="AO263" s="38">
        <f>'PRA110'!AN263</f>
        <v>0</v>
      </c>
      <c r="AP263" s="38">
        <f>'PRA110'!AO263</f>
        <v>0</v>
      </c>
      <c r="AQ263" s="38">
        <f>'PRA110'!AP263</f>
        <v>0</v>
      </c>
      <c r="AR263" s="38">
        <f>'PRA110'!AQ263</f>
        <v>0</v>
      </c>
      <c r="AS263" s="38">
        <f>'PRA110'!AR263</f>
        <v>0</v>
      </c>
      <c r="AT263" s="38">
        <f>'PRA110'!AS263</f>
        <v>0</v>
      </c>
      <c r="AU263" s="38">
        <f>'PRA110'!AT263</f>
        <v>0</v>
      </c>
      <c r="AV263" s="38">
        <f>'PRA110'!AU263</f>
        <v>0</v>
      </c>
      <c r="AW263" s="38">
        <f>'PRA110'!AV263</f>
        <v>0</v>
      </c>
      <c r="AX263" s="38">
        <f>'PRA110'!AW263</f>
        <v>0</v>
      </c>
      <c r="AY263" s="38">
        <f>'PRA110'!AX263</f>
        <v>0</v>
      </c>
      <c r="AZ263" s="38">
        <f>'PRA110'!AY263</f>
        <v>0</v>
      </c>
      <c r="BA263" s="38">
        <f>'PRA110'!AZ263</f>
        <v>0</v>
      </c>
      <c r="BB263" s="38">
        <f>'PRA110'!BA263</f>
        <v>0</v>
      </c>
      <c r="BC263" s="38">
        <f>'PRA110'!BB263</f>
        <v>0</v>
      </c>
      <c r="BD263" s="38">
        <f>'PRA110'!BC263</f>
        <v>0</v>
      </c>
      <c r="BE263" s="38">
        <f>'PRA110'!BD263</f>
        <v>0</v>
      </c>
      <c r="BF263" s="38">
        <f>'PRA110'!BE263</f>
        <v>0</v>
      </c>
      <c r="BG263" s="38">
        <f>'PRA110'!BF263</f>
        <v>0</v>
      </c>
      <c r="BH263" s="38">
        <f>'PRA110'!BG263</f>
        <v>0</v>
      </c>
      <c r="BI263" s="38">
        <f>'PRA110'!BH263</f>
        <v>0</v>
      </c>
      <c r="BJ263" s="38">
        <f>'PRA110'!BI263</f>
        <v>0</v>
      </c>
      <c r="BK263" s="38">
        <f>'PRA110'!BJ263</f>
        <v>0</v>
      </c>
      <c r="BL263" s="38">
        <f>'PRA110'!BK263</f>
        <v>0</v>
      </c>
      <c r="BM263" s="38">
        <f>'PRA110'!BL263</f>
        <v>0</v>
      </c>
      <c r="BN263" s="38">
        <f>'PRA110'!BM263</f>
        <v>0</v>
      </c>
      <c r="BO263" s="38">
        <f>'PRA110'!BN263</f>
        <v>0</v>
      </c>
      <c r="BP263" s="38">
        <f>'PRA110'!BO263</f>
        <v>0</v>
      </c>
      <c r="BQ263" s="38">
        <f>'PRA110'!BP263</f>
        <v>0</v>
      </c>
      <c r="BR263" s="38">
        <f>'PRA110'!BQ263</f>
        <v>0</v>
      </c>
      <c r="BS263" s="38">
        <f>'PRA110'!BR263</f>
        <v>0</v>
      </c>
      <c r="BT263" s="38">
        <f>'PRA110'!BS263</f>
        <v>0</v>
      </c>
      <c r="BU263" s="38">
        <f>'PRA110'!BT263</f>
        <v>0</v>
      </c>
      <c r="BV263" s="38">
        <f>'PRA110'!BU263</f>
        <v>0</v>
      </c>
      <c r="BW263" s="38">
        <f>'PRA110'!BV263</f>
        <v>0</v>
      </c>
      <c r="BX263" s="38">
        <f>'PRA110'!BW263</f>
        <v>0</v>
      </c>
      <c r="BY263" s="38">
        <f>'PRA110'!BX263</f>
        <v>0</v>
      </c>
      <c r="BZ263" s="38">
        <f>'PRA110'!BY263</f>
        <v>0</v>
      </c>
      <c r="CA263" s="38">
        <f>'PRA110'!BZ263</f>
        <v>0</v>
      </c>
      <c r="CB263" s="38">
        <f>'PRA110'!CA263</f>
        <v>0</v>
      </c>
      <c r="CC263" s="38">
        <f>'PRA110'!CB263</f>
        <v>0</v>
      </c>
      <c r="CD263" s="38">
        <f>'PRA110'!CC263</f>
        <v>0</v>
      </c>
      <c r="CE263" s="38">
        <f>'PRA110'!CD263</f>
        <v>0</v>
      </c>
      <c r="CF263" s="38">
        <f>'PRA110'!CE263</f>
        <v>0</v>
      </c>
      <c r="CG263" s="38">
        <f>'PRA110'!CF263</f>
        <v>0</v>
      </c>
      <c r="CH263" s="38">
        <f>'PRA110'!CG263</f>
        <v>0</v>
      </c>
      <c r="CI263" s="38">
        <f>'PRA110'!CH263</f>
        <v>0</v>
      </c>
      <c r="CJ263" s="38">
        <f>'PRA110'!CI263</f>
        <v>0</v>
      </c>
      <c r="CK263" s="38">
        <f>'PRA110'!CJ263</f>
        <v>0</v>
      </c>
      <c r="CL263" s="38">
        <f>'PRA110'!CK263</f>
        <v>0</v>
      </c>
      <c r="CM263" s="38">
        <f>'PRA110'!CL263</f>
        <v>0</v>
      </c>
      <c r="CN263" s="38">
        <f>'PRA110'!CM263</f>
        <v>0</v>
      </c>
      <c r="CO263" s="38">
        <f>'PRA110'!CN263</f>
        <v>0</v>
      </c>
      <c r="CP263" s="38">
        <f>'PRA110'!CO263</f>
        <v>0</v>
      </c>
      <c r="CQ263" s="38">
        <f>'PRA110'!CP263</f>
        <v>0</v>
      </c>
      <c r="CR263" s="38">
        <f>'PRA110'!CQ263</f>
        <v>0</v>
      </c>
      <c r="CS263" s="38">
        <f>'PRA110'!CR263</f>
        <v>0</v>
      </c>
      <c r="CT263" s="38">
        <f>'PRA110'!CS263</f>
        <v>0</v>
      </c>
      <c r="CU263" s="38">
        <f>'PRA110'!CT263</f>
        <v>0</v>
      </c>
      <c r="CV263" s="38">
        <f>'PRA110'!CU263</f>
        <v>0</v>
      </c>
      <c r="CW263" s="38">
        <f>'PRA110'!CV263</f>
        <v>0</v>
      </c>
      <c r="CX263" s="38">
        <f>'PRA110'!CW263</f>
        <v>0</v>
      </c>
      <c r="CY263" s="38">
        <f>'PRA110'!CX263</f>
        <v>0</v>
      </c>
      <c r="CZ263" s="38">
        <f>'PRA110'!CY263</f>
        <v>0</v>
      </c>
      <c r="DA263" s="38">
        <f>'PRA110'!CZ263</f>
        <v>0</v>
      </c>
      <c r="DB263" s="38">
        <f>'PRA110'!DA263</f>
        <v>0</v>
      </c>
      <c r="DC263" s="38">
        <f>'PRA110'!DB263</f>
        <v>0</v>
      </c>
      <c r="DD263" s="38">
        <f>'PRA110'!DC263</f>
        <v>0</v>
      </c>
      <c r="DE263" s="38">
        <f>'PRA110'!DD263</f>
        <v>0</v>
      </c>
      <c r="DF263" s="38">
        <f>'PRA110'!DE263</f>
        <v>0</v>
      </c>
      <c r="DG263" s="38">
        <f>'PRA110'!DF263</f>
        <v>0</v>
      </c>
      <c r="DH263" s="38">
        <f>'PRA110'!DG263</f>
        <v>0</v>
      </c>
      <c r="DI263" s="38">
        <f>'PRA110'!DH263</f>
        <v>0</v>
      </c>
      <c r="DJ263" s="38">
        <f>'PRA110'!DI263</f>
        <v>0</v>
      </c>
      <c r="DK263" s="38">
        <f>'PRA110'!DJ263</f>
        <v>0</v>
      </c>
      <c r="DL263" s="41">
        <f>'PRA110'!DK263</f>
        <v>0</v>
      </c>
    </row>
    <row r="264" spans="1:117" s="206" customFormat="1" ht="19.899999999999999" customHeight="1">
      <c r="A264" s="207"/>
      <c r="B264" s="295"/>
      <c r="C264" s="174"/>
      <c r="D264" s="140" t="s">
        <v>474</v>
      </c>
      <c r="E264" s="143" t="s">
        <v>873</v>
      </c>
      <c r="F264" s="223" t="s">
        <v>89</v>
      </c>
      <c r="G264" s="209"/>
      <c r="H264" s="202"/>
      <c r="I264" s="766"/>
      <c r="J264" s="43">
        <f>'PRA110'!J264</f>
        <v>0</v>
      </c>
      <c r="K264" s="38">
        <f>('PRA110'!I264-'PRA110'!J264)</f>
        <v>0</v>
      </c>
      <c r="L264" s="38">
        <f>'PRA110'!K264</f>
        <v>0</v>
      </c>
      <c r="M264" s="38">
        <f>'PRA110'!L264</f>
        <v>0</v>
      </c>
      <c r="N264" s="38">
        <f>'PRA110'!M264</f>
        <v>0</v>
      </c>
      <c r="O264" s="38">
        <f>'PRA110'!N264</f>
        <v>0</v>
      </c>
      <c r="P264" s="38">
        <f>'PRA110'!O264</f>
        <v>0</v>
      </c>
      <c r="Q264" s="38">
        <f>'PRA110'!P264</f>
        <v>0</v>
      </c>
      <c r="R264" s="38">
        <f>'PRA110'!Q264</f>
        <v>0</v>
      </c>
      <c r="S264" s="38">
        <f>'PRA110'!R264</f>
        <v>0</v>
      </c>
      <c r="T264" s="38">
        <f>'PRA110'!S264</f>
        <v>0</v>
      </c>
      <c r="U264" s="38">
        <f>'PRA110'!T264</f>
        <v>0</v>
      </c>
      <c r="V264" s="38">
        <f>'PRA110'!U264</f>
        <v>0</v>
      </c>
      <c r="W264" s="38">
        <f>'PRA110'!V264</f>
        <v>0</v>
      </c>
      <c r="X264" s="38">
        <f>'PRA110'!W264</f>
        <v>0</v>
      </c>
      <c r="Y264" s="38">
        <f>'PRA110'!X264</f>
        <v>0</v>
      </c>
      <c r="Z264" s="38">
        <f>'PRA110'!Y264</f>
        <v>0</v>
      </c>
      <c r="AA264" s="38">
        <f>'PRA110'!Z264</f>
        <v>0</v>
      </c>
      <c r="AB264" s="38">
        <f>'PRA110'!AA264</f>
        <v>0</v>
      </c>
      <c r="AC264" s="38">
        <f>'PRA110'!AB264</f>
        <v>0</v>
      </c>
      <c r="AD264" s="38">
        <f>'PRA110'!AC264</f>
        <v>0</v>
      </c>
      <c r="AE264" s="38">
        <f>'PRA110'!AD264</f>
        <v>0</v>
      </c>
      <c r="AF264" s="38">
        <f>'PRA110'!AE264</f>
        <v>0</v>
      </c>
      <c r="AG264" s="38">
        <f>'PRA110'!AF264</f>
        <v>0</v>
      </c>
      <c r="AH264" s="38">
        <f>'PRA110'!AG264</f>
        <v>0</v>
      </c>
      <c r="AI264" s="38">
        <f>'PRA110'!AH264</f>
        <v>0</v>
      </c>
      <c r="AJ264" s="38">
        <f>'PRA110'!AI264</f>
        <v>0</v>
      </c>
      <c r="AK264" s="38">
        <f>'PRA110'!AJ264</f>
        <v>0</v>
      </c>
      <c r="AL264" s="38">
        <f>'PRA110'!AK264</f>
        <v>0</v>
      </c>
      <c r="AM264" s="38">
        <f>'PRA110'!AL264</f>
        <v>0</v>
      </c>
      <c r="AN264" s="38">
        <f>'PRA110'!AM264</f>
        <v>0</v>
      </c>
      <c r="AO264" s="38">
        <f>'PRA110'!AN264</f>
        <v>0</v>
      </c>
      <c r="AP264" s="38">
        <f>'PRA110'!AO264</f>
        <v>0</v>
      </c>
      <c r="AQ264" s="38">
        <f>'PRA110'!AP264</f>
        <v>0</v>
      </c>
      <c r="AR264" s="38">
        <f>'PRA110'!AQ264</f>
        <v>0</v>
      </c>
      <c r="AS264" s="38">
        <f>'PRA110'!AR264</f>
        <v>0</v>
      </c>
      <c r="AT264" s="38">
        <f>'PRA110'!AS264</f>
        <v>0</v>
      </c>
      <c r="AU264" s="38">
        <f>'PRA110'!AT264</f>
        <v>0</v>
      </c>
      <c r="AV264" s="38">
        <f>'PRA110'!AU264</f>
        <v>0</v>
      </c>
      <c r="AW264" s="38">
        <f>'PRA110'!AV264</f>
        <v>0</v>
      </c>
      <c r="AX264" s="38">
        <f>'PRA110'!AW264</f>
        <v>0</v>
      </c>
      <c r="AY264" s="38">
        <f>'PRA110'!AX264</f>
        <v>0</v>
      </c>
      <c r="AZ264" s="38">
        <f>'PRA110'!AY264</f>
        <v>0</v>
      </c>
      <c r="BA264" s="38">
        <f>'PRA110'!AZ264</f>
        <v>0</v>
      </c>
      <c r="BB264" s="38">
        <f>'PRA110'!BA264</f>
        <v>0</v>
      </c>
      <c r="BC264" s="38">
        <f>'PRA110'!BB264</f>
        <v>0</v>
      </c>
      <c r="BD264" s="38">
        <f>'PRA110'!BC264</f>
        <v>0</v>
      </c>
      <c r="BE264" s="38">
        <f>'PRA110'!BD264</f>
        <v>0</v>
      </c>
      <c r="BF264" s="38">
        <f>'PRA110'!BE264</f>
        <v>0</v>
      </c>
      <c r="BG264" s="38">
        <f>'PRA110'!BF264</f>
        <v>0</v>
      </c>
      <c r="BH264" s="38">
        <f>'PRA110'!BG264</f>
        <v>0</v>
      </c>
      <c r="BI264" s="38">
        <f>'PRA110'!BH264</f>
        <v>0</v>
      </c>
      <c r="BJ264" s="38">
        <f>'PRA110'!BI264</f>
        <v>0</v>
      </c>
      <c r="BK264" s="38">
        <f>'PRA110'!BJ264</f>
        <v>0</v>
      </c>
      <c r="BL264" s="38">
        <f>'PRA110'!BK264</f>
        <v>0</v>
      </c>
      <c r="BM264" s="38">
        <f>'PRA110'!BL264</f>
        <v>0</v>
      </c>
      <c r="BN264" s="38">
        <f>'PRA110'!BM264</f>
        <v>0</v>
      </c>
      <c r="BO264" s="38">
        <f>'PRA110'!BN264</f>
        <v>0</v>
      </c>
      <c r="BP264" s="38">
        <f>'PRA110'!BO264</f>
        <v>0</v>
      </c>
      <c r="BQ264" s="38">
        <f>'PRA110'!BP264</f>
        <v>0</v>
      </c>
      <c r="BR264" s="38">
        <f>'PRA110'!BQ264</f>
        <v>0</v>
      </c>
      <c r="BS264" s="38">
        <f>'PRA110'!BR264</f>
        <v>0</v>
      </c>
      <c r="BT264" s="38">
        <f>'PRA110'!BS264</f>
        <v>0</v>
      </c>
      <c r="BU264" s="38">
        <f>'PRA110'!BT264</f>
        <v>0</v>
      </c>
      <c r="BV264" s="38">
        <f>'PRA110'!BU264</f>
        <v>0</v>
      </c>
      <c r="BW264" s="38">
        <f>'PRA110'!BV264</f>
        <v>0</v>
      </c>
      <c r="BX264" s="38">
        <f>'PRA110'!BW264</f>
        <v>0</v>
      </c>
      <c r="BY264" s="38">
        <f>'PRA110'!BX264</f>
        <v>0</v>
      </c>
      <c r="BZ264" s="38">
        <f>'PRA110'!BY264</f>
        <v>0</v>
      </c>
      <c r="CA264" s="38">
        <f>'PRA110'!BZ264</f>
        <v>0</v>
      </c>
      <c r="CB264" s="38">
        <f>'PRA110'!CA264</f>
        <v>0</v>
      </c>
      <c r="CC264" s="38">
        <f>'PRA110'!CB264</f>
        <v>0</v>
      </c>
      <c r="CD264" s="38">
        <f>'PRA110'!CC264</f>
        <v>0</v>
      </c>
      <c r="CE264" s="38">
        <f>'PRA110'!CD264</f>
        <v>0</v>
      </c>
      <c r="CF264" s="38">
        <f>'PRA110'!CE264</f>
        <v>0</v>
      </c>
      <c r="CG264" s="38">
        <f>'PRA110'!CF264</f>
        <v>0</v>
      </c>
      <c r="CH264" s="38">
        <f>'PRA110'!CG264</f>
        <v>0</v>
      </c>
      <c r="CI264" s="38">
        <f>'PRA110'!CH264</f>
        <v>0</v>
      </c>
      <c r="CJ264" s="38">
        <f>'PRA110'!CI264</f>
        <v>0</v>
      </c>
      <c r="CK264" s="38">
        <f>'PRA110'!CJ264</f>
        <v>0</v>
      </c>
      <c r="CL264" s="38">
        <f>'PRA110'!CK264</f>
        <v>0</v>
      </c>
      <c r="CM264" s="38">
        <f>'PRA110'!CL264</f>
        <v>0</v>
      </c>
      <c r="CN264" s="38">
        <f>'PRA110'!CM264</f>
        <v>0</v>
      </c>
      <c r="CO264" s="38">
        <f>'PRA110'!CN264</f>
        <v>0</v>
      </c>
      <c r="CP264" s="38">
        <f>'PRA110'!CO264</f>
        <v>0</v>
      </c>
      <c r="CQ264" s="38">
        <f>'PRA110'!CP264</f>
        <v>0</v>
      </c>
      <c r="CR264" s="38">
        <f>'PRA110'!CQ264</f>
        <v>0</v>
      </c>
      <c r="CS264" s="38">
        <f>'PRA110'!CR264</f>
        <v>0</v>
      </c>
      <c r="CT264" s="38">
        <f>'PRA110'!CS264</f>
        <v>0</v>
      </c>
      <c r="CU264" s="38">
        <f>'PRA110'!CT264</f>
        <v>0</v>
      </c>
      <c r="CV264" s="38">
        <f>'PRA110'!CU264</f>
        <v>0</v>
      </c>
      <c r="CW264" s="38">
        <f>'PRA110'!CV264</f>
        <v>0</v>
      </c>
      <c r="CX264" s="38">
        <f>'PRA110'!CW264</f>
        <v>0</v>
      </c>
      <c r="CY264" s="38">
        <f>'PRA110'!CX264</f>
        <v>0</v>
      </c>
      <c r="CZ264" s="38">
        <f>'PRA110'!CY264</f>
        <v>0</v>
      </c>
      <c r="DA264" s="38">
        <f>'PRA110'!CZ264</f>
        <v>0</v>
      </c>
      <c r="DB264" s="38">
        <f>'PRA110'!DA264</f>
        <v>0</v>
      </c>
      <c r="DC264" s="38">
        <f>'PRA110'!DB264</f>
        <v>0</v>
      </c>
      <c r="DD264" s="38">
        <f>'PRA110'!DC264</f>
        <v>0</v>
      </c>
      <c r="DE264" s="38">
        <f>'PRA110'!DD264</f>
        <v>0</v>
      </c>
      <c r="DF264" s="38">
        <f>'PRA110'!DE264</f>
        <v>0</v>
      </c>
      <c r="DG264" s="38">
        <f>'PRA110'!DF264</f>
        <v>0</v>
      </c>
      <c r="DH264" s="38">
        <f>'PRA110'!DG264</f>
        <v>0</v>
      </c>
      <c r="DI264" s="38">
        <f>'PRA110'!DH264</f>
        <v>0</v>
      </c>
      <c r="DJ264" s="38">
        <f>'PRA110'!DI264</f>
        <v>0</v>
      </c>
      <c r="DK264" s="38">
        <f>'PRA110'!DJ264</f>
        <v>0</v>
      </c>
      <c r="DL264" s="41">
        <f>'PRA110'!DK264</f>
        <v>0</v>
      </c>
    </row>
    <row r="265" spans="1:117" s="206" customFormat="1" ht="19.899999999999999" customHeight="1">
      <c r="A265" s="207"/>
      <c r="B265" s="295"/>
      <c r="C265" s="174"/>
      <c r="D265" s="140" t="s">
        <v>475</v>
      </c>
      <c r="E265" s="143" t="s">
        <v>874</v>
      </c>
      <c r="F265" s="224" t="s">
        <v>91</v>
      </c>
      <c r="G265" s="209"/>
      <c r="H265" s="202"/>
      <c r="I265" s="212"/>
      <c r="J265" s="43">
        <f>'PRA110'!J265</f>
        <v>0</v>
      </c>
      <c r="K265" s="38">
        <f>('PRA110'!I265-'PRA110'!J265)</f>
        <v>0</v>
      </c>
      <c r="L265" s="38">
        <f>'PRA110'!K265</f>
        <v>0</v>
      </c>
      <c r="M265" s="38">
        <f>'PRA110'!L265</f>
        <v>0</v>
      </c>
      <c r="N265" s="38">
        <f>'PRA110'!M265</f>
        <v>0</v>
      </c>
      <c r="O265" s="38">
        <f>'PRA110'!N265</f>
        <v>0</v>
      </c>
      <c r="P265" s="38">
        <f>'PRA110'!O265</f>
        <v>0</v>
      </c>
      <c r="Q265" s="38">
        <f>'PRA110'!P265</f>
        <v>0</v>
      </c>
      <c r="R265" s="38">
        <f>'PRA110'!Q265</f>
        <v>0</v>
      </c>
      <c r="S265" s="38">
        <f>'PRA110'!R265</f>
        <v>0</v>
      </c>
      <c r="T265" s="38">
        <f>'PRA110'!S265</f>
        <v>0</v>
      </c>
      <c r="U265" s="38">
        <f>'PRA110'!T265</f>
        <v>0</v>
      </c>
      <c r="V265" s="38">
        <f>'PRA110'!U265</f>
        <v>0</v>
      </c>
      <c r="W265" s="38">
        <f>'PRA110'!V265</f>
        <v>0</v>
      </c>
      <c r="X265" s="38">
        <f>'PRA110'!W265</f>
        <v>0</v>
      </c>
      <c r="Y265" s="38">
        <f>'PRA110'!X265</f>
        <v>0</v>
      </c>
      <c r="Z265" s="38">
        <f>'PRA110'!Y265</f>
        <v>0</v>
      </c>
      <c r="AA265" s="38">
        <f>'PRA110'!Z265</f>
        <v>0</v>
      </c>
      <c r="AB265" s="38">
        <f>'PRA110'!AA265</f>
        <v>0</v>
      </c>
      <c r="AC265" s="38">
        <f>'PRA110'!AB265</f>
        <v>0</v>
      </c>
      <c r="AD265" s="38">
        <f>'PRA110'!AC265</f>
        <v>0</v>
      </c>
      <c r="AE265" s="38">
        <f>'PRA110'!AD265</f>
        <v>0</v>
      </c>
      <c r="AF265" s="38">
        <f>'PRA110'!AE265</f>
        <v>0</v>
      </c>
      <c r="AG265" s="38">
        <f>'PRA110'!AF265</f>
        <v>0</v>
      </c>
      <c r="AH265" s="38">
        <f>'PRA110'!AG265</f>
        <v>0</v>
      </c>
      <c r="AI265" s="38">
        <f>'PRA110'!AH265</f>
        <v>0</v>
      </c>
      <c r="AJ265" s="38">
        <f>'PRA110'!AI265</f>
        <v>0</v>
      </c>
      <c r="AK265" s="38">
        <f>'PRA110'!AJ265</f>
        <v>0</v>
      </c>
      <c r="AL265" s="38">
        <f>'PRA110'!AK265</f>
        <v>0</v>
      </c>
      <c r="AM265" s="38">
        <f>'PRA110'!AL265</f>
        <v>0</v>
      </c>
      <c r="AN265" s="38">
        <f>'PRA110'!AM265</f>
        <v>0</v>
      </c>
      <c r="AO265" s="38">
        <f>'PRA110'!AN265</f>
        <v>0</v>
      </c>
      <c r="AP265" s="38">
        <f>'PRA110'!AO265</f>
        <v>0</v>
      </c>
      <c r="AQ265" s="38">
        <f>'PRA110'!AP265</f>
        <v>0</v>
      </c>
      <c r="AR265" s="38">
        <f>'PRA110'!AQ265</f>
        <v>0</v>
      </c>
      <c r="AS265" s="38">
        <f>'PRA110'!AR265</f>
        <v>0</v>
      </c>
      <c r="AT265" s="38">
        <f>'PRA110'!AS265</f>
        <v>0</v>
      </c>
      <c r="AU265" s="38">
        <f>'PRA110'!AT265</f>
        <v>0</v>
      </c>
      <c r="AV265" s="38">
        <f>'PRA110'!AU265</f>
        <v>0</v>
      </c>
      <c r="AW265" s="38">
        <f>'PRA110'!AV265</f>
        <v>0</v>
      </c>
      <c r="AX265" s="38">
        <f>'PRA110'!AW265</f>
        <v>0</v>
      </c>
      <c r="AY265" s="38">
        <f>'PRA110'!AX265</f>
        <v>0</v>
      </c>
      <c r="AZ265" s="38">
        <f>'PRA110'!AY265</f>
        <v>0</v>
      </c>
      <c r="BA265" s="38">
        <f>'PRA110'!AZ265</f>
        <v>0</v>
      </c>
      <c r="BB265" s="38">
        <f>'PRA110'!BA265</f>
        <v>0</v>
      </c>
      <c r="BC265" s="38">
        <f>'PRA110'!BB265</f>
        <v>0</v>
      </c>
      <c r="BD265" s="38">
        <f>'PRA110'!BC265</f>
        <v>0</v>
      </c>
      <c r="BE265" s="38">
        <f>'PRA110'!BD265</f>
        <v>0</v>
      </c>
      <c r="BF265" s="38">
        <f>'PRA110'!BE265</f>
        <v>0</v>
      </c>
      <c r="BG265" s="38">
        <f>'PRA110'!BF265</f>
        <v>0</v>
      </c>
      <c r="BH265" s="38">
        <f>'PRA110'!BG265</f>
        <v>0</v>
      </c>
      <c r="BI265" s="38">
        <f>'PRA110'!BH265</f>
        <v>0</v>
      </c>
      <c r="BJ265" s="38">
        <f>'PRA110'!BI265</f>
        <v>0</v>
      </c>
      <c r="BK265" s="38">
        <f>'PRA110'!BJ265</f>
        <v>0</v>
      </c>
      <c r="BL265" s="38">
        <f>'PRA110'!BK265</f>
        <v>0</v>
      </c>
      <c r="BM265" s="38">
        <f>'PRA110'!BL265</f>
        <v>0</v>
      </c>
      <c r="BN265" s="38">
        <f>'PRA110'!BM265</f>
        <v>0</v>
      </c>
      <c r="BO265" s="38">
        <f>'PRA110'!BN265</f>
        <v>0</v>
      </c>
      <c r="BP265" s="38">
        <f>'PRA110'!BO265</f>
        <v>0</v>
      </c>
      <c r="BQ265" s="38">
        <f>'PRA110'!BP265</f>
        <v>0</v>
      </c>
      <c r="BR265" s="38">
        <f>'PRA110'!BQ265</f>
        <v>0</v>
      </c>
      <c r="BS265" s="38">
        <f>'PRA110'!BR265</f>
        <v>0</v>
      </c>
      <c r="BT265" s="38">
        <f>'PRA110'!BS265</f>
        <v>0</v>
      </c>
      <c r="BU265" s="38">
        <f>'PRA110'!BT265</f>
        <v>0</v>
      </c>
      <c r="BV265" s="38">
        <f>'PRA110'!BU265</f>
        <v>0</v>
      </c>
      <c r="BW265" s="38">
        <f>'PRA110'!BV265</f>
        <v>0</v>
      </c>
      <c r="BX265" s="38">
        <f>'PRA110'!BW265</f>
        <v>0</v>
      </c>
      <c r="BY265" s="38">
        <f>'PRA110'!BX265</f>
        <v>0</v>
      </c>
      <c r="BZ265" s="38">
        <f>'PRA110'!BY265</f>
        <v>0</v>
      </c>
      <c r="CA265" s="38">
        <f>'PRA110'!BZ265</f>
        <v>0</v>
      </c>
      <c r="CB265" s="38">
        <f>'PRA110'!CA265</f>
        <v>0</v>
      </c>
      <c r="CC265" s="38">
        <f>'PRA110'!CB265</f>
        <v>0</v>
      </c>
      <c r="CD265" s="38">
        <f>'PRA110'!CC265</f>
        <v>0</v>
      </c>
      <c r="CE265" s="38">
        <f>'PRA110'!CD265</f>
        <v>0</v>
      </c>
      <c r="CF265" s="38">
        <f>'PRA110'!CE265</f>
        <v>0</v>
      </c>
      <c r="CG265" s="38">
        <f>'PRA110'!CF265</f>
        <v>0</v>
      </c>
      <c r="CH265" s="38">
        <f>'PRA110'!CG265</f>
        <v>0</v>
      </c>
      <c r="CI265" s="38">
        <f>'PRA110'!CH265</f>
        <v>0</v>
      </c>
      <c r="CJ265" s="38">
        <f>'PRA110'!CI265</f>
        <v>0</v>
      </c>
      <c r="CK265" s="38">
        <f>'PRA110'!CJ265</f>
        <v>0</v>
      </c>
      <c r="CL265" s="38">
        <f>'PRA110'!CK265</f>
        <v>0</v>
      </c>
      <c r="CM265" s="38">
        <f>'PRA110'!CL265</f>
        <v>0</v>
      </c>
      <c r="CN265" s="38">
        <f>'PRA110'!CM265</f>
        <v>0</v>
      </c>
      <c r="CO265" s="38">
        <f>'PRA110'!CN265</f>
        <v>0</v>
      </c>
      <c r="CP265" s="38">
        <f>'PRA110'!CO265</f>
        <v>0</v>
      </c>
      <c r="CQ265" s="38">
        <f>'PRA110'!CP265</f>
        <v>0</v>
      </c>
      <c r="CR265" s="38">
        <f>'PRA110'!CQ265</f>
        <v>0</v>
      </c>
      <c r="CS265" s="38">
        <f>'PRA110'!CR265</f>
        <v>0</v>
      </c>
      <c r="CT265" s="38">
        <f>'PRA110'!CS265</f>
        <v>0</v>
      </c>
      <c r="CU265" s="38">
        <f>'PRA110'!CT265</f>
        <v>0</v>
      </c>
      <c r="CV265" s="38">
        <f>'PRA110'!CU265</f>
        <v>0</v>
      </c>
      <c r="CW265" s="38">
        <f>'PRA110'!CV265</f>
        <v>0</v>
      </c>
      <c r="CX265" s="38">
        <f>'PRA110'!CW265</f>
        <v>0</v>
      </c>
      <c r="CY265" s="38">
        <f>'PRA110'!CX265</f>
        <v>0</v>
      </c>
      <c r="CZ265" s="38">
        <f>'PRA110'!CY265</f>
        <v>0</v>
      </c>
      <c r="DA265" s="38">
        <f>'PRA110'!CZ265</f>
        <v>0</v>
      </c>
      <c r="DB265" s="38">
        <f>'PRA110'!DA265</f>
        <v>0</v>
      </c>
      <c r="DC265" s="38">
        <f>'PRA110'!DB265</f>
        <v>0</v>
      </c>
      <c r="DD265" s="38">
        <f>'PRA110'!DC265</f>
        <v>0</v>
      </c>
      <c r="DE265" s="38">
        <f>'PRA110'!DD265</f>
        <v>0</v>
      </c>
      <c r="DF265" s="38">
        <f>'PRA110'!DE265</f>
        <v>0</v>
      </c>
      <c r="DG265" s="38">
        <f>'PRA110'!DF265</f>
        <v>0</v>
      </c>
      <c r="DH265" s="38">
        <f>'PRA110'!DG265</f>
        <v>0</v>
      </c>
      <c r="DI265" s="38">
        <f>'PRA110'!DH265</f>
        <v>0</v>
      </c>
      <c r="DJ265" s="38">
        <f>'PRA110'!DI265</f>
        <v>0</v>
      </c>
      <c r="DK265" s="38">
        <f>'PRA110'!DJ265</f>
        <v>0</v>
      </c>
      <c r="DL265" s="41">
        <f>'PRA110'!DK265</f>
        <v>0</v>
      </c>
    </row>
    <row r="266" spans="1:117" s="206" customFormat="1" ht="19.899999999999999" customHeight="1">
      <c r="A266" s="207"/>
      <c r="B266" s="295"/>
      <c r="C266" s="174"/>
      <c r="D266" s="140" t="s">
        <v>476</v>
      </c>
      <c r="E266" s="143" t="s">
        <v>875</v>
      </c>
      <c r="F266" s="224" t="s">
        <v>93</v>
      </c>
      <c r="G266" s="209"/>
      <c r="H266" s="202"/>
      <c r="I266" s="212"/>
      <c r="J266" s="43">
        <f>'PRA110'!J266</f>
        <v>0</v>
      </c>
      <c r="K266" s="38">
        <f>('PRA110'!I266-'PRA110'!J266)</f>
        <v>0</v>
      </c>
      <c r="L266" s="38">
        <f>'PRA110'!K266</f>
        <v>0</v>
      </c>
      <c r="M266" s="38">
        <f>'PRA110'!L266</f>
        <v>0</v>
      </c>
      <c r="N266" s="38">
        <f>'PRA110'!M266</f>
        <v>0</v>
      </c>
      <c r="O266" s="38">
        <f>'PRA110'!N266</f>
        <v>0</v>
      </c>
      <c r="P266" s="38">
        <f>'PRA110'!O266</f>
        <v>0</v>
      </c>
      <c r="Q266" s="38">
        <f>'PRA110'!P266</f>
        <v>0</v>
      </c>
      <c r="R266" s="38">
        <f>'PRA110'!Q266</f>
        <v>0</v>
      </c>
      <c r="S266" s="38">
        <f>'PRA110'!R266</f>
        <v>0</v>
      </c>
      <c r="T266" s="38">
        <f>'PRA110'!S266</f>
        <v>0</v>
      </c>
      <c r="U266" s="38">
        <f>'PRA110'!T266</f>
        <v>0</v>
      </c>
      <c r="V266" s="38">
        <f>'PRA110'!U266</f>
        <v>0</v>
      </c>
      <c r="W266" s="38">
        <f>'PRA110'!V266</f>
        <v>0</v>
      </c>
      <c r="X266" s="38">
        <f>'PRA110'!W266</f>
        <v>0</v>
      </c>
      <c r="Y266" s="38">
        <f>'PRA110'!X266</f>
        <v>0</v>
      </c>
      <c r="Z266" s="38">
        <f>'PRA110'!Y266</f>
        <v>0</v>
      </c>
      <c r="AA266" s="38">
        <f>'PRA110'!Z266</f>
        <v>0</v>
      </c>
      <c r="AB266" s="38">
        <f>'PRA110'!AA266</f>
        <v>0</v>
      </c>
      <c r="AC266" s="38">
        <f>'PRA110'!AB266</f>
        <v>0</v>
      </c>
      <c r="AD266" s="38">
        <f>'PRA110'!AC266</f>
        <v>0</v>
      </c>
      <c r="AE266" s="38">
        <f>'PRA110'!AD266</f>
        <v>0</v>
      </c>
      <c r="AF266" s="38">
        <f>'PRA110'!AE266</f>
        <v>0</v>
      </c>
      <c r="AG266" s="38">
        <f>'PRA110'!AF266</f>
        <v>0</v>
      </c>
      <c r="AH266" s="38">
        <f>'PRA110'!AG266</f>
        <v>0</v>
      </c>
      <c r="AI266" s="38">
        <f>'PRA110'!AH266</f>
        <v>0</v>
      </c>
      <c r="AJ266" s="38">
        <f>'PRA110'!AI266</f>
        <v>0</v>
      </c>
      <c r="AK266" s="38">
        <f>'PRA110'!AJ266</f>
        <v>0</v>
      </c>
      <c r="AL266" s="38">
        <f>'PRA110'!AK266</f>
        <v>0</v>
      </c>
      <c r="AM266" s="38">
        <f>'PRA110'!AL266</f>
        <v>0</v>
      </c>
      <c r="AN266" s="38">
        <f>'PRA110'!AM266</f>
        <v>0</v>
      </c>
      <c r="AO266" s="38">
        <f>'PRA110'!AN266</f>
        <v>0</v>
      </c>
      <c r="AP266" s="38">
        <f>'PRA110'!AO266</f>
        <v>0</v>
      </c>
      <c r="AQ266" s="38">
        <f>'PRA110'!AP266</f>
        <v>0</v>
      </c>
      <c r="AR266" s="38">
        <f>'PRA110'!AQ266</f>
        <v>0</v>
      </c>
      <c r="AS266" s="38">
        <f>'PRA110'!AR266</f>
        <v>0</v>
      </c>
      <c r="AT266" s="38">
        <f>'PRA110'!AS266</f>
        <v>0</v>
      </c>
      <c r="AU266" s="38">
        <f>'PRA110'!AT266</f>
        <v>0</v>
      </c>
      <c r="AV266" s="38">
        <f>'PRA110'!AU266</f>
        <v>0</v>
      </c>
      <c r="AW266" s="38">
        <f>'PRA110'!AV266</f>
        <v>0</v>
      </c>
      <c r="AX266" s="38">
        <f>'PRA110'!AW266</f>
        <v>0</v>
      </c>
      <c r="AY266" s="38">
        <f>'PRA110'!AX266</f>
        <v>0</v>
      </c>
      <c r="AZ266" s="38">
        <f>'PRA110'!AY266</f>
        <v>0</v>
      </c>
      <c r="BA266" s="38">
        <f>'PRA110'!AZ266</f>
        <v>0</v>
      </c>
      <c r="BB266" s="38">
        <f>'PRA110'!BA266</f>
        <v>0</v>
      </c>
      <c r="BC266" s="38">
        <f>'PRA110'!BB266</f>
        <v>0</v>
      </c>
      <c r="BD266" s="38">
        <f>'PRA110'!BC266</f>
        <v>0</v>
      </c>
      <c r="BE266" s="38">
        <f>'PRA110'!BD266</f>
        <v>0</v>
      </c>
      <c r="BF266" s="38">
        <f>'PRA110'!BE266</f>
        <v>0</v>
      </c>
      <c r="BG266" s="38">
        <f>'PRA110'!BF266</f>
        <v>0</v>
      </c>
      <c r="BH266" s="38">
        <f>'PRA110'!BG266</f>
        <v>0</v>
      </c>
      <c r="BI266" s="38">
        <f>'PRA110'!BH266</f>
        <v>0</v>
      </c>
      <c r="BJ266" s="38">
        <f>'PRA110'!BI266</f>
        <v>0</v>
      </c>
      <c r="BK266" s="38">
        <f>'PRA110'!BJ266</f>
        <v>0</v>
      </c>
      <c r="BL266" s="38">
        <f>'PRA110'!BK266</f>
        <v>0</v>
      </c>
      <c r="BM266" s="38">
        <f>'PRA110'!BL266</f>
        <v>0</v>
      </c>
      <c r="BN266" s="38">
        <f>'PRA110'!BM266</f>
        <v>0</v>
      </c>
      <c r="BO266" s="38">
        <f>'PRA110'!BN266</f>
        <v>0</v>
      </c>
      <c r="BP266" s="38">
        <f>'PRA110'!BO266</f>
        <v>0</v>
      </c>
      <c r="BQ266" s="38">
        <f>'PRA110'!BP266</f>
        <v>0</v>
      </c>
      <c r="BR266" s="38">
        <f>'PRA110'!BQ266</f>
        <v>0</v>
      </c>
      <c r="BS266" s="38">
        <f>'PRA110'!BR266</f>
        <v>0</v>
      </c>
      <c r="BT266" s="38">
        <f>'PRA110'!BS266</f>
        <v>0</v>
      </c>
      <c r="BU266" s="38">
        <f>'PRA110'!BT266</f>
        <v>0</v>
      </c>
      <c r="BV266" s="38">
        <f>'PRA110'!BU266</f>
        <v>0</v>
      </c>
      <c r="BW266" s="38">
        <f>'PRA110'!BV266</f>
        <v>0</v>
      </c>
      <c r="BX266" s="38">
        <f>'PRA110'!BW266</f>
        <v>0</v>
      </c>
      <c r="BY266" s="38">
        <f>'PRA110'!BX266</f>
        <v>0</v>
      </c>
      <c r="BZ266" s="38">
        <f>'PRA110'!BY266</f>
        <v>0</v>
      </c>
      <c r="CA266" s="38">
        <f>'PRA110'!BZ266</f>
        <v>0</v>
      </c>
      <c r="CB266" s="38">
        <f>'PRA110'!CA266</f>
        <v>0</v>
      </c>
      <c r="CC266" s="38">
        <f>'PRA110'!CB266</f>
        <v>0</v>
      </c>
      <c r="CD266" s="38">
        <f>'PRA110'!CC266</f>
        <v>0</v>
      </c>
      <c r="CE266" s="38">
        <f>'PRA110'!CD266</f>
        <v>0</v>
      </c>
      <c r="CF266" s="38">
        <f>'PRA110'!CE266</f>
        <v>0</v>
      </c>
      <c r="CG266" s="38">
        <f>'PRA110'!CF266</f>
        <v>0</v>
      </c>
      <c r="CH266" s="38">
        <f>'PRA110'!CG266</f>
        <v>0</v>
      </c>
      <c r="CI266" s="38">
        <f>'PRA110'!CH266</f>
        <v>0</v>
      </c>
      <c r="CJ266" s="38">
        <f>'PRA110'!CI266</f>
        <v>0</v>
      </c>
      <c r="CK266" s="38">
        <f>'PRA110'!CJ266</f>
        <v>0</v>
      </c>
      <c r="CL266" s="38">
        <f>'PRA110'!CK266</f>
        <v>0</v>
      </c>
      <c r="CM266" s="38">
        <f>'PRA110'!CL266</f>
        <v>0</v>
      </c>
      <c r="CN266" s="38">
        <f>'PRA110'!CM266</f>
        <v>0</v>
      </c>
      <c r="CO266" s="38">
        <f>'PRA110'!CN266</f>
        <v>0</v>
      </c>
      <c r="CP266" s="38">
        <f>'PRA110'!CO266</f>
        <v>0</v>
      </c>
      <c r="CQ266" s="38">
        <f>'PRA110'!CP266</f>
        <v>0</v>
      </c>
      <c r="CR266" s="38">
        <f>'PRA110'!CQ266</f>
        <v>0</v>
      </c>
      <c r="CS266" s="38">
        <f>'PRA110'!CR266</f>
        <v>0</v>
      </c>
      <c r="CT266" s="38">
        <f>'PRA110'!CS266</f>
        <v>0</v>
      </c>
      <c r="CU266" s="38">
        <f>'PRA110'!CT266</f>
        <v>0</v>
      </c>
      <c r="CV266" s="38">
        <f>'PRA110'!CU266</f>
        <v>0</v>
      </c>
      <c r="CW266" s="38">
        <f>'PRA110'!CV266</f>
        <v>0</v>
      </c>
      <c r="CX266" s="38">
        <f>'PRA110'!CW266</f>
        <v>0</v>
      </c>
      <c r="CY266" s="38">
        <f>'PRA110'!CX266</f>
        <v>0</v>
      </c>
      <c r="CZ266" s="38">
        <f>'PRA110'!CY266</f>
        <v>0</v>
      </c>
      <c r="DA266" s="38">
        <f>'PRA110'!CZ266</f>
        <v>0</v>
      </c>
      <c r="DB266" s="38">
        <f>'PRA110'!DA266</f>
        <v>0</v>
      </c>
      <c r="DC266" s="38">
        <f>'PRA110'!DB266</f>
        <v>0</v>
      </c>
      <c r="DD266" s="38">
        <f>'PRA110'!DC266</f>
        <v>0</v>
      </c>
      <c r="DE266" s="38">
        <f>'PRA110'!DD266</f>
        <v>0</v>
      </c>
      <c r="DF266" s="38">
        <f>'PRA110'!DE266</f>
        <v>0</v>
      </c>
      <c r="DG266" s="38">
        <f>'PRA110'!DF266</f>
        <v>0</v>
      </c>
      <c r="DH266" s="38">
        <f>'PRA110'!DG266</f>
        <v>0</v>
      </c>
      <c r="DI266" s="38">
        <f>'PRA110'!DH266</f>
        <v>0</v>
      </c>
      <c r="DJ266" s="38">
        <f>'PRA110'!DI266</f>
        <v>0</v>
      </c>
      <c r="DK266" s="38">
        <f>'PRA110'!DJ266</f>
        <v>0</v>
      </c>
      <c r="DL266" s="41">
        <f>'PRA110'!DK266</f>
        <v>0</v>
      </c>
    </row>
    <row r="267" spans="1:117" s="206" customFormat="1" ht="19.899999999999999" customHeight="1">
      <c r="A267" s="207"/>
      <c r="B267" s="295"/>
      <c r="C267" s="174"/>
      <c r="D267" s="140" t="s">
        <v>477</v>
      </c>
      <c r="E267" s="143" t="s">
        <v>876</v>
      </c>
      <c r="F267" s="224" t="s">
        <v>95</v>
      </c>
      <c r="G267" s="209"/>
      <c r="H267" s="202"/>
      <c r="I267" s="212"/>
      <c r="J267" s="43">
        <f>'PRA110'!J267</f>
        <v>0</v>
      </c>
      <c r="K267" s="38">
        <f>('PRA110'!I267-'PRA110'!J267)</f>
        <v>0</v>
      </c>
      <c r="L267" s="38">
        <f>'PRA110'!K267</f>
        <v>0</v>
      </c>
      <c r="M267" s="38">
        <f>'PRA110'!L267</f>
        <v>0</v>
      </c>
      <c r="N267" s="38">
        <f>'PRA110'!M267</f>
        <v>0</v>
      </c>
      <c r="O267" s="38">
        <f>'PRA110'!N267</f>
        <v>0</v>
      </c>
      <c r="P267" s="38">
        <f>'PRA110'!O267</f>
        <v>0</v>
      </c>
      <c r="Q267" s="38">
        <f>'PRA110'!P267</f>
        <v>0</v>
      </c>
      <c r="R267" s="38">
        <f>'PRA110'!Q267</f>
        <v>0</v>
      </c>
      <c r="S267" s="38">
        <f>'PRA110'!R267</f>
        <v>0</v>
      </c>
      <c r="T267" s="38">
        <f>'PRA110'!S267</f>
        <v>0</v>
      </c>
      <c r="U267" s="38">
        <f>'PRA110'!T267</f>
        <v>0</v>
      </c>
      <c r="V267" s="38">
        <f>'PRA110'!U267</f>
        <v>0</v>
      </c>
      <c r="W267" s="38">
        <f>'PRA110'!V267</f>
        <v>0</v>
      </c>
      <c r="X267" s="38">
        <f>'PRA110'!W267</f>
        <v>0</v>
      </c>
      <c r="Y267" s="38">
        <f>'PRA110'!X267</f>
        <v>0</v>
      </c>
      <c r="Z267" s="38">
        <f>'PRA110'!Y267</f>
        <v>0</v>
      </c>
      <c r="AA267" s="38">
        <f>'PRA110'!Z267</f>
        <v>0</v>
      </c>
      <c r="AB267" s="38">
        <f>'PRA110'!AA267</f>
        <v>0</v>
      </c>
      <c r="AC267" s="38">
        <f>'PRA110'!AB267</f>
        <v>0</v>
      </c>
      <c r="AD267" s="38">
        <f>'PRA110'!AC267</f>
        <v>0</v>
      </c>
      <c r="AE267" s="38">
        <f>'PRA110'!AD267</f>
        <v>0</v>
      </c>
      <c r="AF267" s="38">
        <f>'PRA110'!AE267</f>
        <v>0</v>
      </c>
      <c r="AG267" s="38">
        <f>'PRA110'!AF267</f>
        <v>0</v>
      </c>
      <c r="AH267" s="38">
        <f>'PRA110'!AG267</f>
        <v>0</v>
      </c>
      <c r="AI267" s="38">
        <f>'PRA110'!AH267</f>
        <v>0</v>
      </c>
      <c r="AJ267" s="38">
        <f>'PRA110'!AI267</f>
        <v>0</v>
      </c>
      <c r="AK267" s="38">
        <f>'PRA110'!AJ267</f>
        <v>0</v>
      </c>
      <c r="AL267" s="38">
        <f>'PRA110'!AK267</f>
        <v>0</v>
      </c>
      <c r="AM267" s="38">
        <f>'PRA110'!AL267</f>
        <v>0</v>
      </c>
      <c r="AN267" s="38">
        <f>'PRA110'!AM267</f>
        <v>0</v>
      </c>
      <c r="AO267" s="38">
        <f>'PRA110'!AN267</f>
        <v>0</v>
      </c>
      <c r="AP267" s="38">
        <f>'PRA110'!AO267</f>
        <v>0</v>
      </c>
      <c r="AQ267" s="38">
        <f>'PRA110'!AP267</f>
        <v>0</v>
      </c>
      <c r="AR267" s="38">
        <f>'PRA110'!AQ267</f>
        <v>0</v>
      </c>
      <c r="AS267" s="38">
        <f>'PRA110'!AR267</f>
        <v>0</v>
      </c>
      <c r="AT267" s="38">
        <f>'PRA110'!AS267</f>
        <v>0</v>
      </c>
      <c r="AU267" s="38">
        <f>'PRA110'!AT267</f>
        <v>0</v>
      </c>
      <c r="AV267" s="38">
        <f>'PRA110'!AU267</f>
        <v>0</v>
      </c>
      <c r="AW267" s="38">
        <f>'PRA110'!AV267</f>
        <v>0</v>
      </c>
      <c r="AX267" s="38">
        <f>'PRA110'!AW267</f>
        <v>0</v>
      </c>
      <c r="AY267" s="38">
        <f>'PRA110'!AX267</f>
        <v>0</v>
      </c>
      <c r="AZ267" s="38">
        <f>'PRA110'!AY267</f>
        <v>0</v>
      </c>
      <c r="BA267" s="38">
        <f>'PRA110'!AZ267</f>
        <v>0</v>
      </c>
      <c r="BB267" s="38">
        <f>'PRA110'!BA267</f>
        <v>0</v>
      </c>
      <c r="BC267" s="38">
        <f>'PRA110'!BB267</f>
        <v>0</v>
      </c>
      <c r="BD267" s="38">
        <f>'PRA110'!BC267</f>
        <v>0</v>
      </c>
      <c r="BE267" s="38">
        <f>'PRA110'!BD267</f>
        <v>0</v>
      </c>
      <c r="BF267" s="38">
        <f>'PRA110'!BE267</f>
        <v>0</v>
      </c>
      <c r="BG267" s="38">
        <f>'PRA110'!BF267</f>
        <v>0</v>
      </c>
      <c r="BH267" s="38">
        <f>'PRA110'!BG267</f>
        <v>0</v>
      </c>
      <c r="BI267" s="38">
        <f>'PRA110'!BH267</f>
        <v>0</v>
      </c>
      <c r="BJ267" s="38">
        <f>'PRA110'!BI267</f>
        <v>0</v>
      </c>
      <c r="BK267" s="38">
        <f>'PRA110'!BJ267</f>
        <v>0</v>
      </c>
      <c r="BL267" s="38">
        <f>'PRA110'!BK267</f>
        <v>0</v>
      </c>
      <c r="BM267" s="38">
        <f>'PRA110'!BL267</f>
        <v>0</v>
      </c>
      <c r="BN267" s="38">
        <f>'PRA110'!BM267</f>
        <v>0</v>
      </c>
      <c r="BO267" s="38">
        <f>'PRA110'!BN267</f>
        <v>0</v>
      </c>
      <c r="BP267" s="38">
        <f>'PRA110'!BO267</f>
        <v>0</v>
      </c>
      <c r="BQ267" s="38">
        <f>'PRA110'!BP267</f>
        <v>0</v>
      </c>
      <c r="BR267" s="38">
        <f>'PRA110'!BQ267</f>
        <v>0</v>
      </c>
      <c r="BS267" s="38">
        <f>'PRA110'!BR267</f>
        <v>0</v>
      </c>
      <c r="BT267" s="38">
        <f>'PRA110'!BS267</f>
        <v>0</v>
      </c>
      <c r="BU267" s="38">
        <f>'PRA110'!BT267</f>
        <v>0</v>
      </c>
      <c r="BV267" s="38">
        <f>'PRA110'!BU267</f>
        <v>0</v>
      </c>
      <c r="BW267" s="38">
        <f>'PRA110'!BV267</f>
        <v>0</v>
      </c>
      <c r="BX267" s="38">
        <f>'PRA110'!BW267</f>
        <v>0</v>
      </c>
      <c r="BY267" s="38">
        <f>'PRA110'!BX267</f>
        <v>0</v>
      </c>
      <c r="BZ267" s="38">
        <f>'PRA110'!BY267</f>
        <v>0</v>
      </c>
      <c r="CA267" s="38">
        <f>'PRA110'!BZ267</f>
        <v>0</v>
      </c>
      <c r="CB267" s="38">
        <f>'PRA110'!CA267</f>
        <v>0</v>
      </c>
      <c r="CC267" s="38">
        <f>'PRA110'!CB267</f>
        <v>0</v>
      </c>
      <c r="CD267" s="38">
        <f>'PRA110'!CC267</f>
        <v>0</v>
      </c>
      <c r="CE267" s="38">
        <f>'PRA110'!CD267</f>
        <v>0</v>
      </c>
      <c r="CF267" s="38">
        <f>'PRA110'!CE267</f>
        <v>0</v>
      </c>
      <c r="CG267" s="38">
        <f>'PRA110'!CF267</f>
        <v>0</v>
      </c>
      <c r="CH267" s="38">
        <f>'PRA110'!CG267</f>
        <v>0</v>
      </c>
      <c r="CI267" s="38">
        <f>'PRA110'!CH267</f>
        <v>0</v>
      </c>
      <c r="CJ267" s="38">
        <f>'PRA110'!CI267</f>
        <v>0</v>
      </c>
      <c r="CK267" s="38">
        <f>'PRA110'!CJ267</f>
        <v>0</v>
      </c>
      <c r="CL267" s="38">
        <f>'PRA110'!CK267</f>
        <v>0</v>
      </c>
      <c r="CM267" s="38">
        <f>'PRA110'!CL267</f>
        <v>0</v>
      </c>
      <c r="CN267" s="38">
        <f>'PRA110'!CM267</f>
        <v>0</v>
      </c>
      <c r="CO267" s="38">
        <f>'PRA110'!CN267</f>
        <v>0</v>
      </c>
      <c r="CP267" s="38">
        <f>'PRA110'!CO267</f>
        <v>0</v>
      </c>
      <c r="CQ267" s="38">
        <f>'PRA110'!CP267</f>
        <v>0</v>
      </c>
      <c r="CR267" s="38">
        <f>'PRA110'!CQ267</f>
        <v>0</v>
      </c>
      <c r="CS267" s="38">
        <f>'PRA110'!CR267</f>
        <v>0</v>
      </c>
      <c r="CT267" s="38">
        <f>'PRA110'!CS267</f>
        <v>0</v>
      </c>
      <c r="CU267" s="38">
        <f>'PRA110'!CT267</f>
        <v>0</v>
      </c>
      <c r="CV267" s="38">
        <f>'PRA110'!CU267</f>
        <v>0</v>
      </c>
      <c r="CW267" s="38">
        <f>'PRA110'!CV267</f>
        <v>0</v>
      </c>
      <c r="CX267" s="38">
        <f>'PRA110'!CW267</f>
        <v>0</v>
      </c>
      <c r="CY267" s="38">
        <f>'PRA110'!CX267</f>
        <v>0</v>
      </c>
      <c r="CZ267" s="38">
        <f>'PRA110'!CY267</f>
        <v>0</v>
      </c>
      <c r="DA267" s="38">
        <f>'PRA110'!CZ267</f>
        <v>0</v>
      </c>
      <c r="DB267" s="38">
        <f>'PRA110'!DA267</f>
        <v>0</v>
      </c>
      <c r="DC267" s="38">
        <f>'PRA110'!DB267</f>
        <v>0</v>
      </c>
      <c r="DD267" s="38">
        <f>'PRA110'!DC267</f>
        <v>0</v>
      </c>
      <c r="DE267" s="38">
        <f>'PRA110'!DD267</f>
        <v>0</v>
      </c>
      <c r="DF267" s="38">
        <f>'PRA110'!DE267</f>
        <v>0</v>
      </c>
      <c r="DG267" s="38">
        <f>'PRA110'!DF267</f>
        <v>0</v>
      </c>
      <c r="DH267" s="38">
        <f>'PRA110'!DG267</f>
        <v>0</v>
      </c>
      <c r="DI267" s="38">
        <f>'PRA110'!DH267</f>
        <v>0</v>
      </c>
      <c r="DJ267" s="38">
        <f>'PRA110'!DI267</f>
        <v>0</v>
      </c>
      <c r="DK267" s="38">
        <f>'PRA110'!DJ267</f>
        <v>0</v>
      </c>
      <c r="DL267" s="41">
        <f>'PRA110'!DK267</f>
        <v>0</v>
      </c>
    </row>
    <row r="268" spans="1:117" s="206" customFormat="1" ht="19.899999999999999" customHeight="1">
      <c r="A268" s="207"/>
      <c r="B268" s="295"/>
      <c r="C268" s="174"/>
      <c r="D268" s="140" t="s">
        <v>478</v>
      </c>
      <c r="E268" s="143" t="s">
        <v>877</v>
      </c>
      <c r="F268" s="224" t="s">
        <v>97</v>
      </c>
      <c r="G268" s="209"/>
      <c r="H268" s="202"/>
      <c r="I268" s="212"/>
      <c r="J268" s="43">
        <f>'PRA110'!J268</f>
        <v>0</v>
      </c>
      <c r="K268" s="38">
        <f>('PRA110'!I268-'PRA110'!J268)</f>
        <v>0</v>
      </c>
      <c r="L268" s="38">
        <f>'PRA110'!K268</f>
        <v>0</v>
      </c>
      <c r="M268" s="38">
        <f>'PRA110'!L268</f>
        <v>0</v>
      </c>
      <c r="N268" s="38">
        <f>'PRA110'!M268</f>
        <v>0</v>
      </c>
      <c r="O268" s="38">
        <f>'PRA110'!N268</f>
        <v>0</v>
      </c>
      <c r="P268" s="38">
        <f>'PRA110'!O268</f>
        <v>0</v>
      </c>
      <c r="Q268" s="38">
        <f>'PRA110'!P268</f>
        <v>0</v>
      </c>
      <c r="R268" s="38">
        <f>'PRA110'!Q268</f>
        <v>0</v>
      </c>
      <c r="S268" s="38">
        <f>'PRA110'!R268</f>
        <v>0</v>
      </c>
      <c r="T268" s="38">
        <f>'PRA110'!S268</f>
        <v>0</v>
      </c>
      <c r="U268" s="38">
        <f>'PRA110'!T268</f>
        <v>0</v>
      </c>
      <c r="V268" s="38">
        <f>'PRA110'!U268</f>
        <v>0</v>
      </c>
      <c r="W268" s="38">
        <f>'PRA110'!V268</f>
        <v>0</v>
      </c>
      <c r="X268" s="38">
        <f>'PRA110'!W268</f>
        <v>0</v>
      </c>
      <c r="Y268" s="38">
        <f>'PRA110'!X268</f>
        <v>0</v>
      </c>
      <c r="Z268" s="38">
        <f>'PRA110'!Y268</f>
        <v>0</v>
      </c>
      <c r="AA268" s="38">
        <f>'PRA110'!Z268</f>
        <v>0</v>
      </c>
      <c r="AB268" s="38">
        <f>'PRA110'!AA268</f>
        <v>0</v>
      </c>
      <c r="AC268" s="38">
        <f>'PRA110'!AB268</f>
        <v>0</v>
      </c>
      <c r="AD268" s="38">
        <f>'PRA110'!AC268</f>
        <v>0</v>
      </c>
      <c r="AE268" s="38">
        <f>'PRA110'!AD268</f>
        <v>0</v>
      </c>
      <c r="AF268" s="38">
        <f>'PRA110'!AE268</f>
        <v>0</v>
      </c>
      <c r="AG268" s="38">
        <f>'PRA110'!AF268</f>
        <v>0</v>
      </c>
      <c r="AH268" s="38">
        <f>'PRA110'!AG268</f>
        <v>0</v>
      </c>
      <c r="AI268" s="38">
        <f>'PRA110'!AH268</f>
        <v>0</v>
      </c>
      <c r="AJ268" s="38">
        <f>'PRA110'!AI268</f>
        <v>0</v>
      </c>
      <c r="AK268" s="38">
        <f>'PRA110'!AJ268</f>
        <v>0</v>
      </c>
      <c r="AL268" s="38">
        <f>'PRA110'!AK268</f>
        <v>0</v>
      </c>
      <c r="AM268" s="38">
        <f>'PRA110'!AL268</f>
        <v>0</v>
      </c>
      <c r="AN268" s="38">
        <f>'PRA110'!AM268</f>
        <v>0</v>
      </c>
      <c r="AO268" s="38">
        <f>'PRA110'!AN268</f>
        <v>0</v>
      </c>
      <c r="AP268" s="38">
        <f>'PRA110'!AO268</f>
        <v>0</v>
      </c>
      <c r="AQ268" s="38">
        <f>'PRA110'!AP268</f>
        <v>0</v>
      </c>
      <c r="AR268" s="38">
        <f>'PRA110'!AQ268</f>
        <v>0</v>
      </c>
      <c r="AS268" s="38">
        <f>'PRA110'!AR268</f>
        <v>0</v>
      </c>
      <c r="AT268" s="38">
        <f>'PRA110'!AS268</f>
        <v>0</v>
      </c>
      <c r="AU268" s="38">
        <f>'PRA110'!AT268</f>
        <v>0</v>
      </c>
      <c r="AV268" s="38">
        <f>'PRA110'!AU268</f>
        <v>0</v>
      </c>
      <c r="AW268" s="38">
        <f>'PRA110'!AV268</f>
        <v>0</v>
      </c>
      <c r="AX268" s="38">
        <f>'PRA110'!AW268</f>
        <v>0</v>
      </c>
      <c r="AY268" s="38">
        <f>'PRA110'!AX268</f>
        <v>0</v>
      </c>
      <c r="AZ268" s="38">
        <f>'PRA110'!AY268</f>
        <v>0</v>
      </c>
      <c r="BA268" s="38">
        <f>'PRA110'!AZ268</f>
        <v>0</v>
      </c>
      <c r="BB268" s="38">
        <f>'PRA110'!BA268</f>
        <v>0</v>
      </c>
      <c r="BC268" s="38">
        <f>'PRA110'!BB268</f>
        <v>0</v>
      </c>
      <c r="BD268" s="38">
        <f>'PRA110'!BC268</f>
        <v>0</v>
      </c>
      <c r="BE268" s="38">
        <f>'PRA110'!BD268</f>
        <v>0</v>
      </c>
      <c r="BF268" s="38">
        <f>'PRA110'!BE268</f>
        <v>0</v>
      </c>
      <c r="BG268" s="38">
        <f>'PRA110'!BF268</f>
        <v>0</v>
      </c>
      <c r="BH268" s="38">
        <f>'PRA110'!BG268</f>
        <v>0</v>
      </c>
      <c r="BI268" s="38">
        <f>'PRA110'!BH268</f>
        <v>0</v>
      </c>
      <c r="BJ268" s="38">
        <f>'PRA110'!BI268</f>
        <v>0</v>
      </c>
      <c r="BK268" s="38">
        <f>'PRA110'!BJ268</f>
        <v>0</v>
      </c>
      <c r="BL268" s="38">
        <f>'PRA110'!BK268</f>
        <v>0</v>
      </c>
      <c r="BM268" s="38">
        <f>'PRA110'!BL268</f>
        <v>0</v>
      </c>
      <c r="BN268" s="38">
        <f>'PRA110'!BM268</f>
        <v>0</v>
      </c>
      <c r="BO268" s="38">
        <f>'PRA110'!BN268</f>
        <v>0</v>
      </c>
      <c r="BP268" s="38">
        <f>'PRA110'!BO268</f>
        <v>0</v>
      </c>
      <c r="BQ268" s="38">
        <f>'PRA110'!BP268</f>
        <v>0</v>
      </c>
      <c r="BR268" s="38">
        <f>'PRA110'!BQ268</f>
        <v>0</v>
      </c>
      <c r="BS268" s="38">
        <f>'PRA110'!BR268</f>
        <v>0</v>
      </c>
      <c r="BT268" s="38">
        <f>'PRA110'!BS268</f>
        <v>0</v>
      </c>
      <c r="BU268" s="38">
        <f>'PRA110'!BT268</f>
        <v>0</v>
      </c>
      <c r="BV268" s="38">
        <f>'PRA110'!BU268</f>
        <v>0</v>
      </c>
      <c r="BW268" s="38">
        <f>'PRA110'!BV268</f>
        <v>0</v>
      </c>
      <c r="BX268" s="38">
        <f>'PRA110'!BW268</f>
        <v>0</v>
      </c>
      <c r="BY268" s="38">
        <f>'PRA110'!BX268</f>
        <v>0</v>
      </c>
      <c r="BZ268" s="38">
        <f>'PRA110'!BY268</f>
        <v>0</v>
      </c>
      <c r="CA268" s="38">
        <f>'PRA110'!BZ268</f>
        <v>0</v>
      </c>
      <c r="CB268" s="38">
        <f>'PRA110'!CA268</f>
        <v>0</v>
      </c>
      <c r="CC268" s="38">
        <f>'PRA110'!CB268</f>
        <v>0</v>
      </c>
      <c r="CD268" s="38">
        <f>'PRA110'!CC268</f>
        <v>0</v>
      </c>
      <c r="CE268" s="38">
        <f>'PRA110'!CD268</f>
        <v>0</v>
      </c>
      <c r="CF268" s="38">
        <f>'PRA110'!CE268</f>
        <v>0</v>
      </c>
      <c r="CG268" s="38">
        <f>'PRA110'!CF268</f>
        <v>0</v>
      </c>
      <c r="CH268" s="38">
        <f>'PRA110'!CG268</f>
        <v>0</v>
      </c>
      <c r="CI268" s="38">
        <f>'PRA110'!CH268</f>
        <v>0</v>
      </c>
      <c r="CJ268" s="38">
        <f>'PRA110'!CI268</f>
        <v>0</v>
      </c>
      <c r="CK268" s="38">
        <f>'PRA110'!CJ268</f>
        <v>0</v>
      </c>
      <c r="CL268" s="38">
        <f>'PRA110'!CK268</f>
        <v>0</v>
      </c>
      <c r="CM268" s="38">
        <f>'PRA110'!CL268</f>
        <v>0</v>
      </c>
      <c r="CN268" s="38">
        <f>'PRA110'!CM268</f>
        <v>0</v>
      </c>
      <c r="CO268" s="38">
        <f>'PRA110'!CN268</f>
        <v>0</v>
      </c>
      <c r="CP268" s="38">
        <f>'PRA110'!CO268</f>
        <v>0</v>
      </c>
      <c r="CQ268" s="38">
        <f>'PRA110'!CP268</f>
        <v>0</v>
      </c>
      <c r="CR268" s="38">
        <f>'PRA110'!CQ268</f>
        <v>0</v>
      </c>
      <c r="CS268" s="38">
        <f>'PRA110'!CR268</f>
        <v>0</v>
      </c>
      <c r="CT268" s="38">
        <f>'PRA110'!CS268</f>
        <v>0</v>
      </c>
      <c r="CU268" s="38">
        <f>'PRA110'!CT268</f>
        <v>0</v>
      </c>
      <c r="CV268" s="38">
        <f>'PRA110'!CU268</f>
        <v>0</v>
      </c>
      <c r="CW268" s="38">
        <f>'PRA110'!CV268</f>
        <v>0</v>
      </c>
      <c r="CX268" s="38">
        <f>'PRA110'!CW268</f>
        <v>0</v>
      </c>
      <c r="CY268" s="38">
        <f>'PRA110'!CX268</f>
        <v>0</v>
      </c>
      <c r="CZ268" s="38">
        <f>'PRA110'!CY268</f>
        <v>0</v>
      </c>
      <c r="DA268" s="38">
        <f>'PRA110'!CZ268</f>
        <v>0</v>
      </c>
      <c r="DB268" s="38">
        <f>'PRA110'!DA268</f>
        <v>0</v>
      </c>
      <c r="DC268" s="38">
        <f>'PRA110'!DB268</f>
        <v>0</v>
      </c>
      <c r="DD268" s="38">
        <f>'PRA110'!DC268</f>
        <v>0</v>
      </c>
      <c r="DE268" s="38">
        <f>'PRA110'!DD268</f>
        <v>0</v>
      </c>
      <c r="DF268" s="38">
        <f>'PRA110'!DE268</f>
        <v>0</v>
      </c>
      <c r="DG268" s="38">
        <f>'PRA110'!DF268</f>
        <v>0</v>
      </c>
      <c r="DH268" s="38">
        <f>'PRA110'!DG268</f>
        <v>0</v>
      </c>
      <c r="DI268" s="38">
        <f>'PRA110'!DH268</f>
        <v>0</v>
      </c>
      <c r="DJ268" s="38">
        <f>'PRA110'!DI268</f>
        <v>0</v>
      </c>
      <c r="DK268" s="38">
        <f>'PRA110'!DJ268</f>
        <v>0</v>
      </c>
      <c r="DL268" s="41">
        <f>'PRA110'!DK268</f>
        <v>0</v>
      </c>
    </row>
    <row r="269" spans="1:117" s="206" customFormat="1" ht="19.899999999999999" customHeight="1">
      <c r="A269" s="207"/>
      <c r="B269" s="295"/>
      <c r="C269" s="174"/>
      <c r="D269" s="140" t="s">
        <v>479</v>
      </c>
      <c r="E269" s="143" t="s">
        <v>878</v>
      </c>
      <c r="F269" s="296" t="s">
        <v>100</v>
      </c>
      <c r="G269" s="209"/>
      <c r="H269" s="202"/>
      <c r="I269" s="212"/>
      <c r="J269" s="43">
        <f>'PRA110'!J269</f>
        <v>0</v>
      </c>
      <c r="K269" s="38">
        <f>('PRA110'!I269-'PRA110'!J269)</f>
        <v>0</v>
      </c>
      <c r="L269" s="38">
        <f>'PRA110'!K269</f>
        <v>0</v>
      </c>
      <c r="M269" s="38">
        <f>'PRA110'!L269</f>
        <v>0</v>
      </c>
      <c r="N269" s="38">
        <f>'PRA110'!M269</f>
        <v>0</v>
      </c>
      <c r="O269" s="38">
        <f>'PRA110'!N269</f>
        <v>0</v>
      </c>
      <c r="P269" s="38">
        <f>'PRA110'!O269</f>
        <v>0</v>
      </c>
      <c r="Q269" s="38">
        <f>'PRA110'!P269</f>
        <v>0</v>
      </c>
      <c r="R269" s="38">
        <f>'PRA110'!Q269</f>
        <v>0</v>
      </c>
      <c r="S269" s="38">
        <f>'PRA110'!R269</f>
        <v>0</v>
      </c>
      <c r="T269" s="38">
        <f>'PRA110'!S269</f>
        <v>0</v>
      </c>
      <c r="U269" s="38">
        <f>'PRA110'!T269</f>
        <v>0</v>
      </c>
      <c r="V269" s="38">
        <f>'PRA110'!U269</f>
        <v>0</v>
      </c>
      <c r="W269" s="38">
        <f>'PRA110'!V269</f>
        <v>0</v>
      </c>
      <c r="X269" s="38">
        <f>'PRA110'!W269</f>
        <v>0</v>
      </c>
      <c r="Y269" s="38">
        <f>'PRA110'!X269</f>
        <v>0</v>
      </c>
      <c r="Z269" s="38">
        <f>'PRA110'!Y269</f>
        <v>0</v>
      </c>
      <c r="AA269" s="38">
        <f>'PRA110'!Z269</f>
        <v>0</v>
      </c>
      <c r="AB269" s="38">
        <f>'PRA110'!AA269</f>
        <v>0</v>
      </c>
      <c r="AC269" s="38">
        <f>'PRA110'!AB269</f>
        <v>0</v>
      </c>
      <c r="AD269" s="38">
        <f>'PRA110'!AC269</f>
        <v>0</v>
      </c>
      <c r="AE269" s="38">
        <f>'PRA110'!AD269</f>
        <v>0</v>
      </c>
      <c r="AF269" s="38">
        <f>'PRA110'!AE269</f>
        <v>0</v>
      </c>
      <c r="AG269" s="38">
        <f>'PRA110'!AF269</f>
        <v>0</v>
      </c>
      <c r="AH269" s="38">
        <f>'PRA110'!AG269</f>
        <v>0</v>
      </c>
      <c r="AI269" s="38">
        <f>'PRA110'!AH269</f>
        <v>0</v>
      </c>
      <c r="AJ269" s="38">
        <f>'PRA110'!AI269</f>
        <v>0</v>
      </c>
      <c r="AK269" s="38">
        <f>'PRA110'!AJ269</f>
        <v>0</v>
      </c>
      <c r="AL269" s="38">
        <f>'PRA110'!AK269</f>
        <v>0</v>
      </c>
      <c r="AM269" s="38">
        <f>'PRA110'!AL269</f>
        <v>0</v>
      </c>
      <c r="AN269" s="38">
        <f>'PRA110'!AM269</f>
        <v>0</v>
      </c>
      <c r="AO269" s="38">
        <f>'PRA110'!AN269</f>
        <v>0</v>
      </c>
      <c r="AP269" s="38">
        <f>'PRA110'!AO269</f>
        <v>0</v>
      </c>
      <c r="AQ269" s="38">
        <f>'PRA110'!AP269</f>
        <v>0</v>
      </c>
      <c r="AR269" s="38">
        <f>'PRA110'!AQ269</f>
        <v>0</v>
      </c>
      <c r="AS269" s="38">
        <f>'PRA110'!AR269</f>
        <v>0</v>
      </c>
      <c r="AT269" s="38">
        <f>'PRA110'!AS269</f>
        <v>0</v>
      </c>
      <c r="AU269" s="38">
        <f>'PRA110'!AT269</f>
        <v>0</v>
      </c>
      <c r="AV269" s="38">
        <f>'PRA110'!AU269</f>
        <v>0</v>
      </c>
      <c r="AW269" s="38">
        <f>'PRA110'!AV269</f>
        <v>0</v>
      </c>
      <c r="AX269" s="38">
        <f>'PRA110'!AW269</f>
        <v>0</v>
      </c>
      <c r="AY269" s="38">
        <f>'PRA110'!AX269</f>
        <v>0</v>
      </c>
      <c r="AZ269" s="38">
        <f>'PRA110'!AY269</f>
        <v>0</v>
      </c>
      <c r="BA269" s="38">
        <f>'PRA110'!AZ269</f>
        <v>0</v>
      </c>
      <c r="BB269" s="38">
        <f>'PRA110'!BA269</f>
        <v>0</v>
      </c>
      <c r="BC269" s="38">
        <f>'PRA110'!BB269</f>
        <v>0</v>
      </c>
      <c r="BD269" s="38">
        <f>'PRA110'!BC269</f>
        <v>0</v>
      </c>
      <c r="BE269" s="38">
        <f>'PRA110'!BD269</f>
        <v>0</v>
      </c>
      <c r="BF269" s="38">
        <f>'PRA110'!BE269</f>
        <v>0</v>
      </c>
      <c r="BG269" s="38">
        <f>'PRA110'!BF269</f>
        <v>0</v>
      </c>
      <c r="BH269" s="38">
        <f>'PRA110'!BG269</f>
        <v>0</v>
      </c>
      <c r="BI269" s="38">
        <f>'PRA110'!BH269</f>
        <v>0</v>
      </c>
      <c r="BJ269" s="38">
        <f>'PRA110'!BI269</f>
        <v>0</v>
      </c>
      <c r="BK269" s="38">
        <f>'PRA110'!BJ269</f>
        <v>0</v>
      </c>
      <c r="BL269" s="38">
        <f>'PRA110'!BK269</f>
        <v>0</v>
      </c>
      <c r="BM269" s="38">
        <f>'PRA110'!BL269</f>
        <v>0</v>
      </c>
      <c r="BN269" s="38">
        <f>'PRA110'!BM269</f>
        <v>0</v>
      </c>
      <c r="BO269" s="38">
        <f>'PRA110'!BN269</f>
        <v>0</v>
      </c>
      <c r="BP269" s="38">
        <f>'PRA110'!BO269</f>
        <v>0</v>
      </c>
      <c r="BQ269" s="38">
        <f>'PRA110'!BP269</f>
        <v>0</v>
      </c>
      <c r="BR269" s="38">
        <f>'PRA110'!BQ269</f>
        <v>0</v>
      </c>
      <c r="BS269" s="38">
        <f>'PRA110'!BR269</f>
        <v>0</v>
      </c>
      <c r="BT269" s="38">
        <f>'PRA110'!BS269</f>
        <v>0</v>
      </c>
      <c r="BU269" s="38">
        <f>'PRA110'!BT269</f>
        <v>0</v>
      </c>
      <c r="BV269" s="38">
        <f>'PRA110'!BU269</f>
        <v>0</v>
      </c>
      <c r="BW269" s="38">
        <f>'PRA110'!BV269</f>
        <v>0</v>
      </c>
      <c r="BX269" s="38">
        <f>'PRA110'!BW269</f>
        <v>0</v>
      </c>
      <c r="BY269" s="38">
        <f>'PRA110'!BX269</f>
        <v>0</v>
      </c>
      <c r="BZ269" s="38">
        <f>'PRA110'!BY269</f>
        <v>0</v>
      </c>
      <c r="CA269" s="38">
        <f>'PRA110'!BZ269</f>
        <v>0</v>
      </c>
      <c r="CB269" s="38">
        <f>'PRA110'!CA269</f>
        <v>0</v>
      </c>
      <c r="CC269" s="38">
        <f>'PRA110'!CB269</f>
        <v>0</v>
      </c>
      <c r="CD269" s="38">
        <f>'PRA110'!CC269</f>
        <v>0</v>
      </c>
      <c r="CE269" s="38">
        <f>'PRA110'!CD269</f>
        <v>0</v>
      </c>
      <c r="CF269" s="38">
        <f>'PRA110'!CE269</f>
        <v>0</v>
      </c>
      <c r="CG269" s="38">
        <f>'PRA110'!CF269</f>
        <v>0</v>
      </c>
      <c r="CH269" s="38">
        <f>'PRA110'!CG269</f>
        <v>0</v>
      </c>
      <c r="CI269" s="38">
        <f>'PRA110'!CH269</f>
        <v>0</v>
      </c>
      <c r="CJ269" s="38">
        <f>'PRA110'!CI269</f>
        <v>0</v>
      </c>
      <c r="CK269" s="38">
        <f>'PRA110'!CJ269</f>
        <v>0</v>
      </c>
      <c r="CL269" s="38">
        <f>'PRA110'!CK269</f>
        <v>0</v>
      </c>
      <c r="CM269" s="38">
        <f>'PRA110'!CL269</f>
        <v>0</v>
      </c>
      <c r="CN269" s="38">
        <f>'PRA110'!CM269</f>
        <v>0</v>
      </c>
      <c r="CO269" s="38">
        <f>'PRA110'!CN269</f>
        <v>0</v>
      </c>
      <c r="CP269" s="38">
        <f>'PRA110'!CO269</f>
        <v>0</v>
      </c>
      <c r="CQ269" s="38">
        <f>'PRA110'!CP269</f>
        <v>0</v>
      </c>
      <c r="CR269" s="38">
        <f>'PRA110'!CQ269</f>
        <v>0</v>
      </c>
      <c r="CS269" s="38">
        <f>'PRA110'!CR269</f>
        <v>0</v>
      </c>
      <c r="CT269" s="38">
        <f>'PRA110'!CS269</f>
        <v>0</v>
      </c>
      <c r="CU269" s="38">
        <f>'PRA110'!CT269</f>
        <v>0</v>
      </c>
      <c r="CV269" s="38">
        <f>'PRA110'!CU269</f>
        <v>0</v>
      </c>
      <c r="CW269" s="38">
        <f>'PRA110'!CV269</f>
        <v>0</v>
      </c>
      <c r="CX269" s="38">
        <f>'PRA110'!CW269</f>
        <v>0</v>
      </c>
      <c r="CY269" s="38">
        <f>'PRA110'!CX269</f>
        <v>0</v>
      </c>
      <c r="CZ269" s="38">
        <f>'PRA110'!CY269</f>
        <v>0</v>
      </c>
      <c r="DA269" s="38">
        <f>'PRA110'!CZ269</f>
        <v>0</v>
      </c>
      <c r="DB269" s="38">
        <f>'PRA110'!DA269</f>
        <v>0</v>
      </c>
      <c r="DC269" s="38">
        <f>'PRA110'!DB269</f>
        <v>0</v>
      </c>
      <c r="DD269" s="38">
        <f>'PRA110'!DC269</f>
        <v>0</v>
      </c>
      <c r="DE269" s="38">
        <f>'PRA110'!DD269</f>
        <v>0</v>
      </c>
      <c r="DF269" s="38">
        <f>'PRA110'!DE269</f>
        <v>0</v>
      </c>
      <c r="DG269" s="38">
        <f>'PRA110'!DF269</f>
        <v>0</v>
      </c>
      <c r="DH269" s="38">
        <f>'PRA110'!DG269</f>
        <v>0</v>
      </c>
      <c r="DI269" s="38">
        <f>'PRA110'!DH269</f>
        <v>0</v>
      </c>
      <c r="DJ269" s="38">
        <f>'PRA110'!DI269</f>
        <v>0</v>
      </c>
      <c r="DK269" s="38">
        <f>'PRA110'!DJ269</f>
        <v>0</v>
      </c>
      <c r="DL269" s="41">
        <f>'PRA110'!DK269</f>
        <v>0</v>
      </c>
    </row>
    <row r="270" spans="1:117" s="206" customFormat="1" ht="19.899999999999999" customHeight="1">
      <c r="A270" s="207"/>
      <c r="B270" s="295"/>
      <c r="C270" s="174"/>
      <c r="D270" s="140" t="s">
        <v>480</v>
      </c>
      <c r="E270" s="143" t="s">
        <v>879</v>
      </c>
      <c r="F270" s="224" t="s">
        <v>615</v>
      </c>
      <c r="G270" s="209"/>
      <c r="H270" s="202"/>
      <c r="I270" s="212"/>
      <c r="J270" s="43">
        <f>'PRA110'!J270</f>
        <v>0</v>
      </c>
      <c r="K270" s="38">
        <f>('PRA110'!I270-'PRA110'!J270)</f>
        <v>0</v>
      </c>
      <c r="L270" s="38">
        <f>'PRA110'!K270</f>
        <v>0</v>
      </c>
      <c r="M270" s="38">
        <f>'PRA110'!L270</f>
        <v>0</v>
      </c>
      <c r="N270" s="38">
        <f>'PRA110'!M270</f>
        <v>0</v>
      </c>
      <c r="O270" s="38">
        <f>'PRA110'!N270</f>
        <v>0</v>
      </c>
      <c r="P270" s="38">
        <f>'PRA110'!O270</f>
        <v>0</v>
      </c>
      <c r="Q270" s="38">
        <f>'PRA110'!P270</f>
        <v>0</v>
      </c>
      <c r="R270" s="38">
        <f>'PRA110'!Q270</f>
        <v>0</v>
      </c>
      <c r="S270" s="38">
        <f>'PRA110'!R270</f>
        <v>0</v>
      </c>
      <c r="T270" s="38">
        <f>'PRA110'!S270</f>
        <v>0</v>
      </c>
      <c r="U270" s="38">
        <f>'PRA110'!T270</f>
        <v>0</v>
      </c>
      <c r="V270" s="38">
        <f>'PRA110'!U270</f>
        <v>0</v>
      </c>
      <c r="W270" s="38">
        <f>'PRA110'!V270</f>
        <v>0</v>
      </c>
      <c r="X270" s="38">
        <f>'PRA110'!W270</f>
        <v>0</v>
      </c>
      <c r="Y270" s="38">
        <f>'PRA110'!X270</f>
        <v>0</v>
      </c>
      <c r="Z270" s="38">
        <f>'PRA110'!Y270</f>
        <v>0</v>
      </c>
      <c r="AA270" s="38">
        <f>'PRA110'!Z270</f>
        <v>0</v>
      </c>
      <c r="AB270" s="38">
        <f>'PRA110'!AA270</f>
        <v>0</v>
      </c>
      <c r="AC270" s="38">
        <f>'PRA110'!AB270</f>
        <v>0</v>
      </c>
      <c r="AD270" s="38">
        <f>'PRA110'!AC270</f>
        <v>0</v>
      </c>
      <c r="AE270" s="38">
        <f>'PRA110'!AD270</f>
        <v>0</v>
      </c>
      <c r="AF270" s="38">
        <f>'PRA110'!AE270</f>
        <v>0</v>
      </c>
      <c r="AG270" s="38">
        <f>'PRA110'!AF270</f>
        <v>0</v>
      </c>
      <c r="AH270" s="38">
        <f>'PRA110'!AG270</f>
        <v>0</v>
      </c>
      <c r="AI270" s="38">
        <f>'PRA110'!AH270</f>
        <v>0</v>
      </c>
      <c r="AJ270" s="38">
        <f>'PRA110'!AI270</f>
        <v>0</v>
      </c>
      <c r="AK270" s="38">
        <f>'PRA110'!AJ270</f>
        <v>0</v>
      </c>
      <c r="AL270" s="38">
        <f>'PRA110'!AK270</f>
        <v>0</v>
      </c>
      <c r="AM270" s="38">
        <f>'PRA110'!AL270</f>
        <v>0</v>
      </c>
      <c r="AN270" s="38">
        <f>'PRA110'!AM270</f>
        <v>0</v>
      </c>
      <c r="AO270" s="38">
        <f>'PRA110'!AN270</f>
        <v>0</v>
      </c>
      <c r="AP270" s="38">
        <f>'PRA110'!AO270</f>
        <v>0</v>
      </c>
      <c r="AQ270" s="38">
        <f>'PRA110'!AP270</f>
        <v>0</v>
      </c>
      <c r="AR270" s="38">
        <f>'PRA110'!AQ270</f>
        <v>0</v>
      </c>
      <c r="AS270" s="38">
        <f>'PRA110'!AR270</f>
        <v>0</v>
      </c>
      <c r="AT270" s="38">
        <f>'PRA110'!AS270</f>
        <v>0</v>
      </c>
      <c r="AU270" s="38">
        <f>'PRA110'!AT270</f>
        <v>0</v>
      </c>
      <c r="AV270" s="38">
        <f>'PRA110'!AU270</f>
        <v>0</v>
      </c>
      <c r="AW270" s="38">
        <f>'PRA110'!AV270</f>
        <v>0</v>
      </c>
      <c r="AX270" s="38">
        <f>'PRA110'!AW270</f>
        <v>0</v>
      </c>
      <c r="AY270" s="38">
        <f>'PRA110'!AX270</f>
        <v>0</v>
      </c>
      <c r="AZ270" s="38">
        <f>'PRA110'!AY270</f>
        <v>0</v>
      </c>
      <c r="BA270" s="38">
        <f>'PRA110'!AZ270</f>
        <v>0</v>
      </c>
      <c r="BB270" s="38">
        <f>'PRA110'!BA270</f>
        <v>0</v>
      </c>
      <c r="BC270" s="38">
        <f>'PRA110'!BB270</f>
        <v>0</v>
      </c>
      <c r="BD270" s="38">
        <f>'PRA110'!BC270</f>
        <v>0</v>
      </c>
      <c r="BE270" s="38">
        <f>'PRA110'!BD270</f>
        <v>0</v>
      </c>
      <c r="BF270" s="38">
        <f>'PRA110'!BE270</f>
        <v>0</v>
      </c>
      <c r="BG270" s="38">
        <f>'PRA110'!BF270</f>
        <v>0</v>
      </c>
      <c r="BH270" s="38">
        <f>'PRA110'!BG270</f>
        <v>0</v>
      </c>
      <c r="BI270" s="38">
        <f>'PRA110'!BH270</f>
        <v>0</v>
      </c>
      <c r="BJ270" s="38">
        <f>'PRA110'!BI270</f>
        <v>0</v>
      </c>
      <c r="BK270" s="38">
        <f>'PRA110'!BJ270</f>
        <v>0</v>
      </c>
      <c r="BL270" s="38">
        <f>'PRA110'!BK270</f>
        <v>0</v>
      </c>
      <c r="BM270" s="38">
        <f>'PRA110'!BL270</f>
        <v>0</v>
      </c>
      <c r="BN270" s="38">
        <f>'PRA110'!BM270</f>
        <v>0</v>
      </c>
      <c r="BO270" s="38">
        <f>'PRA110'!BN270</f>
        <v>0</v>
      </c>
      <c r="BP270" s="38">
        <f>'PRA110'!BO270</f>
        <v>0</v>
      </c>
      <c r="BQ270" s="38">
        <f>'PRA110'!BP270</f>
        <v>0</v>
      </c>
      <c r="BR270" s="38">
        <f>'PRA110'!BQ270</f>
        <v>0</v>
      </c>
      <c r="BS270" s="38">
        <f>'PRA110'!BR270</f>
        <v>0</v>
      </c>
      <c r="BT270" s="38">
        <f>'PRA110'!BS270</f>
        <v>0</v>
      </c>
      <c r="BU270" s="38">
        <f>'PRA110'!BT270</f>
        <v>0</v>
      </c>
      <c r="BV270" s="38">
        <f>'PRA110'!BU270</f>
        <v>0</v>
      </c>
      <c r="BW270" s="38">
        <f>'PRA110'!BV270</f>
        <v>0</v>
      </c>
      <c r="BX270" s="38">
        <f>'PRA110'!BW270</f>
        <v>0</v>
      </c>
      <c r="BY270" s="38">
        <f>'PRA110'!BX270</f>
        <v>0</v>
      </c>
      <c r="BZ270" s="38">
        <f>'PRA110'!BY270</f>
        <v>0</v>
      </c>
      <c r="CA270" s="38">
        <f>'PRA110'!BZ270</f>
        <v>0</v>
      </c>
      <c r="CB270" s="38">
        <f>'PRA110'!CA270</f>
        <v>0</v>
      </c>
      <c r="CC270" s="38">
        <f>'PRA110'!CB270</f>
        <v>0</v>
      </c>
      <c r="CD270" s="38">
        <f>'PRA110'!CC270</f>
        <v>0</v>
      </c>
      <c r="CE270" s="38">
        <f>'PRA110'!CD270</f>
        <v>0</v>
      </c>
      <c r="CF270" s="38">
        <f>'PRA110'!CE270</f>
        <v>0</v>
      </c>
      <c r="CG270" s="38">
        <f>'PRA110'!CF270</f>
        <v>0</v>
      </c>
      <c r="CH270" s="38">
        <f>'PRA110'!CG270</f>
        <v>0</v>
      </c>
      <c r="CI270" s="38">
        <f>'PRA110'!CH270</f>
        <v>0</v>
      </c>
      <c r="CJ270" s="38">
        <f>'PRA110'!CI270</f>
        <v>0</v>
      </c>
      <c r="CK270" s="38">
        <f>'PRA110'!CJ270</f>
        <v>0</v>
      </c>
      <c r="CL270" s="38">
        <f>'PRA110'!CK270</f>
        <v>0</v>
      </c>
      <c r="CM270" s="38">
        <f>'PRA110'!CL270</f>
        <v>0</v>
      </c>
      <c r="CN270" s="38">
        <f>'PRA110'!CM270</f>
        <v>0</v>
      </c>
      <c r="CO270" s="38">
        <f>'PRA110'!CN270</f>
        <v>0</v>
      </c>
      <c r="CP270" s="38">
        <f>'PRA110'!CO270</f>
        <v>0</v>
      </c>
      <c r="CQ270" s="38">
        <f>'PRA110'!CP270</f>
        <v>0</v>
      </c>
      <c r="CR270" s="38">
        <f>'PRA110'!CQ270</f>
        <v>0</v>
      </c>
      <c r="CS270" s="38">
        <f>'PRA110'!CR270</f>
        <v>0</v>
      </c>
      <c r="CT270" s="38">
        <f>'PRA110'!CS270</f>
        <v>0</v>
      </c>
      <c r="CU270" s="38">
        <f>'PRA110'!CT270</f>
        <v>0</v>
      </c>
      <c r="CV270" s="38">
        <f>'PRA110'!CU270</f>
        <v>0</v>
      </c>
      <c r="CW270" s="38">
        <f>'PRA110'!CV270</f>
        <v>0</v>
      </c>
      <c r="CX270" s="38">
        <f>'PRA110'!CW270</f>
        <v>0</v>
      </c>
      <c r="CY270" s="38">
        <f>'PRA110'!CX270</f>
        <v>0</v>
      </c>
      <c r="CZ270" s="38">
        <f>'PRA110'!CY270</f>
        <v>0</v>
      </c>
      <c r="DA270" s="38">
        <f>'PRA110'!CZ270</f>
        <v>0</v>
      </c>
      <c r="DB270" s="38">
        <f>'PRA110'!DA270</f>
        <v>0</v>
      </c>
      <c r="DC270" s="38">
        <f>'PRA110'!DB270</f>
        <v>0</v>
      </c>
      <c r="DD270" s="38">
        <f>'PRA110'!DC270</f>
        <v>0</v>
      </c>
      <c r="DE270" s="38">
        <f>'PRA110'!DD270</f>
        <v>0</v>
      </c>
      <c r="DF270" s="38">
        <f>'PRA110'!DE270</f>
        <v>0</v>
      </c>
      <c r="DG270" s="38">
        <f>'PRA110'!DF270</f>
        <v>0</v>
      </c>
      <c r="DH270" s="38">
        <f>'PRA110'!DG270</f>
        <v>0</v>
      </c>
      <c r="DI270" s="38">
        <f>'PRA110'!DH270</f>
        <v>0</v>
      </c>
      <c r="DJ270" s="38">
        <f>'PRA110'!DI270</f>
        <v>0</v>
      </c>
      <c r="DK270" s="38">
        <f>'PRA110'!DJ270</f>
        <v>0</v>
      </c>
      <c r="DL270" s="41">
        <f>'PRA110'!DK270</f>
        <v>0</v>
      </c>
    </row>
    <row r="271" spans="1:117" s="206" customFormat="1" ht="19.899999999999999" customHeight="1">
      <c r="A271" s="207"/>
      <c r="B271" s="295"/>
      <c r="C271" s="174"/>
      <c r="D271" s="140" t="s">
        <v>481</v>
      </c>
      <c r="E271" s="143" t="s">
        <v>880</v>
      </c>
      <c r="F271" s="224" t="s">
        <v>692</v>
      </c>
      <c r="G271" s="209"/>
      <c r="H271" s="202"/>
      <c r="I271" s="212"/>
      <c r="J271" s="43">
        <f>'PRA110'!J271</f>
        <v>0</v>
      </c>
      <c r="K271" s="38">
        <f>('PRA110'!I271-'PRA110'!J271)</f>
        <v>0</v>
      </c>
      <c r="L271" s="38">
        <f>'PRA110'!K271</f>
        <v>0</v>
      </c>
      <c r="M271" s="38">
        <f>'PRA110'!L271</f>
        <v>0</v>
      </c>
      <c r="N271" s="38">
        <f>'PRA110'!M271</f>
        <v>0</v>
      </c>
      <c r="O271" s="38">
        <f>'PRA110'!N271</f>
        <v>0</v>
      </c>
      <c r="P271" s="38">
        <f>'PRA110'!O271</f>
        <v>0</v>
      </c>
      <c r="Q271" s="38">
        <f>'PRA110'!P271</f>
        <v>0</v>
      </c>
      <c r="R271" s="38">
        <f>'PRA110'!Q271</f>
        <v>0</v>
      </c>
      <c r="S271" s="38">
        <f>'PRA110'!R271</f>
        <v>0</v>
      </c>
      <c r="T271" s="38">
        <f>'PRA110'!S271</f>
        <v>0</v>
      </c>
      <c r="U271" s="38">
        <f>'PRA110'!T271</f>
        <v>0</v>
      </c>
      <c r="V271" s="38">
        <f>'PRA110'!U271</f>
        <v>0</v>
      </c>
      <c r="W271" s="38">
        <f>'PRA110'!V271</f>
        <v>0</v>
      </c>
      <c r="X271" s="38">
        <f>'PRA110'!W271</f>
        <v>0</v>
      </c>
      <c r="Y271" s="38">
        <f>'PRA110'!X271</f>
        <v>0</v>
      </c>
      <c r="Z271" s="38">
        <f>'PRA110'!Y271</f>
        <v>0</v>
      </c>
      <c r="AA271" s="38">
        <f>'PRA110'!Z271</f>
        <v>0</v>
      </c>
      <c r="AB271" s="38">
        <f>'PRA110'!AA271</f>
        <v>0</v>
      </c>
      <c r="AC271" s="38">
        <f>'PRA110'!AB271</f>
        <v>0</v>
      </c>
      <c r="AD271" s="38">
        <f>'PRA110'!AC271</f>
        <v>0</v>
      </c>
      <c r="AE271" s="38">
        <f>'PRA110'!AD271</f>
        <v>0</v>
      </c>
      <c r="AF271" s="38">
        <f>'PRA110'!AE271</f>
        <v>0</v>
      </c>
      <c r="AG271" s="38">
        <f>'PRA110'!AF271</f>
        <v>0</v>
      </c>
      <c r="AH271" s="38">
        <f>'PRA110'!AG271</f>
        <v>0</v>
      </c>
      <c r="AI271" s="38">
        <f>'PRA110'!AH271</f>
        <v>0</v>
      </c>
      <c r="AJ271" s="38">
        <f>'PRA110'!AI271</f>
        <v>0</v>
      </c>
      <c r="AK271" s="38">
        <f>'PRA110'!AJ271</f>
        <v>0</v>
      </c>
      <c r="AL271" s="38">
        <f>'PRA110'!AK271</f>
        <v>0</v>
      </c>
      <c r="AM271" s="38">
        <f>'PRA110'!AL271</f>
        <v>0</v>
      </c>
      <c r="AN271" s="38">
        <f>'PRA110'!AM271</f>
        <v>0</v>
      </c>
      <c r="AO271" s="38">
        <f>'PRA110'!AN271</f>
        <v>0</v>
      </c>
      <c r="AP271" s="38">
        <f>'PRA110'!AO271</f>
        <v>0</v>
      </c>
      <c r="AQ271" s="38">
        <f>'PRA110'!AP271</f>
        <v>0</v>
      </c>
      <c r="AR271" s="38">
        <f>'PRA110'!AQ271</f>
        <v>0</v>
      </c>
      <c r="AS271" s="38">
        <f>'PRA110'!AR271</f>
        <v>0</v>
      </c>
      <c r="AT271" s="38">
        <f>'PRA110'!AS271</f>
        <v>0</v>
      </c>
      <c r="AU271" s="38">
        <f>'PRA110'!AT271</f>
        <v>0</v>
      </c>
      <c r="AV271" s="38">
        <f>'PRA110'!AU271</f>
        <v>0</v>
      </c>
      <c r="AW271" s="38">
        <f>'PRA110'!AV271</f>
        <v>0</v>
      </c>
      <c r="AX271" s="38">
        <f>'PRA110'!AW271</f>
        <v>0</v>
      </c>
      <c r="AY271" s="38">
        <f>'PRA110'!AX271</f>
        <v>0</v>
      </c>
      <c r="AZ271" s="38">
        <f>'PRA110'!AY271</f>
        <v>0</v>
      </c>
      <c r="BA271" s="38">
        <f>'PRA110'!AZ271</f>
        <v>0</v>
      </c>
      <c r="BB271" s="38">
        <f>'PRA110'!BA271</f>
        <v>0</v>
      </c>
      <c r="BC271" s="38">
        <f>'PRA110'!BB271</f>
        <v>0</v>
      </c>
      <c r="BD271" s="38">
        <f>'PRA110'!BC271</f>
        <v>0</v>
      </c>
      <c r="BE271" s="38">
        <f>'PRA110'!BD271</f>
        <v>0</v>
      </c>
      <c r="BF271" s="38">
        <f>'PRA110'!BE271</f>
        <v>0</v>
      </c>
      <c r="BG271" s="38">
        <f>'PRA110'!BF271</f>
        <v>0</v>
      </c>
      <c r="BH271" s="38">
        <f>'PRA110'!BG271</f>
        <v>0</v>
      </c>
      <c r="BI271" s="38">
        <f>'PRA110'!BH271</f>
        <v>0</v>
      </c>
      <c r="BJ271" s="38">
        <f>'PRA110'!BI271</f>
        <v>0</v>
      </c>
      <c r="BK271" s="38">
        <f>'PRA110'!BJ271</f>
        <v>0</v>
      </c>
      <c r="BL271" s="38">
        <f>'PRA110'!BK271</f>
        <v>0</v>
      </c>
      <c r="BM271" s="38">
        <f>'PRA110'!BL271</f>
        <v>0</v>
      </c>
      <c r="BN271" s="38">
        <f>'PRA110'!BM271</f>
        <v>0</v>
      </c>
      <c r="BO271" s="38">
        <f>'PRA110'!BN271</f>
        <v>0</v>
      </c>
      <c r="BP271" s="38">
        <f>'PRA110'!BO271</f>
        <v>0</v>
      </c>
      <c r="BQ271" s="38">
        <f>'PRA110'!BP271</f>
        <v>0</v>
      </c>
      <c r="BR271" s="38">
        <f>'PRA110'!BQ271</f>
        <v>0</v>
      </c>
      <c r="BS271" s="38">
        <f>'PRA110'!BR271</f>
        <v>0</v>
      </c>
      <c r="BT271" s="38">
        <f>'PRA110'!BS271</f>
        <v>0</v>
      </c>
      <c r="BU271" s="38">
        <f>'PRA110'!BT271</f>
        <v>0</v>
      </c>
      <c r="BV271" s="38">
        <f>'PRA110'!BU271</f>
        <v>0</v>
      </c>
      <c r="BW271" s="38">
        <f>'PRA110'!BV271</f>
        <v>0</v>
      </c>
      <c r="BX271" s="38">
        <f>'PRA110'!BW271</f>
        <v>0</v>
      </c>
      <c r="BY271" s="38">
        <f>'PRA110'!BX271</f>
        <v>0</v>
      </c>
      <c r="BZ271" s="38">
        <f>'PRA110'!BY271</f>
        <v>0</v>
      </c>
      <c r="CA271" s="38">
        <f>'PRA110'!BZ271</f>
        <v>0</v>
      </c>
      <c r="CB271" s="38">
        <f>'PRA110'!CA271</f>
        <v>0</v>
      </c>
      <c r="CC271" s="38">
        <f>'PRA110'!CB271</f>
        <v>0</v>
      </c>
      <c r="CD271" s="38">
        <f>'PRA110'!CC271</f>
        <v>0</v>
      </c>
      <c r="CE271" s="38">
        <f>'PRA110'!CD271</f>
        <v>0</v>
      </c>
      <c r="CF271" s="38">
        <f>'PRA110'!CE271</f>
        <v>0</v>
      </c>
      <c r="CG271" s="38">
        <f>'PRA110'!CF271</f>
        <v>0</v>
      </c>
      <c r="CH271" s="38">
        <f>'PRA110'!CG271</f>
        <v>0</v>
      </c>
      <c r="CI271" s="38">
        <f>'PRA110'!CH271</f>
        <v>0</v>
      </c>
      <c r="CJ271" s="38">
        <f>'PRA110'!CI271</f>
        <v>0</v>
      </c>
      <c r="CK271" s="38">
        <f>'PRA110'!CJ271</f>
        <v>0</v>
      </c>
      <c r="CL271" s="38">
        <f>'PRA110'!CK271</f>
        <v>0</v>
      </c>
      <c r="CM271" s="38">
        <f>'PRA110'!CL271</f>
        <v>0</v>
      </c>
      <c r="CN271" s="38">
        <f>'PRA110'!CM271</f>
        <v>0</v>
      </c>
      <c r="CO271" s="38">
        <f>'PRA110'!CN271</f>
        <v>0</v>
      </c>
      <c r="CP271" s="38">
        <f>'PRA110'!CO271</f>
        <v>0</v>
      </c>
      <c r="CQ271" s="38">
        <f>'PRA110'!CP271</f>
        <v>0</v>
      </c>
      <c r="CR271" s="38">
        <f>'PRA110'!CQ271</f>
        <v>0</v>
      </c>
      <c r="CS271" s="38">
        <f>'PRA110'!CR271</f>
        <v>0</v>
      </c>
      <c r="CT271" s="38">
        <f>'PRA110'!CS271</f>
        <v>0</v>
      </c>
      <c r="CU271" s="38">
        <f>'PRA110'!CT271</f>
        <v>0</v>
      </c>
      <c r="CV271" s="38">
        <f>'PRA110'!CU271</f>
        <v>0</v>
      </c>
      <c r="CW271" s="38">
        <f>'PRA110'!CV271</f>
        <v>0</v>
      </c>
      <c r="CX271" s="38">
        <f>'PRA110'!CW271</f>
        <v>0</v>
      </c>
      <c r="CY271" s="38">
        <f>'PRA110'!CX271</f>
        <v>0</v>
      </c>
      <c r="CZ271" s="38">
        <f>'PRA110'!CY271</f>
        <v>0</v>
      </c>
      <c r="DA271" s="38">
        <f>'PRA110'!CZ271</f>
        <v>0</v>
      </c>
      <c r="DB271" s="38">
        <f>'PRA110'!DA271</f>
        <v>0</v>
      </c>
      <c r="DC271" s="38">
        <f>'PRA110'!DB271</f>
        <v>0</v>
      </c>
      <c r="DD271" s="38">
        <f>'PRA110'!DC271</f>
        <v>0</v>
      </c>
      <c r="DE271" s="38">
        <f>'PRA110'!DD271</f>
        <v>0</v>
      </c>
      <c r="DF271" s="38">
        <f>'PRA110'!DE271</f>
        <v>0</v>
      </c>
      <c r="DG271" s="38">
        <f>'PRA110'!DF271</f>
        <v>0</v>
      </c>
      <c r="DH271" s="38">
        <f>'PRA110'!DG271</f>
        <v>0</v>
      </c>
      <c r="DI271" s="38">
        <f>'PRA110'!DH271</f>
        <v>0</v>
      </c>
      <c r="DJ271" s="38">
        <f>'PRA110'!DI271</f>
        <v>0</v>
      </c>
      <c r="DK271" s="38">
        <f>'PRA110'!DJ271</f>
        <v>0</v>
      </c>
      <c r="DL271" s="41">
        <f>'PRA110'!DK271</f>
        <v>0</v>
      </c>
    </row>
    <row r="272" spans="1:117" s="168" customFormat="1" ht="19.899999999999999" customHeight="1">
      <c r="A272" s="214"/>
      <c r="B272" s="253"/>
      <c r="C272" s="174"/>
      <c r="D272" s="84" t="s">
        <v>482</v>
      </c>
      <c r="E272" s="122" t="s">
        <v>881</v>
      </c>
      <c r="F272" s="297" t="s">
        <v>354</v>
      </c>
      <c r="G272" s="209"/>
      <c r="H272" s="202"/>
      <c r="I272" s="274">
        <f>'PRA110'!H272</f>
        <v>0</v>
      </c>
      <c r="J272" s="255"/>
      <c r="K272" s="213"/>
      <c r="L272" s="213"/>
      <c r="M272" s="213"/>
      <c r="N272" s="213"/>
      <c r="O272" s="213"/>
      <c r="P272" s="213"/>
      <c r="Q272" s="213"/>
      <c r="R272" s="213"/>
      <c r="S272" s="213"/>
      <c r="T272" s="213"/>
      <c r="U272" s="213"/>
      <c r="V272" s="213"/>
      <c r="W272" s="213"/>
      <c r="X272" s="213"/>
      <c r="Y272" s="213"/>
      <c r="Z272" s="213"/>
      <c r="AA272" s="213"/>
      <c r="AB272" s="213"/>
      <c r="AC272" s="213"/>
      <c r="AD272" s="213"/>
      <c r="AE272" s="213"/>
      <c r="AF272" s="213"/>
      <c r="AG272" s="213"/>
      <c r="AH272" s="213"/>
      <c r="AI272" s="213"/>
      <c r="AJ272" s="213"/>
      <c r="AK272" s="213"/>
      <c r="AL272" s="213"/>
      <c r="AM272" s="213"/>
      <c r="AN272" s="213"/>
      <c r="AO272" s="213"/>
      <c r="AP272" s="213"/>
      <c r="AQ272" s="213"/>
      <c r="AR272" s="213"/>
      <c r="AS272" s="213"/>
      <c r="AT272" s="213"/>
      <c r="AU272" s="213"/>
      <c r="AV272" s="213"/>
      <c r="AW272" s="213"/>
      <c r="AX272" s="213"/>
      <c r="AY272" s="213"/>
      <c r="AZ272" s="213"/>
      <c r="BA272" s="213"/>
      <c r="BB272" s="213"/>
      <c r="BC272" s="213"/>
      <c r="BD272" s="213"/>
      <c r="BE272" s="213"/>
      <c r="BF272" s="213"/>
      <c r="BG272" s="213"/>
      <c r="BH272" s="213"/>
      <c r="BI272" s="213"/>
      <c r="BJ272" s="213"/>
      <c r="BK272" s="213"/>
      <c r="BL272" s="213"/>
      <c r="BM272" s="213"/>
      <c r="BN272" s="213"/>
      <c r="BO272" s="213"/>
      <c r="BP272" s="213"/>
      <c r="BQ272" s="213"/>
      <c r="BR272" s="213"/>
      <c r="BS272" s="213"/>
      <c r="BT272" s="213"/>
      <c r="BU272" s="213"/>
      <c r="BV272" s="213"/>
      <c r="BW272" s="213"/>
      <c r="BX272" s="213"/>
      <c r="BY272" s="213"/>
      <c r="BZ272" s="213"/>
      <c r="CA272" s="213"/>
      <c r="CB272" s="213"/>
      <c r="CC272" s="213"/>
      <c r="CD272" s="213"/>
      <c r="CE272" s="213"/>
      <c r="CF272" s="213"/>
      <c r="CG272" s="213"/>
      <c r="CH272" s="213"/>
      <c r="CI272" s="213"/>
      <c r="CJ272" s="213"/>
      <c r="CK272" s="213"/>
      <c r="CL272" s="213"/>
      <c r="CM272" s="213"/>
      <c r="CN272" s="213"/>
      <c r="CO272" s="213"/>
      <c r="CP272" s="213"/>
      <c r="CQ272" s="213"/>
      <c r="CR272" s="213"/>
      <c r="CS272" s="213"/>
      <c r="CT272" s="213"/>
      <c r="CU272" s="213"/>
      <c r="CV272" s="213"/>
      <c r="CW272" s="213"/>
      <c r="CX272" s="213"/>
      <c r="CY272" s="213"/>
      <c r="CZ272" s="213"/>
      <c r="DA272" s="213"/>
      <c r="DB272" s="213"/>
      <c r="DC272" s="213"/>
      <c r="DD272" s="213"/>
      <c r="DE272" s="213"/>
      <c r="DF272" s="213"/>
      <c r="DG272" s="213"/>
      <c r="DH272" s="213"/>
      <c r="DI272" s="213"/>
      <c r="DJ272" s="213"/>
      <c r="DK272" s="213"/>
      <c r="DL272" s="236"/>
      <c r="DM272" s="272"/>
    </row>
    <row r="273" spans="1:117" s="168" customFormat="1" ht="19.899999999999999" customHeight="1">
      <c r="A273" s="214"/>
      <c r="B273" s="253"/>
      <c r="C273" s="174"/>
      <c r="D273" s="84" t="s">
        <v>483</v>
      </c>
      <c r="E273" s="122" t="s">
        <v>882</v>
      </c>
      <c r="F273" s="297" t="s">
        <v>355</v>
      </c>
      <c r="G273" s="209"/>
      <c r="H273" s="202"/>
      <c r="I273" s="274">
        <f>'PRA110'!H273</f>
        <v>0</v>
      </c>
      <c r="J273" s="255"/>
      <c r="K273" s="213"/>
      <c r="L273" s="213"/>
      <c r="M273" s="213"/>
      <c r="N273" s="213"/>
      <c r="O273" s="213"/>
      <c r="P273" s="213"/>
      <c r="Q273" s="213"/>
      <c r="R273" s="213"/>
      <c r="S273" s="213"/>
      <c r="T273" s="213"/>
      <c r="U273" s="213"/>
      <c r="V273" s="213"/>
      <c r="W273" s="213"/>
      <c r="X273" s="213"/>
      <c r="Y273" s="213"/>
      <c r="Z273" s="213"/>
      <c r="AA273" s="213"/>
      <c r="AB273" s="213"/>
      <c r="AC273" s="213"/>
      <c r="AD273" s="213"/>
      <c r="AE273" s="213"/>
      <c r="AF273" s="213"/>
      <c r="AG273" s="213"/>
      <c r="AH273" s="213"/>
      <c r="AI273" s="213"/>
      <c r="AJ273" s="213"/>
      <c r="AK273" s="213"/>
      <c r="AL273" s="213"/>
      <c r="AM273" s="213"/>
      <c r="AN273" s="213"/>
      <c r="AO273" s="213"/>
      <c r="AP273" s="213"/>
      <c r="AQ273" s="213"/>
      <c r="AR273" s="213"/>
      <c r="AS273" s="213"/>
      <c r="AT273" s="213"/>
      <c r="AU273" s="213"/>
      <c r="AV273" s="213"/>
      <c r="AW273" s="213"/>
      <c r="AX273" s="213"/>
      <c r="AY273" s="213"/>
      <c r="AZ273" s="213"/>
      <c r="BA273" s="213"/>
      <c r="BB273" s="213"/>
      <c r="BC273" s="213"/>
      <c r="BD273" s="213"/>
      <c r="BE273" s="213"/>
      <c r="BF273" s="213"/>
      <c r="BG273" s="213"/>
      <c r="BH273" s="213"/>
      <c r="BI273" s="213"/>
      <c r="BJ273" s="213"/>
      <c r="BK273" s="213"/>
      <c r="BL273" s="213"/>
      <c r="BM273" s="213"/>
      <c r="BN273" s="213"/>
      <c r="BO273" s="213"/>
      <c r="BP273" s="213"/>
      <c r="BQ273" s="213"/>
      <c r="BR273" s="213"/>
      <c r="BS273" s="213"/>
      <c r="BT273" s="213"/>
      <c r="BU273" s="213"/>
      <c r="BV273" s="213"/>
      <c r="BW273" s="213"/>
      <c r="BX273" s="213"/>
      <c r="BY273" s="213"/>
      <c r="BZ273" s="213"/>
      <c r="CA273" s="213"/>
      <c r="CB273" s="213"/>
      <c r="CC273" s="213"/>
      <c r="CD273" s="213"/>
      <c r="CE273" s="213"/>
      <c r="CF273" s="213"/>
      <c r="CG273" s="213"/>
      <c r="CH273" s="213"/>
      <c r="CI273" s="213"/>
      <c r="CJ273" s="213"/>
      <c r="CK273" s="213"/>
      <c r="CL273" s="213"/>
      <c r="CM273" s="213"/>
      <c r="CN273" s="213"/>
      <c r="CO273" s="213"/>
      <c r="CP273" s="213"/>
      <c r="CQ273" s="213"/>
      <c r="CR273" s="213"/>
      <c r="CS273" s="213"/>
      <c r="CT273" s="213"/>
      <c r="CU273" s="213"/>
      <c r="CV273" s="213"/>
      <c r="CW273" s="213"/>
      <c r="CX273" s="213"/>
      <c r="CY273" s="213"/>
      <c r="CZ273" s="213"/>
      <c r="DA273" s="213"/>
      <c r="DB273" s="213"/>
      <c r="DC273" s="213"/>
      <c r="DD273" s="213"/>
      <c r="DE273" s="213"/>
      <c r="DF273" s="213"/>
      <c r="DG273" s="213"/>
      <c r="DH273" s="213"/>
      <c r="DI273" s="213"/>
      <c r="DJ273" s="213"/>
      <c r="DK273" s="213"/>
      <c r="DL273" s="236"/>
      <c r="DM273" s="272"/>
    </row>
    <row r="274" spans="1:117" s="168" customFormat="1" ht="19.899999999999999" customHeight="1">
      <c r="A274" s="214"/>
      <c r="B274" s="253"/>
      <c r="C274" s="174"/>
      <c r="D274" s="84" t="s">
        <v>484</v>
      </c>
      <c r="E274" s="122" t="s">
        <v>883</v>
      </c>
      <c r="F274" s="297" t="s">
        <v>356</v>
      </c>
      <c r="G274" s="209"/>
      <c r="H274" s="202"/>
      <c r="I274" s="274">
        <f>'PRA110'!H274</f>
        <v>0</v>
      </c>
      <c r="J274" s="255"/>
      <c r="K274" s="213"/>
      <c r="L274" s="213"/>
      <c r="M274" s="213"/>
      <c r="N274" s="213"/>
      <c r="O274" s="213"/>
      <c r="P274" s="213"/>
      <c r="Q274" s="213"/>
      <c r="R274" s="213"/>
      <c r="S274" s="213"/>
      <c r="T274" s="213"/>
      <c r="U274" s="213"/>
      <c r="V274" s="213"/>
      <c r="W274" s="213"/>
      <c r="X274" s="213"/>
      <c r="Y274" s="213"/>
      <c r="Z274" s="213"/>
      <c r="AA274" s="213"/>
      <c r="AB274" s="213"/>
      <c r="AC274" s="213"/>
      <c r="AD274" s="213"/>
      <c r="AE274" s="213"/>
      <c r="AF274" s="213"/>
      <c r="AG274" s="213"/>
      <c r="AH274" s="213"/>
      <c r="AI274" s="213"/>
      <c r="AJ274" s="213"/>
      <c r="AK274" s="213"/>
      <c r="AL274" s="213"/>
      <c r="AM274" s="213"/>
      <c r="AN274" s="213"/>
      <c r="AO274" s="213"/>
      <c r="AP274" s="213"/>
      <c r="AQ274" s="213"/>
      <c r="AR274" s="213"/>
      <c r="AS274" s="213"/>
      <c r="AT274" s="213"/>
      <c r="AU274" s="213"/>
      <c r="AV274" s="213"/>
      <c r="AW274" s="213"/>
      <c r="AX274" s="213"/>
      <c r="AY274" s="213"/>
      <c r="AZ274" s="213"/>
      <c r="BA274" s="213"/>
      <c r="BB274" s="213"/>
      <c r="BC274" s="213"/>
      <c r="BD274" s="213"/>
      <c r="BE274" s="213"/>
      <c r="BF274" s="213"/>
      <c r="BG274" s="213"/>
      <c r="BH274" s="213"/>
      <c r="BI274" s="213"/>
      <c r="BJ274" s="213"/>
      <c r="BK274" s="213"/>
      <c r="BL274" s="213"/>
      <c r="BM274" s="213"/>
      <c r="BN274" s="213"/>
      <c r="BO274" s="213"/>
      <c r="BP274" s="213"/>
      <c r="BQ274" s="213"/>
      <c r="BR274" s="213"/>
      <c r="BS274" s="213"/>
      <c r="BT274" s="213"/>
      <c r="BU274" s="213"/>
      <c r="BV274" s="213"/>
      <c r="BW274" s="213"/>
      <c r="BX274" s="213"/>
      <c r="BY274" s="213"/>
      <c r="BZ274" s="213"/>
      <c r="CA274" s="213"/>
      <c r="CB274" s="213"/>
      <c r="CC274" s="213"/>
      <c r="CD274" s="213"/>
      <c r="CE274" s="213"/>
      <c r="CF274" s="213"/>
      <c r="CG274" s="213"/>
      <c r="CH274" s="213"/>
      <c r="CI274" s="213"/>
      <c r="CJ274" s="213"/>
      <c r="CK274" s="213"/>
      <c r="CL274" s="213"/>
      <c r="CM274" s="213"/>
      <c r="CN274" s="213"/>
      <c r="CO274" s="213"/>
      <c r="CP274" s="213"/>
      <c r="CQ274" s="213"/>
      <c r="CR274" s="213"/>
      <c r="CS274" s="213"/>
      <c r="CT274" s="213"/>
      <c r="CU274" s="213"/>
      <c r="CV274" s="213"/>
      <c r="CW274" s="213"/>
      <c r="CX274" s="213"/>
      <c r="CY274" s="213"/>
      <c r="CZ274" s="213"/>
      <c r="DA274" s="213"/>
      <c r="DB274" s="213"/>
      <c r="DC274" s="213"/>
      <c r="DD274" s="213"/>
      <c r="DE274" s="213"/>
      <c r="DF274" s="213"/>
      <c r="DG274" s="213"/>
      <c r="DH274" s="213"/>
      <c r="DI274" s="213"/>
      <c r="DJ274" s="213"/>
      <c r="DK274" s="213"/>
      <c r="DL274" s="236"/>
      <c r="DM274" s="272"/>
    </row>
    <row r="275" spans="1:117" s="168" customFormat="1" ht="19.899999999999999" customHeight="1">
      <c r="A275" s="214"/>
      <c r="B275" s="253"/>
      <c r="C275" s="174"/>
      <c r="D275" s="84" t="s">
        <v>485</v>
      </c>
      <c r="E275" s="122" t="s">
        <v>884</v>
      </c>
      <c r="F275" s="297" t="s">
        <v>357</v>
      </c>
      <c r="G275" s="209"/>
      <c r="H275" s="202"/>
      <c r="I275" s="274">
        <f>-'PRA110'!H275</f>
        <v>0</v>
      </c>
      <c r="J275" s="255"/>
      <c r="K275" s="213"/>
      <c r="L275" s="213"/>
      <c r="M275" s="213"/>
      <c r="N275" s="213"/>
      <c r="O275" s="213"/>
      <c r="P275" s="213"/>
      <c r="Q275" s="213"/>
      <c r="R275" s="213"/>
      <c r="S275" s="213"/>
      <c r="T275" s="213"/>
      <c r="U275" s="213"/>
      <c r="V275" s="213"/>
      <c r="W275" s="213"/>
      <c r="X275" s="213"/>
      <c r="Y275" s="213"/>
      <c r="Z275" s="213"/>
      <c r="AA275" s="213"/>
      <c r="AB275" s="213"/>
      <c r="AC275" s="213"/>
      <c r="AD275" s="213"/>
      <c r="AE275" s="213"/>
      <c r="AF275" s="213"/>
      <c r="AG275" s="213"/>
      <c r="AH275" s="213"/>
      <c r="AI275" s="213"/>
      <c r="AJ275" s="213"/>
      <c r="AK275" s="213"/>
      <c r="AL275" s="213"/>
      <c r="AM275" s="213"/>
      <c r="AN275" s="213"/>
      <c r="AO275" s="213"/>
      <c r="AP275" s="213"/>
      <c r="AQ275" s="213"/>
      <c r="AR275" s="213"/>
      <c r="AS275" s="213"/>
      <c r="AT275" s="213"/>
      <c r="AU275" s="213"/>
      <c r="AV275" s="213"/>
      <c r="AW275" s="213"/>
      <c r="AX275" s="213"/>
      <c r="AY275" s="213"/>
      <c r="AZ275" s="213"/>
      <c r="BA275" s="213"/>
      <c r="BB275" s="213"/>
      <c r="BC275" s="213"/>
      <c r="BD275" s="213"/>
      <c r="BE275" s="213"/>
      <c r="BF275" s="213"/>
      <c r="BG275" s="213"/>
      <c r="BH275" s="213"/>
      <c r="BI275" s="213"/>
      <c r="BJ275" s="213"/>
      <c r="BK275" s="213"/>
      <c r="BL275" s="213"/>
      <c r="BM275" s="213"/>
      <c r="BN275" s="213"/>
      <c r="BO275" s="213"/>
      <c r="BP275" s="213"/>
      <c r="BQ275" s="213"/>
      <c r="BR275" s="213"/>
      <c r="BS275" s="213"/>
      <c r="BT275" s="213"/>
      <c r="BU275" s="213"/>
      <c r="BV275" s="213"/>
      <c r="BW275" s="213"/>
      <c r="BX275" s="213"/>
      <c r="BY275" s="213"/>
      <c r="BZ275" s="213"/>
      <c r="CA275" s="213"/>
      <c r="CB275" s="213"/>
      <c r="CC275" s="213"/>
      <c r="CD275" s="213"/>
      <c r="CE275" s="213"/>
      <c r="CF275" s="213"/>
      <c r="CG275" s="213"/>
      <c r="CH275" s="213"/>
      <c r="CI275" s="213"/>
      <c r="CJ275" s="213"/>
      <c r="CK275" s="213"/>
      <c r="CL275" s="213"/>
      <c r="CM275" s="213"/>
      <c r="CN275" s="213"/>
      <c r="CO275" s="213"/>
      <c r="CP275" s="213"/>
      <c r="CQ275" s="213"/>
      <c r="CR275" s="213"/>
      <c r="CS275" s="213"/>
      <c r="CT275" s="213"/>
      <c r="CU275" s="213"/>
      <c r="CV275" s="213"/>
      <c r="CW275" s="213"/>
      <c r="CX275" s="213"/>
      <c r="CY275" s="213"/>
      <c r="CZ275" s="213"/>
      <c r="DA275" s="213"/>
      <c r="DB275" s="213"/>
      <c r="DC275" s="213"/>
      <c r="DD275" s="213"/>
      <c r="DE275" s="213"/>
      <c r="DF275" s="213"/>
      <c r="DG275" s="213"/>
      <c r="DH275" s="213"/>
      <c r="DI275" s="213"/>
      <c r="DJ275" s="213"/>
      <c r="DK275" s="213"/>
      <c r="DL275" s="236"/>
      <c r="DM275" s="272"/>
    </row>
    <row r="276" spans="1:117" s="168" customFormat="1" ht="19.899999999999999" customHeight="1">
      <c r="A276" s="214"/>
      <c r="B276" s="253"/>
      <c r="C276" s="174"/>
      <c r="D276" s="84" t="s">
        <v>486</v>
      </c>
      <c r="E276" s="122" t="s">
        <v>885</v>
      </c>
      <c r="F276" s="297" t="s">
        <v>358</v>
      </c>
      <c r="G276" s="209"/>
      <c r="H276" s="202"/>
      <c r="I276" s="274">
        <f>-'PRA110'!H276</f>
        <v>0</v>
      </c>
      <c r="J276" s="255"/>
      <c r="K276" s="213"/>
      <c r="L276" s="213"/>
      <c r="M276" s="213"/>
      <c r="N276" s="213"/>
      <c r="O276" s="213"/>
      <c r="P276" s="213"/>
      <c r="Q276" s="213"/>
      <c r="R276" s="213"/>
      <c r="S276" s="213"/>
      <c r="T276" s="213"/>
      <c r="U276" s="213"/>
      <c r="V276" s="213"/>
      <c r="W276" s="213"/>
      <c r="X276" s="213"/>
      <c r="Y276" s="213"/>
      <c r="Z276" s="213"/>
      <c r="AA276" s="213"/>
      <c r="AB276" s="213"/>
      <c r="AC276" s="213"/>
      <c r="AD276" s="213"/>
      <c r="AE276" s="213"/>
      <c r="AF276" s="213"/>
      <c r="AG276" s="213"/>
      <c r="AH276" s="213"/>
      <c r="AI276" s="213"/>
      <c r="AJ276" s="213"/>
      <c r="AK276" s="213"/>
      <c r="AL276" s="213"/>
      <c r="AM276" s="213"/>
      <c r="AN276" s="213"/>
      <c r="AO276" s="213"/>
      <c r="AP276" s="213"/>
      <c r="AQ276" s="213"/>
      <c r="AR276" s="213"/>
      <c r="AS276" s="213"/>
      <c r="AT276" s="213"/>
      <c r="AU276" s="213"/>
      <c r="AV276" s="213"/>
      <c r="AW276" s="213"/>
      <c r="AX276" s="213"/>
      <c r="AY276" s="213"/>
      <c r="AZ276" s="213"/>
      <c r="BA276" s="213"/>
      <c r="BB276" s="213"/>
      <c r="BC276" s="213"/>
      <c r="BD276" s="213"/>
      <c r="BE276" s="213"/>
      <c r="BF276" s="213"/>
      <c r="BG276" s="213"/>
      <c r="BH276" s="213"/>
      <c r="BI276" s="213"/>
      <c r="BJ276" s="213"/>
      <c r="BK276" s="213"/>
      <c r="BL276" s="213"/>
      <c r="BM276" s="213"/>
      <c r="BN276" s="213"/>
      <c r="BO276" s="213"/>
      <c r="BP276" s="213"/>
      <c r="BQ276" s="213"/>
      <c r="BR276" s="213"/>
      <c r="BS276" s="213"/>
      <c r="BT276" s="213"/>
      <c r="BU276" s="213"/>
      <c r="BV276" s="213"/>
      <c r="BW276" s="213"/>
      <c r="BX276" s="213"/>
      <c r="BY276" s="213"/>
      <c r="BZ276" s="213"/>
      <c r="CA276" s="213"/>
      <c r="CB276" s="213"/>
      <c r="CC276" s="213"/>
      <c r="CD276" s="213"/>
      <c r="CE276" s="213"/>
      <c r="CF276" s="213"/>
      <c r="CG276" s="213"/>
      <c r="CH276" s="213"/>
      <c r="CI276" s="213"/>
      <c r="CJ276" s="213"/>
      <c r="CK276" s="213"/>
      <c r="CL276" s="213"/>
      <c r="CM276" s="213"/>
      <c r="CN276" s="213"/>
      <c r="CO276" s="213"/>
      <c r="CP276" s="213"/>
      <c r="CQ276" s="213"/>
      <c r="CR276" s="213"/>
      <c r="CS276" s="213"/>
      <c r="CT276" s="213"/>
      <c r="CU276" s="213"/>
      <c r="CV276" s="213"/>
      <c r="CW276" s="213"/>
      <c r="CX276" s="213"/>
      <c r="CY276" s="213"/>
      <c r="CZ276" s="213"/>
      <c r="DA276" s="213"/>
      <c r="DB276" s="213"/>
      <c r="DC276" s="213"/>
      <c r="DD276" s="213"/>
      <c r="DE276" s="213"/>
      <c r="DF276" s="213"/>
      <c r="DG276" s="213"/>
      <c r="DH276" s="213"/>
      <c r="DI276" s="213"/>
      <c r="DJ276" s="213"/>
      <c r="DK276" s="213"/>
      <c r="DL276" s="236"/>
      <c r="DM276" s="272"/>
    </row>
    <row r="277" spans="1:117" s="168" customFormat="1" ht="19.899999999999999" customHeight="1">
      <c r="A277" s="214"/>
      <c r="B277" s="253"/>
      <c r="C277" s="174"/>
      <c r="D277" s="84" t="s">
        <v>487</v>
      </c>
      <c r="E277" s="122" t="s">
        <v>886</v>
      </c>
      <c r="F277" s="297" t="s">
        <v>359</v>
      </c>
      <c r="G277" s="209"/>
      <c r="H277" s="202"/>
      <c r="I277" s="274">
        <f>-'PRA110'!H277</f>
        <v>0</v>
      </c>
      <c r="J277" s="255"/>
      <c r="K277" s="213"/>
      <c r="L277" s="213"/>
      <c r="M277" s="213"/>
      <c r="N277" s="213"/>
      <c r="O277" s="213"/>
      <c r="P277" s="213"/>
      <c r="Q277" s="213"/>
      <c r="R277" s="213"/>
      <c r="S277" s="213"/>
      <c r="T277" s="213"/>
      <c r="U277" s="213"/>
      <c r="V277" s="213"/>
      <c r="W277" s="213"/>
      <c r="X277" s="213"/>
      <c r="Y277" s="213"/>
      <c r="Z277" s="213"/>
      <c r="AA277" s="213"/>
      <c r="AB277" s="213"/>
      <c r="AC277" s="213"/>
      <c r="AD277" s="213"/>
      <c r="AE277" s="213"/>
      <c r="AF277" s="213"/>
      <c r="AG277" s="213"/>
      <c r="AH277" s="213"/>
      <c r="AI277" s="213"/>
      <c r="AJ277" s="213"/>
      <c r="AK277" s="213"/>
      <c r="AL277" s="213"/>
      <c r="AM277" s="213"/>
      <c r="AN277" s="213"/>
      <c r="AO277" s="213"/>
      <c r="AP277" s="213"/>
      <c r="AQ277" s="213"/>
      <c r="AR277" s="213"/>
      <c r="AS277" s="213"/>
      <c r="AT277" s="213"/>
      <c r="AU277" s="213"/>
      <c r="AV277" s="213"/>
      <c r="AW277" s="213"/>
      <c r="AX277" s="213"/>
      <c r="AY277" s="213"/>
      <c r="AZ277" s="213"/>
      <c r="BA277" s="213"/>
      <c r="BB277" s="213"/>
      <c r="BC277" s="213"/>
      <c r="BD277" s="213"/>
      <c r="BE277" s="213"/>
      <c r="BF277" s="213"/>
      <c r="BG277" s="213"/>
      <c r="BH277" s="213"/>
      <c r="BI277" s="213"/>
      <c r="BJ277" s="213"/>
      <c r="BK277" s="213"/>
      <c r="BL277" s="213"/>
      <c r="BM277" s="213"/>
      <c r="BN277" s="213"/>
      <c r="BO277" s="213"/>
      <c r="BP277" s="213"/>
      <c r="BQ277" s="213"/>
      <c r="BR277" s="213"/>
      <c r="BS277" s="213"/>
      <c r="BT277" s="213"/>
      <c r="BU277" s="213"/>
      <c r="BV277" s="213"/>
      <c r="BW277" s="213"/>
      <c r="BX277" s="213"/>
      <c r="BY277" s="213"/>
      <c r="BZ277" s="213"/>
      <c r="CA277" s="213"/>
      <c r="CB277" s="213"/>
      <c r="CC277" s="213"/>
      <c r="CD277" s="213"/>
      <c r="CE277" s="213"/>
      <c r="CF277" s="213"/>
      <c r="CG277" s="213"/>
      <c r="CH277" s="213"/>
      <c r="CI277" s="213"/>
      <c r="CJ277" s="213"/>
      <c r="CK277" s="213"/>
      <c r="CL277" s="213"/>
      <c r="CM277" s="213"/>
      <c r="CN277" s="213"/>
      <c r="CO277" s="213"/>
      <c r="CP277" s="213"/>
      <c r="CQ277" s="213"/>
      <c r="CR277" s="213"/>
      <c r="CS277" s="213"/>
      <c r="CT277" s="213"/>
      <c r="CU277" s="213"/>
      <c r="CV277" s="213"/>
      <c r="CW277" s="213"/>
      <c r="CX277" s="213"/>
      <c r="CY277" s="213"/>
      <c r="CZ277" s="213"/>
      <c r="DA277" s="213"/>
      <c r="DB277" s="213"/>
      <c r="DC277" s="213"/>
      <c r="DD277" s="213"/>
      <c r="DE277" s="213"/>
      <c r="DF277" s="213"/>
      <c r="DG277" s="213"/>
      <c r="DH277" s="213"/>
      <c r="DI277" s="213"/>
      <c r="DJ277" s="213"/>
      <c r="DK277" s="213"/>
      <c r="DL277" s="236"/>
      <c r="DM277" s="272"/>
    </row>
    <row r="278" spans="1:117" s="801" customFormat="1" ht="24.75">
      <c r="A278" s="214"/>
      <c r="B278" s="253"/>
      <c r="C278" s="174"/>
      <c r="D278" s="750"/>
      <c r="E278" s="751"/>
      <c r="F278" s="799" t="s">
        <v>1173</v>
      </c>
      <c r="G278" s="1001"/>
      <c r="H278" s="1003"/>
      <c r="I278" s="274">
        <f>'PRA110'!H278-'PRA110'!H279-IF(Admin!$B$30&gt;1,'PRA110'!H280,0)</f>
        <v>0</v>
      </c>
      <c r="J278" s="255"/>
      <c r="K278" s="213"/>
      <c r="L278" s="213"/>
      <c r="M278" s="213"/>
      <c r="N278" s="213"/>
      <c r="O278" s="213"/>
      <c r="P278" s="213"/>
      <c r="Q278" s="213"/>
      <c r="R278" s="213"/>
      <c r="S278" s="213"/>
      <c r="T278" s="213"/>
      <c r="U278" s="213"/>
      <c r="V278" s="213"/>
      <c r="W278" s="213"/>
      <c r="X278" s="213"/>
      <c r="Y278" s="213"/>
      <c r="Z278" s="213"/>
      <c r="AA278" s="213"/>
      <c r="AB278" s="213"/>
      <c r="AC278" s="213"/>
      <c r="AD278" s="213"/>
      <c r="AE278" s="213"/>
      <c r="AF278" s="213"/>
      <c r="AG278" s="213"/>
      <c r="AH278" s="213"/>
      <c r="AI278" s="213"/>
      <c r="AJ278" s="213"/>
      <c r="AK278" s="213"/>
      <c r="AL278" s="213"/>
      <c r="AM278" s="213"/>
      <c r="AN278" s="213"/>
      <c r="AO278" s="213"/>
      <c r="AP278" s="213"/>
      <c r="AQ278" s="213"/>
      <c r="AR278" s="213"/>
      <c r="AS278" s="213"/>
      <c r="AT278" s="213"/>
      <c r="AU278" s="213"/>
      <c r="AV278" s="213"/>
      <c r="AW278" s="213"/>
      <c r="AX278" s="213"/>
      <c r="AY278" s="213"/>
      <c r="AZ278" s="213"/>
      <c r="BA278" s="213"/>
      <c r="BB278" s="213"/>
      <c r="BC278" s="213"/>
      <c r="BD278" s="213"/>
      <c r="BE278" s="213"/>
      <c r="BF278" s="213"/>
      <c r="BG278" s="213"/>
      <c r="BH278" s="213"/>
      <c r="BI278" s="213"/>
      <c r="BJ278" s="213"/>
      <c r="BK278" s="213"/>
      <c r="BL278" s="213"/>
      <c r="BM278" s="213"/>
      <c r="BN278" s="213"/>
      <c r="BO278" s="213"/>
      <c r="BP278" s="213"/>
      <c r="BQ278" s="213"/>
      <c r="BR278" s="213"/>
      <c r="BS278" s="213"/>
      <c r="BT278" s="213"/>
      <c r="BU278" s="213"/>
      <c r="BV278" s="213"/>
      <c r="BW278" s="213"/>
      <c r="BX278" s="213"/>
      <c r="BY278" s="213"/>
      <c r="BZ278" s="213"/>
      <c r="CA278" s="213"/>
      <c r="CB278" s="213"/>
      <c r="CC278" s="213"/>
      <c r="CD278" s="213"/>
      <c r="CE278" s="213"/>
      <c r="CF278" s="213"/>
      <c r="CG278" s="213"/>
      <c r="CH278" s="213"/>
      <c r="CI278" s="213"/>
      <c r="CJ278" s="213"/>
      <c r="CK278" s="213"/>
      <c r="CL278" s="213"/>
      <c r="CM278" s="213"/>
      <c r="CN278" s="213"/>
      <c r="CO278" s="213"/>
      <c r="CP278" s="213"/>
      <c r="CQ278" s="213"/>
      <c r="CR278" s="213"/>
      <c r="CS278" s="213"/>
      <c r="CT278" s="213"/>
      <c r="CU278" s="213"/>
      <c r="CV278" s="213"/>
      <c r="CW278" s="213"/>
      <c r="CX278" s="213"/>
      <c r="CY278" s="213"/>
      <c r="CZ278" s="213"/>
      <c r="DA278" s="213"/>
      <c r="DB278" s="213"/>
      <c r="DC278" s="213"/>
      <c r="DD278" s="213"/>
      <c r="DE278" s="213"/>
      <c r="DF278" s="213"/>
      <c r="DG278" s="213"/>
      <c r="DH278" s="213"/>
      <c r="DI278" s="213"/>
      <c r="DJ278" s="213"/>
      <c r="DK278" s="213"/>
      <c r="DL278" s="236"/>
      <c r="DM278" s="804"/>
    </row>
    <row r="279" spans="1:117" s="801" customFormat="1" ht="24.75">
      <c r="A279" s="214"/>
      <c r="B279" s="253"/>
      <c r="C279" s="174"/>
      <c r="D279" s="750"/>
      <c r="E279" s="751"/>
      <c r="F279" s="799" t="s">
        <v>1174</v>
      </c>
      <c r="G279" s="1001"/>
      <c r="H279" s="1003"/>
      <c r="I279" s="274">
        <f>'PRA110'!H279-IF(Admin!$B$30=1,'PRA110'!H280,0)</f>
        <v>0</v>
      </c>
      <c r="J279" s="255"/>
      <c r="K279" s="213"/>
      <c r="L279" s="213"/>
      <c r="M279" s="213"/>
      <c r="N279" s="213"/>
      <c r="O279" s="213"/>
      <c r="P279" s="213"/>
      <c r="Q279" s="213"/>
      <c r="R279" s="213"/>
      <c r="S279" s="213"/>
      <c r="T279" s="213"/>
      <c r="U279" s="213"/>
      <c r="V279" s="213"/>
      <c r="W279" s="213"/>
      <c r="X279" s="213"/>
      <c r="Y279" s="213"/>
      <c r="Z279" s="213"/>
      <c r="AA279" s="213"/>
      <c r="AB279" s="213"/>
      <c r="AC279" s="213"/>
      <c r="AD279" s="213"/>
      <c r="AE279" s="213"/>
      <c r="AF279" s="213"/>
      <c r="AG279" s="213"/>
      <c r="AH279" s="213"/>
      <c r="AI279" s="213"/>
      <c r="AJ279" s="213"/>
      <c r="AK279" s="213"/>
      <c r="AL279" s="213"/>
      <c r="AM279" s="213"/>
      <c r="AN279" s="213"/>
      <c r="AO279" s="213"/>
      <c r="AP279" s="213"/>
      <c r="AQ279" s="213"/>
      <c r="AR279" s="213"/>
      <c r="AS279" s="213"/>
      <c r="AT279" s="213"/>
      <c r="AU279" s="213"/>
      <c r="AV279" s="213"/>
      <c r="AW279" s="213"/>
      <c r="AX279" s="213"/>
      <c r="AY279" s="213"/>
      <c r="AZ279" s="213"/>
      <c r="BA279" s="213"/>
      <c r="BB279" s="213"/>
      <c r="BC279" s="213"/>
      <c r="BD279" s="213"/>
      <c r="BE279" s="213"/>
      <c r="BF279" s="213"/>
      <c r="BG279" s="213"/>
      <c r="BH279" s="213"/>
      <c r="BI279" s="213"/>
      <c r="BJ279" s="213"/>
      <c r="BK279" s="213"/>
      <c r="BL279" s="213"/>
      <c r="BM279" s="213"/>
      <c r="BN279" s="213"/>
      <c r="BO279" s="213"/>
      <c r="BP279" s="213"/>
      <c r="BQ279" s="213"/>
      <c r="BR279" s="213"/>
      <c r="BS279" s="213"/>
      <c r="BT279" s="213"/>
      <c r="BU279" s="213"/>
      <c r="BV279" s="213"/>
      <c r="BW279" s="213"/>
      <c r="BX279" s="213"/>
      <c r="BY279" s="213"/>
      <c r="BZ279" s="213"/>
      <c r="CA279" s="213"/>
      <c r="CB279" s="213"/>
      <c r="CC279" s="213"/>
      <c r="CD279" s="213"/>
      <c r="CE279" s="213"/>
      <c r="CF279" s="213"/>
      <c r="CG279" s="213"/>
      <c r="CH279" s="213"/>
      <c r="CI279" s="213"/>
      <c r="CJ279" s="213"/>
      <c r="CK279" s="213"/>
      <c r="CL279" s="213"/>
      <c r="CM279" s="213"/>
      <c r="CN279" s="213"/>
      <c r="CO279" s="213"/>
      <c r="CP279" s="213"/>
      <c r="CQ279" s="213"/>
      <c r="CR279" s="213"/>
      <c r="CS279" s="213"/>
      <c r="CT279" s="213"/>
      <c r="CU279" s="213"/>
      <c r="CV279" s="213"/>
      <c r="CW279" s="213"/>
      <c r="CX279" s="213"/>
      <c r="CY279" s="213"/>
      <c r="CZ279" s="213"/>
      <c r="DA279" s="213"/>
      <c r="DB279" s="213"/>
      <c r="DC279" s="213"/>
      <c r="DD279" s="213"/>
      <c r="DE279" s="213"/>
      <c r="DF279" s="213"/>
      <c r="DG279" s="213"/>
      <c r="DH279" s="213"/>
      <c r="DI279" s="213"/>
      <c r="DJ279" s="213"/>
      <c r="DK279" s="213"/>
      <c r="DL279" s="236"/>
      <c r="DM279" s="804"/>
    </row>
    <row r="280" spans="1:117" s="801" customFormat="1" ht="24.75">
      <c r="A280" s="214"/>
      <c r="B280" s="253"/>
      <c r="C280" s="174"/>
      <c r="D280" s="750" t="s">
        <v>523</v>
      </c>
      <c r="E280" s="830" t="s">
        <v>1126</v>
      </c>
      <c r="F280" s="799" t="s">
        <v>1142</v>
      </c>
      <c r="G280" s="1001"/>
      <c r="H280" s="1003"/>
      <c r="I280" s="274">
        <f>'PRA110'!H280</f>
        <v>0</v>
      </c>
      <c r="J280" s="255"/>
      <c r="K280" s="213"/>
      <c r="L280" s="213"/>
      <c r="M280" s="213"/>
      <c r="N280" s="213"/>
      <c r="O280" s="213"/>
      <c r="P280" s="213"/>
      <c r="Q280" s="213"/>
      <c r="R280" s="213"/>
      <c r="S280" s="213"/>
      <c r="T280" s="213"/>
      <c r="U280" s="213"/>
      <c r="V280" s="213"/>
      <c r="W280" s="213"/>
      <c r="X280" s="213"/>
      <c r="Y280" s="213"/>
      <c r="Z280" s="213"/>
      <c r="AA280" s="213"/>
      <c r="AB280" s="213"/>
      <c r="AC280" s="213"/>
      <c r="AD280" s="213"/>
      <c r="AE280" s="213"/>
      <c r="AF280" s="213"/>
      <c r="AG280" s="213"/>
      <c r="AH280" s="213"/>
      <c r="AI280" s="213"/>
      <c r="AJ280" s="213"/>
      <c r="AK280" s="213"/>
      <c r="AL280" s="213"/>
      <c r="AM280" s="213"/>
      <c r="AN280" s="213"/>
      <c r="AO280" s="213"/>
      <c r="AP280" s="213"/>
      <c r="AQ280" s="213"/>
      <c r="AR280" s="213"/>
      <c r="AS280" s="213"/>
      <c r="AT280" s="213"/>
      <c r="AU280" s="213"/>
      <c r="AV280" s="213"/>
      <c r="AW280" s="213"/>
      <c r="AX280" s="213"/>
      <c r="AY280" s="213"/>
      <c r="AZ280" s="213"/>
      <c r="BA280" s="213"/>
      <c r="BB280" s="213"/>
      <c r="BC280" s="213"/>
      <c r="BD280" s="213"/>
      <c r="BE280" s="213"/>
      <c r="BF280" s="213"/>
      <c r="BG280" s="213"/>
      <c r="BH280" s="213"/>
      <c r="BI280" s="213"/>
      <c r="BJ280" s="213"/>
      <c r="BK280" s="213"/>
      <c r="BL280" s="213"/>
      <c r="BM280" s="213"/>
      <c r="BN280" s="213"/>
      <c r="BO280" s="213"/>
      <c r="BP280" s="213"/>
      <c r="BQ280" s="213"/>
      <c r="BR280" s="213"/>
      <c r="BS280" s="213"/>
      <c r="BT280" s="213"/>
      <c r="BU280" s="213"/>
      <c r="BV280" s="213"/>
      <c r="BW280" s="213"/>
      <c r="BX280" s="213"/>
      <c r="BY280" s="213"/>
      <c r="BZ280" s="213"/>
      <c r="CA280" s="213"/>
      <c r="CB280" s="213"/>
      <c r="CC280" s="213"/>
      <c r="CD280" s="213"/>
      <c r="CE280" s="213"/>
      <c r="CF280" s="213"/>
      <c r="CG280" s="213"/>
      <c r="CH280" s="213"/>
      <c r="CI280" s="213"/>
      <c r="CJ280" s="213"/>
      <c r="CK280" s="213"/>
      <c r="CL280" s="213"/>
      <c r="CM280" s="213"/>
      <c r="CN280" s="213"/>
      <c r="CO280" s="213"/>
      <c r="CP280" s="213"/>
      <c r="CQ280" s="213"/>
      <c r="CR280" s="213"/>
      <c r="CS280" s="213"/>
      <c r="CT280" s="213"/>
      <c r="CU280" s="213"/>
      <c r="CV280" s="213"/>
      <c r="CW280" s="213"/>
      <c r="CX280" s="213"/>
      <c r="CY280" s="213"/>
      <c r="CZ280" s="213"/>
      <c r="DA280" s="213"/>
      <c r="DB280" s="213"/>
      <c r="DC280" s="213"/>
      <c r="DD280" s="213"/>
      <c r="DE280" s="213"/>
      <c r="DF280" s="213"/>
      <c r="DG280" s="213"/>
      <c r="DH280" s="213"/>
      <c r="DI280" s="213"/>
      <c r="DJ280" s="213"/>
      <c r="DK280" s="213"/>
      <c r="DL280" s="236"/>
      <c r="DM280" s="804"/>
    </row>
    <row r="281" spans="1:117" s="801" customFormat="1" ht="19.899999999999999" customHeight="1">
      <c r="A281" s="214"/>
      <c r="B281" s="253"/>
      <c r="C281" s="174"/>
      <c r="D281" s="750" t="s">
        <v>524</v>
      </c>
      <c r="E281" s="751" t="s">
        <v>1127</v>
      </c>
      <c r="F281" s="1114" t="s">
        <v>1128</v>
      </c>
      <c r="G281" s="1001"/>
      <c r="H281" s="1003"/>
      <c r="I281" s="274">
        <f>'PRA110'!H281</f>
        <v>0</v>
      </c>
      <c r="J281" s="255"/>
      <c r="K281" s="213"/>
      <c r="L281" s="213"/>
      <c r="M281" s="213"/>
      <c r="N281" s="213"/>
      <c r="O281" s="213"/>
      <c r="P281" s="213"/>
      <c r="Q281" s="213"/>
      <c r="R281" s="213"/>
      <c r="S281" s="213"/>
      <c r="T281" s="213"/>
      <c r="U281" s="213"/>
      <c r="V281" s="213"/>
      <c r="W281" s="213"/>
      <c r="X281" s="213"/>
      <c r="Y281" s="213"/>
      <c r="Z281" s="213"/>
      <c r="AA281" s="213"/>
      <c r="AB281" s="213"/>
      <c r="AC281" s="213"/>
      <c r="AD281" s="213"/>
      <c r="AE281" s="213"/>
      <c r="AF281" s="213"/>
      <c r="AG281" s="213"/>
      <c r="AH281" s="213"/>
      <c r="AI281" s="213"/>
      <c r="AJ281" s="213"/>
      <c r="AK281" s="213"/>
      <c r="AL281" s="213"/>
      <c r="AM281" s="213"/>
      <c r="AN281" s="213"/>
      <c r="AO281" s="213"/>
      <c r="AP281" s="213"/>
      <c r="AQ281" s="213"/>
      <c r="AR281" s="213"/>
      <c r="AS281" s="213"/>
      <c r="AT281" s="213"/>
      <c r="AU281" s="213"/>
      <c r="AV281" s="213"/>
      <c r="AW281" s="213"/>
      <c r="AX281" s="213"/>
      <c r="AY281" s="213"/>
      <c r="AZ281" s="213"/>
      <c r="BA281" s="213"/>
      <c r="BB281" s="213"/>
      <c r="BC281" s="213"/>
      <c r="BD281" s="213"/>
      <c r="BE281" s="213"/>
      <c r="BF281" s="213"/>
      <c r="BG281" s="213"/>
      <c r="BH281" s="213"/>
      <c r="BI281" s="213"/>
      <c r="BJ281" s="213"/>
      <c r="BK281" s="213"/>
      <c r="BL281" s="213"/>
      <c r="BM281" s="213"/>
      <c r="BN281" s="213"/>
      <c r="BO281" s="213"/>
      <c r="BP281" s="213"/>
      <c r="BQ281" s="213"/>
      <c r="BR281" s="213"/>
      <c r="BS281" s="213"/>
      <c r="BT281" s="213"/>
      <c r="BU281" s="213"/>
      <c r="BV281" s="213"/>
      <c r="BW281" s="213"/>
      <c r="BX281" s="213"/>
      <c r="BY281" s="213"/>
      <c r="BZ281" s="213"/>
      <c r="CA281" s="213"/>
      <c r="CB281" s="213"/>
      <c r="CC281" s="213"/>
      <c r="CD281" s="213"/>
      <c r="CE281" s="213"/>
      <c r="CF281" s="213"/>
      <c r="CG281" s="213"/>
      <c r="CH281" s="213"/>
      <c r="CI281" s="213"/>
      <c r="CJ281" s="213"/>
      <c r="CK281" s="213"/>
      <c r="CL281" s="213"/>
      <c r="CM281" s="213"/>
      <c r="CN281" s="213"/>
      <c r="CO281" s="213"/>
      <c r="CP281" s="213"/>
      <c r="CQ281" s="213"/>
      <c r="CR281" s="213"/>
      <c r="CS281" s="213"/>
      <c r="CT281" s="213"/>
      <c r="CU281" s="213"/>
      <c r="CV281" s="213"/>
      <c r="CW281" s="213"/>
      <c r="CX281" s="213"/>
      <c r="CY281" s="213"/>
      <c r="CZ281" s="213"/>
      <c r="DA281" s="213"/>
      <c r="DB281" s="213"/>
      <c r="DC281" s="213"/>
      <c r="DD281" s="213"/>
      <c r="DE281" s="213"/>
      <c r="DF281" s="213"/>
      <c r="DG281" s="213"/>
      <c r="DH281" s="213"/>
      <c r="DI281" s="213"/>
      <c r="DJ281" s="213"/>
      <c r="DK281" s="213"/>
      <c r="DL281" s="236"/>
      <c r="DM281" s="804"/>
    </row>
    <row r="282" spans="1:117" s="801" customFormat="1" ht="19.899999999999999" customHeight="1">
      <c r="A282" s="214"/>
      <c r="B282" s="253"/>
      <c r="C282" s="174"/>
      <c r="D282" s="750" t="s">
        <v>525</v>
      </c>
      <c r="E282" s="751" t="s">
        <v>1129</v>
      </c>
      <c r="F282" s="1114" t="s">
        <v>1130</v>
      </c>
      <c r="G282" s="1001"/>
      <c r="H282" s="1003"/>
      <c r="I282" s="274">
        <f>'PRA110'!H282</f>
        <v>0</v>
      </c>
      <c r="J282" s="255"/>
      <c r="K282" s="213"/>
      <c r="L282" s="213"/>
      <c r="M282" s="213"/>
      <c r="N282" s="213"/>
      <c r="O282" s="213"/>
      <c r="P282" s="213"/>
      <c r="Q282" s="213"/>
      <c r="R282" s="213"/>
      <c r="S282" s="213"/>
      <c r="T282" s="213"/>
      <c r="U282" s="213"/>
      <c r="V282" s="213"/>
      <c r="W282" s="213"/>
      <c r="X282" s="213"/>
      <c r="Y282" s="213"/>
      <c r="Z282" s="213"/>
      <c r="AA282" s="213"/>
      <c r="AB282" s="213"/>
      <c r="AC282" s="213"/>
      <c r="AD282" s="213"/>
      <c r="AE282" s="213"/>
      <c r="AF282" s="213"/>
      <c r="AG282" s="213"/>
      <c r="AH282" s="213"/>
      <c r="AI282" s="213"/>
      <c r="AJ282" s="213"/>
      <c r="AK282" s="213"/>
      <c r="AL282" s="213"/>
      <c r="AM282" s="213"/>
      <c r="AN282" s="213"/>
      <c r="AO282" s="213"/>
      <c r="AP282" s="213"/>
      <c r="AQ282" s="213"/>
      <c r="AR282" s="213"/>
      <c r="AS282" s="213"/>
      <c r="AT282" s="213"/>
      <c r="AU282" s="213"/>
      <c r="AV282" s="213"/>
      <c r="AW282" s="213"/>
      <c r="AX282" s="213"/>
      <c r="AY282" s="213"/>
      <c r="AZ282" s="213"/>
      <c r="BA282" s="213"/>
      <c r="BB282" s="213"/>
      <c r="BC282" s="213"/>
      <c r="BD282" s="213"/>
      <c r="BE282" s="213"/>
      <c r="BF282" s="213"/>
      <c r="BG282" s="213"/>
      <c r="BH282" s="213"/>
      <c r="BI282" s="213"/>
      <c r="BJ282" s="213"/>
      <c r="BK282" s="213"/>
      <c r="BL282" s="213"/>
      <c r="BM282" s="213"/>
      <c r="BN282" s="213"/>
      <c r="BO282" s="213"/>
      <c r="BP282" s="213"/>
      <c r="BQ282" s="213"/>
      <c r="BR282" s="213"/>
      <c r="BS282" s="213"/>
      <c r="BT282" s="213"/>
      <c r="BU282" s="213"/>
      <c r="BV282" s="213"/>
      <c r="BW282" s="213"/>
      <c r="BX282" s="213"/>
      <c r="BY282" s="213"/>
      <c r="BZ282" s="213"/>
      <c r="CA282" s="213"/>
      <c r="CB282" s="213"/>
      <c r="CC282" s="213"/>
      <c r="CD282" s="213"/>
      <c r="CE282" s="213"/>
      <c r="CF282" s="213"/>
      <c r="CG282" s="213"/>
      <c r="CH282" s="213"/>
      <c r="CI282" s="213"/>
      <c r="CJ282" s="213"/>
      <c r="CK282" s="213"/>
      <c r="CL282" s="213"/>
      <c r="CM282" s="213"/>
      <c r="CN282" s="213"/>
      <c r="CO282" s="213"/>
      <c r="CP282" s="213"/>
      <c r="CQ282" s="213"/>
      <c r="CR282" s="213"/>
      <c r="CS282" s="213"/>
      <c r="CT282" s="213"/>
      <c r="CU282" s="213"/>
      <c r="CV282" s="213"/>
      <c r="CW282" s="213"/>
      <c r="CX282" s="213"/>
      <c r="CY282" s="213"/>
      <c r="CZ282" s="213"/>
      <c r="DA282" s="213"/>
      <c r="DB282" s="213"/>
      <c r="DC282" s="213"/>
      <c r="DD282" s="213"/>
      <c r="DE282" s="213"/>
      <c r="DF282" s="213"/>
      <c r="DG282" s="213"/>
      <c r="DH282" s="213"/>
      <c r="DI282" s="213"/>
      <c r="DJ282" s="213"/>
      <c r="DK282" s="213"/>
      <c r="DL282" s="236"/>
      <c r="DM282" s="804"/>
    </row>
    <row r="283" spans="1:117" s="801" customFormat="1" ht="19.899999999999999" customHeight="1">
      <c r="A283" s="214"/>
      <c r="B283" s="253"/>
      <c r="C283" s="174"/>
      <c r="D283" s="750" t="s">
        <v>526</v>
      </c>
      <c r="E283" s="751" t="s">
        <v>1131</v>
      </c>
      <c r="F283" s="1114" t="s">
        <v>1132</v>
      </c>
      <c r="G283" s="1001"/>
      <c r="H283" s="1003"/>
      <c r="I283" s="274">
        <f>'PRA110'!H283</f>
        <v>0</v>
      </c>
      <c r="J283" s="255"/>
      <c r="K283" s="213"/>
      <c r="L283" s="213"/>
      <c r="M283" s="213"/>
      <c r="N283" s="213"/>
      <c r="O283" s="213"/>
      <c r="P283" s="213"/>
      <c r="Q283" s="213"/>
      <c r="R283" s="213"/>
      <c r="S283" s="213"/>
      <c r="T283" s="213"/>
      <c r="U283" s="213"/>
      <c r="V283" s="213"/>
      <c r="W283" s="213"/>
      <c r="X283" s="213"/>
      <c r="Y283" s="213"/>
      <c r="Z283" s="213"/>
      <c r="AA283" s="213"/>
      <c r="AB283" s="213"/>
      <c r="AC283" s="213"/>
      <c r="AD283" s="213"/>
      <c r="AE283" s="213"/>
      <c r="AF283" s="213"/>
      <c r="AG283" s="213"/>
      <c r="AH283" s="213"/>
      <c r="AI283" s="213"/>
      <c r="AJ283" s="213"/>
      <c r="AK283" s="213"/>
      <c r="AL283" s="213"/>
      <c r="AM283" s="213"/>
      <c r="AN283" s="213"/>
      <c r="AO283" s="213"/>
      <c r="AP283" s="213"/>
      <c r="AQ283" s="213"/>
      <c r="AR283" s="213"/>
      <c r="AS283" s="213"/>
      <c r="AT283" s="213"/>
      <c r="AU283" s="213"/>
      <c r="AV283" s="213"/>
      <c r="AW283" s="213"/>
      <c r="AX283" s="213"/>
      <c r="AY283" s="213"/>
      <c r="AZ283" s="213"/>
      <c r="BA283" s="213"/>
      <c r="BB283" s="213"/>
      <c r="BC283" s="213"/>
      <c r="BD283" s="213"/>
      <c r="BE283" s="213"/>
      <c r="BF283" s="213"/>
      <c r="BG283" s="213"/>
      <c r="BH283" s="213"/>
      <c r="BI283" s="213"/>
      <c r="BJ283" s="213"/>
      <c r="BK283" s="213"/>
      <c r="BL283" s="213"/>
      <c r="BM283" s="213"/>
      <c r="BN283" s="213"/>
      <c r="BO283" s="213"/>
      <c r="BP283" s="213"/>
      <c r="BQ283" s="213"/>
      <c r="BR283" s="213"/>
      <c r="BS283" s="213"/>
      <c r="BT283" s="213"/>
      <c r="BU283" s="213"/>
      <c r="BV283" s="213"/>
      <c r="BW283" s="213"/>
      <c r="BX283" s="213"/>
      <c r="BY283" s="213"/>
      <c r="BZ283" s="213"/>
      <c r="CA283" s="213"/>
      <c r="CB283" s="213"/>
      <c r="CC283" s="213"/>
      <c r="CD283" s="213"/>
      <c r="CE283" s="213"/>
      <c r="CF283" s="213"/>
      <c r="CG283" s="213"/>
      <c r="CH283" s="213"/>
      <c r="CI283" s="213"/>
      <c r="CJ283" s="213"/>
      <c r="CK283" s="213"/>
      <c r="CL283" s="213"/>
      <c r="CM283" s="213"/>
      <c r="CN283" s="213"/>
      <c r="CO283" s="213"/>
      <c r="CP283" s="213"/>
      <c r="CQ283" s="213"/>
      <c r="CR283" s="213"/>
      <c r="CS283" s="213"/>
      <c r="CT283" s="213"/>
      <c r="CU283" s="213"/>
      <c r="CV283" s="213"/>
      <c r="CW283" s="213"/>
      <c r="CX283" s="213"/>
      <c r="CY283" s="213"/>
      <c r="CZ283" s="213"/>
      <c r="DA283" s="213"/>
      <c r="DB283" s="213"/>
      <c r="DC283" s="213"/>
      <c r="DD283" s="213"/>
      <c r="DE283" s="213"/>
      <c r="DF283" s="213"/>
      <c r="DG283" s="213"/>
      <c r="DH283" s="213"/>
      <c r="DI283" s="213"/>
      <c r="DJ283" s="213"/>
      <c r="DK283" s="213"/>
      <c r="DL283" s="236"/>
      <c r="DM283" s="804"/>
    </row>
    <row r="284" spans="1:117" s="168" customFormat="1" ht="19.899999999999999" customHeight="1">
      <c r="A284" s="214"/>
      <c r="B284" s="253"/>
      <c r="C284" s="174"/>
      <c r="D284" s="84" t="s">
        <v>488</v>
      </c>
      <c r="E284" s="122" t="s">
        <v>887</v>
      </c>
      <c r="F284" s="1034" t="s">
        <v>360</v>
      </c>
      <c r="G284" s="765"/>
      <c r="H284" s="763"/>
      <c r="I284" s="274">
        <f>-'PRA110'!H284</f>
        <v>0</v>
      </c>
      <c r="J284" s="255"/>
      <c r="K284" s="213"/>
      <c r="L284" s="213"/>
      <c r="M284" s="213"/>
      <c r="N284" s="213"/>
      <c r="O284" s="213"/>
      <c r="P284" s="213"/>
      <c r="Q284" s="213"/>
      <c r="R284" s="213"/>
      <c r="S284" s="213"/>
      <c r="T284" s="213"/>
      <c r="U284" s="213"/>
      <c r="V284" s="213"/>
      <c r="W284" s="213"/>
      <c r="X284" s="213"/>
      <c r="Y284" s="213"/>
      <c r="Z284" s="213"/>
      <c r="AA284" s="213"/>
      <c r="AB284" s="213"/>
      <c r="AC284" s="213"/>
      <c r="AD284" s="213"/>
      <c r="AE284" s="213"/>
      <c r="AF284" s="213"/>
      <c r="AG284" s="213"/>
      <c r="AH284" s="213"/>
      <c r="AI284" s="213"/>
      <c r="AJ284" s="213"/>
      <c r="AK284" s="213"/>
      <c r="AL284" s="213"/>
      <c r="AM284" s="213"/>
      <c r="AN284" s="213"/>
      <c r="AO284" s="213"/>
      <c r="AP284" s="213"/>
      <c r="AQ284" s="213"/>
      <c r="AR284" s="213"/>
      <c r="AS284" s="213"/>
      <c r="AT284" s="213"/>
      <c r="AU284" s="213"/>
      <c r="AV284" s="213"/>
      <c r="AW284" s="213"/>
      <c r="AX284" s="213"/>
      <c r="AY284" s="213"/>
      <c r="AZ284" s="213"/>
      <c r="BA284" s="213"/>
      <c r="BB284" s="213"/>
      <c r="BC284" s="213"/>
      <c r="BD284" s="213"/>
      <c r="BE284" s="213"/>
      <c r="BF284" s="213"/>
      <c r="BG284" s="213"/>
      <c r="BH284" s="213"/>
      <c r="BI284" s="213"/>
      <c r="BJ284" s="213"/>
      <c r="BK284" s="213"/>
      <c r="BL284" s="213"/>
      <c r="BM284" s="213"/>
      <c r="BN284" s="213"/>
      <c r="BO284" s="213"/>
      <c r="BP284" s="213"/>
      <c r="BQ284" s="213"/>
      <c r="BR284" s="213"/>
      <c r="BS284" s="213"/>
      <c r="BT284" s="213"/>
      <c r="BU284" s="213"/>
      <c r="BV284" s="213"/>
      <c r="BW284" s="213"/>
      <c r="BX284" s="213"/>
      <c r="BY284" s="213"/>
      <c r="BZ284" s="213"/>
      <c r="CA284" s="213"/>
      <c r="CB284" s="213"/>
      <c r="CC284" s="213"/>
      <c r="CD284" s="213"/>
      <c r="CE284" s="213"/>
      <c r="CF284" s="213"/>
      <c r="CG284" s="213"/>
      <c r="CH284" s="213"/>
      <c r="CI284" s="213"/>
      <c r="CJ284" s="213"/>
      <c r="CK284" s="213"/>
      <c r="CL284" s="213"/>
      <c r="CM284" s="213"/>
      <c r="CN284" s="213"/>
      <c r="CO284" s="213"/>
      <c r="CP284" s="213"/>
      <c r="CQ284" s="213"/>
      <c r="CR284" s="213"/>
      <c r="CS284" s="213"/>
      <c r="CT284" s="213"/>
      <c r="CU284" s="213"/>
      <c r="CV284" s="213"/>
      <c r="CW284" s="213"/>
      <c r="CX284" s="213"/>
      <c r="CY284" s="213"/>
      <c r="CZ284" s="213"/>
      <c r="DA284" s="213"/>
      <c r="DB284" s="213"/>
      <c r="DC284" s="213"/>
      <c r="DD284" s="213"/>
      <c r="DE284" s="213"/>
      <c r="DF284" s="213"/>
      <c r="DG284" s="213"/>
      <c r="DH284" s="213"/>
      <c r="DI284" s="213"/>
      <c r="DJ284" s="213"/>
      <c r="DK284" s="213"/>
      <c r="DL284" s="236"/>
      <c r="DM284" s="272"/>
    </row>
    <row r="285" spans="1:117" s="168" customFormat="1" ht="19.899999999999999" customHeight="1">
      <c r="A285" s="214"/>
      <c r="B285" s="253"/>
      <c r="C285" s="174"/>
      <c r="D285" s="84" t="s">
        <v>489</v>
      </c>
      <c r="E285" s="122" t="s">
        <v>888</v>
      </c>
      <c r="F285" s="1034" t="s">
        <v>361</v>
      </c>
      <c r="G285" s="209"/>
      <c r="H285" s="202"/>
      <c r="I285" s="1024">
        <f>'PRA110'!H285</f>
        <v>0</v>
      </c>
      <c r="J285" s="255"/>
      <c r="K285" s="213"/>
      <c r="L285" s="213"/>
      <c r="M285" s="213"/>
      <c r="N285" s="213"/>
      <c r="O285" s="213"/>
      <c r="P285" s="213"/>
      <c r="Q285" s="213"/>
      <c r="R285" s="213"/>
      <c r="S285" s="213"/>
      <c r="T285" s="213"/>
      <c r="U285" s="213"/>
      <c r="V285" s="213"/>
      <c r="W285" s="213"/>
      <c r="X285" s="213"/>
      <c r="Y285" s="213"/>
      <c r="Z285" s="213"/>
      <c r="AA285" s="213"/>
      <c r="AB285" s="213"/>
      <c r="AC285" s="213"/>
      <c r="AD285" s="213"/>
      <c r="AE285" s="213"/>
      <c r="AF285" s="213"/>
      <c r="AG285" s="213"/>
      <c r="AH285" s="213"/>
      <c r="AI285" s="213"/>
      <c r="AJ285" s="213"/>
      <c r="AK285" s="213"/>
      <c r="AL285" s="213"/>
      <c r="AM285" s="213"/>
      <c r="AN285" s="213"/>
      <c r="AO285" s="213"/>
      <c r="AP285" s="213"/>
      <c r="AQ285" s="213"/>
      <c r="AR285" s="213"/>
      <c r="AS285" s="213"/>
      <c r="AT285" s="213"/>
      <c r="AU285" s="213"/>
      <c r="AV285" s="213"/>
      <c r="AW285" s="213"/>
      <c r="AX285" s="213"/>
      <c r="AY285" s="213"/>
      <c r="AZ285" s="213"/>
      <c r="BA285" s="213"/>
      <c r="BB285" s="213"/>
      <c r="BC285" s="213"/>
      <c r="BD285" s="213"/>
      <c r="BE285" s="213"/>
      <c r="BF285" s="213"/>
      <c r="BG285" s="213"/>
      <c r="BH285" s="213"/>
      <c r="BI285" s="213"/>
      <c r="BJ285" s="213"/>
      <c r="BK285" s="213"/>
      <c r="BL285" s="213"/>
      <c r="BM285" s="213"/>
      <c r="BN285" s="213"/>
      <c r="BO285" s="213"/>
      <c r="BP285" s="213"/>
      <c r="BQ285" s="213"/>
      <c r="BR285" s="213"/>
      <c r="BS285" s="213"/>
      <c r="BT285" s="213"/>
      <c r="BU285" s="213"/>
      <c r="BV285" s="213"/>
      <c r="BW285" s="213"/>
      <c r="BX285" s="213"/>
      <c r="BY285" s="213"/>
      <c r="BZ285" s="213"/>
      <c r="CA285" s="213"/>
      <c r="CB285" s="213"/>
      <c r="CC285" s="213"/>
      <c r="CD285" s="213"/>
      <c r="CE285" s="213"/>
      <c r="CF285" s="213"/>
      <c r="CG285" s="213"/>
      <c r="CH285" s="213"/>
      <c r="CI285" s="213"/>
      <c r="CJ285" s="213"/>
      <c r="CK285" s="213"/>
      <c r="CL285" s="213"/>
      <c r="CM285" s="213"/>
      <c r="CN285" s="213"/>
      <c r="CO285" s="213"/>
      <c r="CP285" s="213"/>
      <c r="CQ285" s="213"/>
      <c r="CR285" s="213"/>
      <c r="CS285" s="213"/>
      <c r="CT285" s="213"/>
      <c r="CU285" s="213"/>
      <c r="CV285" s="213"/>
      <c r="CW285" s="213"/>
      <c r="CX285" s="213"/>
      <c r="CY285" s="213"/>
      <c r="CZ285" s="213"/>
      <c r="DA285" s="213"/>
      <c r="DB285" s="213"/>
      <c r="DC285" s="213"/>
      <c r="DD285" s="213"/>
      <c r="DE285" s="213"/>
      <c r="DF285" s="213"/>
      <c r="DG285" s="213"/>
      <c r="DH285" s="213"/>
      <c r="DI285" s="213"/>
      <c r="DJ285" s="213"/>
      <c r="DK285" s="213"/>
      <c r="DL285" s="236"/>
      <c r="DM285" s="272"/>
    </row>
    <row r="286" spans="1:117" s="168" customFormat="1" ht="25.15" customHeight="1">
      <c r="A286" s="214"/>
      <c r="B286" s="253"/>
      <c r="C286" s="174"/>
      <c r="D286" s="84" t="s">
        <v>490</v>
      </c>
      <c r="E286" s="112" t="s">
        <v>889</v>
      </c>
      <c r="F286" s="280" t="s">
        <v>362</v>
      </c>
      <c r="G286" s="209"/>
      <c r="H286" s="202"/>
      <c r="I286" s="274">
        <f>'PRA110'!H286</f>
        <v>0</v>
      </c>
      <c r="J286" s="255"/>
      <c r="K286" s="213"/>
      <c r="L286" s="213"/>
      <c r="M286" s="213"/>
      <c r="N286" s="213"/>
      <c r="O286" s="213"/>
      <c r="P286" s="213"/>
      <c r="Q286" s="213"/>
      <c r="R286" s="213"/>
      <c r="S286" s="213"/>
      <c r="T286" s="213"/>
      <c r="U286" s="213"/>
      <c r="V286" s="213"/>
      <c r="W286" s="213"/>
      <c r="X286" s="213"/>
      <c r="Y286" s="213"/>
      <c r="Z286" s="213"/>
      <c r="AA286" s="213"/>
      <c r="AB286" s="213"/>
      <c r="AC286" s="213"/>
      <c r="AD286" s="213"/>
      <c r="AE286" s="213"/>
      <c r="AF286" s="213"/>
      <c r="AG286" s="213"/>
      <c r="AH286" s="213"/>
      <c r="AI286" s="213"/>
      <c r="AJ286" s="213"/>
      <c r="AK286" s="213"/>
      <c r="AL286" s="213"/>
      <c r="AM286" s="213"/>
      <c r="AN286" s="213"/>
      <c r="AO286" s="213"/>
      <c r="AP286" s="213"/>
      <c r="AQ286" s="213"/>
      <c r="AR286" s="213"/>
      <c r="AS286" s="213"/>
      <c r="AT286" s="213"/>
      <c r="AU286" s="213"/>
      <c r="AV286" s="213"/>
      <c r="AW286" s="213"/>
      <c r="AX286" s="213"/>
      <c r="AY286" s="213"/>
      <c r="AZ286" s="213"/>
      <c r="BA286" s="213"/>
      <c r="BB286" s="213"/>
      <c r="BC286" s="213"/>
      <c r="BD286" s="213"/>
      <c r="BE286" s="213"/>
      <c r="BF286" s="213"/>
      <c r="BG286" s="213"/>
      <c r="BH286" s="213"/>
      <c r="BI286" s="213"/>
      <c r="BJ286" s="213"/>
      <c r="BK286" s="213"/>
      <c r="BL286" s="213"/>
      <c r="BM286" s="213"/>
      <c r="BN286" s="213"/>
      <c r="BO286" s="213"/>
      <c r="BP286" s="213"/>
      <c r="BQ286" s="213"/>
      <c r="BR286" s="213"/>
      <c r="BS286" s="213"/>
      <c r="BT286" s="213"/>
      <c r="BU286" s="213"/>
      <c r="BV286" s="213"/>
      <c r="BW286" s="213"/>
      <c r="BX286" s="213"/>
      <c r="BY286" s="213"/>
      <c r="BZ286" s="213"/>
      <c r="CA286" s="213"/>
      <c r="CB286" s="213"/>
      <c r="CC286" s="213"/>
      <c r="CD286" s="213"/>
      <c r="CE286" s="213"/>
      <c r="CF286" s="213"/>
      <c r="CG286" s="213"/>
      <c r="CH286" s="213"/>
      <c r="CI286" s="213"/>
      <c r="CJ286" s="213"/>
      <c r="CK286" s="213"/>
      <c r="CL286" s="213"/>
      <c r="CM286" s="213"/>
      <c r="CN286" s="213"/>
      <c r="CO286" s="213"/>
      <c r="CP286" s="213"/>
      <c r="CQ286" s="213"/>
      <c r="CR286" s="213"/>
      <c r="CS286" s="213"/>
      <c r="CT286" s="213"/>
      <c r="CU286" s="213"/>
      <c r="CV286" s="213"/>
      <c r="CW286" s="213"/>
      <c r="CX286" s="213"/>
      <c r="CY286" s="213"/>
      <c r="CZ286" s="213"/>
      <c r="DA286" s="213"/>
      <c r="DB286" s="213"/>
      <c r="DC286" s="213"/>
      <c r="DD286" s="213"/>
      <c r="DE286" s="213"/>
      <c r="DF286" s="213"/>
      <c r="DG286" s="213"/>
      <c r="DH286" s="213"/>
      <c r="DI286" s="213"/>
      <c r="DJ286" s="213"/>
      <c r="DK286" s="213"/>
      <c r="DL286" s="236"/>
      <c r="DM286" s="272"/>
    </row>
    <row r="287" spans="1:117" s="284" customFormat="1" ht="19.899999999999999" customHeight="1" thickBot="1">
      <c r="A287" s="298"/>
      <c r="B287" s="253"/>
      <c r="C287" s="282"/>
      <c r="D287" s="147" t="s">
        <v>491</v>
      </c>
      <c r="E287" s="148" t="s">
        <v>890</v>
      </c>
      <c r="F287" s="299" t="s">
        <v>363</v>
      </c>
      <c r="G287" s="300"/>
      <c r="H287" s="301"/>
      <c r="I287" s="302"/>
      <c r="J287" s="303"/>
      <c r="K287" s="44">
        <f>'PRA110'!I287</f>
        <v>0</v>
      </c>
      <c r="L287" s="44">
        <f>'PRA110'!K287</f>
        <v>0</v>
      </c>
      <c r="M287" s="44">
        <f>'PRA110'!L287</f>
        <v>0</v>
      </c>
      <c r="N287" s="44">
        <f>'PRA110'!M287</f>
        <v>0</v>
      </c>
      <c r="O287" s="44">
        <f>'PRA110'!N287</f>
        <v>0</v>
      </c>
      <c r="P287" s="44">
        <f>'PRA110'!O287</f>
        <v>0</v>
      </c>
      <c r="Q287" s="44">
        <f>'PRA110'!P287</f>
        <v>0</v>
      </c>
      <c r="R287" s="44">
        <f>'PRA110'!Q287</f>
        <v>0</v>
      </c>
      <c r="S287" s="44">
        <f>'PRA110'!R287</f>
        <v>0</v>
      </c>
      <c r="T287" s="44">
        <f>'PRA110'!S287</f>
        <v>0</v>
      </c>
      <c r="U287" s="44">
        <f>'PRA110'!T287</f>
        <v>0</v>
      </c>
      <c r="V287" s="44">
        <f>'PRA110'!U287</f>
        <v>0</v>
      </c>
      <c r="W287" s="44">
        <f>'PRA110'!V287</f>
        <v>0</v>
      </c>
      <c r="X287" s="44">
        <f>'PRA110'!W287</f>
        <v>0</v>
      </c>
      <c r="Y287" s="44">
        <f>'PRA110'!X287</f>
        <v>0</v>
      </c>
      <c r="Z287" s="44">
        <f>'PRA110'!Y287</f>
        <v>0</v>
      </c>
      <c r="AA287" s="44">
        <f>'PRA110'!Z287</f>
        <v>0</v>
      </c>
      <c r="AB287" s="44">
        <f>'PRA110'!AA287</f>
        <v>0</v>
      </c>
      <c r="AC287" s="44">
        <f>'PRA110'!AB287</f>
        <v>0</v>
      </c>
      <c r="AD287" s="44">
        <f>'PRA110'!AC287</f>
        <v>0</v>
      </c>
      <c r="AE287" s="44">
        <f>'PRA110'!AD287</f>
        <v>0</v>
      </c>
      <c r="AF287" s="44">
        <f>'PRA110'!AE287</f>
        <v>0</v>
      </c>
      <c r="AG287" s="44">
        <f>'PRA110'!AF287</f>
        <v>0</v>
      </c>
      <c r="AH287" s="44">
        <f>'PRA110'!AG287</f>
        <v>0</v>
      </c>
      <c r="AI287" s="44">
        <f>'PRA110'!AH287</f>
        <v>0</v>
      </c>
      <c r="AJ287" s="44">
        <f>'PRA110'!AI287</f>
        <v>0</v>
      </c>
      <c r="AK287" s="44">
        <f>'PRA110'!AJ287</f>
        <v>0</v>
      </c>
      <c r="AL287" s="44">
        <f>'PRA110'!AK287</f>
        <v>0</v>
      </c>
      <c r="AM287" s="44">
        <f>'PRA110'!AL287</f>
        <v>0</v>
      </c>
      <c r="AN287" s="44">
        <f>'PRA110'!AM287</f>
        <v>0</v>
      </c>
      <c r="AO287" s="44">
        <f>'PRA110'!AN287</f>
        <v>0</v>
      </c>
      <c r="AP287" s="44">
        <f>'PRA110'!AO287</f>
        <v>0</v>
      </c>
      <c r="AQ287" s="44">
        <f>'PRA110'!AP287</f>
        <v>0</v>
      </c>
      <c r="AR287" s="44">
        <f>'PRA110'!AQ287</f>
        <v>0</v>
      </c>
      <c r="AS287" s="44">
        <f>'PRA110'!AR287</f>
        <v>0</v>
      </c>
      <c r="AT287" s="44">
        <f>'PRA110'!AS287</f>
        <v>0</v>
      </c>
      <c r="AU287" s="44">
        <f>'PRA110'!AT287</f>
        <v>0</v>
      </c>
      <c r="AV287" s="44">
        <f>'PRA110'!AU287</f>
        <v>0</v>
      </c>
      <c r="AW287" s="44">
        <f>'PRA110'!AV287</f>
        <v>0</v>
      </c>
      <c r="AX287" s="44">
        <f>'PRA110'!AW287</f>
        <v>0</v>
      </c>
      <c r="AY287" s="44">
        <f>'PRA110'!AX287</f>
        <v>0</v>
      </c>
      <c r="AZ287" s="44">
        <f>'PRA110'!AY287</f>
        <v>0</v>
      </c>
      <c r="BA287" s="44">
        <f>'PRA110'!AZ287</f>
        <v>0</v>
      </c>
      <c r="BB287" s="44">
        <f>'PRA110'!BA287</f>
        <v>0</v>
      </c>
      <c r="BC287" s="44">
        <f>'PRA110'!BB287</f>
        <v>0</v>
      </c>
      <c r="BD287" s="44">
        <f>'PRA110'!BC287</f>
        <v>0</v>
      </c>
      <c r="BE287" s="44">
        <f>'PRA110'!BD287</f>
        <v>0</v>
      </c>
      <c r="BF287" s="44">
        <f>'PRA110'!BE287</f>
        <v>0</v>
      </c>
      <c r="BG287" s="44">
        <f>'PRA110'!BF287</f>
        <v>0</v>
      </c>
      <c r="BH287" s="44">
        <f>'PRA110'!BG287</f>
        <v>0</v>
      </c>
      <c r="BI287" s="44">
        <f>'PRA110'!BH287</f>
        <v>0</v>
      </c>
      <c r="BJ287" s="44">
        <f>'PRA110'!BI287</f>
        <v>0</v>
      </c>
      <c r="BK287" s="44">
        <f>'PRA110'!BJ287</f>
        <v>0</v>
      </c>
      <c r="BL287" s="44">
        <f>'PRA110'!BK287</f>
        <v>0</v>
      </c>
      <c r="BM287" s="44">
        <f>'PRA110'!BL287</f>
        <v>0</v>
      </c>
      <c r="BN287" s="44">
        <f>'PRA110'!BM287</f>
        <v>0</v>
      </c>
      <c r="BO287" s="44">
        <f>'PRA110'!BN287</f>
        <v>0</v>
      </c>
      <c r="BP287" s="44">
        <f>'PRA110'!BO287</f>
        <v>0</v>
      </c>
      <c r="BQ287" s="44">
        <f>'PRA110'!BP287</f>
        <v>0</v>
      </c>
      <c r="BR287" s="44">
        <f>'PRA110'!BQ287</f>
        <v>0</v>
      </c>
      <c r="BS287" s="44">
        <f>'PRA110'!BR287</f>
        <v>0</v>
      </c>
      <c r="BT287" s="44">
        <f>'PRA110'!BS287</f>
        <v>0</v>
      </c>
      <c r="BU287" s="44">
        <f>'PRA110'!BT287</f>
        <v>0</v>
      </c>
      <c r="BV287" s="44">
        <f>'PRA110'!BU287</f>
        <v>0</v>
      </c>
      <c r="BW287" s="44">
        <f>'PRA110'!BV287</f>
        <v>0</v>
      </c>
      <c r="BX287" s="44">
        <f>'PRA110'!BW287</f>
        <v>0</v>
      </c>
      <c r="BY287" s="44">
        <f>'PRA110'!BX287</f>
        <v>0</v>
      </c>
      <c r="BZ287" s="44">
        <f>'PRA110'!BY287</f>
        <v>0</v>
      </c>
      <c r="CA287" s="44">
        <f>'PRA110'!BZ287</f>
        <v>0</v>
      </c>
      <c r="CB287" s="44">
        <f>'PRA110'!CA287</f>
        <v>0</v>
      </c>
      <c r="CC287" s="44">
        <f>'PRA110'!CB287</f>
        <v>0</v>
      </c>
      <c r="CD287" s="44">
        <f>'PRA110'!CC287</f>
        <v>0</v>
      </c>
      <c r="CE287" s="44">
        <f>'PRA110'!CD287</f>
        <v>0</v>
      </c>
      <c r="CF287" s="44">
        <f>'PRA110'!CE287</f>
        <v>0</v>
      </c>
      <c r="CG287" s="44">
        <f>'PRA110'!CF287</f>
        <v>0</v>
      </c>
      <c r="CH287" s="44">
        <f>'PRA110'!CG287</f>
        <v>0</v>
      </c>
      <c r="CI287" s="44">
        <f>'PRA110'!CH287</f>
        <v>0</v>
      </c>
      <c r="CJ287" s="44">
        <f>'PRA110'!CI287</f>
        <v>0</v>
      </c>
      <c r="CK287" s="44">
        <f>'PRA110'!CJ287</f>
        <v>0</v>
      </c>
      <c r="CL287" s="44">
        <f>'PRA110'!CK287</f>
        <v>0</v>
      </c>
      <c r="CM287" s="44">
        <f>'PRA110'!CL287</f>
        <v>0</v>
      </c>
      <c r="CN287" s="44">
        <f>'PRA110'!CM287</f>
        <v>0</v>
      </c>
      <c r="CO287" s="44">
        <f>'PRA110'!CN287</f>
        <v>0</v>
      </c>
      <c r="CP287" s="44">
        <f>'PRA110'!CO287</f>
        <v>0</v>
      </c>
      <c r="CQ287" s="44">
        <f>'PRA110'!CP287</f>
        <v>0</v>
      </c>
      <c r="CR287" s="44">
        <f>'PRA110'!CQ287</f>
        <v>0</v>
      </c>
      <c r="CS287" s="44">
        <f>'PRA110'!CR287</f>
        <v>0</v>
      </c>
      <c r="CT287" s="44">
        <f>'PRA110'!CS287</f>
        <v>0</v>
      </c>
      <c r="CU287" s="44">
        <f>'PRA110'!CT287</f>
        <v>0</v>
      </c>
      <c r="CV287" s="44">
        <f>'PRA110'!CU287</f>
        <v>0</v>
      </c>
      <c r="CW287" s="44">
        <f>'PRA110'!CV287</f>
        <v>0</v>
      </c>
      <c r="CX287" s="44">
        <f>'PRA110'!CW287</f>
        <v>0</v>
      </c>
      <c r="CY287" s="44">
        <f>'PRA110'!CX287</f>
        <v>0</v>
      </c>
      <c r="CZ287" s="44">
        <f>'PRA110'!CY287</f>
        <v>0</v>
      </c>
      <c r="DA287" s="44">
        <f>'PRA110'!CZ287</f>
        <v>0</v>
      </c>
      <c r="DB287" s="44">
        <f>'PRA110'!DA287</f>
        <v>0</v>
      </c>
      <c r="DC287" s="44">
        <f>'PRA110'!DB287</f>
        <v>0</v>
      </c>
      <c r="DD287" s="44">
        <f>'PRA110'!DC287</f>
        <v>0</v>
      </c>
      <c r="DE287" s="44">
        <f>'PRA110'!DD287</f>
        <v>0</v>
      </c>
      <c r="DF287" s="44">
        <f>'PRA110'!DE287</f>
        <v>0</v>
      </c>
      <c r="DG287" s="44">
        <f>'PRA110'!DF287</f>
        <v>0</v>
      </c>
      <c r="DH287" s="44">
        <f>'PRA110'!DG287</f>
        <v>0</v>
      </c>
      <c r="DI287" s="44">
        <f>'PRA110'!DH287</f>
        <v>0</v>
      </c>
      <c r="DJ287" s="44">
        <f>'PRA110'!DI287</f>
        <v>0</v>
      </c>
      <c r="DK287" s="44">
        <f>'PRA110'!DJ287</f>
        <v>0</v>
      </c>
      <c r="DL287" s="45">
        <f>'PRA110'!DK287</f>
        <v>0</v>
      </c>
    </row>
    <row r="288" spans="1:117" s="168" customFormat="1">
      <c r="A288" s="253"/>
      <c r="B288" s="253"/>
      <c r="C288" s="174"/>
      <c r="D288" s="110"/>
      <c r="E288" s="150"/>
      <c r="F288" s="101"/>
      <c r="G288" s="256"/>
      <c r="H288" s="256"/>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c r="AE288" s="304"/>
      <c r="AF288" s="304"/>
      <c r="AG288" s="304"/>
      <c r="AH288" s="304"/>
      <c r="AI288" s="304"/>
      <c r="AJ288" s="304"/>
      <c r="AK288" s="304"/>
      <c r="AL288" s="304"/>
      <c r="AM288" s="304"/>
      <c r="AN288" s="304"/>
      <c r="AO288" s="304"/>
      <c r="AP288" s="304"/>
      <c r="AQ288" s="304"/>
      <c r="AR288" s="304"/>
      <c r="AS288" s="304"/>
      <c r="AT288" s="304"/>
      <c r="AU288" s="304"/>
      <c r="AV288" s="304"/>
      <c r="AW288" s="304"/>
      <c r="AX288" s="304"/>
      <c r="AY288" s="304"/>
      <c r="AZ288" s="304"/>
      <c r="BA288" s="304"/>
      <c r="BB288" s="304"/>
      <c r="BC288" s="304"/>
      <c r="BD288" s="304"/>
      <c r="BE288" s="304"/>
      <c r="BF288" s="304"/>
      <c r="BG288" s="304"/>
      <c r="BH288" s="304"/>
      <c r="BI288" s="304"/>
      <c r="BJ288" s="304"/>
      <c r="BK288" s="304"/>
      <c r="BL288" s="304"/>
      <c r="BM288" s="304"/>
      <c r="BN288" s="304"/>
      <c r="BO288" s="304"/>
      <c r="BP288" s="304"/>
      <c r="BQ288" s="304"/>
      <c r="BR288" s="304"/>
      <c r="BS288" s="304"/>
      <c r="BT288" s="304"/>
      <c r="BU288" s="304"/>
      <c r="BV288" s="304"/>
      <c r="BW288" s="304"/>
      <c r="BX288" s="304"/>
      <c r="BY288" s="304"/>
      <c r="BZ288" s="304"/>
      <c r="CA288" s="304"/>
      <c r="CB288" s="304"/>
      <c r="CC288" s="304"/>
      <c r="CD288" s="304"/>
      <c r="CE288" s="304"/>
      <c r="CF288" s="304"/>
      <c r="CG288" s="304"/>
      <c r="CH288" s="304"/>
      <c r="CI288" s="304"/>
      <c r="CJ288" s="304"/>
      <c r="CK288" s="304"/>
      <c r="CL288" s="304"/>
      <c r="CM288" s="304"/>
      <c r="CN288" s="304"/>
      <c r="CO288" s="304"/>
      <c r="CP288" s="304"/>
      <c r="CQ288" s="304"/>
      <c r="CR288" s="304"/>
      <c r="CS288" s="304"/>
      <c r="CT288" s="304"/>
      <c r="CU288" s="304"/>
      <c r="CV288" s="304"/>
      <c r="CW288" s="304"/>
      <c r="CX288" s="304"/>
      <c r="CY288" s="304"/>
      <c r="CZ288" s="304"/>
      <c r="DA288" s="304"/>
      <c r="DB288" s="304"/>
      <c r="DC288" s="304"/>
      <c r="DD288" s="304"/>
      <c r="DE288" s="304"/>
      <c r="DF288" s="304"/>
      <c r="DG288" s="304"/>
      <c r="DH288" s="304"/>
      <c r="DI288" s="304"/>
      <c r="DJ288" s="304"/>
      <c r="DK288" s="304"/>
      <c r="DL288" s="304"/>
      <c r="DM288" s="272"/>
    </row>
    <row r="289" spans="1:117" s="168" customFormat="1" ht="14.65" thickBot="1">
      <c r="A289" s="253"/>
      <c r="B289" s="253"/>
      <c r="C289" s="174"/>
      <c r="D289" s="110"/>
      <c r="E289" s="150"/>
      <c r="F289" s="101"/>
      <c r="G289" s="256"/>
      <c r="H289" s="256"/>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c r="AE289" s="304"/>
      <c r="AF289" s="304"/>
      <c r="AG289" s="304"/>
      <c r="AH289" s="304"/>
      <c r="AI289" s="304"/>
      <c r="AJ289" s="304"/>
      <c r="AK289" s="304"/>
      <c r="AL289" s="304"/>
      <c r="AM289" s="304"/>
      <c r="AN289" s="304"/>
      <c r="AO289" s="304"/>
      <c r="AP289" s="304"/>
      <c r="AQ289" s="304"/>
      <c r="AR289" s="304"/>
      <c r="AS289" s="304"/>
      <c r="AT289" s="304"/>
      <c r="AU289" s="304"/>
      <c r="AV289" s="304"/>
      <c r="AW289" s="304"/>
      <c r="AX289" s="304"/>
      <c r="AY289" s="304"/>
      <c r="AZ289" s="304"/>
      <c r="BA289" s="304"/>
      <c r="BB289" s="304"/>
      <c r="BC289" s="304"/>
      <c r="BD289" s="304"/>
      <c r="BE289" s="304"/>
      <c r="BF289" s="304"/>
      <c r="BG289" s="304"/>
      <c r="BH289" s="304"/>
      <c r="BI289" s="304"/>
      <c r="BJ289" s="304"/>
      <c r="BK289" s="304"/>
      <c r="BL289" s="304"/>
      <c r="BM289" s="304"/>
      <c r="BN289" s="304"/>
      <c r="BO289" s="304"/>
      <c r="BP289" s="304"/>
      <c r="BQ289" s="304"/>
      <c r="BR289" s="304"/>
      <c r="BS289" s="304"/>
      <c r="BT289" s="304"/>
      <c r="BU289" s="304"/>
      <c r="BV289" s="304"/>
      <c r="BW289" s="304"/>
      <c r="BX289" s="304"/>
      <c r="BY289" s="304"/>
      <c r="BZ289" s="304"/>
      <c r="CA289" s="304"/>
      <c r="CB289" s="304"/>
      <c r="CC289" s="304"/>
      <c r="CD289" s="304"/>
      <c r="CE289" s="304"/>
      <c r="CF289" s="304"/>
      <c r="CG289" s="304"/>
      <c r="CH289" s="304"/>
      <c r="CI289" s="304"/>
      <c r="CJ289" s="304"/>
      <c r="CK289" s="304"/>
      <c r="CL289" s="304"/>
      <c r="CM289" s="304"/>
      <c r="CN289" s="304"/>
      <c r="CO289" s="304"/>
      <c r="CP289" s="304"/>
      <c r="CQ289" s="304"/>
      <c r="CR289" s="304"/>
      <c r="CS289" s="304"/>
      <c r="CT289" s="304"/>
      <c r="CU289" s="304"/>
      <c r="CV289" s="304"/>
      <c r="CW289" s="304"/>
      <c r="CX289" s="304"/>
      <c r="CY289" s="304"/>
      <c r="CZ289" s="304"/>
      <c r="DA289" s="304"/>
      <c r="DB289" s="304"/>
      <c r="DC289" s="304"/>
      <c r="DD289" s="304"/>
      <c r="DE289" s="304"/>
      <c r="DF289" s="304"/>
      <c r="DG289" s="304"/>
      <c r="DH289" s="304"/>
      <c r="DI289" s="304"/>
      <c r="DJ289" s="304"/>
      <c r="DK289" s="304"/>
      <c r="DL289" s="304"/>
      <c r="DM289" s="272"/>
    </row>
    <row r="290" spans="1:117" s="168" customFormat="1" ht="28.5" customHeight="1">
      <c r="A290" s="305"/>
      <c r="B290" s="305"/>
      <c r="C290" s="174"/>
      <c r="D290" s="1258"/>
      <c r="E290" s="1260" t="s">
        <v>364</v>
      </c>
      <c r="F290" s="1309"/>
      <c r="G290" s="1294"/>
      <c r="H290" s="1318"/>
      <c r="I290" s="1288" t="s">
        <v>35</v>
      </c>
      <c r="J290" s="1320"/>
      <c r="K290" s="1302" t="s">
        <v>693</v>
      </c>
      <c r="L290" s="1282" t="s">
        <v>37</v>
      </c>
      <c r="M290" s="1282" t="s">
        <v>38</v>
      </c>
      <c r="N290" s="1282" t="s">
        <v>39</v>
      </c>
      <c r="O290" s="1282" t="s">
        <v>40</v>
      </c>
      <c r="P290" s="1282" t="s">
        <v>41</v>
      </c>
      <c r="Q290" s="1282" t="s">
        <v>42</v>
      </c>
      <c r="R290" s="1287"/>
      <c r="S290" s="1287"/>
      <c r="T290" s="1287"/>
      <c r="U290" s="1287"/>
      <c r="V290" s="1287"/>
      <c r="W290" s="1287"/>
      <c r="X290" s="1288"/>
      <c r="Y290" s="1287"/>
      <c r="Z290" s="1287"/>
      <c r="AA290" s="1287"/>
      <c r="AB290" s="1287"/>
      <c r="AC290" s="1287"/>
      <c r="AD290" s="1287"/>
      <c r="AE290" s="1288"/>
      <c r="AF290" s="1287"/>
      <c r="AG290" s="1287"/>
      <c r="AH290" s="1287"/>
      <c r="AI290" s="1287"/>
      <c r="AJ290" s="1287"/>
      <c r="AK290" s="1287"/>
      <c r="AL290" s="1288"/>
      <c r="AM290" s="1287"/>
      <c r="AN290" s="1287"/>
      <c r="AO290" s="1287"/>
      <c r="AP290" s="1287"/>
      <c r="AQ290" s="1287"/>
      <c r="AR290" s="1287"/>
      <c r="AS290" s="1288"/>
      <c r="AT290" s="1287"/>
      <c r="AU290" s="1287"/>
      <c r="AV290" s="1287"/>
      <c r="AW290" s="1287"/>
      <c r="AX290" s="1287"/>
      <c r="AY290" s="1287"/>
      <c r="AZ290" s="1287"/>
      <c r="BA290" s="1287"/>
      <c r="BB290" s="1287"/>
      <c r="BC290" s="1287"/>
      <c r="BD290" s="1287"/>
      <c r="BE290" s="1287"/>
      <c r="BF290" s="1287"/>
      <c r="BG290" s="1287"/>
      <c r="BH290" s="1287"/>
      <c r="BI290" s="1287"/>
      <c r="BJ290" s="1287"/>
      <c r="BK290" s="1287"/>
      <c r="BL290" s="1287"/>
      <c r="BM290" s="1287"/>
      <c r="BN290" s="1287"/>
      <c r="BO290" s="1287"/>
      <c r="BP290" s="1287"/>
      <c r="BQ290" s="1287"/>
      <c r="BR290" s="1287"/>
      <c r="BS290" s="1287"/>
      <c r="BT290" s="1288"/>
      <c r="BU290" s="1287"/>
      <c r="BV290" s="1287"/>
      <c r="BW290" s="1287"/>
      <c r="BX290" s="1287"/>
      <c r="BY290" s="1287"/>
      <c r="BZ290" s="1287"/>
      <c r="CA290" s="1287"/>
      <c r="CB290" s="1287"/>
      <c r="CC290" s="1287"/>
      <c r="CD290" s="1287"/>
      <c r="CE290" s="1287"/>
      <c r="CF290" s="1287"/>
      <c r="CG290" s="1287"/>
      <c r="CH290" s="1287"/>
      <c r="CI290" s="1287"/>
      <c r="CJ290" s="1287"/>
      <c r="CK290" s="1287"/>
      <c r="CL290" s="1287"/>
      <c r="CM290" s="1287"/>
      <c r="CN290" s="1287"/>
      <c r="CO290" s="1287"/>
      <c r="CP290" s="1287"/>
      <c r="CQ290" s="1287"/>
      <c r="CR290" s="1287"/>
      <c r="CS290" s="1287"/>
      <c r="CT290" s="1287"/>
      <c r="CU290" s="1287"/>
      <c r="CV290" s="1287"/>
      <c r="CW290" s="1287"/>
      <c r="CX290" s="1288"/>
      <c r="CY290" s="1282" t="s">
        <v>43</v>
      </c>
      <c r="CZ290" s="1282" t="s">
        <v>44</v>
      </c>
      <c r="DA290" s="1282" t="s">
        <v>758</v>
      </c>
      <c r="DB290" s="1282" t="s">
        <v>759</v>
      </c>
      <c r="DC290" s="1282" t="s">
        <v>45</v>
      </c>
      <c r="DD290" s="1282" t="s">
        <v>46</v>
      </c>
      <c r="DE290" s="1282" t="s">
        <v>47</v>
      </c>
      <c r="DF290" s="1282" t="s">
        <v>48</v>
      </c>
      <c r="DG290" s="1282" t="s">
        <v>49</v>
      </c>
      <c r="DH290" s="1282" t="s">
        <v>50</v>
      </c>
      <c r="DI290" s="1282" t="s">
        <v>51</v>
      </c>
      <c r="DJ290" s="1282" t="s">
        <v>52</v>
      </c>
      <c r="DK290" s="1282" t="s">
        <v>53</v>
      </c>
      <c r="DL290" s="1306" t="s">
        <v>54</v>
      </c>
      <c r="DM290" s="272"/>
    </row>
    <row r="291" spans="1:117" s="168" customFormat="1" ht="26.25" customHeight="1">
      <c r="A291" s="305"/>
      <c r="B291" s="305"/>
      <c r="C291" s="174"/>
      <c r="D291" s="1317"/>
      <c r="E291" s="1310"/>
      <c r="F291" s="1311"/>
      <c r="G291" s="1295"/>
      <c r="H291" s="1319"/>
      <c r="I291" s="1314"/>
      <c r="J291" s="1321"/>
      <c r="K291" s="1322"/>
      <c r="L291" s="1283"/>
      <c r="M291" s="1283"/>
      <c r="N291" s="1283"/>
      <c r="O291" s="1283"/>
      <c r="P291" s="1283"/>
      <c r="Q291" s="1283"/>
      <c r="R291" s="823" t="s">
        <v>373</v>
      </c>
      <c r="S291" s="823" t="s">
        <v>374</v>
      </c>
      <c r="T291" s="823" t="s">
        <v>375</v>
      </c>
      <c r="U291" s="823" t="s">
        <v>376</v>
      </c>
      <c r="V291" s="823" t="s">
        <v>377</v>
      </c>
      <c r="W291" s="823" t="s">
        <v>378</v>
      </c>
      <c r="X291" s="823" t="s">
        <v>379</v>
      </c>
      <c r="Y291" s="823" t="s">
        <v>380</v>
      </c>
      <c r="Z291" s="823" t="s">
        <v>381</v>
      </c>
      <c r="AA291" s="823" t="s">
        <v>382</v>
      </c>
      <c r="AB291" s="823" t="s">
        <v>383</v>
      </c>
      <c r="AC291" s="823" t="s">
        <v>384</v>
      </c>
      <c r="AD291" s="823" t="s">
        <v>385</v>
      </c>
      <c r="AE291" s="823" t="s">
        <v>386</v>
      </c>
      <c r="AF291" s="823" t="s">
        <v>387</v>
      </c>
      <c r="AG291" s="823" t="s">
        <v>388</v>
      </c>
      <c r="AH291" s="823" t="s">
        <v>389</v>
      </c>
      <c r="AI291" s="823" t="s">
        <v>390</v>
      </c>
      <c r="AJ291" s="823" t="s">
        <v>391</v>
      </c>
      <c r="AK291" s="823" t="s">
        <v>392</v>
      </c>
      <c r="AL291" s="823" t="s">
        <v>393</v>
      </c>
      <c r="AM291" s="823" t="s">
        <v>394</v>
      </c>
      <c r="AN291" s="823" t="s">
        <v>395</v>
      </c>
      <c r="AO291" s="823" t="s">
        <v>396</v>
      </c>
      <c r="AP291" s="823" t="s">
        <v>397</v>
      </c>
      <c r="AQ291" s="823" t="s">
        <v>398</v>
      </c>
      <c r="AR291" s="823" t="s">
        <v>399</v>
      </c>
      <c r="AS291" s="823" t="s">
        <v>400</v>
      </c>
      <c r="AT291" s="823" t="s">
        <v>401</v>
      </c>
      <c r="AU291" s="823" t="s">
        <v>402</v>
      </c>
      <c r="AV291" s="823" t="s">
        <v>403</v>
      </c>
      <c r="AW291" s="823" t="s">
        <v>404</v>
      </c>
      <c r="AX291" s="823" t="s">
        <v>405</v>
      </c>
      <c r="AY291" s="823" t="s">
        <v>406</v>
      </c>
      <c r="AZ291" s="823" t="s">
        <v>407</v>
      </c>
      <c r="BA291" s="823" t="s">
        <v>408</v>
      </c>
      <c r="BB291" s="823" t="s">
        <v>409</v>
      </c>
      <c r="BC291" s="823" t="s">
        <v>410</v>
      </c>
      <c r="BD291" s="823" t="s">
        <v>411</v>
      </c>
      <c r="BE291" s="823" t="s">
        <v>412</v>
      </c>
      <c r="BF291" s="823" t="s">
        <v>413</v>
      </c>
      <c r="BG291" s="823" t="s">
        <v>414</v>
      </c>
      <c r="BH291" s="823" t="s">
        <v>415</v>
      </c>
      <c r="BI291" s="823" t="s">
        <v>416</v>
      </c>
      <c r="BJ291" s="823" t="s">
        <v>417</v>
      </c>
      <c r="BK291" s="823" t="s">
        <v>418</v>
      </c>
      <c r="BL291" s="823" t="s">
        <v>419</v>
      </c>
      <c r="BM291" s="823" t="s">
        <v>420</v>
      </c>
      <c r="BN291" s="823" t="s">
        <v>421</v>
      </c>
      <c r="BO291" s="823" t="s">
        <v>422</v>
      </c>
      <c r="BP291" s="823" t="s">
        <v>423</v>
      </c>
      <c r="BQ291" s="823" t="s">
        <v>424</v>
      </c>
      <c r="BR291" s="823" t="s">
        <v>425</v>
      </c>
      <c r="BS291" s="823" t="s">
        <v>426</v>
      </c>
      <c r="BT291" s="823" t="s">
        <v>427</v>
      </c>
      <c r="BU291" s="823" t="s">
        <v>428</v>
      </c>
      <c r="BV291" s="823" t="s">
        <v>429</v>
      </c>
      <c r="BW291" s="823" t="s">
        <v>430</v>
      </c>
      <c r="BX291" s="823" t="s">
        <v>431</v>
      </c>
      <c r="BY291" s="823" t="s">
        <v>432</v>
      </c>
      <c r="BZ291" s="823" t="s">
        <v>433</v>
      </c>
      <c r="CA291" s="823" t="s">
        <v>434</v>
      </c>
      <c r="CB291" s="823" t="s">
        <v>435</v>
      </c>
      <c r="CC291" s="823" t="s">
        <v>436</v>
      </c>
      <c r="CD291" s="823" t="s">
        <v>437</v>
      </c>
      <c r="CE291" s="823" t="s">
        <v>438</v>
      </c>
      <c r="CF291" s="823" t="s">
        <v>439</v>
      </c>
      <c r="CG291" s="823" t="s">
        <v>440</v>
      </c>
      <c r="CH291" s="823" t="s">
        <v>441</v>
      </c>
      <c r="CI291" s="823" t="s">
        <v>442</v>
      </c>
      <c r="CJ291" s="823" t="s">
        <v>443</v>
      </c>
      <c r="CK291" s="823" t="s">
        <v>444</v>
      </c>
      <c r="CL291" s="823" t="s">
        <v>445</v>
      </c>
      <c r="CM291" s="823" t="s">
        <v>446</v>
      </c>
      <c r="CN291" s="823" t="s">
        <v>447</v>
      </c>
      <c r="CO291" s="823" t="s">
        <v>448</v>
      </c>
      <c r="CP291" s="823" t="s">
        <v>449</v>
      </c>
      <c r="CQ291" s="823" t="s">
        <v>450</v>
      </c>
      <c r="CR291" s="823" t="s">
        <v>451</v>
      </c>
      <c r="CS291" s="823" t="s">
        <v>452</v>
      </c>
      <c r="CT291" s="823" t="s">
        <v>453</v>
      </c>
      <c r="CU291" s="823" t="s">
        <v>454</v>
      </c>
      <c r="CV291" s="823" t="s">
        <v>455</v>
      </c>
      <c r="CW291" s="823" t="s">
        <v>456</v>
      </c>
      <c r="CX291" s="823" t="s">
        <v>457</v>
      </c>
      <c r="CY291" s="1283"/>
      <c r="CZ291" s="1283"/>
      <c r="DA291" s="1283"/>
      <c r="DB291" s="1283"/>
      <c r="DC291" s="1283"/>
      <c r="DD291" s="1283"/>
      <c r="DE291" s="1283"/>
      <c r="DF291" s="1283"/>
      <c r="DG291" s="1283"/>
      <c r="DH291" s="1283"/>
      <c r="DI291" s="1283"/>
      <c r="DJ291" s="1283"/>
      <c r="DK291" s="1283"/>
      <c r="DL291" s="1307"/>
      <c r="DM291" s="272"/>
    </row>
    <row r="292" spans="1:117" s="311" customFormat="1" ht="18.75" customHeight="1">
      <c r="A292" s="262"/>
      <c r="B292" s="207"/>
      <c r="C292" s="174"/>
      <c r="D292" s="84">
        <v>7250</v>
      </c>
      <c r="E292" s="122" t="s">
        <v>891</v>
      </c>
      <c r="F292" s="306" t="s">
        <v>892</v>
      </c>
      <c r="G292" s="307"/>
      <c r="H292" s="308"/>
      <c r="I292" s="309"/>
      <c r="J292" s="310"/>
      <c r="K292" s="1135">
        <f>'PRA110'!I292</f>
        <v>0</v>
      </c>
      <c r="L292" s="1135">
        <f>'PRA110'!K292</f>
        <v>0</v>
      </c>
      <c r="M292" s="1135">
        <f>'PRA110'!L292</f>
        <v>0</v>
      </c>
      <c r="N292" s="1135">
        <f>'PRA110'!M292</f>
        <v>0</v>
      </c>
      <c r="O292" s="1135">
        <f>'PRA110'!N292</f>
        <v>0</v>
      </c>
      <c r="P292" s="1135">
        <f>'PRA110'!O292</f>
        <v>0</v>
      </c>
      <c r="Q292" s="1135">
        <f>'PRA110'!P292</f>
        <v>0</v>
      </c>
      <c r="R292" s="1135">
        <f>'PRA110'!Q292</f>
        <v>0</v>
      </c>
      <c r="S292" s="1135">
        <f>'PRA110'!R292</f>
        <v>0</v>
      </c>
      <c r="T292" s="1135">
        <f>'PRA110'!S292</f>
        <v>0</v>
      </c>
      <c r="U292" s="1135">
        <f>'PRA110'!T292</f>
        <v>0</v>
      </c>
      <c r="V292" s="1135">
        <f>'PRA110'!U292</f>
        <v>0</v>
      </c>
      <c r="W292" s="1135">
        <f>'PRA110'!V292</f>
        <v>0</v>
      </c>
      <c r="X292" s="1135">
        <f>'PRA110'!W292</f>
        <v>0</v>
      </c>
      <c r="Y292" s="1135">
        <f>'PRA110'!X292</f>
        <v>0</v>
      </c>
      <c r="Z292" s="1135">
        <f>'PRA110'!Y292</f>
        <v>0</v>
      </c>
      <c r="AA292" s="1135">
        <f>'PRA110'!Z292</f>
        <v>0</v>
      </c>
      <c r="AB292" s="1135">
        <f>'PRA110'!AA292</f>
        <v>0</v>
      </c>
      <c r="AC292" s="1135">
        <f>'PRA110'!AB292</f>
        <v>0</v>
      </c>
      <c r="AD292" s="1135">
        <f>'PRA110'!AC292</f>
        <v>0</v>
      </c>
      <c r="AE292" s="1135">
        <f>'PRA110'!AD292</f>
        <v>0</v>
      </c>
      <c r="AF292" s="1135">
        <f>'PRA110'!AE292</f>
        <v>0</v>
      </c>
      <c r="AG292" s="1135">
        <f>'PRA110'!AF292</f>
        <v>0</v>
      </c>
      <c r="AH292" s="1135">
        <f>'PRA110'!AG292</f>
        <v>0</v>
      </c>
      <c r="AI292" s="1135">
        <f>'PRA110'!AH292</f>
        <v>0</v>
      </c>
      <c r="AJ292" s="1135">
        <f>'PRA110'!AI292</f>
        <v>0</v>
      </c>
      <c r="AK292" s="1135">
        <f>'PRA110'!AJ292</f>
        <v>0</v>
      </c>
      <c r="AL292" s="1135">
        <f>'PRA110'!AK292</f>
        <v>0</v>
      </c>
      <c r="AM292" s="1135">
        <f>'PRA110'!AL292</f>
        <v>0</v>
      </c>
      <c r="AN292" s="1135">
        <f>'PRA110'!AM292</f>
        <v>0</v>
      </c>
      <c r="AO292" s="1135">
        <f>'PRA110'!AN292</f>
        <v>0</v>
      </c>
      <c r="AP292" s="1135">
        <f>'PRA110'!AO292</f>
        <v>0</v>
      </c>
      <c r="AQ292" s="1135">
        <f>'PRA110'!AP292</f>
        <v>0</v>
      </c>
      <c r="AR292" s="1135">
        <f>'PRA110'!AQ292</f>
        <v>0</v>
      </c>
      <c r="AS292" s="1135">
        <f>'PRA110'!AR292</f>
        <v>0</v>
      </c>
      <c r="AT292" s="1135">
        <f>'PRA110'!AS292</f>
        <v>0</v>
      </c>
      <c r="AU292" s="1135">
        <f>'PRA110'!AT292</f>
        <v>0</v>
      </c>
      <c r="AV292" s="1135">
        <f>'PRA110'!AU292</f>
        <v>0</v>
      </c>
      <c r="AW292" s="1135">
        <f>'PRA110'!AV292</f>
        <v>0</v>
      </c>
      <c r="AX292" s="1135">
        <f>'PRA110'!AW292</f>
        <v>0</v>
      </c>
      <c r="AY292" s="1135">
        <f>'PRA110'!AX292</f>
        <v>0</v>
      </c>
      <c r="AZ292" s="1135">
        <f>'PRA110'!AY292</f>
        <v>0</v>
      </c>
      <c r="BA292" s="1135">
        <f>'PRA110'!AZ292</f>
        <v>0</v>
      </c>
      <c r="BB292" s="1135">
        <f>'PRA110'!BA292</f>
        <v>0</v>
      </c>
      <c r="BC292" s="1135">
        <f>'PRA110'!BB292</f>
        <v>0</v>
      </c>
      <c r="BD292" s="1135">
        <f>'PRA110'!BC292</f>
        <v>0</v>
      </c>
      <c r="BE292" s="1135">
        <f>'PRA110'!BD292</f>
        <v>0</v>
      </c>
      <c r="BF292" s="1135">
        <f>'PRA110'!BE292</f>
        <v>0</v>
      </c>
      <c r="BG292" s="1135">
        <f>'PRA110'!BF292</f>
        <v>0</v>
      </c>
      <c r="BH292" s="1135">
        <f>'PRA110'!BG292</f>
        <v>0</v>
      </c>
      <c r="BI292" s="1135">
        <f>'PRA110'!BH292</f>
        <v>0</v>
      </c>
      <c r="BJ292" s="1135">
        <f>'PRA110'!BI292</f>
        <v>0</v>
      </c>
      <c r="BK292" s="1135">
        <f>'PRA110'!BJ292</f>
        <v>0</v>
      </c>
      <c r="BL292" s="1135">
        <f>'PRA110'!BK292</f>
        <v>0</v>
      </c>
      <c r="BM292" s="1135">
        <f>'PRA110'!BL292</f>
        <v>0</v>
      </c>
      <c r="BN292" s="1135">
        <f>'PRA110'!BM292</f>
        <v>0</v>
      </c>
      <c r="BO292" s="1135">
        <f>'PRA110'!BN292</f>
        <v>0</v>
      </c>
      <c r="BP292" s="1135">
        <f>'PRA110'!BO292</f>
        <v>0</v>
      </c>
      <c r="BQ292" s="1135">
        <f>'PRA110'!BP292</f>
        <v>0</v>
      </c>
      <c r="BR292" s="1135">
        <f>'PRA110'!BQ292</f>
        <v>0</v>
      </c>
      <c r="BS292" s="1135">
        <f>'PRA110'!BR292</f>
        <v>0</v>
      </c>
      <c r="BT292" s="1135">
        <f>'PRA110'!BS292</f>
        <v>0</v>
      </c>
      <c r="BU292" s="1135">
        <f>'PRA110'!BT292</f>
        <v>0</v>
      </c>
      <c r="BV292" s="1135">
        <f>'PRA110'!BU292</f>
        <v>0</v>
      </c>
      <c r="BW292" s="1135">
        <f>'PRA110'!BV292</f>
        <v>0</v>
      </c>
      <c r="BX292" s="1135">
        <f>'PRA110'!BW292</f>
        <v>0</v>
      </c>
      <c r="BY292" s="1135">
        <f>'PRA110'!BX292</f>
        <v>0</v>
      </c>
      <c r="BZ292" s="1135">
        <f>'PRA110'!BY292</f>
        <v>0</v>
      </c>
      <c r="CA292" s="1135">
        <f>'PRA110'!BZ292</f>
        <v>0</v>
      </c>
      <c r="CB292" s="1135">
        <f>'PRA110'!CA292</f>
        <v>0</v>
      </c>
      <c r="CC292" s="1135">
        <f>'PRA110'!CB292</f>
        <v>0</v>
      </c>
      <c r="CD292" s="1135">
        <f>'PRA110'!CC292</f>
        <v>0</v>
      </c>
      <c r="CE292" s="1135">
        <f>'PRA110'!CD292</f>
        <v>0</v>
      </c>
      <c r="CF292" s="1135">
        <f>'PRA110'!CE292</f>
        <v>0</v>
      </c>
      <c r="CG292" s="1135">
        <f>'PRA110'!CF292</f>
        <v>0</v>
      </c>
      <c r="CH292" s="1135">
        <f>'PRA110'!CG292</f>
        <v>0</v>
      </c>
      <c r="CI292" s="1135">
        <f>'PRA110'!CH292</f>
        <v>0</v>
      </c>
      <c r="CJ292" s="1135">
        <f>'PRA110'!CI292</f>
        <v>0</v>
      </c>
      <c r="CK292" s="1135">
        <f>'PRA110'!CJ292</f>
        <v>0</v>
      </c>
      <c r="CL292" s="1135">
        <f>'PRA110'!CK292</f>
        <v>0</v>
      </c>
      <c r="CM292" s="1135">
        <f>'PRA110'!CL292</f>
        <v>0</v>
      </c>
      <c r="CN292" s="1135">
        <f>'PRA110'!CM292</f>
        <v>0</v>
      </c>
      <c r="CO292" s="1135">
        <f>'PRA110'!CN292</f>
        <v>0</v>
      </c>
      <c r="CP292" s="1135">
        <f>'PRA110'!CO292</f>
        <v>0</v>
      </c>
      <c r="CQ292" s="1135">
        <f>'PRA110'!CP292</f>
        <v>0</v>
      </c>
      <c r="CR292" s="1135">
        <f>'PRA110'!CQ292</f>
        <v>0</v>
      </c>
      <c r="CS292" s="1135">
        <f>'PRA110'!CR292</f>
        <v>0</v>
      </c>
      <c r="CT292" s="1135">
        <f>'PRA110'!CS292</f>
        <v>0</v>
      </c>
      <c r="CU292" s="1135">
        <f>'PRA110'!CT292</f>
        <v>0</v>
      </c>
      <c r="CV292" s="1135">
        <f>'PRA110'!CU292</f>
        <v>0</v>
      </c>
      <c r="CW292" s="1135">
        <f>'PRA110'!CV292</f>
        <v>0</v>
      </c>
      <c r="CX292" s="1135">
        <f>'PRA110'!CW292</f>
        <v>0</v>
      </c>
      <c r="CY292" s="1135">
        <f>'PRA110'!CX292</f>
        <v>0</v>
      </c>
      <c r="CZ292" s="1135">
        <f>'PRA110'!CY292</f>
        <v>0</v>
      </c>
      <c r="DA292" s="1135">
        <f>'PRA110'!CZ292</f>
        <v>0</v>
      </c>
      <c r="DB292" s="1135">
        <f>'PRA110'!DA292</f>
        <v>0</v>
      </c>
      <c r="DC292" s="1135">
        <f>'PRA110'!DB292</f>
        <v>0</v>
      </c>
      <c r="DD292" s="1135">
        <f>'PRA110'!DC292</f>
        <v>0</v>
      </c>
      <c r="DE292" s="1135">
        <f>'PRA110'!DD292</f>
        <v>0</v>
      </c>
      <c r="DF292" s="1135">
        <f>'PRA110'!DE292</f>
        <v>0</v>
      </c>
      <c r="DG292" s="1135">
        <f>'PRA110'!DF292</f>
        <v>0</v>
      </c>
      <c r="DH292" s="1135">
        <f>'PRA110'!DG292</f>
        <v>0</v>
      </c>
      <c r="DI292" s="1135">
        <f>'PRA110'!DH292</f>
        <v>0</v>
      </c>
      <c r="DJ292" s="1135">
        <f>'PRA110'!DI292</f>
        <v>0</v>
      </c>
      <c r="DK292" s="1135">
        <f>'PRA110'!DJ292</f>
        <v>0</v>
      </c>
      <c r="DL292" s="1136">
        <f>'PRA110'!DK292</f>
        <v>0</v>
      </c>
    </row>
    <row r="293" spans="1:117" s="311" customFormat="1" ht="18.75" customHeight="1">
      <c r="A293" s="262"/>
      <c r="B293" s="262"/>
      <c r="C293" s="174"/>
      <c r="D293" s="84">
        <v>7260</v>
      </c>
      <c r="E293" s="120" t="s">
        <v>893</v>
      </c>
      <c r="F293" s="278" t="s">
        <v>365</v>
      </c>
      <c r="G293" s="312"/>
      <c r="H293" s="313"/>
      <c r="I293" s="314"/>
      <c r="J293" s="315"/>
      <c r="K293" s="1022">
        <f>'PRA110'!I293</f>
        <v>0</v>
      </c>
      <c r="L293" s="1022">
        <f>'PRA110'!K293</f>
        <v>0</v>
      </c>
      <c r="M293" s="1022">
        <f>'PRA110'!L293</f>
        <v>0</v>
      </c>
      <c r="N293" s="1022">
        <f>'PRA110'!M293</f>
        <v>0</v>
      </c>
      <c r="O293" s="1022">
        <f>'PRA110'!N293</f>
        <v>0</v>
      </c>
      <c r="P293" s="1022">
        <f>'PRA110'!O293</f>
        <v>0</v>
      </c>
      <c r="Q293" s="1022">
        <f>'PRA110'!P293</f>
        <v>0</v>
      </c>
      <c r="R293" s="1022">
        <f>'PRA110'!Q293</f>
        <v>0</v>
      </c>
      <c r="S293" s="1022">
        <f>'PRA110'!R293</f>
        <v>0</v>
      </c>
      <c r="T293" s="1022">
        <f>'PRA110'!S293</f>
        <v>0</v>
      </c>
      <c r="U293" s="1022">
        <f>'PRA110'!T293</f>
        <v>0</v>
      </c>
      <c r="V293" s="1022">
        <f>'PRA110'!U293</f>
        <v>0</v>
      </c>
      <c r="W293" s="1022">
        <f>'PRA110'!V293</f>
        <v>0</v>
      </c>
      <c r="X293" s="1022">
        <f>'PRA110'!W293</f>
        <v>0</v>
      </c>
      <c r="Y293" s="1022">
        <f>'PRA110'!X293</f>
        <v>0</v>
      </c>
      <c r="Z293" s="1022">
        <f>'PRA110'!Y293</f>
        <v>0</v>
      </c>
      <c r="AA293" s="1022">
        <f>'PRA110'!Z293</f>
        <v>0</v>
      </c>
      <c r="AB293" s="1022">
        <f>'PRA110'!AA293</f>
        <v>0</v>
      </c>
      <c r="AC293" s="1022">
        <f>'PRA110'!AB293</f>
        <v>0</v>
      </c>
      <c r="AD293" s="1022">
        <f>'PRA110'!AC293</f>
        <v>0</v>
      </c>
      <c r="AE293" s="1022">
        <f>'PRA110'!AD293</f>
        <v>0</v>
      </c>
      <c r="AF293" s="1022">
        <f>'PRA110'!AE293</f>
        <v>0</v>
      </c>
      <c r="AG293" s="1022">
        <f>'PRA110'!AF293</f>
        <v>0</v>
      </c>
      <c r="AH293" s="1022">
        <f>'PRA110'!AG293</f>
        <v>0</v>
      </c>
      <c r="AI293" s="1022">
        <f>'PRA110'!AH293</f>
        <v>0</v>
      </c>
      <c r="AJ293" s="1022">
        <f>'PRA110'!AI293</f>
        <v>0</v>
      </c>
      <c r="AK293" s="1022">
        <f>'PRA110'!AJ293</f>
        <v>0</v>
      </c>
      <c r="AL293" s="1022">
        <f>'PRA110'!AK293</f>
        <v>0</v>
      </c>
      <c r="AM293" s="1022">
        <f>'PRA110'!AL293</f>
        <v>0</v>
      </c>
      <c r="AN293" s="1022">
        <f>'PRA110'!AM293</f>
        <v>0</v>
      </c>
      <c r="AO293" s="1022">
        <f>'PRA110'!AN293</f>
        <v>0</v>
      </c>
      <c r="AP293" s="1022">
        <f>'PRA110'!AO293</f>
        <v>0</v>
      </c>
      <c r="AQ293" s="1022">
        <f>'PRA110'!AP293</f>
        <v>0</v>
      </c>
      <c r="AR293" s="1022">
        <f>'PRA110'!AQ293</f>
        <v>0</v>
      </c>
      <c r="AS293" s="1022">
        <f>'PRA110'!AR293</f>
        <v>0</v>
      </c>
      <c r="AT293" s="1022">
        <f>'PRA110'!AS293</f>
        <v>0</v>
      </c>
      <c r="AU293" s="1022">
        <f>'PRA110'!AT293</f>
        <v>0</v>
      </c>
      <c r="AV293" s="1022">
        <f>'PRA110'!AU293</f>
        <v>0</v>
      </c>
      <c r="AW293" s="1022">
        <f>'PRA110'!AV293</f>
        <v>0</v>
      </c>
      <c r="AX293" s="1022">
        <f>'PRA110'!AW293</f>
        <v>0</v>
      </c>
      <c r="AY293" s="1022">
        <f>'PRA110'!AX293</f>
        <v>0</v>
      </c>
      <c r="AZ293" s="1022">
        <f>'PRA110'!AY293</f>
        <v>0</v>
      </c>
      <c r="BA293" s="1022">
        <f>'PRA110'!AZ293</f>
        <v>0</v>
      </c>
      <c r="BB293" s="1022">
        <f>'PRA110'!BA293</f>
        <v>0</v>
      </c>
      <c r="BC293" s="1022">
        <f>'PRA110'!BB293</f>
        <v>0</v>
      </c>
      <c r="BD293" s="1022">
        <f>'PRA110'!BC293</f>
        <v>0</v>
      </c>
      <c r="BE293" s="1022">
        <f>'PRA110'!BD293</f>
        <v>0</v>
      </c>
      <c r="BF293" s="1022">
        <f>'PRA110'!BE293</f>
        <v>0</v>
      </c>
      <c r="BG293" s="1022">
        <f>'PRA110'!BF293</f>
        <v>0</v>
      </c>
      <c r="BH293" s="1022">
        <f>'PRA110'!BG293</f>
        <v>0</v>
      </c>
      <c r="BI293" s="1022">
        <f>'PRA110'!BH293</f>
        <v>0</v>
      </c>
      <c r="BJ293" s="1022">
        <f>'PRA110'!BI293</f>
        <v>0</v>
      </c>
      <c r="BK293" s="1022">
        <f>'PRA110'!BJ293</f>
        <v>0</v>
      </c>
      <c r="BL293" s="1022">
        <f>'PRA110'!BK293</f>
        <v>0</v>
      </c>
      <c r="BM293" s="1022">
        <f>'PRA110'!BL293</f>
        <v>0</v>
      </c>
      <c r="BN293" s="1022">
        <f>'PRA110'!BM293</f>
        <v>0</v>
      </c>
      <c r="BO293" s="1022">
        <f>'PRA110'!BN293</f>
        <v>0</v>
      </c>
      <c r="BP293" s="1022">
        <f>'PRA110'!BO293</f>
        <v>0</v>
      </c>
      <c r="BQ293" s="1022">
        <f>'PRA110'!BP293</f>
        <v>0</v>
      </c>
      <c r="BR293" s="1022">
        <f>'PRA110'!BQ293</f>
        <v>0</v>
      </c>
      <c r="BS293" s="1022">
        <f>'PRA110'!BR293</f>
        <v>0</v>
      </c>
      <c r="BT293" s="1022">
        <f>'PRA110'!BS293</f>
        <v>0</v>
      </c>
      <c r="BU293" s="1022">
        <f>'PRA110'!BT293</f>
        <v>0</v>
      </c>
      <c r="BV293" s="1022">
        <f>'PRA110'!BU293</f>
        <v>0</v>
      </c>
      <c r="BW293" s="1022">
        <f>'PRA110'!BV293</f>
        <v>0</v>
      </c>
      <c r="BX293" s="1022">
        <f>'PRA110'!BW293</f>
        <v>0</v>
      </c>
      <c r="BY293" s="1022">
        <f>'PRA110'!BX293</f>
        <v>0</v>
      </c>
      <c r="BZ293" s="1022">
        <f>'PRA110'!BY293</f>
        <v>0</v>
      </c>
      <c r="CA293" s="1022">
        <f>'PRA110'!BZ293</f>
        <v>0</v>
      </c>
      <c r="CB293" s="1022">
        <f>'PRA110'!CA293</f>
        <v>0</v>
      </c>
      <c r="CC293" s="1022">
        <f>'PRA110'!CB293</f>
        <v>0</v>
      </c>
      <c r="CD293" s="1022">
        <f>'PRA110'!CC293</f>
        <v>0</v>
      </c>
      <c r="CE293" s="1022">
        <f>'PRA110'!CD293</f>
        <v>0</v>
      </c>
      <c r="CF293" s="1022">
        <f>'PRA110'!CE293</f>
        <v>0</v>
      </c>
      <c r="CG293" s="1022">
        <f>'PRA110'!CF293</f>
        <v>0</v>
      </c>
      <c r="CH293" s="1022">
        <f>'PRA110'!CG293</f>
        <v>0</v>
      </c>
      <c r="CI293" s="1022">
        <f>'PRA110'!CH293</f>
        <v>0</v>
      </c>
      <c r="CJ293" s="1022">
        <f>'PRA110'!CI293</f>
        <v>0</v>
      </c>
      <c r="CK293" s="1022">
        <f>'PRA110'!CJ293</f>
        <v>0</v>
      </c>
      <c r="CL293" s="1022">
        <f>'PRA110'!CK293</f>
        <v>0</v>
      </c>
      <c r="CM293" s="1022">
        <f>'PRA110'!CL293</f>
        <v>0</v>
      </c>
      <c r="CN293" s="1022">
        <f>'PRA110'!CM293</f>
        <v>0</v>
      </c>
      <c r="CO293" s="1022">
        <f>'PRA110'!CN293</f>
        <v>0</v>
      </c>
      <c r="CP293" s="1022">
        <f>'PRA110'!CO293</f>
        <v>0</v>
      </c>
      <c r="CQ293" s="1022">
        <f>'PRA110'!CP293</f>
        <v>0</v>
      </c>
      <c r="CR293" s="1022">
        <f>'PRA110'!CQ293</f>
        <v>0</v>
      </c>
      <c r="CS293" s="1022">
        <f>'PRA110'!CR293</f>
        <v>0</v>
      </c>
      <c r="CT293" s="1022">
        <f>'PRA110'!CS293</f>
        <v>0</v>
      </c>
      <c r="CU293" s="1022">
        <f>'PRA110'!CT293</f>
        <v>0</v>
      </c>
      <c r="CV293" s="1022">
        <f>'PRA110'!CU293</f>
        <v>0</v>
      </c>
      <c r="CW293" s="1022">
        <f>'PRA110'!CV293</f>
        <v>0</v>
      </c>
      <c r="CX293" s="1022">
        <f>'PRA110'!CW293</f>
        <v>0</v>
      </c>
      <c r="CY293" s="1022">
        <f>'PRA110'!CX293</f>
        <v>0</v>
      </c>
      <c r="CZ293" s="1022">
        <f>'PRA110'!CY293</f>
        <v>0</v>
      </c>
      <c r="DA293" s="1022">
        <f>'PRA110'!CZ293</f>
        <v>0</v>
      </c>
      <c r="DB293" s="1022">
        <f>'PRA110'!DA293</f>
        <v>0</v>
      </c>
      <c r="DC293" s="1022">
        <f>'PRA110'!DB293</f>
        <v>0</v>
      </c>
      <c r="DD293" s="1022">
        <f>'PRA110'!DC293</f>
        <v>0</v>
      </c>
      <c r="DE293" s="1022">
        <f>'PRA110'!DD293</f>
        <v>0</v>
      </c>
      <c r="DF293" s="1022">
        <f>'PRA110'!DE293</f>
        <v>0</v>
      </c>
      <c r="DG293" s="1022">
        <f>'PRA110'!DF293</f>
        <v>0</v>
      </c>
      <c r="DH293" s="1022">
        <f>'PRA110'!DG293</f>
        <v>0</v>
      </c>
      <c r="DI293" s="1022">
        <f>'PRA110'!DH293</f>
        <v>0</v>
      </c>
      <c r="DJ293" s="1022">
        <f>'PRA110'!DI293</f>
        <v>0</v>
      </c>
      <c r="DK293" s="1022">
        <f>'PRA110'!DJ293</f>
        <v>0</v>
      </c>
      <c r="DL293" s="1023">
        <f>'PRA110'!DK293</f>
        <v>0</v>
      </c>
    </row>
    <row r="294" spans="1:117" s="311" customFormat="1" ht="18.75" customHeight="1">
      <c r="A294" s="262"/>
      <c r="B294" s="262"/>
      <c r="C294" s="174"/>
      <c r="D294" s="84">
        <v>7270</v>
      </c>
      <c r="E294" s="120" t="s">
        <v>894</v>
      </c>
      <c r="F294" s="278" t="s">
        <v>366</v>
      </c>
      <c r="G294" s="312"/>
      <c r="H294" s="313"/>
      <c r="I294" s="318"/>
      <c r="J294" s="315"/>
      <c r="K294" s="316">
        <f>'PRA110'!I294</f>
        <v>0</v>
      </c>
      <c r="L294" s="316">
        <f>'PRA110'!K294</f>
        <v>0</v>
      </c>
      <c r="M294" s="316">
        <f>'PRA110'!L294</f>
        <v>0</v>
      </c>
      <c r="N294" s="316">
        <f>'PRA110'!M294</f>
        <v>0</v>
      </c>
      <c r="O294" s="316">
        <f>'PRA110'!N294</f>
        <v>0</v>
      </c>
      <c r="P294" s="316">
        <f>'PRA110'!O294</f>
        <v>0</v>
      </c>
      <c r="Q294" s="316">
        <f>'PRA110'!P294</f>
        <v>0</v>
      </c>
      <c r="R294" s="316">
        <f>'PRA110'!Q294</f>
        <v>0</v>
      </c>
      <c r="S294" s="316">
        <f>'PRA110'!R294</f>
        <v>0</v>
      </c>
      <c r="T294" s="316">
        <f>'PRA110'!S294</f>
        <v>0</v>
      </c>
      <c r="U294" s="316">
        <f>'PRA110'!T294</f>
        <v>0</v>
      </c>
      <c r="V294" s="316">
        <f>'PRA110'!U294</f>
        <v>0</v>
      </c>
      <c r="W294" s="316">
        <f>'PRA110'!V294</f>
        <v>0</v>
      </c>
      <c r="X294" s="316">
        <f>'PRA110'!W294</f>
        <v>0</v>
      </c>
      <c r="Y294" s="316">
        <f>'PRA110'!X294</f>
        <v>0</v>
      </c>
      <c r="Z294" s="316">
        <f>'PRA110'!Y294</f>
        <v>0</v>
      </c>
      <c r="AA294" s="316">
        <f>'PRA110'!Z294</f>
        <v>0</v>
      </c>
      <c r="AB294" s="316">
        <f>'PRA110'!AA294</f>
        <v>0</v>
      </c>
      <c r="AC294" s="316">
        <f>'PRA110'!AB294</f>
        <v>0</v>
      </c>
      <c r="AD294" s="316">
        <f>'PRA110'!AC294</f>
        <v>0</v>
      </c>
      <c r="AE294" s="316">
        <f>'PRA110'!AD294</f>
        <v>0</v>
      </c>
      <c r="AF294" s="316">
        <f>'PRA110'!AE294</f>
        <v>0</v>
      </c>
      <c r="AG294" s="316">
        <f>'PRA110'!AF294</f>
        <v>0</v>
      </c>
      <c r="AH294" s="316">
        <f>'PRA110'!AG294</f>
        <v>0</v>
      </c>
      <c r="AI294" s="316">
        <f>'PRA110'!AH294</f>
        <v>0</v>
      </c>
      <c r="AJ294" s="316">
        <f>'PRA110'!AI294</f>
        <v>0</v>
      </c>
      <c r="AK294" s="316">
        <f>'PRA110'!AJ294</f>
        <v>0</v>
      </c>
      <c r="AL294" s="316">
        <f>'PRA110'!AK294</f>
        <v>0</v>
      </c>
      <c r="AM294" s="316">
        <f>'PRA110'!AL294</f>
        <v>0</v>
      </c>
      <c r="AN294" s="316">
        <f>'PRA110'!AM294</f>
        <v>0</v>
      </c>
      <c r="AO294" s="316">
        <f>'PRA110'!AN294</f>
        <v>0</v>
      </c>
      <c r="AP294" s="316">
        <f>'PRA110'!AO294</f>
        <v>0</v>
      </c>
      <c r="AQ294" s="316">
        <f>'PRA110'!AP294</f>
        <v>0</v>
      </c>
      <c r="AR294" s="316">
        <f>'PRA110'!AQ294</f>
        <v>0</v>
      </c>
      <c r="AS294" s="316">
        <f>'PRA110'!AR294</f>
        <v>0</v>
      </c>
      <c r="AT294" s="316">
        <f>'PRA110'!AS294</f>
        <v>0</v>
      </c>
      <c r="AU294" s="316">
        <f>'PRA110'!AT294</f>
        <v>0</v>
      </c>
      <c r="AV294" s="316">
        <f>'PRA110'!AU294</f>
        <v>0</v>
      </c>
      <c r="AW294" s="316">
        <f>'PRA110'!AV294</f>
        <v>0</v>
      </c>
      <c r="AX294" s="316">
        <f>'PRA110'!AW294</f>
        <v>0</v>
      </c>
      <c r="AY294" s="316">
        <f>'PRA110'!AX294</f>
        <v>0</v>
      </c>
      <c r="AZ294" s="316">
        <f>'PRA110'!AY294</f>
        <v>0</v>
      </c>
      <c r="BA294" s="316">
        <f>'PRA110'!AZ294</f>
        <v>0</v>
      </c>
      <c r="BB294" s="316">
        <f>'PRA110'!BA294</f>
        <v>0</v>
      </c>
      <c r="BC294" s="316">
        <f>'PRA110'!BB294</f>
        <v>0</v>
      </c>
      <c r="BD294" s="316">
        <f>'PRA110'!BC294</f>
        <v>0</v>
      </c>
      <c r="BE294" s="316">
        <f>'PRA110'!BD294</f>
        <v>0</v>
      </c>
      <c r="BF294" s="316">
        <f>'PRA110'!BE294</f>
        <v>0</v>
      </c>
      <c r="BG294" s="316">
        <f>'PRA110'!BF294</f>
        <v>0</v>
      </c>
      <c r="BH294" s="316">
        <f>'PRA110'!BG294</f>
        <v>0</v>
      </c>
      <c r="BI294" s="316">
        <f>'PRA110'!BH294</f>
        <v>0</v>
      </c>
      <c r="BJ294" s="316">
        <f>'PRA110'!BI294</f>
        <v>0</v>
      </c>
      <c r="BK294" s="316">
        <f>'PRA110'!BJ294</f>
        <v>0</v>
      </c>
      <c r="BL294" s="316">
        <f>'PRA110'!BK294</f>
        <v>0</v>
      </c>
      <c r="BM294" s="316">
        <f>'PRA110'!BL294</f>
        <v>0</v>
      </c>
      <c r="BN294" s="316">
        <f>'PRA110'!BM294</f>
        <v>0</v>
      </c>
      <c r="BO294" s="316">
        <f>'PRA110'!BN294</f>
        <v>0</v>
      </c>
      <c r="BP294" s="316">
        <f>'PRA110'!BO294</f>
        <v>0</v>
      </c>
      <c r="BQ294" s="316">
        <f>'PRA110'!BP294</f>
        <v>0</v>
      </c>
      <c r="BR294" s="316">
        <f>'PRA110'!BQ294</f>
        <v>0</v>
      </c>
      <c r="BS294" s="316">
        <f>'PRA110'!BR294</f>
        <v>0</v>
      </c>
      <c r="BT294" s="316">
        <f>'PRA110'!BS294</f>
        <v>0</v>
      </c>
      <c r="BU294" s="316">
        <f>'PRA110'!BT294</f>
        <v>0</v>
      </c>
      <c r="BV294" s="316">
        <f>'PRA110'!BU294</f>
        <v>0</v>
      </c>
      <c r="BW294" s="316">
        <f>'PRA110'!BV294</f>
        <v>0</v>
      </c>
      <c r="BX294" s="316">
        <f>'PRA110'!BW294</f>
        <v>0</v>
      </c>
      <c r="BY294" s="316">
        <f>'PRA110'!BX294</f>
        <v>0</v>
      </c>
      <c r="BZ294" s="316">
        <f>'PRA110'!BY294</f>
        <v>0</v>
      </c>
      <c r="CA294" s="316">
        <f>'PRA110'!BZ294</f>
        <v>0</v>
      </c>
      <c r="CB294" s="316">
        <f>'PRA110'!CA294</f>
        <v>0</v>
      </c>
      <c r="CC294" s="316">
        <f>'PRA110'!CB294</f>
        <v>0</v>
      </c>
      <c r="CD294" s="316">
        <f>'PRA110'!CC294</f>
        <v>0</v>
      </c>
      <c r="CE294" s="316">
        <f>'PRA110'!CD294</f>
        <v>0</v>
      </c>
      <c r="CF294" s="316">
        <f>'PRA110'!CE294</f>
        <v>0</v>
      </c>
      <c r="CG294" s="316">
        <f>'PRA110'!CF294</f>
        <v>0</v>
      </c>
      <c r="CH294" s="316">
        <f>'PRA110'!CG294</f>
        <v>0</v>
      </c>
      <c r="CI294" s="316">
        <f>'PRA110'!CH294</f>
        <v>0</v>
      </c>
      <c r="CJ294" s="316">
        <f>'PRA110'!CI294</f>
        <v>0</v>
      </c>
      <c r="CK294" s="316">
        <f>'PRA110'!CJ294</f>
        <v>0</v>
      </c>
      <c r="CL294" s="316">
        <f>'PRA110'!CK294</f>
        <v>0</v>
      </c>
      <c r="CM294" s="316">
        <f>'PRA110'!CL294</f>
        <v>0</v>
      </c>
      <c r="CN294" s="316">
        <f>'PRA110'!CM294</f>
        <v>0</v>
      </c>
      <c r="CO294" s="316">
        <f>'PRA110'!CN294</f>
        <v>0</v>
      </c>
      <c r="CP294" s="316">
        <f>'PRA110'!CO294</f>
        <v>0</v>
      </c>
      <c r="CQ294" s="316">
        <f>'PRA110'!CP294</f>
        <v>0</v>
      </c>
      <c r="CR294" s="316">
        <f>'PRA110'!CQ294</f>
        <v>0</v>
      </c>
      <c r="CS294" s="316">
        <f>'PRA110'!CR294</f>
        <v>0</v>
      </c>
      <c r="CT294" s="316">
        <f>'PRA110'!CS294</f>
        <v>0</v>
      </c>
      <c r="CU294" s="316">
        <f>'PRA110'!CT294</f>
        <v>0</v>
      </c>
      <c r="CV294" s="316">
        <f>'PRA110'!CU294</f>
        <v>0</v>
      </c>
      <c r="CW294" s="316">
        <f>'PRA110'!CV294</f>
        <v>0</v>
      </c>
      <c r="CX294" s="316">
        <f>'PRA110'!CW294</f>
        <v>0</v>
      </c>
      <c r="CY294" s="316">
        <f>'PRA110'!CX294</f>
        <v>0</v>
      </c>
      <c r="CZ294" s="316">
        <f>'PRA110'!CY294</f>
        <v>0</v>
      </c>
      <c r="DA294" s="316">
        <f>'PRA110'!CZ294</f>
        <v>0</v>
      </c>
      <c r="DB294" s="316">
        <f>'PRA110'!DA294</f>
        <v>0</v>
      </c>
      <c r="DC294" s="316">
        <f>'PRA110'!DB294</f>
        <v>0</v>
      </c>
      <c r="DD294" s="316">
        <f>'PRA110'!DC294</f>
        <v>0</v>
      </c>
      <c r="DE294" s="316">
        <f>'PRA110'!DD294</f>
        <v>0</v>
      </c>
      <c r="DF294" s="316">
        <f>'PRA110'!DE294</f>
        <v>0</v>
      </c>
      <c r="DG294" s="316">
        <f>'PRA110'!DF294</f>
        <v>0</v>
      </c>
      <c r="DH294" s="316">
        <f>'PRA110'!DG294</f>
        <v>0</v>
      </c>
      <c r="DI294" s="316">
        <f>'PRA110'!DH294</f>
        <v>0</v>
      </c>
      <c r="DJ294" s="316">
        <f>'PRA110'!DI294</f>
        <v>0</v>
      </c>
      <c r="DK294" s="316">
        <f>'PRA110'!DJ294</f>
        <v>0</v>
      </c>
      <c r="DL294" s="317">
        <f>'PRA110'!DK294</f>
        <v>0</v>
      </c>
    </row>
    <row r="295" spans="1:117" s="311" customFormat="1" ht="18.75" customHeight="1">
      <c r="A295" s="262"/>
      <c r="B295" s="262"/>
      <c r="C295" s="174"/>
      <c r="D295" s="84">
        <v>7280</v>
      </c>
      <c r="E295" s="120" t="s">
        <v>895</v>
      </c>
      <c r="F295" s="278" t="s">
        <v>367</v>
      </c>
      <c r="G295" s="312"/>
      <c r="H295" s="313"/>
      <c r="I295" s="318"/>
      <c r="J295" s="315"/>
      <c r="K295" s="316">
        <f>'PRA110'!I295</f>
        <v>0</v>
      </c>
      <c r="L295" s="316">
        <f>'PRA110'!K295</f>
        <v>0</v>
      </c>
      <c r="M295" s="316">
        <f>'PRA110'!L295</f>
        <v>0</v>
      </c>
      <c r="N295" s="316">
        <f>'PRA110'!M295</f>
        <v>0</v>
      </c>
      <c r="O295" s="316">
        <f>'PRA110'!N295</f>
        <v>0</v>
      </c>
      <c r="P295" s="316">
        <f>'PRA110'!O295</f>
        <v>0</v>
      </c>
      <c r="Q295" s="316">
        <f>'PRA110'!P295</f>
        <v>0</v>
      </c>
      <c r="R295" s="316">
        <f>'PRA110'!Q295</f>
        <v>0</v>
      </c>
      <c r="S295" s="316">
        <f>'PRA110'!R295</f>
        <v>0</v>
      </c>
      <c r="T295" s="316">
        <f>'PRA110'!S295</f>
        <v>0</v>
      </c>
      <c r="U295" s="316">
        <f>'PRA110'!T295</f>
        <v>0</v>
      </c>
      <c r="V295" s="316">
        <f>'PRA110'!U295</f>
        <v>0</v>
      </c>
      <c r="W295" s="316">
        <f>'PRA110'!V295</f>
        <v>0</v>
      </c>
      <c r="X295" s="316">
        <f>'PRA110'!W295</f>
        <v>0</v>
      </c>
      <c r="Y295" s="316">
        <f>'PRA110'!X295</f>
        <v>0</v>
      </c>
      <c r="Z295" s="316">
        <f>'PRA110'!Y295</f>
        <v>0</v>
      </c>
      <c r="AA295" s="316">
        <f>'PRA110'!Z295</f>
        <v>0</v>
      </c>
      <c r="AB295" s="316">
        <f>'PRA110'!AA295</f>
        <v>0</v>
      </c>
      <c r="AC295" s="316">
        <f>'PRA110'!AB295</f>
        <v>0</v>
      </c>
      <c r="AD295" s="316">
        <f>'PRA110'!AC295</f>
        <v>0</v>
      </c>
      <c r="AE295" s="316">
        <f>'PRA110'!AD295</f>
        <v>0</v>
      </c>
      <c r="AF295" s="316">
        <f>'PRA110'!AE295</f>
        <v>0</v>
      </c>
      <c r="AG295" s="316">
        <f>'PRA110'!AF295</f>
        <v>0</v>
      </c>
      <c r="AH295" s="316">
        <f>'PRA110'!AG295</f>
        <v>0</v>
      </c>
      <c r="AI295" s="316">
        <f>'PRA110'!AH295</f>
        <v>0</v>
      </c>
      <c r="AJ295" s="316">
        <f>'PRA110'!AI295</f>
        <v>0</v>
      </c>
      <c r="AK295" s="316">
        <f>'PRA110'!AJ295</f>
        <v>0</v>
      </c>
      <c r="AL295" s="316">
        <f>'PRA110'!AK295</f>
        <v>0</v>
      </c>
      <c r="AM295" s="316">
        <f>'PRA110'!AL295</f>
        <v>0</v>
      </c>
      <c r="AN295" s="316">
        <f>'PRA110'!AM295</f>
        <v>0</v>
      </c>
      <c r="AO295" s="316">
        <f>'PRA110'!AN295</f>
        <v>0</v>
      </c>
      <c r="AP295" s="316">
        <f>'PRA110'!AO295</f>
        <v>0</v>
      </c>
      <c r="AQ295" s="316">
        <f>'PRA110'!AP295</f>
        <v>0</v>
      </c>
      <c r="AR295" s="316">
        <f>'PRA110'!AQ295</f>
        <v>0</v>
      </c>
      <c r="AS295" s="316">
        <f>'PRA110'!AR295</f>
        <v>0</v>
      </c>
      <c r="AT295" s="316">
        <f>'PRA110'!AS295</f>
        <v>0</v>
      </c>
      <c r="AU295" s="316">
        <f>'PRA110'!AT295</f>
        <v>0</v>
      </c>
      <c r="AV295" s="316">
        <f>'PRA110'!AU295</f>
        <v>0</v>
      </c>
      <c r="AW295" s="316">
        <f>'PRA110'!AV295</f>
        <v>0</v>
      </c>
      <c r="AX295" s="316">
        <f>'PRA110'!AW295</f>
        <v>0</v>
      </c>
      <c r="AY295" s="316">
        <f>'PRA110'!AX295</f>
        <v>0</v>
      </c>
      <c r="AZ295" s="316">
        <f>'PRA110'!AY295</f>
        <v>0</v>
      </c>
      <c r="BA295" s="316">
        <f>'PRA110'!AZ295</f>
        <v>0</v>
      </c>
      <c r="BB295" s="316">
        <f>'PRA110'!BA295</f>
        <v>0</v>
      </c>
      <c r="BC295" s="316">
        <f>'PRA110'!BB295</f>
        <v>0</v>
      </c>
      <c r="BD295" s="316">
        <f>'PRA110'!BC295</f>
        <v>0</v>
      </c>
      <c r="BE295" s="316">
        <f>'PRA110'!BD295</f>
        <v>0</v>
      </c>
      <c r="BF295" s="316">
        <f>'PRA110'!BE295</f>
        <v>0</v>
      </c>
      <c r="BG295" s="316">
        <f>'PRA110'!BF295</f>
        <v>0</v>
      </c>
      <c r="BH295" s="316">
        <f>'PRA110'!BG295</f>
        <v>0</v>
      </c>
      <c r="BI295" s="316">
        <f>'PRA110'!BH295</f>
        <v>0</v>
      </c>
      <c r="BJ295" s="316">
        <f>'PRA110'!BI295</f>
        <v>0</v>
      </c>
      <c r="BK295" s="316">
        <f>'PRA110'!BJ295</f>
        <v>0</v>
      </c>
      <c r="BL295" s="316">
        <f>'PRA110'!BK295</f>
        <v>0</v>
      </c>
      <c r="BM295" s="316">
        <f>'PRA110'!BL295</f>
        <v>0</v>
      </c>
      <c r="BN295" s="316">
        <f>'PRA110'!BM295</f>
        <v>0</v>
      </c>
      <c r="BO295" s="316">
        <f>'PRA110'!BN295</f>
        <v>0</v>
      </c>
      <c r="BP295" s="316">
        <f>'PRA110'!BO295</f>
        <v>0</v>
      </c>
      <c r="BQ295" s="316">
        <f>'PRA110'!BP295</f>
        <v>0</v>
      </c>
      <c r="BR295" s="316">
        <f>'PRA110'!BQ295</f>
        <v>0</v>
      </c>
      <c r="BS295" s="316">
        <f>'PRA110'!BR295</f>
        <v>0</v>
      </c>
      <c r="BT295" s="316">
        <f>'PRA110'!BS295</f>
        <v>0</v>
      </c>
      <c r="BU295" s="316">
        <f>'PRA110'!BT295</f>
        <v>0</v>
      </c>
      <c r="BV295" s="316">
        <f>'PRA110'!BU295</f>
        <v>0</v>
      </c>
      <c r="BW295" s="316">
        <f>'PRA110'!BV295</f>
        <v>0</v>
      </c>
      <c r="BX295" s="316">
        <f>'PRA110'!BW295</f>
        <v>0</v>
      </c>
      <c r="BY295" s="316">
        <f>'PRA110'!BX295</f>
        <v>0</v>
      </c>
      <c r="BZ295" s="316">
        <f>'PRA110'!BY295</f>
        <v>0</v>
      </c>
      <c r="CA295" s="316">
        <f>'PRA110'!BZ295</f>
        <v>0</v>
      </c>
      <c r="CB295" s="316">
        <f>'PRA110'!CA295</f>
        <v>0</v>
      </c>
      <c r="CC295" s="316">
        <f>'PRA110'!CB295</f>
        <v>0</v>
      </c>
      <c r="CD295" s="316">
        <f>'PRA110'!CC295</f>
        <v>0</v>
      </c>
      <c r="CE295" s="316">
        <f>'PRA110'!CD295</f>
        <v>0</v>
      </c>
      <c r="CF295" s="316">
        <f>'PRA110'!CE295</f>
        <v>0</v>
      </c>
      <c r="CG295" s="316">
        <f>'PRA110'!CF295</f>
        <v>0</v>
      </c>
      <c r="CH295" s="316">
        <f>'PRA110'!CG295</f>
        <v>0</v>
      </c>
      <c r="CI295" s="316">
        <f>'PRA110'!CH295</f>
        <v>0</v>
      </c>
      <c r="CJ295" s="316">
        <f>'PRA110'!CI295</f>
        <v>0</v>
      </c>
      <c r="CK295" s="316">
        <f>'PRA110'!CJ295</f>
        <v>0</v>
      </c>
      <c r="CL295" s="316">
        <f>'PRA110'!CK295</f>
        <v>0</v>
      </c>
      <c r="CM295" s="316">
        <f>'PRA110'!CL295</f>
        <v>0</v>
      </c>
      <c r="CN295" s="316">
        <f>'PRA110'!CM295</f>
        <v>0</v>
      </c>
      <c r="CO295" s="316">
        <f>'PRA110'!CN295</f>
        <v>0</v>
      </c>
      <c r="CP295" s="316">
        <f>'PRA110'!CO295</f>
        <v>0</v>
      </c>
      <c r="CQ295" s="316">
        <f>'PRA110'!CP295</f>
        <v>0</v>
      </c>
      <c r="CR295" s="316">
        <f>'PRA110'!CQ295</f>
        <v>0</v>
      </c>
      <c r="CS295" s="316">
        <f>'PRA110'!CR295</f>
        <v>0</v>
      </c>
      <c r="CT295" s="316">
        <f>'PRA110'!CS295</f>
        <v>0</v>
      </c>
      <c r="CU295" s="316">
        <f>'PRA110'!CT295</f>
        <v>0</v>
      </c>
      <c r="CV295" s="316">
        <f>'PRA110'!CU295</f>
        <v>0</v>
      </c>
      <c r="CW295" s="316">
        <f>'PRA110'!CV295</f>
        <v>0</v>
      </c>
      <c r="CX295" s="316">
        <f>'PRA110'!CW295</f>
        <v>0</v>
      </c>
      <c r="CY295" s="316">
        <f>'PRA110'!CX295</f>
        <v>0</v>
      </c>
      <c r="CZ295" s="316">
        <f>'PRA110'!CY295</f>
        <v>0</v>
      </c>
      <c r="DA295" s="316">
        <f>'PRA110'!CZ295</f>
        <v>0</v>
      </c>
      <c r="DB295" s="316">
        <f>'PRA110'!DA295</f>
        <v>0</v>
      </c>
      <c r="DC295" s="316">
        <f>'PRA110'!DB295</f>
        <v>0</v>
      </c>
      <c r="DD295" s="316">
        <f>'PRA110'!DC295</f>
        <v>0</v>
      </c>
      <c r="DE295" s="316">
        <f>'PRA110'!DD295</f>
        <v>0</v>
      </c>
      <c r="DF295" s="316">
        <f>'PRA110'!DE295</f>
        <v>0</v>
      </c>
      <c r="DG295" s="316">
        <f>'PRA110'!DF295</f>
        <v>0</v>
      </c>
      <c r="DH295" s="316">
        <f>'PRA110'!DG295</f>
        <v>0</v>
      </c>
      <c r="DI295" s="316">
        <f>'PRA110'!DH295</f>
        <v>0</v>
      </c>
      <c r="DJ295" s="316">
        <f>'PRA110'!DI295</f>
        <v>0</v>
      </c>
      <c r="DK295" s="316">
        <f>'PRA110'!DJ295</f>
        <v>0</v>
      </c>
      <c r="DL295" s="317">
        <f>'PRA110'!DK295</f>
        <v>0</v>
      </c>
    </row>
    <row r="296" spans="1:117" s="321" customFormat="1" ht="18.75" customHeight="1">
      <c r="A296" s="262"/>
      <c r="B296" s="207"/>
      <c r="C296" s="319"/>
      <c r="D296" s="84">
        <v>7290</v>
      </c>
      <c r="E296" s="122" t="s">
        <v>896</v>
      </c>
      <c r="F296" s="306" t="s">
        <v>897</v>
      </c>
      <c r="G296" s="312"/>
      <c r="H296" s="313"/>
      <c r="I296" s="318"/>
      <c r="J296" s="310"/>
      <c r="K296" s="316">
        <f>'PRA110'!I296</f>
        <v>0</v>
      </c>
      <c r="L296" s="316">
        <f>'PRA110'!K296</f>
        <v>0</v>
      </c>
      <c r="M296" s="316">
        <f>'PRA110'!L296</f>
        <v>0</v>
      </c>
      <c r="N296" s="316">
        <f>'PRA110'!M296</f>
        <v>0</v>
      </c>
      <c r="O296" s="316">
        <f>'PRA110'!N296</f>
        <v>0</v>
      </c>
      <c r="P296" s="316">
        <f>'PRA110'!O296</f>
        <v>0</v>
      </c>
      <c r="Q296" s="316">
        <f>'PRA110'!P296</f>
        <v>0</v>
      </c>
      <c r="R296" s="316">
        <f>'PRA110'!Q296</f>
        <v>0</v>
      </c>
      <c r="S296" s="316">
        <f>'PRA110'!R296</f>
        <v>0</v>
      </c>
      <c r="T296" s="316">
        <f>'PRA110'!S296</f>
        <v>0</v>
      </c>
      <c r="U296" s="316">
        <f>'PRA110'!T296</f>
        <v>0</v>
      </c>
      <c r="V296" s="316">
        <f>'PRA110'!U296</f>
        <v>0</v>
      </c>
      <c r="W296" s="316">
        <f>'PRA110'!V296</f>
        <v>0</v>
      </c>
      <c r="X296" s="316">
        <f>'PRA110'!W296</f>
        <v>0</v>
      </c>
      <c r="Y296" s="316">
        <f>'PRA110'!X296</f>
        <v>0</v>
      </c>
      <c r="Z296" s="316">
        <f>'PRA110'!Y296</f>
        <v>0</v>
      </c>
      <c r="AA296" s="316">
        <f>'PRA110'!Z296</f>
        <v>0</v>
      </c>
      <c r="AB296" s="316">
        <f>'PRA110'!AA296</f>
        <v>0</v>
      </c>
      <c r="AC296" s="316">
        <f>'PRA110'!AB296</f>
        <v>0</v>
      </c>
      <c r="AD296" s="316">
        <f>'PRA110'!AC296</f>
        <v>0</v>
      </c>
      <c r="AE296" s="316">
        <f>'PRA110'!AD296</f>
        <v>0</v>
      </c>
      <c r="AF296" s="316">
        <f>'PRA110'!AE296</f>
        <v>0</v>
      </c>
      <c r="AG296" s="316">
        <f>'PRA110'!AF296</f>
        <v>0</v>
      </c>
      <c r="AH296" s="316">
        <f>'PRA110'!AG296</f>
        <v>0</v>
      </c>
      <c r="AI296" s="316">
        <f>'PRA110'!AH296</f>
        <v>0</v>
      </c>
      <c r="AJ296" s="316">
        <f>'PRA110'!AI296</f>
        <v>0</v>
      </c>
      <c r="AK296" s="316">
        <f>'PRA110'!AJ296</f>
        <v>0</v>
      </c>
      <c r="AL296" s="316">
        <f>'PRA110'!AK296</f>
        <v>0</v>
      </c>
      <c r="AM296" s="316">
        <f>'PRA110'!AL296</f>
        <v>0</v>
      </c>
      <c r="AN296" s="316">
        <f>'PRA110'!AM296</f>
        <v>0</v>
      </c>
      <c r="AO296" s="316">
        <f>'PRA110'!AN296</f>
        <v>0</v>
      </c>
      <c r="AP296" s="316">
        <f>'PRA110'!AO296</f>
        <v>0</v>
      </c>
      <c r="AQ296" s="316">
        <f>'PRA110'!AP296</f>
        <v>0</v>
      </c>
      <c r="AR296" s="316">
        <f>'PRA110'!AQ296</f>
        <v>0</v>
      </c>
      <c r="AS296" s="316">
        <f>'PRA110'!AR296</f>
        <v>0</v>
      </c>
      <c r="AT296" s="316">
        <f>'PRA110'!AS296</f>
        <v>0</v>
      </c>
      <c r="AU296" s="316">
        <f>'PRA110'!AT296</f>
        <v>0</v>
      </c>
      <c r="AV296" s="316">
        <f>'PRA110'!AU296</f>
        <v>0</v>
      </c>
      <c r="AW296" s="316">
        <f>'PRA110'!AV296</f>
        <v>0</v>
      </c>
      <c r="AX296" s="316">
        <f>'PRA110'!AW296</f>
        <v>0</v>
      </c>
      <c r="AY296" s="316">
        <f>'PRA110'!AX296</f>
        <v>0</v>
      </c>
      <c r="AZ296" s="316">
        <f>'PRA110'!AY296</f>
        <v>0</v>
      </c>
      <c r="BA296" s="316">
        <f>'PRA110'!AZ296</f>
        <v>0</v>
      </c>
      <c r="BB296" s="316">
        <f>'PRA110'!BA296</f>
        <v>0</v>
      </c>
      <c r="BC296" s="316">
        <f>'PRA110'!BB296</f>
        <v>0</v>
      </c>
      <c r="BD296" s="316">
        <f>'PRA110'!BC296</f>
        <v>0</v>
      </c>
      <c r="BE296" s="316">
        <f>'PRA110'!BD296</f>
        <v>0</v>
      </c>
      <c r="BF296" s="316">
        <f>'PRA110'!BE296</f>
        <v>0</v>
      </c>
      <c r="BG296" s="316">
        <f>'PRA110'!BF296</f>
        <v>0</v>
      </c>
      <c r="BH296" s="316">
        <f>'PRA110'!BG296</f>
        <v>0</v>
      </c>
      <c r="BI296" s="316">
        <f>'PRA110'!BH296</f>
        <v>0</v>
      </c>
      <c r="BJ296" s="316">
        <f>'PRA110'!BI296</f>
        <v>0</v>
      </c>
      <c r="BK296" s="316">
        <f>'PRA110'!BJ296</f>
        <v>0</v>
      </c>
      <c r="BL296" s="316">
        <f>'PRA110'!BK296</f>
        <v>0</v>
      </c>
      <c r="BM296" s="316">
        <f>'PRA110'!BL296</f>
        <v>0</v>
      </c>
      <c r="BN296" s="316">
        <f>'PRA110'!BM296</f>
        <v>0</v>
      </c>
      <c r="BO296" s="316">
        <f>'PRA110'!BN296</f>
        <v>0</v>
      </c>
      <c r="BP296" s="316">
        <f>'PRA110'!BO296</f>
        <v>0</v>
      </c>
      <c r="BQ296" s="316">
        <f>'PRA110'!BP296</f>
        <v>0</v>
      </c>
      <c r="BR296" s="316">
        <f>'PRA110'!BQ296</f>
        <v>0</v>
      </c>
      <c r="BS296" s="316">
        <f>'PRA110'!BR296</f>
        <v>0</v>
      </c>
      <c r="BT296" s="316">
        <f>'PRA110'!BS296</f>
        <v>0</v>
      </c>
      <c r="BU296" s="316">
        <f>'PRA110'!BT296</f>
        <v>0</v>
      </c>
      <c r="BV296" s="316">
        <f>'PRA110'!BU296</f>
        <v>0</v>
      </c>
      <c r="BW296" s="316">
        <f>'PRA110'!BV296</f>
        <v>0</v>
      </c>
      <c r="BX296" s="316">
        <f>'PRA110'!BW296</f>
        <v>0</v>
      </c>
      <c r="BY296" s="316">
        <f>'PRA110'!BX296</f>
        <v>0</v>
      </c>
      <c r="BZ296" s="316">
        <f>'PRA110'!BY296</f>
        <v>0</v>
      </c>
      <c r="CA296" s="316">
        <f>'PRA110'!BZ296</f>
        <v>0</v>
      </c>
      <c r="CB296" s="316">
        <f>'PRA110'!CA296</f>
        <v>0</v>
      </c>
      <c r="CC296" s="316">
        <f>'PRA110'!CB296</f>
        <v>0</v>
      </c>
      <c r="CD296" s="316">
        <f>'PRA110'!CC296</f>
        <v>0</v>
      </c>
      <c r="CE296" s="316">
        <f>'PRA110'!CD296</f>
        <v>0</v>
      </c>
      <c r="CF296" s="316">
        <f>'PRA110'!CE296</f>
        <v>0</v>
      </c>
      <c r="CG296" s="316">
        <f>'PRA110'!CF296</f>
        <v>0</v>
      </c>
      <c r="CH296" s="316">
        <f>'PRA110'!CG296</f>
        <v>0</v>
      </c>
      <c r="CI296" s="316">
        <f>'PRA110'!CH296</f>
        <v>0</v>
      </c>
      <c r="CJ296" s="316">
        <f>'PRA110'!CI296</f>
        <v>0</v>
      </c>
      <c r="CK296" s="316">
        <f>'PRA110'!CJ296</f>
        <v>0</v>
      </c>
      <c r="CL296" s="316">
        <f>'PRA110'!CK296</f>
        <v>0</v>
      </c>
      <c r="CM296" s="316">
        <f>'PRA110'!CL296</f>
        <v>0</v>
      </c>
      <c r="CN296" s="316">
        <f>'PRA110'!CM296</f>
        <v>0</v>
      </c>
      <c r="CO296" s="316">
        <f>'PRA110'!CN296</f>
        <v>0</v>
      </c>
      <c r="CP296" s="316">
        <f>'PRA110'!CO296</f>
        <v>0</v>
      </c>
      <c r="CQ296" s="316">
        <f>'PRA110'!CP296</f>
        <v>0</v>
      </c>
      <c r="CR296" s="316">
        <f>'PRA110'!CQ296</f>
        <v>0</v>
      </c>
      <c r="CS296" s="316">
        <f>'PRA110'!CR296</f>
        <v>0</v>
      </c>
      <c r="CT296" s="316">
        <f>'PRA110'!CS296</f>
        <v>0</v>
      </c>
      <c r="CU296" s="316">
        <f>'PRA110'!CT296</f>
        <v>0</v>
      </c>
      <c r="CV296" s="316">
        <f>'PRA110'!CU296</f>
        <v>0</v>
      </c>
      <c r="CW296" s="316">
        <f>'PRA110'!CV296</f>
        <v>0</v>
      </c>
      <c r="CX296" s="316">
        <f>'PRA110'!CW296</f>
        <v>0</v>
      </c>
      <c r="CY296" s="316">
        <f>'PRA110'!CX296</f>
        <v>0</v>
      </c>
      <c r="CZ296" s="316">
        <f>'PRA110'!CY296</f>
        <v>0</v>
      </c>
      <c r="DA296" s="316">
        <f>'PRA110'!CZ296</f>
        <v>0</v>
      </c>
      <c r="DB296" s="316">
        <f>'PRA110'!DA296</f>
        <v>0</v>
      </c>
      <c r="DC296" s="316">
        <f>'PRA110'!DB296</f>
        <v>0</v>
      </c>
      <c r="DD296" s="316">
        <f>'PRA110'!DC296</f>
        <v>0</v>
      </c>
      <c r="DE296" s="316">
        <f>'PRA110'!DD296</f>
        <v>0</v>
      </c>
      <c r="DF296" s="316">
        <f>'PRA110'!DE296</f>
        <v>0</v>
      </c>
      <c r="DG296" s="316">
        <f>'PRA110'!DF296</f>
        <v>0</v>
      </c>
      <c r="DH296" s="316">
        <f>'PRA110'!DG296</f>
        <v>0</v>
      </c>
      <c r="DI296" s="316">
        <f>'PRA110'!DH296</f>
        <v>0</v>
      </c>
      <c r="DJ296" s="316">
        <f>'PRA110'!DI296</f>
        <v>0</v>
      </c>
      <c r="DK296" s="316">
        <f>'PRA110'!DJ296</f>
        <v>0</v>
      </c>
      <c r="DL296" s="317">
        <f>'PRA110'!DK296</f>
        <v>0</v>
      </c>
    </row>
    <row r="297" spans="1:117" s="311" customFormat="1" ht="18.75" customHeight="1">
      <c r="A297" s="262"/>
      <c r="B297" s="262"/>
      <c r="C297" s="174"/>
      <c r="D297" s="84">
        <v>7300</v>
      </c>
      <c r="E297" s="120" t="s">
        <v>898</v>
      </c>
      <c r="F297" s="278" t="s">
        <v>365</v>
      </c>
      <c r="G297" s="312"/>
      <c r="H297" s="313"/>
      <c r="I297" s="318"/>
      <c r="J297" s="315"/>
      <c r="K297" s="316">
        <f>'PRA110'!I297</f>
        <v>0</v>
      </c>
      <c r="L297" s="316">
        <f>'PRA110'!K297</f>
        <v>0</v>
      </c>
      <c r="M297" s="316">
        <f>'PRA110'!L297</f>
        <v>0</v>
      </c>
      <c r="N297" s="316">
        <f>'PRA110'!M297</f>
        <v>0</v>
      </c>
      <c r="O297" s="316">
        <f>'PRA110'!N297</f>
        <v>0</v>
      </c>
      <c r="P297" s="316">
        <f>'PRA110'!O297</f>
        <v>0</v>
      </c>
      <c r="Q297" s="316">
        <f>'PRA110'!P297</f>
        <v>0</v>
      </c>
      <c r="R297" s="316">
        <f>'PRA110'!Q297</f>
        <v>0</v>
      </c>
      <c r="S297" s="316">
        <f>'PRA110'!R297</f>
        <v>0</v>
      </c>
      <c r="T297" s="316">
        <f>'PRA110'!S297</f>
        <v>0</v>
      </c>
      <c r="U297" s="316">
        <f>'PRA110'!T297</f>
        <v>0</v>
      </c>
      <c r="V297" s="316">
        <f>'PRA110'!U297</f>
        <v>0</v>
      </c>
      <c r="W297" s="316">
        <f>'PRA110'!V297</f>
        <v>0</v>
      </c>
      <c r="X297" s="316">
        <f>'PRA110'!W297</f>
        <v>0</v>
      </c>
      <c r="Y297" s="316">
        <f>'PRA110'!X297</f>
        <v>0</v>
      </c>
      <c r="Z297" s="316">
        <f>'PRA110'!Y297</f>
        <v>0</v>
      </c>
      <c r="AA297" s="316">
        <f>'PRA110'!Z297</f>
        <v>0</v>
      </c>
      <c r="AB297" s="316">
        <f>'PRA110'!AA297</f>
        <v>0</v>
      </c>
      <c r="AC297" s="316">
        <f>'PRA110'!AB297</f>
        <v>0</v>
      </c>
      <c r="AD297" s="316">
        <f>'PRA110'!AC297</f>
        <v>0</v>
      </c>
      <c r="AE297" s="316">
        <f>'PRA110'!AD297</f>
        <v>0</v>
      </c>
      <c r="AF297" s="316">
        <f>'PRA110'!AE297</f>
        <v>0</v>
      </c>
      <c r="AG297" s="316">
        <f>'PRA110'!AF297</f>
        <v>0</v>
      </c>
      <c r="AH297" s="316">
        <f>'PRA110'!AG297</f>
        <v>0</v>
      </c>
      <c r="AI297" s="316">
        <f>'PRA110'!AH297</f>
        <v>0</v>
      </c>
      <c r="AJ297" s="316">
        <f>'PRA110'!AI297</f>
        <v>0</v>
      </c>
      <c r="AK297" s="316">
        <f>'PRA110'!AJ297</f>
        <v>0</v>
      </c>
      <c r="AL297" s="316">
        <f>'PRA110'!AK297</f>
        <v>0</v>
      </c>
      <c r="AM297" s="316">
        <f>'PRA110'!AL297</f>
        <v>0</v>
      </c>
      <c r="AN297" s="316">
        <f>'PRA110'!AM297</f>
        <v>0</v>
      </c>
      <c r="AO297" s="316">
        <f>'PRA110'!AN297</f>
        <v>0</v>
      </c>
      <c r="AP297" s="316">
        <f>'PRA110'!AO297</f>
        <v>0</v>
      </c>
      <c r="AQ297" s="316">
        <f>'PRA110'!AP297</f>
        <v>0</v>
      </c>
      <c r="AR297" s="316">
        <f>'PRA110'!AQ297</f>
        <v>0</v>
      </c>
      <c r="AS297" s="316">
        <f>'PRA110'!AR297</f>
        <v>0</v>
      </c>
      <c r="AT297" s="316">
        <f>'PRA110'!AS297</f>
        <v>0</v>
      </c>
      <c r="AU297" s="316">
        <f>'PRA110'!AT297</f>
        <v>0</v>
      </c>
      <c r="AV297" s="316">
        <f>'PRA110'!AU297</f>
        <v>0</v>
      </c>
      <c r="AW297" s="316">
        <f>'PRA110'!AV297</f>
        <v>0</v>
      </c>
      <c r="AX297" s="316">
        <f>'PRA110'!AW297</f>
        <v>0</v>
      </c>
      <c r="AY297" s="316">
        <f>'PRA110'!AX297</f>
        <v>0</v>
      </c>
      <c r="AZ297" s="316">
        <f>'PRA110'!AY297</f>
        <v>0</v>
      </c>
      <c r="BA297" s="316">
        <f>'PRA110'!AZ297</f>
        <v>0</v>
      </c>
      <c r="BB297" s="316">
        <f>'PRA110'!BA297</f>
        <v>0</v>
      </c>
      <c r="BC297" s="316">
        <f>'PRA110'!BB297</f>
        <v>0</v>
      </c>
      <c r="BD297" s="316">
        <f>'PRA110'!BC297</f>
        <v>0</v>
      </c>
      <c r="BE297" s="316">
        <f>'PRA110'!BD297</f>
        <v>0</v>
      </c>
      <c r="BF297" s="316">
        <f>'PRA110'!BE297</f>
        <v>0</v>
      </c>
      <c r="BG297" s="316">
        <f>'PRA110'!BF297</f>
        <v>0</v>
      </c>
      <c r="BH297" s="316">
        <f>'PRA110'!BG297</f>
        <v>0</v>
      </c>
      <c r="BI297" s="316">
        <f>'PRA110'!BH297</f>
        <v>0</v>
      </c>
      <c r="BJ297" s="316">
        <f>'PRA110'!BI297</f>
        <v>0</v>
      </c>
      <c r="BK297" s="316">
        <f>'PRA110'!BJ297</f>
        <v>0</v>
      </c>
      <c r="BL297" s="316">
        <f>'PRA110'!BK297</f>
        <v>0</v>
      </c>
      <c r="BM297" s="316">
        <f>'PRA110'!BL297</f>
        <v>0</v>
      </c>
      <c r="BN297" s="316">
        <f>'PRA110'!BM297</f>
        <v>0</v>
      </c>
      <c r="BO297" s="316">
        <f>'PRA110'!BN297</f>
        <v>0</v>
      </c>
      <c r="BP297" s="316">
        <f>'PRA110'!BO297</f>
        <v>0</v>
      </c>
      <c r="BQ297" s="316">
        <f>'PRA110'!BP297</f>
        <v>0</v>
      </c>
      <c r="BR297" s="316">
        <f>'PRA110'!BQ297</f>
        <v>0</v>
      </c>
      <c r="BS297" s="316">
        <f>'PRA110'!BR297</f>
        <v>0</v>
      </c>
      <c r="BT297" s="316">
        <f>'PRA110'!BS297</f>
        <v>0</v>
      </c>
      <c r="BU297" s="316">
        <f>'PRA110'!BT297</f>
        <v>0</v>
      </c>
      <c r="BV297" s="316">
        <f>'PRA110'!BU297</f>
        <v>0</v>
      </c>
      <c r="BW297" s="316">
        <f>'PRA110'!BV297</f>
        <v>0</v>
      </c>
      <c r="BX297" s="316">
        <f>'PRA110'!BW297</f>
        <v>0</v>
      </c>
      <c r="BY297" s="316">
        <f>'PRA110'!BX297</f>
        <v>0</v>
      </c>
      <c r="BZ297" s="316">
        <f>'PRA110'!BY297</f>
        <v>0</v>
      </c>
      <c r="CA297" s="316">
        <f>'PRA110'!BZ297</f>
        <v>0</v>
      </c>
      <c r="CB297" s="316">
        <f>'PRA110'!CA297</f>
        <v>0</v>
      </c>
      <c r="CC297" s="316">
        <f>'PRA110'!CB297</f>
        <v>0</v>
      </c>
      <c r="CD297" s="316">
        <f>'PRA110'!CC297</f>
        <v>0</v>
      </c>
      <c r="CE297" s="316">
        <f>'PRA110'!CD297</f>
        <v>0</v>
      </c>
      <c r="CF297" s="316">
        <f>'PRA110'!CE297</f>
        <v>0</v>
      </c>
      <c r="CG297" s="316">
        <f>'PRA110'!CF297</f>
        <v>0</v>
      </c>
      <c r="CH297" s="316">
        <f>'PRA110'!CG297</f>
        <v>0</v>
      </c>
      <c r="CI297" s="316">
        <f>'PRA110'!CH297</f>
        <v>0</v>
      </c>
      <c r="CJ297" s="316">
        <f>'PRA110'!CI297</f>
        <v>0</v>
      </c>
      <c r="CK297" s="316">
        <f>'PRA110'!CJ297</f>
        <v>0</v>
      </c>
      <c r="CL297" s="316">
        <f>'PRA110'!CK297</f>
        <v>0</v>
      </c>
      <c r="CM297" s="316">
        <f>'PRA110'!CL297</f>
        <v>0</v>
      </c>
      <c r="CN297" s="316">
        <f>'PRA110'!CM297</f>
        <v>0</v>
      </c>
      <c r="CO297" s="316">
        <f>'PRA110'!CN297</f>
        <v>0</v>
      </c>
      <c r="CP297" s="316">
        <f>'PRA110'!CO297</f>
        <v>0</v>
      </c>
      <c r="CQ297" s="316">
        <f>'PRA110'!CP297</f>
        <v>0</v>
      </c>
      <c r="CR297" s="316">
        <f>'PRA110'!CQ297</f>
        <v>0</v>
      </c>
      <c r="CS297" s="316">
        <f>'PRA110'!CR297</f>
        <v>0</v>
      </c>
      <c r="CT297" s="316">
        <f>'PRA110'!CS297</f>
        <v>0</v>
      </c>
      <c r="CU297" s="316">
        <f>'PRA110'!CT297</f>
        <v>0</v>
      </c>
      <c r="CV297" s="316">
        <f>'PRA110'!CU297</f>
        <v>0</v>
      </c>
      <c r="CW297" s="316">
        <f>'PRA110'!CV297</f>
        <v>0</v>
      </c>
      <c r="CX297" s="316">
        <f>'PRA110'!CW297</f>
        <v>0</v>
      </c>
      <c r="CY297" s="316">
        <f>'PRA110'!CX297</f>
        <v>0</v>
      </c>
      <c r="CZ297" s="316">
        <f>'PRA110'!CY297</f>
        <v>0</v>
      </c>
      <c r="DA297" s="316">
        <f>'PRA110'!CZ297</f>
        <v>0</v>
      </c>
      <c r="DB297" s="316">
        <f>'PRA110'!DA297</f>
        <v>0</v>
      </c>
      <c r="DC297" s="316">
        <f>'PRA110'!DB297</f>
        <v>0</v>
      </c>
      <c r="DD297" s="316">
        <f>'PRA110'!DC297</f>
        <v>0</v>
      </c>
      <c r="DE297" s="316">
        <f>'PRA110'!DD297</f>
        <v>0</v>
      </c>
      <c r="DF297" s="316">
        <f>'PRA110'!DE297</f>
        <v>0</v>
      </c>
      <c r="DG297" s="316">
        <f>'PRA110'!DF297</f>
        <v>0</v>
      </c>
      <c r="DH297" s="316">
        <f>'PRA110'!DG297</f>
        <v>0</v>
      </c>
      <c r="DI297" s="316">
        <f>'PRA110'!DH297</f>
        <v>0</v>
      </c>
      <c r="DJ297" s="316">
        <f>'PRA110'!DI297</f>
        <v>0</v>
      </c>
      <c r="DK297" s="316">
        <f>'PRA110'!DJ297</f>
        <v>0</v>
      </c>
      <c r="DL297" s="317">
        <f>'PRA110'!DK297</f>
        <v>0</v>
      </c>
    </row>
    <row r="298" spans="1:117" s="311" customFormat="1" ht="18.75" customHeight="1">
      <c r="A298" s="262"/>
      <c r="B298" s="262"/>
      <c r="C298" s="174"/>
      <c r="D298" s="84">
        <v>7310</v>
      </c>
      <c r="E298" s="120" t="s">
        <v>899</v>
      </c>
      <c r="F298" s="278" t="s">
        <v>366</v>
      </c>
      <c r="G298" s="312"/>
      <c r="H298" s="313"/>
      <c r="I298" s="318"/>
      <c r="J298" s="315"/>
      <c r="K298" s="316">
        <f>'PRA110'!I298</f>
        <v>0</v>
      </c>
      <c r="L298" s="316">
        <f>'PRA110'!K298</f>
        <v>0</v>
      </c>
      <c r="M298" s="316">
        <f>'PRA110'!L298</f>
        <v>0</v>
      </c>
      <c r="N298" s="316">
        <f>'PRA110'!M298</f>
        <v>0</v>
      </c>
      <c r="O298" s="316">
        <f>'PRA110'!N298</f>
        <v>0</v>
      </c>
      <c r="P298" s="316">
        <f>'PRA110'!O298</f>
        <v>0</v>
      </c>
      <c r="Q298" s="316">
        <f>'PRA110'!P298</f>
        <v>0</v>
      </c>
      <c r="R298" s="316">
        <f>'PRA110'!Q298</f>
        <v>0</v>
      </c>
      <c r="S298" s="316">
        <f>'PRA110'!R298</f>
        <v>0</v>
      </c>
      <c r="T298" s="316">
        <f>'PRA110'!S298</f>
        <v>0</v>
      </c>
      <c r="U298" s="316">
        <f>'PRA110'!T298</f>
        <v>0</v>
      </c>
      <c r="V298" s="316">
        <f>'PRA110'!U298</f>
        <v>0</v>
      </c>
      <c r="W298" s="316">
        <f>'PRA110'!V298</f>
        <v>0</v>
      </c>
      <c r="X298" s="316">
        <f>'PRA110'!W298</f>
        <v>0</v>
      </c>
      <c r="Y298" s="316">
        <f>'PRA110'!X298</f>
        <v>0</v>
      </c>
      <c r="Z298" s="316">
        <f>'PRA110'!Y298</f>
        <v>0</v>
      </c>
      <c r="AA298" s="316">
        <f>'PRA110'!Z298</f>
        <v>0</v>
      </c>
      <c r="AB298" s="316">
        <f>'PRA110'!AA298</f>
        <v>0</v>
      </c>
      <c r="AC298" s="316">
        <f>'PRA110'!AB298</f>
        <v>0</v>
      </c>
      <c r="AD298" s="316">
        <f>'PRA110'!AC298</f>
        <v>0</v>
      </c>
      <c r="AE298" s="316">
        <f>'PRA110'!AD298</f>
        <v>0</v>
      </c>
      <c r="AF298" s="316">
        <f>'PRA110'!AE298</f>
        <v>0</v>
      </c>
      <c r="AG298" s="316">
        <f>'PRA110'!AF298</f>
        <v>0</v>
      </c>
      <c r="AH298" s="316">
        <f>'PRA110'!AG298</f>
        <v>0</v>
      </c>
      <c r="AI298" s="316">
        <f>'PRA110'!AH298</f>
        <v>0</v>
      </c>
      <c r="AJ298" s="316">
        <f>'PRA110'!AI298</f>
        <v>0</v>
      </c>
      <c r="AK298" s="316">
        <f>'PRA110'!AJ298</f>
        <v>0</v>
      </c>
      <c r="AL298" s="316">
        <f>'PRA110'!AK298</f>
        <v>0</v>
      </c>
      <c r="AM298" s="316">
        <f>'PRA110'!AL298</f>
        <v>0</v>
      </c>
      <c r="AN298" s="316">
        <f>'PRA110'!AM298</f>
        <v>0</v>
      </c>
      <c r="AO298" s="316">
        <f>'PRA110'!AN298</f>
        <v>0</v>
      </c>
      <c r="AP298" s="316">
        <f>'PRA110'!AO298</f>
        <v>0</v>
      </c>
      <c r="AQ298" s="316">
        <f>'PRA110'!AP298</f>
        <v>0</v>
      </c>
      <c r="AR298" s="316">
        <f>'PRA110'!AQ298</f>
        <v>0</v>
      </c>
      <c r="AS298" s="316">
        <f>'PRA110'!AR298</f>
        <v>0</v>
      </c>
      <c r="AT298" s="316">
        <f>'PRA110'!AS298</f>
        <v>0</v>
      </c>
      <c r="AU298" s="316">
        <f>'PRA110'!AT298</f>
        <v>0</v>
      </c>
      <c r="AV298" s="316">
        <f>'PRA110'!AU298</f>
        <v>0</v>
      </c>
      <c r="AW298" s="316">
        <f>'PRA110'!AV298</f>
        <v>0</v>
      </c>
      <c r="AX298" s="316">
        <f>'PRA110'!AW298</f>
        <v>0</v>
      </c>
      <c r="AY298" s="316">
        <f>'PRA110'!AX298</f>
        <v>0</v>
      </c>
      <c r="AZ298" s="316">
        <f>'PRA110'!AY298</f>
        <v>0</v>
      </c>
      <c r="BA298" s="316">
        <f>'PRA110'!AZ298</f>
        <v>0</v>
      </c>
      <c r="BB298" s="316">
        <f>'PRA110'!BA298</f>
        <v>0</v>
      </c>
      <c r="BC298" s="316">
        <f>'PRA110'!BB298</f>
        <v>0</v>
      </c>
      <c r="BD298" s="316">
        <f>'PRA110'!BC298</f>
        <v>0</v>
      </c>
      <c r="BE298" s="316">
        <f>'PRA110'!BD298</f>
        <v>0</v>
      </c>
      <c r="BF298" s="316">
        <f>'PRA110'!BE298</f>
        <v>0</v>
      </c>
      <c r="BG298" s="316">
        <f>'PRA110'!BF298</f>
        <v>0</v>
      </c>
      <c r="BH298" s="316">
        <f>'PRA110'!BG298</f>
        <v>0</v>
      </c>
      <c r="BI298" s="316">
        <f>'PRA110'!BH298</f>
        <v>0</v>
      </c>
      <c r="BJ298" s="316">
        <f>'PRA110'!BI298</f>
        <v>0</v>
      </c>
      <c r="BK298" s="316">
        <f>'PRA110'!BJ298</f>
        <v>0</v>
      </c>
      <c r="BL298" s="316">
        <f>'PRA110'!BK298</f>
        <v>0</v>
      </c>
      <c r="BM298" s="316">
        <f>'PRA110'!BL298</f>
        <v>0</v>
      </c>
      <c r="BN298" s="316">
        <f>'PRA110'!BM298</f>
        <v>0</v>
      </c>
      <c r="BO298" s="316">
        <f>'PRA110'!BN298</f>
        <v>0</v>
      </c>
      <c r="BP298" s="316">
        <f>'PRA110'!BO298</f>
        <v>0</v>
      </c>
      <c r="BQ298" s="316">
        <f>'PRA110'!BP298</f>
        <v>0</v>
      </c>
      <c r="BR298" s="316">
        <f>'PRA110'!BQ298</f>
        <v>0</v>
      </c>
      <c r="BS298" s="316">
        <f>'PRA110'!BR298</f>
        <v>0</v>
      </c>
      <c r="BT298" s="316">
        <f>'PRA110'!BS298</f>
        <v>0</v>
      </c>
      <c r="BU298" s="316">
        <f>'PRA110'!BT298</f>
        <v>0</v>
      </c>
      <c r="BV298" s="316">
        <f>'PRA110'!BU298</f>
        <v>0</v>
      </c>
      <c r="BW298" s="316">
        <f>'PRA110'!BV298</f>
        <v>0</v>
      </c>
      <c r="BX298" s="316">
        <f>'PRA110'!BW298</f>
        <v>0</v>
      </c>
      <c r="BY298" s="316">
        <f>'PRA110'!BX298</f>
        <v>0</v>
      </c>
      <c r="BZ298" s="316">
        <f>'PRA110'!BY298</f>
        <v>0</v>
      </c>
      <c r="CA298" s="316">
        <f>'PRA110'!BZ298</f>
        <v>0</v>
      </c>
      <c r="CB298" s="316">
        <f>'PRA110'!CA298</f>
        <v>0</v>
      </c>
      <c r="CC298" s="316">
        <f>'PRA110'!CB298</f>
        <v>0</v>
      </c>
      <c r="CD298" s="316">
        <f>'PRA110'!CC298</f>
        <v>0</v>
      </c>
      <c r="CE298" s="316">
        <f>'PRA110'!CD298</f>
        <v>0</v>
      </c>
      <c r="CF298" s="316">
        <f>'PRA110'!CE298</f>
        <v>0</v>
      </c>
      <c r="CG298" s="316">
        <f>'PRA110'!CF298</f>
        <v>0</v>
      </c>
      <c r="CH298" s="316">
        <f>'PRA110'!CG298</f>
        <v>0</v>
      </c>
      <c r="CI298" s="316">
        <f>'PRA110'!CH298</f>
        <v>0</v>
      </c>
      <c r="CJ298" s="316">
        <f>'PRA110'!CI298</f>
        <v>0</v>
      </c>
      <c r="CK298" s="316">
        <f>'PRA110'!CJ298</f>
        <v>0</v>
      </c>
      <c r="CL298" s="316">
        <f>'PRA110'!CK298</f>
        <v>0</v>
      </c>
      <c r="CM298" s="316">
        <f>'PRA110'!CL298</f>
        <v>0</v>
      </c>
      <c r="CN298" s="316">
        <f>'PRA110'!CM298</f>
        <v>0</v>
      </c>
      <c r="CO298" s="316">
        <f>'PRA110'!CN298</f>
        <v>0</v>
      </c>
      <c r="CP298" s="316">
        <f>'PRA110'!CO298</f>
        <v>0</v>
      </c>
      <c r="CQ298" s="316">
        <f>'PRA110'!CP298</f>
        <v>0</v>
      </c>
      <c r="CR298" s="316">
        <f>'PRA110'!CQ298</f>
        <v>0</v>
      </c>
      <c r="CS298" s="316">
        <f>'PRA110'!CR298</f>
        <v>0</v>
      </c>
      <c r="CT298" s="316">
        <f>'PRA110'!CS298</f>
        <v>0</v>
      </c>
      <c r="CU298" s="316">
        <f>'PRA110'!CT298</f>
        <v>0</v>
      </c>
      <c r="CV298" s="316">
        <f>'PRA110'!CU298</f>
        <v>0</v>
      </c>
      <c r="CW298" s="316">
        <f>'PRA110'!CV298</f>
        <v>0</v>
      </c>
      <c r="CX298" s="316">
        <f>'PRA110'!CW298</f>
        <v>0</v>
      </c>
      <c r="CY298" s="316">
        <f>'PRA110'!CX298</f>
        <v>0</v>
      </c>
      <c r="CZ298" s="316">
        <f>'PRA110'!CY298</f>
        <v>0</v>
      </c>
      <c r="DA298" s="316">
        <f>'PRA110'!CZ298</f>
        <v>0</v>
      </c>
      <c r="DB298" s="316">
        <f>'PRA110'!DA298</f>
        <v>0</v>
      </c>
      <c r="DC298" s="316">
        <f>'PRA110'!DB298</f>
        <v>0</v>
      </c>
      <c r="DD298" s="316">
        <f>'PRA110'!DC298</f>
        <v>0</v>
      </c>
      <c r="DE298" s="316">
        <f>'PRA110'!DD298</f>
        <v>0</v>
      </c>
      <c r="DF298" s="316">
        <f>'PRA110'!DE298</f>
        <v>0</v>
      </c>
      <c r="DG298" s="316">
        <f>'PRA110'!DF298</f>
        <v>0</v>
      </c>
      <c r="DH298" s="316">
        <f>'PRA110'!DG298</f>
        <v>0</v>
      </c>
      <c r="DI298" s="316">
        <f>'PRA110'!DH298</f>
        <v>0</v>
      </c>
      <c r="DJ298" s="316">
        <f>'PRA110'!DI298</f>
        <v>0</v>
      </c>
      <c r="DK298" s="316">
        <f>'PRA110'!DJ298</f>
        <v>0</v>
      </c>
      <c r="DL298" s="317">
        <f>'PRA110'!DK298</f>
        <v>0</v>
      </c>
    </row>
    <row r="299" spans="1:117" s="311" customFormat="1" ht="18.75" customHeight="1">
      <c r="A299" s="262"/>
      <c r="B299" s="262"/>
      <c r="C299" s="174"/>
      <c r="D299" s="84">
        <v>7320</v>
      </c>
      <c r="E299" s="120" t="s">
        <v>900</v>
      </c>
      <c r="F299" s="278" t="s">
        <v>367</v>
      </c>
      <c r="G299" s="312"/>
      <c r="H299" s="313"/>
      <c r="I299" s="318"/>
      <c r="J299" s="315"/>
      <c r="K299" s="316">
        <f>'PRA110'!I299</f>
        <v>0</v>
      </c>
      <c r="L299" s="316">
        <f>'PRA110'!K299</f>
        <v>0</v>
      </c>
      <c r="M299" s="316">
        <f>'PRA110'!L299</f>
        <v>0</v>
      </c>
      <c r="N299" s="316">
        <f>'PRA110'!M299</f>
        <v>0</v>
      </c>
      <c r="O299" s="316">
        <f>'PRA110'!N299</f>
        <v>0</v>
      </c>
      <c r="P299" s="316">
        <f>'PRA110'!O299</f>
        <v>0</v>
      </c>
      <c r="Q299" s="316">
        <f>'PRA110'!P299</f>
        <v>0</v>
      </c>
      <c r="R299" s="316">
        <f>'PRA110'!Q299</f>
        <v>0</v>
      </c>
      <c r="S299" s="316">
        <f>'PRA110'!R299</f>
        <v>0</v>
      </c>
      <c r="T299" s="316">
        <f>'PRA110'!S299</f>
        <v>0</v>
      </c>
      <c r="U299" s="316">
        <f>'PRA110'!T299</f>
        <v>0</v>
      </c>
      <c r="V299" s="316">
        <f>'PRA110'!U299</f>
        <v>0</v>
      </c>
      <c r="W299" s="316">
        <f>'PRA110'!V299</f>
        <v>0</v>
      </c>
      <c r="X299" s="316">
        <f>'PRA110'!W299</f>
        <v>0</v>
      </c>
      <c r="Y299" s="316">
        <f>'PRA110'!X299</f>
        <v>0</v>
      </c>
      <c r="Z299" s="316">
        <f>'PRA110'!Y299</f>
        <v>0</v>
      </c>
      <c r="AA299" s="316">
        <f>'PRA110'!Z299</f>
        <v>0</v>
      </c>
      <c r="AB299" s="316">
        <f>'PRA110'!AA299</f>
        <v>0</v>
      </c>
      <c r="AC299" s="316">
        <f>'PRA110'!AB299</f>
        <v>0</v>
      </c>
      <c r="AD299" s="316">
        <f>'PRA110'!AC299</f>
        <v>0</v>
      </c>
      <c r="AE299" s="316">
        <f>'PRA110'!AD299</f>
        <v>0</v>
      </c>
      <c r="AF299" s="316">
        <f>'PRA110'!AE299</f>
        <v>0</v>
      </c>
      <c r="AG299" s="316">
        <f>'PRA110'!AF299</f>
        <v>0</v>
      </c>
      <c r="AH299" s="316">
        <f>'PRA110'!AG299</f>
        <v>0</v>
      </c>
      <c r="AI299" s="316">
        <f>'PRA110'!AH299</f>
        <v>0</v>
      </c>
      <c r="AJ299" s="316">
        <f>'PRA110'!AI299</f>
        <v>0</v>
      </c>
      <c r="AK299" s="316">
        <f>'PRA110'!AJ299</f>
        <v>0</v>
      </c>
      <c r="AL299" s="316">
        <f>'PRA110'!AK299</f>
        <v>0</v>
      </c>
      <c r="AM299" s="316">
        <f>'PRA110'!AL299</f>
        <v>0</v>
      </c>
      <c r="AN299" s="316">
        <f>'PRA110'!AM299</f>
        <v>0</v>
      </c>
      <c r="AO299" s="316">
        <f>'PRA110'!AN299</f>
        <v>0</v>
      </c>
      <c r="AP299" s="316">
        <f>'PRA110'!AO299</f>
        <v>0</v>
      </c>
      <c r="AQ299" s="316">
        <f>'PRA110'!AP299</f>
        <v>0</v>
      </c>
      <c r="AR299" s="316">
        <f>'PRA110'!AQ299</f>
        <v>0</v>
      </c>
      <c r="AS299" s="316">
        <f>'PRA110'!AR299</f>
        <v>0</v>
      </c>
      <c r="AT299" s="316">
        <f>'PRA110'!AS299</f>
        <v>0</v>
      </c>
      <c r="AU299" s="316">
        <f>'PRA110'!AT299</f>
        <v>0</v>
      </c>
      <c r="AV299" s="316">
        <f>'PRA110'!AU299</f>
        <v>0</v>
      </c>
      <c r="AW299" s="316">
        <f>'PRA110'!AV299</f>
        <v>0</v>
      </c>
      <c r="AX299" s="316">
        <f>'PRA110'!AW299</f>
        <v>0</v>
      </c>
      <c r="AY299" s="316">
        <f>'PRA110'!AX299</f>
        <v>0</v>
      </c>
      <c r="AZ299" s="316">
        <f>'PRA110'!AY299</f>
        <v>0</v>
      </c>
      <c r="BA299" s="316">
        <f>'PRA110'!AZ299</f>
        <v>0</v>
      </c>
      <c r="BB299" s="316">
        <f>'PRA110'!BA299</f>
        <v>0</v>
      </c>
      <c r="BC299" s="316">
        <f>'PRA110'!BB299</f>
        <v>0</v>
      </c>
      <c r="BD299" s="316">
        <f>'PRA110'!BC299</f>
        <v>0</v>
      </c>
      <c r="BE299" s="316">
        <f>'PRA110'!BD299</f>
        <v>0</v>
      </c>
      <c r="BF299" s="316">
        <f>'PRA110'!BE299</f>
        <v>0</v>
      </c>
      <c r="BG299" s="316">
        <f>'PRA110'!BF299</f>
        <v>0</v>
      </c>
      <c r="BH299" s="316">
        <f>'PRA110'!BG299</f>
        <v>0</v>
      </c>
      <c r="BI299" s="316">
        <f>'PRA110'!BH299</f>
        <v>0</v>
      </c>
      <c r="BJ299" s="316">
        <f>'PRA110'!BI299</f>
        <v>0</v>
      </c>
      <c r="BK299" s="316">
        <f>'PRA110'!BJ299</f>
        <v>0</v>
      </c>
      <c r="BL299" s="316">
        <f>'PRA110'!BK299</f>
        <v>0</v>
      </c>
      <c r="BM299" s="316">
        <f>'PRA110'!BL299</f>
        <v>0</v>
      </c>
      <c r="BN299" s="316">
        <f>'PRA110'!BM299</f>
        <v>0</v>
      </c>
      <c r="BO299" s="316">
        <f>'PRA110'!BN299</f>
        <v>0</v>
      </c>
      <c r="BP299" s="316">
        <f>'PRA110'!BO299</f>
        <v>0</v>
      </c>
      <c r="BQ299" s="316">
        <f>'PRA110'!BP299</f>
        <v>0</v>
      </c>
      <c r="BR299" s="316">
        <f>'PRA110'!BQ299</f>
        <v>0</v>
      </c>
      <c r="BS299" s="316">
        <f>'PRA110'!BR299</f>
        <v>0</v>
      </c>
      <c r="BT299" s="316">
        <f>'PRA110'!BS299</f>
        <v>0</v>
      </c>
      <c r="BU299" s="316">
        <f>'PRA110'!BT299</f>
        <v>0</v>
      </c>
      <c r="BV299" s="316">
        <f>'PRA110'!BU299</f>
        <v>0</v>
      </c>
      <c r="BW299" s="316">
        <f>'PRA110'!BV299</f>
        <v>0</v>
      </c>
      <c r="BX299" s="316">
        <f>'PRA110'!BW299</f>
        <v>0</v>
      </c>
      <c r="BY299" s="316">
        <f>'PRA110'!BX299</f>
        <v>0</v>
      </c>
      <c r="BZ299" s="316">
        <f>'PRA110'!BY299</f>
        <v>0</v>
      </c>
      <c r="CA299" s="316">
        <f>'PRA110'!BZ299</f>
        <v>0</v>
      </c>
      <c r="CB299" s="316">
        <f>'PRA110'!CA299</f>
        <v>0</v>
      </c>
      <c r="CC299" s="316">
        <f>'PRA110'!CB299</f>
        <v>0</v>
      </c>
      <c r="CD299" s="316">
        <f>'PRA110'!CC299</f>
        <v>0</v>
      </c>
      <c r="CE299" s="316">
        <f>'PRA110'!CD299</f>
        <v>0</v>
      </c>
      <c r="CF299" s="316">
        <f>'PRA110'!CE299</f>
        <v>0</v>
      </c>
      <c r="CG299" s="316">
        <f>'PRA110'!CF299</f>
        <v>0</v>
      </c>
      <c r="CH299" s="316">
        <f>'PRA110'!CG299</f>
        <v>0</v>
      </c>
      <c r="CI299" s="316">
        <f>'PRA110'!CH299</f>
        <v>0</v>
      </c>
      <c r="CJ299" s="316">
        <f>'PRA110'!CI299</f>
        <v>0</v>
      </c>
      <c r="CK299" s="316">
        <f>'PRA110'!CJ299</f>
        <v>0</v>
      </c>
      <c r="CL299" s="316">
        <f>'PRA110'!CK299</f>
        <v>0</v>
      </c>
      <c r="CM299" s="316">
        <f>'PRA110'!CL299</f>
        <v>0</v>
      </c>
      <c r="CN299" s="316">
        <f>'PRA110'!CM299</f>
        <v>0</v>
      </c>
      <c r="CO299" s="316">
        <f>'PRA110'!CN299</f>
        <v>0</v>
      </c>
      <c r="CP299" s="316">
        <f>'PRA110'!CO299</f>
        <v>0</v>
      </c>
      <c r="CQ299" s="316">
        <f>'PRA110'!CP299</f>
        <v>0</v>
      </c>
      <c r="CR299" s="316">
        <f>'PRA110'!CQ299</f>
        <v>0</v>
      </c>
      <c r="CS299" s="316">
        <f>'PRA110'!CR299</f>
        <v>0</v>
      </c>
      <c r="CT299" s="316">
        <f>'PRA110'!CS299</f>
        <v>0</v>
      </c>
      <c r="CU299" s="316">
        <f>'PRA110'!CT299</f>
        <v>0</v>
      </c>
      <c r="CV299" s="316">
        <f>'PRA110'!CU299</f>
        <v>0</v>
      </c>
      <c r="CW299" s="316">
        <f>'PRA110'!CV299</f>
        <v>0</v>
      </c>
      <c r="CX299" s="316">
        <f>'PRA110'!CW299</f>
        <v>0</v>
      </c>
      <c r="CY299" s="316">
        <f>'PRA110'!CX299</f>
        <v>0</v>
      </c>
      <c r="CZ299" s="316">
        <f>'PRA110'!CY299</f>
        <v>0</v>
      </c>
      <c r="DA299" s="316">
        <f>'PRA110'!CZ299</f>
        <v>0</v>
      </c>
      <c r="DB299" s="316">
        <f>'PRA110'!DA299</f>
        <v>0</v>
      </c>
      <c r="DC299" s="316">
        <f>'PRA110'!DB299</f>
        <v>0</v>
      </c>
      <c r="DD299" s="316">
        <f>'PRA110'!DC299</f>
        <v>0</v>
      </c>
      <c r="DE299" s="316">
        <f>'PRA110'!DD299</f>
        <v>0</v>
      </c>
      <c r="DF299" s="316">
        <f>'PRA110'!DE299</f>
        <v>0</v>
      </c>
      <c r="DG299" s="316">
        <f>'PRA110'!DF299</f>
        <v>0</v>
      </c>
      <c r="DH299" s="316">
        <f>'PRA110'!DG299</f>
        <v>0</v>
      </c>
      <c r="DI299" s="316">
        <f>'PRA110'!DH299</f>
        <v>0</v>
      </c>
      <c r="DJ299" s="316">
        <f>'PRA110'!DI299</f>
        <v>0</v>
      </c>
      <c r="DK299" s="316">
        <f>'PRA110'!DJ299</f>
        <v>0</v>
      </c>
      <c r="DL299" s="317">
        <f>'PRA110'!DK299</f>
        <v>0</v>
      </c>
    </row>
    <row r="300" spans="1:117" s="321" customFormat="1" ht="18.75" customHeight="1">
      <c r="A300" s="262"/>
      <c r="B300" s="207"/>
      <c r="C300" s="319"/>
      <c r="D300" s="84">
        <v>7330</v>
      </c>
      <c r="E300" s="122" t="s">
        <v>901</v>
      </c>
      <c r="F300" s="306" t="s">
        <v>902</v>
      </c>
      <c r="G300" s="312"/>
      <c r="H300" s="313"/>
      <c r="I300" s="318"/>
      <c r="J300" s="310"/>
      <c r="K300" s="316">
        <f>'PRA110'!I300</f>
        <v>0</v>
      </c>
      <c r="L300" s="316">
        <f>'PRA110'!K300</f>
        <v>0</v>
      </c>
      <c r="M300" s="316">
        <f>'PRA110'!L300</f>
        <v>0</v>
      </c>
      <c r="N300" s="316">
        <f>'PRA110'!M300</f>
        <v>0</v>
      </c>
      <c r="O300" s="316">
        <f>'PRA110'!N300</f>
        <v>0</v>
      </c>
      <c r="P300" s="316">
        <f>'PRA110'!O300</f>
        <v>0</v>
      </c>
      <c r="Q300" s="316">
        <f>'PRA110'!P300</f>
        <v>0</v>
      </c>
      <c r="R300" s="316">
        <f>'PRA110'!Q300</f>
        <v>0</v>
      </c>
      <c r="S300" s="316">
        <f>'PRA110'!R300</f>
        <v>0</v>
      </c>
      <c r="T300" s="316">
        <f>'PRA110'!S300</f>
        <v>0</v>
      </c>
      <c r="U300" s="316">
        <f>'PRA110'!T300</f>
        <v>0</v>
      </c>
      <c r="V300" s="316">
        <f>'PRA110'!U300</f>
        <v>0</v>
      </c>
      <c r="W300" s="316">
        <f>'PRA110'!V300</f>
        <v>0</v>
      </c>
      <c r="X300" s="316">
        <f>'PRA110'!W300</f>
        <v>0</v>
      </c>
      <c r="Y300" s="316">
        <f>'PRA110'!X300</f>
        <v>0</v>
      </c>
      <c r="Z300" s="316">
        <f>'PRA110'!Y300</f>
        <v>0</v>
      </c>
      <c r="AA300" s="316">
        <f>'PRA110'!Z300</f>
        <v>0</v>
      </c>
      <c r="AB300" s="316">
        <f>'PRA110'!AA300</f>
        <v>0</v>
      </c>
      <c r="AC300" s="316">
        <f>'PRA110'!AB300</f>
        <v>0</v>
      </c>
      <c r="AD300" s="316">
        <f>'PRA110'!AC300</f>
        <v>0</v>
      </c>
      <c r="AE300" s="316">
        <f>'PRA110'!AD300</f>
        <v>0</v>
      </c>
      <c r="AF300" s="316">
        <f>'PRA110'!AE300</f>
        <v>0</v>
      </c>
      <c r="AG300" s="316">
        <f>'PRA110'!AF300</f>
        <v>0</v>
      </c>
      <c r="AH300" s="316">
        <f>'PRA110'!AG300</f>
        <v>0</v>
      </c>
      <c r="AI300" s="316">
        <f>'PRA110'!AH300</f>
        <v>0</v>
      </c>
      <c r="AJ300" s="316">
        <f>'PRA110'!AI300</f>
        <v>0</v>
      </c>
      <c r="AK300" s="316">
        <f>'PRA110'!AJ300</f>
        <v>0</v>
      </c>
      <c r="AL300" s="316">
        <f>'PRA110'!AK300</f>
        <v>0</v>
      </c>
      <c r="AM300" s="316">
        <f>'PRA110'!AL300</f>
        <v>0</v>
      </c>
      <c r="AN300" s="316">
        <f>'PRA110'!AM300</f>
        <v>0</v>
      </c>
      <c r="AO300" s="316">
        <f>'PRA110'!AN300</f>
        <v>0</v>
      </c>
      <c r="AP300" s="316">
        <f>'PRA110'!AO300</f>
        <v>0</v>
      </c>
      <c r="AQ300" s="316">
        <f>'PRA110'!AP300</f>
        <v>0</v>
      </c>
      <c r="AR300" s="316">
        <f>'PRA110'!AQ300</f>
        <v>0</v>
      </c>
      <c r="AS300" s="316">
        <f>'PRA110'!AR300</f>
        <v>0</v>
      </c>
      <c r="AT300" s="316">
        <f>'PRA110'!AS300</f>
        <v>0</v>
      </c>
      <c r="AU300" s="316">
        <f>'PRA110'!AT300</f>
        <v>0</v>
      </c>
      <c r="AV300" s="316">
        <f>'PRA110'!AU300</f>
        <v>0</v>
      </c>
      <c r="AW300" s="316">
        <f>'PRA110'!AV300</f>
        <v>0</v>
      </c>
      <c r="AX300" s="316">
        <f>'PRA110'!AW300</f>
        <v>0</v>
      </c>
      <c r="AY300" s="316">
        <f>'PRA110'!AX300</f>
        <v>0</v>
      </c>
      <c r="AZ300" s="316">
        <f>'PRA110'!AY300</f>
        <v>0</v>
      </c>
      <c r="BA300" s="316">
        <f>'PRA110'!AZ300</f>
        <v>0</v>
      </c>
      <c r="BB300" s="316">
        <f>'PRA110'!BA300</f>
        <v>0</v>
      </c>
      <c r="BC300" s="316">
        <f>'PRA110'!BB300</f>
        <v>0</v>
      </c>
      <c r="BD300" s="316">
        <f>'PRA110'!BC300</f>
        <v>0</v>
      </c>
      <c r="BE300" s="316">
        <f>'PRA110'!BD300</f>
        <v>0</v>
      </c>
      <c r="BF300" s="316">
        <f>'PRA110'!BE300</f>
        <v>0</v>
      </c>
      <c r="BG300" s="316">
        <f>'PRA110'!BF300</f>
        <v>0</v>
      </c>
      <c r="BH300" s="316">
        <f>'PRA110'!BG300</f>
        <v>0</v>
      </c>
      <c r="BI300" s="316">
        <f>'PRA110'!BH300</f>
        <v>0</v>
      </c>
      <c r="BJ300" s="316">
        <f>'PRA110'!BI300</f>
        <v>0</v>
      </c>
      <c r="BK300" s="316">
        <f>'PRA110'!BJ300</f>
        <v>0</v>
      </c>
      <c r="BL300" s="316">
        <f>'PRA110'!BK300</f>
        <v>0</v>
      </c>
      <c r="BM300" s="316">
        <f>'PRA110'!BL300</f>
        <v>0</v>
      </c>
      <c r="BN300" s="316">
        <f>'PRA110'!BM300</f>
        <v>0</v>
      </c>
      <c r="BO300" s="316">
        <f>'PRA110'!BN300</f>
        <v>0</v>
      </c>
      <c r="BP300" s="316">
        <f>'PRA110'!BO300</f>
        <v>0</v>
      </c>
      <c r="BQ300" s="316">
        <f>'PRA110'!BP300</f>
        <v>0</v>
      </c>
      <c r="BR300" s="316">
        <f>'PRA110'!BQ300</f>
        <v>0</v>
      </c>
      <c r="BS300" s="316">
        <f>'PRA110'!BR300</f>
        <v>0</v>
      </c>
      <c r="BT300" s="316">
        <f>'PRA110'!BS300</f>
        <v>0</v>
      </c>
      <c r="BU300" s="316">
        <f>'PRA110'!BT300</f>
        <v>0</v>
      </c>
      <c r="BV300" s="316">
        <f>'PRA110'!BU300</f>
        <v>0</v>
      </c>
      <c r="BW300" s="316">
        <f>'PRA110'!BV300</f>
        <v>0</v>
      </c>
      <c r="BX300" s="316">
        <f>'PRA110'!BW300</f>
        <v>0</v>
      </c>
      <c r="BY300" s="316">
        <f>'PRA110'!BX300</f>
        <v>0</v>
      </c>
      <c r="BZ300" s="316">
        <f>'PRA110'!BY300</f>
        <v>0</v>
      </c>
      <c r="CA300" s="316">
        <f>'PRA110'!BZ300</f>
        <v>0</v>
      </c>
      <c r="CB300" s="316">
        <f>'PRA110'!CA300</f>
        <v>0</v>
      </c>
      <c r="CC300" s="316">
        <f>'PRA110'!CB300</f>
        <v>0</v>
      </c>
      <c r="CD300" s="316">
        <f>'PRA110'!CC300</f>
        <v>0</v>
      </c>
      <c r="CE300" s="316">
        <f>'PRA110'!CD300</f>
        <v>0</v>
      </c>
      <c r="CF300" s="316">
        <f>'PRA110'!CE300</f>
        <v>0</v>
      </c>
      <c r="CG300" s="316">
        <f>'PRA110'!CF300</f>
        <v>0</v>
      </c>
      <c r="CH300" s="316">
        <f>'PRA110'!CG300</f>
        <v>0</v>
      </c>
      <c r="CI300" s="316">
        <f>'PRA110'!CH300</f>
        <v>0</v>
      </c>
      <c r="CJ300" s="316">
        <f>'PRA110'!CI300</f>
        <v>0</v>
      </c>
      <c r="CK300" s="316">
        <f>'PRA110'!CJ300</f>
        <v>0</v>
      </c>
      <c r="CL300" s="316">
        <f>'PRA110'!CK300</f>
        <v>0</v>
      </c>
      <c r="CM300" s="316">
        <f>'PRA110'!CL300</f>
        <v>0</v>
      </c>
      <c r="CN300" s="316">
        <f>'PRA110'!CM300</f>
        <v>0</v>
      </c>
      <c r="CO300" s="316">
        <f>'PRA110'!CN300</f>
        <v>0</v>
      </c>
      <c r="CP300" s="316">
        <f>'PRA110'!CO300</f>
        <v>0</v>
      </c>
      <c r="CQ300" s="316">
        <f>'PRA110'!CP300</f>
        <v>0</v>
      </c>
      <c r="CR300" s="316">
        <f>'PRA110'!CQ300</f>
        <v>0</v>
      </c>
      <c r="CS300" s="316">
        <f>'PRA110'!CR300</f>
        <v>0</v>
      </c>
      <c r="CT300" s="316">
        <f>'PRA110'!CS300</f>
        <v>0</v>
      </c>
      <c r="CU300" s="316">
        <f>'PRA110'!CT300</f>
        <v>0</v>
      </c>
      <c r="CV300" s="316">
        <f>'PRA110'!CU300</f>
        <v>0</v>
      </c>
      <c r="CW300" s="316">
        <f>'PRA110'!CV300</f>
        <v>0</v>
      </c>
      <c r="CX300" s="316">
        <f>'PRA110'!CW300</f>
        <v>0</v>
      </c>
      <c r="CY300" s="316">
        <f>'PRA110'!CX300</f>
        <v>0</v>
      </c>
      <c r="CZ300" s="316">
        <f>'PRA110'!CY300</f>
        <v>0</v>
      </c>
      <c r="DA300" s="316">
        <f>'PRA110'!CZ300</f>
        <v>0</v>
      </c>
      <c r="DB300" s="316">
        <f>'PRA110'!DA300</f>
        <v>0</v>
      </c>
      <c r="DC300" s="316">
        <f>'PRA110'!DB300</f>
        <v>0</v>
      </c>
      <c r="DD300" s="316">
        <f>'PRA110'!DC300</f>
        <v>0</v>
      </c>
      <c r="DE300" s="316">
        <f>'PRA110'!DD300</f>
        <v>0</v>
      </c>
      <c r="DF300" s="316">
        <f>'PRA110'!DE300</f>
        <v>0</v>
      </c>
      <c r="DG300" s="316">
        <f>'PRA110'!DF300</f>
        <v>0</v>
      </c>
      <c r="DH300" s="316">
        <f>'PRA110'!DG300</f>
        <v>0</v>
      </c>
      <c r="DI300" s="316">
        <f>'PRA110'!DH300</f>
        <v>0</v>
      </c>
      <c r="DJ300" s="316">
        <f>'PRA110'!DI300</f>
        <v>0</v>
      </c>
      <c r="DK300" s="316">
        <f>'PRA110'!DJ300</f>
        <v>0</v>
      </c>
      <c r="DL300" s="317">
        <f>'PRA110'!DK300</f>
        <v>0</v>
      </c>
    </row>
    <row r="301" spans="1:117" s="311" customFormat="1" ht="18.75" customHeight="1">
      <c r="A301" s="262"/>
      <c r="B301" s="262"/>
      <c r="C301" s="174"/>
      <c r="D301" s="140">
        <v>7340</v>
      </c>
      <c r="E301" s="120" t="s">
        <v>903</v>
      </c>
      <c r="F301" s="322" t="s">
        <v>365</v>
      </c>
      <c r="G301" s="312"/>
      <c r="H301" s="313"/>
      <c r="I301" s="318"/>
      <c r="J301" s="315"/>
      <c r="K301" s="316">
        <f>'PRA110'!I301</f>
        <v>0</v>
      </c>
      <c r="L301" s="316">
        <f>'PRA110'!K301</f>
        <v>0</v>
      </c>
      <c r="M301" s="316">
        <f>'PRA110'!L301</f>
        <v>0</v>
      </c>
      <c r="N301" s="316">
        <f>'PRA110'!M301</f>
        <v>0</v>
      </c>
      <c r="O301" s="316">
        <f>'PRA110'!N301</f>
        <v>0</v>
      </c>
      <c r="P301" s="316">
        <f>'PRA110'!O301</f>
        <v>0</v>
      </c>
      <c r="Q301" s="316">
        <f>'PRA110'!P301</f>
        <v>0</v>
      </c>
      <c r="R301" s="316">
        <f>'PRA110'!Q301</f>
        <v>0</v>
      </c>
      <c r="S301" s="316">
        <f>'PRA110'!R301</f>
        <v>0</v>
      </c>
      <c r="T301" s="316">
        <f>'PRA110'!S301</f>
        <v>0</v>
      </c>
      <c r="U301" s="316">
        <f>'PRA110'!T301</f>
        <v>0</v>
      </c>
      <c r="V301" s="316">
        <f>'PRA110'!U301</f>
        <v>0</v>
      </c>
      <c r="W301" s="316">
        <f>'PRA110'!V301</f>
        <v>0</v>
      </c>
      <c r="X301" s="316">
        <f>'PRA110'!W301</f>
        <v>0</v>
      </c>
      <c r="Y301" s="316">
        <f>'PRA110'!X301</f>
        <v>0</v>
      </c>
      <c r="Z301" s="316">
        <f>'PRA110'!Y301</f>
        <v>0</v>
      </c>
      <c r="AA301" s="316">
        <f>'PRA110'!Z301</f>
        <v>0</v>
      </c>
      <c r="AB301" s="316">
        <f>'PRA110'!AA301</f>
        <v>0</v>
      </c>
      <c r="AC301" s="316">
        <f>'PRA110'!AB301</f>
        <v>0</v>
      </c>
      <c r="AD301" s="316">
        <f>'PRA110'!AC301</f>
        <v>0</v>
      </c>
      <c r="AE301" s="316">
        <f>'PRA110'!AD301</f>
        <v>0</v>
      </c>
      <c r="AF301" s="316">
        <f>'PRA110'!AE301</f>
        <v>0</v>
      </c>
      <c r="AG301" s="316">
        <f>'PRA110'!AF301</f>
        <v>0</v>
      </c>
      <c r="AH301" s="316">
        <f>'PRA110'!AG301</f>
        <v>0</v>
      </c>
      <c r="AI301" s="316">
        <f>'PRA110'!AH301</f>
        <v>0</v>
      </c>
      <c r="AJ301" s="316">
        <f>'PRA110'!AI301</f>
        <v>0</v>
      </c>
      <c r="AK301" s="316">
        <f>'PRA110'!AJ301</f>
        <v>0</v>
      </c>
      <c r="AL301" s="316">
        <f>'PRA110'!AK301</f>
        <v>0</v>
      </c>
      <c r="AM301" s="316">
        <f>'PRA110'!AL301</f>
        <v>0</v>
      </c>
      <c r="AN301" s="316">
        <f>'PRA110'!AM301</f>
        <v>0</v>
      </c>
      <c r="AO301" s="316">
        <f>'PRA110'!AN301</f>
        <v>0</v>
      </c>
      <c r="AP301" s="316">
        <f>'PRA110'!AO301</f>
        <v>0</v>
      </c>
      <c r="AQ301" s="316">
        <f>'PRA110'!AP301</f>
        <v>0</v>
      </c>
      <c r="AR301" s="316">
        <f>'PRA110'!AQ301</f>
        <v>0</v>
      </c>
      <c r="AS301" s="316">
        <f>'PRA110'!AR301</f>
        <v>0</v>
      </c>
      <c r="AT301" s="316">
        <f>'PRA110'!AS301</f>
        <v>0</v>
      </c>
      <c r="AU301" s="316">
        <f>'PRA110'!AT301</f>
        <v>0</v>
      </c>
      <c r="AV301" s="316">
        <f>'PRA110'!AU301</f>
        <v>0</v>
      </c>
      <c r="AW301" s="316">
        <f>'PRA110'!AV301</f>
        <v>0</v>
      </c>
      <c r="AX301" s="316">
        <f>'PRA110'!AW301</f>
        <v>0</v>
      </c>
      <c r="AY301" s="316">
        <f>'PRA110'!AX301</f>
        <v>0</v>
      </c>
      <c r="AZ301" s="316">
        <f>'PRA110'!AY301</f>
        <v>0</v>
      </c>
      <c r="BA301" s="316">
        <f>'PRA110'!AZ301</f>
        <v>0</v>
      </c>
      <c r="BB301" s="316">
        <f>'PRA110'!BA301</f>
        <v>0</v>
      </c>
      <c r="BC301" s="316">
        <f>'PRA110'!BB301</f>
        <v>0</v>
      </c>
      <c r="BD301" s="316">
        <f>'PRA110'!BC301</f>
        <v>0</v>
      </c>
      <c r="BE301" s="316">
        <f>'PRA110'!BD301</f>
        <v>0</v>
      </c>
      <c r="BF301" s="316">
        <f>'PRA110'!BE301</f>
        <v>0</v>
      </c>
      <c r="BG301" s="316">
        <f>'PRA110'!BF301</f>
        <v>0</v>
      </c>
      <c r="BH301" s="316">
        <f>'PRA110'!BG301</f>
        <v>0</v>
      </c>
      <c r="BI301" s="316">
        <f>'PRA110'!BH301</f>
        <v>0</v>
      </c>
      <c r="BJ301" s="316">
        <f>'PRA110'!BI301</f>
        <v>0</v>
      </c>
      <c r="BK301" s="316">
        <f>'PRA110'!BJ301</f>
        <v>0</v>
      </c>
      <c r="BL301" s="316">
        <f>'PRA110'!BK301</f>
        <v>0</v>
      </c>
      <c r="BM301" s="316">
        <f>'PRA110'!BL301</f>
        <v>0</v>
      </c>
      <c r="BN301" s="316">
        <f>'PRA110'!BM301</f>
        <v>0</v>
      </c>
      <c r="BO301" s="316">
        <f>'PRA110'!BN301</f>
        <v>0</v>
      </c>
      <c r="BP301" s="316">
        <f>'PRA110'!BO301</f>
        <v>0</v>
      </c>
      <c r="BQ301" s="316">
        <f>'PRA110'!BP301</f>
        <v>0</v>
      </c>
      <c r="BR301" s="316">
        <f>'PRA110'!BQ301</f>
        <v>0</v>
      </c>
      <c r="BS301" s="316">
        <f>'PRA110'!BR301</f>
        <v>0</v>
      </c>
      <c r="BT301" s="316">
        <f>'PRA110'!BS301</f>
        <v>0</v>
      </c>
      <c r="BU301" s="316">
        <f>'PRA110'!BT301</f>
        <v>0</v>
      </c>
      <c r="BV301" s="316">
        <f>'PRA110'!BU301</f>
        <v>0</v>
      </c>
      <c r="BW301" s="316">
        <f>'PRA110'!BV301</f>
        <v>0</v>
      </c>
      <c r="BX301" s="316">
        <f>'PRA110'!BW301</f>
        <v>0</v>
      </c>
      <c r="BY301" s="316">
        <f>'PRA110'!BX301</f>
        <v>0</v>
      </c>
      <c r="BZ301" s="316">
        <f>'PRA110'!BY301</f>
        <v>0</v>
      </c>
      <c r="CA301" s="316">
        <f>'PRA110'!BZ301</f>
        <v>0</v>
      </c>
      <c r="CB301" s="316">
        <f>'PRA110'!CA301</f>
        <v>0</v>
      </c>
      <c r="CC301" s="316">
        <f>'PRA110'!CB301</f>
        <v>0</v>
      </c>
      <c r="CD301" s="316">
        <f>'PRA110'!CC301</f>
        <v>0</v>
      </c>
      <c r="CE301" s="316">
        <f>'PRA110'!CD301</f>
        <v>0</v>
      </c>
      <c r="CF301" s="316">
        <f>'PRA110'!CE301</f>
        <v>0</v>
      </c>
      <c r="CG301" s="316">
        <f>'PRA110'!CF301</f>
        <v>0</v>
      </c>
      <c r="CH301" s="316">
        <f>'PRA110'!CG301</f>
        <v>0</v>
      </c>
      <c r="CI301" s="316">
        <f>'PRA110'!CH301</f>
        <v>0</v>
      </c>
      <c r="CJ301" s="316">
        <f>'PRA110'!CI301</f>
        <v>0</v>
      </c>
      <c r="CK301" s="316">
        <f>'PRA110'!CJ301</f>
        <v>0</v>
      </c>
      <c r="CL301" s="316">
        <f>'PRA110'!CK301</f>
        <v>0</v>
      </c>
      <c r="CM301" s="316">
        <f>'PRA110'!CL301</f>
        <v>0</v>
      </c>
      <c r="CN301" s="316">
        <f>'PRA110'!CM301</f>
        <v>0</v>
      </c>
      <c r="CO301" s="316">
        <f>'PRA110'!CN301</f>
        <v>0</v>
      </c>
      <c r="CP301" s="316">
        <f>'PRA110'!CO301</f>
        <v>0</v>
      </c>
      <c r="CQ301" s="316">
        <f>'PRA110'!CP301</f>
        <v>0</v>
      </c>
      <c r="CR301" s="316">
        <f>'PRA110'!CQ301</f>
        <v>0</v>
      </c>
      <c r="CS301" s="316">
        <f>'PRA110'!CR301</f>
        <v>0</v>
      </c>
      <c r="CT301" s="316">
        <f>'PRA110'!CS301</f>
        <v>0</v>
      </c>
      <c r="CU301" s="316">
        <f>'PRA110'!CT301</f>
        <v>0</v>
      </c>
      <c r="CV301" s="316">
        <f>'PRA110'!CU301</f>
        <v>0</v>
      </c>
      <c r="CW301" s="316">
        <f>'PRA110'!CV301</f>
        <v>0</v>
      </c>
      <c r="CX301" s="316">
        <f>'PRA110'!CW301</f>
        <v>0</v>
      </c>
      <c r="CY301" s="316">
        <f>'PRA110'!CX301</f>
        <v>0</v>
      </c>
      <c r="CZ301" s="316">
        <f>'PRA110'!CY301</f>
        <v>0</v>
      </c>
      <c r="DA301" s="316">
        <f>'PRA110'!CZ301</f>
        <v>0</v>
      </c>
      <c r="DB301" s="316">
        <f>'PRA110'!DA301</f>
        <v>0</v>
      </c>
      <c r="DC301" s="316">
        <f>'PRA110'!DB301</f>
        <v>0</v>
      </c>
      <c r="DD301" s="316">
        <f>'PRA110'!DC301</f>
        <v>0</v>
      </c>
      <c r="DE301" s="316">
        <f>'PRA110'!DD301</f>
        <v>0</v>
      </c>
      <c r="DF301" s="316">
        <f>'PRA110'!DE301</f>
        <v>0</v>
      </c>
      <c r="DG301" s="316">
        <f>'PRA110'!DF301</f>
        <v>0</v>
      </c>
      <c r="DH301" s="316">
        <f>'PRA110'!DG301</f>
        <v>0</v>
      </c>
      <c r="DI301" s="316">
        <f>'PRA110'!DH301</f>
        <v>0</v>
      </c>
      <c r="DJ301" s="316">
        <f>'PRA110'!DI301</f>
        <v>0</v>
      </c>
      <c r="DK301" s="316">
        <f>'PRA110'!DJ301</f>
        <v>0</v>
      </c>
      <c r="DL301" s="317">
        <f>'PRA110'!DK301</f>
        <v>0</v>
      </c>
    </row>
    <row r="302" spans="1:117" s="311" customFormat="1" ht="18.75" customHeight="1">
      <c r="A302" s="262"/>
      <c r="B302" s="262"/>
      <c r="C302" s="174"/>
      <c r="D302" s="140">
        <v>7350</v>
      </c>
      <c r="E302" s="120" t="s">
        <v>904</v>
      </c>
      <c r="F302" s="322" t="s">
        <v>366</v>
      </c>
      <c r="G302" s="312"/>
      <c r="H302" s="313"/>
      <c r="I302" s="318"/>
      <c r="J302" s="315"/>
      <c r="K302" s="316">
        <f>'PRA110'!I302</f>
        <v>0</v>
      </c>
      <c r="L302" s="316">
        <f>'PRA110'!K302</f>
        <v>0</v>
      </c>
      <c r="M302" s="316">
        <f>'PRA110'!L302</f>
        <v>0</v>
      </c>
      <c r="N302" s="316">
        <f>'PRA110'!M302</f>
        <v>0</v>
      </c>
      <c r="O302" s="316">
        <f>'PRA110'!N302</f>
        <v>0</v>
      </c>
      <c r="P302" s="316">
        <f>'PRA110'!O302</f>
        <v>0</v>
      </c>
      <c r="Q302" s="316">
        <f>'PRA110'!P302</f>
        <v>0</v>
      </c>
      <c r="R302" s="316">
        <f>'PRA110'!Q302</f>
        <v>0</v>
      </c>
      <c r="S302" s="316">
        <f>'PRA110'!R302</f>
        <v>0</v>
      </c>
      <c r="T302" s="316">
        <f>'PRA110'!S302</f>
        <v>0</v>
      </c>
      <c r="U302" s="316">
        <f>'PRA110'!T302</f>
        <v>0</v>
      </c>
      <c r="V302" s="316">
        <f>'PRA110'!U302</f>
        <v>0</v>
      </c>
      <c r="W302" s="316">
        <f>'PRA110'!V302</f>
        <v>0</v>
      </c>
      <c r="X302" s="316">
        <f>'PRA110'!W302</f>
        <v>0</v>
      </c>
      <c r="Y302" s="316">
        <f>'PRA110'!X302</f>
        <v>0</v>
      </c>
      <c r="Z302" s="316">
        <f>'PRA110'!Y302</f>
        <v>0</v>
      </c>
      <c r="AA302" s="316">
        <f>'PRA110'!Z302</f>
        <v>0</v>
      </c>
      <c r="AB302" s="316">
        <f>'PRA110'!AA302</f>
        <v>0</v>
      </c>
      <c r="AC302" s="316">
        <f>'PRA110'!AB302</f>
        <v>0</v>
      </c>
      <c r="AD302" s="316">
        <f>'PRA110'!AC302</f>
        <v>0</v>
      </c>
      <c r="AE302" s="316">
        <f>'PRA110'!AD302</f>
        <v>0</v>
      </c>
      <c r="AF302" s="316">
        <f>'PRA110'!AE302</f>
        <v>0</v>
      </c>
      <c r="AG302" s="316">
        <f>'PRA110'!AF302</f>
        <v>0</v>
      </c>
      <c r="AH302" s="316">
        <f>'PRA110'!AG302</f>
        <v>0</v>
      </c>
      <c r="AI302" s="316">
        <f>'PRA110'!AH302</f>
        <v>0</v>
      </c>
      <c r="AJ302" s="316">
        <f>'PRA110'!AI302</f>
        <v>0</v>
      </c>
      <c r="AK302" s="316">
        <f>'PRA110'!AJ302</f>
        <v>0</v>
      </c>
      <c r="AL302" s="316">
        <f>'PRA110'!AK302</f>
        <v>0</v>
      </c>
      <c r="AM302" s="316">
        <f>'PRA110'!AL302</f>
        <v>0</v>
      </c>
      <c r="AN302" s="316">
        <f>'PRA110'!AM302</f>
        <v>0</v>
      </c>
      <c r="AO302" s="316">
        <f>'PRA110'!AN302</f>
        <v>0</v>
      </c>
      <c r="AP302" s="316">
        <f>'PRA110'!AO302</f>
        <v>0</v>
      </c>
      <c r="AQ302" s="316">
        <f>'PRA110'!AP302</f>
        <v>0</v>
      </c>
      <c r="AR302" s="316">
        <f>'PRA110'!AQ302</f>
        <v>0</v>
      </c>
      <c r="AS302" s="316">
        <f>'PRA110'!AR302</f>
        <v>0</v>
      </c>
      <c r="AT302" s="316">
        <f>'PRA110'!AS302</f>
        <v>0</v>
      </c>
      <c r="AU302" s="316">
        <f>'PRA110'!AT302</f>
        <v>0</v>
      </c>
      <c r="AV302" s="316">
        <f>'PRA110'!AU302</f>
        <v>0</v>
      </c>
      <c r="AW302" s="316">
        <f>'PRA110'!AV302</f>
        <v>0</v>
      </c>
      <c r="AX302" s="316">
        <f>'PRA110'!AW302</f>
        <v>0</v>
      </c>
      <c r="AY302" s="316">
        <f>'PRA110'!AX302</f>
        <v>0</v>
      </c>
      <c r="AZ302" s="316">
        <f>'PRA110'!AY302</f>
        <v>0</v>
      </c>
      <c r="BA302" s="316">
        <f>'PRA110'!AZ302</f>
        <v>0</v>
      </c>
      <c r="BB302" s="316">
        <f>'PRA110'!BA302</f>
        <v>0</v>
      </c>
      <c r="BC302" s="316">
        <f>'PRA110'!BB302</f>
        <v>0</v>
      </c>
      <c r="BD302" s="316">
        <f>'PRA110'!BC302</f>
        <v>0</v>
      </c>
      <c r="BE302" s="316">
        <f>'PRA110'!BD302</f>
        <v>0</v>
      </c>
      <c r="BF302" s="316">
        <f>'PRA110'!BE302</f>
        <v>0</v>
      </c>
      <c r="BG302" s="316">
        <f>'PRA110'!BF302</f>
        <v>0</v>
      </c>
      <c r="BH302" s="316">
        <f>'PRA110'!BG302</f>
        <v>0</v>
      </c>
      <c r="BI302" s="316">
        <f>'PRA110'!BH302</f>
        <v>0</v>
      </c>
      <c r="BJ302" s="316">
        <f>'PRA110'!BI302</f>
        <v>0</v>
      </c>
      <c r="BK302" s="316">
        <f>'PRA110'!BJ302</f>
        <v>0</v>
      </c>
      <c r="BL302" s="316">
        <f>'PRA110'!BK302</f>
        <v>0</v>
      </c>
      <c r="BM302" s="316">
        <f>'PRA110'!BL302</f>
        <v>0</v>
      </c>
      <c r="BN302" s="316">
        <f>'PRA110'!BM302</f>
        <v>0</v>
      </c>
      <c r="BO302" s="316">
        <f>'PRA110'!BN302</f>
        <v>0</v>
      </c>
      <c r="BP302" s="316">
        <f>'PRA110'!BO302</f>
        <v>0</v>
      </c>
      <c r="BQ302" s="316">
        <f>'PRA110'!BP302</f>
        <v>0</v>
      </c>
      <c r="BR302" s="316">
        <f>'PRA110'!BQ302</f>
        <v>0</v>
      </c>
      <c r="BS302" s="316">
        <f>'PRA110'!BR302</f>
        <v>0</v>
      </c>
      <c r="BT302" s="316">
        <f>'PRA110'!BS302</f>
        <v>0</v>
      </c>
      <c r="BU302" s="316">
        <f>'PRA110'!BT302</f>
        <v>0</v>
      </c>
      <c r="BV302" s="316">
        <f>'PRA110'!BU302</f>
        <v>0</v>
      </c>
      <c r="BW302" s="316">
        <f>'PRA110'!BV302</f>
        <v>0</v>
      </c>
      <c r="BX302" s="316">
        <f>'PRA110'!BW302</f>
        <v>0</v>
      </c>
      <c r="BY302" s="316">
        <f>'PRA110'!BX302</f>
        <v>0</v>
      </c>
      <c r="BZ302" s="316">
        <f>'PRA110'!BY302</f>
        <v>0</v>
      </c>
      <c r="CA302" s="316">
        <f>'PRA110'!BZ302</f>
        <v>0</v>
      </c>
      <c r="CB302" s="316">
        <f>'PRA110'!CA302</f>
        <v>0</v>
      </c>
      <c r="CC302" s="316">
        <f>'PRA110'!CB302</f>
        <v>0</v>
      </c>
      <c r="CD302" s="316">
        <f>'PRA110'!CC302</f>
        <v>0</v>
      </c>
      <c r="CE302" s="316">
        <f>'PRA110'!CD302</f>
        <v>0</v>
      </c>
      <c r="CF302" s="316">
        <f>'PRA110'!CE302</f>
        <v>0</v>
      </c>
      <c r="CG302" s="316">
        <f>'PRA110'!CF302</f>
        <v>0</v>
      </c>
      <c r="CH302" s="316">
        <f>'PRA110'!CG302</f>
        <v>0</v>
      </c>
      <c r="CI302" s="316">
        <f>'PRA110'!CH302</f>
        <v>0</v>
      </c>
      <c r="CJ302" s="316">
        <f>'PRA110'!CI302</f>
        <v>0</v>
      </c>
      <c r="CK302" s="316">
        <f>'PRA110'!CJ302</f>
        <v>0</v>
      </c>
      <c r="CL302" s="316">
        <f>'PRA110'!CK302</f>
        <v>0</v>
      </c>
      <c r="CM302" s="316">
        <f>'PRA110'!CL302</f>
        <v>0</v>
      </c>
      <c r="CN302" s="316">
        <f>'PRA110'!CM302</f>
        <v>0</v>
      </c>
      <c r="CO302" s="316">
        <f>'PRA110'!CN302</f>
        <v>0</v>
      </c>
      <c r="CP302" s="316">
        <f>'PRA110'!CO302</f>
        <v>0</v>
      </c>
      <c r="CQ302" s="316">
        <f>'PRA110'!CP302</f>
        <v>0</v>
      </c>
      <c r="CR302" s="316">
        <f>'PRA110'!CQ302</f>
        <v>0</v>
      </c>
      <c r="CS302" s="316">
        <f>'PRA110'!CR302</f>
        <v>0</v>
      </c>
      <c r="CT302" s="316">
        <f>'PRA110'!CS302</f>
        <v>0</v>
      </c>
      <c r="CU302" s="316">
        <f>'PRA110'!CT302</f>
        <v>0</v>
      </c>
      <c r="CV302" s="316">
        <f>'PRA110'!CU302</f>
        <v>0</v>
      </c>
      <c r="CW302" s="316">
        <f>'PRA110'!CV302</f>
        <v>0</v>
      </c>
      <c r="CX302" s="316">
        <f>'PRA110'!CW302</f>
        <v>0</v>
      </c>
      <c r="CY302" s="316">
        <f>'PRA110'!CX302</f>
        <v>0</v>
      </c>
      <c r="CZ302" s="316">
        <f>'PRA110'!CY302</f>
        <v>0</v>
      </c>
      <c r="DA302" s="316">
        <f>'PRA110'!CZ302</f>
        <v>0</v>
      </c>
      <c r="DB302" s="316">
        <f>'PRA110'!DA302</f>
        <v>0</v>
      </c>
      <c r="DC302" s="316">
        <f>'PRA110'!DB302</f>
        <v>0</v>
      </c>
      <c r="DD302" s="316">
        <f>'PRA110'!DC302</f>
        <v>0</v>
      </c>
      <c r="DE302" s="316">
        <f>'PRA110'!DD302</f>
        <v>0</v>
      </c>
      <c r="DF302" s="316">
        <f>'PRA110'!DE302</f>
        <v>0</v>
      </c>
      <c r="DG302" s="316">
        <f>'PRA110'!DF302</f>
        <v>0</v>
      </c>
      <c r="DH302" s="316">
        <f>'PRA110'!DG302</f>
        <v>0</v>
      </c>
      <c r="DI302" s="316">
        <f>'PRA110'!DH302</f>
        <v>0</v>
      </c>
      <c r="DJ302" s="316">
        <f>'PRA110'!DI302</f>
        <v>0</v>
      </c>
      <c r="DK302" s="316">
        <f>'PRA110'!DJ302</f>
        <v>0</v>
      </c>
      <c r="DL302" s="317">
        <f>'PRA110'!DK302</f>
        <v>0</v>
      </c>
    </row>
    <row r="303" spans="1:117" s="311" customFormat="1" ht="18.75" customHeight="1" thickBot="1">
      <c r="A303" s="262"/>
      <c r="B303" s="262"/>
      <c r="C303" s="174"/>
      <c r="D303" s="158">
        <v>7360</v>
      </c>
      <c r="E303" s="159" t="s">
        <v>905</v>
      </c>
      <c r="F303" s="323" t="s">
        <v>367</v>
      </c>
      <c r="G303" s="324"/>
      <c r="H303" s="325"/>
      <c r="I303" s="326"/>
      <c r="J303" s="327"/>
      <c r="K303" s="328">
        <f>'PRA110'!I303</f>
        <v>0</v>
      </c>
      <c r="L303" s="329">
        <f>'PRA110'!K303</f>
        <v>0</v>
      </c>
      <c r="M303" s="329">
        <f>'PRA110'!L303</f>
        <v>0</v>
      </c>
      <c r="N303" s="329">
        <f>'PRA110'!M303</f>
        <v>0</v>
      </c>
      <c r="O303" s="329">
        <f>'PRA110'!N303</f>
        <v>0</v>
      </c>
      <c r="P303" s="329">
        <f>'PRA110'!O303</f>
        <v>0</v>
      </c>
      <c r="Q303" s="329">
        <f>'PRA110'!P303</f>
        <v>0</v>
      </c>
      <c r="R303" s="329">
        <f>'PRA110'!Q303</f>
        <v>0</v>
      </c>
      <c r="S303" s="329">
        <f>'PRA110'!R303</f>
        <v>0</v>
      </c>
      <c r="T303" s="329">
        <f>'PRA110'!S303</f>
        <v>0</v>
      </c>
      <c r="U303" s="329">
        <f>'PRA110'!T303</f>
        <v>0</v>
      </c>
      <c r="V303" s="329">
        <f>'PRA110'!U303</f>
        <v>0</v>
      </c>
      <c r="W303" s="329">
        <f>'PRA110'!V303</f>
        <v>0</v>
      </c>
      <c r="X303" s="329">
        <f>'PRA110'!W303</f>
        <v>0</v>
      </c>
      <c r="Y303" s="329">
        <f>'PRA110'!X303</f>
        <v>0</v>
      </c>
      <c r="Z303" s="329">
        <f>'PRA110'!Y303</f>
        <v>0</v>
      </c>
      <c r="AA303" s="329">
        <f>'PRA110'!Z303</f>
        <v>0</v>
      </c>
      <c r="AB303" s="329">
        <f>'PRA110'!AA303</f>
        <v>0</v>
      </c>
      <c r="AC303" s="329">
        <f>'PRA110'!AB303</f>
        <v>0</v>
      </c>
      <c r="AD303" s="329">
        <f>'PRA110'!AC303</f>
        <v>0</v>
      </c>
      <c r="AE303" s="329">
        <f>'PRA110'!AD303</f>
        <v>0</v>
      </c>
      <c r="AF303" s="329">
        <f>'PRA110'!AE303</f>
        <v>0</v>
      </c>
      <c r="AG303" s="329">
        <f>'PRA110'!AF303</f>
        <v>0</v>
      </c>
      <c r="AH303" s="329">
        <f>'PRA110'!AG303</f>
        <v>0</v>
      </c>
      <c r="AI303" s="329">
        <f>'PRA110'!AH303</f>
        <v>0</v>
      </c>
      <c r="AJ303" s="329">
        <f>'PRA110'!AI303</f>
        <v>0</v>
      </c>
      <c r="AK303" s="329">
        <f>'PRA110'!AJ303</f>
        <v>0</v>
      </c>
      <c r="AL303" s="329">
        <f>'PRA110'!AK303</f>
        <v>0</v>
      </c>
      <c r="AM303" s="329">
        <f>'PRA110'!AL303</f>
        <v>0</v>
      </c>
      <c r="AN303" s="329">
        <f>'PRA110'!AM303</f>
        <v>0</v>
      </c>
      <c r="AO303" s="329">
        <f>'PRA110'!AN303</f>
        <v>0</v>
      </c>
      <c r="AP303" s="329">
        <f>'PRA110'!AO303</f>
        <v>0</v>
      </c>
      <c r="AQ303" s="329">
        <f>'PRA110'!AP303</f>
        <v>0</v>
      </c>
      <c r="AR303" s="329">
        <f>'PRA110'!AQ303</f>
        <v>0</v>
      </c>
      <c r="AS303" s="329">
        <f>'PRA110'!AR303</f>
        <v>0</v>
      </c>
      <c r="AT303" s="329">
        <f>'PRA110'!AS303</f>
        <v>0</v>
      </c>
      <c r="AU303" s="329">
        <f>'PRA110'!AT303</f>
        <v>0</v>
      </c>
      <c r="AV303" s="329">
        <f>'PRA110'!AU303</f>
        <v>0</v>
      </c>
      <c r="AW303" s="329">
        <f>'PRA110'!AV303</f>
        <v>0</v>
      </c>
      <c r="AX303" s="329">
        <f>'PRA110'!AW303</f>
        <v>0</v>
      </c>
      <c r="AY303" s="329">
        <f>'PRA110'!AX303</f>
        <v>0</v>
      </c>
      <c r="AZ303" s="329">
        <f>'PRA110'!AY303</f>
        <v>0</v>
      </c>
      <c r="BA303" s="329">
        <f>'PRA110'!AZ303</f>
        <v>0</v>
      </c>
      <c r="BB303" s="329">
        <f>'PRA110'!BA303</f>
        <v>0</v>
      </c>
      <c r="BC303" s="329">
        <f>'PRA110'!BB303</f>
        <v>0</v>
      </c>
      <c r="BD303" s="329">
        <f>'PRA110'!BC303</f>
        <v>0</v>
      </c>
      <c r="BE303" s="329">
        <f>'PRA110'!BD303</f>
        <v>0</v>
      </c>
      <c r="BF303" s="329">
        <f>'PRA110'!BE303</f>
        <v>0</v>
      </c>
      <c r="BG303" s="329">
        <f>'PRA110'!BF303</f>
        <v>0</v>
      </c>
      <c r="BH303" s="329">
        <f>'PRA110'!BG303</f>
        <v>0</v>
      </c>
      <c r="BI303" s="329">
        <f>'PRA110'!BH303</f>
        <v>0</v>
      </c>
      <c r="BJ303" s="329">
        <f>'PRA110'!BI303</f>
        <v>0</v>
      </c>
      <c r="BK303" s="329">
        <f>'PRA110'!BJ303</f>
        <v>0</v>
      </c>
      <c r="BL303" s="329">
        <f>'PRA110'!BK303</f>
        <v>0</v>
      </c>
      <c r="BM303" s="329">
        <f>'PRA110'!BL303</f>
        <v>0</v>
      </c>
      <c r="BN303" s="329">
        <f>'PRA110'!BM303</f>
        <v>0</v>
      </c>
      <c r="BO303" s="329">
        <f>'PRA110'!BN303</f>
        <v>0</v>
      </c>
      <c r="BP303" s="329">
        <f>'PRA110'!BO303</f>
        <v>0</v>
      </c>
      <c r="BQ303" s="329">
        <f>'PRA110'!BP303</f>
        <v>0</v>
      </c>
      <c r="BR303" s="329">
        <f>'PRA110'!BQ303</f>
        <v>0</v>
      </c>
      <c r="BS303" s="329">
        <f>'PRA110'!BR303</f>
        <v>0</v>
      </c>
      <c r="BT303" s="329">
        <f>'PRA110'!BS303</f>
        <v>0</v>
      </c>
      <c r="BU303" s="329">
        <f>'PRA110'!BT303</f>
        <v>0</v>
      </c>
      <c r="BV303" s="329">
        <f>'PRA110'!BU303</f>
        <v>0</v>
      </c>
      <c r="BW303" s="329">
        <f>'PRA110'!BV303</f>
        <v>0</v>
      </c>
      <c r="BX303" s="329">
        <f>'PRA110'!BW303</f>
        <v>0</v>
      </c>
      <c r="BY303" s="329">
        <f>'PRA110'!BX303</f>
        <v>0</v>
      </c>
      <c r="BZ303" s="329">
        <f>'PRA110'!BY303</f>
        <v>0</v>
      </c>
      <c r="CA303" s="329">
        <f>'PRA110'!BZ303</f>
        <v>0</v>
      </c>
      <c r="CB303" s="329">
        <f>'PRA110'!CA303</f>
        <v>0</v>
      </c>
      <c r="CC303" s="329">
        <f>'PRA110'!CB303</f>
        <v>0</v>
      </c>
      <c r="CD303" s="329">
        <f>'PRA110'!CC303</f>
        <v>0</v>
      </c>
      <c r="CE303" s="329">
        <f>'PRA110'!CD303</f>
        <v>0</v>
      </c>
      <c r="CF303" s="329">
        <f>'PRA110'!CE303</f>
        <v>0</v>
      </c>
      <c r="CG303" s="329">
        <f>'PRA110'!CF303</f>
        <v>0</v>
      </c>
      <c r="CH303" s="329">
        <f>'PRA110'!CG303</f>
        <v>0</v>
      </c>
      <c r="CI303" s="329">
        <f>'PRA110'!CH303</f>
        <v>0</v>
      </c>
      <c r="CJ303" s="329">
        <f>'PRA110'!CI303</f>
        <v>0</v>
      </c>
      <c r="CK303" s="329">
        <f>'PRA110'!CJ303</f>
        <v>0</v>
      </c>
      <c r="CL303" s="329">
        <f>'PRA110'!CK303</f>
        <v>0</v>
      </c>
      <c r="CM303" s="329">
        <f>'PRA110'!CL303</f>
        <v>0</v>
      </c>
      <c r="CN303" s="329">
        <f>'PRA110'!CM303</f>
        <v>0</v>
      </c>
      <c r="CO303" s="329">
        <f>'PRA110'!CN303</f>
        <v>0</v>
      </c>
      <c r="CP303" s="329">
        <f>'PRA110'!CO303</f>
        <v>0</v>
      </c>
      <c r="CQ303" s="329">
        <f>'PRA110'!CP303</f>
        <v>0</v>
      </c>
      <c r="CR303" s="329">
        <f>'PRA110'!CQ303</f>
        <v>0</v>
      </c>
      <c r="CS303" s="329">
        <f>'PRA110'!CR303</f>
        <v>0</v>
      </c>
      <c r="CT303" s="329">
        <f>'PRA110'!CS303</f>
        <v>0</v>
      </c>
      <c r="CU303" s="329">
        <f>'PRA110'!CT303</f>
        <v>0</v>
      </c>
      <c r="CV303" s="329">
        <f>'PRA110'!CU303</f>
        <v>0</v>
      </c>
      <c r="CW303" s="329">
        <f>'PRA110'!CV303</f>
        <v>0</v>
      </c>
      <c r="CX303" s="329">
        <f>'PRA110'!CW303</f>
        <v>0</v>
      </c>
      <c r="CY303" s="329">
        <f>'PRA110'!CX303</f>
        <v>0</v>
      </c>
      <c r="CZ303" s="329">
        <f>'PRA110'!CY303</f>
        <v>0</v>
      </c>
      <c r="DA303" s="329">
        <f>'PRA110'!CZ303</f>
        <v>0</v>
      </c>
      <c r="DB303" s="329">
        <f>'PRA110'!DA303</f>
        <v>0</v>
      </c>
      <c r="DC303" s="329">
        <f>'PRA110'!DB303</f>
        <v>0</v>
      </c>
      <c r="DD303" s="329">
        <f>'PRA110'!DC303</f>
        <v>0</v>
      </c>
      <c r="DE303" s="329">
        <f>'PRA110'!DD303</f>
        <v>0</v>
      </c>
      <c r="DF303" s="329">
        <f>'PRA110'!DE303</f>
        <v>0</v>
      </c>
      <c r="DG303" s="329">
        <f>'PRA110'!DF303</f>
        <v>0</v>
      </c>
      <c r="DH303" s="329">
        <f>'PRA110'!DG303</f>
        <v>0</v>
      </c>
      <c r="DI303" s="329">
        <f>'PRA110'!DH303</f>
        <v>0</v>
      </c>
      <c r="DJ303" s="329">
        <f>'PRA110'!DI303</f>
        <v>0</v>
      </c>
      <c r="DK303" s="329">
        <f>'PRA110'!DJ303</f>
        <v>0</v>
      </c>
      <c r="DL303" s="330">
        <f>'PRA110'!DK303</f>
        <v>0</v>
      </c>
    </row>
    <row r="304" spans="1:117" s="311" customFormat="1" ht="18.75" customHeight="1">
      <c r="A304" s="228"/>
      <c r="B304" s="228"/>
      <c r="C304" s="174"/>
      <c r="D304" s="150"/>
      <c r="E304" s="150"/>
      <c r="F304" s="150"/>
      <c r="G304" s="256"/>
      <c r="H304" s="256"/>
      <c r="I304" s="331"/>
      <c r="J304" s="331"/>
      <c r="K304" s="331"/>
      <c r="L304" s="331"/>
      <c r="M304" s="331"/>
      <c r="N304" s="331"/>
      <c r="O304" s="331"/>
      <c r="P304" s="331"/>
      <c r="Q304" s="331"/>
      <c r="R304" s="331"/>
      <c r="S304" s="331"/>
      <c r="T304" s="331"/>
      <c r="U304" s="331"/>
      <c r="V304" s="331"/>
      <c r="W304" s="331"/>
      <c r="X304" s="331"/>
      <c r="Y304" s="331"/>
      <c r="Z304" s="331"/>
      <c r="AA304" s="331"/>
      <c r="AB304" s="331"/>
      <c r="AC304" s="331"/>
      <c r="AD304" s="331"/>
      <c r="AE304" s="331"/>
      <c r="AF304" s="331"/>
      <c r="AG304" s="331"/>
      <c r="AH304" s="331"/>
      <c r="AI304" s="331"/>
      <c r="AJ304" s="331"/>
      <c r="AK304" s="331"/>
      <c r="AL304" s="331"/>
      <c r="AM304" s="331"/>
      <c r="AN304" s="331"/>
      <c r="AO304" s="331"/>
      <c r="AP304" s="331"/>
      <c r="AQ304" s="331"/>
      <c r="AR304" s="331"/>
      <c r="AS304" s="331"/>
      <c r="AT304" s="331"/>
      <c r="AU304" s="331"/>
      <c r="AV304" s="331"/>
      <c r="AW304" s="331"/>
      <c r="AX304" s="331"/>
      <c r="AY304" s="331"/>
      <c r="AZ304" s="331"/>
      <c r="BA304" s="331"/>
      <c r="BB304" s="331"/>
      <c r="BC304" s="331"/>
      <c r="BD304" s="331"/>
      <c r="BE304" s="331"/>
      <c r="BF304" s="331"/>
      <c r="BG304" s="331"/>
      <c r="BH304" s="331"/>
      <c r="BI304" s="331"/>
      <c r="BJ304" s="331"/>
      <c r="BK304" s="331"/>
      <c r="BL304" s="331"/>
      <c r="BM304" s="331"/>
      <c r="BN304" s="331"/>
      <c r="BO304" s="331"/>
      <c r="BP304" s="331"/>
      <c r="BQ304" s="331"/>
      <c r="BR304" s="331"/>
      <c r="BS304" s="331"/>
      <c r="BT304" s="331"/>
      <c r="BU304" s="331"/>
      <c r="BV304" s="331"/>
      <c r="BW304" s="331"/>
      <c r="BX304" s="331"/>
      <c r="BY304" s="331"/>
      <c r="BZ304" s="331"/>
      <c r="CA304" s="331"/>
      <c r="CB304" s="331"/>
      <c r="CC304" s="331"/>
      <c r="CD304" s="331"/>
      <c r="CE304" s="331"/>
      <c r="CF304" s="331"/>
      <c r="CG304" s="331"/>
      <c r="CH304" s="331"/>
      <c r="CI304" s="331"/>
      <c r="CJ304" s="331"/>
      <c r="CK304" s="331"/>
      <c r="CL304" s="331"/>
      <c r="CM304" s="331"/>
      <c r="CN304" s="331"/>
      <c r="CO304" s="331"/>
      <c r="CP304" s="331"/>
      <c r="CQ304" s="331"/>
      <c r="CR304" s="331"/>
      <c r="CS304" s="331"/>
      <c r="CT304" s="331"/>
      <c r="CU304" s="331"/>
      <c r="CV304" s="331"/>
      <c r="CW304" s="331"/>
      <c r="CX304" s="331"/>
      <c r="CY304" s="331"/>
      <c r="CZ304" s="331"/>
      <c r="DA304" s="331"/>
      <c r="DB304" s="331"/>
      <c r="DC304" s="331"/>
      <c r="DD304" s="331"/>
      <c r="DE304" s="331"/>
      <c r="DF304" s="331"/>
      <c r="DG304" s="331"/>
      <c r="DH304" s="331"/>
      <c r="DI304" s="331"/>
      <c r="DJ304" s="331"/>
      <c r="DK304" s="331"/>
      <c r="DL304" s="331"/>
    </row>
    <row r="305" spans="1:117" s="311" customFormat="1" ht="18.75" customHeight="1" thickBot="1">
      <c r="A305" s="228"/>
      <c r="B305" s="228"/>
      <c r="C305" s="174"/>
      <c r="D305" s="150"/>
      <c r="E305" s="150"/>
      <c r="F305" s="150"/>
      <c r="G305" s="256"/>
      <c r="H305" s="256"/>
      <c r="I305" s="331"/>
      <c r="J305" s="331"/>
      <c r="K305" s="331"/>
      <c r="L305" s="331"/>
      <c r="M305" s="331"/>
      <c r="N305" s="331"/>
      <c r="O305" s="331"/>
      <c r="P305" s="331"/>
      <c r="Q305" s="331"/>
      <c r="R305" s="331"/>
      <c r="S305" s="331"/>
      <c r="T305" s="331"/>
      <c r="U305" s="331"/>
      <c r="V305" s="331"/>
      <c r="W305" s="331"/>
      <c r="X305" s="331"/>
      <c r="Y305" s="331"/>
      <c r="Z305" s="331"/>
      <c r="AA305" s="331"/>
      <c r="AB305" s="331"/>
      <c r="AC305" s="331"/>
      <c r="AD305" s="331"/>
      <c r="AE305" s="331"/>
      <c r="AF305" s="331"/>
      <c r="AG305" s="331"/>
      <c r="AH305" s="331"/>
      <c r="AI305" s="331"/>
      <c r="AJ305" s="331"/>
      <c r="AK305" s="331"/>
      <c r="AL305" s="331"/>
      <c r="AM305" s="331"/>
      <c r="AN305" s="331"/>
      <c r="AO305" s="331"/>
      <c r="AP305" s="331"/>
      <c r="AQ305" s="331"/>
      <c r="AR305" s="331"/>
      <c r="AS305" s="331"/>
      <c r="AT305" s="331"/>
      <c r="AU305" s="331"/>
      <c r="AV305" s="331"/>
      <c r="AW305" s="331"/>
      <c r="AX305" s="331"/>
      <c r="AY305" s="331"/>
      <c r="AZ305" s="331"/>
      <c r="BA305" s="331"/>
      <c r="BB305" s="331"/>
      <c r="BC305" s="331"/>
      <c r="BD305" s="331"/>
      <c r="BE305" s="331"/>
      <c r="BF305" s="331"/>
      <c r="BG305" s="331"/>
      <c r="BH305" s="331"/>
      <c r="BI305" s="331"/>
      <c r="BJ305" s="331"/>
      <c r="BK305" s="331"/>
      <c r="BL305" s="331"/>
      <c r="BM305" s="331"/>
      <c r="BN305" s="331"/>
      <c r="BO305" s="331"/>
      <c r="BP305" s="331"/>
      <c r="BQ305" s="331"/>
      <c r="BR305" s="331"/>
      <c r="BS305" s="331"/>
      <c r="BT305" s="331"/>
      <c r="BU305" s="331"/>
      <c r="BV305" s="331"/>
      <c r="BW305" s="331"/>
      <c r="BX305" s="331"/>
      <c r="BY305" s="331"/>
      <c r="BZ305" s="331"/>
      <c r="CA305" s="331"/>
      <c r="CB305" s="331"/>
      <c r="CC305" s="331"/>
      <c r="CD305" s="331"/>
      <c r="CE305" s="331"/>
      <c r="CF305" s="331"/>
      <c r="CG305" s="331"/>
      <c r="CH305" s="331"/>
      <c r="CI305" s="331"/>
      <c r="CJ305" s="331"/>
      <c r="CK305" s="331"/>
      <c r="CL305" s="331"/>
      <c r="CM305" s="331"/>
      <c r="CN305" s="331"/>
      <c r="CO305" s="331"/>
      <c r="CP305" s="331"/>
      <c r="CQ305" s="331"/>
      <c r="CR305" s="331"/>
      <c r="CS305" s="331"/>
      <c r="CT305" s="331"/>
      <c r="CU305" s="331"/>
      <c r="CV305" s="331"/>
      <c r="CW305" s="331"/>
      <c r="CX305" s="331"/>
      <c r="CY305" s="331"/>
      <c r="CZ305" s="331"/>
      <c r="DA305" s="331"/>
      <c r="DB305" s="331"/>
      <c r="DC305" s="331"/>
      <c r="DD305" s="331"/>
      <c r="DE305" s="331"/>
      <c r="DF305" s="331"/>
      <c r="DG305" s="331"/>
      <c r="DH305" s="331"/>
      <c r="DI305" s="331"/>
      <c r="DJ305" s="331"/>
      <c r="DK305" s="331"/>
      <c r="DL305" s="331"/>
    </row>
    <row r="306" spans="1:117" s="311" customFormat="1" ht="27.75" customHeight="1">
      <c r="A306" s="305"/>
      <c r="B306" s="305"/>
      <c r="C306" s="174"/>
      <c r="D306" s="1258"/>
      <c r="E306" s="1260" t="s">
        <v>368</v>
      </c>
      <c r="F306" s="1309"/>
      <c r="G306" s="1296"/>
      <c r="H306" s="1312"/>
      <c r="I306" s="1288" t="s">
        <v>35</v>
      </c>
      <c r="J306" s="1300"/>
      <c r="K306" s="1302" t="s">
        <v>693</v>
      </c>
      <c r="L306" s="1282" t="s">
        <v>37</v>
      </c>
      <c r="M306" s="1282" t="s">
        <v>38</v>
      </c>
      <c r="N306" s="1282" t="s">
        <v>39</v>
      </c>
      <c r="O306" s="1282" t="s">
        <v>40</v>
      </c>
      <c r="P306" s="1282" t="s">
        <v>41</v>
      </c>
      <c r="Q306" s="1282" t="s">
        <v>42</v>
      </c>
      <c r="R306" s="1287"/>
      <c r="S306" s="1287"/>
      <c r="T306" s="1287"/>
      <c r="U306" s="1287"/>
      <c r="V306" s="1287"/>
      <c r="W306" s="1287"/>
      <c r="X306" s="1288"/>
      <c r="Y306" s="1287"/>
      <c r="Z306" s="1287"/>
      <c r="AA306" s="1287"/>
      <c r="AB306" s="1287"/>
      <c r="AC306" s="1287"/>
      <c r="AD306" s="1287"/>
      <c r="AE306" s="1288"/>
      <c r="AF306" s="1287"/>
      <c r="AG306" s="1287"/>
      <c r="AH306" s="1287"/>
      <c r="AI306" s="1287"/>
      <c r="AJ306" s="1287"/>
      <c r="AK306" s="1287"/>
      <c r="AL306" s="1288"/>
      <c r="AM306" s="1287"/>
      <c r="AN306" s="1287"/>
      <c r="AO306" s="1287"/>
      <c r="AP306" s="1287"/>
      <c r="AQ306" s="1287"/>
      <c r="AR306" s="1287"/>
      <c r="AS306" s="1288"/>
      <c r="AT306" s="1287"/>
      <c r="AU306" s="1287"/>
      <c r="AV306" s="1287"/>
      <c r="AW306" s="1287"/>
      <c r="AX306" s="1287"/>
      <c r="AY306" s="1287"/>
      <c r="AZ306" s="1287"/>
      <c r="BA306" s="1287"/>
      <c r="BB306" s="1287"/>
      <c r="BC306" s="1287"/>
      <c r="BD306" s="1287"/>
      <c r="BE306" s="1287"/>
      <c r="BF306" s="1287"/>
      <c r="BG306" s="1287"/>
      <c r="BH306" s="1287"/>
      <c r="BI306" s="1287"/>
      <c r="BJ306" s="1287"/>
      <c r="BK306" s="1287"/>
      <c r="BL306" s="1287"/>
      <c r="BM306" s="1287"/>
      <c r="BN306" s="1287"/>
      <c r="BO306" s="1287"/>
      <c r="BP306" s="1287"/>
      <c r="BQ306" s="1287"/>
      <c r="BR306" s="1287"/>
      <c r="BS306" s="1287"/>
      <c r="BT306" s="1288"/>
      <c r="BU306" s="1287"/>
      <c r="BV306" s="1287"/>
      <c r="BW306" s="1287"/>
      <c r="BX306" s="1287"/>
      <c r="BY306" s="1287"/>
      <c r="BZ306" s="1287"/>
      <c r="CA306" s="1287"/>
      <c r="CB306" s="1287"/>
      <c r="CC306" s="1287"/>
      <c r="CD306" s="1287"/>
      <c r="CE306" s="1287"/>
      <c r="CF306" s="1287"/>
      <c r="CG306" s="1287"/>
      <c r="CH306" s="1287"/>
      <c r="CI306" s="1287"/>
      <c r="CJ306" s="1287"/>
      <c r="CK306" s="1287"/>
      <c r="CL306" s="1287"/>
      <c r="CM306" s="1287"/>
      <c r="CN306" s="1287"/>
      <c r="CO306" s="1287"/>
      <c r="CP306" s="1287"/>
      <c r="CQ306" s="1287"/>
      <c r="CR306" s="1287"/>
      <c r="CS306" s="1287"/>
      <c r="CT306" s="1287"/>
      <c r="CU306" s="1287"/>
      <c r="CV306" s="1287"/>
      <c r="CW306" s="1287"/>
      <c r="CX306" s="1288"/>
      <c r="CY306" s="1282" t="s">
        <v>43</v>
      </c>
      <c r="CZ306" s="1282" t="s">
        <v>44</v>
      </c>
      <c r="DA306" s="1282" t="s">
        <v>758</v>
      </c>
      <c r="DB306" s="1282" t="s">
        <v>759</v>
      </c>
      <c r="DC306" s="1282" t="s">
        <v>45</v>
      </c>
      <c r="DD306" s="1282" t="s">
        <v>46</v>
      </c>
      <c r="DE306" s="1282" t="s">
        <v>47</v>
      </c>
      <c r="DF306" s="1282" t="s">
        <v>48</v>
      </c>
      <c r="DG306" s="1282" t="s">
        <v>49</v>
      </c>
      <c r="DH306" s="1282" t="s">
        <v>50</v>
      </c>
      <c r="DI306" s="1282" t="s">
        <v>51</v>
      </c>
      <c r="DJ306" s="1282" t="s">
        <v>52</v>
      </c>
      <c r="DK306" s="1282" t="s">
        <v>53</v>
      </c>
      <c r="DL306" s="1306" t="s">
        <v>54</v>
      </c>
    </row>
    <row r="307" spans="1:117" s="311" customFormat="1" ht="27.75" customHeight="1">
      <c r="A307" s="305"/>
      <c r="B307" s="305"/>
      <c r="C307" s="174"/>
      <c r="D307" s="1308"/>
      <c r="E307" s="1310"/>
      <c r="F307" s="1311"/>
      <c r="G307" s="1297"/>
      <c r="H307" s="1313"/>
      <c r="I307" s="1314"/>
      <c r="J307" s="1301"/>
      <c r="K307" s="1303"/>
      <c r="L307" s="1286"/>
      <c r="M307" s="1286"/>
      <c r="N307" s="1286"/>
      <c r="O307" s="1286"/>
      <c r="P307" s="1286"/>
      <c r="Q307" s="1286"/>
      <c r="R307" s="241" t="s">
        <v>373</v>
      </c>
      <c r="S307" s="241" t="s">
        <v>374</v>
      </c>
      <c r="T307" s="241" t="s">
        <v>375</v>
      </c>
      <c r="U307" s="241" t="s">
        <v>376</v>
      </c>
      <c r="V307" s="241" t="s">
        <v>377</v>
      </c>
      <c r="W307" s="241" t="s">
        <v>378</v>
      </c>
      <c r="X307" s="241" t="s">
        <v>379</v>
      </c>
      <c r="Y307" s="241" t="s">
        <v>380</v>
      </c>
      <c r="Z307" s="241" t="s">
        <v>381</v>
      </c>
      <c r="AA307" s="241" t="s">
        <v>382</v>
      </c>
      <c r="AB307" s="241" t="s">
        <v>383</v>
      </c>
      <c r="AC307" s="241" t="s">
        <v>384</v>
      </c>
      <c r="AD307" s="241" t="s">
        <v>385</v>
      </c>
      <c r="AE307" s="241" t="s">
        <v>386</v>
      </c>
      <c r="AF307" s="241" t="s">
        <v>387</v>
      </c>
      <c r="AG307" s="241" t="s">
        <v>388</v>
      </c>
      <c r="AH307" s="241" t="s">
        <v>389</v>
      </c>
      <c r="AI307" s="241" t="s">
        <v>390</v>
      </c>
      <c r="AJ307" s="241" t="s">
        <v>391</v>
      </c>
      <c r="AK307" s="241" t="s">
        <v>392</v>
      </c>
      <c r="AL307" s="241" t="s">
        <v>393</v>
      </c>
      <c r="AM307" s="241" t="s">
        <v>394</v>
      </c>
      <c r="AN307" s="241" t="s">
        <v>395</v>
      </c>
      <c r="AO307" s="241" t="s">
        <v>396</v>
      </c>
      <c r="AP307" s="241" t="s">
        <v>397</v>
      </c>
      <c r="AQ307" s="241" t="s">
        <v>398</v>
      </c>
      <c r="AR307" s="241" t="s">
        <v>399</v>
      </c>
      <c r="AS307" s="241" t="s">
        <v>400</v>
      </c>
      <c r="AT307" s="241" t="s">
        <v>401</v>
      </c>
      <c r="AU307" s="241" t="s">
        <v>402</v>
      </c>
      <c r="AV307" s="241" t="s">
        <v>403</v>
      </c>
      <c r="AW307" s="241" t="s">
        <v>404</v>
      </c>
      <c r="AX307" s="241" t="s">
        <v>405</v>
      </c>
      <c r="AY307" s="241" t="s">
        <v>406</v>
      </c>
      <c r="AZ307" s="241" t="s">
        <v>407</v>
      </c>
      <c r="BA307" s="241" t="s">
        <v>408</v>
      </c>
      <c r="BB307" s="241" t="s">
        <v>409</v>
      </c>
      <c r="BC307" s="241" t="s">
        <v>410</v>
      </c>
      <c r="BD307" s="241" t="s">
        <v>411</v>
      </c>
      <c r="BE307" s="241" t="s">
        <v>412</v>
      </c>
      <c r="BF307" s="241" t="s">
        <v>413</v>
      </c>
      <c r="BG307" s="241" t="s">
        <v>414</v>
      </c>
      <c r="BH307" s="241" t="s">
        <v>415</v>
      </c>
      <c r="BI307" s="241" t="s">
        <v>416</v>
      </c>
      <c r="BJ307" s="241" t="s">
        <v>417</v>
      </c>
      <c r="BK307" s="241" t="s">
        <v>418</v>
      </c>
      <c r="BL307" s="241" t="s">
        <v>419</v>
      </c>
      <c r="BM307" s="241" t="s">
        <v>420</v>
      </c>
      <c r="BN307" s="241" t="s">
        <v>421</v>
      </c>
      <c r="BO307" s="241" t="s">
        <v>422</v>
      </c>
      <c r="BP307" s="241" t="s">
        <v>423</v>
      </c>
      <c r="BQ307" s="241" t="s">
        <v>424</v>
      </c>
      <c r="BR307" s="241" t="s">
        <v>425</v>
      </c>
      <c r="BS307" s="241" t="s">
        <v>426</v>
      </c>
      <c r="BT307" s="241" t="s">
        <v>427</v>
      </c>
      <c r="BU307" s="241" t="s">
        <v>428</v>
      </c>
      <c r="BV307" s="241" t="s">
        <v>429</v>
      </c>
      <c r="BW307" s="241" t="s">
        <v>430</v>
      </c>
      <c r="BX307" s="241" t="s">
        <v>431</v>
      </c>
      <c r="BY307" s="241" t="s">
        <v>432</v>
      </c>
      <c r="BZ307" s="241" t="s">
        <v>433</v>
      </c>
      <c r="CA307" s="241" t="s">
        <v>434</v>
      </c>
      <c r="CB307" s="241" t="s">
        <v>435</v>
      </c>
      <c r="CC307" s="241" t="s">
        <v>436</v>
      </c>
      <c r="CD307" s="241" t="s">
        <v>437</v>
      </c>
      <c r="CE307" s="241" t="s">
        <v>438</v>
      </c>
      <c r="CF307" s="241" t="s">
        <v>439</v>
      </c>
      <c r="CG307" s="241" t="s">
        <v>440</v>
      </c>
      <c r="CH307" s="241" t="s">
        <v>441</v>
      </c>
      <c r="CI307" s="241" t="s">
        <v>442</v>
      </c>
      <c r="CJ307" s="241" t="s">
        <v>443</v>
      </c>
      <c r="CK307" s="241" t="s">
        <v>444</v>
      </c>
      <c r="CL307" s="241" t="s">
        <v>445</v>
      </c>
      <c r="CM307" s="241" t="s">
        <v>446</v>
      </c>
      <c r="CN307" s="241" t="s">
        <v>447</v>
      </c>
      <c r="CO307" s="241" t="s">
        <v>448</v>
      </c>
      <c r="CP307" s="241" t="s">
        <v>449</v>
      </c>
      <c r="CQ307" s="241" t="s">
        <v>450</v>
      </c>
      <c r="CR307" s="241" t="s">
        <v>451</v>
      </c>
      <c r="CS307" s="241" t="s">
        <v>452</v>
      </c>
      <c r="CT307" s="241" t="s">
        <v>453</v>
      </c>
      <c r="CU307" s="241" t="s">
        <v>454</v>
      </c>
      <c r="CV307" s="241" t="s">
        <v>455</v>
      </c>
      <c r="CW307" s="241" t="s">
        <v>456</v>
      </c>
      <c r="CX307" s="241" t="s">
        <v>457</v>
      </c>
      <c r="CY307" s="1286"/>
      <c r="CZ307" s="1286"/>
      <c r="DA307" s="1286"/>
      <c r="DB307" s="1286"/>
      <c r="DC307" s="1286"/>
      <c r="DD307" s="1286"/>
      <c r="DE307" s="1286"/>
      <c r="DF307" s="1286"/>
      <c r="DG307" s="1286"/>
      <c r="DH307" s="1286"/>
      <c r="DI307" s="1286"/>
      <c r="DJ307" s="1286"/>
      <c r="DK307" s="1286"/>
      <c r="DL307" s="1315"/>
    </row>
    <row r="308" spans="1:117" s="311" customFormat="1" ht="18.75" customHeight="1">
      <c r="A308" s="214"/>
      <c r="B308" s="214"/>
      <c r="C308" s="174"/>
      <c r="D308" s="84" t="s">
        <v>504</v>
      </c>
      <c r="E308" s="161" t="s">
        <v>906</v>
      </c>
      <c r="F308" s="332" t="s">
        <v>369</v>
      </c>
      <c r="G308" s="307"/>
      <c r="H308" s="308"/>
      <c r="I308" s="333">
        <f>'PRA110'!H308</f>
        <v>0</v>
      </c>
      <c r="J308" s="334"/>
      <c r="K308" s="335">
        <f>'PRA110'!I308</f>
        <v>0</v>
      </c>
      <c r="L308" s="335">
        <f>'PRA110'!K308</f>
        <v>0</v>
      </c>
      <c r="M308" s="335">
        <f>'PRA110'!L308</f>
        <v>0</v>
      </c>
      <c r="N308" s="335">
        <f>'PRA110'!M308</f>
        <v>0</v>
      </c>
      <c r="O308" s="335">
        <f>'PRA110'!N308</f>
        <v>0</v>
      </c>
      <c r="P308" s="335">
        <f>'PRA110'!O308</f>
        <v>0</v>
      </c>
      <c r="Q308" s="335">
        <f>'PRA110'!P308</f>
        <v>0</v>
      </c>
      <c r="R308" s="335">
        <f>'PRA110'!Q308</f>
        <v>0</v>
      </c>
      <c r="S308" s="335">
        <f>'PRA110'!R308</f>
        <v>0</v>
      </c>
      <c r="T308" s="335">
        <f>'PRA110'!S308</f>
        <v>0</v>
      </c>
      <c r="U308" s="335">
        <f>'PRA110'!T308</f>
        <v>0</v>
      </c>
      <c r="V308" s="335">
        <f>'PRA110'!U308</f>
        <v>0</v>
      </c>
      <c r="W308" s="335">
        <f>'PRA110'!V308</f>
        <v>0</v>
      </c>
      <c r="X308" s="335">
        <f>'PRA110'!W308</f>
        <v>0</v>
      </c>
      <c r="Y308" s="335">
        <f>'PRA110'!X308</f>
        <v>0</v>
      </c>
      <c r="Z308" s="335">
        <f>'PRA110'!Y308</f>
        <v>0</v>
      </c>
      <c r="AA308" s="335">
        <f>'PRA110'!Z308</f>
        <v>0</v>
      </c>
      <c r="AB308" s="335">
        <f>'PRA110'!AA308</f>
        <v>0</v>
      </c>
      <c r="AC308" s="335">
        <f>'PRA110'!AB308</f>
        <v>0</v>
      </c>
      <c r="AD308" s="335">
        <f>'PRA110'!AC308</f>
        <v>0</v>
      </c>
      <c r="AE308" s="335">
        <f>'PRA110'!AD308</f>
        <v>0</v>
      </c>
      <c r="AF308" s="335">
        <f>'PRA110'!AE308</f>
        <v>0</v>
      </c>
      <c r="AG308" s="335">
        <f>'PRA110'!AF308</f>
        <v>0</v>
      </c>
      <c r="AH308" s="335">
        <f>'PRA110'!AG308</f>
        <v>0</v>
      </c>
      <c r="AI308" s="335">
        <f>'PRA110'!AH308</f>
        <v>0</v>
      </c>
      <c r="AJ308" s="335">
        <f>'PRA110'!AI308</f>
        <v>0</v>
      </c>
      <c r="AK308" s="335">
        <f>'PRA110'!AJ308</f>
        <v>0</v>
      </c>
      <c r="AL308" s="335">
        <f>'PRA110'!AK308</f>
        <v>0</v>
      </c>
      <c r="AM308" s="335">
        <f>'PRA110'!AL308</f>
        <v>0</v>
      </c>
      <c r="AN308" s="335">
        <f>'PRA110'!AM308</f>
        <v>0</v>
      </c>
      <c r="AO308" s="335">
        <f>'PRA110'!AN308</f>
        <v>0</v>
      </c>
      <c r="AP308" s="335">
        <f>'PRA110'!AO308</f>
        <v>0</v>
      </c>
      <c r="AQ308" s="335">
        <f>'PRA110'!AP308</f>
        <v>0</v>
      </c>
      <c r="AR308" s="335">
        <f>'PRA110'!AQ308</f>
        <v>0</v>
      </c>
      <c r="AS308" s="335">
        <f>'PRA110'!AR308</f>
        <v>0</v>
      </c>
      <c r="AT308" s="335">
        <f>'PRA110'!AS308</f>
        <v>0</v>
      </c>
      <c r="AU308" s="335">
        <f>'PRA110'!AT308</f>
        <v>0</v>
      </c>
      <c r="AV308" s="335">
        <f>'PRA110'!AU308</f>
        <v>0</v>
      </c>
      <c r="AW308" s="335">
        <f>'PRA110'!AV308</f>
        <v>0</v>
      </c>
      <c r="AX308" s="335">
        <f>'PRA110'!AW308</f>
        <v>0</v>
      </c>
      <c r="AY308" s="335">
        <f>'PRA110'!AX308</f>
        <v>0</v>
      </c>
      <c r="AZ308" s="335">
        <f>'PRA110'!AY308</f>
        <v>0</v>
      </c>
      <c r="BA308" s="335">
        <f>'PRA110'!AZ308</f>
        <v>0</v>
      </c>
      <c r="BB308" s="335">
        <f>'PRA110'!BA308</f>
        <v>0</v>
      </c>
      <c r="BC308" s="335">
        <f>'PRA110'!BB308</f>
        <v>0</v>
      </c>
      <c r="BD308" s="335">
        <f>'PRA110'!BC308</f>
        <v>0</v>
      </c>
      <c r="BE308" s="335">
        <f>'PRA110'!BD308</f>
        <v>0</v>
      </c>
      <c r="BF308" s="335">
        <f>'PRA110'!BE308</f>
        <v>0</v>
      </c>
      <c r="BG308" s="335">
        <f>'PRA110'!BF308</f>
        <v>0</v>
      </c>
      <c r="BH308" s="335">
        <f>'PRA110'!BG308</f>
        <v>0</v>
      </c>
      <c r="BI308" s="335">
        <f>'PRA110'!BH308</f>
        <v>0</v>
      </c>
      <c r="BJ308" s="335">
        <f>'PRA110'!BI308</f>
        <v>0</v>
      </c>
      <c r="BK308" s="335">
        <f>'PRA110'!BJ308</f>
        <v>0</v>
      </c>
      <c r="BL308" s="335">
        <f>'PRA110'!BK308</f>
        <v>0</v>
      </c>
      <c r="BM308" s="335">
        <f>'PRA110'!BL308</f>
        <v>0</v>
      </c>
      <c r="BN308" s="335">
        <f>'PRA110'!BM308</f>
        <v>0</v>
      </c>
      <c r="BO308" s="335">
        <f>'PRA110'!BN308</f>
        <v>0</v>
      </c>
      <c r="BP308" s="335">
        <f>'PRA110'!BO308</f>
        <v>0</v>
      </c>
      <c r="BQ308" s="335">
        <f>'PRA110'!BP308</f>
        <v>0</v>
      </c>
      <c r="BR308" s="335">
        <f>'PRA110'!BQ308</f>
        <v>0</v>
      </c>
      <c r="BS308" s="335">
        <f>'PRA110'!BR308</f>
        <v>0</v>
      </c>
      <c r="BT308" s="335">
        <f>'PRA110'!BS308</f>
        <v>0</v>
      </c>
      <c r="BU308" s="335">
        <f>'PRA110'!BT308</f>
        <v>0</v>
      </c>
      <c r="BV308" s="335">
        <f>'PRA110'!BU308</f>
        <v>0</v>
      </c>
      <c r="BW308" s="335">
        <f>'PRA110'!BV308</f>
        <v>0</v>
      </c>
      <c r="BX308" s="335">
        <f>'PRA110'!BW308</f>
        <v>0</v>
      </c>
      <c r="BY308" s="335">
        <f>'PRA110'!BX308</f>
        <v>0</v>
      </c>
      <c r="BZ308" s="335">
        <f>'PRA110'!BY308</f>
        <v>0</v>
      </c>
      <c r="CA308" s="335">
        <f>'PRA110'!BZ308</f>
        <v>0</v>
      </c>
      <c r="CB308" s="335">
        <f>'PRA110'!CA308</f>
        <v>0</v>
      </c>
      <c r="CC308" s="335">
        <f>'PRA110'!CB308</f>
        <v>0</v>
      </c>
      <c r="CD308" s="335">
        <f>'PRA110'!CC308</f>
        <v>0</v>
      </c>
      <c r="CE308" s="335">
        <f>'PRA110'!CD308</f>
        <v>0</v>
      </c>
      <c r="CF308" s="335">
        <f>'PRA110'!CE308</f>
        <v>0</v>
      </c>
      <c r="CG308" s="335">
        <f>'PRA110'!CF308</f>
        <v>0</v>
      </c>
      <c r="CH308" s="335">
        <f>'PRA110'!CG308</f>
        <v>0</v>
      </c>
      <c r="CI308" s="335">
        <f>'PRA110'!CH308</f>
        <v>0</v>
      </c>
      <c r="CJ308" s="335">
        <f>'PRA110'!CI308</f>
        <v>0</v>
      </c>
      <c r="CK308" s="335">
        <f>'PRA110'!CJ308</f>
        <v>0</v>
      </c>
      <c r="CL308" s="335">
        <f>'PRA110'!CK308</f>
        <v>0</v>
      </c>
      <c r="CM308" s="335">
        <f>'PRA110'!CL308</f>
        <v>0</v>
      </c>
      <c r="CN308" s="335">
        <f>'PRA110'!CM308</f>
        <v>0</v>
      </c>
      <c r="CO308" s="335">
        <f>'PRA110'!CN308</f>
        <v>0</v>
      </c>
      <c r="CP308" s="335">
        <f>'PRA110'!CO308</f>
        <v>0</v>
      </c>
      <c r="CQ308" s="335">
        <f>'PRA110'!CP308</f>
        <v>0</v>
      </c>
      <c r="CR308" s="335">
        <f>'PRA110'!CQ308</f>
        <v>0</v>
      </c>
      <c r="CS308" s="335">
        <f>'PRA110'!CR308</f>
        <v>0</v>
      </c>
      <c r="CT308" s="335">
        <f>'PRA110'!CS308</f>
        <v>0</v>
      </c>
      <c r="CU308" s="335">
        <f>'PRA110'!CT308</f>
        <v>0</v>
      </c>
      <c r="CV308" s="335">
        <f>'PRA110'!CU308</f>
        <v>0</v>
      </c>
      <c r="CW308" s="335">
        <f>'PRA110'!CV308</f>
        <v>0</v>
      </c>
      <c r="CX308" s="335">
        <f>'PRA110'!CW308</f>
        <v>0</v>
      </c>
      <c r="CY308" s="335">
        <f>'PRA110'!CX308</f>
        <v>0</v>
      </c>
      <c r="CZ308" s="335">
        <f>'PRA110'!CY308</f>
        <v>0</v>
      </c>
      <c r="DA308" s="335">
        <f>'PRA110'!CZ308</f>
        <v>0</v>
      </c>
      <c r="DB308" s="335">
        <f>'PRA110'!DA308</f>
        <v>0</v>
      </c>
      <c r="DC308" s="335">
        <f>'PRA110'!DB308</f>
        <v>0</v>
      </c>
      <c r="DD308" s="335">
        <f>'PRA110'!DC308</f>
        <v>0</v>
      </c>
      <c r="DE308" s="335">
        <f>'PRA110'!DD308</f>
        <v>0</v>
      </c>
      <c r="DF308" s="335">
        <f>'PRA110'!DE308</f>
        <v>0</v>
      </c>
      <c r="DG308" s="335">
        <f>'PRA110'!DF308</f>
        <v>0</v>
      </c>
      <c r="DH308" s="335">
        <f>'PRA110'!DG308</f>
        <v>0</v>
      </c>
      <c r="DI308" s="335">
        <f>'PRA110'!DH308</f>
        <v>0</v>
      </c>
      <c r="DJ308" s="335">
        <f>'PRA110'!DI308</f>
        <v>0</v>
      </c>
      <c r="DK308" s="335">
        <f>'PRA110'!DJ308</f>
        <v>0</v>
      </c>
      <c r="DL308" s="336">
        <f>'PRA110'!DK308</f>
        <v>0</v>
      </c>
    </row>
    <row r="309" spans="1:117" s="311" customFormat="1" ht="18.75" customHeight="1">
      <c r="A309" s="262"/>
      <c r="B309" s="262"/>
      <c r="C309" s="174"/>
      <c r="D309" s="84" t="s">
        <v>505</v>
      </c>
      <c r="E309" s="161" t="s">
        <v>907</v>
      </c>
      <c r="F309" s="231" t="s">
        <v>370</v>
      </c>
      <c r="G309" s="312"/>
      <c r="H309" s="313"/>
      <c r="I309" s="34">
        <f>'PRA110'!H309</f>
        <v>0</v>
      </c>
      <c r="J309" s="337"/>
      <c r="K309" s="338">
        <f>'PRA110'!I309</f>
        <v>0</v>
      </c>
      <c r="L309" s="338">
        <f>'PRA110'!K309</f>
        <v>0</v>
      </c>
      <c r="M309" s="338">
        <f>'PRA110'!L309</f>
        <v>0</v>
      </c>
      <c r="N309" s="338">
        <f>'PRA110'!M309</f>
        <v>0</v>
      </c>
      <c r="O309" s="338">
        <f>'PRA110'!N309</f>
        <v>0</v>
      </c>
      <c r="P309" s="338">
        <f>'PRA110'!O309</f>
        <v>0</v>
      </c>
      <c r="Q309" s="338">
        <f>'PRA110'!P309</f>
        <v>0</v>
      </c>
      <c r="R309" s="338">
        <f>'PRA110'!Q309</f>
        <v>0</v>
      </c>
      <c r="S309" s="338">
        <f>'PRA110'!R309</f>
        <v>0</v>
      </c>
      <c r="T309" s="338">
        <f>'PRA110'!S309</f>
        <v>0</v>
      </c>
      <c r="U309" s="338">
        <f>'PRA110'!T309</f>
        <v>0</v>
      </c>
      <c r="V309" s="338">
        <f>'PRA110'!U309</f>
        <v>0</v>
      </c>
      <c r="W309" s="338">
        <f>'PRA110'!V309</f>
        <v>0</v>
      </c>
      <c r="X309" s="338">
        <f>'PRA110'!W309</f>
        <v>0</v>
      </c>
      <c r="Y309" s="338">
        <f>'PRA110'!X309</f>
        <v>0</v>
      </c>
      <c r="Z309" s="338">
        <f>'PRA110'!Y309</f>
        <v>0</v>
      </c>
      <c r="AA309" s="338">
        <f>'PRA110'!Z309</f>
        <v>0</v>
      </c>
      <c r="AB309" s="338">
        <f>'PRA110'!AA309</f>
        <v>0</v>
      </c>
      <c r="AC309" s="338">
        <f>'PRA110'!AB309</f>
        <v>0</v>
      </c>
      <c r="AD309" s="338">
        <f>'PRA110'!AC309</f>
        <v>0</v>
      </c>
      <c r="AE309" s="338">
        <f>'PRA110'!AD309</f>
        <v>0</v>
      </c>
      <c r="AF309" s="338">
        <f>'PRA110'!AE309</f>
        <v>0</v>
      </c>
      <c r="AG309" s="338">
        <f>'PRA110'!AF309</f>
        <v>0</v>
      </c>
      <c r="AH309" s="338">
        <f>'PRA110'!AG309</f>
        <v>0</v>
      </c>
      <c r="AI309" s="338">
        <f>'PRA110'!AH309</f>
        <v>0</v>
      </c>
      <c r="AJ309" s="338">
        <f>'PRA110'!AI309</f>
        <v>0</v>
      </c>
      <c r="AK309" s="338">
        <f>'PRA110'!AJ309</f>
        <v>0</v>
      </c>
      <c r="AL309" s="338">
        <f>'PRA110'!AK309</f>
        <v>0</v>
      </c>
      <c r="AM309" s="338">
        <f>'PRA110'!AL309</f>
        <v>0</v>
      </c>
      <c r="AN309" s="338">
        <f>'PRA110'!AM309</f>
        <v>0</v>
      </c>
      <c r="AO309" s="338">
        <f>'PRA110'!AN309</f>
        <v>0</v>
      </c>
      <c r="AP309" s="338">
        <f>'PRA110'!AO309</f>
        <v>0</v>
      </c>
      <c r="AQ309" s="338">
        <f>'PRA110'!AP309</f>
        <v>0</v>
      </c>
      <c r="AR309" s="338">
        <f>'PRA110'!AQ309</f>
        <v>0</v>
      </c>
      <c r="AS309" s="338">
        <f>'PRA110'!AR309</f>
        <v>0</v>
      </c>
      <c r="AT309" s="338">
        <f>'PRA110'!AS309</f>
        <v>0</v>
      </c>
      <c r="AU309" s="338">
        <f>'PRA110'!AT309</f>
        <v>0</v>
      </c>
      <c r="AV309" s="338">
        <f>'PRA110'!AU309</f>
        <v>0</v>
      </c>
      <c r="AW309" s="338">
        <f>'PRA110'!AV309</f>
        <v>0</v>
      </c>
      <c r="AX309" s="338">
        <f>'PRA110'!AW309</f>
        <v>0</v>
      </c>
      <c r="AY309" s="338">
        <f>'PRA110'!AX309</f>
        <v>0</v>
      </c>
      <c r="AZ309" s="338">
        <f>'PRA110'!AY309</f>
        <v>0</v>
      </c>
      <c r="BA309" s="338">
        <f>'PRA110'!AZ309</f>
        <v>0</v>
      </c>
      <c r="BB309" s="338">
        <f>'PRA110'!BA309</f>
        <v>0</v>
      </c>
      <c r="BC309" s="338">
        <f>'PRA110'!BB309</f>
        <v>0</v>
      </c>
      <c r="BD309" s="338">
        <f>'PRA110'!BC309</f>
        <v>0</v>
      </c>
      <c r="BE309" s="338">
        <f>'PRA110'!BD309</f>
        <v>0</v>
      </c>
      <c r="BF309" s="338">
        <f>'PRA110'!BE309</f>
        <v>0</v>
      </c>
      <c r="BG309" s="338">
        <f>'PRA110'!BF309</f>
        <v>0</v>
      </c>
      <c r="BH309" s="338">
        <f>'PRA110'!BG309</f>
        <v>0</v>
      </c>
      <c r="BI309" s="338">
        <f>'PRA110'!BH309</f>
        <v>0</v>
      </c>
      <c r="BJ309" s="338">
        <f>'PRA110'!BI309</f>
        <v>0</v>
      </c>
      <c r="BK309" s="338">
        <f>'PRA110'!BJ309</f>
        <v>0</v>
      </c>
      <c r="BL309" s="338">
        <f>'PRA110'!BK309</f>
        <v>0</v>
      </c>
      <c r="BM309" s="338">
        <f>'PRA110'!BL309</f>
        <v>0</v>
      </c>
      <c r="BN309" s="338">
        <f>'PRA110'!BM309</f>
        <v>0</v>
      </c>
      <c r="BO309" s="338">
        <f>'PRA110'!BN309</f>
        <v>0</v>
      </c>
      <c r="BP309" s="338">
        <f>'PRA110'!BO309</f>
        <v>0</v>
      </c>
      <c r="BQ309" s="338">
        <f>'PRA110'!BP309</f>
        <v>0</v>
      </c>
      <c r="BR309" s="338">
        <f>'PRA110'!BQ309</f>
        <v>0</v>
      </c>
      <c r="BS309" s="338">
        <f>'PRA110'!BR309</f>
        <v>0</v>
      </c>
      <c r="BT309" s="338">
        <f>'PRA110'!BS309</f>
        <v>0</v>
      </c>
      <c r="BU309" s="338">
        <f>'PRA110'!BT309</f>
        <v>0</v>
      </c>
      <c r="BV309" s="338">
        <f>'PRA110'!BU309</f>
        <v>0</v>
      </c>
      <c r="BW309" s="338">
        <f>'PRA110'!BV309</f>
        <v>0</v>
      </c>
      <c r="BX309" s="338">
        <f>'PRA110'!BW309</f>
        <v>0</v>
      </c>
      <c r="BY309" s="338">
        <f>'PRA110'!BX309</f>
        <v>0</v>
      </c>
      <c r="BZ309" s="338">
        <f>'PRA110'!BY309</f>
        <v>0</v>
      </c>
      <c r="CA309" s="338">
        <f>'PRA110'!BZ309</f>
        <v>0</v>
      </c>
      <c r="CB309" s="338">
        <f>'PRA110'!CA309</f>
        <v>0</v>
      </c>
      <c r="CC309" s="338">
        <f>'PRA110'!CB309</f>
        <v>0</v>
      </c>
      <c r="CD309" s="338">
        <f>'PRA110'!CC309</f>
        <v>0</v>
      </c>
      <c r="CE309" s="338">
        <f>'PRA110'!CD309</f>
        <v>0</v>
      </c>
      <c r="CF309" s="338">
        <f>'PRA110'!CE309</f>
        <v>0</v>
      </c>
      <c r="CG309" s="338">
        <f>'PRA110'!CF309</f>
        <v>0</v>
      </c>
      <c r="CH309" s="338">
        <f>'PRA110'!CG309</f>
        <v>0</v>
      </c>
      <c r="CI309" s="338">
        <f>'PRA110'!CH309</f>
        <v>0</v>
      </c>
      <c r="CJ309" s="338">
        <f>'PRA110'!CI309</f>
        <v>0</v>
      </c>
      <c r="CK309" s="338">
        <f>'PRA110'!CJ309</f>
        <v>0</v>
      </c>
      <c r="CL309" s="338">
        <f>'PRA110'!CK309</f>
        <v>0</v>
      </c>
      <c r="CM309" s="338">
        <f>'PRA110'!CL309</f>
        <v>0</v>
      </c>
      <c r="CN309" s="338">
        <f>'PRA110'!CM309</f>
        <v>0</v>
      </c>
      <c r="CO309" s="338">
        <f>'PRA110'!CN309</f>
        <v>0</v>
      </c>
      <c r="CP309" s="338">
        <f>'PRA110'!CO309</f>
        <v>0</v>
      </c>
      <c r="CQ309" s="338">
        <f>'PRA110'!CP309</f>
        <v>0</v>
      </c>
      <c r="CR309" s="338">
        <f>'PRA110'!CQ309</f>
        <v>0</v>
      </c>
      <c r="CS309" s="338">
        <f>'PRA110'!CR309</f>
        <v>0</v>
      </c>
      <c r="CT309" s="338">
        <f>'PRA110'!CS309</f>
        <v>0</v>
      </c>
      <c r="CU309" s="338">
        <f>'PRA110'!CT309</f>
        <v>0</v>
      </c>
      <c r="CV309" s="338">
        <f>'PRA110'!CU309</f>
        <v>0</v>
      </c>
      <c r="CW309" s="338">
        <f>'PRA110'!CV309</f>
        <v>0</v>
      </c>
      <c r="CX309" s="338">
        <f>'PRA110'!CW309</f>
        <v>0</v>
      </c>
      <c r="CY309" s="338">
        <f>'PRA110'!CX309</f>
        <v>0</v>
      </c>
      <c r="CZ309" s="338">
        <f>'PRA110'!CY309</f>
        <v>0</v>
      </c>
      <c r="DA309" s="338">
        <f>'PRA110'!CZ309</f>
        <v>0</v>
      </c>
      <c r="DB309" s="338">
        <f>'PRA110'!DA309</f>
        <v>0</v>
      </c>
      <c r="DC309" s="338">
        <f>'PRA110'!DB309</f>
        <v>0</v>
      </c>
      <c r="DD309" s="338">
        <f>'PRA110'!DC309</f>
        <v>0</v>
      </c>
      <c r="DE309" s="338">
        <f>'PRA110'!DD309</f>
        <v>0</v>
      </c>
      <c r="DF309" s="338">
        <f>'PRA110'!DE309</f>
        <v>0</v>
      </c>
      <c r="DG309" s="338">
        <f>'PRA110'!DF309</f>
        <v>0</v>
      </c>
      <c r="DH309" s="338">
        <f>'PRA110'!DG309</f>
        <v>0</v>
      </c>
      <c r="DI309" s="338">
        <f>'PRA110'!DH309</f>
        <v>0</v>
      </c>
      <c r="DJ309" s="338">
        <f>'PRA110'!DI309</f>
        <v>0</v>
      </c>
      <c r="DK309" s="338">
        <f>'PRA110'!DJ309</f>
        <v>0</v>
      </c>
      <c r="DL309" s="339">
        <f>'PRA110'!DK309</f>
        <v>0</v>
      </c>
    </row>
    <row r="310" spans="1:117" s="311" customFormat="1" ht="18.75" customHeight="1">
      <c r="A310" s="262"/>
      <c r="B310" s="262"/>
      <c r="C310" s="174"/>
      <c r="D310" s="84" t="s">
        <v>506</v>
      </c>
      <c r="E310" s="163" t="s">
        <v>908</v>
      </c>
      <c r="F310" s="231" t="s">
        <v>365</v>
      </c>
      <c r="G310" s="312"/>
      <c r="H310" s="313"/>
      <c r="I310" s="34">
        <f>'PRA110'!H310</f>
        <v>0</v>
      </c>
      <c r="J310" s="337"/>
      <c r="K310" s="338">
        <f>'PRA110'!I310</f>
        <v>0</v>
      </c>
      <c r="L310" s="338">
        <f>'PRA110'!K310</f>
        <v>0</v>
      </c>
      <c r="M310" s="338">
        <f>'PRA110'!L310</f>
        <v>0</v>
      </c>
      <c r="N310" s="338">
        <f>'PRA110'!M310</f>
        <v>0</v>
      </c>
      <c r="O310" s="338">
        <f>'PRA110'!N310</f>
        <v>0</v>
      </c>
      <c r="P310" s="338">
        <f>'PRA110'!O310</f>
        <v>0</v>
      </c>
      <c r="Q310" s="338">
        <f>'PRA110'!P310</f>
        <v>0</v>
      </c>
      <c r="R310" s="338">
        <f>'PRA110'!Q310</f>
        <v>0</v>
      </c>
      <c r="S310" s="338">
        <f>'PRA110'!R310</f>
        <v>0</v>
      </c>
      <c r="T310" s="338">
        <f>'PRA110'!S310</f>
        <v>0</v>
      </c>
      <c r="U310" s="338">
        <f>'PRA110'!T310</f>
        <v>0</v>
      </c>
      <c r="V310" s="338">
        <f>'PRA110'!U310</f>
        <v>0</v>
      </c>
      <c r="W310" s="338">
        <f>'PRA110'!V310</f>
        <v>0</v>
      </c>
      <c r="X310" s="338">
        <f>'PRA110'!W310</f>
        <v>0</v>
      </c>
      <c r="Y310" s="338">
        <f>'PRA110'!X310</f>
        <v>0</v>
      </c>
      <c r="Z310" s="338">
        <f>'PRA110'!Y310</f>
        <v>0</v>
      </c>
      <c r="AA310" s="338">
        <f>'PRA110'!Z310</f>
        <v>0</v>
      </c>
      <c r="AB310" s="338">
        <f>'PRA110'!AA310</f>
        <v>0</v>
      </c>
      <c r="AC310" s="338">
        <f>'PRA110'!AB310</f>
        <v>0</v>
      </c>
      <c r="AD310" s="338">
        <f>'PRA110'!AC310</f>
        <v>0</v>
      </c>
      <c r="AE310" s="338">
        <f>'PRA110'!AD310</f>
        <v>0</v>
      </c>
      <c r="AF310" s="338">
        <f>'PRA110'!AE310</f>
        <v>0</v>
      </c>
      <c r="AG310" s="338">
        <f>'PRA110'!AF310</f>
        <v>0</v>
      </c>
      <c r="AH310" s="338">
        <f>'PRA110'!AG310</f>
        <v>0</v>
      </c>
      <c r="AI310" s="338">
        <f>'PRA110'!AH310</f>
        <v>0</v>
      </c>
      <c r="AJ310" s="338">
        <f>'PRA110'!AI310</f>
        <v>0</v>
      </c>
      <c r="AK310" s="338">
        <f>'PRA110'!AJ310</f>
        <v>0</v>
      </c>
      <c r="AL310" s="338">
        <f>'PRA110'!AK310</f>
        <v>0</v>
      </c>
      <c r="AM310" s="338">
        <f>'PRA110'!AL310</f>
        <v>0</v>
      </c>
      <c r="AN310" s="338">
        <f>'PRA110'!AM310</f>
        <v>0</v>
      </c>
      <c r="AO310" s="338">
        <f>'PRA110'!AN310</f>
        <v>0</v>
      </c>
      <c r="AP310" s="338">
        <f>'PRA110'!AO310</f>
        <v>0</v>
      </c>
      <c r="AQ310" s="338">
        <f>'PRA110'!AP310</f>
        <v>0</v>
      </c>
      <c r="AR310" s="338">
        <f>'PRA110'!AQ310</f>
        <v>0</v>
      </c>
      <c r="AS310" s="338">
        <f>'PRA110'!AR310</f>
        <v>0</v>
      </c>
      <c r="AT310" s="338">
        <f>'PRA110'!AS310</f>
        <v>0</v>
      </c>
      <c r="AU310" s="338">
        <f>'PRA110'!AT310</f>
        <v>0</v>
      </c>
      <c r="AV310" s="338">
        <f>'PRA110'!AU310</f>
        <v>0</v>
      </c>
      <c r="AW310" s="338">
        <f>'PRA110'!AV310</f>
        <v>0</v>
      </c>
      <c r="AX310" s="338">
        <f>'PRA110'!AW310</f>
        <v>0</v>
      </c>
      <c r="AY310" s="338">
        <f>'PRA110'!AX310</f>
        <v>0</v>
      </c>
      <c r="AZ310" s="338">
        <f>'PRA110'!AY310</f>
        <v>0</v>
      </c>
      <c r="BA310" s="338">
        <f>'PRA110'!AZ310</f>
        <v>0</v>
      </c>
      <c r="BB310" s="338">
        <f>'PRA110'!BA310</f>
        <v>0</v>
      </c>
      <c r="BC310" s="338">
        <f>'PRA110'!BB310</f>
        <v>0</v>
      </c>
      <c r="BD310" s="338">
        <f>'PRA110'!BC310</f>
        <v>0</v>
      </c>
      <c r="BE310" s="338">
        <f>'PRA110'!BD310</f>
        <v>0</v>
      </c>
      <c r="BF310" s="338">
        <f>'PRA110'!BE310</f>
        <v>0</v>
      </c>
      <c r="BG310" s="338">
        <f>'PRA110'!BF310</f>
        <v>0</v>
      </c>
      <c r="BH310" s="338">
        <f>'PRA110'!BG310</f>
        <v>0</v>
      </c>
      <c r="BI310" s="338">
        <f>'PRA110'!BH310</f>
        <v>0</v>
      </c>
      <c r="BJ310" s="338">
        <f>'PRA110'!BI310</f>
        <v>0</v>
      </c>
      <c r="BK310" s="338">
        <f>'PRA110'!BJ310</f>
        <v>0</v>
      </c>
      <c r="BL310" s="338">
        <f>'PRA110'!BK310</f>
        <v>0</v>
      </c>
      <c r="BM310" s="338">
        <f>'PRA110'!BL310</f>
        <v>0</v>
      </c>
      <c r="BN310" s="338">
        <f>'PRA110'!BM310</f>
        <v>0</v>
      </c>
      <c r="BO310" s="338">
        <f>'PRA110'!BN310</f>
        <v>0</v>
      </c>
      <c r="BP310" s="338">
        <f>'PRA110'!BO310</f>
        <v>0</v>
      </c>
      <c r="BQ310" s="338">
        <f>'PRA110'!BP310</f>
        <v>0</v>
      </c>
      <c r="BR310" s="338">
        <f>'PRA110'!BQ310</f>
        <v>0</v>
      </c>
      <c r="BS310" s="338">
        <f>'PRA110'!BR310</f>
        <v>0</v>
      </c>
      <c r="BT310" s="338">
        <f>'PRA110'!BS310</f>
        <v>0</v>
      </c>
      <c r="BU310" s="338">
        <f>'PRA110'!BT310</f>
        <v>0</v>
      </c>
      <c r="BV310" s="338">
        <f>'PRA110'!BU310</f>
        <v>0</v>
      </c>
      <c r="BW310" s="338">
        <f>'PRA110'!BV310</f>
        <v>0</v>
      </c>
      <c r="BX310" s="338">
        <f>'PRA110'!BW310</f>
        <v>0</v>
      </c>
      <c r="BY310" s="338">
        <f>'PRA110'!BX310</f>
        <v>0</v>
      </c>
      <c r="BZ310" s="338">
        <f>'PRA110'!BY310</f>
        <v>0</v>
      </c>
      <c r="CA310" s="338">
        <f>'PRA110'!BZ310</f>
        <v>0</v>
      </c>
      <c r="CB310" s="338">
        <f>'PRA110'!CA310</f>
        <v>0</v>
      </c>
      <c r="CC310" s="338">
        <f>'PRA110'!CB310</f>
        <v>0</v>
      </c>
      <c r="CD310" s="338">
        <f>'PRA110'!CC310</f>
        <v>0</v>
      </c>
      <c r="CE310" s="338">
        <f>'PRA110'!CD310</f>
        <v>0</v>
      </c>
      <c r="CF310" s="338">
        <f>'PRA110'!CE310</f>
        <v>0</v>
      </c>
      <c r="CG310" s="338">
        <f>'PRA110'!CF310</f>
        <v>0</v>
      </c>
      <c r="CH310" s="338">
        <f>'PRA110'!CG310</f>
        <v>0</v>
      </c>
      <c r="CI310" s="338">
        <f>'PRA110'!CH310</f>
        <v>0</v>
      </c>
      <c r="CJ310" s="338">
        <f>'PRA110'!CI310</f>
        <v>0</v>
      </c>
      <c r="CK310" s="338">
        <f>'PRA110'!CJ310</f>
        <v>0</v>
      </c>
      <c r="CL310" s="338">
        <f>'PRA110'!CK310</f>
        <v>0</v>
      </c>
      <c r="CM310" s="338">
        <f>'PRA110'!CL310</f>
        <v>0</v>
      </c>
      <c r="CN310" s="338">
        <f>'PRA110'!CM310</f>
        <v>0</v>
      </c>
      <c r="CO310" s="338">
        <f>'PRA110'!CN310</f>
        <v>0</v>
      </c>
      <c r="CP310" s="338">
        <f>'PRA110'!CO310</f>
        <v>0</v>
      </c>
      <c r="CQ310" s="338">
        <f>'PRA110'!CP310</f>
        <v>0</v>
      </c>
      <c r="CR310" s="338">
        <f>'PRA110'!CQ310</f>
        <v>0</v>
      </c>
      <c r="CS310" s="338">
        <f>'PRA110'!CR310</f>
        <v>0</v>
      </c>
      <c r="CT310" s="338">
        <f>'PRA110'!CS310</f>
        <v>0</v>
      </c>
      <c r="CU310" s="338">
        <f>'PRA110'!CT310</f>
        <v>0</v>
      </c>
      <c r="CV310" s="338">
        <f>'PRA110'!CU310</f>
        <v>0</v>
      </c>
      <c r="CW310" s="338">
        <f>'PRA110'!CV310</f>
        <v>0</v>
      </c>
      <c r="CX310" s="338">
        <f>'PRA110'!CW310</f>
        <v>0</v>
      </c>
      <c r="CY310" s="338">
        <f>'PRA110'!CX310</f>
        <v>0</v>
      </c>
      <c r="CZ310" s="338">
        <f>'PRA110'!CY310</f>
        <v>0</v>
      </c>
      <c r="DA310" s="338">
        <f>'PRA110'!CZ310</f>
        <v>0</v>
      </c>
      <c r="DB310" s="338">
        <f>'PRA110'!DA310</f>
        <v>0</v>
      </c>
      <c r="DC310" s="338">
        <f>'PRA110'!DB310</f>
        <v>0</v>
      </c>
      <c r="DD310" s="338">
        <f>'PRA110'!DC310</f>
        <v>0</v>
      </c>
      <c r="DE310" s="338">
        <f>'PRA110'!DD310</f>
        <v>0</v>
      </c>
      <c r="DF310" s="338">
        <f>'PRA110'!DE310</f>
        <v>0</v>
      </c>
      <c r="DG310" s="338">
        <f>'PRA110'!DF310</f>
        <v>0</v>
      </c>
      <c r="DH310" s="338">
        <f>'PRA110'!DG310</f>
        <v>0</v>
      </c>
      <c r="DI310" s="338">
        <f>'PRA110'!DH310</f>
        <v>0</v>
      </c>
      <c r="DJ310" s="338">
        <f>'PRA110'!DI310</f>
        <v>0</v>
      </c>
      <c r="DK310" s="338">
        <f>'PRA110'!DJ310</f>
        <v>0</v>
      </c>
      <c r="DL310" s="339">
        <f>'PRA110'!DK310</f>
        <v>0</v>
      </c>
    </row>
    <row r="311" spans="1:117" s="311" customFormat="1" ht="18.75" customHeight="1">
      <c r="A311" s="262"/>
      <c r="B311" s="262"/>
      <c r="C311" s="174"/>
      <c r="D311" s="84" t="s">
        <v>507</v>
      </c>
      <c r="E311" s="163" t="s">
        <v>909</v>
      </c>
      <c r="F311" s="231" t="s">
        <v>366</v>
      </c>
      <c r="G311" s="312"/>
      <c r="H311" s="313"/>
      <c r="I311" s="34">
        <f>'PRA110'!H311</f>
        <v>0</v>
      </c>
      <c r="J311" s="337"/>
      <c r="K311" s="338">
        <f>'PRA110'!I311</f>
        <v>0</v>
      </c>
      <c r="L311" s="338">
        <f>'PRA110'!K311</f>
        <v>0</v>
      </c>
      <c r="M311" s="338">
        <f>'PRA110'!L311</f>
        <v>0</v>
      </c>
      <c r="N311" s="338">
        <f>'PRA110'!M311</f>
        <v>0</v>
      </c>
      <c r="O311" s="338">
        <f>'PRA110'!N311</f>
        <v>0</v>
      </c>
      <c r="P311" s="338">
        <f>'PRA110'!O311</f>
        <v>0</v>
      </c>
      <c r="Q311" s="338">
        <f>'PRA110'!P311</f>
        <v>0</v>
      </c>
      <c r="R311" s="338">
        <f>'PRA110'!Q311</f>
        <v>0</v>
      </c>
      <c r="S311" s="338">
        <f>'PRA110'!R311</f>
        <v>0</v>
      </c>
      <c r="T311" s="338">
        <f>'PRA110'!S311</f>
        <v>0</v>
      </c>
      <c r="U311" s="338">
        <f>'PRA110'!T311</f>
        <v>0</v>
      </c>
      <c r="V311" s="338">
        <f>'PRA110'!U311</f>
        <v>0</v>
      </c>
      <c r="W311" s="338">
        <f>'PRA110'!V311</f>
        <v>0</v>
      </c>
      <c r="X311" s="338">
        <f>'PRA110'!W311</f>
        <v>0</v>
      </c>
      <c r="Y311" s="338">
        <f>'PRA110'!X311</f>
        <v>0</v>
      </c>
      <c r="Z311" s="338">
        <f>'PRA110'!Y311</f>
        <v>0</v>
      </c>
      <c r="AA311" s="338">
        <f>'PRA110'!Z311</f>
        <v>0</v>
      </c>
      <c r="AB311" s="338">
        <f>'PRA110'!AA311</f>
        <v>0</v>
      </c>
      <c r="AC311" s="338">
        <f>'PRA110'!AB311</f>
        <v>0</v>
      </c>
      <c r="AD311" s="338">
        <f>'PRA110'!AC311</f>
        <v>0</v>
      </c>
      <c r="AE311" s="338">
        <f>'PRA110'!AD311</f>
        <v>0</v>
      </c>
      <c r="AF311" s="338">
        <f>'PRA110'!AE311</f>
        <v>0</v>
      </c>
      <c r="AG311" s="338">
        <f>'PRA110'!AF311</f>
        <v>0</v>
      </c>
      <c r="AH311" s="338">
        <f>'PRA110'!AG311</f>
        <v>0</v>
      </c>
      <c r="AI311" s="338">
        <f>'PRA110'!AH311</f>
        <v>0</v>
      </c>
      <c r="AJ311" s="338">
        <f>'PRA110'!AI311</f>
        <v>0</v>
      </c>
      <c r="AK311" s="338">
        <f>'PRA110'!AJ311</f>
        <v>0</v>
      </c>
      <c r="AL311" s="338">
        <f>'PRA110'!AK311</f>
        <v>0</v>
      </c>
      <c r="AM311" s="338">
        <f>'PRA110'!AL311</f>
        <v>0</v>
      </c>
      <c r="AN311" s="338">
        <f>'PRA110'!AM311</f>
        <v>0</v>
      </c>
      <c r="AO311" s="338">
        <f>'PRA110'!AN311</f>
        <v>0</v>
      </c>
      <c r="AP311" s="338">
        <f>'PRA110'!AO311</f>
        <v>0</v>
      </c>
      <c r="AQ311" s="338">
        <f>'PRA110'!AP311</f>
        <v>0</v>
      </c>
      <c r="AR311" s="338">
        <f>'PRA110'!AQ311</f>
        <v>0</v>
      </c>
      <c r="AS311" s="338">
        <f>'PRA110'!AR311</f>
        <v>0</v>
      </c>
      <c r="AT311" s="338">
        <f>'PRA110'!AS311</f>
        <v>0</v>
      </c>
      <c r="AU311" s="338">
        <f>'PRA110'!AT311</f>
        <v>0</v>
      </c>
      <c r="AV311" s="338">
        <f>'PRA110'!AU311</f>
        <v>0</v>
      </c>
      <c r="AW311" s="338">
        <f>'PRA110'!AV311</f>
        <v>0</v>
      </c>
      <c r="AX311" s="338">
        <f>'PRA110'!AW311</f>
        <v>0</v>
      </c>
      <c r="AY311" s="338">
        <f>'PRA110'!AX311</f>
        <v>0</v>
      </c>
      <c r="AZ311" s="338">
        <f>'PRA110'!AY311</f>
        <v>0</v>
      </c>
      <c r="BA311" s="338">
        <f>'PRA110'!AZ311</f>
        <v>0</v>
      </c>
      <c r="BB311" s="338">
        <f>'PRA110'!BA311</f>
        <v>0</v>
      </c>
      <c r="BC311" s="338">
        <f>'PRA110'!BB311</f>
        <v>0</v>
      </c>
      <c r="BD311" s="338">
        <f>'PRA110'!BC311</f>
        <v>0</v>
      </c>
      <c r="BE311" s="338">
        <f>'PRA110'!BD311</f>
        <v>0</v>
      </c>
      <c r="BF311" s="338">
        <f>'PRA110'!BE311</f>
        <v>0</v>
      </c>
      <c r="BG311" s="338">
        <f>'PRA110'!BF311</f>
        <v>0</v>
      </c>
      <c r="BH311" s="338">
        <f>'PRA110'!BG311</f>
        <v>0</v>
      </c>
      <c r="BI311" s="338">
        <f>'PRA110'!BH311</f>
        <v>0</v>
      </c>
      <c r="BJ311" s="338">
        <f>'PRA110'!BI311</f>
        <v>0</v>
      </c>
      <c r="BK311" s="338">
        <f>'PRA110'!BJ311</f>
        <v>0</v>
      </c>
      <c r="BL311" s="338">
        <f>'PRA110'!BK311</f>
        <v>0</v>
      </c>
      <c r="BM311" s="338">
        <f>'PRA110'!BL311</f>
        <v>0</v>
      </c>
      <c r="BN311" s="338">
        <f>'PRA110'!BM311</f>
        <v>0</v>
      </c>
      <c r="BO311" s="338">
        <f>'PRA110'!BN311</f>
        <v>0</v>
      </c>
      <c r="BP311" s="338">
        <f>'PRA110'!BO311</f>
        <v>0</v>
      </c>
      <c r="BQ311" s="338">
        <f>'PRA110'!BP311</f>
        <v>0</v>
      </c>
      <c r="BR311" s="338">
        <f>'PRA110'!BQ311</f>
        <v>0</v>
      </c>
      <c r="BS311" s="338">
        <f>'PRA110'!BR311</f>
        <v>0</v>
      </c>
      <c r="BT311" s="338">
        <f>'PRA110'!BS311</f>
        <v>0</v>
      </c>
      <c r="BU311" s="338">
        <f>'PRA110'!BT311</f>
        <v>0</v>
      </c>
      <c r="BV311" s="338">
        <f>'PRA110'!BU311</f>
        <v>0</v>
      </c>
      <c r="BW311" s="338">
        <f>'PRA110'!BV311</f>
        <v>0</v>
      </c>
      <c r="BX311" s="338">
        <f>'PRA110'!BW311</f>
        <v>0</v>
      </c>
      <c r="BY311" s="338">
        <f>'PRA110'!BX311</f>
        <v>0</v>
      </c>
      <c r="BZ311" s="338">
        <f>'PRA110'!BY311</f>
        <v>0</v>
      </c>
      <c r="CA311" s="338">
        <f>'PRA110'!BZ311</f>
        <v>0</v>
      </c>
      <c r="CB311" s="338">
        <f>'PRA110'!CA311</f>
        <v>0</v>
      </c>
      <c r="CC311" s="338">
        <f>'PRA110'!CB311</f>
        <v>0</v>
      </c>
      <c r="CD311" s="338">
        <f>'PRA110'!CC311</f>
        <v>0</v>
      </c>
      <c r="CE311" s="338">
        <f>'PRA110'!CD311</f>
        <v>0</v>
      </c>
      <c r="CF311" s="338">
        <f>'PRA110'!CE311</f>
        <v>0</v>
      </c>
      <c r="CG311" s="338">
        <f>'PRA110'!CF311</f>
        <v>0</v>
      </c>
      <c r="CH311" s="338">
        <f>'PRA110'!CG311</f>
        <v>0</v>
      </c>
      <c r="CI311" s="338">
        <f>'PRA110'!CH311</f>
        <v>0</v>
      </c>
      <c r="CJ311" s="338">
        <f>'PRA110'!CI311</f>
        <v>0</v>
      </c>
      <c r="CK311" s="338">
        <f>'PRA110'!CJ311</f>
        <v>0</v>
      </c>
      <c r="CL311" s="338">
        <f>'PRA110'!CK311</f>
        <v>0</v>
      </c>
      <c r="CM311" s="338">
        <f>'PRA110'!CL311</f>
        <v>0</v>
      </c>
      <c r="CN311" s="338">
        <f>'PRA110'!CM311</f>
        <v>0</v>
      </c>
      <c r="CO311" s="338">
        <f>'PRA110'!CN311</f>
        <v>0</v>
      </c>
      <c r="CP311" s="338">
        <f>'PRA110'!CO311</f>
        <v>0</v>
      </c>
      <c r="CQ311" s="338">
        <f>'PRA110'!CP311</f>
        <v>0</v>
      </c>
      <c r="CR311" s="338">
        <f>'PRA110'!CQ311</f>
        <v>0</v>
      </c>
      <c r="CS311" s="338">
        <f>'PRA110'!CR311</f>
        <v>0</v>
      </c>
      <c r="CT311" s="338">
        <f>'PRA110'!CS311</f>
        <v>0</v>
      </c>
      <c r="CU311" s="338">
        <f>'PRA110'!CT311</f>
        <v>0</v>
      </c>
      <c r="CV311" s="338">
        <f>'PRA110'!CU311</f>
        <v>0</v>
      </c>
      <c r="CW311" s="338">
        <f>'PRA110'!CV311</f>
        <v>0</v>
      </c>
      <c r="CX311" s="338">
        <f>'PRA110'!CW311</f>
        <v>0</v>
      </c>
      <c r="CY311" s="338">
        <f>'PRA110'!CX311</f>
        <v>0</v>
      </c>
      <c r="CZ311" s="338">
        <f>'PRA110'!CY311</f>
        <v>0</v>
      </c>
      <c r="DA311" s="338">
        <f>'PRA110'!CZ311</f>
        <v>0</v>
      </c>
      <c r="DB311" s="338">
        <f>'PRA110'!DA311</f>
        <v>0</v>
      </c>
      <c r="DC311" s="338">
        <f>'PRA110'!DB311</f>
        <v>0</v>
      </c>
      <c r="DD311" s="338">
        <f>'PRA110'!DC311</f>
        <v>0</v>
      </c>
      <c r="DE311" s="338">
        <f>'PRA110'!DD311</f>
        <v>0</v>
      </c>
      <c r="DF311" s="338">
        <f>'PRA110'!DE311</f>
        <v>0</v>
      </c>
      <c r="DG311" s="338">
        <f>'PRA110'!DF311</f>
        <v>0</v>
      </c>
      <c r="DH311" s="338">
        <f>'PRA110'!DG311</f>
        <v>0</v>
      </c>
      <c r="DI311" s="338">
        <f>'PRA110'!DH311</f>
        <v>0</v>
      </c>
      <c r="DJ311" s="338">
        <f>'PRA110'!DI311</f>
        <v>0</v>
      </c>
      <c r="DK311" s="338">
        <f>'PRA110'!DJ311</f>
        <v>0</v>
      </c>
      <c r="DL311" s="339">
        <f>'PRA110'!DK311</f>
        <v>0</v>
      </c>
    </row>
    <row r="312" spans="1:117" s="311" customFormat="1" ht="18.75" customHeight="1">
      <c r="A312" s="262"/>
      <c r="B312" s="262"/>
      <c r="C312" s="174"/>
      <c r="D312" s="84" t="s">
        <v>508</v>
      </c>
      <c r="E312" s="163" t="s">
        <v>910</v>
      </c>
      <c r="F312" s="231" t="s">
        <v>367</v>
      </c>
      <c r="G312" s="312"/>
      <c r="H312" s="313"/>
      <c r="I312" s="34">
        <f>'PRA110'!H312</f>
        <v>0</v>
      </c>
      <c r="J312" s="337"/>
      <c r="K312" s="338">
        <f>'PRA110'!I312</f>
        <v>0</v>
      </c>
      <c r="L312" s="338">
        <f>'PRA110'!K312</f>
        <v>0</v>
      </c>
      <c r="M312" s="338">
        <f>'PRA110'!L312</f>
        <v>0</v>
      </c>
      <c r="N312" s="338">
        <f>'PRA110'!M312</f>
        <v>0</v>
      </c>
      <c r="O312" s="338">
        <f>'PRA110'!N312</f>
        <v>0</v>
      </c>
      <c r="P312" s="338">
        <f>'PRA110'!O312</f>
        <v>0</v>
      </c>
      <c r="Q312" s="338">
        <f>'PRA110'!P312</f>
        <v>0</v>
      </c>
      <c r="R312" s="338">
        <f>'PRA110'!Q312</f>
        <v>0</v>
      </c>
      <c r="S312" s="338">
        <f>'PRA110'!R312</f>
        <v>0</v>
      </c>
      <c r="T312" s="338">
        <f>'PRA110'!S312</f>
        <v>0</v>
      </c>
      <c r="U312" s="338">
        <f>'PRA110'!T312</f>
        <v>0</v>
      </c>
      <c r="V312" s="338">
        <f>'PRA110'!U312</f>
        <v>0</v>
      </c>
      <c r="W312" s="338">
        <f>'PRA110'!V312</f>
        <v>0</v>
      </c>
      <c r="X312" s="338">
        <f>'PRA110'!W312</f>
        <v>0</v>
      </c>
      <c r="Y312" s="338">
        <f>'PRA110'!X312</f>
        <v>0</v>
      </c>
      <c r="Z312" s="338">
        <f>'PRA110'!Y312</f>
        <v>0</v>
      </c>
      <c r="AA312" s="338">
        <f>'PRA110'!Z312</f>
        <v>0</v>
      </c>
      <c r="AB312" s="338">
        <f>'PRA110'!AA312</f>
        <v>0</v>
      </c>
      <c r="AC312" s="338">
        <f>'PRA110'!AB312</f>
        <v>0</v>
      </c>
      <c r="AD312" s="338">
        <f>'PRA110'!AC312</f>
        <v>0</v>
      </c>
      <c r="AE312" s="338">
        <f>'PRA110'!AD312</f>
        <v>0</v>
      </c>
      <c r="AF312" s="338">
        <f>'PRA110'!AE312</f>
        <v>0</v>
      </c>
      <c r="AG312" s="338">
        <f>'PRA110'!AF312</f>
        <v>0</v>
      </c>
      <c r="AH312" s="338">
        <f>'PRA110'!AG312</f>
        <v>0</v>
      </c>
      <c r="AI312" s="338">
        <f>'PRA110'!AH312</f>
        <v>0</v>
      </c>
      <c r="AJ312" s="338">
        <f>'PRA110'!AI312</f>
        <v>0</v>
      </c>
      <c r="AK312" s="338">
        <f>'PRA110'!AJ312</f>
        <v>0</v>
      </c>
      <c r="AL312" s="338">
        <f>'PRA110'!AK312</f>
        <v>0</v>
      </c>
      <c r="AM312" s="338">
        <f>'PRA110'!AL312</f>
        <v>0</v>
      </c>
      <c r="AN312" s="338">
        <f>'PRA110'!AM312</f>
        <v>0</v>
      </c>
      <c r="AO312" s="338">
        <f>'PRA110'!AN312</f>
        <v>0</v>
      </c>
      <c r="AP312" s="338">
        <f>'PRA110'!AO312</f>
        <v>0</v>
      </c>
      <c r="AQ312" s="338">
        <f>'PRA110'!AP312</f>
        <v>0</v>
      </c>
      <c r="AR312" s="338">
        <f>'PRA110'!AQ312</f>
        <v>0</v>
      </c>
      <c r="AS312" s="338">
        <f>'PRA110'!AR312</f>
        <v>0</v>
      </c>
      <c r="AT312" s="338">
        <f>'PRA110'!AS312</f>
        <v>0</v>
      </c>
      <c r="AU312" s="338">
        <f>'PRA110'!AT312</f>
        <v>0</v>
      </c>
      <c r="AV312" s="338">
        <f>'PRA110'!AU312</f>
        <v>0</v>
      </c>
      <c r="AW312" s="338">
        <f>'PRA110'!AV312</f>
        <v>0</v>
      </c>
      <c r="AX312" s="338">
        <f>'PRA110'!AW312</f>
        <v>0</v>
      </c>
      <c r="AY312" s="338">
        <f>'PRA110'!AX312</f>
        <v>0</v>
      </c>
      <c r="AZ312" s="338">
        <f>'PRA110'!AY312</f>
        <v>0</v>
      </c>
      <c r="BA312" s="338">
        <f>'PRA110'!AZ312</f>
        <v>0</v>
      </c>
      <c r="BB312" s="338">
        <f>'PRA110'!BA312</f>
        <v>0</v>
      </c>
      <c r="BC312" s="338">
        <f>'PRA110'!BB312</f>
        <v>0</v>
      </c>
      <c r="BD312" s="338">
        <f>'PRA110'!BC312</f>
        <v>0</v>
      </c>
      <c r="BE312" s="338">
        <f>'PRA110'!BD312</f>
        <v>0</v>
      </c>
      <c r="BF312" s="338">
        <f>'PRA110'!BE312</f>
        <v>0</v>
      </c>
      <c r="BG312" s="338">
        <f>'PRA110'!BF312</f>
        <v>0</v>
      </c>
      <c r="BH312" s="338">
        <f>'PRA110'!BG312</f>
        <v>0</v>
      </c>
      <c r="BI312" s="338">
        <f>'PRA110'!BH312</f>
        <v>0</v>
      </c>
      <c r="BJ312" s="338">
        <f>'PRA110'!BI312</f>
        <v>0</v>
      </c>
      <c r="BK312" s="338">
        <f>'PRA110'!BJ312</f>
        <v>0</v>
      </c>
      <c r="BL312" s="338">
        <f>'PRA110'!BK312</f>
        <v>0</v>
      </c>
      <c r="BM312" s="338">
        <f>'PRA110'!BL312</f>
        <v>0</v>
      </c>
      <c r="BN312" s="338">
        <f>'PRA110'!BM312</f>
        <v>0</v>
      </c>
      <c r="BO312" s="338">
        <f>'PRA110'!BN312</f>
        <v>0</v>
      </c>
      <c r="BP312" s="338">
        <f>'PRA110'!BO312</f>
        <v>0</v>
      </c>
      <c r="BQ312" s="338">
        <f>'PRA110'!BP312</f>
        <v>0</v>
      </c>
      <c r="BR312" s="338">
        <f>'PRA110'!BQ312</f>
        <v>0</v>
      </c>
      <c r="BS312" s="338">
        <f>'PRA110'!BR312</f>
        <v>0</v>
      </c>
      <c r="BT312" s="338">
        <f>'PRA110'!BS312</f>
        <v>0</v>
      </c>
      <c r="BU312" s="338">
        <f>'PRA110'!BT312</f>
        <v>0</v>
      </c>
      <c r="BV312" s="338">
        <f>'PRA110'!BU312</f>
        <v>0</v>
      </c>
      <c r="BW312" s="338">
        <f>'PRA110'!BV312</f>
        <v>0</v>
      </c>
      <c r="BX312" s="338">
        <f>'PRA110'!BW312</f>
        <v>0</v>
      </c>
      <c r="BY312" s="338">
        <f>'PRA110'!BX312</f>
        <v>0</v>
      </c>
      <c r="BZ312" s="338">
        <f>'PRA110'!BY312</f>
        <v>0</v>
      </c>
      <c r="CA312" s="338">
        <f>'PRA110'!BZ312</f>
        <v>0</v>
      </c>
      <c r="CB312" s="338">
        <f>'PRA110'!CA312</f>
        <v>0</v>
      </c>
      <c r="CC312" s="338">
        <f>'PRA110'!CB312</f>
        <v>0</v>
      </c>
      <c r="CD312" s="338">
        <f>'PRA110'!CC312</f>
        <v>0</v>
      </c>
      <c r="CE312" s="338">
        <f>'PRA110'!CD312</f>
        <v>0</v>
      </c>
      <c r="CF312" s="338">
        <f>'PRA110'!CE312</f>
        <v>0</v>
      </c>
      <c r="CG312" s="338">
        <f>'PRA110'!CF312</f>
        <v>0</v>
      </c>
      <c r="CH312" s="338">
        <f>'PRA110'!CG312</f>
        <v>0</v>
      </c>
      <c r="CI312" s="338">
        <f>'PRA110'!CH312</f>
        <v>0</v>
      </c>
      <c r="CJ312" s="338">
        <f>'PRA110'!CI312</f>
        <v>0</v>
      </c>
      <c r="CK312" s="338">
        <f>'PRA110'!CJ312</f>
        <v>0</v>
      </c>
      <c r="CL312" s="338">
        <f>'PRA110'!CK312</f>
        <v>0</v>
      </c>
      <c r="CM312" s="338">
        <f>'PRA110'!CL312</f>
        <v>0</v>
      </c>
      <c r="CN312" s="338">
        <f>'PRA110'!CM312</f>
        <v>0</v>
      </c>
      <c r="CO312" s="338">
        <f>'PRA110'!CN312</f>
        <v>0</v>
      </c>
      <c r="CP312" s="338">
        <f>'PRA110'!CO312</f>
        <v>0</v>
      </c>
      <c r="CQ312" s="338">
        <f>'PRA110'!CP312</f>
        <v>0</v>
      </c>
      <c r="CR312" s="338">
        <f>'PRA110'!CQ312</f>
        <v>0</v>
      </c>
      <c r="CS312" s="338">
        <f>'PRA110'!CR312</f>
        <v>0</v>
      </c>
      <c r="CT312" s="338">
        <f>'PRA110'!CS312</f>
        <v>0</v>
      </c>
      <c r="CU312" s="338">
        <f>'PRA110'!CT312</f>
        <v>0</v>
      </c>
      <c r="CV312" s="338">
        <f>'PRA110'!CU312</f>
        <v>0</v>
      </c>
      <c r="CW312" s="338">
        <f>'PRA110'!CV312</f>
        <v>0</v>
      </c>
      <c r="CX312" s="338">
        <f>'PRA110'!CW312</f>
        <v>0</v>
      </c>
      <c r="CY312" s="338">
        <f>'PRA110'!CX312</f>
        <v>0</v>
      </c>
      <c r="CZ312" s="338">
        <f>'PRA110'!CY312</f>
        <v>0</v>
      </c>
      <c r="DA312" s="338">
        <f>'PRA110'!CZ312</f>
        <v>0</v>
      </c>
      <c r="DB312" s="338">
        <f>'PRA110'!DA312</f>
        <v>0</v>
      </c>
      <c r="DC312" s="338">
        <f>'PRA110'!DB312</f>
        <v>0</v>
      </c>
      <c r="DD312" s="338">
        <f>'PRA110'!DC312</f>
        <v>0</v>
      </c>
      <c r="DE312" s="338">
        <f>'PRA110'!DD312</f>
        <v>0</v>
      </c>
      <c r="DF312" s="338">
        <f>'PRA110'!DE312</f>
        <v>0</v>
      </c>
      <c r="DG312" s="338">
        <f>'PRA110'!DF312</f>
        <v>0</v>
      </c>
      <c r="DH312" s="338">
        <f>'PRA110'!DG312</f>
        <v>0</v>
      </c>
      <c r="DI312" s="338">
        <f>'PRA110'!DH312</f>
        <v>0</v>
      </c>
      <c r="DJ312" s="338">
        <f>'PRA110'!DI312</f>
        <v>0</v>
      </c>
      <c r="DK312" s="338">
        <f>'PRA110'!DJ312</f>
        <v>0</v>
      </c>
      <c r="DL312" s="339">
        <f>'PRA110'!DK312</f>
        <v>0</v>
      </c>
    </row>
    <row r="313" spans="1:117" s="311" customFormat="1" ht="18.75" customHeight="1" thickBot="1">
      <c r="A313" s="174"/>
      <c r="B313" s="174"/>
      <c r="C313" s="174"/>
      <c r="D313" s="147" t="s">
        <v>509</v>
      </c>
      <c r="E313" s="148" t="s">
        <v>911</v>
      </c>
      <c r="F313" s="299" t="s">
        <v>371</v>
      </c>
      <c r="G313" s="324"/>
      <c r="H313" s="325"/>
      <c r="I313" s="340"/>
      <c r="J313" s="341"/>
      <c r="K313" s="35">
        <f>'PRA110'!I313</f>
        <v>0</v>
      </c>
      <c r="L313" s="35">
        <f>'PRA110'!K313</f>
        <v>0</v>
      </c>
      <c r="M313" s="35">
        <f>'PRA110'!L313</f>
        <v>0</v>
      </c>
      <c r="N313" s="35">
        <f>'PRA110'!M313</f>
        <v>0</v>
      </c>
      <c r="O313" s="35">
        <f>'PRA110'!N313</f>
        <v>0</v>
      </c>
      <c r="P313" s="35">
        <f>'PRA110'!O313</f>
        <v>0</v>
      </c>
      <c r="Q313" s="35">
        <f>'PRA110'!P313</f>
        <v>0</v>
      </c>
      <c r="R313" s="35">
        <f>'PRA110'!Q313</f>
        <v>0</v>
      </c>
      <c r="S313" s="35">
        <f>'PRA110'!R313</f>
        <v>0</v>
      </c>
      <c r="T313" s="35">
        <f>'PRA110'!S313</f>
        <v>0</v>
      </c>
      <c r="U313" s="35">
        <f>'PRA110'!T313</f>
        <v>0</v>
      </c>
      <c r="V313" s="35">
        <f>'PRA110'!U313</f>
        <v>0</v>
      </c>
      <c r="W313" s="35">
        <f>'PRA110'!V313</f>
        <v>0</v>
      </c>
      <c r="X313" s="35">
        <f>'PRA110'!W313</f>
        <v>0</v>
      </c>
      <c r="Y313" s="35">
        <f>'PRA110'!X313</f>
        <v>0</v>
      </c>
      <c r="Z313" s="35">
        <f>'PRA110'!Y313</f>
        <v>0</v>
      </c>
      <c r="AA313" s="35">
        <f>'PRA110'!Z313</f>
        <v>0</v>
      </c>
      <c r="AB313" s="35">
        <f>'PRA110'!AA313</f>
        <v>0</v>
      </c>
      <c r="AC313" s="35">
        <f>'PRA110'!AB313</f>
        <v>0</v>
      </c>
      <c r="AD313" s="35">
        <f>'PRA110'!AC313</f>
        <v>0</v>
      </c>
      <c r="AE313" s="35">
        <f>'PRA110'!AD313</f>
        <v>0</v>
      </c>
      <c r="AF313" s="35">
        <f>'PRA110'!AE313</f>
        <v>0</v>
      </c>
      <c r="AG313" s="35">
        <f>'PRA110'!AF313</f>
        <v>0</v>
      </c>
      <c r="AH313" s="35">
        <f>'PRA110'!AG313</f>
        <v>0</v>
      </c>
      <c r="AI313" s="35">
        <f>'PRA110'!AH313</f>
        <v>0</v>
      </c>
      <c r="AJ313" s="35">
        <f>'PRA110'!AI313</f>
        <v>0</v>
      </c>
      <c r="AK313" s="35">
        <f>'PRA110'!AJ313</f>
        <v>0</v>
      </c>
      <c r="AL313" s="35">
        <f>'PRA110'!AK313</f>
        <v>0</v>
      </c>
      <c r="AM313" s="35">
        <f>'PRA110'!AL313</f>
        <v>0</v>
      </c>
      <c r="AN313" s="35">
        <f>'PRA110'!AM313</f>
        <v>0</v>
      </c>
      <c r="AO313" s="35">
        <f>'PRA110'!AN313</f>
        <v>0</v>
      </c>
      <c r="AP313" s="35">
        <f>'PRA110'!AO313</f>
        <v>0</v>
      </c>
      <c r="AQ313" s="35">
        <f>'PRA110'!AP313</f>
        <v>0</v>
      </c>
      <c r="AR313" s="35">
        <f>'PRA110'!AQ313</f>
        <v>0</v>
      </c>
      <c r="AS313" s="35">
        <f>'PRA110'!AR313</f>
        <v>0</v>
      </c>
      <c r="AT313" s="35">
        <f>'PRA110'!AS313</f>
        <v>0</v>
      </c>
      <c r="AU313" s="35">
        <f>'PRA110'!AT313</f>
        <v>0</v>
      </c>
      <c r="AV313" s="35">
        <f>'PRA110'!AU313</f>
        <v>0</v>
      </c>
      <c r="AW313" s="35">
        <f>'PRA110'!AV313</f>
        <v>0</v>
      </c>
      <c r="AX313" s="35">
        <f>'PRA110'!AW313</f>
        <v>0</v>
      </c>
      <c r="AY313" s="35">
        <f>'PRA110'!AX313</f>
        <v>0</v>
      </c>
      <c r="AZ313" s="35">
        <f>'PRA110'!AY313</f>
        <v>0</v>
      </c>
      <c r="BA313" s="35">
        <f>'PRA110'!AZ313</f>
        <v>0</v>
      </c>
      <c r="BB313" s="35">
        <f>'PRA110'!BA313</f>
        <v>0</v>
      </c>
      <c r="BC313" s="35">
        <f>'PRA110'!BB313</f>
        <v>0</v>
      </c>
      <c r="BD313" s="35">
        <f>'PRA110'!BC313</f>
        <v>0</v>
      </c>
      <c r="BE313" s="35">
        <f>'PRA110'!BD313</f>
        <v>0</v>
      </c>
      <c r="BF313" s="35">
        <f>'PRA110'!BE313</f>
        <v>0</v>
      </c>
      <c r="BG313" s="35">
        <f>'PRA110'!BF313</f>
        <v>0</v>
      </c>
      <c r="BH313" s="35">
        <f>'PRA110'!BG313</f>
        <v>0</v>
      </c>
      <c r="BI313" s="35">
        <f>'PRA110'!BH313</f>
        <v>0</v>
      </c>
      <c r="BJ313" s="35">
        <f>'PRA110'!BI313</f>
        <v>0</v>
      </c>
      <c r="BK313" s="35">
        <f>'PRA110'!BJ313</f>
        <v>0</v>
      </c>
      <c r="BL313" s="35">
        <f>'PRA110'!BK313</f>
        <v>0</v>
      </c>
      <c r="BM313" s="35">
        <f>'PRA110'!BL313</f>
        <v>0</v>
      </c>
      <c r="BN313" s="35">
        <f>'PRA110'!BM313</f>
        <v>0</v>
      </c>
      <c r="BO313" s="35">
        <f>'PRA110'!BN313</f>
        <v>0</v>
      </c>
      <c r="BP313" s="35">
        <f>'PRA110'!BO313</f>
        <v>0</v>
      </c>
      <c r="BQ313" s="35">
        <f>'PRA110'!BP313</f>
        <v>0</v>
      </c>
      <c r="BR313" s="35">
        <f>'PRA110'!BQ313</f>
        <v>0</v>
      </c>
      <c r="BS313" s="35">
        <f>'PRA110'!BR313</f>
        <v>0</v>
      </c>
      <c r="BT313" s="35">
        <f>'PRA110'!BS313</f>
        <v>0</v>
      </c>
      <c r="BU313" s="35">
        <f>'PRA110'!BT313</f>
        <v>0</v>
      </c>
      <c r="BV313" s="35">
        <f>'PRA110'!BU313</f>
        <v>0</v>
      </c>
      <c r="BW313" s="35">
        <f>'PRA110'!BV313</f>
        <v>0</v>
      </c>
      <c r="BX313" s="35">
        <f>'PRA110'!BW313</f>
        <v>0</v>
      </c>
      <c r="BY313" s="35">
        <f>'PRA110'!BX313</f>
        <v>0</v>
      </c>
      <c r="BZ313" s="35">
        <f>'PRA110'!BY313</f>
        <v>0</v>
      </c>
      <c r="CA313" s="35">
        <f>'PRA110'!BZ313</f>
        <v>0</v>
      </c>
      <c r="CB313" s="35">
        <f>'PRA110'!CA313</f>
        <v>0</v>
      </c>
      <c r="CC313" s="35">
        <f>'PRA110'!CB313</f>
        <v>0</v>
      </c>
      <c r="CD313" s="35">
        <f>'PRA110'!CC313</f>
        <v>0</v>
      </c>
      <c r="CE313" s="35">
        <f>'PRA110'!CD313</f>
        <v>0</v>
      </c>
      <c r="CF313" s="35">
        <f>'PRA110'!CE313</f>
        <v>0</v>
      </c>
      <c r="CG313" s="35">
        <f>'PRA110'!CF313</f>
        <v>0</v>
      </c>
      <c r="CH313" s="35">
        <f>'PRA110'!CG313</f>
        <v>0</v>
      </c>
      <c r="CI313" s="35">
        <f>'PRA110'!CH313</f>
        <v>0</v>
      </c>
      <c r="CJ313" s="35">
        <f>'PRA110'!CI313</f>
        <v>0</v>
      </c>
      <c r="CK313" s="35">
        <f>'PRA110'!CJ313</f>
        <v>0</v>
      </c>
      <c r="CL313" s="35">
        <f>'PRA110'!CK313</f>
        <v>0</v>
      </c>
      <c r="CM313" s="35">
        <f>'PRA110'!CL313</f>
        <v>0</v>
      </c>
      <c r="CN313" s="35">
        <f>'PRA110'!CM313</f>
        <v>0</v>
      </c>
      <c r="CO313" s="35">
        <f>'PRA110'!CN313</f>
        <v>0</v>
      </c>
      <c r="CP313" s="35">
        <f>'PRA110'!CO313</f>
        <v>0</v>
      </c>
      <c r="CQ313" s="35">
        <f>'PRA110'!CP313</f>
        <v>0</v>
      </c>
      <c r="CR313" s="35">
        <f>'PRA110'!CQ313</f>
        <v>0</v>
      </c>
      <c r="CS313" s="35">
        <f>'PRA110'!CR313</f>
        <v>0</v>
      </c>
      <c r="CT313" s="35">
        <f>'PRA110'!CS313</f>
        <v>0</v>
      </c>
      <c r="CU313" s="35">
        <f>'PRA110'!CT313</f>
        <v>0</v>
      </c>
      <c r="CV313" s="35">
        <f>'PRA110'!CU313</f>
        <v>0</v>
      </c>
      <c r="CW313" s="35">
        <f>'PRA110'!CV313</f>
        <v>0</v>
      </c>
      <c r="CX313" s="35">
        <f>'PRA110'!CW313</f>
        <v>0</v>
      </c>
      <c r="CY313" s="35">
        <f>'PRA110'!CX313</f>
        <v>0</v>
      </c>
      <c r="CZ313" s="35">
        <f>'PRA110'!CY313</f>
        <v>0</v>
      </c>
      <c r="DA313" s="35">
        <f>'PRA110'!CZ313</f>
        <v>0</v>
      </c>
      <c r="DB313" s="35">
        <f>'PRA110'!DA313</f>
        <v>0</v>
      </c>
      <c r="DC313" s="35">
        <f>'PRA110'!DB313</f>
        <v>0</v>
      </c>
      <c r="DD313" s="35">
        <f>'PRA110'!DC313</f>
        <v>0</v>
      </c>
      <c r="DE313" s="35">
        <f>'PRA110'!DD313</f>
        <v>0</v>
      </c>
      <c r="DF313" s="35">
        <f>'PRA110'!DE313</f>
        <v>0</v>
      </c>
      <c r="DG313" s="35">
        <f>'PRA110'!DF313</f>
        <v>0</v>
      </c>
      <c r="DH313" s="35">
        <f>'PRA110'!DG313</f>
        <v>0</v>
      </c>
      <c r="DI313" s="35">
        <f>'PRA110'!DH313</f>
        <v>0</v>
      </c>
      <c r="DJ313" s="35">
        <f>'PRA110'!DI313</f>
        <v>0</v>
      </c>
      <c r="DK313" s="35">
        <f>'PRA110'!DJ313</f>
        <v>0</v>
      </c>
      <c r="DL313" s="164">
        <f>'PRA110'!DK313</f>
        <v>0</v>
      </c>
    </row>
    <row r="314" spans="1:117" ht="14.65" thickBot="1">
      <c r="G314" s="345"/>
      <c r="H314" s="345"/>
      <c r="I314" s="346"/>
      <c r="J314" s="347"/>
      <c r="K314" s="347"/>
      <c r="L314" s="347"/>
      <c r="M314" s="347"/>
      <c r="N314" s="347"/>
      <c r="O314" s="347"/>
      <c r="P314" s="347"/>
      <c r="Q314" s="347"/>
      <c r="R314" s="347"/>
      <c r="S314" s="347"/>
      <c r="T314" s="347"/>
      <c r="U314" s="347"/>
      <c r="V314" s="347"/>
      <c r="W314" s="347"/>
      <c r="X314" s="347"/>
      <c r="Y314" s="347"/>
      <c r="Z314" s="347"/>
      <c r="AA314" s="347"/>
      <c r="AB314" s="347"/>
      <c r="AC314" s="347"/>
      <c r="AD314" s="347"/>
      <c r="AE314" s="347"/>
      <c r="AF314" s="347"/>
      <c r="AG314" s="347"/>
      <c r="AH314" s="347"/>
      <c r="AI314" s="347"/>
      <c r="AJ314" s="347"/>
      <c r="AK314" s="347"/>
      <c r="AL314" s="347"/>
      <c r="AM314" s="347"/>
      <c r="AN314" s="347"/>
      <c r="AO314" s="347"/>
      <c r="AP314" s="347"/>
      <c r="AQ314" s="347"/>
      <c r="AR314" s="347"/>
      <c r="AS314" s="347"/>
      <c r="AT314" s="347"/>
      <c r="AU314" s="347"/>
      <c r="AV314" s="347"/>
      <c r="AW314" s="347"/>
      <c r="AX314" s="347"/>
      <c r="AY314" s="347"/>
      <c r="AZ314" s="347"/>
      <c r="BA314" s="347"/>
      <c r="BB314" s="347"/>
      <c r="BC314" s="347"/>
      <c r="BD314" s="347"/>
      <c r="BE314" s="347"/>
      <c r="BF314" s="347"/>
      <c r="BG314" s="347"/>
      <c r="BH314" s="347"/>
      <c r="BI314" s="347"/>
      <c r="BJ314" s="347"/>
      <c r="BK314" s="347"/>
      <c r="BL314" s="347"/>
      <c r="BM314" s="347"/>
      <c r="BN314" s="347"/>
      <c r="BO314" s="347"/>
      <c r="BP314" s="347"/>
      <c r="BQ314" s="347"/>
      <c r="BR314" s="347"/>
      <c r="BS314" s="347"/>
      <c r="BT314" s="347"/>
      <c r="BU314" s="347"/>
      <c r="BV314" s="347"/>
      <c r="BW314" s="347"/>
      <c r="BX314" s="347"/>
      <c r="BY314" s="347"/>
      <c r="BZ314" s="347"/>
      <c r="CA314" s="347"/>
      <c r="CB314" s="347"/>
      <c r="CC314" s="347"/>
      <c r="CD314" s="347"/>
      <c r="CE314" s="347"/>
      <c r="CF314" s="347"/>
      <c r="CG314" s="347"/>
      <c r="CH314" s="347"/>
      <c r="CI314" s="347"/>
      <c r="CJ314" s="347"/>
      <c r="CK314" s="347"/>
      <c r="CL314" s="347"/>
      <c r="CM314" s="347"/>
      <c r="CN314" s="347"/>
      <c r="CO314" s="347"/>
      <c r="CP314" s="347"/>
      <c r="CQ314" s="347"/>
      <c r="CR314" s="347"/>
      <c r="CS314" s="347"/>
      <c r="CT314" s="347"/>
      <c r="CU314" s="347"/>
      <c r="CV314" s="347"/>
      <c r="CW314" s="347"/>
      <c r="CX314" s="347"/>
      <c r="CY314" s="347"/>
      <c r="CZ314" s="347"/>
      <c r="DA314" s="347"/>
      <c r="DB314" s="347"/>
      <c r="DC314" s="347"/>
      <c r="DD314" s="347"/>
      <c r="DE314" s="347"/>
      <c r="DF314" s="347"/>
      <c r="DG314" s="347"/>
      <c r="DH314" s="347"/>
      <c r="DI314" s="347"/>
      <c r="DJ314" s="347"/>
      <c r="DK314" s="347"/>
      <c r="DL314" s="347"/>
    </row>
    <row r="315" spans="1:117" s="168" customFormat="1" ht="19.5" customHeight="1" thickBot="1">
      <c r="A315" s="174"/>
      <c r="B315" s="174"/>
      <c r="C315" s="174"/>
      <c r="D315" s="166" t="s">
        <v>510</v>
      </c>
      <c r="E315" s="167" t="s">
        <v>912</v>
      </c>
      <c r="F315" s="348" t="s">
        <v>756</v>
      </c>
      <c r="G315" s="349"/>
      <c r="H315" s="350"/>
      <c r="I315" s="351"/>
      <c r="J315" s="352">
        <f>-'PRA110'!J315</f>
        <v>0</v>
      </c>
      <c r="K315" s="353">
        <f>-('PRA110'!I315-'PRA110'!J315)</f>
        <v>0</v>
      </c>
      <c r="L315" s="353">
        <f>-'PRA110'!K315</f>
        <v>0</v>
      </c>
      <c r="M315" s="353">
        <f>-'PRA110'!L315</f>
        <v>0</v>
      </c>
      <c r="N315" s="353">
        <f>-'PRA110'!M315</f>
        <v>0</v>
      </c>
      <c r="O315" s="353">
        <f>-'PRA110'!N315</f>
        <v>0</v>
      </c>
      <c r="P315" s="353">
        <f>-'PRA110'!O315</f>
        <v>0</v>
      </c>
      <c r="Q315" s="353">
        <f>-'PRA110'!P315</f>
        <v>0</v>
      </c>
      <c r="R315" s="353">
        <f>-'PRA110'!Q315</f>
        <v>0</v>
      </c>
      <c r="S315" s="353">
        <f>-'PRA110'!R315</f>
        <v>0</v>
      </c>
      <c r="T315" s="353">
        <f>-'PRA110'!S315</f>
        <v>0</v>
      </c>
      <c r="U315" s="353">
        <f>-'PRA110'!T315</f>
        <v>0</v>
      </c>
      <c r="V315" s="353">
        <f>-'PRA110'!U315</f>
        <v>0</v>
      </c>
      <c r="W315" s="353">
        <f>-'PRA110'!V315</f>
        <v>0</v>
      </c>
      <c r="X315" s="353">
        <f>-'PRA110'!W315</f>
        <v>0</v>
      </c>
      <c r="Y315" s="353">
        <f>-'PRA110'!X315</f>
        <v>0</v>
      </c>
      <c r="Z315" s="353">
        <f>-'PRA110'!Y315</f>
        <v>0</v>
      </c>
      <c r="AA315" s="353">
        <f>-'PRA110'!Z315</f>
        <v>0</v>
      </c>
      <c r="AB315" s="353">
        <f>-'PRA110'!AA315</f>
        <v>0</v>
      </c>
      <c r="AC315" s="353">
        <f>-'PRA110'!AB315</f>
        <v>0</v>
      </c>
      <c r="AD315" s="353">
        <f>-'PRA110'!AC315</f>
        <v>0</v>
      </c>
      <c r="AE315" s="353">
        <f>-'PRA110'!AD315</f>
        <v>0</v>
      </c>
      <c r="AF315" s="353">
        <f>-'PRA110'!AE315</f>
        <v>0</v>
      </c>
      <c r="AG315" s="353">
        <f>-'PRA110'!AF315</f>
        <v>0</v>
      </c>
      <c r="AH315" s="353">
        <f>-'PRA110'!AG315</f>
        <v>0</v>
      </c>
      <c r="AI315" s="353">
        <f>-'PRA110'!AH315</f>
        <v>0</v>
      </c>
      <c r="AJ315" s="353">
        <f>-'PRA110'!AI315</f>
        <v>0</v>
      </c>
      <c r="AK315" s="353">
        <f>-'PRA110'!AJ315</f>
        <v>0</v>
      </c>
      <c r="AL315" s="353">
        <f>-'PRA110'!AK315</f>
        <v>0</v>
      </c>
      <c r="AM315" s="353">
        <f>-'PRA110'!AL315</f>
        <v>0</v>
      </c>
      <c r="AN315" s="353">
        <f>-'PRA110'!AM315</f>
        <v>0</v>
      </c>
      <c r="AO315" s="353">
        <f>-'PRA110'!AN315</f>
        <v>0</v>
      </c>
      <c r="AP315" s="353">
        <f>-'PRA110'!AO315</f>
        <v>0</v>
      </c>
      <c r="AQ315" s="353">
        <f>-'PRA110'!AP315</f>
        <v>0</v>
      </c>
      <c r="AR315" s="353">
        <f>-'PRA110'!AQ315</f>
        <v>0</v>
      </c>
      <c r="AS315" s="353">
        <f>-'PRA110'!AR315</f>
        <v>0</v>
      </c>
      <c r="AT315" s="353">
        <f>-'PRA110'!AS315</f>
        <v>0</v>
      </c>
      <c r="AU315" s="353">
        <f>-'PRA110'!AT315</f>
        <v>0</v>
      </c>
      <c r="AV315" s="353">
        <f>-'PRA110'!AU315</f>
        <v>0</v>
      </c>
      <c r="AW315" s="353">
        <f>-'PRA110'!AV315</f>
        <v>0</v>
      </c>
      <c r="AX315" s="353">
        <f>-'PRA110'!AW315</f>
        <v>0</v>
      </c>
      <c r="AY315" s="353">
        <f>-'PRA110'!AX315</f>
        <v>0</v>
      </c>
      <c r="AZ315" s="353">
        <f>-'PRA110'!AY315</f>
        <v>0</v>
      </c>
      <c r="BA315" s="353">
        <f>-'PRA110'!AZ315</f>
        <v>0</v>
      </c>
      <c r="BB315" s="353">
        <f>-'PRA110'!BA315</f>
        <v>0</v>
      </c>
      <c r="BC315" s="353">
        <f>-'PRA110'!BB315</f>
        <v>0</v>
      </c>
      <c r="BD315" s="353">
        <f>-'PRA110'!BC315</f>
        <v>0</v>
      </c>
      <c r="BE315" s="353">
        <f>-'PRA110'!BD315</f>
        <v>0</v>
      </c>
      <c r="BF315" s="353">
        <f>-'PRA110'!BE315</f>
        <v>0</v>
      </c>
      <c r="BG315" s="353">
        <f>-'PRA110'!BF315</f>
        <v>0</v>
      </c>
      <c r="BH315" s="353">
        <f>-'PRA110'!BG315</f>
        <v>0</v>
      </c>
      <c r="BI315" s="353">
        <f>-'PRA110'!BH315</f>
        <v>0</v>
      </c>
      <c r="BJ315" s="353">
        <f>-'PRA110'!BI315</f>
        <v>0</v>
      </c>
      <c r="BK315" s="353">
        <f>-'PRA110'!BJ315</f>
        <v>0</v>
      </c>
      <c r="BL315" s="353">
        <f>-'PRA110'!BK315</f>
        <v>0</v>
      </c>
      <c r="BM315" s="353">
        <f>-'PRA110'!BL315</f>
        <v>0</v>
      </c>
      <c r="BN315" s="353">
        <f>-'PRA110'!BM315</f>
        <v>0</v>
      </c>
      <c r="BO315" s="353">
        <f>-'PRA110'!BN315</f>
        <v>0</v>
      </c>
      <c r="BP315" s="353">
        <f>-'PRA110'!BO315</f>
        <v>0</v>
      </c>
      <c r="BQ315" s="353">
        <f>-'PRA110'!BP315</f>
        <v>0</v>
      </c>
      <c r="BR315" s="353">
        <f>-'PRA110'!BQ315</f>
        <v>0</v>
      </c>
      <c r="BS315" s="353">
        <f>-'PRA110'!BR315</f>
        <v>0</v>
      </c>
      <c r="BT315" s="353">
        <f>-'PRA110'!BS315</f>
        <v>0</v>
      </c>
      <c r="BU315" s="353">
        <f>-'PRA110'!BT315</f>
        <v>0</v>
      </c>
      <c r="BV315" s="353">
        <f>-'PRA110'!BU315</f>
        <v>0</v>
      </c>
      <c r="BW315" s="353">
        <f>-'PRA110'!BV315</f>
        <v>0</v>
      </c>
      <c r="BX315" s="353">
        <f>-'PRA110'!BW315</f>
        <v>0</v>
      </c>
      <c r="BY315" s="353">
        <f>-'PRA110'!BX315</f>
        <v>0</v>
      </c>
      <c r="BZ315" s="353">
        <f>-'PRA110'!BY315</f>
        <v>0</v>
      </c>
      <c r="CA315" s="353">
        <f>-'PRA110'!BZ315</f>
        <v>0</v>
      </c>
      <c r="CB315" s="353">
        <f>-'PRA110'!CA315</f>
        <v>0</v>
      </c>
      <c r="CC315" s="353">
        <f>-'PRA110'!CB315</f>
        <v>0</v>
      </c>
      <c r="CD315" s="353">
        <f>-'PRA110'!CC315</f>
        <v>0</v>
      </c>
      <c r="CE315" s="353">
        <f>-'PRA110'!CD315</f>
        <v>0</v>
      </c>
      <c r="CF315" s="353">
        <f>-'PRA110'!CE315</f>
        <v>0</v>
      </c>
      <c r="CG315" s="353">
        <f>-'PRA110'!CF315</f>
        <v>0</v>
      </c>
      <c r="CH315" s="353">
        <f>-'PRA110'!CG315</f>
        <v>0</v>
      </c>
      <c r="CI315" s="353">
        <f>-'PRA110'!CH315</f>
        <v>0</v>
      </c>
      <c r="CJ315" s="353">
        <f>-'PRA110'!CI315</f>
        <v>0</v>
      </c>
      <c r="CK315" s="353">
        <f>-'PRA110'!CJ315</f>
        <v>0</v>
      </c>
      <c r="CL315" s="353">
        <f>-'PRA110'!CK315</f>
        <v>0</v>
      </c>
      <c r="CM315" s="353">
        <f>-'PRA110'!CL315</f>
        <v>0</v>
      </c>
      <c r="CN315" s="353">
        <f>-'PRA110'!CM315</f>
        <v>0</v>
      </c>
      <c r="CO315" s="353">
        <f>-'PRA110'!CN315</f>
        <v>0</v>
      </c>
      <c r="CP315" s="353">
        <f>-'PRA110'!CO315</f>
        <v>0</v>
      </c>
      <c r="CQ315" s="353">
        <f>-'PRA110'!CP315</f>
        <v>0</v>
      </c>
      <c r="CR315" s="353">
        <f>-'PRA110'!CQ315</f>
        <v>0</v>
      </c>
      <c r="CS315" s="353">
        <f>-'PRA110'!CR315</f>
        <v>0</v>
      </c>
      <c r="CT315" s="353">
        <f>-'PRA110'!CS315</f>
        <v>0</v>
      </c>
      <c r="CU315" s="353">
        <f>-'PRA110'!CT315</f>
        <v>0</v>
      </c>
      <c r="CV315" s="353">
        <f>-'PRA110'!CU315</f>
        <v>0</v>
      </c>
      <c r="CW315" s="353">
        <f>-'PRA110'!CV315</f>
        <v>0</v>
      </c>
      <c r="CX315" s="353">
        <f>-'PRA110'!CW315</f>
        <v>0</v>
      </c>
      <c r="CY315" s="353">
        <f>-'PRA110'!CX315</f>
        <v>0</v>
      </c>
      <c r="CZ315" s="353">
        <f>-'PRA110'!CY315</f>
        <v>0</v>
      </c>
      <c r="DA315" s="353">
        <f>-'PRA110'!CZ315</f>
        <v>0</v>
      </c>
      <c r="DB315" s="353">
        <f>-'PRA110'!DA315</f>
        <v>0</v>
      </c>
      <c r="DC315" s="353">
        <f>-'PRA110'!DB315</f>
        <v>0</v>
      </c>
      <c r="DD315" s="353">
        <f>-'PRA110'!DC315</f>
        <v>0</v>
      </c>
      <c r="DE315" s="353">
        <f>-'PRA110'!DD315</f>
        <v>0</v>
      </c>
      <c r="DF315" s="353">
        <f>-'PRA110'!DE315</f>
        <v>0</v>
      </c>
      <c r="DG315" s="353">
        <f>-'PRA110'!DF315</f>
        <v>0</v>
      </c>
      <c r="DH315" s="353">
        <f>-'PRA110'!DG315</f>
        <v>0</v>
      </c>
      <c r="DI315" s="353">
        <f>-'PRA110'!DH315</f>
        <v>0</v>
      </c>
      <c r="DJ315" s="353">
        <f>-'PRA110'!DI315</f>
        <v>0</v>
      </c>
      <c r="DK315" s="353">
        <f>-'PRA110'!DJ315</f>
        <v>0</v>
      </c>
      <c r="DL315" s="354">
        <f>-'PRA110'!DK315</f>
        <v>0</v>
      </c>
      <c r="DM315" s="272"/>
    </row>
    <row r="316" spans="1:117" s="168" customFormat="1" ht="19.5" customHeight="1">
      <c r="A316" s="174"/>
      <c r="B316" s="174"/>
      <c r="C316" s="174"/>
      <c r="D316" s="355"/>
      <c r="E316" s="356"/>
      <c r="F316" s="356"/>
      <c r="G316" s="199"/>
      <c r="H316" s="199"/>
      <c r="I316" s="262"/>
      <c r="J316" s="262"/>
      <c r="K316" s="262"/>
      <c r="L316" s="357"/>
      <c r="M316" s="357"/>
      <c r="N316" s="357"/>
      <c r="O316" s="357"/>
      <c r="P316" s="357"/>
      <c r="Q316" s="357"/>
      <c r="R316" s="357"/>
      <c r="S316" s="357"/>
      <c r="T316" s="357"/>
      <c r="U316" s="357"/>
      <c r="V316" s="357"/>
      <c r="W316" s="357"/>
      <c r="X316" s="357"/>
      <c r="Y316" s="357"/>
      <c r="Z316" s="357"/>
      <c r="AA316" s="357"/>
      <c r="AB316" s="357"/>
      <c r="AC316" s="357"/>
      <c r="AD316" s="357"/>
      <c r="AE316" s="357"/>
      <c r="AF316" s="357"/>
      <c r="AG316" s="357"/>
      <c r="AH316" s="357"/>
      <c r="AI316" s="357"/>
      <c r="AJ316" s="357"/>
      <c r="AK316" s="357"/>
      <c r="AL316" s="357"/>
      <c r="AM316" s="357"/>
      <c r="AN316" s="357"/>
      <c r="AO316" s="357"/>
      <c r="AP316" s="357"/>
      <c r="AQ316" s="357"/>
      <c r="AR316" s="357"/>
      <c r="AS316" s="357"/>
      <c r="AT316" s="357"/>
      <c r="AU316" s="357"/>
      <c r="AV316" s="357"/>
      <c r="AW316" s="357"/>
      <c r="AX316" s="357"/>
      <c r="AY316" s="357"/>
      <c r="AZ316" s="357"/>
      <c r="BA316" s="357"/>
      <c r="BB316" s="357"/>
      <c r="BC316" s="357"/>
      <c r="BD316" s="357"/>
      <c r="BE316" s="357"/>
      <c r="BF316" s="357"/>
      <c r="BG316" s="357"/>
      <c r="BH316" s="357"/>
      <c r="BI316" s="357"/>
      <c r="BJ316" s="357"/>
      <c r="BK316" s="357"/>
      <c r="BL316" s="357"/>
      <c r="BM316" s="357"/>
      <c r="BN316" s="357"/>
      <c r="BO316" s="357"/>
      <c r="BP316" s="357"/>
      <c r="BQ316" s="357"/>
      <c r="BR316" s="357"/>
      <c r="BS316" s="357"/>
      <c r="BT316" s="357"/>
      <c r="BU316" s="357"/>
      <c r="BV316" s="357"/>
      <c r="BW316" s="357"/>
      <c r="BX316" s="357"/>
      <c r="BY316" s="357"/>
      <c r="BZ316" s="357"/>
      <c r="CA316" s="357"/>
      <c r="CB316" s="357"/>
      <c r="CC316" s="357"/>
      <c r="CD316" s="357"/>
      <c r="CE316" s="357"/>
      <c r="CF316" s="357"/>
      <c r="CG316" s="357"/>
      <c r="CH316" s="357"/>
      <c r="CI316" s="357"/>
      <c r="CJ316" s="357"/>
      <c r="CK316" s="357"/>
      <c r="CL316" s="357"/>
      <c r="CM316" s="357"/>
      <c r="CN316" s="357"/>
      <c r="CO316" s="357"/>
      <c r="CP316" s="357"/>
      <c r="CQ316" s="357"/>
      <c r="CR316" s="357"/>
      <c r="CS316" s="357"/>
      <c r="CT316" s="357"/>
      <c r="CU316" s="357"/>
      <c r="CV316" s="357"/>
      <c r="CW316" s="357"/>
      <c r="CX316" s="357"/>
      <c r="CY316" s="357"/>
      <c r="CZ316" s="357"/>
      <c r="DA316" s="357"/>
      <c r="DB316" s="357"/>
      <c r="DC316" s="357"/>
      <c r="DD316" s="357"/>
      <c r="DE316" s="357"/>
      <c r="DF316" s="357"/>
      <c r="DG316" s="357"/>
      <c r="DH316" s="357"/>
      <c r="DI316" s="357"/>
      <c r="DJ316" s="357"/>
      <c r="DK316" s="357"/>
      <c r="DL316" s="357"/>
      <c r="DM316" s="272"/>
    </row>
  </sheetData>
  <sheetProtection formatCells="0" formatColumns="0" formatRows="0"/>
  <mergeCells count="243">
    <mergeCell ref="A87:A88"/>
    <mergeCell ref="B87:B88"/>
    <mergeCell ref="A148:A149"/>
    <mergeCell ref="B148:B149"/>
    <mergeCell ref="A191:A192"/>
    <mergeCell ref="B191:B192"/>
    <mergeCell ref="A243:A244"/>
    <mergeCell ref="B243:B244"/>
    <mergeCell ref="D13:D15"/>
    <mergeCell ref="D148:D149"/>
    <mergeCell ref="E13:E15"/>
    <mergeCell ref="F13:F15"/>
    <mergeCell ref="H13:H14"/>
    <mergeCell ref="I13:I14"/>
    <mergeCell ref="J13:J14"/>
    <mergeCell ref="AM13:AS13"/>
    <mergeCell ref="AT13:BT13"/>
    <mergeCell ref="BU13:CX13"/>
    <mergeCell ref="L13:L14"/>
    <mergeCell ref="M13:M14"/>
    <mergeCell ref="N13:N14"/>
    <mergeCell ref="O13:O14"/>
    <mergeCell ref="P13:P14"/>
    <mergeCell ref="Q13:Q14"/>
    <mergeCell ref="G13:G14"/>
    <mergeCell ref="DK13:DK14"/>
    <mergeCell ref="DL13:DL14"/>
    <mergeCell ref="D87:D88"/>
    <mergeCell ref="E87:E88"/>
    <mergeCell ref="F87:F88"/>
    <mergeCell ref="H87:H88"/>
    <mergeCell ref="I87:I88"/>
    <mergeCell ref="L87:L88"/>
    <mergeCell ref="M87:M88"/>
    <mergeCell ref="DE13:DE14"/>
    <mergeCell ref="DF13:DF14"/>
    <mergeCell ref="DG13:DG14"/>
    <mergeCell ref="DH13:DH14"/>
    <mergeCell ref="DI13:DI14"/>
    <mergeCell ref="DJ13:DJ14"/>
    <mergeCell ref="CY13:CY14"/>
    <mergeCell ref="CZ13:CZ14"/>
    <mergeCell ref="DA13:DA14"/>
    <mergeCell ref="DB13:DB14"/>
    <mergeCell ref="DC13:DC14"/>
    <mergeCell ref="DD13:DD14"/>
    <mergeCell ref="R13:X13"/>
    <mergeCell ref="Y13:AE13"/>
    <mergeCell ref="AF13:AL13"/>
    <mergeCell ref="DK87:DK88"/>
    <mergeCell ref="DL87:DL88"/>
    <mergeCell ref="DA87:DA88"/>
    <mergeCell ref="DB87:DB88"/>
    <mergeCell ref="DC87:DC88"/>
    <mergeCell ref="DD87:DD88"/>
    <mergeCell ref="DE87:DE88"/>
    <mergeCell ref="DF87:DF88"/>
    <mergeCell ref="AF87:AL87"/>
    <mergeCell ref="AM87:AS87"/>
    <mergeCell ref="AT87:BT87"/>
    <mergeCell ref="BU87:CX87"/>
    <mergeCell ref="CY87:CY88"/>
    <mergeCell ref="CZ87:CZ88"/>
    <mergeCell ref="E148:E149"/>
    <mergeCell ref="F148:F149"/>
    <mergeCell ref="H148:H149"/>
    <mergeCell ref="I148:I149"/>
    <mergeCell ref="DG87:DG88"/>
    <mergeCell ref="DH87:DH88"/>
    <mergeCell ref="DI87:DI88"/>
    <mergeCell ref="DJ87:DJ88"/>
    <mergeCell ref="N87:N88"/>
    <mergeCell ref="O87:O88"/>
    <mergeCell ref="P87:P88"/>
    <mergeCell ref="Q87:Q88"/>
    <mergeCell ref="R87:X87"/>
    <mergeCell ref="Y87:AE87"/>
    <mergeCell ref="AM148:AS148"/>
    <mergeCell ref="AT148:BT148"/>
    <mergeCell ref="BU148:CX148"/>
    <mergeCell ref="L148:L149"/>
    <mergeCell ref="M148:M149"/>
    <mergeCell ref="N148:N149"/>
    <mergeCell ref="O148:O149"/>
    <mergeCell ref="P148:P149"/>
    <mergeCell ref="Q148:Q149"/>
    <mergeCell ref="G87:G88"/>
    <mergeCell ref="DK148:DK149"/>
    <mergeCell ref="DL148:DL149"/>
    <mergeCell ref="D191:D192"/>
    <mergeCell ref="E191:E192"/>
    <mergeCell ref="F191:F192"/>
    <mergeCell ref="H191:H192"/>
    <mergeCell ref="I191:I192"/>
    <mergeCell ref="L191:L192"/>
    <mergeCell ref="M191:M192"/>
    <mergeCell ref="DE148:DE149"/>
    <mergeCell ref="DF148:DF149"/>
    <mergeCell ref="DG148:DG149"/>
    <mergeCell ref="DH148:DH149"/>
    <mergeCell ref="DI148:DI149"/>
    <mergeCell ref="DJ148:DJ149"/>
    <mergeCell ref="CY148:CY149"/>
    <mergeCell ref="CZ148:CZ149"/>
    <mergeCell ref="DA148:DA149"/>
    <mergeCell ref="DB148:DB149"/>
    <mergeCell ref="DC148:DC149"/>
    <mergeCell ref="DD148:DD149"/>
    <mergeCell ref="R148:X148"/>
    <mergeCell ref="Y148:AE148"/>
    <mergeCell ref="AF148:AL148"/>
    <mergeCell ref="AF191:AL191"/>
    <mergeCell ref="AM191:AS191"/>
    <mergeCell ref="AT191:BT191"/>
    <mergeCell ref="BU191:CX191"/>
    <mergeCell ref="CY191:CY192"/>
    <mergeCell ref="CZ191:CZ192"/>
    <mergeCell ref="N191:N192"/>
    <mergeCell ref="O191:O192"/>
    <mergeCell ref="P191:P192"/>
    <mergeCell ref="Q191:Q192"/>
    <mergeCell ref="R191:X191"/>
    <mergeCell ref="Y191:AE191"/>
    <mergeCell ref="DG191:DG192"/>
    <mergeCell ref="DH191:DH192"/>
    <mergeCell ref="DI191:DI192"/>
    <mergeCell ref="DJ191:DJ192"/>
    <mergeCell ref="DK191:DK192"/>
    <mergeCell ref="DL191:DL192"/>
    <mergeCell ref="DA191:DA192"/>
    <mergeCell ref="DB191:DB192"/>
    <mergeCell ref="DC191:DC192"/>
    <mergeCell ref="DD191:DD192"/>
    <mergeCell ref="DE191:DE192"/>
    <mergeCell ref="DF191:DF192"/>
    <mergeCell ref="O243:O244"/>
    <mergeCell ref="P243:P244"/>
    <mergeCell ref="Q243:Q244"/>
    <mergeCell ref="R243:X243"/>
    <mergeCell ref="D243:D244"/>
    <mergeCell ref="E243:F244"/>
    <mergeCell ref="H243:H244"/>
    <mergeCell ref="I243:I244"/>
    <mergeCell ref="L243:L244"/>
    <mergeCell ref="J243:J244"/>
    <mergeCell ref="K243:K244"/>
    <mergeCell ref="DL243:DL244"/>
    <mergeCell ref="D290:D291"/>
    <mergeCell ref="E290:F291"/>
    <mergeCell ref="H290:H291"/>
    <mergeCell ref="I290:I291"/>
    <mergeCell ref="J290:J291"/>
    <mergeCell ref="K290:K291"/>
    <mergeCell ref="L290:L291"/>
    <mergeCell ref="M290:M291"/>
    <mergeCell ref="N290:N291"/>
    <mergeCell ref="DF243:DF244"/>
    <mergeCell ref="DG243:DG244"/>
    <mergeCell ref="DH243:DH244"/>
    <mergeCell ref="DI243:DI244"/>
    <mergeCell ref="DJ243:DJ244"/>
    <mergeCell ref="DK243:DK244"/>
    <mergeCell ref="CZ243:CZ244"/>
    <mergeCell ref="DA243:DA244"/>
    <mergeCell ref="DB243:DB244"/>
    <mergeCell ref="DC243:DC244"/>
    <mergeCell ref="DD243:DD244"/>
    <mergeCell ref="DE243:DE244"/>
    <mergeCell ref="Y243:AE243"/>
    <mergeCell ref="AF243:AL243"/>
    <mergeCell ref="DL290:DL291"/>
    <mergeCell ref="D306:D307"/>
    <mergeCell ref="E306:F307"/>
    <mergeCell ref="H306:H307"/>
    <mergeCell ref="I306:I307"/>
    <mergeCell ref="DB290:DB291"/>
    <mergeCell ref="DC290:DC291"/>
    <mergeCell ref="DD290:DD291"/>
    <mergeCell ref="DE290:DE291"/>
    <mergeCell ref="DF290:DF291"/>
    <mergeCell ref="DG290:DG291"/>
    <mergeCell ref="AM290:AS290"/>
    <mergeCell ref="AT290:BT290"/>
    <mergeCell ref="BU290:CX290"/>
    <mergeCell ref="CY290:CY291"/>
    <mergeCell ref="CZ290:CZ291"/>
    <mergeCell ref="DA290:DA291"/>
    <mergeCell ref="O290:O291"/>
    <mergeCell ref="P290:P291"/>
    <mergeCell ref="Q290:Q291"/>
    <mergeCell ref="R290:X290"/>
    <mergeCell ref="Y290:AE290"/>
    <mergeCell ref="AF290:AL290"/>
    <mergeCell ref="DL306:DL307"/>
    <mergeCell ref="G148:G149"/>
    <mergeCell ref="G191:G192"/>
    <mergeCell ref="G243:G244"/>
    <mergeCell ref="G290:G291"/>
    <mergeCell ref="G306:G307"/>
    <mergeCell ref="K13:K14"/>
    <mergeCell ref="DE306:DE307"/>
    <mergeCell ref="DF306:DF307"/>
    <mergeCell ref="R306:X306"/>
    <mergeCell ref="Y306:AE306"/>
    <mergeCell ref="AF306:AL306"/>
    <mergeCell ref="J306:J307"/>
    <mergeCell ref="K306:K307"/>
    <mergeCell ref="J87:J88"/>
    <mergeCell ref="K87:K88"/>
    <mergeCell ref="J148:J149"/>
    <mergeCell ref="K148:K149"/>
    <mergeCell ref="J191:J192"/>
    <mergeCell ref="K191:K192"/>
    <mergeCell ref="BU243:CX243"/>
    <mergeCell ref="CY243:CY244"/>
    <mergeCell ref="M243:M244"/>
    <mergeCell ref="N243:N244"/>
    <mergeCell ref="L306:L307"/>
    <mergeCell ref="M306:M307"/>
    <mergeCell ref="N306:N307"/>
    <mergeCell ref="O306:O307"/>
    <mergeCell ref="P306:P307"/>
    <mergeCell ref="Q306:Q307"/>
    <mergeCell ref="DG306:DG307"/>
    <mergeCell ref="DH306:DH307"/>
    <mergeCell ref="DI306:DI307"/>
    <mergeCell ref="CY306:CY307"/>
    <mergeCell ref="CZ306:CZ307"/>
    <mergeCell ref="DA306:DA307"/>
    <mergeCell ref="DB306:DB307"/>
    <mergeCell ref="DC306:DC307"/>
    <mergeCell ref="DD306:DD307"/>
    <mergeCell ref="DH290:DH291"/>
    <mergeCell ref="DI290:DI291"/>
    <mergeCell ref="DJ290:DJ291"/>
    <mergeCell ref="DK290:DK291"/>
    <mergeCell ref="AM243:AS243"/>
    <mergeCell ref="AT243:BT243"/>
    <mergeCell ref="DK306:DK307"/>
    <mergeCell ref="AM306:AS306"/>
    <mergeCell ref="AT306:BT306"/>
    <mergeCell ref="BU306:CX306"/>
    <mergeCell ref="DJ306:DJ307"/>
  </mergeCells>
  <conditionalFormatting sqref="I11:CX11">
    <cfRule type="expression" dxfId="36" priority="1">
      <formula>I11="Sat"</formula>
    </cfRule>
    <cfRule type="expression" dxfId="35" priority="2">
      <formula>I11="Sun"</formula>
    </cfRule>
  </conditionalFormatting>
  <pageMargins left="0.7" right="0.7" top="0.75" bottom="0.75" header="0.3" footer="0.3"/>
  <pageSetup paperSize="9" scale="28" orientation="portrait" r:id="rId1"/>
  <rowBreaks count="3" manualBreakCount="3">
    <brk id="86" max="16383" man="1"/>
    <brk id="147" max="16383" man="1"/>
    <brk id="242" max="16383" man="1"/>
  </rowBreaks>
  <colBreaks count="4" manualBreakCount="4">
    <brk id="17" max="1048575" man="1"/>
    <brk id="40" max="1048575" man="1"/>
    <brk id="70" max="1048575" man="1"/>
    <brk id="102"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Y318"/>
  <sheetViews>
    <sheetView showGridLines="0" zoomScale="60" zoomScaleNormal="60" workbookViewId="0"/>
  </sheetViews>
  <sheetFormatPr defaultColWidth="11.3984375" defaultRowHeight="14.25"/>
  <cols>
    <col min="1" max="3" width="1" style="2" customWidth="1"/>
    <col min="4" max="4" width="10.265625" style="360" customWidth="1"/>
    <col min="5" max="5" width="14.1328125" style="360" customWidth="1"/>
    <col min="6" max="6" width="67.3984375" style="360" customWidth="1"/>
    <col min="7" max="7" width="21" style="169" customWidth="1"/>
    <col min="8" max="8" width="13" style="169" customWidth="1"/>
    <col min="9" max="9" width="11.1328125" style="165" customWidth="1"/>
    <col min="10" max="10" width="11.59765625" style="165" customWidth="1"/>
    <col min="11" max="11" width="12.59765625" style="165" customWidth="1"/>
    <col min="12" max="12" width="3.73046875" style="165" customWidth="1"/>
    <col min="13" max="13" width="12" style="272" customWidth="1"/>
    <col min="14" max="14" width="26.265625" style="460" customWidth="1"/>
    <col min="15" max="15" width="5.86328125" style="756" customWidth="1"/>
    <col min="16" max="16" width="30.06640625" style="1215" customWidth="1"/>
    <col min="17" max="122" width="11.3984375" style="272"/>
    <col min="123" max="123" width="2.73046875" style="272" customWidth="1"/>
    <col min="124" max="124" width="7" style="272" customWidth="1"/>
    <col min="125" max="125" width="9.73046875" style="272" bestFit="1" customWidth="1"/>
    <col min="126" max="126" width="76" style="272" customWidth="1"/>
    <col min="127" max="127" width="14.265625" style="272" customWidth="1"/>
    <col min="128" max="136" width="11.265625" style="272" customWidth="1"/>
    <col min="137" max="143" width="9.73046875" style="272" customWidth="1"/>
    <col min="144" max="144" width="11.265625" style="272" customWidth="1"/>
    <col min="145" max="151" width="9.73046875" style="272" customWidth="1"/>
    <col min="152" max="152" width="11.265625" style="272" customWidth="1"/>
    <col min="153" max="159" width="9.73046875" style="272" customWidth="1"/>
    <col min="160" max="160" width="11.265625" style="272" customWidth="1"/>
    <col min="161" max="167" width="9.73046875" style="272" customWidth="1"/>
    <col min="168" max="168" width="11.265625" style="272" customWidth="1"/>
    <col min="169" max="195" width="9.73046875" style="272" customWidth="1"/>
    <col min="196" max="196" width="11.265625" style="272" customWidth="1"/>
    <col min="197" max="229" width="9.73046875" style="272" customWidth="1"/>
    <col min="230" max="237" width="11.265625" style="272" customWidth="1"/>
    <col min="238" max="378" width="11.3984375" style="272"/>
    <col min="379" max="379" width="2.73046875" style="272" customWidth="1"/>
    <col min="380" max="380" width="7" style="272" customWidth="1"/>
    <col min="381" max="381" width="9.73046875" style="272" bestFit="1" customWidth="1"/>
    <col min="382" max="382" width="76" style="272" customWidth="1"/>
    <col min="383" max="383" width="14.265625" style="272" customWidth="1"/>
    <col min="384" max="392" width="11.265625" style="272" customWidth="1"/>
    <col min="393" max="399" width="9.73046875" style="272" customWidth="1"/>
    <col min="400" max="400" width="11.265625" style="272" customWidth="1"/>
    <col min="401" max="407" width="9.73046875" style="272" customWidth="1"/>
    <col min="408" max="408" width="11.265625" style="272" customWidth="1"/>
    <col min="409" max="415" width="9.73046875" style="272" customWidth="1"/>
    <col min="416" max="416" width="11.265625" style="272" customWidth="1"/>
    <col min="417" max="423" width="9.73046875" style="272" customWidth="1"/>
    <col min="424" max="424" width="11.265625" style="272" customWidth="1"/>
    <col min="425" max="451" width="9.73046875" style="272" customWidth="1"/>
    <col min="452" max="452" width="11.265625" style="272" customWidth="1"/>
    <col min="453" max="485" width="9.73046875" style="272" customWidth="1"/>
    <col min="486" max="493" width="11.265625" style="272" customWidth="1"/>
    <col min="494" max="634" width="11.3984375" style="272"/>
    <col min="635" max="635" width="2.73046875" style="272" customWidth="1"/>
    <col min="636" max="636" width="7" style="272" customWidth="1"/>
    <col min="637" max="637" width="9.73046875" style="272" bestFit="1" customWidth="1"/>
    <col min="638" max="638" width="76" style="272" customWidth="1"/>
    <col min="639" max="639" width="14.265625" style="272" customWidth="1"/>
    <col min="640" max="648" width="11.265625" style="272" customWidth="1"/>
    <col min="649" max="655" width="9.73046875" style="272" customWidth="1"/>
    <col min="656" max="656" width="11.265625" style="272" customWidth="1"/>
    <col min="657" max="663" width="9.73046875" style="272" customWidth="1"/>
    <col min="664" max="664" width="11.265625" style="272" customWidth="1"/>
    <col min="665" max="671" width="9.73046875" style="272" customWidth="1"/>
    <col min="672" max="672" width="11.265625" style="272" customWidth="1"/>
    <col min="673" max="679" width="9.73046875" style="272" customWidth="1"/>
    <col min="680" max="680" width="11.265625" style="272" customWidth="1"/>
    <col min="681" max="707" width="9.73046875" style="272" customWidth="1"/>
    <col min="708" max="708" width="11.265625" style="272" customWidth="1"/>
    <col min="709" max="741" width="9.73046875" style="272" customWidth="1"/>
    <col min="742" max="749" width="11.265625" style="272" customWidth="1"/>
    <col min="750" max="890" width="11.3984375" style="272"/>
    <col min="891" max="891" width="2.73046875" style="272" customWidth="1"/>
    <col min="892" max="892" width="7" style="272" customWidth="1"/>
    <col min="893" max="893" width="9.73046875" style="272" bestFit="1" customWidth="1"/>
    <col min="894" max="894" width="76" style="272" customWidth="1"/>
    <col min="895" max="895" width="14.265625" style="272" customWidth="1"/>
    <col min="896" max="904" width="11.265625" style="272" customWidth="1"/>
    <col min="905" max="911" width="9.73046875" style="272" customWidth="1"/>
    <col min="912" max="912" width="11.265625" style="272" customWidth="1"/>
    <col min="913" max="919" width="9.73046875" style="272" customWidth="1"/>
    <col min="920" max="920" width="11.265625" style="272" customWidth="1"/>
    <col min="921" max="927" width="9.73046875" style="272" customWidth="1"/>
    <col min="928" max="928" width="11.265625" style="272" customWidth="1"/>
    <col min="929" max="935" width="9.73046875" style="272" customWidth="1"/>
    <col min="936" max="936" width="11.265625" style="272" customWidth="1"/>
    <col min="937" max="963" width="9.73046875" style="272" customWidth="1"/>
    <col min="964" max="964" width="11.265625" style="272" customWidth="1"/>
    <col min="965" max="997" width="9.73046875" style="272" customWidth="1"/>
    <col min="998" max="1005" width="11.265625" style="272" customWidth="1"/>
    <col min="1006" max="1146" width="11.3984375" style="272"/>
    <col min="1147" max="1147" width="2.73046875" style="272" customWidth="1"/>
    <col min="1148" max="1148" width="7" style="272" customWidth="1"/>
    <col min="1149" max="1149" width="9.73046875" style="272" bestFit="1" customWidth="1"/>
    <col min="1150" max="1150" width="76" style="272" customWidth="1"/>
    <col min="1151" max="1151" width="14.265625" style="272" customWidth="1"/>
    <col min="1152" max="1160" width="11.265625" style="272" customWidth="1"/>
    <col min="1161" max="1167" width="9.73046875" style="272" customWidth="1"/>
    <col min="1168" max="1168" width="11.265625" style="272" customWidth="1"/>
    <col min="1169" max="1175" width="9.73046875" style="272" customWidth="1"/>
    <col min="1176" max="1176" width="11.265625" style="272" customWidth="1"/>
    <col min="1177" max="1183" width="9.73046875" style="272" customWidth="1"/>
    <col min="1184" max="1184" width="11.265625" style="272" customWidth="1"/>
    <col min="1185" max="1191" width="9.73046875" style="272" customWidth="1"/>
    <col min="1192" max="1192" width="11.265625" style="272" customWidth="1"/>
    <col min="1193" max="1219" width="9.73046875" style="272" customWidth="1"/>
    <col min="1220" max="1220" width="11.265625" style="272" customWidth="1"/>
    <col min="1221" max="1253" width="9.73046875" style="272" customWidth="1"/>
    <col min="1254" max="1261" width="11.265625" style="272" customWidth="1"/>
    <col min="1262" max="1402" width="11.3984375" style="272"/>
    <col min="1403" max="1403" width="2.73046875" style="272" customWidth="1"/>
    <col min="1404" max="1404" width="7" style="272" customWidth="1"/>
    <col min="1405" max="1405" width="9.73046875" style="272" bestFit="1" customWidth="1"/>
    <col min="1406" max="1406" width="76" style="272" customWidth="1"/>
    <col min="1407" max="1407" width="14.265625" style="272" customWidth="1"/>
    <col min="1408" max="1416" width="11.265625" style="272" customWidth="1"/>
    <col min="1417" max="1423" width="9.73046875" style="272" customWidth="1"/>
    <col min="1424" max="1424" width="11.265625" style="272" customWidth="1"/>
    <col min="1425" max="1431" width="9.73046875" style="272" customWidth="1"/>
    <col min="1432" max="1432" width="11.265625" style="272" customWidth="1"/>
    <col min="1433" max="1439" width="9.73046875" style="272" customWidth="1"/>
    <col min="1440" max="1440" width="11.265625" style="272" customWidth="1"/>
    <col min="1441" max="1447" width="9.73046875" style="272" customWidth="1"/>
    <col min="1448" max="1448" width="11.265625" style="272" customWidth="1"/>
    <col min="1449" max="1475" width="9.73046875" style="272" customWidth="1"/>
    <col min="1476" max="1476" width="11.265625" style="272" customWidth="1"/>
    <col min="1477" max="1509" width="9.73046875" style="272" customWidth="1"/>
    <col min="1510" max="1517" width="11.265625" style="272" customWidth="1"/>
    <col min="1518" max="1658" width="11.3984375" style="272"/>
    <col min="1659" max="1659" width="2.73046875" style="272" customWidth="1"/>
    <col min="1660" max="1660" width="7" style="272" customWidth="1"/>
    <col min="1661" max="1661" width="9.73046875" style="272" bestFit="1" customWidth="1"/>
    <col min="1662" max="1662" width="76" style="272" customWidth="1"/>
    <col min="1663" max="1663" width="14.265625" style="272" customWidth="1"/>
    <col min="1664" max="1672" width="11.265625" style="272" customWidth="1"/>
    <col min="1673" max="1679" width="9.73046875" style="272" customWidth="1"/>
    <col min="1680" max="1680" width="11.265625" style="272" customWidth="1"/>
    <col min="1681" max="1687" width="9.73046875" style="272" customWidth="1"/>
    <col min="1688" max="1688" width="11.265625" style="272" customWidth="1"/>
    <col min="1689" max="1695" width="9.73046875" style="272" customWidth="1"/>
    <col min="1696" max="1696" width="11.265625" style="272" customWidth="1"/>
    <col min="1697" max="1703" width="9.73046875" style="272" customWidth="1"/>
    <col min="1704" max="1704" width="11.265625" style="272" customWidth="1"/>
    <col min="1705" max="1731" width="9.73046875" style="272" customWidth="1"/>
    <col min="1732" max="1732" width="11.265625" style="272" customWidth="1"/>
    <col min="1733" max="1765" width="9.73046875" style="272" customWidth="1"/>
    <col min="1766" max="1773" width="11.265625" style="272" customWidth="1"/>
    <col min="1774" max="1914" width="11.3984375" style="272"/>
    <col min="1915" max="1915" width="2.73046875" style="272" customWidth="1"/>
    <col min="1916" max="1916" width="7" style="272" customWidth="1"/>
    <col min="1917" max="1917" width="9.73046875" style="272" bestFit="1" customWidth="1"/>
    <col min="1918" max="1918" width="76" style="272" customWidth="1"/>
    <col min="1919" max="1919" width="14.265625" style="272" customWidth="1"/>
    <col min="1920" max="1928" width="11.265625" style="272" customWidth="1"/>
    <col min="1929" max="1935" width="9.73046875" style="272" customWidth="1"/>
    <col min="1936" max="1936" width="11.265625" style="272" customWidth="1"/>
    <col min="1937" max="1943" width="9.73046875" style="272" customWidth="1"/>
    <col min="1944" max="1944" width="11.265625" style="272" customWidth="1"/>
    <col min="1945" max="1951" width="9.73046875" style="272" customWidth="1"/>
    <col min="1952" max="1952" width="11.265625" style="272" customWidth="1"/>
    <col min="1953" max="1959" width="9.73046875" style="272" customWidth="1"/>
    <col min="1960" max="1960" width="11.265625" style="272" customWidth="1"/>
    <col min="1961" max="1987" width="9.73046875" style="272" customWidth="1"/>
    <col min="1988" max="1988" width="11.265625" style="272" customWidth="1"/>
    <col min="1989" max="2021" width="9.73046875" style="272" customWidth="1"/>
    <col min="2022" max="2029" width="11.265625" style="272" customWidth="1"/>
    <col min="2030" max="2170" width="11.3984375" style="272"/>
    <col min="2171" max="2171" width="2.73046875" style="272" customWidth="1"/>
    <col min="2172" max="2172" width="7" style="272" customWidth="1"/>
    <col min="2173" max="2173" width="9.73046875" style="272" bestFit="1" customWidth="1"/>
    <col min="2174" max="2174" width="76" style="272" customWidth="1"/>
    <col min="2175" max="2175" width="14.265625" style="272" customWidth="1"/>
    <col min="2176" max="2184" width="11.265625" style="272" customWidth="1"/>
    <col min="2185" max="2191" width="9.73046875" style="272" customWidth="1"/>
    <col min="2192" max="2192" width="11.265625" style="272" customWidth="1"/>
    <col min="2193" max="2199" width="9.73046875" style="272" customWidth="1"/>
    <col min="2200" max="2200" width="11.265625" style="272" customWidth="1"/>
    <col min="2201" max="2207" width="9.73046875" style="272" customWidth="1"/>
    <col min="2208" max="2208" width="11.265625" style="272" customWidth="1"/>
    <col min="2209" max="2215" width="9.73046875" style="272" customWidth="1"/>
    <col min="2216" max="2216" width="11.265625" style="272" customWidth="1"/>
    <col min="2217" max="2243" width="9.73046875" style="272" customWidth="1"/>
    <col min="2244" max="2244" width="11.265625" style="272" customWidth="1"/>
    <col min="2245" max="2277" width="9.73046875" style="272" customWidth="1"/>
    <col min="2278" max="2285" width="11.265625" style="272" customWidth="1"/>
    <col min="2286" max="2426" width="11.3984375" style="272"/>
    <col min="2427" max="2427" width="2.73046875" style="272" customWidth="1"/>
    <col min="2428" max="2428" width="7" style="272" customWidth="1"/>
    <col min="2429" max="2429" width="9.73046875" style="272" bestFit="1" customWidth="1"/>
    <col min="2430" max="2430" width="76" style="272" customWidth="1"/>
    <col min="2431" max="2431" width="14.265625" style="272" customWidth="1"/>
    <col min="2432" max="2440" width="11.265625" style="272" customWidth="1"/>
    <col min="2441" max="2447" width="9.73046875" style="272" customWidth="1"/>
    <col min="2448" max="2448" width="11.265625" style="272" customWidth="1"/>
    <col min="2449" max="2455" width="9.73046875" style="272" customWidth="1"/>
    <col min="2456" max="2456" width="11.265625" style="272" customWidth="1"/>
    <col min="2457" max="2463" width="9.73046875" style="272" customWidth="1"/>
    <col min="2464" max="2464" width="11.265625" style="272" customWidth="1"/>
    <col min="2465" max="2471" width="9.73046875" style="272" customWidth="1"/>
    <col min="2472" max="2472" width="11.265625" style="272" customWidth="1"/>
    <col min="2473" max="2499" width="9.73046875" style="272" customWidth="1"/>
    <col min="2500" max="2500" width="11.265625" style="272" customWidth="1"/>
    <col min="2501" max="2533" width="9.73046875" style="272" customWidth="1"/>
    <col min="2534" max="2541" width="11.265625" style="272" customWidth="1"/>
    <col min="2542" max="2682" width="11.3984375" style="272"/>
    <col min="2683" max="2683" width="2.73046875" style="272" customWidth="1"/>
    <col min="2684" max="2684" width="7" style="272" customWidth="1"/>
    <col min="2685" max="2685" width="9.73046875" style="272" bestFit="1" customWidth="1"/>
    <col min="2686" max="2686" width="76" style="272" customWidth="1"/>
    <col min="2687" max="2687" width="14.265625" style="272" customWidth="1"/>
    <col min="2688" max="2696" width="11.265625" style="272" customWidth="1"/>
    <col min="2697" max="2703" width="9.73046875" style="272" customWidth="1"/>
    <col min="2704" max="2704" width="11.265625" style="272" customWidth="1"/>
    <col min="2705" max="2711" width="9.73046875" style="272" customWidth="1"/>
    <col min="2712" max="2712" width="11.265625" style="272" customWidth="1"/>
    <col min="2713" max="2719" width="9.73046875" style="272" customWidth="1"/>
    <col min="2720" max="2720" width="11.265625" style="272" customWidth="1"/>
    <col min="2721" max="2727" width="9.73046875" style="272" customWidth="1"/>
    <col min="2728" max="2728" width="11.265625" style="272" customWidth="1"/>
    <col min="2729" max="2755" width="9.73046875" style="272" customWidth="1"/>
    <col min="2756" max="2756" width="11.265625" style="272" customWidth="1"/>
    <col min="2757" max="2789" width="9.73046875" style="272" customWidth="1"/>
    <col min="2790" max="2797" width="11.265625" style="272" customWidth="1"/>
    <col min="2798" max="2938" width="11.3984375" style="272"/>
    <col min="2939" max="2939" width="2.73046875" style="272" customWidth="1"/>
    <col min="2940" max="2940" width="7" style="272" customWidth="1"/>
    <col min="2941" max="2941" width="9.73046875" style="272" bestFit="1" customWidth="1"/>
    <col min="2942" max="2942" width="76" style="272" customWidth="1"/>
    <col min="2943" max="2943" width="14.265625" style="272" customWidth="1"/>
    <col min="2944" max="2952" width="11.265625" style="272" customWidth="1"/>
    <col min="2953" max="2959" width="9.73046875" style="272" customWidth="1"/>
    <col min="2960" max="2960" width="11.265625" style="272" customWidth="1"/>
    <col min="2961" max="2967" width="9.73046875" style="272" customWidth="1"/>
    <col min="2968" max="2968" width="11.265625" style="272" customWidth="1"/>
    <col min="2969" max="2975" width="9.73046875" style="272" customWidth="1"/>
    <col min="2976" max="2976" width="11.265625" style="272" customWidth="1"/>
    <col min="2977" max="2983" width="9.73046875" style="272" customWidth="1"/>
    <col min="2984" max="2984" width="11.265625" style="272" customWidth="1"/>
    <col min="2985" max="3011" width="9.73046875" style="272" customWidth="1"/>
    <col min="3012" max="3012" width="11.265625" style="272" customWidth="1"/>
    <col min="3013" max="3045" width="9.73046875" style="272" customWidth="1"/>
    <col min="3046" max="3053" width="11.265625" style="272" customWidth="1"/>
    <col min="3054" max="3194" width="11.3984375" style="272"/>
    <col min="3195" max="3195" width="2.73046875" style="272" customWidth="1"/>
    <col min="3196" max="3196" width="7" style="272" customWidth="1"/>
    <col min="3197" max="3197" width="9.73046875" style="272" bestFit="1" customWidth="1"/>
    <col min="3198" max="3198" width="76" style="272" customWidth="1"/>
    <col min="3199" max="3199" width="14.265625" style="272" customWidth="1"/>
    <col min="3200" max="3208" width="11.265625" style="272" customWidth="1"/>
    <col min="3209" max="3215" width="9.73046875" style="272" customWidth="1"/>
    <col min="3216" max="3216" width="11.265625" style="272" customWidth="1"/>
    <col min="3217" max="3223" width="9.73046875" style="272" customWidth="1"/>
    <col min="3224" max="3224" width="11.265625" style="272" customWidth="1"/>
    <col min="3225" max="3231" width="9.73046875" style="272" customWidth="1"/>
    <col min="3232" max="3232" width="11.265625" style="272" customWidth="1"/>
    <col min="3233" max="3239" width="9.73046875" style="272" customWidth="1"/>
    <col min="3240" max="3240" width="11.265625" style="272" customWidth="1"/>
    <col min="3241" max="3267" width="9.73046875" style="272" customWidth="1"/>
    <col min="3268" max="3268" width="11.265625" style="272" customWidth="1"/>
    <col min="3269" max="3301" width="9.73046875" style="272" customWidth="1"/>
    <col min="3302" max="3309" width="11.265625" style="272" customWidth="1"/>
    <col min="3310" max="3450" width="11.3984375" style="272"/>
    <col min="3451" max="3451" width="2.73046875" style="272" customWidth="1"/>
    <col min="3452" max="3452" width="7" style="272" customWidth="1"/>
    <col min="3453" max="3453" width="9.73046875" style="272" bestFit="1" customWidth="1"/>
    <col min="3454" max="3454" width="76" style="272" customWidth="1"/>
    <col min="3455" max="3455" width="14.265625" style="272" customWidth="1"/>
    <col min="3456" max="3464" width="11.265625" style="272" customWidth="1"/>
    <col min="3465" max="3471" width="9.73046875" style="272" customWidth="1"/>
    <col min="3472" max="3472" width="11.265625" style="272" customWidth="1"/>
    <col min="3473" max="3479" width="9.73046875" style="272" customWidth="1"/>
    <col min="3480" max="3480" width="11.265625" style="272" customWidth="1"/>
    <col min="3481" max="3487" width="9.73046875" style="272" customWidth="1"/>
    <col min="3488" max="3488" width="11.265625" style="272" customWidth="1"/>
    <col min="3489" max="3495" width="9.73046875" style="272" customWidth="1"/>
    <col min="3496" max="3496" width="11.265625" style="272" customWidth="1"/>
    <col min="3497" max="3523" width="9.73046875" style="272" customWidth="1"/>
    <col min="3524" max="3524" width="11.265625" style="272" customWidth="1"/>
    <col min="3525" max="3557" width="9.73046875" style="272" customWidth="1"/>
    <col min="3558" max="3565" width="11.265625" style="272" customWidth="1"/>
    <col min="3566" max="3706" width="11.3984375" style="272"/>
    <col min="3707" max="3707" width="2.73046875" style="272" customWidth="1"/>
    <col min="3708" max="3708" width="7" style="272" customWidth="1"/>
    <col min="3709" max="3709" width="9.73046875" style="272" bestFit="1" customWidth="1"/>
    <col min="3710" max="3710" width="76" style="272" customWidth="1"/>
    <col min="3711" max="3711" width="14.265625" style="272" customWidth="1"/>
    <col min="3712" max="3720" width="11.265625" style="272" customWidth="1"/>
    <col min="3721" max="3727" width="9.73046875" style="272" customWidth="1"/>
    <col min="3728" max="3728" width="11.265625" style="272" customWidth="1"/>
    <col min="3729" max="3735" width="9.73046875" style="272" customWidth="1"/>
    <col min="3736" max="3736" width="11.265625" style="272" customWidth="1"/>
    <col min="3737" max="3743" width="9.73046875" style="272" customWidth="1"/>
    <col min="3744" max="3744" width="11.265625" style="272" customWidth="1"/>
    <col min="3745" max="3751" width="9.73046875" style="272" customWidth="1"/>
    <col min="3752" max="3752" width="11.265625" style="272" customWidth="1"/>
    <col min="3753" max="3779" width="9.73046875" style="272" customWidth="1"/>
    <col min="3780" max="3780" width="11.265625" style="272" customWidth="1"/>
    <col min="3781" max="3813" width="9.73046875" style="272" customWidth="1"/>
    <col min="3814" max="3821" width="11.265625" style="272" customWidth="1"/>
    <col min="3822" max="3962" width="11.3984375" style="272"/>
    <col min="3963" max="3963" width="2.73046875" style="272" customWidth="1"/>
    <col min="3964" max="3964" width="7" style="272" customWidth="1"/>
    <col min="3965" max="3965" width="9.73046875" style="272" bestFit="1" customWidth="1"/>
    <col min="3966" max="3966" width="76" style="272" customWidth="1"/>
    <col min="3967" max="3967" width="14.265625" style="272" customWidth="1"/>
    <col min="3968" max="3976" width="11.265625" style="272" customWidth="1"/>
    <col min="3977" max="3983" width="9.73046875" style="272" customWidth="1"/>
    <col min="3984" max="3984" width="11.265625" style="272" customWidth="1"/>
    <col min="3985" max="3991" width="9.73046875" style="272" customWidth="1"/>
    <col min="3992" max="3992" width="11.265625" style="272" customWidth="1"/>
    <col min="3993" max="3999" width="9.73046875" style="272" customWidth="1"/>
    <col min="4000" max="4000" width="11.265625" style="272" customWidth="1"/>
    <col min="4001" max="4007" width="9.73046875" style="272" customWidth="1"/>
    <col min="4008" max="4008" width="11.265625" style="272" customWidth="1"/>
    <col min="4009" max="4035" width="9.73046875" style="272" customWidth="1"/>
    <col min="4036" max="4036" width="11.265625" style="272" customWidth="1"/>
    <col min="4037" max="4069" width="9.73046875" style="272" customWidth="1"/>
    <col min="4070" max="4077" width="11.265625" style="272" customWidth="1"/>
    <col min="4078" max="4218" width="11.3984375" style="272"/>
    <col min="4219" max="4219" width="2.73046875" style="272" customWidth="1"/>
    <col min="4220" max="4220" width="7" style="272" customWidth="1"/>
    <col min="4221" max="4221" width="9.73046875" style="272" bestFit="1" customWidth="1"/>
    <col min="4222" max="4222" width="76" style="272" customWidth="1"/>
    <col min="4223" max="4223" width="14.265625" style="272" customWidth="1"/>
    <col min="4224" max="4232" width="11.265625" style="272" customWidth="1"/>
    <col min="4233" max="4239" width="9.73046875" style="272" customWidth="1"/>
    <col min="4240" max="4240" width="11.265625" style="272" customWidth="1"/>
    <col min="4241" max="4247" width="9.73046875" style="272" customWidth="1"/>
    <col min="4248" max="4248" width="11.265625" style="272" customWidth="1"/>
    <col min="4249" max="4255" width="9.73046875" style="272" customWidth="1"/>
    <col min="4256" max="4256" width="11.265625" style="272" customWidth="1"/>
    <col min="4257" max="4263" width="9.73046875" style="272" customWidth="1"/>
    <col min="4264" max="4264" width="11.265625" style="272" customWidth="1"/>
    <col min="4265" max="4291" width="9.73046875" style="272" customWidth="1"/>
    <col min="4292" max="4292" width="11.265625" style="272" customWidth="1"/>
    <col min="4293" max="4325" width="9.73046875" style="272" customWidth="1"/>
    <col min="4326" max="4333" width="11.265625" style="272" customWidth="1"/>
    <col min="4334" max="4474" width="11.3984375" style="272"/>
    <col min="4475" max="4475" width="2.73046875" style="272" customWidth="1"/>
    <col min="4476" max="4476" width="7" style="272" customWidth="1"/>
    <col min="4477" max="4477" width="9.73046875" style="272" bestFit="1" customWidth="1"/>
    <col min="4478" max="4478" width="76" style="272" customWidth="1"/>
    <col min="4479" max="4479" width="14.265625" style="272" customWidth="1"/>
    <col min="4480" max="4488" width="11.265625" style="272" customWidth="1"/>
    <col min="4489" max="4495" width="9.73046875" style="272" customWidth="1"/>
    <col min="4496" max="4496" width="11.265625" style="272" customWidth="1"/>
    <col min="4497" max="4503" width="9.73046875" style="272" customWidth="1"/>
    <col min="4504" max="4504" width="11.265625" style="272" customWidth="1"/>
    <col min="4505" max="4511" width="9.73046875" style="272" customWidth="1"/>
    <col min="4512" max="4512" width="11.265625" style="272" customWidth="1"/>
    <col min="4513" max="4519" width="9.73046875" style="272" customWidth="1"/>
    <col min="4520" max="4520" width="11.265625" style="272" customWidth="1"/>
    <col min="4521" max="4547" width="9.73046875" style="272" customWidth="1"/>
    <col min="4548" max="4548" width="11.265625" style="272" customWidth="1"/>
    <col min="4549" max="4581" width="9.73046875" style="272" customWidth="1"/>
    <col min="4582" max="4589" width="11.265625" style="272" customWidth="1"/>
    <col min="4590" max="4730" width="11.3984375" style="272"/>
    <col min="4731" max="4731" width="2.73046875" style="272" customWidth="1"/>
    <col min="4732" max="4732" width="7" style="272" customWidth="1"/>
    <col min="4733" max="4733" width="9.73046875" style="272" bestFit="1" customWidth="1"/>
    <col min="4734" max="4734" width="76" style="272" customWidth="1"/>
    <col min="4735" max="4735" width="14.265625" style="272" customWidth="1"/>
    <col min="4736" max="4744" width="11.265625" style="272" customWidth="1"/>
    <col min="4745" max="4751" width="9.73046875" style="272" customWidth="1"/>
    <col min="4752" max="4752" width="11.265625" style="272" customWidth="1"/>
    <col min="4753" max="4759" width="9.73046875" style="272" customWidth="1"/>
    <col min="4760" max="4760" width="11.265625" style="272" customWidth="1"/>
    <col min="4761" max="4767" width="9.73046875" style="272" customWidth="1"/>
    <col min="4768" max="4768" width="11.265625" style="272" customWidth="1"/>
    <col min="4769" max="4775" width="9.73046875" style="272" customWidth="1"/>
    <col min="4776" max="4776" width="11.265625" style="272" customWidth="1"/>
    <col min="4777" max="4803" width="9.73046875" style="272" customWidth="1"/>
    <col min="4804" max="4804" width="11.265625" style="272" customWidth="1"/>
    <col min="4805" max="4837" width="9.73046875" style="272" customWidth="1"/>
    <col min="4838" max="4845" width="11.265625" style="272" customWidth="1"/>
    <col min="4846" max="4986" width="11.3984375" style="272"/>
    <col min="4987" max="4987" width="2.73046875" style="272" customWidth="1"/>
    <col min="4988" max="4988" width="7" style="272" customWidth="1"/>
    <col min="4989" max="4989" width="9.73046875" style="272" bestFit="1" customWidth="1"/>
    <col min="4990" max="4990" width="76" style="272" customWidth="1"/>
    <col min="4991" max="4991" width="14.265625" style="272" customWidth="1"/>
    <col min="4992" max="5000" width="11.265625" style="272" customWidth="1"/>
    <col min="5001" max="5007" width="9.73046875" style="272" customWidth="1"/>
    <col min="5008" max="5008" width="11.265625" style="272" customWidth="1"/>
    <col min="5009" max="5015" width="9.73046875" style="272" customWidth="1"/>
    <col min="5016" max="5016" width="11.265625" style="272" customWidth="1"/>
    <col min="5017" max="5023" width="9.73046875" style="272" customWidth="1"/>
    <col min="5024" max="5024" width="11.265625" style="272" customWidth="1"/>
    <col min="5025" max="5031" width="9.73046875" style="272" customWidth="1"/>
    <col min="5032" max="5032" width="11.265625" style="272" customWidth="1"/>
    <col min="5033" max="5059" width="9.73046875" style="272" customWidth="1"/>
    <col min="5060" max="5060" width="11.265625" style="272" customWidth="1"/>
    <col min="5061" max="5093" width="9.73046875" style="272" customWidth="1"/>
    <col min="5094" max="5101" width="11.265625" style="272" customWidth="1"/>
    <col min="5102" max="5242" width="11.3984375" style="272"/>
    <col min="5243" max="5243" width="2.73046875" style="272" customWidth="1"/>
    <col min="5244" max="5244" width="7" style="272" customWidth="1"/>
    <col min="5245" max="5245" width="9.73046875" style="272" bestFit="1" customWidth="1"/>
    <col min="5246" max="5246" width="76" style="272" customWidth="1"/>
    <col min="5247" max="5247" width="14.265625" style="272" customWidth="1"/>
    <col min="5248" max="5256" width="11.265625" style="272" customWidth="1"/>
    <col min="5257" max="5263" width="9.73046875" style="272" customWidth="1"/>
    <col min="5264" max="5264" width="11.265625" style="272" customWidth="1"/>
    <col min="5265" max="5271" width="9.73046875" style="272" customWidth="1"/>
    <col min="5272" max="5272" width="11.265625" style="272" customWidth="1"/>
    <col min="5273" max="5279" width="9.73046875" style="272" customWidth="1"/>
    <col min="5280" max="5280" width="11.265625" style="272" customWidth="1"/>
    <col min="5281" max="5287" width="9.73046875" style="272" customWidth="1"/>
    <col min="5288" max="5288" width="11.265625" style="272" customWidth="1"/>
    <col min="5289" max="5315" width="9.73046875" style="272" customWidth="1"/>
    <col min="5316" max="5316" width="11.265625" style="272" customWidth="1"/>
    <col min="5317" max="5349" width="9.73046875" style="272" customWidth="1"/>
    <col min="5350" max="5357" width="11.265625" style="272" customWidth="1"/>
    <col min="5358" max="5498" width="11.3984375" style="272"/>
    <col min="5499" max="5499" width="2.73046875" style="272" customWidth="1"/>
    <col min="5500" max="5500" width="7" style="272" customWidth="1"/>
    <col min="5501" max="5501" width="9.73046875" style="272" bestFit="1" customWidth="1"/>
    <col min="5502" max="5502" width="76" style="272" customWidth="1"/>
    <col min="5503" max="5503" width="14.265625" style="272" customWidth="1"/>
    <col min="5504" max="5512" width="11.265625" style="272" customWidth="1"/>
    <col min="5513" max="5519" width="9.73046875" style="272" customWidth="1"/>
    <col min="5520" max="5520" width="11.265625" style="272" customWidth="1"/>
    <col min="5521" max="5527" width="9.73046875" style="272" customWidth="1"/>
    <col min="5528" max="5528" width="11.265625" style="272" customWidth="1"/>
    <col min="5529" max="5535" width="9.73046875" style="272" customWidth="1"/>
    <col min="5536" max="5536" width="11.265625" style="272" customWidth="1"/>
    <col min="5537" max="5543" width="9.73046875" style="272" customWidth="1"/>
    <col min="5544" max="5544" width="11.265625" style="272" customWidth="1"/>
    <col min="5545" max="5571" width="9.73046875" style="272" customWidth="1"/>
    <col min="5572" max="5572" width="11.265625" style="272" customWidth="1"/>
    <col min="5573" max="5605" width="9.73046875" style="272" customWidth="1"/>
    <col min="5606" max="5613" width="11.265625" style="272" customWidth="1"/>
    <col min="5614" max="5754" width="11.3984375" style="272"/>
    <col min="5755" max="5755" width="2.73046875" style="272" customWidth="1"/>
    <col min="5756" max="5756" width="7" style="272" customWidth="1"/>
    <col min="5757" max="5757" width="9.73046875" style="272" bestFit="1" customWidth="1"/>
    <col min="5758" max="5758" width="76" style="272" customWidth="1"/>
    <col min="5759" max="5759" width="14.265625" style="272" customWidth="1"/>
    <col min="5760" max="5768" width="11.265625" style="272" customWidth="1"/>
    <col min="5769" max="5775" width="9.73046875" style="272" customWidth="1"/>
    <col min="5776" max="5776" width="11.265625" style="272" customWidth="1"/>
    <col min="5777" max="5783" width="9.73046875" style="272" customWidth="1"/>
    <col min="5784" max="5784" width="11.265625" style="272" customWidth="1"/>
    <col min="5785" max="5791" width="9.73046875" style="272" customWidth="1"/>
    <col min="5792" max="5792" width="11.265625" style="272" customWidth="1"/>
    <col min="5793" max="5799" width="9.73046875" style="272" customWidth="1"/>
    <col min="5800" max="5800" width="11.265625" style="272" customWidth="1"/>
    <col min="5801" max="5827" width="9.73046875" style="272" customWidth="1"/>
    <col min="5828" max="5828" width="11.265625" style="272" customWidth="1"/>
    <col min="5829" max="5861" width="9.73046875" style="272" customWidth="1"/>
    <col min="5862" max="5869" width="11.265625" style="272" customWidth="1"/>
    <col min="5870" max="6010" width="11.3984375" style="272"/>
    <col min="6011" max="6011" width="2.73046875" style="272" customWidth="1"/>
    <col min="6012" max="6012" width="7" style="272" customWidth="1"/>
    <col min="6013" max="6013" width="9.73046875" style="272" bestFit="1" customWidth="1"/>
    <col min="6014" max="6014" width="76" style="272" customWidth="1"/>
    <col min="6015" max="6015" width="14.265625" style="272" customWidth="1"/>
    <col min="6016" max="6024" width="11.265625" style="272" customWidth="1"/>
    <col min="6025" max="6031" width="9.73046875" style="272" customWidth="1"/>
    <col min="6032" max="6032" width="11.265625" style="272" customWidth="1"/>
    <col min="6033" max="6039" width="9.73046875" style="272" customWidth="1"/>
    <col min="6040" max="6040" width="11.265625" style="272" customWidth="1"/>
    <col min="6041" max="6047" width="9.73046875" style="272" customWidth="1"/>
    <col min="6048" max="6048" width="11.265625" style="272" customWidth="1"/>
    <col min="6049" max="6055" width="9.73046875" style="272" customWidth="1"/>
    <col min="6056" max="6056" width="11.265625" style="272" customWidth="1"/>
    <col min="6057" max="6083" width="9.73046875" style="272" customWidth="1"/>
    <col min="6084" max="6084" width="11.265625" style="272" customWidth="1"/>
    <col min="6085" max="6117" width="9.73046875" style="272" customWidth="1"/>
    <col min="6118" max="6125" width="11.265625" style="272" customWidth="1"/>
    <col min="6126" max="6266" width="11.3984375" style="272"/>
    <col min="6267" max="6267" width="2.73046875" style="272" customWidth="1"/>
    <col min="6268" max="6268" width="7" style="272" customWidth="1"/>
    <col min="6269" max="6269" width="9.73046875" style="272" bestFit="1" customWidth="1"/>
    <col min="6270" max="6270" width="76" style="272" customWidth="1"/>
    <col min="6271" max="6271" width="14.265625" style="272" customWidth="1"/>
    <col min="6272" max="6280" width="11.265625" style="272" customWidth="1"/>
    <col min="6281" max="6287" width="9.73046875" style="272" customWidth="1"/>
    <col min="6288" max="6288" width="11.265625" style="272" customWidth="1"/>
    <col min="6289" max="6295" width="9.73046875" style="272" customWidth="1"/>
    <col min="6296" max="6296" width="11.265625" style="272" customWidth="1"/>
    <col min="6297" max="6303" width="9.73046875" style="272" customWidth="1"/>
    <col min="6304" max="6304" width="11.265625" style="272" customWidth="1"/>
    <col min="6305" max="6311" width="9.73046875" style="272" customWidth="1"/>
    <col min="6312" max="6312" width="11.265625" style="272" customWidth="1"/>
    <col min="6313" max="6339" width="9.73046875" style="272" customWidth="1"/>
    <col min="6340" max="6340" width="11.265625" style="272" customWidth="1"/>
    <col min="6341" max="6373" width="9.73046875" style="272" customWidth="1"/>
    <col min="6374" max="6381" width="11.265625" style="272" customWidth="1"/>
    <col min="6382" max="6522" width="11.3984375" style="272"/>
    <col min="6523" max="6523" width="2.73046875" style="272" customWidth="1"/>
    <col min="6524" max="6524" width="7" style="272" customWidth="1"/>
    <col min="6525" max="6525" width="9.73046875" style="272" bestFit="1" customWidth="1"/>
    <col min="6526" max="6526" width="76" style="272" customWidth="1"/>
    <col min="6527" max="6527" width="14.265625" style="272" customWidth="1"/>
    <col min="6528" max="6536" width="11.265625" style="272" customWidth="1"/>
    <col min="6537" max="6543" width="9.73046875" style="272" customWidth="1"/>
    <col min="6544" max="6544" width="11.265625" style="272" customWidth="1"/>
    <col min="6545" max="6551" width="9.73046875" style="272" customWidth="1"/>
    <col min="6552" max="6552" width="11.265625" style="272" customWidth="1"/>
    <col min="6553" max="6559" width="9.73046875" style="272" customWidth="1"/>
    <col min="6560" max="6560" width="11.265625" style="272" customWidth="1"/>
    <col min="6561" max="6567" width="9.73046875" style="272" customWidth="1"/>
    <col min="6568" max="6568" width="11.265625" style="272" customWidth="1"/>
    <col min="6569" max="6595" width="9.73046875" style="272" customWidth="1"/>
    <col min="6596" max="6596" width="11.265625" style="272" customWidth="1"/>
    <col min="6597" max="6629" width="9.73046875" style="272" customWidth="1"/>
    <col min="6630" max="6637" width="11.265625" style="272" customWidth="1"/>
    <col min="6638" max="6778" width="11.3984375" style="272"/>
    <col min="6779" max="6779" width="2.73046875" style="272" customWidth="1"/>
    <col min="6780" max="6780" width="7" style="272" customWidth="1"/>
    <col min="6781" max="6781" width="9.73046875" style="272" bestFit="1" customWidth="1"/>
    <col min="6782" max="6782" width="76" style="272" customWidth="1"/>
    <col min="6783" max="6783" width="14.265625" style="272" customWidth="1"/>
    <col min="6784" max="6792" width="11.265625" style="272" customWidth="1"/>
    <col min="6793" max="6799" width="9.73046875" style="272" customWidth="1"/>
    <col min="6800" max="6800" width="11.265625" style="272" customWidth="1"/>
    <col min="6801" max="6807" width="9.73046875" style="272" customWidth="1"/>
    <col min="6808" max="6808" width="11.265625" style="272" customWidth="1"/>
    <col min="6809" max="6815" width="9.73046875" style="272" customWidth="1"/>
    <col min="6816" max="6816" width="11.265625" style="272" customWidth="1"/>
    <col min="6817" max="6823" width="9.73046875" style="272" customWidth="1"/>
    <col min="6824" max="6824" width="11.265625" style="272" customWidth="1"/>
    <col min="6825" max="6851" width="9.73046875" style="272" customWidth="1"/>
    <col min="6852" max="6852" width="11.265625" style="272" customWidth="1"/>
    <col min="6853" max="6885" width="9.73046875" style="272" customWidth="1"/>
    <col min="6886" max="6893" width="11.265625" style="272" customWidth="1"/>
    <col min="6894" max="7034" width="11.3984375" style="272"/>
    <col min="7035" max="7035" width="2.73046875" style="272" customWidth="1"/>
    <col min="7036" max="7036" width="7" style="272" customWidth="1"/>
    <col min="7037" max="7037" width="9.73046875" style="272" bestFit="1" customWidth="1"/>
    <col min="7038" max="7038" width="76" style="272" customWidth="1"/>
    <col min="7039" max="7039" width="14.265625" style="272" customWidth="1"/>
    <col min="7040" max="7048" width="11.265625" style="272" customWidth="1"/>
    <col min="7049" max="7055" width="9.73046875" style="272" customWidth="1"/>
    <col min="7056" max="7056" width="11.265625" style="272" customWidth="1"/>
    <col min="7057" max="7063" width="9.73046875" style="272" customWidth="1"/>
    <col min="7064" max="7064" width="11.265625" style="272" customWidth="1"/>
    <col min="7065" max="7071" width="9.73046875" style="272" customWidth="1"/>
    <col min="7072" max="7072" width="11.265625" style="272" customWidth="1"/>
    <col min="7073" max="7079" width="9.73046875" style="272" customWidth="1"/>
    <col min="7080" max="7080" width="11.265625" style="272" customWidth="1"/>
    <col min="7081" max="7107" width="9.73046875" style="272" customWidth="1"/>
    <col min="7108" max="7108" width="11.265625" style="272" customWidth="1"/>
    <col min="7109" max="7141" width="9.73046875" style="272" customWidth="1"/>
    <col min="7142" max="7149" width="11.265625" style="272" customWidth="1"/>
    <col min="7150" max="7290" width="11.3984375" style="272"/>
    <col min="7291" max="7291" width="2.73046875" style="272" customWidth="1"/>
    <col min="7292" max="7292" width="7" style="272" customWidth="1"/>
    <col min="7293" max="7293" width="9.73046875" style="272" bestFit="1" customWidth="1"/>
    <col min="7294" max="7294" width="76" style="272" customWidth="1"/>
    <col min="7295" max="7295" width="14.265625" style="272" customWidth="1"/>
    <col min="7296" max="7304" width="11.265625" style="272" customWidth="1"/>
    <col min="7305" max="7311" width="9.73046875" style="272" customWidth="1"/>
    <col min="7312" max="7312" width="11.265625" style="272" customWidth="1"/>
    <col min="7313" max="7319" width="9.73046875" style="272" customWidth="1"/>
    <col min="7320" max="7320" width="11.265625" style="272" customWidth="1"/>
    <col min="7321" max="7327" width="9.73046875" style="272" customWidth="1"/>
    <col min="7328" max="7328" width="11.265625" style="272" customWidth="1"/>
    <col min="7329" max="7335" width="9.73046875" style="272" customWidth="1"/>
    <col min="7336" max="7336" width="11.265625" style="272" customWidth="1"/>
    <col min="7337" max="7363" width="9.73046875" style="272" customWidth="1"/>
    <col min="7364" max="7364" width="11.265625" style="272" customWidth="1"/>
    <col min="7365" max="7397" width="9.73046875" style="272" customWidth="1"/>
    <col min="7398" max="7405" width="11.265625" style="272" customWidth="1"/>
    <col min="7406" max="7546" width="11.3984375" style="272"/>
    <col min="7547" max="7547" width="2.73046875" style="272" customWidth="1"/>
    <col min="7548" max="7548" width="7" style="272" customWidth="1"/>
    <col min="7549" max="7549" width="9.73046875" style="272" bestFit="1" customWidth="1"/>
    <col min="7550" max="7550" width="76" style="272" customWidth="1"/>
    <col min="7551" max="7551" width="14.265625" style="272" customWidth="1"/>
    <col min="7552" max="7560" width="11.265625" style="272" customWidth="1"/>
    <col min="7561" max="7567" width="9.73046875" style="272" customWidth="1"/>
    <col min="7568" max="7568" width="11.265625" style="272" customWidth="1"/>
    <col min="7569" max="7575" width="9.73046875" style="272" customWidth="1"/>
    <col min="7576" max="7576" width="11.265625" style="272" customWidth="1"/>
    <col min="7577" max="7583" width="9.73046875" style="272" customWidth="1"/>
    <col min="7584" max="7584" width="11.265625" style="272" customWidth="1"/>
    <col min="7585" max="7591" width="9.73046875" style="272" customWidth="1"/>
    <col min="7592" max="7592" width="11.265625" style="272" customWidth="1"/>
    <col min="7593" max="7619" width="9.73046875" style="272" customWidth="1"/>
    <col min="7620" max="7620" width="11.265625" style="272" customWidth="1"/>
    <col min="7621" max="7653" width="9.73046875" style="272" customWidth="1"/>
    <col min="7654" max="7661" width="11.265625" style="272" customWidth="1"/>
    <col min="7662" max="7802" width="11.3984375" style="272"/>
    <col min="7803" max="7803" width="2.73046875" style="272" customWidth="1"/>
    <col min="7804" max="7804" width="7" style="272" customWidth="1"/>
    <col min="7805" max="7805" width="9.73046875" style="272" bestFit="1" customWidth="1"/>
    <col min="7806" max="7806" width="76" style="272" customWidth="1"/>
    <col min="7807" max="7807" width="14.265625" style="272" customWidth="1"/>
    <col min="7808" max="7816" width="11.265625" style="272" customWidth="1"/>
    <col min="7817" max="7823" width="9.73046875" style="272" customWidth="1"/>
    <col min="7824" max="7824" width="11.265625" style="272" customWidth="1"/>
    <col min="7825" max="7831" width="9.73046875" style="272" customWidth="1"/>
    <col min="7832" max="7832" width="11.265625" style="272" customWidth="1"/>
    <col min="7833" max="7839" width="9.73046875" style="272" customWidth="1"/>
    <col min="7840" max="7840" width="11.265625" style="272" customWidth="1"/>
    <col min="7841" max="7847" width="9.73046875" style="272" customWidth="1"/>
    <col min="7848" max="7848" width="11.265625" style="272" customWidth="1"/>
    <col min="7849" max="7875" width="9.73046875" style="272" customWidth="1"/>
    <col min="7876" max="7876" width="11.265625" style="272" customWidth="1"/>
    <col min="7877" max="7909" width="9.73046875" style="272" customWidth="1"/>
    <col min="7910" max="7917" width="11.265625" style="272" customWidth="1"/>
    <col min="7918" max="8058" width="11.3984375" style="272"/>
    <col min="8059" max="8059" width="2.73046875" style="272" customWidth="1"/>
    <col min="8060" max="8060" width="7" style="272" customWidth="1"/>
    <col min="8061" max="8061" width="9.73046875" style="272" bestFit="1" customWidth="1"/>
    <col min="8062" max="8062" width="76" style="272" customWidth="1"/>
    <col min="8063" max="8063" width="14.265625" style="272" customWidth="1"/>
    <col min="8064" max="8072" width="11.265625" style="272" customWidth="1"/>
    <col min="8073" max="8079" width="9.73046875" style="272" customWidth="1"/>
    <col min="8080" max="8080" width="11.265625" style="272" customWidth="1"/>
    <col min="8081" max="8087" width="9.73046875" style="272" customWidth="1"/>
    <col min="8088" max="8088" width="11.265625" style="272" customWidth="1"/>
    <col min="8089" max="8095" width="9.73046875" style="272" customWidth="1"/>
    <col min="8096" max="8096" width="11.265625" style="272" customWidth="1"/>
    <col min="8097" max="8103" width="9.73046875" style="272" customWidth="1"/>
    <col min="8104" max="8104" width="11.265625" style="272" customWidth="1"/>
    <col min="8105" max="8131" width="9.73046875" style="272" customWidth="1"/>
    <col min="8132" max="8132" width="11.265625" style="272" customWidth="1"/>
    <col min="8133" max="8165" width="9.73046875" style="272" customWidth="1"/>
    <col min="8166" max="8173" width="11.265625" style="272" customWidth="1"/>
    <col min="8174" max="8314" width="11.3984375" style="272"/>
    <col min="8315" max="8315" width="2.73046875" style="272" customWidth="1"/>
    <col min="8316" max="8316" width="7" style="272" customWidth="1"/>
    <col min="8317" max="8317" width="9.73046875" style="272" bestFit="1" customWidth="1"/>
    <col min="8318" max="8318" width="76" style="272" customWidth="1"/>
    <col min="8319" max="8319" width="14.265625" style="272" customWidth="1"/>
    <col min="8320" max="8328" width="11.265625" style="272" customWidth="1"/>
    <col min="8329" max="8335" width="9.73046875" style="272" customWidth="1"/>
    <col min="8336" max="8336" width="11.265625" style="272" customWidth="1"/>
    <col min="8337" max="8343" width="9.73046875" style="272" customWidth="1"/>
    <col min="8344" max="8344" width="11.265625" style="272" customWidth="1"/>
    <col min="8345" max="8351" width="9.73046875" style="272" customWidth="1"/>
    <col min="8352" max="8352" width="11.265625" style="272" customWidth="1"/>
    <col min="8353" max="8359" width="9.73046875" style="272" customWidth="1"/>
    <col min="8360" max="8360" width="11.265625" style="272" customWidth="1"/>
    <col min="8361" max="8387" width="9.73046875" style="272" customWidth="1"/>
    <col min="8388" max="8388" width="11.265625" style="272" customWidth="1"/>
    <col min="8389" max="8421" width="9.73046875" style="272" customWidth="1"/>
    <col min="8422" max="8429" width="11.265625" style="272" customWidth="1"/>
    <col min="8430" max="8570" width="11.3984375" style="272"/>
    <col min="8571" max="8571" width="2.73046875" style="272" customWidth="1"/>
    <col min="8572" max="8572" width="7" style="272" customWidth="1"/>
    <col min="8573" max="8573" width="9.73046875" style="272" bestFit="1" customWidth="1"/>
    <col min="8574" max="8574" width="76" style="272" customWidth="1"/>
    <col min="8575" max="8575" width="14.265625" style="272" customWidth="1"/>
    <col min="8576" max="8584" width="11.265625" style="272" customWidth="1"/>
    <col min="8585" max="8591" width="9.73046875" style="272" customWidth="1"/>
    <col min="8592" max="8592" width="11.265625" style="272" customWidth="1"/>
    <col min="8593" max="8599" width="9.73046875" style="272" customWidth="1"/>
    <col min="8600" max="8600" width="11.265625" style="272" customWidth="1"/>
    <col min="8601" max="8607" width="9.73046875" style="272" customWidth="1"/>
    <col min="8608" max="8608" width="11.265625" style="272" customWidth="1"/>
    <col min="8609" max="8615" width="9.73046875" style="272" customWidth="1"/>
    <col min="8616" max="8616" width="11.265625" style="272" customWidth="1"/>
    <col min="8617" max="8643" width="9.73046875" style="272" customWidth="1"/>
    <col min="8644" max="8644" width="11.265625" style="272" customWidth="1"/>
    <col min="8645" max="8677" width="9.73046875" style="272" customWidth="1"/>
    <col min="8678" max="8685" width="11.265625" style="272" customWidth="1"/>
    <col min="8686" max="8826" width="11.3984375" style="272"/>
    <col min="8827" max="8827" width="2.73046875" style="272" customWidth="1"/>
    <col min="8828" max="8828" width="7" style="272" customWidth="1"/>
    <col min="8829" max="8829" width="9.73046875" style="272" bestFit="1" customWidth="1"/>
    <col min="8830" max="8830" width="76" style="272" customWidth="1"/>
    <col min="8831" max="8831" width="14.265625" style="272" customWidth="1"/>
    <col min="8832" max="8840" width="11.265625" style="272" customWidth="1"/>
    <col min="8841" max="8847" width="9.73046875" style="272" customWidth="1"/>
    <col min="8848" max="8848" width="11.265625" style="272" customWidth="1"/>
    <col min="8849" max="8855" width="9.73046875" style="272" customWidth="1"/>
    <col min="8856" max="8856" width="11.265625" style="272" customWidth="1"/>
    <col min="8857" max="8863" width="9.73046875" style="272" customWidth="1"/>
    <col min="8864" max="8864" width="11.265625" style="272" customWidth="1"/>
    <col min="8865" max="8871" width="9.73046875" style="272" customWidth="1"/>
    <col min="8872" max="8872" width="11.265625" style="272" customWidth="1"/>
    <col min="8873" max="8899" width="9.73046875" style="272" customWidth="1"/>
    <col min="8900" max="8900" width="11.265625" style="272" customWidth="1"/>
    <col min="8901" max="8933" width="9.73046875" style="272" customWidth="1"/>
    <col min="8934" max="8941" width="11.265625" style="272" customWidth="1"/>
    <col min="8942" max="9082" width="11.3984375" style="272"/>
    <col min="9083" max="9083" width="2.73046875" style="272" customWidth="1"/>
    <col min="9084" max="9084" width="7" style="272" customWidth="1"/>
    <col min="9085" max="9085" width="9.73046875" style="272" bestFit="1" customWidth="1"/>
    <col min="9086" max="9086" width="76" style="272" customWidth="1"/>
    <col min="9087" max="9087" width="14.265625" style="272" customWidth="1"/>
    <col min="9088" max="9096" width="11.265625" style="272" customWidth="1"/>
    <col min="9097" max="9103" width="9.73046875" style="272" customWidth="1"/>
    <col min="9104" max="9104" width="11.265625" style="272" customWidth="1"/>
    <col min="9105" max="9111" width="9.73046875" style="272" customWidth="1"/>
    <col min="9112" max="9112" width="11.265625" style="272" customWidth="1"/>
    <col min="9113" max="9119" width="9.73046875" style="272" customWidth="1"/>
    <col min="9120" max="9120" width="11.265625" style="272" customWidth="1"/>
    <col min="9121" max="9127" width="9.73046875" style="272" customWidth="1"/>
    <col min="9128" max="9128" width="11.265625" style="272" customWidth="1"/>
    <col min="9129" max="9155" width="9.73046875" style="272" customWidth="1"/>
    <col min="9156" max="9156" width="11.265625" style="272" customWidth="1"/>
    <col min="9157" max="9189" width="9.73046875" style="272" customWidth="1"/>
    <col min="9190" max="9197" width="11.265625" style="272" customWidth="1"/>
    <col min="9198" max="9338" width="11.3984375" style="272"/>
    <col min="9339" max="9339" width="2.73046875" style="272" customWidth="1"/>
    <col min="9340" max="9340" width="7" style="272" customWidth="1"/>
    <col min="9341" max="9341" width="9.73046875" style="272" bestFit="1" customWidth="1"/>
    <col min="9342" max="9342" width="76" style="272" customWidth="1"/>
    <col min="9343" max="9343" width="14.265625" style="272" customWidth="1"/>
    <col min="9344" max="9352" width="11.265625" style="272" customWidth="1"/>
    <col min="9353" max="9359" width="9.73046875" style="272" customWidth="1"/>
    <col min="9360" max="9360" width="11.265625" style="272" customWidth="1"/>
    <col min="9361" max="9367" width="9.73046875" style="272" customWidth="1"/>
    <col min="9368" max="9368" width="11.265625" style="272" customWidth="1"/>
    <col min="9369" max="9375" width="9.73046875" style="272" customWidth="1"/>
    <col min="9376" max="9376" width="11.265625" style="272" customWidth="1"/>
    <col min="9377" max="9383" width="9.73046875" style="272" customWidth="1"/>
    <col min="9384" max="9384" width="11.265625" style="272" customWidth="1"/>
    <col min="9385" max="9411" width="9.73046875" style="272" customWidth="1"/>
    <col min="9412" max="9412" width="11.265625" style="272" customWidth="1"/>
    <col min="9413" max="9445" width="9.73046875" style="272" customWidth="1"/>
    <col min="9446" max="9453" width="11.265625" style="272" customWidth="1"/>
    <col min="9454" max="9594" width="11.3984375" style="272"/>
    <col min="9595" max="9595" width="2.73046875" style="272" customWidth="1"/>
    <col min="9596" max="9596" width="7" style="272" customWidth="1"/>
    <col min="9597" max="9597" width="9.73046875" style="272" bestFit="1" customWidth="1"/>
    <col min="9598" max="9598" width="76" style="272" customWidth="1"/>
    <col min="9599" max="9599" width="14.265625" style="272" customWidth="1"/>
    <col min="9600" max="9608" width="11.265625" style="272" customWidth="1"/>
    <col min="9609" max="9615" width="9.73046875" style="272" customWidth="1"/>
    <col min="9616" max="9616" width="11.265625" style="272" customWidth="1"/>
    <col min="9617" max="9623" width="9.73046875" style="272" customWidth="1"/>
    <col min="9624" max="9624" width="11.265625" style="272" customWidth="1"/>
    <col min="9625" max="9631" width="9.73046875" style="272" customWidth="1"/>
    <col min="9632" max="9632" width="11.265625" style="272" customWidth="1"/>
    <col min="9633" max="9639" width="9.73046875" style="272" customWidth="1"/>
    <col min="9640" max="9640" width="11.265625" style="272" customWidth="1"/>
    <col min="9641" max="9667" width="9.73046875" style="272" customWidth="1"/>
    <col min="9668" max="9668" width="11.265625" style="272" customWidth="1"/>
    <col min="9669" max="9701" width="9.73046875" style="272" customWidth="1"/>
    <col min="9702" max="9709" width="11.265625" style="272" customWidth="1"/>
    <col min="9710" max="9850" width="11.3984375" style="272"/>
    <col min="9851" max="9851" width="2.73046875" style="272" customWidth="1"/>
    <col min="9852" max="9852" width="7" style="272" customWidth="1"/>
    <col min="9853" max="9853" width="9.73046875" style="272" bestFit="1" customWidth="1"/>
    <col min="9854" max="9854" width="76" style="272" customWidth="1"/>
    <col min="9855" max="9855" width="14.265625" style="272" customWidth="1"/>
    <col min="9856" max="9864" width="11.265625" style="272" customWidth="1"/>
    <col min="9865" max="9871" width="9.73046875" style="272" customWidth="1"/>
    <col min="9872" max="9872" width="11.265625" style="272" customWidth="1"/>
    <col min="9873" max="9879" width="9.73046875" style="272" customWidth="1"/>
    <col min="9880" max="9880" width="11.265625" style="272" customWidth="1"/>
    <col min="9881" max="9887" width="9.73046875" style="272" customWidth="1"/>
    <col min="9888" max="9888" width="11.265625" style="272" customWidth="1"/>
    <col min="9889" max="9895" width="9.73046875" style="272" customWidth="1"/>
    <col min="9896" max="9896" width="11.265625" style="272" customWidth="1"/>
    <col min="9897" max="9923" width="9.73046875" style="272" customWidth="1"/>
    <col min="9924" max="9924" width="11.265625" style="272" customWidth="1"/>
    <col min="9925" max="9957" width="9.73046875" style="272" customWidth="1"/>
    <col min="9958" max="9965" width="11.265625" style="272" customWidth="1"/>
    <col min="9966" max="10106" width="11.3984375" style="272"/>
    <col min="10107" max="10107" width="2.73046875" style="272" customWidth="1"/>
    <col min="10108" max="10108" width="7" style="272" customWidth="1"/>
    <col min="10109" max="10109" width="9.73046875" style="272" bestFit="1" customWidth="1"/>
    <col min="10110" max="10110" width="76" style="272" customWidth="1"/>
    <col min="10111" max="10111" width="14.265625" style="272" customWidth="1"/>
    <col min="10112" max="10120" width="11.265625" style="272" customWidth="1"/>
    <col min="10121" max="10127" width="9.73046875" style="272" customWidth="1"/>
    <col min="10128" max="10128" width="11.265625" style="272" customWidth="1"/>
    <col min="10129" max="10135" width="9.73046875" style="272" customWidth="1"/>
    <col min="10136" max="10136" width="11.265625" style="272" customWidth="1"/>
    <col min="10137" max="10143" width="9.73046875" style="272" customWidth="1"/>
    <col min="10144" max="10144" width="11.265625" style="272" customWidth="1"/>
    <col min="10145" max="10151" width="9.73046875" style="272" customWidth="1"/>
    <col min="10152" max="10152" width="11.265625" style="272" customWidth="1"/>
    <col min="10153" max="10179" width="9.73046875" style="272" customWidth="1"/>
    <col min="10180" max="10180" width="11.265625" style="272" customWidth="1"/>
    <col min="10181" max="10213" width="9.73046875" style="272" customWidth="1"/>
    <col min="10214" max="10221" width="11.265625" style="272" customWidth="1"/>
    <col min="10222" max="10362" width="11.3984375" style="272"/>
    <col min="10363" max="10363" width="2.73046875" style="272" customWidth="1"/>
    <col min="10364" max="10364" width="7" style="272" customWidth="1"/>
    <col min="10365" max="10365" width="9.73046875" style="272" bestFit="1" customWidth="1"/>
    <col min="10366" max="10366" width="76" style="272" customWidth="1"/>
    <col min="10367" max="10367" width="14.265625" style="272" customWidth="1"/>
    <col min="10368" max="10376" width="11.265625" style="272" customWidth="1"/>
    <col min="10377" max="10383" width="9.73046875" style="272" customWidth="1"/>
    <col min="10384" max="10384" width="11.265625" style="272" customWidth="1"/>
    <col min="10385" max="10391" width="9.73046875" style="272" customWidth="1"/>
    <col min="10392" max="10392" width="11.265625" style="272" customWidth="1"/>
    <col min="10393" max="10399" width="9.73046875" style="272" customWidth="1"/>
    <col min="10400" max="10400" width="11.265625" style="272" customWidth="1"/>
    <col min="10401" max="10407" width="9.73046875" style="272" customWidth="1"/>
    <col min="10408" max="10408" width="11.265625" style="272" customWidth="1"/>
    <col min="10409" max="10435" width="9.73046875" style="272" customWidth="1"/>
    <col min="10436" max="10436" width="11.265625" style="272" customWidth="1"/>
    <col min="10437" max="10469" width="9.73046875" style="272" customWidth="1"/>
    <col min="10470" max="10477" width="11.265625" style="272" customWidth="1"/>
    <col min="10478" max="10618" width="11.3984375" style="272"/>
    <col min="10619" max="10619" width="2.73046875" style="272" customWidth="1"/>
    <col min="10620" max="10620" width="7" style="272" customWidth="1"/>
    <col min="10621" max="10621" width="9.73046875" style="272" bestFit="1" customWidth="1"/>
    <col min="10622" max="10622" width="76" style="272" customWidth="1"/>
    <col min="10623" max="10623" width="14.265625" style="272" customWidth="1"/>
    <col min="10624" max="10632" width="11.265625" style="272" customWidth="1"/>
    <col min="10633" max="10639" width="9.73046875" style="272" customWidth="1"/>
    <col min="10640" max="10640" width="11.265625" style="272" customWidth="1"/>
    <col min="10641" max="10647" width="9.73046875" style="272" customWidth="1"/>
    <col min="10648" max="10648" width="11.265625" style="272" customWidth="1"/>
    <col min="10649" max="10655" width="9.73046875" style="272" customWidth="1"/>
    <col min="10656" max="10656" width="11.265625" style="272" customWidth="1"/>
    <col min="10657" max="10663" width="9.73046875" style="272" customWidth="1"/>
    <col min="10664" max="10664" width="11.265625" style="272" customWidth="1"/>
    <col min="10665" max="10691" width="9.73046875" style="272" customWidth="1"/>
    <col min="10692" max="10692" width="11.265625" style="272" customWidth="1"/>
    <col min="10693" max="10725" width="9.73046875" style="272" customWidth="1"/>
    <col min="10726" max="10733" width="11.265625" style="272" customWidth="1"/>
    <col min="10734" max="10874" width="11.3984375" style="272"/>
    <col min="10875" max="10875" width="2.73046875" style="272" customWidth="1"/>
    <col min="10876" max="10876" width="7" style="272" customWidth="1"/>
    <col min="10877" max="10877" width="9.73046875" style="272" bestFit="1" customWidth="1"/>
    <col min="10878" max="10878" width="76" style="272" customWidth="1"/>
    <col min="10879" max="10879" width="14.265625" style="272" customWidth="1"/>
    <col min="10880" max="10888" width="11.265625" style="272" customWidth="1"/>
    <col min="10889" max="10895" width="9.73046875" style="272" customWidth="1"/>
    <col min="10896" max="10896" width="11.265625" style="272" customWidth="1"/>
    <col min="10897" max="10903" width="9.73046875" style="272" customWidth="1"/>
    <col min="10904" max="10904" width="11.265625" style="272" customWidth="1"/>
    <col min="10905" max="10911" width="9.73046875" style="272" customWidth="1"/>
    <col min="10912" max="10912" width="11.265625" style="272" customWidth="1"/>
    <col min="10913" max="10919" width="9.73046875" style="272" customWidth="1"/>
    <col min="10920" max="10920" width="11.265625" style="272" customWidth="1"/>
    <col min="10921" max="10947" width="9.73046875" style="272" customWidth="1"/>
    <col min="10948" max="10948" width="11.265625" style="272" customWidth="1"/>
    <col min="10949" max="10981" width="9.73046875" style="272" customWidth="1"/>
    <col min="10982" max="10989" width="11.265625" style="272" customWidth="1"/>
    <col min="10990" max="11130" width="11.3984375" style="272"/>
    <col min="11131" max="11131" width="2.73046875" style="272" customWidth="1"/>
    <col min="11132" max="11132" width="7" style="272" customWidth="1"/>
    <col min="11133" max="11133" width="9.73046875" style="272" bestFit="1" customWidth="1"/>
    <col min="11134" max="11134" width="76" style="272" customWidth="1"/>
    <col min="11135" max="11135" width="14.265625" style="272" customWidth="1"/>
    <col min="11136" max="11144" width="11.265625" style="272" customWidth="1"/>
    <col min="11145" max="11151" width="9.73046875" style="272" customWidth="1"/>
    <col min="11152" max="11152" width="11.265625" style="272" customWidth="1"/>
    <col min="11153" max="11159" width="9.73046875" style="272" customWidth="1"/>
    <col min="11160" max="11160" width="11.265625" style="272" customWidth="1"/>
    <col min="11161" max="11167" width="9.73046875" style="272" customWidth="1"/>
    <col min="11168" max="11168" width="11.265625" style="272" customWidth="1"/>
    <col min="11169" max="11175" width="9.73046875" style="272" customWidth="1"/>
    <col min="11176" max="11176" width="11.265625" style="272" customWidth="1"/>
    <col min="11177" max="11203" width="9.73046875" style="272" customWidth="1"/>
    <col min="11204" max="11204" width="11.265625" style="272" customWidth="1"/>
    <col min="11205" max="11237" width="9.73046875" style="272" customWidth="1"/>
    <col min="11238" max="11245" width="11.265625" style="272" customWidth="1"/>
    <col min="11246" max="11386" width="11.3984375" style="272"/>
    <col min="11387" max="11387" width="2.73046875" style="272" customWidth="1"/>
    <col min="11388" max="11388" width="7" style="272" customWidth="1"/>
    <col min="11389" max="11389" width="9.73046875" style="272" bestFit="1" customWidth="1"/>
    <col min="11390" max="11390" width="76" style="272" customWidth="1"/>
    <col min="11391" max="11391" width="14.265625" style="272" customWidth="1"/>
    <col min="11392" max="11400" width="11.265625" style="272" customWidth="1"/>
    <col min="11401" max="11407" width="9.73046875" style="272" customWidth="1"/>
    <col min="11408" max="11408" width="11.265625" style="272" customWidth="1"/>
    <col min="11409" max="11415" width="9.73046875" style="272" customWidth="1"/>
    <col min="11416" max="11416" width="11.265625" style="272" customWidth="1"/>
    <col min="11417" max="11423" width="9.73046875" style="272" customWidth="1"/>
    <col min="11424" max="11424" width="11.265625" style="272" customWidth="1"/>
    <col min="11425" max="11431" width="9.73046875" style="272" customWidth="1"/>
    <col min="11432" max="11432" width="11.265625" style="272" customWidth="1"/>
    <col min="11433" max="11459" width="9.73046875" style="272" customWidth="1"/>
    <col min="11460" max="11460" width="11.265625" style="272" customWidth="1"/>
    <col min="11461" max="11493" width="9.73046875" style="272" customWidth="1"/>
    <col min="11494" max="11501" width="11.265625" style="272" customWidth="1"/>
    <col min="11502" max="11642" width="11.3984375" style="272"/>
    <col min="11643" max="11643" width="2.73046875" style="272" customWidth="1"/>
    <col min="11644" max="11644" width="7" style="272" customWidth="1"/>
    <col min="11645" max="11645" width="9.73046875" style="272" bestFit="1" customWidth="1"/>
    <col min="11646" max="11646" width="76" style="272" customWidth="1"/>
    <col min="11647" max="11647" width="14.265625" style="272" customWidth="1"/>
    <col min="11648" max="11656" width="11.265625" style="272" customWidth="1"/>
    <col min="11657" max="11663" width="9.73046875" style="272" customWidth="1"/>
    <col min="11664" max="11664" width="11.265625" style="272" customWidth="1"/>
    <col min="11665" max="11671" width="9.73046875" style="272" customWidth="1"/>
    <col min="11672" max="11672" width="11.265625" style="272" customWidth="1"/>
    <col min="11673" max="11679" width="9.73046875" style="272" customWidth="1"/>
    <col min="11680" max="11680" width="11.265625" style="272" customWidth="1"/>
    <col min="11681" max="11687" width="9.73046875" style="272" customWidth="1"/>
    <col min="11688" max="11688" width="11.265625" style="272" customWidth="1"/>
    <col min="11689" max="11715" width="9.73046875" style="272" customWidth="1"/>
    <col min="11716" max="11716" width="11.265625" style="272" customWidth="1"/>
    <col min="11717" max="11749" width="9.73046875" style="272" customWidth="1"/>
    <col min="11750" max="11757" width="11.265625" style="272" customWidth="1"/>
    <col min="11758" max="11898" width="11.3984375" style="272"/>
    <col min="11899" max="11899" width="2.73046875" style="272" customWidth="1"/>
    <col min="11900" max="11900" width="7" style="272" customWidth="1"/>
    <col min="11901" max="11901" width="9.73046875" style="272" bestFit="1" customWidth="1"/>
    <col min="11902" max="11902" width="76" style="272" customWidth="1"/>
    <col min="11903" max="11903" width="14.265625" style="272" customWidth="1"/>
    <col min="11904" max="11912" width="11.265625" style="272" customWidth="1"/>
    <col min="11913" max="11919" width="9.73046875" style="272" customWidth="1"/>
    <col min="11920" max="11920" width="11.265625" style="272" customWidth="1"/>
    <col min="11921" max="11927" width="9.73046875" style="272" customWidth="1"/>
    <col min="11928" max="11928" width="11.265625" style="272" customWidth="1"/>
    <col min="11929" max="11935" width="9.73046875" style="272" customWidth="1"/>
    <col min="11936" max="11936" width="11.265625" style="272" customWidth="1"/>
    <col min="11937" max="11943" width="9.73046875" style="272" customWidth="1"/>
    <col min="11944" max="11944" width="11.265625" style="272" customWidth="1"/>
    <col min="11945" max="11971" width="9.73046875" style="272" customWidth="1"/>
    <col min="11972" max="11972" width="11.265625" style="272" customWidth="1"/>
    <col min="11973" max="12005" width="9.73046875" style="272" customWidth="1"/>
    <col min="12006" max="12013" width="11.265625" style="272" customWidth="1"/>
    <col min="12014" max="12154" width="11.3984375" style="272"/>
    <col min="12155" max="12155" width="2.73046875" style="272" customWidth="1"/>
    <col min="12156" max="12156" width="7" style="272" customWidth="1"/>
    <col min="12157" max="12157" width="9.73046875" style="272" bestFit="1" customWidth="1"/>
    <col min="12158" max="12158" width="76" style="272" customWidth="1"/>
    <col min="12159" max="12159" width="14.265625" style="272" customWidth="1"/>
    <col min="12160" max="12168" width="11.265625" style="272" customWidth="1"/>
    <col min="12169" max="12175" width="9.73046875" style="272" customWidth="1"/>
    <col min="12176" max="12176" width="11.265625" style="272" customWidth="1"/>
    <col min="12177" max="12183" width="9.73046875" style="272" customWidth="1"/>
    <col min="12184" max="12184" width="11.265625" style="272" customWidth="1"/>
    <col min="12185" max="12191" width="9.73046875" style="272" customWidth="1"/>
    <col min="12192" max="12192" width="11.265625" style="272" customWidth="1"/>
    <col min="12193" max="12199" width="9.73046875" style="272" customWidth="1"/>
    <col min="12200" max="12200" width="11.265625" style="272" customWidth="1"/>
    <col min="12201" max="12227" width="9.73046875" style="272" customWidth="1"/>
    <col min="12228" max="12228" width="11.265625" style="272" customWidth="1"/>
    <col min="12229" max="12261" width="9.73046875" style="272" customWidth="1"/>
    <col min="12262" max="12269" width="11.265625" style="272" customWidth="1"/>
    <col min="12270" max="12410" width="11.3984375" style="272"/>
    <col min="12411" max="12411" width="2.73046875" style="272" customWidth="1"/>
    <col min="12412" max="12412" width="7" style="272" customWidth="1"/>
    <col min="12413" max="12413" width="9.73046875" style="272" bestFit="1" customWidth="1"/>
    <col min="12414" max="12414" width="76" style="272" customWidth="1"/>
    <col min="12415" max="12415" width="14.265625" style="272" customWidth="1"/>
    <col min="12416" max="12424" width="11.265625" style="272" customWidth="1"/>
    <col min="12425" max="12431" width="9.73046875" style="272" customWidth="1"/>
    <col min="12432" max="12432" width="11.265625" style="272" customWidth="1"/>
    <col min="12433" max="12439" width="9.73046875" style="272" customWidth="1"/>
    <col min="12440" max="12440" width="11.265625" style="272" customWidth="1"/>
    <col min="12441" max="12447" width="9.73046875" style="272" customWidth="1"/>
    <col min="12448" max="12448" width="11.265625" style="272" customWidth="1"/>
    <col min="12449" max="12455" width="9.73046875" style="272" customWidth="1"/>
    <col min="12456" max="12456" width="11.265625" style="272" customWidth="1"/>
    <col min="12457" max="12483" width="9.73046875" style="272" customWidth="1"/>
    <col min="12484" max="12484" width="11.265625" style="272" customWidth="1"/>
    <col min="12485" max="12517" width="9.73046875" style="272" customWidth="1"/>
    <col min="12518" max="12525" width="11.265625" style="272" customWidth="1"/>
    <col min="12526" max="12666" width="11.3984375" style="272"/>
    <col min="12667" max="12667" width="2.73046875" style="272" customWidth="1"/>
    <col min="12668" max="12668" width="7" style="272" customWidth="1"/>
    <col min="12669" max="12669" width="9.73046875" style="272" bestFit="1" customWidth="1"/>
    <col min="12670" max="12670" width="76" style="272" customWidth="1"/>
    <col min="12671" max="12671" width="14.265625" style="272" customWidth="1"/>
    <col min="12672" max="12680" width="11.265625" style="272" customWidth="1"/>
    <col min="12681" max="12687" width="9.73046875" style="272" customWidth="1"/>
    <col min="12688" max="12688" width="11.265625" style="272" customWidth="1"/>
    <col min="12689" max="12695" width="9.73046875" style="272" customWidth="1"/>
    <col min="12696" max="12696" width="11.265625" style="272" customWidth="1"/>
    <col min="12697" max="12703" width="9.73046875" style="272" customWidth="1"/>
    <col min="12704" max="12704" width="11.265625" style="272" customWidth="1"/>
    <col min="12705" max="12711" width="9.73046875" style="272" customWidth="1"/>
    <col min="12712" max="12712" width="11.265625" style="272" customWidth="1"/>
    <col min="12713" max="12739" width="9.73046875" style="272" customWidth="1"/>
    <col min="12740" max="12740" width="11.265625" style="272" customWidth="1"/>
    <col min="12741" max="12773" width="9.73046875" style="272" customWidth="1"/>
    <col min="12774" max="12781" width="11.265625" style="272" customWidth="1"/>
    <col min="12782" max="12922" width="11.3984375" style="272"/>
    <col min="12923" max="12923" width="2.73046875" style="272" customWidth="1"/>
    <col min="12924" max="12924" width="7" style="272" customWidth="1"/>
    <col min="12925" max="12925" width="9.73046875" style="272" bestFit="1" customWidth="1"/>
    <col min="12926" max="12926" width="76" style="272" customWidth="1"/>
    <col min="12927" max="12927" width="14.265625" style="272" customWidth="1"/>
    <col min="12928" max="12936" width="11.265625" style="272" customWidth="1"/>
    <col min="12937" max="12943" width="9.73046875" style="272" customWidth="1"/>
    <col min="12944" max="12944" width="11.265625" style="272" customWidth="1"/>
    <col min="12945" max="12951" width="9.73046875" style="272" customWidth="1"/>
    <col min="12952" max="12952" width="11.265625" style="272" customWidth="1"/>
    <col min="12953" max="12959" width="9.73046875" style="272" customWidth="1"/>
    <col min="12960" max="12960" width="11.265625" style="272" customWidth="1"/>
    <col min="12961" max="12967" width="9.73046875" style="272" customWidth="1"/>
    <col min="12968" max="12968" width="11.265625" style="272" customWidth="1"/>
    <col min="12969" max="12995" width="9.73046875" style="272" customWidth="1"/>
    <col min="12996" max="12996" width="11.265625" style="272" customWidth="1"/>
    <col min="12997" max="13029" width="9.73046875" style="272" customWidth="1"/>
    <col min="13030" max="13037" width="11.265625" style="272" customWidth="1"/>
    <col min="13038" max="13178" width="11.3984375" style="272"/>
    <col min="13179" max="13179" width="2.73046875" style="272" customWidth="1"/>
    <col min="13180" max="13180" width="7" style="272" customWidth="1"/>
    <col min="13181" max="13181" width="9.73046875" style="272" bestFit="1" customWidth="1"/>
    <col min="13182" max="13182" width="76" style="272" customWidth="1"/>
    <col min="13183" max="13183" width="14.265625" style="272" customWidth="1"/>
    <col min="13184" max="13192" width="11.265625" style="272" customWidth="1"/>
    <col min="13193" max="13199" width="9.73046875" style="272" customWidth="1"/>
    <col min="13200" max="13200" width="11.265625" style="272" customWidth="1"/>
    <col min="13201" max="13207" width="9.73046875" style="272" customWidth="1"/>
    <col min="13208" max="13208" width="11.265625" style="272" customWidth="1"/>
    <col min="13209" max="13215" width="9.73046875" style="272" customWidth="1"/>
    <col min="13216" max="13216" width="11.265625" style="272" customWidth="1"/>
    <col min="13217" max="13223" width="9.73046875" style="272" customWidth="1"/>
    <col min="13224" max="13224" width="11.265625" style="272" customWidth="1"/>
    <col min="13225" max="13251" width="9.73046875" style="272" customWidth="1"/>
    <col min="13252" max="13252" width="11.265625" style="272" customWidth="1"/>
    <col min="13253" max="13285" width="9.73046875" style="272" customWidth="1"/>
    <col min="13286" max="13293" width="11.265625" style="272" customWidth="1"/>
    <col min="13294" max="13434" width="11.3984375" style="272"/>
    <col min="13435" max="13435" width="2.73046875" style="272" customWidth="1"/>
    <col min="13436" max="13436" width="7" style="272" customWidth="1"/>
    <col min="13437" max="13437" width="9.73046875" style="272" bestFit="1" customWidth="1"/>
    <col min="13438" max="13438" width="76" style="272" customWidth="1"/>
    <col min="13439" max="13439" width="14.265625" style="272" customWidth="1"/>
    <col min="13440" max="13448" width="11.265625" style="272" customWidth="1"/>
    <col min="13449" max="13455" width="9.73046875" style="272" customWidth="1"/>
    <col min="13456" max="13456" width="11.265625" style="272" customWidth="1"/>
    <col min="13457" max="13463" width="9.73046875" style="272" customWidth="1"/>
    <col min="13464" max="13464" width="11.265625" style="272" customWidth="1"/>
    <col min="13465" max="13471" width="9.73046875" style="272" customWidth="1"/>
    <col min="13472" max="13472" width="11.265625" style="272" customWidth="1"/>
    <col min="13473" max="13479" width="9.73046875" style="272" customWidth="1"/>
    <col min="13480" max="13480" width="11.265625" style="272" customWidth="1"/>
    <col min="13481" max="13507" width="9.73046875" style="272" customWidth="1"/>
    <col min="13508" max="13508" width="11.265625" style="272" customWidth="1"/>
    <col min="13509" max="13541" width="9.73046875" style="272" customWidth="1"/>
    <col min="13542" max="13549" width="11.265625" style="272" customWidth="1"/>
    <col min="13550" max="13690" width="11.3984375" style="272"/>
    <col min="13691" max="13691" width="2.73046875" style="272" customWidth="1"/>
    <col min="13692" max="13692" width="7" style="272" customWidth="1"/>
    <col min="13693" max="13693" width="9.73046875" style="272" bestFit="1" customWidth="1"/>
    <col min="13694" max="13694" width="76" style="272" customWidth="1"/>
    <col min="13695" max="13695" width="14.265625" style="272" customWidth="1"/>
    <col min="13696" max="13704" width="11.265625" style="272" customWidth="1"/>
    <col min="13705" max="13711" width="9.73046875" style="272" customWidth="1"/>
    <col min="13712" max="13712" width="11.265625" style="272" customWidth="1"/>
    <col min="13713" max="13719" width="9.73046875" style="272" customWidth="1"/>
    <col min="13720" max="13720" width="11.265625" style="272" customWidth="1"/>
    <col min="13721" max="13727" width="9.73046875" style="272" customWidth="1"/>
    <col min="13728" max="13728" width="11.265625" style="272" customWidth="1"/>
    <col min="13729" max="13735" width="9.73046875" style="272" customWidth="1"/>
    <col min="13736" max="13736" width="11.265625" style="272" customWidth="1"/>
    <col min="13737" max="13763" width="9.73046875" style="272" customWidth="1"/>
    <col min="13764" max="13764" width="11.265625" style="272" customWidth="1"/>
    <col min="13765" max="13797" width="9.73046875" style="272" customWidth="1"/>
    <col min="13798" max="13805" width="11.265625" style="272" customWidth="1"/>
    <col min="13806" max="13946" width="11.3984375" style="272"/>
    <col min="13947" max="13947" width="2.73046875" style="272" customWidth="1"/>
    <col min="13948" max="13948" width="7" style="272" customWidth="1"/>
    <col min="13949" max="13949" width="9.73046875" style="272" bestFit="1" customWidth="1"/>
    <col min="13950" max="13950" width="76" style="272" customWidth="1"/>
    <col min="13951" max="13951" width="14.265625" style="272" customWidth="1"/>
    <col min="13952" max="13960" width="11.265625" style="272" customWidth="1"/>
    <col min="13961" max="13967" width="9.73046875" style="272" customWidth="1"/>
    <col min="13968" max="13968" width="11.265625" style="272" customWidth="1"/>
    <col min="13969" max="13975" width="9.73046875" style="272" customWidth="1"/>
    <col min="13976" max="13976" width="11.265625" style="272" customWidth="1"/>
    <col min="13977" max="13983" width="9.73046875" style="272" customWidth="1"/>
    <col min="13984" max="13984" width="11.265625" style="272" customWidth="1"/>
    <col min="13985" max="13991" width="9.73046875" style="272" customWidth="1"/>
    <col min="13992" max="13992" width="11.265625" style="272" customWidth="1"/>
    <col min="13993" max="14019" width="9.73046875" style="272" customWidth="1"/>
    <col min="14020" max="14020" width="11.265625" style="272" customWidth="1"/>
    <col min="14021" max="14053" width="9.73046875" style="272" customWidth="1"/>
    <col min="14054" max="14061" width="11.265625" style="272" customWidth="1"/>
    <col min="14062" max="14202" width="11.3984375" style="272"/>
    <col min="14203" max="14203" width="2.73046875" style="272" customWidth="1"/>
    <col min="14204" max="14204" width="7" style="272" customWidth="1"/>
    <col min="14205" max="14205" width="9.73046875" style="272" bestFit="1" customWidth="1"/>
    <col min="14206" max="14206" width="76" style="272" customWidth="1"/>
    <col min="14207" max="14207" width="14.265625" style="272" customWidth="1"/>
    <col min="14208" max="14216" width="11.265625" style="272" customWidth="1"/>
    <col min="14217" max="14223" width="9.73046875" style="272" customWidth="1"/>
    <col min="14224" max="14224" width="11.265625" style="272" customWidth="1"/>
    <col min="14225" max="14231" width="9.73046875" style="272" customWidth="1"/>
    <col min="14232" max="14232" width="11.265625" style="272" customWidth="1"/>
    <col min="14233" max="14239" width="9.73046875" style="272" customWidth="1"/>
    <col min="14240" max="14240" width="11.265625" style="272" customWidth="1"/>
    <col min="14241" max="14247" width="9.73046875" style="272" customWidth="1"/>
    <col min="14248" max="14248" width="11.265625" style="272" customWidth="1"/>
    <col min="14249" max="14275" width="9.73046875" style="272" customWidth="1"/>
    <col min="14276" max="14276" width="11.265625" style="272" customWidth="1"/>
    <col min="14277" max="14309" width="9.73046875" style="272" customWidth="1"/>
    <col min="14310" max="14317" width="11.265625" style="272" customWidth="1"/>
    <col min="14318" max="14458" width="11.3984375" style="272"/>
    <col min="14459" max="14459" width="2.73046875" style="272" customWidth="1"/>
    <col min="14460" max="14460" width="7" style="272" customWidth="1"/>
    <col min="14461" max="14461" width="9.73046875" style="272" bestFit="1" customWidth="1"/>
    <col min="14462" max="14462" width="76" style="272" customWidth="1"/>
    <col min="14463" max="14463" width="14.265625" style="272" customWidth="1"/>
    <col min="14464" max="14472" width="11.265625" style="272" customWidth="1"/>
    <col min="14473" max="14479" width="9.73046875" style="272" customWidth="1"/>
    <col min="14480" max="14480" width="11.265625" style="272" customWidth="1"/>
    <col min="14481" max="14487" width="9.73046875" style="272" customWidth="1"/>
    <col min="14488" max="14488" width="11.265625" style="272" customWidth="1"/>
    <col min="14489" max="14495" width="9.73046875" style="272" customWidth="1"/>
    <col min="14496" max="14496" width="11.265625" style="272" customWidth="1"/>
    <col min="14497" max="14503" width="9.73046875" style="272" customWidth="1"/>
    <col min="14504" max="14504" width="11.265625" style="272" customWidth="1"/>
    <col min="14505" max="14531" width="9.73046875" style="272" customWidth="1"/>
    <col min="14532" max="14532" width="11.265625" style="272" customWidth="1"/>
    <col min="14533" max="14565" width="9.73046875" style="272" customWidth="1"/>
    <col min="14566" max="14573" width="11.265625" style="272" customWidth="1"/>
    <col min="14574" max="14714" width="11.3984375" style="272"/>
    <col min="14715" max="14715" width="2.73046875" style="272" customWidth="1"/>
    <col min="14716" max="14716" width="7" style="272" customWidth="1"/>
    <col min="14717" max="14717" width="9.73046875" style="272" bestFit="1" customWidth="1"/>
    <col min="14718" max="14718" width="76" style="272" customWidth="1"/>
    <col min="14719" max="14719" width="14.265625" style="272" customWidth="1"/>
    <col min="14720" max="14728" width="11.265625" style="272" customWidth="1"/>
    <col min="14729" max="14735" width="9.73046875" style="272" customWidth="1"/>
    <col min="14736" max="14736" width="11.265625" style="272" customWidth="1"/>
    <col min="14737" max="14743" width="9.73046875" style="272" customWidth="1"/>
    <col min="14744" max="14744" width="11.265625" style="272" customWidth="1"/>
    <col min="14745" max="14751" width="9.73046875" style="272" customWidth="1"/>
    <col min="14752" max="14752" width="11.265625" style="272" customWidth="1"/>
    <col min="14753" max="14759" width="9.73046875" style="272" customWidth="1"/>
    <col min="14760" max="14760" width="11.265625" style="272" customWidth="1"/>
    <col min="14761" max="14787" width="9.73046875" style="272" customWidth="1"/>
    <col min="14788" max="14788" width="11.265625" style="272" customWidth="1"/>
    <col min="14789" max="14821" width="9.73046875" style="272" customWidth="1"/>
    <col min="14822" max="14829" width="11.265625" style="272" customWidth="1"/>
    <col min="14830" max="14970" width="11.3984375" style="272"/>
    <col min="14971" max="14971" width="2.73046875" style="272" customWidth="1"/>
    <col min="14972" max="14972" width="7" style="272" customWidth="1"/>
    <col min="14973" max="14973" width="9.73046875" style="272" bestFit="1" customWidth="1"/>
    <col min="14974" max="14974" width="76" style="272" customWidth="1"/>
    <col min="14975" max="14975" width="14.265625" style="272" customWidth="1"/>
    <col min="14976" max="14984" width="11.265625" style="272" customWidth="1"/>
    <col min="14985" max="14991" width="9.73046875" style="272" customWidth="1"/>
    <col min="14992" max="14992" width="11.265625" style="272" customWidth="1"/>
    <col min="14993" max="14999" width="9.73046875" style="272" customWidth="1"/>
    <col min="15000" max="15000" width="11.265625" style="272" customWidth="1"/>
    <col min="15001" max="15007" width="9.73046875" style="272" customWidth="1"/>
    <col min="15008" max="15008" width="11.265625" style="272" customWidth="1"/>
    <col min="15009" max="15015" width="9.73046875" style="272" customWidth="1"/>
    <col min="15016" max="15016" width="11.265625" style="272" customWidth="1"/>
    <col min="15017" max="15043" width="9.73046875" style="272" customWidth="1"/>
    <col min="15044" max="15044" width="11.265625" style="272" customWidth="1"/>
    <col min="15045" max="15077" width="9.73046875" style="272" customWidth="1"/>
    <col min="15078" max="15085" width="11.265625" style="272" customWidth="1"/>
    <col min="15086" max="15226" width="11.3984375" style="272"/>
    <col min="15227" max="15227" width="2.73046875" style="272" customWidth="1"/>
    <col min="15228" max="15228" width="7" style="272" customWidth="1"/>
    <col min="15229" max="15229" width="9.73046875" style="272" bestFit="1" customWidth="1"/>
    <col min="15230" max="15230" width="76" style="272" customWidth="1"/>
    <col min="15231" max="15231" width="14.265625" style="272" customWidth="1"/>
    <col min="15232" max="15240" width="11.265625" style="272" customWidth="1"/>
    <col min="15241" max="15247" width="9.73046875" style="272" customWidth="1"/>
    <col min="15248" max="15248" width="11.265625" style="272" customWidth="1"/>
    <col min="15249" max="15255" width="9.73046875" style="272" customWidth="1"/>
    <col min="15256" max="15256" width="11.265625" style="272" customWidth="1"/>
    <col min="15257" max="15263" width="9.73046875" style="272" customWidth="1"/>
    <col min="15264" max="15264" width="11.265625" style="272" customWidth="1"/>
    <col min="15265" max="15271" width="9.73046875" style="272" customWidth="1"/>
    <col min="15272" max="15272" width="11.265625" style="272" customWidth="1"/>
    <col min="15273" max="15299" width="9.73046875" style="272" customWidth="1"/>
    <col min="15300" max="15300" width="11.265625" style="272" customWidth="1"/>
    <col min="15301" max="15333" width="9.73046875" style="272" customWidth="1"/>
    <col min="15334" max="15341" width="11.265625" style="272" customWidth="1"/>
    <col min="15342" max="15482" width="11.3984375" style="272"/>
    <col min="15483" max="15483" width="2.73046875" style="272" customWidth="1"/>
    <col min="15484" max="15484" width="7" style="272" customWidth="1"/>
    <col min="15485" max="15485" width="9.73046875" style="272" bestFit="1" customWidth="1"/>
    <col min="15486" max="15486" width="76" style="272" customWidth="1"/>
    <col min="15487" max="15487" width="14.265625" style="272" customWidth="1"/>
    <col min="15488" max="15496" width="11.265625" style="272" customWidth="1"/>
    <col min="15497" max="15503" width="9.73046875" style="272" customWidth="1"/>
    <col min="15504" max="15504" width="11.265625" style="272" customWidth="1"/>
    <col min="15505" max="15511" width="9.73046875" style="272" customWidth="1"/>
    <col min="15512" max="15512" width="11.265625" style="272" customWidth="1"/>
    <col min="15513" max="15519" width="9.73046875" style="272" customWidth="1"/>
    <col min="15520" max="15520" width="11.265625" style="272" customWidth="1"/>
    <col min="15521" max="15527" width="9.73046875" style="272" customWidth="1"/>
    <col min="15528" max="15528" width="11.265625" style="272" customWidth="1"/>
    <col min="15529" max="15555" width="9.73046875" style="272" customWidth="1"/>
    <col min="15556" max="15556" width="11.265625" style="272" customWidth="1"/>
    <col min="15557" max="15589" width="9.73046875" style="272" customWidth="1"/>
    <col min="15590" max="15597" width="11.265625" style="272" customWidth="1"/>
    <col min="15598" max="15738" width="11.3984375" style="272"/>
    <col min="15739" max="15739" width="2.73046875" style="272" customWidth="1"/>
    <col min="15740" max="15740" width="7" style="272" customWidth="1"/>
    <col min="15741" max="15741" width="9.73046875" style="272" bestFit="1" customWidth="1"/>
    <col min="15742" max="15742" width="76" style="272" customWidth="1"/>
    <col min="15743" max="15743" width="14.265625" style="272" customWidth="1"/>
    <col min="15744" max="15752" width="11.265625" style="272" customWidth="1"/>
    <col min="15753" max="15759" width="9.73046875" style="272" customWidth="1"/>
    <col min="15760" max="15760" width="11.265625" style="272" customWidth="1"/>
    <col min="15761" max="15767" width="9.73046875" style="272" customWidth="1"/>
    <col min="15768" max="15768" width="11.265625" style="272" customWidth="1"/>
    <col min="15769" max="15775" width="9.73046875" style="272" customWidth="1"/>
    <col min="15776" max="15776" width="11.265625" style="272" customWidth="1"/>
    <col min="15777" max="15783" width="9.73046875" style="272" customWidth="1"/>
    <col min="15784" max="15784" width="11.265625" style="272" customWidth="1"/>
    <col min="15785" max="15811" width="9.73046875" style="272" customWidth="1"/>
    <col min="15812" max="15812" width="11.265625" style="272" customWidth="1"/>
    <col min="15813" max="15845" width="9.73046875" style="272" customWidth="1"/>
    <col min="15846" max="15853" width="11.265625" style="272" customWidth="1"/>
    <col min="15854" max="15994" width="11.3984375" style="272"/>
    <col min="15995" max="15995" width="2.73046875" style="272" customWidth="1"/>
    <col min="15996" max="15996" width="7" style="272" customWidth="1"/>
    <col min="15997" max="15997" width="9.73046875" style="272" bestFit="1" customWidth="1"/>
    <col min="15998" max="15998" width="76" style="272" customWidth="1"/>
    <col min="15999" max="15999" width="14.265625" style="272" customWidth="1"/>
    <col min="16000" max="16008" width="11.265625" style="272" customWidth="1"/>
    <col min="16009" max="16015" width="9.73046875" style="272" customWidth="1"/>
    <col min="16016" max="16016" width="11.265625" style="272" customWidth="1"/>
    <col min="16017" max="16023" width="9.73046875" style="272" customWidth="1"/>
    <col min="16024" max="16024" width="11.265625" style="272" customWidth="1"/>
    <col min="16025" max="16031" width="9.73046875" style="272" customWidth="1"/>
    <col min="16032" max="16032" width="11.265625" style="272" customWidth="1"/>
    <col min="16033" max="16039" width="9.73046875" style="272" customWidth="1"/>
    <col min="16040" max="16040" width="11.265625" style="272" customWidth="1"/>
    <col min="16041" max="16067" width="9.73046875" style="272" customWidth="1"/>
    <col min="16068" max="16068" width="11.265625" style="272" customWidth="1"/>
    <col min="16069" max="16101" width="9.73046875" style="272" customWidth="1"/>
    <col min="16102" max="16109" width="11.265625" style="272" customWidth="1"/>
    <col min="16110" max="16384" width="11.3984375" style="272"/>
  </cols>
  <sheetData>
    <row r="1" spans="1:103" s="177" customFormat="1" ht="6" customHeight="1">
      <c r="A1" s="50"/>
      <c r="B1" s="73"/>
      <c r="C1" s="73"/>
      <c r="D1" s="72"/>
      <c r="E1" s="72"/>
      <c r="F1" s="176"/>
      <c r="G1" s="175"/>
      <c r="H1" s="175"/>
      <c r="I1" s="175"/>
      <c r="J1" s="175"/>
      <c r="K1" s="175"/>
      <c r="L1" s="175"/>
      <c r="N1" s="361"/>
      <c r="O1" s="761"/>
    </row>
    <row r="2" spans="1:103" s="177" customFormat="1" ht="6" customHeight="1">
      <c r="A2" s="50"/>
      <c r="B2" s="362"/>
      <c r="C2" s="362"/>
      <c r="D2" s="55"/>
      <c r="E2" s="55"/>
      <c r="F2" s="55"/>
      <c r="G2" s="53"/>
      <c r="H2" s="53"/>
      <c r="I2" s="53"/>
      <c r="J2" s="53"/>
      <c r="K2" s="53"/>
      <c r="L2" s="53"/>
      <c r="N2" s="361"/>
      <c r="O2" s="761"/>
    </row>
    <row r="3" spans="1:103" s="179" customFormat="1" ht="6" customHeight="1">
      <c r="A3" s="50"/>
      <c r="B3" s="51"/>
      <c r="C3" s="51"/>
      <c r="D3" s="56"/>
      <c r="E3" s="55"/>
      <c r="F3" s="55"/>
      <c r="G3" s="53"/>
      <c r="H3" s="53"/>
      <c r="I3" s="54"/>
      <c r="J3" s="54"/>
      <c r="K3" s="54"/>
      <c r="L3" s="54"/>
      <c r="N3" s="363"/>
      <c r="O3" s="759"/>
    </row>
    <row r="4" spans="1:103" s="179" customFormat="1" ht="6" customHeight="1">
      <c r="A4" s="50"/>
      <c r="B4" s="51"/>
      <c r="C4" s="51"/>
      <c r="D4" s="56"/>
      <c r="E4" s="55"/>
      <c r="F4" s="55"/>
      <c r="G4" s="53"/>
      <c r="H4" s="53"/>
      <c r="I4" s="57"/>
      <c r="J4" s="57"/>
      <c r="K4" s="57"/>
      <c r="L4" s="57"/>
      <c r="N4" s="363"/>
      <c r="O4" s="759"/>
    </row>
    <row r="5" spans="1:103" s="179" customFormat="1" ht="6" customHeight="1">
      <c r="A5" s="73"/>
      <c r="B5" s="51"/>
      <c r="C5" s="51"/>
      <c r="D5" s="56"/>
      <c r="E5" s="55"/>
      <c r="F5" s="55"/>
      <c r="G5" s="53"/>
      <c r="H5" s="53"/>
      <c r="I5" s="57"/>
      <c r="J5" s="57"/>
      <c r="K5" s="57"/>
      <c r="L5" s="57"/>
      <c r="N5" s="363"/>
      <c r="O5" s="759"/>
    </row>
    <row r="6" spans="1:103" s="179" customFormat="1" ht="6" customHeight="1">
      <c r="A6" s="73"/>
      <c r="B6" s="51"/>
      <c r="C6" s="51"/>
      <c r="D6" s="56"/>
      <c r="E6" s="55"/>
      <c r="F6" s="55"/>
      <c r="G6" s="53"/>
      <c r="H6" s="53"/>
      <c r="I6" s="57"/>
      <c r="J6" s="57"/>
      <c r="K6" s="57"/>
      <c r="L6" s="57"/>
      <c r="N6" s="363"/>
      <c r="O6" s="759"/>
    </row>
    <row r="7" spans="1:103" s="179" customFormat="1" ht="23.25" customHeight="1">
      <c r="A7" s="73"/>
      <c r="B7" s="51"/>
      <c r="C7" s="51"/>
      <c r="D7" s="56"/>
      <c r="E7" s="55"/>
      <c r="F7" s="181"/>
      <c r="G7" s="54"/>
      <c r="H7" s="54"/>
      <c r="I7" s="57"/>
      <c r="J7" s="57"/>
      <c r="K7" s="57"/>
      <c r="L7" s="57"/>
      <c r="N7" s="363"/>
      <c r="O7" s="759"/>
    </row>
    <row r="8" spans="1:103" s="179" customFormat="1" ht="6" customHeight="1">
      <c r="A8" s="73"/>
      <c r="B8" s="51"/>
      <c r="C8" s="51"/>
      <c r="D8" s="56"/>
      <c r="E8" s="181"/>
      <c r="F8" s="55"/>
      <c r="G8" s="53"/>
      <c r="H8" s="53"/>
      <c r="I8" s="57"/>
      <c r="J8" s="57"/>
      <c r="K8" s="57"/>
      <c r="L8" s="57"/>
      <c r="N8" s="363"/>
      <c r="O8" s="759"/>
    </row>
    <row r="9" spans="1:103" s="179" customFormat="1" ht="39.950000000000003" customHeight="1">
      <c r="A9" s="73"/>
      <c r="B9" s="73"/>
      <c r="C9" s="73"/>
      <c r="D9" s="189"/>
      <c r="E9" s="364"/>
      <c r="F9" s="61" t="str">
        <f>'PRA110'!F9</f>
        <v xml:space="preserve"> -  : 00/01/1900</v>
      </c>
      <c r="G9" s="191"/>
      <c r="H9" s="63" t="s">
        <v>1053</v>
      </c>
      <c r="I9" s="62"/>
      <c r="J9" s="62"/>
      <c r="K9" s="62"/>
      <c r="L9" s="62"/>
      <c r="N9" s="363"/>
      <c r="O9" s="759"/>
    </row>
    <row r="10" spans="1:103" s="179" customFormat="1" ht="9.75" customHeight="1">
      <c r="A10" s="174"/>
      <c r="B10" s="174"/>
      <c r="C10" s="174"/>
      <c r="D10" s="189"/>
      <c r="E10" s="190"/>
      <c r="F10" s="66"/>
      <c r="G10" s="191"/>
      <c r="H10" s="63"/>
      <c r="I10" s="53"/>
      <c r="J10" s="57"/>
      <c r="L10" s="57"/>
      <c r="N10" s="57"/>
      <c r="O10" s="760"/>
      <c r="P10" s="1213"/>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row>
    <row r="11" spans="1:103" s="177" customFormat="1" ht="12.75" customHeight="1">
      <c r="A11" s="174"/>
      <c r="B11" s="174"/>
      <c r="C11" s="174"/>
      <c r="D11" s="72"/>
      <c r="E11" s="74"/>
      <c r="F11" s="192"/>
      <c r="G11" s="176"/>
      <c r="H11" s="68"/>
      <c r="I11" s="193"/>
      <c r="J11" s="57"/>
      <c r="K11" s="179"/>
      <c r="L11" s="57"/>
      <c r="M11" s="193"/>
      <c r="N11" s="193"/>
      <c r="O11" s="762"/>
      <c r="P11" s="179"/>
      <c r="Q11" s="193"/>
      <c r="R11" s="193"/>
      <c r="S11" s="193"/>
      <c r="T11" s="193"/>
      <c r="U11" s="193"/>
      <c r="V11" s="193"/>
      <c r="W11" s="193"/>
      <c r="X11" s="193"/>
      <c r="Y11" s="193"/>
      <c r="Z11" s="193"/>
      <c r="AA11" s="193"/>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c r="BG11" s="193"/>
      <c r="BH11" s="193"/>
      <c r="BI11" s="193"/>
      <c r="BJ11" s="193"/>
      <c r="BK11" s="193"/>
      <c r="BL11" s="193"/>
      <c r="BM11" s="193"/>
      <c r="BN11" s="193"/>
      <c r="BO11" s="193"/>
      <c r="BP11" s="193"/>
      <c r="BQ11" s="193"/>
      <c r="BR11" s="193"/>
      <c r="BS11" s="193"/>
      <c r="BT11" s="193"/>
      <c r="BU11" s="193"/>
      <c r="BV11" s="193"/>
      <c r="BW11" s="193"/>
      <c r="BX11" s="193"/>
      <c r="BY11" s="193"/>
      <c r="BZ11" s="193"/>
      <c r="CA11" s="193"/>
      <c r="CB11" s="193"/>
      <c r="CC11" s="193"/>
      <c r="CD11" s="193"/>
      <c r="CE11" s="193"/>
      <c r="CF11" s="193"/>
      <c r="CG11" s="193"/>
      <c r="CH11" s="193"/>
      <c r="CI11" s="193"/>
      <c r="CJ11" s="193"/>
      <c r="CK11" s="193"/>
    </row>
    <row r="12" spans="1:103" s="179" customFormat="1" ht="12.75" customHeight="1" thickBot="1">
      <c r="A12" s="73"/>
      <c r="B12" s="73"/>
      <c r="C12" s="73"/>
      <c r="D12" s="56"/>
      <c r="E12" s="56"/>
      <c r="F12" s="365" t="str">
        <f>'PRA110'!F12</f>
        <v xml:space="preserve"> reported in </v>
      </c>
      <c r="G12" s="366"/>
      <c r="H12" s="367"/>
      <c r="I12" s="53"/>
      <c r="J12" s="783"/>
      <c r="L12" s="368"/>
      <c r="N12" s="363"/>
      <c r="O12" s="759"/>
    </row>
    <row r="13" spans="1:103" s="196" customFormat="1" ht="14.25" customHeight="1">
      <c r="A13" s="50"/>
      <c r="B13" s="73"/>
      <c r="C13" s="73"/>
      <c r="D13" s="1238" t="s">
        <v>7</v>
      </c>
      <c r="E13" s="1270" t="s">
        <v>8</v>
      </c>
      <c r="F13" s="1270" t="s">
        <v>9</v>
      </c>
      <c r="G13" s="1363" t="s">
        <v>34</v>
      </c>
      <c r="H13" s="1363" t="s">
        <v>34</v>
      </c>
      <c r="I13" s="1354" t="s">
        <v>34</v>
      </c>
      <c r="J13" s="1354" t="s">
        <v>34</v>
      </c>
      <c r="K13" s="1354" t="s">
        <v>34</v>
      </c>
      <c r="L13" s="369"/>
      <c r="M13" s="1354" t="s">
        <v>913</v>
      </c>
      <c r="N13" s="1351" t="s">
        <v>975</v>
      </c>
      <c r="O13" s="767"/>
    </row>
    <row r="14" spans="1:103" s="196" customFormat="1" ht="20.25" customHeight="1">
      <c r="A14" s="50"/>
      <c r="B14" s="73"/>
      <c r="C14" s="73"/>
      <c r="D14" s="1239"/>
      <c r="E14" s="1271"/>
      <c r="F14" s="1271"/>
      <c r="G14" s="1364"/>
      <c r="H14" s="1364"/>
      <c r="I14" s="1355"/>
      <c r="J14" s="1355"/>
      <c r="K14" s="1355"/>
      <c r="L14" s="370"/>
      <c r="M14" s="1355"/>
      <c r="N14" s="1352"/>
      <c r="O14" s="767"/>
    </row>
    <row r="15" spans="1:103" s="196" customFormat="1" ht="45">
      <c r="A15" s="50"/>
      <c r="B15" s="73"/>
      <c r="C15" s="73"/>
      <c r="D15" s="1240"/>
      <c r="E15" s="1272"/>
      <c r="F15" s="1272"/>
      <c r="G15" s="371" t="s">
        <v>914</v>
      </c>
      <c r="H15" s="371" t="s">
        <v>979</v>
      </c>
      <c r="I15" s="372" t="s">
        <v>966</v>
      </c>
      <c r="J15" s="372" t="s">
        <v>967</v>
      </c>
      <c r="K15" s="373" t="s">
        <v>996</v>
      </c>
      <c r="L15" s="374"/>
      <c r="M15" s="373" t="s">
        <v>995</v>
      </c>
      <c r="N15" s="375" t="s">
        <v>1003</v>
      </c>
      <c r="O15" s="768"/>
    </row>
    <row r="16" spans="1:103" s="206" customFormat="1" ht="17.649999999999999">
      <c r="A16" s="50"/>
      <c r="B16" s="73"/>
      <c r="C16" s="73"/>
      <c r="D16" s="80"/>
      <c r="E16" s="81" t="s">
        <v>32</v>
      </c>
      <c r="F16" s="82" t="s">
        <v>33</v>
      </c>
      <c r="G16" s="376"/>
      <c r="H16" s="661"/>
      <c r="I16" s="377"/>
      <c r="J16" s="377"/>
      <c r="K16" s="377"/>
      <c r="L16" s="378"/>
      <c r="M16" s="29"/>
      <c r="N16" s="379"/>
      <c r="O16" s="769"/>
    </row>
    <row r="17" spans="1:16" s="206" customFormat="1" ht="24.75">
      <c r="A17" s="50"/>
      <c r="B17" s="73"/>
      <c r="C17" s="73"/>
      <c r="D17" s="795" t="s">
        <v>10</v>
      </c>
      <c r="E17" s="1002" t="s">
        <v>55</v>
      </c>
      <c r="F17" s="1143" t="s">
        <v>56</v>
      </c>
      <c r="G17" s="1140"/>
      <c r="H17" s="380"/>
      <c r="I17" s="380"/>
      <c r="J17" s="380"/>
      <c r="K17" s="380"/>
      <c r="L17" s="378"/>
      <c r="M17" s="29"/>
      <c r="N17" s="381"/>
      <c r="O17" s="769"/>
    </row>
    <row r="18" spans="1:16" s="206" customFormat="1" ht="13.5">
      <c r="A18" s="50"/>
      <c r="B18" s="73"/>
      <c r="C18" s="73"/>
      <c r="D18" s="795" t="s">
        <v>11</v>
      </c>
      <c r="E18" s="998" t="s">
        <v>57</v>
      </c>
      <c r="F18" s="1144" t="s">
        <v>58</v>
      </c>
      <c r="G18" s="786" t="str">
        <f>IF('PRA110'!G18="", "", 'PRA110'!G18)</f>
        <v/>
      </c>
      <c r="H18" s="383">
        <f t="shared" ref="H18:H21" si="0">IF(G18="", I18, G18)</f>
        <v>1</v>
      </c>
      <c r="I18" s="384">
        <v>1</v>
      </c>
      <c r="J18" s="385">
        <v>1</v>
      </c>
      <c r="K18" s="30">
        <f>MAX(MIN(J18, H18), I18)</f>
        <v>1</v>
      </c>
      <c r="L18" s="378"/>
      <c r="M18" s="29">
        <f>IF(Metrics!$I$7="Reported weights",H18,K18)</f>
        <v>1</v>
      </c>
      <c r="N18" s="381"/>
      <c r="O18" s="769"/>
      <c r="P18" s="206" t="b">
        <f>AND('PRA110'!G18="",SUMIF('PRA110'!H18:AM18,"&lt;&gt;0")&gt;0)</f>
        <v>0</v>
      </c>
    </row>
    <row r="19" spans="1:16" s="206" customFormat="1" ht="13.5">
      <c r="A19" s="50"/>
      <c r="B19" s="73"/>
      <c r="C19" s="73"/>
      <c r="D19" s="795" t="s">
        <v>12</v>
      </c>
      <c r="E19" s="998" t="s">
        <v>59</v>
      </c>
      <c r="F19" s="1144" t="s">
        <v>60</v>
      </c>
      <c r="G19" s="786" t="str">
        <f>IF('PRA110'!G19="", "", 'PRA110'!G19)</f>
        <v/>
      </c>
      <c r="H19" s="383">
        <f t="shared" si="0"/>
        <v>1</v>
      </c>
      <c r="I19" s="384">
        <v>1</v>
      </c>
      <c r="J19" s="385">
        <v>1</v>
      </c>
      <c r="K19" s="30">
        <f t="shared" ref="K19:K21" si="1">MAX(MIN(J19, H19), I19)</f>
        <v>1</v>
      </c>
      <c r="L19" s="378"/>
      <c r="M19" s="782">
        <f>IF(Metrics!$I$7="Reported weights",H19,K19)</f>
        <v>1</v>
      </c>
      <c r="N19" s="381"/>
      <c r="O19" s="769"/>
      <c r="P19" s="206" t="b">
        <f>AND('PRA110'!G19="",SUMIF('PRA110'!H19:AM19,"&lt;&gt;0")&gt;0)</f>
        <v>0</v>
      </c>
    </row>
    <row r="20" spans="1:16" s="206" customFormat="1" ht="13.5">
      <c r="A20" s="50"/>
      <c r="B20" s="73"/>
      <c r="C20" s="73"/>
      <c r="D20" s="795" t="s">
        <v>13</v>
      </c>
      <c r="E20" s="998" t="s">
        <v>61</v>
      </c>
      <c r="F20" s="1144" t="s">
        <v>62</v>
      </c>
      <c r="G20" s="786" t="str">
        <f>IF('PRA110'!G20="", "", 'PRA110'!G20)</f>
        <v/>
      </c>
      <c r="H20" s="383">
        <f t="shared" si="0"/>
        <v>1</v>
      </c>
      <c r="I20" s="384">
        <v>1</v>
      </c>
      <c r="J20" s="385">
        <v>1</v>
      </c>
      <c r="K20" s="30">
        <f t="shared" si="1"/>
        <v>1</v>
      </c>
      <c r="L20" s="378"/>
      <c r="M20" s="782">
        <f>IF(Metrics!$I$7="Reported weights",H20,K20)</f>
        <v>1</v>
      </c>
      <c r="N20" s="381"/>
      <c r="O20" s="769"/>
      <c r="P20" s="206" t="b">
        <f>AND('PRA110'!G20="",SUMIF('PRA110'!H20:AM20,"&lt;&gt;0")&gt;0)</f>
        <v>0</v>
      </c>
    </row>
    <row r="21" spans="1:16" s="206" customFormat="1" ht="13.5">
      <c r="A21" s="50"/>
      <c r="B21" s="73"/>
      <c r="C21" s="73"/>
      <c r="D21" s="795" t="s">
        <v>14</v>
      </c>
      <c r="E21" s="998" t="s">
        <v>63</v>
      </c>
      <c r="F21" s="1144" t="s">
        <v>64</v>
      </c>
      <c r="G21" s="786" t="str">
        <f>IF('PRA110'!G21="", "", 'PRA110'!G21)</f>
        <v/>
      </c>
      <c r="H21" s="383">
        <f t="shared" si="0"/>
        <v>1</v>
      </c>
      <c r="I21" s="384">
        <v>1</v>
      </c>
      <c r="J21" s="385">
        <v>1</v>
      </c>
      <c r="K21" s="30">
        <f t="shared" si="1"/>
        <v>1</v>
      </c>
      <c r="L21" s="378"/>
      <c r="M21" s="782">
        <f>IF(Metrics!$I$7="Reported weights",H21,K21)</f>
        <v>1</v>
      </c>
      <c r="N21" s="381"/>
      <c r="O21" s="769"/>
      <c r="P21" s="206" t="b">
        <f>AND('PRA110'!G21="",SUMIF('PRA110'!H21:AM21,"&lt;&gt;0")&gt;0)</f>
        <v>0</v>
      </c>
    </row>
    <row r="22" spans="1:16" s="206" customFormat="1" ht="37.15">
      <c r="A22" s="386"/>
      <c r="B22" s="73"/>
      <c r="C22" s="73"/>
      <c r="D22" s="795"/>
      <c r="E22" s="1137"/>
      <c r="F22" s="1143" t="s">
        <v>918</v>
      </c>
      <c r="G22" s="1141"/>
      <c r="H22" s="388"/>
      <c r="I22" s="388"/>
      <c r="J22" s="388"/>
      <c r="K22" s="388"/>
      <c r="L22" s="378"/>
      <c r="M22" s="29"/>
      <c r="N22" s="381"/>
      <c r="O22" s="785"/>
    </row>
    <row r="23" spans="1:16" s="222" customFormat="1" ht="13.5">
      <c r="A23" s="386"/>
      <c r="B23" s="389"/>
      <c r="C23" s="389"/>
      <c r="D23" s="1025"/>
      <c r="E23" s="1138"/>
      <c r="F23" s="1145" t="s">
        <v>67</v>
      </c>
      <c r="G23" s="1142"/>
      <c r="H23" s="1026"/>
      <c r="I23" s="1026"/>
      <c r="J23" s="1026"/>
      <c r="K23" s="1026"/>
      <c r="L23" s="378"/>
      <c r="M23" s="29"/>
      <c r="N23" s="1027"/>
      <c r="O23" s="785"/>
      <c r="P23" s="206"/>
    </row>
    <row r="24" spans="1:16" s="222" customFormat="1" ht="27">
      <c r="A24" s="386"/>
      <c r="B24" s="389"/>
      <c r="C24" s="389"/>
      <c r="D24" s="1025"/>
      <c r="E24" s="1138"/>
      <c r="F24" s="1145" t="s">
        <v>1134</v>
      </c>
      <c r="G24" s="1204" t="str">
        <f>IF('PRA110'!G24="", "", IFERROR((('PRA110'!G24 * SUM('PRA110'!I24, 'PRA110'!K24:AM24)-'PRA110'!G47 * SUM('PRA110'!I47, 'PRA110'!K47:AM47)))/((SUM('PRA110'!I24, 'PRA110'!K24:AM24)-SUM('PRA110'!I47, 'PRA110'!K47:AM47))), ""))</f>
        <v/>
      </c>
      <c r="H24" s="1205">
        <f>IF(G24="", I24, G24)</f>
        <v>0</v>
      </c>
      <c r="I24" s="410">
        <v>0</v>
      </c>
      <c r="J24" s="411">
        <v>1</v>
      </c>
      <c r="K24" s="411">
        <f>MAX(MIN(J24, H24), I24)</f>
        <v>0</v>
      </c>
      <c r="L24" s="780"/>
      <c r="M24" s="1208">
        <f>IF(Metrics!$I$7="Reported weights",H24,K24)</f>
        <v>0</v>
      </c>
      <c r="N24" s="381"/>
      <c r="O24" s="785"/>
      <c r="P24" s="206" t="b">
        <f>OR(AND(SUM('PRA110'!G24, 'PRA110'!H24:AM24) &lt;&gt; 0, 'PRA110'!G24 = ""),AND(SUM('PRA110'!G47, 'PRA110'!H47:AM47) &lt;&gt; 0, 'PRA110'!G47 = ""))</f>
        <v>0</v>
      </c>
    </row>
    <row r="25" spans="1:16" s="206" customFormat="1" ht="13.5">
      <c r="A25" s="386"/>
      <c r="B25" s="73"/>
      <c r="C25" s="73"/>
      <c r="D25" s="992"/>
      <c r="E25" s="1028"/>
      <c r="F25" s="1146" t="s">
        <v>1157</v>
      </c>
      <c r="G25" s="1204" t="str">
        <f>IF('PRA110'!G25="","",IFERROR((('PRA110'!G25*SUM('PRA110'!I25,'PRA110'!K25:AM25)-'PRA110'!G27*SUM('PRA110'!I27,'PRA110'!K27:AM27)-IF(Admin!$B$30&gt;1,'PRA110'!G24*SUM('PRA110'!I24,'PRA110'!K24:AM24),0))-('PRA110'!G48*SUM('PRA110'!I48,'PRA110'!K48:AM48)-'PRA110'!G49*SUM('PRA110'!I49,'PRA110'!K49:AM49)-IF(Admin!$B$30&gt;1,'PRA110'!G47*SUM('PRA110'!I47,'PRA110'!K47:AM47),0)))/((SUM('PRA110'!I25,'PRA110'!K25:AM25)-SUM('PRA110'!I27,'PRA110'!K27:AM27)-IF(Admin!$B$30&gt;1,SUM('PRA110'!I24,'PRA110'!K24:AM24),0))-(SUM('PRA110'!I48,'PRA110'!K48:AM48)-SUM('PRA110'!I49,'PRA110'!K49:AM49)-IF(Admin!$B$30&gt;1,SUM('PRA110'!I47,'PRA110'!K47:AM47),0))),""))</f>
        <v/>
      </c>
      <c r="H25" s="411">
        <f>IF(G25="",IFERROR(('PRA110'!G26*SUM('PRA110'!I26,'PRA110'!K26:AM26)+'PRA110'!G28*SUM('PRA110'!I28,'PRA110'!K28:AM28)+'PRA110'!G29*SUM('PRA110'!I29,'PRA110'!K29:AM29)-IF(Admin!$B$30&gt;1,'PRA110'!G24*SUM('PRA110'!I24,'PRA110'!K24:AM24),0)-('PRA110'!G48*SUM('PRA110'!I48,'PRA110'!K48:AM48)-'PRA110'!G49*SUM('PRA110'!I49,'PRA110'!K49:AM49)-IF(Admin!$B$30&gt;1,'PRA110'!G47*SUM('PRA110'!I49,'PRA110'!K49:AM49),0)))/(SUM('PRA110'!I26,'PRA110'!K26:AM26)+SUM('PRA110'!I28,'PRA110'!K28:AM28)+SUM('PRA110'!I29,'PRA110'!K29:AM29)-IF(Admin!$B$30&gt;1,SUM('PRA110'!I24,'PRA110'!K24:AM24),0)-(SUM('PRA110'!I48,'PRA110'!K48:AM48)-SUM('PRA110'!I49,'PRA110'!K49:AM49)-IF(Admin!$B$30&gt;1,SUM('PRA110'!I47,'PRA110'!K47:AM47),0))),I25), G25)</f>
        <v>0</v>
      </c>
      <c r="I25" s="395">
        <v>0</v>
      </c>
      <c r="J25" s="385">
        <v>1</v>
      </c>
      <c r="K25" s="385">
        <f>MAX(MIN(J25, H25), I25)</f>
        <v>0</v>
      </c>
      <c r="L25" s="378"/>
      <c r="M25" s="782">
        <f>IF(Metrics!$I$7="Reported weights",H25,K25)</f>
        <v>0</v>
      </c>
      <c r="N25" s="390"/>
      <c r="O25" s="785"/>
      <c r="P25" s="206" t="b">
        <f>IF(G25="",
IF(Admin!$B$30=1,OR(AND(SUM('PRA110'!G26, 'PRA110'!H26:AM26) &lt;&gt; 0, 'PRA110'!G26= ""),AND(SUM('PRA110'!G28, 'PRA110'!H28:AM28) &lt;&gt; 0, 'PRA110'!G28 = ""),AND(SUM('PRA110'!G29, 'PRA110'!H29:AM29) &lt;&gt; 0, 'PRA110'!G29 = ""),AND(SUM('PRA110'!G48, 'PRA110'!H48:AM48) &lt;&gt; 0, 'PRA110'!G48 = ""),AND(SUM('PRA110'!G49, 'PRA110'!H49:AM49) &lt;&gt; 0, 'PRA110'!G49 = "")),OR(AND(SUM('PRA110'!G26, 'PRA110'!H26:AM26) &lt;&gt; 0, 'PRA110'!G26= ""),AND(SUM('PRA110'!G28, 'PRA110'!H28:AM28) &lt;&gt; 0, 'PRA110'!G28 = ""),AND(SUM('PRA110'!G29, 'PRA110'!H29:AM29) &lt;&gt; 0, 'PRA110'!G29 = ""),AND(SUM('PRA110'!G48, 'PRA110'!H48:AM48) &lt;&gt; 0, 'PRA110'!G48 = ""),AND(SUM('PRA110'!G49, 'PRA110'!H49:AM49) &lt;&gt; 0, 'PRA110'!G49 = ""),AND(SUM('PRA110'!G24, 'PRA110'!H24:AM24) &lt;&gt; 0, 'PRA110'!G24= ""),AND(SUM('PRA110'!G47, 'PRA110'!H47:AM47) &lt;&gt; 0, 'PRA110'!G47= ""))),
IF(Admin!$B$30=1,OR(AND(SUM('PRA110'!G25, 'PRA110'!H25:AM25) &lt;&gt; 0, 'PRA110'!G25 = ""),AND(SUM('PRA110'!G27, 'PRA110'!H27:AM27) &lt;&gt; 0, 'PRA110'!G27 = ""),AND(SUM('PRA110'!G48, 'PRA110'!H48:AM48) &lt;&gt; 0, 'PRA110'!G48 = ""),AND(SUM('PRA110'!G49, 'PRA110'!H49:AM49) &lt;&gt; 0, 'PRA110'!G49 = "")),OR(AND(SUM('PRA110'!G25, 'PRA110'!H25:AM25) &lt;&gt; 0, 'PRA110'!G25 = ""),AND(SUM('PRA110'!G27, 'PRA110'!H27:AM27) &lt;&gt; 0, 'PRA110'!G27 = ""),AND(SUM('PRA110'!G48, 'PRA110'!H48:AM48) &lt;&gt; 0, 'PRA110'!G48 = ""),AND(SUM('PRA110'!G49, 'PRA110'!H49:AM49) &lt;&gt; 0, 'PRA110'!G49 = ""),AND(SUM('PRA110'!G24, 'PRA110'!H24:AM24) &lt;&gt; 0, 'PRA110'!G24= ""),AND(SUM('PRA110'!G47, 'PRA110'!H47:AM47) &lt;&gt; 0, 'PRA110'!G47= ""))))</f>
        <v>0</v>
      </c>
    </row>
    <row r="26" spans="1:16" s="222" customFormat="1" ht="12.4">
      <c r="A26" s="386"/>
      <c r="B26" s="389"/>
      <c r="C26" s="389"/>
      <c r="D26" s="218"/>
      <c r="E26" s="224"/>
      <c r="F26" s="1147" t="s">
        <v>71</v>
      </c>
      <c r="G26" s="1142"/>
      <c r="H26" s="1206"/>
      <c r="I26" s="388"/>
      <c r="J26" s="388"/>
      <c r="K26" s="388"/>
      <c r="L26" s="378"/>
      <c r="M26" s="29"/>
      <c r="N26" s="381"/>
      <c r="O26" s="785"/>
      <c r="P26" s="206"/>
    </row>
    <row r="27" spans="1:16" s="222" customFormat="1" ht="13.5">
      <c r="A27" s="386"/>
      <c r="B27" s="389"/>
      <c r="C27" s="389"/>
      <c r="D27" s="218"/>
      <c r="E27" s="1021"/>
      <c r="F27" s="1148" t="s">
        <v>1153</v>
      </c>
      <c r="G27" s="382" t="str">
        <f>IF('PRA110'!G27="", "", IFERROR((('PRA110'!G27 * SUM('PRA110'!I27, 'PRA110'!K27:AM27)-IF(Admin!$B$30=1,'PRA110'!G24*SUM('PRA110'!I24,'PRA110'!K24:AM24),0)-('PRA110'!G49 * SUM('PRA110'!I49, 'PRA110'!K49:AM49)-IF(Admin!$B$30=1,'PRA110'!G47*SUM('PRA110'!I47,'PRA110'!K47:AM47),0))))/((SUM('PRA110'!I27, 'PRA110'!K27:AM27)-IF(Admin!$B$30=1,SUM('PRA110'!I24,'PRA110'!K24:AM24),0)-(SUM('PRA110'!I49, 'PRA110'!K49:AM49)-IF(Admin!$B$30=1,SUM('PRA110'!I47,'PRA110'!K47:AM47),0)))), ""))</f>
        <v/>
      </c>
      <c r="H27" s="383">
        <f t="shared" ref="H27" si="2">IF(G27="", I27, G27)</f>
        <v>0</v>
      </c>
      <c r="I27" s="384">
        <v>0</v>
      </c>
      <c r="J27" s="385">
        <v>1</v>
      </c>
      <c r="K27" s="30">
        <f>MAX(MIN(J27, H27), I27)</f>
        <v>0</v>
      </c>
      <c r="L27" s="378"/>
      <c r="M27" s="782">
        <f>IF(Metrics!$I$7="Reported weights",H27,K27)</f>
        <v>0</v>
      </c>
      <c r="N27" s="390"/>
      <c r="O27" s="769"/>
      <c r="P27" s="206" t="b">
        <f>IF(Admin!$B$30=1,OR(AND(SUM('PRA110'!G27, 'PRA110'!H27:AM27) &lt;&gt; 0, 'PRA110'!G27 = ""),AND(SUM('PRA110'!G24, 'PRA110'!H24:AM24) &lt;&gt; 0, 'PRA110'!G24 = ""),AND(SUM('PRA110'!G49, 'PRA110'!H49:AM49) &lt;&gt; 0, 'PRA110'!G49 = ""),AND(SUM('PRA110'!G47, 'PRA110'!H47:AM47) &lt;&gt; 0, 'PRA110'!G47 = "")),OR(AND('PRA110'!G27="",SUMIF('PRA110'!H27:AM27,"&lt;&gt;0")&gt;0),AND(SUM('PRA110'!G49, 'PRA110'!H49:AM49) &lt;&gt; 0, 'PRA110'!G49 = "")))</f>
        <v>0</v>
      </c>
    </row>
    <row r="28" spans="1:16" s="222" customFormat="1" ht="9.75">
      <c r="A28" s="386"/>
      <c r="B28" s="389"/>
      <c r="C28" s="389"/>
      <c r="D28" s="218"/>
      <c r="E28" s="1021"/>
      <c r="F28" s="1147" t="s">
        <v>75</v>
      </c>
      <c r="G28" s="1207"/>
      <c r="H28" s="388"/>
      <c r="I28" s="388"/>
      <c r="J28" s="388"/>
      <c r="K28" s="388"/>
      <c r="L28" s="378"/>
      <c r="M28" s="29"/>
      <c r="N28" s="381"/>
      <c r="O28" s="769"/>
      <c r="P28" s="206"/>
    </row>
    <row r="29" spans="1:16" s="222" customFormat="1" ht="9.75">
      <c r="A29" s="386"/>
      <c r="B29" s="389"/>
      <c r="C29" s="389"/>
      <c r="D29" s="218"/>
      <c r="E29" s="1021"/>
      <c r="F29" s="1147" t="s">
        <v>77</v>
      </c>
      <c r="G29" s="1141"/>
      <c r="H29" s="388"/>
      <c r="I29" s="388"/>
      <c r="J29" s="388"/>
      <c r="K29" s="388"/>
      <c r="L29" s="378"/>
      <c r="M29" s="29"/>
      <c r="N29" s="381"/>
      <c r="O29" s="769"/>
      <c r="P29" s="206"/>
    </row>
    <row r="30" spans="1:16" s="206" customFormat="1" ht="13.5">
      <c r="A30" s="386"/>
      <c r="B30" s="73"/>
      <c r="C30" s="73"/>
      <c r="D30" s="795"/>
      <c r="E30" s="828"/>
      <c r="F30" s="1145" t="s">
        <v>79</v>
      </c>
      <c r="G30" s="786" t="str">
        <f>IF('PRA110'!G30="", "", IFERROR((('PRA110'!G30 * SUM('PRA110'!I30, 'PRA110'!K30:AM30)-'PRA110'!G50 * SUM('PRA110'!I50, 'PRA110'!K50:AM50)))/((SUM('PRA110'!I30, 'PRA110'!K30:AM30)-SUM('PRA110'!I50, 'PRA110'!K50:AM50))), ""))</f>
        <v/>
      </c>
      <c r="H30" s="383">
        <f>IF(G30="", I30, G30)</f>
        <v>7.0000000000000007E-2</v>
      </c>
      <c r="I30" s="384">
        <v>7.0000000000000007E-2</v>
      </c>
      <c r="J30" s="385">
        <v>1</v>
      </c>
      <c r="K30" s="30">
        <f>MAX(MIN(J30, H30), I30)</f>
        <v>7.0000000000000007E-2</v>
      </c>
      <c r="L30" s="378"/>
      <c r="M30" s="782">
        <f>IF(Metrics!$I$7="Reported weights",H30,K30)</f>
        <v>7.0000000000000007E-2</v>
      </c>
      <c r="N30" s="390"/>
      <c r="O30" s="769"/>
      <c r="P30" s="206" t="b">
        <f>OR(AND(SUM('PRA110'!G30, 'PRA110'!H30:AM30) &lt;&gt; 0, 'PRA110'!G30 = ""),AND(SUM('PRA110'!G50, 'PRA110'!H50:AM50) &lt;&gt; 0, 'PRA110'!G50 = ""))</f>
        <v>0</v>
      </c>
    </row>
    <row r="31" spans="1:16" s="206" customFormat="1" ht="13.5">
      <c r="A31" s="386"/>
      <c r="B31" s="73"/>
      <c r="C31" s="73"/>
      <c r="D31" s="795"/>
      <c r="E31" s="828"/>
      <c r="F31" s="1145" t="s">
        <v>81</v>
      </c>
      <c r="G31" s="786" t="str">
        <f>IF('PRA110'!G31="", "", IFERROR((('PRA110'!G31 * SUM('PRA110'!I31, 'PRA110'!K31:AM31)-'PRA110'!G51 * SUM('PRA110'!I51, 'PRA110'!K51:AM51)))/((SUM('PRA110'!I31, 'PRA110'!K31:AM31)-SUM('PRA110'!I51, 'PRA110'!K51:AM51))), ""))</f>
        <v/>
      </c>
      <c r="H31" s="383">
        <f>IF(G31="",IFERROR(('PRA110'!G32*SUM('PRA110'!I32,'PRA110'!K32:AM32)+'PRA110'!G34*SUM('PRA110'!I34,'PRA110'!K34:AM34)+'PRA110'!G33*SUM('PRA110'!I33,'PRA110'!K33:AM33)-'PRA110'!G51*SUM('PRA110'!I51,'PRA110'!K51:AM51))/(SUM('PRA110'!I32,'PRA110'!K32:AM32)+SUM('PRA110'!I34,'PRA110'!K34:AM34)+SUM('PRA110'!I33,'PRA110'!K33:AM33)-SUM('PRA110'!I51,'PRA110'!K51:AM51)),I31), G31)</f>
        <v>0.15</v>
      </c>
      <c r="I31" s="384">
        <v>0.15</v>
      </c>
      <c r="J31" s="385">
        <v>1</v>
      </c>
      <c r="K31" s="30">
        <f t="shared" ref="K31" si="3">MAX(MIN(J31, H31), I31)</f>
        <v>0.15</v>
      </c>
      <c r="L31" s="378"/>
      <c r="M31" s="782">
        <f>IF(Metrics!$I$7="Reported weights",H31,K31)</f>
        <v>0.15</v>
      </c>
      <c r="N31" s="390"/>
      <c r="O31" s="769"/>
      <c r="P31" s="206" t="b">
        <f>IF(G31="",OR(AND(SUM('PRA110'!G32, 'PRA110'!H32:AM32) &lt;&gt; 0, 'PRA110'!G32 = ""),AND(SUM('PRA110'!G33, 'PRA110'!H33:AM33) &lt;&gt; 0, 'PRA110'!G33 = ""),AND(SUM('PRA110'!G34, 'PRA110'!H34:AM34) &lt;&gt; 0, 'PRA110'!G34 = ""),AND(SUM('PRA110'!G51, 'PRA110'!H51:AM51) &lt;&gt; 0, 'PRA110'!G51 = "")),OR(AND(SUM('PRA110'!G31, 'PRA110'!H31:AM31) &lt;&gt; 0, 'PRA110'!G31 = ""),AND(SUM('PRA110'!G51, 'PRA110'!H51:AM51) &lt;&gt; 0, 'PRA110'!G51 = "")))</f>
        <v>0</v>
      </c>
    </row>
    <row r="32" spans="1:16" s="222" customFormat="1" ht="9.75">
      <c r="A32" s="386"/>
      <c r="B32" s="389"/>
      <c r="C32" s="389"/>
      <c r="D32" s="218"/>
      <c r="E32" s="1021"/>
      <c r="F32" s="1147" t="s">
        <v>83</v>
      </c>
      <c r="G32" s="1141"/>
      <c r="H32" s="388"/>
      <c r="I32" s="388"/>
      <c r="J32" s="388"/>
      <c r="K32" s="388"/>
      <c r="L32" s="378"/>
      <c r="M32" s="29"/>
      <c r="N32" s="381"/>
      <c r="O32" s="769"/>
      <c r="P32" s="206"/>
    </row>
    <row r="33" spans="1:16" s="222" customFormat="1" ht="9.75">
      <c r="A33" s="386"/>
      <c r="B33" s="389"/>
      <c r="C33" s="389"/>
      <c r="D33" s="218"/>
      <c r="E33" s="1021"/>
      <c r="F33" s="1147" t="s">
        <v>85</v>
      </c>
      <c r="G33" s="1141"/>
      <c r="H33" s="388"/>
      <c r="I33" s="388"/>
      <c r="J33" s="388"/>
      <c r="K33" s="388"/>
      <c r="L33" s="378"/>
      <c r="M33" s="29"/>
      <c r="N33" s="381"/>
      <c r="O33" s="769"/>
      <c r="P33" s="206"/>
    </row>
    <row r="34" spans="1:16" s="222" customFormat="1" ht="9.75">
      <c r="A34" s="386"/>
      <c r="B34" s="389"/>
      <c r="C34" s="389"/>
      <c r="D34" s="218"/>
      <c r="E34" s="1021"/>
      <c r="F34" s="1147" t="s">
        <v>87</v>
      </c>
      <c r="G34" s="1141"/>
      <c r="H34" s="388"/>
      <c r="I34" s="388"/>
      <c r="J34" s="388"/>
      <c r="K34" s="388"/>
      <c r="L34" s="378"/>
      <c r="M34" s="29"/>
      <c r="N34" s="381"/>
      <c r="O34" s="769"/>
      <c r="P34" s="206"/>
    </row>
    <row r="35" spans="1:16" s="206" customFormat="1" ht="13.5">
      <c r="A35" s="386"/>
      <c r="B35" s="73"/>
      <c r="C35" s="73"/>
      <c r="D35" s="795"/>
      <c r="E35" s="828"/>
      <c r="F35" s="1145" t="s">
        <v>89</v>
      </c>
      <c r="G35" s="1141"/>
      <c r="H35" s="388"/>
      <c r="I35" s="388"/>
      <c r="J35" s="388"/>
      <c r="K35" s="388"/>
      <c r="L35" s="378"/>
      <c r="M35" s="29"/>
      <c r="N35" s="381"/>
      <c r="O35" s="769"/>
    </row>
    <row r="36" spans="1:16" s="206" customFormat="1" ht="13.5">
      <c r="A36" s="386"/>
      <c r="B36" s="73"/>
      <c r="C36" s="73"/>
      <c r="D36" s="795"/>
      <c r="E36" s="828"/>
      <c r="F36" s="1149" t="s">
        <v>91</v>
      </c>
      <c r="G36" s="786" t="str">
        <f>IF('PRA110'!G36="", "", IFERROR((('PRA110'!G36 * SUM('PRA110'!I36, 'PRA110'!K36:AM36)-'PRA110'!G53 * SUM('PRA110'!I53, 'PRA110'!K53:AM53)))/((SUM('PRA110'!I36, 'PRA110'!K36:AM36)-SUM('PRA110'!I53, 'PRA110'!K53:AM53))), ""))</f>
        <v/>
      </c>
      <c r="H36" s="383">
        <f>IF(G36="", 0.3, G36)</f>
        <v>0.3</v>
      </c>
      <c r="I36" s="384">
        <v>0.25</v>
      </c>
      <c r="J36" s="384">
        <v>1</v>
      </c>
      <c r="K36" s="30">
        <f t="shared" ref="K36:K41" si="4">MAX(MIN(J36, H36), I36)</f>
        <v>0.3</v>
      </c>
      <c r="L36" s="378"/>
      <c r="M36" s="782">
        <f>IF(Metrics!$I$7="Reported weights",H36,K36)</f>
        <v>0.3</v>
      </c>
      <c r="N36" s="390"/>
      <c r="O36" s="769"/>
      <c r="P36" s="206" t="b">
        <f>OR(AND(SUM('PRA110'!G36, 'PRA110'!H36:AM36) &lt;&gt; 0, 'PRA110'!G36 = ""),AND(SUM('PRA110'!G53, 'PRA110'!H53:AM53) &lt;&gt; 0, 'PRA110'!G53 = ""))</f>
        <v>0</v>
      </c>
    </row>
    <row r="37" spans="1:16" s="206" customFormat="1" ht="13.5">
      <c r="A37" s="386"/>
      <c r="B37" s="73"/>
      <c r="C37" s="73"/>
      <c r="D37" s="795"/>
      <c r="E37" s="828"/>
      <c r="F37" s="1149" t="s">
        <v>93</v>
      </c>
      <c r="G37" s="786" t="str">
        <f>IF('PRA110'!G37="", "", IFERROR((('PRA110'!G37 * SUM('PRA110'!I37, 'PRA110'!K37:AM37)-'PRA110'!G54 * SUM('PRA110'!I54, 'PRA110'!K54:AM54)))/((SUM('PRA110'!I37, 'PRA110'!K37:AM37)-SUM('PRA110'!I54, 'PRA110'!K54:AM54))), ""))</f>
        <v/>
      </c>
      <c r="H37" s="383">
        <f t="shared" ref="H37:H43" si="5">IF(G37="", I37, G37)</f>
        <v>0.3</v>
      </c>
      <c r="I37" s="384">
        <v>0.3</v>
      </c>
      <c r="J37" s="385">
        <v>1</v>
      </c>
      <c r="K37" s="30">
        <f t="shared" si="4"/>
        <v>0.3</v>
      </c>
      <c r="L37" s="378"/>
      <c r="M37" s="782">
        <f>IF(Metrics!$I$7="Reported weights",H37,K37)</f>
        <v>0.3</v>
      </c>
      <c r="N37" s="390"/>
      <c r="O37" s="769"/>
      <c r="P37" s="206" t="b">
        <f>OR(AND(SUM('PRA110'!G37, 'PRA110'!H37:AM37) &lt;&gt; 0, 'PRA110'!G37 = ""),AND(SUM('PRA110'!G54, 'PRA110'!H54:AM54) &lt;&gt; 0, 'PRA110'!G54 = ""))</f>
        <v>0</v>
      </c>
    </row>
    <row r="38" spans="1:16" s="206" customFormat="1" ht="13.5">
      <c r="A38" s="386"/>
      <c r="B38" s="73"/>
      <c r="C38" s="73"/>
      <c r="D38" s="795"/>
      <c r="E38" s="828"/>
      <c r="F38" s="1149" t="s">
        <v>969</v>
      </c>
      <c r="G38" s="786" t="str">
        <f>IF('PRA110'!G38="", "", IFERROR((('PRA110'!G38 * SUM('PRA110'!I38, 'PRA110'!K38:AM38)-'PRA110'!G55 * SUM('PRA110'!I55, 'PRA110'!K55:AM55)))/((SUM('PRA110'!I38, 'PRA110'!K38:AM38)-SUM('PRA110'!I55, 'PRA110'!K55:AM55))), ""))</f>
        <v/>
      </c>
      <c r="H38" s="383">
        <f t="shared" si="5"/>
        <v>0.5</v>
      </c>
      <c r="I38" s="384">
        <v>0.5</v>
      </c>
      <c r="J38" s="385">
        <v>1</v>
      </c>
      <c r="K38" s="30">
        <f t="shared" si="4"/>
        <v>0.5</v>
      </c>
      <c r="L38" s="378"/>
      <c r="M38" s="782">
        <f>IF(Metrics!$I$7="Reported weights",H38,K38)</f>
        <v>0.5</v>
      </c>
      <c r="N38" s="390"/>
      <c r="O38" s="769"/>
      <c r="P38" s="206" t="b">
        <f>OR(AND(SUM('PRA110'!G38, 'PRA110'!H38:AM38) &lt;&gt; 0, 'PRA110'!G38 = ""),AND(SUM('PRA110'!G55, 'PRA110'!H55:AM55) &lt;&gt; 0, 'PRA110'!G55 = ""))</f>
        <v>0</v>
      </c>
    </row>
    <row r="39" spans="1:16" s="206" customFormat="1" ht="13.5">
      <c r="A39" s="386"/>
      <c r="B39" s="73"/>
      <c r="C39" s="73"/>
      <c r="D39" s="795"/>
      <c r="E39" s="828"/>
      <c r="F39" s="1149" t="s">
        <v>97</v>
      </c>
      <c r="G39" s="786" t="str">
        <f>IF('PRA110'!G39="", "", IFERROR((('PRA110'!G39 * SUM('PRA110'!I39, 'PRA110'!K39:AM39)-'PRA110'!G56 * SUM('PRA110'!I56, 'PRA110'!K56:AM56)))/((SUM('PRA110'!I39, 'PRA110'!K39:AM39)-SUM('PRA110'!I56, 'PRA110'!K56:AM56))), ""))</f>
        <v/>
      </c>
      <c r="H39" s="383">
        <f t="shared" si="5"/>
        <v>0.5</v>
      </c>
      <c r="I39" s="384">
        <v>0.5</v>
      </c>
      <c r="J39" s="385">
        <v>1</v>
      </c>
      <c r="K39" s="30">
        <f t="shared" si="4"/>
        <v>0.5</v>
      </c>
      <c r="L39" s="378"/>
      <c r="M39" s="782">
        <f>IF(Metrics!$I$7="Reported weights",H39,K39)</f>
        <v>0.5</v>
      </c>
      <c r="N39" s="390"/>
      <c r="O39" s="769"/>
      <c r="P39" s="206" t="b">
        <f>OR(AND(SUM('PRA110'!G39, 'PRA110'!H39:AM39) &lt;&gt; 0, 'PRA110'!G39 = ""),AND(SUM('PRA110'!G56, 'PRA110'!H56:AM56) &lt;&gt; 0, 'PRA110'!G56 = ""))</f>
        <v>0</v>
      </c>
    </row>
    <row r="40" spans="1:16" s="206" customFormat="1" ht="13.5">
      <c r="A40" s="386"/>
      <c r="B40" s="73"/>
      <c r="C40" s="73"/>
      <c r="D40" s="795"/>
      <c r="E40" s="828"/>
      <c r="F40" s="1149" t="s">
        <v>100</v>
      </c>
      <c r="G40" s="786" t="str">
        <f>IF('PRA110'!G40="", "", IFERROR((('PRA110'!G40 * SUM('PRA110'!I40, 'PRA110'!K40:AM40)-'PRA110'!G57 * SUM('PRA110'!I57, 'PRA110'!K57:AM57)))/((SUM('PRA110'!I40, 'PRA110'!K40:AM40)-SUM('PRA110'!I57, 'PRA110'!K57:AM57))), ""))</f>
        <v/>
      </c>
      <c r="H40" s="383">
        <f t="shared" si="5"/>
        <v>0.5</v>
      </c>
      <c r="I40" s="384">
        <v>0.5</v>
      </c>
      <c r="J40" s="385">
        <v>1</v>
      </c>
      <c r="K40" s="30">
        <f t="shared" si="4"/>
        <v>0.5</v>
      </c>
      <c r="L40" s="378"/>
      <c r="M40" s="782">
        <f>IF(Metrics!$I$7="Reported weights",H40,K40)</f>
        <v>0.5</v>
      </c>
      <c r="N40" s="390"/>
      <c r="O40" s="769"/>
      <c r="P40" s="206" t="b">
        <f>OR(AND(SUM('PRA110'!G40, 'PRA110'!H40:AM40) &lt;&gt; 0, 'PRA110'!G40 = ""),AND(SUM('PRA110'!G57, 'PRA110'!H57:AM57) &lt;&gt; 0, 'PRA110'!G57 = ""))</f>
        <v>0</v>
      </c>
    </row>
    <row r="41" spans="1:16" s="206" customFormat="1" ht="13.5">
      <c r="A41" s="386"/>
      <c r="B41" s="73"/>
      <c r="C41" s="73"/>
      <c r="D41" s="795"/>
      <c r="E41" s="828"/>
      <c r="F41" s="1149" t="s">
        <v>103</v>
      </c>
      <c r="G41" s="786" t="str">
        <f>IF('PRA110'!G41="", "", IFERROR((('PRA110'!G41 * SUM('PRA110'!I41, 'PRA110'!K41:AM41)-'PRA110'!G58 * SUM('PRA110'!I58, 'PRA110'!K58:AM58)))/((SUM('PRA110'!I41, 'PRA110'!K41:AM41)-SUM('PRA110'!I58, 'PRA110'!K58:AM58))), ""))</f>
        <v/>
      </c>
      <c r="H41" s="383">
        <f t="shared" si="5"/>
        <v>1</v>
      </c>
      <c r="I41" s="384">
        <v>1</v>
      </c>
      <c r="J41" s="385">
        <v>1</v>
      </c>
      <c r="K41" s="30">
        <f t="shared" si="4"/>
        <v>1</v>
      </c>
      <c r="L41" s="378"/>
      <c r="M41" s="782">
        <f>IF(Metrics!$I$7="Reported weights",H41,K41)</f>
        <v>1</v>
      </c>
      <c r="N41" s="390"/>
      <c r="O41" s="769"/>
      <c r="P41" s="206" t="b">
        <f>OR(AND(SUM('PRA110'!G41, 'PRA110'!H41:AM41) &lt;&gt; 0, 'PRA110'!G41 = ""),AND(SUM('PRA110'!G58, 'PRA110'!H58:AM58) &lt;&gt; 0, 'PRA110'!G58 = ""))</f>
        <v>0</v>
      </c>
    </row>
    <row r="42" spans="1:16" s="222" customFormat="1" ht="9.75">
      <c r="A42" s="386"/>
      <c r="B42" s="389"/>
      <c r="C42" s="389"/>
      <c r="D42" s="218"/>
      <c r="E42" s="1021"/>
      <c r="F42" s="1147" t="s">
        <v>697</v>
      </c>
      <c r="G42" s="1141"/>
      <c r="H42" s="388"/>
      <c r="I42" s="388"/>
      <c r="J42" s="388"/>
      <c r="K42" s="388"/>
      <c r="L42" s="378"/>
      <c r="M42" s="29"/>
      <c r="N42" s="381"/>
      <c r="O42" s="769"/>
      <c r="P42" s="206"/>
    </row>
    <row r="43" spans="1:16" s="206" customFormat="1" ht="13.5">
      <c r="A43" s="386"/>
      <c r="B43" s="73"/>
      <c r="C43" s="73"/>
      <c r="D43" s="795"/>
      <c r="E43" s="828"/>
      <c r="F43" s="1149" t="s">
        <v>106</v>
      </c>
      <c r="G43" s="786" t="str">
        <f>IF('PRA110'!G43="", "", IFERROR((('PRA110'!G43 * SUM('PRA110'!I43, 'PRA110'!K43:AM43)-'PRA110'!G59 * SUM('PRA110'!I59, 'PRA110'!K59:AM59)))/((SUM('PRA110'!I43, 'PRA110'!K43:AM43)-SUM('PRA110'!I59, 'PRA110'!K59:AM59))), ""))</f>
        <v/>
      </c>
      <c r="H43" s="383">
        <f t="shared" si="5"/>
        <v>1</v>
      </c>
      <c r="I43" s="384">
        <v>1</v>
      </c>
      <c r="J43" s="385">
        <v>1</v>
      </c>
      <c r="K43" s="30">
        <f>MAX(MIN(J43, H43), I43)</f>
        <v>1</v>
      </c>
      <c r="L43" s="378"/>
      <c r="M43" s="782">
        <f>IF(Metrics!$I$7="Reported weights",H43,K43)</f>
        <v>1</v>
      </c>
      <c r="N43" s="390"/>
      <c r="O43" s="769"/>
      <c r="P43" s="206" t="b">
        <f>OR(AND(SUM('PRA110'!G43, 'PRA110'!H43:AM43) &lt;&gt; 0, 'PRA110'!G43 = ""),AND(SUM('PRA110'!G59, 'PRA110'!H59:AM59) &lt;&gt; 0, 'PRA110'!G59 = ""))</f>
        <v>0</v>
      </c>
    </row>
    <row r="44" spans="1:16" s="222" customFormat="1" ht="9.75">
      <c r="A44" s="393"/>
      <c r="B44" s="389"/>
      <c r="C44" s="389"/>
      <c r="D44" s="218"/>
      <c r="E44" s="1021"/>
      <c r="F44" s="1147" t="s">
        <v>697</v>
      </c>
      <c r="G44" s="1141"/>
      <c r="H44" s="388"/>
      <c r="I44" s="388"/>
      <c r="J44" s="388"/>
      <c r="K44" s="388"/>
      <c r="L44" s="378"/>
      <c r="M44" s="29"/>
      <c r="N44" s="381"/>
      <c r="O44" s="769"/>
      <c r="P44" s="206"/>
    </row>
    <row r="45" spans="1:16" s="206" customFormat="1" ht="37.15">
      <c r="A45" s="386"/>
      <c r="B45" s="73"/>
      <c r="C45" s="73"/>
      <c r="D45" s="795" t="s">
        <v>459</v>
      </c>
      <c r="E45" s="828" t="s">
        <v>762</v>
      </c>
      <c r="F45" s="1144" t="s">
        <v>919</v>
      </c>
      <c r="G45" s="1141"/>
      <c r="H45" s="388"/>
      <c r="I45" s="388"/>
      <c r="J45" s="388"/>
      <c r="K45" s="388"/>
      <c r="L45" s="378"/>
      <c r="M45" s="29"/>
      <c r="N45" s="381"/>
      <c r="O45" s="769"/>
    </row>
    <row r="46" spans="1:16" s="206" customFormat="1" ht="13.5">
      <c r="A46" s="386"/>
      <c r="B46" s="73"/>
      <c r="C46" s="73"/>
      <c r="D46" s="795" t="s">
        <v>460</v>
      </c>
      <c r="E46" s="828" t="s">
        <v>763</v>
      </c>
      <c r="F46" s="1145" t="s">
        <v>67</v>
      </c>
      <c r="G46" s="1142"/>
      <c r="H46" s="1026"/>
      <c r="I46" s="1026"/>
      <c r="J46" s="1026"/>
      <c r="K46" s="1026"/>
      <c r="L46" s="378"/>
      <c r="M46" s="782">
        <f>IF(Metrics!$I$7="Reported weights",H46,K46)</f>
        <v>0</v>
      </c>
      <c r="N46" s="1027"/>
      <c r="O46" s="769"/>
    </row>
    <row r="47" spans="1:16" s="206" customFormat="1" ht="27">
      <c r="A47" s="386"/>
      <c r="B47" s="73"/>
      <c r="C47" s="73"/>
      <c r="D47" s="824" t="s">
        <v>512</v>
      </c>
      <c r="E47" s="830" t="s">
        <v>1112</v>
      </c>
      <c r="F47" s="1145" t="s">
        <v>1154</v>
      </c>
      <c r="G47" s="1209" t="str">
        <f>IF('PRA110'!G47="", "", 'PRA110'!G47)</f>
        <v/>
      </c>
      <c r="H47" s="1205">
        <f t="shared" ref="H47" si="6">IF(G47="", I47, G47)</f>
        <v>0</v>
      </c>
      <c r="I47" s="410">
        <v>0</v>
      </c>
      <c r="J47" s="411">
        <v>0</v>
      </c>
      <c r="K47" s="411">
        <f t="shared" ref="K47" si="7">MAX(MIN(J47, H47), I47)</f>
        <v>0</v>
      </c>
      <c r="L47" s="780"/>
      <c r="M47" s="1212">
        <f>IF(Metrics!$I$7="Reported weights",H47,K47)</f>
        <v>0</v>
      </c>
      <c r="N47" s="1211"/>
      <c r="O47" s="785"/>
      <c r="P47" s="206" t="b">
        <f>AND('PRA110'!G47="",SUMIF('PRA110'!H47:AM47,"&lt;&gt;0")&gt;0)</f>
        <v>0</v>
      </c>
    </row>
    <row r="48" spans="1:16" s="206" customFormat="1" ht="13.5">
      <c r="A48" s="386"/>
      <c r="B48" s="73"/>
      <c r="C48" s="73"/>
      <c r="D48" s="795"/>
      <c r="E48" s="828"/>
      <c r="F48" s="1150" t="s">
        <v>1156</v>
      </c>
      <c r="G48" s="382" t="str">
        <f>IF('PRA110'!G48="", "", IFERROR((('PRA110'!G48 * SUM('PRA110'!I48, 'PRA110'!K48:AM48)-'PRA110'!G49 * SUM('PRA110'!I49, 'PRA110'!K49:AM49)-IF(Admin!$B$30&gt;1,'PRA110'!G47*SUM('PRA110'!I47,'PRA110'!K47:AM47),0)))/((SUM('PRA110'!I48, 'PRA110'!K48:AM48)-SUM('PRA110'!I49, 'PRA110'!K49:AM49)-IF(Admin!$B$30&gt;1,SUM('PRA110'!I47,'PRA110'!K47:AM47),0))), ""))</f>
        <v/>
      </c>
      <c r="H48" s="394">
        <f t="shared" ref="H48:H65" si="8">IF(G48="", I48, G48)</f>
        <v>0</v>
      </c>
      <c r="I48" s="395">
        <v>0</v>
      </c>
      <c r="J48" s="385">
        <v>0</v>
      </c>
      <c r="K48" s="385">
        <f t="shared" ref="K48:K51" si="9">MAX(MIN(J48, H48), I48)</f>
        <v>0</v>
      </c>
      <c r="L48" s="378"/>
      <c r="M48" s="782">
        <f>IF(Metrics!$I$7="Reported weights",H48,K48)</f>
        <v>0</v>
      </c>
      <c r="N48" s="390"/>
      <c r="O48" s="769"/>
      <c r="P48" s="206" t="b">
        <f>IF(Admin!$B$30=1,OR(AND(SUM('PRA110'!G48, 'PRA110'!H48:AM48) &lt;&gt; 0, 'PRA110'!G48 = ""),AND(SUM('PRA110'!G49, 'PRA110'!H49:AM49) &lt;&gt; 0, 'PRA110'!G49 = "")),OR(AND(SUM('PRA110'!G48, 'PRA110'!H48:AM48) &lt;&gt; 0, 'PRA110'!G48 = ""),AND(SUM('PRA110'!G49, 'PRA110'!H49:AM49) &lt;&gt; 0, 'PRA110'!G49 = ""),AND(SUM('PRA110'!G47, 'PRA110'!H47:AM47) &lt;&gt; 0, 'PRA110'!G47 = "")))</f>
        <v>0</v>
      </c>
    </row>
    <row r="49" spans="1:16" s="206" customFormat="1" ht="13.5">
      <c r="A49" s="386"/>
      <c r="B49" s="73"/>
      <c r="C49" s="73"/>
      <c r="D49" s="795"/>
      <c r="E49" s="828"/>
      <c r="F49" s="1149" t="s">
        <v>1155</v>
      </c>
      <c r="G49" s="1210" t="str">
        <f>IF('PRA110'!G49="", "", IFERROR((('PRA110'!G49 * SUM('PRA110'!I49, 'PRA110'!K49:AM49)-IF(Admin!$B$30=1,'PRA110'!G47*SUM('PRA110'!I47,'PRA110'!K47:AM47),0)))/((SUM('PRA110'!I49, 'PRA110'!K49:AM49)-IF(Admin!$B$30=1,SUM('PRA110'!I47,'PRA110'!K47:AM47),0))), ""))</f>
        <v/>
      </c>
      <c r="H49" s="383">
        <f t="shared" si="8"/>
        <v>0</v>
      </c>
      <c r="I49" s="384">
        <v>0</v>
      </c>
      <c r="J49" s="385">
        <v>0</v>
      </c>
      <c r="K49" s="30">
        <f t="shared" si="9"/>
        <v>0</v>
      </c>
      <c r="L49" s="378"/>
      <c r="M49" s="782">
        <f>IF(Metrics!$I$7="Reported weights",H49,K49)</f>
        <v>0</v>
      </c>
      <c r="N49" s="390"/>
      <c r="O49" s="769"/>
      <c r="P49" s="206" t="b">
        <f>IF(Admin!$B$30=1,OR(AND(SUM('PRA110'!G49, 'PRA110'!H49:AM49) &lt;&gt; 0, 'PRA110'!G49 = ""),AND(SUM('PRA110'!G47, 'PRA110'!H47:AM47) &lt;&gt; 0, 'PRA110'!G47 = "")),AND('PRA110'!G49="",SUMIF('PRA110'!H49:AM49,"&lt;&gt;0")&gt;0))</f>
        <v>0</v>
      </c>
    </row>
    <row r="50" spans="1:16" s="206" customFormat="1" ht="13.5">
      <c r="A50" s="386"/>
      <c r="B50" s="73"/>
      <c r="C50" s="73"/>
      <c r="D50" s="795" t="s">
        <v>463</v>
      </c>
      <c r="E50" s="828" t="s">
        <v>766</v>
      </c>
      <c r="F50" s="1145" t="s">
        <v>79</v>
      </c>
      <c r="G50" s="394" t="str">
        <f>IF('PRA110'!G50="", "", 'PRA110'!G50)</f>
        <v/>
      </c>
      <c r="H50" s="383">
        <f t="shared" si="8"/>
        <v>0</v>
      </c>
      <c r="I50" s="384">
        <v>0</v>
      </c>
      <c r="J50" s="385">
        <v>0</v>
      </c>
      <c r="K50" s="30">
        <f t="shared" si="9"/>
        <v>0</v>
      </c>
      <c r="L50" s="378"/>
      <c r="M50" s="782">
        <f>IF(Metrics!$I$7="Reported weights",H50,K50)</f>
        <v>0</v>
      </c>
      <c r="N50" s="390"/>
      <c r="O50" s="769"/>
      <c r="P50" s="206" t="b">
        <f>AND('PRA110'!G50="",SUMIF('PRA110'!H50:AM50,"&lt;&gt;0")&gt;0)</f>
        <v>0</v>
      </c>
    </row>
    <row r="51" spans="1:16" s="206" customFormat="1" ht="13.5">
      <c r="A51" s="386"/>
      <c r="B51" s="73"/>
      <c r="C51" s="73"/>
      <c r="D51" s="795" t="s">
        <v>464</v>
      </c>
      <c r="E51" s="828" t="s">
        <v>767</v>
      </c>
      <c r="F51" s="1145" t="s">
        <v>81</v>
      </c>
      <c r="G51" s="786" t="str">
        <f>IF('PRA110'!G51="", "", 'PRA110'!G51)</f>
        <v/>
      </c>
      <c r="H51" s="383">
        <f t="shared" si="8"/>
        <v>0</v>
      </c>
      <c r="I51" s="384">
        <v>0</v>
      </c>
      <c r="J51" s="385">
        <v>0</v>
      </c>
      <c r="K51" s="30">
        <f t="shared" si="9"/>
        <v>0</v>
      </c>
      <c r="L51" s="378"/>
      <c r="M51" s="782">
        <f>IF(Metrics!$I$7="Reported weights",H51,K51)</f>
        <v>0</v>
      </c>
      <c r="N51" s="390"/>
      <c r="O51" s="769"/>
      <c r="P51" s="206" t="b">
        <f>AND('PRA110'!G51="",SUMIF('PRA110'!H51:AM51,"&lt;&gt;0")&gt;0)</f>
        <v>0</v>
      </c>
    </row>
    <row r="52" spans="1:16" s="206" customFormat="1" ht="13.5">
      <c r="A52" s="386"/>
      <c r="B52" s="73"/>
      <c r="C52" s="73"/>
      <c r="D52" s="795" t="s">
        <v>465</v>
      </c>
      <c r="E52" s="828" t="s">
        <v>768</v>
      </c>
      <c r="F52" s="1145" t="s">
        <v>89</v>
      </c>
      <c r="G52" s="1141"/>
      <c r="H52" s="388"/>
      <c r="I52" s="388"/>
      <c r="J52" s="388"/>
      <c r="K52" s="388"/>
      <c r="L52" s="378"/>
      <c r="M52" s="29"/>
      <c r="N52" s="381"/>
      <c r="O52" s="769"/>
    </row>
    <row r="53" spans="1:16" s="206" customFormat="1" ht="13.5">
      <c r="A53" s="386"/>
      <c r="B53" s="73"/>
      <c r="C53" s="73"/>
      <c r="D53" s="795" t="s">
        <v>466</v>
      </c>
      <c r="E53" s="828" t="s">
        <v>769</v>
      </c>
      <c r="F53" s="1149" t="s">
        <v>91</v>
      </c>
      <c r="G53" s="786" t="str">
        <f>IF('PRA110'!G53="", "", 'PRA110'!G53)</f>
        <v/>
      </c>
      <c r="H53" s="383">
        <f t="shared" si="8"/>
        <v>0</v>
      </c>
      <c r="I53" s="384">
        <v>0</v>
      </c>
      <c r="J53" s="385">
        <v>0</v>
      </c>
      <c r="K53" s="30">
        <f t="shared" ref="K53:K59" si="10">MAX(MIN(J53, H53), I53)</f>
        <v>0</v>
      </c>
      <c r="L53" s="378"/>
      <c r="M53" s="782">
        <f>IF(Metrics!$I$7="Reported weights",H53,K53)</f>
        <v>0</v>
      </c>
      <c r="N53" s="390"/>
      <c r="O53" s="769"/>
      <c r="P53" s="206" t="b">
        <f>AND('PRA110'!G53="",SUMIF('PRA110'!H53:AM53,"&lt;&gt;0")&gt;0)</f>
        <v>0</v>
      </c>
    </row>
    <row r="54" spans="1:16" s="206" customFormat="1" ht="13.5">
      <c r="A54" s="386"/>
      <c r="B54" s="73"/>
      <c r="C54" s="73"/>
      <c r="D54" s="795" t="s">
        <v>563</v>
      </c>
      <c r="E54" s="828" t="s">
        <v>770</v>
      </c>
      <c r="F54" s="1149" t="s">
        <v>93</v>
      </c>
      <c r="G54" s="786" t="str">
        <f>IF('PRA110'!G54="", "", 'PRA110'!G54)</f>
        <v/>
      </c>
      <c r="H54" s="383">
        <f t="shared" si="8"/>
        <v>0</v>
      </c>
      <c r="I54" s="384">
        <v>0</v>
      </c>
      <c r="J54" s="385">
        <v>0</v>
      </c>
      <c r="K54" s="30">
        <f t="shared" si="10"/>
        <v>0</v>
      </c>
      <c r="L54" s="378"/>
      <c r="M54" s="782">
        <f>IF(Metrics!$I$7="Reported weights",H54,K54)</f>
        <v>0</v>
      </c>
      <c r="N54" s="390"/>
      <c r="O54" s="769"/>
      <c r="P54" s="206" t="b">
        <f>AND('PRA110'!G54="",SUMIF('PRA110'!H54:AM54,"&lt;&gt;0")&gt;0)</f>
        <v>0</v>
      </c>
    </row>
    <row r="55" spans="1:16" s="206" customFormat="1" ht="13.5">
      <c r="A55" s="386"/>
      <c r="B55" s="73"/>
      <c r="C55" s="73"/>
      <c r="D55" s="795" t="s">
        <v>564</v>
      </c>
      <c r="E55" s="828" t="s">
        <v>771</v>
      </c>
      <c r="F55" s="1149" t="s">
        <v>968</v>
      </c>
      <c r="G55" s="786" t="str">
        <f>IF('PRA110'!G55="", "", 'PRA110'!G55)</f>
        <v/>
      </c>
      <c r="H55" s="383">
        <f t="shared" si="8"/>
        <v>0</v>
      </c>
      <c r="I55" s="384">
        <v>0</v>
      </c>
      <c r="J55" s="385">
        <v>0</v>
      </c>
      <c r="K55" s="30">
        <f t="shared" si="10"/>
        <v>0</v>
      </c>
      <c r="L55" s="378"/>
      <c r="M55" s="782">
        <f>IF(Metrics!$I$7="Reported weights",H55,K55)</f>
        <v>0</v>
      </c>
      <c r="N55" s="390"/>
      <c r="O55" s="769"/>
      <c r="P55" s="206" t="b">
        <f>AND('PRA110'!G55="",SUMIF('PRA110'!H55:AM55,"&lt;&gt;0")&gt;0)</f>
        <v>0</v>
      </c>
    </row>
    <row r="56" spans="1:16" s="206" customFormat="1" ht="13.5">
      <c r="A56" s="386"/>
      <c r="B56" s="73"/>
      <c r="C56" s="73"/>
      <c r="D56" s="795" t="s">
        <v>565</v>
      </c>
      <c r="E56" s="828" t="s">
        <v>772</v>
      </c>
      <c r="F56" s="1149" t="s">
        <v>97</v>
      </c>
      <c r="G56" s="786" t="str">
        <f>IF('PRA110'!G56="", "", 'PRA110'!G56)</f>
        <v/>
      </c>
      <c r="H56" s="383">
        <f t="shared" si="8"/>
        <v>0</v>
      </c>
      <c r="I56" s="384">
        <v>0</v>
      </c>
      <c r="J56" s="385">
        <v>0</v>
      </c>
      <c r="K56" s="30">
        <f t="shared" si="10"/>
        <v>0</v>
      </c>
      <c r="L56" s="378"/>
      <c r="M56" s="782">
        <f>IF(Metrics!$I$7="Reported weights",H56,K56)</f>
        <v>0</v>
      </c>
      <c r="N56" s="390"/>
      <c r="O56" s="769"/>
      <c r="P56" s="206" t="b">
        <f>AND('PRA110'!G56="",SUMIF('PRA110'!H56:AM56,"&lt;&gt;0")&gt;0)</f>
        <v>0</v>
      </c>
    </row>
    <row r="57" spans="1:16" s="206" customFormat="1" ht="13.5">
      <c r="A57" s="386"/>
      <c r="B57" s="73"/>
      <c r="C57" s="73"/>
      <c r="D57" s="795" t="s">
        <v>566</v>
      </c>
      <c r="E57" s="828" t="s">
        <v>773</v>
      </c>
      <c r="F57" s="1151" t="s">
        <v>100</v>
      </c>
      <c r="G57" s="786" t="str">
        <f>IF('PRA110'!G57="", "", 'PRA110'!G57)</f>
        <v/>
      </c>
      <c r="H57" s="383">
        <f t="shared" si="8"/>
        <v>0</v>
      </c>
      <c r="I57" s="384">
        <v>0</v>
      </c>
      <c r="J57" s="385">
        <v>0</v>
      </c>
      <c r="K57" s="30">
        <f t="shared" si="10"/>
        <v>0</v>
      </c>
      <c r="L57" s="378"/>
      <c r="M57" s="782">
        <f>IF(Metrics!$I$7="Reported weights",H57,K57)</f>
        <v>0</v>
      </c>
      <c r="N57" s="390"/>
      <c r="O57" s="769"/>
      <c r="P57" s="206" t="b">
        <f>AND('PRA110'!G57="",SUMIF('PRA110'!H57:AM57,"&lt;&gt;0")&gt;0)</f>
        <v>0</v>
      </c>
    </row>
    <row r="58" spans="1:16" s="206" customFormat="1" ht="13.5">
      <c r="A58" s="50"/>
      <c r="B58" s="73"/>
      <c r="C58" s="73"/>
      <c r="D58" s="795" t="s">
        <v>567</v>
      </c>
      <c r="E58" s="828" t="s">
        <v>774</v>
      </c>
      <c r="F58" s="1149" t="s">
        <v>103</v>
      </c>
      <c r="G58" s="786" t="str">
        <f>IF('PRA110'!G58="", "", 'PRA110'!G58)</f>
        <v/>
      </c>
      <c r="H58" s="383">
        <f t="shared" si="8"/>
        <v>0</v>
      </c>
      <c r="I58" s="384">
        <v>0</v>
      </c>
      <c r="J58" s="385">
        <v>0</v>
      </c>
      <c r="K58" s="30">
        <f t="shared" si="10"/>
        <v>0</v>
      </c>
      <c r="L58" s="378"/>
      <c r="M58" s="782">
        <f>IF(Metrics!$I$7="Reported weights",H58,K58)</f>
        <v>0</v>
      </c>
      <c r="N58" s="390"/>
      <c r="O58" s="769"/>
      <c r="P58" s="206" t="b">
        <f>AND('PRA110'!G58="",SUMIF('PRA110'!H58:AM58,"&lt;&gt;0")&gt;0)</f>
        <v>0</v>
      </c>
    </row>
    <row r="59" spans="1:16" s="206" customFormat="1" ht="13.5">
      <c r="A59" s="50"/>
      <c r="B59" s="73"/>
      <c r="C59" s="73"/>
      <c r="D59" s="795" t="s">
        <v>568</v>
      </c>
      <c r="E59" s="828" t="s">
        <v>775</v>
      </c>
      <c r="F59" s="1149" t="s">
        <v>106</v>
      </c>
      <c r="G59" s="786" t="str">
        <f>IF('PRA110'!G59="", "", 'PRA110'!G59)</f>
        <v/>
      </c>
      <c r="H59" s="383">
        <f t="shared" si="8"/>
        <v>0</v>
      </c>
      <c r="I59" s="384">
        <v>0</v>
      </c>
      <c r="J59" s="385">
        <v>0</v>
      </c>
      <c r="K59" s="30">
        <f t="shared" si="10"/>
        <v>0</v>
      </c>
      <c r="L59" s="378"/>
      <c r="M59" s="782">
        <f>IF(Metrics!$I$7="Reported weights",H59,K59)</f>
        <v>0</v>
      </c>
      <c r="N59" s="390"/>
      <c r="O59" s="769"/>
      <c r="P59" s="206" t="b">
        <f>AND('PRA110'!G59="",SUMIF('PRA110'!H59:AM59,"&lt;&gt;0")&gt;0)</f>
        <v>0</v>
      </c>
    </row>
    <row r="60" spans="1:16" s="206" customFormat="1" ht="24.75">
      <c r="A60" s="50"/>
      <c r="B60" s="73"/>
      <c r="C60" s="73"/>
      <c r="D60" s="795" t="s">
        <v>107</v>
      </c>
      <c r="E60" s="1002" t="s">
        <v>108</v>
      </c>
      <c r="F60" s="1152" t="s">
        <v>109</v>
      </c>
      <c r="G60" s="1141"/>
      <c r="H60" s="388"/>
      <c r="I60" s="388"/>
      <c r="J60" s="388"/>
      <c r="K60" s="388"/>
      <c r="L60" s="378"/>
      <c r="M60" s="29"/>
      <c r="N60" s="381"/>
      <c r="O60" s="769"/>
    </row>
    <row r="61" spans="1:16" s="206" customFormat="1" ht="13.5">
      <c r="A61" s="50"/>
      <c r="B61" s="73"/>
      <c r="C61" s="73"/>
      <c r="D61" s="795"/>
      <c r="E61" s="828"/>
      <c r="F61" s="1144" t="s">
        <v>920</v>
      </c>
      <c r="G61" s="786" t="str">
        <f>IF('PRA110'!G61="", "", IFERROR((('PRA110'!G61 * SUM('PRA110'!I61, 'PRA110'!K61:AM61)-'PRA110'!G62 * SUM('PRA110'!I62, 'PRA110'!K62:AM62)))/((SUM('PRA110'!I61, 'PRA110'!K61:AM61)-SUM('PRA110'!I62, 'PRA110'!K62:AM62))), ""))</f>
        <v/>
      </c>
      <c r="H61" s="383">
        <f t="shared" si="8"/>
        <v>0.05</v>
      </c>
      <c r="I61" s="384">
        <v>0.05</v>
      </c>
      <c r="J61" s="385">
        <v>0.05</v>
      </c>
      <c r="K61" s="30">
        <f t="shared" ref="K61:K62" si="11">MAX(MIN(J61, H61), I61)</f>
        <v>0.05</v>
      </c>
      <c r="L61" s="378"/>
      <c r="M61" s="782">
        <f>IF(Metrics!$I$7="Reported weights",H61,K61)</f>
        <v>0.05</v>
      </c>
      <c r="N61" s="390"/>
      <c r="O61" s="769"/>
      <c r="P61" s="206" t="b">
        <f>OR(AND(SUM('PRA110'!G61, 'PRA110'!H61:AM61) &lt;&gt; 0, 'PRA110'!G61 = ""),AND(SUM('PRA110'!G62, 'PRA110'!H62:AM62) &lt;&gt; 0, 'PRA110'!G62 = ""))</f>
        <v>0</v>
      </c>
    </row>
    <row r="62" spans="1:16" s="206" customFormat="1" ht="13.5">
      <c r="A62" s="50"/>
      <c r="B62" s="73"/>
      <c r="C62" s="73"/>
      <c r="D62" s="795" t="s">
        <v>569</v>
      </c>
      <c r="E62" s="828" t="s">
        <v>776</v>
      </c>
      <c r="F62" s="1144" t="s">
        <v>1168</v>
      </c>
      <c r="G62" s="786" t="str">
        <f>IF('PRA110'!G62="", "", 'PRA110'!G62)</f>
        <v/>
      </c>
      <c r="H62" s="383">
        <f t="shared" si="8"/>
        <v>0.03</v>
      </c>
      <c r="I62" s="384">
        <v>0.03</v>
      </c>
      <c r="J62" s="385">
        <v>0.03</v>
      </c>
      <c r="K62" s="30">
        <f t="shared" si="11"/>
        <v>0.03</v>
      </c>
      <c r="L62" s="378"/>
      <c r="M62" s="782">
        <f>IF(Metrics!$I$7="Reported weights",H62,K62)</f>
        <v>0.03</v>
      </c>
      <c r="N62" s="390"/>
      <c r="O62" s="769"/>
      <c r="P62" s="206" t="b">
        <f>AND('PRA110'!G62="",SUMIF('PRA110'!H62:AM62,"&lt;&gt;0")&gt;0)</f>
        <v>0</v>
      </c>
    </row>
    <row r="63" spans="1:16" s="222" customFormat="1" ht="9.75">
      <c r="A63" s="393"/>
      <c r="B63" s="389"/>
      <c r="C63" s="389"/>
      <c r="D63" s="218" t="s">
        <v>112</v>
      </c>
      <c r="E63" s="1021" t="s">
        <v>113</v>
      </c>
      <c r="F63" s="1147" t="s">
        <v>549</v>
      </c>
      <c r="G63" s="1141"/>
      <c r="H63" s="388"/>
      <c r="I63" s="388"/>
      <c r="J63" s="388"/>
      <c r="K63" s="388"/>
      <c r="L63" s="378"/>
      <c r="M63" s="29"/>
      <c r="N63" s="381"/>
      <c r="O63" s="769"/>
      <c r="P63" s="206"/>
    </row>
    <row r="64" spans="1:16" s="206" customFormat="1" ht="13.5">
      <c r="A64" s="50"/>
      <c r="B64" s="73"/>
      <c r="C64" s="73"/>
      <c r="D64" s="795"/>
      <c r="E64" s="828"/>
      <c r="F64" s="1144" t="s">
        <v>1167</v>
      </c>
      <c r="G64" s="786" t="str">
        <f>IF('PRA110'!G64="", "", IFERROR((('PRA110'!G64 * SUM('PRA110'!I64, 'PRA110'!K64:AM64)-'PRA110'!G65 * SUM('PRA110'!I65, 'PRA110'!K65:AM65)))/((SUM('PRA110'!I64, 'PRA110'!K64:AM64)-SUM('PRA110'!I65, 'PRA110'!K65:AM65))), ""))</f>
        <v/>
      </c>
      <c r="H64" s="383">
        <f t="shared" si="8"/>
        <v>0.1</v>
      </c>
      <c r="I64" s="384">
        <v>0.1</v>
      </c>
      <c r="J64" s="394">
        <v>0.1</v>
      </c>
      <c r="K64" s="30">
        <f t="shared" ref="K64:K84" si="12">MAX(MIN(J64, H64), I64)</f>
        <v>0.1</v>
      </c>
      <c r="L64" s="378"/>
      <c r="M64" s="782">
        <f>IF(Metrics!$I$7="Reported weights",H64,K64)</f>
        <v>0.1</v>
      </c>
      <c r="N64" s="390"/>
      <c r="O64" s="769"/>
      <c r="P64" s="206" t="b">
        <f>OR(AND(SUM('PRA110'!G64, 'PRA110'!H64:AM64) &lt;&gt; 0, 'PRA110'!G64 = ""),AND(SUM('PRA110'!G65, 'PRA110'!H65:AM65) &lt;&gt; 0, 'PRA110'!G65 = ""))</f>
        <v>0</v>
      </c>
    </row>
    <row r="65" spans="1:16" s="206" customFormat="1" ht="13.5">
      <c r="A65" s="50"/>
      <c r="B65" s="73"/>
      <c r="C65" s="73"/>
      <c r="D65" s="795" t="s">
        <v>571</v>
      </c>
      <c r="E65" s="828" t="s">
        <v>778</v>
      </c>
      <c r="F65" s="1144" t="s">
        <v>1169</v>
      </c>
      <c r="G65" s="786" t="str">
        <f>IF('PRA110'!G65="", "", 'PRA110'!G65)</f>
        <v/>
      </c>
      <c r="H65" s="383">
        <f t="shared" si="8"/>
        <v>0.1</v>
      </c>
      <c r="I65" s="384">
        <v>0.1</v>
      </c>
      <c r="J65" s="394">
        <v>0.1</v>
      </c>
      <c r="K65" s="30">
        <f t="shared" si="12"/>
        <v>0.1</v>
      </c>
      <c r="L65" s="378"/>
      <c r="M65" s="782">
        <f>IF(Metrics!$I$7="Reported weights",H65,K65)</f>
        <v>0.1</v>
      </c>
      <c r="N65" s="390"/>
      <c r="O65" s="769"/>
      <c r="P65" s="206" t="b">
        <f>AND('PRA110'!G65="",SUMIF('PRA110'!H65:AM65,"&lt;&gt;0")&gt;0)</f>
        <v>0</v>
      </c>
    </row>
    <row r="66" spans="1:16" s="206" customFormat="1" ht="24.75">
      <c r="A66" s="50"/>
      <c r="B66" s="73"/>
      <c r="C66" s="73"/>
      <c r="D66" s="795"/>
      <c r="E66" s="828"/>
      <c r="F66" s="1144" t="s">
        <v>921</v>
      </c>
      <c r="G66" s="786" t="str">
        <f>IF('PRA110'!G66="", "", IFERROR((('PRA110'!G66 * SUM('PRA110'!I66, 'PRA110'!K66:AM66)-'PRA110'!G67 * SUM('PRA110'!I67, 'PRA110'!K67:AM67)))/((SUM('PRA110'!I66, 'PRA110'!K66:AM66)-SUM('PRA110'!I67, 'PRA110'!K67:AM67))), ""))</f>
        <v/>
      </c>
      <c r="H66" s="383">
        <f>IF(G66="", J66, G66)</f>
        <v>0.15</v>
      </c>
      <c r="I66" s="30">
        <v>0.1</v>
      </c>
      <c r="J66" s="395">
        <v>0.15</v>
      </c>
      <c r="K66" s="30">
        <f t="shared" si="12"/>
        <v>0.15</v>
      </c>
      <c r="L66" s="378"/>
      <c r="M66" s="782">
        <f>IF(Metrics!$I$7="Reported weights",H66,K66)</f>
        <v>0.15</v>
      </c>
      <c r="N66" s="390"/>
      <c r="O66" s="769"/>
      <c r="P66" s="206" t="b">
        <f>OR(AND(SUM('PRA110'!G66, 'PRA110'!H66:AM66) &lt;&gt; 0, 'PRA110'!G66 = ""),AND(SUM('PRA110'!G67, 'PRA110'!H67:AM67) &lt;&gt; 0, 'PRA110'!G67 = ""))</f>
        <v>0</v>
      </c>
    </row>
    <row r="67" spans="1:16" s="206" customFormat="1" ht="24.75">
      <c r="A67" s="50"/>
      <c r="B67" s="73"/>
      <c r="C67" s="73"/>
      <c r="D67" s="795" t="s">
        <v>573</v>
      </c>
      <c r="E67" s="828" t="s">
        <v>780</v>
      </c>
      <c r="F67" s="1144" t="s">
        <v>1166</v>
      </c>
      <c r="G67" s="786" t="str">
        <f>IF('PRA110'!G67="", "", 'PRA110'!G67)</f>
        <v/>
      </c>
      <c r="H67" s="383">
        <f t="shared" ref="H67:H69" si="13">IF(G67="", J67, G67)</f>
        <v>0.15</v>
      </c>
      <c r="I67" s="30">
        <v>0.1</v>
      </c>
      <c r="J67" s="395">
        <v>0.15</v>
      </c>
      <c r="K67" s="30">
        <f t="shared" si="12"/>
        <v>0.15</v>
      </c>
      <c r="L67" s="378"/>
      <c r="M67" s="782">
        <f>IF(Metrics!$I$7="Reported weights",H67,K67)</f>
        <v>0.15</v>
      </c>
      <c r="N67" s="390"/>
      <c r="O67" s="769"/>
      <c r="P67" s="206" t="b">
        <f>AND('PRA110'!G67="",SUMIF('PRA110'!H67:AM67,"&lt;&gt;0")&gt;0)</f>
        <v>0</v>
      </c>
    </row>
    <row r="68" spans="1:16" s="206" customFormat="1" ht="24.75">
      <c r="A68" s="50"/>
      <c r="B68" s="73"/>
      <c r="C68" s="73"/>
      <c r="D68" s="795"/>
      <c r="E68" s="828"/>
      <c r="F68" s="1144" t="s">
        <v>922</v>
      </c>
      <c r="G68" s="786" t="str">
        <f>IF('PRA110'!G68="", "", IFERROR((('PRA110'!G68 * SUM('PRA110'!I68, 'PRA110'!K68:AM68)-'PRA110'!G69 * SUM('PRA110'!I69, 'PRA110'!K69:AM69)))/((SUM('PRA110'!I68, 'PRA110'!K68:AM68)-SUM('PRA110'!I69, 'PRA110'!K69:AM69))), ""))</f>
        <v/>
      </c>
      <c r="H68" s="383">
        <f>IF(G68="", J68, G68)</f>
        <v>0.2</v>
      </c>
      <c r="I68" s="30">
        <v>0.15</v>
      </c>
      <c r="J68" s="395">
        <v>0.2</v>
      </c>
      <c r="K68" s="30">
        <f t="shared" si="12"/>
        <v>0.2</v>
      </c>
      <c r="L68" s="378"/>
      <c r="M68" s="782">
        <f>IF(Metrics!$I$7="Reported weights",H68,K68)</f>
        <v>0.2</v>
      </c>
      <c r="N68" s="390"/>
      <c r="O68" s="769"/>
      <c r="P68" s="206" t="b">
        <f>OR(AND(SUM('PRA110'!G68, 'PRA110'!H68:AM68) &lt;&gt; 0, 'PRA110'!G68 = ""),AND(SUM('PRA110'!G69, 'PRA110'!H69:AM69) &lt;&gt; 0, 'PRA110'!G69 = ""))</f>
        <v>0</v>
      </c>
    </row>
    <row r="69" spans="1:16" s="206" customFormat="1" ht="24.75">
      <c r="A69" s="50"/>
      <c r="B69" s="73"/>
      <c r="C69" s="73"/>
      <c r="D69" s="795" t="s">
        <v>575</v>
      </c>
      <c r="E69" s="828" t="s">
        <v>782</v>
      </c>
      <c r="F69" s="1144" t="s">
        <v>923</v>
      </c>
      <c r="G69" s="786" t="str">
        <f>IF('PRA110'!G69="", "", 'PRA110'!G69)</f>
        <v/>
      </c>
      <c r="H69" s="383">
        <f t="shared" si="13"/>
        <v>0.2</v>
      </c>
      <c r="I69" s="30">
        <v>0.15</v>
      </c>
      <c r="J69" s="395">
        <v>0.2</v>
      </c>
      <c r="K69" s="30">
        <f t="shared" si="12"/>
        <v>0.2</v>
      </c>
      <c r="L69" s="378"/>
      <c r="M69" s="782">
        <f>IF(Metrics!$I$7="Reported weights",H69,K69)</f>
        <v>0.2</v>
      </c>
      <c r="N69" s="390"/>
      <c r="O69" s="769"/>
      <c r="P69" s="206" t="b">
        <f>AND('PRA110'!G69="",SUMIF('PRA110'!H69:AM69,"&lt;&gt;0")&gt;0)</f>
        <v>0</v>
      </c>
    </row>
    <row r="70" spans="1:16" s="206" customFormat="1" ht="24.75">
      <c r="A70" s="50"/>
      <c r="B70" s="73"/>
      <c r="C70" s="73"/>
      <c r="D70" s="795"/>
      <c r="E70" s="828"/>
      <c r="F70" s="1144" t="s">
        <v>1164</v>
      </c>
      <c r="G70" s="786" t="str">
        <f>IF('PRA110'!G70="", "", IFERROR((('PRA110'!G70 * SUM('PRA110'!I70, 'PRA110'!K70:AM70)-'PRA110'!G71 * SUM('PRA110'!I71, 'PRA110'!K71:AM71)))/((SUM('PRA110'!I70, 'PRA110'!K70:AM70)-SUM('PRA110'!I71, 'PRA110'!K71:AM71))), ""))</f>
        <v/>
      </c>
      <c r="H70" s="383">
        <f>IF(G70="", I70, G70)</f>
        <v>0.2</v>
      </c>
      <c r="I70" s="384">
        <v>0.2</v>
      </c>
      <c r="J70" s="385">
        <v>1</v>
      </c>
      <c r="K70" s="30">
        <f t="shared" si="12"/>
        <v>0.2</v>
      </c>
      <c r="L70" s="378"/>
      <c r="M70" s="782">
        <f>IF(Metrics!$I$7="Reported weights",H70,K70)</f>
        <v>0.2</v>
      </c>
      <c r="N70" s="390"/>
      <c r="O70" s="769"/>
      <c r="P70" s="206" t="b">
        <f>OR(AND(SUM('PRA110'!G70, 'PRA110'!H70:AM70) &lt;&gt; 0, 'PRA110'!G70 = ""),AND(SUM('PRA110'!G71, 'PRA110'!H71:AM71) &lt;&gt; 0, 'PRA110'!G71 = ""))</f>
        <v>0</v>
      </c>
    </row>
    <row r="71" spans="1:16" s="206" customFormat="1" ht="13.5">
      <c r="A71" s="50"/>
      <c r="B71" s="73"/>
      <c r="C71" s="73"/>
      <c r="D71" s="795" t="s">
        <v>577</v>
      </c>
      <c r="E71" s="828" t="s">
        <v>784</v>
      </c>
      <c r="F71" s="1144" t="s">
        <v>1165</v>
      </c>
      <c r="G71" s="786" t="str">
        <f>IF('PRA110'!G71="", "", 'PRA110'!G71)</f>
        <v/>
      </c>
      <c r="H71" s="383">
        <f>IF(G71="", I71, G71)</f>
        <v>0.2</v>
      </c>
      <c r="I71" s="384">
        <v>0.2</v>
      </c>
      <c r="J71" s="385">
        <v>1</v>
      </c>
      <c r="K71" s="30">
        <f t="shared" si="12"/>
        <v>0.2</v>
      </c>
      <c r="L71" s="378"/>
      <c r="M71" s="782">
        <f>IF(Metrics!$I$7="Reported weights",H71,K71)</f>
        <v>0.2</v>
      </c>
      <c r="N71" s="390"/>
      <c r="O71" s="769"/>
      <c r="P71" s="206" t="b">
        <f>AND('PRA110'!G71="",SUMIF('PRA110'!H71:AM71,"&lt;&gt;0")&gt;0)</f>
        <v>0</v>
      </c>
    </row>
    <row r="72" spans="1:16" s="206" customFormat="1" ht="24.75">
      <c r="A72" s="50"/>
      <c r="B72" s="73"/>
      <c r="C72" s="73"/>
      <c r="D72" s="795" t="s">
        <v>578</v>
      </c>
      <c r="E72" s="828" t="s">
        <v>785</v>
      </c>
      <c r="F72" s="1144" t="s">
        <v>1161</v>
      </c>
      <c r="G72" s="786" t="str">
        <f>IF('PRA110'!G72="", "", 'PRA110'!G72)</f>
        <v/>
      </c>
      <c r="H72" s="383">
        <f t="shared" ref="H72:H84" si="14">IF(G72="", I72, G72)</f>
        <v>1</v>
      </c>
      <c r="I72" s="384">
        <v>1</v>
      </c>
      <c r="J72" s="385">
        <v>1</v>
      </c>
      <c r="K72" s="30">
        <f t="shared" si="12"/>
        <v>1</v>
      </c>
      <c r="L72" s="378"/>
      <c r="M72" s="782">
        <f>IF(Metrics!$I$7="Reported weights",H72,K72)</f>
        <v>1</v>
      </c>
      <c r="N72" s="390"/>
      <c r="O72" s="769"/>
      <c r="P72" s="206" t="b">
        <f>AND('PRA110'!G72="",SUMIF('PRA110'!H72:AM72,"&lt;&gt;0")&gt;0)</f>
        <v>0</v>
      </c>
    </row>
    <row r="73" spans="1:16" s="206" customFormat="1" ht="24.75">
      <c r="A73" s="50"/>
      <c r="B73" s="73"/>
      <c r="C73" s="73"/>
      <c r="D73" s="795"/>
      <c r="E73" s="828"/>
      <c r="F73" s="1144" t="s">
        <v>947</v>
      </c>
      <c r="G73" s="786" t="str">
        <f>IF('PRA110'!G73="", "", IFERROR((('PRA110'!G73 * SUM('PRA110'!I73, 'PRA110'!K73:AM73)-'PRA110'!G74 * SUM('PRA110'!I74, 'PRA110'!K74:AM74)-'PRA110'!G75 * SUM('PRA110'!I75, 'PRA110'!K75:AM75)))/((SUM('PRA110'!I73, 'PRA110'!K73:AM73)-SUM('PRA110'!I74, 'PRA110'!K74:AM74)-SUM('PRA110'!I75, 'PRA110'!K75:AM75))), ""))</f>
        <v/>
      </c>
      <c r="H73" s="383">
        <f t="shared" si="14"/>
        <v>0.25</v>
      </c>
      <c r="I73" s="384">
        <v>0.25</v>
      </c>
      <c r="J73" s="385">
        <v>0.25</v>
      </c>
      <c r="K73" s="30">
        <f t="shared" si="12"/>
        <v>0.25</v>
      </c>
      <c r="L73" s="378"/>
      <c r="M73" s="782">
        <f>IF(Metrics!$I$7="Reported weights",H73,K73)</f>
        <v>0.25</v>
      </c>
      <c r="N73" s="390"/>
      <c r="O73" s="769"/>
      <c r="P73" s="206" t="b">
        <f>OR(AND(SUM('PRA110'!G73, 'PRA110'!H73:AM73) &lt;&gt; 0, 'PRA110'!G73 = ""),AND(SUM('PRA110'!G74, 'PRA110'!H74:AM74) &lt;&gt; 0, 'PRA110'!G74 = ""),AND(SUM('PRA110'!G75, 'PRA110'!H75:AM75) &lt;&gt; 0, 'PRA110'!G75 = ""))</f>
        <v>0</v>
      </c>
    </row>
    <row r="74" spans="1:16" s="206" customFormat="1" ht="13.5">
      <c r="A74" s="50"/>
      <c r="B74" s="73"/>
      <c r="C74" s="73"/>
      <c r="D74" s="795" t="s">
        <v>579</v>
      </c>
      <c r="E74" s="828" t="s">
        <v>786</v>
      </c>
      <c r="F74" s="1144" t="s">
        <v>1160</v>
      </c>
      <c r="G74" s="786" t="str">
        <f>IF('PRA110'!G74="", "", 'PRA110'!G74)</f>
        <v/>
      </c>
      <c r="H74" s="383">
        <f t="shared" si="14"/>
        <v>0.05</v>
      </c>
      <c r="I74" s="384">
        <v>0.05</v>
      </c>
      <c r="J74" s="385">
        <v>0.05</v>
      </c>
      <c r="K74" s="30">
        <f t="shared" si="12"/>
        <v>0.05</v>
      </c>
      <c r="L74" s="378"/>
      <c r="M74" s="782">
        <f>IF(Metrics!$I$7="Reported weights",H74,K74)</f>
        <v>0.05</v>
      </c>
      <c r="N74" s="390"/>
      <c r="O74" s="769"/>
      <c r="P74" s="206" t="b">
        <f>AND('PRA110'!G74="",SUMIF('PRA110'!H74:AM74,"&lt;&gt;0")&gt;0)</f>
        <v>0</v>
      </c>
    </row>
    <row r="75" spans="1:16" s="206" customFormat="1" ht="24.75">
      <c r="A75" s="50"/>
      <c r="B75" s="73"/>
      <c r="C75" s="73"/>
      <c r="D75" s="795" t="s">
        <v>580</v>
      </c>
      <c r="E75" s="828" t="s">
        <v>787</v>
      </c>
      <c r="F75" s="1144" t="s">
        <v>946</v>
      </c>
      <c r="G75" s="786" t="str">
        <f>IF('PRA110'!G75="", "", 'PRA110'!G75)</f>
        <v/>
      </c>
      <c r="H75" s="383">
        <f t="shared" si="14"/>
        <v>1</v>
      </c>
      <c r="I75" s="384">
        <v>1</v>
      </c>
      <c r="J75" s="385">
        <v>1</v>
      </c>
      <c r="K75" s="30">
        <f t="shared" si="12"/>
        <v>1</v>
      </c>
      <c r="L75" s="378"/>
      <c r="M75" s="782">
        <f>IF(Metrics!$I$7="Reported weights",H75,K75)</f>
        <v>1</v>
      </c>
      <c r="N75" s="390"/>
      <c r="O75" s="769"/>
      <c r="P75" s="206" t="b">
        <f>AND('PRA110'!G75="",SUMIF('PRA110'!H75:AM75,"&lt;&gt;0")&gt;0)</f>
        <v>0</v>
      </c>
    </row>
    <row r="76" spans="1:16" s="206" customFormat="1" ht="13.5">
      <c r="A76" s="50"/>
      <c r="B76" s="73"/>
      <c r="C76" s="73"/>
      <c r="D76" s="795" t="s">
        <v>116</v>
      </c>
      <c r="E76" s="828" t="s">
        <v>117</v>
      </c>
      <c r="F76" s="1144" t="s">
        <v>557</v>
      </c>
      <c r="G76" s="786" t="str">
        <f>IF('PRA110'!G76="", "", 'PRA110'!G76)</f>
        <v/>
      </c>
      <c r="H76" s="383">
        <f t="shared" si="14"/>
        <v>1</v>
      </c>
      <c r="I76" s="384">
        <v>1</v>
      </c>
      <c r="J76" s="385">
        <v>1</v>
      </c>
      <c r="K76" s="30">
        <f t="shared" si="12"/>
        <v>1</v>
      </c>
      <c r="L76" s="378"/>
      <c r="M76" s="782">
        <f>IF(Metrics!$I$7="Reported weights",H76,K76)</f>
        <v>1</v>
      </c>
      <c r="N76" s="390"/>
      <c r="O76" s="769"/>
      <c r="P76" s="206" t="b">
        <f>AND('PRA110'!G76="",SUMIF('PRA110'!H76:AM76,"&lt;&gt;0")&gt;0)</f>
        <v>0</v>
      </c>
    </row>
    <row r="77" spans="1:16" s="206" customFormat="1" ht="13.5">
      <c r="A77" s="50"/>
      <c r="B77" s="73"/>
      <c r="C77" s="73"/>
      <c r="D77" s="795" t="s">
        <v>118</v>
      </c>
      <c r="E77" s="828" t="s">
        <v>119</v>
      </c>
      <c r="F77" s="1144" t="s">
        <v>558</v>
      </c>
      <c r="G77" s="786" t="str">
        <f>IF('PRA110'!G77="", "", 'PRA110'!G77)</f>
        <v/>
      </c>
      <c r="H77" s="383">
        <f>IF(G77="", J77, G77)</f>
        <v>1</v>
      </c>
      <c r="I77" s="385">
        <v>0.4</v>
      </c>
      <c r="J77" s="384">
        <v>1</v>
      </c>
      <c r="K77" s="30">
        <f>MAX(MIN(J77, H77), I77)</f>
        <v>1</v>
      </c>
      <c r="L77" s="378"/>
      <c r="M77" s="782">
        <f>IF(Metrics!$I$7="Reported weights",H77,K77)</f>
        <v>1</v>
      </c>
      <c r="N77" s="390"/>
      <c r="O77" s="769"/>
      <c r="P77" s="206" t="b">
        <f>AND('PRA110'!G77="",SUMIF('PRA110'!H77:AM77,"&lt;&gt;0")&gt;0)</f>
        <v>0</v>
      </c>
    </row>
    <row r="78" spans="1:16" s="206" customFormat="1" ht="13.5">
      <c r="A78" s="50"/>
      <c r="B78" s="73"/>
      <c r="C78" s="73"/>
      <c r="D78" s="795" t="s">
        <v>120</v>
      </c>
      <c r="E78" s="828" t="s">
        <v>121</v>
      </c>
      <c r="F78" s="1144" t="s">
        <v>559</v>
      </c>
      <c r="G78" s="786" t="str">
        <f>IF('PRA110'!G78="", "", 'PRA110'!G78)</f>
        <v/>
      </c>
      <c r="H78" s="1029">
        <f t="shared" si="14"/>
        <v>0.4</v>
      </c>
      <c r="I78" s="1030">
        <v>0.4</v>
      </c>
      <c r="J78" s="1031">
        <v>0.4</v>
      </c>
      <c r="K78" s="1032">
        <f t="shared" si="12"/>
        <v>0.4</v>
      </c>
      <c r="L78" s="378"/>
      <c r="M78" s="782">
        <f>IF(Metrics!$I$7="Reported weights",H78,K78)</f>
        <v>0.4</v>
      </c>
      <c r="N78" s="1033"/>
      <c r="O78" s="769"/>
      <c r="P78" s="206" t="b">
        <f>AND('PRA110'!G78="",SUMIF('PRA110'!H78:AM78,"&lt;&gt;0")&gt;0)</f>
        <v>0</v>
      </c>
    </row>
    <row r="79" spans="1:16" s="206" customFormat="1" ht="24.75">
      <c r="A79" s="50"/>
      <c r="B79" s="73"/>
      <c r="C79" s="73"/>
      <c r="D79" s="815"/>
      <c r="E79" s="1076"/>
      <c r="F79" s="1153" t="s">
        <v>1138</v>
      </c>
      <c r="G79" s="786" t="str">
        <f>IF('PRA110'!G79="", "", IFERROR((('PRA110'!G79 * SUM('PRA110'!I79, 'PRA110'!K79:AM79)-'PRA110'!G80 * SUM('PRA110'!I80, 'PRA110'!K80:AM80)))/((SUM('PRA110'!I79, 'PRA110'!K79:AM79)-SUM('PRA110'!I80, 'PRA110'!K80:AM80))), ""))</f>
        <v/>
      </c>
      <c r="H79" s="394">
        <f t="shared" ref="H79:H80" si="15">IF(G79="", I79, G79)</f>
        <v>0.4</v>
      </c>
      <c r="I79" s="395">
        <v>0.4</v>
      </c>
      <c r="J79" s="385">
        <v>0.4</v>
      </c>
      <c r="K79" s="385">
        <f t="shared" ref="K79:K80" si="16">MAX(MIN(J79, H79), I79)</f>
        <v>0.4</v>
      </c>
      <c r="L79" s="780"/>
      <c r="M79" s="782">
        <f>IF(Metrics!$I$7="Reported weights",H79,K79)</f>
        <v>0.4</v>
      </c>
      <c r="N79" s="390"/>
      <c r="O79" s="785"/>
      <c r="P79" s="206" t="b">
        <f>OR(AND(SUM('PRA110'!G79, 'PRA110'!H79:AM79) &lt;&gt; 0, 'PRA110'!G79 = ""),AND(SUM('PRA110'!G80, 'PRA110'!H80:AM80) &lt;&gt; 0, 'PRA110'!G80 = ""))</f>
        <v>0</v>
      </c>
    </row>
    <row r="80" spans="1:16" s="206" customFormat="1" ht="24.75">
      <c r="A80" s="50"/>
      <c r="B80" s="73"/>
      <c r="C80" s="73"/>
      <c r="D80" s="750" t="s">
        <v>513</v>
      </c>
      <c r="E80" s="1020" t="s">
        <v>1113</v>
      </c>
      <c r="F80" s="1153" t="s">
        <v>1162</v>
      </c>
      <c r="G80" s="786" t="str">
        <f>IF('PRA110'!G80="", "", 'PRA110'!G80)</f>
        <v/>
      </c>
      <c r="H80" s="394">
        <f t="shared" si="15"/>
        <v>0.2</v>
      </c>
      <c r="I80" s="395">
        <v>0.2</v>
      </c>
      <c r="J80" s="385">
        <v>0.2</v>
      </c>
      <c r="K80" s="385">
        <f t="shared" si="16"/>
        <v>0.2</v>
      </c>
      <c r="L80" s="780"/>
      <c r="M80" s="782">
        <f>IF(Metrics!$I$7="Reported weights",H80,K80)</f>
        <v>0.2</v>
      </c>
      <c r="N80" s="390"/>
      <c r="O80" s="785"/>
      <c r="P80" s="206" t="b">
        <f>AND('PRA110'!G80="",SUMIF('PRA110'!H80:AM80,"&lt;&gt;0")&gt;0)</f>
        <v>0</v>
      </c>
    </row>
    <row r="81" spans="1:16" s="206" customFormat="1" ht="24.75">
      <c r="A81" s="50"/>
      <c r="B81" s="73"/>
      <c r="C81" s="73"/>
      <c r="D81" s="795"/>
      <c r="E81" s="1139"/>
      <c r="F81" s="1153" t="s">
        <v>1137</v>
      </c>
      <c r="G81" s="786" t="str">
        <f>IF('PRA110'!G81="", "", IFERROR((('PRA110'!G81 * SUM('PRA110'!I81, 'PRA110'!K81:AM81)-'PRA110'!G82 * SUM('PRA110'!I82, 'PRA110'!K82:AM82)))/((SUM('PRA110'!I81, 'PRA110'!K81:AM81)-SUM('PRA110'!I82, 'PRA110'!K82:AM82))), ""))</f>
        <v/>
      </c>
      <c r="H81" s="394">
        <f t="shared" si="14"/>
        <v>0.4</v>
      </c>
      <c r="I81" s="395">
        <v>0.4</v>
      </c>
      <c r="J81" s="385">
        <v>0.4</v>
      </c>
      <c r="K81" s="385">
        <f t="shared" si="12"/>
        <v>0.4</v>
      </c>
      <c r="L81" s="378"/>
      <c r="M81" s="782">
        <f>IF(Metrics!$I$7="Reported weights",H81,K81)</f>
        <v>0.4</v>
      </c>
      <c r="N81" s="390"/>
      <c r="O81" s="769"/>
      <c r="P81" s="206" t="b">
        <f>OR(AND(SUM('PRA110'!G81, 'PRA110'!H81:AM81) &lt;&gt; 0, 'PRA110'!G81 = ""),AND(SUM('PRA110'!G82, 'PRA110'!H82:AM82) &lt;&gt; 0, 'PRA110'!G82 = ""))</f>
        <v>0</v>
      </c>
    </row>
    <row r="82" spans="1:16" s="206" customFormat="1" ht="24.75">
      <c r="A82" s="50"/>
      <c r="B82" s="73"/>
      <c r="C82" s="73"/>
      <c r="D82" s="795" t="s">
        <v>581</v>
      </c>
      <c r="E82" s="1139" t="s">
        <v>788</v>
      </c>
      <c r="F82" s="1153" t="s">
        <v>1163</v>
      </c>
      <c r="G82" s="786" t="str">
        <f>IF('PRA110'!G82="", "", 'PRA110'!G82)</f>
        <v/>
      </c>
      <c r="H82" s="383">
        <f t="shared" si="14"/>
        <v>0.2</v>
      </c>
      <c r="I82" s="384">
        <v>0.2</v>
      </c>
      <c r="J82" s="385">
        <v>0.2</v>
      </c>
      <c r="K82" s="30">
        <f t="shared" si="12"/>
        <v>0.2</v>
      </c>
      <c r="L82" s="378"/>
      <c r="M82" s="782">
        <f>IF(Metrics!$I$7="Reported weights",H82,K82)</f>
        <v>0.2</v>
      </c>
      <c r="N82" s="390"/>
      <c r="O82" s="769"/>
      <c r="P82" s="206" t="b">
        <f>AND('PRA110'!G82="",SUMIF('PRA110'!H82:AM82,"&lt;&gt;0")&gt;0)</f>
        <v>0</v>
      </c>
    </row>
    <row r="83" spans="1:16" s="206" customFormat="1" ht="13.5">
      <c r="A83" s="50"/>
      <c r="B83" s="73"/>
      <c r="C83" s="73"/>
      <c r="D83" s="795" t="s">
        <v>126</v>
      </c>
      <c r="E83" s="1002" t="s">
        <v>127</v>
      </c>
      <c r="F83" s="1143" t="s">
        <v>128</v>
      </c>
      <c r="G83" s="786" t="str">
        <f>IF('PRA110'!G83="", "", 'PRA110'!G83)</f>
        <v/>
      </c>
      <c r="H83" s="383">
        <f t="shared" si="14"/>
        <v>1</v>
      </c>
      <c r="I83" s="384">
        <v>1</v>
      </c>
      <c r="J83" s="385">
        <v>1</v>
      </c>
      <c r="K83" s="30">
        <f t="shared" si="12"/>
        <v>1</v>
      </c>
      <c r="L83" s="378"/>
      <c r="M83" s="782">
        <f>IF(Metrics!$I$7="Reported weights",H83,K83)</f>
        <v>1</v>
      </c>
      <c r="N83" s="390"/>
      <c r="O83" s="769"/>
      <c r="P83" s="206" t="b">
        <f>AND('PRA110'!G83="",SUMIF('PRA110'!H83:AM83,"&lt;&gt;0")&gt;0)</f>
        <v>0</v>
      </c>
    </row>
    <row r="84" spans="1:16" s="206" customFormat="1" ht="13.5">
      <c r="A84" s="50"/>
      <c r="B84" s="73"/>
      <c r="C84" s="73"/>
      <c r="D84" s="795" t="s">
        <v>129</v>
      </c>
      <c r="E84" s="1002" t="s">
        <v>130</v>
      </c>
      <c r="F84" s="1143" t="s">
        <v>131</v>
      </c>
      <c r="G84" s="786" t="str">
        <f>IF('PRA110'!G84="", "", 'PRA110'!G84)</f>
        <v/>
      </c>
      <c r="H84" s="383">
        <f t="shared" si="14"/>
        <v>1</v>
      </c>
      <c r="I84" s="384">
        <v>1</v>
      </c>
      <c r="J84" s="385">
        <v>1</v>
      </c>
      <c r="K84" s="30">
        <f t="shared" si="12"/>
        <v>1</v>
      </c>
      <c r="L84" s="378"/>
      <c r="M84" s="782">
        <f>IF(Metrics!$I$7="Reported weights",H84,K84)</f>
        <v>1</v>
      </c>
      <c r="N84" s="390"/>
      <c r="O84" s="769"/>
      <c r="P84" s="206" t="b">
        <f>AND('PRA110'!G84="",SUMIF('PRA110'!H84:AM84,"&lt;&gt;0")&gt;0)</f>
        <v>0</v>
      </c>
    </row>
    <row r="85" spans="1:16" s="206" customFormat="1" ht="13.5">
      <c r="A85" s="50"/>
      <c r="B85" s="73"/>
      <c r="C85" s="73"/>
      <c r="D85" s="795" t="s">
        <v>132</v>
      </c>
      <c r="E85" s="1002" t="s">
        <v>133</v>
      </c>
      <c r="F85" s="1143" t="s">
        <v>134</v>
      </c>
      <c r="G85" s="786" t="str">
        <f>IF('PRA110'!G85="", "", 'PRA110'!G85)</f>
        <v/>
      </c>
      <c r="H85" s="383">
        <f>IF(G85="", J85, G85)</f>
        <v>1</v>
      </c>
      <c r="I85" s="30">
        <v>0</v>
      </c>
      <c r="J85" s="395">
        <v>1</v>
      </c>
      <c r="K85" s="30">
        <f>MAX(MIN(J85, H85), I85)</f>
        <v>1</v>
      </c>
      <c r="L85" s="396"/>
      <c r="M85" s="782">
        <f>IF(Metrics!$I$7="Reported weights",H85,K85)</f>
        <v>1</v>
      </c>
      <c r="N85" s="390"/>
      <c r="O85" s="769"/>
      <c r="P85" s="206" t="b">
        <f>AND('PRA110'!G85="",SUMIF('PRA110'!H85:AM85,"&lt;&gt;0")&gt;0)</f>
        <v>0</v>
      </c>
    </row>
    <row r="86" spans="1:16" s="206" customFormat="1" ht="13.5">
      <c r="A86" s="50"/>
      <c r="B86" s="73"/>
      <c r="C86" s="73"/>
      <c r="D86" s="795" t="s">
        <v>135</v>
      </c>
      <c r="E86" s="1002" t="s">
        <v>136</v>
      </c>
      <c r="F86" s="1143" t="s">
        <v>992</v>
      </c>
      <c r="G86" s="1141"/>
      <c r="H86" s="388"/>
      <c r="I86" s="388"/>
      <c r="J86" s="388"/>
      <c r="K86" s="388"/>
      <c r="L86" s="396"/>
      <c r="M86" s="29"/>
      <c r="N86" s="381"/>
      <c r="O86" s="769"/>
    </row>
    <row r="87" spans="1:16" s="206" customFormat="1" ht="14.25" customHeight="1">
      <c r="A87" s="50"/>
      <c r="B87" s="73"/>
      <c r="C87" s="73"/>
      <c r="D87" s="1246"/>
      <c r="E87" s="1248" t="s">
        <v>712</v>
      </c>
      <c r="F87" s="1250" t="s">
        <v>138</v>
      </c>
      <c r="G87" s="397"/>
      <c r="H87" s="398"/>
      <c r="I87" s="1349" t="s">
        <v>34</v>
      </c>
      <c r="J87" s="1349" t="s">
        <v>34</v>
      </c>
      <c r="K87" s="1349" t="s">
        <v>34</v>
      </c>
      <c r="L87" s="399"/>
      <c r="M87" s="29"/>
      <c r="N87" s="400"/>
      <c r="O87" s="769"/>
    </row>
    <row r="88" spans="1:16" s="206" customFormat="1" ht="14.25" customHeight="1">
      <c r="A88" s="50"/>
      <c r="B88" s="73"/>
      <c r="C88" s="73"/>
      <c r="D88" s="1247"/>
      <c r="E88" s="1253"/>
      <c r="F88" s="1249"/>
      <c r="G88" s="401"/>
      <c r="H88" s="402"/>
      <c r="I88" s="1350"/>
      <c r="J88" s="1350"/>
      <c r="K88" s="1350"/>
      <c r="L88" s="399"/>
      <c r="M88" s="29"/>
      <c r="N88" s="403"/>
      <c r="O88" s="769"/>
    </row>
    <row r="89" spans="1:16" s="206" customFormat="1" ht="49.5">
      <c r="A89" s="386"/>
      <c r="B89" s="73"/>
      <c r="C89" s="73"/>
      <c r="D89" s="795"/>
      <c r="E89" s="1137"/>
      <c r="F89" s="1143" t="s">
        <v>1097</v>
      </c>
      <c r="G89" s="1141"/>
      <c r="H89" s="388"/>
      <c r="I89" s="388"/>
      <c r="J89" s="388"/>
      <c r="K89" s="388"/>
      <c r="L89" s="399"/>
      <c r="M89" s="29"/>
      <c r="N89" s="379"/>
      <c r="O89" s="769"/>
    </row>
    <row r="90" spans="1:16" s="206" customFormat="1" ht="13.5">
      <c r="A90" s="386"/>
      <c r="B90" s="73"/>
      <c r="C90" s="73"/>
      <c r="D90" s="795"/>
      <c r="E90" s="828"/>
      <c r="F90" s="1145" t="s">
        <v>67</v>
      </c>
      <c r="G90" s="1141"/>
      <c r="H90" s="388"/>
      <c r="I90" s="388"/>
      <c r="J90" s="388"/>
      <c r="K90" s="388"/>
      <c r="L90" s="399"/>
      <c r="M90" s="29"/>
      <c r="N90" s="381"/>
      <c r="O90" s="769"/>
    </row>
    <row r="91" spans="1:16" s="206" customFormat="1" ht="24.75">
      <c r="A91" s="386"/>
      <c r="B91" s="73"/>
      <c r="C91" s="73"/>
      <c r="D91" s="752"/>
      <c r="E91" s="830"/>
      <c r="F91" s="1156" t="s">
        <v>1139</v>
      </c>
      <c r="G91" s="786" t="str">
        <f>IF('PRA110'!G91="", "", IFERROR((('PRA110'!G91 * SUM('PRA110'!I91, 'PRA110'!K91:AM91)+'PRA110'!G113 * SUM('PRA110'!I113, 'PRA110'!K113:AM113)))/((SUM('PRA110'!I91, 'PRA110'!K91:AM91)+SUM('PRA110'!I113, 'PRA110'!K113:AM113))), ""))</f>
        <v/>
      </c>
      <c r="H91" s="786">
        <f>IF(G91="", J91, G91)</f>
        <v>0</v>
      </c>
      <c r="I91" s="786">
        <v>0</v>
      </c>
      <c r="J91" s="384">
        <v>0</v>
      </c>
      <c r="K91" s="30">
        <f>MAX(MIN(J91, H91), I91)</f>
        <v>0</v>
      </c>
      <c r="L91" s="399"/>
      <c r="M91" s="782">
        <f>IF(Metrics!$I$7="Reported weights",H91,K91)</f>
        <v>0</v>
      </c>
      <c r="N91" s="390"/>
      <c r="O91" s="785"/>
      <c r="P91" s="206" t="b">
        <f>OR(AND(SUM('PRA110'!G91, 'PRA110'!H91:AM91) &lt;&gt; 0, 'PRA110'!G91 = ""),AND(SUM('PRA110'!G113, 'PRA110'!H113:AM113) &lt;&gt; 0, 'PRA110'!G113 = ""))</f>
        <v>0</v>
      </c>
    </row>
    <row r="92" spans="1:16" s="206" customFormat="1" ht="13.5">
      <c r="A92" s="386"/>
      <c r="B92" s="73"/>
      <c r="C92" s="73"/>
      <c r="D92" s="795"/>
      <c r="E92" s="828"/>
      <c r="F92" s="1146" t="s">
        <v>1157</v>
      </c>
      <c r="G92" s="786" t="str">
        <f>IF('PRA110'!G92="","",IFERROR((('PRA110'!G92*SUM('PRA110'!I92,'PRA110'!K92:AM92)-'PRA110'!G94*SUM('PRA110'!I94,'PRA110'!K94:AM94)-IF(Admin!$B$30&gt;1,'PRA110'!G91*SUM('PRA110'!I91,'PRA110'!K91:AM91),0))+('PRA110'!G114*SUM('PRA110'!I114,'PRA110'!K114:AM114)-'PRA110'!G115*SUM('PRA110'!I115,'PRA110'!K115:AM115)-IF(Admin!$B$30&gt;1,'PRA110'!G113*SUM('PRA110'!I113,'PRA110'!K113:AM113),0)))/((SUM('PRA110'!I92,'PRA110'!K92:AM92)-SUM('PRA110'!I94,'PRA110'!K94:AM94)-IF(Admin!$B$30&gt;1,SUM('PRA110'!I91,'PRA110'!K91:AM91),0))+(SUM('PRA110'!I114,'PRA110'!K114:AM114)-SUM('PRA110'!I115,'PRA110'!K115:AM115)-IF(Admin!$B$30&gt;1,SUM('PRA110'!I113,'PRA110'!K113:AM113),0))),""))</f>
        <v/>
      </c>
      <c r="H92" s="786">
        <f>IF(G92="",IFERROR(('PRA110'!G93*SUM('PRA110'!I93,'PRA110'!K93:AM93)+'PRA110'!G95*SUM('PRA110'!I95,'PRA110'!K95:AM95)+'PRA110'!G96*SUM('PRA110'!I96,'PRA110'!K96:AM96)-IF(Admin!$B$30&gt;1,'PRA110'!G91*SUM('PRA110'!I91,'PRA110'!K91:AM91),0)-('PRA110'!G114*SUM('PRA110'!I114,'PRA110'!K114:AM114)-'PRA110'!G115*SUM('PRA110'!I115,'PRA110'!K115:AM115)-IF(Admin!$B$30&gt;1,'PRA110'!G113*SUM('PRA110'!I113,'PRA110'!K113:AM113),0)))/(SUM('PRA110'!I93,'PRA110'!K93:AM93)+SUM('PRA110'!I95,'PRA110'!K95:AM95)+SUM('PRA110'!I96,'PRA110'!K96:AM96)-IF(Admin!$B$30&gt;1,SUM('PRA110'!I91,'PRA110'!K91:AM91),0)-(SUM('PRA110'!I114,'PRA110'!K114:AM114)-SUM('PRA110'!I115,'PRA110'!K115:AM115)-IF(Admin!$B$30&gt;1,SUM('PRA110'!I113,'PRA110'!K113:AM113),0))),J92), G92)</f>
        <v>0</v>
      </c>
      <c r="I92" s="786">
        <v>0</v>
      </c>
      <c r="J92" s="384">
        <v>0</v>
      </c>
      <c r="K92" s="30">
        <f>MAX(MIN(J92, H92), I92)</f>
        <v>0</v>
      </c>
      <c r="L92" s="399"/>
      <c r="M92" s="782">
        <f>IF(Metrics!$I$7="Reported weights",H92,K92)</f>
        <v>0</v>
      </c>
      <c r="N92" s="390"/>
      <c r="O92" s="769"/>
      <c r="P92" s="206" t="b">
        <f>IF(G92="",
IF(Admin!$B$30=1,OR(AND(SUM('PRA110'!G93, 'PRA110'!H93:AM93) &lt;&gt; 0, 'PRA110'!G93= ""),AND(SUM('PRA110'!G95, 'PRA110'!H95:AM95) &lt;&gt; 0, 'PRA110'!G95 = ""),AND(SUM('PRA110'!G96, 'PRA110'!H96:AM96) &lt;&gt; 0, 'PRA110'!G96 = ""),AND(SUM('PRA110'!G114, 'PRA110'!H114:AM114) &lt;&gt; 0, 'PRA110'!G114 = ""),AND(SUM('PRA110'!G115, 'PRA110'!H115:AM115) &lt;&gt; 0, 'PRA110'!G115 = "")),OR(AND(SUM('PRA110'!G93, 'PRA110'!H93:AM93) &lt;&gt; 0, 'PRA110'!G93= ""),AND(SUM('PRA110'!G95, 'PRA110'!H95:AM95) &lt;&gt; 0, 'PRA110'!G95 = ""),AND(SUM('PRA110'!G96, 'PRA110'!H96:AM96) &lt;&gt; 0, 'PRA110'!G96 = ""),AND(SUM('PRA110'!G114, 'PRA110'!H114:AM114) &lt;&gt; 0, 'PRA110'!G114 = ""),AND(SUM('PRA110'!G115, 'PRA110'!H115:AM115) &lt;&gt; 0, 'PRA110'!G115 = ""),AND(SUM('PRA110'!G91, 'PRA110'!H91:AM91) &lt;&gt; 0, 'PRA110'!G91= ""),AND(SUM('PRA110'!G113, 'PRA110'!H113:AM113) &lt;&gt; 0, 'PRA110'!G113= ""))),
IF(Admin!$B$30=1,OR(AND(SUM('PRA110'!G92, 'PRA110'!H92:AM92) &lt;&gt; 0, 'PRA110'!G92 = ""),AND(SUM('PRA110'!G94, 'PRA110'!H94:AM94) &lt;&gt; 0, 'PRA110'!G94 = ""),AND(SUM('PRA110'!G114, 'PRA110'!H114:AM114) &lt;&gt; 0, 'PRA110'!G114 = ""),AND(SUM('PRA110'!G115, 'PRA110'!H115:AM115) &lt;&gt; 0, 'PRA110'!G115 = "")),OR(AND(SUM('PRA110'!G92, 'PRA110'!H92:AM92) &lt;&gt; 0, 'PRA110'!G92 = ""),AND(SUM('PRA110'!G94, 'PRA110'!H94:AM94) &lt;&gt; 0, 'PRA110'!G94 = ""),AND(SUM('PRA110'!G114, 'PRA110'!H114:AM114) &lt;&gt; 0, 'PRA110'!G114 = ""),AND(SUM('PRA110'!G115, 'PRA110'!H115:AM115) &lt;&gt; 0, 'PRA110'!G115 = ""),AND(SUM('PRA110'!G91, 'PRA110'!H91:AM91) &lt;&gt; 0, 'PRA110'!G91= ""),AND(SUM('PRA110'!G113, 'PRA110'!H113:AM113) &lt;&gt; 0, 'PRA110'!G113= ""))))</f>
        <v>0</v>
      </c>
    </row>
    <row r="93" spans="1:16" s="222" customFormat="1" ht="12.4">
      <c r="A93" s="386"/>
      <c r="B93" s="389"/>
      <c r="C93" s="389"/>
      <c r="D93" s="218"/>
      <c r="E93" s="1021"/>
      <c r="F93" s="1147" t="s">
        <v>71</v>
      </c>
      <c r="G93" s="1141"/>
      <c r="H93" s="388"/>
      <c r="I93" s="388"/>
      <c r="J93" s="388"/>
      <c r="K93" s="388"/>
      <c r="L93" s="399"/>
      <c r="M93" s="29"/>
      <c r="N93" s="404"/>
      <c r="O93" s="769"/>
      <c r="P93" s="206"/>
    </row>
    <row r="94" spans="1:16" s="222" customFormat="1" ht="13.5">
      <c r="A94" s="386"/>
      <c r="B94" s="389"/>
      <c r="C94" s="389"/>
      <c r="D94" s="218"/>
      <c r="E94" s="1021"/>
      <c r="F94" s="1148" t="s">
        <v>1153</v>
      </c>
      <c r="G94" s="786" t="str">
        <f>IF('PRA110'!G94="", "", IFERROR((('PRA110'!G94 * SUM('PRA110'!I94, 'PRA110'!K94:AM94)-IF(Admin!$B$30=1,'PRA110'!G91*SUM('PRA110'!I91,'PRA110'!K91:AM91),0)+('PRA110'!G115 * SUM('PRA110'!I115, 'PRA110'!K115:AM115)-IF(Admin!$B$30=1,'PRA110'!G113*SUM('PRA110'!I113,'PRA110'!K113:AM113),0))))
/((SUM('PRA110'!I94, 'PRA110'!K94:AM94)-IF(Admin!$B$30=1,SUM('PRA110'!I91,'PRA110'!K91:AM91),0)+(SUM('PRA110'!I115, 'PRA110'!K115:AM115)-IF(Admin!$B$30=1,SUM('PRA110'!I113,'PRA110'!K113:AM113),0)))), ""))</f>
        <v/>
      </c>
      <c r="H94" s="786">
        <f>IF(G94="", J94, G94)</f>
        <v>0</v>
      </c>
      <c r="I94" s="786">
        <v>0</v>
      </c>
      <c r="J94" s="384">
        <v>0</v>
      </c>
      <c r="K94" s="30">
        <f>MAX(MIN(J94, H94), I94)</f>
        <v>0</v>
      </c>
      <c r="L94" s="399"/>
      <c r="M94" s="782">
        <f>IF(Metrics!$I$7="Reported weights",H94,K94)</f>
        <v>0</v>
      </c>
      <c r="N94" s="390"/>
      <c r="O94" s="769"/>
      <c r="P94" s="206" t="b">
        <f>IF(Admin!$B$30=1,OR(AND(SUM('PRA110'!G94, 'PRA110'!H94:AM94) &lt;&gt; 0, 'PRA110'!G94 = ""),AND(SUM('PRA110'!G91, 'PRA110'!H91:AM91) &lt;&gt; 0, 'PRA110'!G91 = ""),AND(SUM('PRA110'!G115, 'PRA110'!H115:AM115) &lt;&gt; 0, 'PRA110'!G115 = ""),AND(SUM('PRA110'!G113, 'PRA110'!H113:AM113) &lt;&gt; 0, 'PRA110'!G113 = "")),OR(AND('PRA110'!G94="",SUMIF('PRA110'!H94:AM94,"&lt;&gt;0")&gt;0),AND(SUM('PRA110'!G115, 'PRA110'!H115:AM115) &lt;&gt; 0, 'PRA110'!G115 = "")))</f>
        <v>0</v>
      </c>
    </row>
    <row r="95" spans="1:16" s="222" customFormat="1" ht="12.4">
      <c r="A95" s="386"/>
      <c r="B95" s="389"/>
      <c r="C95" s="389"/>
      <c r="D95" s="218"/>
      <c r="E95" s="1021"/>
      <c r="F95" s="1147" t="s">
        <v>75</v>
      </c>
      <c r="G95" s="1141"/>
      <c r="H95" s="388"/>
      <c r="I95" s="388"/>
      <c r="J95" s="388"/>
      <c r="K95" s="388"/>
      <c r="L95" s="399"/>
      <c r="M95" s="29"/>
      <c r="N95" s="381"/>
      <c r="O95" s="769"/>
      <c r="P95" s="206"/>
    </row>
    <row r="96" spans="1:16" s="222" customFormat="1" ht="12.4">
      <c r="A96" s="386"/>
      <c r="B96" s="389"/>
      <c r="C96" s="389"/>
      <c r="D96" s="218"/>
      <c r="E96" s="1021"/>
      <c r="F96" s="1147" t="s">
        <v>77</v>
      </c>
      <c r="G96" s="1141"/>
      <c r="H96" s="388"/>
      <c r="I96" s="388"/>
      <c r="J96" s="388"/>
      <c r="K96" s="388"/>
      <c r="L96" s="399"/>
      <c r="M96" s="29"/>
      <c r="N96" s="381"/>
      <c r="O96" s="769"/>
      <c r="P96" s="206"/>
    </row>
    <row r="97" spans="1:16" s="206" customFormat="1" ht="13.5">
      <c r="A97" s="386"/>
      <c r="B97" s="73"/>
      <c r="C97" s="73"/>
      <c r="D97" s="795"/>
      <c r="E97" s="828"/>
      <c r="F97" s="1145" t="s">
        <v>79</v>
      </c>
      <c r="G97" s="786" t="str">
        <f>IF('PRA110'!G97="", "", IFERROR(('PRA110'!G97 * SUM('PRA110'!I97, 'PRA110'!K97:AM97)+'PRA110'!G116 * SUM('PRA110'!I116, 'PRA110'!K116:AM116))/(SUM('PRA110'!I97, 'PRA110'!K97:AM97)+SUM('PRA110'!I116, 'PRA110'!K116:AM116)), ""))</f>
        <v/>
      </c>
      <c r="H97" s="383">
        <f>IF(G97="", J97, G97)</f>
        <v>7.0000000000000007E-2</v>
      </c>
      <c r="I97" s="383">
        <v>0</v>
      </c>
      <c r="J97" s="384">
        <v>7.0000000000000007E-2</v>
      </c>
      <c r="K97" s="30">
        <f t="shared" ref="K97:K98" si="17">MAX(MIN(J97, H97), I97)</f>
        <v>7.0000000000000007E-2</v>
      </c>
      <c r="L97" s="399"/>
      <c r="M97" s="782">
        <f>IF(Metrics!$I$7="Reported weights",H97,K97)</f>
        <v>7.0000000000000007E-2</v>
      </c>
      <c r="N97" s="390"/>
      <c r="O97" s="757"/>
      <c r="P97" s="206" t="b">
        <f>OR(AND(SUM('PRA110'!G97, 'PRA110'!H97:AM97) &lt;&gt; 0, 'PRA110'!G97 = ""),AND(SUM('PRA110'!G116, 'PRA110'!H116:AM116) &lt;&gt; 0, 'PRA110'!G116 = ""))</f>
        <v>0</v>
      </c>
    </row>
    <row r="98" spans="1:16" s="206" customFormat="1" ht="13.5">
      <c r="A98" s="386"/>
      <c r="B98" s="73"/>
      <c r="C98" s="73"/>
      <c r="D98" s="795"/>
      <c r="E98" s="828"/>
      <c r="F98" s="1145" t="s">
        <v>81</v>
      </c>
      <c r="G98" s="786" t="str">
        <f>IF('PRA110'!G98="", "", IFERROR(('PRA110'!G98 * SUM('PRA110'!I98, 'PRA110'!K98:AM98)+'PRA110'!G117 * SUM('PRA110'!I117, 'PRA110'!K117:AM117))/(SUM('PRA110'!I98, 'PRA110'!K98:AM98)+SUM('PRA110'!I117, 'PRA110'!K117:AM117)), ""))</f>
        <v/>
      </c>
      <c r="H98" s="383">
        <f>IF(G98="",
IFERROR(('PRA110'!G99*SUM('PRA110'!I99,'PRA110'!K99:AM99)+'PRA110'!G101*SUM('PRA110'!I101,'PRA110'!K101:AM101)+'PRA110'!G100*SUM('PRA110'!I100,'PRA110'!K100:AM100)+'PRA110'!G117*SUM('PRA110'!I117,'PRA110'!K117:AM117))
/
(SUM('PRA110'!I99,'PRA110'!K99:AM99)+SUM('PRA110'!I101,'PRA110'!K101:AM101)+SUM('PRA110'!I100,'PRA110'!K100:AM100)+(SUM('PRA110'!I117,'PRA110'!K117:AM117))),J98),
G98)</f>
        <v>0.15</v>
      </c>
      <c r="I98" s="383">
        <v>0</v>
      </c>
      <c r="J98" s="384">
        <v>0.15</v>
      </c>
      <c r="K98" s="30">
        <f t="shared" si="17"/>
        <v>0.15</v>
      </c>
      <c r="L98" s="399"/>
      <c r="M98" s="782">
        <f>IF(Metrics!$I$7="Reported weights",H98,K98)</f>
        <v>0.15</v>
      </c>
      <c r="N98" s="390"/>
      <c r="O98" s="757"/>
      <c r="P98" s="206" t="b">
        <f>IF(G98="",OR(AND(SUM('PRA110'!G99,'PRA110'!H99:AM99)&lt;&gt;0,'PRA110'!G99=""),AND(SUM('PRA110'!G100,'PRA110'!H100:AM100)&lt;&gt;0,'PRA110'!G100=""),AND(SUM('PRA110'!G101,'PRA110'!H101:AM101)&lt;&gt;0,'PRA110'!G101=""),AND(SUM('PRA110'!G117,'PRA110'!H117:AM117)&lt;&gt;0,'PRA110'!G117="")),OR(AND(SUM('PRA110'!G98,'PRA110'!H98:AM98)&lt;&gt;0,'PRA110'!G98=""),AND(SUM('PRA110'!G117,'PRA110'!H117:AM117)&lt;&gt;0,'PRA110'!G117="")))</f>
        <v>0</v>
      </c>
    </row>
    <row r="99" spans="1:16" s="222" customFormat="1" ht="12.4">
      <c r="A99" s="386"/>
      <c r="B99" s="389"/>
      <c r="C99" s="389"/>
      <c r="D99" s="218"/>
      <c r="E99" s="1021"/>
      <c r="F99" s="1147" t="s">
        <v>83</v>
      </c>
      <c r="G99" s="1141"/>
      <c r="H99" s="388"/>
      <c r="I99" s="388"/>
      <c r="J99" s="388"/>
      <c r="K99" s="388"/>
      <c r="L99" s="399"/>
      <c r="M99" s="29"/>
      <c r="N99" s="381"/>
      <c r="O99" s="757"/>
      <c r="P99" s="206"/>
    </row>
    <row r="100" spans="1:16" s="222" customFormat="1" ht="12.4">
      <c r="A100" s="386"/>
      <c r="B100" s="389"/>
      <c r="C100" s="389"/>
      <c r="D100" s="218"/>
      <c r="E100" s="1021"/>
      <c r="F100" s="1147" t="s">
        <v>85</v>
      </c>
      <c r="G100" s="1141"/>
      <c r="H100" s="388"/>
      <c r="I100" s="388"/>
      <c r="J100" s="388"/>
      <c r="K100" s="388"/>
      <c r="L100" s="399"/>
      <c r="M100" s="29"/>
      <c r="N100" s="381"/>
      <c r="O100" s="757"/>
      <c r="P100" s="206"/>
    </row>
    <row r="101" spans="1:16" s="222" customFormat="1" ht="12.4">
      <c r="A101" s="386"/>
      <c r="B101" s="389"/>
      <c r="C101" s="389"/>
      <c r="D101" s="218"/>
      <c r="E101" s="1021"/>
      <c r="F101" s="1147" t="s">
        <v>87</v>
      </c>
      <c r="G101" s="1141"/>
      <c r="H101" s="388"/>
      <c r="I101" s="388"/>
      <c r="J101" s="388"/>
      <c r="K101" s="388"/>
      <c r="L101" s="399"/>
      <c r="M101" s="29"/>
      <c r="N101" s="381"/>
      <c r="O101" s="757"/>
      <c r="P101" s="206"/>
    </row>
    <row r="102" spans="1:16" s="206" customFormat="1" ht="13.5">
      <c r="A102" s="386"/>
      <c r="B102" s="73"/>
      <c r="C102" s="73"/>
      <c r="D102" s="795"/>
      <c r="E102" s="828"/>
      <c r="F102" s="1145" t="s">
        <v>89</v>
      </c>
      <c r="G102" s="1141"/>
      <c r="H102" s="388"/>
      <c r="I102" s="388"/>
      <c r="J102" s="388"/>
      <c r="K102" s="388"/>
      <c r="L102" s="399"/>
      <c r="M102" s="29"/>
      <c r="N102" s="381"/>
      <c r="O102" s="757"/>
    </row>
    <row r="103" spans="1:16" s="206" customFormat="1" ht="13.5">
      <c r="A103" s="386"/>
      <c r="B103" s="73"/>
      <c r="C103" s="73"/>
      <c r="D103" s="795"/>
      <c r="E103" s="828"/>
      <c r="F103" s="1149" t="s">
        <v>91</v>
      </c>
      <c r="G103" s="786" t="str">
        <f>IF('PRA110'!G103="", "", IFERROR(('PRA110'!G103 * SUM('PRA110'!I103, 'PRA110'!K103:AM103)+'PRA110'!G119 * SUM('PRA110'!I119, 'PRA110'!K119:AM119))/(SUM('PRA110'!I103, 'PRA110'!K103:AM103)+SUM('PRA110'!I119, 'PRA110'!K119:AM119)), ""))</f>
        <v/>
      </c>
      <c r="H103" s="383">
        <f>IF(G103="", 0.3, G103)</f>
        <v>0.3</v>
      </c>
      <c r="I103" s="384">
        <v>0</v>
      </c>
      <c r="J103" s="384">
        <v>0.35</v>
      </c>
      <c r="K103" s="30">
        <f t="shared" ref="K103:K110" si="18">MAX(MIN(J103, H103), I103)</f>
        <v>0.3</v>
      </c>
      <c r="L103" s="399"/>
      <c r="M103" s="782">
        <f>IF(Metrics!$I$7="Reported weights",H103,K103)</f>
        <v>0.3</v>
      </c>
      <c r="N103" s="390"/>
      <c r="O103" s="757"/>
      <c r="P103" s="206" t="b">
        <f>OR(AND(SUM('PRA110'!G103, 'PRA110'!H103:AM103) &lt;&gt; 0, 'PRA110'!G103 = ""),AND(SUM('PRA110'!G119, 'PRA110'!H119:AM119) &lt;&gt; 0, 'PRA110'!G119 = ""))</f>
        <v>0</v>
      </c>
    </row>
    <row r="104" spans="1:16" s="206" customFormat="1" ht="13.5">
      <c r="A104" s="386"/>
      <c r="B104" s="73"/>
      <c r="C104" s="73"/>
      <c r="D104" s="795"/>
      <c r="E104" s="828"/>
      <c r="F104" s="1149" t="s">
        <v>93</v>
      </c>
      <c r="G104" s="786" t="str">
        <f>IF('PRA110'!G104="", "", IFERROR(('PRA110'!G104 * SUM('PRA110'!I104, 'PRA110'!K104:AM104)+'PRA110'!G120 * SUM('PRA110'!I120, 'PRA110'!K120:AM120))/(SUM('PRA110'!I104, 'PRA110'!K104:AM104)+SUM('PRA110'!I120, 'PRA110'!K120:AM120)), ""))</f>
        <v/>
      </c>
      <c r="H104" s="383">
        <f t="shared" ref="H104:H110" si="19">IF(G104="", J104, G104)</f>
        <v>0.3</v>
      </c>
      <c r="I104" s="383">
        <v>0</v>
      </c>
      <c r="J104" s="384">
        <v>0.3</v>
      </c>
      <c r="K104" s="30">
        <f t="shared" si="18"/>
        <v>0.3</v>
      </c>
      <c r="L104" s="399"/>
      <c r="M104" s="782">
        <f>IF(Metrics!$I$7="Reported weights",H104,K104)</f>
        <v>0.3</v>
      </c>
      <c r="N104" s="390"/>
      <c r="O104" s="769"/>
      <c r="P104" s="206" t="b">
        <f>OR(AND(SUM('PRA110'!G104, 'PRA110'!H104:AM104) &lt;&gt; 0, 'PRA110'!G104 = ""),AND(SUM('PRA110'!G120, 'PRA110'!H120:AM120) &lt;&gt; 0, 'PRA110'!G120 = ""))</f>
        <v>0</v>
      </c>
    </row>
    <row r="105" spans="1:16" s="206" customFormat="1" ht="13.5">
      <c r="A105" s="386"/>
      <c r="B105" s="73"/>
      <c r="C105" s="73"/>
      <c r="D105" s="795"/>
      <c r="E105" s="828"/>
      <c r="F105" s="1149" t="s">
        <v>95</v>
      </c>
      <c r="G105" s="786" t="str">
        <f>IF('PRA110'!G105="", "", IFERROR(('PRA110'!G105 * SUM('PRA110'!I105, 'PRA110'!K105:AM105)+'PRA110'!G121 * SUM('PRA110'!I121, 'PRA110'!K121:AM121))/(SUM('PRA110'!I105, 'PRA110'!K105:AM105)+SUM('PRA110'!I121, 'PRA110'!K121:AM121)), ""))</f>
        <v/>
      </c>
      <c r="H105" s="383">
        <f t="shared" si="19"/>
        <v>0.5</v>
      </c>
      <c r="I105" s="383">
        <v>0</v>
      </c>
      <c r="J105" s="384">
        <v>0.5</v>
      </c>
      <c r="K105" s="30">
        <f t="shared" si="18"/>
        <v>0.5</v>
      </c>
      <c r="L105" s="399"/>
      <c r="M105" s="782">
        <f>IF(Metrics!$I$7="Reported weights",H105,K105)</f>
        <v>0.5</v>
      </c>
      <c r="N105" s="390"/>
      <c r="O105" s="769"/>
      <c r="P105" s="206" t="b">
        <f>OR(AND(SUM('PRA110'!G105, 'PRA110'!H105:AM105) &lt;&gt; 0, 'PRA110'!G105 = ""),AND(SUM('PRA110'!G121, 'PRA110'!H121:AM121) &lt;&gt; 0, 'PRA110'!G121 = ""))</f>
        <v>0</v>
      </c>
    </row>
    <row r="106" spans="1:16" s="206" customFormat="1" ht="13.5">
      <c r="A106" s="386"/>
      <c r="B106" s="73"/>
      <c r="C106" s="73"/>
      <c r="D106" s="795"/>
      <c r="E106" s="828"/>
      <c r="F106" s="1149" t="s">
        <v>97</v>
      </c>
      <c r="G106" s="786" t="str">
        <f>IF('PRA110'!G106="", "", IFERROR(('PRA110'!G106 * SUM('PRA110'!I106, 'PRA110'!K106:AM106)+'PRA110'!G122 * SUM('PRA110'!I122, 'PRA110'!K122:AM122))/(SUM('PRA110'!I106, 'PRA110'!K106:AM106)+SUM('PRA110'!I122, 'PRA110'!K122:AM122)), ""))</f>
        <v/>
      </c>
      <c r="H106" s="383">
        <f t="shared" si="19"/>
        <v>0.5</v>
      </c>
      <c r="I106" s="383">
        <v>0</v>
      </c>
      <c r="J106" s="384">
        <v>0.5</v>
      </c>
      <c r="K106" s="30">
        <f t="shared" si="18"/>
        <v>0.5</v>
      </c>
      <c r="L106" s="399"/>
      <c r="M106" s="782">
        <f>IF(Metrics!$I$7="Reported weights",H106,K106)</f>
        <v>0.5</v>
      </c>
      <c r="N106" s="390"/>
      <c r="O106" s="769"/>
      <c r="P106" s="206" t="b">
        <f>OR(AND(SUM('PRA110'!G106, 'PRA110'!H106:AM106) &lt;&gt; 0, 'PRA110'!G106 = ""),AND(SUM('PRA110'!G122, 'PRA110'!H122:AM122) &lt;&gt; 0, 'PRA110'!G122 = ""))</f>
        <v>0</v>
      </c>
    </row>
    <row r="107" spans="1:16" s="206" customFormat="1" ht="13.5">
      <c r="A107" s="386"/>
      <c r="B107" s="73"/>
      <c r="C107" s="73"/>
      <c r="D107" s="795"/>
      <c r="E107" s="828"/>
      <c r="F107" s="1149" t="s">
        <v>100</v>
      </c>
      <c r="G107" s="786" t="str">
        <f>IF('PRA110'!G107="", "", IFERROR(('PRA110'!G107 * SUM('PRA110'!I107, 'PRA110'!K107:AM107)+'PRA110'!G123 * SUM('PRA110'!I123, 'PRA110'!K123:AM123))/(SUM('PRA110'!I107, 'PRA110'!K107:AM107)+SUM('PRA110'!I123, 'PRA110'!K123:AM123)), ""))</f>
        <v/>
      </c>
      <c r="H107" s="383">
        <f t="shared" si="19"/>
        <v>0.5</v>
      </c>
      <c r="I107" s="383">
        <v>0</v>
      </c>
      <c r="J107" s="384">
        <v>0.5</v>
      </c>
      <c r="K107" s="30">
        <f t="shared" si="18"/>
        <v>0.5</v>
      </c>
      <c r="L107" s="399"/>
      <c r="M107" s="782">
        <f>IF(Metrics!$I$7="Reported weights",H107,K107)</f>
        <v>0.5</v>
      </c>
      <c r="N107" s="390"/>
      <c r="O107" s="769"/>
      <c r="P107" s="206" t="b">
        <f>OR(AND(SUM('PRA110'!G107, 'PRA110'!H107:AM107) &lt;&gt; 0, 'PRA110'!G107 = ""),AND(SUM('PRA110'!G123, 'PRA110'!H123:AM123) &lt;&gt; 0, 'PRA110'!G123 = ""))</f>
        <v>0</v>
      </c>
    </row>
    <row r="108" spans="1:16" s="206" customFormat="1" ht="13.5">
      <c r="A108" s="386"/>
      <c r="B108" s="73"/>
      <c r="C108" s="73"/>
      <c r="D108" s="795"/>
      <c r="E108" s="828"/>
      <c r="F108" s="1149" t="s">
        <v>948</v>
      </c>
      <c r="G108" s="786" t="str">
        <f>IF('PRA110'!G108="", "", IFERROR((('PRA110'!G108 * SUM('PRA110'!I108, 'PRA110'!K108:AM108)-'PRA110'!G109 * SUM('PRA110'!I109, 'PRA110'!K109:AM109))+('PRA110'!G124 * SUM('PRA110'!I124, 'PRA110'!K124:AM124)-'PRA110'!G125 * SUM('PRA110'!I125, 'PRA110'!K125:AM125)))/((SUM('PRA110'!I108, 'PRA110'!K108:AM108)-SUM('PRA110'!I109, 'PRA110'!K109:AM109))+(SUM('PRA110'!I124, 'PRA110'!K124:AM124)-SUM('PRA110'!I125, 'PRA110'!K125:AM125))), ""))</f>
        <v/>
      </c>
      <c r="H108" s="383">
        <f t="shared" si="19"/>
        <v>1</v>
      </c>
      <c r="I108" s="383">
        <v>0</v>
      </c>
      <c r="J108" s="384">
        <v>1</v>
      </c>
      <c r="K108" s="30">
        <f t="shared" si="18"/>
        <v>1</v>
      </c>
      <c r="L108" s="399"/>
      <c r="M108" s="782">
        <f>IF(Metrics!$I$7="Reported weights",H108,K108)</f>
        <v>1</v>
      </c>
      <c r="N108" s="390"/>
      <c r="O108" s="769"/>
      <c r="P108" s="206" t="b">
        <f>OR(AND(SUM('PRA110'!G108, 'PRA110'!H108:AM108) &lt;&gt; 0, 'PRA110'!G108 = ""),AND(SUM('PRA110'!G124, 'PRA110'!H124:AM124) &lt;&gt; 0, 'PRA110'!G124 = ""),AND(SUM('PRA110'!G109, 'PRA110'!H109:AM109) &lt;&gt; 0, 'PRA110'!G109 = ""),AND(SUM('PRA110'!G125, 'PRA110'!H125:AM125) &lt;&gt; 0, 'PRA110'!G125 = ""))</f>
        <v>0</v>
      </c>
    </row>
    <row r="109" spans="1:16" s="206" customFormat="1" ht="13.5">
      <c r="A109" s="386"/>
      <c r="B109" s="73"/>
      <c r="C109" s="73"/>
      <c r="D109" s="795"/>
      <c r="E109" s="828"/>
      <c r="F109" s="1149" t="s">
        <v>1170</v>
      </c>
      <c r="G109" s="786" t="str">
        <f>IF('PRA110'!G109="", "", IFERROR(('PRA110'!G109 * SUM('PRA110'!I109, 'PRA110'!K109:AM109)+'PRA110'!G125 * SUM('PRA110'!I125, 'PRA110'!K125:AM125))/(SUM('PRA110'!I109, 'PRA110'!K109:AM109)+SUM('PRA110'!I125, 'PRA110'!K125:AM125)), ""))</f>
        <v/>
      </c>
      <c r="H109" s="383">
        <f t="shared" si="19"/>
        <v>0.5</v>
      </c>
      <c r="I109" s="383">
        <v>0</v>
      </c>
      <c r="J109" s="384">
        <v>0.5</v>
      </c>
      <c r="K109" s="30">
        <f t="shared" si="18"/>
        <v>0.5</v>
      </c>
      <c r="L109" s="399"/>
      <c r="M109" s="782">
        <f>IF(Metrics!$I$7="Reported weights",H109,K109)</f>
        <v>0.5</v>
      </c>
      <c r="N109" s="390"/>
      <c r="O109" s="769"/>
      <c r="P109" s="206" t="b">
        <f>OR(AND(SUM('PRA110'!G109, 'PRA110'!H109:AM109) &lt;&gt; 0, 'PRA110'!G109 = ""),AND(SUM('PRA110'!G125, 'PRA110'!H125:AM125) &lt;&gt; 0, 'PRA110'!G125 = ""))</f>
        <v>0</v>
      </c>
    </row>
    <row r="110" spans="1:16" s="206" customFormat="1" ht="13.5">
      <c r="A110" s="386"/>
      <c r="B110" s="73"/>
      <c r="C110" s="73"/>
      <c r="D110" s="795"/>
      <c r="E110" s="828"/>
      <c r="F110" s="1149" t="s">
        <v>106</v>
      </c>
      <c r="G110" s="786" t="str">
        <f>IF('PRA110'!G110="", "", IFERROR(('PRA110'!G110 * SUM('PRA110'!I110, 'PRA110'!K110:AM110)+'PRA110'!G126 * SUM('PRA110'!I126, 'PRA110'!K126:AM126))/(SUM('PRA110'!I110, 'PRA110'!K110:AM110)+SUM('PRA110'!I126, 'PRA110'!K126:AM126)), ""))</f>
        <v/>
      </c>
      <c r="H110" s="383">
        <f t="shared" si="19"/>
        <v>1</v>
      </c>
      <c r="I110" s="383">
        <v>0</v>
      </c>
      <c r="J110" s="384">
        <v>1</v>
      </c>
      <c r="K110" s="30">
        <f t="shared" si="18"/>
        <v>1</v>
      </c>
      <c r="L110" s="399"/>
      <c r="M110" s="782">
        <f>IF(Metrics!$I$7="Reported weights",H110,K110)</f>
        <v>1</v>
      </c>
      <c r="N110" s="390"/>
      <c r="O110" s="769"/>
      <c r="P110" s="206" t="b">
        <f>OR(AND(SUM('PRA110'!G110, 'PRA110'!H110:AM110) &lt;&gt; 0, 'PRA110'!G110 = ""),AND(SUM('PRA110'!G126, 'PRA110'!H126:AM126) &lt;&gt; 0, 'PRA110'!G126 = ""))</f>
        <v>0</v>
      </c>
    </row>
    <row r="111" spans="1:16" s="206" customFormat="1" ht="37.15">
      <c r="A111" s="386"/>
      <c r="B111" s="73"/>
      <c r="C111" s="73"/>
      <c r="D111" s="795" t="s">
        <v>583</v>
      </c>
      <c r="E111" s="828" t="s">
        <v>790</v>
      </c>
      <c r="F111" s="1144" t="s">
        <v>924</v>
      </c>
      <c r="G111" s="1141"/>
      <c r="H111" s="388"/>
      <c r="I111" s="388"/>
      <c r="J111" s="388"/>
      <c r="K111" s="388"/>
      <c r="L111" s="399"/>
      <c r="M111" s="29"/>
      <c r="N111" s="381"/>
      <c r="O111" s="769"/>
    </row>
    <row r="112" spans="1:16" s="206" customFormat="1" ht="13.5">
      <c r="A112" s="386"/>
      <c r="B112" s="73"/>
      <c r="C112" s="73"/>
      <c r="D112" s="795" t="s">
        <v>584</v>
      </c>
      <c r="E112" s="828" t="s">
        <v>791</v>
      </c>
      <c r="F112" s="1145" t="s">
        <v>67</v>
      </c>
      <c r="G112" s="1142"/>
      <c r="H112" s="388"/>
      <c r="I112" s="388"/>
      <c r="J112" s="388"/>
      <c r="K112" s="388"/>
      <c r="L112" s="399"/>
      <c r="M112" s="29"/>
      <c r="N112" s="381"/>
      <c r="O112" s="769"/>
    </row>
    <row r="113" spans="1:16" s="206" customFormat="1" ht="26.65" customHeight="1">
      <c r="A113" s="386"/>
      <c r="B113" s="73"/>
      <c r="C113" s="73"/>
      <c r="D113" s="752" t="s">
        <v>515</v>
      </c>
      <c r="E113" s="830" t="s">
        <v>1115</v>
      </c>
      <c r="F113" s="1157" t="s">
        <v>1140</v>
      </c>
      <c r="G113" s="1154"/>
      <c r="H113" s="786">
        <f>IF(G113="", J113, G113)</f>
        <v>0</v>
      </c>
      <c r="I113" s="786">
        <v>0</v>
      </c>
      <c r="J113" s="384">
        <v>0</v>
      </c>
      <c r="K113" s="30">
        <f t="shared" ref="K113" si="20">MAX(MIN(J113, H113), I113)</f>
        <v>0</v>
      </c>
      <c r="L113" s="399"/>
      <c r="M113" s="782">
        <f>IF(Metrics!$I$7="Reported weights",H113,K113)</f>
        <v>0</v>
      </c>
      <c r="N113" s="390"/>
      <c r="O113" s="785"/>
      <c r="P113" s="206" t="b">
        <f>AND('PRA110'!G113="",SUMIF('PRA110'!H113:AM113,"&lt;&gt;0")&gt;0)</f>
        <v>0</v>
      </c>
    </row>
    <row r="114" spans="1:16" s="206" customFormat="1" ht="13.5">
      <c r="A114" s="386"/>
      <c r="B114" s="73"/>
      <c r="C114" s="73"/>
      <c r="D114" s="795"/>
      <c r="E114" s="828"/>
      <c r="F114" s="1150" t="s">
        <v>1156</v>
      </c>
      <c r="G114" s="1154"/>
      <c r="H114" s="383">
        <f>IF(G114="", J114, G114)</f>
        <v>0</v>
      </c>
      <c r="I114" s="383">
        <v>0</v>
      </c>
      <c r="J114" s="384">
        <v>0</v>
      </c>
      <c r="K114" s="30">
        <f t="shared" ref="K114:K117" si="21">MAX(MIN(J114, H114), I114)</f>
        <v>0</v>
      </c>
      <c r="L114" s="399"/>
      <c r="M114" s="782">
        <f>IF(Metrics!$I$7="Reported weights",H114,K114)</f>
        <v>0</v>
      </c>
      <c r="N114" s="390"/>
      <c r="O114" s="769"/>
      <c r="P114" s="206" t="b">
        <f>IF(Admin!$B$30=1,OR(AND(SUM('PRA110'!G114, 'PRA110'!H114:AM114) &lt;&gt; 0, 'PRA110'!G114 = ""),AND(SUM('PRA110'!G115, 'PRA110'!H115:AM115) &lt;&gt; 0, 'PRA110'!G115 = "")),OR(AND(SUM('PRA110'!G114, 'PRA110'!H114:AM114) &lt;&gt; 0, 'PRA110'!G114 = ""),AND(SUM('PRA110'!G115, 'PRA110'!H115:AM115) &lt;&gt; 0, 'PRA110'!G115 = ""),AND(SUM('PRA110'!G113, 'PRA110'!H113:AM113) &lt;&gt; 0, 'PRA110'!G113 = "")))</f>
        <v>0</v>
      </c>
    </row>
    <row r="115" spans="1:16" s="206" customFormat="1" ht="13.5">
      <c r="A115" s="386"/>
      <c r="B115" s="73"/>
      <c r="C115" s="73"/>
      <c r="D115" s="795"/>
      <c r="E115" s="828"/>
      <c r="F115" s="1149" t="s">
        <v>1155</v>
      </c>
      <c r="G115" s="1155"/>
      <c r="H115" s="383">
        <f t="shared" ref="H115:H126" si="22">IF(G115="", J115, G115)</f>
        <v>0</v>
      </c>
      <c r="I115" s="383">
        <v>0</v>
      </c>
      <c r="J115" s="384">
        <v>0</v>
      </c>
      <c r="K115" s="30">
        <f>MAX(MIN(J115, H115), I115)</f>
        <v>0</v>
      </c>
      <c r="L115" s="399"/>
      <c r="M115" s="782">
        <f>IF(Metrics!$I$7="Reported weights",H115,K115)</f>
        <v>0</v>
      </c>
      <c r="N115" s="390"/>
      <c r="O115" s="769"/>
      <c r="P115" s="206" t="b">
        <f>IF(Admin!$B$30=1,OR(AND(SUM('PRA110'!G115, 'PRA110'!H115:AM115) &lt;&gt; 0, 'PRA110'!G115 = ""),AND(SUM('PRA110'!G113, 'PRA110'!H113:AM113) &lt;&gt; 0, 'PRA110'!G113 = "")),AND('PRA110'!G115="",SUMIF('PRA110'!H115:AM115,"&lt;&gt;0")&gt;0))</f>
        <v>0</v>
      </c>
    </row>
    <row r="116" spans="1:16" s="206" customFormat="1" ht="13.5">
      <c r="A116" s="386"/>
      <c r="B116" s="73"/>
      <c r="C116" s="73"/>
      <c r="D116" s="795" t="s">
        <v>587</v>
      </c>
      <c r="E116" s="828" t="s">
        <v>794</v>
      </c>
      <c r="F116" s="1145" t="s">
        <v>79</v>
      </c>
      <c r="G116" s="1155"/>
      <c r="H116" s="383">
        <f t="shared" si="22"/>
        <v>0</v>
      </c>
      <c r="I116" s="383">
        <v>0</v>
      </c>
      <c r="J116" s="384">
        <v>0</v>
      </c>
      <c r="K116" s="30">
        <f t="shared" si="21"/>
        <v>0</v>
      </c>
      <c r="L116" s="399"/>
      <c r="M116" s="782">
        <f>IF(Metrics!$I$7="Reported weights",H116,K116)</f>
        <v>0</v>
      </c>
      <c r="N116" s="390"/>
      <c r="O116" s="769"/>
      <c r="P116" s="206" t="b">
        <f>AND('PRA110'!G116="",SUMIF('PRA110'!H116:AM116,"&lt;&gt;0")&gt;0)</f>
        <v>0</v>
      </c>
    </row>
    <row r="117" spans="1:16" s="206" customFormat="1" ht="13.5">
      <c r="A117" s="386"/>
      <c r="B117" s="73"/>
      <c r="C117" s="73"/>
      <c r="D117" s="795" t="s">
        <v>588</v>
      </c>
      <c r="E117" s="828" t="s">
        <v>795</v>
      </c>
      <c r="F117" s="1145" t="s">
        <v>81</v>
      </c>
      <c r="G117" s="1155"/>
      <c r="H117" s="383">
        <f t="shared" si="22"/>
        <v>0</v>
      </c>
      <c r="I117" s="383">
        <v>0</v>
      </c>
      <c r="J117" s="384">
        <v>0</v>
      </c>
      <c r="K117" s="30">
        <f t="shared" si="21"/>
        <v>0</v>
      </c>
      <c r="L117" s="399"/>
      <c r="M117" s="782">
        <f>IF(Metrics!$I$7="Reported weights",H117,K117)</f>
        <v>0</v>
      </c>
      <c r="N117" s="390"/>
      <c r="O117" s="769"/>
      <c r="P117" s="206" t="b">
        <f>AND('PRA110'!G117="",SUMIF('PRA110'!H117:AM117,"&lt;&gt;0")&gt;0)</f>
        <v>0</v>
      </c>
    </row>
    <row r="118" spans="1:16" s="206" customFormat="1" ht="13.5">
      <c r="A118" s="386"/>
      <c r="B118" s="73"/>
      <c r="C118" s="73"/>
      <c r="D118" s="795" t="s">
        <v>589</v>
      </c>
      <c r="E118" s="828" t="s">
        <v>796</v>
      </c>
      <c r="F118" s="1145" t="s">
        <v>89</v>
      </c>
      <c r="G118" s="1141"/>
      <c r="H118" s="388"/>
      <c r="I118" s="388"/>
      <c r="J118" s="388"/>
      <c r="K118" s="388"/>
      <c r="L118" s="378"/>
      <c r="M118" s="782">
        <f>IF(Metrics!$I$7="Reported weights",H118,K118)</f>
        <v>0</v>
      </c>
      <c r="N118" s="381"/>
      <c r="O118" s="769"/>
    </row>
    <row r="119" spans="1:16" s="206" customFormat="1" ht="13.5">
      <c r="A119" s="386"/>
      <c r="B119" s="73"/>
      <c r="C119" s="73"/>
      <c r="D119" s="795" t="s">
        <v>590</v>
      </c>
      <c r="E119" s="828" t="s">
        <v>797</v>
      </c>
      <c r="F119" s="1149" t="s">
        <v>91</v>
      </c>
      <c r="G119" s="1155"/>
      <c r="H119" s="383">
        <f t="shared" si="22"/>
        <v>0</v>
      </c>
      <c r="I119" s="383">
        <v>0</v>
      </c>
      <c r="J119" s="384">
        <v>0</v>
      </c>
      <c r="K119" s="30">
        <f t="shared" ref="K119:K126" si="23">MAX(MIN(J119, H119), I119)</f>
        <v>0</v>
      </c>
      <c r="L119" s="378"/>
      <c r="M119" s="782">
        <f>IF(Metrics!$I$7="Reported weights",H119,K119)</f>
        <v>0</v>
      </c>
      <c r="N119" s="390"/>
      <c r="O119" s="769"/>
      <c r="P119" s="206" t="b">
        <f>AND('PRA110'!G119="",SUMIF('PRA110'!H119:AM119,"&lt;&gt;0")&gt;0)</f>
        <v>0</v>
      </c>
    </row>
    <row r="120" spans="1:16" s="206" customFormat="1" ht="13.5">
      <c r="A120" s="386"/>
      <c r="B120" s="73"/>
      <c r="C120" s="73"/>
      <c r="D120" s="795" t="s">
        <v>591</v>
      </c>
      <c r="E120" s="828" t="s">
        <v>798</v>
      </c>
      <c r="F120" s="1149" t="s">
        <v>93</v>
      </c>
      <c r="G120" s="1155"/>
      <c r="H120" s="383">
        <f t="shared" si="22"/>
        <v>0</v>
      </c>
      <c r="I120" s="383">
        <v>0</v>
      </c>
      <c r="J120" s="384">
        <v>0</v>
      </c>
      <c r="K120" s="30">
        <f t="shared" si="23"/>
        <v>0</v>
      </c>
      <c r="L120" s="378"/>
      <c r="M120" s="782">
        <f>IF(Metrics!$I$7="Reported weights",H120,K120)</f>
        <v>0</v>
      </c>
      <c r="N120" s="390"/>
      <c r="O120" s="769"/>
      <c r="P120" s="206" t="b">
        <f>AND('PRA110'!G120="",SUMIF('PRA110'!H120:AM120,"&lt;&gt;0")&gt;0)</f>
        <v>0</v>
      </c>
    </row>
    <row r="121" spans="1:16" s="206" customFormat="1" ht="13.5">
      <c r="A121" s="386"/>
      <c r="B121" s="73"/>
      <c r="C121" s="73"/>
      <c r="D121" s="795" t="s">
        <v>592</v>
      </c>
      <c r="E121" s="828" t="s">
        <v>799</v>
      </c>
      <c r="F121" s="1149" t="s">
        <v>251</v>
      </c>
      <c r="G121" s="1155"/>
      <c r="H121" s="383">
        <f t="shared" si="22"/>
        <v>0</v>
      </c>
      <c r="I121" s="383">
        <v>0</v>
      </c>
      <c r="J121" s="384">
        <v>0</v>
      </c>
      <c r="K121" s="30">
        <f t="shared" si="23"/>
        <v>0</v>
      </c>
      <c r="L121" s="378"/>
      <c r="M121" s="782">
        <f>IF(Metrics!$I$7="Reported weights",H121,K121)</f>
        <v>0</v>
      </c>
      <c r="N121" s="390"/>
      <c r="O121" s="769"/>
      <c r="P121" s="206" t="b">
        <f>AND('PRA110'!G121="",SUMIF('PRA110'!H121:AM121,"&lt;&gt;0")&gt;0)</f>
        <v>0</v>
      </c>
    </row>
    <row r="122" spans="1:16" s="206" customFormat="1" ht="13.5">
      <c r="A122" s="386"/>
      <c r="B122" s="73"/>
      <c r="C122" s="73"/>
      <c r="D122" s="795" t="s">
        <v>593</v>
      </c>
      <c r="E122" s="828" t="s">
        <v>800</v>
      </c>
      <c r="F122" s="1149" t="s">
        <v>97</v>
      </c>
      <c r="G122" s="1155"/>
      <c r="H122" s="383">
        <f t="shared" si="22"/>
        <v>0</v>
      </c>
      <c r="I122" s="383">
        <v>0</v>
      </c>
      <c r="J122" s="384">
        <v>0</v>
      </c>
      <c r="K122" s="30">
        <f t="shared" si="23"/>
        <v>0</v>
      </c>
      <c r="L122" s="378"/>
      <c r="M122" s="782">
        <f>IF(Metrics!$I$7="Reported weights",H122,K122)</f>
        <v>0</v>
      </c>
      <c r="N122" s="390"/>
      <c r="O122" s="769"/>
      <c r="P122" s="206" t="b">
        <f>AND('PRA110'!G122="",SUMIF('PRA110'!H122:AM122,"&lt;&gt;0")&gt;0)</f>
        <v>0</v>
      </c>
    </row>
    <row r="123" spans="1:16" s="206" customFormat="1" ht="13.5">
      <c r="A123" s="386"/>
      <c r="B123" s="73"/>
      <c r="C123" s="73"/>
      <c r="D123" s="795" t="s">
        <v>594</v>
      </c>
      <c r="E123" s="828" t="s">
        <v>801</v>
      </c>
      <c r="F123" s="1151" t="s">
        <v>100</v>
      </c>
      <c r="G123" s="1155"/>
      <c r="H123" s="383">
        <f t="shared" si="22"/>
        <v>0</v>
      </c>
      <c r="I123" s="383">
        <v>0</v>
      </c>
      <c r="J123" s="384">
        <v>0</v>
      </c>
      <c r="K123" s="30">
        <f t="shared" si="23"/>
        <v>0</v>
      </c>
      <c r="L123" s="378"/>
      <c r="M123" s="782">
        <f>IF(Metrics!$I$7="Reported weights",H123,K123)</f>
        <v>0</v>
      </c>
      <c r="N123" s="390"/>
      <c r="O123" s="769"/>
      <c r="P123" s="206" t="b">
        <f>AND('PRA110'!G123="",SUMIF('PRA110'!H123:AM123,"&lt;&gt;0")&gt;0)</f>
        <v>0</v>
      </c>
    </row>
    <row r="124" spans="1:16" s="206" customFormat="1" ht="13.5">
      <c r="A124" s="50"/>
      <c r="B124" s="73"/>
      <c r="C124" s="73"/>
      <c r="D124" s="795"/>
      <c r="E124" s="828"/>
      <c r="F124" s="1149" t="s">
        <v>948</v>
      </c>
      <c r="G124" s="1155"/>
      <c r="H124" s="383">
        <f t="shared" si="22"/>
        <v>0</v>
      </c>
      <c r="I124" s="383">
        <v>0</v>
      </c>
      <c r="J124" s="384">
        <v>0</v>
      </c>
      <c r="K124" s="30">
        <f t="shared" si="23"/>
        <v>0</v>
      </c>
      <c r="L124" s="378"/>
      <c r="M124" s="782">
        <f>IF(Metrics!$I$7="Reported weights",H124,K124)</f>
        <v>0</v>
      </c>
      <c r="N124" s="390"/>
      <c r="O124" s="769"/>
      <c r="P124" s="206" t="b">
        <f>OR(AND(SUM('PRA110'!G124, 'PRA110'!H124:AM124) &lt;&gt; 0, 'PRA110'!G124 = ""),AND(SUM('PRA110'!G125, 'PRA110'!H125:AM125) &lt;&gt; 0, 'PRA110'!G125 = ""))</f>
        <v>0</v>
      </c>
    </row>
    <row r="125" spans="1:16" s="206" customFormat="1" ht="13.5">
      <c r="A125" s="50"/>
      <c r="B125" s="73"/>
      <c r="C125" s="73"/>
      <c r="D125" s="795" t="s">
        <v>596</v>
      </c>
      <c r="E125" s="828" t="s">
        <v>803</v>
      </c>
      <c r="F125" s="1149" t="s">
        <v>1170</v>
      </c>
      <c r="G125" s="1155"/>
      <c r="H125" s="383">
        <f t="shared" si="22"/>
        <v>0</v>
      </c>
      <c r="I125" s="383">
        <v>0</v>
      </c>
      <c r="J125" s="384">
        <v>0</v>
      </c>
      <c r="K125" s="30">
        <f t="shared" si="23"/>
        <v>0</v>
      </c>
      <c r="L125" s="378"/>
      <c r="M125" s="782">
        <f>IF(Metrics!$I$7="Reported weights",H125,K125)</f>
        <v>0</v>
      </c>
      <c r="N125" s="390"/>
      <c r="O125" s="769"/>
      <c r="P125" s="206" t="b">
        <f>AND('PRA110'!G125="",SUMIF('PRA110'!H125:AM125,"&lt;&gt;0")&gt;0)</f>
        <v>0</v>
      </c>
    </row>
    <row r="126" spans="1:16" s="206" customFormat="1" ht="13.5">
      <c r="A126" s="50"/>
      <c r="B126" s="73"/>
      <c r="C126" s="73"/>
      <c r="D126" s="795" t="s">
        <v>597</v>
      </c>
      <c r="E126" s="828" t="s">
        <v>804</v>
      </c>
      <c r="F126" s="1149" t="s">
        <v>106</v>
      </c>
      <c r="G126" s="1155"/>
      <c r="H126" s="383">
        <f t="shared" si="22"/>
        <v>0</v>
      </c>
      <c r="I126" s="383">
        <v>0</v>
      </c>
      <c r="J126" s="384">
        <v>0</v>
      </c>
      <c r="K126" s="30">
        <f t="shared" si="23"/>
        <v>0</v>
      </c>
      <c r="L126" s="378"/>
      <c r="M126" s="782">
        <f>IF(Metrics!$I$7="Reported weights",H126,K126)</f>
        <v>0</v>
      </c>
      <c r="N126" s="390"/>
      <c r="O126" s="769"/>
      <c r="P126" s="206" t="b">
        <f>AND('PRA110'!G126="",SUMIF('PRA110'!H126:AM126,"&lt;&gt;0")&gt;0)</f>
        <v>0</v>
      </c>
    </row>
    <row r="127" spans="1:16" s="206" customFormat="1" ht="24.75">
      <c r="A127" s="50"/>
      <c r="B127" s="73"/>
      <c r="C127" s="73"/>
      <c r="D127" s="795" t="s">
        <v>180</v>
      </c>
      <c r="E127" s="1137" t="s">
        <v>181</v>
      </c>
      <c r="F127" s="1152" t="s">
        <v>598</v>
      </c>
      <c r="G127" s="1141"/>
      <c r="H127" s="388"/>
      <c r="I127" s="388"/>
      <c r="J127" s="388"/>
      <c r="K127" s="388"/>
      <c r="L127" s="378"/>
      <c r="M127" s="29"/>
      <c r="N127" s="381"/>
      <c r="O127" s="769"/>
    </row>
    <row r="128" spans="1:16" s="206" customFormat="1" ht="13.5">
      <c r="A128" s="50"/>
      <c r="B128" s="73"/>
      <c r="C128" s="73"/>
      <c r="D128" s="795"/>
      <c r="E128" s="828"/>
      <c r="F128" s="1144" t="s">
        <v>925</v>
      </c>
      <c r="G128" s="786" t="str">
        <f>IF('PRA110'!G128="", "", IFERROR(((('PRA110'!G128 * SUM('PRA110'!I128,'PRA110'!K128:AM128)-'PRA110'!G129*SUM('PRA110'!I129,'PRA110'!K129:AM129))/(SUM('PRA110'!I128,'PRA110'!K128:AM128)-SUM('PRA110'!I129,'PRA110'!K129:AM129)))*(SUM('PRA110'!I128,'PRA110'!K128:AM128)-SUM('PRA110'!I129,'PRA110'!K129:AM129))-M128*('PRA110'!J128-'PRA110'!J129))/((SUM('PRA110'!I128:AM128)-2*'PRA110'!J128)-(SUM('PRA110'!I129:AM129)-2*'PRA110'!J129)), ""))</f>
        <v/>
      </c>
      <c r="H128" s="383">
        <f>IF(G128="", J128, G128)</f>
        <v>0.5</v>
      </c>
      <c r="I128" s="30">
        <v>0</v>
      </c>
      <c r="J128" s="384">
        <v>0.5</v>
      </c>
      <c r="K128" s="30">
        <f t="shared" ref="K128:K141" si="24">MAX(MIN(J128, H128), I128)</f>
        <v>0.5</v>
      </c>
      <c r="L128" s="378"/>
      <c r="M128" s="405">
        <v>0.2</v>
      </c>
      <c r="N128" s="390">
        <v>1</v>
      </c>
      <c r="O128" s="769"/>
      <c r="P128" s="206" t="b">
        <f>AND('PRA110'!G128="",SUMIF('PRA110'!H128:AM128,"&lt;&gt;0")&gt;0)</f>
        <v>0</v>
      </c>
    </row>
    <row r="129" spans="1:16" s="206" customFormat="1" ht="24.75">
      <c r="A129" s="50"/>
      <c r="B129" s="73"/>
      <c r="C129" s="73"/>
      <c r="D129" s="795" t="s">
        <v>600</v>
      </c>
      <c r="E129" s="828" t="s">
        <v>805</v>
      </c>
      <c r="F129" s="1144" t="s">
        <v>1171</v>
      </c>
      <c r="G129" s="786" t="str">
        <f>IF('PRA110'!G129="", "", IFERROR(('PRA110'!G129*SUM('PRA110'!I129,'PRA110'!K129:AM129)-'LCR Weights'!M129*'PRA110'!J129)/(SUM('PRA110'!I129:AM129)-2*'PRA110'!J129),""))</f>
        <v/>
      </c>
      <c r="H129" s="383">
        <f t="shared" ref="H129:H140" si="25">IF(G129="", J129, G129)</f>
        <v>1</v>
      </c>
      <c r="I129" s="30">
        <v>1</v>
      </c>
      <c r="J129" s="384">
        <v>1</v>
      </c>
      <c r="K129" s="30">
        <f t="shared" si="24"/>
        <v>1</v>
      </c>
      <c r="L129" s="378"/>
      <c r="M129" s="405">
        <v>0.2</v>
      </c>
      <c r="N129" s="390">
        <v>1</v>
      </c>
      <c r="O129" s="769"/>
      <c r="P129" s="206" t="b">
        <f>AND('PRA110'!G129="",SUMIF('PRA110'!H129:AM129,"&lt;&gt;0")&gt;0)</f>
        <v>0</v>
      </c>
    </row>
    <row r="130" spans="1:16" s="206" customFormat="1" ht="13.5">
      <c r="A130" s="50"/>
      <c r="B130" s="73"/>
      <c r="C130" s="73"/>
      <c r="D130" s="795"/>
      <c r="E130" s="828"/>
      <c r="F130" s="1144" t="s">
        <v>926</v>
      </c>
      <c r="G130" s="786" t="str">
        <f>IF('PRA110'!G130="", "", IFERROR(((('PRA110'!G130 * SUM('PRA110'!I130,'PRA110'!K130:AM130)-'PRA110'!G131*SUM('PRA110'!I131,'PRA110'!K131:AM131))/(SUM('PRA110'!I130,'PRA110'!K130:AM130)-SUM('PRA110'!I131,'PRA110'!K131:AM131)))*(SUM('PRA110'!I130,'PRA110'!K130:AM130)-SUM('PRA110'!I131,'PRA110'!K131:AM131))-M130*('PRA110'!J130-'PRA110'!J131))/((SUM('PRA110'!I130:AM130)-2*'PRA110'!J130)-(SUM('PRA110'!I131:AM131)-2*'PRA110'!J131)), ""))</f>
        <v/>
      </c>
      <c r="H130" s="383">
        <f>IF(G130="", 0.5, G130)</f>
        <v>0.5</v>
      </c>
      <c r="I130" s="384">
        <v>0</v>
      </c>
      <c r="J130" s="384">
        <v>1</v>
      </c>
      <c r="K130" s="30">
        <f t="shared" si="24"/>
        <v>0.5</v>
      </c>
      <c r="L130" s="378"/>
      <c r="M130" s="405">
        <v>0.2</v>
      </c>
      <c r="N130" s="390">
        <v>1</v>
      </c>
      <c r="O130" s="769"/>
      <c r="P130" s="206" t="b">
        <f>OR(AND(SUM('PRA110'!G130, 'PRA110'!H130:AM130) &lt;&gt; 0, 'PRA110'!G130 = ""),AND(SUM('PRA110'!G131, 'PRA110'!H131:AM131) &lt;&gt; 0, 'PRA110'!G131 = ""))</f>
        <v>0</v>
      </c>
    </row>
    <row r="131" spans="1:16" s="206" customFormat="1" ht="24.75">
      <c r="A131" s="50"/>
      <c r="B131" s="73"/>
      <c r="C131" s="73"/>
      <c r="D131" s="795" t="s">
        <v>603</v>
      </c>
      <c r="E131" s="828" t="s">
        <v>806</v>
      </c>
      <c r="F131" s="1144" t="s">
        <v>927</v>
      </c>
      <c r="G131" s="786" t="str">
        <f>IF('PRA110'!G131="", "", IFERROR(('PRA110'!G131*SUM('PRA110'!I131,'PRA110'!K131:AM131)-'LCR Weights'!M131*'PRA110'!J131)/(SUM('PRA110'!I131:AM131)-2*'PRA110'!J131),""))</f>
        <v/>
      </c>
      <c r="H131" s="383">
        <f t="shared" si="25"/>
        <v>1</v>
      </c>
      <c r="I131" s="30">
        <v>1</v>
      </c>
      <c r="J131" s="384">
        <v>1</v>
      </c>
      <c r="K131" s="30">
        <f t="shared" si="24"/>
        <v>1</v>
      </c>
      <c r="L131" s="378"/>
      <c r="M131" s="405">
        <v>0.2</v>
      </c>
      <c r="N131" s="390">
        <v>1</v>
      </c>
      <c r="O131" s="769"/>
      <c r="P131" s="206" t="b">
        <f>AND('PRA110'!G131="",SUMIF('PRA110'!H131:AM131,"&lt;&gt;0")&gt;0)</f>
        <v>0</v>
      </c>
    </row>
    <row r="132" spans="1:16" s="206" customFormat="1" ht="13.5">
      <c r="A132" s="50"/>
      <c r="B132" s="73"/>
      <c r="C132" s="73"/>
      <c r="D132" s="795"/>
      <c r="E132" s="828"/>
      <c r="F132" s="1144" t="s">
        <v>928</v>
      </c>
      <c r="G132" s="786" t="str">
        <f>IF('PRA110'!G132="", "", IFERROR(((('PRA110'!G132 * SUM('PRA110'!I132,'PRA110'!K132:AM132)-'PRA110'!G133*SUM('PRA110'!I133,'PRA110'!K133:AM133))/(SUM('PRA110'!I132,'PRA110'!K132:AM132)-SUM('PRA110'!I133,'PRA110'!K133:AM133)))*(SUM('PRA110'!I132,'PRA110'!K132:AM132)-SUM('PRA110'!I133,'PRA110'!K133:AM133))-M132*('PRA110'!J132-'PRA110'!J133))/((SUM('PRA110'!I132:AM132)-2*'PRA110'!J132)-(SUM('PRA110'!I133:AM133)-2*'PRA110'!J133)), ""))</f>
        <v/>
      </c>
      <c r="H132" s="383">
        <f t="shared" si="25"/>
        <v>1</v>
      </c>
      <c r="I132" s="30">
        <v>1</v>
      </c>
      <c r="J132" s="384">
        <v>1</v>
      </c>
      <c r="K132" s="30">
        <f t="shared" si="24"/>
        <v>1</v>
      </c>
      <c r="L132" s="378"/>
      <c r="M132" s="405">
        <v>0.2</v>
      </c>
      <c r="N132" s="390"/>
      <c r="O132" s="769"/>
      <c r="P132" s="206" t="b">
        <f>OR(AND(SUM('PRA110'!G132, 'PRA110'!H132:AM132) &lt;&gt; 0, 'PRA110'!G132 = ""),AND(SUM('PRA110'!G133, 'PRA110'!H133:AM133) &lt;&gt; 0, 'PRA110'!G133 = ""))</f>
        <v>0</v>
      </c>
    </row>
    <row r="133" spans="1:16" s="206" customFormat="1" ht="24.75">
      <c r="A133" s="50"/>
      <c r="B133" s="73"/>
      <c r="C133" s="73"/>
      <c r="D133" s="795" t="s">
        <v>605</v>
      </c>
      <c r="E133" s="828" t="s">
        <v>807</v>
      </c>
      <c r="F133" s="1144" t="s">
        <v>1172</v>
      </c>
      <c r="G133" s="786" t="str">
        <f>IF('PRA110'!G133="", "", 'PRA110'!G133)</f>
        <v/>
      </c>
      <c r="H133" s="383">
        <f t="shared" si="25"/>
        <v>0.25</v>
      </c>
      <c r="I133" s="30">
        <v>0.05</v>
      </c>
      <c r="J133" s="384">
        <v>0.25</v>
      </c>
      <c r="K133" s="30">
        <f t="shared" si="24"/>
        <v>0.25</v>
      </c>
      <c r="L133" s="378"/>
      <c r="M133" s="782">
        <f>IF(Metrics!$I$7="Reported weights",H133,K133)</f>
        <v>0.25</v>
      </c>
      <c r="N133" s="390"/>
      <c r="O133" s="769"/>
      <c r="P133" s="206" t="b">
        <f>AND('PRA110'!G133="",SUMIF('PRA110'!H133:AM133,"&lt;&gt;0")&gt;0)</f>
        <v>0</v>
      </c>
    </row>
    <row r="134" spans="1:16" s="206" customFormat="1" ht="13.5">
      <c r="A134" s="50"/>
      <c r="B134" s="73"/>
      <c r="C134" s="73"/>
      <c r="D134" s="795"/>
      <c r="E134" s="828"/>
      <c r="F134" s="1144" t="s">
        <v>929</v>
      </c>
      <c r="G134" s="786" t="str">
        <f>IF('PRA110'!G134="", "", IFERROR(((('PRA110'!G134 * SUM('PRA110'!I134,'PRA110'!K134:AM134)-'PRA110'!G135*SUM('PRA110'!I135,'PRA110'!K135:AM135))/(SUM('PRA110'!I134,'PRA110'!K134:AM134)-SUM('PRA110'!I135,'PRA110'!K135:AM135)))*(SUM('PRA110'!I134,'PRA110'!K134:AM134)-SUM('PRA110'!I135,'PRA110'!K135:AM135))-M134*('PRA110'!J134-'PRA110'!J135))/((SUM('PRA110'!I134:AM134)-2*'PRA110'!J134)-(SUM('PRA110'!I135:AM135)-2*'PRA110'!J135)), ""))</f>
        <v/>
      </c>
      <c r="H134" s="383">
        <f t="shared" si="25"/>
        <v>1</v>
      </c>
      <c r="I134" s="30">
        <v>1</v>
      </c>
      <c r="J134" s="384">
        <v>1</v>
      </c>
      <c r="K134" s="30">
        <f t="shared" si="24"/>
        <v>1</v>
      </c>
      <c r="L134" s="378"/>
      <c r="M134" s="405">
        <v>0.2</v>
      </c>
      <c r="N134" s="390"/>
      <c r="O134" s="769"/>
      <c r="P134" s="206" t="b">
        <f>OR(AND(SUM('PRA110'!G134, 'PRA110'!H134:AM134) &lt;&gt; 0, 'PRA110'!G134 = ""),AND(SUM('PRA110'!G135, 'PRA110'!H135:AM135) &lt;&gt; 0, 'PRA110'!G135 = ""))</f>
        <v>0</v>
      </c>
    </row>
    <row r="135" spans="1:16" s="206" customFormat="1" ht="24.75">
      <c r="A135" s="50"/>
      <c r="B135" s="73"/>
      <c r="C135" s="73"/>
      <c r="D135" s="795" t="s">
        <v>608</v>
      </c>
      <c r="E135" s="828" t="s">
        <v>808</v>
      </c>
      <c r="F135" s="1144" t="s">
        <v>930</v>
      </c>
      <c r="G135" s="786" t="str">
        <f>IF('PRA110'!G135="", "", 'PRA110'!G135)</f>
        <v/>
      </c>
      <c r="H135" s="383">
        <f t="shared" si="25"/>
        <v>0.25</v>
      </c>
      <c r="I135" s="30">
        <v>0.05</v>
      </c>
      <c r="J135" s="384">
        <v>0.25</v>
      </c>
      <c r="K135" s="30">
        <f t="shared" si="24"/>
        <v>0.25</v>
      </c>
      <c r="L135" s="378"/>
      <c r="M135" s="782">
        <f>IF(Metrics!$I$7="Reported weights",H135,K135)</f>
        <v>0.25</v>
      </c>
      <c r="N135" s="390"/>
      <c r="O135" s="769"/>
      <c r="P135" s="206" t="b">
        <f>AND('PRA110'!G135="",SUMIF('PRA110'!H135:AM135,"&lt;&gt;0")&gt;0)</f>
        <v>0</v>
      </c>
    </row>
    <row r="136" spans="1:16" s="206" customFormat="1" ht="24.75">
      <c r="A136" s="50"/>
      <c r="B136" s="73"/>
      <c r="C136" s="73"/>
      <c r="D136" s="795"/>
      <c r="E136" s="828"/>
      <c r="F136" s="1144" t="s">
        <v>1098</v>
      </c>
      <c r="G136" s="786" t="str">
        <f>IF('PRA110'!G136="", "", IFERROR(('PRA110'!G136*SUM('PRA110'!I136,'PRA110'!K136:AM136)-'LCR Weights'!M136*'PRA110'!J136)/(SUM('PRA110'!I136:AM136)-2*'PRA110'!J136),""))</f>
        <v/>
      </c>
      <c r="H136" s="383">
        <f t="shared" si="25"/>
        <v>1</v>
      </c>
      <c r="I136" s="30">
        <v>1</v>
      </c>
      <c r="J136" s="384">
        <v>1</v>
      </c>
      <c r="K136" s="30">
        <f>MAX(MIN(J136, H136), I136)</f>
        <v>1</v>
      </c>
      <c r="L136" s="378"/>
      <c r="M136" s="405">
        <v>0.2</v>
      </c>
      <c r="N136" s="390"/>
      <c r="O136" s="769"/>
      <c r="P136" s="206" t="b">
        <f>AND('PRA110'!G136="",SUMIF('PRA110'!H136:AM136,"&lt;&gt;0")&gt;0)</f>
        <v>0</v>
      </c>
    </row>
    <row r="137" spans="1:16" s="206" customFormat="1" ht="13.5">
      <c r="A137" s="50"/>
      <c r="B137" s="73"/>
      <c r="C137" s="73"/>
      <c r="D137" s="795" t="s">
        <v>192</v>
      </c>
      <c r="E137" s="828" t="s">
        <v>193</v>
      </c>
      <c r="F137" s="1144" t="s">
        <v>610</v>
      </c>
      <c r="G137" s="786" t="str">
        <f>IF('PRA110'!G137="", "", IFERROR(('PRA110'!G137*SUM('PRA110'!I137,'PRA110'!K137:AM137)-'LCR Weights'!M137*'PRA110'!J137)/(SUM('PRA110'!I137:AM137)-2*'PRA110'!J137),""))</f>
        <v/>
      </c>
      <c r="H137" s="383">
        <f>IF(G137="", 0.5, G137)</f>
        <v>0.5</v>
      </c>
      <c r="I137" s="384">
        <v>0</v>
      </c>
      <c r="J137" s="384">
        <v>1</v>
      </c>
      <c r="K137" s="30">
        <f t="shared" si="24"/>
        <v>0.5</v>
      </c>
      <c r="L137" s="378"/>
      <c r="M137" s="405">
        <v>0.2</v>
      </c>
      <c r="N137" s="390">
        <v>1</v>
      </c>
      <c r="O137" s="769"/>
      <c r="P137" s="206" t="b">
        <f>AND('PRA110'!G137="",SUMIF('PRA110'!H137:AM137,"&lt;&gt;0")&gt;0)</f>
        <v>0</v>
      </c>
    </row>
    <row r="138" spans="1:16" s="206" customFormat="1" ht="13.5">
      <c r="A138" s="50"/>
      <c r="B138" s="73"/>
      <c r="C138" s="73"/>
      <c r="D138" s="795" t="s">
        <v>194</v>
      </c>
      <c r="E138" s="1002" t="s">
        <v>195</v>
      </c>
      <c r="F138" s="1143" t="s">
        <v>128</v>
      </c>
      <c r="G138" s="786" t="str">
        <f>IF('PRA110'!G138="", "", 'PRA110'!G138)</f>
        <v/>
      </c>
      <c r="H138" s="383">
        <f>IF(G138="", J138, G138)</f>
        <v>1</v>
      </c>
      <c r="I138" s="30">
        <v>1</v>
      </c>
      <c r="J138" s="384">
        <v>1</v>
      </c>
      <c r="K138" s="30">
        <f t="shared" si="24"/>
        <v>1</v>
      </c>
      <c r="L138" s="378"/>
      <c r="M138" s="782">
        <f>IF(Metrics!$I$7="Reported weights",H138,K138)</f>
        <v>1</v>
      </c>
      <c r="N138" s="390"/>
      <c r="O138" s="769"/>
      <c r="P138" s="206" t="b">
        <f>AND('PRA110'!G138="",SUMIF('PRA110'!H138:AM138,"&lt;&gt;0")&gt;0)</f>
        <v>0</v>
      </c>
    </row>
    <row r="139" spans="1:16" s="206" customFormat="1" ht="13.5">
      <c r="A139" s="50"/>
      <c r="B139" s="73"/>
      <c r="C139" s="73"/>
      <c r="D139" s="795" t="s">
        <v>196</v>
      </c>
      <c r="E139" s="1002" t="s">
        <v>197</v>
      </c>
      <c r="F139" s="1143" t="s">
        <v>198</v>
      </c>
      <c r="G139" s="786" t="str">
        <f>IF('PRA110'!G139="", "", 'PRA110'!G139)</f>
        <v/>
      </c>
      <c r="H139" s="383">
        <f t="shared" si="25"/>
        <v>1</v>
      </c>
      <c r="I139" s="30">
        <v>1</v>
      </c>
      <c r="J139" s="384">
        <v>1</v>
      </c>
      <c r="K139" s="30">
        <f t="shared" si="24"/>
        <v>1</v>
      </c>
      <c r="L139" s="378"/>
      <c r="M139" s="782">
        <f>IF(Metrics!$I$7="Reported weights",H139,K139)</f>
        <v>1</v>
      </c>
      <c r="N139" s="390"/>
      <c r="O139" s="769"/>
      <c r="P139" s="206" t="b">
        <f>AND('PRA110'!G139="",SUMIF('PRA110'!H139:AM139,"&lt;&gt;0")&gt;0)</f>
        <v>0</v>
      </c>
    </row>
    <row r="140" spans="1:16" s="206" customFormat="1" ht="13.5">
      <c r="A140" s="50"/>
      <c r="B140" s="73"/>
      <c r="C140" s="73"/>
      <c r="D140" s="795"/>
      <c r="E140" s="1002"/>
      <c r="F140" s="1143" t="s">
        <v>1141</v>
      </c>
      <c r="G140" s="786" t="str">
        <f>IF('PRA110'!G140="", "", IFERROR((('PRA110'!G140 * SUM('PRA110'!I140, 'PRA110'!K140:AM140)-'PRA110'!G141 * SUM('PRA110'!I141, 'PRA110'!K141:AM141)))/((SUM('PRA110'!I140, 'PRA110'!K140:AM140)-SUM('PRA110'!I141, 'PRA110'!K141:AM141))), ""))</f>
        <v/>
      </c>
      <c r="H140" s="383">
        <f t="shared" si="25"/>
        <v>1</v>
      </c>
      <c r="I140" s="30">
        <v>1</v>
      </c>
      <c r="J140" s="384">
        <v>1</v>
      </c>
      <c r="K140" s="30">
        <f t="shared" si="24"/>
        <v>1</v>
      </c>
      <c r="L140" s="378"/>
      <c r="M140" s="782">
        <f>IF(Metrics!$I$7="Reported weights",H140,K140)</f>
        <v>1</v>
      </c>
      <c r="N140" s="390"/>
      <c r="O140" s="769"/>
      <c r="P140" s="206" t="b">
        <f>OR(AND(SUM('PRA110'!G140, 'PRA110'!H140:AM140) &lt;&gt; 0, 'PRA110'!G140 = ""),AND(SUM('PRA110'!G141, 'PRA110'!H141:AM141) &lt;&gt; 0, 'PRA110'!G141 = ""))</f>
        <v>0</v>
      </c>
    </row>
    <row r="141" spans="1:16" s="206" customFormat="1" ht="33.75" customHeight="1">
      <c r="A141" s="50"/>
      <c r="B141" s="73"/>
      <c r="C141" s="73"/>
      <c r="D141" s="827"/>
      <c r="E141" s="1005"/>
      <c r="F141" s="1158" t="s">
        <v>1158</v>
      </c>
      <c r="G141" s="786" t="str">
        <f>IF('PRA110'!G141="", "", IFERROR((('PRA110'!G141 * SUM('PRA110'!I141, 'PRA110'!K141:AM141)-'PRA110'!G143 * SUM('PRA110'!I143, 'PRA110'!K143:AM143)-IF(Admin!$B$30&gt;1,'PRA110'!G142*SUM('PRA110'!I142,'PRA110'!K142:AM142),0)))/((SUM('PRA110'!I141, 'PRA110'!K141:AM141)-SUM('PRA110'!I143, 'PRA110'!K143:AM143)-IF(Admin!$B$30&gt;1,SUM('PRA110'!I142,'PRA110'!K142:AM142),0))), ""))</f>
        <v/>
      </c>
      <c r="H141" s="786">
        <f>IF(G141="", J141, G141)</f>
        <v>0</v>
      </c>
      <c r="I141" s="30">
        <v>0</v>
      </c>
      <c r="J141" s="384">
        <v>0</v>
      </c>
      <c r="K141" s="30">
        <f t="shared" si="24"/>
        <v>0</v>
      </c>
      <c r="L141" s="780"/>
      <c r="M141" s="782">
        <f>IF(Metrics!$I$7="Reported weights",H141,K141)</f>
        <v>0</v>
      </c>
      <c r="N141" s="390"/>
      <c r="O141" s="785"/>
      <c r="P141" s="206" t="b">
        <f>IF(Admin!$B$30=1,OR(AND(SUM('PRA110'!G141, 'PRA110'!H141:AM141) &lt;&gt; 0, 'PRA110'!G141 = ""),AND(SUM('PRA110'!G143, 'PRA110'!H143:AM143) &lt;&gt; 0, 'PRA110'!G143 = "")),OR(AND(SUM('PRA110'!G141, 'PRA110'!H141:AM141) &lt;&gt; 0, 'PRA110'!G141 = ""),AND(SUM('PRA110'!G142, 'PRA110'!H142:AM142) &lt;&gt; 0, 'PRA110'!G142 = ""),AND(SUM('PRA110'!G143, 'PRA110'!H143:AM143) &lt;&gt; 0, 'PRA110'!G143 = "")))</f>
        <v>0</v>
      </c>
    </row>
    <row r="142" spans="1:16" s="206" customFormat="1" ht="30.4" customHeight="1">
      <c r="A142" s="50"/>
      <c r="B142" s="73"/>
      <c r="C142" s="73"/>
      <c r="D142" s="752" t="s">
        <v>517</v>
      </c>
      <c r="E142" s="830" t="s">
        <v>1118</v>
      </c>
      <c r="F142" s="1156" t="s">
        <v>1139</v>
      </c>
      <c r="G142" s="786" t="str">
        <f>IF('PRA110'!G142="", "", 'PRA110'!G142)</f>
        <v/>
      </c>
      <c r="H142" s="786">
        <f>IF(G142="", J142, G142)</f>
        <v>0</v>
      </c>
      <c r="I142" s="30">
        <v>0</v>
      </c>
      <c r="J142" s="384">
        <v>0</v>
      </c>
      <c r="K142" s="30">
        <f t="shared" ref="K142" si="26">MAX(MIN(J142, H142), I142)</f>
        <v>0</v>
      </c>
      <c r="L142" s="780"/>
      <c r="M142" s="782">
        <f>IF(Metrics!$I$7="Reported weights",H142,K142)</f>
        <v>0</v>
      </c>
      <c r="N142" s="390"/>
      <c r="O142" s="785"/>
      <c r="P142" s="206" t="b">
        <f>AND('PRA110'!G142="",SUMIF('PRA110'!H142:AM142,"&lt;&gt;0")&gt;0)</f>
        <v>0</v>
      </c>
    </row>
    <row r="143" spans="1:16" s="206" customFormat="1" ht="34.9" customHeight="1">
      <c r="A143" s="50"/>
      <c r="B143" s="73"/>
      <c r="C143" s="73"/>
      <c r="D143" s="750"/>
      <c r="E143" s="1006"/>
      <c r="F143" s="1159" t="s">
        <v>1159</v>
      </c>
      <c r="G143" s="786" t="str">
        <f>IF('PRA110'!G143="", "", IFERROR((('PRA110'!G143 * SUM('PRA110'!I143, 'PRA110'!K143:AM143)-IF(Admin!$B$30=1,'PRA110'!G142*SUM('PRA110'!I142,'PRA110'!K142:AM142),0)))/((SUM('PRA110'!I143, 'PRA110'!K143:AM143)-IF(Admin!$B$30=1,SUM('PRA110'!I142,'PRA110'!K142:AM142),0))), ""))</f>
        <v/>
      </c>
      <c r="H143" s="786">
        <f>IF(G143="", J143, G143)</f>
        <v>0</v>
      </c>
      <c r="I143" s="30">
        <v>0</v>
      </c>
      <c r="J143" s="384">
        <v>0</v>
      </c>
      <c r="K143" s="30">
        <f t="shared" ref="K143" si="27">MAX(MIN(J143, H143), I143)</f>
        <v>0</v>
      </c>
      <c r="L143" s="780"/>
      <c r="M143" s="782">
        <f>IF(Metrics!$I$7="Reported weights",H143,K143)</f>
        <v>0</v>
      </c>
      <c r="N143" s="390"/>
      <c r="O143" s="785"/>
      <c r="P143" s="206" t="b">
        <f>IF(Admin!$B$30=1,OR(AND(SUM('PRA110'!G143, 'PRA110'!H143:AM143) &lt;&gt; 0, 'PRA110'!G143 = ""),AND(SUM('PRA110'!G142, 'PRA110'!H142:AM142) &lt;&gt; 0, 'PRA110'!G142 = "")),AND(SUM('PRA110'!G143, 'PRA110'!H143:AM143) &lt;&gt; 0, 'PRA110'!G143 = ""))</f>
        <v>0</v>
      </c>
    </row>
    <row r="144" spans="1:16" s="206" customFormat="1" ht="13.5">
      <c r="A144" s="50"/>
      <c r="B144" s="73"/>
      <c r="C144" s="73"/>
      <c r="D144" s="795" t="s">
        <v>202</v>
      </c>
      <c r="E144" s="792" t="s">
        <v>203</v>
      </c>
      <c r="F144" s="1143" t="s">
        <v>204</v>
      </c>
      <c r="G144" s="786" t="str">
        <f>IF('PRA110'!G144="", "", 'PRA110'!G144)</f>
        <v/>
      </c>
      <c r="H144" s="383">
        <f>IF(G144="", J144, G144)</f>
        <v>1</v>
      </c>
      <c r="I144" s="30">
        <v>0</v>
      </c>
      <c r="J144" s="384">
        <v>1</v>
      </c>
      <c r="K144" s="30">
        <f>MAX(MIN(J144, H144), I144)</f>
        <v>1</v>
      </c>
      <c r="L144" s="378"/>
      <c r="M144" s="782">
        <f>IF(Metrics!$I$7="Reported weights",H144,K144)</f>
        <v>1</v>
      </c>
      <c r="N144" s="390">
        <v>1</v>
      </c>
      <c r="O144" s="769"/>
      <c r="P144" s="206" t="b">
        <f>AND('PRA110'!G144="",SUMIF('PRA110'!H144:AM144,"&lt;&gt;0")&gt;0)</f>
        <v>0</v>
      </c>
    </row>
    <row r="145" spans="1:16" s="206" customFormat="1" ht="13.5">
      <c r="A145" s="50"/>
      <c r="B145" s="73"/>
      <c r="C145" s="73"/>
      <c r="D145" s="795" t="s">
        <v>205</v>
      </c>
      <c r="E145" s="792" t="s">
        <v>206</v>
      </c>
      <c r="F145" s="208" t="s">
        <v>970</v>
      </c>
      <c r="G145" s="388"/>
      <c r="H145" s="388"/>
      <c r="I145" s="388"/>
      <c r="J145" s="388"/>
      <c r="K145" s="388"/>
      <c r="L145" s="378"/>
      <c r="M145" s="29"/>
      <c r="N145" s="381"/>
      <c r="O145" s="769"/>
    </row>
    <row r="146" spans="1:16" s="206" customFormat="1" ht="13.5">
      <c r="A146" s="50"/>
      <c r="B146" s="73"/>
      <c r="C146" s="73"/>
      <c r="D146" s="795" t="s">
        <v>208</v>
      </c>
      <c r="E146" s="792" t="s">
        <v>209</v>
      </c>
      <c r="F146" s="208" t="s">
        <v>971</v>
      </c>
      <c r="G146" s="388"/>
      <c r="H146" s="388"/>
      <c r="I146" s="388"/>
      <c r="J146" s="388"/>
      <c r="K146" s="388"/>
      <c r="L146" s="378"/>
      <c r="M146" s="29"/>
      <c r="N146" s="381"/>
      <c r="O146" s="769"/>
    </row>
    <row r="147" spans="1:16" s="206" customFormat="1" ht="18.75" customHeight="1">
      <c r="A147" s="50"/>
      <c r="B147" s="73"/>
      <c r="C147" s="73"/>
      <c r="D147" s="795" t="s">
        <v>211</v>
      </c>
      <c r="E147" s="792" t="s">
        <v>212</v>
      </c>
      <c r="F147" s="208" t="s">
        <v>213</v>
      </c>
      <c r="G147" s="388"/>
      <c r="H147" s="388"/>
      <c r="I147" s="388"/>
      <c r="J147" s="388"/>
      <c r="K147" s="388"/>
      <c r="L147" s="378"/>
      <c r="M147" s="29"/>
      <c r="N147" s="381"/>
      <c r="O147" s="769"/>
    </row>
    <row r="148" spans="1:16" s="206" customFormat="1" ht="32.25" customHeight="1">
      <c r="A148" s="50"/>
      <c r="B148" s="73"/>
      <c r="C148" s="73"/>
      <c r="D148" s="1246"/>
      <c r="E148" s="1248">
        <v>3</v>
      </c>
      <c r="F148" s="1250" t="s">
        <v>214</v>
      </c>
      <c r="G148" s="397"/>
      <c r="H148" s="398"/>
      <c r="I148" s="1349" t="s">
        <v>34</v>
      </c>
      <c r="J148" s="1349" t="s">
        <v>34</v>
      </c>
      <c r="K148" s="1349" t="s">
        <v>34</v>
      </c>
      <c r="L148" s="399"/>
      <c r="M148" s="29"/>
      <c r="N148" s="400"/>
      <c r="O148" s="769"/>
    </row>
    <row r="149" spans="1:16" s="206" customFormat="1" ht="24.75" customHeight="1">
      <c r="A149" s="50"/>
      <c r="B149" s="73"/>
      <c r="C149" s="73"/>
      <c r="D149" s="1247"/>
      <c r="E149" s="1249"/>
      <c r="F149" s="1249"/>
      <c r="G149" s="401"/>
      <c r="H149" s="402"/>
      <c r="I149" s="1350"/>
      <c r="J149" s="1350"/>
      <c r="K149" s="1350"/>
      <c r="L149" s="399"/>
      <c r="M149" s="29"/>
      <c r="N149" s="403"/>
      <c r="O149" s="769"/>
    </row>
    <row r="150" spans="1:16" s="256" customFormat="1" ht="15" customHeight="1">
      <c r="A150" s="50"/>
      <c r="B150" s="73"/>
      <c r="C150" s="73"/>
      <c r="D150" s="795" t="s">
        <v>215</v>
      </c>
      <c r="E150" s="792" t="s">
        <v>216</v>
      </c>
      <c r="F150" s="254" t="s">
        <v>611</v>
      </c>
      <c r="G150" s="382" t="str">
        <f>IF('PRA110'!G150="", "", 'PRA110'!G150)</f>
        <v/>
      </c>
      <c r="H150" s="383">
        <f>IF(G150="", J150, G150)</f>
        <v>1</v>
      </c>
      <c r="I150" s="30">
        <v>0</v>
      </c>
      <c r="J150" s="384">
        <v>1</v>
      </c>
      <c r="K150" s="30">
        <f t="shared" ref="K150:K151" si="28">MAX(MIN(J150, H150), I150)</f>
        <v>1</v>
      </c>
      <c r="L150" s="378"/>
      <c r="M150" s="782">
        <f>IF(Metrics!$I$7="Reported weights",H150,K150)</f>
        <v>1</v>
      </c>
      <c r="N150" s="390"/>
      <c r="O150" s="770"/>
      <c r="P150" s="206" t="b">
        <f>AND('PRA110'!G150="",SUMIF('PRA110'!H150:AM150,"&lt;&gt;0")&gt;0)</f>
        <v>0</v>
      </c>
    </row>
    <row r="151" spans="1:16" s="256" customFormat="1" ht="15" customHeight="1">
      <c r="A151" s="50"/>
      <c r="B151" s="73"/>
      <c r="C151" s="73"/>
      <c r="D151" s="795" t="s">
        <v>217</v>
      </c>
      <c r="E151" s="792" t="s">
        <v>218</v>
      </c>
      <c r="F151" s="254" t="s">
        <v>219</v>
      </c>
      <c r="G151" s="382" t="str">
        <f>IF('PRA110'!G151="", "", 'PRA110'!G151)</f>
        <v/>
      </c>
      <c r="H151" s="383">
        <f>IF(G151="", J151, G151)</f>
        <v>1</v>
      </c>
      <c r="I151" s="30">
        <v>0</v>
      </c>
      <c r="J151" s="384">
        <v>1</v>
      </c>
      <c r="K151" s="30">
        <f t="shared" si="28"/>
        <v>1</v>
      </c>
      <c r="L151" s="378"/>
      <c r="M151" s="782">
        <f>IF(Metrics!$I$7="Reported weights",H151,K151)</f>
        <v>1</v>
      </c>
      <c r="N151" s="390"/>
      <c r="O151" s="770"/>
      <c r="P151" s="206" t="b">
        <f>AND('PRA110'!G151="",SUMIF('PRA110'!H151:AM151,"&lt;&gt;0")&gt;0)</f>
        <v>0</v>
      </c>
    </row>
    <row r="152" spans="1:16" s="256" customFormat="1" ht="15" customHeight="1">
      <c r="A152" s="50"/>
      <c r="B152" s="73"/>
      <c r="C152" s="73"/>
      <c r="D152" s="795" t="s">
        <v>220</v>
      </c>
      <c r="E152" s="792" t="s">
        <v>221</v>
      </c>
      <c r="F152" s="1040" t="s">
        <v>67</v>
      </c>
      <c r="G152" s="388"/>
      <c r="H152" s="388"/>
      <c r="I152" s="388"/>
      <c r="J152" s="388"/>
      <c r="K152" s="388"/>
      <c r="L152" s="378"/>
      <c r="M152" s="406"/>
      <c r="N152" s="381"/>
      <c r="O152" s="770"/>
      <c r="P152" s="206"/>
    </row>
    <row r="153" spans="1:16" s="256" customFormat="1" ht="24.75">
      <c r="A153" s="50"/>
      <c r="B153" s="73"/>
      <c r="C153" s="73"/>
      <c r="D153" s="752" t="s">
        <v>519</v>
      </c>
      <c r="E153" s="830" t="s">
        <v>1121</v>
      </c>
      <c r="F153" s="1160" t="s">
        <v>1140</v>
      </c>
      <c r="G153" s="382" t="str">
        <f>IF('PRA110'!G153="", "", 'PRA110'!G153)</f>
        <v/>
      </c>
      <c r="H153" s="786">
        <f>IF(G153="", J153, G153)</f>
        <v>1</v>
      </c>
      <c r="I153" s="30">
        <v>0</v>
      </c>
      <c r="J153" s="384">
        <v>1</v>
      </c>
      <c r="K153" s="30">
        <f t="shared" ref="K153" si="29">MAX(MIN(J153, H153), I153)</f>
        <v>1</v>
      </c>
      <c r="L153" s="780"/>
      <c r="M153" s="782">
        <f>IF(Metrics!$I$7="Reported weights",H153,K153)</f>
        <v>1</v>
      </c>
      <c r="N153" s="390"/>
      <c r="O153" s="785"/>
      <c r="P153" s="206" t="b">
        <f>AND('PRA110'!G153="",SUMIF('PRA110'!H153:AM153,"&lt;&gt;0")&gt;0)</f>
        <v>0</v>
      </c>
    </row>
    <row r="154" spans="1:16" s="256" customFormat="1" ht="15" customHeight="1">
      <c r="A154" s="50"/>
      <c r="B154" s="73"/>
      <c r="C154" s="73"/>
      <c r="D154" s="795" t="s">
        <v>222</v>
      </c>
      <c r="E154" s="798" t="s">
        <v>223</v>
      </c>
      <c r="F154" s="1013" t="s">
        <v>69</v>
      </c>
      <c r="G154" s="388"/>
      <c r="H154" s="388"/>
      <c r="I154" s="388"/>
      <c r="J154" s="388"/>
      <c r="K154" s="388"/>
      <c r="L154" s="378"/>
      <c r="M154" s="406"/>
      <c r="N154" s="381"/>
      <c r="O154" s="770"/>
      <c r="P154" s="206"/>
    </row>
    <row r="155" spans="1:16" s="256" customFormat="1" ht="15" customHeight="1">
      <c r="A155" s="50"/>
      <c r="B155" s="73"/>
      <c r="C155" s="73"/>
      <c r="D155" s="795" t="s">
        <v>612</v>
      </c>
      <c r="E155" s="798" t="s">
        <v>809</v>
      </c>
      <c r="F155" s="224" t="s">
        <v>613</v>
      </c>
      <c r="G155" s="382" t="str">
        <f>IF('PRA110'!G155="", "", 'PRA110'!G155)</f>
        <v/>
      </c>
      <c r="H155" s="383">
        <f>IF(G155="", J155, G155)</f>
        <v>0.8</v>
      </c>
      <c r="I155" s="30">
        <v>0</v>
      </c>
      <c r="J155" s="384">
        <v>0.8</v>
      </c>
      <c r="K155" s="30">
        <f t="shared" ref="K155:K160" si="30">MAX(MIN(J155, H155), I155)</f>
        <v>0.8</v>
      </c>
      <c r="L155" s="378"/>
      <c r="M155" s="782">
        <f>IF(Metrics!$I$7="Reported weights",H155,K155)</f>
        <v>0.8</v>
      </c>
      <c r="N155" s="390"/>
      <c r="O155" s="770"/>
      <c r="P155" s="206" t="b">
        <f>AND('PRA110'!G155="",SUMIF('PRA110'!H155:AM155,"&lt;&gt;0")&gt;0)</f>
        <v>0</v>
      </c>
    </row>
    <row r="156" spans="1:16" s="256" customFormat="1" ht="15" customHeight="1">
      <c r="A156" s="50"/>
      <c r="B156" s="73"/>
      <c r="C156" s="73"/>
      <c r="D156" s="795" t="s">
        <v>224</v>
      </c>
      <c r="E156" s="798" t="s">
        <v>225</v>
      </c>
      <c r="F156" s="231" t="s">
        <v>71</v>
      </c>
      <c r="G156" s="382" t="str">
        <f>IF('PRA110'!G156="", "", 'PRA110'!G156)</f>
        <v/>
      </c>
      <c r="H156" s="383">
        <f t="shared" ref="H156:H171" si="31">IF(G156="", J156, G156)</f>
        <v>1</v>
      </c>
      <c r="I156" s="30">
        <v>0</v>
      </c>
      <c r="J156" s="384">
        <v>1</v>
      </c>
      <c r="K156" s="30">
        <f t="shared" si="30"/>
        <v>1</v>
      </c>
      <c r="L156" s="378"/>
      <c r="M156" s="782">
        <f>IF(Metrics!$I$7="Reported weights",H156,K156)</f>
        <v>1</v>
      </c>
      <c r="N156" s="390"/>
      <c r="O156" s="770"/>
      <c r="P156" s="206" t="b">
        <f>AND('PRA110'!G156="",SUMIF('PRA110'!H156:AM156,"&lt;&gt;0")&gt;0)</f>
        <v>0</v>
      </c>
    </row>
    <row r="157" spans="1:16" s="256" customFormat="1" ht="13.5">
      <c r="A157" s="50"/>
      <c r="B157" s="73"/>
      <c r="C157" s="73"/>
      <c r="D157" s="795"/>
      <c r="E157" s="798"/>
      <c r="F157" s="231" t="s">
        <v>1175</v>
      </c>
      <c r="G157" s="382" t="str">
        <f>IF('PRA110'!G157="", "", IFERROR((('PRA110'!G157 * SUM('PRA110'!I157, 'PRA110'!K157:AM157)-IF(Admin!$B$30=1,'PRA110'!G153*SUM('PRA110'!I153,'PRA110'!K153:AM153),0)))/((SUM('PRA110'!I157, 'PRA110'!K157:AM157)-IF(Admin!$B$30=1,SUM('PRA110'!I153,'PRA110'!K153:AM153),0))), ""))</f>
        <v/>
      </c>
      <c r="H157" s="383">
        <f t="shared" si="31"/>
        <v>1</v>
      </c>
      <c r="I157" s="30">
        <v>0</v>
      </c>
      <c r="J157" s="384">
        <v>1</v>
      </c>
      <c r="K157" s="30">
        <f t="shared" si="30"/>
        <v>1</v>
      </c>
      <c r="L157" s="378"/>
      <c r="M157" s="782">
        <f>IF(Metrics!$I$7="Reported weights",H157,K157)</f>
        <v>1</v>
      </c>
      <c r="N157" s="390"/>
      <c r="O157" s="770"/>
      <c r="P157" s="206" t="b">
        <f>IF(Admin!$B$30=1,OR(AND(SUM('PRA110'!G157, 'PRA110'!H157:AM157) &lt;&gt; 0, 'PRA110'!G157 = ""),AND(SUM('PRA110'!G153, 'PRA110'!H153:AM153) &lt;&gt; 0, 'PRA110'!G153 = "")),AND('PRA110'!G157="",SUMIF('PRA110'!H157:AM157,"&lt;&gt;0")&gt;0))</f>
        <v>0</v>
      </c>
    </row>
    <row r="158" spans="1:16" s="256" customFormat="1" ht="13.5">
      <c r="A158" s="50"/>
      <c r="B158" s="73"/>
      <c r="C158" s="73"/>
      <c r="D158" s="795"/>
      <c r="E158" s="798"/>
      <c r="F158" s="231" t="s">
        <v>1176</v>
      </c>
      <c r="G158" s="382" t="str">
        <f>IF('PRA110'!G158="", "", IFERROR((('PRA110'!G158 * SUM('PRA110'!I158, 'PRA110'!K158:AM158)-IF(OR(Admin!$B$30=2,Admin!$B$30=3),'PRA110'!G153*SUM('PRA110'!I153,'PRA110'!K153:AM153),0)))/((SUM('PRA110'!I158, 'PRA110'!K158:AM158)-IF(OR(Admin!$B$30=2,Admin!$B$30=3),SUM('PRA110'!I153,'PRA110'!K153:AM153),0))), ""))</f>
        <v/>
      </c>
      <c r="H158" s="383">
        <f t="shared" si="31"/>
        <v>1</v>
      </c>
      <c r="I158" s="30">
        <v>0</v>
      </c>
      <c r="J158" s="384">
        <v>1</v>
      </c>
      <c r="K158" s="30">
        <f t="shared" si="30"/>
        <v>1</v>
      </c>
      <c r="L158" s="378"/>
      <c r="M158" s="782">
        <f>IF(Metrics!$I$7="Reported weights",H158,K158)</f>
        <v>1</v>
      </c>
      <c r="N158" s="390"/>
      <c r="O158" s="770"/>
      <c r="P158" s="206" t="b">
        <f>IF(OR(Admin!$B$30=2,Admin!$B$30=3),OR(AND(SUM('PRA110'!G158, 'PRA110'!H158:AM158) &lt;&gt; 0, 'PRA110'!G158 = ""),AND(SUM('PRA110'!G153, 'PRA110'!H153:AM153) &lt;&gt; 0, 'PRA110'!G153 = "")),AND('PRA110'!G158="",SUMIF('PRA110'!H158:AM158,"&lt;&gt;0")&gt;0))</f>
        <v>0</v>
      </c>
    </row>
    <row r="159" spans="1:16" s="256" customFormat="1" ht="13.5">
      <c r="A159" s="50"/>
      <c r="B159" s="73"/>
      <c r="C159" s="73"/>
      <c r="D159" s="795"/>
      <c r="E159" s="798"/>
      <c r="F159" s="231" t="s">
        <v>1177</v>
      </c>
      <c r="G159" s="382" t="str">
        <f>IF('PRA110'!G159="", "", IFERROR((('PRA110'!G159 * SUM('PRA110'!I159, 'PRA110'!K159:AM159)-IF(Admin!$B$30&gt;3,'PRA110'!G153*SUM('PRA110'!I153,'PRA110'!K153:AM153),0)))/((SUM('PRA110'!I159, 'PRA110'!K159:AM159)-IF(Admin!$B$30&gt;3,SUM('PRA110'!I153,'PRA110'!K153:AM153),0))), ""))</f>
        <v/>
      </c>
      <c r="H159" s="383">
        <f t="shared" si="31"/>
        <v>1</v>
      </c>
      <c r="I159" s="30">
        <v>0</v>
      </c>
      <c r="J159" s="384">
        <v>1</v>
      </c>
      <c r="K159" s="30">
        <f t="shared" si="30"/>
        <v>1</v>
      </c>
      <c r="L159" s="378"/>
      <c r="M159" s="782">
        <f>IF(Metrics!$I$7="Reported weights",H159,K159)</f>
        <v>1</v>
      </c>
      <c r="N159" s="390"/>
      <c r="O159" s="770"/>
      <c r="P159" s="206" t="b">
        <f>IF(Admin!$B$30&gt;3,OR(AND(SUM('PRA110'!G159, 'PRA110'!H159:AM159) &lt;&gt; 0, 'PRA110'!G159 = ""),AND(SUM('PRA110'!G153, 'PRA110'!H153:AM153) &lt;&gt; 0, 'PRA110'!G153 = "")),AND('PRA110'!G159="",SUMIF('PRA110'!H159:AM159,"&lt;&gt;0")&gt;0))</f>
        <v>0</v>
      </c>
    </row>
    <row r="160" spans="1:16" s="256" customFormat="1" ht="15" customHeight="1">
      <c r="A160" s="50"/>
      <c r="B160" s="73"/>
      <c r="C160" s="73"/>
      <c r="D160" s="795" t="s">
        <v>232</v>
      </c>
      <c r="E160" s="798" t="s">
        <v>233</v>
      </c>
      <c r="F160" s="220" t="s">
        <v>79</v>
      </c>
      <c r="G160" s="382" t="str">
        <f>IF('PRA110'!G160="", "", 'PRA110'!G160)</f>
        <v/>
      </c>
      <c r="H160" s="383">
        <f t="shared" si="31"/>
        <v>0.93</v>
      </c>
      <c r="I160" s="30">
        <v>0</v>
      </c>
      <c r="J160" s="384">
        <v>0.93</v>
      </c>
      <c r="K160" s="30">
        <f t="shared" si="30"/>
        <v>0.93</v>
      </c>
      <c r="L160" s="378"/>
      <c r="M160" s="782">
        <f>IF(Metrics!$I$7="Reported weights",H160,K160)</f>
        <v>0.93</v>
      </c>
      <c r="N160" s="390"/>
      <c r="O160" s="770"/>
      <c r="P160" s="206" t="b">
        <f>AND('PRA110'!G160="",SUMIF('PRA110'!H160:AM160,"&lt;&gt;0")&gt;0)</f>
        <v>0</v>
      </c>
    </row>
    <row r="161" spans="1:16" s="256" customFormat="1" ht="15" customHeight="1">
      <c r="A161" s="50"/>
      <c r="B161" s="73"/>
      <c r="C161" s="73"/>
      <c r="D161" s="795" t="s">
        <v>234</v>
      </c>
      <c r="E161" s="792" t="s">
        <v>235</v>
      </c>
      <c r="F161" s="258" t="s">
        <v>81</v>
      </c>
      <c r="G161" s="388"/>
      <c r="H161" s="388"/>
      <c r="I161" s="388"/>
      <c r="J161" s="388"/>
      <c r="K161" s="388"/>
      <c r="L161" s="378"/>
      <c r="M161" s="406"/>
      <c r="N161" s="381"/>
      <c r="O161" s="770"/>
      <c r="P161" s="206"/>
    </row>
    <row r="162" spans="1:16" s="256" customFormat="1" ht="15" customHeight="1">
      <c r="A162" s="50"/>
      <c r="B162" s="73"/>
      <c r="C162" s="73"/>
      <c r="D162" s="795" t="s">
        <v>236</v>
      </c>
      <c r="E162" s="793" t="s">
        <v>237</v>
      </c>
      <c r="F162" s="220" t="s">
        <v>83</v>
      </c>
      <c r="G162" s="382" t="str">
        <f>IF('PRA110'!G162="", "", 'PRA110'!G162)</f>
        <v/>
      </c>
      <c r="H162" s="383">
        <f t="shared" si="31"/>
        <v>0.85</v>
      </c>
      <c r="I162" s="30">
        <v>0</v>
      </c>
      <c r="J162" s="384">
        <v>0.85</v>
      </c>
      <c r="K162" s="30">
        <f t="shared" ref="K162:K164" si="32">MAX(MIN(J162, H162), I162)</f>
        <v>0.85</v>
      </c>
      <c r="L162" s="378"/>
      <c r="M162" s="782">
        <f>IF(Metrics!$I$7="Reported weights",H162,K162)</f>
        <v>0.85</v>
      </c>
      <c r="N162" s="390"/>
      <c r="O162" s="770"/>
      <c r="P162" s="206" t="b">
        <f>AND('PRA110'!G162="",SUMIF('PRA110'!H162:AM162,"&lt;&gt;0")&gt;0)</f>
        <v>0</v>
      </c>
    </row>
    <row r="163" spans="1:16" s="256" customFormat="1" ht="15" customHeight="1">
      <c r="A163" s="50"/>
      <c r="B163" s="73"/>
      <c r="C163" s="73"/>
      <c r="D163" s="795" t="s">
        <v>238</v>
      </c>
      <c r="E163" s="793" t="s">
        <v>239</v>
      </c>
      <c r="F163" s="220" t="s">
        <v>240</v>
      </c>
      <c r="G163" s="382" t="str">
        <f>IF('PRA110'!G163="", "", 'PRA110'!G163)</f>
        <v/>
      </c>
      <c r="H163" s="383">
        <f t="shared" si="31"/>
        <v>0.85</v>
      </c>
      <c r="I163" s="30">
        <v>0</v>
      </c>
      <c r="J163" s="384">
        <v>0.85</v>
      </c>
      <c r="K163" s="30">
        <f t="shared" si="32"/>
        <v>0.85</v>
      </c>
      <c r="L163" s="378"/>
      <c r="M163" s="782">
        <f>IF(Metrics!$I$7="Reported weights",H163,K163)</f>
        <v>0.85</v>
      </c>
      <c r="N163" s="390"/>
      <c r="O163" s="770"/>
      <c r="P163" s="206" t="b">
        <f>AND('PRA110'!G163="",SUMIF('PRA110'!H163:AM163,"&lt;&gt;0")&gt;0)</f>
        <v>0</v>
      </c>
    </row>
    <row r="164" spans="1:16" s="256" customFormat="1" ht="15" customHeight="1">
      <c r="A164" s="50"/>
      <c r="B164" s="73"/>
      <c r="C164" s="73"/>
      <c r="D164" s="795" t="s">
        <v>241</v>
      </c>
      <c r="E164" s="793" t="s">
        <v>242</v>
      </c>
      <c r="F164" s="220" t="s">
        <v>87</v>
      </c>
      <c r="G164" s="382" t="str">
        <f>IF('PRA110'!G164="", "", 'PRA110'!G164)</f>
        <v/>
      </c>
      <c r="H164" s="383">
        <f t="shared" si="31"/>
        <v>0.85</v>
      </c>
      <c r="I164" s="30">
        <v>0</v>
      </c>
      <c r="J164" s="384">
        <v>0.85</v>
      </c>
      <c r="K164" s="30">
        <f t="shared" si="32"/>
        <v>0.85</v>
      </c>
      <c r="L164" s="378"/>
      <c r="M164" s="782">
        <f>IF(Metrics!$I$7="Reported weights",H164,K164)</f>
        <v>0.85</v>
      </c>
      <c r="N164" s="390"/>
      <c r="O164" s="770"/>
      <c r="P164" s="206" t="b">
        <f>AND('PRA110'!G164="",SUMIF('PRA110'!H164:AM164,"&lt;&gt;0")&gt;0)</f>
        <v>0</v>
      </c>
    </row>
    <row r="165" spans="1:16" s="256" customFormat="1" ht="15" customHeight="1">
      <c r="A165" s="50"/>
      <c r="B165" s="73"/>
      <c r="C165" s="73"/>
      <c r="D165" s="795" t="s">
        <v>243</v>
      </c>
      <c r="E165" s="792" t="s">
        <v>244</v>
      </c>
      <c r="F165" s="258" t="s">
        <v>89</v>
      </c>
      <c r="G165" s="388"/>
      <c r="H165" s="388"/>
      <c r="I165" s="388"/>
      <c r="J165" s="388"/>
      <c r="K165" s="388"/>
      <c r="L165" s="378"/>
      <c r="M165" s="406"/>
      <c r="N165" s="381"/>
      <c r="O165" s="770"/>
      <c r="P165" s="206"/>
    </row>
    <row r="166" spans="1:16" s="256" customFormat="1" ht="15" customHeight="1">
      <c r="A166" s="50"/>
      <c r="B166" s="73"/>
      <c r="C166" s="73"/>
      <c r="D166" s="795" t="s">
        <v>245</v>
      </c>
      <c r="E166" s="793" t="s">
        <v>246</v>
      </c>
      <c r="F166" s="231" t="s">
        <v>91</v>
      </c>
      <c r="G166" s="382" t="str">
        <f>IF('PRA110'!G166="", "", 'PRA110'!G166)</f>
        <v/>
      </c>
      <c r="H166" s="383">
        <f>IF(G166="", 0.7, G166)</f>
        <v>0.7</v>
      </c>
      <c r="I166" s="384">
        <v>0</v>
      </c>
      <c r="J166" s="384">
        <v>0.75</v>
      </c>
      <c r="K166" s="30">
        <f>MAX(MIN(J166, H166), I166)</f>
        <v>0.7</v>
      </c>
      <c r="L166" s="378"/>
      <c r="M166" s="782">
        <f>IF(Metrics!$I$7="Reported weights",H166,K166)</f>
        <v>0.7</v>
      </c>
      <c r="N166" s="390"/>
      <c r="O166" s="770"/>
      <c r="P166" s="206" t="b">
        <f>AND('PRA110'!G166="",SUMIF('PRA110'!H166:AM166,"&lt;&gt;0")&gt;0)</f>
        <v>0</v>
      </c>
    </row>
    <row r="167" spans="1:16" s="256" customFormat="1" ht="15" customHeight="1">
      <c r="A167" s="50"/>
      <c r="B167" s="73"/>
      <c r="C167" s="73"/>
      <c r="D167" s="795" t="s">
        <v>247</v>
      </c>
      <c r="E167" s="793" t="s">
        <v>248</v>
      </c>
      <c r="F167" s="231" t="s">
        <v>93</v>
      </c>
      <c r="G167" s="382" t="str">
        <f>IF('PRA110'!G167="", "", 'PRA110'!G167)</f>
        <v/>
      </c>
      <c r="H167" s="383">
        <f t="shared" si="31"/>
        <v>0.7</v>
      </c>
      <c r="I167" s="30">
        <v>0</v>
      </c>
      <c r="J167" s="384">
        <v>0.7</v>
      </c>
      <c r="K167" s="30">
        <f t="shared" ref="K167:K171" si="33">MAX(MIN(J167, H167), I167)</f>
        <v>0.7</v>
      </c>
      <c r="L167" s="378"/>
      <c r="M167" s="782">
        <f>IF(Metrics!$I$7="Reported weights",H167,K167)</f>
        <v>0.7</v>
      </c>
      <c r="N167" s="390"/>
      <c r="O167" s="770"/>
      <c r="P167" s="206" t="b">
        <f>AND('PRA110'!G167="",SUMIF('PRA110'!H167:AM167,"&lt;&gt;0")&gt;0)</f>
        <v>0</v>
      </c>
    </row>
    <row r="168" spans="1:16" s="256" customFormat="1" ht="15" customHeight="1">
      <c r="A168" s="50"/>
      <c r="B168" s="73"/>
      <c r="C168" s="73"/>
      <c r="D168" s="795" t="s">
        <v>249</v>
      </c>
      <c r="E168" s="793" t="s">
        <v>250</v>
      </c>
      <c r="F168" s="231" t="s">
        <v>251</v>
      </c>
      <c r="G168" s="382" t="str">
        <f>IF('PRA110'!G168="", "", 'PRA110'!G168)</f>
        <v/>
      </c>
      <c r="H168" s="383">
        <f t="shared" si="31"/>
        <v>0.5</v>
      </c>
      <c r="I168" s="30">
        <v>0</v>
      </c>
      <c r="J168" s="384">
        <v>0.5</v>
      </c>
      <c r="K168" s="30">
        <f t="shared" si="33"/>
        <v>0.5</v>
      </c>
      <c r="L168" s="378"/>
      <c r="M168" s="782">
        <f>IF(Metrics!$I$7="Reported weights",H168,K168)</f>
        <v>0.5</v>
      </c>
      <c r="N168" s="390"/>
      <c r="O168" s="770"/>
      <c r="P168" s="206" t="b">
        <f>AND('PRA110'!G168="",SUMIF('PRA110'!H168:AM168,"&lt;&gt;0")&gt;0)</f>
        <v>0</v>
      </c>
    </row>
    <row r="169" spans="1:16" s="256" customFormat="1" ht="15" customHeight="1">
      <c r="A169" s="50"/>
      <c r="B169" s="73"/>
      <c r="C169" s="73"/>
      <c r="D169" s="795" t="s">
        <v>252</v>
      </c>
      <c r="E169" s="793" t="s">
        <v>253</v>
      </c>
      <c r="F169" s="231" t="s">
        <v>97</v>
      </c>
      <c r="G169" s="382" t="str">
        <f>IF('PRA110'!G169="", "", 'PRA110'!G169)</f>
        <v/>
      </c>
      <c r="H169" s="383">
        <f t="shared" si="31"/>
        <v>0.5</v>
      </c>
      <c r="I169" s="30">
        <v>0</v>
      </c>
      <c r="J169" s="384">
        <v>0.5</v>
      </c>
      <c r="K169" s="30">
        <f t="shared" si="33"/>
        <v>0.5</v>
      </c>
      <c r="L169" s="378"/>
      <c r="M169" s="782">
        <f>IF(Metrics!$I$7="Reported weights",H169,K169)</f>
        <v>0.5</v>
      </c>
      <c r="N169" s="390"/>
      <c r="O169" s="770"/>
      <c r="P169" s="206" t="b">
        <f>AND('PRA110'!G169="",SUMIF('PRA110'!H169:AM169,"&lt;&gt;0")&gt;0)</f>
        <v>0</v>
      </c>
    </row>
    <row r="170" spans="1:16" s="256" customFormat="1" ht="15" customHeight="1">
      <c r="A170" s="50"/>
      <c r="B170" s="73"/>
      <c r="C170" s="73"/>
      <c r="D170" s="795" t="s">
        <v>254</v>
      </c>
      <c r="E170" s="798" t="s">
        <v>255</v>
      </c>
      <c r="F170" s="231" t="s">
        <v>100</v>
      </c>
      <c r="G170" s="382" t="str">
        <f>IF('PRA110'!G170="", "", 'PRA110'!G170)</f>
        <v/>
      </c>
      <c r="H170" s="383">
        <f t="shared" si="31"/>
        <v>0.5</v>
      </c>
      <c r="I170" s="30">
        <v>0</v>
      </c>
      <c r="J170" s="384">
        <v>0.5</v>
      </c>
      <c r="K170" s="30">
        <f t="shared" si="33"/>
        <v>0.5</v>
      </c>
      <c r="L170" s="378"/>
      <c r="M170" s="782">
        <f>IF(Metrics!$I$7="Reported weights",H170,K170)</f>
        <v>0.5</v>
      </c>
      <c r="N170" s="390"/>
      <c r="O170" s="770"/>
      <c r="P170" s="206" t="b">
        <f>AND('PRA110'!G170="",SUMIF('PRA110'!H170:AM170,"&lt;&gt;0")&gt;0)</f>
        <v>0</v>
      </c>
    </row>
    <row r="171" spans="1:16" s="256" customFormat="1" ht="24.75">
      <c r="A171" s="50"/>
      <c r="B171" s="73"/>
      <c r="C171" s="73"/>
      <c r="D171" s="795" t="s">
        <v>614</v>
      </c>
      <c r="E171" s="798" t="s">
        <v>810</v>
      </c>
      <c r="F171" s="231" t="s">
        <v>256</v>
      </c>
      <c r="G171" s="382" t="str">
        <f>IF('PRA110'!G171="", "", 'PRA110'!G171)</f>
        <v/>
      </c>
      <c r="H171" s="383">
        <f t="shared" si="31"/>
        <v>0.75</v>
      </c>
      <c r="I171" s="30">
        <v>0</v>
      </c>
      <c r="J171" s="384">
        <v>0.75</v>
      </c>
      <c r="K171" s="30">
        <f t="shared" si="33"/>
        <v>0.75</v>
      </c>
      <c r="L171" s="378"/>
      <c r="M171" s="782">
        <f>IF(Metrics!$I$7="Reported weights",H171,K171)</f>
        <v>0.75</v>
      </c>
      <c r="N171" s="390"/>
      <c r="O171" s="770"/>
      <c r="P171" s="206" t="b">
        <f>AND('PRA110'!G171="",SUMIF('PRA110'!H171:AM171,"&lt;&gt;0")&gt;0)</f>
        <v>0</v>
      </c>
    </row>
    <row r="172" spans="1:16" s="256" customFormat="1" ht="15" customHeight="1">
      <c r="A172" s="50"/>
      <c r="B172" s="73"/>
      <c r="C172" s="73"/>
      <c r="D172" s="795" t="s">
        <v>257</v>
      </c>
      <c r="E172" s="792" t="s">
        <v>258</v>
      </c>
      <c r="F172" s="257" t="s">
        <v>615</v>
      </c>
      <c r="G172" s="388"/>
      <c r="H172" s="388"/>
      <c r="I172" s="388"/>
      <c r="J172" s="388"/>
      <c r="K172" s="388"/>
      <c r="L172" s="378"/>
      <c r="M172" s="406"/>
      <c r="N172" s="381"/>
      <c r="O172" s="770"/>
      <c r="P172" s="206"/>
    </row>
    <row r="173" spans="1:16" s="256" customFormat="1" ht="15" customHeight="1">
      <c r="A173" s="50"/>
      <c r="B173" s="73"/>
      <c r="C173" s="73"/>
      <c r="D173" s="795" t="s">
        <v>259</v>
      </c>
      <c r="E173" s="793" t="s">
        <v>260</v>
      </c>
      <c r="F173" s="231" t="s">
        <v>616</v>
      </c>
      <c r="G173" s="382" t="str">
        <f>IF('PRA110'!G173="", "", 'PRA110'!G173)</f>
        <v/>
      </c>
      <c r="H173" s="383">
        <f t="shared" ref="H173:H188" si="34">IF(G173="", J173, G173)</f>
        <v>0</v>
      </c>
      <c r="I173" s="30">
        <v>0</v>
      </c>
      <c r="J173" s="384">
        <v>0</v>
      </c>
      <c r="K173" s="30">
        <f t="shared" ref="K173:K179" si="35">MAX(MIN(J173, H173), I173)</f>
        <v>0</v>
      </c>
      <c r="L173" s="378"/>
      <c r="M173" s="782">
        <f>IF(Metrics!$I$7="Reported weights",H173,K173)</f>
        <v>0</v>
      </c>
      <c r="N173" s="390"/>
      <c r="O173" s="770"/>
      <c r="P173" s="206" t="b">
        <f>AND('PRA110'!G173="",SUMIF('PRA110'!H173:AM173,"&lt;&gt;0")&gt;0)</f>
        <v>0</v>
      </c>
    </row>
    <row r="174" spans="1:16" s="256" customFormat="1" ht="15" customHeight="1">
      <c r="A174" s="50"/>
      <c r="B174" s="73"/>
      <c r="C174" s="73"/>
      <c r="D174" s="795" t="s">
        <v>261</v>
      </c>
      <c r="E174" s="793" t="s">
        <v>262</v>
      </c>
      <c r="F174" s="231" t="s">
        <v>617</v>
      </c>
      <c r="G174" s="382" t="str">
        <f>IF('PRA110'!G174="", "", 'PRA110'!G174)</f>
        <v/>
      </c>
      <c r="H174" s="383">
        <f t="shared" si="34"/>
        <v>0</v>
      </c>
      <c r="I174" s="30">
        <v>0</v>
      </c>
      <c r="J174" s="384">
        <v>0</v>
      </c>
      <c r="K174" s="30">
        <f t="shared" si="35"/>
        <v>0</v>
      </c>
      <c r="L174" s="378"/>
      <c r="M174" s="782">
        <f>IF(Metrics!$I$7="Reported weights",H174,K174)</f>
        <v>0</v>
      </c>
      <c r="N174" s="390"/>
      <c r="O174" s="770"/>
      <c r="P174" s="206" t="b">
        <f>AND('PRA110'!G174="",SUMIF('PRA110'!H174:AM174,"&lt;&gt;0")&gt;0)</f>
        <v>0</v>
      </c>
    </row>
    <row r="175" spans="1:16" s="256" customFormat="1" ht="15" customHeight="1">
      <c r="A175" s="50"/>
      <c r="B175" s="73"/>
      <c r="C175" s="73"/>
      <c r="D175" s="795" t="s">
        <v>263</v>
      </c>
      <c r="E175" s="793" t="s">
        <v>264</v>
      </c>
      <c r="F175" s="231" t="s">
        <v>618</v>
      </c>
      <c r="G175" s="382" t="str">
        <f>IF('PRA110'!G175="", "", 'PRA110'!G175)</f>
        <v/>
      </c>
      <c r="H175" s="383">
        <f t="shared" si="34"/>
        <v>0</v>
      </c>
      <c r="I175" s="30">
        <v>0</v>
      </c>
      <c r="J175" s="384">
        <v>0</v>
      </c>
      <c r="K175" s="30">
        <f t="shared" si="35"/>
        <v>0</v>
      </c>
      <c r="L175" s="378"/>
      <c r="M175" s="782">
        <f>IF(Metrics!$I$7="Reported weights",H175,K175)</f>
        <v>0</v>
      </c>
      <c r="N175" s="390"/>
      <c r="O175" s="770"/>
      <c r="P175" s="206" t="b">
        <f>AND('PRA110'!G175="",SUMIF('PRA110'!H175:AM175,"&lt;&gt;0")&gt;0)</f>
        <v>0</v>
      </c>
    </row>
    <row r="176" spans="1:16" s="256" customFormat="1" ht="15" customHeight="1">
      <c r="A176" s="50"/>
      <c r="B176" s="73"/>
      <c r="C176" s="73"/>
      <c r="D176" s="795" t="s">
        <v>265</v>
      </c>
      <c r="E176" s="798" t="s">
        <v>266</v>
      </c>
      <c r="F176" s="220" t="s">
        <v>267</v>
      </c>
      <c r="G176" s="382" t="str">
        <f>IF('PRA110'!G176="", "", 'PRA110'!G176)</f>
        <v/>
      </c>
      <c r="H176" s="383">
        <f t="shared" si="34"/>
        <v>0</v>
      </c>
      <c r="I176" s="30">
        <v>0</v>
      </c>
      <c r="J176" s="384">
        <v>0</v>
      </c>
      <c r="K176" s="30">
        <f t="shared" si="35"/>
        <v>0</v>
      </c>
      <c r="L176" s="378"/>
      <c r="M176" s="782">
        <f>IF(Metrics!$I$7="Reported weights",H176,K176)</f>
        <v>0</v>
      </c>
      <c r="N176" s="390"/>
      <c r="O176" s="770"/>
      <c r="P176" s="206" t="b">
        <f>AND('PRA110'!G176="",SUMIF('PRA110'!H176:AM176,"&lt;&gt;0")&gt;0)</f>
        <v>0</v>
      </c>
    </row>
    <row r="177" spans="1:16" s="256" customFormat="1" ht="15" customHeight="1">
      <c r="A177" s="50"/>
      <c r="B177" s="73"/>
      <c r="C177" s="73"/>
      <c r="D177" s="795" t="s">
        <v>268</v>
      </c>
      <c r="E177" s="798" t="s">
        <v>269</v>
      </c>
      <c r="F177" s="220" t="s">
        <v>270</v>
      </c>
      <c r="G177" s="382" t="str">
        <f>IF('PRA110'!G177="", "", 'PRA110'!G177)</f>
        <v/>
      </c>
      <c r="H177" s="383">
        <f t="shared" si="34"/>
        <v>0</v>
      </c>
      <c r="I177" s="30">
        <v>0</v>
      </c>
      <c r="J177" s="384">
        <v>0</v>
      </c>
      <c r="K177" s="30">
        <f t="shared" si="35"/>
        <v>0</v>
      </c>
      <c r="L177" s="378"/>
      <c r="M177" s="782">
        <f>IF(Metrics!$I$7="Reported weights",H177,K177)</f>
        <v>0</v>
      </c>
      <c r="N177" s="390"/>
      <c r="O177" s="770"/>
      <c r="P177" s="206" t="b">
        <f>AND('PRA110'!G177="",SUMIF('PRA110'!H177:AM177,"&lt;&gt;0")&gt;0)</f>
        <v>0</v>
      </c>
    </row>
    <row r="178" spans="1:16" s="256" customFormat="1" ht="15" customHeight="1">
      <c r="A178" s="50"/>
      <c r="B178" s="73"/>
      <c r="C178" s="73"/>
      <c r="D178" s="795" t="s">
        <v>271</v>
      </c>
      <c r="E178" s="798" t="s">
        <v>272</v>
      </c>
      <c r="F178" s="220" t="s">
        <v>615</v>
      </c>
      <c r="G178" s="382" t="str">
        <f>IF('PRA110'!G178="", "", 'PRA110'!G178)</f>
        <v/>
      </c>
      <c r="H178" s="383">
        <f t="shared" si="34"/>
        <v>0</v>
      </c>
      <c r="I178" s="30">
        <v>0</v>
      </c>
      <c r="J178" s="384">
        <v>0</v>
      </c>
      <c r="K178" s="30">
        <f t="shared" si="35"/>
        <v>0</v>
      </c>
      <c r="L178" s="378"/>
      <c r="M178" s="782">
        <f>IF(Metrics!$I$7="Reported weights",H178,K178)</f>
        <v>0</v>
      </c>
      <c r="N178" s="390"/>
      <c r="O178" s="770"/>
      <c r="P178" s="206" t="b">
        <f>AND('PRA110'!G178="",SUMIF('PRA110'!H178:AM178,"&lt;&gt;0")&gt;0)</f>
        <v>0</v>
      </c>
    </row>
    <row r="179" spans="1:16" s="256" customFormat="1" ht="15" customHeight="1">
      <c r="A179" s="50"/>
      <c r="B179" s="73"/>
      <c r="C179" s="73"/>
      <c r="D179" s="795" t="s">
        <v>273</v>
      </c>
      <c r="E179" s="792" t="s">
        <v>274</v>
      </c>
      <c r="F179" s="257" t="s">
        <v>619</v>
      </c>
      <c r="G179" s="382" t="str">
        <f>IF('PRA110'!G179="", "", 'PRA110'!G179)</f>
        <v/>
      </c>
      <c r="H179" s="383">
        <f t="shared" si="34"/>
        <v>0</v>
      </c>
      <c r="I179" s="30">
        <v>0</v>
      </c>
      <c r="J179" s="384">
        <v>0</v>
      </c>
      <c r="K179" s="30">
        <f t="shared" si="35"/>
        <v>0</v>
      </c>
      <c r="L179" s="378"/>
      <c r="M179" s="782">
        <f>IF(Metrics!$I$7="Reported weights",H179,K179)</f>
        <v>0</v>
      </c>
      <c r="N179" s="390"/>
      <c r="O179" s="770"/>
      <c r="P179" s="206" t="b">
        <f>AND('PRA110'!G179="",SUMIF('PRA110'!H179:AM179,"&lt;&gt;0")&gt;0)</f>
        <v>0</v>
      </c>
    </row>
    <row r="180" spans="1:16" s="256" customFormat="1" ht="15" customHeight="1">
      <c r="A180" s="50"/>
      <c r="B180" s="73"/>
      <c r="C180" s="73"/>
      <c r="D180" s="795" t="s">
        <v>275</v>
      </c>
      <c r="E180" s="792" t="s">
        <v>276</v>
      </c>
      <c r="F180" s="259" t="s">
        <v>620</v>
      </c>
      <c r="G180" s="388"/>
      <c r="H180" s="388"/>
      <c r="I180" s="388"/>
      <c r="J180" s="388"/>
      <c r="K180" s="388"/>
      <c r="L180" s="378"/>
      <c r="M180" s="406"/>
      <c r="N180" s="381"/>
      <c r="O180" s="770"/>
      <c r="P180" s="206"/>
    </row>
    <row r="181" spans="1:16" s="256" customFormat="1" ht="15" customHeight="1">
      <c r="A181" s="50"/>
      <c r="B181" s="73"/>
      <c r="C181" s="73"/>
      <c r="D181" s="795" t="s">
        <v>277</v>
      </c>
      <c r="E181" s="793" t="s">
        <v>278</v>
      </c>
      <c r="F181" s="231" t="s">
        <v>279</v>
      </c>
      <c r="G181" s="382" t="str">
        <f>IF('PRA110'!G181="", "", 'PRA110'!G181)</f>
        <v/>
      </c>
      <c r="H181" s="383">
        <f t="shared" si="34"/>
        <v>1</v>
      </c>
      <c r="I181" s="30">
        <v>1</v>
      </c>
      <c r="J181" s="384">
        <v>1</v>
      </c>
      <c r="K181" s="30">
        <f t="shared" ref="K181:K183" si="36">MAX(MIN(J181, H181), I181)</f>
        <v>1</v>
      </c>
      <c r="L181" s="378"/>
      <c r="M181" s="782">
        <f>IF(Metrics!$I$7="Reported weights",H181,K181)</f>
        <v>1</v>
      </c>
      <c r="N181" s="390"/>
      <c r="O181" s="770"/>
      <c r="P181" s="206" t="b">
        <f>AND('PRA110'!G181="",SUMIF('PRA110'!H181:AM181,"&lt;&gt;0")&gt;0)</f>
        <v>0</v>
      </c>
    </row>
    <row r="182" spans="1:16" s="256" customFormat="1" ht="15" customHeight="1">
      <c r="A182" s="50"/>
      <c r="B182" s="73"/>
      <c r="C182" s="73"/>
      <c r="D182" s="795" t="s">
        <v>280</v>
      </c>
      <c r="E182" s="793" t="s">
        <v>281</v>
      </c>
      <c r="F182" s="231" t="s">
        <v>282</v>
      </c>
      <c r="G182" s="382" t="str">
        <f>IF('PRA110'!G182="", "", 'PRA110'!G182)</f>
        <v/>
      </c>
      <c r="H182" s="383">
        <f t="shared" si="34"/>
        <v>1</v>
      </c>
      <c r="I182" s="30">
        <v>1</v>
      </c>
      <c r="J182" s="384">
        <v>1</v>
      </c>
      <c r="K182" s="30">
        <f t="shared" si="36"/>
        <v>1</v>
      </c>
      <c r="L182" s="378"/>
      <c r="M182" s="782">
        <f>IF(Metrics!$I$7="Reported weights",H182,K182)</f>
        <v>1</v>
      </c>
      <c r="N182" s="390"/>
      <c r="O182" s="770"/>
      <c r="P182" s="206" t="b">
        <f>AND('PRA110'!G182="",SUMIF('PRA110'!H182:AM182,"&lt;&gt;0")&gt;0)</f>
        <v>0</v>
      </c>
    </row>
    <row r="183" spans="1:16" s="256" customFormat="1" ht="15" customHeight="1">
      <c r="A183" s="50"/>
      <c r="B183" s="73"/>
      <c r="C183" s="73"/>
      <c r="D183" s="795" t="s">
        <v>283</v>
      </c>
      <c r="E183" s="793" t="s">
        <v>284</v>
      </c>
      <c r="F183" s="231" t="s">
        <v>285</v>
      </c>
      <c r="G183" s="382" t="str">
        <f>IF('PRA110'!G183="", "", 'PRA110'!G183)</f>
        <v/>
      </c>
      <c r="H183" s="383">
        <f t="shared" si="34"/>
        <v>0.75</v>
      </c>
      <c r="I183" s="30">
        <v>0</v>
      </c>
      <c r="J183" s="384">
        <v>0.75</v>
      </c>
      <c r="K183" s="30">
        <f t="shared" si="36"/>
        <v>0.75</v>
      </c>
      <c r="L183" s="378"/>
      <c r="M183" s="782">
        <f>IF(Metrics!$I$7="Reported weights",H183,K183)</f>
        <v>0.75</v>
      </c>
      <c r="N183" s="390"/>
      <c r="O183" s="770"/>
      <c r="P183" s="206" t="b">
        <f>AND('PRA110'!G183="",SUMIF('PRA110'!H183:AM183,"&lt;&gt;0")&gt;0)</f>
        <v>0</v>
      </c>
    </row>
    <row r="184" spans="1:16" s="256" customFormat="1" ht="15" customHeight="1">
      <c r="A184" s="50"/>
      <c r="B184" s="73"/>
      <c r="C184" s="73"/>
      <c r="D184" s="795" t="s">
        <v>286</v>
      </c>
      <c r="E184" s="793" t="s">
        <v>287</v>
      </c>
      <c r="F184" s="231" t="s">
        <v>621</v>
      </c>
      <c r="G184" s="388"/>
      <c r="H184" s="388"/>
      <c r="I184" s="388"/>
      <c r="J184" s="388"/>
      <c r="K184" s="388"/>
      <c r="L184" s="378"/>
      <c r="M184" s="406"/>
      <c r="N184" s="381"/>
      <c r="O184" s="770"/>
      <c r="P184" s="206"/>
    </row>
    <row r="185" spans="1:16" s="256" customFormat="1" ht="19.899999999999999" customHeight="1">
      <c r="A185" s="50"/>
      <c r="B185" s="73"/>
      <c r="C185" s="73"/>
      <c r="D185" s="795"/>
      <c r="E185" s="798"/>
      <c r="F185" s="231" t="s">
        <v>1147</v>
      </c>
      <c r="G185" s="382" t="str">
        <f>IF('PRA110'!G185="", "", IFERROR(('PRA110'!G185 * SUM('PRA110'!H185:I185, 'PRA110'!K185:AM185)-'PRA110'!G186 * SUM('PRA110'!H186:I186, 'PRA110'!K186:AM186))/(SUM('PRA110'!H185:I185, 'PRA110'!K185:AM185)-SUM('PRA110'!H186:I186, 'PRA110'!K186:AM186)), ""))</f>
        <v/>
      </c>
      <c r="H185" s="383">
        <f t="shared" si="34"/>
        <v>0</v>
      </c>
      <c r="I185" s="30">
        <v>0</v>
      </c>
      <c r="J185" s="384">
        <v>0</v>
      </c>
      <c r="K185" s="30">
        <f t="shared" ref="K185:K188" si="37">MAX(MIN(J185, H185), I185)</f>
        <v>0</v>
      </c>
      <c r="L185" s="378"/>
      <c r="M185" s="782">
        <f>IF(Metrics!$I$7="Reported weights",H185,K185)</f>
        <v>0</v>
      </c>
      <c r="N185" s="390"/>
      <c r="O185" s="770"/>
      <c r="P185" s="206" t="b">
        <f>OR(AND(SUM('PRA110'!G185, 'PRA110'!H185:AM185) &lt;&gt; 0, 'PRA110'!G185 = ""),AND(SUM('PRA110'!G186, 'PRA110'!H186:AM186) &lt;&gt; 0, 'PRA110'!G186 = ""))</f>
        <v>0</v>
      </c>
    </row>
    <row r="186" spans="1:16" s="256" customFormat="1" ht="49.5">
      <c r="A186" s="50"/>
      <c r="B186" s="73"/>
      <c r="C186" s="73"/>
      <c r="D186" s="795" t="s">
        <v>622</v>
      </c>
      <c r="E186" s="798" t="s">
        <v>811</v>
      </c>
      <c r="F186" s="231" t="s">
        <v>949</v>
      </c>
      <c r="G186" s="382" t="str">
        <f>IF('PRA110'!G186="", "", 'PRA110'!G186)</f>
        <v/>
      </c>
      <c r="H186" s="383">
        <f t="shared" si="34"/>
        <v>1</v>
      </c>
      <c r="I186" s="30">
        <v>0</v>
      </c>
      <c r="J186" s="384">
        <v>1</v>
      </c>
      <c r="K186" s="30">
        <f t="shared" si="37"/>
        <v>1</v>
      </c>
      <c r="L186" s="378"/>
      <c r="M186" s="782">
        <f>IF(Metrics!$I$7="Reported weights",H186,K186)</f>
        <v>1</v>
      </c>
      <c r="N186" s="390"/>
      <c r="O186" s="770"/>
      <c r="P186" s="206" t="b">
        <f>AND('PRA110'!G186="",SUMIF('PRA110'!H186:AM186,"&lt;&gt;0")&gt;0)</f>
        <v>0</v>
      </c>
    </row>
    <row r="187" spans="1:16" s="256" customFormat="1" ht="19.899999999999999" customHeight="1">
      <c r="A187" s="50"/>
      <c r="B187" s="73"/>
      <c r="C187" s="73"/>
      <c r="D187" s="795"/>
      <c r="E187" s="798"/>
      <c r="F187" s="231" t="s">
        <v>1148</v>
      </c>
      <c r="G187" s="382" t="str">
        <f>IF('PRA110'!G187="", "", IFERROR(('PRA110'!G187 * SUM('PRA110'!H187:I187, 'PRA110'!K187:AM187)-'PRA110'!G188 * SUM('PRA110'!H188:I188, 'PRA110'!K188:AM188))/(SUM('PRA110'!H187:I187, 'PRA110'!K187:AM187)-SUM('PRA110'!H188:I188, 'PRA110'!K188:AM188)), ""))</f>
        <v/>
      </c>
      <c r="H187" s="383">
        <f t="shared" si="34"/>
        <v>0</v>
      </c>
      <c r="I187" s="30">
        <v>0</v>
      </c>
      <c r="J187" s="384">
        <v>0</v>
      </c>
      <c r="K187" s="30">
        <f t="shared" si="37"/>
        <v>0</v>
      </c>
      <c r="L187" s="378"/>
      <c r="M187" s="782">
        <f>IF(Metrics!$I$7="Reported weights",H187,K187)</f>
        <v>0</v>
      </c>
      <c r="N187" s="390"/>
      <c r="O187" s="770"/>
      <c r="P187" s="206" t="b">
        <f>OR(AND(SUM('PRA110'!G187, 'PRA110'!H187:AM187) &lt;&gt; 0, 'PRA110'!G187 = ""),AND(SUM('PRA110'!G188, 'PRA110'!H188:AM188) &lt;&gt; 0, 'PRA110'!G188 = ""))</f>
        <v>0</v>
      </c>
    </row>
    <row r="188" spans="1:16" s="256" customFormat="1" ht="50.25" customHeight="1">
      <c r="A188" s="50"/>
      <c r="B188" s="73"/>
      <c r="C188" s="73"/>
      <c r="D188" s="795" t="s">
        <v>624</v>
      </c>
      <c r="E188" s="798" t="s">
        <v>812</v>
      </c>
      <c r="F188" s="231" t="s">
        <v>972</v>
      </c>
      <c r="G188" s="382" t="str">
        <f>IF('PRA110'!G188="", "", 'PRA110'!G188)</f>
        <v/>
      </c>
      <c r="H188" s="383">
        <f t="shared" si="34"/>
        <v>1</v>
      </c>
      <c r="I188" s="30">
        <v>1</v>
      </c>
      <c r="J188" s="384">
        <v>1</v>
      </c>
      <c r="K188" s="30">
        <f t="shared" si="37"/>
        <v>1</v>
      </c>
      <c r="L188" s="378"/>
      <c r="M188" s="782">
        <f>IF(Metrics!$I$7="Reported weights",H188,K188)</f>
        <v>1</v>
      </c>
      <c r="N188" s="390"/>
      <c r="O188" s="770"/>
      <c r="P188" s="206" t="b">
        <f>AND('PRA110'!G188="",SUMIF('PRA110'!H188:AM188,"&lt;&gt;0")&gt;0)</f>
        <v>0</v>
      </c>
    </row>
    <row r="189" spans="1:16" s="256" customFormat="1" ht="15" customHeight="1">
      <c r="A189" s="50"/>
      <c r="B189" s="73"/>
      <c r="C189" s="73"/>
      <c r="D189" s="795" t="s">
        <v>294</v>
      </c>
      <c r="E189" s="792" t="s">
        <v>295</v>
      </c>
      <c r="F189" s="260" t="s">
        <v>296</v>
      </c>
      <c r="G189" s="388"/>
      <c r="H189" s="388"/>
      <c r="I189" s="388"/>
      <c r="J189" s="388"/>
      <c r="K189" s="388"/>
      <c r="L189" s="378"/>
      <c r="M189" s="406"/>
      <c r="N189" s="381"/>
      <c r="O189" s="770"/>
      <c r="P189" s="206"/>
    </row>
    <row r="190" spans="1:16" s="256" customFormat="1" ht="15" customHeight="1" thickBot="1">
      <c r="A190" s="50"/>
      <c r="B190" s="73"/>
      <c r="C190" s="73"/>
      <c r="D190" s="795">
        <v>1080</v>
      </c>
      <c r="E190" s="792" t="s">
        <v>297</v>
      </c>
      <c r="F190" s="261" t="s">
        <v>298</v>
      </c>
      <c r="G190" s="388"/>
      <c r="H190" s="388"/>
      <c r="I190" s="388"/>
      <c r="J190" s="388"/>
      <c r="K190" s="388"/>
      <c r="L190" s="378"/>
      <c r="M190" s="406"/>
      <c r="N190" s="381"/>
      <c r="O190" s="770"/>
      <c r="P190" s="206"/>
    </row>
    <row r="191" spans="1:16" s="206" customFormat="1" ht="15.75" customHeight="1">
      <c r="A191" s="50"/>
      <c r="B191" s="73"/>
      <c r="C191" s="73"/>
      <c r="D191" s="1246"/>
      <c r="E191" s="1360">
        <v>4</v>
      </c>
      <c r="F191" s="1362" t="s">
        <v>299</v>
      </c>
      <c r="G191" s="397"/>
      <c r="H191" s="398"/>
      <c r="I191" s="1349" t="s">
        <v>34</v>
      </c>
      <c r="J191" s="1349" t="s">
        <v>34</v>
      </c>
      <c r="K191" s="1349" t="s">
        <v>34</v>
      </c>
      <c r="L191" s="399"/>
      <c r="M191" s="29"/>
      <c r="N191" s="1353"/>
      <c r="O191" s="769"/>
    </row>
    <row r="192" spans="1:16" s="206" customFormat="1" ht="15.75" customHeight="1">
      <c r="A192" s="50"/>
      <c r="B192" s="73"/>
      <c r="C192" s="73"/>
      <c r="D192" s="1247"/>
      <c r="E192" s="1361"/>
      <c r="F192" s="1361"/>
      <c r="G192" s="401"/>
      <c r="H192" s="402"/>
      <c r="I192" s="1350"/>
      <c r="J192" s="1350"/>
      <c r="K192" s="1350"/>
      <c r="L192" s="399"/>
      <c r="M192" s="29"/>
      <c r="N192" s="1352"/>
      <c r="O192" s="769"/>
    </row>
    <row r="193" spans="1:16" s="206" customFormat="1" ht="15" customHeight="1">
      <c r="A193" s="50"/>
      <c r="B193" s="73"/>
      <c r="C193" s="73"/>
      <c r="D193" s="795" t="s">
        <v>300</v>
      </c>
      <c r="E193" s="792" t="s">
        <v>301</v>
      </c>
      <c r="F193" s="208" t="s">
        <v>302</v>
      </c>
      <c r="G193" s="388"/>
      <c r="H193" s="388"/>
      <c r="I193" s="388"/>
      <c r="J193" s="388"/>
      <c r="K193" s="388"/>
      <c r="L193" s="378"/>
      <c r="M193" s="29"/>
      <c r="N193" s="381"/>
      <c r="O193" s="769"/>
    </row>
    <row r="194" spans="1:16" s="267" customFormat="1" ht="15" customHeight="1">
      <c r="A194" s="50"/>
      <c r="B194" s="73"/>
      <c r="C194" s="73"/>
      <c r="D194" s="795" t="s">
        <v>303</v>
      </c>
      <c r="E194" s="793" t="s">
        <v>304</v>
      </c>
      <c r="F194" s="211" t="s">
        <v>305</v>
      </c>
      <c r="G194" s="388"/>
      <c r="H194" s="388"/>
      <c r="I194" s="388"/>
      <c r="J194" s="388"/>
      <c r="K194" s="388"/>
      <c r="L194" s="378"/>
      <c r="M194" s="407"/>
      <c r="N194" s="381"/>
      <c r="O194" s="771"/>
    </row>
    <row r="195" spans="1:16" s="269" customFormat="1" ht="15" customHeight="1">
      <c r="A195" s="50"/>
      <c r="B195" s="73"/>
      <c r="C195" s="73"/>
      <c r="D195" s="795" t="s">
        <v>306</v>
      </c>
      <c r="E195" s="793" t="s">
        <v>307</v>
      </c>
      <c r="F195" s="211" t="s">
        <v>308</v>
      </c>
      <c r="G195" s="382" t="str">
        <f>IF('PRA110'!G195="", "", 'PRA110'!G195)</f>
        <v/>
      </c>
      <c r="H195" s="383">
        <f>IF(G195="", J195, G195)</f>
        <v>0.75</v>
      </c>
      <c r="I195" s="383">
        <v>0.75</v>
      </c>
      <c r="J195" s="384">
        <v>0.75</v>
      </c>
      <c r="K195" s="30">
        <f t="shared" ref="K195:K200" si="38">MAX(MIN(J195, H195), I195)</f>
        <v>0.75</v>
      </c>
      <c r="L195" s="378"/>
      <c r="M195" s="782">
        <f>IF(Metrics!$I$7="Reported weights",H195,K195)</f>
        <v>0.75</v>
      </c>
      <c r="N195" s="390"/>
      <c r="O195" s="772"/>
      <c r="P195" s="269" t="b">
        <f>AND('PRA110'!G195="",SUMIF('PRA110'!H195:AM195,"&lt;&gt;0")&gt;0)</f>
        <v>0</v>
      </c>
    </row>
    <row r="196" spans="1:16" s="269" customFormat="1" ht="15" customHeight="1">
      <c r="A196" s="50"/>
      <c r="B196" s="73"/>
      <c r="C196" s="73"/>
      <c r="D196" s="795"/>
      <c r="E196" s="793"/>
      <c r="F196" s="211" t="s">
        <v>952</v>
      </c>
      <c r="G196" s="382" t="str">
        <f>IF('PRA110'!G196="", "", IFERROR((('PRA110'!G196 * SUM('PRA110'!I196, 'PRA110'!K196:AM196)-'PRA110'!G197 * SUM('PRA110'!I197, 'PRA110'!K197:AM197)-'PRA110'!G198 * SUM('PRA110'!I198, 'PRA110'!K198:AM198)-'PRA110'!G199 * SUM('PRA110'!I199, 'PRA110'!K199:AM199)-'PRA110'!G200 * SUM('PRA110'!I200, 'PRA110'!K200:AM200)))/((SUM('PRA110'!I196, 'PRA110'!K196:AM196)-SUM('PRA110'!I197, 'PRA110'!K197:AM197)-SUM('PRA110'!I198, 'PRA110'!K198:AM198)-SUM('PRA110'!I199, 'PRA110'!K199:AM199)-SUM('PRA110'!I200, 'PRA110'!K200:AM200))), ""))</f>
        <v/>
      </c>
      <c r="H196" s="383">
        <f t="shared" ref="H196:H209" si="39">IF(G196="", J196, G196)</f>
        <v>1</v>
      </c>
      <c r="I196" s="383">
        <v>0</v>
      </c>
      <c r="J196" s="384">
        <v>1</v>
      </c>
      <c r="K196" s="30">
        <f t="shared" si="38"/>
        <v>1</v>
      </c>
      <c r="L196" s="378"/>
      <c r="M196" s="782">
        <f>IF(Metrics!$I$7="Reported weights",H196,K196)</f>
        <v>1</v>
      </c>
      <c r="N196" s="390">
        <v>1</v>
      </c>
      <c r="O196" s="772"/>
      <c r="P196" s="269" t="b">
        <f>OR(AND(SUM('PRA110'!G196:AM196) &lt;&gt; 0, 'PRA110'!G196 = ""),AND(SUM('PRA110'!G197:AM197) &lt;&gt; 0, 'PRA110'!G197 = ""),AND(SUM('PRA110'!G198:AM198) &lt;&gt; 0, 'PRA110'!G198 = ""),AND(SUM('PRA110'!G199:AM199) &lt;&gt; 0, 'PRA110'!G199 = ""),AND(SUM('PRA110'!G200:AM200) &lt;&gt; 0, 'PRA110'!G200 = ""))</f>
        <v>0</v>
      </c>
    </row>
    <row r="197" spans="1:16" s="267" customFormat="1" ht="24.75">
      <c r="A197" s="50"/>
      <c r="B197" s="73"/>
      <c r="C197" s="73"/>
      <c r="D197" s="795" t="s">
        <v>626</v>
      </c>
      <c r="E197" s="793" t="s">
        <v>813</v>
      </c>
      <c r="F197" s="231" t="s">
        <v>944</v>
      </c>
      <c r="G197" s="382" t="str">
        <f>IF('PRA110'!G197="", "", 'PRA110'!G197)</f>
        <v/>
      </c>
      <c r="H197" s="383">
        <f t="shared" si="39"/>
        <v>0.05</v>
      </c>
      <c r="I197" s="383">
        <v>0</v>
      </c>
      <c r="J197" s="384">
        <v>0.05</v>
      </c>
      <c r="K197" s="30">
        <f t="shared" si="38"/>
        <v>0.05</v>
      </c>
      <c r="L197" s="378"/>
      <c r="M197" s="782">
        <f>IF(Metrics!$I$7="Reported weights",H197,K197)</f>
        <v>0.05</v>
      </c>
      <c r="N197" s="390">
        <v>1</v>
      </c>
      <c r="O197" s="771"/>
      <c r="P197" s="267" t="b">
        <f>AND('PRA110'!G197="",SUMIF('PRA110'!H197:AM197,"&lt;&gt;0")&gt;0)</f>
        <v>0</v>
      </c>
    </row>
    <row r="198" spans="1:16" s="267" customFormat="1" ht="37.15">
      <c r="A198" s="50"/>
      <c r="B198" s="73"/>
      <c r="C198" s="73"/>
      <c r="D198" s="795" t="s">
        <v>628</v>
      </c>
      <c r="E198" s="793" t="s">
        <v>814</v>
      </c>
      <c r="F198" s="231" t="s">
        <v>950</v>
      </c>
      <c r="G198" s="382" t="str">
        <f>IF('PRA110'!G198="", "", 'PRA110'!G198)</f>
        <v/>
      </c>
      <c r="H198" s="383">
        <f t="shared" si="39"/>
        <v>0.1</v>
      </c>
      <c r="I198" s="383">
        <v>0</v>
      </c>
      <c r="J198" s="384">
        <v>0.1</v>
      </c>
      <c r="K198" s="30">
        <f t="shared" si="38"/>
        <v>0.1</v>
      </c>
      <c r="L198" s="378"/>
      <c r="M198" s="782">
        <f>IF(Metrics!$I$7="Reported weights",H198,K198)</f>
        <v>0.1</v>
      </c>
      <c r="N198" s="390">
        <v>1</v>
      </c>
      <c r="O198" s="771"/>
      <c r="P198" s="267" t="b">
        <f>AND('PRA110'!G198="",SUMIF('PRA110'!H198:AM198,"&lt;&gt;0")&gt;0)</f>
        <v>0</v>
      </c>
    </row>
    <row r="199" spans="1:16" s="269" customFormat="1" ht="24.75">
      <c r="A199" s="50"/>
      <c r="B199" s="73"/>
      <c r="C199" s="73"/>
      <c r="D199" s="795" t="s">
        <v>630</v>
      </c>
      <c r="E199" s="793" t="s">
        <v>815</v>
      </c>
      <c r="F199" s="231" t="s">
        <v>1144</v>
      </c>
      <c r="G199" s="382" t="str">
        <f>IF('PRA110'!G199="", "", 'PRA110'!G199)</f>
        <v/>
      </c>
      <c r="H199" s="383">
        <f t="shared" si="39"/>
        <v>0.4</v>
      </c>
      <c r="I199" s="383">
        <v>0</v>
      </c>
      <c r="J199" s="384">
        <v>0.4</v>
      </c>
      <c r="K199" s="30">
        <f t="shared" si="38"/>
        <v>0.4</v>
      </c>
      <c r="L199" s="378"/>
      <c r="M199" s="782">
        <f>IF(Metrics!$I$7="Reported weights",H199,K199)</f>
        <v>0.4</v>
      </c>
      <c r="N199" s="390">
        <v>1</v>
      </c>
      <c r="O199" s="772"/>
      <c r="P199" s="269" t="b">
        <f>AND('PRA110'!G199="",SUMIF('PRA110'!H199:AM199,"&lt;&gt;0")&gt;0)</f>
        <v>0</v>
      </c>
    </row>
    <row r="200" spans="1:16" s="269" customFormat="1" ht="15" customHeight="1">
      <c r="A200" s="50"/>
      <c r="B200" s="73"/>
      <c r="C200" s="73"/>
      <c r="D200" s="795" t="s">
        <v>631</v>
      </c>
      <c r="E200" s="793" t="s">
        <v>816</v>
      </c>
      <c r="F200" s="231" t="s">
        <v>951</v>
      </c>
      <c r="G200" s="382" t="str">
        <f>IF('PRA110'!G200="", "", 'PRA110'!G200)</f>
        <v/>
      </c>
      <c r="H200" s="383">
        <f t="shared" si="39"/>
        <v>1</v>
      </c>
      <c r="I200" s="383">
        <v>0</v>
      </c>
      <c r="J200" s="384">
        <v>1</v>
      </c>
      <c r="K200" s="30">
        <f t="shared" si="38"/>
        <v>1</v>
      </c>
      <c r="L200" s="378"/>
      <c r="M200" s="782">
        <f>IF(Metrics!$I$7="Reported weights",H200,K200)</f>
        <v>1</v>
      </c>
      <c r="N200" s="390">
        <v>1</v>
      </c>
      <c r="O200" s="772"/>
      <c r="P200" s="269" t="b">
        <f>AND('PRA110'!G200="",SUMIF('PRA110'!H200:AM200,"&lt;&gt;0")&gt;0)</f>
        <v>0</v>
      </c>
    </row>
    <row r="201" spans="1:16" s="168" customFormat="1" ht="15" customHeight="1">
      <c r="A201" s="50"/>
      <c r="B201" s="73"/>
      <c r="C201" s="73"/>
      <c r="D201" s="795"/>
      <c r="E201" s="793"/>
      <c r="F201" s="211" t="s">
        <v>991</v>
      </c>
      <c r="G201" s="820" t="str">
        <f>IF('PRA110'!G201="", "", IFERROR((('PRA110'!G201 * SUM('PRA110'!I201, 'PRA110'!K201:AM201)-'PRA110'!G202 * SUM('PRA110'!I202, 'PRA110'!K202:AM202)-'PRA110'!G203 * SUM('PRA110'!I203, 'PRA110'!K203:AM203)-'PRA110'!G204 * SUM('PRA110'!I204, 'PRA110'!K204:AM204)-'PRA110'!G205 * SUM('PRA110'!I205, 'PRA110'!K205:AM205)-'PRA110'!G206 * SUM('PRA110'!I206, 'PRA110'!K206:AM206)-'PRA110'!G207 * SUM('PRA110'!I207, 'PRA110'!K207:AM207)-'PRA110'!G208 * SUM('PRA110'!I208, 'PRA110'!K208:AM208)-'PRA110'!G209 * SUM('PRA110'!I209, 'PRA110'!K209:AM209)))/((SUM('PRA110'!I201, 'PRA110'!K201:AM201)-SUM('PRA110'!I202, 'PRA110'!K202:AM202)-SUM('PRA110'!I203, 'PRA110'!K203:AM203)-SUM('PRA110'!I204, 'PRA110'!K204:AM204)-SUM('PRA110'!I205, 'PRA110'!K205:AM205)-SUM('PRA110'!I206, 'PRA110'!K206:AM206)-SUM('PRA110'!I207, 'PRA110'!K207:AM207)-SUM('PRA110'!I208, 'PRA110'!K208:AM208)-SUM('PRA110'!I209, 'PRA110'!K209:AM209))), ""))</f>
        <v/>
      </c>
      <c r="H201" s="383">
        <f t="shared" si="39"/>
        <v>1</v>
      </c>
      <c r="I201" s="383">
        <v>0</v>
      </c>
      <c r="J201" s="384">
        <v>1</v>
      </c>
      <c r="K201" s="30">
        <f t="shared" ref="K201" si="40">MAX(MIN(J201, H201), I201)</f>
        <v>1</v>
      </c>
      <c r="L201" s="378"/>
      <c r="M201" s="782">
        <f>IF(Metrics!$I$7="Reported weights",H201,K201)</f>
        <v>1</v>
      </c>
      <c r="N201" s="390">
        <v>1</v>
      </c>
      <c r="O201" s="773"/>
      <c r="P201" s="177" t="b">
        <f>AND('PRA110'!G201="",SUMIF('PRA110'!H201:AM201,"&lt;&gt;0")&gt;0)</f>
        <v>0</v>
      </c>
    </row>
    <row r="202" spans="1:16" s="168" customFormat="1" ht="15" customHeight="1">
      <c r="A202" s="50"/>
      <c r="B202" s="73"/>
      <c r="C202" s="73"/>
      <c r="D202" s="111" t="s">
        <v>633</v>
      </c>
      <c r="E202" s="112" t="s">
        <v>817</v>
      </c>
      <c r="F202" s="231" t="s">
        <v>945</v>
      </c>
      <c r="G202" s="382" t="str">
        <f>IF('PRA110'!G202="", "", 'PRA110'!G202)</f>
        <v/>
      </c>
      <c r="H202" s="383">
        <f t="shared" si="39"/>
        <v>0.75</v>
      </c>
      <c r="I202" s="383">
        <v>0.75</v>
      </c>
      <c r="J202" s="384">
        <v>0.75</v>
      </c>
      <c r="K202" s="30">
        <f t="shared" ref="K202:K209" si="41">MAX(MIN(J202, H202), I202)</f>
        <v>0.75</v>
      </c>
      <c r="L202" s="378"/>
      <c r="M202" s="782">
        <f>IF(Metrics!$I$7="Reported weights",H202,K202)</f>
        <v>0.75</v>
      </c>
      <c r="N202" s="390">
        <v>1</v>
      </c>
      <c r="O202" s="773"/>
      <c r="P202" s="177" t="b">
        <f>AND('PRA110'!G202="",SUMIF('PRA110'!H202:AM202,"&lt;&gt;0")&gt;0)</f>
        <v>0</v>
      </c>
    </row>
    <row r="203" spans="1:16" s="168" customFormat="1" ht="24.75">
      <c r="A203" s="50"/>
      <c r="B203" s="73"/>
      <c r="C203" s="73"/>
      <c r="D203" s="111" t="s">
        <v>634</v>
      </c>
      <c r="E203" s="112" t="s">
        <v>818</v>
      </c>
      <c r="F203" s="231" t="s">
        <v>953</v>
      </c>
      <c r="G203" s="382" t="str">
        <f>IF('PRA110'!G203="", "", 'PRA110'!G203)</f>
        <v/>
      </c>
      <c r="H203" s="383">
        <f t="shared" si="39"/>
        <v>0.05</v>
      </c>
      <c r="I203" s="383">
        <v>0</v>
      </c>
      <c r="J203" s="384">
        <v>0.05</v>
      </c>
      <c r="K203" s="30">
        <f t="shared" si="41"/>
        <v>0.05</v>
      </c>
      <c r="L203" s="378"/>
      <c r="M203" s="782">
        <f>IF(Metrics!$I$7="Reported weights",H203,K203)</f>
        <v>0.05</v>
      </c>
      <c r="N203" s="390">
        <v>1</v>
      </c>
      <c r="O203" s="773"/>
      <c r="P203" s="177" t="b">
        <f>AND('PRA110'!G203="",SUMIF('PRA110'!H203:AM203,"&lt;&gt;0")&gt;0)</f>
        <v>0</v>
      </c>
    </row>
    <row r="204" spans="1:16" s="168" customFormat="1" ht="37.15">
      <c r="A204" s="50"/>
      <c r="B204" s="73"/>
      <c r="C204" s="73"/>
      <c r="D204" s="111" t="s">
        <v>635</v>
      </c>
      <c r="E204" s="112" t="s">
        <v>819</v>
      </c>
      <c r="F204" s="231" t="s">
        <v>954</v>
      </c>
      <c r="G204" s="382" t="str">
        <f>IF('PRA110'!G204="", "", 'PRA110'!G204)</f>
        <v/>
      </c>
      <c r="H204" s="383">
        <f t="shared" si="39"/>
        <v>0.3</v>
      </c>
      <c r="I204" s="383">
        <v>0</v>
      </c>
      <c r="J204" s="384">
        <v>0.3</v>
      </c>
      <c r="K204" s="30">
        <f t="shared" si="41"/>
        <v>0.3</v>
      </c>
      <c r="L204" s="378"/>
      <c r="M204" s="782">
        <f>IF(Metrics!$I$7="Reported weights",H204,K204)</f>
        <v>0.3</v>
      </c>
      <c r="N204" s="390">
        <v>1</v>
      </c>
      <c r="O204" s="773"/>
      <c r="P204" s="177" t="b">
        <f>AND('PRA110'!G204="",SUMIF('PRA110'!H204:AM204,"&lt;&gt;0")&gt;0)</f>
        <v>0</v>
      </c>
    </row>
    <row r="205" spans="1:16" s="168" customFormat="1" ht="19.899999999999999" customHeight="1">
      <c r="A205" s="50"/>
      <c r="B205" s="73"/>
      <c r="C205" s="73"/>
      <c r="D205" s="111" t="s">
        <v>636</v>
      </c>
      <c r="E205" s="112" t="s">
        <v>820</v>
      </c>
      <c r="F205" s="231" t="s">
        <v>955</v>
      </c>
      <c r="G205" s="382" t="str">
        <f>IF('PRA110'!G205="", "", 'PRA110'!G205)</f>
        <v/>
      </c>
      <c r="H205" s="383">
        <f t="shared" si="39"/>
        <v>0.4</v>
      </c>
      <c r="I205" s="383">
        <v>0</v>
      </c>
      <c r="J205" s="384">
        <v>0.4</v>
      </c>
      <c r="K205" s="30">
        <f t="shared" si="41"/>
        <v>0.4</v>
      </c>
      <c r="L205" s="378"/>
      <c r="M205" s="782">
        <f>IF(Metrics!$I$7="Reported weights",H205,K205)</f>
        <v>0.4</v>
      </c>
      <c r="N205" s="390">
        <v>1</v>
      </c>
      <c r="O205" s="773"/>
      <c r="P205" s="177" t="b">
        <f>AND('PRA110'!G205="",SUMIF('PRA110'!H205:AM205,"&lt;&gt;0")&gt;0)</f>
        <v>0</v>
      </c>
    </row>
    <row r="206" spans="1:16" s="168" customFormat="1" ht="24.75">
      <c r="A206" s="50"/>
      <c r="B206" s="73"/>
      <c r="C206" s="73"/>
      <c r="D206" s="111" t="s">
        <v>637</v>
      </c>
      <c r="E206" s="112" t="s">
        <v>821</v>
      </c>
      <c r="F206" s="231" t="s">
        <v>956</v>
      </c>
      <c r="G206" s="382" t="str">
        <f>IF('PRA110'!G206="", "", 'PRA110'!G206)</f>
        <v/>
      </c>
      <c r="H206" s="383">
        <f t="shared" si="39"/>
        <v>0.1</v>
      </c>
      <c r="I206" s="383">
        <v>0</v>
      </c>
      <c r="J206" s="384">
        <v>0.1</v>
      </c>
      <c r="K206" s="30">
        <f t="shared" si="41"/>
        <v>0.1</v>
      </c>
      <c r="L206" s="378"/>
      <c r="M206" s="782">
        <f>IF(Metrics!$I$7="Reported weights",H206,K206)</f>
        <v>0.1</v>
      </c>
      <c r="N206" s="390">
        <v>1</v>
      </c>
      <c r="O206" s="773"/>
      <c r="P206" s="177" t="b">
        <f>AND('PRA110'!G206="",SUMIF('PRA110'!H206:AM206,"&lt;&gt;0")&gt;0)</f>
        <v>0</v>
      </c>
    </row>
    <row r="207" spans="1:16" s="168" customFormat="1" ht="19.899999999999999" customHeight="1">
      <c r="A207" s="2"/>
      <c r="B207" s="73"/>
      <c r="C207" s="73"/>
      <c r="D207" s="111" t="s">
        <v>638</v>
      </c>
      <c r="E207" s="112" t="s">
        <v>822</v>
      </c>
      <c r="F207" s="231" t="s">
        <v>957</v>
      </c>
      <c r="G207" s="382" t="str">
        <f>IF('PRA110'!G207="", "", 'PRA110'!G207)</f>
        <v/>
      </c>
      <c r="H207" s="383">
        <f t="shared" si="39"/>
        <v>1</v>
      </c>
      <c r="I207" s="383">
        <v>0</v>
      </c>
      <c r="J207" s="384">
        <v>1</v>
      </c>
      <c r="K207" s="30">
        <f t="shared" si="41"/>
        <v>1</v>
      </c>
      <c r="L207" s="378"/>
      <c r="M207" s="782">
        <f>IF(Metrics!$I$7="Reported weights",H207,K207)</f>
        <v>1</v>
      </c>
      <c r="N207" s="390">
        <v>1</v>
      </c>
      <c r="O207" s="773"/>
      <c r="P207" s="177" t="b">
        <f>AND('PRA110'!G207="",SUMIF('PRA110'!H207:AM207,"&lt;&gt;0")&gt;0)</f>
        <v>0</v>
      </c>
    </row>
    <row r="208" spans="1:16" s="168" customFormat="1" ht="19.899999999999999" customHeight="1">
      <c r="A208" s="2"/>
      <c r="B208" s="73"/>
      <c r="C208" s="73"/>
      <c r="D208" s="111" t="s">
        <v>639</v>
      </c>
      <c r="E208" s="112" t="s">
        <v>823</v>
      </c>
      <c r="F208" s="231" t="s">
        <v>958</v>
      </c>
      <c r="G208" s="382" t="str">
        <f>IF('PRA110'!G208="", "", 'PRA110'!G208)</f>
        <v/>
      </c>
      <c r="H208" s="383">
        <f t="shared" si="39"/>
        <v>0.4</v>
      </c>
      <c r="I208" s="383">
        <v>0</v>
      </c>
      <c r="J208" s="384">
        <v>0.4</v>
      </c>
      <c r="K208" s="30">
        <f t="shared" si="41"/>
        <v>0.4</v>
      </c>
      <c r="L208" s="378"/>
      <c r="M208" s="782">
        <f>IF(Metrics!$I$7="Reported weights",H208,K208)</f>
        <v>0.4</v>
      </c>
      <c r="N208" s="390">
        <v>1</v>
      </c>
      <c r="O208" s="773"/>
      <c r="P208" s="177" t="b">
        <f>AND('PRA110'!G208="",SUMIF('PRA110'!H208:AM208,"&lt;&gt;0")&gt;0)</f>
        <v>0</v>
      </c>
    </row>
    <row r="209" spans="1:16" s="168" customFormat="1" ht="19.899999999999999" customHeight="1">
      <c r="A209" s="2"/>
      <c r="B209" s="73"/>
      <c r="C209" s="73"/>
      <c r="D209" s="111" t="s">
        <v>640</v>
      </c>
      <c r="E209" s="112" t="s">
        <v>1122</v>
      </c>
      <c r="F209" s="231" t="s">
        <v>959</v>
      </c>
      <c r="G209" s="382" t="str">
        <f>IF('PRA110'!G209="", "", 'PRA110'!G209)</f>
        <v/>
      </c>
      <c r="H209" s="383">
        <f t="shared" si="39"/>
        <v>1</v>
      </c>
      <c r="I209" s="383">
        <v>0</v>
      </c>
      <c r="J209" s="384">
        <v>1</v>
      </c>
      <c r="K209" s="30">
        <f t="shared" si="41"/>
        <v>1</v>
      </c>
      <c r="L209" s="378"/>
      <c r="M209" s="782">
        <f>IF(Metrics!$I$7="Reported weights",H209,K209)</f>
        <v>1</v>
      </c>
      <c r="N209" s="390">
        <v>1</v>
      </c>
      <c r="O209" s="773"/>
      <c r="P209" s="177" t="b">
        <f>AND('PRA110'!G209="",SUMIF('PRA110'!H209:AM209,"&lt;&gt;0")&gt;0)</f>
        <v>0</v>
      </c>
    </row>
    <row r="210" spans="1:16" s="168" customFormat="1" ht="15" customHeight="1">
      <c r="A210" s="2"/>
      <c r="B210" s="73"/>
      <c r="C210" s="73"/>
      <c r="D210" s="111" t="s">
        <v>641</v>
      </c>
      <c r="E210" s="112" t="s">
        <v>824</v>
      </c>
      <c r="F210" s="273" t="s">
        <v>314</v>
      </c>
      <c r="G210" s="388"/>
      <c r="H210" s="388"/>
      <c r="I210" s="388"/>
      <c r="J210" s="388"/>
      <c r="K210" s="388"/>
      <c r="L210" s="378"/>
      <c r="M210" s="408"/>
      <c r="N210" s="381"/>
      <c r="O210" s="773"/>
      <c r="P210" s="177"/>
    </row>
    <row r="211" spans="1:16" s="168" customFormat="1" ht="15" customHeight="1">
      <c r="A211" s="2"/>
      <c r="B211" s="73"/>
      <c r="C211" s="73"/>
      <c r="D211" s="111" t="s">
        <v>642</v>
      </c>
      <c r="E211" s="112" t="s">
        <v>825</v>
      </c>
      <c r="F211" s="211" t="s">
        <v>315</v>
      </c>
      <c r="G211" s="382" t="str">
        <f>IF('PRA110'!G211="", "", 'PRA110'!G211)</f>
        <v/>
      </c>
      <c r="H211" s="383">
        <f t="shared" ref="H211:H215" si="42">IF(G211="", I211, G211)</f>
        <v>0</v>
      </c>
      <c r="I211" s="384">
        <v>0</v>
      </c>
      <c r="J211" s="30">
        <v>1</v>
      </c>
      <c r="K211" s="30">
        <f t="shared" ref="K211:K215" si="43">MAX(MIN(J211, H211), I211)</f>
        <v>0</v>
      </c>
      <c r="L211" s="378"/>
      <c r="M211" s="782">
        <f>IF(Metrics!$I$7="Reported weights",H211,K211)</f>
        <v>0</v>
      </c>
      <c r="N211" s="390">
        <v>1</v>
      </c>
      <c r="O211" s="773"/>
      <c r="P211" s="177" t="b">
        <f>AND('PRA110'!G211="",SUMIF('PRA110'!H211:AM211,"&lt;&gt;0")&gt;0)</f>
        <v>0</v>
      </c>
    </row>
    <row r="212" spans="1:16" s="168" customFormat="1" ht="15" customHeight="1">
      <c r="A212" s="2"/>
      <c r="B212" s="73"/>
      <c r="C212" s="73"/>
      <c r="D212" s="111" t="s">
        <v>643</v>
      </c>
      <c r="E212" s="112" t="s">
        <v>826</v>
      </c>
      <c r="F212" s="211" t="s">
        <v>316</v>
      </c>
      <c r="G212" s="382" t="str">
        <f>IF('PRA110'!G212="", "", 'PRA110'!G212)</f>
        <v/>
      </c>
      <c r="H212" s="383">
        <f>IF(G212="", I212, G212)</f>
        <v>0</v>
      </c>
      <c r="I212" s="384">
        <v>0</v>
      </c>
      <c r="J212" s="30">
        <v>1</v>
      </c>
      <c r="K212" s="30">
        <f t="shared" si="43"/>
        <v>0</v>
      </c>
      <c r="L212" s="378"/>
      <c r="M212" s="782">
        <f>IF(Metrics!$I$7="Reported weights",H212,K212)</f>
        <v>0</v>
      </c>
      <c r="N212" s="390">
        <v>1</v>
      </c>
      <c r="O212" s="773"/>
      <c r="P212" s="177" t="b">
        <f>AND('PRA110'!G212="",SUMIF('PRA110'!H212:AM212,"&lt;&gt;0")&gt;0)</f>
        <v>0</v>
      </c>
    </row>
    <row r="213" spans="1:16" s="168" customFormat="1" ht="15" customHeight="1">
      <c r="A213" s="2"/>
      <c r="B213" s="73"/>
      <c r="C213" s="73"/>
      <c r="D213" s="111" t="s">
        <v>644</v>
      </c>
      <c r="E213" s="112" t="s">
        <v>827</v>
      </c>
      <c r="F213" s="211" t="s">
        <v>317</v>
      </c>
      <c r="G213" s="382" t="str">
        <f>IF('PRA110'!G213="", "", 'PRA110'!G213)</f>
        <v/>
      </c>
      <c r="H213" s="383">
        <f t="shared" si="42"/>
        <v>0</v>
      </c>
      <c r="I213" s="384">
        <v>0</v>
      </c>
      <c r="J213" s="30">
        <v>1</v>
      </c>
      <c r="K213" s="30">
        <f t="shared" si="43"/>
        <v>0</v>
      </c>
      <c r="L213" s="378"/>
      <c r="M213" s="782">
        <f>IF(Metrics!$I$7="Reported weights",H213,K213)</f>
        <v>0</v>
      </c>
      <c r="N213" s="390">
        <v>1</v>
      </c>
      <c r="O213" s="773"/>
      <c r="P213" s="177" t="b">
        <f>AND('PRA110'!G213="",SUMIF('PRA110'!H213:AM213,"&lt;&gt;0")&gt;0)</f>
        <v>0</v>
      </c>
    </row>
    <row r="214" spans="1:16" s="168" customFormat="1" ht="15" customHeight="1">
      <c r="A214" s="2"/>
      <c r="B214" s="73"/>
      <c r="C214" s="73"/>
      <c r="D214" s="111" t="s">
        <v>645</v>
      </c>
      <c r="E214" s="112" t="s">
        <v>828</v>
      </c>
      <c r="F214" s="211" t="s">
        <v>318</v>
      </c>
      <c r="G214" s="382" t="str">
        <f>IF('PRA110'!G214="", "", 'PRA110'!G214)</f>
        <v/>
      </c>
      <c r="H214" s="383">
        <f t="shared" si="42"/>
        <v>0</v>
      </c>
      <c r="I214" s="384">
        <v>0</v>
      </c>
      <c r="J214" s="30">
        <v>1</v>
      </c>
      <c r="K214" s="30">
        <f t="shared" si="43"/>
        <v>0</v>
      </c>
      <c r="L214" s="378"/>
      <c r="M214" s="782">
        <f>IF(Metrics!$I$7="Reported weights",H214,K214)</f>
        <v>0</v>
      </c>
      <c r="N214" s="390">
        <v>1</v>
      </c>
      <c r="O214" s="773"/>
      <c r="P214" s="177" t="b">
        <f>AND('PRA110'!G214="",SUMIF('PRA110'!H214:AM214,"&lt;&gt;0")&gt;0)</f>
        <v>0</v>
      </c>
    </row>
    <row r="215" spans="1:16" s="168" customFormat="1" ht="15" customHeight="1">
      <c r="A215" s="2"/>
      <c r="B215" s="73"/>
      <c r="C215" s="73"/>
      <c r="D215" s="115" t="s">
        <v>646</v>
      </c>
      <c r="E215" s="113" t="s">
        <v>829</v>
      </c>
      <c r="F215" s="275" t="s">
        <v>319</v>
      </c>
      <c r="G215" s="382" t="str">
        <f>IF('PRA110'!G215="", "", 'PRA110'!G215)</f>
        <v/>
      </c>
      <c r="H215" s="383">
        <f t="shared" si="42"/>
        <v>0</v>
      </c>
      <c r="I215" s="384">
        <v>0</v>
      </c>
      <c r="J215" s="30">
        <v>1</v>
      </c>
      <c r="K215" s="30">
        <f t="shared" si="43"/>
        <v>0</v>
      </c>
      <c r="L215" s="378"/>
      <c r="M215" s="782">
        <f>IF(Metrics!$I$7="Reported weights",H215,K215)</f>
        <v>0</v>
      </c>
      <c r="N215" s="390">
        <v>1</v>
      </c>
      <c r="O215" s="773"/>
      <c r="P215" s="177" t="b">
        <f>AND('PRA110'!G215="",SUMIF('PRA110'!H215:AM215,"&lt;&gt;0")&gt;0)</f>
        <v>0</v>
      </c>
    </row>
    <row r="216" spans="1:16" s="168" customFormat="1" ht="24.75">
      <c r="A216" s="2"/>
      <c r="B216" s="73"/>
      <c r="C216" s="73"/>
      <c r="D216" s="115" t="s">
        <v>647</v>
      </c>
      <c r="E216" s="113" t="s">
        <v>830</v>
      </c>
      <c r="F216" s="275" t="s">
        <v>320</v>
      </c>
      <c r="G216" s="388"/>
      <c r="H216" s="388"/>
      <c r="I216" s="388"/>
      <c r="J216" s="388"/>
      <c r="K216" s="388"/>
      <c r="L216" s="378"/>
      <c r="M216" s="408"/>
      <c r="N216" s="381"/>
      <c r="O216" s="773"/>
      <c r="P216" s="177"/>
    </row>
    <row r="217" spans="1:16" s="168" customFormat="1" ht="15" customHeight="1">
      <c r="A217" s="2"/>
      <c r="B217" s="73"/>
      <c r="C217" s="73"/>
      <c r="D217" s="115" t="s">
        <v>648</v>
      </c>
      <c r="E217" s="113" t="s">
        <v>831</v>
      </c>
      <c r="F217" s="275" t="s">
        <v>832</v>
      </c>
      <c r="G217" s="388"/>
      <c r="H217" s="388"/>
      <c r="I217" s="388"/>
      <c r="J217" s="388"/>
      <c r="K217" s="388"/>
      <c r="L217" s="378"/>
      <c r="M217" s="408"/>
      <c r="N217" s="381"/>
      <c r="O217" s="773"/>
      <c r="P217" s="177"/>
    </row>
    <row r="218" spans="1:16" s="168" customFormat="1" ht="15" customHeight="1">
      <c r="A218" s="2"/>
      <c r="B218" s="73"/>
      <c r="C218" s="73"/>
      <c r="D218" s="115" t="s">
        <v>649</v>
      </c>
      <c r="E218" s="113" t="s">
        <v>833</v>
      </c>
      <c r="F218" s="275" t="s">
        <v>834</v>
      </c>
      <c r="G218" s="382" t="str">
        <f>IF('PRA110'!G218="", "", 'PRA110'!G218)</f>
        <v/>
      </c>
      <c r="H218" s="383">
        <f>IF(G218="", J218, G218)</f>
        <v>1</v>
      </c>
      <c r="I218" s="30">
        <v>0</v>
      </c>
      <c r="J218" s="384">
        <v>1</v>
      </c>
      <c r="K218" s="30">
        <f t="shared" ref="K218:K224" si="44">MAX(MIN(J218, H218), I218)</f>
        <v>1</v>
      </c>
      <c r="L218" s="378"/>
      <c r="M218" s="782">
        <f>IF(Metrics!$I$7="Reported weights",H218,K218)</f>
        <v>1</v>
      </c>
      <c r="N218" s="390">
        <v>1</v>
      </c>
      <c r="O218" s="773"/>
      <c r="P218" s="177" t="b">
        <f>AND('PRA110'!G218="",SUMIF('PRA110'!H218:AM218,"&lt;&gt;0")&gt;0)</f>
        <v>0</v>
      </c>
    </row>
    <row r="219" spans="1:16" s="168" customFormat="1" ht="15" customHeight="1">
      <c r="A219" s="2"/>
      <c r="B219" s="73"/>
      <c r="C219" s="73"/>
      <c r="D219" s="115" t="s">
        <v>650</v>
      </c>
      <c r="E219" s="113" t="s">
        <v>835</v>
      </c>
      <c r="F219" s="275" t="s">
        <v>836</v>
      </c>
      <c r="G219" s="382" t="str">
        <f>IF('PRA110'!G219="", "", 'PRA110'!G219)</f>
        <v/>
      </c>
      <c r="H219" s="383">
        <f t="shared" ref="H219:H224" si="45">IF(G219="", J219, G219)</f>
        <v>1</v>
      </c>
      <c r="I219" s="30">
        <v>0</v>
      </c>
      <c r="J219" s="384">
        <v>1</v>
      </c>
      <c r="K219" s="30">
        <f t="shared" si="44"/>
        <v>1</v>
      </c>
      <c r="L219" s="378"/>
      <c r="M219" s="782">
        <f>IF(Metrics!$I$7="Reported weights",H219,K219)</f>
        <v>1</v>
      </c>
      <c r="N219" s="390">
        <v>1</v>
      </c>
      <c r="O219" s="773"/>
      <c r="P219" s="177" t="b">
        <f>AND('PRA110'!G219="",SUMIF('PRA110'!H219:AM219,"&lt;&gt;0")&gt;0)</f>
        <v>0</v>
      </c>
    </row>
    <row r="220" spans="1:16" s="168" customFormat="1" ht="15" customHeight="1">
      <c r="A220" s="2"/>
      <c r="B220" s="73"/>
      <c r="C220" s="73"/>
      <c r="D220" s="115" t="s">
        <v>651</v>
      </c>
      <c r="E220" s="113" t="s">
        <v>837</v>
      </c>
      <c r="F220" s="275" t="s">
        <v>838</v>
      </c>
      <c r="G220" s="382" t="str">
        <f>IF('PRA110'!G220="", "", 'PRA110'!G220)</f>
        <v/>
      </c>
      <c r="H220" s="383">
        <f t="shared" si="45"/>
        <v>1</v>
      </c>
      <c r="I220" s="30">
        <v>0</v>
      </c>
      <c r="J220" s="384">
        <v>1</v>
      </c>
      <c r="K220" s="30">
        <f t="shared" si="44"/>
        <v>1</v>
      </c>
      <c r="L220" s="378"/>
      <c r="M220" s="782">
        <f>IF(Metrics!$I$7="Reported weights",H220,K220)</f>
        <v>1</v>
      </c>
      <c r="N220" s="390">
        <v>1</v>
      </c>
      <c r="O220" s="773"/>
      <c r="P220" s="177" t="b">
        <f>AND('PRA110'!G220="",SUMIF('PRA110'!H220:AM220,"&lt;&gt;0")&gt;0)</f>
        <v>0</v>
      </c>
    </row>
    <row r="221" spans="1:16" s="168" customFormat="1" ht="15" customHeight="1">
      <c r="A221" s="2"/>
      <c r="B221" s="73"/>
      <c r="C221" s="73"/>
      <c r="D221" s="115" t="s">
        <v>652</v>
      </c>
      <c r="E221" s="113" t="s">
        <v>839</v>
      </c>
      <c r="F221" s="275" t="s">
        <v>840</v>
      </c>
      <c r="G221" s="382" t="str">
        <f>IF('PRA110'!G221="", "", 'PRA110'!G221)</f>
        <v/>
      </c>
      <c r="H221" s="383">
        <f t="shared" si="45"/>
        <v>1</v>
      </c>
      <c r="I221" s="30">
        <v>0</v>
      </c>
      <c r="J221" s="384">
        <v>1</v>
      </c>
      <c r="K221" s="30">
        <f t="shared" si="44"/>
        <v>1</v>
      </c>
      <c r="L221" s="378"/>
      <c r="M221" s="782">
        <f>IF(Metrics!$I$7="Reported weights",H221,K221)</f>
        <v>1</v>
      </c>
      <c r="N221" s="390">
        <v>1</v>
      </c>
      <c r="O221" s="773"/>
      <c r="P221" s="177" t="b">
        <f>AND('PRA110'!G221="",SUMIF('PRA110'!H221:AM221,"&lt;&gt;0")&gt;0)</f>
        <v>0</v>
      </c>
    </row>
    <row r="222" spans="1:16" s="168" customFormat="1" ht="24.75">
      <c r="A222" s="2"/>
      <c r="B222" s="73"/>
      <c r="C222" s="73"/>
      <c r="D222" s="115" t="s">
        <v>653</v>
      </c>
      <c r="E222" s="113" t="s">
        <v>841</v>
      </c>
      <c r="F222" s="275" t="s">
        <v>321</v>
      </c>
      <c r="G222" s="382" t="str">
        <f>IF('PRA110'!G222="", "", 'PRA110'!G222)</f>
        <v/>
      </c>
      <c r="H222" s="383">
        <f t="shared" si="45"/>
        <v>1</v>
      </c>
      <c r="I222" s="30">
        <v>0</v>
      </c>
      <c r="J222" s="384">
        <v>1</v>
      </c>
      <c r="K222" s="30">
        <f t="shared" si="44"/>
        <v>1</v>
      </c>
      <c r="L222" s="378"/>
      <c r="M222" s="782">
        <f>IF(Metrics!$I$7="Reported weights",H222,K222)</f>
        <v>1</v>
      </c>
      <c r="N222" s="390">
        <v>1</v>
      </c>
      <c r="O222" s="773"/>
      <c r="P222" s="177" t="b">
        <f>AND('PRA110'!G222="",SUMIF('PRA110'!H222:AM222,"&lt;&gt;0")&gt;0)</f>
        <v>0</v>
      </c>
    </row>
    <row r="223" spans="1:16" s="168" customFormat="1" ht="15" customHeight="1">
      <c r="A223" s="50"/>
      <c r="B223" s="73"/>
      <c r="C223" s="73"/>
      <c r="D223" s="115" t="s">
        <v>654</v>
      </c>
      <c r="E223" s="113" t="s">
        <v>842</v>
      </c>
      <c r="F223" s="275" t="s">
        <v>322</v>
      </c>
      <c r="G223" s="382" t="str">
        <f>IF('PRA110'!G223="", "", 'PRA110'!G223)</f>
        <v/>
      </c>
      <c r="H223" s="383">
        <f t="shared" si="45"/>
        <v>1</v>
      </c>
      <c r="I223" s="30">
        <v>0</v>
      </c>
      <c r="J223" s="384">
        <v>1</v>
      </c>
      <c r="K223" s="30">
        <f t="shared" si="44"/>
        <v>1</v>
      </c>
      <c r="L223" s="378"/>
      <c r="M223" s="782">
        <f>IF(Metrics!$I$7="Reported weights",H223,K223)</f>
        <v>1</v>
      </c>
      <c r="N223" s="390"/>
      <c r="O223" s="773"/>
      <c r="P223" s="177" t="b">
        <f>AND('PRA110'!G223="",SUMIF('PRA110'!H223:AM223,"&lt;&gt;0")&gt;0)</f>
        <v>0</v>
      </c>
    </row>
    <row r="224" spans="1:16" s="168" customFormat="1" ht="15" customHeight="1">
      <c r="A224" s="50"/>
      <c r="B224" s="73"/>
      <c r="C224" s="73"/>
      <c r="D224" s="115" t="s">
        <v>655</v>
      </c>
      <c r="E224" s="113" t="s">
        <v>843</v>
      </c>
      <c r="F224" s="275" t="s">
        <v>323</v>
      </c>
      <c r="G224" s="382" t="str">
        <f>IF('PRA110'!G224="", "", 'PRA110'!G224)</f>
        <v/>
      </c>
      <c r="H224" s="383">
        <f t="shared" si="45"/>
        <v>0.05</v>
      </c>
      <c r="I224" s="30">
        <v>0</v>
      </c>
      <c r="J224" s="384">
        <v>0.05</v>
      </c>
      <c r="K224" s="30">
        <f t="shared" si="44"/>
        <v>0.05</v>
      </c>
      <c r="L224" s="378"/>
      <c r="M224" s="782">
        <f>IF(Metrics!$I$7="Reported weights",H224,K224)</f>
        <v>0.05</v>
      </c>
      <c r="N224" s="390">
        <v>1</v>
      </c>
      <c r="O224" s="773"/>
      <c r="P224" s="177" t="b">
        <f>AND('PRA110'!G224="",SUMIF('PRA110'!H224:AM224,"&lt;&gt;0")&gt;0)</f>
        <v>0</v>
      </c>
    </row>
    <row r="225" spans="1:16" s="168" customFormat="1" ht="15" customHeight="1">
      <c r="A225" s="50"/>
      <c r="B225" s="73"/>
      <c r="C225" s="73"/>
      <c r="D225" s="111" t="s">
        <v>694</v>
      </c>
      <c r="E225" s="118" t="s">
        <v>695</v>
      </c>
      <c r="F225" s="277" t="s">
        <v>324</v>
      </c>
      <c r="G225" s="388"/>
      <c r="H225" s="388"/>
      <c r="I225" s="388"/>
      <c r="J225" s="388"/>
      <c r="K225" s="388"/>
      <c r="L225" s="378"/>
      <c r="M225" s="408"/>
      <c r="N225" s="381"/>
      <c r="O225" s="773"/>
      <c r="P225" s="177"/>
    </row>
    <row r="226" spans="1:16" s="168" customFormat="1" ht="15" customHeight="1">
      <c r="A226" s="50"/>
      <c r="B226" s="73"/>
      <c r="C226" s="73"/>
      <c r="D226" s="111" t="s">
        <v>656</v>
      </c>
      <c r="E226" s="120" t="s">
        <v>844</v>
      </c>
      <c r="F226" s="278" t="s">
        <v>658</v>
      </c>
      <c r="G226" s="382" t="str">
        <f>IF('PRA110'!G226="", "", 'PRA110'!G226)</f>
        <v/>
      </c>
      <c r="H226" s="383">
        <f>IF(G226="", I226, G226)</f>
        <v>1</v>
      </c>
      <c r="I226" s="384">
        <v>1</v>
      </c>
      <c r="J226" s="30">
        <v>1</v>
      </c>
      <c r="K226" s="30">
        <f t="shared" ref="K226:K242" si="46">MAX(MIN(J226, H226), I226)</f>
        <v>1</v>
      </c>
      <c r="L226" s="378"/>
      <c r="M226" s="782">
        <f>IF(Metrics!$I$7="Reported weights",H226,K226)</f>
        <v>1</v>
      </c>
      <c r="N226" s="390"/>
      <c r="O226" s="773"/>
      <c r="P226" s="177" t="b">
        <f>AND('PRA110'!G226="",SUMIF('PRA110'!H226:AM226,"&lt;&gt;0")&gt;0)</f>
        <v>0</v>
      </c>
    </row>
    <row r="227" spans="1:16" s="168" customFormat="1" ht="15" customHeight="1">
      <c r="A227" s="50"/>
      <c r="B227" s="73"/>
      <c r="C227" s="73"/>
      <c r="D227" s="111" t="s">
        <v>657</v>
      </c>
      <c r="E227" s="120" t="s">
        <v>845</v>
      </c>
      <c r="F227" s="278" t="s">
        <v>660</v>
      </c>
      <c r="G227" s="382" t="str">
        <f>IF('PRA110'!G227="", "", 'PRA110'!G227)</f>
        <v/>
      </c>
      <c r="H227" s="383">
        <f t="shared" ref="H227:H242" si="47">IF(G227="", I227, G227)</f>
        <v>1</v>
      </c>
      <c r="I227" s="384">
        <v>1</v>
      </c>
      <c r="J227" s="30">
        <v>1</v>
      </c>
      <c r="K227" s="30">
        <f t="shared" si="46"/>
        <v>1</v>
      </c>
      <c r="L227" s="378"/>
      <c r="M227" s="782">
        <f>IF(Metrics!$I$7="Reported weights",H227,K227)</f>
        <v>1</v>
      </c>
      <c r="N227" s="390"/>
      <c r="O227" s="773"/>
      <c r="P227" s="177" t="b">
        <f>AND('PRA110'!G227="",SUMIF('PRA110'!H227:AM227,"&lt;&gt;0")&gt;0)</f>
        <v>0</v>
      </c>
    </row>
    <row r="228" spans="1:16" s="168" customFormat="1" ht="15" customHeight="1">
      <c r="A228" s="50"/>
      <c r="B228" s="73"/>
      <c r="C228" s="73"/>
      <c r="D228" s="111" t="s">
        <v>659</v>
      </c>
      <c r="E228" s="120" t="s">
        <v>846</v>
      </c>
      <c r="F228" s="278" t="s">
        <v>662</v>
      </c>
      <c r="G228" s="382" t="str">
        <f>IF('PRA110'!G228="", "", 'PRA110'!G228)</f>
        <v/>
      </c>
      <c r="H228" s="383">
        <f t="shared" si="47"/>
        <v>1</v>
      </c>
      <c r="I228" s="384">
        <v>1</v>
      </c>
      <c r="J228" s="30">
        <v>1</v>
      </c>
      <c r="K228" s="30">
        <f t="shared" si="46"/>
        <v>1</v>
      </c>
      <c r="L228" s="378"/>
      <c r="M228" s="782">
        <f>IF(Metrics!$I$7="Reported weights",H228,K228)</f>
        <v>1</v>
      </c>
      <c r="N228" s="390"/>
      <c r="O228" s="773"/>
      <c r="P228" s="177" t="b">
        <f>AND('PRA110'!G228="",SUMIF('PRA110'!H228:AM228,"&lt;&gt;0")&gt;0)</f>
        <v>0</v>
      </c>
    </row>
    <row r="229" spans="1:16" s="168" customFormat="1" ht="15" customHeight="1">
      <c r="A229" s="50"/>
      <c r="B229" s="73"/>
      <c r="C229" s="73"/>
      <c r="D229" s="111" t="s">
        <v>661</v>
      </c>
      <c r="E229" s="120" t="s">
        <v>847</v>
      </c>
      <c r="F229" s="278" t="s">
        <v>664</v>
      </c>
      <c r="G229" s="388"/>
      <c r="H229" s="388"/>
      <c r="I229" s="388"/>
      <c r="J229" s="388"/>
      <c r="K229" s="388"/>
      <c r="L229" s="378"/>
      <c r="M229" s="782">
        <f>IF(Metrics!$I$7="Reported weights",H229,K229)</f>
        <v>0</v>
      </c>
      <c r="N229" s="390"/>
      <c r="O229" s="773"/>
      <c r="P229" s="177" t="b">
        <f>AND('PRA110'!G229="",SUMIF('PRA110'!H229:AM229,"&lt;&gt;0")&gt;0)</f>
        <v>0</v>
      </c>
    </row>
    <row r="230" spans="1:16" s="168" customFormat="1" ht="15" customHeight="1">
      <c r="A230" s="50"/>
      <c r="B230" s="73"/>
      <c r="C230" s="73"/>
      <c r="D230" s="111" t="s">
        <v>663</v>
      </c>
      <c r="E230" s="120" t="s">
        <v>848</v>
      </c>
      <c r="F230" s="278" t="s">
        <v>666</v>
      </c>
      <c r="G230" s="388"/>
      <c r="H230" s="388"/>
      <c r="I230" s="388"/>
      <c r="J230" s="388"/>
      <c r="K230" s="388"/>
      <c r="L230" s="378"/>
      <c r="M230" s="782">
        <f>IF(Metrics!$I$7="Reported weights",H230,K230)</f>
        <v>0</v>
      </c>
      <c r="N230" s="390"/>
      <c r="O230" s="773"/>
      <c r="P230" s="177" t="b">
        <f>AND('PRA110'!G230="",SUMIF('PRA110'!H230:AM230,"&lt;&gt;0")&gt;0)</f>
        <v>0</v>
      </c>
    </row>
    <row r="231" spans="1:16" s="168" customFormat="1" ht="15" customHeight="1">
      <c r="A231" s="50"/>
      <c r="B231" s="73"/>
      <c r="C231" s="73"/>
      <c r="D231" s="111" t="s">
        <v>665</v>
      </c>
      <c r="E231" s="120" t="s">
        <v>849</v>
      </c>
      <c r="F231" s="278" t="s">
        <v>668</v>
      </c>
      <c r="G231" s="388"/>
      <c r="H231" s="388"/>
      <c r="I231" s="388"/>
      <c r="J231" s="388"/>
      <c r="K231" s="388"/>
      <c r="L231" s="378"/>
      <c r="M231" s="782">
        <f>IF(Metrics!$I$7="Reported weights",H231,K231)</f>
        <v>0</v>
      </c>
      <c r="N231" s="390"/>
      <c r="O231" s="773"/>
      <c r="P231" s="177" t="b">
        <f>AND('PRA110'!G231="",SUMIF('PRA110'!H231:AM231,"&lt;&gt;0")&gt;0)</f>
        <v>0</v>
      </c>
    </row>
    <row r="232" spans="1:16" s="168" customFormat="1" ht="15" customHeight="1">
      <c r="A232" s="50"/>
      <c r="B232" s="73"/>
      <c r="C232" s="73"/>
      <c r="D232" s="111" t="s">
        <v>667</v>
      </c>
      <c r="E232" s="120" t="s">
        <v>850</v>
      </c>
      <c r="F232" s="278" t="s">
        <v>670</v>
      </c>
      <c r="G232" s="388"/>
      <c r="H232" s="388"/>
      <c r="I232" s="388"/>
      <c r="J232" s="388"/>
      <c r="K232" s="388"/>
      <c r="L232" s="378"/>
      <c r="M232" s="782">
        <f>IF(Metrics!$I$7="Reported weights",H232,K232)</f>
        <v>0</v>
      </c>
      <c r="N232" s="390"/>
      <c r="O232" s="773"/>
      <c r="P232" s="177" t="b">
        <f>AND('PRA110'!G232="",SUMIF('PRA110'!H232:AM232,"&lt;&gt;0")&gt;0)</f>
        <v>0</v>
      </c>
    </row>
    <row r="233" spans="1:16" s="168" customFormat="1" ht="15" customHeight="1">
      <c r="A233" s="50"/>
      <c r="B233" s="73"/>
      <c r="C233" s="73"/>
      <c r="D233" s="111" t="s">
        <v>669</v>
      </c>
      <c r="E233" s="120" t="s">
        <v>851</v>
      </c>
      <c r="F233" s="278" t="s">
        <v>672</v>
      </c>
      <c r="G233" s="388"/>
      <c r="H233" s="388"/>
      <c r="I233" s="388"/>
      <c r="J233" s="388"/>
      <c r="K233" s="388"/>
      <c r="L233" s="378"/>
      <c r="M233" s="782">
        <f>IF(Metrics!$I$7="Reported weights",H233,K233)</f>
        <v>0</v>
      </c>
      <c r="N233" s="390"/>
      <c r="O233" s="773"/>
      <c r="P233" s="177" t="b">
        <f>AND('PRA110'!G233="",SUMIF('PRA110'!H233:AM233,"&lt;&gt;0")&gt;0)</f>
        <v>0</v>
      </c>
    </row>
    <row r="234" spans="1:16" s="168" customFormat="1" ht="24.75">
      <c r="A234" s="50"/>
      <c r="B234" s="73"/>
      <c r="C234" s="73"/>
      <c r="D234" s="111" t="s">
        <v>671</v>
      </c>
      <c r="E234" s="122" t="s">
        <v>852</v>
      </c>
      <c r="F234" s="279" t="s">
        <v>325</v>
      </c>
      <c r="G234" s="382" t="str">
        <f>IF('PRA110'!G234="", "", 'PRA110'!G234)</f>
        <v/>
      </c>
      <c r="H234" s="383">
        <f t="shared" si="47"/>
        <v>1</v>
      </c>
      <c r="I234" s="384">
        <v>1</v>
      </c>
      <c r="J234" s="30">
        <v>1</v>
      </c>
      <c r="K234" s="30">
        <f t="shared" si="46"/>
        <v>1</v>
      </c>
      <c r="L234" s="378"/>
      <c r="M234" s="782">
        <f>IF(Metrics!$I$7="Reported weights",H234,K234)</f>
        <v>1</v>
      </c>
      <c r="N234" s="390"/>
      <c r="O234" s="773"/>
      <c r="P234" s="177" t="b">
        <f>AND('PRA110'!G234="",SUMIF('PRA110'!H234:AM234,"&lt;&gt;0")&gt;0)</f>
        <v>0</v>
      </c>
    </row>
    <row r="235" spans="1:16" s="168" customFormat="1" ht="15" customHeight="1">
      <c r="A235" s="50"/>
      <c r="B235" s="73"/>
      <c r="C235" s="73"/>
      <c r="D235" s="111" t="s">
        <v>673</v>
      </c>
      <c r="E235" s="112" t="s">
        <v>853</v>
      </c>
      <c r="F235" s="280" t="s">
        <v>326</v>
      </c>
      <c r="G235" s="382" t="str">
        <f>IF('PRA110'!G235="", "", 'PRA110'!G235)</f>
        <v/>
      </c>
      <c r="H235" s="383">
        <f t="shared" si="47"/>
        <v>0.2</v>
      </c>
      <c r="I235" s="384">
        <v>0.2</v>
      </c>
      <c r="J235" s="30">
        <v>0.2</v>
      </c>
      <c r="K235" s="30">
        <f t="shared" si="46"/>
        <v>0.2</v>
      </c>
      <c r="L235" s="378"/>
      <c r="M235" s="782">
        <f>IF(Metrics!$I$7="Reported weights",H235,K235)</f>
        <v>0.2</v>
      </c>
      <c r="N235" s="390"/>
      <c r="O235" s="773"/>
      <c r="P235" s="177" t="b">
        <f>AND('PRA110'!G235="",SUMIF('PRA110'!H235:AM235,"&lt;&gt;0")&gt;0)</f>
        <v>0</v>
      </c>
    </row>
    <row r="236" spans="1:16" s="168" customFormat="1" ht="15" customHeight="1">
      <c r="A236" s="50"/>
      <c r="B236" s="73"/>
      <c r="C236" s="73"/>
      <c r="D236" s="111" t="s">
        <v>674</v>
      </c>
      <c r="E236" s="793" t="s">
        <v>854</v>
      </c>
      <c r="F236" s="279" t="s">
        <v>327</v>
      </c>
      <c r="G236" s="382" t="str">
        <f>IF('PRA110'!G236="", "", 'PRA110'!G236)</f>
        <v/>
      </c>
      <c r="H236" s="383">
        <f t="shared" si="47"/>
        <v>0.1</v>
      </c>
      <c r="I236" s="410">
        <v>0.1</v>
      </c>
      <c r="J236" s="411">
        <v>0.1</v>
      </c>
      <c r="K236" s="30">
        <f t="shared" si="46"/>
        <v>0.1</v>
      </c>
      <c r="L236" s="378"/>
      <c r="M236" s="782">
        <f>IF(Metrics!$I$7="Reported weights",H236,K236)</f>
        <v>0.1</v>
      </c>
      <c r="N236" s="390"/>
      <c r="O236" s="773"/>
      <c r="P236" s="177" t="b">
        <f>AND('PRA110'!G236="",SUMIF('PRA110'!H236:AM236,"&lt;&gt;0")&gt;0)</f>
        <v>0</v>
      </c>
    </row>
    <row r="237" spans="1:16" s="284" customFormat="1" ht="15" customHeight="1">
      <c r="A237" s="125"/>
      <c r="B237" s="126"/>
      <c r="C237" s="126"/>
      <c r="D237" s="111" t="s">
        <v>675</v>
      </c>
      <c r="E237" s="127" t="s">
        <v>855</v>
      </c>
      <c r="F237" s="283" t="s">
        <v>328</v>
      </c>
      <c r="G237" s="382" t="str">
        <f>IF('PRA110'!G237="", "", 'PRA110'!G237)</f>
        <v/>
      </c>
      <c r="H237" s="383">
        <f t="shared" si="47"/>
        <v>1</v>
      </c>
      <c r="I237" s="410">
        <v>1</v>
      </c>
      <c r="J237" s="411">
        <v>1</v>
      </c>
      <c r="K237" s="30">
        <f t="shared" si="46"/>
        <v>1</v>
      </c>
      <c r="L237" s="378"/>
      <c r="M237" s="782">
        <f>IF(Metrics!$I$7="Reported weights",H237,K237)</f>
        <v>1</v>
      </c>
      <c r="N237" s="390"/>
      <c r="O237" s="774"/>
      <c r="P237" s="177" t="b">
        <f>AND('PRA110'!G237="",SUMIF('PRA110'!H237:AM237,"&lt;&gt;0")&gt;0)</f>
        <v>0</v>
      </c>
    </row>
    <row r="238" spans="1:16" s="284" customFormat="1" ht="15" customHeight="1">
      <c r="A238" s="125"/>
      <c r="B238" s="126"/>
      <c r="C238" s="126"/>
      <c r="D238" s="111" t="s">
        <v>676</v>
      </c>
      <c r="E238" s="127" t="s">
        <v>856</v>
      </c>
      <c r="F238" s="283" t="s">
        <v>678</v>
      </c>
      <c r="G238" s="382" t="str">
        <f>IF('PRA110'!G238="", "", 'PRA110'!G238)</f>
        <v/>
      </c>
      <c r="H238" s="383">
        <f t="shared" si="47"/>
        <v>1</v>
      </c>
      <c r="I238" s="410">
        <v>1</v>
      </c>
      <c r="J238" s="411">
        <v>1</v>
      </c>
      <c r="K238" s="30">
        <f t="shared" si="46"/>
        <v>1</v>
      </c>
      <c r="L238" s="378"/>
      <c r="M238" s="782">
        <f>IF(Metrics!$I$7="Reported weights",H238,K238)</f>
        <v>1</v>
      </c>
      <c r="N238" s="390"/>
      <c r="O238" s="774"/>
      <c r="P238" s="177" t="b">
        <f>AND('PRA110'!G238="",SUMIF('PRA110'!H238:AM238,"&lt;&gt;0")&gt;0)</f>
        <v>0</v>
      </c>
    </row>
    <row r="239" spans="1:16" s="284" customFormat="1" ht="15" customHeight="1">
      <c r="A239" s="125"/>
      <c r="B239" s="126"/>
      <c r="C239" s="126"/>
      <c r="D239" s="111" t="s">
        <v>677</v>
      </c>
      <c r="E239" s="127" t="s">
        <v>857</v>
      </c>
      <c r="F239" s="283" t="s">
        <v>680</v>
      </c>
      <c r="G239" s="382" t="str">
        <f>IF('PRA110'!G239="", "", 'PRA110'!G239)</f>
        <v/>
      </c>
      <c r="H239" s="383">
        <f t="shared" si="47"/>
        <v>1</v>
      </c>
      <c r="I239" s="410">
        <v>1</v>
      </c>
      <c r="J239" s="411">
        <v>1</v>
      </c>
      <c r="K239" s="30">
        <f t="shared" si="46"/>
        <v>1</v>
      </c>
      <c r="L239" s="378"/>
      <c r="M239" s="782">
        <f>IF(Metrics!$I$7="Reported weights",H239,K239)</f>
        <v>1</v>
      </c>
      <c r="N239" s="390"/>
      <c r="O239" s="774"/>
      <c r="P239" s="177" t="b">
        <f>AND('PRA110'!G239="",SUMIF('PRA110'!H239:AM239,"&lt;&gt;0")&gt;0)</f>
        <v>0</v>
      </c>
    </row>
    <row r="240" spans="1:16" s="284" customFormat="1" ht="15" customHeight="1">
      <c r="A240" s="125"/>
      <c r="B240" s="126"/>
      <c r="C240" s="126"/>
      <c r="D240" s="111" t="s">
        <v>679</v>
      </c>
      <c r="E240" s="127" t="s">
        <v>858</v>
      </c>
      <c r="F240" s="283" t="s">
        <v>708</v>
      </c>
      <c r="G240" s="382" t="str">
        <f>IF('PRA110'!G240="", "", 'PRA110'!G240)</f>
        <v/>
      </c>
      <c r="H240" s="383">
        <f t="shared" si="47"/>
        <v>1</v>
      </c>
      <c r="I240" s="410">
        <v>1</v>
      </c>
      <c r="J240" s="411">
        <v>1</v>
      </c>
      <c r="K240" s="30">
        <f t="shared" si="46"/>
        <v>1</v>
      </c>
      <c r="L240" s="378"/>
      <c r="M240" s="782">
        <f>IF(Metrics!$I$7="Reported weights",H240,K240)</f>
        <v>1</v>
      </c>
      <c r="N240" s="390"/>
      <c r="O240" s="774"/>
      <c r="P240" s="177" t="b">
        <f>AND('PRA110'!G240="",SUMIF('PRA110'!H240:AM240,"&lt;&gt;0")&gt;0)</f>
        <v>0</v>
      </c>
    </row>
    <row r="241" spans="1:16" s="284" customFormat="1" ht="15" customHeight="1">
      <c r="A241" s="125"/>
      <c r="B241" s="126"/>
      <c r="C241" s="126"/>
      <c r="D241" s="111" t="s">
        <v>681</v>
      </c>
      <c r="E241" s="127" t="s">
        <v>859</v>
      </c>
      <c r="F241" s="283" t="s">
        <v>683</v>
      </c>
      <c r="G241" s="382" t="str">
        <f>IF('PRA110'!G241="", "", 'PRA110'!G241)</f>
        <v/>
      </c>
      <c r="H241" s="383">
        <f t="shared" si="47"/>
        <v>1</v>
      </c>
      <c r="I241" s="410">
        <v>1</v>
      </c>
      <c r="J241" s="411">
        <v>1</v>
      </c>
      <c r="K241" s="30">
        <f t="shared" si="46"/>
        <v>1</v>
      </c>
      <c r="L241" s="378"/>
      <c r="M241" s="782">
        <f>IF(Metrics!$I$7="Reported weights",H241,K241)</f>
        <v>1</v>
      </c>
      <c r="N241" s="390"/>
      <c r="O241" s="774"/>
      <c r="P241" s="177" t="b">
        <f>AND('PRA110'!G241="",SUMIF('PRA110'!H241:AM241,"&lt;&gt;0")&gt;0)</f>
        <v>0</v>
      </c>
    </row>
    <row r="242" spans="1:16" s="284" customFormat="1" ht="15" customHeight="1">
      <c r="A242" s="125"/>
      <c r="B242" s="126"/>
      <c r="C242" s="126"/>
      <c r="D242" s="795" t="s">
        <v>682</v>
      </c>
      <c r="E242" s="127" t="s">
        <v>860</v>
      </c>
      <c r="F242" s="283" t="s">
        <v>685</v>
      </c>
      <c r="G242" s="382" t="str">
        <f>IF('PRA110'!G242="", "", 'PRA110'!G242)</f>
        <v/>
      </c>
      <c r="H242" s="383">
        <f t="shared" si="47"/>
        <v>0.5</v>
      </c>
      <c r="I242" s="412">
        <v>0.5</v>
      </c>
      <c r="J242" s="413">
        <v>0.5</v>
      </c>
      <c r="K242" s="30">
        <f t="shared" si="46"/>
        <v>0.5</v>
      </c>
      <c r="L242" s="378"/>
      <c r="M242" s="782">
        <f>IF(Metrics!$I$7="Reported weights",H242,K242)</f>
        <v>0.5</v>
      </c>
      <c r="N242" s="390"/>
      <c r="O242" s="774"/>
      <c r="P242" s="177" t="b">
        <f>AND('PRA110'!G242="",SUMIF('PRA110'!H242:AM242,"&lt;&gt;0")&gt;0)</f>
        <v>0</v>
      </c>
    </row>
    <row r="243" spans="1:16" s="284" customFormat="1" ht="30" customHeight="1">
      <c r="A243" s="125"/>
      <c r="B243" s="126"/>
      <c r="C243" s="126"/>
      <c r="D243" s="1246"/>
      <c r="E243" s="1254" t="s">
        <v>329</v>
      </c>
      <c r="F243" s="1255"/>
      <c r="G243" s="397"/>
      <c r="H243" s="398"/>
      <c r="I243" s="1349" t="s">
        <v>34</v>
      </c>
      <c r="J243" s="1349" t="s">
        <v>34</v>
      </c>
      <c r="K243" s="1349" t="s">
        <v>34</v>
      </c>
      <c r="L243" s="399"/>
      <c r="M243" s="414"/>
      <c r="N243" s="1353"/>
      <c r="O243" s="774"/>
      <c r="P243" s="177"/>
    </row>
    <row r="244" spans="1:16" s="284" customFormat="1" ht="30" customHeight="1">
      <c r="A244" s="125"/>
      <c r="B244" s="126"/>
      <c r="C244" s="126"/>
      <c r="D244" s="1247"/>
      <c r="E244" s="1256"/>
      <c r="F244" s="1257"/>
      <c r="G244" s="401"/>
      <c r="H244" s="402"/>
      <c r="I244" s="1350"/>
      <c r="J244" s="1350"/>
      <c r="K244" s="1350"/>
      <c r="L244" s="399"/>
      <c r="M244" s="414"/>
      <c r="N244" s="1352"/>
      <c r="O244" s="774"/>
      <c r="P244" s="177"/>
    </row>
    <row r="245" spans="1:16" s="284" customFormat="1" ht="24.75">
      <c r="A245" s="125"/>
      <c r="B245" s="126"/>
      <c r="C245" s="126"/>
      <c r="D245" s="795"/>
      <c r="E245" s="131"/>
      <c r="F245" s="260" t="s">
        <v>962</v>
      </c>
      <c r="G245" s="388"/>
      <c r="H245" s="388"/>
      <c r="I245" s="388"/>
      <c r="J245" s="388"/>
      <c r="K245" s="388"/>
      <c r="L245" s="378"/>
      <c r="M245" s="414"/>
      <c r="N245" s="390"/>
      <c r="O245" s="774"/>
      <c r="P245" s="177"/>
    </row>
    <row r="246" spans="1:16" s="284" customFormat="1" ht="15" customHeight="1">
      <c r="A246" s="125"/>
      <c r="B246" s="126"/>
      <c r="C246" s="126"/>
      <c r="D246" s="795" t="s">
        <v>684</v>
      </c>
      <c r="E246" s="132" t="s">
        <v>861</v>
      </c>
      <c r="F246" s="288" t="s">
        <v>960</v>
      </c>
      <c r="G246" s="388"/>
      <c r="H246" s="388"/>
      <c r="I246" s="388"/>
      <c r="J246" s="388"/>
      <c r="K246" s="388"/>
      <c r="L246" s="378"/>
      <c r="M246" s="414"/>
      <c r="N246" s="390"/>
      <c r="O246" s="774"/>
      <c r="P246" s="177"/>
    </row>
    <row r="247" spans="1:16" s="284" customFormat="1" ht="15" customHeight="1">
      <c r="A247" s="125"/>
      <c r="B247" s="126"/>
      <c r="C247" s="126"/>
      <c r="D247" s="795" t="s">
        <v>686</v>
      </c>
      <c r="E247" s="132" t="s">
        <v>862</v>
      </c>
      <c r="F247" s="288" t="s">
        <v>961</v>
      </c>
      <c r="G247" s="388"/>
      <c r="H247" s="388"/>
      <c r="I247" s="388"/>
      <c r="J247" s="388"/>
      <c r="K247" s="388"/>
      <c r="L247" s="378"/>
      <c r="M247" s="414"/>
      <c r="N247" s="390"/>
      <c r="O247" s="774"/>
      <c r="P247" s="177"/>
    </row>
    <row r="248" spans="1:16" s="284" customFormat="1" ht="24.75">
      <c r="A248" s="125"/>
      <c r="B248" s="126"/>
      <c r="C248" s="126"/>
      <c r="D248" s="795"/>
      <c r="E248" s="134"/>
      <c r="F248" s="260" t="s">
        <v>963</v>
      </c>
      <c r="G248" s="388"/>
      <c r="H248" s="388"/>
      <c r="I248" s="388"/>
      <c r="J248" s="388"/>
      <c r="K248" s="388"/>
      <c r="L248" s="378"/>
      <c r="M248" s="414"/>
      <c r="N248" s="390"/>
      <c r="O248" s="774"/>
      <c r="P248" s="177"/>
    </row>
    <row r="249" spans="1:16" s="284" customFormat="1" ht="15" customHeight="1">
      <c r="A249" s="125"/>
      <c r="B249" s="126"/>
      <c r="C249" s="126"/>
      <c r="D249" s="795" t="s">
        <v>688</v>
      </c>
      <c r="E249" s="135" t="s">
        <v>863</v>
      </c>
      <c r="F249" s="288" t="s">
        <v>960</v>
      </c>
      <c r="G249" s="388"/>
      <c r="H249" s="388"/>
      <c r="I249" s="388"/>
      <c r="J249" s="388"/>
      <c r="K249" s="388"/>
      <c r="L249" s="378"/>
      <c r="M249" s="414"/>
      <c r="N249" s="390"/>
      <c r="O249" s="774"/>
      <c r="P249" s="177"/>
    </row>
    <row r="250" spans="1:16" s="284" customFormat="1" ht="15" customHeight="1">
      <c r="A250" s="125"/>
      <c r="B250" s="126"/>
      <c r="C250" s="126"/>
      <c r="D250" s="795" t="s">
        <v>467</v>
      </c>
      <c r="E250" s="135" t="s">
        <v>864</v>
      </c>
      <c r="F250" s="288" t="s">
        <v>964</v>
      </c>
      <c r="G250" s="388"/>
      <c r="H250" s="388"/>
      <c r="I250" s="388"/>
      <c r="J250" s="388"/>
      <c r="K250" s="388"/>
      <c r="L250" s="378"/>
      <c r="M250" s="414"/>
      <c r="N250" s="390"/>
      <c r="O250" s="774"/>
      <c r="P250" s="177"/>
    </row>
    <row r="251" spans="1:16" s="284" customFormat="1" ht="15" customHeight="1">
      <c r="A251" s="125"/>
      <c r="B251" s="126"/>
      <c r="C251" s="126"/>
      <c r="D251" s="795" t="s">
        <v>336</v>
      </c>
      <c r="E251" s="134" t="s">
        <v>337</v>
      </c>
      <c r="F251" s="254" t="s">
        <v>338</v>
      </c>
      <c r="G251" s="388"/>
      <c r="H251" s="388"/>
      <c r="I251" s="388"/>
      <c r="J251" s="388"/>
      <c r="K251" s="388"/>
      <c r="L251" s="378"/>
      <c r="M251" s="414"/>
      <c r="N251" s="390"/>
      <c r="O251" s="774"/>
      <c r="P251" s="177"/>
    </row>
    <row r="252" spans="1:16" s="284" customFormat="1" ht="15" customHeight="1">
      <c r="A252" s="125"/>
      <c r="B252" s="126"/>
      <c r="C252" s="126"/>
      <c r="D252" s="795" t="s">
        <v>339</v>
      </c>
      <c r="E252" s="134" t="s">
        <v>340</v>
      </c>
      <c r="F252" s="289" t="s">
        <v>341</v>
      </c>
      <c r="G252" s="388"/>
      <c r="H252" s="388"/>
      <c r="I252" s="388"/>
      <c r="J252" s="388"/>
      <c r="K252" s="388"/>
      <c r="L252" s="378"/>
      <c r="M252" s="414"/>
      <c r="N252" s="390"/>
      <c r="O252" s="774"/>
      <c r="P252" s="177"/>
    </row>
    <row r="253" spans="1:16" s="284" customFormat="1" ht="15" customHeight="1">
      <c r="A253" s="125"/>
      <c r="B253" s="126"/>
      <c r="C253" s="126"/>
      <c r="D253" s="795" t="s">
        <v>342</v>
      </c>
      <c r="E253" s="134" t="s">
        <v>343</v>
      </c>
      <c r="F253" s="289" t="s">
        <v>344</v>
      </c>
      <c r="G253" s="388"/>
      <c r="H253" s="388"/>
      <c r="I253" s="388"/>
      <c r="J253" s="388"/>
      <c r="K253" s="388"/>
      <c r="L253" s="378"/>
      <c r="M253" s="414"/>
      <c r="N253" s="390"/>
      <c r="O253" s="774"/>
      <c r="P253" s="177"/>
    </row>
    <row r="254" spans="1:16" s="284" customFormat="1" ht="15" customHeight="1">
      <c r="A254" s="125"/>
      <c r="B254" s="126"/>
      <c r="C254" s="126"/>
      <c r="D254" s="795" t="s">
        <v>345</v>
      </c>
      <c r="E254" s="137" t="s">
        <v>346</v>
      </c>
      <c r="F254" s="291" t="s">
        <v>347</v>
      </c>
      <c r="G254" s="388"/>
      <c r="H254" s="388"/>
      <c r="I254" s="388"/>
      <c r="J254" s="388"/>
      <c r="K254" s="388"/>
      <c r="L254" s="378"/>
      <c r="M254" s="414"/>
      <c r="N254" s="390"/>
      <c r="O254" s="774"/>
      <c r="P254" s="177"/>
    </row>
    <row r="255" spans="1:16" s="284" customFormat="1" ht="15" customHeight="1">
      <c r="A255" s="125"/>
      <c r="B255" s="126"/>
      <c r="C255" s="126"/>
      <c r="D255" s="795" t="s">
        <v>348</v>
      </c>
      <c r="E255" s="137" t="s">
        <v>349</v>
      </c>
      <c r="F255" s="291" t="s">
        <v>350</v>
      </c>
      <c r="G255" s="388"/>
      <c r="H255" s="388"/>
      <c r="I255" s="388"/>
      <c r="J255" s="388"/>
      <c r="K255" s="388"/>
      <c r="L255" s="378"/>
      <c r="M255" s="414"/>
      <c r="N255" s="390"/>
      <c r="O255" s="774"/>
      <c r="P255" s="177"/>
    </row>
    <row r="256" spans="1:16" s="284" customFormat="1" ht="15" customHeight="1">
      <c r="A256" s="125"/>
      <c r="B256" s="126"/>
      <c r="C256" s="126"/>
      <c r="D256" s="795" t="s">
        <v>351</v>
      </c>
      <c r="E256" s="134" t="s">
        <v>352</v>
      </c>
      <c r="F256" s="292" t="s">
        <v>353</v>
      </c>
      <c r="G256" s="388"/>
      <c r="H256" s="388"/>
      <c r="I256" s="388"/>
      <c r="J256" s="388"/>
      <c r="K256" s="388"/>
      <c r="L256" s="378"/>
      <c r="M256" s="414"/>
      <c r="N256" s="390"/>
      <c r="O256" s="774"/>
      <c r="P256" s="177"/>
    </row>
    <row r="257" spans="1:16" s="284" customFormat="1" ht="15" customHeight="1">
      <c r="A257" s="125"/>
      <c r="B257" s="126"/>
      <c r="C257" s="126"/>
      <c r="D257" s="140" t="s">
        <v>468</v>
      </c>
      <c r="E257" s="141" t="s">
        <v>865</v>
      </c>
      <c r="F257" s="293" t="s">
        <v>866</v>
      </c>
      <c r="G257" s="388"/>
      <c r="H257" s="388"/>
      <c r="I257" s="388"/>
      <c r="J257" s="388"/>
      <c r="K257" s="388"/>
      <c r="L257" s="378"/>
      <c r="M257" s="414"/>
      <c r="N257" s="390"/>
      <c r="O257" s="774"/>
      <c r="P257" s="177"/>
    </row>
    <row r="258" spans="1:16" s="206" customFormat="1" ht="15" customHeight="1">
      <c r="A258" s="50"/>
      <c r="B258" s="73"/>
      <c r="C258" s="73"/>
      <c r="D258" s="140" t="s">
        <v>469</v>
      </c>
      <c r="E258" s="143" t="s">
        <v>867</v>
      </c>
      <c r="F258" s="1134" t="s">
        <v>868</v>
      </c>
      <c r="G258" s="388"/>
      <c r="H258" s="388"/>
      <c r="I258" s="388"/>
      <c r="J258" s="388"/>
      <c r="K258" s="388"/>
      <c r="L258" s="378"/>
      <c r="M258" s="29"/>
      <c r="N258" s="381"/>
      <c r="O258" s="769"/>
    </row>
    <row r="259" spans="1:16" s="206" customFormat="1" ht="24.75">
      <c r="A259" s="50"/>
      <c r="B259" s="73"/>
      <c r="C259" s="73"/>
      <c r="D259" s="752" t="s">
        <v>520</v>
      </c>
      <c r="E259" s="830" t="s">
        <v>1133</v>
      </c>
      <c r="F259" s="799" t="s">
        <v>1140</v>
      </c>
      <c r="G259" s="786" t="str">
        <f>IF('PRA110'!G259="", "", 'PRA110'!G259)</f>
        <v/>
      </c>
      <c r="H259" s="786">
        <f>IF(G259="", J259, G259)</f>
        <v>0</v>
      </c>
      <c r="I259" s="786">
        <v>0</v>
      </c>
      <c r="J259" s="384">
        <v>0</v>
      </c>
      <c r="K259" s="30">
        <f t="shared" ref="K259" si="48">MAX(MIN(J259, H259), I259)</f>
        <v>0</v>
      </c>
      <c r="L259" s="780"/>
      <c r="M259" s="782">
        <f>IF(Metrics!$I$7="Reported weights",H259,K259)</f>
        <v>0</v>
      </c>
      <c r="N259" s="390"/>
      <c r="O259" s="785"/>
      <c r="P259" s="206" t="b">
        <f>AND('PRA110'!G259="",SUMIF('PRA110'!H259:AM259,"&lt;&gt;0")&gt;0)</f>
        <v>0</v>
      </c>
    </row>
    <row r="260" spans="1:16" s="206" customFormat="1" ht="13.5">
      <c r="A260" s="50"/>
      <c r="B260" s="73"/>
      <c r="C260" s="73"/>
      <c r="D260" s="140"/>
      <c r="E260" s="1133"/>
      <c r="F260" s="144" t="s">
        <v>1156</v>
      </c>
      <c r="G260" s="786" t="str">
        <f>IF('PRA110'!G260="", "", IFERROR((('PRA110'!G260 * SUM('PRA110'!I260, 'PRA110'!K260:AM260)-'PRA110'!G261 * SUM('PRA110'!I261, 'PRA110'!K261:AM261)-IF(Admin!$B$30&gt;1,'PRA110'!G259*SUM('PRA110'!I259,'PRA110'!K259:AM259),0)))/((SUM('PRA110'!I260, 'PRA110'!K260:AM260)-SUM('PRA110'!I261, 'PRA110'!K261:AM261)-IF(Admin!$B$30&gt;1,SUM('PRA110'!I259,'PRA110'!K259:AM259),0))), ""))</f>
        <v/>
      </c>
      <c r="H260" s="383">
        <f>IF(G260="", J260, G260)</f>
        <v>0</v>
      </c>
      <c r="I260" s="383">
        <v>0</v>
      </c>
      <c r="J260" s="384">
        <v>0</v>
      </c>
      <c r="K260" s="30">
        <f>MAX(MIN(J260, H260), I260)</f>
        <v>0</v>
      </c>
      <c r="L260" s="378"/>
      <c r="M260" s="782">
        <f>IF(Metrics!$I$7="Reported weights",H260,K260)</f>
        <v>0</v>
      </c>
      <c r="N260" s="390"/>
      <c r="O260" s="769"/>
      <c r="P260" s="206" t="b">
        <f>IF(Admin!$B$30=1,OR(AND(SUM('PRA110'!G260, 'PRA110'!H260:AM260) &lt;&gt; 0, 'PRA110'!G260 = ""),AND(SUM('PRA110'!G261, 'PRA110'!H261:AM261) &lt;&gt; 0, 'PRA110'!G261 = "")),OR(AND(SUM('PRA110'!G260, 'PRA110'!H260:AM260) &lt;&gt; 0, 'PRA110'!G260 = ""),AND(SUM('PRA110'!G261, 'PRA110'!H261:AM261) &lt;&gt; 0, 'PRA110'!G261 = ""),AND(SUM('PRA110'!G259, 'PRA110'!H259:AM259) &lt;&gt; 0, 'PRA110'!G259 = "")))</f>
        <v>0</v>
      </c>
    </row>
    <row r="261" spans="1:16" s="206" customFormat="1" ht="13.5">
      <c r="A261" s="50"/>
      <c r="B261" s="73"/>
      <c r="C261" s="73"/>
      <c r="D261" s="140"/>
      <c r="E261" s="1133"/>
      <c r="F261" s="799" t="s">
        <v>1155</v>
      </c>
      <c r="G261" s="786" t="str">
        <f>IF('PRA110'!G261="", "", IFERROR((('PRA110'!G261 * SUM('PRA110'!I261, 'PRA110'!K261:AM261)-IF(Admin!$B$30=1,'PRA110'!G259*SUM('PRA110'!I259,'PRA110'!K259:AM259),0)))/((SUM('PRA110'!I261, 'PRA110'!K261:AM261)-IF(Admin!$B$30=1,SUM('PRA110'!I259,'PRA110'!K259:AM259),0))), ""))</f>
        <v/>
      </c>
      <c r="H261" s="383">
        <f t="shared" ref="H261:H271" si="49">IF(G261="", J261, G261)</f>
        <v>0</v>
      </c>
      <c r="I261" s="383">
        <v>0</v>
      </c>
      <c r="J261" s="384">
        <v>0</v>
      </c>
      <c r="K261" s="30">
        <f>MAX(MIN(J261, H261), I261)</f>
        <v>0</v>
      </c>
      <c r="L261" s="378"/>
      <c r="M261" s="782">
        <f>IF(Metrics!$I$7="Reported weights",H261,K261)</f>
        <v>0</v>
      </c>
      <c r="N261" s="390"/>
      <c r="O261" s="769"/>
      <c r="P261" s="206" t="b">
        <f>IF(Admin!$B$30=1,OR(AND(SUM('PRA110'!G261, 'PRA110'!H261:AM261) &lt;&gt; 0, 'PRA110'!G261 = ""),AND(SUM('PRA110'!G259, 'PRA110'!H259:AM259) &lt;&gt; 0, 'PRA110'!G259 = "")),AND('PRA110'!G261="",SUMIF('PRA110'!H261:AM261,"&lt;&gt;0")&gt;0))</f>
        <v>0</v>
      </c>
    </row>
    <row r="262" spans="1:16" s="206" customFormat="1" ht="15" customHeight="1">
      <c r="A262" s="50"/>
      <c r="B262" s="73"/>
      <c r="C262" s="73"/>
      <c r="D262" s="140" t="s">
        <v>472</v>
      </c>
      <c r="E262" s="143" t="s">
        <v>871</v>
      </c>
      <c r="F262" s="1028" t="s">
        <v>79</v>
      </c>
      <c r="G262" s="382" t="str">
        <f>IF('PRA110'!G262="", "", 'PRA110'!G262)</f>
        <v/>
      </c>
      <c r="H262" s="786">
        <f t="shared" si="49"/>
        <v>7.0000000000000007E-2</v>
      </c>
      <c r="I262" s="786">
        <v>7.0000000000000007E-2</v>
      </c>
      <c r="J262" s="384">
        <v>7.0000000000000007E-2</v>
      </c>
      <c r="K262" s="30">
        <f>MAX(MIN(J262, H262), I262)</f>
        <v>7.0000000000000007E-2</v>
      </c>
      <c r="L262" s="378"/>
      <c r="M262" s="782">
        <f>IF(Metrics!$I$7="Reported weights",H262,K262)</f>
        <v>7.0000000000000007E-2</v>
      </c>
      <c r="N262" s="390"/>
      <c r="O262" s="769"/>
      <c r="P262" s="206" t="b">
        <f>AND('PRA110'!G262="",SUMIF('PRA110'!H262:AM262,"&lt;&gt;0")&gt;0)</f>
        <v>0</v>
      </c>
    </row>
    <row r="263" spans="1:16" s="206" customFormat="1" ht="15" customHeight="1">
      <c r="A263" s="50"/>
      <c r="B263" s="73"/>
      <c r="C263" s="73"/>
      <c r="D263" s="140" t="s">
        <v>473</v>
      </c>
      <c r="E263" s="143" t="s">
        <v>872</v>
      </c>
      <c r="F263" s="223" t="s">
        <v>81</v>
      </c>
      <c r="G263" s="382" t="str">
        <f>IF('PRA110'!G263="", "", 'PRA110'!G263)</f>
        <v/>
      </c>
      <c r="H263" s="383">
        <f t="shared" si="49"/>
        <v>0.15</v>
      </c>
      <c r="I263" s="383">
        <v>0.15</v>
      </c>
      <c r="J263" s="384">
        <v>0.15</v>
      </c>
      <c r="K263" s="30">
        <f>MAX(MIN(J263, H263), I263)</f>
        <v>0.15</v>
      </c>
      <c r="L263" s="378"/>
      <c r="M263" s="782">
        <f>IF(Metrics!$I$7="Reported weights",H263,K263)</f>
        <v>0.15</v>
      </c>
      <c r="N263" s="390"/>
      <c r="O263" s="769"/>
      <c r="P263" s="206" t="b">
        <f>AND('PRA110'!G263="",SUMIF('PRA110'!H263:AM263,"&lt;&gt;0")&gt;0)</f>
        <v>0</v>
      </c>
    </row>
    <row r="264" spans="1:16" s="206" customFormat="1" ht="15" customHeight="1">
      <c r="A264" s="50"/>
      <c r="B264" s="73"/>
      <c r="C264" s="73"/>
      <c r="D264" s="140" t="s">
        <v>474</v>
      </c>
      <c r="E264" s="143" t="s">
        <v>873</v>
      </c>
      <c r="F264" s="223" t="s">
        <v>89</v>
      </c>
      <c r="G264" s="388"/>
      <c r="H264" s="388"/>
      <c r="I264" s="388"/>
      <c r="J264" s="388"/>
      <c r="K264" s="388"/>
      <c r="L264" s="378"/>
      <c r="M264" s="782">
        <f>IF(Metrics!$I$7="Reported weights",H264,K264)</f>
        <v>0</v>
      </c>
      <c r="N264" s="381"/>
      <c r="O264" s="769"/>
    </row>
    <row r="265" spans="1:16" s="206" customFormat="1" ht="15" customHeight="1">
      <c r="A265" s="50"/>
      <c r="B265" s="73"/>
      <c r="C265" s="73"/>
      <c r="D265" s="140" t="s">
        <v>475</v>
      </c>
      <c r="E265" s="143" t="s">
        <v>874</v>
      </c>
      <c r="F265" s="224" t="s">
        <v>91</v>
      </c>
      <c r="G265" s="382" t="str">
        <f>IF('PRA110'!G265="", "", 'PRA110'!G265)</f>
        <v/>
      </c>
      <c r="H265" s="383">
        <f>IF(G265="", 0.3, G265)</f>
        <v>0.3</v>
      </c>
      <c r="I265" s="384">
        <v>0.25</v>
      </c>
      <c r="J265" s="384">
        <v>0.35</v>
      </c>
      <c r="K265" s="30">
        <f t="shared" ref="K265:K271" si="50">MAX(MIN(J265, H265), I265)</f>
        <v>0.3</v>
      </c>
      <c r="L265" s="378"/>
      <c r="M265" s="782">
        <f>IF(Metrics!$I$7="Reported weights",H265,K265)</f>
        <v>0.3</v>
      </c>
      <c r="N265" s="390"/>
      <c r="O265" s="769"/>
      <c r="P265" s="206" t="b">
        <f>AND('PRA110'!G265="",SUMIF('PRA110'!H265:AM265,"&lt;&gt;0")&gt;0)</f>
        <v>0</v>
      </c>
    </row>
    <row r="266" spans="1:16" s="206" customFormat="1" ht="15" customHeight="1">
      <c r="A266" s="50"/>
      <c r="B266" s="73"/>
      <c r="C266" s="73"/>
      <c r="D266" s="140" t="s">
        <v>476</v>
      </c>
      <c r="E266" s="143" t="s">
        <v>875</v>
      </c>
      <c r="F266" s="224" t="s">
        <v>93</v>
      </c>
      <c r="G266" s="382" t="str">
        <f>IF('PRA110'!G266="", "", 'PRA110'!G266)</f>
        <v/>
      </c>
      <c r="H266" s="383">
        <f t="shared" si="49"/>
        <v>0.35</v>
      </c>
      <c r="I266" s="383">
        <v>0.35</v>
      </c>
      <c r="J266" s="384">
        <v>0.35</v>
      </c>
      <c r="K266" s="30">
        <f t="shared" si="50"/>
        <v>0.35</v>
      </c>
      <c r="L266" s="378"/>
      <c r="M266" s="782">
        <f>IF(Metrics!$I$7="Reported weights",H266,K266)</f>
        <v>0.35</v>
      </c>
      <c r="N266" s="390"/>
      <c r="O266" s="769"/>
      <c r="P266" s="206" t="b">
        <f>AND('PRA110'!G266="",SUMIF('PRA110'!H266:AM266,"&lt;&gt;0")&gt;0)</f>
        <v>0</v>
      </c>
    </row>
    <row r="267" spans="1:16" s="206" customFormat="1" ht="15" customHeight="1">
      <c r="A267" s="50"/>
      <c r="B267" s="73"/>
      <c r="C267" s="73"/>
      <c r="D267" s="140" t="s">
        <v>477</v>
      </c>
      <c r="E267" s="143" t="s">
        <v>876</v>
      </c>
      <c r="F267" s="224" t="s">
        <v>95</v>
      </c>
      <c r="G267" s="382" t="str">
        <f>IF('PRA110'!G267="", "", 'PRA110'!G267)</f>
        <v/>
      </c>
      <c r="H267" s="383">
        <f t="shared" si="49"/>
        <v>0.3</v>
      </c>
      <c r="I267" s="383">
        <v>0.3</v>
      </c>
      <c r="J267" s="384">
        <v>0.3</v>
      </c>
      <c r="K267" s="30">
        <f t="shared" si="50"/>
        <v>0.3</v>
      </c>
      <c r="L267" s="378"/>
      <c r="M267" s="782">
        <f>IF(Metrics!$I$7="Reported weights",H267,K267)</f>
        <v>0.3</v>
      </c>
      <c r="N267" s="390"/>
      <c r="O267" s="769"/>
      <c r="P267" s="206" t="b">
        <f>AND('PRA110'!G267="",SUMIF('PRA110'!H267:AM267,"&lt;&gt;0")&gt;0)</f>
        <v>0</v>
      </c>
    </row>
    <row r="268" spans="1:16" s="206" customFormat="1" ht="15" customHeight="1">
      <c r="A268" s="50"/>
      <c r="B268" s="73"/>
      <c r="C268" s="73"/>
      <c r="D268" s="140" t="s">
        <v>478</v>
      </c>
      <c r="E268" s="143" t="s">
        <v>877</v>
      </c>
      <c r="F268" s="224" t="s">
        <v>97</v>
      </c>
      <c r="G268" s="382" t="str">
        <f>IF('PRA110'!G268="", "", 'PRA110'!G268)</f>
        <v/>
      </c>
      <c r="H268" s="383">
        <f t="shared" si="49"/>
        <v>0.5</v>
      </c>
      <c r="I268" s="383">
        <v>0.5</v>
      </c>
      <c r="J268" s="384">
        <v>0.5</v>
      </c>
      <c r="K268" s="30">
        <f t="shared" si="50"/>
        <v>0.5</v>
      </c>
      <c r="L268" s="378"/>
      <c r="M268" s="782">
        <f>IF(Metrics!$I$7="Reported weights",H268,K268)</f>
        <v>0.5</v>
      </c>
      <c r="N268" s="390"/>
      <c r="O268" s="769"/>
      <c r="P268" s="206" t="b">
        <f>AND('PRA110'!G268="",SUMIF('PRA110'!H268:AM268,"&lt;&gt;0")&gt;0)</f>
        <v>0</v>
      </c>
    </row>
    <row r="269" spans="1:16" s="206" customFormat="1" ht="15" customHeight="1">
      <c r="A269" s="50"/>
      <c r="B269" s="73"/>
      <c r="C269" s="73"/>
      <c r="D269" s="140" t="s">
        <v>479</v>
      </c>
      <c r="E269" s="143" t="s">
        <v>878</v>
      </c>
      <c r="F269" s="296" t="s">
        <v>100</v>
      </c>
      <c r="G269" s="382" t="str">
        <f>IF('PRA110'!G269="", "", 'PRA110'!G269)</f>
        <v/>
      </c>
      <c r="H269" s="383">
        <f t="shared" si="49"/>
        <v>0.5</v>
      </c>
      <c r="I269" s="383">
        <v>0.5</v>
      </c>
      <c r="J269" s="384">
        <v>0.5</v>
      </c>
      <c r="K269" s="30">
        <f t="shared" si="50"/>
        <v>0.5</v>
      </c>
      <c r="L269" s="378"/>
      <c r="M269" s="782">
        <f>IF(Metrics!$I$7="Reported weights",H269,K269)</f>
        <v>0.5</v>
      </c>
      <c r="N269" s="390"/>
      <c r="O269" s="769"/>
      <c r="P269" s="206" t="b">
        <f>AND('PRA110'!G269="",SUMIF('PRA110'!H269:AM269,"&lt;&gt;0")&gt;0)</f>
        <v>0</v>
      </c>
    </row>
    <row r="270" spans="1:16" s="206" customFormat="1" ht="15" customHeight="1">
      <c r="A270" s="50"/>
      <c r="B270" s="73"/>
      <c r="C270" s="73"/>
      <c r="D270" s="140" t="s">
        <v>480</v>
      </c>
      <c r="E270" s="143" t="s">
        <v>879</v>
      </c>
      <c r="F270" s="224" t="s">
        <v>615</v>
      </c>
      <c r="G270" s="382" t="str">
        <f>IF('PRA110'!G270="", "", 'PRA110'!G270)</f>
        <v/>
      </c>
      <c r="H270" s="383">
        <f t="shared" si="49"/>
        <v>1</v>
      </c>
      <c r="I270" s="383">
        <v>1</v>
      </c>
      <c r="J270" s="384">
        <v>1</v>
      </c>
      <c r="K270" s="30">
        <f t="shared" si="50"/>
        <v>1</v>
      </c>
      <c r="L270" s="378"/>
      <c r="M270" s="782">
        <f>IF(Metrics!$I$7="Reported weights",H270,K270)</f>
        <v>1</v>
      </c>
      <c r="N270" s="390"/>
      <c r="O270" s="769"/>
      <c r="P270" s="206" t="b">
        <f>AND('PRA110'!G270="",SUMIF('PRA110'!H270:AM270,"&lt;&gt;0")&gt;0)</f>
        <v>0</v>
      </c>
    </row>
    <row r="271" spans="1:16" s="206" customFormat="1" ht="15" customHeight="1">
      <c r="A271" s="50"/>
      <c r="B271" s="73"/>
      <c r="C271" s="73"/>
      <c r="D271" s="140" t="s">
        <v>481</v>
      </c>
      <c r="E271" s="143" t="s">
        <v>880</v>
      </c>
      <c r="F271" s="224" t="s">
        <v>692</v>
      </c>
      <c r="G271" s="382" t="str">
        <f>IF('PRA110'!G271="", "", 'PRA110'!G271)</f>
        <v/>
      </c>
      <c r="H271" s="383">
        <f t="shared" si="49"/>
        <v>1</v>
      </c>
      <c r="I271" s="383">
        <v>1</v>
      </c>
      <c r="J271" s="384">
        <v>1</v>
      </c>
      <c r="K271" s="30">
        <f t="shared" si="50"/>
        <v>1</v>
      </c>
      <c r="L271" s="378"/>
      <c r="M271" s="782">
        <f>IF(Metrics!$I$7="Reported weights",H271,K271)</f>
        <v>1</v>
      </c>
      <c r="N271" s="390"/>
      <c r="O271" s="769"/>
      <c r="P271" s="206" t="b">
        <f>AND('PRA110'!G271="",SUMIF('PRA110'!H271:AM271,"&lt;&gt;0")&gt;0)</f>
        <v>0</v>
      </c>
    </row>
    <row r="272" spans="1:16" s="168" customFormat="1" ht="15" customHeight="1">
      <c r="A272" s="50"/>
      <c r="B272" s="73"/>
      <c r="C272" s="73"/>
      <c r="D272" s="795" t="s">
        <v>482</v>
      </c>
      <c r="E272" s="122" t="s">
        <v>881</v>
      </c>
      <c r="F272" s="297" t="s">
        <v>354</v>
      </c>
      <c r="G272" s="388"/>
      <c r="H272" s="388"/>
      <c r="I272" s="388"/>
      <c r="J272" s="388"/>
      <c r="K272" s="388"/>
      <c r="L272" s="378"/>
      <c r="M272" s="408"/>
      <c r="N272" s="381"/>
      <c r="O272" s="773"/>
      <c r="P272" s="177"/>
    </row>
    <row r="273" spans="1:16" s="168" customFormat="1" ht="15" customHeight="1">
      <c r="A273" s="50"/>
      <c r="B273" s="73"/>
      <c r="C273" s="73"/>
      <c r="D273" s="795" t="s">
        <v>483</v>
      </c>
      <c r="E273" s="122" t="s">
        <v>882</v>
      </c>
      <c r="F273" s="297" t="s">
        <v>355</v>
      </c>
      <c r="G273" s="388"/>
      <c r="H273" s="388"/>
      <c r="I273" s="388"/>
      <c r="J273" s="388"/>
      <c r="K273" s="388"/>
      <c r="L273" s="378"/>
      <c r="M273" s="408"/>
      <c r="N273" s="381"/>
      <c r="O273" s="773"/>
      <c r="P273" s="177"/>
    </row>
    <row r="274" spans="1:16" s="168" customFormat="1" ht="15" customHeight="1">
      <c r="A274" s="50"/>
      <c r="B274" s="73"/>
      <c r="C274" s="73"/>
      <c r="D274" s="795" t="s">
        <v>484</v>
      </c>
      <c r="E274" s="122" t="s">
        <v>883</v>
      </c>
      <c r="F274" s="297" t="s">
        <v>356</v>
      </c>
      <c r="G274" s="388"/>
      <c r="H274" s="388"/>
      <c r="I274" s="388"/>
      <c r="J274" s="388"/>
      <c r="K274" s="388"/>
      <c r="L274" s="378"/>
      <c r="M274" s="408"/>
      <c r="N274" s="381"/>
      <c r="O274" s="773"/>
      <c r="P274" s="177"/>
    </row>
    <row r="275" spans="1:16" s="168" customFormat="1" ht="15" customHeight="1">
      <c r="A275" s="50"/>
      <c r="C275" s="73"/>
      <c r="D275" s="795" t="s">
        <v>485</v>
      </c>
      <c r="E275" s="122" t="s">
        <v>884</v>
      </c>
      <c r="F275" s="297" t="s">
        <v>357</v>
      </c>
      <c r="G275" s="388"/>
      <c r="H275" s="388"/>
      <c r="I275" s="388"/>
      <c r="J275" s="388"/>
      <c r="K275" s="388"/>
      <c r="L275" s="780"/>
      <c r="M275" s="408"/>
      <c r="N275" s="381"/>
      <c r="O275" s="773"/>
      <c r="P275" s="177"/>
    </row>
    <row r="276" spans="1:16" s="168" customFormat="1" ht="15" customHeight="1">
      <c r="A276" s="50"/>
      <c r="B276" s="73"/>
      <c r="C276" s="73"/>
      <c r="D276" s="795" t="s">
        <v>486</v>
      </c>
      <c r="E276" s="122" t="s">
        <v>885</v>
      </c>
      <c r="F276" s="297" t="s">
        <v>358</v>
      </c>
      <c r="G276" s="388"/>
      <c r="H276" s="388"/>
      <c r="I276" s="388"/>
      <c r="J276" s="388"/>
      <c r="K276" s="388"/>
      <c r="L276" s="780"/>
      <c r="M276" s="408"/>
      <c r="N276" s="381"/>
      <c r="O276" s="773"/>
      <c r="P276" s="177"/>
    </row>
    <row r="277" spans="1:16" s="168" customFormat="1" ht="15" customHeight="1">
      <c r="A277" s="50"/>
      <c r="B277" s="73"/>
      <c r="C277" s="73"/>
      <c r="D277" s="795" t="s">
        <v>487</v>
      </c>
      <c r="E277" s="122" t="s">
        <v>886</v>
      </c>
      <c r="F277" s="297" t="s">
        <v>359</v>
      </c>
      <c r="G277" s="388"/>
      <c r="H277" s="388"/>
      <c r="I277" s="388"/>
      <c r="J277" s="388"/>
      <c r="K277" s="388"/>
      <c r="L277" s="780"/>
      <c r="M277" s="408"/>
      <c r="N277" s="381"/>
      <c r="O277" s="773"/>
      <c r="P277" s="177"/>
    </row>
    <row r="278" spans="1:16" s="801" customFormat="1" ht="24.75">
      <c r="A278" s="50"/>
      <c r="B278" s="73"/>
      <c r="C278" s="73"/>
      <c r="D278" s="750"/>
      <c r="E278" s="751"/>
      <c r="F278" s="1149" t="s">
        <v>1173</v>
      </c>
      <c r="G278" s="382" t="str">
        <f>IF('PRA110'!G278="", "", IFERROR((('PRA110'!G278 * SUM('PRA110'!I278, 'PRA110'!K278:AM278)-'PRA110'!G279 * SUM('PRA110'!I279, 'PRA110'!K279:AM279)-IF(Admin!$B$30&gt;1,'PRA110'!G280*SUM('PRA110'!I280,'PRA110'!K280:AM280),0)))/((SUM('PRA110'!I278, 'PRA110'!K278:AM278)-SUM('PRA110'!I279, 'PRA110'!K279:AM279)-IF(Admin!$B$30&gt;1,SUM('PRA110'!I280,'PRA110'!K280:AM280),0))), ""))</f>
        <v/>
      </c>
      <c r="H278" s="786">
        <f>IF(G278="", J278, G278)</f>
        <v>1</v>
      </c>
      <c r="I278" s="786">
        <v>0</v>
      </c>
      <c r="J278" s="384">
        <v>1</v>
      </c>
      <c r="K278" s="30">
        <f t="shared" ref="K278" si="51">MAX(MIN(J278, H278), I278)</f>
        <v>1</v>
      </c>
      <c r="L278" s="780"/>
      <c r="M278" s="782">
        <f>IF(Metrics!$I$7="Reported weights",H278,K278)</f>
        <v>1</v>
      </c>
      <c r="N278" s="390"/>
      <c r="O278" s="785"/>
      <c r="P278" s="177" t="b">
        <f>IF(Admin!$B$30=1,OR(AND(SUM('PRA110'!G278, 'PRA110'!H278:AM278) &lt;&gt; 0, 'PRA110'!G278 = ""),AND(SUM('PRA110'!G279, 'PRA110'!H279:AM279) &lt;&gt; 0, 'PRA110'!G279 = "")),OR(AND(SUM('PRA110'!G278, 'PRA110'!H278:AM278) &lt;&gt; 0, 'PRA110'!G278 = ""),AND(SUM('PRA110'!G279, 'PRA110'!H279:AM279) &lt;&gt; 0, 'PRA110'!G279 = ""),AND(SUM('PRA110'!G280, 'PRA110'!H280:AM280) &lt;&gt; 0, 'PRA110'!G280 = "")))</f>
        <v>0</v>
      </c>
    </row>
    <row r="279" spans="1:16" s="801" customFormat="1" ht="24.75">
      <c r="A279" s="50"/>
      <c r="B279" s="73"/>
      <c r="C279" s="73"/>
      <c r="D279" s="750"/>
      <c r="E279" s="751"/>
      <c r="F279" s="1149" t="s">
        <v>1174</v>
      </c>
      <c r="G279" s="382" t="str">
        <f>IF('PRA110'!G279="", "", IFERROR((('PRA110'!G279 * SUM('PRA110'!I279, 'PRA110'!K279:AM279)-IF(Admin!$B$30=1,'PRA110'!G280*SUM('PRA110'!I280,'PRA110'!K280:AM280),0)))/((SUM('PRA110'!I279, 'PRA110'!K279:AM279)-IF(Admin!$B$30=1,SUM('PRA110'!I280,'PRA110'!K280:AM290),0))), ""))</f>
        <v/>
      </c>
      <c r="H279" s="786">
        <f>IF(G279="", J279, G279)</f>
        <v>1</v>
      </c>
      <c r="I279" s="786">
        <v>0</v>
      </c>
      <c r="J279" s="384">
        <v>1</v>
      </c>
      <c r="K279" s="30">
        <f t="shared" ref="K279:K283" si="52">MAX(MIN(J279, H279), I279)</f>
        <v>1</v>
      </c>
      <c r="L279" s="780"/>
      <c r="M279" s="782">
        <f>IF(Metrics!$I$7="Reported weights",H279,K279)</f>
        <v>1</v>
      </c>
      <c r="N279" s="390"/>
      <c r="O279" s="785"/>
      <c r="P279" s="177" t="b">
        <f>IF(Admin!$B$30=1,OR(AND(SUM('PRA110'!G279, 'PRA110'!H279:AM279) &lt;&gt; 0, 'PRA110'!G279 = ""),AND(SUM('PRA110'!G280, 'PRA110'!H280:AM280) &lt;&gt; 0, 'PRA110'!G280 = "")),AND('PRA110'!G279="",SUMIF('PRA110'!H279:AM279,"&lt;&gt;0")&gt;0))</f>
        <v>0</v>
      </c>
    </row>
    <row r="280" spans="1:16" s="801" customFormat="1" ht="24.75">
      <c r="A280" s="50"/>
      <c r="B280" s="73"/>
      <c r="C280" s="73"/>
      <c r="D280" s="750" t="s">
        <v>523</v>
      </c>
      <c r="E280" s="830" t="s">
        <v>1126</v>
      </c>
      <c r="F280" s="1149" t="s">
        <v>1142</v>
      </c>
      <c r="G280" s="382" t="str">
        <f>IF('PRA110'!G280="", "", 'PRA110'!G280)</f>
        <v/>
      </c>
      <c r="H280" s="786">
        <f>IF(G280="", J280, G280)</f>
        <v>1</v>
      </c>
      <c r="I280" s="786">
        <v>0</v>
      </c>
      <c r="J280" s="384">
        <v>1</v>
      </c>
      <c r="K280" s="30">
        <f t="shared" si="52"/>
        <v>1</v>
      </c>
      <c r="L280" s="780"/>
      <c r="M280" s="782">
        <f>IF(Metrics!$I$7="Reported weights",H280,K280)</f>
        <v>1</v>
      </c>
      <c r="N280" s="390"/>
      <c r="O280" s="785"/>
      <c r="P280" s="177" t="b">
        <f>AND('PRA110'!G280="",SUMIF('PRA110'!H280:AM280,"&lt;&gt;0")&gt;0)</f>
        <v>0</v>
      </c>
    </row>
    <row r="281" spans="1:16" s="801" customFormat="1" ht="15" customHeight="1">
      <c r="A281" s="50"/>
      <c r="B281" s="73"/>
      <c r="C281" s="73"/>
      <c r="D281" s="750" t="s">
        <v>524</v>
      </c>
      <c r="E281" s="751" t="s">
        <v>1127</v>
      </c>
      <c r="F281" s="1161" t="s">
        <v>1128</v>
      </c>
      <c r="G281" s="382" t="str">
        <f>IF('PRA110'!G281="", "", 'PRA110'!G281)</f>
        <v/>
      </c>
      <c r="H281" s="786">
        <f t="shared" ref="H281:H282" si="53">IF(G281="", J281, G281)</f>
        <v>0.93</v>
      </c>
      <c r="I281" s="786">
        <v>0</v>
      </c>
      <c r="J281" s="384">
        <v>0.93</v>
      </c>
      <c r="K281" s="30">
        <f t="shared" si="52"/>
        <v>0.93</v>
      </c>
      <c r="L281" s="780"/>
      <c r="M281" s="782">
        <f>IF(Metrics!$I$7="Reported weights",H281,K281)</f>
        <v>0.93</v>
      </c>
      <c r="N281" s="390"/>
      <c r="O281" s="785"/>
      <c r="P281" s="177" t="b">
        <f>AND('PRA110'!G281="",SUMIF('PRA110'!H281:AM281,"&lt;&gt;0")&gt;0)</f>
        <v>0</v>
      </c>
    </row>
    <row r="282" spans="1:16" s="801" customFormat="1" ht="15" customHeight="1">
      <c r="A282" s="50"/>
      <c r="B282" s="73"/>
      <c r="C282" s="73"/>
      <c r="D282" s="750" t="s">
        <v>525</v>
      </c>
      <c r="E282" s="751" t="s">
        <v>1129</v>
      </c>
      <c r="F282" s="1161" t="s">
        <v>1130</v>
      </c>
      <c r="G282" s="382" t="str">
        <f>IF('PRA110'!G282="", "", 'PRA110'!G282)</f>
        <v/>
      </c>
      <c r="H282" s="786">
        <f t="shared" si="53"/>
        <v>0.85</v>
      </c>
      <c r="I282" s="786">
        <v>0</v>
      </c>
      <c r="J282" s="384">
        <v>0.85</v>
      </c>
      <c r="K282" s="30">
        <f t="shared" si="52"/>
        <v>0.85</v>
      </c>
      <c r="L282" s="780"/>
      <c r="M282" s="782">
        <f>IF(Metrics!$I$7="Reported weights",H282,K282)</f>
        <v>0.85</v>
      </c>
      <c r="N282" s="390"/>
      <c r="O282" s="785"/>
      <c r="P282" s="177" t="b">
        <f>AND('PRA110'!G282="",SUMIF('PRA110'!H282:AM282,"&lt;&gt;0")&gt;0)</f>
        <v>0</v>
      </c>
    </row>
    <row r="283" spans="1:16" s="801" customFormat="1" ht="15" customHeight="1">
      <c r="A283" s="50"/>
      <c r="B283" s="73"/>
      <c r="C283" s="73"/>
      <c r="D283" s="750" t="s">
        <v>526</v>
      </c>
      <c r="E283" s="751" t="s">
        <v>1131</v>
      </c>
      <c r="F283" s="1161" t="s">
        <v>1132</v>
      </c>
      <c r="G283" s="382" t="str">
        <f>IF('PRA110'!G283="", "", 'PRA110'!G283)</f>
        <v/>
      </c>
      <c r="H283" s="786">
        <f>IF(G283="", 0.6, G283)</f>
        <v>0.6</v>
      </c>
      <c r="I283" s="786">
        <v>0</v>
      </c>
      <c r="J283" s="384">
        <v>0.75</v>
      </c>
      <c r="K283" s="30">
        <f t="shared" si="52"/>
        <v>0.6</v>
      </c>
      <c r="L283" s="780"/>
      <c r="M283" s="782">
        <f>IF(Metrics!$I$7="Reported weights",H283,K283)</f>
        <v>0.6</v>
      </c>
      <c r="N283" s="390"/>
      <c r="O283" s="785"/>
      <c r="P283" s="177" t="b">
        <f>AND('PRA110'!G283="",SUMIF('PRA110'!H283:AM283,"&lt;&gt;0")&gt;0)</f>
        <v>0</v>
      </c>
    </row>
    <row r="284" spans="1:16" s="168" customFormat="1" ht="15" customHeight="1">
      <c r="A284" s="50"/>
      <c r="B284" s="73"/>
      <c r="C284" s="73"/>
      <c r="D284" s="795" t="s">
        <v>488</v>
      </c>
      <c r="E284" s="122" t="s">
        <v>887</v>
      </c>
      <c r="F284" s="1034" t="s">
        <v>360</v>
      </c>
      <c r="G284" s="388"/>
      <c r="H284" s="388"/>
      <c r="I284" s="388"/>
      <c r="J284" s="388"/>
      <c r="K284" s="388"/>
      <c r="L284" s="780"/>
      <c r="M284" s="408"/>
      <c r="N284" s="381"/>
      <c r="O284" s="773"/>
      <c r="P284" s="177"/>
    </row>
    <row r="285" spans="1:16" s="168" customFormat="1" ht="15" customHeight="1">
      <c r="A285" s="50"/>
      <c r="B285" s="73"/>
      <c r="C285" s="73"/>
      <c r="D285" s="795" t="s">
        <v>489</v>
      </c>
      <c r="E285" s="122" t="s">
        <v>888</v>
      </c>
      <c r="F285" s="1034" t="s">
        <v>361</v>
      </c>
      <c r="G285" s="388"/>
      <c r="H285" s="388"/>
      <c r="I285" s="388"/>
      <c r="J285" s="388"/>
      <c r="K285" s="388"/>
      <c r="L285" s="780"/>
      <c r="M285" s="408"/>
      <c r="N285" s="381"/>
      <c r="O285" s="773"/>
      <c r="P285" s="177"/>
    </row>
    <row r="286" spans="1:16" s="168" customFormat="1" ht="25.15" customHeight="1">
      <c r="A286" s="50"/>
      <c r="B286" s="73"/>
      <c r="C286" s="73"/>
      <c r="D286" s="795" t="s">
        <v>490</v>
      </c>
      <c r="E286" s="112" t="s">
        <v>889</v>
      </c>
      <c r="F286" s="280" t="s">
        <v>362</v>
      </c>
      <c r="G286" s="388"/>
      <c r="H286" s="388"/>
      <c r="I286" s="388"/>
      <c r="J286" s="388"/>
      <c r="K286" s="388"/>
      <c r="L286" s="378"/>
      <c r="M286" s="408"/>
      <c r="N286" s="381"/>
      <c r="O286" s="773"/>
      <c r="P286" s="177"/>
    </row>
    <row r="287" spans="1:16" s="284" customFormat="1" ht="19.899999999999999" customHeight="1" thickBot="1">
      <c r="A287" s="125"/>
      <c r="B287" s="126"/>
      <c r="C287" s="126"/>
      <c r="D287" s="147" t="s">
        <v>491</v>
      </c>
      <c r="E287" s="148" t="s">
        <v>890</v>
      </c>
      <c r="F287" s="299" t="s">
        <v>363</v>
      </c>
      <c r="G287" s="388"/>
      <c r="H287" s="388"/>
      <c r="I287" s="388"/>
      <c r="J287" s="388"/>
      <c r="K287" s="388"/>
      <c r="L287" s="378"/>
      <c r="M287" s="414"/>
      <c r="N287" s="416"/>
      <c r="O287" s="774"/>
      <c r="P287" s="177"/>
    </row>
    <row r="288" spans="1:16" s="168" customFormat="1">
      <c r="A288" s="50"/>
      <c r="B288" s="73"/>
      <c r="C288" s="73"/>
      <c r="D288" s="417"/>
      <c r="E288" s="418"/>
      <c r="F288" s="419"/>
      <c r="G288" s="419"/>
      <c r="H288" s="419"/>
      <c r="I288" s="419"/>
      <c r="J288" s="419"/>
      <c r="K288" s="419"/>
      <c r="L288" s="420"/>
      <c r="M288" s="408"/>
      <c r="N288" s="421"/>
      <c r="O288" s="773"/>
      <c r="P288" s="177"/>
    </row>
    <row r="289" spans="1:16" s="168" customFormat="1">
      <c r="A289" s="50"/>
      <c r="B289" s="73"/>
      <c r="C289" s="73"/>
      <c r="D289" s="422"/>
      <c r="E289" s="423"/>
      <c r="F289" s="424"/>
      <c r="G289" s="424"/>
      <c r="H289" s="424"/>
      <c r="I289" s="424"/>
      <c r="J289" s="424"/>
      <c r="K289" s="424"/>
      <c r="L289" s="425"/>
      <c r="M289" s="408"/>
      <c r="N289" s="426"/>
      <c r="O289" s="773"/>
      <c r="P289" s="177"/>
    </row>
    <row r="290" spans="1:16" s="168" customFormat="1" ht="11.25" customHeight="1">
      <c r="A290" s="50"/>
      <c r="B290" s="73"/>
      <c r="C290" s="73"/>
      <c r="D290" s="1356"/>
      <c r="E290" s="1324" t="s">
        <v>364</v>
      </c>
      <c r="F290" s="1358"/>
      <c r="G290" s="653"/>
      <c r="H290" s="398"/>
      <c r="I290" s="1349"/>
      <c r="J290" s="1349"/>
      <c r="K290" s="1349"/>
      <c r="L290" s="399"/>
      <c r="M290" s="408"/>
      <c r="N290" s="400"/>
      <c r="O290" s="773"/>
      <c r="P290" s="177"/>
    </row>
    <row r="291" spans="1:16" s="168" customFormat="1" ht="11.25" customHeight="1">
      <c r="A291" s="50"/>
      <c r="B291" s="73"/>
      <c r="C291" s="73"/>
      <c r="D291" s="1317"/>
      <c r="E291" s="1256"/>
      <c r="F291" s="1359"/>
      <c r="G291" s="654"/>
      <c r="H291" s="402"/>
      <c r="I291" s="1350"/>
      <c r="J291" s="1350"/>
      <c r="K291" s="1350"/>
      <c r="L291" s="399"/>
      <c r="M291" s="408"/>
      <c r="N291" s="403"/>
      <c r="O291" s="773"/>
      <c r="P291" s="177"/>
    </row>
    <row r="292" spans="1:16" s="311" customFormat="1" ht="12" customHeight="1">
      <c r="A292" s="50"/>
      <c r="B292" s="73"/>
      <c r="C292" s="73"/>
      <c r="D292" s="84">
        <v>7250</v>
      </c>
      <c r="E292" s="427" t="s">
        <v>891</v>
      </c>
      <c r="F292" s="152" t="s">
        <v>892</v>
      </c>
      <c r="G292" s="428"/>
      <c r="H292" s="428"/>
      <c r="I292" s="428"/>
      <c r="J292" s="428"/>
      <c r="K292" s="428"/>
      <c r="L292" s="378"/>
      <c r="M292" s="406"/>
      <c r="N292" s="429"/>
      <c r="O292" s="775"/>
      <c r="P292" s="196"/>
    </row>
    <row r="293" spans="1:16" s="311" customFormat="1" ht="12" customHeight="1">
      <c r="A293" s="50"/>
      <c r="B293" s="73"/>
      <c r="C293" s="73"/>
      <c r="D293" s="84">
        <v>7260</v>
      </c>
      <c r="E293" s="430" t="s">
        <v>893</v>
      </c>
      <c r="F293" s="409" t="s">
        <v>365</v>
      </c>
      <c r="G293" s="428"/>
      <c r="H293" s="428"/>
      <c r="I293" s="428"/>
      <c r="J293" s="428"/>
      <c r="K293" s="428"/>
      <c r="L293" s="378"/>
      <c r="M293" s="406"/>
      <c r="N293" s="429"/>
      <c r="O293" s="775"/>
      <c r="P293" s="196"/>
    </row>
    <row r="294" spans="1:16" s="311" customFormat="1" ht="12" customHeight="1">
      <c r="A294" s="50"/>
      <c r="B294" s="73"/>
      <c r="C294" s="73"/>
      <c r="D294" s="84">
        <v>7270</v>
      </c>
      <c r="E294" s="430" t="s">
        <v>894</v>
      </c>
      <c r="F294" s="409" t="s">
        <v>366</v>
      </c>
      <c r="G294" s="428"/>
      <c r="H294" s="428"/>
      <c r="I294" s="428"/>
      <c r="J294" s="428"/>
      <c r="K294" s="428"/>
      <c r="L294" s="378"/>
      <c r="M294" s="406"/>
      <c r="N294" s="429"/>
      <c r="O294" s="775"/>
      <c r="P294" s="196"/>
    </row>
    <row r="295" spans="1:16" s="311" customFormat="1" ht="12" customHeight="1">
      <c r="A295" s="50"/>
      <c r="B295" s="73"/>
      <c r="C295" s="73"/>
      <c r="D295" s="84">
        <v>7280</v>
      </c>
      <c r="E295" s="430" t="s">
        <v>895</v>
      </c>
      <c r="F295" s="409" t="s">
        <v>367</v>
      </c>
      <c r="G295" s="428"/>
      <c r="H295" s="428"/>
      <c r="I295" s="428"/>
      <c r="J295" s="428"/>
      <c r="K295" s="428"/>
      <c r="L295" s="378"/>
      <c r="M295" s="406"/>
      <c r="N295" s="429"/>
      <c r="O295" s="775"/>
      <c r="P295" s="196"/>
    </row>
    <row r="296" spans="1:16" s="321" customFormat="1" ht="12" customHeight="1">
      <c r="A296" s="154"/>
      <c r="B296" s="155"/>
      <c r="C296" s="155"/>
      <c r="D296" s="84">
        <v>7290</v>
      </c>
      <c r="E296" s="427" t="s">
        <v>896</v>
      </c>
      <c r="F296" s="152" t="s">
        <v>897</v>
      </c>
      <c r="G296" s="428"/>
      <c r="H296" s="428"/>
      <c r="I296" s="428"/>
      <c r="J296" s="428"/>
      <c r="K296" s="428"/>
      <c r="L296" s="378"/>
      <c r="M296" s="406"/>
      <c r="N296" s="429"/>
      <c r="O296" s="776"/>
      <c r="P296" s="1214"/>
    </row>
    <row r="297" spans="1:16" s="311" customFormat="1" ht="12" customHeight="1">
      <c r="A297" s="50"/>
      <c r="B297" s="73"/>
      <c r="C297" s="73"/>
      <c r="D297" s="84">
        <v>7300</v>
      </c>
      <c r="E297" s="430" t="s">
        <v>898</v>
      </c>
      <c r="F297" s="409" t="s">
        <v>365</v>
      </c>
      <c r="G297" s="428"/>
      <c r="H297" s="428"/>
      <c r="I297" s="428"/>
      <c r="J297" s="428"/>
      <c r="K297" s="428"/>
      <c r="L297" s="378"/>
      <c r="M297" s="406"/>
      <c r="N297" s="429"/>
      <c r="O297" s="775"/>
      <c r="P297" s="196"/>
    </row>
    <row r="298" spans="1:16" s="311" customFormat="1" ht="12" customHeight="1">
      <c r="A298" s="50"/>
      <c r="B298" s="73"/>
      <c r="C298" s="73"/>
      <c r="D298" s="84">
        <v>7310</v>
      </c>
      <c r="E298" s="430" t="s">
        <v>899</v>
      </c>
      <c r="F298" s="409" t="s">
        <v>366</v>
      </c>
      <c r="G298" s="428"/>
      <c r="H298" s="428"/>
      <c r="I298" s="428"/>
      <c r="J298" s="428"/>
      <c r="K298" s="428"/>
      <c r="L298" s="378"/>
      <c r="M298" s="406"/>
      <c r="N298" s="429"/>
      <c r="O298" s="775"/>
      <c r="P298" s="196"/>
    </row>
    <row r="299" spans="1:16" s="311" customFormat="1" ht="12" customHeight="1">
      <c r="A299" s="50"/>
      <c r="B299" s="73"/>
      <c r="C299" s="73"/>
      <c r="D299" s="84">
        <v>7320</v>
      </c>
      <c r="E299" s="430" t="s">
        <v>900</v>
      </c>
      <c r="F299" s="409" t="s">
        <v>367</v>
      </c>
      <c r="G299" s="428"/>
      <c r="H299" s="428"/>
      <c r="I299" s="428"/>
      <c r="J299" s="428"/>
      <c r="K299" s="428"/>
      <c r="L299" s="378"/>
      <c r="M299" s="406"/>
      <c r="N299" s="429"/>
      <c r="O299" s="775"/>
      <c r="P299" s="196"/>
    </row>
    <row r="300" spans="1:16" s="321" customFormat="1" ht="12" customHeight="1">
      <c r="A300" s="154"/>
      <c r="B300" s="155"/>
      <c r="C300" s="155"/>
      <c r="D300" s="84">
        <v>7330</v>
      </c>
      <c r="E300" s="427" t="s">
        <v>901</v>
      </c>
      <c r="F300" s="152" t="s">
        <v>902</v>
      </c>
      <c r="G300" s="428"/>
      <c r="H300" s="428"/>
      <c r="I300" s="428"/>
      <c r="J300" s="428"/>
      <c r="K300" s="428"/>
      <c r="L300" s="378"/>
      <c r="M300" s="406"/>
      <c r="N300" s="429"/>
      <c r="O300" s="776"/>
      <c r="P300" s="1214"/>
    </row>
    <row r="301" spans="1:16" s="311" customFormat="1" ht="12" customHeight="1">
      <c r="A301" s="50"/>
      <c r="B301" s="73"/>
      <c r="C301" s="73"/>
      <c r="D301" s="140">
        <v>7340</v>
      </c>
      <c r="E301" s="430" t="s">
        <v>903</v>
      </c>
      <c r="F301" s="655" t="s">
        <v>365</v>
      </c>
      <c r="G301" s="428"/>
      <c r="H301" s="428"/>
      <c r="I301" s="428"/>
      <c r="J301" s="428"/>
      <c r="K301" s="428"/>
      <c r="L301" s="378"/>
      <c r="M301" s="406"/>
      <c r="N301" s="429"/>
      <c r="O301" s="775"/>
      <c r="P301" s="196"/>
    </row>
    <row r="302" spans="1:16" s="311" customFormat="1" ht="12" customHeight="1">
      <c r="A302" s="50"/>
      <c r="B302" s="73"/>
      <c r="C302" s="73"/>
      <c r="D302" s="140">
        <v>7350</v>
      </c>
      <c r="E302" s="430" t="s">
        <v>904</v>
      </c>
      <c r="F302" s="655" t="s">
        <v>366</v>
      </c>
      <c r="G302" s="428"/>
      <c r="H302" s="428"/>
      <c r="I302" s="428"/>
      <c r="J302" s="428"/>
      <c r="K302" s="428"/>
      <c r="L302" s="378"/>
      <c r="M302" s="406"/>
      <c r="N302" s="429"/>
      <c r="O302" s="775"/>
      <c r="P302" s="196"/>
    </row>
    <row r="303" spans="1:16" s="311" customFormat="1" ht="12" customHeight="1">
      <c r="A303" s="50"/>
      <c r="B303" s="73"/>
      <c r="C303" s="73"/>
      <c r="D303" s="140">
        <v>7360</v>
      </c>
      <c r="E303" s="431" t="s">
        <v>905</v>
      </c>
      <c r="F303" s="656" t="s">
        <v>367</v>
      </c>
      <c r="G303" s="428"/>
      <c r="H303" s="428"/>
      <c r="I303" s="428"/>
      <c r="J303" s="428"/>
      <c r="K303" s="428"/>
      <c r="L303" s="378"/>
      <c r="M303" s="406"/>
      <c r="N303" s="429"/>
      <c r="O303" s="775"/>
      <c r="P303" s="196"/>
    </row>
    <row r="304" spans="1:16" s="311" customFormat="1" ht="12" customHeight="1">
      <c r="A304" s="50"/>
      <c r="B304" s="73"/>
      <c r="C304" s="73"/>
      <c r="D304" s="432"/>
      <c r="E304" s="101"/>
      <c r="F304" s="433"/>
      <c r="G304" s="434"/>
      <c r="H304" s="434"/>
      <c r="I304" s="434"/>
      <c r="J304" s="434"/>
      <c r="K304" s="434"/>
      <c r="L304" s="435"/>
      <c r="M304" s="406"/>
      <c r="N304" s="436"/>
      <c r="O304" s="775"/>
      <c r="P304" s="196"/>
    </row>
    <row r="305" spans="1:16" s="311" customFormat="1" ht="12" customHeight="1">
      <c r="A305" s="50"/>
      <c r="B305" s="73"/>
      <c r="C305" s="73"/>
      <c r="D305" s="432"/>
      <c r="E305" s="101"/>
      <c r="F305" s="433"/>
      <c r="G305" s="434"/>
      <c r="H305" s="434"/>
      <c r="I305" s="434"/>
      <c r="J305" s="434"/>
      <c r="K305" s="434"/>
      <c r="L305" s="435"/>
      <c r="M305" s="406"/>
      <c r="N305" s="436"/>
      <c r="O305" s="775"/>
      <c r="P305" s="196"/>
    </row>
    <row r="306" spans="1:16" s="311" customFormat="1" ht="12" customHeight="1">
      <c r="A306" s="50"/>
      <c r="B306" s="73"/>
      <c r="C306" s="73"/>
      <c r="D306" s="1356"/>
      <c r="E306" s="1324" t="s">
        <v>368</v>
      </c>
      <c r="F306" s="1357"/>
      <c r="G306" s="397"/>
      <c r="H306" s="398"/>
      <c r="I306" s="1349"/>
      <c r="J306" s="1349"/>
      <c r="K306" s="1349"/>
      <c r="L306" s="399"/>
      <c r="M306" s="406"/>
      <c r="N306" s="400"/>
      <c r="O306" s="775"/>
      <c r="P306" s="196"/>
    </row>
    <row r="307" spans="1:16" s="311" customFormat="1" ht="12" customHeight="1">
      <c r="A307" s="50"/>
      <c r="B307" s="73"/>
      <c r="C307" s="73"/>
      <c r="D307" s="1259"/>
      <c r="E307" s="1256"/>
      <c r="F307" s="1257"/>
      <c r="G307" s="401"/>
      <c r="H307" s="402"/>
      <c r="I307" s="1350"/>
      <c r="J307" s="1350"/>
      <c r="K307" s="1350"/>
      <c r="L307" s="399"/>
      <c r="M307" s="406"/>
      <c r="N307" s="403"/>
      <c r="O307" s="775"/>
      <c r="P307" s="196"/>
    </row>
    <row r="308" spans="1:16" s="311" customFormat="1" ht="12" customHeight="1">
      <c r="A308" s="50"/>
      <c r="B308" s="73"/>
      <c r="C308" s="73"/>
      <c r="D308" s="84" t="s">
        <v>504</v>
      </c>
      <c r="E308" s="161" t="s">
        <v>906</v>
      </c>
      <c r="F308" s="162" t="s">
        <v>369</v>
      </c>
      <c r="G308" s="428"/>
      <c r="H308" s="428"/>
      <c r="I308" s="428"/>
      <c r="J308" s="428"/>
      <c r="K308" s="428"/>
      <c r="L308" s="378"/>
      <c r="M308" s="406"/>
      <c r="N308" s="429"/>
      <c r="O308" s="775"/>
      <c r="P308" s="196"/>
    </row>
    <row r="309" spans="1:16" s="311" customFormat="1" ht="12" customHeight="1">
      <c r="A309" s="50"/>
      <c r="B309" s="73"/>
      <c r="C309" s="73"/>
      <c r="D309" s="84" t="s">
        <v>505</v>
      </c>
      <c r="E309" s="161" t="s">
        <v>907</v>
      </c>
      <c r="F309" s="392" t="s">
        <v>370</v>
      </c>
      <c r="G309" s="428"/>
      <c r="H309" s="428"/>
      <c r="I309" s="428"/>
      <c r="J309" s="428"/>
      <c r="K309" s="428"/>
      <c r="L309" s="378"/>
      <c r="M309" s="406"/>
      <c r="N309" s="429"/>
      <c r="O309" s="775"/>
      <c r="P309" s="196"/>
    </row>
    <row r="310" spans="1:16" s="311" customFormat="1" ht="12" customHeight="1">
      <c r="A310" s="50"/>
      <c r="B310" s="73"/>
      <c r="C310" s="73"/>
      <c r="D310" s="84" t="s">
        <v>506</v>
      </c>
      <c r="E310" s="163" t="s">
        <v>908</v>
      </c>
      <c r="F310" s="392" t="s">
        <v>365</v>
      </c>
      <c r="G310" s="428"/>
      <c r="H310" s="428"/>
      <c r="I310" s="428"/>
      <c r="J310" s="428"/>
      <c r="K310" s="428"/>
      <c r="L310" s="378"/>
      <c r="M310" s="406"/>
      <c r="N310" s="429"/>
      <c r="O310" s="775"/>
      <c r="P310" s="196"/>
    </row>
    <row r="311" spans="1:16" s="311" customFormat="1" ht="12" customHeight="1">
      <c r="A311" s="50"/>
      <c r="B311" s="73"/>
      <c r="C311" s="73"/>
      <c r="D311" s="84" t="s">
        <v>507</v>
      </c>
      <c r="E311" s="163" t="s">
        <v>909</v>
      </c>
      <c r="F311" s="392" t="s">
        <v>366</v>
      </c>
      <c r="G311" s="428"/>
      <c r="H311" s="428"/>
      <c r="I311" s="428"/>
      <c r="J311" s="428"/>
      <c r="K311" s="428"/>
      <c r="L311" s="378"/>
      <c r="M311" s="406"/>
      <c r="N311" s="429"/>
      <c r="O311" s="775"/>
      <c r="P311" s="196"/>
    </row>
    <row r="312" spans="1:16" s="311" customFormat="1" ht="12" customHeight="1">
      <c r="A312" s="50"/>
      <c r="B312" s="73"/>
      <c r="C312" s="73"/>
      <c r="D312" s="84" t="s">
        <v>508</v>
      </c>
      <c r="E312" s="163" t="s">
        <v>910</v>
      </c>
      <c r="F312" s="392" t="s">
        <v>367</v>
      </c>
      <c r="G312" s="428"/>
      <c r="H312" s="428"/>
      <c r="I312" s="428"/>
      <c r="J312" s="428"/>
      <c r="K312" s="428"/>
      <c r="L312" s="378"/>
      <c r="M312" s="406"/>
      <c r="N312" s="429"/>
      <c r="O312" s="775"/>
      <c r="P312" s="196"/>
    </row>
    <row r="313" spans="1:16" s="311" customFormat="1" ht="12" customHeight="1">
      <c r="A313" s="50"/>
      <c r="B313" s="73"/>
      <c r="C313" s="73"/>
      <c r="D313" s="84" t="s">
        <v>509</v>
      </c>
      <c r="E313" s="437" t="s">
        <v>911</v>
      </c>
      <c r="F313" s="415" t="s">
        <v>371</v>
      </c>
      <c r="G313" s="428"/>
      <c r="H313" s="428"/>
      <c r="I313" s="428"/>
      <c r="J313" s="428"/>
      <c r="K313" s="428"/>
      <c r="L313" s="378"/>
      <c r="M313" s="406"/>
      <c r="N313" s="429"/>
      <c r="O313" s="775"/>
      <c r="P313" s="196"/>
    </row>
    <row r="314" spans="1:16">
      <c r="C314" s="438"/>
      <c r="D314" s="439"/>
      <c r="E314" s="440"/>
      <c r="F314" s="441"/>
      <c r="G314" s="442"/>
      <c r="H314" s="443"/>
      <c r="I314" s="443"/>
      <c r="J314" s="443"/>
      <c r="K314" s="443"/>
      <c r="L314" s="444"/>
      <c r="M314" s="408"/>
      <c r="N314" s="429"/>
      <c r="O314" s="777"/>
    </row>
    <row r="315" spans="1:16" s="168" customFormat="1" ht="19.5" customHeight="1" thickBot="1">
      <c r="A315" s="73"/>
      <c r="B315" s="73"/>
      <c r="C315" s="73"/>
      <c r="D315" s="445" t="s">
        <v>510</v>
      </c>
      <c r="E315" s="446" t="s">
        <v>912</v>
      </c>
      <c r="F315" s="446" t="s">
        <v>756</v>
      </c>
      <c r="G315" s="447"/>
      <c r="H315" s="448">
        <v>1</v>
      </c>
      <c r="I315" s="449"/>
      <c r="J315" s="449"/>
      <c r="K315" s="450">
        <f>MAX(MIN(J315, H315), I315)</f>
        <v>1</v>
      </c>
      <c r="L315" s="451"/>
      <c r="M315" s="662">
        <f>H315</f>
        <v>1</v>
      </c>
      <c r="N315" s="452"/>
      <c r="O315" s="773"/>
      <c r="P315" s="177"/>
    </row>
    <row r="316" spans="1:16" s="168" customFormat="1">
      <c r="A316" s="50"/>
      <c r="B316" s="73"/>
      <c r="C316" s="73"/>
      <c r="D316" s="110"/>
      <c r="E316" s="110"/>
      <c r="F316" s="110"/>
      <c r="G316" s="453"/>
      <c r="H316" s="453"/>
      <c r="I316" s="454"/>
      <c r="J316" s="454"/>
      <c r="K316" s="454"/>
      <c r="L316" s="454"/>
      <c r="M316" s="455"/>
      <c r="N316" s="456"/>
      <c r="O316" s="457"/>
      <c r="P316" s="177"/>
    </row>
    <row r="317" spans="1:16" s="168" customFormat="1">
      <c r="A317" s="50"/>
      <c r="B317" s="73"/>
      <c r="C317" s="73"/>
      <c r="D317" s="110"/>
      <c r="E317" s="110"/>
      <c r="F317" s="359"/>
      <c r="G317" s="458"/>
      <c r="H317" s="458"/>
      <c r="I317" s="459"/>
      <c r="J317" s="459"/>
      <c r="K317" s="459"/>
      <c r="L317" s="459"/>
      <c r="M317" s="455"/>
      <c r="N317" s="460"/>
      <c r="O317" s="756"/>
      <c r="P317" s="177"/>
    </row>
    <row r="318" spans="1:16">
      <c r="G318" s="461"/>
      <c r="H318" s="461"/>
      <c r="I318" s="459"/>
      <c r="J318" s="459"/>
      <c r="K318" s="459"/>
      <c r="L318" s="459"/>
      <c r="M318" s="455"/>
    </row>
  </sheetData>
  <mergeCells count="45">
    <mergeCell ref="D13:D15"/>
    <mergeCell ref="E13:E15"/>
    <mergeCell ref="F13:F15"/>
    <mergeCell ref="K87:K88"/>
    <mergeCell ref="D87:D88"/>
    <mergeCell ref="E87:E88"/>
    <mergeCell ref="F87:F88"/>
    <mergeCell ref="I87:I88"/>
    <mergeCell ref="J87:J88"/>
    <mergeCell ref="G13:G14"/>
    <mergeCell ref="I13:I14"/>
    <mergeCell ref="J13:J14"/>
    <mergeCell ref="H13:H14"/>
    <mergeCell ref="F148:F149"/>
    <mergeCell ref="D191:D192"/>
    <mergeCell ref="D148:D149"/>
    <mergeCell ref="E148:E149"/>
    <mergeCell ref="D243:D244"/>
    <mergeCell ref="E191:E192"/>
    <mergeCell ref="F191:F192"/>
    <mergeCell ref="N243:N244"/>
    <mergeCell ref="D306:D307"/>
    <mergeCell ref="E306:F307"/>
    <mergeCell ref="I306:I307"/>
    <mergeCell ref="E243:F244"/>
    <mergeCell ref="D290:D291"/>
    <mergeCell ref="E290:F291"/>
    <mergeCell ref="I290:I291"/>
    <mergeCell ref="I243:I244"/>
    <mergeCell ref="J306:J307"/>
    <mergeCell ref="K306:K307"/>
    <mergeCell ref="K290:K291"/>
    <mergeCell ref="J290:J291"/>
    <mergeCell ref="J243:J244"/>
    <mergeCell ref="K243:K244"/>
    <mergeCell ref="I191:I192"/>
    <mergeCell ref="J191:J192"/>
    <mergeCell ref="N13:N14"/>
    <mergeCell ref="K148:K149"/>
    <mergeCell ref="J148:J149"/>
    <mergeCell ref="K191:K192"/>
    <mergeCell ref="N191:N192"/>
    <mergeCell ref="I148:I149"/>
    <mergeCell ref="K13:K14"/>
    <mergeCell ref="M13:M14"/>
  </mergeCells>
  <conditionalFormatting sqref="N18:N21 N24:N25 N27 N30:N31 N36:N41 N43 N47:N51 N53:N59 N61:N62 N64:N78 N92 N94 N97:N98 N103:N110 N114:N117 N119:N126 N128:N144 N150:N151 N155:N160 N162:N164 N166:N171 N173:N179 N181:N183 N185:N188 N195:N209 N211:N215 N218:N224 N226:N228 N234:N242 N260:N263 N265:N271 N292:N303 N308:N313 N315 N81:N85">
    <cfRule type="cellIs" dxfId="34" priority="714" operator="equal">
      <formula>0</formula>
    </cfRule>
  </conditionalFormatting>
  <conditionalFormatting sqref="G87:G192">
    <cfRule type="expression" dxfId="33" priority="1141">
      <formula>G87&gt;J87</formula>
    </cfRule>
  </conditionalFormatting>
  <conditionalFormatting sqref="G16:G86 G193:G287">
    <cfRule type="expression" dxfId="32" priority="1140">
      <formula>G16&lt;I16</formula>
    </cfRule>
  </conditionalFormatting>
  <conditionalFormatting sqref="H92 H98">
    <cfRule type="expression" dxfId="31" priority="1151">
      <formula>H92&gt;J92</formula>
    </cfRule>
  </conditionalFormatting>
  <conditionalFormatting sqref="H25 H31">
    <cfRule type="expression" dxfId="30" priority="1150">
      <formula>H25&lt;I25</formula>
    </cfRule>
  </conditionalFormatting>
  <conditionalFormatting sqref="N79">
    <cfRule type="cellIs" dxfId="29" priority="65" operator="equal">
      <formula>0</formula>
    </cfRule>
  </conditionalFormatting>
  <conditionalFormatting sqref="N80">
    <cfRule type="cellIs" dxfId="28" priority="64" operator="equal">
      <formula>0</formula>
    </cfRule>
  </conditionalFormatting>
  <conditionalFormatting sqref="N91">
    <cfRule type="cellIs" dxfId="27" priority="33" operator="equal">
      <formula>0</formula>
    </cfRule>
  </conditionalFormatting>
  <conditionalFormatting sqref="N113">
    <cfRule type="cellIs" dxfId="26" priority="26" operator="equal">
      <formula>0</formula>
    </cfRule>
  </conditionalFormatting>
  <conditionalFormatting sqref="N153">
    <cfRule type="cellIs" dxfId="25" priority="18" operator="equal">
      <formula>0</formula>
    </cfRule>
  </conditionalFormatting>
  <conditionalFormatting sqref="N259">
    <cfRule type="cellIs" dxfId="24" priority="10" operator="equal">
      <formula>0</formula>
    </cfRule>
  </conditionalFormatting>
  <conditionalFormatting sqref="N278:N283">
    <cfRule type="cellIs" dxfId="23" priority="2" operator="equal">
      <formula>0</formula>
    </cfRule>
  </conditionalFormatting>
  <conditionalFormatting sqref="G16:G315">
    <cfRule type="cellIs" priority="1137" stopIfTrue="1" operator="equal">
      <formula>""</formula>
    </cfRule>
    <cfRule type="expression" dxfId="22" priority="1138">
      <formula>G16&lt;0</formula>
    </cfRule>
    <cfRule type="expression" dxfId="21" priority="1139">
      <formula>G16&gt;1</formula>
    </cfRule>
  </conditionalFormatting>
  <conditionalFormatting sqref="G16:G24 G26:G30 G32:G97 G99:G315">
    <cfRule type="expression" dxfId="20" priority="1195">
      <formula>$P16</formula>
    </cfRule>
    <cfRule type="expression" dxfId="19" priority="1196">
      <formula>OR(G16&lt;I16,G16&gt;J16)</formula>
    </cfRule>
  </conditionalFormatting>
  <conditionalFormatting sqref="H25 H31 H92 H98">
    <cfRule type="expression" dxfId="18" priority="1203">
      <formula>$P25</formula>
    </cfRule>
    <cfRule type="cellIs" priority="1204" stopIfTrue="1" operator="equal">
      <formula>""</formula>
    </cfRule>
    <cfRule type="expression" dxfId="17" priority="1205">
      <formula>H25&lt;0</formula>
    </cfRule>
    <cfRule type="expression" dxfId="16" priority="1206">
      <formula>H25&gt;1</formula>
    </cfRule>
    <cfRule type="expression" dxfId="15" priority="1207">
      <formula>OR(H25&lt;I25,H25&gt;J25)</formula>
    </cfRule>
  </conditionalFormatting>
  <pageMargins left="0.7" right="0.7" top="0.75" bottom="0.75" header="0.3" footer="0.3"/>
  <pageSetup paperSize="9" scale="28" orientation="portrait" r:id="rId1"/>
  <rowBreaks count="3" manualBreakCount="3">
    <brk id="86" max="16383" man="1"/>
    <brk id="147" max="16383" man="1"/>
    <brk id="242"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21" id="{30AA2192-94D0-4E18-B4CF-A311B11CC955}">
            <xm:f>AND(SUM('Base Data'!J16:AN16)&lt;&gt;0,'PRA110'!G16="",IF(ISBLANK(H16),FALSE,TRUE))</xm:f>
            <x14:dxf>
              <fill>
                <patternFill>
                  <bgColor theme="9" tint="-0.24994659260841701"/>
                </patternFill>
              </fill>
            </x14:dxf>
          </x14:cfRule>
          <xm:sqref>G16:G24 G26:G30 G32:G91 G92:G97 G99:G315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F45"/>
  <sheetViews>
    <sheetView showGridLines="0" zoomScale="55" zoomScaleNormal="55" zoomScalePageLayoutView="55" workbookViewId="0"/>
  </sheetViews>
  <sheetFormatPr defaultColWidth="11.3984375" defaultRowHeight="13.5"/>
  <cols>
    <col min="1" max="1" width="2.3984375" style="464" customWidth="1"/>
    <col min="2" max="2" width="11.3984375" style="462" customWidth="1"/>
    <col min="3" max="3" width="13.3984375" style="463" customWidth="1"/>
    <col min="4" max="4" width="80.73046875" style="464" customWidth="1"/>
    <col min="5" max="5" width="26" style="463" customWidth="1"/>
    <col min="6" max="6" width="22.3984375" style="463" customWidth="1"/>
    <col min="7" max="16384" width="11.3984375" style="464"/>
  </cols>
  <sheetData>
    <row r="1" spans="2:6" ht="6" customHeight="1"/>
    <row r="2" spans="2:6" ht="6" customHeight="1"/>
    <row r="3" spans="2:6" ht="6" customHeight="1"/>
    <row r="4" spans="2:6" ht="6" customHeight="1"/>
    <row r="5" spans="2:6" ht="6" customHeight="1"/>
    <row r="6" spans="2:6" ht="6" customHeight="1"/>
    <row r="7" spans="2:6" ht="23.25" customHeight="1">
      <c r="B7" s="465"/>
    </row>
    <row r="8" spans="2:6" ht="6" customHeight="1">
      <c r="B8" s="465"/>
    </row>
    <row r="9" spans="2:6" ht="39.950000000000003" customHeight="1">
      <c r="B9" s="466"/>
      <c r="C9" s="466"/>
      <c r="D9" s="61" t="str">
        <f>'PRA110'!F9</f>
        <v xml:space="preserve"> -  : 00/01/1900</v>
      </c>
      <c r="E9" s="467" t="s">
        <v>1004</v>
      </c>
      <c r="F9" s="464"/>
    </row>
    <row r="10" spans="2:6" ht="15" customHeight="1">
      <c r="B10" s="466"/>
      <c r="C10" s="466"/>
      <c r="D10" s="469"/>
      <c r="E10" s="470"/>
      <c r="F10" s="470"/>
    </row>
    <row r="11" spans="2:6" ht="15" customHeight="1">
      <c r="B11" s="466"/>
      <c r="C11" s="466"/>
      <c r="D11" s="471" t="str">
        <f>'PRA110'!F12</f>
        <v xml:space="preserve"> reported in </v>
      </c>
      <c r="E11" s="470"/>
      <c r="F11" s="470"/>
    </row>
    <row r="12" spans="2:6" s="476" customFormat="1" ht="27">
      <c r="B12" s="472"/>
      <c r="C12" s="473"/>
      <c r="D12" s="474"/>
      <c r="E12" s="475" t="s">
        <v>977</v>
      </c>
      <c r="F12" s="475" t="s">
        <v>978</v>
      </c>
    </row>
    <row r="13" spans="2:6" s="476" customFormat="1" ht="13.9" customHeight="1" thickBot="1">
      <c r="B13" s="477" t="s">
        <v>711</v>
      </c>
      <c r="C13" s="478" t="s">
        <v>8</v>
      </c>
      <c r="D13" s="478" t="s">
        <v>9</v>
      </c>
      <c r="E13" s="479" t="s">
        <v>943</v>
      </c>
      <c r="F13" s="479" t="s">
        <v>943</v>
      </c>
    </row>
    <row r="14" spans="2:6" s="476" customFormat="1" ht="30" customHeight="1" thickBot="1">
      <c r="B14" s="1365" t="s">
        <v>721</v>
      </c>
      <c r="C14" s="1366"/>
      <c r="D14" s="1366"/>
      <c r="E14" s="1366"/>
      <c r="F14" s="1367"/>
    </row>
    <row r="15" spans="2:6" s="476" customFormat="1" ht="30" customHeight="1">
      <c r="B15" s="1368" t="s">
        <v>722</v>
      </c>
      <c r="C15" s="1369"/>
      <c r="D15" s="1369"/>
      <c r="E15" s="1369"/>
      <c r="F15" s="1370"/>
    </row>
    <row r="16" spans="2:6" s="476" customFormat="1" ht="24" customHeight="1">
      <c r="B16" s="480" t="s">
        <v>10</v>
      </c>
      <c r="C16" s="480" t="s">
        <v>32</v>
      </c>
      <c r="D16" s="481" t="s">
        <v>723</v>
      </c>
      <c r="E16" s="482">
        <f>SUM(E20,E26,E32,E38)</f>
        <v>0</v>
      </c>
      <c r="F16" s="482">
        <f>F45</f>
        <v>0</v>
      </c>
    </row>
    <row r="17" spans="1:6" s="483" customFormat="1" ht="24" customHeight="1">
      <c r="B17" s="484" t="s">
        <v>11</v>
      </c>
      <c r="C17" s="484" t="s">
        <v>712</v>
      </c>
      <c r="D17" s="485" t="s">
        <v>724</v>
      </c>
      <c r="E17" s="486"/>
      <c r="F17" s="486"/>
    </row>
    <row r="18" spans="1:6" s="483" customFormat="1" ht="24" customHeight="1" thickBot="1">
      <c r="B18" s="487" t="s">
        <v>12</v>
      </c>
      <c r="C18" s="487" t="s">
        <v>713</v>
      </c>
      <c r="D18" s="488" t="s">
        <v>725</v>
      </c>
      <c r="E18" s="489"/>
      <c r="F18" s="489"/>
    </row>
    <row r="19" spans="1:6" s="476" customFormat="1" ht="30" customHeight="1">
      <c r="B19" s="1371" t="s">
        <v>726</v>
      </c>
      <c r="C19" s="1372"/>
      <c r="D19" s="1372"/>
      <c r="E19" s="1373"/>
      <c r="F19" s="1374"/>
    </row>
    <row r="20" spans="1:6" s="476" customFormat="1" ht="30" customHeight="1">
      <c r="B20" s="480" t="s">
        <v>13</v>
      </c>
      <c r="C20" s="480" t="s">
        <v>714</v>
      </c>
      <c r="D20" s="1056" t="s">
        <v>727</v>
      </c>
      <c r="E20" s="492">
        <f>SUM('LCR &amp; Benchmark weighted'!I150,'LCR &amp; Benchmark weighted'!I151,'LCR &amp; Benchmark weighted'!I152,'LCR &amp; Benchmark weighted'!I181,'LCR &amp; Benchmark weighted'!I278:I280)</f>
        <v>0</v>
      </c>
      <c r="F20" s="1057">
        <f>$E20</f>
        <v>0</v>
      </c>
    </row>
    <row r="21" spans="1:6" s="476" customFormat="1" ht="24" customHeight="1">
      <c r="B21" s="480" t="s">
        <v>14</v>
      </c>
      <c r="C21" s="480" t="s">
        <v>715</v>
      </c>
      <c r="D21" s="659" t="s">
        <v>1079</v>
      </c>
      <c r="E21" s="1058"/>
      <c r="F21" s="660"/>
    </row>
    <row r="22" spans="1:6" s="468" customFormat="1" ht="24" customHeight="1">
      <c r="A22" s="476"/>
      <c r="B22" s="480" t="s">
        <v>15</v>
      </c>
      <c r="C22" s="480" t="s">
        <v>716</v>
      </c>
      <c r="D22" s="659" t="s">
        <v>1080</v>
      </c>
      <c r="E22" s="660"/>
      <c r="F22" s="660"/>
    </row>
    <row r="23" spans="1:6" s="468" customFormat="1" ht="24" customHeight="1">
      <c r="A23" s="476"/>
      <c r="B23" s="480" t="s">
        <v>16</v>
      </c>
      <c r="C23" s="480" t="s">
        <v>717</v>
      </c>
      <c r="D23" s="646" t="s">
        <v>1087</v>
      </c>
      <c r="E23" s="491"/>
      <c r="F23" s="492"/>
    </row>
    <row r="24" spans="1:6" s="468" customFormat="1" ht="24" customHeight="1">
      <c r="A24" s="476"/>
      <c r="B24" s="480" t="s">
        <v>17</v>
      </c>
      <c r="C24" s="480" t="s">
        <v>718</v>
      </c>
      <c r="D24" s="646" t="s">
        <v>1088</v>
      </c>
      <c r="E24" s="491"/>
      <c r="F24" s="491"/>
    </row>
    <row r="25" spans="1:6" s="468" customFormat="1" ht="24" customHeight="1" thickBot="1">
      <c r="A25" s="476"/>
      <c r="B25" s="493" t="s">
        <v>18</v>
      </c>
      <c r="C25" s="493" t="s">
        <v>719</v>
      </c>
      <c r="D25" s="494" t="s">
        <v>728</v>
      </c>
      <c r="E25" s="499"/>
      <c r="F25" s="495">
        <f>SUM(F20:F24)</f>
        <v>0</v>
      </c>
    </row>
    <row r="26" spans="1:6" s="468" customFormat="1" ht="24" customHeight="1">
      <c r="A26" s="476"/>
      <c r="B26" s="496" t="s">
        <v>19</v>
      </c>
      <c r="C26" s="496" t="s">
        <v>331</v>
      </c>
      <c r="D26" s="1162" t="s">
        <v>729</v>
      </c>
      <c r="E26" s="1164">
        <f>'LCR &amp; Benchmark weighted'!I160+'LCR &amp; Benchmark weighted'!I281</f>
        <v>0</v>
      </c>
      <c r="F26" s="1057">
        <f>$E26</f>
        <v>0</v>
      </c>
    </row>
    <row r="27" spans="1:6" s="468" customFormat="1" ht="24" customHeight="1">
      <c r="A27" s="476"/>
      <c r="B27" s="480" t="s">
        <v>20</v>
      </c>
      <c r="C27" s="480" t="s">
        <v>334</v>
      </c>
      <c r="D27" s="657" t="s">
        <v>1081</v>
      </c>
      <c r="E27" s="1163"/>
      <c r="F27" s="658"/>
    </row>
    <row r="28" spans="1:6" s="468" customFormat="1" ht="24" customHeight="1">
      <c r="A28" s="476"/>
      <c r="B28" s="480" t="s">
        <v>21</v>
      </c>
      <c r="C28" s="480" t="s">
        <v>337</v>
      </c>
      <c r="D28" s="659" t="s">
        <v>1082</v>
      </c>
      <c r="E28" s="660"/>
      <c r="F28" s="660"/>
    </row>
    <row r="29" spans="1:6" s="468" customFormat="1" ht="24" customHeight="1">
      <c r="A29" s="476"/>
      <c r="B29" s="480" t="s">
        <v>22</v>
      </c>
      <c r="C29" s="480" t="s">
        <v>340</v>
      </c>
      <c r="D29" s="490" t="s">
        <v>730</v>
      </c>
      <c r="E29" s="491"/>
      <c r="F29" s="492">
        <f>SUM(F26:F28)</f>
        <v>0</v>
      </c>
    </row>
    <row r="30" spans="1:6" s="476" customFormat="1" ht="24" customHeight="1">
      <c r="B30" s="497" t="s">
        <v>23</v>
      </c>
      <c r="C30" s="497" t="s">
        <v>343</v>
      </c>
      <c r="D30" s="498" t="s">
        <v>731</v>
      </c>
      <c r="E30" s="499"/>
      <c r="F30" s="499">
        <f>MIN(F29,F25*(70/30))</f>
        <v>0</v>
      </c>
    </row>
    <row r="31" spans="1:6" s="476" customFormat="1" ht="24" customHeight="1" thickBot="1">
      <c r="B31" s="493" t="s">
        <v>24</v>
      </c>
      <c r="C31" s="493" t="s">
        <v>720</v>
      </c>
      <c r="D31" s="500" t="s">
        <v>732</v>
      </c>
      <c r="E31" s="501"/>
      <c r="F31" s="495">
        <f>F29-F30</f>
        <v>0</v>
      </c>
    </row>
    <row r="32" spans="1:6" s="476" customFormat="1" ht="24" customHeight="1">
      <c r="B32" s="496" t="s">
        <v>25</v>
      </c>
      <c r="C32" s="496" t="s">
        <v>733</v>
      </c>
      <c r="D32" s="490" t="s">
        <v>734</v>
      </c>
      <c r="E32" s="1164">
        <f>'LCR &amp; Benchmark weighted'!I161+'LCR &amp; Benchmark weighted'!I282</f>
        <v>0</v>
      </c>
      <c r="F32" s="491">
        <f>$E32</f>
        <v>0</v>
      </c>
    </row>
    <row r="33" spans="2:6" s="476" customFormat="1" ht="24" customHeight="1">
      <c r="B33" s="480" t="s">
        <v>26</v>
      </c>
      <c r="C33" s="480" t="s">
        <v>346</v>
      </c>
      <c r="D33" s="657" t="s">
        <v>1083</v>
      </c>
      <c r="E33" s="658"/>
      <c r="F33" s="658"/>
    </row>
    <row r="34" spans="2:6" s="476" customFormat="1" ht="24" customHeight="1">
      <c r="B34" s="480" t="s">
        <v>27</v>
      </c>
      <c r="C34" s="480" t="s">
        <v>349</v>
      </c>
      <c r="D34" s="659" t="s">
        <v>1084</v>
      </c>
      <c r="E34" s="660"/>
      <c r="F34" s="660"/>
    </row>
    <row r="35" spans="2:6" s="476" customFormat="1" ht="24" customHeight="1">
      <c r="B35" s="480" t="s">
        <v>28</v>
      </c>
      <c r="C35" s="480" t="s">
        <v>352</v>
      </c>
      <c r="D35" s="490" t="s">
        <v>735</v>
      </c>
      <c r="E35" s="491"/>
      <c r="F35" s="492">
        <f>SUM(F32:F34)</f>
        <v>0</v>
      </c>
    </row>
    <row r="36" spans="2:6" s="476" customFormat="1" ht="24" customHeight="1">
      <c r="B36" s="497" t="s">
        <v>29</v>
      </c>
      <c r="C36" s="497" t="s">
        <v>736</v>
      </c>
      <c r="D36" s="498" t="s">
        <v>737</v>
      </c>
      <c r="E36" s="499"/>
      <c r="F36" s="499">
        <f>MIN(F35,(F25+F30)*40/60,MAX(F25*(70/30)-F30,0))</f>
        <v>0</v>
      </c>
    </row>
    <row r="37" spans="2:6" s="476" customFormat="1" ht="24" customHeight="1" thickBot="1">
      <c r="B37" s="493" t="s">
        <v>30</v>
      </c>
      <c r="C37" s="493" t="s">
        <v>738</v>
      </c>
      <c r="D37" s="500" t="s">
        <v>739</v>
      </c>
      <c r="E37" s="501"/>
      <c r="F37" s="495">
        <f>F35-F36</f>
        <v>0</v>
      </c>
    </row>
    <row r="38" spans="2:6" s="476" customFormat="1" ht="24" customHeight="1">
      <c r="B38" s="496" t="s">
        <v>31</v>
      </c>
      <c r="C38" s="496" t="s">
        <v>740</v>
      </c>
      <c r="D38" s="490" t="s">
        <v>741</v>
      </c>
      <c r="E38" s="1164">
        <f>'LCR &amp; Benchmark weighted'!I165+'LCR &amp; Benchmark weighted'!I182+'LCR &amp; Benchmark weighted'!I183+'LCR &amp; Benchmark weighted'!I283</f>
        <v>0</v>
      </c>
      <c r="F38" s="491">
        <f>$E38</f>
        <v>0</v>
      </c>
    </row>
    <row r="39" spans="2:6" s="476" customFormat="1" ht="24" customHeight="1">
      <c r="B39" s="480" t="s">
        <v>98</v>
      </c>
      <c r="C39" s="480" t="s">
        <v>742</v>
      </c>
      <c r="D39" s="657" t="s">
        <v>1085</v>
      </c>
      <c r="E39" s="658"/>
      <c r="F39" s="658"/>
    </row>
    <row r="40" spans="2:6" s="476" customFormat="1" ht="24" customHeight="1">
      <c r="B40" s="480" t="s">
        <v>101</v>
      </c>
      <c r="C40" s="480" t="s">
        <v>743</v>
      </c>
      <c r="D40" s="659" t="s">
        <v>1086</v>
      </c>
      <c r="E40" s="660"/>
      <c r="F40" s="660"/>
    </row>
    <row r="41" spans="2:6" s="476" customFormat="1" ht="24" customHeight="1">
      <c r="B41" s="480" t="s">
        <v>104</v>
      </c>
      <c r="C41" s="480" t="s">
        <v>744</v>
      </c>
      <c r="D41" s="490" t="s">
        <v>745</v>
      </c>
      <c r="E41" s="491"/>
      <c r="F41" s="492">
        <f>SUM(F38:F40)</f>
        <v>0</v>
      </c>
    </row>
    <row r="42" spans="2:6" s="476" customFormat="1" ht="24" customHeight="1">
      <c r="B42" s="480" t="s">
        <v>107</v>
      </c>
      <c r="C42" s="480" t="s">
        <v>746</v>
      </c>
      <c r="D42" s="502" t="s">
        <v>747</v>
      </c>
      <c r="E42" s="492"/>
      <c r="F42" s="492">
        <f>MIN(F41,(F25+F30+F36)*15/85,MAX((F25+F30)*40/60-F36,0),MAX(F25*70/30-F30-F36,0))</f>
        <v>0</v>
      </c>
    </row>
    <row r="43" spans="2:6" s="476" customFormat="1" ht="24" customHeight="1" thickBot="1">
      <c r="B43" s="493" t="s">
        <v>110</v>
      </c>
      <c r="C43" s="493" t="s">
        <v>748</v>
      </c>
      <c r="D43" s="500" t="s">
        <v>749</v>
      </c>
      <c r="E43" s="501"/>
      <c r="F43" s="495">
        <f>F41-F42</f>
        <v>0</v>
      </c>
    </row>
    <row r="44" spans="2:6" s="476" customFormat="1" ht="24" customHeight="1" thickBot="1">
      <c r="B44" s="503" t="s">
        <v>112</v>
      </c>
      <c r="C44" s="503" t="s">
        <v>750</v>
      </c>
      <c r="D44" s="504" t="s">
        <v>751</v>
      </c>
      <c r="E44" s="505"/>
      <c r="F44" s="506">
        <f>(F25+F29+F35+F41)-MIN(F25+F29+F35+F41,100/30*F25,100/60*(F25+F29),100/85*(F25+F29+F35))</f>
        <v>0</v>
      </c>
    </row>
    <row r="45" spans="2:6" s="476" customFormat="1" ht="24" customHeight="1">
      <c r="B45" s="496" t="s">
        <v>114</v>
      </c>
      <c r="C45" s="496" t="s">
        <v>752</v>
      </c>
      <c r="D45" s="481" t="s">
        <v>723</v>
      </c>
      <c r="E45" s="507"/>
      <c r="F45" s="507">
        <f>(F20+F26+F32+F38)-MIN(F20+F26+F32+F38,F44)</f>
        <v>0</v>
      </c>
    </row>
  </sheetData>
  <mergeCells count="3">
    <mergeCell ref="B14:F14"/>
    <mergeCell ref="B15:F15"/>
    <mergeCell ref="B19:F19"/>
  </mergeCells>
  <pageMargins left="0.70866141732283472" right="0.70866141732283472" top="0.74803149606299213" bottom="0.74803149606299213" header="0.31496062992125984" footer="0.31496062992125984"/>
  <pageSetup paperSize="9" scale="4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FD404"/>
  <sheetViews>
    <sheetView showGridLines="0" topLeftCell="A297" zoomScale="50" zoomScaleNormal="50" workbookViewId="0"/>
  </sheetViews>
  <sheetFormatPr defaultColWidth="11.3984375" defaultRowHeight="14.25"/>
  <cols>
    <col min="1" max="1" width="1" style="779" customWidth="1"/>
    <col min="2" max="3" width="1" style="794" customWidth="1"/>
    <col min="4" max="4" width="10.3984375" style="802" customWidth="1"/>
    <col min="5" max="5" width="14.1328125" style="802" customWidth="1"/>
    <col min="6" max="6" width="80.73046875" style="779" customWidth="1"/>
    <col min="7" max="7" width="8.3984375" style="779" customWidth="1"/>
    <col min="8" max="8" width="15.1328125" style="794" bestFit="1" customWidth="1"/>
    <col min="9" max="9" width="18.265625" style="804" customWidth="1"/>
    <col min="10" max="116" width="17.3984375" style="804" customWidth="1"/>
    <col min="117" max="257" width="11.3984375" style="804"/>
    <col min="258" max="258" width="2.73046875" style="804" customWidth="1"/>
    <col min="259" max="259" width="7" style="804" customWidth="1"/>
    <col min="260" max="260" width="9.73046875" style="804" bestFit="1" customWidth="1"/>
    <col min="261" max="261" width="76" style="804" customWidth="1"/>
    <col min="262" max="262" width="14.265625" style="804" customWidth="1"/>
    <col min="263" max="271" width="11.265625" style="804" customWidth="1"/>
    <col min="272" max="278" width="9.73046875" style="804" customWidth="1"/>
    <col min="279" max="279" width="11.265625" style="804" customWidth="1"/>
    <col min="280" max="286" width="9.73046875" style="804" customWidth="1"/>
    <col min="287" max="287" width="11.265625" style="804" customWidth="1"/>
    <col min="288" max="294" width="9.73046875" style="804" customWidth="1"/>
    <col min="295" max="295" width="11.265625" style="804" customWidth="1"/>
    <col min="296" max="302" width="9.73046875" style="804" customWidth="1"/>
    <col min="303" max="303" width="11.265625" style="804" customWidth="1"/>
    <col min="304" max="330" width="9.73046875" style="804" customWidth="1"/>
    <col min="331" max="331" width="11.265625" style="804" customWidth="1"/>
    <col min="332" max="364" width="9.73046875" style="804" customWidth="1"/>
    <col min="365" max="372" width="11.265625" style="804" customWidth="1"/>
    <col min="373" max="513" width="11.3984375" style="804"/>
    <col min="514" max="514" width="2.73046875" style="804" customWidth="1"/>
    <col min="515" max="515" width="7" style="804" customWidth="1"/>
    <col min="516" max="516" width="9.73046875" style="804" bestFit="1" customWidth="1"/>
    <col min="517" max="517" width="76" style="804" customWidth="1"/>
    <col min="518" max="518" width="14.265625" style="804" customWidth="1"/>
    <col min="519" max="527" width="11.265625" style="804" customWidth="1"/>
    <col min="528" max="534" width="9.73046875" style="804" customWidth="1"/>
    <col min="535" max="535" width="11.265625" style="804" customWidth="1"/>
    <col min="536" max="542" width="9.73046875" style="804" customWidth="1"/>
    <col min="543" max="543" width="11.265625" style="804" customWidth="1"/>
    <col min="544" max="550" width="9.73046875" style="804" customWidth="1"/>
    <col min="551" max="551" width="11.265625" style="804" customWidth="1"/>
    <col min="552" max="558" width="9.73046875" style="804" customWidth="1"/>
    <col min="559" max="559" width="11.265625" style="804" customWidth="1"/>
    <col min="560" max="586" width="9.73046875" style="804" customWidth="1"/>
    <col min="587" max="587" width="11.265625" style="804" customWidth="1"/>
    <col min="588" max="620" width="9.73046875" style="804" customWidth="1"/>
    <col min="621" max="628" width="11.265625" style="804" customWidth="1"/>
    <col min="629" max="769" width="11.3984375" style="804"/>
    <col min="770" max="770" width="2.73046875" style="804" customWidth="1"/>
    <col min="771" max="771" width="7" style="804" customWidth="1"/>
    <col min="772" max="772" width="9.73046875" style="804" bestFit="1" customWidth="1"/>
    <col min="773" max="773" width="76" style="804" customWidth="1"/>
    <col min="774" max="774" width="14.265625" style="804" customWidth="1"/>
    <col min="775" max="783" width="11.265625" style="804" customWidth="1"/>
    <col min="784" max="790" width="9.73046875" style="804" customWidth="1"/>
    <col min="791" max="791" width="11.265625" style="804" customWidth="1"/>
    <col min="792" max="798" width="9.73046875" style="804" customWidth="1"/>
    <col min="799" max="799" width="11.265625" style="804" customWidth="1"/>
    <col min="800" max="806" width="9.73046875" style="804" customWidth="1"/>
    <col min="807" max="807" width="11.265625" style="804" customWidth="1"/>
    <col min="808" max="814" width="9.73046875" style="804" customWidth="1"/>
    <col min="815" max="815" width="11.265625" style="804" customWidth="1"/>
    <col min="816" max="842" width="9.73046875" style="804" customWidth="1"/>
    <col min="843" max="843" width="11.265625" style="804" customWidth="1"/>
    <col min="844" max="876" width="9.73046875" style="804" customWidth="1"/>
    <col min="877" max="884" width="11.265625" style="804" customWidth="1"/>
    <col min="885" max="1025" width="11.3984375" style="804"/>
    <col min="1026" max="1026" width="2.73046875" style="804" customWidth="1"/>
    <col min="1027" max="1027" width="7" style="804" customWidth="1"/>
    <col min="1028" max="1028" width="9.73046875" style="804" bestFit="1" customWidth="1"/>
    <col min="1029" max="1029" width="76" style="804" customWidth="1"/>
    <col min="1030" max="1030" width="14.265625" style="804" customWidth="1"/>
    <col min="1031" max="1039" width="11.265625" style="804" customWidth="1"/>
    <col min="1040" max="1046" width="9.73046875" style="804" customWidth="1"/>
    <col min="1047" max="1047" width="11.265625" style="804" customWidth="1"/>
    <col min="1048" max="1054" width="9.73046875" style="804" customWidth="1"/>
    <col min="1055" max="1055" width="11.265625" style="804" customWidth="1"/>
    <col min="1056" max="1062" width="9.73046875" style="804" customWidth="1"/>
    <col min="1063" max="1063" width="11.265625" style="804" customWidth="1"/>
    <col min="1064" max="1070" width="9.73046875" style="804" customWidth="1"/>
    <col min="1071" max="1071" width="11.265625" style="804" customWidth="1"/>
    <col min="1072" max="1098" width="9.73046875" style="804" customWidth="1"/>
    <col min="1099" max="1099" width="11.265625" style="804" customWidth="1"/>
    <col min="1100" max="1132" width="9.73046875" style="804" customWidth="1"/>
    <col min="1133" max="1140" width="11.265625" style="804" customWidth="1"/>
    <col min="1141" max="1281" width="11.3984375" style="804"/>
    <col min="1282" max="1282" width="2.73046875" style="804" customWidth="1"/>
    <col min="1283" max="1283" width="7" style="804" customWidth="1"/>
    <col min="1284" max="1284" width="9.73046875" style="804" bestFit="1" customWidth="1"/>
    <col min="1285" max="1285" width="76" style="804" customWidth="1"/>
    <col min="1286" max="1286" width="14.265625" style="804" customWidth="1"/>
    <col min="1287" max="1295" width="11.265625" style="804" customWidth="1"/>
    <col min="1296" max="1302" width="9.73046875" style="804" customWidth="1"/>
    <col min="1303" max="1303" width="11.265625" style="804" customWidth="1"/>
    <col min="1304" max="1310" width="9.73046875" style="804" customWidth="1"/>
    <col min="1311" max="1311" width="11.265625" style="804" customWidth="1"/>
    <col min="1312" max="1318" width="9.73046875" style="804" customWidth="1"/>
    <col min="1319" max="1319" width="11.265625" style="804" customWidth="1"/>
    <col min="1320" max="1326" width="9.73046875" style="804" customWidth="1"/>
    <col min="1327" max="1327" width="11.265625" style="804" customWidth="1"/>
    <col min="1328" max="1354" width="9.73046875" style="804" customWidth="1"/>
    <col min="1355" max="1355" width="11.265625" style="804" customWidth="1"/>
    <col min="1356" max="1388" width="9.73046875" style="804" customWidth="1"/>
    <col min="1389" max="1396" width="11.265625" style="804" customWidth="1"/>
    <col min="1397" max="1537" width="11.3984375" style="804"/>
    <col min="1538" max="1538" width="2.73046875" style="804" customWidth="1"/>
    <col min="1539" max="1539" width="7" style="804" customWidth="1"/>
    <col min="1540" max="1540" width="9.73046875" style="804" bestFit="1" customWidth="1"/>
    <col min="1541" max="1541" width="76" style="804" customWidth="1"/>
    <col min="1542" max="1542" width="14.265625" style="804" customWidth="1"/>
    <col min="1543" max="1551" width="11.265625" style="804" customWidth="1"/>
    <col min="1552" max="1558" width="9.73046875" style="804" customWidth="1"/>
    <col min="1559" max="1559" width="11.265625" style="804" customWidth="1"/>
    <col min="1560" max="1566" width="9.73046875" style="804" customWidth="1"/>
    <col min="1567" max="1567" width="11.265625" style="804" customWidth="1"/>
    <col min="1568" max="1574" width="9.73046875" style="804" customWidth="1"/>
    <col min="1575" max="1575" width="11.265625" style="804" customWidth="1"/>
    <col min="1576" max="1582" width="9.73046875" style="804" customWidth="1"/>
    <col min="1583" max="1583" width="11.265625" style="804" customWidth="1"/>
    <col min="1584" max="1610" width="9.73046875" style="804" customWidth="1"/>
    <col min="1611" max="1611" width="11.265625" style="804" customWidth="1"/>
    <col min="1612" max="1644" width="9.73046875" style="804" customWidth="1"/>
    <col min="1645" max="1652" width="11.265625" style="804" customWidth="1"/>
    <col min="1653" max="1793" width="11.3984375" style="804"/>
    <col min="1794" max="1794" width="2.73046875" style="804" customWidth="1"/>
    <col min="1795" max="1795" width="7" style="804" customWidth="1"/>
    <col min="1796" max="1796" width="9.73046875" style="804" bestFit="1" customWidth="1"/>
    <col min="1797" max="1797" width="76" style="804" customWidth="1"/>
    <col min="1798" max="1798" width="14.265625" style="804" customWidth="1"/>
    <col min="1799" max="1807" width="11.265625" style="804" customWidth="1"/>
    <col min="1808" max="1814" width="9.73046875" style="804" customWidth="1"/>
    <col min="1815" max="1815" width="11.265625" style="804" customWidth="1"/>
    <col min="1816" max="1822" width="9.73046875" style="804" customWidth="1"/>
    <col min="1823" max="1823" width="11.265625" style="804" customWidth="1"/>
    <col min="1824" max="1830" width="9.73046875" style="804" customWidth="1"/>
    <col min="1831" max="1831" width="11.265625" style="804" customWidth="1"/>
    <col min="1832" max="1838" width="9.73046875" style="804" customWidth="1"/>
    <col min="1839" max="1839" width="11.265625" style="804" customWidth="1"/>
    <col min="1840" max="1866" width="9.73046875" style="804" customWidth="1"/>
    <col min="1867" max="1867" width="11.265625" style="804" customWidth="1"/>
    <col min="1868" max="1900" width="9.73046875" style="804" customWidth="1"/>
    <col min="1901" max="1908" width="11.265625" style="804" customWidth="1"/>
    <col min="1909" max="2049" width="11.3984375" style="804"/>
    <col min="2050" max="2050" width="2.73046875" style="804" customWidth="1"/>
    <col min="2051" max="2051" width="7" style="804" customWidth="1"/>
    <col min="2052" max="2052" width="9.73046875" style="804" bestFit="1" customWidth="1"/>
    <col min="2053" max="2053" width="76" style="804" customWidth="1"/>
    <col min="2054" max="2054" width="14.265625" style="804" customWidth="1"/>
    <col min="2055" max="2063" width="11.265625" style="804" customWidth="1"/>
    <col min="2064" max="2070" width="9.73046875" style="804" customWidth="1"/>
    <col min="2071" max="2071" width="11.265625" style="804" customWidth="1"/>
    <col min="2072" max="2078" width="9.73046875" style="804" customWidth="1"/>
    <col min="2079" max="2079" width="11.265625" style="804" customWidth="1"/>
    <col min="2080" max="2086" width="9.73046875" style="804" customWidth="1"/>
    <col min="2087" max="2087" width="11.265625" style="804" customWidth="1"/>
    <col min="2088" max="2094" width="9.73046875" style="804" customWidth="1"/>
    <col min="2095" max="2095" width="11.265625" style="804" customWidth="1"/>
    <col min="2096" max="2122" width="9.73046875" style="804" customWidth="1"/>
    <col min="2123" max="2123" width="11.265625" style="804" customWidth="1"/>
    <col min="2124" max="2156" width="9.73046875" style="804" customWidth="1"/>
    <col min="2157" max="2164" width="11.265625" style="804" customWidth="1"/>
    <col min="2165" max="2305" width="11.3984375" style="804"/>
    <col min="2306" max="2306" width="2.73046875" style="804" customWidth="1"/>
    <col min="2307" max="2307" width="7" style="804" customWidth="1"/>
    <col min="2308" max="2308" width="9.73046875" style="804" bestFit="1" customWidth="1"/>
    <col min="2309" max="2309" width="76" style="804" customWidth="1"/>
    <col min="2310" max="2310" width="14.265625" style="804" customWidth="1"/>
    <col min="2311" max="2319" width="11.265625" style="804" customWidth="1"/>
    <col min="2320" max="2326" width="9.73046875" style="804" customWidth="1"/>
    <col min="2327" max="2327" width="11.265625" style="804" customWidth="1"/>
    <col min="2328" max="2334" width="9.73046875" style="804" customWidth="1"/>
    <col min="2335" max="2335" width="11.265625" style="804" customWidth="1"/>
    <col min="2336" max="2342" width="9.73046875" style="804" customWidth="1"/>
    <col min="2343" max="2343" width="11.265625" style="804" customWidth="1"/>
    <col min="2344" max="2350" width="9.73046875" style="804" customWidth="1"/>
    <col min="2351" max="2351" width="11.265625" style="804" customWidth="1"/>
    <col min="2352" max="2378" width="9.73046875" style="804" customWidth="1"/>
    <col min="2379" max="2379" width="11.265625" style="804" customWidth="1"/>
    <col min="2380" max="2412" width="9.73046875" style="804" customWidth="1"/>
    <col min="2413" max="2420" width="11.265625" style="804" customWidth="1"/>
    <col min="2421" max="2561" width="11.3984375" style="804"/>
    <col min="2562" max="2562" width="2.73046875" style="804" customWidth="1"/>
    <col min="2563" max="2563" width="7" style="804" customWidth="1"/>
    <col min="2564" max="2564" width="9.73046875" style="804" bestFit="1" customWidth="1"/>
    <col min="2565" max="2565" width="76" style="804" customWidth="1"/>
    <col min="2566" max="2566" width="14.265625" style="804" customWidth="1"/>
    <col min="2567" max="2575" width="11.265625" style="804" customWidth="1"/>
    <col min="2576" max="2582" width="9.73046875" style="804" customWidth="1"/>
    <col min="2583" max="2583" width="11.265625" style="804" customWidth="1"/>
    <col min="2584" max="2590" width="9.73046875" style="804" customWidth="1"/>
    <col min="2591" max="2591" width="11.265625" style="804" customWidth="1"/>
    <col min="2592" max="2598" width="9.73046875" style="804" customWidth="1"/>
    <col min="2599" max="2599" width="11.265625" style="804" customWidth="1"/>
    <col min="2600" max="2606" width="9.73046875" style="804" customWidth="1"/>
    <col min="2607" max="2607" width="11.265625" style="804" customWidth="1"/>
    <col min="2608" max="2634" width="9.73046875" style="804" customWidth="1"/>
    <col min="2635" max="2635" width="11.265625" style="804" customWidth="1"/>
    <col min="2636" max="2668" width="9.73046875" style="804" customWidth="1"/>
    <col min="2669" max="2676" width="11.265625" style="804" customWidth="1"/>
    <col min="2677" max="2817" width="11.3984375" style="804"/>
    <col min="2818" max="2818" width="2.73046875" style="804" customWidth="1"/>
    <col min="2819" max="2819" width="7" style="804" customWidth="1"/>
    <col min="2820" max="2820" width="9.73046875" style="804" bestFit="1" customWidth="1"/>
    <col min="2821" max="2821" width="76" style="804" customWidth="1"/>
    <col min="2822" max="2822" width="14.265625" style="804" customWidth="1"/>
    <col min="2823" max="2831" width="11.265625" style="804" customWidth="1"/>
    <col min="2832" max="2838" width="9.73046875" style="804" customWidth="1"/>
    <col min="2839" max="2839" width="11.265625" style="804" customWidth="1"/>
    <col min="2840" max="2846" width="9.73046875" style="804" customWidth="1"/>
    <col min="2847" max="2847" width="11.265625" style="804" customWidth="1"/>
    <col min="2848" max="2854" width="9.73046875" style="804" customWidth="1"/>
    <col min="2855" max="2855" width="11.265625" style="804" customWidth="1"/>
    <col min="2856" max="2862" width="9.73046875" style="804" customWidth="1"/>
    <col min="2863" max="2863" width="11.265625" style="804" customWidth="1"/>
    <col min="2864" max="2890" width="9.73046875" style="804" customWidth="1"/>
    <col min="2891" max="2891" width="11.265625" style="804" customWidth="1"/>
    <col min="2892" max="2924" width="9.73046875" style="804" customWidth="1"/>
    <col min="2925" max="2932" width="11.265625" style="804" customWidth="1"/>
    <col min="2933" max="3073" width="11.3984375" style="804"/>
    <col min="3074" max="3074" width="2.73046875" style="804" customWidth="1"/>
    <col min="3075" max="3075" width="7" style="804" customWidth="1"/>
    <col min="3076" max="3076" width="9.73046875" style="804" bestFit="1" customWidth="1"/>
    <col min="3077" max="3077" width="76" style="804" customWidth="1"/>
    <col min="3078" max="3078" width="14.265625" style="804" customWidth="1"/>
    <col min="3079" max="3087" width="11.265625" style="804" customWidth="1"/>
    <col min="3088" max="3094" width="9.73046875" style="804" customWidth="1"/>
    <col min="3095" max="3095" width="11.265625" style="804" customWidth="1"/>
    <col min="3096" max="3102" width="9.73046875" style="804" customWidth="1"/>
    <col min="3103" max="3103" width="11.265625" style="804" customWidth="1"/>
    <col min="3104" max="3110" width="9.73046875" style="804" customWidth="1"/>
    <col min="3111" max="3111" width="11.265625" style="804" customWidth="1"/>
    <col min="3112" max="3118" width="9.73046875" style="804" customWidth="1"/>
    <col min="3119" max="3119" width="11.265625" style="804" customWidth="1"/>
    <col min="3120" max="3146" width="9.73046875" style="804" customWidth="1"/>
    <col min="3147" max="3147" width="11.265625" style="804" customWidth="1"/>
    <col min="3148" max="3180" width="9.73046875" style="804" customWidth="1"/>
    <col min="3181" max="3188" width="11.265625" style="804" customWidth="1"/>
    <col min="3189" max="3329" width="11.3984375" style="804"/>
    <col min="3330" max="3330" width="2.73046875" style="804" customWidth="1"/>
    <col min="3331" max="3331" width="7" style="804" customWidth="1"/>
    <col min="3332" max="3332" width="9.73046875" style="804" bestFit="1" customWidth="1"/>
    <col min="3333" max="3333" width="76" style="804" customWidth="1"/>
    <col min="3334" max="3334" width="14.265625" style="804" customWidth="1"/>
    <col min="3335" max="3343" width="11.265625" style="804" customWidth="1"/>
    <col min="3344" max="3350" width="9.73046875" style="804" customWidth="1"/>
    <col min="3351" max="3351" width="11.265625" style="804" customWidth="1"/>
    <col min="3352" max="3358" width="9.73046875" style="804" customWidth="1"/>
    <col min="3359" max="3359" width="11.265625" style="804" customWidth="1"/>
    <col min="3360" max="3366" width="9.73046875" style="804" customWidth="1"/>
    <col min="3367" max="3367" width="11.265625" style="804" customWidth="1"/>
    <col min="3368" max="3374" width="9.73046875" style="804" customWidth="1"/>
    <col min="3375" max="3375" width="11.265625" style="804" customWidth="1"/>
    <col min="3376" max="3402" width="9.73046875" style="804" customWidth="1"/>
    <col min="3403" max="3403" width="11.265625" style="804" customWidth="1"/>
    <col min="3404" max="3436" width="9.73046875" style="804" customWidth="1"/>
    <col min="3437" max="3444" width="11.265625" style="804" customWidth="1"/>
    <col min="3445" max="3585" width="11.3984375" style="804"/>
    <col min="3586" max="3586" width="2.73046875" style="804" customWidth="1"/>
    <col min="3587" max="3587" width="7" style="804" customWidth="1"/>
    <col min="3588" max="3588" width="9.73046875" style="804" bestFit="1" customWidth="1"/>
    <col min="3589" max="3589" width="76" style="804" customWidth="1"/>
    <col min="3590" max="3590" width="14.265625" style="804" customWidth="1"/>
    <col min="3591" max="3599" width="11.265625" style="804" customWidth="1"/>
    <col min="3600" max="3606" width="9.73046875" style="804" customWidth="1"/>
    <col min="3607" max="3607" width="11.265625" style="804" customWidth="1"/>
    <col min="3608" max="3614" width="9.73046875" style="804" customWidth="1"/>
    <col min="3615" max="3615" width="11.265625" style="804" customWidth="1"/>
    <col min="3616" max="3622" width="9.73046875" style="804" customWidth="1"/>
    <col min="3623" max="3623" width="11.265625" style="804" customWidth="1"/>
    <col min="3624" max="3630" width="9.73046875" style="804" customWidth="1"/>
    <col min="3631" max="3631" width="11.265625" style="804" customWidth="1"/>
    <col min="3632" max="3658" width="9.73046875" style="804" customWidth="1"/>
    <col min="3659" max="3659" width="11.265625" style="804" customWidth="1"/>
    <col min="3660" max="3692" width="9.73046875" style="804" customWidth="1"/>
    <col min="3693" max="3700" width="11.265625" style="804" customWidth="1"/>
    <col min="3701" max="3841" width="11.3984375" style="804"/>
    <col min="3842" max="3842" width="2.73046875" style="804" customWidth="1"/>
    <col min="3843" max="3843" width="7" style="804" customWidth="1"/>
    <col min="3844" max="3844" width="9.73046875" style="804" bestFit="1" customWidth="1"/>
    <col min="3845" max="3845" width="76" style="804" customWidth="1"/>
    <col min="3846" max="3846" width="14.265625" style="804" customWidth="1"/>
    <col min="3847" max="3855" width="11.265625" style="804" customWidth="1"/>
    <col min="3856" max="3862" width="9.73046875" style="804" customWidth="1"/>
    <col min="3863" max="3863" width="11.265625" style="804" customWidth="1"/>
    <col min="3864" max="3870" width="9.73046875" style="804" customWidth="1"/>
    <col min="3871" max="3871" width="11.265625" style="804" customWidth="1"/>
    <col min="3872" max="3878" width="9.73046875" style="804" customWidth="1"/>
    <col min="3879" max="3879" width="11.265625" style="804" customWidth="1"/>
    <col min="3880" max="3886" width="9.73046875" style="804" customWidth="1"/>
    <col min="3887" max="3887" width="11.265625" style="804" customWidth="1"/>
    <col min="3888" max="3914" width="9.73046875" style="804" customWidth="1"/>
    <col min="3915" max="3915" width="11.265625" style="804" customWidth="1"/>
    <col min="3916" max="3948" width="9.73046875" style="804" customWidth="1"/>
    <col min="3949" max="3956" width="11.265625" style="804" customWidth="1"/>
    <col min="3957" max="4097" width="11.3984375" style="804"/>
    <col min="4098" max="4098" width="2.73046875" style="804" customWidth="1"/>
    <col min="4099" max="4099" width="7" style="804" customWidth="1"/>
    <col min="4100" max="4100" width="9.73046875" style="804" bestFit="1" customWidth="1"/>
    <col min="4101" max="4101" width="76" style="804" customWidth="1"/>
    <col min="4102" max="4102" width="14.265625" style="804" customWidth="1"/>
    <col min="4103" max="4111" width="11.265625" style="804" customWidth="1"/>
    <col min="4112" max="4118" width="9.73046875" style="804" customWidth="1"/>
    <col min="4119" max="4119" width="11.265625" style="804" customWidth="1"/>
    <col min="4120" max="4126" width="9.73046875" style="804" customWidth="1"/>
    <col min="4127" max="4127" width="11.265625" style="804" customWidth="1"/>
    <col min="4128" max="4134" width="9.73046875" style="804" customWidth="1"/>
    <col min="4135" max="4135" width="11.265625" style="804" customWidth="1"/>
    <col min="4136" max="4142" width="9.73046875" style="804" customWidth="1"/>
    <col min="4143" max="4143" width="11.265625" style="804" customWidth="1"/>
    <col min="4144" max="4170" width="9.73046875" style="804" customWidth="1"/>
    <col min="4171" max="4171" width="11.265625" style="804" customWidth="1"/>
    <col min="4172" max="4204" width="9.73046875" style="804" customWidth="1"/>
    <col min="4205" max="4212" width="11.265625" style="804" customWidth="1"/>
    <col min="4213" max="4353" width="11.3984375" style="804"/>
    <col min="4354" max="4354" width="2.73046875" style="804" customWidth="1"/>
    <col min="4355" max="4355" width="7" style="804" customWidth="1"/>
    <col min="4356" max="4356" width="9.73046875" style="804" bestFit="1" customWidth="1"/>
    <col min="4357" max="4357" width="76" style="804" customWidth="1"/>
    <col min="4358" max="4358" width="14.265625" style="804" customWidth="1"/>
    <col min="4359" max="4367" width="11.265625" style="804" customWidth="1"/>
    <col min="4368" max="4374" width="9.73046875" style="804" customWidth="1"/>
    <col min="4375" max="4375" width="11.265625" style="804" customWidth="1"/>
    <col min="4376" max="4382" width="9.73046875" style="804" customWidth="1"/>
    <col min="4383" max="4383" width="11.265625" style="804" customWidth="1"/>
    <col min="4384" max="4390" width="9.73046875" style="804" customWidth="1"/>
    <col min="4391" max="4391" width="11.265625" style="804" customWidth="1"/>
    <col min="4392" max="4398" width="9.73046875" style="804" customWidth="1"/>
    <col min="4399" max="4399" width="11.265625" style="804" customWidth="1"/>
    <col min="4400" max="4426" width="9.73046875" style="804" customWidth="1"/>
    <col min="4427" max="4427" width="11.265625" style="804" customWidth="1"/>
    <col min="4428" max="4460" width="9.73046875" style="804" customWidth="1"/>
    <col min="4461" max="4468" width="11.265625" style="804" customWidth="1"/>
    <col min="4469" max="4609" width="11.3984375" style="804"/>
    <col min="4610" max="4610" width="2.73046875" style="804" customWidth="1"/>
    <col min="4611" max="4611" width="7" style="804" customWidth="1"/>
    <col min="4612" max="4612" width="9.73046875" style="804" bestFit="1" customWidth="1"/>
    <col min="4613" max="4613" width="76" style="804" customWidth="1"/>
    <col min="4614" max="4614" width="14.265625" style="804" customWidth="1"/>
    <col min="4615" max="4623" width="11.265625" style="804" customWidth="1"/>
    <col min="4624" max="4630" width="9.73046875" style="804" customWidth="1"/>
    <col min="4631" max="4631" width="11.265625" style="804" customWidth="1"/>
    <col min="4632" max="4638" width="9.73046875" style="804" customWidth="1"/>
    <col min="4639" max="4639" width="11.265625" style="804" customWidth="1"/>
    <col min="4640" max="4646" width="9.73046875" style="804" customWidth="1"/>
    <col min="4647" max="4647" width="11.265625" style="804" customWidth="1"/>
    <col min="4648" max="4654" width="9.73046875" style="804" customWidth="1"/>
    <col min="4655" max="4655" width="11.265625" style="804" customWidth="1"/>
    <col min="4656" max="4682" width="9.73046875" style="804" customWidth="1"/>
    <col min="4683" max="4683" width="11.265625" style="804" customWidth="1"/>
    <col min="4684" max="4716" width="9.73046875" style="804" customWidth="1"/>
    <col min="4717" max="4724" width="11.265625" style="804" customWidth="1"/>
    <col min="4725" max="4865" width="11.3984375" style="804"/>
    <col min="4866" max="4866" width="2.73046875" style="804" customWidth="1"/>
    <col min="4867" max="4867" width="7" style="804" customWidth="1"/>
    <col min="4868" max="4868" width="9.73046875" style="804" bestFit="1" customWidth="1"/>
    <col min="4869" max="4869" width="76" style="804" customWidth="1"/>
    <col min="4870" max="4870" width="14.265625" style="804" customWidth="1"/>
    <col min="4871" max="4879" width="11.265625" style="804" customWidth="1"/>
    <col min="4880" max="4886" width="9.73046875" style="804" customWidth="1"/>
    <col min="4887" max="4887" width="11.265625" style="804" customWidth="1"/>
    <col min="4888" max="4894" width="9.73046875" style="804" customWidth="1"/>
    <col min="4895" max="4895" width="11.265625" style="804" customWidth="1"/>
    <col min="4896" max="4902" width="9.73046875" style="804" customWidth="1"/>
    <col min="4903" max="4903" width="11.265625" style="804" customWidth="1"/>
    <col min="4904" max="4910" width="9.73046875" style="804" customWidth="1"/>
    <col min="4911" max="4911" width="11.265625" style="804" customWidth="1"/>
    <col min="4912" max="4938" width="9.73046875" style="804" customWidth="1"/>
    <col min="4939" max="4939" width="11.265625" style="804" customWidth="1"/>
    <col min="4940" max="4972" width="9.73046875" style="804" customWidth="1"/>
    <col min="4973" max="4980" width="11.265625" style="804" customWidth="1"/>
    <col min="4981" max="5121" width="11.3984375" style="804"/>
    <col min="5122" max="5122" width="2.73046875" style="804" customWidth="1"/>
    <col min="5123" max="5123" width="7" style="804" customWidth="1"/>
    <col min="5124" max="5124" width="9.73046875" style="804" bestFit="1" customWidth="1"/>
    <col min="5125" max="5125" width="76" style="804" customWidth="1"/>
    <col min="5126" max="5126" width="14.265625" style="804" customWidth="1"/>
    <col min="5127" max="5135" width="11.265625" style="804" customWidth="1"/>
    <col min="5136" max="5142" width="9.73046875" style="804" customWidth="1"/>
    <col min="5143" max="5143" width="11.265625" style="804" customWidth="1"/>
    <col min="5144" max="5150" width="9.73046875" style="804" customWidth="1"/>
    <col min="5151" max="5151" width="11.265625" style="804" customWidth="1"/>
    <col min="5152" max="5158" width="9.73046875" style="804" customWidth="1"/>
    <col min="5159" max="5159" width="11.265625" style="804" customWidth="1"/>
    <col min="5160" max="5166" width="9.73046875" style="804" customWidth="1"/>
    <col min="5167" max="5167" width="11.265625" style="804" customWidth="1"/>
    <col min="5168" max="5194" width="9.73046875" style="804" customWidth="1"/>
    <col min="5195" max="5195" width="11.265625" style="804" customWidth="1"/>
    <col min="5196" max="5228" width="9.73046875" style="804" customWidth="1"/>
    <col min="5229" max="5236" width="11.265625" style="804" customWidth="1"/>
    <col min="5237" max="5377" width="11.3984375" style="804"/>
    <col min="5378" max="5378" width="2.73046875" style="804" customWidth="1"/>
    <col min="5379" max="5379" width="7" style="804" customWidth="1"/>
    <col min="5380" max="5380" width="9.73046875" style="804" bestFit="1" customWidth="1"/>
    <col min="5381" max="5381" width="76" style="804" customWidth="1"/>
    <col min="5382" max="5382" width="14.265625" style="804" customWidth="1"/>
    <col min="5383" max="5391" width="11.265625" style="804" customWidth="1"/>
    <col min="5392" max="5398" width="9.73046875" style="804" customWidth="1"/>
    <col min="5399" max="5399" width="11.265625" style="804" customWidth="1"/>
    <col min="5400" max="5406" width="9.73046875" style="804" customWidth="1"/>
    <col min="5407" max="5407" width="11.265625" style="804" customWidth="1"/>
    <col min="5408" max="5414" width="9.73046875" style="804" customWidth="1"/>
    <col min="5415" max="5415" width="11.265625" style="804" customWidth="1"/>
    <col min="5416" max="5422" width="9.73046875" style="804" customWidth="1"/>
    <col min="5423" max="5423" width="11.265625" style="804" customWidth="1"/>
    <col min="5424" max="5450" width="9.73046875" style="804" customWidth="1"/>
    <col min="5451" max="5451" width="11.265625" style="804" customWidth="1"/>
    <col min="5452" max="5484" width="9.73046875" style="804" customWidth="1"/>
    <col min="5485" max="5492" width="11.265625" style="804" customWidth="1"/>
    <col min="5493" max="5633" width="11.3984375" style="804"/>
    <col min="5634" max="5634" width="2.73046875" style="804" customWidth="1"/>
    <col min="5635" max="5635" width="7" style="804" customWidth="1"/>
    <col min="5636" max="5636" width="9.73046875" style="804" bestFit="1" customWidth="1"/>
    <col min="5637" max="5637" width="76" style="804" customWidth="1"/>
    <col min="5638" max="5638" width="14.265625" style="804" customWidth="1"/>
    <col min="5639" max="5647" width="11.265625" style="804" customWidth="1"/>
    <col min="5648" max="5654" width="9.73046875" style="804" customWidth="1"/>
    <col min="5655" max="5655" width="11.265625" style="804" customWidth="1"/>
    <col min="5656" max="5662" width="9.73046875" style="804" customWidth="1"/>
    <col min="5663" max="5663" width="11.265625" style="804" customWidth="1"/>
    <col min="5664" max="5670" width="9.73046875" style="804" customWidth="1"/>
    <col min="5671" max="5671" width="11.265625" style="804" customWidth="1"/>
    <col min="5672" max="5678" width="9.73046875" style="804" customWidth="1"/>
    <col min="5679" max="5679" width="11.265625" style="804" customWidth="1"/>
    <col min="5680" max="5706" width="9.73046875" style="804" customWidth="1"/>
    <col min="5707" max="5707" width="11.265625" style="804" customWidth="1"/>
    <col min="5708" max="5740" width="9.73046875" style="804" customWidth="1"/>
    <col min="5741" max="5748" width="11.265625" style="804" customWidth="1"/>
    <col min="5749" max="5889" width="11.3984375" style="804"/>
    <col min="5890" max="5890" width="2.73046875" style="804" customWidth="1"/>
    <col min="5891" max="5891" width="7" style="804" customWidth="1"/>
    <col min="5892" max="5892" width="9.73046875" style="804" bestFit="1" customWidth="1"/>
    <col min="5893" max="5893" width="76" style="804" customWidth="1"/>
    <col min="5894" max="5894" width="14.265625" style="804" customWidth="1"/>
    <col min="5895" max="5903" width="11.265625" style="804" customWidth="1"/>
    <col min="5904" max="5910" width="9.73046875" style="804" customWidth="1"/>
    <col min="5911" max="5911" width="11.265625" style="804" customWidth="1"/>
    <col min="5912" max="5918" width="9.73046875" style="804" customWidth="1"/>
    <col min="5919" max="5919" width="11.265625" style="804" customWidth="1"/>
    <col min="5920" max="5926" width="9.73046875" style="804" customWidth="1"/>
    <col min="5927" max="5927" width="11.265625" style="804" customWidth="1"/>
    <col min="5928" max="5934" width="9.73046875" style="804" customWidth="1"/>
    <col min="5935" max="5935" width="11.265625" style="804" customWidth="1"/>
    <col min="5936" max="5962" width="9.73046875" style="804" customWidth="1"/>
    <col min="5963" max="5963" width="11.265625" style="804" customWidth="1"/>
    <col min="5964" max="5996" width="9.73046875" style="804" customWidth="1"/>
    <col min="5997" max="6004" width="11.265625" style="804" customWidth="1"/>
    <col min="6005" max="6145" width="11.3984375" style="804"/>
    <col min="6146" max="6146" width="2.73046875" style="804" customWidth="1"/>
    <col min="6147" max="6147" width="7" style="804" customWidth="1"/>
    <col min="6148" max="6148" width="9.73046875" style="804" bestFit="1" customWidth="1"/>
    <col min="6149" max="6149" width="76" style="804" customWidth="1"/>
    <col min="6150" max="6150" width="14.265625" style="804" customWidth="1"/>
    <col min="6151" max="6159" width="11.265625" style="804" customWidth="1"/>
    <col min="6160" max="6166" width="9.73046875" style="804" customWidth="1"/>
    <col min="6167" max="6167" width="11.265625" style="804" customWidth="1"/>
    <col min="6168" max="6174" width="9.73046875" style="804" customWidth="1"/>
    <col min="6175" max="6175" width="11.265625" style="804" customWidth="1"/>
    <col min="6176" max="6182" width="9.73046875" style="804" customWidth="1"/>
    <col min="6183" max="6183" width="11.265625" style="804" customWidth="1"/>
    <col min="6184" max="6190" width="9.73046875" style="804" customWidth="1"/>
    <col min="6191" max="6191" width="11.265625" style="804" customWidth="1"/>
    <col min="6192" max="6218" width="9.73046875" style="804" customWidth="1"/>
    <col min="6219" max="6219" width="11.265625" style="804" customWidth="1"/>
    <col min="6220" max="6252" width="9.73046875" style="804" customWidth="1"/>
    <col min="6253" max="6260" width="11.265625" style="804" customWidth="1"/>
    <col min="6261" max="6401" width="11.3984375" style="804"/>
    <col min="6402" max="6402" width="2.73046875" style="804" customWidth="1"/>
    <col min="6403" max="6403" width="7" style="804" customWidth="1"/>
    <col min="6404" max="6404" width="9.73046875" style="804" bestFit="1" customWidth="1"/>
    <col min="6405" max="6405" width="76" style="804" customWidth="1"/>
    <col min="6406" max="6406" width="14.265625" style="804" customWidth="1"/>
    <col min="6407" max="6415" width="11.265625" style="804" customWidth="1"/>
    <col min="6416" max="6422" width="9.73046875" style="804" customWidth="1"/>
    <col min="6423" max="6423" width="11.265625" style="804" customWidth="1"/>
    <col min="6424" max="6430" width="9.73046875" style="804" customWidth="1"/>
    <col min="6431" max="6431" width="11.265625" style="804" customWidth="1"/>
    <col min="6432" max="6438" width="9.73046875" style="804" customWidth="1"/>
    <col min="6439" max="6439" width="11.265625" style="804" customWidth="1"/>
    <col min="6440" max="6446" width="9.73046875" style="804" customWidth="1"/>
    <col min="6447" max="6447" width="11.265625" style="804" customWidth="1"/>
    <col min="6448" max="6474" width="9.73046875" style="804" customWidth="1"/>
    <col min="6475" max="6475" width="11.265625" style="804" customWidth="1"/>
    <col min="6476" max="6508" width="9.73046875" style="804" customWidth="1"/>
    <col min="6509" max="6516" width="11.265625" style="804" customWidth="1"/>
    <col min="6517" max="6657" width="11.3984375" style="804"/>
    <col min="6658" max="6658" width="2.73046875" style="804" customWidth="1"/>
    <col min="6659" max="6659" width="7" style="804" customWidth="1"/>
    <col min="6660" max="6660" width="9.73046875" style="804" bestFit="1" customWidth="1"/>
    <col min="6661" max="6661" width="76" style="804" customWidth="1"/>
    <col min="6662" max="6662" width="14.265625" style="804" customWidth="1"/>
    <col min="6663" max="6671" width="11.265625" style="804" customWidth="1"/>
    <col min="6672" max="6678" width="9.73046875" style="804" customWidth="1"/>
    <col min="6679" max="6679" width="11.265625" style="804" customWidth="1"/>
    <col min="6680" max="6686" width="9.73046875" style="804" customWidth="1"/>
    <col min="6687" max="6687" width="11.265625" style="804" customWidth="1"/>
    <col min="6688" max="6694" width="9.73046875" style="804" customWidth="1"/>
    <col min="6695" max="6695" width="11.265625" style="804" customWidth="1"/>
    <col min="6696" max="6702" width="9.73046875" style="804" customWidth="1"/>
    <col min="6703" max="6703" width="11.265625" style="804" customWidth="1"/>
    <col min="6704" max="6730" width="9.73046875" style="804" customWidth="1"/>
    <col min="6731" max="6731" width="11.265625" style="804" customWidth="1"/>
    <col min="6732" max="6764" width="9.73046875" style="804" customWidth="1"/>
    <col min="6765" max="6772" width="11.265625" style="804" customWidth="1"/>
    <col min="6773" max="6913" width="11.3984375" style="804"/>
    <col min="6914" max="6914" width="2.73046875" style="804" customWidth="1"/>
    <col min="6915" max="6915" width="7" style="804" customWidth="1"/>
    <col min="6916" max="6916" width="9.73046875" style="804" bestFit="1" customWidth="1"/>
    <col min="6917" max="6917" width="76" style="804" customWidth="1"/>
    <col min="6918" max="6918" width="14.265625" style="804" customWidth="1"/>
    <col min="6919" max="6927" width="11.265625" style="804" customWidth="1"/>
    <col min="6928" max="6934" width="9.73046875" style="804" customWidth="1"/>
    <col min="6935" max="6935" width="11.265625" style="804" customWidth="1"/>
    <col min="6936" max="6942" width="9.73046875" style="804" customWidth="1"/>
    <col min="6943" max="6943" width="11.265625" style="804" customWidth="1"/>
    <col min="6944" max="6950" width="9.73046875" style="804" customWidth="1"/>
    <col min="6951" max="6951" width="11.265625" style="804" customWidth="1"/>
    <col min="6952" max="6958" width="9.73046875" style="804" customWidth="1"/>
    <col min="6959" max="6959" width="11.265625" style="804" customWidth="1"/>
    <col min="6960" max="6986" width="9.73046875" style="804" customWidth="1"/>
    <col min="6987" max="6987" width="11.265625" style="804" customWidth="1"/>
    <col min="6988" max="7020" width="9.73046875" style="804" customWidth="1"/>
    <col min="7021" max="7028" width="11.265625" style="804" customWidth="1"/>
    <col min="7029" max="7169" width="11.3984375" style="804"/>
    <col min="7170" max="7170" width="2.73046875" style="804" customWidth="1"/>
    <col min="7171" max="7171" width="7" style="804" customWidth="1"/>
    <col min="7172" max="7172" width="9.73046875" style="804" bestFit="1" customWidth="1"/>
    <col min="7173" max="7173" width="76" style="804" customWidth="1"/>
    <col min="7174" max="7174" width="14.265625" style="804" customWidth="1"/>
    <col min="7175" max="7183" width="11.265625" style="804" customWidth="1"/>
    <col min="7184" max="7190" width="9.73046875" style="804" customWidth="1"/>
    <col min="7191" max="7191" width="11.265625" style="804" customWidth="1"/>
    <col min="7192" max="7198" width="9.73046875" style="804" customWidth="1"/>
    <col min="7199" max="7199" width="11.265625" style="804" customWidth="1"/>
    <col min="7200" max="7206" width="9.73046875" style="804" customWidth="1"/>
    <col min="7207" max="7207" width="11.265625" style="804" customWidth="1"/>
    <col min="7208" max="7214" width="9.73046875" style="804" customWidth="1"/>
    <col min="7215" max="7215" width="11.265625" style="804" customWidth="1"/>
    <col min="7216" max="7242" width="9.73046875" style="804" customWidth="1"/>
    <col min="7243" max="7243" width="11.265625" style="804" customWidth="1"/>
    <col min="7244" max="7276" width="9.73046875" style="804" customWidth="1"/>
    <col min="7277" max="7284" width="11.265625" style="804" customWidth="1"/>
    <col min="7285" max="7425" width="11.3984375" style="804"/>
    <col min="7426" max="7426" width="2.73046875" style="804" customWidth="1"/>
    <col min="7427" max="7427" width="7" style="804" customWidth="1"/>
    <col min="7428" max="7428" width="9.73046875" style="804" bestFit="1" customWidth="1"/>
    <col min="7429" max="7429" width="76" style="804" customWidth="1"/>
    <col min="7430" max="7430" width="14.265625" style="804" customWidth="1"/>
    <col min="7431" max="7439" width="11.265625" style="804" customWidth="1"/>
    <col min="7440" max="7446" width="9.73046875" style="804" customWidth="1"/>
    <col min="7447" max="7447" width="11.265625" style="804" customWidth="1"/>
    <col min="7448" max="7454" width="9.73046875" style="804" customWidth="1"/>
    <col min="7455" max="7455" width="11.265625" style="804" customWidth="1"/>
    <col min="7456" max="7462" width="9.73046875" style="804" customWidth="1"/>
    <col min="7463" max="7463" width="11.265625" style="804" customWidth="1"/>
    <col min="7464" max="7470" width="9.73046875" style="804" customWidth="1"/>
    <col min="7471" max="7471" width="11.265625" style="804" customWidth="1"/>
    <col min="7472" max="7498" width="9.73046875" style="804" customWidth="1"/>
    <col min="7499" max="7499" width="11.265625" style="804" customWidth="1"/>
    <col min="7500" max="7532" width="9.73046875" style="804" customWidth="1"/>
    <col min="7533" max="7540" width="11.265625" style="804" customWidth="1"/>
    <col min="7541" max="7681" width="11.3984375" style="804"/>
    <col min="7682" max="7682" width="2.73046875" style="804" customWidth="1"/>
    <col min="7683" max="7683" width="7" style="804" customWidth="1"/>
    <col min="7684" max="7684" width="9.73046875" style="804" bestFit="1" customWidth="1"/>
    <col min="7685" max="7685" width="76" style="804" customWidth="1"/>
    <col min="7686" max="7686" width="14.265625" style="804" customWidth="1"/>
    <col min="7687" max="7695" width="11.265625" style="804" customWidth="1"/>
    <col min="7696" max="7702" width="9.73046875" style="804" customWidth="1"/>
    <col min="7703" max="7703" width="11.265625" style="804" customWidth="1"/>
    <col min="7704" max="7710" width="9.73046875" style="804" customWidth="1"/>
    <col min="7711" max="7711" width="11.265625" style="804" customWidth="1"/>
    <col min="7712" max="7718" width="9.73046875" style="804" customWidth="1"/>
    <col min="7719" max="7719" width="11.265625" style="804" customWidth="1"/>
    <col min="7720" max="7726" width="9.73046875" style="804" customWidth="1"/>
    <col min="7727" max="7727" width="11.265625" style="804" customWidth="1"/>
    <col min="7728" max="7754" width="9.73046875" style="804" customWidth="1"/>
    <col min="7755" max="7755" width="11.265625" style="804" customWidth="1"/>
    <col min="7756" max="7788" width="9.73046875" style="804" customWidth="1"/>
    <col min="7789" max="7796" width="11.265625" style="804" customWidth="1"/>
    <col min="7797" max="7937" width="11.3984375" style="804"/>
    <col min="7938" max="7938" width="2.73046875" style="804" customWidth="1"/>
    <col min="7939" max="7939" width="7" style="804" customWidth="1"/>
    <col min="7940" max="7940" width="9.73046875" style="804" bestFit="1" customWidth="1"/>
    <col min="7941" max="7941" width="76" style="804" customWidth="1"/>
    <col min="7942" max="7942" width="14.265625" style="804" customWidth="1"/>
    <col min="7943" max="7951" width="11.265625" style="804" customWidth="1"/>
    <col min="7952" max="7958" width="9.73046875" style="804" customWidth="1"/>
    <col min="7959" max="7959" width="11.265625" style="804" customWidth="1"/>
    <col min="7960" max="7966" width="9.73046875" style="804" customWidth="1"/>
    <col min="7967" max="7967" width="11.265625" style="804" customWidth="1"/>
    <col min="7968" max="7974" width="9.73046875" style="804" customWidth="1"/>
    <col min="7975" max="7975" width="11.265625" style="804" customWidth="1"/>
    <col min="7976" max="7982" width="9.73046875" style="804" customWidth="1"/>
    <col min="7983" max="7983" width="11.265625" style="804" customWidth="1"/>
    <col min="7984" max="8010" width="9.73046875" style="804" customWidth="1"/>
    <col min="8011" max="8011" width="11.265625" style="804" customWidth="1"/>
    <col min="8012" max="8044" width="9.73046875" style="804" customWidth="1"/>
    <col min="8045" max="8052" width="11.265625" style="804" customWidth="1"/>
    <col min="8053" max="8193" width="11.3984375" style="804"/>
    <col min="8194" max="8194" width="2.73046875" style="804" customWidth="1"/>
    <col min="8195" max="8195" width="7" style="804" customWidth="1"/>
    <col min="8196" max="8196" width="9.73046875" style="804" bestFit="1" customWidth="1"/>
    <col min="8197" max="8197" width="76" style="804" customWidth="1"/>
    <col min="8198" max="8198" width="14.265625" style="804" customWidth="1"/>
    <col min="8199" max="8207" width="11.265625" style="804" customWidth="1"/>
    <col min="8208" max="8214" width="9.73046875" style="804" customWidth="1"/>
    <col min="8215" max="8215" width="11.265625" style="804" customWidth="1"/>
    <col min="8216" max="8222" width="9.73046875" style="804" customWidth="1"/>
    <col min="8223" max="8223" width="11.265625" style="804" customWidth="1"/>
    <col min="8224" max="8230" width="9.73046875" style="804" customWidth="1"/>
    <col min="8231" max="8231" width="11.265625" style="804" customWidth="1"/>
    <col min="8232" max="8238" width="9.73046875" style="804" customWidth="1"/>
    <col min="8239" max="8239" width="11.265625" style="804" customWidth="1"/>
    <col min="8240" max="8266" width="9.73046875" style="804" customWidth="1"/>
    <col min="8267" max="8267" width="11.265625" style="804" customWidth="1"/>
    <col min="8268" max="8300" width="9.73046875" style="804" customWidth="1"/>
    <col min="8301" max="8308" width="11.265625" style="804" customWidth="1"/>
    <col min="8309" max="8449" width="11.3984375" style="804"/>
    <col min="8450" max="8450" width="2.73046875" style="804" customWidth="1"/>
    <col min="8451" max="8451" width="7" style="804" customWidth="1"/>
    <col min="8452" max="8452" width="9.73046875" style="804" bestFit="1" customWidth="1"/>
    <col min="8453" max="8453" width="76" style="804" customWidth="1"/>
    <col min="8454" max="8454" width="14.265625" style="804" customWidth="1"/>
    <col min="8455" max="8463" width="11.265625" style="804" customWidth="1"/>
    <col min="8464" max="8470" width="9.73046875" style="804" customWidth="1"/>
    <col min="8471" max="8471" width="11.265625" style="804" customWidth="1"/>
    <col min="8472" max="8478" width="9.73046875" style="804" customWidth="1"/>
    <col min="8479" max="8479" width="11.265625" style="804" customWidth="1"/>
    <col min="8480" max="8486" width="9.73046875" style="804" customWidth="1"/>
    <col min="8487" max="8487" width="11.265625" style="804" customWidth="1"/>
    <col min="8488" max="8494" width="9.73046875" style="804" customWidth="1"/>
    <col min="8495" max="8495" width="11.265625" style="804" customWidth="1"/>
    <col min="8496" max="8522" width="9.73046875" style="804" customWidth="1"/>
    <col min="8523" max="8523" width="11.265625" style="804" customWidth="1"/>
    <col min="8524" max="8556" width="9.73046875" style="804" customWidth="1"/>
    <col min="8557" max="8564" width="11.265625" style="804" customWidth="1"/>
    <col min="8565" max="8705" width="11.3984375" style="804"/>
    <col min="8706" max="8706" width="2.73046875" style="804" customWidth="1"/>
    <col min="8707" max="8707" width="7" style="804" customWidth="1"/>
    <col min="8708" max="8708" width="9.73046875" style="804" bestFit="1" customWidth="1"/>
    <col min="8709" max="8709" width="76" style="804" customWidth="1"/>
    <col min="8710" max="8710" width="14.265625" style="804" customWidth="1"/>
    <col min="8711" max="8719" width="11.265625" style="804" customWidth="1"/>
    <col min="8720" max="8726" width="9.73046875" style="804" customWidth="1"/>
    <col min="8727" max="8727" width="11.265625" style="804" customWidth="1"/>
    <col min="8728" max="8734" width="9.73046875" style="804" customWidth="1"/>
    <col min="8735" max="8735" width="11.265625" style="804" customWidth="1"/>
    <col min="8736" max="8742" width="9.73046875" style="804" customWidth="1"/>
    <col min="8743" max="8743" width="11.265625" style="804" customWidth="1"/>
    <col min="8744" max="8750" width="9.73046875" style="804" customWidth="1"/>
    <col min="8751" max="8751" width="11.265625" style="804" customWidth="1"/>
    <col min="8752" max="8778" width="9.73046875" style="804" customWidth="1"/>
    <col min="8779" max="8779" width="11.265625" style="804" customWidth="1"/>
    <col min="8780" max="8812" width="9.73046875" style="804" customWidth="1"/>
    <col min="8813" max="8820" width="11.265625" style="804" customWidth="1"/>
    <col min="8821" max="8961" width="11.3984375" style="804"/>
    <col min="8962" max="8962" width="2.73046875" style="804" customWidth="1"/>
    <col min="8963" max="8963" width="7" style="804" customWidth="1"/>
    <col min="8964" max="8964" width="9.73046875" style="804" bestFit="1" customWidth="1"/>
    <col min="8965" max="8965" width="76" style="804" customWidth="1"/>
    <col min="8966" max="8966" width="14.265625" style="804" customWidth="1"/>
    <col min="8967" max="8975" width="11.265625" style="804" customWidth="1"/>
    <col min="8976" max="8982" width="9.73046875" style="804" customWidth="1"/>
    <col min="8983" max="8983" width="11.265625" style="804" customWidth="1"/>
    <col min="8984" max="8990" width="9.73046875" style="804" customWidth="1"/>
    <col min="8991" max="8991" width="11.265625" style="804" customWidth="1"/>
    <col min="8992" max="8998" width="9.73046875" style="804" customWidth="1"/>
    <col min="8999" max="8999" width="11.265625" style="804" customWidth="1"/>
    <col min="9000" max="9006" width="9.73046875" style="804" customWidth="1"/>
    <col min="9007" max="9007" width="11.265625" style="804" customWidth="1"/>
    <col min="9008" max="9034" width="9.73046875" style="804" customWidth="1"/>
    <col min="9035" max="9035" width="11.265625" style="804" customWidth="1"/>
    <col min="9036" max="9068" width="9.73046875" style="804" customWidth="1"/>
    <col min="9069" max="9076" width="11.265625" style="804" customWidth="1"/>
    <col min="9077" max="9217" width="11.3984375" style="804"/>
    <col min="9218" max="9218" width="2.73046875" style="804" customWidth="1"/>
    <col min="9219" max="9219" width="7" style="804" customWidth="1"/>
    <col min="9220" max="9220" width="9.73046875" style="804" bestFit="1" customWidth="1"/>
    <col min="9221" max="9221" width="76" style="804" customWidth="1"/>
    <col min="9222" max="9222" width="14.265625" style="804" customWidth="1"/>
    <col min="9223" max="9231" width="11.265625" style="804" customWidth="1"/>
    <col min="9232" max="9238" width="9.73046875" style="804" customWidth="1"/>
    <col min="9239" max="9239" width="11.265625" style="804" customWidth="1"/>
    <col min="9240" max="9246" width="9.73046875" style="804" customWidth="1"/>
    <col min="9247" max="9247" width="11.265625" style="804" customWidth="1"/>
    <col min="9248" max="9254" width="9.73046875" style="804" customWidth="1"/>
    <col min="9255" max="9255" width="11.265625" style="804" customWidth="1"/>
    <col min="9256" max="9262" width="9.73046875" style="804" customWidth="1"/>
    <col min="9263" max="9263" width="11.265625" style="804" customWidth="1"/>
    <col min="9264" max="9290" width="9.73046875" style="804" customWidth="1"/>
    <col min="9291" max="9291" width="11.265625" style="804" customWidth="1"/>
    <col min="9292" max="9324" width="9.73046875" style="804" customWidth="1"/>
    <col min="9325" max="9332" width="11.265625" style="804" customWidth="1"/>
    <col min="9333" max="9473" width="11.3984375" style="804"/>
    <col min="9474" max="9474" width="2.73046875" style="804" customWidth="1"/>
    <col min="9475" max="9475" width="7" style="804" customWidth="1"/>
    <col min="9476" max="9476" width="9.73046875" style="804" bestFit="1" customWidth="1"/>
    <col min="9477" max="9477" width="76" style="804" customWidth="1"/>
    <col min="9478" max="9478" width="14.265625" style="804" customWidth="1"/>
    <col min="9479" max="9487" width="11.265625" style="804" customWidth="1"/>
    <col min="9488" max="9494" width="9.73046875" style="804" customWidth="1"/>
    <col min="9495" max="9495" width="11.265625" style="804" customWidth="1"/>
    <col min="9496" max="9502" width="9.73046875" style="804" customWidth="1"/>
    <col min="9503" max="9503" width="11.265625" style="804" customWidth="1"/>
    <col min="9504" max="9510" width="9.73046875" style="804" customWidth="1"/>
    <col min="9511" max="9511" width="11.265625" style="804" customWidth="1"/>
    <col min="9512" max="9518" width="9.73046875" style="804" customWidth="1"/>
    <col min="9519" max="9519" width="11.265625" style="804" customWidth="1"/>
    <col min="9520" max="9546" width="9.73046875" style="804" customWidth="1"/>
    <col min="9547" max="9547" width="11.265625" style="804" customWidth="1"/>
    <col min="9548" max="9580" width="9.73046875" style="804" customWidth="1"/>
    <col min="9581" max="9588" width="11.265625" style="804" customWidth="1"/>
    <col min="9589" max="9729" width="11.3984375" style="804"/>
    <col min="9730" max="9730" width="2.73046875" style="804" customWidth="1"/>
    <col min="9731" max="9731" width="7" style="804" customWidth="1"/>
    <col min="9732" max="9732" width="9.73046875" style="804" bestFit="1" customWidth="1"/>
    <col min="9733" max="9733" width="76" style="804" customWidth="1"/>
    <col min="9734" max="9734" width="14.265625" style="804" customWidth="1"/>
    <col min="9735" max="9743" width="11.265625" style="804" customWidth="1"/>
    <col min="9744" max="9750" width="9.73046875" style="804" customWidth="1"/>
    <col min="9751" max="9751" width="11.265625" style="804" customWidth="1"/>
    <col min="9752" max="9758" width="9.73046875" style="804" customWidth="1"/>
    <col min="9759" max="9759" width="11.265625" style="804" customWidth="1"/>
    <col min="9760" max="9766" width="9.73046875" style="804" customWidth="1"/>
    <col min="9767" max="9767" width="11.265625" style="804" customWidth="1"/>
    <col min="9768" max="9774" width="9.73046875" style="804" customWidth="1"/>
    <col min="9775" max="9775" width="11.265625" style="804" customWidth="1"/>
    <col min="9776" max="9802" width="9.73046875" style="804" customWidth="1"/>
    <col min="9803" max="9803" width="11.265625" style="804" customWidth="1"/>
    <col min="9804" max="9836" width="9.73046875" style="804" customWidth="1"/>
    <col min="9837" max="9844" width="11.265625" style="804" customWidth="1"/>
    <col min="9845" max="9985" width="11.3984375" style="804"/>
    <col min="9986" max="9986" width="2.73046875" style="804" customWidth="1"/>
    <col min="9987" max="9987" width="7" style="804" customWidth="1"/>
    <col min="9988" max="9988" width="9.73046875" style="804" bestFit="1" customWidth="1"/>
    <col min="9989" max="9989" width="76" style="804" customWidth="1"/>
    <col min="9990" max="9990" width="14.265625" style="804" customWidth="1"/>
    <col min="9991" max="9999" width="11.265625" style="804" customWidth="1"/>
    <col min="10000" max="10006" width="9.73046875" style="804" customWidth="1"/>
    <col min="10007" max="10007" width="11.265625" style="804" customWidth="1"/>
    <col min="10008" max="10014" width="9.73046875" style="804" customWidth="1"/>
    <col min="10015" max="10015" width="11.265625" style="804" customWidth="1"/>
    <col min="10016" max="10022" width="9.73046875" style="804" customWidth="1"/>
    <col min="10023" max="10023" width="11.265625" style="804" customWidth="1"/>
    <col min="10024" max="10030" width="9.73046875" style="804" customWidth="1"/>
    <col min="10031" max="10031" width="11.265625" style="804" customWidth="1"/>
    <col min="10032" max="10058" width="9.73046875" style="804" customWidth="1"/>
    <col min="10059" max="10059" width="11.265625" style="804" customWidth="1"/>
    <col min="10060" max="10092" width="9.73046875" style="804" customWidth="1"/>
    <col min="10093" max="10100" width="11.265625" style="804" customWidth="1"/>
    <col min="10101" max="10241" width="11.3984375" style="804"/>
    <col min="10242" max="10242" width="2.73046875" style="804" customWidth="1"/>
    <col min="10243" max="10243" width="7" style="804" customWidth="1"/>
    <col min="10244" max="10244" width="9.73046875" style="804" bestFit="1" customWidth="1"/>
    <col min="10245" max="10245" width="76" style="804" customWidth="1"/>
    <col min="10246" max="10246" width="14.265625" style="804" customWidth="1"/>
    <col min="10247" max="10255" width="11.265625" style="804" customWidth="1"/>
    <col min="10256" max="10262" width="9.73046875" style="804" customWidth="1"/>
    <col min="10263" max="10263" width="11.265625" style="804" customWidth="1"/>
    <col min="10264" max="10270" width="9.73046875" style="804" customWidth="1"/>
    <col min="10271" max="10271" width="11.265625" style="804" customWidth="1"/>
    <col min="10272" max="10278" width="9.73046875" style="804" customWidth="1"/>
    <col min="10279" max="10279" width="11.265625" style="804" customWidth="1"/>
    <col min="10280" max="10286" width="9.73046875" style="804" customWidth="1"/>
    <col min="10287" max="10287" width="11.265625" style="804" customWidth="1"/>
    <col min="10288" max="10314" width="9.73046875" style="804" customWidth="1"/>
    <col min="10315" max="10315" width="11.265625" style="804" customWidth="1"/>
    <col min="10316" max="10348" width="9.73046875" style="804" customWidth="1"/>
    <col min="10349" max="10356" width="11.265625" style="804" customWidth="1"/>
    <col min="10357" max="10497" width="11.3984375" style="804"/>
    <col min="10498" max="10498" width="2.73046875" style="804" customWidth="1"/>
    <col min="10499" max="10499" width="7" style="804" customWidth="1"/>
    <col min="10500" max="10500" width="9.73046875" style="804" bestFit="1" customWidth="1"/>
    <col min="10501" max="10501" width="76" style="804" customWidth="1"/>
    <col min="10502" max="10502" width="14.265625" style="804" customWidth="1"/>
    <col min="10503" max="10511" width="11.265625" style="804" customWidth="1"/>
    <col min="10512" max="10518" width="9.73046875" style="804" customWidth="1"/>
    <col min="10519" max="10519" width="11.265625" style="804" customWidth="1"/>
    <col min="10520" max="10526" width="9.73046875" style="804" customWidth="1"/>
    <col min="10527" max="10527" width="11.265625" style="804" customWidth="1"/>
    <col min="10528" max="10534" width="9.73046875" style="804" customWidth="1"/>
    <col min="10535" max="10535" width="11.265625" style="804" customWidth="1"/>
    <col min="10536" max="10542" width="9.73046875" style="804" customWidth="1"/>
    <col min="10543" max="10543" width="11.265625" style="804" customWidth="1"/>
    <col min="10544" max="10570" width="9.73046875" style="804" customWidth="1"/>
    <col min="10571" max="10571" width="11.265625" style="804" customWidth="1"/>
    <col min="10572" max="10604" width="9.73046875" style="804" customWidth="1"/>
    <col min="10605" max="10612" width="11.265625" style="804" customWidth="1"/>
    <col min="10613" max="10753" width="11.3984375" style="804"/>
    <col min="10754" max="10754" width="2.73046875" style="804" customWidth="1"/>
    <col min="10755" max="10755" width="7" style="804" customWidth="1"/>
    <col min="10756" max="10756" width="9.73046875" style="804" bestFit="1" customWidth="1"/>
    <col min="10757" max="10757" width="76" style="804" customWidth="1"/>
    <col min="10758" max="10758" width="14.265625" style="804" customWidth="1"/>
    <col min="10759" max="10767" width="11.265625" style="804" customWidth="1"/>
    <col min="10768" max="10774" width="9.73046875" style="804" customWidth="1"/>
    <col min="10775" max="10775" width="11.265625" style="804" customWidth="1"/>
    <col min="10776" max="10782" width="9.73046875" style="804" customWidth="1"/>
    <col min="10783" max="10783" width="11.265625" style="804" customWidth="1"/>
    <col min="10784" max="10790" width="9.73046875" style="804" customWidth="1"/>
    <col min="10791" max="10791" width="11.265625" style="804" customWidth="1"/>
    <col min="10792" max="10798" width="9.73046875" style="804" customWidth="1"/>
    <col min="10799" max="10799" width="11.265625" style="804" customWidth="1"/>
    <col min="10800" max="10826" width="9.73046875" style="804" customWidth="1"/>
    <col min="10827" max="10827" width="11.265625" style="804" customWidth="1"/>
    <col min="10828" max="10860" width="9.73046875" style="804" customWidth="1"/>
    <col min="10861" max="10868" width="11.265625" style="804" customWidth="1"/>
    <col min="10869" max="11009" width="11.3984375" style="804"/>
    <col min="11010" max="11010" width="2.73046875" style="804" customWidth="1"/>
    <col min="11011" max="11011" width="7" style="804" customWidth="1"/>
    <col min="11012" max="11012" width="9.73046875" style="804" bestFit="1" customWidth="1"/>
    <col min="11013" max="11013" width="76" style="804" customWidth="1"/>
    <col min="11014" max="11014" width="14.265625" style="804" customWidth="1"/>
    <col min="11015" max="11023" width="11.265625" style="804" customWidth="1"/>
    <col min="11024" max="11030" width="9.73046875" style="804" customWidth="1"/>
    <col min="11031" max="11031" width="11.265625" style="804" customWidth="1"/>
    <col min="11032" max="11038" width="9.73046875" style="804" customWidth="1"/>
    <col min="11039" max="11039" width="11.265625" style="804" customWidth="1"/>
    <col min="11040" max="11046" width="9.73046875" style="804" customWidth="1"/>
    <col min="11047" max="11047" width="11.265625" style="804" customWidth="1"/>
    <col min="11048" max="11054" width="9.73046875" style="804" customWidth="1"/>
    <col min="11055" max="11055" width="11.265625" style="804" customWidth="1"/>
    <col min="11056" max="11082" width="9.73046875" style="804" customWidth="1"/>
    <col min="11083" max="11083" width="11.265625" style="804" customWidth="1"/>
    <col min="11084" max="11116" width="9.73046875" style="804" customWidth="1"/>
    <col min="11117" max="11124" width="11.265625" style="804" customWidth="1"/>
    <col min="11125" max="11265" width="11.3984375" style="804"/>
    <col min="11266" max="11266" width="2.73046875" style="804" customWidth="1"/>
    <col min="11267" max="11267" width="7" style="804" customWidth="1"/>
    <col min="11268" max="11268" width="9.73046875" style="804" bestFit="1" customWidth="1"/>
    <col min="11269" max="11269" width="76" style="804" customWidth="1"/>
    <col min="11270" max="11270" width="14.265625" style="804" customWidth="1"/>
    <col min="11271" max="11279" width="11.265625" style="804" customWidth="1"/>
    <col min="11280" max="11286" width="9.73046875" style="804" customWidth="1"/>
    <col min="11287" max="11287" width="11.265625" style="804" customWidth="1"/>
    <col min="11288" max="11294" width="9.73046875" style="804" customWidth="1"/>
    <col min="11295" max="11295" width="11.265625" style="804" customWidth="1"/>
    <col min="11296" max="11302" width="9.73046875" style="804" customWidth="1"/>
    <col min="11303" max="11303" width="11.265625" style="804" customWidth="1"/>
    <col min="11304" max="11310" width="9.73046875" style="804" customWidth="1"/>
    <col min="11311" max="11311" width="11.265625" style="804" customWidth="1"/>
    <col min="11312" max="11338" width="9.73046875" style="804" customWidth="1"/>
    <col min="11339" max="11339" width="11.265625" style="804" customWidth="1"/>
    <col min="11340" max="11372" width="9.73046875" style="804" customWidth="1"/>
    <col min="11373" max="11380" width="11.265625" style="804" customWidth="1"/>
    <col min="11381" max="11521" width="11.3984375" style="804"/>
    <col min="11522" max="11522" width="2.73046875" style="804" customWidth="1"/>
    <col min="11523" max="11523" width="7" style="804" customWidth="1"/>
    <col min="11524" max="11524" width="9.73046875" style="804" bestFit="1" customWidth="1"/>
    <col min="11525" max="11525" width="76" style="804" customWidth="1"/>
    <col min="11526" max="11526" width="14.265625" style="804" customWidth="1"/>
    <col min="11527" max="11535" width="11.265625" style="804" customWidth="1"/>
    <col min="11536" max="11542" width="9.73046875" style="804" customWidth="1"/>
    <col min="11543" max="11543" width="11.265625" style="804" customWidth="1"/>
    <col min="11544" max="11550" width="9.73046875" style="804" customWidth="1"/>
    <col min="11551" max="11551" width="11.265625" style="804" customWidth="1"/>
    <col min="11552" max="11558" width="9.73046875" style="804" customWidth="1"/>
    <col min="11559" max="11559" width="11.265625" style="804" customWidth="1"/>
    <col min="11560" max="11566" width="9.73046875" style="804" customWidth="1"/>
    <col min="11567" max="11567" width="11.265625" style="804" customWidth="1"/>
    <col min="11568" max="11594" width="9.73046875" style="804" customWidth="1"/>
    <col min="11595" max="11595" width="11.265625" style="804" customWidth="1"/>
    <col min="11596" max="11628" width="9.73046875" style="804" customWidth="1"/>
    <col min="11629" max="11636" width="11.265625" style="804" customWidth="1"/>
    <col min="11637" max="11777" width="11.3984375" style="804"/>
    <col min="11778" max="11778" width="2.73046875" style="804" customWidth="1"/>
    <col min="11779" max="11779" width="7" style="804" customWidth="1"/>
    <col min="11780" max="11780" width="9.73046875" style="804" bestFit="1" customWidth="1"/>
    <col min="11781" max="11781" width="76" style="804" customWidth="1"/>
    <col min="11782" max="11782" width="14.265625" style="804" customWidth="1"/>
    <col min="11783" max="11791" width="11.265625" style="804" customWidth="1"/>
    <col min="11792" max="11798" width="9.73046875" style="804" customWidth="1"/>
    <col min="11799" max="11799" width="11.265625" style="804" customWidth="1"/>
    <col min="11800" max="11806" width="9.73046875" style="804" customWidth="1"/>
    <col min="11807" max="11807" width="11.265625" style="804" customWidth="1"/>
    <col min="11808" max="11814" width="9.73046875" style="804" customWidth="1"/>
    <col min="11815" max="11815" width="11.265625" style="804" customWidth="1"/>
    <col min="11816" max="11822" width="9.73046875" style="804" customWidth="1"/>
    <col min="11823" max="11823" width="11.265625" style="804" customWidth="1"/>
    <col min="11824" max="11850" width="9.73046875" style="804" customWidth="1"/>
    <col min="11851" max="11851" width="11.265625" style="804" customWidth="1"/>
    <col min="11852" max="11884" width="9.73046875" style="804" customWidth="1"/>
    <col min="11885" max="11892" width="11.265625" style="804" customWidth="1"/>
    <col min="11893" max="12033" width="11.3984375" style="804"/>
    <col min="12034" max="12034" width="2.73046875" style="804" customWidth="1"/>
    <col min="12035" max="12035" width="7" style="804" customWidth="1"/>
    <col min="12036" max="12036" width="9.73046875" style="804" bestFit="1" customWidth="1"/>
    <col min="12037" max="12037" width="76" style="804" customWidth="1"/>
    <col min="12038" max="12038" width="14.265625" style="804" customWidth="1"/>
    <col min="12039" max="12047" width="11.265625" style="804" customWidth="1"/>
    <col min="12048" max="12054" width="9.73046875" style="804" customWidth="1"/>
    <col min="12055" max="12055" width="11.265625" style="804" customWidth="1"/>
    <col min="12056" max="12062" width="9.73046875" style="804" customWidth="1"/>
    <col min="12063" max="12063" width="11.265625" style="804" customWidth="1"/>
    <col min="12064" max="12070" width="9.73046875" style="804" customWidth="1"/>
    <col min="12071" max="12071" width="11.265625" style="804" customWidth="1"/>
    <col min="12072" max="12078" width="9.73046875" style="804" customWidth="1"/>
    <col min="12079" max="12079" width="11.265625" style="804" customWidth="1"/>
    <col min="12080" max="12106" width="9.73046875" style="804" customWidth="1"/>
    <col min="12107" max="12107" width="11.265625" style="804" customWidth="1"/>
    <col min="12108" max="12140" width="9.73046875" style="804" customWidth="1"/>
    <col min="12141" max="12148" width="11.265625" style="804" customWidth="1"/>
    <col min="12149" max="12289" width="11.3984375" style="804"/>
    <col min="12290" max="12290" width="2.73046875" style="804" customWidth="1"/>
    <col min="12291" max="12291" width="7" style="804" customWidth="1"/>
    <col min="12292" max="12292" width="9.73046875" style="804" bestFit="1" customWidth="1"/>
    <col min="12293" max="12293" width="76" style="804" customWidth="1"/>
    <col min="12294" max="12294" width="14.265625" style="804" customWidth="1"/>
    <col min="12295" max="12303" width="11.265625" style="804" customWidth="1"/>
    <col min="12304" max="12310" width="9.73046875" style="804" customWidth="1"/>
    <col min="12311" max="12311" width="11.265625" style="804" customWidth="1"/>
    <col min="12312" max="12318" width="9.73046875" style="804" customWidth="1"/>
    <col min="12319" max="12319" width="11.265625" style="804" customWidth="1"/>
    <col min="12320" max="12326" width="9.73046875" style="804" customWidth="1"/>
    <col min="12327" max="12327" width="11.265625" style="804" customWidth="1"/>
    <col min="12328" max="12334" width="9.73046875" style="804" customWidth="1"/>
    <col min="12335" max="12335" width="11.265625" style="804" customWidth="1"/>
    <col min="12336" max="12362" width="9.73046875" style="804" customWidth="1"/>
    <col min="12363" max="12363" width="11.265625" style="804" customWidth="1"/>
    <col min="12364" max="12396" width="9.73046875" style="804" customWidth="1"/>
    <col min="12397" max="12404" width="11.265625" style="804" customWidth="1"/>
    <col min="12405" max="12545" width="11.3984375" style="804"/>
    <col min="12546" max="12546" width="2.73046875" style="804" customWidth="1"/>
    <col min="12547" max="12547" width="7" style="804" customWidth="1"/>
    <col min="12548" max="12548" width="9.73046875" style="804" bestFit="1" customWidth="1"/>
    <col min="12549" max="12549" width="76" style="804" customWidth="1"/>
    <col min="12550" max="12550" width="14.265625" style="804" customWidth="1"/>
    <col min="12551" max="12559" width="11.265625" style="804" customWidth="1"/>
    <col min="12560" max="12566" width="9.73046875" style="804" customWidth="1"/>
    <col min="12567" max="12567" width="11.265625" style="804" customWidth="1"/>
    <col min="12568" max="12574" width="9.73046875" style="804" customWidth="1"/>
    <col min="12575" max="12575" width="11.265625" style="804" customWidth="1"/>
    <col min="12576" max="12582" width="9.73046875" style="804" customWidth="1"/>
    <col min="12583" max="12583" width="11.265625" style="804" customWidth="1"/>
    <col min="12584" max="12590" width="9.73046875" style="804" customWidth="1"/>
    <col min="12591" max="12591" width="11.265625" style="804" customWidth="1"/>
    <col min="12592" max="12618" width="9.73046875" style="804" customWidth="1"/>
    <col min="12619" max="12619" width="11.265625" style="804" customWidth="1"/>
    <col min="12620" max="12652" width="9.73046875" style="804" customWidth="1"/>
    <col min="12653" max="12660" width="11.265625" style="804" customWidth="1"/>
    <col min="12661" max="12801" width="11.3984375" style="804"/>
    <col min="12802" max="12802" width="2.73046875" style="804" customWidth="1"/>
    <col min="12803" max="12803" width="7" style="804" customWidth="1"/>
    <col min="12804" max="12804" width="9.73046875" style="804" bestFit="1" customWidth="1"/>
    <col min="12805" max="12805" width="76" style="804" customWidth="1"/>
    <col min="12806" max="12806" width="14.265625" style="804" customWidth="1"/>
    <col min="12807" max="12815" width="11.265625" style="804" customWidth="1"/>
    <col min="12816" max="12822" width="9.73046875" style="804" customWidth="1"/>
    <col min="12823" max="12823" width="11.265625" style="804" customWidth="1"/>
    <col min="12824" max="12830" width="9.73046875" style="804" customWidth="1"/>
    <col min="12831" max="12831" width="11.265625" style="804" customWidth="1"/>
    <col min="12832" max="12838" width="9.73046875" style="804" customWidth="1"/>
    <col min="12839" max="12839" width="11.265625" style="804" customWidth="1"/>
    <col min="12840" max="12846" width="9.73046875" style="804" customWidth="1"/>
    <col min="12847" max="12847" width="11.265625" style="804" customWidth="1"/>
    <col min="12848" max="12874" width="9.73046875" style="804" customWidth="1"/>
    <col min="12875" max="12875" width="11.265625" style="804" customWidth="1"/>
    <col min="12876" max="12908" width="9.73046875" style="804" customWidth="1"/>
    <col min="12909" max="12916" width="11.265625" style="804" customWidth="1"/>
    <col min="12917" max="13057" width="11.3984375" style="804"/>
    <col min="13058" max="13058" width="2.73046875" style="804" customWidth="1"/>
    <col min="13059" max="13059" width="7" style="804" customWidth="1"/>
    <col min="13060" max="13060" width="9.73046875" style="804" bestFit="1" customWidth="1"/>
    <col min="13061" max="13061" width="76" style="804" customWidth="1"/>
    <col min="13062" max="13062" width="14.265625" style="804" customWidth="1"/>
    <col min="13063" max="13071" width="11.265625" style="804" customWidth="1"/>
    <col min="13072" max="13078" width="9.73046875" style="804" customWidth="1"/>
    <col min="13079" max="13079" width="11.265625" style="804" customWidth="1"/>
    <col min="13080" max="13086" width="9.73046875" style="804" customWidth="1"/>
    <col min="13087" max="13087" width="11.265625" style="804" customWidth="1"/>
    <col min="13088" max="13094" width="9.73046875" style="804" customWidth="1"/>
    <col min="13095" max="13095" width="11.265625" style="804" customWidth="1"/>
    <col min="13096" max="13102" width="9.73046875" style="804" customWidth="1"/>
    <col min="13103" max="13103" width="11.265625" style="804" customWidth="1"/>
    <col min="13104" max="13130" width="9.73046875" style="804" customWidth="1"/>
    <col min="13131" max="13131" width="11.265625" style="804" customWidth="1"/>
    <col min="13132" max="13164" width="9.73046875" style="804" customWidth="1"/>
    <col min="13165" max="13172" width="11.265625" style="804" customWidth="1"/>
    <col min="13173" max="13313" width="11.3984375" style="804"/>
    <col min="13314" max="13314" width="2.73046875" style="804" customWidth="1"/>
    <col min="13315" max="13315" width="7" style="804" customWidth="1"/>
    <col min="13316" max="13316" width="9.73046875" style="804" bestFit="1" customWidth="1"/>
    <col min="13317" max="13317" width="76" style="804" customWidth="1"/>
    <col min="13318" max="13318" width="14.265625" style="804" customWidth="1"/>
    <col min="13319" max="13327" width="11.265625" style="804" customWidth="1"/>
    <col min="13328" max="13334" width="9.73046875" style="804" customWidth="1"/>
    <col min="13335" max="13335" width="11.265625" style="804" customWidth="1"/>
    <col min="13336" max="13342" width="9.73046875" style="804" customWidth="1"/>
    <col min="13343" max="13343" width="11.265625" style="804" customWidth="1"/>
    <col min="13344" max="13350" width="9.73046875" style="804" customWidth="1"/>
    <col min="13351" max="13351" width="11.265625" style="804" customWidth="1"/>
    <col min="13352" max="13358" width="9.73046875" style="804" customWidth="1"/>
    <col min="13359" max="13359" width="11.265625" style="804" customWidth="1"/>
    <col min="13360" max="13386" width="9.73046875" style="804" customWidth="1"/>
    <col min="13387" max="13387" width="11.265625" style="804" customWidth="1"/>
    <col min="13388" max="13420" width="9.73046875" style="804" customWidth="1"/>
    <col min="13421" max="13428" width="11.265625" style="804" customWidth="1"/>
    <col min="13429" max="13569" width="11.3984375" style="804"/>
    <col min="13570" max="13570" width="2.73046875" style="804" customWidth="1"/>
    <col min="13571" max="13571" width="7" style="804" customWidth="1"/>
    <col min="13572" max="13572" width="9.73046875" style="804" bestFit="1" customWidth="1"/>
    <col min="13573" max="13573" width="76" style="804" customWidth="1"/>
    <col min="13574" max="13574" width="14.265625" style="804" customWidth="1"/>
    <col min="13575" max="13583" width="11.265625" style="804" customWidth="1"/>
    <col min="13584" max="13590" width="9.73046875" style="804" customWidth="1"/>
    <col min="13591" max="13591" width="11.265625" style="804" customWidth="1"/>
    <col min="13592" max="13598" width="9.73046875" style="804" customWidth="1"/>
    <col min="13599" max="13599" width="11.265625" style="804" customWidth="1"/>
    <col min="13600" max="13606" width="9.73046875" style="804" customWidth="1"/>
    <col min="13607" max="13607" width="11.265625" style="804" customWidth="1"/>
    <col min="13608" max="13614" width="9.73046875" style="804" customWidth="1"/>
    <col min="13615" max="13615" width="11.265625" style="804" customWidth="1"/>
    <col min="13616" max="13642" width="9.73046875" style="804" customWidth="1"/>
    <col min="13643" max="13643" width="11.265625" style="804" customWidth="1"/>
    <col min="13644" max="13676" width="9.73046875" style="804" customWidth="1"/>
    <col min="13677" max="13684" width="11.265625" style="804" customWidth="1"/>
    <col min="13685" max="13825" width="11.3984375" style="804"/>
    <col min="13826" max="13826" width="2.73046875" style="804" customWidth="1"/>
    <col min="13827" max="13827" width="7" style="804" customWidth="1"/>
    <col min="13828" max="13828" width="9.73046875" style="804" bestFit="1" customWidth="1"/>
    <col min="13829" max="13829" width="76" style="804" customWidth="1"/>
    <col min="13830" max="13830" width="14.265625" style="804" customWidth="1"/>
    <col min="13831" max="13839" width="11.265625" style="804" customWidth="1"/>
    <col min="13840" max="13846" width="9.73046875" style="804" customWidth="1"/>
    <col min="13847" max="13847" width="11.265625" style="804" customWidth="1"/>
    <col min="13848" max="13854" width="9.73046875" style="804" customWidth="1"/>
    <col min="13855" max="13855" width="11.265625" style="804" customWidth="1"/>
    <col min="13856" max="13862" width="9.73046875" style="804" customWidth="1"/>
    <col min="13863" max="13863" width="11.265625" style="804" customWidth="1"/>
    <col min="13864" max="13870" width="9.73046875" style="804" customWidth="1"/>
    <col min="13871" max="13871" width="11.265625" style="804" customWidth="1"/>
    <col min="13872" max="13898" width="9.73046875" style="804" customWidth="1"/>
    <col min="13899" max="13899" width="11.265625" style="804" customWidth="1"/>
    <col min="13900" max="13932" width="9.73046875" style="804" customWidth="1"/>
    <col min="13933" max="13940" width="11.265625" style="804" customWidth="1"/>
    <col min="13941" max="14081" width="11.3984375" style="804"/>
    <col min="14082" max="14082" width="2.73046875" style="804" customWidth="1"/>
    <col min="14083" max="14083" width="7" style="804" customWidth="1"/>
    <col min="14084" max="14084" width="9.73046875" style="804" bestFit="1" customWidth="1"/>
    <col min="14085" max="14085" width="76" style="804" customWidth="1"/>
    <col min="14086" max="14086" width="14.265625" style="804" customWidth="1"/>
    <col min="14087" max="14095" width="11.265625" style="804" customWidth="1"/>
    <col min="14096" max="14102" width="9.73046875" style="804" customWidth="1"/>
    <col min="14103" max="14103" width="11.265625" style="804" customWidth="1"/>
    <col min="14104" max="14110" width="9.73046875" style="804" customWidth="1"/>
    <col min="14111" max="14111" width="11.265625" style="804" customWidth="1"/>
    <col min="14112" max="14118" width="9.73046875" style="804" customWidth="1"/>
    <col min="14119" max="14119" width="11.265625" style="804" customWidth="1"/>
    <col min="14120" max="14126" width="9.73046875" style="804" customWidth="1"/>
    <col min="14127" max="14127" width="11.265625" style="804" customWidth="1"/>
    <col min="14128" max="14154" width="9.73046875" style="804" customWidth="1"/>
    <col min="14155" max="14155" width="11.265625" style="804" customWidth="1"/>
    <col min="14156" max="14188" width="9.73046875" style="804" customWidth="1"/>
    <col min="14189" max="14196" width="11.265625" style="804" customWidth="1"/>
    <col min="14197" max="14337" width="11.3984375" style="804"/>
    <col min="14338" max="14338" width="2.73046875" style="804" customWidth="1"/>
    <col min="14339" max="14339" width="7" style="804" customWidth="1"/>
    <col min="14340" max="14340" width="9.73046875" style="804" bestFit="1" customWidth="1"/>
    <col min="14341" max="14341" width="76" style="804" customWidth="1"/>
    <col min="14342" max="14342" width="14.265625" style="804" customWidth="1"/>
    <col min="14343" max="14351" width="11.265625" style="804" customWidth="1"/>
    <col min="14352" max="14358" width="9.73046875" style="804" customWidth="1"/>
    <col min="14359" max="14359" width="11.265625" style="804" customWidth="1"/>
    <col min="14360" max="14366" width="9.73046875" style="804" customWidth="1"/>
    <col min="14367" max="14367" width="11.265625" style="804" customWidth="1"/>
    <col min="14368" max="14374" width="9.73046875" style="804" customWidth="1"/>
    <col min="14375" max="14375" width="11.265625" style="804" customWidth="1"/>
    <col min="14376" max="14382" width="9.73046875" style="804" customWidth="1"/>
    <col min="14383" max="14383" width="11.265625" style="804" customWidth="1"/>
    <col min="14384" max="14410" width="9.73046875" style="804" customWidth="1"/>
    <col min="14411" max="14411" width="11.265625" style="804" customWidth="1"/>
    <col min="14412" max="14444" width="9.73046875" style="804" customWidth="1"/>
    <col min="14445" max="14452" width="11.265625" style="804" customWidth="1"/>
    <col min="14453" max="14593" width="11.3984375" style="804"/>
    <col min="14594" max="14594" width="2.73046875" style="804" customWidth="1"/>
    <col min="14595" max="14595" width="7" style="804" customWidth="1"/>
    <col min="14596" max="14596" width="9.73046875" style="804" bestFit="1" customWidth="1"/>
    <col min="14597" max="14597" width="76" style="804" customWidth="1"/>
    <col min="14598" max="14598" width="14.265625" style="804" customWidth="1"/>
    <col min="14599" max="14607" width="11.265625" style="804" customWidth="1"/>
    <col min="14608" max="14614" width="9.73046875" style="804" customWidth="1"/>
    <col min="14615" max="14615" width="11.265625" style="804" customWidth="1"/>
    <col min="14616" max="14622" width="9.73046875" style="804" customWidth="1"/>
    <col min="14623" max="14623" width="11.265625" style="804" customWidth="1"/>
    <col min="14624" max="14630" width="9.73046875" style="804" customWidth="1"/>
    <col min="14631" max="14631" width="11.265625" style="804" customWidth="1"/>
    <col min="14632" max="14638" width="9.73046875" style="804" customWidth="1"/>
    <col min="14639" max="14639" width="11.265625" style="804" customWidth="1"/>
    <col min="14640" max="14666" width="9.73046875" style="804" customWidth="1"/>
    <col min="14667" max="14667" width="11.265625" style="804" customWidth="1"/>
    <col min="14668" max="14700" width="9.73046875" style="804" customWidth="1"/>
    <col min="14701" max="14708" width="11.265625" style="804" customWidth="1"/>
    <col min="14709" max="14849" width="11.3984375" style="804"/>
    <col min="14850" max="14850" width="2.73046875" style="804" customWidth="1"/>
    <col min="14851" max="14851" width="7" style="804" customWidth="1"/>
    <col min="14852" max="14852" width="9.73046875" style="804" bestFit="1" customWidth="1"/>
    <col min="14853" max="14853" width="76" style="804" customWidth="1"/>
    <col min="14854" max="14854" width="14.265625" style="804" customWidth="1"/>
    <col min="14855" max="14863" width="11.265625" style="804" customWidth="1"/>
    <col min="14864" max="14870" width="9.73046875" style="804" customWidth="1"/>
    <col min="14871" max="14871" width="11.265625" style="804" customWidth="1"/>
    <col min="14872" max="14878" width="9.73046875" style="804" customWidth="1"/>
    <col min="14879" max="14879" width="11.265625" style="804" customWidth="1"/>
    <col min="14880" max="14886" width="9.73046875" style="804" customWidth="1"/>
    <col min="14887" max="14887" width="11.265625" style="804" customWidth="1"/>
    <col min="14888" max="14894" width="9.73046875" style="804" customWidth="1"/>
    <col min="14895" max="14895" width="11.265625" style="804" customWidth="1"/>
    <col min="14896" max="14922" width="9.73046875" style="804" customWidth="1"/>
    <col min="14923" max="14923" width="11.265625" style="804" customWidth="1"/>
    <col min="14924" max="14956" width="9.73046875" style="804" customWidth="1"/>
    <col min="14957" max="14964" width="11.265625" style="804" customWidth="1"/>
    <col min="14965" max="15105" width="11.3984375" style="804"/>
    <col min="15106" max="15106" width="2.73046875" style="804" customWidth="1"/>
    <col min="15107" max="15107" width="7" style="804" customWidth="1"/>
    <col min="15108" max="15108" width="9.73046875" style="804" bestFit="1" customWidth="1"/>
    <col min="15109" max="15109" width="76" style="804" customWidth="1"/>
    <col min="15110" max="15110" width="14.265625" style="804" customWidth="1"/>
    <col min="15111" max="15119" width="11.265625" style="804" customWidth="1"/>
    <col min="15120" max="15126" width="9.73046875" style="804" customWidth="1"/>
    <col min="15127" max="15127" width="11.265625" style="804" customWidth="1"/>
    <col min="15128" max="15134" width="9.73046875" style="804" customWidth="1"/>
    <col min="15135" max="15135" width="11.265625" style="804" customWidth="1"/>
    <col min="15136" max="15142" width="9.73046875" style="804" customWidth="1"/>
    <col min="15143" max="15143" width="11.265625" style="804" customWidth="1"/>
    <col min="15144" max="15150" width="9.73046875" style="804" customWidth="1"/>
    <col min="15151" max="15151" width="11.265625" style="804" customWidth="1"/>
    <col min="15152" max="15178" width="9.73046875" style="804" customWidth="1"/>
    <col min="15179" max="15179" width="11.265625" style="804" customWidth="1"/>
    <col min="15180" max="15212" width="9.73046875" style="804" customWidth="1"/>
    <col min="15213" max="15220" width="11.265625" style="804" customWidth="1"/>
    <col min="15221" max="15361" width="11.3984375" style="804"/>
    <col min="15362" max="15362" width="2.73046875" style="804" customWidth="1"/>
    <col min="15363" max="15363" width="7" style="804" customWidth="1"/>
    <col min="15364" max="15364" width="9.73046875" style="804" bestFit="1" customWidth="1"/>
    <col min="15365" max="15365" width="76" style="804" customWidth="1"/>
    <col min="15366" max="15366" width="14.265625" style="804" customWidth="1"/>
    <col min="15367" max="15375" width="11.265625" style="804" customWidth="1"/>
    <col min="15376" max="15382" width="9.73046875" style="804" customWidth="1"/>
    <col min="15383" max="15383" width="11.265625" style="804" customWidth="1"/>
    <col min="15384" max="15390" width="9.73046875" style="804" customWidth="1"/>
    <col min="15391" max="15391" width="11.265625" style="804" customWidth="1"/>
    <col min="15392" max="15398" width="9.73046875" style="804" customWidth="1"/>
    <col min="15399" max="15399" width="11.265625" style="804" customWidth="1"/>
    <col min="15400" max="15406" width="9.73046875" style="804" customWidth="1"/>
    <col min="15407" max="15407" width="11.265625" style="804" customWidth="1"/>
    <col min="15408" max="15434" width="9.73046875" style="804" customWidth="1"/>
    <col min="15435" max="15435" width="11.265625" style="804" customWidth="1"/>
    <col min="15436" max="15468" width="9.73046875" style="804" customWidth="1"/>
    <col min="15469" max="15476" width="11.265625" style="804" customWidth="1"/>
    <col min="15477" max="15617" width="11.3984375" style="804"/>
    <col min="15618" max="15618" width="2.73046875" style="804" customWidth="1"/>
    <col min="15619" max="15619" width="7" style="804" customWidth="1"/>
    <col min="15620" max="15620" width="9.73046875" style="804" bestFit="1" customWidth="1"/>
    <col min="15621" max="15621" width="76" style="804" customWidth="1"/>
    <col min="15622" max="15622" width="14.265625" style="804" customWidth="1"/>
    <col min="15623" max="15631" width="11.265625" style="804" customWidth="1"/>
    <col min="15632" max="15638" width="9.73046875" style="804" customWidth="1"/>
    <col min="15639" max="15639" width="11.265625" style="804" customWidth="1"/>
    <col min="15640" max="15646" width="9.73046875" style="804" customWidth="1"/>
    <col min="15647" max="15647" width="11.265625" style="804" customWidth="1"/>
    <col min="15648" max="15654" width="9.73046875" style="804" customWidth="1"/>
    <col min="15655" max="15655" width="11.265625" style="804" customWidth="1"/>
    <col min="15656" max="15662" width="9.73046875" style="804" customWidth="1"/>
    <col min="15663" max="15663" width="11.265625" style="804" customWidth="1"/>
    <col min="15664" max="15690" width="9.73046875" style="804" customWidth="1"/>
    <col min="15691" max="15691" width="11.265625" style="804" customWidth="1"/>
    <col min="15692" max="15724" width="9.73046875" style="804" customWidth="1"/>
    <col min="15725" max="15732" width="11.265625" style="804" customWidth="1"/>
    <col min="15733" max="15873" width="11.3984375" style="804"/>
    <col min="15874" max="15874" width="2.73046875" style="804" customWidth="1"/>
    <col min="15875" max="15875" width="7" style="804" customWidth="1"/>
    <col min="15876" max="15876" width="9.73046875" style="804" bestFit="1" customWidth="1"/>
    <col min="15877" max="15877" width="76" style="804" customWidth="1"/>
    <col min="15878" max="15878" width="14.265625" style="804" customWidth="1"/>
    <col min="15879" max="15887" width="11.265625" style="804" customWidth="1"/>
    <col min="15888" max="15894" width="9.73046875" style="804" customWidth="1"/>
    <col min="15895" max="15895" width="11.265625" style="804" customWidth="1"/>
    <col min="15896" max="15902" width="9.73046875" style="804" customWidth="1"/>
    <col min="15903" max="15903" width="11.265625" style="804" customWidth="1"/>
    <col min="15904" max="15910" width="9.73046875" style="804" customWidth="1"/>
    <col min="15911" max="15911" width="11.265625" style="804" customWidth="1"/>
    <col min="15912" max="15918" width="9.73046875" style="804" customWidth="1"/>
    <col min="15919" max="15919" width="11.265625" style="804" customWidth="1"/>
    <col min="15920" max="15946" width="9.73046875" style="804" customWidth="1"/>
    <col min="15947" max="15947" width="11.265625" style="804" customWidth="1"/>
    <col min="15948" max="15980" width="9.73046875" style="804" customWidth="1"/>
    <col min="15981" max="15988" width="11.265625" style="804" customWidth="1"/>
    <col min="15989" max="16129" width="11.3984375" style="804"/>
    <col min="16130" max="16130" width="2.73046875" style="804" customWidth="1"/>
    <col min="16131" max="16131" width="7" style="804" customWidth="1"/>
    <col min="16132" max="16132" width="9.73046875" style="804" bestFit="1" customWidth="1"/>
    <col min="16133" max="16133" width="76" style="804" customWidth="1"/>
    <col min="16134" max="16134" width="14.265625" style="804" customWidth="1"/>
    <col min="16135" max="16143" width="11.265625" style="804" customWidth="1"/>
    <col min="16144" max="16150" width="9.73046875" style="804" customWidth="1"/>
    <col min="16151" max="16151" width="11.265625" style="804" customWidth="1"/>
    <col min="16152" max="16158" width="9.73046875" style="804" customWidth="1"/>
    <col min="16159" max="16159" width="11.265625" style="804" customWidth="1"/>
    <col min="16160" max="16166" width="9.73046875" style="804" customWidth="1"/>
    <col min="16167" max="16167" width="11.265625" style="804" customWidth="1"/>
    <col min="16168" max="16174" width="9.73046875" style="804" customWidth="1"/>
    <col min="16175" max="16175" width="11.265625" style="804" customWidth="1"/>
    <col min="16176" max="16202" width="9.73046875" style="804" customWidth="1"/>
    <col min="16203" max="16203" width="11.265625" style="804" customWidth="1"/>
    <col min="16204" max="16236" width="9.73046875" style="804" customWidth="1"/>
    <col min="16237" max="16244" width="11.265625" style="804" customWidth="1"/>
    <col min="16245" max="16384" width="11.3984375" style="804"/>
  </cols>
  <sheetData>
    <row r="1" spans="1:116" s="177" customFormat="1" ht="6" customHeight="1">
      <c r="A1" s="50"/>
      <c r="B1" s="73"/>
      <c r="C1" s="73"/>
      <c r="D1" s="74"/>
      <c r="E1" s="74"/>
      <c r="F1" s="176"/>
      <c r="G1" s="176"/>
      <c r="H1" s="176"/>
    </row>
    <row r="2" spans="1:116" s="177" customFormat="1" ht="6" customHeight="1">
      <c r="A2" s="50"/>
      <c r="B2" s="362"/>
      <c r="C2" s="362"/>
      <c r="D2" s="53"/>
      <c r="E2" s="53"/>
      <c r="F2" s="55"/>
      <c r="G2" s="55"/>
      <c r="H2" s="55"/>
      <c r="I2" s="783"/>
      <c r="J2" s="783"/>
      <c r="K2" s="783"/>
      <c r="L2" s="783"/>
      <c r="M2" s="783"/>
      <c r="N2" s="783"/>
      <c r="O2" s="783"/>
      <c r="P2" s="783"/>
      <c r="Q2" s="783"/>
      <c r="R2" s="783"/>
      <c r="S2" s="783"/>
      <c r="T2" s="783"/>
      <c r="U2" s="783"/>
      <c r="V2" s="783"/>
      <c r="W2" s="783"/>
      <c r="X2" s="783"/>
      <c r="Y2" s="783"/>
      <c r="Z2" s="783"/>
      <c r="AA2" s="783"/>
      <c r="AB2" s="783"/>
      <c r="AC2" s="783"/>
      <c r="AD2" s="783"/>
      <c r="AE2" s="783"/>
      <c r="AF2" s="783"/>
      <c r="AG2" s="783"/>
      <c r="AH2" s="783"/>
      <c r="AI2" s="783"/>
      <c r="AJ2" s="783"/>
      <c r="AK2" s="783"/>
      <c r="AL2" s="783"/>
      <c r="AM2" s="783"/>
      <c r="AN2" s="783"/>
      <c r="AO2" s="783"/>
      <c r="AP2" s="783"/>
      <c r="AQ2" s="783"/>
      <c r="AR2" s="783"/>
      <c r="AS2" s="783"/>
      <c r="AT2" s="783"/>
      <c r="AU2" s="783"/>
      <c r="AV2" s="783"/>
      <c r="AW2" s="783"/>
      <c r="AX2" s="783"/>
      <c r="AY2" s="783"/>
      <c r="AZ2" s="783"/>
      <c r="BA2" s="783"/>
      <c r="BB2" s="783"/>
      <c r="BC2" s="783"/>
      <c r="BD2" s="783"/>
      <c r="BE2" s="783"/>
      <c r="BF2" s="783"/>
      <c r="BG2" s="783"/>
      <c r="BH2" s="783"/>
      <c r="BI2" s="783"/>
      <c r="BJ2" s="783"/>
      <c r="BK2" s="783"/>
      <c r="BL2" s="783"/>
      <c r="BM2" s="783"/>
      <c r="BN2" s="783"/>
      <c r="BO2" s="783"/>
      <c r="BP2" s="783"/>
      <c r="BQ2" s="783"/>
      <c r="BR2" s="783"/>
      <c r="BS2" s="783"/>
      <c r="BT2" s="783"/>
      <c r="BU2" s="783"/>
      <c r="BV2" s="783"/>
      <c r="BW2" s="783"/>
      <c r="BX2" s="783"/>
      <c r="BY2" s="783"/>
      <c r="BZ2" s="783"/>
      <c r="CA2" s="783"/>
      <c r="CB2" s="783"/>
      <c r="CC2" s="783"/>
      <c r="CD2" s="783"/>
      <c r="CE2" s="783"/>
      <c r="CF2" s="783"/>
      <c r="CG2" s="783"/>
      <c r="CH2" s="783"/>
      <c r="CI2" s="783"/>
      <c r="CJ2" s="783"/>
      <c r="CK2" s="783"/>
      <c r="CL2" s="783"/>
      <c r="CM2" s="783"/>
      <c r="CN2" s="783"/>
      <c r="CO2" s="783"/>
      <c r="CP2" s="783"/>
      <c r="CQ2" s="783"/>
      <c r="CR2" s="783"/>
      <c r="CS2" s="783"/>
      <c r="CT2" s="783"/>
      <c r="CU2" s="783"/>
      <c r="CV2" s="783"/>
      <c r="CW2" s="783"/>
      <c r="CX2" s="178"/>
      <c r="CY2" s="178"/>
      <c r="CZ2" s="178"/>
      <c r="DA2" s="178"/>
      <c r="DB2" s="178"/>
      <c r="DC2" s="178"/>
      <c r="DD2" s="178"/>
      <c r="DE2" s="783"/>
      <c r="DF2" s="783"/>
      <c r="DG2" s="783"/>
      <c r="DH2" s="783"/>
      <c r="DI2" s="783"/>
      <c r="DJ2" s="783"/>
      <c r="DK2" s="783"/>
      <c r="DL2" s="783"/>
    </row>
    <row r="3" spans="1:116" s="179" customFormat="1" ht="6" customHeight="1">
      <c r="A3" s="50"/>
      <c r="B3" s="51"/>
      <c r="C3" s="51"/>
      <c r="D3" s="52"/>
      <c r="E3" s="53"/>
      <c r="F3" s="55"/>
      <c r="G3" s="55"/>
      <c r="H3" s="54"/>
      <c r="I3" s="783"/>
      <c r="J3" s="783"/>
      <c r="K3" s="783"/>
      <c r="L3" s="783"/>
      <c r="M3" s="783"/>
      <c r="N3" s="783"/>
      <c r="O3" s="783"/>
      <c r="P3" s="783"/>
      <c r="Q3" s="783"/>
      <c r="R3" s="783"/>
      <c r="S3" s="783"/>
      <c r="T3" s="783"/>
      <c r="U3" s="783"/>
      <c r="V3" s="783"/>
      <c r="W3" s="783"/>
      <c r="X3" s="783"/>
      <c r="Y3" s="783"/>
      <c r="Z3" s="783"/>
      <c r="AA3" s="783"/>
      <c r="AB3" s="783"/>
      <c r="AC3" s="783"/>
      <c r="AD3" s="783"/>
      <c r="AE3" s="783"/>
      <c r="AF3" s="783"/>
      <c r="AG3" s="783"/>
      <c r="AH3" s="783"/>
      <c r="AI3" s="783"/>
      <c r="AJ3" s="783"/>
      <c r="AK3" s="783"/>
      <c r="AL3" s="783"/>
      <c r="AM3" s="783"/>
      <c r="AN3" s="783"/>
      <c r="AO3" s="783"/>
      <c r="AP3" s="783"/>
      <c r="AQ3" s="783"/>
      <c r="AR3" s="783"/>
      <c r="AS3" s="783"/>
      <c r="AT3" s="783"/>
      <c r="AU3" s="783"/>
      <c r="AV3" s="783"/>
      <c r="AW3" s="783"/>
      <c r="AX3" s="783"/>
      <c r="AY3" s="783"/>
      <c r="AZ3" s="783"/>
      <c r="BA3" s="783"/>
      <c r="BB3" s="783"/>
      <c r="BC3" s="783"/>
      <c r="BD3" s="783"/>
      <c r="BE3" s="783"/>
      <c r="BF3" s="783"/>
      <c r="BG3" s="783"/>
      <c r="BH3" s="783"/>
      <c r="BI3" s="783"/>
      <c r="BJ3" s="783"/>
      <c r="BK3" s="783"/>
      <c r="BL3" s="783"/>
      <c r="BM3" s="783"/>
      <c r="BN3" s="783"/>
      <c r="BO3" s="783"/>
      <c r="BP3" s="783"/>
      <c r="BQ3" s="783"/>
      <c r="BR3" s="783"/>
      <c r="BS3" s="783"/>
      <c r="BT3" s="783"/>
      <c r="BU3" s="783"/>
      <c r="BV3" s="783"/>
      <c r="BW3" s="783"/>
      <c r="BX3" s="783"/>
      <c r="BY3" s="783"/>
      <c r="BZ3" s="783"/>
      <c r="CA3" s="783"/>
      <c r="CB3" s="783"/>
      <c r="CC3" s="783"/>
      <c r="CD3" s="783"/>
      <c r="CE3" s="783"/>
      <c r="CF3" s="783"/>
      <c r="CG3" s="783"/>
      <c r="CH3" s="783"/>
      <c r="CI3" s="783"/>
      <c r="CJ3" s="783"/>
      <c r="CK3" s="783"/>
      <c r="CL3" s="783"/>
      <c r="CM3" s="783"/>
      <c r="CN3" s="783"/>
      <c r="CO3" s="783"/>
      <c r="CP3" s="783"/>
      <c r="CQ3" s="783"/>
      <c r="CR3" s="783"/>
      <c r="CS3" s="783"/>
      <c r="CT3" s="783"/>
      <c r="CU3" s="783"/>
      <c r="CV3" s="783"/>
      <c r="CW3" s="783"/>
      <c r="CX3" s="783"/>
      <c r="CY3" s="783"/>
      <c r="CZ3" s="783"/>
      <c r="DA3" s="783"/>
      <c r="DB3" s="783"/>
      <c r="DC3" s="783"/>
      <c r="DD3" s="783"/>
      <c r="DE3" s="783"/>
      <c r="DF3" s="783"/>
      <c r="DG3" s="783"/>
      <c r="DH3" s="783"/>
      <c r="DI3" s="783"/>
      <c r="DJ3" s="783"/>
      <c r="DK3" s="783"/>
      <c r="DL3" s="783"/>
    </row>
    <row r="4" spans="1:116" s="179" customFormat="1" ht="6" customHeight="1">
      <c r="A4" s="50"/>
      <c r="B4" s="51"/>
      <c r="C4" s="51"/>
      <c r="D4" s="52"/>
      <c r="E4" s="53"/>
      <c r="F4" s="55"/>
      <c r="G4" s="55"/>
      <c r="H4" s="783"/>
      <c r="I4" s="783"/>
      <c r="J4" s="783"/>
      <c r="K4" s="783"/>
      <c r="L4" s="783"/>
      <c r="M4" s="783"/>
      <c r="N4" s="783"/>
      <c r="O4" s="783"/>
      <c r="P4" s="783"/>
      <c r="Q4" s="783"/>
      <c r="R4" s="783"/>
      <c r="S4" s="783"/>
      <c r="T4" s="783"/>
      <c r="U4" s="783"/>
      <c r="V4" s="783"/>
      <c r="W4" s="783"/>
      <c r="X4" s="783"/>
      <c r="Y4" s="783"/>
      <c r="Z4" s="783"/>
      <c r="AA4" s="783"/>
      <c r="AB4" s="783"/>
      <c r="AC4" s="783"/>
      <c r="AD4" s="783"/>
      <c r="AE4" s="783"/>
      <c r="AF4" s="783"/>
      <c r="AG4" s="783"/>
      <c r="AH4" s="783"/>
      <c r="AI4" s="783"/>
      <c r="AJ4" s="783"/>
      <c r="AK4" s="783"/>
      <c r="AL4" s="783"/>
      <c r="AM4" s="783"/>
      <c r="AN4" s="783"/>
      <c r="AO4" s="783"/>
      <c r="AP4" s="783"/>
      <c r="AQ4" s="783"/>
      <c r="AR4" s="783"/>
      <c r="AS4" s="783"/>
      <c r="AT4" s="783"/>
      <c r="AU4" s="783"/>
      <c r="AV4" s="783"/>
      <c r="AW4" s="783"/>
      <c r="AX4" s="783"/>
      <c r="AY4" s="783"/>
      <c r="AZ4" s="783"/>
      <c r="BA4" s="783"/>
      <c r="BB4" s="783"/>
      <c r="BC4" s="783"/>
      <c r="BD4" s="783"/>
      <c r="BE4" s="783"/>
      <c r="BF4" s="783"/>
      <c r="BG4" s="783"/>
      <c r="BH4" s="783"/>
      <c r="BI4" s="783"/>
      <c r="BJ4" s="783"/>
      <c r="BK4" s="783"/>
      <c r="BL4" s="783"/>
      <c r="BM4" s="783"/>
      <c r="BN4" s="783"/>
      <c r="BO4" s="783"/>
      <c r="BP4" s="783"/>
      <c r="BQ4" s="783"/>
      <c r="BR4" s="783"/>
      <c r="BS4" s="783"/>
      <c r="BT4" s="783"/>
      <c r="BU4" s="783"/>
      <c r="BV4" s="783"/>
      <c r="BW4" s="783"/>
      <c r="BX4" s="783"/>
      <c r="BY4" s="783"/>
      <c r="BZ4" s="783"/>
      <c r="CA4" s="783"/>
      <c r="CB4" s="783"/>
      <c r="CC4" s="783"/>
      <c r="CD4" s="783"/>
      <c r="CE4" s="783"/>
      <c r="CF4" s="783"/>
      <c r="CG4" s="783"/>
      <c r="CH4" s="783"/>
      <c r="CI4" s="783"/>
      <c r="CJ4" s="783"/>
      <c r="CK4" s="783"/>
      <c r="CL4" s="783"/>
      <c r="CM4" s="783"/>
      <c r="CN4" s="783"/>
      <c r="CO4" s="783"/>
      <c r="CP4" s="783"/>
      <c r="CQ4" s="783"/>
      <c r="CR4" s="783"/>
      <c r="CS4" s="783"/>
      <c r="CT4" s="783"/>
      <c r="CU4" s="783"/>
      <c r="CV4" s="783"/>
      <c r="CW4" s="783"/>
      <c r="CX4" s="783"/>
      <c r="CY4" s="783"/>
      <c r="CZ4" s="783"/>
      <c r="DA4" s="783"/>
      <c r="DB4" s="783"/>
      <c r="DC4" s="783"/>
      <c r="DD4" s="783"/>
      <c r="DE4" s="783"/>
      <c r="DF4" s="783"/>
      <c r="DG4" s="783"/>
      <c r="DH4" s="783"/>
      <c r="DI4" s="783"/>
      <c r="DJ4" s="783"/>
      <c r="DK4" s="783"/>
      <c r="DL4" s="783"/>
    </row>
    <row r="5" spans="1:116" s="179" customFormat="1" ht="6" customHeight="1">
      <c r="A5" s="50"/>
      <c r="B5" s="51"/>
      <c r="C5" s="51"/>
      <c r="D5" s="52"/>
      <c r="E5" s="53"/>
      <c r="F5" s="55"/>
      <c r="G5" s="55"/>
      <c r="H5" s="783"/>
      <c r="I5" s="783"/>
      <c r="J5" s="783"/>
      <c r="K5" s="783"/>
      <c r="L5" s="783"/>
      <c r="M5" s="783"/>
      <c r="N5" s="783"/>
      <c r="O5" s="783"/>
      <c r="P5" s="783"/>
      <c r="Q5" s="783"/>
      <c r="R5" s="783"/>
      <c r="S5" s="783"/>
      <c r="T5" s="783"/>
      <c r="U5" s="783"/>
      <c r="V5" s="783"/>
      <c r="W5" s="783"/>
      <c r="X5" s="783"/>
      <c r="Y5" s="783"/>
      <c r="Z5" s="783"/>
      <c r="AA5" s="783"/>
      <c r="AB5" s="783"/>
      <c r="AC5" s="783"/>
      <c r="AD5" s="783"/>
      <c r="AE5" s="783"/>
      <c r="AF5" s="783"/>
      <c r="AG5" s="783"/>
      <c r="AH5" s="783"/>
      <c r="AI5" s="783"/>
      <c r="AJ5" s="783"/>
      <c r="AK5" s="783"/>
      <c r="AL5" s="783"/>
      <c r="AM5" s="783"/>
      <c r="AN5" s="783"/>
      <c r="AO5" s="783"/>
      <c r="AP5" s="783"/>
      <c r="AQ5" s="783"/>
      <c r="AR5" s="783"/>
      <c r="AS5" s="783"/>
      <c r="AT5" s="783"/>
      <c r="AU5" s="783"/>
      <c r="AV5" s="783"/>
      <c r="AW5" s="783"/>
      <c r="AX5" s="783"/>
      <c r="AY5" s="783"/>
      <c r="AZ5" s="783"/>
      <c r="BA5" s="783"/>
      <c r="BB5" s="783"/>
      <c r="BC5" s="783"/>
      <c r="BD5" s="783"/>
      <c r="BE5" s="783"/>
      <c r="BF5" s="783"/>
      <c r="BG5" s="783"/>
      <c r="BH5" s="783"/>
      <c r="BI5" s="783"/>
      <c r="BJ5" s="783"/>
      <c r="BK5" s="783"/>
      <c r="BL5" s="783"/>
      <c r="BM5" s="783"/>
      <c r="BN5" s="783"/>
      <c r="BO5" s="783"/>
      <c r="BP5" s="783"/>
      <c r="BQ5" s="783"/>
      <c r="BR5" s="783"/>
      <c r="BS5" s="783"/>
      <c r="BT5" s="783"/>
      <c r="BU5" s="783"/>
      <c r="BV5" s="783"/>
      <c r="BW5" s="783"/>
      <c r="BX5" s="783"/>
      <c r="BY5" s="783"/>
      <c r="BZ5" s="783"/>
      <c r="CA5" s="783"/>
      <c r="CB5" s="783"/>
      <c r="CC5" s="783"/>
      <c r="CD5" s="783"/>
      <c r="CE5" s="783"/>
      <c r="CF5" s="783"/>
      <c r="CG5" s="783"/>
      <c r="CH5" s="783"/>
      <c r="CI5" s="783"/>
      <c r="CJ5" s="783"/>
      <c r="CK5" s="783"/>
      <c r="CL5" s="783"/>
      <c r="CM5" s="783"/>
      <c r="CN5" s="783"/>
      <c r="CO5" s="783"/>
      <c r="CP5" s="783"/>
      <c r="CQ5" s="783"/>
      <c r="CR5" s="783"/>
      <c r="CS5" s="783"/>
      <c r="CT5" s="783"/>
      <c r="CU5" s="783"/>
      <c r="CV5" s="783"/>
      <c r="CW5" s="783"/>
      <c r="CX5" s="783"/>
      <c r="CY5" s="783"/>
      <c r="CZ5" s="783"/>
      <c r="DA5" s="783"/>
      <c r="DB5" s="783"/>
      <c r="DC5" s="783"/>
      <c r="DD5" s="783"/>
      <c r="DE5" s="783"/>
      <c r="DF5" s="783"/>
      <c r="DG5" s="783"/>
      <c r="DH5" s="783"/>
      <c r="DI5" s="783"/>
      <c r="DJ5" s="783"/>
      <c r="DK5" s="783"/>
      <c r="DL5" s="783"/>
    </row>
    <row r="6" spans="1:116" s="179" customFormat="1" ht="6" customHeight="1">
      <c r="A6" s="50"/>
      <c r="B6" s="51"/>
      <c r="C6" s="51"/>
      <c r="D6" s="52"/>
      <c r="E6" s="53"/>
      <c r="F6" s="55"/>
      <c r="G6" s="55"/>
      <c r="H6" s="783"/>
      <c r="I6" s="783"/>
      <c r="J6" s="783"/>
      <c r="K6" s="783"/>
      <c r="L6" s="783"/>
      <c r="M6" s="783"/>
      <c r="N6" s="783"/>
      <c r="O6" s="783"/>
      <c r="P6" s="783"/>
      <c r="Q6" s="783"/>
      <c r="R6" s="783"/>
      <c r="S6" s="783"/>
      <c r="T6" s="783"/>
      <c r="U6" s="783"/>
      <c r="V6" s="783"/>
      <c r="W6" s="783"/>
      <c r="X6" s="783"/>
      <c r="Y6" s="783"/>
      <c r="Z6" s="783"/>
      <c r="AA6" s="783"/>
      <c r="AB6" s="783"/>
      <c r="AC6" s="783"/>
      <c r="AD6" s="783"/>
      <c r="AE6" s="783"/>
      <c r="AF6" s="783"/>
      <c r="AG6" s="783"/>
      <c r="AH6" s="783"/>
      <c r="AI6" s="783"/>
      <c r="AJ6" s="783"/>
      <c r="AK6" s="783"/>
      <c r="AL6" s="783"/>
      <c r="AM6" s="783"/>
      <c r="AN6" s="783"/>
      <c r="AO6" s="783"/>
      <c r="AP6" s="783"/>
      <c r="AQ6" s="783"/>
      <c r="AR6" s="783"/>
      <c r="AS6" s="783"/>
      <c r="AT6" s="783"/>
      <c r="AU6" s="783"/>
      <c r="AV6" s="783"/>
      <c r="AW6" s="783"/>
      <c r="AX6" s="783"/>
      <c r="AY6" s="783"/>
      <c r="AZ6" s="783"/>
      <c r="BA6" s="783"/>
      <c r="BB6" s="783"/>
      <c r="BC6" s="783"/>
      <c r="BD6" s="783"/>
      <c r="BE6" s="783"/>
      <c r="BF6" s="783"/>
      <c r="BG6" s="783"/>
      <c r="BH6" s="783"/>
      <c r="BI6" s="783"/>
      <c r="BJ6" s="783"/>
      <c r="BK6" s="783"/>
      <c r="BL6" s="783"/>
      <c r="BM6" s="783"/>
      <c r="BN6" s="783"/>
      <c r="BO6" s="783"/>
      <c r="BP6" s="783"/>
      <c r="BQ6" s="783"/>
      <c r="BR6" s="783"/>
      <c r="BS6" s="783"/>
      <c r="BT6" s="783"/>
      <c r="BU6" s="783"/>
      <c r="BV6" s="783"/>
      <c r="BW6" s="783"/>
      <c r="BX6" s="783"/>
      <c r="BY6" s="783"/>
      <c r="BZ6" s="783"/>
      <c r="CA6" s="783"/>
      <c r="CB6" s="783"/>
      <c r="CC6" s="783"/>
      <c r="CD6" s="783"/>
      <c r="CE6" s="783"/>
      <c r="CF6" s="783"/>
      <c r="CG6" s="783"/>
      <c r="CH6" s="783"/>
      <c r="CI6" s="783"/>
      <c r="CJ6" s="783"/>
      <c r="CK6" s="783"/>
      <c r="CL6" s="783"/>
      <c r="CM6" s="783"/>
      <c r="CN6" s="783"/>
      <c r="CO6" s="783"/>
      <c r="CP6" s="783"/>
      <c r="CQ6" s="783"/>
      <c r="CR6" s="783"/>
      <c r="CS6" s="783"/>
      <c r="CT6" s="783"/>
      <c r="CU6" s="783"/>
      <c r="CV6" s="783"/>
      <c r="CW6" s="783"/>
      <c r="CX6" s="783"/>
      <c r="CY6" s="783"/>
      <c r="CZ6" s="783"/>
      <c r="DA6" s="783"/>
      <c r="DB6" s="783"/>
      <c r="DC6" s="783"/>
      <c r="DD6" s="783"/>
      <c r="DE6" s="783"/>
      <c r="DF6" s="783"/>
      <c r="DG6" s="783"/>
      <c r="DH6" s="783"/>
      <c r="DI6" s="783"/>
      <c r="DJ6" s="783"/>
      <c r="DK6" s="783"/>
      <c r="DL6" s="783"/>
    </row>
    <row r="7" spans="1:116" s="179" customFormat="1" ht="22.5" customHeight="1">
      <c r="A7" s="50"/>
      <c r="B7" s="51"/>
      <c r="C7" s="51"/>
      <c r="D7" s="52"/>
      <c r="E7" s="53"/>
      <c r="F7" s="181"/>
      <c r="G7" s="181"/>
      <c r="H7" s="783"/>
      <c r="I7" s="783"/>
      <c r="J7" s="783"/>
      <c r="K7" s="783"/>
      <c r="L7" s="783"/>
      <c r="M7" s="783"/>
      <c r="N7" s="783"/>
      <c r="O7" s="783"/>
      <c r="P7" s="783"/>
      <c r="Q7" s="783"/>
      <c r="R7" s="783"/>
      <c r="S7" s="783"/>
      <c r="T7" s="783"/>
      <c r="U7" s="783"/>
      <c r="V7" s="783"/>
      <c r="W7" s="783"/>
      <c r="X7" s="783"/>
      <c r="Y7" s="783"/>
      <c r="Z7" s="783"/>
      <c r="AA7" s="783"/>
      <c r="AB7" s="783"/>
      <c r="AC7" s="783"/>
      <c r="AD7" s="783"/>
      <c r="AE7" s="783"/>
      <c r="AF7" s="783"/>
      <c r="AG7" s="783"/>
      <c r="AH7" s="783"/>
      <c r="AI7" s="783"/>
      <c r="AJ7" s="783"/>
      <c r="AK7" s="783"/>
      <c r="AL7" s="783"/>
      <c r="AM7" s="783"/>
      <c r="AN7" s="783"/>
      <c r="AO7" s="783"/>
      <c r="AP7" s="783"/>
      <c r="AQ7" s="783"/>
      <c r="AR7" s="783"/>
      <c r="AS7" s="783"/>
      <c r="AT7" s="783"/>
      <c r="AU7" s="783"/>
      <c r="AV7" s="783"/>
      <c r="AW7" s="783"/>
      <c r="AX7" s="783"/>
      <c r="AY7" s="783"/>
      <c r="AZ7" s="783"/>
      <c r="BA7" s="783"/>
      <c r="BB7" s="783"/>
      <c r="BC7" s="783"/>
      <c r="BD7" s="783"/>
      <c r="BE7" s="783"/>
      <c r="BF7" s="783"/>
      <c r="BG7" s="783"/>
      <c r="BH7" s="783"/>
      <c r="BI7" s="783"/>
      <c r="BJ7" s="783"/>
      <c r="BK7" s="783"/>
      <c r="BL7" s="783"/>
      <c r="BM7" s="783"/>
      <c r="BN7" s="783"/>
      <c r="BO7" s="783"/>
      <c r="BP7" s="783"/>
      <c r="BQ7" s="783"/>
      <c r="BR7" s="783"/>
      <c r="BS7" s="783"/>
      <c r="BT7" s="783"/>
      <c r="BU7" s="783"/>
      <c r="BV7" s="783"/>
      <c r="BW7" s="783"/>
      <c r="BX7" s="783"/>
      <c r="BY7" s="783"/>
      <c r="BZ7" s="783"/>
      <c r="CA7" s="783"/>
      <c r="CB7" s="783"/>
      <c r="CC7" s="783"/>
      <c r="CD7" s="783"/>
      <c r="CE7" s="783"/>
      <c r="CF7" s="783"/>
      <c r="CG7" s="783"/>
      <c r="CH7" s="783"/>
      <c r="CI7" s="783"/>
      <c r="CJ7" s="783"/>
      <c r="CK7" s="783"/>
      <c r="CL7" s="783"/>
      <c r="CM7" s="783"/>
      <c r="CN7" s="783"/>
      <c r="CO7" s="783"/>
      <c r="CP7" s="783"/>
      <c r="CQ7" s="783"/>
      <c r="CR7" s="783"/>
      <c r="CS7" s="783"/>
      <c r="CT7" s="783"/>
      <c r="CU7" s="783"/>
      <c r="CV7" s="783"/>
      <c r="CW7" s="783"/>
      <c r="CX7" s="783"/>
      <c r="CY7" s="783"/>
      <c r="CZ7" s="783"/>
      <c r="DA7" s="783"/>
      <c r="DB7" s="783"/>
      <c r="DC7" s="783"/>
      <c r="DD7" s="783"/>
      <c r="DE7" s="783"/>
      <c r="DF7" s="783"/>
      <c r="DG7" s="783"/>
      <c r="DH7" s="783"/>
      <c r="DI7" s="783"/>
      <c r="DJ7" s="783"/>
      <c r="DK7" s="783"/>
      <c r="DL7" s="783"/>
    </row>
    <row r="8" spans="1:116" s="179" customFormat="1" ht="6" customHeight="1">
      <c r="A8" s="73"/>
      <c r="B8" s="51"/>
      <c r="C8" s="51"/>
      <c r="D8" s="52"/>
      <c r="E8" s="54"/>
      <c r="F8" s="55"/>
      <c r="G8" s="55"/>
      <c r="H8" s="783"/>
      <c r="I8" s="783"/>
      <c r="J8" s="783"/>
      <c r="K8" s="783"/>
      <c r="L8" s="783"/>
      <c r="M8" s="783"/>
      <c r="N8" s="783"/>
      <c r="O8" s="783"/>
      <c r="P8" s="783"/>
      <c r="Q8" s="783"/>
      <c r="R8" s="783"/>
      <c r="S8" s="783"/>
      <c r="T8" s="783"/>
      <c r="U8" s="783"/>
      <c r="V8" s="783"/>
      <c r="W8" s="783"/>
      <c r="X8" s="783"/>
      <c r="Y8" s="783"/>
      <c r="Z8" s="783"/>
      <c r="AA8" s="783"/>
      <c r="AB8" s="783"/>
      <c r="AC8" s="783"/>
      <c r="AD8" s="783"/>
      <c r="AE8" s="783"/>
      <c r="AF8" s="783"/>
      <c r="AG8" s="783"/>
      <c r="AH8" s="783"/>
      <c r="AI8" s="783"/>
      <c r="AJ8" s="783"/>
      <c r="AK8" s="783"/>
      <c r="AL8" s="783"/>
      <c r="AM8" s="783"/>
      <c r="AN8" s="783"/>
      <c r="AO8" s="783"/>
      <c r="AP8" s="783"/>
      <c r="AQ8" s="783"/>
      <c r="AR8" s="783"/>
      <c r="AS8" s="783"/>
      <c r="AT8" s="783"/>
      <c r="AU8" s="783"/>
      <c r="AV8" s="783"/>
      <c r="AW8" s="783"/>
      <c r="AX8" s="783"/>
      <c r="AY8" s="783"/>
      <c r="AZ8" s="783"/>
      <c r="BA8" s="783"/>
      <c r="BB8" s="783"/>
      <c r="BC8" s="783"/>
      <c r="BD8" s="783"/>
      <c r="BE8" s="783"/>
      <c r="BF8" s="783"/>
      <c r="BG8" s="783"/>
      <c r="BH8" s="783"/>
      <c r="BI8" s="783"/>
      <c r="BJ8" s="783"/>
      <c r="BK8" s="783"/>
      <c r="BL8" s="783"/>
      <c r="BM8" s="783"/>
      <c r="BN8" s="783"/>
      <c r="BO8" s="783"/>
      <c r="BP8" s="783"/>
      <c r="BQ8" s="783"/>
      <c r="BR8" s="783"/>
      <c r="BS8" s="783"/>
      <c r="BT8" s="783"/>
      <c r="BU8" s="783"/>
      <c r="BV8" s="783"/>
      <c r="BW8" s="783"/>
      <c r="BX8" s="783"/>
      <c r="BY8" s="783"/>
      <c r="BZ8" s="783"/>
      <c r="CA8" s="783"/>
      <c r="CB8" s="783"/>
      <c r="CC8" s="783"/>
      <c r="CD8" s="783"/>
      <c r="CE8" s="783"/>
      <c r="CF8" s="783"/>
      <c r="CG8" s="783"/>
      <c r="CH8" s="783"/>
      <c r="CI8" s="783"/>
      <c r="CJ8" s="783"/>
      <c r="CK8" s="783"/>
      <c r="CL8" s="783"/>
      <c r="CM8" s="783"/>
      <c r="CN8" s="783"/>
      <c r="CO8" s="783"/>
      <c r="CP8" s="783"/>
      <c r="CQ8" s="783"/>
      <c r="CR8" s="783"/>
      <c r="CS8" s="783"/>
      <c r="CT8" s="783"/>
      <c r="CU8" s="783"/>
      <c r="CV8" s="783"/>
      <c r="CW8" s="783"/>
      <c r="CX8" s="783"/>
      <c r="CY8" s="783"/>
      <c r="CZ8" s="783"/>
      <c r="DA8" s="783"/>
      <c r="DB8" s="783"/>
      <c r="DC8" s="783"/>
      <c r="DD8" s="783"/>
      <c r="DE8" s="182"/>
      <c r="DF8" s="182"/>
      <c r="DG8" s="182"/>
      <c r="DH8" s="182"/>
      <c r="DI8" s="783"/>
      <c r="DJ8" s="783"/>
      <c r="DK8" s="783"/>
      <c r="DL8" s="783"/>
    </row>
    <row r="9" spans="1:116" s="179" customFormat="1" ht="39.950000000000003" customHeight="1">
      <c r="A9" s="73"/>
      <c r="B9" s="73"/>
      <c r="C9" s="73"/>
      <c r="D9" s="508"/>
      <c r="E9" s="184"/>
      <c r="F9" s="61" t="str">
        <f>'PRA110'!F9</f>
        <v xml:space="preserve"> -  : 00/01/1900</v>
      </c>
      <c r="G9" s="191"/>
      <c r="H9" s="62"/>
      <c r="I9" s="63" t="s">
        <v>1055</v>
      </c>
      <c r="J9" s="783"/>
      <c r="L9" s="783"/>
      <c r="M9" s="783"/>
      <c r="N9" s="783"/>
      <c r="O9" s="783"/>
      <c r="P9" s="783"/>
      <c r="Q9" s="783"/>
      <c r="R9" s="783"/>
      <c r="S9" s="783"/>
      <c r="T9" s="783"/>
      <c r="U9" s="783"/>
      <c r="V9" s="783"/>
      <c r="W9" s="783"/>
      <c r="X9" s="783"/>
      <c r="Y9" s="783"/>
      <c r="Z9" s="783"/>
      <c r="AA9" s="783"/>
      <c r="AB9" s="783"/>
      <c r="AC9" s="783"/>
      <c r="AD9" s="783"/>
      <c r="AE9" s="783"/>
      <c r="AF9" s="783"/>
      <c r="AG9" s="783"/>
      <c r="AH9" s="783"/>
      <c r="AI9" s="783"/>
      <c r="AJ9" s="783"/>
      <c r="AK9" s="783"/>
      <c r="AL9" s="783"/>
      <c r="AM9" s="783"/>
      <c r="AN9" s="783"/>
      <c r="AO9" s="783"/>
      <c r="AP9" s="783"/>
      <c r="AQ9" s="783"/>
      <c r="AR9" s="783"/>
      <c r="AS9" s="783"/>
      <c r="AT9" s="783"/>
      <c r="AU9" s="783"/>
      <c r="AV9" s="783"/>
      <c r="AW9" s="783"/>
      <c r="AX9" s="783"/>
      <c r="AY9" s="783"/>
      <c r="AZ9" s="783"/>
      <c r="BA9" s="783"/>
      <c r="BB9" s="783"/>
      <c r="BC9" s="783"/>
      <c r="BD9" s="783"/>
      <c r="BE9" s="783"/>
      <c r="BF9" s="783"/>
      <c r="BG9" s="783"/>
      <c r="BH9" s="783"/>
      <c r="BI9" s="783"/>
      <c r="BJ9" s="783"/>
      <c r="BK9" s="783"/>
      <c r="BL9" s="783"/>
      <c r="BM9" s="783"/>
      <c r="BN9" s="783"/>
      <c r="BO9" s="783"/>
      <c r="BP9" s="783"/>
      <c r="BQ9" s="783"/>
      <c r="BU9" s="783"/>
      <c r="BV9" s="783"/>
      <c r="BW9" s="783"/>
      <c r="BX9" s="783"/>
      <c r="BY9" s="783"/>
      <c r="BZ9" s="783"/>
      <c r="CA9" s="783"/>
      <c r="CB9" s="783"/>
      <c r="CC9" s="783"/>
      <c r="CD9" s="783"/>
      <c r="CE9" s="783"/>
      <c r="CF9" s="783"/>
      <c r="CG9" s="783"/>
      <c r="CH9" s="783"/>
      <c r="CI9" s="783"/>
      <c r="CJ9" s="783"/>
      <c r="CK9" s="783"/>
      <c r="CL9" s="783"/>
      <c r="CM9" s="783"/>
      <c r="CN9" s="783"/>
      <c r="CO9" s="783"/>
      <c r="CP9" s="783"/>
      <c r="CQ9" s="783"/>
      <c r="CR9" s="783"/>
      <c r="CS9" s="783"/>
      <c r="CT9" s="783"/>
      <c r="CU9" s="783"/>
      <c r="CV9" s="783"/>
      <c r="CW9" s="783"/>
      <c r="CX9" s="783"/>
      <c r="CY9" s="783"/>
      <c r="CZ9" s="783"/>
      <c r="DA9" s="783"/>
      <c r="DB9" s="783"/>
      <c r="DC9" s="783"/>
      <c r="DD9" s="783"/>
      <c r="DE9" s="783"/>
      <c r="DF9" s="783"/>
      <c r="DG9" s="783"/>
      <c r="DH9" s="783"/>
      <c r="DI9" s="783"/>
      <c r="DJ9" s="783"/>
      <c r="DK9" s="783"/>
      <c r="DL9" s="783"/>
    </row>
    <row r="10" spans="1:116" s="179" customFormat="1" ht="15" customHeight="1">
      <c r="A10" s="73"/>
      <c r="B10" s="73"/>
      <c r="C10" s="73"/>
      <c r="D10" s="508"/>
      <c r="E10" s="508"/>
      <c r="F10" s="66"/>
      <c r="G10" s="191"/>
      <c r="H10" s="62"/>
      <c r="I10" s="63"/>
      <c r="J10" s="783"/>
      <c r="L10" s="783"/>
      <c r="M10" s="783"/>
      <c r="N10" s="783"/>
      <c r="O10" s="783"/>
      <c r="P10" s="783"/>
      <c r="Q10" s="783"/>
      <c r="R10" s="783"/>
      <c r="S10" s="783"/>
      <c r="T10" s="783"/>
      <c r="U10" s="783"/>
      <c r="V10" s="783"/>
      <c r="W10" s="783"/>
      <c r="X10" s="783"/>
      <c r="Y10" s="783"/>
      <c r="Z10" s="783"/>
      <c r="AA10" s="783"/>
      <c r="AB10" s="783"/>
      <c r="AC10" s="783"/>
      <c r="AD10" s="783"/>
      <c r="AE10" s="783"/>
      <c r="AF10" s="783"/>
      <c r="AG10" s="783"/>
      <c r="AH10" s="783"/>
      <c r="AI10" s="783"/>
      <c r="AJ10" s="783"/>
      <c r="AK10" s="783"/>
      <c r="AL10" s="783"/>
      <c r="AM10" s="783"/>
      <c r="AN10" s="783"/>
      <c r="AO10" s="783"/>
      <c r="AP10" s="783"/>
      <c r="AQ10" s="783"/>
      <c r="AR10" s="783"/>
      <c r="AS10" s="783"/>
      <c r="AT10" s="783"/>
      <c r="AU10" s="783"/>
      <c r="AV10" s="783"/>
      <c r="AW10" s="783"/>
      <c r="AX10" s="783"/>
      <c r="AY10" s="783"/>
      <c r="AZ10" s="783"/>
      <c r="BA10" s="783"/>
      <c r="BB10" s="783"/>
      <c r="BC10" s="783"/>
      <c r="BD10" s="783"/>
      <c r="BE10" s="783"/>
      <c r="BF10" s="783"/>
      <c r="BG10" s="783"/>
      <c r="BH10" s="783"/>
      <c r="BI10" s="783"/>
      <c r="BJ10" s="783"/>
      <c r="BK10" s="783"/>
      <c r="BL10" s="783"/>
      <c r="BM10" s="783"/>
      <c r="BN10" s="783"/>
      <c r="BO10" s="783"/>
      <c r="BP10" s="783"/>
      <c r="BQ10" s="783"/>
      <c r="BU10" s="783"/>
      <c r="BV10" s="783"/>
      <c r="BW10" s="783"/>
      <c r="BX10" s="783"/>
      <c r="BY10" s="783"/>
      <c r="BZ10" s="783"/>
      <c r="CA10" s="783"/>
      <c r="CB10" s="783"/>
      <c r="CC10" s="783"/>
      <c r="CD10" s="783"/>
      <c r="CE10" s="783"/>
      <c r="CF10" s="783"/>
      <c r="CG10" s="783"/>
      <c r="CH10" s="783"/>
      <c r="CI10" s="783"/>
      <c r="CJ10" s="783"/>
      <c r="CK10" s="783"/>
      <c r="CL10" s="783"/>
      <c r="CM10" s="783"/>
      <c r="CN10" s="783"/>
      <c r="CO10" s="783"/>
      <c r="CP10" s="783"/>
      <c r="CQ10" s="783"/>
      <c r="CR10" s="783"/>
      <c r="CS10" s="783"/>
      <c r="CT10" s="783"/>
      <c r="CU10" s="783"/>
      <c r="CV10" s="783"/>
      <c r="CW10" s="783"/>
      <c r="CX10" s="783"/>
      <c r="CY10" s="783"/>
      <c r="CZ10" s="783"/>
      <c r="DA10" s="783"/>
      <c r="DB10" s="783"/>
      <c r="DC10" s="783"/>
      <c r="DD10" s="783"/>
      <c r="DE10" s="783"/>
      <c r="DF10" s="783"/>
      <c r="DG10" s="783"/>
      <c r="DH10" s="783"/>
      <c r="DI10" s="783"/>
      <c r="DJ10" s="783"/>
      <c r="DK10" s="783"/>
      <c r="DL10" s="783"/>
    </row>
    <row r="11" spans="1:116" s="177" customFormat="1" ht="22.9">
      <c r="A11" s="73"/>
      <c r="B11" s="73"/>
      <c r="C11" s="73"/>
      <c r="D11" s="74"/>
      <c r="E11" s="74"/>
      <c r="F11" s="176"/>
      <c r="G11" s="176"/>
      <c r="H11" s="68" t="s">
        <v>933</v>
      </c>
      <c r="I11" s="784" t="str">
        <f>TEXT(I12,"ddd")</f>
        <v>Sat</v>
      </c>
      <c r="J11" s="784" t="str">
        <f t="shared" ref="J11:BU11" si="0">TEXT(J12,"ddd")</f>
        <v>Sun</v>
      </c>
      <c r="K11" s="784" t="str">
        <f t="shared" si="0"/>
        <v>Sun</v>
      </c>
      <c r="L11" s="784" t="str">
        <f t="shared" si="0"/>
        <v>Mon</v>
      </c>
      <c r="M11" s="784" t="str">
        <f t="shared" si="0"/>
        <v>Tue</v>
      </c>
      <c r="N11" s="784" t="str">
        <f t="shared" si="0"/>
        <v>Wed</v>
      </c>
      <c r="O11" s="784" t="str">
        <f t="shared" si="0"/>
        <v>Thu</v>
      </c>
      <c r="P11" s="784" t="str">
        <f t="shared" si="0"/>
        <v>Fri</v>
      </c>
      <c r="Q11" s="784" t="str">
        <f t="shared" si="0"/>
        <v>Sat</v>
      </c>
      <c r="R11" s="784" t="str">
        <f t="shared" si="0"/>
        <v>Sun</v>
      </c>
      <c r="S11" s="784" t="str">
        <f t="shared" si="0"/>
        <v>Mon</v>
      </c>
      <c r="T11" s="784" t="str">
        <f t="shared" si="0"/>
        <v>Tue</v>
      </c>
      <c r="U11" s="784" t="str">
        <f t="shared" si="0"/>
        <v>Wed</v>
      </c>
      <c r="V11" s="784" t="str">
        <f t="shared" si="0"/>
        <v>Thu</v>
      </c>
      <c r="W11" s="784" t="str">
        <f t="shared" si="0"/>
        <v>Fri</v>
      </c>
      <c r="X11" s="784" t="str">
        <f t="shared" si="0"/>
        <v>Sat</v>
      </c>
      <c r="Y11" s="784" t="str">
        <f t="shared" si="0"/>
        <v>Sun</v>
      </c>
      <c r="Z11" s="784" t="str">
        <f t="shared" si="0"/>
        <v>Mon</v>
      </c>
      <c r="AA11" s="784" t="str">
        <f t="shared" si="0"/>
        <v>Tue</v>
      </c>
      <c r="AB11" s="784" t="str">
        <f t="shared" si="0"/>
        <v>Wed</v>
      </c>
      <c r="AC11" s="784" t="str">
        <f t="shared" si="0"/>
        <v>Thu</v>
      </c>
      <c r="AD11" s="784" t="str">
        <f t="shared" si="0"/>
        <v>Fri</v>
      </c>
      <c r="AE11" s="784" t="str">
        <f t="shared" si="0"/>
        <v>Sat</v>
      </c>
      <c r="AF11" s="784" t="str">
        <f t="shared" si="0"/>
        <v>Sun</v>
      </c>
      <c r="AG11" s="784" t="str">
        <f t="shared" si="0"/>
        <v>Mon</v>
      </c>
      <c r="AH11" s="784" t="str">
        <f t="shared" si="0"/>
        <v>Tue</v>
      </c>
      <c r="AI11" s="784" t="str">
        <f t="shared" si="0"/>
        <v>Wed</v>
      </c>
      <c r="AJ11" s="784" t="str">
        <f t="shared" si="0"/>
        <v>Thu</v>
      </c>
      <c r="AK11" s="784" t="str">
        <f t="shared" si="0"/>
        <v>Fri</v>
      </c>
      <c r="AL11" s="784" t="str">
        <f t="shared" si="0"/>
        <v>Sat</v>
      </c>
      <c r="AM11" s="784" t="str">
        <f t="shared" si="0"/>
        <v>Sun</v>
      </c>
      <c r="AN11" s="784" t="str">
        <f t="shared" si="0"/>
        <v>Mon</v>
      </c>
      <c r="AO11" s="784" t="str">
        <f t="shared" si="0"/>
        <v>Tue</v>
      </c>
      <c r="AP11" s="784" t="str">
        <f t="shared" si="0"/>
        <v>Wed</v>
      </c>
      <c r="AQ11" s="784" t="str">
        <f t="shared" si="0"/>
        <v>Thu</v>
      </c>
      <c r="AR11" s="784" t="str">
        <f t="shared" si="0"/>
        <v>Fri</v>
      </c>
      <c r="AS11" s="784" t="str">
        <f t="shared" si="0"/>
        <v>Sat</v>
      </c>
      <c r="AT11" s="784" t="str">
        <f t="shared" si="0"/>
        <v>Sun</v>
      </c>
      <c r="AU11" s="784" t="str">
        <f t="shared" si="0"/>
        <v>Mon</v>
      </c>
      <c r="AV11" s="784" t="str">
        <f t="shared" si="0"/>
        <v>Tue</v>
      </c>
      <c r="AW11" s="784" t="str">
        <f t="shared" si="0"/>
        <v>Wed</v>
      </c>
      <c r="AX11" s="784" t="str">
        <f t="shared" si="0"/>
        <v>Thu</v>
      </c>
      <c r="AY11" s="784" t="str">
        <f t="shared" si="0"/>
        <v>Fri</v>
      </c>
      <c r="AZ11" s="784" t="str">
        <f t="shared" si="0"/>
        <v>Sat</v>
      </c>
      <c r="BA11" s="784" t="str">
        <f t="shared" si="0"/>
        <v>Sun</v>
      </c>
      <c r="BB11" s="784" t="str">
        <f t="shared" si="0"/>
        <v>Mon</v>
      </c>
      <c r="BC11" s="784" t="str">
        <f t="shared" si="0"/>
        <v>Tue</v>
      </c>
      <c r="BD11" s="784" t="str">
        <f t="shared" si="0"/>
        <v>Wed</v>
      </c>
      <c r="BE11" s="784" t="str">
        <f t="shared" si="0"/>
        <v>Thu</v>
      </c>
      <c r="BF11" s="784" t="str">
        <f t="shared" si="0"/>
        <v>Fri</v>
      </c>
      <c r="BG11" s="784" t="str">
        <f t="shared" si="0"/>
        <v>Sat</v>
      </c>
      <c r="BH11" s="784" t="str">
        <f t="shared" si="0"/>
        <v>Sun</v>
      </c>
      <c r="BI11" s="784" t="str">
        <f t="shared" si="0"/>
        <v>Mon</v>
      </c>
      <c r="BJ11" s="784" t="str">
        <f t="shared" si="0"/>
        <v>Tue</v>
      </c>
      <c r="BK11" s="784" t="str">
        <f t="shared" si="0"/>
        <v>Wed</v>
      </c>
      <c r="BL11" s="784" t="str">
        <f t="shared" si="0"/>
        <v>Thu</v>
      </c>
      <c r="BM11" s="784" t="str">
        <f t="shared" si="0"/>
        <v>Fri</v>
      </c>
      <c r="BN11" s="784" t="str">
        <f t="shared" si="0"/>
        <v>Sat</v>
      </c>
      <c r="BO11" s="784" t="str">
        <f t="shared" si="0"/>
        <v>Sun</v>
      </c>
      <c r="BP11" s="784" t="str">
        <f t="shared" si="0"/>
        <v>Mon</v>
      </c>
      <c r="BQ11" s="784" t="str">
        <f t="shared" si="0"/>
        <v>Tue</v>
      </c>
      <c r="BR11" s="784" t="str">
        <f t="shared" si="0"/>
        <v>Wed</v>
      </c>
      <c r="BS11" s="784" t="str">
        <f t="shared" si="0"/>
        <v>Thu</v>
      </c>
      <c r="BT11" s="784" t="str">
        <f t="shared" si="0"/>
        <v>Fri</v>
      </c>
      <c r="BU11" s="784" t="str">
        <f t="shared" si="0"/>
        <v>Sat</v>
      </c>
      <c r="BV11" s="784" t="str">
        <f t="shared" ref="BV11:CX11" si="1">TEXT(BV12,"ddd")</f>
        <v>Sun</v>
      </c>
      <c r="BW11" s="784" t="str">
        <f t="shared" si="1"/>
        <v>Mon</v>
      </c>
      <c r="BX11" s="784" t="str">
        <f t="shared" si="1"/>
        <v>Tue</v>
      </c>
      <c r="BY11" s="784" t="str">
        <f t="shared" si="1"/>
        <v>Wed</v>
      </c>
      <c r="BZ11" s="784" t="str">
        <f t="shared" si="1"/>
        <v>Thu</v>
      </c>
      <c r="CA11" s="784" t="str">
        <f t="shared" si="1"/>
        <v>Fri</v>
      </c>
      <c r="CB11" s="784" t="str">
        <f t="shared" si="1"/>
        <v>Sat</v>
      </c>
      <c r="CC11" s="784" t="str">
        <f t="shared" si="1"/>
        <v>Sun</v>
      </c>
      <c r="CD11" s="784" t="str">
        <f t="shared" si="1"/>
        <v>Mon</v>
      </c>
      <c r="CE11" s="784" t="str">
        <f t="shared" si="1"/>
        <v>Tue</v>
      </c>
      <c r="CF11" s="784" t="str">
        <f t="shared" si="1"/>
        <v>Wed</v>
      </c>
      <c r="CG11" s="784" t="str">
        <f t="shared" si="1"/>
        <v>Thu</v>
      </c>
      <c r="CH11" s="784" t="str">
        <f t="shared" si="1"/>
        <v>Fri</v>
      </c>
      <c r="CI11" s="784" t="str">
        <f t="shared" si="1"/>
        <v>Sat</v>
      </c>
      <c r="CJ11" s="784" t="str">
        <f t="shared" si="1"/>
        <v>Sun</v>
      </c>
      <c r="CK11" s="784" t="str">
        <f t="shared" si="1"/>
        <v>Mon</v>
      </c>
      <c r="CL11" s="784" t="str">
        <f t="shared" si="1"/>
        <v>Tue</v>
      </c>
      <c r="CM11" s="784" t="str">
        <f t="shared" si="1"/>
        <v>Wed</v>
      </c>
      <c r="CN11" s="784" t="str">
        <f t="shared" si="1"/>
        <v>Thu</v>
      </c>
      <c r="CO11" s="784" t="str">
        <f t="shared" si="1"/>
        <v>Fri</v>
      </c>
      <c r="CP11" s="784" t="str">
        <f t="shared" si="1"/>
        <v>Sat</v>
      </c>
      <c r="CQ11" s="784" t="str">
        <f t="shared" si="1"/>
        <v>Sun</v>
      </c>
      <c r="CR11" s="784" t="str">
        <f t="shared" si="1"/>
        <v>Mon</v>
      </c>
      <c r="CS11" s="784" t="str">
        <f t="shared" si="1"/>
        <v>Tue</v>
      </c>
      <c r="CT11" s="784" t="str">
        <f t="shared" si="1"/>
        <v>Wed</v>
      </c>
      <c r="CU11" s="784" t="str">
        <f t="shared" si="1"/>
        <v>Thu</v>
      </c>
      <c r="CV11" s="784" t="str">
        <f t="shared" si="1"/>
        <v>Fri</v>
      </c>
      <c r="CW11" s="784" t="str">
        <f t="shared" si="1"/>
        <v>Sat</v>
      </c>
      <c r="CX11" s="784" t="str">
        <f t="shared" si="1"/>
        <v>Sun</v>
      </c>
    </row>
    <row r="12" spans="1:116" s="177" customFormat="1" ht="12.75" customHeight="1" thickBot="1">
      <c r="A12" s="73"/>
      <c r="B12" s="73"/>
      <c r="C12" s="73"/>
      <c r="D12" s="74"/>
      <c r="E12" s="74"/>
      <c r="F12" s="509" t="str">
        <f>'PRA110'!F12</f>
        <v xml:space="preserve"> reported in </v>
      </c>
      <c r="G12" s="194"/>
      <c r="H12" s="68" t="s">
        <v>932</v>
      </c>
      <c r="I12" s="195">
        <f>'PRA110'!H12</f>
        <v>0</v>
      </c>
      <c r="J12" s="195">
        <f>'Base Data'!J12</f>
        <v>1</v>
      </c>
      <c r="K12" s="195">
        <f>'Base Data'!K12</f>
        <v>1</v>
      </c>
      <c r="L12" s="195">
        <f>'Base Data'!L12</f>
        <v>2</v>
      </c>
      <c r="M12" s="195">
        <f>'Base Data'!M12</f>
        <v>3</v>
      </c>
      <c r="N12" s="195">
        <f>'Base Data'!N12</f>
        <v>4</v>
      </c>
      <c r="O12" s="195">
        <f>'Base Data'!O12</f>
        <v>5</v>
      </c>
      <c r="P12" s="195">
        <f>'Base Data'!P12</f>
        <v>6</v>
      </c>
      <c r="Q12" s="195">
        <f>'Base Data'!Q12</f>
        <v>7</v>
      </c>
      <c r="R12" s="195">
        <f>'Base Data'!R12</f>
        <v>8</v>
      </c>
      <c r="S12" s="195">
        <f>'Base Data'!S12</f>
        <v>9</v>
      </c>
      <c r="T12" s="195">
        <f>'Base Data'!T12</f>
        <v>10</v>
      </c>
      <c r="U12" s="195">
        <f>'Base Data'!U12</f>
        <v>11</v>
      </c>
      <c r="V12" s="195">
        <f>'Base Data'!V12</f>
        <v>12</v>
      </c>
      <c r="W12" s="195">
        <f>'Base Data'!W12</f>
        <v>13</v>
      </c>
      <c r="X12" s="195">
        <f>'Base Data'!X12</f>
        <v>14</v>
      </c>
      <c r="Y12" s="195">
        <f>'Base Data'!Y12</f>
        <v>15</v>
      </c>
      <c r="Z12" s="195">
        <f>'Base Data'!Z12</f>
        <v>16</v>
      </c>
      <c r="AA12" s="195">
        <f>'Base Data'!AA12</f>
        <v>17</v>
      </c>
      <c r="AB12" s="195">
        <f>'Base Data'!AB12</f>
        <v>18</v>
      </c>
      <c r="AC12" s="195">
        <f>'Base Data'!AC12</f>
        <v>19</v>
      </c>
      <c r="AD12" s="195">
        <f>'Base Data'!AD12</f>
        <v>20</v>
      </c>
      <c r="AE12" s="195">
        <f>'Base Data'!AE12</f>
        <v>21</v>
      </c>
      <c r="AF12" s="195">
        <f>'Base Data'!AF12</f>
        <v>22</v>
      </c>
      <c r="AG12" s="195">
        <f>'Base Data'!AG12</f>
        <v>23</v>
      </c>
      <c r="AH12" s="195">
        <f>'Base Data'!AH12</f>
        <v>24</v>
      </c>
      <c r="AI12" s="195">
        <f>'Base Data'!AI12</f>
        <v>25</v>
      </c>
      <c r="AJ12" s="195">
        <f>'Base Data'!AJ12</f>
        <v>26</v>
      </c>
      <c r="AK12" s="195">
        <f>'Base Data'!AK12</f>
        <v>27</v>
      </c>
      <c r="AL12" s="195">
        <f>'Base Data'!AL12</f>
        <v>28</v>
      </c>
      <c r="AM12" s="195">
        <f>'Base Data'!AM12</f>
        <v>29</v>
      </c>
      <c r="AN12" s="195">
        <f>'Base Data'!AN12</f>
        <v>30</v>
      </c>
      <c r="AO12" s="195">
        <f>'Base Data'!AO12</f>
        <v>31</v>
      </c>
      <c r="AP12" s="195">
        <f>'Base Data'!AP12</f>
        <v>32</v>
      </c>
      <c r="AQ12" s="195">
        <f>'Base Data'!AQ12</f>
        <v>33</v>
      </c>
      <c r="AR12" s="195">
        <f>'Base Data'!AR12</f>
        <v>34</v>
      </c>
      <c r="AS12" s="195">
        <f>'Base Data'!AS12</f>
        <v>35</v>
      </c>
      <c r="AT12" s="195">
        <f>'Base Data'!AT12</f>
        <v>36</v>
      </c>
      <c r="AU12" s="195">
        <f>'Base Data'!AU12</f>
        <v>37</v>
      </c>
      <c r="AV12" s="195">
        <f>'Base Data'!AV12</f>
        <v>38</v>
      </c>
      <c r="AW12" s="195">
        <f>'Base Data'!AW12</f>
        <v>39</v>
      </c>
      <c r="AX12" s="195">
        <f>'Base Data'!AX12</f>
        <v>40</v>
      </c>
      <c r="AY12" s="195">
        <f>'Base Data'!AY12</f>
        <v>41</v>
      </c>
      <c r="AZ12" s="195">
        <f>'Base Data'!AZ12</f>
        <v>42</v>
      </c>
      <c r="BA12" s="195">
        <f>'Base Data'!BA12</f>
        <v>43</v>
      </c>
      <c r="BB12" s="195">
        <f>'Base Data'!BB12</f>
        <v>44</v>
      </c>
      <c r="BC12" s="195">
        <f>'Base Data'!BC12</f>
        <v>45</v>
      </c>
      <c r="BD12" s="195">
        <f>'Base Data'!BD12</f>
        <v>46</v>
      </c>
      <c r="BE12" s="195">
        <f>'Base Data'!BE12</f>
        <v>47</v>
      </c>
      <c r="BF12" s="195">
        <f>'Base Data'!BF12</f>
        <v>48</v>
      </c>
      <c r="BG12" s="195">
        <f>'Base Data'!BG12</f>
        <v>49</v>
      </c>
      <c r="BH12" s="195">
        <f>'Base Data'!BH12</f>
        <v>50</v>
      </c>
      <c r="BI12" s="195">
        <f>'Base Data'!BI12</f>
        <v>51</v>
      </c>
      <c r="BJ12" s="195">
        <f>'Base Data'!BJ12</f>
        <v>52</v>
      </c>
      <c r="BK12" s="195">
        <f>'Base Data'!BK12</f>
        <v>53</v>
      </c>
      <c r="BL12" s="195">
        <f>'Base Data'!BL12</f>
        <v>54</v>
      </c>
      <c r="BM12" s="195">
        <f>'Base Data'!BM12</f>
        <v>55</v>
      </c>
      <c r="BN12" s="195">
        <f>'Base Data'!BN12</f>
        <v>56</v>
      </c>
      <c r="BO12" s="195">
        <f>'Base Data'!BO12</f>
        <v>57</v>
      </c>
      <c r="BP12" s="195">
        <f>'Base Data'!BP12</f>
        <v>58</v>
      </c>
      <c r="BQ12" s="195">
        <f>'Base Data'!BQ12</f>
        <v>59</v>
      </c>
      <c r="BR12" s="195">
        <f>'Base Data'!BR12</f>
        <v>60</v>
      </c>
      <c r="BS12" s="195">
        <f>'Base Data'!BS12</f>
        <v>61</v>
      </c>
      <c r="BT12" s="195">
        <f>'Base Data'!BT12</f>
        <v>62</v>
      </c>
      <c r="BU12" s="195">
        <f>'Base Data'!BU12</f>
        <v>63</v>
      </c>
      <c r="BV12" s="195">
        <f>'Base Data'!BV12</f>
        <v>64</v>
      </c>
      <c r="BW12" s="195">
        <f>'Base Data'!BW12</f>
        <v>65</v>
      </c>
      <c r="BX12" s="195">
        <f>'Base Data'!BX12</f>
        <v>66</v>
      </c>
      <c r="BY12" s="195">
        <f>'Base Data'!BY12</f>
        <v>67</v>
      </c>
      <c r="BZ12" s="195">
        <f>'Base Data'!BZ12</f>
        <v>68</v>
      </c>
      <c r="CA12" s="195">
        <f>'Base Data'!CA12</f>
        <v>69</v>
      </c>
      <c r="CB12" s="195">
        <f>'Base Data'!CB12</f>
        <v>70</v>
      </c>
      <c r="CC12" s="195">
        <f>'Base Data'!CC12</f>
        <v>71</v>
      </c>
      <c r="CD12" s="195">
        <f>'Base Data'!CD12</f>
        <v>72</v>
      </c>
      <c r="CE12" s="195">
        <f>'Base Data'!CE12</f>
        <v>73</v>
      </c>
      <c r="CF12" s="195">
        <f>'Base Data'!CF12</f>
        <v>74</v>
      </c>
      <c r="CG12" s="195">
        <f>'Base Data'!CG12</f>
        <v>75</v>
      </c>
      <c r="CH12" s="195">
        <f>'Base Data'!CH12</f>
        <v>76</v>
      </c>
      <c r="CI12" s="195">
        <f>'Base Data'!CI12</f>
        <v>77</v>
      </c>
      <c r="CJ12" s="195">
        <f>'Base Data'!CJ12</f>
        <v>78</v>
      </c>
      <c r="CK12" s="195">
        <f>'Base Data'!CK12</f>
        <v>79</v>
      </c>
      <c r="CL12" s="195">
        <f>'Base Data'!CL12</f>
        <v>80</v>
      </c>
      <c r="CM12" s="195">
        <f>'Base Data'!CM12</f>
        <v>81</v>
      </c>
      <c r="CN12" s="195">
        <f>'Base Data'!CN12</f>
        <v>82</v>
      </c>
      <c r="CO12" s="195">
        <f>'Base Data'!CO12</f>
        <v>83</v>
      </c>
      <c r="CP12" s="195">
        <f>'Base Data'!CP12</f>
        <v>84</v>
      </c>
      <c r="CQ12" s="195">
        <f>'Base Data'!CQ12</f>
        <v>85</v>
      </c>
      <c r="CR12" s="195">
        <f>'Base Data'!CR12</f>
        <v>86</v>
      </c>
      <c r="CS12" s="195">
        <f>'Base Data'!CS12</f>
        <v>87</v>
      </c>
      <c r="CT12" s="195">
        <f>'Base Data'!CT12</f>
        <v>88</v>
      </c>
      <c r="CU12" s="195">
        <f>'Base Data'!CU12</f>
        <v>89</v>
      </c>
      <c r="CV12" s="195">
        <f>'Base Data'!CV12</f>
        <v>90</v>
      </c>
      <c r="CW12" s="195">
        <f>'Base Data'!CW12</f>
        <v>91</v>
      </c>
      <c r="CX12" s="195">
        <f>'Base Data'!CX12</f>
        <v>92</v>
      </c>
    </row>
    <row r="13" spans="1:116" s="196" customFormat="1" ht="20.45" customHeight="1">
      <c r="A13" s="50"/>
      <c r="B13" s="73"/>
      <c r="C13" s="73"/>
      <c r="D13" s="1238" t="s">
        <v>7</v>
      </c>
      <c r="E13" s="1270" t="s">
        <v>8</v>
      </c>
      <c r="F13" s="1270" t="s">
        <v>9</v>
      </c>
      <c r="G13" s="1337" t="s">
        <v>915</v>
      </c>
      <c r="H13" s="1337" t="s">
        <v>916</v>
      </c>
      <c r="I13" s="1337" t="s">
        <v>35</v>
      </c>
      <c r="J13" s="1416" t="s">
        <v>754</v>
      </c>
      <c r="K13" s="1416" t="s">
        <v>935</v>
      </c>
      <c r="L13" s="1406" t="s">
        <v>37</v>
      </c>
      <c r="M13" s="1406" t="s">
        <v>38</v>
      </c>
      <c r="N13" s="1406" t="s">
        <v>39</v>
      </c>
      <c r="O13" s="1406" t="s">
        <v>40</v>
      </c>
      <c r="P13" s="1406" t="s">
        <v>41</v>
      </c>
      <c r="Q13" s="1406" t="s">
        <v>42</v>
      </c>
      <c r="R13" s="1410"/>
      <c r="S13" s="1410"/>
      <c r="T13" s="1410"/>
      <c r="U13" s="1410"/>
      <c r="V13" s="1410"/>
      <c r="W13" s="1410"/>
      <c r="X13" s="1411"/>
      <c r="Y13" s="1410"/>
      <c r="Z13" s="1410"/>
      <c r="AA13" s="1410"/>
      <c r="AB13" s="1410"/>
      <c r="AC13" s="1410"/>
      <c r="AD13" s="1410"/>
      <c r="AE13" s="1411"/>
      <c r="AF13" s="1410"/>
      <c r="AG13" s="1410"/>
      <c r="AH13" s="1410"/>
      <c r="AI13" s="1410"/>
      <c r="AJ13" s="1410"/>
      <c r="AK13" s="1410"/>
      <c r="AL13" s="1411"/>
      <c r="AM13" s="1410"/>
      <c r="AN13" s="1410"/>
      <c r="AO13" s="1410"/>
      <c r="AP13" s="1410"/>
      <c r="AQ13" s="1410"/>
      <c r="AR13" s="1410"/>
      <c r="AS13" s="1411"/>
      <c r="AT13" s="1410"/>
      <c r="AU13" s="1410"/>
      <c r="AV13" s="1410"/>
      <c r="AW13" s="1410"/>
      <c r="AX13" s="1410"/>
      <c r="AY13" s="1410"/>
      <c r="AZ13" s="1410"/>
      <c r="BA13" s="1410"/>
      <c r="BB13" s="1410"/>
      <c r="BC13" s="1410"/>
      <c r="BD13" s="1410"/>
      <c r="BE13" s="1410"/>
      <c r="BF13" s="1410"/>
      <c r="BG13" s="1410"/>
      <c r="BH13" s="1410"/>
      <c r="BI13" s="1410"/>
      <c r="BJ13" s="1410"/>
      <c r="BK13" s="1410"/>
      <c r="BL13" s="1410"/>
      <c r="BM13" s="1410"/>
      <c r="BN13" s="1410"/>
      <c r="BO13" s="1410"/>
      <c r="BP13" s="1410"/>
      <c r="BQ13" s="1410"/>
      <c r="BR13" s="1410"/>
      <c r="BS13" s="1410"/>
      <c r="BT13" s="1411"/>
      <c r="BU13" s="1410"/>
      <c r="BV13" s="1410"/>
      <c r="BW13" s="1410"/>
      <c r="BX13" s="1410"/>
      <c r="BY13" s="1410"/>
      <c r="BZ13" s="1410"/>
      <c r="CA13" s="1410"/>
      <c r="CB13" s="1410"/>
      <c r="CC13" s="1410"/>
      <c r="CD13" s="1410"/>
      <c r="CE13" s="1410"/>
      <c r="CF13" s="1410"/>
      <c r="CG13" s="1410"/>
      <c r="CH13" s="1410"/>
      <c r="CI13" s="1410"/>
      <c r="CJ13" s="1410"/>
      <c r="CK13" s="1410"/>
      <c r="CL13" s="1410"/>
      <c r="CM13" s="1410"/>
      <c r="CN13" s="1410"/>
      <c r="CO13" s="1410"/>
      <c r="CP13" s="1410"/>
      <c r="CQ13" s="1410"/>
      <c r="CR13" s="1410"/>
      <c r="CS13" s="1410"/>
      <c r="CT13" s="1410"/>
      <c r="CU13" s="1410"/>
      <c r="CV13" s="1410"/>
      <c r="CW13" s="1410"/>
      <c r="CX13" s="1411"/>
      <c r="CY13" s="1406" t="s">
        <v>43</v>
      </c>
      <c r="CZ13" s="1406" t="s">
        <v>44</v>
      </c>
      <c r="DA13" s="1406" t="s">
        <v>758</v>
      </c>
      <c r="DB13" s="1406" t="s">
        <v>759</v>
      </c>
      <c r="DC13" s="1406" t="s">
        <v>45</v>
      </c>
      <c r="DD13" s="1406" t="s">
        <v>46</v>
      </c>
      <c r="DE13" s="1406" t="s">
        <v>47</v>
      </c>
      <c r="DF13" s="1406" t="s">
        <v>48</v>
      </c>
      <c r="DG13" s="1406" t="s">
        <v>49</v>
      </c>
      <c r="DH13" s="1406" t="s">
        <v>50</v>
      </c>
      <c r="DI13" s="1406" t="s">
        <v>51</v>
      </c>
      <c r="DJ13" s="1406" t="s">
        <v>52</v>
      </c>
      <c r="DK13" s="1406" t="s">
        <v>53</v>
      </c>
      <c r="DL13" s="1408" t="s">
        <v>54</v>
      </c>
    </row>
    <row r="14" spans="1:116" s="196" customFormat="1" ht="40.5" customHeight="1">
      <c r="A14" s="50"/>
      <c r="B14" s="73"/>
      <c r="C14" s="73"/>
      <c r="D14" s="1239"/>
      <c r="E14" s="1271"/>
      <c r="F14" s="1271"/>
      <c r="G14" s="1338"/>
      <c r="H14" s="1338"/>
      <c r="I14" s="1338"/>
      <c r="J14" s="1417"/>
      <c r="K14" s="1417"/>
      <c r="L14" s="1407"/>
      <c r="M14" s="1407"/>
      <c r="N14" s="1407"/>
      <c r="O14" s="1407"/>
      <c r="P14" s="1407"/>
      <c r="Q14" s="1407"/>
      <c r="R14" s="510" t="s">
        <v>373</v>
      </c>
      <c r="S14" s="510" t="s">
        <v>374</v>
      </c>
      <c r="T14" s="510" t="s">
        <v>375</v>
      </c>
      <c r="U14" s="510" t="s">
        <v>376</v>
      </c>
      <c r="V14" s="510" t="s">
        <v>377</v>
      </c>
      <c r="W14" s="510" t="s">
        <v>378</v>
      </c>
      <c r="X14" s="510" t="s">
        <v>379</v>
      </c>
      <c r="Y14" s="510" t="s">
        <v>380</v>
      </c>
      <c r="Z14" s="510" t="s">
        <v>381</v>
      </c>
      <c r="AA14" s="510" t="s">
        <v>382</v>
      </c>
      <c r="AB14" s="510" t="s">
        <v>383</v>
      </c>
      <c r="AC14" s="510" t="s">
        <v>384</v>
      </c>
      <c r="AD14" s="510" t="s">
        <v>385</v>
      </c>
      <c r="AE14" s="510" t="s">
        <v>386</v>
      </c>
      <c r="AF14" s="510" t="s">
        <v>387</v>
      </c>
      <c r="AG14" s="510" t="s">
        <v>388</v>
      </c>
      <c r="AH14" s="510" t="s">
        <v>389</v>
      </c>
      <c r="AI14" s="510" t="s">
        <v>390</v>
      </c>
      <c r="AJ14" s="510" t="s">
        <v>391</v>
      </c>
      <c r="AK14" s="510" t="s">
        <v>392</v>
      </c>
      <c r="AL14" s="510" t="s">
        <v>393</v>
      </c>
      <c r="AM14" s="510" t="s">
        <v>394</v>
      </c>
      <c r="AN14" s="510" t="s">
        <v>395</v>
      </c>
      <c r="AO14" s="510" t="s">
        <v>396</v>
      </c>
      <c r="AP14" s="510" t="s">
        <v>397</v>
      </c>
      <c r="AQ14" s="510" t="s">
        <v>398</v>
      </c>
      <c r="AR14" s="510" t="s">
        <v>399</v>
      </c>
      <c r="AS14" s="510" t="s">
        <v>400</v>
      </c>
      <c r="AT14" s="510" t="s">
        <v>401</v>
      </c>
      <c r="AU14" s="510" t="s">
        <v>402</v>
      </c>
      <c r="AV14" s="510" t="s">
        <v>403</v>
      </c>
      <c r="AW14" s="510" t="s">
        <v>404</v>
      </c>
      <c r="AX14" s="510" t="s">
        <v>405</v>
      </c>
      <c r="AY14" s="510" t="s">
        <v>406</v>
      </c>
      <c r="AZ14" s="510" t="s">
        <v>407</v>
      </c>
      <c r="BA14" s="510" t="s">
        <v>408</v>
      </c>
      <c r="BB14" s="510" t="s">
        <v>409</v>
      </c>
      <c r="BC14" s="510" t="s">
        <v>410</v>
      </c>
      <c r="BD14" s="510" t="s">
        <v>411</v>
      </c>
      <c r="BE14" s="510" t="s">
        <v>412</v>
      </c>
      <c r="BF14" s="510" t="s">
        <v>413</v>
      </c>
      <c r="BG14" s="510" t="s">
        <v>414</v>
      </c>
      <c r="BH14" s="510" t="s">
        <v>415</v>
      </c>
      <c r="BI14" s="510" t="s">
        <v>416</v>
      </c>
      <c r="BJ14" s="510" t="s">
        <v>417</v>
      </c>
      <c r="BK14" s="510" t="s">
        <v>418</v>
      </c>
      <c r="BL14" s="510" t="s">
        <v>419</v>
      </c>
      <c r="BM14" s="510" t="s">
        <v>420</v>
      </c>
      <c r="BN14" s="510" t="s">
        <v>421</v>
      </c>
      <c r="BO14" s="510" t="s">
        <v>422</v>
      </c>
      <c r="BP14" s="510" t="s">
        <v>423</v>
      </c>
      <c r="BQ14" s="510" t="s">
        <v>424</v>
      </c>
      <c r="BR14" s="510" t="s">
        <v>425</v>
      </c>
      <c r="BS14" s="510" t="s">
        <v>426</v>
      </c>
      <c r="BT14" s="510" t="s">
        <v>427</v>
      </c>
      <c r="BU14" s="510" t="s">
        <v>428</v>
      </c>
      <c r="BV14" s="510" t="s">
        <v>429</v>
      </c>
      <c r="BW14" s="510" t="s">
        <v>430</v>
      </c>
      <c r="BX14" s="510" t="s">
        <v>431</v>
      </c>
      <c r="BY14" s="510" t="s">
        <v>432</v>
      </c>
      <c r="BZ14" s="510" t="s">
        <v>433</v>
      </c>
      <c r="CA14" s="510" t="s">
        <v>434</v>
      </c>
      <c r="CB14" s="510" t="s">
        <v>435</v>
      </c>
      <c r="CC14" s="510" t="s">
        <v>436</v>
      </c>
      <c r="CD14" s="510" t="s">
        <v>437</v>
      </c>
      <c r="CE14" s="510" t="s">
        <v>438</v>
      </c>
      <c r="CF14" s="510" t="s">
        <v>439</v>
      </c>
      <c r="CG14" s="510" t="s">
        <v>440</v>
      </c>
      <c r="CH14" s="510" t="s">
        <v>441</v>
      </c>
      <c r="CI14" s="510" t="s">
        <v>442</v>
      </c>
      <c r="CJ14" s="510" t="s">
        <v>443</v>
      </c>
      <c r="CK14" s="510" t="s">
        <v>444</v>
      </c>
      <c r="CL14" s="510" t="s">
        <v>445</v>
      </c>
      <c r="CM14" s="510" t="s">
        <v>446</v>
      </c>
      <c r="CN14" s="510" t="s">
        <v>447</v>
      </c>
      <c r="CO14" s="510" t="s">
        <v>448</v>
      </c>
      <c r="CP14" s="510" t="s">
        <v>449</v>
      </c>
      <c r="CQ14" s="510" t="s">
        <v>450</v>
      </c>
      <c r="CR14" s="510" t="s">
        <v>451</v>
      </c>
      <c r="CS14" s="510" t="s">
        <v>452</v>
      </c>
      <c r="CT14" s="510" t="s">
        <v>453</v>
      </c>
      <c r="CU14" s="510" t="s">
        <v>454</v>
      </c>
      <c r="CV14" s="510" t="s">
        <v>455</v>
      </c>
      <c r="CW14" s="510" t="s">
        <v>456</v>
      </c>
      <c r="CX14" s="510" t="s">
        <v>457</v>
      </c>
      <c r="CY14" s="1407"/>
      <c r="CZ14" s="1407"/>
      <c r="DA14" s="1407"/>
      <c r="DB14" s="1407"/>
      <c r="DC14" s="1407"/>
      <c r="DD14" s="1407"/>
      <c r="DE14" s="1407"/>
      <c r="DF14" s="1407"/>
      <c r="DG14" s="1407"/>
      <c r="DH14" s="1407"/>
      <c r="DI14" s="1407"/>
      <c r="DJ14" s="1407"/>
      <c r="DK14" s="1407"/>
      <c r="DL14" s="1409"/>
    </row>
    <row r="15" spans="1:116" s="196" customFormat="1" ht="31.5" customHeight="1">
      <c r="A15" s="50"/>
      <c r="B15" s="73"/>
      <c r="C15" s="73"/>
      <c r="D15" s="1348"/>
      <c r="E15" s="1343"/>
      <c r="F15" s="1343"/>
      <c r="G15" s="78"/>
      <c r="H15" s="78">
        <v>6000</v>
      </c>
      <c r="I15" s="78" t="s">
        <v>10</v>
      </c>
      <c r="J15" s="78" t="s">
        <v>458</v>
      </c>
      <c r="K15" s="198" t="s">
        <v>917</v>
      </c>
      <c r="L15" s="78" t="s">
        <v>12</v>
      </c>
      <c r="M15" s="78" t="s">
        <v>13</v>
      </c>
      <c r="N15" s="78" t="s">
        <v>14</v>
      </c>
      <c r="O15" s="78" t="s">
        <v>15</v>
      </c>
      <c r="P15" s="78" t="s">
        <v>16</v>
      </c>
      <c r="Q15" s="78" t="s">
        <v>17</v>
      </c>
      <c r="R15" s="78" t="s">
        <v>459</v>
      </c>
      <c r="S15" s="78" t="s">
        <v>460</v>
      </c>
      <c r="T15" s="78" t="s">
        <v>461</v>
      </c>
      <c r="U15" s="78" t="s">
        <v>462</v>
      </c>
      <c r="V15" s="78" t="s">
        <v>463</v>
      </c>
      <c r="W15" s="78" t="s">
        <v>464</v>
      </c>
      <c r="X15" s="78" t="s">
        <v>465</v>
      </c>
      <c r="Y15" s="78" t="s">
        <v>466</v>
      </c>
      <c r="Z15" s="78" t="s">
        <v>467</v>
      </c>
      <c r="AA15" s="78" t="s">
        <v>468</v>
      </c>
      <c r="AB15" s="78" t="s">
        <v>469</v>
      </c>
      <c r="AC15" s="78" t="s">
        <v>470</v>
      </c>
      <c r="AD15" s="78" t="s">
        <v>471</v>
      </c>
      <c r="AE15" s="78" t="s">
        <v>472</v>
      </c>
      <c r="AF15" s="78" t="s">
        <v>473</v>
      </c>
      <c r="AG15" s="78" t="s">
        <v>474</v>
      </c>
      <c r="AH15" s="78" t="s">
        <v>475</v>
      </c>
      <c r="AI15" s="78" t="s">
        <v>476</v>
      </c>
      <c r="AJ15" s="78" t="s">
        <v>477</v>
      </c>
      <c r="AK15" s="78" t="s">
        <v>478</v>
      </c>
      <c r="AL15" s="78" t="s">
        <v>479</v>
      </c>
      <c r="AM15" s="78" t="s">
        <v>480</v>
      </c>
      <c r="AN15" s="78" t="s">
        <v>481</v>
      </c>
      <c r="AO15" s="78" t="s">
        <v>482</v>
      </c>
      <c r="AP15" s="78" t="s">
        <v>483</v>
      </c>
      <c r="AQ15" s="78" t="s">
        <v>484</v>
      </c>
      <c r="AR15" s="78" t="s">
        <v>485</v>
      </c>
      <c r="AS15" s="78" t="s">
        <v>486</v>
      </c>
      <c r="AT15" s="78" t="s">
        <v>487</v>
      </c>
      <c r="AU15" s="78" t="s">
        <v>488</v>
      </c>
      <c r="AV15" s="78" t="s">
        <v>489</v>
      </c>
      <c r="AW15" s="78" t="s">
        <v>490</v>
      </c>
      <c r="AX15" s="78" t="s">
        <v>491</v>
      </c>
      <c r="AY15" s="78" t="s">
        <v>492</v>
      </c>
      <c r="AZ15" s="78" t="s">
        <v>493</v>
      </c>
      <c r="BA15" s="78" t="s">
        <v>494</v>
      </c>
      <c r="BB15" s="78" t="s">
        <v>495</v>
      </c>
      <c r="BC15" s="78" t="s">
        <v>496</v>
      </c>
      <c r="BD15" s="78" t="s">
        <v>497</v>
      </c>
      <c r="BE15" s="78" t="s">
        <v>498</v>
      </c>
      <c r="BF15" s="78" t="s">
        <v>499</v>
      </c>
      <c r="BG15" s="78" t="s">
        <v>500</v>
      </c>
      <c r="BH15" s="78" t="s">
        <v>501</v>
      </c>
      <c r="BI15" s="78" t="s">
        <v>502</v>
      </c>
      <c r="BJ15" s="78" t="s">
        <v>503</v>
      </c>
      <c r="BK15" s="78" t="s">
        <v>504</v>
      </c>
      <c r="BL15" s="78" t="s">
        <v>505</v>
      </c>
      <c r="BM15" s="78" t="s">
        <v>506</v>
      </c>
      <c r="BN15" s="78" t="s">
        <v>507</v>
      </c>
      <c r="BO15" s="78" t="s">
        <v>508</v>
      </c>
      <c r="BP15" s="78" t="s">
        <v>509</v>
      </c>
      <c r="BQ15" s="78" t="s">
        <v>510</v>
      </c>
      <c r="BR15" s="78" t="s">
        <v>511</v>
      </c>
      <c r="BS15" s="78" t="s">
        <v>512</v>
      </c>
      <c r="BT15" s="78" t="s">
        <v>513</v>
      </c>
      <c r="BU15" s="78" t="s">
        <v>514</v>
      </c>
      <c r="BV15" s="78" t="s">
        <v>515</v>
      </c>
      <c r="BW15" s="78" t="s">
        <v>516</v>
      </c>
      <c r="BX15" s="78" t="s">
        <v>517</v>
      </c>
      <c r="BY15" s="78" t="s">
        <v>518</v>
      </c>
      <c r="BZ15" s="78" t="s">
        <v>519</v>
      </c>
      <c r="CA15" s="78" t="s">
        <v>520</v>
      </c>
      <c r="CB15" s="78" t="s">
        <v>521</v>
      </c>
      <c r="CC15" s="78" t="s">
        <v>522</v>
      </c>
      <c r="CD15" s="78" t="s">
        <v>523</v>
      </c>
      <c r="CE15" s="78" t="s">
        <v>524</v>
      </c>
      <c r="CF15" s="78" t="s">
        <v>525</v>
      </c>
      <c r="CG15" s="78" t="s">
        <v>526</v>
      </c>
      <c r="CH15" s="78" t="s">
        <v>527</v>
      </c>
      <c r="CI15" s="78" t="s">
        <v>528</v>
      </c>
      <c r="CJ15" s="78" t="s">
        <v>529</v>
      </c>
      <c r="CK15" s="78" t="s">
        <v>530</v>
      </c>
      <c r="CL15" s="78" t="s">
        <v>531</v>
      </c>
      <c r="CM15" s="78" t="s">
        <v>532</v>
      </c>
      <c r="CN15" s="78" t="s">
        <v>533</v>
      </c>
      <c r="CO15" s="78" t="s">
        <v>534</v>
      </c>
      <c r="CP15" s="78" t="s">
        <v>535</v>
      </c>
      <c r="CQ15" s="78" t="s">
        <v>536</v>
      </c>
      <c r="CR15" s="78" t="s">
        <v>537</v>
      </c>
      <c r="CS15" s="78" t="s">
        <v>538</v>
      </c>
      <c r="CT15" s="78" t="s">
        <v>539</v>
      </c>
      <c r="CU15" s="78" t="s">
        <v>540</v>
      </c>
      <c r="CV15" s="78" t="s">
        <v>541</v>
      </c>
      <c r="CW15" s="78" t="s">
        <v>542</v>
      </c>
      <c r="CX15" s="78" t="s">
        <v>543</v>
      </c>
      <c r="CY15" s="78" t="s">
        <v>18</v>
      </c>
      <c r="CZ15" s="78" t="s">
        <v>19</v>
      </c>
      <c r="DA15" s="78" t="s">
        <v>20</v>
      </c>
      <c r="DB15" s="78" t="s">
        <v>21</v>
      </c>
      <c r="DC15" s="78" t="s">
        <v>22</v>
      </c>
      <c r="DD15" s="78" t="s">
        <v>23</v>
      </c>
      <c r="DE15" s="78" t="s">
        <v>24</v>
      </c>
      <c r="DF15" s="78" t="s">
        <v>25</v>
      </c>
      <c r="DG15" s="78" t="s">
        <v>26</v>
      </c>
      <c r="DH15" s="78" t="s">
        <v>27</v>
      </c>
      <c r="DI15" s="78" t="s">
        <v>28</v>
      </c>
      <c r="DJ15" s="78" t="s">
        <v>29</v>
      </c>
      <c r="DK15" s="78" t="s">
        <v>30</v>
      </c>
      <c r="DL15" s="79" t="s">
        <v>31</v>
      </c>
    </row>
    <row r="16" spans="1:116" s="206" customFormat="1" ht="21" customHeight="1">
      <c r="A16" s="511"/>
      <c r="B16" s="199"/>
      <c r="C16" s="73"/>
      <c r="D16" s="80"/>
      <c r="E16" s="81" t="s">
        <v>32</v>
      </c>
      <c r="F16" s="200" t="s">
        <v>33</v>
      </c>
      <c r="G16" s="512"/>
      <c r="H16" s="513"/>
      <c r="I16" s="514"/>
      <c r="J16" s="514"/>
      <c r="K16" s="514"/>
      <c r="L16" s="514"/>
      <c r="M16" s="514"/>
      <c r="N16" s="514"/>
      <c r="O16" s="514"/>
      <c r="P16" s="514"/>
      <c r="Q16" s="514"/>
      <c r="R16" s="514"/>
      <c r="S16" s="514"/>
      <c r="T16" s="514"/>
      <c r="U16" s="514"/>
      <c r="V16" s="514"/>
      <c r="W16" s="514"/>
      <c r="X16" s="514"/>
      <c r="Y16" s="514"/>
      <c r="Z16" s="514"/>
      <c r="AA16" s="514"/>
      <c r="AB16" s="514"/>
      <c r="AC16" s="514"/>
      <c r="AD16" s="514"/>
      <c r="AE16" s="514"/>
      <c r="AF16" s="514"/>
      <c r="AG16" s="514"/>
      <c r="AH16" s="514"/>
      <c r="AI16" s="514"/>
      <c r="AJ16" s="514"/>
      <c r="AK16" s="514"/>
      <c r="AL16" s="514"/>
      <c r="AM16" s="514"/>
      <c r="AN16" s="514"/>
      <c r="AO16" s="514"/>
      <c r="AP16" s="514"/>
      <c r="AQ16" s="514"/>
      <c r="AR16" s="514"/>
      <c r="AS16" s="514"/>
      <c r="AT16" s="514"/>
      <c r="AU16" s="514"/>
      <c r="AV16" s="514"/>
      <c r="AW16" s="514"/>
      <c r="AX16" s="514"/>
      <c r="AY16" s="514"/>
      <c r="AZ16" s="514"/>
      <c r="BA16" s="514"/>
      <c r="BB16" s="514"/>
      <c r="BC16" s="514"/>
      <c r="BD16" s="514"/>
      <c r="BE16" s="514"/>
      <c r="BF16" s="514"/>
      <c r="BG16" s="514"/>
      <c r="BH16" s="514"/>
      <c r="BI16" s="514"/>
      <c r="BJ16" s="514"/>
      <c r="BK16" s="514"/>
      <c r="BL16" s="514"/>
      <c r="BM16" s="514"/>
      <c r="BN16" s="514"/>
      <c r="BO16" s="514"/>
      <c r="BP16" s="514"/>
      <c r="BQ16" s="514"/>
      <c r="BR16" s="514"/>
      <c r="BS16" s="514"/>
      <c r="BT16" s="514"/>
      <c r="BU16" s="514"/>
      <c r="BV16" s="514"/>
      <c r="BW16" s="514"/>
      <c r="BX16" s="514"/>
      <c r="BY16" s="514"/>
      <c r="BZ16" s="514"/>
      <c r="CA16" s="514"/>
      <c r="CB16" s="514"/>
      <c r="CC16" s="514"/>
      <c r="CD16" s="514"/>
      <c r="CE16" s="514"/>
      <c r="CF16" s="514"/>
      <c r="CG16" s="514"/>
      <c r="CH16" s="514"/>
      <c r="CI16" s="514"/>
      <c r="CJ16" s="514"/>
      <c r="CK16" s="514"/>
      <c r="CL16" s="514"/>
      <c r="CM16" s="514"/>
      <c r="CN16" s="514"/>
      <c r="CO16" s="514"/>
      <c r="CP16" s="514"/>
      <c r="CQ16" s="514"/>
      <c r="CR16" s="514"/>
      <c r="CS16" s="514"/>
      <c r="CT16" s="514"/>
      <c r="CU16" s="514"/>
      <c r="CV16" s="514"/>
      <c r="CW16" s="514"/>
      <c r="CX16" s="514"/>
      <c r="CY16" s="514"/>
      <c r="CZ16" s="514"/>
      <c r="DA16" s="514"/>
      <c r="DB16" s="514"/>
      <c r="DC16" s="514"/>
      <c r="DD16" s="514"/>
      <c r="DE16" s="514"/>
      <c r="DF16" s="514"/>
      <c r="DG16" s="514"/>
      <c r="DH16" s="514"/>
      <c r="DI16" s="514"/>
      <c r="DJ16" s="514"/>
      <c r="DK16" s="514"/>
      <c r="DL16" s="515"/>
    </row>
    <row r="17" spans="1:116" s="206" customFormat="1" ht="19.5" customHeight="1">
      <c r="A17" s="207">
        <f>'LCR Weights'!N17</f>
        <v>0</v>
      </c>
      <c r="B17" s="207"/>
      <c r="C17" s="73"/>
      <c r="D17" s="795" t="s">
        <v>10</v>
      </c>
      <c r="E17" s="792" t="s">
        <v>55</v>
      </c>
      <c r="F17" s="208" t="s">
        <v>56</v>
      </c>
      <c r="G17" s="810"/>
      <c r="H17" s="787"/>
      <c r="I17" s="516"/>
      <c r="J17" s="517"/>
      <c r="K17" s="31">
        <f>SUM(K18:K21)</f>
        <v>0</v>
      </c>
      <c r="L17" s="31">
        <f t="shared" ref="L17:BW17" si="2">SUM(L18:L21)</f>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31">
        <f t="shared" si="2"/>
        <v>0</v>
      </c>
      <c r="Z17" s="31">
        <f t="shared" si="2"/>
        <v>0</v>
      </c>
      <c r="AA17" s="31">
        <f t="shared" si="2"/>
        <v>0</v>
      </c>
      <c r="AB17" s="31">
        <f t="shared" si="2"/>
        <v>0</v>
      </c>
      <c r="AC17" s="31">
        <f t="shared" si="2"/>
        <v>0</v>
      </c>
      <c r="AD17" s="31">
        <f t="shared" si="2"/>
        <v>0</v>
      </c>
      <c r="AE17" s="31">
        <f t="shared" si="2"/>
        <v>0</v>
      </c>
      <c r="AF17" s="31">
        <f t="shared" si="2"/>
        <v>0</v>
      </c>
      <c r="AG17" s="31">
        <f t="shared" si="2"/>
        <v>0</v>
      </c>
      <c r="AH17" s="31">
        <f t="shared" si="2"/>
        <v>0</v>
      </c>
      <c r="AI17" s="31">
        <f t="shared" si="2"/>
        <v>0</v>
      </c>
      <c r="AJ17" s="31">
        <f t="shared" si="2"/>
        <v>0</v>
      </c>
      <c r="AK17" s="31">
        <f t="shared" si="2"/>
        <v>0</v>
      </c>
      <c r="AL17" s="31">
        <f t="shared" si="2"/>
        <v>0</v>
      </c>
      <c r="AM17" s="31">
        <f t="shared" si="2"/>
        <v>0</v>
      </c>
      <c r="AN17" s="31">
        <f t="shared" si="2"/>
        <v>0</v>
      </c>
      <c r="AO17" s="31">
        <f t="shared" si="2"/>
        <v>0</v>
      </c>
      <c r="AP17" s="31">
        <f t="shared" si="2"/>
        <v>0</v>
      </c>
      <c r="AQ17" s="31">
        <f t="shared" si="2"/>
        <v>0</v>
      </c>
      <c r="AR17" s="31">
        <f t="shared" si="2"/>
        <v>0</v>
      </c>
      <c r="AS17" s="31">
        <f t="shared" si="2"/>
        <v>0</v>
      </c>
      <c r="AT17" s="31">
        <f t="shared" si="2"/>
        <v>0</v>
      </c>
      <c r="AU17" s="31">
        <f t="shared" si="2"/>
        <v>0</v>
      </c>
      <c r="AV17" s="31">
        <f t="shared" si="2"/>
        <v>0</v>
      </c>
      <c r="AW17" s="31">
        <f t="shared" si="2"/>
        <v>0</v>
      </c>
      <c r="AX17" s="31">
        <f t="shared" si="2"/>
        <v>0</v>
      </c>
      <c r="AY17" s="31">
        <f t="shared" si="2"/>
        <v>0</v>
      </c>
      <c r="AZ17" s="31">
        <f t="shared" si="2"/>
        <v>0</v>
      </c>
      <c r="BA17" s="31">
        <f t="shared" si="2"/>
        <v>0</v>
      </c>
      <c r="BB17" s="31">
        <f t="shared" si="2"/>
        <v>0</v>
      </c>
      <c r="BC17" s="31">
        <f t="shared" si="2"/>
        <v>0</v>
      </c>
      <c r="BD17" s="31">
        <f t="shared" si="2"/>
        <v>0</v>
      </c>
      <c r="BE17" s="31">
        <f t="shared" si="2"/>
        <v>0</v>
      </c>
      <c r="BF17" s="31">
        <f t="shared" si="2"/>
        <v>0</v>
      </c>
      <c r="BG17" s="31">
        <f t="shared" si="2"/>
        <v>0</v>
      </c>
      <c r="BH17" s="31">
        <f t="shared" si="2"/>
        <v>0</v>
      </c>
      <c r="BI17" s="31">
        <f t="shared" si="2"/>
        <v>0</v>
      </c>
      <c r="BJ17" s="31">
        <f t="shared" si="2"/>
        <v>0</v>
      </c>
      <c r="BK17" s="31">
        <f t="shared" si="2"/>
        <v>0</v>
      </c>
      <c r="BL17" s="31">
        <f t="shared" si="2"/>
        <v>0</v>
      </c>
      <c r="BM17" s="31">
        <f t="shared" si="2"/>
        <v>0</v>
      </c>
      <c r="BN17" s="31">
        <f t="shared" si="2"/>
        <v>0</v>
      </c>
      <c r="BO17" s="31">
        <f t="shared" si="2"/>
        <v>0</v>
      </c>
      <c r="BP17" s="31">
        <f t="shared" si="2"/>
        <v>0</v>
      </c>
      <c r="BQ17" s="31">
        <f t="shared" si="2"/>
        <v>0</v>
      </c>
      <c r="BR17" s="31">
        <f t="shared" si="2"/>
        <v>0</v>
      </c>
      <c r="BS17" s="31">
        <f t="shared" si="2"/>
        <v>0</v>
      </c>
      <c r="BT17" s="31">
        <f t="shared" si="2"/>
        <v>0</v>
      </c>
      <c r="BU17" s="31">
        <f t="shared" si="2"/>
        <v>0</v>
      </c>
      <c r="BV17" s="31">
        <f t="shared" si="2"/>
        <v>0</v>
      </c>
      <c r="BW17" s="31">
        <f t="shared" si="2"/>
        <v>0</v>
      </c>
      <c r="BX17" s="31">
        <f t="shared" ref="BX17:CX17" si="3">SUM(BX18:BX21)</f>
        <v>0</v>
      </c>
      <c r="BY17" s="31">
        <f t="shared" si="3"/>
        <v>0</v>
      </c>
      <c r="BZ17" s="31">
        <f t="shared" si="3"/>
        <v>0</v>
      </c>
      <c r="CA17" s="31">
        <f t="shared" si="3"/>
        <v>0</v>
      </c>
      <c r="CB17" s="31">
        <f t="shared" si="3"/>
        <v>0</v>
      </c>
      <c r="CC17" s="31">
        <f t="shared" si="3"/>
        <v>0</v>
      </c>
      <c r="CD17" s="31">
        <f t="shared" si="3"/>
        <v>0</v>
      </c>
      <c r="CE17" s="31">
        <f t="shared" si="3"/>
        <v>0</v>
      </c>
      <c r="CF17" s="31">
        <f t="shared" si="3"/>
        <v>0</v>
      </c>
      <c r="CG17" s="31">
        <f t="shared" si="3"/>
        <v>0</v>
      </c>
      <c r="CH17" s="31">
        <f t="shared" si="3"/>
        <v>0</v>
      </c>
      <c r="CI17" s="31">
        <f t="shared" si="3"/>
        <v>0</v>
      </c>
      <c r="CJ17" s="31">
        <f t="shared" si="3"/>
        <v>0</v>
      </c>
      <c r="CK17" s="31">
        <f t="shared" si="3"/>
        <v>0</v>
      </c>
      <c r="CL17" s="31">
        <f t="shared" si="3"/>
        <v>0</v>
      </c>
      <c r="CM17" s="31">
        <f t="shared" si="3"/>
        <v>0</v>
      </c>
      <c r="CN17" s="31">
        <f t="shared" si="3"/>
        <v>0</v>
      </c>
      <c r="CO17" s="31">
        <f t="shared" si="3"/>
        <v>0</v>
      </c>
      <c r="CP17" s="31">
        <f t="shared" si="3"/>
        <v>0</v>
      </c>
      <c r="CQ17" s="31">
        <f t="shared" si="3"/>
        <v>0</v>
      </c>
      <c r="CR17" s="31">
        <f t="shared" si="3"/>
        <v>0</v>
      </c>
      <c r="CS17" s="31">
        <f t="shared" si="3"/>
        <v>0</v>
      </c>
      <c r="CT17" s="31">
        <f t="shared" si="3"/>
        <v>0</v>
      </c>
      <c r="CU17" s="31">
        <f t="shared" si="3"/>
        <v>0</v>
      </c>
      <c r="CV17" s="31">
        <f t="shared" si="3"/>
        <v>0</v>
      </c>
      <c r="CW17" s="31">
        <f t="shared" si="3"/>
        <v>0</v>
      </c>
      <c r="CX17" s="31">
        <f t="shared" si="3"/>
        <v>0</v>
      </c>
      <c r="CY17" s="31">
        <f t="shared" ref="CY17" si="4">SUM(CY18:CY21)</f>
        <v>0</v>
      </c>
      <c r="CZ17" s="31">
        <f t="shared" ref="CZ17" si="5">SUM(CZ18:CZ21)</f>
        <v>0</v>
      </c>
      <c r="DA17" s="31">
        <f t="shared" ref="DA17" si="6">SUM(DA18:DA21)</f>
        <v>0</v>
      </c>
      <c r="DB17" s="31">
        <f t="shared" ref="DB17" si="7">SUM(DB18:DB21)</f>
        <v>0</v>
      </c>
      <c r="DC17" s="31">
        <f t="shared" ref="DC17" si="8">SUM(DC18:DC21)</f>
        <v>0</v>
      </c>
      <c r="DD17" s="31">
        <f t="shared" ref="DD17" si="9">SUM(DD18:DD21)</f>
        <v>0</v>
      </c>
      <c r="DE17" s="31">
        <f t="shared" ref="DE17" si="10">SUM(DE18:DE21)</f>
        <v>0</v>
      </c>
      <c r="DF17" s="31">
        <f t="shared" ref="DF17" si="11">SUM(DF18:DF21)</f>
        <v>0</v>
      </c>
      <c r="DG17" s="31">
        <f t="shared" ref="DG17" si="12">SUM(DG18:DG21)</f>
        <v>0</v>
      </c>
      <c r="DH17" s="31">
        <f t="shared" ref="DH17" si="13">SUM(DH18:DH21)</f>
        <v>0</v>
      </c>
      <c r="DI17" s="31">
        <f t="shared" ref="DI17" si="14">SUM(DI18:DI21)</f>
        <v>0</v>
      </c>
      <c r="DJ17" s="31">
        <f t="shared" ref="DJ17" si="15">SUM(DJ18:DJ21)</f>
        <v>0</v>
      </c>
      <c r="DK17" s="31">
        <f t="shared" ref="DK17" si="16">SUM(DK18:DK21)</f>
        <v>0</v>
      </c>
      <c r="DL17" s="33">
        <f t="shared" ref="DL17" si="17">SUM(DL18:DL21)</f>
        <v>0</v>
      </c>
    </row>
    <row r="18" spans="1:116" s="206" customFormat="1" ht="19.5" customHeight="1">
      <c r="A18" s="207">
        <f>'LCR Weights'!N18</f>
        <v>0</v>
      </c>
      <c r="B18" s="207"/>
      <c r="C18" s="73"/>
      <c r="D18" s="795" t="s">
        <v>11</v>
      </c>
      <c r="E18" s="793" t="s">
        <v>57</v>
      </c>
      <c r="F18" s="211" t="s">
        <v>58</v>
      </c>
      <c r="G18" s="811">
        <f>'LCR Weights'!M18</f>
        <v>1</v>
      </c>
      <c r="H18" s="811">
        <f>IF(Metrics!$I$7="Reported weights",'LCR Weights'!H18,'LCR Weights'!K18)</f>
        <v>1</v>
      </c>
      <c r="I18" s="518"/>
      <c r="J18" s="99"/>
      <c r="K18" s="31">
        <f>$H18*'Base Data'!K18</f>
        <v>0</v>
      </c>
      <c r="L18" s="31">
        <f>$H18*'Base Data'!L18</f>
        <v>0</v>
      </c>
      <c r="M18" s="31">
        <f>$H18*'Base Data'!M18</f>
        <v>0</v>
      </c>
      <c r="N18" s="31">
        <f>$H18*'Base Data'!N18</f>
        <v>0</v>
      </c>
      <c r="O18" s="31">
        <f>$H18*'Base Data'!O18</f>
        <v>0</v>
      </c>
      <c r="P18" s="31">
        <f>$H18*'Base Data'!P18</f>
        <v>0</v>
      </c>
      <c r="Q18" s="31">
        <f>$H18*'Base Data'!Q18</f>
        <v>0</v>
      </c>
      <c r="R18" s="31">
        <f>$H18*'Base Data'!R18</f>
        <v>0</v>
      </c>
      <c r="S18" s="31">
        <f>$H18*'Base Data'!S18</f>
        <v>0</v>
      </c>
      <c r="T18" s="31">
        <f>$H18*'Base Data'!T18</f>
        <v>0</v>
      </c>
      <c r="U18" s="31">
        <f>$H18*'Base Data'!U18</f>
        <v>0</v>
      </c>
      <c r="V18" s="31">
        <f>$H18*'Base Data'!V18</f>
        <v>0</v>
      </c>
      <c r="W18" s="31">
        <f>$H18*'Base Data'!W18</f>
        <v>0</v>
      </c>
      <c r="X18" s="31">
        <f>$H18*'Base Data'!X18</f>
        <v>0</v>
      </c>
      <c r="Y18" s="31">
        <f>$H18*'Base Data'!Y18</f>
        <v>0</v>
      </c>
      <c r="Z18" s="31">
        <f>$H18*'Base Data'!Z18</f>
        <v>0</v>
      </c>
      <c r="AA18" s="31">
        <f>$H18*'Base Data'!AA18</f>
        <v>0</v>
      </c>
      <c r="AB18" s="31">
        <f>$H18*'Base Data'!AB18</f>
        <v>0</v>
      </c>
      <c r="AC18" s="31">
        <f>$H18*'Base Data'!AC18</f>
        <v>0</v>
      </c>
      <c r="AD18" s="31">
        <f>$H18*'Base Data'!AD18</f>
        <v>0</v>
      </c>
      <c r="AE18" s="31">
        <f>$H18*'Base Data'!AE18</f>
        <v>0</v>
      </c>
      <c r="AF18" s="31">
        <f>$H18*'Base Data'!AF18</f>
        <v>0</v>
      </c>
      <c r="AG18" s="31">
        <f>$H18*'Base Data'!AG18</f>
        <v>0</v>
      </c>
      <c r="AH18" s="31">
        <f>$H18*'Base Data'!AH18</f>
        <v>0</v>
      </c>
      <c r="AI18" s="31">
        <f>$H18*'Base Data'!AI18</f>
        <v>0</v>
      </c>
      <c r="AJ18" s="31">
        <f>$H18*'Base Data'!AJ18</f>
        <v>0</v>
      </c>
      <c r="AK18" s="31">
        <f>$H18*'Base Data'!AK18</f>
        <v>0</v>
      </c>
      <c r="AL18" s="31">
        <f>$H18*'Base Data'!AL18</f>
        <v>0</v>
      </c>
      <c r="AM18" s="31">
        <f>$H18*'Base Data'!AM18</f>
        <v>0</v>
      </c>
      <c r="AN18" s="31">
        <f>$H18*'Base Data'!AN18</f>
        <v>0</v>
      </c>
      <c r="AO18" s="31">
        <f>$H18*'Base Data'!AO18</f>
        <v>0</v>
      </c>
      <c r="AP18" s="31">
        <f>$H18*'Base Data'!AP18</f>
        <v>0</v>
      </c>
      <c r="AQ18" s="31">
        <f>$H18*'Base Data'!AQ18</f>
        <v>0</v>
      </c>
      <c r="AR18" s="31">
        <f>$H18*'Base Data'!AR18</f>
        <v>0</v>
      </c>
      <c r="AS18" s="31">
        <f>$H18*'Base Data'!AS18</f>
        <v>0</v>
      </c>
      <c r="AT18" s="31">
        <f>$H18*'Base Data'!AT18</f>
        <v>0</v>
      </c>
      <c r="AU18" s="31">
        <f>$H18*'Base Data'!AU18</f>
        <v>0</v>
      </c>
      <c r="AV18" s="31">
        <f>$H18*'Base Data'!AV18</f>
        <v>0</v>
      </c>
      <c r="AW18" s="31">
        <f>$H18*'Base Data'!AW18</f>
        <v>0</v>
      </c>
      <c r="AX18" s="31">
        <f>$H18*'Base Data'!AX18</f>
        <v>0</v>
      </c>
      <c r="AY18" s="31">
        <f>$H18*'Base Data'!AY18</f>
        <v>0</v>
      </c>
      <c r="AZ18" s="31">
        <f>$H18*'Base Data'!AZ18</f>
        <v>0</v>
      </c>
      <c r="BA18" s="31">
        <f>$H18*'Base Data'!BA18</f>
        <v>0</v>
      </c>
      <c r="BB18" s="31">
        <f>$H18*'Base Data'!BB18</f>
        <v>0</v>
      </c>
      <c r="BC18" s="31">
        <f>$H18*'Base Data'!BC18</f>
        <v>0</v>
      </c>
      <c r="BD18" s="31">
        <f>$H18*'Base Data'!BD18</f>
        <v>0</v>
      </c>
      <c r="BE18" s="31">
        <f>$H18*'Base Data'!BE18</f>
        <v>0</v>
      </c>
      <c r="BF18" s="31">
        <f>$H18*'Base Data'!BF18</f>
        <v>0</v>
      </c>
      <c r="BG18" s="31">
        <f>$H18*'Base Data'!BG18</f>
        <v>0</v>
      </c>
      <c r="BH18" s="31">
        <f>$H18*'Base Data'!BH18</f>
        <v>0</v>
      </c>
      <c r="BI18" s="31">
        <f>$H18*'Base Data'!BI18</f>
        <v>0</v>
      </c>
      <c r="BJ18" s="31">
        <f>$H18*'Base Data'!BJ18</f>
        <v>0</v>
      </c>
      <c r="BK18" s="31">
        <f>$H18*'Base Data'!BK18</f>
        <v>0</v>
      </c>
      <c r="BL18" s="31">
        <f>$H18*'Base Data'!BL18</f>
        <v>0</v>
      </c>
      <c r="BM18" s="31">
        <f>$H18*'Base Data'!BM18</f>
        <v>0</v>
      </c>
      <c r="BN18" s="31">
        <f>$H18*'Base Data'!BN18</f>
        <v>0</v>
      </c>
      <c r="BO18" s="31">
        <f>$H18*'Base Data'!BO18</f>
        <v>0</v>
      </c>
      <c r="BP18" s="31">
        <f>$H18*'Base Data'!BP18</f>
        <v>0</v>
      </c>
      <c r="BQ18" s="31">
        <f>$H18*'Base Data'!BQ18</f>
        <v>0</v>
      </c>
      <c r="BR18" s="31">
        <f>$H18*'Base Data'!BR18</f>
        <v>0</v>
      </c>
      <c r="BS18" s="31">
        <f>$H18*'Base Data'!BS18</f>
        <v>0</v>
      </c>
      <c r="BT18" s="31">
        <f>$H18*'Base Data'!BT18</f>
        <v>0</v>
      </c>
      <c r="BU18" s="31">
        <f>$H18*'Base Data'!BU18</f>
        <v>0</v>
      </c>
      <c r="BV18" s="31">
        <f>$H18*'Base Data'!BV18</f>
        <v>0</v>
      </c>
      <c r="BW18" s="31">
        <f>$H18*'Base Data'!BW18</f>
        <v>0</v>
      </c>
      <c r="BX18" s="31">
        <f>$H18*'Base Data'!BX18</f>
        <v>0</v>
      </c>
      <c r="BY18" s="31">
        <f>$H18*'Base Data'!BY18</f>
        <v>0</v>
      </c>
      <c r="BZ18" s="31">
        <f>$H18*'Base Data'!BZ18</f>
        <v>0</v>
      </c>
      <c r="CA18" s="31">
        <f>$H18*'Base Data'!CA18</f>
        <v>0</v>
      </c>
      <c r="CB18" s="31">
        <f>$H18*'Base Data'!CB18</f>
        <v>0</v>
      </c>
      <c r="CC18" s="31">
        <f>$H18*'Base Data'!CC18</f>
        <v>0</v>
      </c>
      <c r="CD18" s="31">
        <f>$H18*'Base Data'!CD18</f>
        <v>0</v>
      </c>
      <c r="CE18" s="31">
        <f>$H18*'Base Data'!CE18</f>
        <v>0</v>
      </c>
      <c r="CF18" s="31">
        <f>$H18*'Base Data'!CF18</f>
        <v>0</v>
      </c>
      <c r="CG18" s="31">
        <f>$H18*'Base Data'!CG18</f>
        <v>0</v>
      </c>
      <c r="CH18" s="31">
        <f>$H18*'Base Data'!CH18</f>
        <v>0</v>
      </c>
      <c r="CI18" s="31">
        <f>$H18*'Base Data'!CI18</f>
        <v>0</v>
      </c>
      <c r="CJ18" s="31">
        <f>$H18*'Base Data'!CJ18</f>
        <v>0</v>
      </c>
      <c r="CK18" s="31">
        <f>$H18*'Base Data'!CK18</f>
        <v>0</v>
      </c>
      <c r="CL18" s="31">
        <f>$H18*'Base Data'!CL18</f>
        <v>0</v>
      </c>
      <c r="CM18" s="31">
        <f>$H18*'Base Data'!CM18</f>
        <v>0</v>
      </c>
      <c r="CN18" s="31">
        <f>$H18*'Base Data'!CN18</f>
        <v>0</v>
      </c>
      <c r="CO18" s="31">
        <f>$H18*'Base Data'!CO18</f>
        <v>0</v>
      </c>
      <c r="CP18" s="31">
        <f>$H18*'Base Data'!CP18</f>
        <v>0</v>
      </c>
      <c r="CQ18" s="31">
        <f>$H18*'Base Data'!CQ18</f>
        <v>0</v>
      </c>
      <c r="CR18" s="31">
        <f>$H18*'Base Data'!CR18</f>
        <v>0</v>
      </c>
      <c r="CS18" s="31">
        <f>$H18*'Base Data'!CS18</f>
        <v>0</v>
      </c>
      <c r="CT18" s="31">
        <f>$H18*'Base Data'!CT18</f>
        <v>0</v>
      </c>
      <c r="CU18" s="31">
        <f>$H18*'Base Data'!CU18</f>
        <v>0</v>
      </c>
      <c r="CV18" s="31">
        <f>$H18*'Base Data'!CV18</f>
        <v>0</v>
      </c>
      <c r="CW18" s="31">
        <f>$H18*'Base Data'!CW18</f>
        <v>0</v>
      </c>
      <c r="CX18" s="31">
        <f>$H18*'Base Data'!CX18</f>
        <v>0</v>
      </c>
      <c r="CY18" s="31">
        <f>$H18*'Base Data'!CY18</f>
        <v>0</v>
      </c>
      <c r="CZ18" s="31">
        <f>$H18*'Base Data'!CZ18</f>
        <v>0</v>
      </c>
      <c r="DA18" s="31">
        <f>$H18*'Base Data'!DA18</f>
        <v>0</v>
      </c>
      <c r="DB18" s="31">
        <f>$H18*'Base Data'!DB18</f>
        <v>0</v>
      </c>
      <c r="DC18" s="31">
        <f>$H18*'Base Data'!DC18</f>
        <v>0</v>
      </c>
      <c r="DD18" s="31">
        <f>$H18*'Base Data'!DD18</f>
        <v>0</v>
      </c>
      <c r="DE18" s="31">
        <f>$H18*'Base Data'!DE18</f>
        <v>0</v>
      </c>
      <c r="DF18" s="31">
        <f>$H18*'Base Data'!DF18</f>
        <v>0</v>
      </c>
      <c r="DG18" s="31">
        <f>$H18*'Base Data'!DG18</f>
        <v>0</v>
      </c>
      <c r="DH18" s="31">
        <f>$H18*'Base Data'!DH18</f>
        <v>0</v>
      </c>
      <c r="DI18" s="31">
        <f>$H18*'Base Data'!DI18</f>
        <v>0</v>
      </c>
      <c r="DJ18" s="31">
        <f>$H18*'Base Data'!DJ18</f>
        <v>0</v>
      </c>
      <c r="DK18" s="31">
        <f>$H18*'Base Data'!DK18</f>
        <v>0</v>
      </c>
      <c r="DL18" s="33">
        <f>$H18*'Base Data'!DL18</f>
        <v>0</v>
      </c>
    </row>
    <row r="19" spans="1:116" s="206" customFormat="1" ht="19.5" customHeight="1">
      <c r="A19" s="207">
        <f>'LCR Weights'!N19</f>
        <v>0</v>
      </c>
      <c r="B19" s="207"/>
      <c r="C19" s="73"/>
      <c r="D19" s="795" t="s">
        <v>12</v>
      </c>
      <c r="E19" s="793" t="s">
        <v>59</v>
      </c>
      <c r="F19" s="211" t="s">
        <v>60</v>
      </c>
      <c r="G19" s="811">
        <f>'LCR Weights'!M19</f>
        <v>1</v>
      </c>
      <c r="H19" s="811">
        <f>IF(Metrics!$I$7="Reported weights",'LCR Weights'!H19,'LCR Weights'!K19)</f>
        <v>1</v>
      </c>
      <c r="I19" s="518"/>
      <c r="J19" s="99"/>
      <c r="K19" s="31">
        <f>$H19*'Base Data'!K19</f>
        <v>0</v>
      </c>
      <c r="L19" s="31">
        <f>$H19*'Base Data'!L19</f>
        <v>0</v>
      </c>
      <c r="M19" s="31">
        <f>$H19*'Base Data'!M19</f>
        <v>0</v>
      </c>
      <c r="N19" s="31">
        <f>$H19*'Base Data'!N19</f>
        <v>0</v>
      </c>
      <c r="O19" s="31">
        <f>$H19*'Base Data'!O19</f>
        <v>0</v>
      </c>
      <c r="P19" s="31">
        <f>$H19*'Base Data'!P19</f>
        <v>0</v>
      </c>
      <c r="Q19" s="31">
        <f>$H19*'Base Data'!Q19</f>
        <v>0</v>
      </c>
      <c r="R19" s="31">
        <f>$H19*'Base Data'!R19</f>
        <v>0</v>
      </c>
      <c r="S19" s="31">
        <f>$H19*'Base Data'!S19</f>
        <v>0</v>
      </c>
      <c r="T19" s="31">
        <f>$H19*'Base Data'!T19</f>
        <v>0</v>
      </c>
      <c r="U19" s="31">
        <f>$H19*'Base Data'!U19</f>
        <v>0</v>
      </c>
      <c r="V19" s="31">
        <f>$H19*'Base Data'!V19</f>
        <v>0</v>
      </c>
      <c r="W19" s="31">
        <f>$H19*'Base Data'!W19</f>
        <v>0</v>
      </c>
      <c r="X19" s="31">
        <f>$H19*'Base Data'!X19</f>
        <v>0</v>
      </c>
      <c r="Y19" s="31">
        <f>$H19*'Base Data'!Y19</f>
        <v>0</v>
      </c>
      <c r="Z19" s="31">
        <f>$H19*'Base Data'!Z19</f>
        <v>0</v>
      </c>
      <c r="AA19" s="31">
        <f>$H19*'Base Data'!AA19</f>
        <v>0</v>
      </c>
      <c r="AB19" s="31">
        <f>$H19*'Base Data'!AB19</f>
        <v>0</v>
      </c>
      <c r="AC19" s="31">
        <f>$H19*'Base Data'!AC19</f>
        <v>0</v>
      </c>
      <c r="AD19" s="31">
        <f>$H19*'Base Data'!AD19</f>
        <v>0</v>
      </c>
      <c r="AE19" s="31">
        <f>$H19*'Base Data'!AE19</f>
        <v>0</v>
      </c>
      <c r="AF19" s="31">
        <f>$H19*'Base Data'!AF19</f>
        <v>0</v>
      </c>
      <c r="AG19" s="31">
        <f>$H19*'Base Data'!AG19</f>
        <v>0</v>
      </c>
      <c r="AH19" s="31">
        <f>$H19*'Base Data'!AH19</f>
        <v>0</v>
      </c>
      <c r="AI19" s="31">
        <f>$H19*'Base Data'!AI19</f>
        <v>0</v>
      </c>
      <c r="AJ19" s="31">
        <f>$H19*'Base Data'!AJ19</f>
        <v>0</v>
      </c>
      <c r="AK19" s="31">
        <f>$H19*'Base Data'!AK19</f>
        <v>0</v>
      </c>
      <c r="AL19" s="31">
        <f>$H19*'Base Data'!AL19</f>
        <v>0</v>
      </c>
      <c r="AM19" s="31">
        <f>$H19*'Base Data'!AM19</f>
        <v>0</v>
      </c>
      <c r="AN19" s="31">
        <f>$H19*'Base Data'!AN19</f>
        <v>0</v>
      </c>
      <c r="AO19" s="31">
        <f>$H19*'Base Data'!AO19</f>
        <v>0</v>
      </c>
      <c r="AP19" s="31">
        <f>$H19*'Base Data'!AP19</f>
        <v>0</v>
      </c>
      <c r="AQ19" s="31">
        <f>$H19*'Base Data'!AQ19</f>
        <v>0</v>
      </c>
      <c r="AR19" s="31">
        <f>$H19*'Base Data'!AR19</f>
        <v>0</v>
      </c>
      <c r="AS19" s="31">
        <f>$H19*'Base Data'!AS19</f>
        <v>0</v>
      </c>
      <c r="AT19" s="31">
        <f>$H19*'Base Data'!AT19</f>
        <v>0</v>
      </c>
      <c r="AU19" s="31">
        <f>$H19*'Base Data'!AU19</f>
        <v>0</v>
      </c>
      <c r="AV19" s="31">
        <f>$H19*'Base Data'!AV19</f>
        <v>0</v>
      </c>
      <c r="AW19" s="31">
        <f>$H19*'Base Data'!AW19</f>
        <v>0</v>
      </c>
      <c r="AX19" s="31">
        <f>$H19*'Base Data'!AX19</f>
        <v>0</v>
      </c>
      <c r="AY19" s="31">
        <f>$H19*'Base Data'!AY19</f>
        <v>0</v>
      </c>
      <c r="AZ19" s="31">
        <f>$H19*'Base Data'!AZ19</f>
        <v>0</v>
      </c>
      <c r="BA19" s="31">
        <f>$H19*'Base Data'!BA19</f>
        <v>0</v>
      </c>
      <c r="BB19" s="31">
        <f>$H19*'Base Data'!BB19</f>
        <v>0</v>
      </c>
      <c r="BC19" s="31">
        <f>$H19*'Base Data'!BC19</f>
        <v>0</v>
      </c>
      <c r="BD19" s="31">
        <f>$H19*'Base Data'!BD19</f>
        <v>0</v>
      </c>
      <c r="BE19" s="31">
        <f>$H19*'Base Data'!BE19</f>
        <v>0</v>
      </c>
      <c r="BF19" s="31">
        <f>$H19*'Base Data'!BF19</f>
        <v>0</v>
      </c>
      <c r="BG19" s="31">
        <f>$H19*'Base Data'!BG19</f>
        <v>0</v>
      </c>
      <c r="BH19" s="31">
        <f>$H19*'Base Data'!BH19</f>
        <v>0</v>
      </c>
      <c r="BI19" s="31">
        <f>$H19*'Base Data'!BI19</f>
        <v>0</v>
      </c>
      <c r="BJ19" s="31">
        <f>$H19*'Base Data'!BJ19</f>
        <v>0</v>
      </c>
      <c r="BK19" s="31">
        <f>$H19*'Base Data'!BK19</f>
        <v>0</v>
      </c>
      <c r="BL19" s="31">
        <f>$H19*'Base Data'!BL19</f>
        <v>0</v>
      </c>
      <c r="BM19" s="31">
        <f>$H19*'Base Data'!BM19</f>
        <v>0</v>
      </c>
      <c r="BN19" s="31">
        <f>$H19*'Base Data'!BN19</f>
        <v>0</v>
      </c>
      <c r="BO19" s="31">
        <f>$H19*'Base Data'!BO19</f>
        <v>0</v>
      </c>
      <c r="BP19" s="31">
        <f>$H19*'Base Data'!BP19</f>
        <v>0</v>
      </c>
      <c r="BQ19" s="31">
        <f>$H19*'Base Data'!BQ19</f>
        <v>0</v>
      </c>
      <c r="BR19" s="31">
        <f>$H19*'Base Data'!BR19</f>
        <v>0</v>
      </c>
      <c r="BS19" s="31">
        <f>$H19*'Base Data'!BS19</f>
        <v>0</v>
      </c>
      <c r="BT19" s="31">
        <f>$H19*'Base Data'!BT19</f>
        <v>0</v>
      </c>
      <c r="BU19" s="31">
        <f>$H19*'Base Data'!BU19</f>
        <v>0</v>
      </c>
      <c r="BV19" s="31">
        <f>$H19*'Base Data'!BV19</f>
        <v>0</v>
      </c>
      <c r="BW19" s="31">
        <f>$H19*'Base Data'!BW19</f>
        <v>0</v>
      </c>
      <c r="BX19" s="31">
        <f>$H19*'Base Data'!BX19</f>
        <v>0</v>
      </c>
      <c r="BY19" s="31">
        <f>$H19*'Base Data'!BY19</f>
        <v>0</v>
      </c>
      <c r="BZ19" s="31">
        <f>$H19*'Base Data'!BZ19</f>
        <v>0</v>
      </c>
      <c r="CA19" s="31">
        <f>$H19*'Base Data'!CA19</f>
        <v>0</v>
      </c>
      <c r="CB19" s="31">
        <f>$H19*'Base Data'!CB19</f>
        <v>0</v>
      </c>
      <c r="CC19" s="31">
        <f>$H19*'Base Data'!CC19</f>
        <v>0</v>
      </c>
      <c r="CD19" s="31">
        <f>$H19*'Base Data'!CD19</f>
        <v>0</v>
      </c>
      <c r="CE19" s="31">
        <f>$H19*'Base Data'!CE19</f>
        <v>0</v>
      </c>
      <c r="CF19" s="31">
        <f>$H19*'Base Data'!CF19</f>
        <v>0</v>
      </c>
      <c r="CG19" s="31">
        <f>$H19*'Base Data'!CG19</f>
        <v>0</v>
      </c>
      <c r="CH19" s="31">
        <f>$H19*'Base Data'!CH19</f>
        <v>0</v>
      </c>
      <c r="CI19" s="31">
        <f>$H19*'Base Data'!CI19</f>
        <v>0</v>
      </c>
      <c r="CJ19" s="31">
        <f>$H19*'Base Data'!CJ19</f>
        <v>0</v>
      </c>
      <c r="CK19" s="31">
        <f>$H19*'Base Data'!CK19</f>
        <v>0</v>
      </c>
      <c r="CL19" s="31">
        <f>$H19*'Base Data'!CL19</f>
        <v>0</v>
      </c>
      <c r="CM19" s="31">
        <f>$H19*'Base Data'!CM19</f>
        <v>0</v>
      </c>
      <c r="CN19" s="31">
        <f>$H19*'Base Data'!CN19</f>
        <v>0</v>
      </c>
      <c r="CO19" s="31">
        <f>$H19*'Base Data'!CO19</f>
        <v>0</v>
      </c>
      <c r="CP19" s="31">
        <f>$H19*'Base Data'!CP19</f>
        <v>0</v>
      </c>
      <c r="CQ19" s="31">
        <f>$H19*'Base Data'!CQ19</f>
        <v>0</v>
      </c>
      <c r="CR19" s="31">
        <f>$H19*'Base Data'!CR19</f>
        <v>0</v>
      </c>
      <c r="CS19" s="31">
        <f>$H19*'Base Data'!CS19</f>
        <v>0</v>
      </c>
      <c r="CT19" s="31">
        <f>$H19*'Base Data'!CT19</f>
        <v>0</v>
      </c>
      <c r="CU19" s="31">
        <f>$H19*'Base Data'!CU19</f>
        <v>0</v>
      </c>
      <c r="CV19" s="31">
        <f>$H19*'Base Data'!CV19</f>
        <v>0</v>
      </c>
      <c r="CW19" s="31">
        <f>$H19*'Base Data'!CW19</f>
        <v>0</v>
      </c>
      <c r="CX19" s="31">
        <f>$H19*'Base Data'!CX19</f>
        <v>0</v>
      </c>
      <c r="CY19" s="31">
        <f>$H19*'Base Data'!CY19</f>
        <v>0</v>
      </c>
      <c r="CZ19" s="31">
        <f>$H19*'Base Data'!CZ19</f>
        <v>0</v>
      </c>
      <c r="DA19" s="31">
        <f>$H19*'Base Data'!DA19</f>
        <v>0</v>
      </c>
      <c r="DB19" s="31">
        <f>$H19*'Base Data'!DB19</f>
        <v>0</v>
      </c>
      <c r="DC19" s="31">
        <f>$H19*'Base Data'!DC19</f>
        <v>0</v>
      </c>
      <c r="DD19" s="31">
        <f>$H19*'Base Data'!DD19</f>
        <v>0</v>
      </c>
      <c r="DE19" s="31">
        <f>$H19*'Base Data'!DE19</f>
        <v>0</v>
      </c>
      <c r="DF19" s="31">
        <f>$H19*'Base Data'!DF19</f>
        <v>0</v>
      </c>
      <c r="DG19" s="31">
        <f>$H19*'Base Data'!DG19</f>
        <v>0</v>
      </c>
      <c r="DH19" s="31">
        <f>$H19*'Base Data'!DH19</f>
        <v>0</v>
      </c>
      <c r="DI19" s="31">
        <f>$H19*'Base Data'!DI19</f>
        <v>0</v>
      </c>
      <c r="DJ19" s="31">
        <f>$H19*'Base Data'!DJ19</f>
        <v>0</v>
      </c>
      <c r="DK19" s="31">
        <f>$H19*'Base Data'!DK19</f>
        <v>0</v>
      </c>
      <c r="DL19" s="33">
        <f>$H19*'Base Data'!DL19</f>
        <v>0</v>
      </c>
    </row>
    <row r="20" spans="1:116" s="206" customFormat="1" ht="19.5" customHeight="1">
      <c r="A20" s="207">
        <f>'LCR Weights'!N20</f>
        <v>0</v>
      </c>
      <c r="B20" s="207"/>
      <c r="C20" s="73"/>
      <c r="D20" s="795" t="s">
        <v>13</v>
      </c>
      <c r="E20" s="793" t="s">
        <v>61</v>
      </c>
      <c r="F20" s="211" t="s">
        <v>62</v>
      </c>
      <c r="G20" s="811">
        <f>'LCR Weights'!M20</f>
        <v>1</v>
      </c>
      <c r="H20" s="811">
        <f>IF(Metrics!$I$7="Reported weights",'LCR Weights'!H20,'LCR Weights'!K20)</f>
        <v>1</v>
      </c>
      <c r="I20" s="518"/>
      <c r="J20" s="99"/>
      <c r="K20" s="31">
        <f>$H20*'Base Data'!K20</f>
        <v>0</v>
      </c>
      <c r="L20" s="31">
        <f>$H20*'Base Data'!L20</f>
        <v>0</v>
      </c>
      <c r="M20" s="31">
        <f>$H20*'Base Data'!M20</f>
        <v>0</v>
      </c>
      <c r="N20" s="31">
        <f>$H20*'Base Data'!N20</f>
        <v>0</v>
      </c>
      <c r="O20" s="31">
        <f>$H20*'Base Data'!O20</f>
        <v>0</v>
      </c>
      <c r="P20" s="31">
        <f>$H20*'Base Data'!P20</f>
        <v>0</v>
      </c>
      <c r="Q20" s="31">
        <f>$H20*'Base Data'!Q20</f>
        <v>0</v>
      </c>
      <c r="R20" s="31">
        <f>$H20*'Base Data'!R20</f>
        <v>0</v>
      </c>
      <c r="S20" s="31">
        <f>$H20*'Base Data'!S20</f>
        <v>0</v>
      </c>
      <c r="T20" s="31">
        <f>$H20*'Base Data'!T20</f>
        <v>0</v>
      </c>
      <c r="U20" s="31">
        <f>$H20*'Base Data'!U20</f>
        <v>0</v>
      </c>
      <c r="V20" s="31">
        <f>$H20*'Base Data'!V20</f>
        <v>0</v>
      </c>
      <c r="W20" s="31">
        <f>$H20*'Base Data'!W20</f>
        <v>0</v>
      </c>
      <c r="X20" s="31">
        <f>$H20*'Base Data'!X20</f>
        <v>0</v>
      </c>
      <c r="Y20" s="31">
        <f>$H20*'Base Data'!Y20</f>
        <v>0</v>
      </c>
      <c r="Z20" s="31">
        <f>$H20*'Base Data'!Z20</f>
        <v>0</v>
      </c>
      <c r="AA20" s="31">
        <f>$H20*'Base Data'!AA20</f>
        <v>0</v>
      </c>
      <c r="AB20" s="31">
        <f>$H20*'Base Data'!AB20</f>
        <v>0</v>
      </c>
      <c r="AC20" s="31">
        <f>$H20*'Base Data'!AC20</f>
        <v>0</v>
      </c>
      <c r="AD20" s="31">
        <f>$H20*'Base Data'!AD20</f>
        <v>0</v>
      </c>
      <c r="AE20" s="31">
        <f>$H20*'Base Data'!AE20</f>
        <v>0</v>
      </c>
      <c r="AF20" s="31">
        <f>$H20*'Base Data'!AF20</f>
        <v>0</v>
      </c>
      <c r="AG20" s="31">
        <f>$H20*'Base Data'!AG20</f>
        <v>0</v>
      </c>
      <c r="AH20" s="31">
        <f>$H20*'Base Data'!AH20</f>
        <v>0</v>
      </c>
      <c r="AI20" s="31">
        <f>$H20*'Base Data'!AI20</f>
        <v>0</v>
      </c>
      <c r="AJ20" s="31">
        <f>$H20*'Base Data'!AJ20</f>
        <v>0</v>
      </c>
      <c r="AK20" s="31">
        <f>$H20*'Base Data'!AK20</f>
        <v>0</v>
      </c>
      <c r="AL20" s="31">
        <f>$H20*'Base Data'!AL20</f>
        <v>0</v>
      </c>
      <c r="AM20" s="31">
        <f>$H20*'Base Data'!AM20</f>
        <v>0</v>
      </c>
      <c r="AN20" s="31">
        <f>$H20*'Base Data'!AN20</f>
        <v>0</v>
      </c>
      <c r="AO20" s="31">
        <f>$H20*'Base Data'!AO20</f>
        <v>0</v>
      </c>
      <c r="AP20" s="31">
        <f>$H20*'Base Data'!AP20</f>
        <v>0</v>
      </c>
      <c r="AQ20" s="31">
        <f>$H20*'Base Data'!AQ20</f>
        <v>0</v>
      </c>
      <c r="AR20" s="31">
        <f>$H20*'Base Data'!AR20</f>
        <v>0</v>
      </c>
      <c r="AS20" s="31">
        <f>$H20*'Base Data'!AS20</f>
        <v>0</v>
      </c>
      <c r="AT20" s="31">
        <f>$H20*'Base Data'!AT20</f>
        <v>0</v>
      </c>
      <c r="AU20" s="31">
        <f>$H20*'Base Data'!AU20</f>
        <v>0</v>
      </c>
      <c r="AV20" s="31">
        <f>$H20*'Base Data'!AV20</f>
        <v>0</v>
      </c>
      <c r="AW20" s="31">
        <f>$H20*'Base Data'!AW20</f>
        <v>0</v>
      </c>
      <c r="AX20" s="31">
        <f>$H20*'Base Data'!AX20</f>
        <v>0</v>
      </c>
      <c r="AY20" s="31">
        <f>$H20*'Base Data'!AY20</f>
        <v>0</v>
      </c>
      <c r="AZ20" s="31">
        <f>$H20*'Base Data'!AZ20</f>
        <v>0</v>
      </c>
      <c r="BA20" s="31">
        <f>$H20*'Base Data'!BA20</f>
        <v>0</v>
      </c>
      <c r="BB20" s="31">
        <f>$H20*'Base Data'!BB20</f>
        <v>0</v>
      </c>
      <c r="BC20" s="31">
        <f>$H20*'Base Data'!BC20</f>
        <v>0</v>
      </c>
      <c r="BD20" s="31">
        <f>$H20*'Base Data'!BD20</f>
        <v>0</v>
      </c>
      <c r="BE20" s="31">
        <f>$H20*'Base Data'!BE20</f>
        <v>0</v>
      </c>
      <c r="BF20" s="31">
        <f>$H20*'Base Data'!BF20</f>
        <v>0</v>
      </c>
      <c r="BG20" s="31">
        <f>$H20*'Base Data'!BG20</f>
        <v>0</v>
      </c>
      <c r="BH20" s="31">
        <f>$H20*'Base Data'!BH20</f>
        <v>0</v>
      </c>
      <c r="BI20" s="31">
        <f>$H20*'Base Data'!BI20</f>
        <v>0</v>
      </c>
      <c r="BJ20" s="31">
        <f>$H20*'Base Data'!BJ20</f>
        <v>0</v>
      </c>
      <c r="BK20" s="31">
        <f>$H20*'Base Data'!BK20</f>
        <v>0</v>
      </c>
      <c r="BL20" s="31">
        <f>$H20*'Base Data'!BL20</f>
        <v>0</v>
      </c>
      <c r="BM20" s="31">
        <f>$H20*'Base Data'!BM20</f>
        <v>0</v>
      </c>
      <c r="BN20" s="31">
        <f>$H20*'Base Data'!BN20</f>
        <v>0</v>
      </c>
      <c r="BO20" s="31">
        <f>$H20*'Base Data'!BO20</f>
        <v>0</v>
      </c>
      <c r="BP20" s="31">
        <f>$H20*'Base Data'!BP20</f>
        <v>0</v>
      </c>
      <c r="BQ20" s="31">
        <f>$H20*'Base Data'!BQ20</f>
        <v>0</v>
      </c>
      <c r="BR20" s="31">
        <f>$H20*'Base Data'!BR20</f>
        <v>0</v>
      </c>
      <c r="BS20" s="31">
        <f>$H20*'Base Data'!BS20</f>
        <v>0</v>
      </c>
      <c r="BT20" s="31">
        <f>$H20*'Base Data'!BT20</f>
        <v>0</v>
      </c>
      <c r="BU20" s="31">
        <f>$H20*'Base Data'!BU20</f>
        <v>0</v>
      </c>
      <c r="BV20" s="31">
        <f>$H20*'Base Data'!BV20</f>
        <v>0</v>
      </c>
      <c r="BW20" s="31">
        <f>$H20*'Base Data'!BW20</f>
        <v>0</v>
      </c>
      <c r="BX20" s="31">
        <f>$H20*'Base Data'!BX20</f>
        <v>0</v>
      </c>
      <c r="BY20" s="31">
        <f>$H20*'Base Data'!BY20</f>
        <v>0</v>
      </c>
      <c r="BZ20" s="31">
        <f>$H20*'Base Data'!BZ20</f>
        <v>0</v>
      </c>
      <c r="CA20" s="31">
        <f>$H20*'Base Data'!CA20</f>
        <v>0</v>
      </c>
      <c r="CB20" s="31">
        <f>$H20*'Base Data'!CB20</f>
        <v>0</v>
      </c>
      <c r="CC20" s="31">
        <f>$H20*'Base Data'!CC20</f>
        <v>0</v>
      </c>
      <c r="CD20" s="31">
        <f>$H20*'Base Data'!CD20</f>
        <v>0</v>
      </c>
      <c r="CE20" s="31">
        <f>$H20*'Base Data'!CE20</f>
        <v>0</v>
      </c>
      <c r="CF20" s="31">
        <f>$H20*'Base Data'!CF20</f>
        <v>0</v>
      </c>
      <c r="CG20" s="31">
        <f>$H20*'Base Data'!CG20</f>
        <v>0</v>
      </c>
      <c r="CH20" s="31">
        <f>$H20*'Base Data'!CH20</f>
        <v>0</v>
      </c>
      <c r="CI20" s="31">
        <f>$H20*'Base Data'!CI20</f>
        <v>0</v>
      </c>
      <c r="CJ20" s="31">
        <f>$H20*'Base Data'!CJ20</f>
        <v>0</v>
      </c>
      <c r="CK20" s="31">
        <f>$H20*'Base Data'!CK20</f>
        <v>0</v>
      </c>
      <c r="CL20" s="31">
        <f>$H20*'Base Data'!CL20</f>
        <v>0</v>
      </c>
      <c r="CM20" s="31">
        <f>$H20*'Base Data'!CM20</f>
        <v>0</v>
      </c>
      <c r="CN20" s="31">
        <f>$H20*'Base Data'!CN20</f>
        <v>0</v>
      </c>
      <c r="CO20" s="31">
        <f>$H20*'Base Data'!CO20</f>
        <v>0</v>
      </c>
      <c r="CP20" s="31">
        <f>$H20*'Base Data'!CP20</f>
        <v>0</v>
      </c>
      <c r="CQ20" s="31">
        <f>$H20*'Base Data'!CQ20</f>
        <v>0</v>
      </c>
      <c r="CR20" s="31">
        <f>$H20*'Base Data'!CR20</f>
        <v>0</v>
      </c>
      <c r="CS20" s="31">
        <f>$H20*'Base Data'!CS20</f>
        <v>0</v>
      </c>
      <c r="CT20" s="31">
        <f>$H20*'Base Data'!CT20</f>
        <v>0</v>
      </c>
      <c r="CU20" s="31">
        <f>$H20*'Base Data'!CU20</f>
        <v>0</v>
      </c>
      <c r="CV20" s="31">
        <f>$H20*'Base Data'!CV20</f>
        <v>0</v>
      </c>
      <c r="CW20" s="31">
        <f>$H20*'Base Data'!CW20</f>
        <v>0</v>
      </c>
      <c r="CX20" s="31">
        <f>$H20*'Base Data'!CX20</f>
        <v>0</v>
      </c>
      <c r="CY20" s="31">
        <f>$H20*'Base Data'!CY20</f>
        <v>0</v>
      </c>
      <c r="CZ20" s="31">
        <f>$H20*'Base Data'!CZ20</f>
        <v>0</v>
      </c>
      <c r="DA20" s="31">
        <f>$H20*'Base Data'!DA20</f>
        <v>0</v>
      </c>
      <c r="DB20" s="31">
        <f>$H20*'Base Data'!DB20</f>
        <v>0</v>
      </c>
      <c r="DC20" s="31">
        <f>$H20*'Base Data'!DC20</f>
        <v>0</v>
      </c>
      <c r="DD20" s="31">
        <f>$H20*'Base Data'!DD20</f>
        <v>0</v>
      </c>
      <c r="DE20" s="31">
        <f>$H20*'Base Data'!DE20</f>
        <v>0</v>
      </c>
      <c r="DF20" s="31">
        <f>$H20*'Base Data'!DF20</f>
        <v>0</v>
      </c>
      <c r="DG20" s="31">
        <f>$H20*'Base Data'!DG20</f>
        <v>0</v>
      </c>
      <c r="DH20" s="31">
        <f>$H20*'Base Data'!DH20</f>
        <v>0</v>
      </c>
      <c r="DI20" s="31">
        <f>$H20*'Base Data'!DI20</f>
        <v>0</v>
      </c>
      <c r="DJ20" s="31">
        <f>$H20*'Base Data'!DJ20</f>
        <v>0</v>
      </c>
      <c r="DK20" s="31">
        <f>$H20*'Base Data'!DK20</f>
        <v>0</v>
      </c>
      <c r="DL20" s="33">
        <f>$H20*'Base Data'!DL20</f>
        <v>0</v>
      </c>
    </row>
    <row r="21" spans="1:116" s="206" customFormat="1" ht="19.5" customHeight="1">
      <c r="A21" s="207">
        <f>'LCR Weights'!N21</f>
        <v>0</v>
      </c>
      <c r="B21" s="207"/>
      <c r="C21" s="73"/>
      <c r="D21" s="795" t="s">
        <v>14</v>
      </c>
      <c r="E21" s="793" t="s">
        <v>63</v>
      </c>
      <c r="F21" s="88" t="s">
        <v>64</v>
      </c>
      <c r="G21" s="811">
        <f>'LCR Weights'!M21</f>
        <v>1</v>
      </c>
      <c r="H21" s="811">
        <f>IF(Metrics!$I$7="Reported weights",'LCR Weights'!H21,'LCR Weights'!K21)</f>
        <v>1</v>
      </c>
      <c r="I21" s="518"/>
      <c r="J21" s="99"/>
      <c r="K21" s="31">
        <f>$H21*'Base Data'!K21</f>
        <v>0</v>
      </c>
      <c r="L21" s="31">
        <f>$H21*'Base Data'!L21</f>
        <v>0</v>
      </c>
      <c r="M21" s="31">
        <f>$H21*'Base Data'!M21</f>
        <v>0</v>
      </c>
      <c r="N21" s="31">
        <f>$H21*'Base Data'!N21</f>
        <v>0</v>
      </c>
      <c r="O21" s="31">
        <f>$H21*'Base Data'!O21</f>
        <v>0</v>
      </c>
      <c r="P21" s="31">
        <f>$H21*'Base Data'!P21</f>
        <v>0</v>
      </c>
      <c r="Q21" s="31">
        <f>$H21*'Base Data'!Q21</f>
        <v>0</v>
      </c>
      <c r="R21" s="31">
        <f>$H21*'Base Data'!R21</f>
        <v>0</v>
      </c>
      <c r="S21" s="31">
        <f>$H21*'Base Data'!S21</f>
        <v>0</v>
      </c>
      <c r="T21" s="31">
        <f>$H21*'Base Data'!T21</f>
        <v>0</v>
      </c>
      <c r="U21" s="31">
        <f>$H21*'Base Data'!U21</f>
        <v>0</v>
      </c>
      <c r="V21" s="31">
        <f>$H21*'Base Data'!V21</f>
        <v>0</v>
      </c>
      <c r="W21" s="31">
        <f>$H21*'Base Data'!W21</f>
        <v>0</v>
      </c>
      <c r="X21" s="31">
        <f>$H21*'Base Data'!X21</f>
        <v>0</v>
      </c>
      <c r="Y21" s="31">
        <f>$H21*'Base Data'!Y21</f>
        <v>0</v>
      </c>
      <c r="Z21" s="31">
        <f>$H21*'Base Data'!Z21</f>
        <v>0</v>
      </c>
      <c r="AA21" s="31">
        <f>$H21*'Base Data'!AA21</f>
        <v>0</v>
      </c>
      <c r="AB21" s="31">
        <f>$H21*'Base Data'!AB21</f>
        <v>0</v>
      </c>
      <c r="AC21" s="31">
        <f>$H21*'Base Data'!AC21</f>
        <v>0</v>
      </c>
      <c r="AD21" s="31">
        <f>$H21*'Base Data'!AD21</f>
        <v>0</v>
      </c>
      <c r="AE21" s="31">
        <f>$H21*'Base Data'!AE21</f>
        <v>0</v>
      </c>
      <c r="AF21" s="31">
        <f>$H21*'Base Data'!AF21</f>
        <v>0</v>
      </c>
      <c r="AG21" s="31">
        <f>$H21*'Base Data'!AG21</f>
        <v>0</v>
      </c>
      <c r="AH21" s="31">
        <f>$H21*'Base Data'!AH21</f>
        <v>0</v>
      </c>
      <c r="AI21" s="31">
        <f>$H21*'Base Data'!AI21</f>
        <v>0</v>
      </c>
      <c r="AJ21" s="31">
        <f>$H21*'Base Data'!AJ21</f>
        <v>0</v>
      </c>
      <c r="AK21" s="31">
        <f>$H21*'Base Data'!AK21</f>
        <v>0</v>
      </c>
      <c r="AL21" s="31">
        <f>$H21*'Base Data'!AL21</f>
        <v>0</v>
      </c>
      <c r="AM21" s="31">
        <f>$H21*'Base Data'!AM21</f>
        <v>0</v>
      </c>
      <c r="AN21" s="31">
        <f>$H21*'Base Data'!AN21</f>
        <v>0</v>
      </c>
      <c r="AO21" s="31">
        <f>$H21*'Base Data'!AO21</f>
        <v>0</v>
      </c>
      <c r="AP21" s="31">
        <f>$H21*'Base Data'!AP21</f>
        <v>0</v>
      </c>
      <c r="AQ21" s="31">
        <f>$H21*'Base Data'!AQ21</f>
        <v>0</v>
      </c>
      <c r="AR21" s="31">
        <f>$H21*'Base Data'!AR21</f>
        <v>0</v>
      </c>
      <c r="AS21" s="31">
        <f>$H21*'Base Data'!AS21</f>
        <v>0</v>
      </c>
      <c r="AT21" s="31">
        <f>$H21*'Base Data'!AT21</f>
        <v>0</v>
      </c>
      <c r="AU21" s="31">
        <f>$H21*'Base Data'!AU21</f>
        <v>0</v>
      </c>
      <c r="AV21" s="31">
        <f>$H21*'Base Data'!AV21</f>
        <v>0</v>
      </c>
      <c r="AW21" s="31">
        <f>$H21*'Base Data'!AW21</f>
        <v>0</v>
      </c>
      <c r="AX21" s="31">
        <f>$H21*'Base Data'!AX21</f>
        <v>0</v>
      </c>
      <c r="AY21" s="31">
        <f>$H21*'Base Data'!AY21</f>
        <v>0</v>
      </c>
      <c r="AZ21" s="31">
        <f>$H21*'Base Data'!AZ21</f>
        <v>0</v>
      </c>
      <c r="BA21" s="31">
        <f>$H21*'Base Data'!BA21</f>
        <v>0</v>
      </c>
      <c r="BB21" s="31">
        <f>$H21*'Base Data'!BB21</f>
        <v>0</v>
      </c>
      <c r="BC21" s="31">
        <f>$H21*'Base Data'!BC21</f>
        <v>0</v>
      </c>
      <c r="BD21" s="31">
        <f>$H21*'Base Data'!BD21</f>
        <v>0</v>
      </c>
      <c r="BE21" s="31">
        <f>$H21*'Base Data'!BE21</f>
        <v>0</v>
      </c>
      <c r="BF21" s="31">
        <f>$H21*'Base Data'!BF21</f>
        <v>0</v>
      </c>
      <c r="BG21" s="31">
        <f>$H21*'Base Data'!BG21</f>
        <v>0</v>
      </c>
      <c r="BH21" s="31">
        <f>$H21*'Base Data'!BH21</f>
        <v>0</v>
      </c>
      <c r="BI21" s="31">
        <f>$H21*'Base Data'!BI21</f>
        <v>0</v>
      </c>
      <c r="BJ21" s="31">
        <f>$H21*'Base Data'!BJ21</f>
        <v>0</v>
      </c>
      <c r="BK21" s="31">
        <f>$H21*'Base Data'!BK21</f>
        <v>0</v>
      </c>
      <c r="BL21" s="31">
        <f>$H21*'Base Data'!BL21</f>
        <v>0</v>
      </c>
      <c r="BM21" s="31">
        <f>$H21*'Base Data'!BM21</f>
        <v>0</v>
      </c>
      <c r="BN21" s="31">
        <f>$H21*'Base Data'!BN21</f>
        <v>0</v>
      </c>
      <c r="BO21" s="31">
        <f>$H21*'Base Data'!BO21</f>
        <v>0</v>
      </c>
      <c r="BP21" s="31">
        <f>$H21*'Base Data'!BP21</f>
        <v>0</v>
      </c>
      <c r="BQ21" s="31">
        <f>$H21*'Base Data'!BQ21</f>
        <v>0</v>
      </c>
      <c r="BR21" s="31">
        <f>$H21*'Base Data'!BR21</f>
        <v>0</v>
      </c>
      <c r="BS21" s="31">
        <f>$H21*'Base Data'!BS21</f>
        <v>0</v>
      </c>
      <c r="BT21" s="31">
        <f>$H21*'Base Data'!BT21</f>
        <v>0</v>
      </c>
      <c r="BU21" s="31">
        <f>$H21*'Base Data'!BU21</f>
        <v>0</v>
      </c>
      <c r="BV21" s="31">
        <f>$H21*'Base Data'!BV21</f>
        <v>0</v>
      </c>
      <c r="BW21" s="31">
        <f>$H21*'Base Data'!BW21</f>
        <v>0</v>
      </c>
      <c r="BX21" s="31">
        <f>$H21*'Base Data'!BX21</f>
        <v>0</v>
      </c>
      <c r="BY21" s="31">
        <f>$H21*'Base Data'!BY21</f>
        <v>0</v>
      </c>
      <c r="BZ21" s="31">
        <f>$H21*'Base Data'!BZ21</f>
        <v>0</v>
      </c>
      <c r="CA21" s="31">
        <f>$H21*'Base Data'!CA21</f>
        <v>0</v>
      </c>
      <c r="CB21" s="31">
        <f>$H21*'Base Data'!CB21</f>
        <v>0</v>
      </c>
      <c r="CC21" s="31">
        <f>$H21*'Base Data'!CC21</f>
        <v>0</v>
      </c>
      <c r="CD21" s="31">
        <f>$H21*'Base Data'!CD21</f>
        <v>0</v>
      </c>
      <c r="CE21" s="31">
        <f>$H21*'Base Data'!CE21</f>
        <v>0</v>
      </c>
      <c r="CF21" s="31">
        <f>$H21*'Base Data'!CF21</f>
        <v>0</v>
      </c>
      <c r="CG21" s="31">
        <f>$H21*'Base Data'!CG21</f>
        <v>0</v>
      </c>
      <c r="CH21" s="31">
        <f>$H21*'Base Data'!CH21</f>
        <v>0</v>
      </c>
      <c r="CI21" s="31">
        <f>$H21*'Base Data'!CI21</f>
        <v>0</v>
      </c>
      <c r="CJ21" s="31">
        <f>$H21*'Base Data'!CJ21</f>
        <v>0</v>
      </c>
      <c r="CK21" s="31">
        <f>$H21*'Base Data'!CK21</f>
        <v>0</v>
      </c>
      <c r="CL21" s="31">
        <f>$H21*'Base Data'!CL21</f>
        <v>0</v>
      </c>
      <c r="CM21" s="31">
        <f>$H21*'Base Data'!CM21</f>
        <v>0</v>
      </c>
      <c r="CN21" s="31">
        <f>$H21*'Base Data'!CN21</f>
        <v>0</v>
      </c>
      <c r="CO21" s="31">
        <f>$H21*'Base Data'!CO21</f>
        <v>0</v>
      </c>
      <c r="CP21" s="31">
        <f>$H21*'Base Data'!CP21</f>
        <v>0</v>
      </c>
      <c r="CQ21" s="31">
        <f>$H21*'Base Data'!CQ21</f>
        <v>0</v>
      </c>
      <c r="CR21" s="31">
        <f>$H21*'Base Data'!CR21</f>
        <v>0</v>
      </c>
      <c r="CS21" s="31">
        <f>$H21*'Base Data'!CS21</f>
        <v>0</v>
      </c>
      <c r="CT21" s="31">
        <f>$H21*'Base Data'!CT21</f>
        <v>0</v>
      </c>
      <c r="CU21" s="31">
        <f>$H21*'Base Data'!CU21</f>
        <v>0</v>
      </c>
      <c r="CV21" s="31">
        <f>$H21*'Base Data'!CV21</f>
        <v>0</v>
      </c>
      <c r="CW21" s="31">
        <f>$H21*'Base Data'!CW21</f>
        <v>0</v>
      </c>
      <c r="CX21" s="31">
        <f>$H21*'Base Data'!CX21</f>
        <v>0</v>
      </c>
      <c r="CY21" s="31">
        <f>$H21*'Base Data'!CY21</f>
        <v>0</v>
      </c>
      <c r="CZ21" s="31">
        <f>$H21*'Base Data'!CZ21</f>
        <v>0</v>
      </c>
      <c r="DA21" s="31">
        <f>$H21*'Base Data'!DA21</f>
        <v>0</v>
      </c>
      <c r="DB21" s="31">
        <f>$H21*'Base Data'!DB21</f>
        <v>0</v>
      </c>
      <c r="DC21" s="31">
        <f>$H21*'Base Data'!DC21</f>
        <v>0</v>
      </c>
      <c r="DD21" s="31">
        <f>$H21*'Base Data'!DD21</f>
        <v>0</v>
      </c>
      <c r="DE21" s="31">
        <f>$H21*'Base Data'!DE21</f>
        <v>0</v>
      </c>
      <c r="DF21" s="31">
        <f>$H21*'Base Data'!DF21</f>
        <v>0</v>
      </c>
      <c r="DG21" s="31">
        <f>$H21*'Base Data'!DG21</f>
        <v>0</v>
      </c>
      <c r="DH21" s="31">
        <f>$H21*'Base Data'!DH21</f>
        <v>0</v>
      </c>
      <c r="DI21" s="31">
        <f>$H21*'Base Data'!DI21</f>
        <v>0</v>
      </c>
      <c r="DJ21" s="31">
        <f>$H21*'Base Data'!DJ21</f>
        <v>0</v>
      </c>
      <c r="DK21" s="31">
        <f>$H21*'Base Data'!DK21</f>
        <v>0</v>
      </c>
      <c r="DL21" s="33">
        <f>$H21*'Base Data'!DL21</f>
        <v>0</v>
      </c>
    </row>
    <row r="22" spans="1:116" s="206" customFormat="1" ht="30.75" customHeight="1">
      <c r="A22" s="207">
        <f>'LCR Weights'!N22</f>
        <v>0</v>
      </c>
      <c r="B22" s="207"/>
      <c r="C22" s="73"/>
      <c r="D22" s="795"/>
      <c r="E22" s="797"/>
      <c r="F22" s="215" t="s">
        <v>918</v>
      </c>
      <c r="G22" s="810"/>
      <c r="H22" s="810"/>
      <c r="I22" s="518"/>
      <c r="J22" s="758">
        <f t="shared" ref="J22:AO22" si="18">SUM(J23,J31,J35,J41,J43)</f>
        <v>0</v>
      </c>
      <c r="K22" s="758">
        <f t="shared" si="18"/>
        <v>0</v>
      </c>
      <c r="L22" s="758">
        <f t="shared" si="18"/>
        <v>0</v>
      </c>
      <c r="M22" s="758">
        <f t="shared" si="18"/>
        <v>0</v>
      </c>
      <c r="N22" s="758">
        <f t="shared" si="18"/>
        <v>0</v>
      </c>
      <c r="O22" s="758">
        <f t="shared" si="18"/>
        <v>0</v>
      </c>
      <c r="P22" s="758">
        <f t="shared" si="18"/>
        <v>0</v>
      </c>
      <c r="Q22" s="758">
        <f t="shared" si="18"/>
        <v>0</v>
      </c>
      <c r="R22" s="758">
        <f t="shared" si="18"/>
        <v>0</v>
      </c>
      <c r="S22" s="758">
        <f t="shared" si="18"/>
        <v>0</v>
      </c>
      <c r="T22" s="758">
        <f t="shared" si="18"/>
        <v>0</v>
      </c>
      <c r="U22" s="758">
        <f t="shared" si="18"/>
        <v>0</v>
      </c>
      <c r="V22" s="758">
        <f t="shared" si="18"/>
        <v>0</v>
      </c>
      <c r="W22" s="758">
        <f t="shared" si="18"/>
        <v>0</v>
      </c>
      <c r="X22" s="758">
        <f t="shared" si="18"/>
        <v>0</v>
      </c>
      <c r="Y22" s="758">
        <f t="shared" si="18"/>
        <v>0</v>
      </c>
      <c r="Z22" s="758">
        <f t="shared" si="18"/>
        <v>0</v>
      </c>
      <c r="AA22" s="758">
        <f t="shared" si="18"/>
        <v>0</v>
      </c>
      <c r="AB22" s="758">
        <f t="shared" si="18"/>
        <v>0</v>
      </c>
      <c r="AC22" s="758">
        <f t="shared" si="18"/>
        <v>0</v>
      </c>
      <c r="AD22" s="758">
        <f t="shared" si="18"/>
        <v>0</v>
      </c>
      <c r="AE22" s="758">
        <f t="shared" si="18"/>
        <v>0</v>
      </c>
      <c r="AF22" s="758">
        <f t="shared" si="18"/>
        <v>0</v>
      </c>
      <c r="AG22" s="758">
        <f t="shared" si="18"/>
        <v>0</v>
      </c>
      <c r="AH22" s="758">
        <f t="shared" si="18"/>
        <v>0</v>
      </c>
      <c r="AI22" s="758">
        <f t="shared" si="18"/>
        <v>0</v>
      </c>
      <c r="AJ22" s="758">
        <f t="shared" si="18"/>
        <v>0</v>
      </c>
      <c r="AK22" s="758">
        <f t="shared" si="18"/>
        <v>0</v>
      </c>
      <c r="AL22" s="758">
        <f t="shared" si="18"/>
        <v>0</v>
      </c>
      <c r="AM22" s="758">
        <f t="shared" si="18"/>
        <v>0</v>
      </c>
      <c r="AN22" s="758">
        <f t="shared" si="18"/>
        <v>0</v>
      </c>
      <c r="AO22" s="758">
        <f t="shared" si="18"/>
        <v>0</v>
      </c>
      <c r="AP22" s="758">
        <f t="shared" ref="AP22:BU22" si="19">SUM(AP23,AP31,AP35,AP41,AP43)</f>
        <v>0</v>
      </c>
      <c r="AQ22" s="758">
        <f t="shared" si="19"/>
        <v>0</v>
      </c>
      <c r="AR22" s="758">
        <f t="shared" si="19"/>
        <v>0</v>
      </c>
      <c r="AS22" s="758">
        <f t="shared" si="19"/>
        <v>0</v>
      </c>
      <c r="AT22" s="758">
        <f t="shared" si="19"/>
        <v>0</v>
      </c>
      <c r="AU22" s="758">
        <f t="shared" si="19"/>
        <v>0</v>
      </c>
      <c r="AV22" s="758">
        <f t="shared" si="19"/>
        <v>0</v>
      </c>
      <c r="AW22" s="758">
        <f t="shared" si="19"/>
        <v>0</v>
      </c>
      <c r="AX22" s="758">
        <f t="shared" si="19"/>
        <v>0</v>
      </c>
      <c r="AY22" s="758">
        <f t="shared" si="19"/>
        <v>0</v>
      </c>
      <c r="AZ22" s="758">
        <f t="shared" si="19"/>
        <v>0</v>
      </c>
      <c r="BA22" s="758">
        <f t="shared" si="19"/>
        <v>0</v>
      </c>
      <c r="BB22" s="758">
        <f t="shared" si="19"/>
        <v>0</v>
      </c>
      <c r="BC22" s="758">
        <f t="shared" si="19"/>
        <v>0</v>
      </c>
      <c r="BD22" s="758">
        <f t="shared" si="19"/>
        <v>0</v>
      </c>
      <c r="BE22" s="758">
        <f t="shared" si="19"/>
        <v>0</v>
      </c>
      <c r="BF22" s="758">
        <f t="shared" si="19"/>
        <v>0</v>
      </c>
      <c r="BG22" s="758">
        <f t="shared" si="19"/>
        <v>0</v>
      </c>
      <c r="BH22" s="758">
        <f t="shared" si="19"/>
        <v>0</v>
      </c>
      <c r="BI22" s="758">
        <f t="shared" si="19"/>
        <v>0</v>
      </c>
      <c r="BJ22" s="758">
        <f t="shared" si="19"/>
        <v>0</v>
      </c>
      <c r="BK22" s="758">
        <f t="shared" si="19"/>
        <v>0</v>
      </c>
      <c r="BL22" s="758">
        <f t="shared" si="19"/>
        <v>0</v>
      </c>
      <c r="BM22" s="758">
        <f t="shared" si="19"/>
        <v>0</v>
      </c>
      <c r="BN22" s="758">
        <f t="shared" si="19"/>
        <v>0</v>
      </c>
      <c r="BO22" s="758">
        <f t="shared" si="19"/>
        <v>0</v>
      </c>
      <c r="BP22" s="758">
        <f t="shared" si="19"/>
        <v>0</v>
      </c>
      <c r="BQ22" s="758">
        <f t="shared" si="19"/>
        <v>0</v>
      </c>
      <c r="BR22" s="758">
        <f t="shared" si="19"/>
        <v>0</v>
      </c>
      <c r="BS22" s="758">
        <f t="shared" si="19"/>
        <v>0</v>
      </c>
      <c r="BT22" s="758">
        <f t="shared" si="19"/>
        <v>0</v>
      </c>
      <c r="BU22" s="758">
        <f t="shared" si="19"/>
        <v>0</v>
      </c>
      <c r="BV22" s="758">
        <f t="shared" ref="BV22:DA22" si="20">SUM(BV23,BV31,BV35,BV41,BV43)</f>
        <v>0</v>
      </c>
      <c r="BW22" s="758">
        <f t="shared" si="20"/>
        <v>0</v>
      </c>
      <c r="BX22" s="758">
        <f t="shared" si="20"/>
        <v>0</v>
      </c>
      <c r="BY22" s="758">
        <f t="shared" si="20"/>
        <v>0</v>
      </c>
      <c r="BZ22" s="758">
        <f t="shared" si="20"/>
        <v>0</v>
      </c>
      <c r="CA22" s="758">
        <f t="shared" si="20"/>
        <v>0</v>
      </c>
      <c r="CB22" s="758">
        <f t="shared" si="20"/>
        <v>0</v>
      </c>
      <c r="CC22" s="758">
        <f t="shared" si="20"/>
        <v>0</v>
      </c>
      <c r="CD22" s="758">
        <f t="shared" si="20"/>
        <v>0</v>
      </c>
      <c r="CE22" s="758">
        <f t="shared" si="20"/>
        <v>0</v>
      </c>
      <c r="CF22" s="758">
        <f t="shared" si="20"/>
        <v>0</v>
      </c>
      <c r="CG22" s="758">
        <f t="shared" si="20"/>
        <v>0</v>
      </c>
      <c r="CH22" s="758">
        <f t="shared" si="20"/>
        <v>0</v>
      </c>
      <c r="CI22" s="758">
        <f t="shared" si="20"/>
        <v>0</v>
      </c>
      <c r="CJ22" s="758">
        <f t="shared" si="20"/>
        <v>0</v>
      </c>
      <c r="CK22" s="758">
        <f t="shared" si="20"/>
        <v>0</v>
      </c>
      <c r="CL22" s="758">
        <f t="shared" si="20"/>
        <v>0</v>
      </c>
      <c r="CM22" s="758">
        <f t="shared" si="20"/>
        <v>0</v>
      </c>
      <c r="CN22" s="758">
        <f t="shared" si="20"/>
        <v>0</v>
      </c>
      <c r="CO22" s="758">
        <f t="shared" si="20"/>
        <v>0</v>
      </c>
      <c r="CP22" s="758">
        <f t="shared" si="20"/>
        <v>0</v>
      </c>
      <c r="CQ22" s="758">
        <f t="shared" si="20"/>
        <v>0</v>
      </c>
      <c r="CR22" s="758">
        <f t="shared" si="20"/>
        <v>0</v>
      </c>
      <c r="CS22" s="758">
        <f t="shared" si="20"/>
        <v>0</v>
      </c>
      <c r="CT22" s="758">
        <f t="shared" si="20"/>
        <v>0</v>
      </c>
      <c r="CU22" s="758">
        <f t="shared" si="20"/>
        <v>0</v>
      </c>
      <c r="CV22" s="758">
        <f t="shared" si="20"/>
        <v>0</v>
      </c>
      <c r="CW22" s="758">
        <f t="shared" si="20"/>
        <v>0</v>
      </c>
      <c r="CX22" s="758">
        <f t="shared" si="20"/>
        <v>0</v>
      </c>
      <c r="CY22" s="758">
        <f t="shared" si="20"/>
        <v>0</v>
      </c>
      <c r="CZ22" s="758">
        <f t="shared" si="20"/>
        <v>0</v>
      </c>
      <c r="DA22" s="758">
        <f t="shared" si="20"/>
        <v>0</v>
      </c>
      <c r="DB22" s="758">
        <f t="shared" ref="DB22:DL22" si="21">SUM(DB23,DB31,DB35,DB41,DB43)</f>
        <v>0</v>
      </c>
      <c r="DC22" s="758">
        <f t="shared" si="21"/>
        <v>0</v>
      </c>
      <c r="DD22" s="758">
        <f t="shared" si="21"/>
        <v>0</v>
      </c>
      <c r="DE22" s="758">
        <f t="shared" si="21"/>
        <v>0</v>
      </c>
      <c r="DF22" s="758">
        <f t="shared" si="21"/>
        <v>0</v>
      </c>
      <c r="DG22" s="758">
        <f t="shared" si="21"/>
        <v>0</v>
      </c>
      <c r="DH22" s="758">
        <f t="shared" si="21"/>
        <v>0</v>
      </c>
      <c r="DI22" s="758">
        <f t="shared" si="21"/>
        <v>0</v>
      </c>
      <c r="DJ22" s="758">
        <f t="shared" si="21"/>
        <v>0</v>
      </c>
      <c r="DK22" s="758">
        <f t="shared" si="21"/>
        <v>0</v>
      </c>
      <c r="DL22" s="519">
        <f t="shared" si="21"/>
        <v>0</v>
      </c>
    </row>
    <row r="23" spans="1:116" s="222" customFormat="1" ht="20.25" customHeight="1">
      <c r="A23" s="207">
        <f>'LCR Weights'!N23</f>
        <v>0</v>
      </c>
      <c r="B23" s="207"/>
      <c r="C23" s="389"/>
      <c r="D23" s="218"/>
      <c r="E23" s="219"/>
      <c r="F23" s="1012" t="s">
        <v>67</v>
      </c>
      <c r="G23" s="810"/>
      <c r="H23" s="810"/>
      <c r="I23" s="520"/>
      <c r="J23" s="758">
        <f>SUM(J24,J25,J27,J30)</f>
        <v>0</v>
      </c>
      <c r="K23" s="758">
        <f t="shared" ref="K23:BV23" si="22">SUM(K24,K25,K27,K30)</f>
        <v>0</v>
      </c>
      <c r="L23" s="758">
        <f t="shared" si="22"/>
        <v>0</v>
      </c>
      <c r="M23" s="758">
        <f t="shared" si="22"/>
        <v>0</v>
      </c>
      <c r="N23" s="758">
        <f t="shared" si="22"/>
        <v>0</v>
      </c>
      <c r="O23" s="758">
        <f t="shared" si="22"/>
        <v>0</v>
      </c>
      <c r="P23" s="758">
        <f t="shared" si="22"/>
        <v>0</v>
      </c>
      <c r="Q23" s="758">
        <f t="shared" si="22"/>
        <v>0</v>
      </c>
      <c r="R23" s="758">
        <f t="shared" si="22"/>
        <v>0</v>
      </c>
      <c r="S23" s="758">
        <f t="shared" si="22"/>
        <v>0</v>
      </c>
      <c r="T23" s="758">
        <f t="shared" si="22"/>
        <v>0</v>
      </c>
      <c r="U23" s="758">
        <f t="shared" si="22"/>
        <v>0</v>
      </c>
      <c r="V23" s="758">
        <f t="shared" si="22"/>
        <v>0</v>
      </c>
      <c r="W23" s="758">
        <f t="shared" si="22"/>
        <v>0</v>
      </c>
      <c r="X23" s="758">
        <f t="shared" si="22"/>
        <v>0</v>
      </c>
      <c r="Y23" s="758">
        <f t="shared" si="22"/>
        <v>0</v>
      </c>
      <c r="Z23" s="758">
        <f t="shared" si="22"/>
        <v>0</v>
      </c>
      <c r="AA23" s="758">
        <f t="shared" si="22"/>
        <v>0</v>
      </c>
      <c r="AB23" s="758">
        <f t="shared" si="22"/>
        <v>0</v>
      </c>
      <c r="AC23" s="758">
        <f t="shared" si="22"/>
        <v>0</v>
      </c>
      <c r="AD23" s="758">
        <f t="shared" si="22"/>
        <v>0</v>
      </c>
      <c r="AE23" s="758">
        <f t="shared" si="22"/>
        <v>0</v>
      </c>
      <c r="AF23" s="758">
        <f t="shared" si="22"/>
        <v>0</v>
      </c>
      <c r="AG23" s="758">
        <f t="shared" si="22"/>
        <v>0</v>
      </c>
      <c r="AH23" s="758">
        <f t="shared" si="22"/>
        <v>0</v>
      </c>
      <c r="AI23" s="758">
        <f t="shared" si="22"/>
        <v>0</v>
      </c>
      <c r="AJ23" s="758">
        <f t="shared" si="22"/>
        <v>0</v>
      </c>
      <c r="AK23" s="758">
        <f t="shared" si="22"/>
        <v>0</v>
      </c>
      <c r="AL23" s="758">
        <f t="shared" si="22"/>
        <v>0</v>
      </c>
      <c r="AM23" s="758">
        <f t="shared" si="22"/>
        <v>0</v>
      </c>
      <c r="AN23" s="758">
        <f t="shared" si="22"/>
        <v>0</v>
      </c>
      <c r="AO23" s="758">
        <f t="shared" si="22"/>
        <v>0</v>
      </c>
      <c r="AP23" s="758">
        <f t="shared" si="22"/>
        <v>0</v>
      </c>
      <c r="AQ23" s="758">
        <f t="shared" si="22"/>
        <v>0</v>
      </c>
      <c r="AR23" s="758">
        <f t="shared" si="22"/>
        <v>0</v>
      </c>
      <c r="AS23" s="758">
        <f t="shared" si="22"/>
        <v>0</v>
      </c>
      <c r="AT23" s="758">
        <f t="shared" si="22"/>
        <v>0</v>
      </c>
      <c r="AU23" s="758">
        <f t="shared" si="22"/>
        <v>0</v>
      </c>
      <c r="AV23" s="758">
        <f t="shared" si="22"/>
        <v>0</v>
      </c>
      <c r="AW23" s="758">
        <f t="shared" si="22"/>
        <v>0</v>
      </c>
      <c r="AX23" s="758">
        <f t="shared" si="22"/>
        <v>0</v>
      </c>
      <c r="AY23" s="758">
        <f t="shared" si="22"/>
        <v>0</v>
      </c>
      <c r="AZ23" s="758">
        <f t="shared" si="22"/>
        <v>0</v>
      </c>
      <c r="BA23" s="758">
        <f t="shared" si="22"/>
        <v>0</v>
      </c>
      <c r="BB23" s="758">
        <f t="shared" si="22"/>
        <v>0</v>
      </c>
      <c r="BC23" s="758">
        <f t="shared" si="22"/>
        <v>0</v>
      </c>
      <c r="BD23" s="758">
        <f t="shared" si="22"/>
        <v>0</v>
      </c>
      <c r="BE23" s="758">
        <f t="shared" si="22"/>
        <v>0</v>
      </c>
      <c r="BF23" s="758">
        <f t="shared" si="22"/>
        <v>0</v>
      </c>
      <c r="BG23" s="758">
        <f t="shared" si="22"/>
        <v>0</v>
      </c>
      <c r="BH23" s="758">
        <f t="shared" si="22"/>
        <v>0</v>
      </c>
      <c r="BI23" s="758">
        <f t="shared" si="22"/>
        <v>0</v>
      </c>
      <c r="BJ23" s="758">
        <f t="shared" si="22"/>
        <v>0</v>
      </c>
      <c r="BK23" s="758">
        <f t="shared" si="22"/>
        <v>0</v>
      </c>
      <c r="BL23" s="758">
        <f t="shared" si="22"/>
        <v>0</v>
      </c>
      <c r="BM23" s="758">
        <f t="shared" si="22"/>
        <v>0</v>
      </c>
      <c r="BN23" s="758">
        <f t="shared" si="22"/>
        <v>0</v>
      </c>
      <c r="BO23" s="758">
        <f t="shared" si="22"/>
        <v>0</v>
      </c>
      <c r="BP23" s="758">
        <f t="shared" si="22"/>
        <v>0</v>
      </c>
      <c r="BQ23" s="758">
        <f t="shared" si="22"/>
        <v>0</v>
      </c>
      <c r="BR23" s="758">
        <f t="shared" si="22"/>
        <v>0</v>
      </c>
      <c r="BS23" s="758">
        <f t="shared" si="22"/>
        <v>0</v>
      </c>
      <c r="BT23" s="758">
        <f t="shared" si="22"/>
        <v>0</v>
      </c>
      <c r="BU23" s="758">
        <f t="shared" si="22"/>
        <v>0</v>
      </c>
      <c r="BV23" s="758">
        <f t="shared" si="22"/>
        <v>0</v>
      </c>
      <c r="BW23" s="758">
        <f t="shared" ref="BW23:DL23" si="23">SUM(BW24,BW25,BW27,BW30)</f>
        <v>0</v>
      </c>
      <c r="BX23" s="758">
        <f t="shared" si="23"/>
        <v>0</v>
      </c>
      <c r="BY23" s="758">
        <f t="shared" si="23"/>
        <v>0</v>
      </c>
      <c r="BZ23" s="758">
        <f t="shared" si="23"/>
        <v>0</v>
      </c>
      <c r="CA23" s="758">
        <f t="shared" si="23"/>
        <v>0</v>
      </c>
      <c r="CB23" s="758">
        <f t="shared" si="23"/>
        <v>0</v>
      </c>
      <c r="CC23" s="758">
        <f t="shared" si="23"/>
        <v>0</v>
      </c>
      <c r="CD23" s="758">
        <f t="shared" si="23"/>
        <v>0</v>
      </c>
      <c r="CE23" s="758">
        <f t="shared" si="23"/>
        <v>0</v>
      </c>
      <c r="CF23" s="758">
        <f t="shared" si="23"/>
        <v>0</v>
      </c>
      <c r="CG23" s="758">
        <f t="shared" si="23"/>
        <v>0</v>
      </c>
      <c r="CH23" s="758">
        <f t="shared" si="23"/>
        <v>0</v>
      </c>
      <c r="CI23" s="758">
        <f t="shared" si="23"/>
        <v>0</v>
      </c>
      <c r="CJ23" s="758">
        <f t="shared" si="23"/>
        <v>0</v>
      </c>
      <c r="CK23" s="758">
        <f t="shared" si="23"/>
        <v>0</v>
      </c>
      <c r="CL23" s="758">
        <f t="shared" si="23"/>
        <v>0</v>
      </c>
      <c r="CM23" s="758">
        <f t="shared" si="23"/>
        <v>0</v>
      </c>
      <c r="CN23" s="758">
        <f t="shared" si="23"/>
        <v>0</v>
      </c>
      <c r="CO23" s="758">
        <f t="shared" si="23"/>
        <v>0</v>
      </c>
      <c r="CP23" s="758">
        <f t="shared" si="23"/>
        <v>0</v>
      </c>
      <c r="CQ23" s="758">
        <f t="shared" si="23"/>
        <v>0</v>
      </c>
      <c r="CR23" s="758">
        <f t="shared" si="23"/>
        <v>0</v>
      </c>
      <c r="CS23" s="758">
        <f t="shared" si="23"/>
        <v>0</v>
      </c>
      <c r="CT23" s="758">
        <f t="shared" si="23"/>
        <v>0</v>
      </c>
      <c r="CU23" s="758">
        <f t="shared" si="23"/>
        <v>0</v>
      </c>
      <c r="CV23" s="758">
        <f t="shared" si="23"/>
        <v>0</v>
      </c>
      <c r="CW23" s="758">
        <f t="shared" si="23"/>
        <v>0</v>
      </c>
      <c r="CX23" s="758">
        <f t="shared" si="23"/>
        <v>0</v>
      </c>
      <c r="CY23" s="758">
        <f t="shared" si="23"/>
        <v>0</v>
      </c>
      <c r="CZ23" s="758">
        <f t="shared" si="23"/>
        <v>0</v>
      </c>
      <c r="DA23" s="758">
        <f t="shared" si="23"/>
        <v>0</v>
      </c>
      <c r="DB23" s="758">
        <f t="shared" si="23"/>
        <v>0</v>
      </c>
      <c r="DC23" s="758">
        <f t="shared" si="23"/>
        <v>0</v>
      </c>
      <c r="DD23" s="758">
        <f t="shared" si="23"/>
        <v>0</v>
      </c>
      <c r="DE23" s="758">
        <f t="shared" si="23"/>
        <v>0</v>
      </c>
      <c r="DF23" s="758">
        <f t="shared" si="23"/>
        <v>0</v>
      </c>
      <c r="DG23" s="758">
        <f t="shared" si="23"/>
        <v>0</v>
      </c>
      <c r="DH23" s="758">
        <f t="shared" si="23"/>
        <v>0</v>
      </c>
      <c r="DI23" s="758">
        <f t="shared" si="23"/>
        <v>0</v>
      </c>
      <c r="DJ23" s="758">
        <f t="shared" si="23"/>
        <v>0</v>
      </c>
      <c r="DK23" s="758">
        <f t="shared" si="23"/>
        <v>0</v>
      </c>
      <c r="DL23" s="519">
        <f t="shared" si="23"/>
        <v>0</v>
      </c>
    </row>
    <row r="24" spans="1:116" s="206" customFormat="1" ht="27">
      <c r="A24" s="207">
        <f>'LCR Weights'!N24</f>
        <v>0</v>
      </c>
      <c r="B24" s="207"/>
      <c r="C24" s="73"/>
      <c r="D24" s="752"/>
      <c r="E24" s="1021"/>
      <c r="F24" s="91" t="s">
        <v>1134</v>
      </c>
      <c r="G24" s="811">
        <f>'LCR Weights'!M24</f>
        <v>0</v>
      </c>
      <c r="H24" s="811">
        <f>IF(Metrics!$I$7="Reported weights",'LCR Weights'!H24,'LCR Weights'!K24)</f>
        <v>0</v>
      </c>
      <c r="I24" s="520"/>
      <c r="J24" s="758">
        <f>IF('LCR Weights'!$N24=0,1,0)*('Base Data'!J24+'Base Data'!I24)*G24</f>
        <v>0</v>
      </c>
      <c r="K24" s="758">
        <f>'LCR Weights'!$N24*($G24*('Base Data'!$I24+'Base Data'!$J24)/30)+($H24*'Base Data'!K24)</f>
        <v>0</v>
      </c>
      <c r="L24" s="758">
        <f>'LCR Weights'!$N24*($G24*('Base Data'!$I24+'Base Data'!$J24)/30)+($H24*'Base Data'!L24)</f>
        <v>0</v>
      </c>
      <c r="M24" s="758">
        <f>'LCR Weights'!$N24*($G24*('Base Data'!$I24+'Base Data'!$J24)/30)+($H24*'Base Data'!M24)</f>
        <v>0</v>
      </c>
      <c r="N24" s="758">
        <f>'LCR Weights'!$N24*($G24*('Base Data'!$I24+'Base Data'!$J24)/30)+($H24*'Base Data'!N24)</f>
        <v>0</v>
      </c>
      <c r="O24" s="758">
        <f>'LCR Weights'!$N24*($G24*('Base Data'!$I24+'Base Data'!$J24)/30)+($H24*'Base Data'!O24)</f>
        <v>0</v>
      </c>
      <c r="P24" s="758">
        <f>'LCR Weights'!$N24*($G24*('Base Data'!$I24+'Base Data'!$J24)/30)+($H24*'Base Data'!P24)</f>
        <v>0</v>
      </c>
      <c r="Q24" s="758">
        <f>'LCR Weights'!$N24*($G24*('Base Data'!$I24+'Base Data'!$J24)/30)+($H24*'Base Data'!Q24)</f>
        <v>0</v>
      </c>
      <c r="R24" s="758">
        <f>'LCR Weights'!$N24*($G24*('Base Data'!$I24+'Base Data'!$J24)/30)+($H24*'Base Data'!R24)</f>
        <v>0</v>
      </c>
      <c r="S24" s="758">
        <f>'LCR Weights'!$N24*($G24*('Base Data'!$I24+'Base Data'!$J24)/30)+($H24*'Base Data'!S24)</f>
        <v>0</v>
      </c>
      <c r="T24" s="758">
        <f>'LCR Weights'!$N24*($G24*('Base Data'!$I24+'Base Data'!$J24)/30)+($H24*'Base Data'!T24)</f>
        <v>0</v>
      </c>
      <c r="U24" s="758">
        <f>'LCR Weights'!$N24*($G24*('Base Data'!$I24+'Base Data'!$J24)/30)+($H24*'Base Data'!U24)</f>
        <v>0</v>
      </c>
      <c r="V24" s="758">
        <f>'LCR Weights'!$N24*($G24*('Base Data'!$I24+'Base Data'!$J24)/30)+($H24*'Base Data'!V24)</f>
        <v>0</v>
      </c>
      <c r="W24" s="758">
        <f>'LCR Weights'!$N24*($G24*('Base Data'!$I24+'Base Data'!$J24)/30)+($H24*'Base Data'!W24)</f>
        <v>0</v>
      </c>
      <c r="X24" s="758">
        <f>'LCR Weights'!$N24*($G24*('Base Data'!$I24+'Base Data'!$J24)/30)+($H24*'Base Data'!X24)</f>
        <v>0</v>
      </c>
      <c r="Y24" s="758">
        <f>'LCR Weights'!$N24*($G24*('Base Data'!$I24+'Base Data'!$J24)/30)+($H24*'Base Data'!Y24)</f>
        <v>0</v>
      </c>
      <c r="Z24" s="758">
        <f>'LCR Weights'!$N24*($G24*('Base Data'!$I24+'Base Data'!$J24)/30)+($H24*'Base Data'!Z24)</f>
        <v>0</v>
      </c>
      <c r="AA24" s="758">
        <f>'LCR Weights'!$N24*($G24*('Base Data'!$I24+'Base Data'!$J24)/30)+($H24*'Base Data'!AA24)</f>
        <v>0</v>
      </c>
      <c r="AB24" s="758">
        <f>'LCR Weights'!$N24*($G24*('Base Data'!$I24+'Base Data'!$J24)/30)+($H24*'Base Data'!AB24)</f>
        <v>0</v>
      </c>
      <c r="AC24" s="758">
        <f>'LCR Weights'!$N24*($G24*('Base Data'!$I24+'Base Data'!$J24)/30)+($H24*'Base Data'!AC24)</f>
        <v>0</v>
      </c>
      <c r="AD24" s="758">
        <f>'LCR Weights'!$N24*($G24*('Base Data'!$I24+'Base Data'!$J24)/30)+($H24*'Base Data'!AD24)</f>
        <v>0</v>
      </c>
      <c r="AE24" s="758">
        <f>'LCR Weights'!$N24*($G24*('Base Data'!$I24+'Base Data'!$J24)/30)+($H24*'Base Data'!AE24)</f>
        <v>0</v>
      </c>
      <c r="AF24" s="758">
        <f>'LCR Weights'!$N24*($G24*('Base Data'!$I24+'Base Data'!$J24)/30)+($H24*'Base Data'!AF24)</f>
        <v>0</v>
      </c>
      <c r="AG24" s="758">
        <f>'LCR Weights'!$N24*($G24*('Base Data'!$I24+'Base Data'!$J24)/30)+($H24*'Base Data'!AG24)</f>
        <v>0</v>
      </c>
      <c r="AH24" s="758">
        <f>'LCR Weights'!$N24*($G24*('Base Data'!$I24+'Base Data'!$J24)/30)+($H24*'Base Data'!AH24)</f>
        <v>0</v>
      </c>
      <c r="AI24" s="758">
        <f>'LCR Weights'!$N24*($G24*('Base Data'!$I24+'Base Data'!$J24)/30)+($H24*'Base Data'!AI24)</f>
        <v>0</v>
      </c>
      <c r="AJ24" s="758">
        <f>'LCR Weights'!$N24*($G24*('Base Data'!$I24+'Base Data'!$J24)/30)+($H24*'Base Data'!AJ24)</f>
        <v>0</v>
      </c>
      <c r="AK24" s="758">
        <f>'LCR Weights'!$N24*($G24*('Base Data'!$I24+'Base Data'!$J24)/30)+($H24*'Base Data'!AK24)</f>
        <v>0</v>
      </c>
      <c r="AL24" s="758">
        <f>'LCR Weights'!$N24*($G24*('Base Data'!$I24+'Base Data'!$J24)/30)+($H24*'Base Data'!AL24)</f>
        <v>0</v>
      </c>
      <c r="AM24" s="758">
        <f>'LCR Weights'!$N24*($G24*('Base Data'!$I24+'Base Data'!$J24)/30)+($H24*'Base Data'!AM24)</f>
        <v>0</v>
      </c>
      <c r="AN24" s="758">
        <f>'LCR Weights'!$N24*($G24*('Base Data'!$I24+'Base Data'!$J24)/30)+($H24*'Base Data'!AN24)</f>
        <v>0</v>
      </c>
      <c r="AO24" s="758">
        <f>$H24*'Base Data'!AO24</f>
        <v>0</v>
      </c>
      <c r="AP24" s="758">
        <f>$H24*'Base Data'!AP24</f>
        <v>0</v>
      </c>
      <c r="AQ24" s="758">
        <f>$H24*'Base Data'!AQ24</f>
        <v>0</v>
      </c>
      <c r="AR24" s="758">
        <f>$H24*'Base Data'!AR24</f>
        <v>0</v>
      </c>
      <c r="AS24" s="758">
        <f>$H24*'Base Data'!AS24</f>
        <v>0</v>
      </c>
      <c r="AT24" s="758">
        <f>$H24*'Base Data'!AT24</f>
        <v>0</v>
      </c>
      <c r="AU24" s="758">
        <f>$H24*'Base Data'!AU24</f>
        <v>0</v>
      </c>
      <c r="AV24" s="758">
        <f>$H24*'Base Data'!AV24</f>
        <v>0</v>
      </c>
      <c r="AW24" s="758">
        <f>$H24*'Base Data'!AW24</f>
        <v>0</v>
      </c>
      <c r="AX24" s="758">
        <f>$H24*'Base Data'!AX24</f>
        <v>0</v>
      </c>
      <c r="AY24" s="758">
        <f>$H24*'Base Data'!AY24</f>
        <v>0</v>
      </c>
      <c r="AZ24" s="758">
        <f>$H24*'Base Data'!AZ24</f>
        <v>0</v>
      </c>
      <c r="BA24" s="758">
        <f>$H24*'Base Data'!BA24</f>
        <v>0</v>
      </c>
      <c r="BB24" s="758">
        <f>$H24*'Base Data'!BB24</f>
        <v>0</v>
      </c>
      <c r="BC24" s="758">
        <f>$H24*'Base Data'!BC24</f>
        <v>0</v>
      </c>
      <c r="BD24" s="758">
        <f>$H24*'Base Data'!BD24</f>
        <v>0</v>
      </c>
      <c r="BE24" s="758">
        <f>$H24*'Base Data'!BE24</f>
        <v>0</v>
      </c>
      <c r="BF24" s="758">
        <f>$H24*'Base Data'!BF24</f>
        <v>0</v>
      </c>
      <c r="BG24" s="758">
        <f>$H24*'Base Data'!BG24</f>
        <v>0</v>
      </c>
      <c r="BH24" s="758">
        <f>$H24*'Base Data'!BH24</f>
        <v>0</v>
      </c>
      <c r="BI24" s="758">
        <f>$H24*'Base Data'!BI24</f>
        <v>0</v>
      </c>
      <c r="BJ24" s="758">
        <f>$H24*'Base Data'!BJ24</f>
        <v>0</v>
      </c>
      <c r="BK24" s="758">
        <f>$H24*'Base Data'!BK24</f>
        <v>0</v>
      </c>
      <c r="BL24" s="758">
        <f>$H24*'Base Data'!BL24</f>
        <v>0</v>
      </c>
      <c r="BM24" s="758">
        <f>$H24*'Base Data'!BM24</f>
        <v>0</v>
      </c>
      <c r="BN24" s="758">
        <f>$H24*'Base Data'!BN24</f>
        <v>0</v>
      </c>
      <c r="BO24" s="758">
        <f>$H24*'Base Data'!BO24</f>
        <v>0</v>
      </c>
      <c r="BP24" s="758">
        <f>$H24*'Base Data'!BP24</f>
        <v>0</v>
      </c>
      <c r="BQ24" s="758">
        <f>$H24*'Base Data'!BQ24</f>
        <v>0</v>
      </c>
      <c r="BR24" s="758">
        <f>$H24*'Base Data'!BR24</f>
        <v>0</v>
      </c>
      <c r="BS24" s="758">
        <f>$H24*'Base Data'!BS24</f>
        <v>0</v>
      </c>
      <c r="BT24" s="758">
        <f>$H24*'Base Data'!BT24</f>
        <v>0</v>
      </c>
      <c r="BU24" s="758">
        <f>$H24*'Base Data'!BU24</f>
        <v>0</v>
      </c>
      <c r="BV24" s="758">
        <f>$H24*'Base Data'!BV24</f>
        <v>0</v>
      </c>
      <c r="BW24" s="758">
        <f>$H24*'Base Data'!BW24</f>
        <v>0</v>
      </c>
      <c r="BX24" s="758">
        <f>$H24*'Base Data'!BX24</f>
        <v>0</v>
      </c>
      <c r="BY24" s="758">
        <f>$H24*'Base Data'!BY24</f>
        <v>0</v>
      </c>
      <c r="BZ24" s="758">
        <f>$H24*'Base Data'!BZ24</f>
        <v>0</v>
      </c>
      <c r="CA24" s="758">
        <f>$H24*'Base Data'!CA24</f>
        <v>0</v>
      </c>
      <c r="CB24" s="758">
        <f>$H24*'Base Data'!CB24</f>
        <v>0</v>
      </c>
      <c r="CC24" s="758">
        <f>$H24*'Base Data'!CC24</f>
        <v>0</v>
      </c>
      <c r="CD24" s="758">
        <f>$H24*'Base Data'!CD24</f>
        <v>0</v>
      </c>
      <c r="CE24" s="758">
        <f>$H24*'Base Data'!CE24</f>
        <v>0</v>
      </c>
      <c r="CF24" s="758">
        <f>$H24*'Base Data'!CF24</f>
        <v>0</v>
      </c>
      <c r="CG24" s="758">
        <f>$H24*'Base Data'!CG24</f>
        <v>0</v>
      </c>
      <c r="CH24" s="758">
        <f>$H24*'Base Data'!CH24</f>
        <v>0</v>
      </c>
      <c r="CI24" s="758">
        <f>$H24*'Base Data'!CI24</f>
        <v>0</v>
      </c>
      <c r="CJ24" s="758">
        <f>$H24*'Base Data'!CJ24</f>
        <v>0</v>
      </c>
      <c r="CK24" s="758">
        <f>$H24*'Base Data'!CK24</f>
        <v>0</v>
      </c>
      <c r="CL24" s="758">
        <f>$H24*'Base Data'!CL24</f>
        <v>0</v>
      </c>
      <c r="CM24" s="758">
        <f>$H24*'Base Data'!CM24</f>
        <v>0</v>
      </c>
      <c r="CN24" s="758">
        <f>$H24*'Base Data'!CN24</f>
        <v>0</v>
      </c>
      <c r="CO24" s="758">
        <f>$H24*'Base Data'!CO24</f>
        <v>0</v>
      </c>
      <c r="CP24" s="758">
        <f>$H24*'Base Data'!CP24</f>
        <v>0</v>
      </c>
      <c r="CQ24" s="758">
        <f>$H24*'Base Data'!CQ24</f>
        <v>0</v>
      </c>
      <c r="CR24" s="758">
        <f>$H24*'Base Data'!CR24</f>
        <v>0</v>
      </c>
      <c r="CS24" s="758">
        <f>$H24*'Base Data'!CS24</f>
        <v>0</v>
      </c>
      <c r="CT24" s="758">
        <f>$H24*'Base Data'!CT24</f>
        <v>0</v>
      </c>
      <c r="CU24" s="758">
        <f>$H24*'Base Data'!CU24</f>
        <v>0</v>
      </c>
      <c r="CV24" s="758">
        <f>$H24*'Base Data'!CV24</f>
        <v>0</v>
      </c>
      <c r="CW24" s="758">
        <f>$H24*'Base Data'!CW24</f>
        <v>0</v>
      </c>
      <c r="CX24" s="758">
        <f>$H24*'Base Data'!CX24</f>
        <v>0</v>
      </c>
      <c r="CY24" s="758">
        <f>$H24*'Base Data'!CY24</f>
        <v>0</v>
      </c>
      <c r="CZ24" s="758">
        <f>$H24*'Base Data'!CZ24</f>
        <v>0</v>
      </c>
      <c r="DA24" s="758">
        <f>$H24*'Base Data'!DA24</f>
        <v>0</v>
      </c>
      <c r="DB24" s="758">
        <f>$H24*'Base Data'!DB24</f>
        <v>0</v>
      </c>
      <c r="DC24" s="758">
        <f>$H24*'Base Data'!DC24</f>
        <v>0</v>
      </c>
      <c r="DD24" s="758">
        <f>$H24*'Base Data'!DD24</f>
        <v>0</v>
      </c>
      <c r="DE24" s="758">
        <f>$H24*'Base Data'!DE24</f>
        <v>0</v>
      </c>
      <c r="DF24" s="758">
        <f>$H24*'Base Data'!DF24</f>
        <v>0</v>
      </c>
      <c r="DG24" s="758">
        <f>$H24*'Base Data'!DG24</f>
        <v>0</v>
      </c>
      <c r="DH24" s="758">
        <f>$H24*'Base Data'!DH24</f>
        <v>0</v>
      </c>
      <c r="DI24" s="758">
        <f>$H24*'Base Data'!DI24</f>
        <v>0</v>
      </c>
      <c r="DJ24" s="758">
        <f>$H24*'Base Data'!DJ24</f>
        <v>0</v>
      </c>
      <c r="DK24" s="758">
        <f>$H24*'Base Data'!DK24</f>
        <v>0</v>
      </c>
      <c r="DL24" s="519">
        <f>$H24*'Base Data'!DL24</f>
        <v>0</v>
      </c>
    </row>
    <row r="25" spans="1:116" s="222" customFormat="1" ht="11.25" customHeight="1">
      <c r="A25" s="207">
        <f>'LCR Weights'!N25</f>
        <v>0</v>
      </c>
      <c r="B25" s="207"/>
      <c r="C25" s="389"/>
      <c r="D25" s="795"/>
      <c r="E25" s="223"/>
      <c r="F25" s="1121" t="s">
        <v>1157</v>
      </c>
      <c r="G25" s="1165">
        <f>'LCR Weights'!M25</f>
        <v>0</v>
      </c>
      <c r="H25" s="811">
        <f>IF(Metrics!$I$7="Reported weights",'LCR Weights'!H25,'LCR Weights'!K25)</f>
        <v>0</v>
      </c>
      <c r="I25" s="518"/>
      <c r="J25" s="758">
        <f>IF('LCR Weights'!$N25=0,1,0)*('Base Data'!J25+'Base Data'!I25)*G25</f>
        <v>0</v>
      </c>
      <c r="K25" s="758">
        <f>'LCR Weights'!$N25*($G25*('Base Data'!$I25+'Base Data'!$J25)/30)+($H25*'Base Data'!K25)</f>
        <v>0</v>
      </c>
      <c r="L25" s="758">
        <f>'LCR Weights'!$N25*($G25*('Base Data'!$I25+'Base Data'!$J25)/30)+($H25*'Base Data'!L25)</f>
        <v>0</v>
      </c>
      <c r="M25" s="758">
        <f>'LCR Weights'!$N25*($G25*('Base Data'!$I25+'Base Data'!$J25)/30)+($H25*'Base Data'!M25)</f>
        <v>0</v>
      </c>
      <c r="N25" s="758">
        <f>'LCR Weights'!$N25*($G25*('Base Data'!$I25+'Base Data'!$J25)/30)+($H25*'Base Data'!N25)</f>
        <v>0</v>
      </c>
      <c r="O25" s="758">
        <f>'LCR Weights'!$N25*($G25*('Base Data'!$I25+'Base Data'!$J25)/30)+($H25*'Base Data'!O25)</f>
        <v>0</v>
      </c>
      <c r="P25" s="758">
        <f>'LCR Weights'!$N25*($G25*('Base Data'!$I25+'Base Data'!$J25)/30)+($H25*'Base Data'!P25)</f>
        <v>0</v>
      </c>
      <c r="Q25" s="758">
        <f>'LCR Weights'!$N25*($G25*('Base Data'!$I25+'Base Data'!$J25)/30)+($H25*'Base Data'!Q25)</f>
        <v>0</v>
      </c>
      <c r="R25" s="758">
        <f>'LCR Weights'!$N25*($G25*('Base Data'!$I25+'Base Data'!$J25)/30)+($H25*'Base Data'!R25)</f>
        <v>0</v>
      </c>
      <c r="S25" s="758">
        <f>'LCR Weights'!$N25*($G25*('Base Data'!$I25+'Base Data'!$J25)/30)+($H25*'Base Data'!S25)</f>
        <v>0</v>
      </c>
      <c r="T25" s="758">
        <f>'LCR Weights'!$N25*($G25*('Base Data'!$I25+'Base Data'!$J25)/30)+($H25*'Base Data'!T25)</f>
        <v>0</v>
      </c>
      <c r="U25" s="758">
        <f>'LCR Weights'!$N25*($G25*('Base Data'!$I25+'Base Data'!$J25)/30)+($H25*'Base Data'!U25)</f>
        <v>0</v>
      </c>
      <c r="V25" s="758">
        <f>'LCR Weights'!$N25*($G25*('Base Data'!$I25+'Base Data'!$J25)/30)+($H25*'Base Data'!V25)</f>
        <v>0</v>
      </c>
      <c r="W25" s="758">
        <f>'LCR Weights'!$N25*($G25*('Base Data'!$I25+'Base Data'!$J25)/30)+($H25*'Base Data'!W25)</f>
        <v>0</v>
      </c>
      <c r="X25" s="758">
        <f>'LCR Weights'!$N25*($G25*('Base Data'!$I25+'Base Data'!$J25)/30)+($H25*'Base Data'!X25)</f>
        <v>0</v>
      </c>
      <c r="Y25" s="758">
        <f>'LCR Weights'!$N25*($G25*('Base Data'!$I25+'Base Data'!$J25)/30)+($H25*'Base Data'!Y25)</f>
        <v>0</v>
      </c>
      <c r="Z25" s="758">
        <f>'LCR Weights'!$N25*($G25*('Base Data'!$I25+'Base Data'!$J25)/30)+($H25*'Base Data'!Z25)</f>
        <v>0</v>
      </c>
      <c r="AA25" s="758">
        <f>'LCR Weights'!$N25*($G25*('Base Data'!$I25+'Base Data'!$J25)/30)+($H25*'Base Data'!AA25)</f>
        <v>0</v>
      </c>
      <c r="AB25" s="758">
        <f>'LCR Weights'!$N25*($G25*('Base Data'!$I25+'Base Data'!$J25)/30)+($H25*'Base Data'!AB25)</f>
        <v>0</v>
      </c>
      <c r="AC25" s="758">
        <f>'LCR Weights'!$N25*($G25*('Base Data'!$I25+'Base Data'!$J25)/30)+($H25*'Base Data'!AC25)</f>
        <v>0</v>
      </c>
      <c r="AD25" s="758">
        <f>'LCR Weights'!$N25*($G25*('Base Data'!$I25+'Base Data'!$J25)/30)+($H25*'Base Data'!AD25)</f>
        <v>0</v>
      </c>
      <c r="AE25" s="758">
        <f>'LCR Weights'!$N25*($G25*('Base Data'!$I25+'Base Data'!$J25)/30)+($H25*'Base Data'!AE25)</f>
        <v>0</v>
      </c>
      <c r="AF25" s="758">
        <f>'LCR Weights'!$N25*($G25*('Base Data'!$I25+'Base Data'!$J25)/30)+($H25*'Base Data'!AF25)</f>
        <v>0</v>
      </c>
      <c r="AG25" s="758">
        <f>'LCR Weights'!$N25*($G25*('Base Data'!$I25+'Base Data'!$J25)/30)+($H25*'Base Data'!AG25)</f>
        <v>0</v>
      </c>
      <c r="AH25" s="758">
        <f>'LCR Weights'!$N25*($G25*('Base Data'!$I25+'Base Data'!$J25)/30)+($H25*'Base Data'!AH25)</f>
        <v>0</v>
      </c>
      <c r="AI25" s="758">
        <f>'LCR Weights'!$N25*($G25*('Base Data'!$I25+'Base Data'!$J25)/30)+($H25*'Base Data'!AI25)</f>
        <v>0</v>
      </c>
      <c r="AJ25" s="758">
        <f>'LCR Weights'!$N25*($G25*('Base Data'!$I25+'Base Data'!$J25)/30)+($H25*'Base Data'!AJ25)</f>
        <v>0</v>
      </c>
      <c r="AK25" s="758">
        <f>'LCR Weights'!$N25*($G25*('Base Data'!$I25+'Base Data'!$J25)/30)+($H25*'Base Data'!AK25)</f>
        <v>0</v>
      </c>
      <c r="AL25" s="758">
        <f>'LCR Weights'!$N25*($G25*('Base Data'!$I25+'Base Data'!$J25)/30)+($H25*'Base Data'!AL25)</f>
        <v>0</v>
      </c>
      <c r="AM25" s="758">
        <f>'LCR Weights'!$N25*($G25*('Base Data'!$I25+'Base Data'!$J25)/30)+($H25*'Base Data'!AM25)</f>
        <v>0</v>
      </c>
      <c r="AN25" s="758">
        <f>'LCR Weights'!$N25*($G25*('Base Data'!$I25+'Base Data'!$J25)/30)+($H25*'Base Data'!AN25)</f>
        <v>0</v>
      </c>
      <c r="AO25" s="758">
        <f>$H25*'Base Data'!AO25</f>
        <v>0</v>
      </c>
      <c r="AP25" s="758">
        <f>$H25*'Base Data'!AP25</f>
        <v>0</v>
      </c>
      <c r="AQ25" s="758">
        <f>$H25*'Base Data'!AQ25</f>
        <v>0</v>
      </c>
      <c r="AR25" s="758">
        <f>$H25*'Base Data'!AR25</f>
        <v>0</v>
      </c>
      <c r="AS25" s="758">
        <f>$H25*'Base Data'!AS25</f>
        <v>0</v>
      </c>
      <c r="AT25" s="758">
        <f>$H25*'Base Data'!AT25</f>
        <v>0</v>
      </c>
      <c r="AU25" s="758">
        <f>$H25*'Base Data'!AU25</f>
        <v>0</v>
      </c>
      <c r="AV25" s="758">
        <f>$H25*'Base Data'!AV25</f>
        <v>0</v>
      </c>
      <c r="AW25" s="758">
        <f>$H25*'Base Data'!AW25</f>
        <v>0</v>
      </c>
      <c r="AX25" s="758">
        <f>$H25*'Base Data'!AX25</f>
        <v>0</v>
      </c>
      <c r="AY25" s="758">
        <f>$H25*'Base Data'!AY25</f>
        <v>0</v>
      </c>
      <c r="AZ25" s="758">
        <f>$H25*'Base Data'!AZ25</f>
        <v>0</v>
      </c>
      <c r="BA25" s="758">
        <f>$H25*'Base Data'!BA25</f>
        <v>0</v>
      </c>
      <c r="BB25" s="758">
        <f>$H25*'Base Data'!BB25</f>
        <v>0</v>
      </c>
      <c r="BC25" s="758">
        <f>$H25*'Base Data'!BC25</f>
        <v>0</v>
      </c>
      <c r="BD25" s="758">
        <f>$H25*'Base Data'!BD25</f>
        <v>0</v>
      </c>
      <c r="BE25" s="758">
        <f>$H25*'Base Data'!BE25</f>
        <v>0</v>
      </c>
      <c r="BF25" s="758">
        <f>$H25*'Base Data'!BF25</f>
        <v>0</v>
      </c>
      <c r="BG25" s="758">
        <f>$H25*'Base Data'!BG25</f>
        <v>0</v>
      </c>
      <c r="BH25" s="758">
        <f>$H25*'Base Data'!BH25</f>
        <v>0</v>
      </c>
      <c r="BI25" s="758">
        <f>$H25*'Base Data'!BI25</f>
        <v>0</v>
      </c>
      <c r="BJ25" s="758">
        <f>$H25*'Base Data'!BJ25</f>
        <v>0</v>
      </c>
      <c r="BK25" s="758">
        <f>$H25*'Base Data'!BK25</f>
        <v>0</v>
      </c>
      <c r="BL25" s="758">
        <f>$H25*'Base Data'!BL25</f>
        <v>0</v>
      </c>
      <c r="BM25" s="758">
        <f>$H25*'Base Data'!BM25</f>
        <v>0</v>
      </c>
      <c r="BN25" s="758">
        <f>$H25*'Base Data'!BN25</f>
        <v>0</v>
      </c>
      <c r="BO25" s="758">
        <f>$H25*'Base Data'!BO25</f>
        <v>0</v>
      </c>
      <c r="BP25" s="758">
        <f>$H25*'Base Data'!BP25</f>
        <v>0</v>
      </c>
      <c r="BQ25" s="758">
        <f>$H25*'Base Data'!BQ25</f>
        <v>0</v>
      </c>
      <c r="BR25" s="758">
        <f>$H25*'Base Data'!BR25</f>
        <v>0</v>
      </c>
      <c r="BS25" s="758">
        <f>$H25*'Base Data'!BS25</f>
        <v>0</v>
      </c>
      <c r="BT25" s="758">
        <f>$H25*'Base Data'!BT25</f>
        <v>0</v>
      </c>
      <c r="BU25" s="758">
        <f>$H25*'Base Data'!BU25</f>
        <v>0</v>
      </c>
      <c r="BV25" s="758">
        <f>$H25*'Base Data'!BV25</f>
        <v>0</v>
      </c>
      <c r="BW25" s="758">
        <f>$H25*'Base Data'!BW25</f>
        <v>0</v>
      </c>
      <c r="BX25" s="758">
        <f>$H25*'Base Data'!BX25</f>
        <v>0</v>
      </c>
      <c r="BY25" s="758">
        <f>$H25*'Base Data'!BY25</f>
        <v>0</v>
      </c>
      <c r="BZ25" s="758">
        <f>$H25*'Base Data'!BZ25</f>
        <v>0</v>
      </c>
      <c r="CA25" s="758">
        <f>$H25*'Base Data'!CA25</f>
        <v>0</v>
      </c>
      <c r="CB25" s="758">
        <f>$H25*'Base Data'!CB25</f>
        <v>0</v>
      </c>
      <c r="CC25" s="758">
        <f>$H25*'Base Data'!CC25</f>
        <v>0</v>
      </c>
      <c r="CD25" s="758">
        <f>$H25*'Base Data'!CD25</f>
        <v>0</v>
      </c>
      <c r="CE25" s="758">
        <f>$H25*'Base Data'!CE25</f>
        <v>0</v>
      </c>
      <c r="CF25" s="758">
        <f>$H25*'Base Data'!CF25</f>
        <v>0</v>
      </c>
      <c r="CG25" s="758">
        <f>$H25*'Base Data'!CG25</f>
        <v>0</v>
      </c>
      <c r="CH25" s="758">
        <f>$H25*'Base Data'!CH25</f>
        <v>0</v>
      </c>
      <c r="CI25" s="758">
        <f>$H25*'Base Data'!CI25</f>
        <v>0</v>
      </c>
      <c r="CJ25" s="758">
        <f>$H25*'Base Data'!CJ25</f>
        <v>0</v>
      </c>
      <c r="CK25" s="758">
        <f>$H25*'Base Data'!CK25</f>
        <v>0</v>
      </c>
      <c r="CL25" s="758">
        <f>$H25*'Base Data'!CL25</f>
        <v>0</v>
      </c>
      <c r="CM25" s="758">
        <f>$H25*'Base Data'!CM25</f>
        <v>0</v>
      </c>
      <c r="CN25" s="758">
        <f>$H25*'Base Data'!CN25</f>
        <v>0</v>
      </c>
      <c r="CO25" s="758">
        <f>$H25*'Base Data'!CO25</f>
        <v>0</v>
      </c>
      <c r="CP25" s="758">
        <f>$H25*'Base Data'!CP25</f>
        <v>0</v>
      </c>
      <c r="CQ25" s="758">
        <f>$H25*'Base Data'!CQ25</f>
        <v>0</v>
      </c>
      <c r="CR25" s="758">
        <f>$H25*'Base Data'!CR25</f>
        <v>0</v>
      </c>
      <c r="CS25" s="758">
        <f>$H25*'Base Data'!CS25</f>
        <v>0</v>
      </c>
      <c r="CT25" s="758">
        <f>$H25*'Base Data'!CT25</f>
        <v>0</v>
      </c>
      <c r="CU25" s="758">
        <f>$H25*'Base Data'!CU25</f>
        <v>0</v>
      </c>
      <c r="CV25" s="758">
        <f>$H25*'Base Data'!CV25</f>
        <v>0</v>
      </c>
      <c r="CW25" s="758">
        <f>$H25*'Base Data'!CW25</f>
        <v>0</v>
      </c>
      <c r="CX25" s="758">
        <f>$H25*'Base Data'!CX25</f>
        <v>0</v>
      </c>
      <c r="CY25" s="758">
        <f>$H25*'Base Data'!CY25</f>
        <v>0</v>
      </c>
      <c r="CZ25" s="758">
        <f>$H25*'Base Data'!CZ25</f>
        <v>0</v>
      </c>
      <c r="DA25" s="758">
        <f>$H25*'Base Data'!DA25</f>
        <v>0</v>
      </c>
      <c r="DB25" s="758">
        <f>$H25*'Base Data'!DB25</f>
        <v>0</v>
      </c>
      <c r="DC25" s="758">
        <f>$H25*'Base Data'!DC25</f>
        <v>0</v>
      </c>
      <c r="DD25" s="758">
        <f>$H25*'Base Data'!DD25</f>
        <v>0</v>
      </c>
      <c r="DE25" s="758">
        <f>$H25*'Base Data'!DE25</f>
        <v>0</v>
      </c>
      <c r="DF25" s="758">
        <f>$H25*'Base Data'!DF25</f>
        <v>0</v>
      </c>
      <c r="DG25" s="758">
        <f>$H25*'Base Data'!DG25</f>
        <v>0</v>
      </c>
      <c r="DH25" s="758">
        <f>$H25*'Base Data'!DH25</f>
        <v>0</v>
      </c>
      <c r="DI25" s="758">
        <f>$H25*'Base Data'!DI25</f>
        <v>0</v>
      </c>
      <c r="DJ25" s="758">
        <f>$H25*'Base Data'!DJ25</f>
        <v>0</v>
      </c>
      <c r="DK25" s="758">
        <f>$H25*'Base Data'!DK25</f>
        <v>0</v>
      </c>
      <c r="DL25" s="519">
        <f>$H25*'Base Data'!DL25</f>
        <v>0</v>
      </c>
    </row>
    <row r="26" spans="1:116" s="222" customFormat="1" ht="11.25" customHeight="1">
      <c r="A26" s="207">
        <f>'LCR Weights'!N26</f>
        <v>0</v>
      </c>
      <c r="B26" s="207"/>
      <c r="C26" s="389"/>
      <c r="D26" s="218"/>
      <c r="E26" s="224"/>
      <c r="F26" s="232" t="s">
        <v>71</v>
      </c>
      <c r="G26" s="1166"/>
      <c r="H26" s="810"/>
      <c r="I26" s="520"/>
      <c r="J26" s="521"/>
      <c r="K26" s="522"/>
      <c r="L26" s="522"/>
      <c r="M26" s="522"/>
      <c r="N26" s="522"/>
      <c r="O26" s="522"/>
      <c r="P26" s="522"/>
      <c r="Q26" s="522"/>
      <c r="R26" s="522"/>
      <c r="S26" s="522"/>
      <c r="T26" s="522"/>
      <c r="U26" s="522"/>
      <c r="V26" s="522"/>
      <c r="W26" s="522"/>
      <c r="X26" s="522"/>
      <c r="Y26" s="522"/>
      <c r="Z26" s="522"/>
      <c r="AA26" s="522"/>
      <c r="AB26" s="522"/>
      <c r="AC26" s="522"/>
      <c r="AD26" s="522"/>
      <c r="AE26" s="522"/>
      <c r="AF26" s="522"/>
      <c r="AG26" s="522"/>
      <c r="AH26" s="522"/>
      <c r="AI26" s="522"/>
      <c r="AJ26" s="522"/>
      <c r="AK26" s="522"/>
      <c r="AL26" s="522"/>
      <c r="AM26" s="522"/>
      <c r="AN26" s="522"/>
      <c r="AO26" s="522"/>
      <c r="AP26" s="522"/>
      <c r="AQ26" s="522"/>
      <c r="AR26" s="522"/>
      <c r="AS26" s="522"/>
      <c r="AT26" s="522"/>
      <c r="AU26" s="522"/>
      <c r="AV26" s="522"/>
      <c r="AW26" s="522"/>
      <c r="AX26" s="522"/>
      <c r="AY26" s="522"/>
      <c r="AZ26" s="522"/>
      <c r="BA26" s="522"/>
      <c r="BB26" s="522"/>
      <c r="BC26" s="522"/>
      <c r="BD26" s="522"/>
      <c r="BE26" s="522"/>
      <c r="BF26" s="522"/>
      <c r="BG26" s="522"/>
      <c r="BH26" s="522"/>
      <c r="BI26" s="522"/>
      <c r="BJ26" s="522"/>
      <c r="BK26" s="522"/>
      <c r="BL26" s="522"/>
      <c r="BM26" s="522"/>
      <c r="BN26" s="522"/>
      <c r="BO26" s="522"/>
      <c r="BP26" s="522"/>
      <c r="BQ26" s="522"/>
      <c r="BR26" s="522"/>
      <c r="BS26" s="522"/>
      <c r="BT26" s="522"/>
      <c r="BU26" s="522"/>
      <c r="BV26" s="522"/>
      <c r="BW26" s="522"/>
      <c r="BX26" s="522"/>
      <c r="BY26" s="522"/>
      <c r="BZ26" s="522"/>
      <c r="CA26" s="522"/>
      <c r="CB26" s="522"/>
      <c r="CC26" s="522"/>
      <c r="CD26" s="522"/>
      <c r="CE26" s="522"/>
      <c r="CF26" s="522"/>
      <c r="CG26" s="522"/>
      <c r="CH26" s="522"/>
      <c r="CI26" s="522"/>
      <c r="CJ26" s="522"/>
      <c r="CK26" s="522"/>
      <c r="CL26" s="522"/>
      <c r="CM26" s="522"/>
      <c r="CN26" s="522"/>
      <c r="CO26" s="522"/>
      <c r="CP26" s="522"/>
      <c r="CQ26" s="522"/>
      <c r="CR26" s="522"/>
      <c r="CS26" s="522"/>
      <c r="CT26" s="522"/>
      <c r="CU26" s="522"/>
      <c r="CV26" s="522"/>
      <c r="CW26" s="522"/>
      <c r="CX26" s="522"/>
      <c r="CY26" s="522"/>
      <c r="CZ26" s="522"/>
      <c r="DA26" s="522"/>
      <c r="DB26" s="522"/>
      <c r="DC26" s="522"/>
      <c r="DD26" s="522"/>
      <c r="DE26" s="522"/>
      <c r="DF26" s="522"/>
      <c r="DG26" s="522"/>
      <c r="DH26" s="522"/>
      <c r="DI26" s="522"/>
      <c r="DJ26" s="522"/>
      <c r="DK26" s="522"/>
      <c r="DL26" s="523"/>
    </row>
    <row r="27" spans="1:116" s="222" customFormat="1" ht="11.25" customHeight="1">
      <c r="A27" s="207">
        <f>'LCR Weights'!N27</f>
        <v>0</v>
      </c>
      <c r="B27" s="207"/>
      <c r="C27" s="389"/>
      <c r="D27" s="218"/>
      <c r="E27" s="1021"/>
      <c r="F27" s="1122" t="s">
        <v>1153</v>
      </c>
      <c r="G27" s="1165">
        <f>'LCR Weights'!M27</f>
        <v>0</v>
      </c>
      <c r="H27" s="811">
        <f>IF(Metrics!$I$7="Reported weights",'LCR Weights'!H27,'LCR Weights'!K27)</f>
        <v>0</v>
      </c>
      <c r="I27" s="520"/>
      <c r="J27" s="758">
        <f>IF('LCR Weights'!$N27=0,1,0)*('Base Data'!J27+'Base Data'!I27)*G27</f>
        <v>0</v>
      </c>
      <c r="K27" s="31">
        <f>'LCR Weights'!$N27*($G27*('Base Data'!$I27+'Base Data'!$J27)/30)+($H27*'Base Data'!K27)</f>
        <v>0</v>
      </c>
      <c r="L27" s="31">
        <f>'LCR Weights'!$N27*($G27*('Base Data'!$I27+'Base Data'!$J27)/30)+($H27*'Base Data'!L27)</f>
        <v>0</v>
      </c>
      <c r="M27" s="31">
        <f>'LCR Weights'!$N27*($G27*('Base Data'!$I27+'Base Data'!$J27)/30)+($H27*'Base Data'!M27)</f>
        <v>0</v>
      </c>
      <c r="N27" s="31">
        <f>'LCR Weights'!$N27*($G27*('Base Data'!$I27+'Base Data'!$J27)/30)+($H27*'Base Data'!N27)</f>
        <v>0</v>
      </c>
      <c r="O27" s="31">
        <f>'LCR Weights'!$N27*($G27*('Base Data'!$I27+'Base Data'!$J27)/30)+($H27*'Base Data'!O27)</f>
        <v>0</v>
      </c>
      <c r="P27" s="31">
        <f>'LCR Weights'!$N27*($G27*('Base Data'!$I27+'Base Data'!$J27)/30)+($H27*'Base Data'!P27)</f>
        <v>0</v>
      </c>
      <c r="Q27" s="31">
        <f>'LCR Weights'!$N27*($G27*('Base Data'!$I27+'Base Data'!$J27)/30)+($H27*'Base Data'!Q27)</f>
        <v>0</v>
      </c>
      <c r="R27" s="31">
        <f>'LCR Weights'!$N27*($G27*('Base Data'!$I27+'Base Data'!$J27)/30)+($H27*'Base Data'!R27)</f>
        <v>0</v>
      </c>
      <c r="S27" s="31">
        <f>'LCR Weights'!$N27*($G27*('Base Data'!$I27+'Base Data'!$J27)/30)+($H27*'Base Data'!S27)</f>
        <v>0</v>
      </c>
      <c r="T27" s="31">
        <f>'LCR Weights'!$N27*($G27*('Base Data'!$I27+'Base Data'!$J27)/30)+($H27*'Base Data'!T27)</f>
        <v>0</v>
      </c>
      <c r="U27" s="31">
        <f>'LCR Weights'!$N27*($G27*('Base Data'!$I27+'Base Data'!$J27)/30)+($H27*'Base Data'!U27)</f>
        <v>0</v>
      </c>
      <c r="V27" s="31">
        <f>'LCR Weights'!$N27*($G27*('Base Data'!$I27+'Base Data'!$J27)/30)+($H27*'Base Data'!V27)</f>
        <v>0</v>
      </c>
      <c r="W27" s="31">
        <f>'LCR Weights'!$N27*($G27*('Base Data'!$I27+'Base Data'!$J27)/30)+($H27*'Base Data'!W27)</f>
        <v>0</v>
      </c>
      <c r="X27" s="31">
        <f>'LCR Weights'!$N27*($G27*('Base Data'!$I27+'Base Data'!$J27)/30)+($H27*'Base Data'!X27)</f>
        <v>0</v>
      </c>
      <c r="Y27" s="31">
        <f>'LCR Weights'!$N27*($G27*('Base Data'!$I27+'Base Data'!$J27)/30)+($H27*'Base Data'!Y27)</f>
        <v>0</v>
      </c>
      <c r="Z27" s="31">
        <f>'LCR Weights'!$N27*($G27*('Base Data'!$I27+'Base Data'!$J27)/30)+($H27*'Base Data'!Z27)</f>
        <v>0</v>
      </c>
      <c r="AA27" s="31">
        <f>'LCR Weights'!$N27*($G27*('Base Data'!$I27+'Base Data'!$J27)/30)+($H27*'Base Data'!AA27)</f>
        <v>0</v>
      </c>
      <c r="AB27" s="31">
        <f>'LCR Weights'!$N27*($G27*('Base Data'!$I27+'Base Data'!$J27)/30)+($H27*'Base Data'!AB27)</f>
        <v>0</v>
      </c>
      <c r="AC27" s="31">
        <f>'LCR Weights'!$N27*($G27*('Base Data'!$I27+'Base Data'!$J27)/30)+($H27*'Base Data'!AC27)</f>
        <v>0</v>
      </c>
      <c r="AD27" s="31">
        <f>'LCR Weights'!$N27*($G27*('Base Data'!$I27+'Base Data'!$J27)/30)+($H27*'Base Data'!AD27)</f>
        <v>0</v>
      </c>
      <c r="AE27" s="31">
        <f>'LCR Weights'!$N27*($G27*('Base Data'!$I27+'Base Data'!$J27)/30)+($H27*'Base Data'!AE27)</f>
        <v>0</v>
      </c>
      <c r="AF27" s="31">
        <f>'LCR Weights'!$N27*($G27*('Base Data'!$I27+'Base Data'!$J27)/30)+($H27*'Base Data'!AF27)</f>
        <v>0</v>
      </c>
      <c r="AG27" s="31">
        <f>'LCR Weights'!$N27*($G27*('Base Data'!$I27+'Base Data'!$J27)/30)+($H27*'Base Data'!AG27)</f>
        <v>0</v>
      </c>
      <c r="AH27" s="31">
        <f>'LCR Weights'!$N27*($G27*('Base Data'!$I27+'Base Data'!$J27)/30)+($H27*'Base Data'!AH27)</f>
        <v>0</v>
      </c>
      <c r="AI27" s="31">
        <f>'LCR Weights'!$N27*($G27*('Base Data'!$I27+'Base Data'!$J27)/30)+($H27*'Base Data'!AI27)</f>
        <v>0</v>
      </c>
      <c r="AJ27" s="31">
        <f>'LCR Weights'!$N27*($G27*('Base Data'!$I27+'Base Data'!$J27)/30)+($H27*'Base Data'!AJ27)</f>
        <v>0</v>
      </c>
      <c r="AK27" s="31">
        <f>'LCR Weights'!$N27*($G27*('Base Data'!$I27+'Base Data'!$J27)/30)+($H27*'Base Data'!AK27)</f>
        <v>0</v>
      </c>
      <c r="AL27" s="31">
        <f>'LCR Weights'!$N27*($G27*('Base Data'!$I27+'Base Data'!$J27)/30)+($H27*'Base Data'!AL27)</f>
        <v>0</v>
      </c>
      <c r="AM27" s="31">
        <f>'LCR Weights'!$N27*($G27*('Base Data'!$I27+'Base Data'!$J27)/30)+($H27*'Base Data'!AM27)</f>
        <v>0</v>
      </c>
      <c r="AN27" s="31">
        <f>'LCR Weights'!$N27*($G27*('Base Data'!$I27+'Base Data'!$J27)/30)+($H27*'Base Data'!AN27)</f>
        <v>0</v>
      </c>
      <c r="AO27" s="31">
        <f>$H27*'Base Data'!AO27</f>
        <v>0</v>
      </c>
      <c r="AP27" s="31">
        <f>$H27*'Base Data'!AP27</f>
        <v>0</v>
      </c>
      <c r="AQ27" s="31">
        <f>$H27*'Base Data'!AQ27</f>
        <v>0</v>
      </c>
      <c r="AR27" s="31">
        <f>$H27*'Base Data'!AR27</f>
        <v>0</v>
      </c>
      <c r="AS27" s="31">
        <f>$H27*'Base Data'!AS27</f>
        <v>0</v>
      </c>
      <c r="AT27" s="31">
        <f>$H27*'Base Data'!AT27</f>
        <v>0</v>
      </c>
      <c r="AU27" s="31">
        <f>$H27*'Base Data'!AU27</f>
        <v>0</v>
      </c>
      <c r="AV27" s="31">
        <f>$H27*'Base Data'!AV27</f>
        <v>0</v>
      </c>
      <c r="AW27" s="31">
        <f>$H27*'Base Data'!AW27</f>
        <v>0</v>
      </c>
      <c r="AX27" s="31">
        <f>$H27*'Base Data'!AX27</f>
        <v>0</v>
      </c>
      <c r="AY27" s="31">
        <f>$H27*'Base Data'!AY27</f>
        <v>0</v>
      </c>
      <c r="AZ27" s="31">
        <f>$H27*'Base Data'!AZ27</f>
        <v>0</v>
      </c>
      <c r="BA27" s="31">
        <f>$H27*'Base Data'!BA27</f>
        <v>0</v>
      </c>
      <c r="BB27" s="31">
        <f>$H27*'Base Data'!BB27</f>
        <v>0</v>
      </c>
      <c r="BC27" s="31">
        <f>$H27*'Base Data'!BC27</f>
        <v>0</v>
      </c>
      <c r="BD27" s="31">
        <f>$H27*'Base Data'!BD27</f>
        <v>0</v>
      </c>
      <c r="BE27" s="31">
        <f>$H27*'Base Data'!BE27</f>
        <v>0</v>
      </c>
      <c r="BF27" s="31">
        <f>$H27*'Base Data'!BF27</f>
        <v>0</v>
      </c>
      <c r="BG27" s="31">
        <f>$H27*'Base Data'!BG27</f>
        <v>0</v>
      </c>
      <c r="BH27" s="31">
        <f>$H27*'Base Data'!BH27</f>
        <v>0</v>
      </c>
      <c r="BI27" s="31">
        <f>$H27*'Base Data'!BI27</f>
        <v>0</v>
      </c>
      <c r="BJ27" s="31">
        <f>$H27*'Base Data'!BJ27</f>
        <v>0</v>
      </c>
      <c r="BK27" s="31">
        <f>$H27*'Base Data'!BK27</f>
        <v>0</v>
      </c>
      <c r="BL27" s="31">
        <f>$H27*'Base Data'!BL27</f>
        <v>0</v>
      </c>
      <c r="BM27" s="31">
        <f>$H27*'Base Data'!BM27</f>
        <v>0</v>
      </c>
      <c r="BN27" s="31">
        <f>$H27*'Base Data'!BN27</f>
        <v>0</v>
      </c>
      <c r="BO27" s="31">
        <f>$H27*'Base Data'!BO27</f>
        <v>0</v>
      </c>
      <c r="BP27" s="31">
        <f>$H27*'Base Data'!BP27</f>
        <v>0</v>
      </c>
      <c r="BQ27" s="31">
        <f>$H27*'Base Data'!BQ27</f>
        <v>0</v>
      </c>
      <c r="BR27" s="31">
        <f>$H27*'Base Data'!BR27</f>
        <v>0</v>
      </c>
      <c r="BS27" s="31">
        <f>$H27*'Base Data'!BS27</f>
        <v>0</v>
      </c>
      <c r="BT27" s="31">
        <f>$H27*'Base Data'!BT27</f>
        <v>0</v>
      </c>
      <c r="BU27" s="31">
        <f>$H27*'Base Data'!BU27</f>
        <v>0</v>
      </c>
      <c r="BV27" s="31">
        <f>$H27*'Base Data'!BV27</f>
        <v>0</v>
      </c>
      <c r="BW27" s="31">
        <f>$H27*'Base Data'!BW27</f>
        <v>0</v>
      </c>
      <c r="BX27" s="31">
        <f>$H27*'Base Data'!BX27</f>
        <v>0</v>
      </c>
      <c r="BY27" s="31">
        <f>$H27*'Base Data'!BY27</f>
        <v>0</v>
      </c>
      <c r="BZ27" s="31">
        <f>$H27*'Base Data'!BZ27</f>
        <v>0</v>
      </c>
      <c r="CA27" s="31">
        <f>$H27*'Base Data'!CA27</f>
        <v>0</v>
      </c>
      <c r="CB27" s="31">
        <f>$H27*'Base Data'!CB27</f>
        <v>0</v>
      </c>
      <c r="CC27" s="31">
        <f>$H27*'Base Data'!CC27</f>
        <v>0</v>
      </c>
      <c r="CD27" s="31">
        <f>$H27*'Base Data'!CD27</f>
        <v>0</v>
      </c>
      <c r="CE27" s="31">
        <f>$H27*'Base Data'!CE27</f>
        <v>0</v>
      </c>
      <c r="CF27" s="31">
        <f>$H27*'Base Data'!CF27</f>
        <v>0</v>
      </c>
      <c r="CG27" s="31">
        <f>$H27*'Base Data'!CG27</f>
        <v>0</v>
      </c>
      <c r="CH27" s="31">
        <f>$H27*'Base Data'!CH27</f>
        <v>0</v>
      </c>
      <c r="CI27" s="31">
        <f>$H27*'Base Data'!CI27</f>
        <v>0</v>
      </c>
      <c r="CJ27" s="31">
        <f>$H27*'Base Data'!CJ27</f>
        <v>0</v>
      </c>
      <c r="CK27" s="31">
        <f>$H27*'Base Data'!CK27</f>
        <v>0</v>
      </c>
      <c r="CL27" s="31">
        <f>$H27*'Base Data'!CL27</f>
        <v>0</v>
      </c>
      <c r="CM27" s="31">
        <f>$H27*'Base Data'!CM27</f>
        <v>0</v>
      </c>
      <c r="CN27" s="31">
        <f>$H27*'Base Data'!CN27</f>
        <v>0</v>
      </c>
      <c r="CO27" s="31">
        <f>$H27*'Base Data'!CO27</f>
        <v>0</v>
      </c>
      <c r="CP27" s="31">
        <f>$H27*'Base Data'!CP27</f>
        <v>0</v>
      </c>
      <c r="CQ27" s="31">
        <f>$H27*'Base Data'!CQ27</f>
        <v>0</v>
      </c>
      <c r="CR27" s="31">
        <f>$H27*'Base Data'!CR27</f>
        <v>0</v>
      </c>
      <c r="CS27" s="31">
        <f>$H27*'Base Data'!CS27</f>
        <v>0</v>
      </c>
      <c r="CT27" s="31">
        <f>$H27*'Base Data'!CT27</f>
        <v>0</v>
      </c>
      <c r="CU27" s="31">
        <f>$H27*'Base Data'!CU27</f>
        <v>0</v>
      </c>
      <c r="CV27" s="31">
        <f>$H27*'Base Data'!CV27</f>
        <v>0</v>
      </c>
      <c r="CW27" s="31">
        <f>$H27*'Base Data'!CW27</f>
        <v>0</v>
      </c>
      <c r="CX27" s="31">
        <f>$H27*'Base Data'!CX27</f>
        <v>0</v>
      </c>
      <c r="CY27" s="31">
        <f>$H27*'Base Data'!CY27</f>
        <v>0</v>
      </c>
      <c r="CZ27" s="31">
        <f>$H27*'Base Data'!CZ27</f>
        <v>0</v>
      </c>
      <c r="DA27" s="31">
        <f>$H27*'Base Data'!DA27</f>
        <v>0</v>
      </c>
      <c r="DB27" s="31">
        <f>$H27*'Base Data'!DB27</f>
        <v>0</v>
      </c>
      <c r="DC27" s="31">
        <f>$H27*'Base Data'!DC27</f>
        <v>0</v>
      </c>
      <c r="DD27" s="31">
        <f>$H27*'Base Data'!DD27</f>
        <v>0</v>
      </c>
      <c r="DE27" s="31">
        <f>$H27*'Base Data'!DE27</f>
        <v>0</v>
      </c>
      <c r="DF27" s="31">
        <f>$H27*'Base Data'!DF27</f>
        <v>0</v>
      </c>
      <c r="DG27" s="31">
        <f>$H27*'Base Data'!DG27</f>
        <v>0</v>
      </c>
      <c r="DH27" s="31">
        <f>$H27*'Base Data'!DH27</f>
        <v>0</v>
      </c>
      <c r="DI27" s="31">
        <f>$H27*'Base Data'!DI27</f>
        <v>0</v>
      </c>
      <c r="DJ27" s="31">
        <f>$H27*'Base Data'!DJ27</f>
        <v>0</v>
      </c>
      <c r="DK27" s="31">
        <f>$H27*'Base Data'!DK27</f>
        <v>0</v>
      </c>
      <c r="DL27" s="33">
        <f>$H27*'Base Data'!DL27</f>
        <v>0</v>
      </c>
    </row>
    <row r="28" spans="1:116" s="222" customFormat="1" ht="11.25" customHeight="1">
      <c r="A28" s="207">
        <f>'LCR Weights'!N28</f>
        <v>0</v>
      </c>
      <c r="B28" s="207"/>
      <c r="C28" s="389"/>
      <c r="D28" s="218"/>
      <c r="E28" s="219"/>
      <c r="F28" s="1019" t="s">
        <v>75</v>
      </c>
      <c r="G28" s="810"/>
      <c r="H28" s="810"/>
      <c r="I28" s="520"/>
      <c r="J28" s="521"/>
      <c r="K28" s="522"/>
      <c r="L28" s="522"/>
      <c r="M28" s="522"/>
      <c r="N28" s="522"/>
      <c r="O28" s="522"/>
      <c r="P28" s="522"/>
      <c r="Q28" s="522"/>
      <c r="R28" s="522"/>
      <c r="S28" s="522"/>
      <c r="T28" s="522"/>
      <c r="U28" s="522"/>
      <c r="V28" s="522"/>
      <c r="W28" s="522"/>
      <c r="X28" s="522"/>
      <c r="Y28" s="522"/>
      <c r="Z28" s="522"/>
      <c r="AA28" s="522"/>
      <c r="AB28" s="522"/>
      <c r="AC28" s="522"/>
      <c r="AD28" s="522"/>
      <c r="AE28" s="522"/>
      <c r="AF28" s="522"/>
      <c r="AG28" s="522"/>
      <c r="AH28" s="522"/>
      <c r="AI28" s="522"/>
      <c r="AJ28" s="522"/>
      <c r="AK28" s="522"/>
      <c r="AL28" s="522"/>
      <c r="AM28" s="522"/>
      <c r="AN28" s="522"/>
      <c r="AO28" s="522"/>
      <c r="AP28" s="522"/>
      <c r="AQ28" s="522"/>
      <c r="AR28" s="522"/>
      <c r="AS28" s="522"/>
      <c r="AT28" s="522"/>
      <c r="AU28" s="522"/>
      <c r="AV28" s="522"/>
      <c r="AW28" s="522"/>
      <c r="AX28" s="522"/>
      <c r="AY28" s="522"/>
      <c r="AZ28" s="522"/>
      <c r="BA28" s="522"/>
      <c r="BB28" s="522"/>
      <c r="BC28" s="522"/>
      <c r="BD28" s="522"/>
      <c r="BE28" s="522"/>
      <c r="BF28" s="522"/>
      <c r="BG28" s="522"/>
      <c r="BH28" s="522"/>
      <c r="BI28" s="522"/>
      <c r="BJ28" s="522"/>
      <c r="BK28" s="522"/>
      <c r="BL28" s="522"/>
      <c r="BM28" s="522"/>
      <c r="BN28" s="522"/>
      <c r="BO28" s="522"/>
      <c r="BP28" s="522"/>
      <c r="BQ28" s="522"/>
      <c r="BR28" s="522"/>
      <c r="BS28" s="522"/>
      <c r="BT28" s="522"/>
      <c r="BU28" s="522"/>
      <c r="BV28" s="522"/>
      <c r="BW28" s="522"/>
      <c r="BX28" s="522"/>
      <c r="BY28" s="522"/>
      <c r="BZ28" s="522"/>
      <c r="CA28" s="522"/>
      <c r="CB28" s="522"/>
      <c r="CC28" s="522"/>
      <c r="CD28" s="522"/>
      <c r="CE28" s="522"/>
      <c r="CF28" s="522"/>
      <c r="CG28" s="522"/>
      <c r="CH28" s="522"/>
      <c r="CI28" s="522"/>
      <c r="CJ28" s="522"/>
      <c r="CK28" s="522"/>
      <c r="CL28" s="522"/>
      <c r="CM28" s="522"/>
      <c r="CN28" s="522"/>
      <c r="CO28" s="522"/>
      <c r="CP28" s="522"/>
      <c r="CQ28" s="522"/>
      <c r="CR28" s="522"/>
      <c r="CS28" s="522"/>
      <c r="CT28" s="522"/>
      <c r="CU28" s="522"/>
      <c r="CV28" s="522"/>
      <c r="CW28" s="522"/>
      <c r="CX28" s="522"/>
      <c r="CY28" s="522"/>
      <c r="CZ28" s="522"/>
      <c r="DA28" s="522"/>
      <c r="DB28" s="522"/>
      <c r="DC28" s="522"/>
      <c r="DD28" s="522"/>
      <c r="DE28" s="522"/>
      <c r="DF28" s="522"/>
      <c r="DG28" s="522"/>
      <c r="DH28" s="522"/>
      <c r="DI28" s="522"/>
      <c r="DJ28" s="522"/>
      <c r="DK28" s="522"/>
      <c r="DL28" s="523"/>
    </row>
    <row r="29" spans="1:116" s="206" customFormat="1" ht="19.899999999999999" customHeight="1">
      <c r="A29" s="207">
        <f>'LCR Weights'!N29</f>
        <v>0</v>
      </c>
      <c r="B29" s="207"/>
      <c r="C29" s="73"/>
      <c r="D29" s="218"/>
      <c r="E29" s="219"/>
      <c r="F29" s="803" t="s">
        <v>77</v>
      </c>
      <c r="G29" s="810"/>
      <c r="H29" s="810"/>
      <c r="I29" s="520"/>
      <c r="J29" s="521"/>
      <c r="K29" s="522"/>
      <c r="L29" s="522"/>
      <c r="M29" s="522"/>
      <c r="N29" s="522"/>
      <c r="O29" s="522"/>
      <c r="P29" s="522"/>
      <c r="Q29" s="522"/>
      <c r="R29" s="522"/>
      <c r="S29" s="522"/>
      <c r="T29" s="522"/>
      <c r="U29" s="522"/>
      <c r="V29" s="522"/>
      <c r="W29" s="522"/>
      <c r="X29" s="522"/>
      <c r="Y29" s="522"/>
      <c r="Z29" s="522"/>
      <c r="AA29" s="522"/>
      <c r="AB29" s="522"/>
      <c r="AC29" s="522"/>
      <c r="AD29" s="522"/>
      <c r="AE29" s="522"/>
      <c r="AF29" s="522"/>
      <c r="AG29" s="522"/>
      <c r="AH29" s="522"/>
      <c r="AI29" s="522"/>
      <c r="AJ29" s="522"/>
      <c r="AK29" s="522"/>
      <c r="AL29" s="522"/>
      <c r="AM29" s="522"/>
      <c r="AN29" s="522"/>
      <c r="AO29" s="522"/>
      <c r="AP29" s="522"/>
      <c r="AQ29" s="522"/>
      <c r="AR29" s="522"/>
      <c r="AS29" s="522"/>
      <c r="AT29" s="522"/>
      <c r="AU29" s="522"/>
      <c r="AV29" s="522"/>
      <c r="AW29" s="522"/>
      <c r="AX29" s="522"/>
      <c r="AY29" s="522"/>
      <c r="AZ29" s="522"/>
      <c r="BA29" s="522"/>
      <c r="BB29" s="522"/>
      <c r="BC29" s="522"/>
      <c r="BD29" s="522"/>
      <c r="BE29" s="522"/>
      <c r="BF29" s="522"/>
      <c r="BG29" s="522"/>
      <c r="BH29" s="522"/>
      <c r="BI29" s="522"/>
      <c r="BJ29" s="522"/>
      <c r="BK29" s="522"/>
      <c r="BL29" s="522"/>
      <c r="BM29" s="522"/>
      <c r="BN29" s="522"/>
      <c r="BO29" s="522"/>
      <c r="BP29" s="522"/>
      <c r="BQ29" s="522"/>
      <c r="BR29" s="522"/>
      <c r="BS29" s="522"/>
      <c r="BT29" s="522"/>
      <c r="BU29" s="522"/>
      <c r="BV29" s="522"/>
      <c r="BW29" s="522"/>
      <c r="BX29" s="522"/>
      <c r="BY29" s="522"/>
      <c r="BZ29" s="522"/>
      <c r="CA29" s="522"/>
      <c r="CB29" s="522"/>
      <c r="CC29" s="522"/>
      <c r="CD29" s="522"/>
      <c r="CE29" s="522"/>
      <c r="CF29" s="522"/>
      <c r="CG29" s="522"/>
      <c r="CH29" s="522"/>
      <c r="CI29" s="522"/>
      <c r="CJ29" s="522"/>
      <c r="CK29" s="522"/>
      <c r="CL29" s="522"/>
      <c r="CM29" s="522"/>
      <c r="CN29" s="522"/>
      <c r="CO29" s="522"/>
      <c r="CP29" s="522"/>
      <c r="CQ29" s="522"/>
      <c r="CR29" s="522"/>
      <c r="CS29" s="522"/>
      <c r="CT29" s="522"/>
      <c r="CU29" s="522"/>
      <c r="CV29" s="522"/>
      <c r="CW29" s="522"/>
      <c r="CX29" s="522"/>
      <c r="CY29" s="522"/>
      <c r="CZ29" s="522"/>
      <c r="DA29" s="522"/>
      <c r="DB29" s="522"/>
      <c r="DC29" s="522"/>
      <c r="DD29" s="522"/>
      <c r="DE29" s="522"/>
      <c r="DF29" s="522"/>
      <c r="DG29" s="522"/>
      <c r="DH29" s="522"/>
      <c r="DI29" s="522"/>
      <c r="DJ29" s="522"/>
      <c r="DK29" s="522"/>
      <c r="DL29" s="523"/>
    </row>
    <row r="30" spans="1:116" s="206" customFormat="1" ht="19.5" customHeight="1">
      <c r="A30" s="207">
        <f>'LCR Weights'!N30</f>
        <v>0</v>
      </c>
      <c r="B30" s="207"/>
      <c r="C30" s="73"/>
      <c r="D30" s="795"/>
      <c r="E30" s="798"/>
      <c r="F30" s="220" t="s">
        <v>79</v>
      </c>
      <c r="G30" s="811">
        <f>'LCR Weights'!M30</f>
        <v>7.0000000000000007E-2</v>
      </c>
      <c r="H30" s="811">
        <f>IF(Metrics!$I$7="Reported weights",'LCR Weights'!H30,'LCR Weights'!K30)</f>
        <v>7.0000000000000007E-2</v>
      </c>
      <c r="I30" s="524"/>
      <c r="J30" s="758">
        <f>IF('LCR Weights'!$N30=0,1,0)*('Base Data'!J30+'Base Data'!I30)*G30</f>
        <v>0</v>
      </c>
      <c r="K30" s="31">
        <f>'LCR Weights'!$N30*($G30*('Base Data'!$I30+'Base Data'!$J30)/30)+($H30*'Base Data'!K30)</f>
        <v>0</v>
      </c>
      <c r="L30" s="31">
        <f>'LCR Weights'!$N30*($G30*('Base Data'!$I30+'Base Data'!$J30)/30)+($H30*'Base Data'!L30)</f>
        <v>0</v>
      </c>
      <c r="M30" s="31">
        <f>'LCR Weights'!$N30*($G30*('Base Data'!$I30+'Base Data'!$J30)/30)+($H30*'Base Data'!M30)</f>
        <v>0</v>
      </c>
      <c r="N30" s="31">
        <f>'LCR Weights'!$N30*($G30*('Base Data'!$I30+'Base Data'!$J30)/30)+($H30*'Base Data'!N30)</f>
        <v>0</v>
      </c>
      <c r="O30" s="31">
        <f>'LCR Weights'!$N30*($G30*('Base Data'!$I30+'Base Data'!$J30)/30)+($H30*'Base Data'!O30)</f>
        <v>0</v>
      </c>
      <c r="P30" s="31">
        <f>'LCR Weights'!$N30*($G30*('Base Data'!$I30+'Base Data'!$J30)/30)+($H30*'Base Data'!P30)</f>
        <v>0</v>
      </c>
      <c r="Q30" s="31">
        <f>'LCR Weights'!$N30*($G30*('Base Data'!$I30+'Base Data'!$J30)/30)+($H30*'Base Data'!Q30)</f>
        <v>0</v>
      </c>
      <c r="R30" s="31">
        <f>'LCR Weights'!$N30*($G30*('Base Data'!$I30+'Base Data'!$J30)/30)+($H30*'Base Data'!R30)</f>
        <v>0</v>
      </c>
      <c r="S30" s="31">
        <f>'LCR Weights'!$N30*($G30*('Base Data'!$I30+'Base Data'!$J30)/30)+($H30*'Base Data'!S30)</f>
        <v>0</v>
      </c>
      <c r="T30" s="31">
        <f>'LCR Weights'!$N30*($G30*('Base Data'!$I30+'Base Data'!$J30)/30)+($H30*'Base Data'!T30)</f>
        <v>0</v>
      </c>
      <c r="U30" s="31">
        <f>'LCR Weights'!$N30*($G30*('Base Data'!$I30+'Base Data'!$J30)/30)+($H30*'Base Data'!U30)</f>
        <v>0</v>
      </c>
      <c r="V30" s="31">
        <f>'LCR Weights'!$N30*($G30*('Base Data'!$I30+'Base Data'!$J30)/30)+($H30*'Base Data'!V30)</f>
        <v>0</v>
      </c>
      <c r="W30" s="31">
        <f>'LCR Weights'!$N30*($G30*('Base Data'!$I30+'Base Data'!$J30)/30)+($H30*'Base Data'!W30)</f>
        <v>0</v>
      </c>
      <c r="X30" s="31">
        <f>'LCR Weights'!$N30*($G30*('Base Data'!$I30+'Base Data'!$J30)/30)+($H30*'Base Data'!X30)</f>
        <v>0</v>
      </c>
      <c r="Y30" s="31">
        <f>'LCR Weights'!$N30*($G30*('Base Data'!$I30+'Base Data'!$J30)/30)+($H30*'Base Data'!Y30)</f>
        <v>0</v>
      </c>
      <c r="Z30" s="31">
        <f>'LCR Weights'!$N30*($G30*('Base Data'!$I30+'Base Data'!$J30)/30)+($H30*'Base Data'!Z30)</f>
        <v>0</v>
      </c>
      <c r="AA30" s="31">
        <f>'LCR Weights'!$N30*($G30*('Base Data'!$I30+'Base Data'!$J30)/30)+($H30*'Base Data'!AA30)</f>
        <v>0</v>
      </c>
      <c r="AB30" s="31">
        <f>'LCR Weights'!$N30*($G30*('Base Data'!$I30+'Base Data'!$J30)/30)+($H30*'Base Data'!AB30)</f>
        <v>0</v>
      </c>
      <c r="AC30" s="31">
        <f>'LCR Weights'!$N30*($G30*('Base Data'!$I30+'Base Data'!$J30)/30)+($H30*'Base Data'!AC30)</f>
        <v>0</v>
      </c>
      <c r="AD30" s="31">
        <f>'LCR Weights'!$N30*($G30*('Base Data'!$I30+'Base Data'!$J30)/30)+($H30*'Base Data'!AD30)</f>
        <v>0</v>
      </c>
      <c r="AE30" s="31">
        <f>'LCR Weights'!$N30*($G30*('Base Data'!$I30+'Base Data'!$J30)/30)+($H30*'Base Data'!AE30)</f>
        <v>0</v>
      </c>
      <c r="AF30" s="31">
        <f>'LCR Weights'!$N30*($G30*('Base Data'!$I30+'Base Data'!$J30)/30)+($H30*'Base Data'!AF30)</f>
        <v>0</v>
      </c>
      <c r="AG30" s="31">
        <f>'LCR Weights'!$N30*($G30*('Base Data'!$I30+'Base Data'!$J30)/30)+($H30*'Base Data'!AG30)</f>
        <v>0</v>
      </c>
      <c r="AH30" s="31">
        <f>'LCR Weights'!$N30*($G30*('Base Data'!$I30+'Base Data'!$J30)/30)+($H30*'Base Data'!AH30)</f>
        <v>0</v>
      </c>
      <c r="AI30" s="31">
        <f>'LCR Weights'!$N30*($G30*('Base Data'!$I30+'Base Data'!$J30)/30)+($H30*'Base Data'!AI30)</f>
        <v>0</v>
      </c>
      <c r="AJ30" s="31">
        <f>'LCR Weights'!$N30*($G30*('Base Data'!$I30+'Base Data'!$J30)/30)+($H30*'Base Data'!AJ30)</f>
        <v>0</v>
      </c>
      <c r="AK30" s="31">
        <f>'LCR Weights'!$N30*($G30*('Base Data'!$I30+'Base Data'!$J30)/30)+($H30*'Base Data'!AK30)</f>
        <v>0</v>
      </c>
      <c r="AL30" s="31">
        <f>'LCR Weights'!$N30*($G30*('Base Data'!$I30+'Base Data'!$J30)/30)+($H30*'Base Data'!AL30)</f>
        <v>0</v>
      </c>
      <c r="AM30" s="31">
        <f>'LCR Weights'!$N30*($G30*('Base Data'!$I30+'Base Data'!$J30)/30)+($H30*'Base Data'!AM30)</f>
        <v>0</v>
      </c>
      <c r="AN30" s="31">
        <f>'LCR Weights'!$N30*($G30*('Base Data'!$I30+'Base Data'!$J30)/30)+($H30*'Base Data'!AN30)</f>
        <v>0</v>
      </c>
      <c r="AO30" s="31">
        <f>$H30*'Base Data'!AO30</f>
        <v>0</v>
      </c>
      <c r="AP30" s="31">
        <f>$H30*'Base Data'!AP30</f>
        <v>0</v>
      </c>
      <c r="AQ30" s="31">
        <f>$H30*'Base Data'!AQ30</f>
        <v>0</v>
      </c>
      <c r="AR30" s="31">
        <f>$H30*'Base Data'!AR30</f>
        <v>0</v>
      </c>
      <c r="AS30" s="31">
        <f>$H30*'Base Data'!AS30</f>
        <v>0</v>
      </c>
      <c r="AT30" s="31">
        <f>$H30*'Base Data'!AT30</f>
        <v>0</v>
      </c>
      <c r="AU30" s="31">
        <f>$H30*'Base Data'!AU30</f>
        <v>0</v>
      </c>
      <c r="AV30" s="31">
        <f>$H30*'Base Data'!AV30</f>
        <v>0</v>
      </c>
      <c r="AW30" s="31">
        <f>$H30*'Base Data'!AW30</f>
        <v>0</v>
      </c>
      <c r="AX30" s="31">
        <f>$H30*'Base Data'!AX30</f>
        <v>0</v>
      </c>
      <c r="AY30" s="31">
        <f>$H30*'Base Data'!AY30</f>
        <v>0</v>
      </c>
      <c r="AZ30" s="31">
        <f>$H30*'Base Data'!AZ30</f>
        <v>0</v>
      </c>
      <c r="BA30" s="31">
        <f>$H30*'Base Data'!BA30</f>
        <v>0</v>
      </c>
      <c r="BB30" s="31">
        <f>$H30*'Base Data'!BB30</f>
        <v>0</v>
      </c>
      <c r="BC30" s="31">
        <f>$H30*'Base Data'!BC30</f>
        <v>0</v>
      </c>
      <c r="BD30" s="31">
        <f>$H30*'Base Data'!BD30</f>
        <v>0</v>
      </c>
      <c r="BE30" s="31">
        <f>$H30*'Base Data'!BE30</f>
        <v>0</v>
      </c>
      <c r="BF30" s="31">
        <f>$H30*'Base Data'!BF30</f>
        <v>0</v>
      </c>
      <c r="BG30" s="31">
        <f>$H30*'Base Data'!BG30</f>
        <v>0</v>
      </c>
      <c r="BH30" s="31">
        <f>$H30*'Base Data'!BH30</f>
        <v>0</v>
      </c>
      <c r="BI30" s="31">
        <f>$H30*'Base Data'!BI30</f>
        <v>0</v>
      </c>
      <c r="BJ30" s="31">
        <f>$H30*'Base Data'!BJ30</f>
        <v>0</v>
      </c>
      <c r="BK30" s="31">
        <f>$H30*'Base Data'!BK30</f>
        <v>0</v>
      </c>
      <c r="BL30" s="31">
        <f>$H30*'Base Data'!BL30</f>
        <v>0</v>
      </c>
      <c r="BM30" s="31">
        <f>$H30*'Base Data'!BM30</f>
        <v>0</v>
      </c>
      <c r="BN30" s="31">
        <f>$H30*'Base Data'!BN30</f>
        <v>0</v>
      </c>
      <c r="BO30" s="31">
        <f>$H30*'Base Data'!BO30</f>
        <v>0</v>
      </c>
      <c r="BP30" s="31">
        <f>$H30*'Base Data'!BP30</f>
        <v>0</v>
      </c>
      <c r="BQ30" s="31">
        <f>$H30*'Base Data'!BQ30</f>
        <v>0</v>
      </c>
      <c r="BR30" s="31">
        <f>$H30*'Base Data'!BR30</f>
        <v>0</v>
      </c>
      <c r="BS30" s="31">
        <f>$H30*'Base Data'!BS30</f>
        <v>0</v>
      </c>
      <c r="BT30" s="31">
        <f>$H30*'Base Data'!BT30</f>
        <v>0</v>
      </c>
      <c r="BU30" s="31">
        <f>$H30*'Base Data'!BU30</f>
        <v>0</v>
      </c>
      <c r="BV30" s="31">
        <f>$H30*'Base Data'!BV30</f>
        <v>0</v>
      </c>
      <c r="BW30" s="31">
        <f>$H30*'Base Data'!BW30</f>
        <v>0</v>
      </c>
      <c r="BX30" s="31">
        <f>$H30*'Base Data'!BX30</f>
        <v>0</v>
      </c>
      <c r="BY30" s="31">
        <f>$H30*'Base Data'!BY30</f>
        <v>0</v>
      </c>
      <c r="BZ30" s="31">
        <f>$H30*'Base Data'!BZ30</f>
        <v>0</v>
      </c>
      <c r="CA30" s="31">
        <f>$H30*'Base Data'!CA30</f>
        <v>0</v>
      </c>
      <c r="CB30" s="31">
        <f>$H30*'Base Data'!CB30</f>
        <v>0</v>
      </c>
      <c r="CC30" s="31">
        <f>$H30*'Base Data'!CC30</f>
        <v>0</v>
      </c>
      <c r="CD30" s="31">
        <f>$H30*'Base Data'!CD30</f>
        <v>0</v>
      </c>
      <c r="CE30" s="31">
        <f>$H30*'Base Data'!CE30</f>
        <v>0</v>
      </c>
      <c r="CF30" s="31">
        <f>$H30*'Base Data'!CF30</f>
        <v>0</v>
      </c>
      <c r="CG30" s="31">
        <f>$H30*'Base Data'!CG30</f>
        <v>0</v>
      </c>
      <c r="CH30" s="31">
        <f>$H30*'Base Data'!CH30</f>
        <v>0</v>
      </c>
      <c r="CI30" s="31">
        <f>$H30*'Base Data'!CI30</f>
        <v>0</v>
      </c>
      <c r="CJ30" s="31">
        <f>$H30*'Base Data'!CJ30</f>
        <v>0</v>
      </c>
      <c r="CK30" s="31">
        <f>$H30*'Base Data'!CK30</f>
        <v>0</v>
      </c>
      <c r="CL30" s="31">
        <f>$H30*'Base Data'!CL30</f>
        <v>0</v>
      </c>
      <c r="CM30" s="31">
        <f>$H30*'Base Data'!CM30</f>
        <v>0</v>
      </c>
      <c r="CN30" s="31">
        <f>$H30*'Base Data'!CN30</f>
        <v>0</v>
      </c>
      <c r="CO30" s="31">
        <f>$H30*'Base Data'!CO30</f>
        <v>0</v>
      </c>
      <c r="CP30" s="31">
        <f>$H30*'Base Data'!CP30</f>
        <v>0</v>
      </c>
      <c r="CQ30" s="31">
        <f>$H30*'Base Data'!CQ30</f>
        <v>0</v>
      </c>
      <c r="CR30" s="31">
        <f>$H30*'Base Data'!CR30</f>
        <v>0</v>
      </c>
      <c r="CS30" s="31">
        <f>$H30*'Base Data'!CS30</f>
        <v>0</v>
      </c>
      <c r="CT30" s="31">
        <f>$H30*'Base Data'!CT30</f>
        <v>0</v>
      </c>
      <c r="CU30" s="31">
        <f>$H30*'Base Data'!CU30</f>
        <v>0</v>
      </c>
      <c r="CV30" s="31">
        <f>$H30*'Base Data'!CV30</f>
        <v>0</v>
      </c>
      <c r="CW30" s="31">
        <f>$H30*'Base Data'!CW30</f>
        <v>0</v>
      </c>
      <c r="CX30" s="31">
        <f>$H30*'Base Data'!CX30</f>
        <v>0</v>
      </c>
      <c r="CY30" s="31">
        <f>$H30*'Base Data'!CY30</f>
        <v>0</v>
      </c>
      <c r="CZ30" s="31">
        <f>$H30*'Base Data'!CZ30</f>
        <v>0</v>
      </c>
      <c r="DA30" s="31">
        <f>$H30*'Base Data'!DA30</f>
        <v>0</v>
      </c>
      <c r="DB30" s="31">
        <f>$H30*'Base Data'!DB30</f>
        <v>0</v>
      </c>
      <c r="DC30" s="31">
        <f>$H30*'Base Data'!DC30</f>
        <v>0</v>
      </c>
      <c r="DD30" s="31">
        <f>$H30*'Base Data'!DD30</f>
        <v>0</v>
      </c>
      <c r="DE30" s="31">
        <f>$H30*'Base Data'!DE30</f>
        <v>0</v>
      </c>
      <c r="DF30" s="31">
        <f>$H30*'Base Data'!DF30</f>
        <v>0</v>
      </c>
      <c r="DG30" s="31">
        <f>$H30*'Base Data'!DG30</f>
        <v>0</v>
      </c>
      <c r="DH30" s="31">
        <f>$H30*'Base Data'!DH30</f>
        <v>0</v>
      </c>
      <c r="DI30" s="31">
        <f>$H30*'Base Data'!DI30</f>
        <v>0</v>
      </c>
      <c r="DJ30" s="31">
        <f>$H30*'Base Data'!DJ30</f>
        <v>0</v>
      </c>
      <c r="DK30" s="31">
        <f>$H30*'Base Data'!DK30</f>
        <v>0</v>
      </c>
      <c r="DL30" s="33">
        <f>$H30*'Base Data'!DL30</f>
        <v>0</v>
      </c>
    </row>
    <row r="31" spans="1:116" s="222" customFormat="1" ht="11.25" customHeight="1">
      <c r="A31" s="207">
        <f>'LCR Weights'!N31</f>
        <v>0</v>
      </c>
      <c r="B31" s="207"/>
      <c r="C31" s="389"/>
      <c r="D31" s="795"/>
      <c r="E31" s="798"/>
      <c r="F31" s="220" t="s">
        <v>81</v>
      </c>
      <c r="G31" s="811">
        <f>'LCR Weights'!M31</f>
        <v>0.15</v>
      </c>
      <c r="H31" s="811">
        <f>IF(Metrics!$I$7="Reported weights",'LCR Weights'!H31,'LCR Weights'!K31)</f>
        <v>0.15</v>
      </c>
      <c r="I31" s="518"/>
      <c r="J31" s="758">
        <f>IF('LCR Weights'!$N31=0,1,0)*('Base Data'!J31+'Base Data'!I31)*G31</f>
        <v>0</v>
      </c>
      <c r="K31" s="31">
        <f>'LCR Weights'!$N31*($G31*('Base Data'!$I31+'Base Data'!$J31)/30)+($H31*'Base Data'!K31)</f>
        <v>0</v>
      </c>
      <c r="L31" s="31">
        <f>'LCR Weights'!$N31*($G31*('Base Data'!$I31+'Base Data'!$J31)/30)+($H31*'Base Data'!L31)</f>
        <v>0</v>
      </c>
      <c r="M31" s="31">
        <f>'LCR Weights'!$N31*($G31*('Base Data'!$I31+'Base Data'!$J31)/30)+($H31*'Base Data'!M31)</f>
        <v>0</v>
      </c>
      <c r="N31" s="31">
        <f>'LCR Weights'!$N31*($G31*('Base Data'!$I31+'Base Data'!$J31)/30)+($H31*'Base Data'!N31)</f>
        <v>0</v>
      </c>
      <c r="O31" s="31">
        <f>'LCR Weights'!$N31*($G31*('Base Data'!$I31+'Base Data'!$J31)/30)+($H31*'Base Data'!O31)</f>
        <v>0</v>
      </c>
      <c r="P31" s="31">
        <f>'LCR Weights'!$N31*($G31*('Base Data'!$I31+'Base Data'!$J31)/30)+($H31*'Base Data'!P31)</f>
        <v>0</v>
      </c>
      <c r="Q31" s="31">
        <f>'LCR Weights'!$N31*($G31*('Base Data'!$I31+'Base Data'!$J31)/30)+($H31*'Base Data'!Q31)</f>
        <v>0</v>
      </c>
      <c r="R31" s="31">
        <f>'LCR Weights'!$N31*($G31*('Base Data'!$I31+'Base Data'!$J31)/30)+($H31*'Base Data'!R31)</f>
        <v>0</v>
      </c>
      <c r="S31" s="31">
        <f>'LCR Weights'!$N31*($G31*('Base Data'!$I31+'Base Data'!$J31)/30)+($H31*'Base Data'!S31)</f>
        <v>0</v>
      </c>
      <c r="T31" s="31">
        <f>'LCR Weights'!$N31*($G31*('Base Data'!$I31+'Base Data'!$J31)/30)+($H31*'Base Data'!T31)</f>
        <v>0</v>
      </c>
      <c r="U31" s="31">
        <f>'LCR Weights'!$N31*($G31*('Base Data'!$I31+'Base Data'!$J31)/30)+($H31*'Base Data'!U31)</f>
        <v>0</v>
      </c>
      <c r="V31" s="31">
        <f>'LCR Weights'!$N31*($G31*('Base Data'!$I31+'Base Data'!$J31)/30)+($H31*'Base Data'!V31)</f>
        <v>0</v>
      </c>
      <c r="W31" s="31">
        <f>'LCR Weights'!$N31*($G31*('Base Data'!$I31+'Base Data'!$J31)/30)+($H31*'Base Data'!W31)</f>
        <v>0</v>
      </c>
      <c r="X31" s="31">
        <f>'LCR Weights'!$N31*($G31*('Base Data'!$I31+'Base Data'!$J31)/30)+($H31*'Base Data'!X31)</f>
        <v>0</v>
      </c>
      <c r="Y31" s="31">
        <f>'LCR Weights'!$N31*($G31*('Base Data'!$I31+'Base Data'!$J31)/30)+($H31*'Base Data'!Y31)</f>
        <v>0</v>
      </c>
      <c r="Z31" s="31">
        <f>'LCR Weights'!$N31*($G31*('Base Data'!$I31+'Base Data'!$J31)/30)+($H31*'Base Data'!Z31)</f>
        <v>0</v>
      </c>
      <c r="AA31" s="31">
        <f>'LCR Weights'!$N31*($G31*('Base Data'!$I31+'Base Data'!$J31)/30)+($H31*'Base Data'!AA31)</f>
        <v>0</v>
      </c>
      <c r="AB31" s="31">
        <f>'LCR Weights'!$N31*($G31*('Base Data'!$I31+'Base Data'!$J31)/30)+($H31*'Base Data'!AB31)</f>
        <v>0</v>
      </c>
      <c r="AC31" s="31">
        <f>'LCR Weights'!$N31*($G31*('Base Data'!$I31+'Base Data'!$J31)/30)+($H31*'Base Data'!AC31)</f>
        <v>0</v>
      </c>
      <c r="AD31" s="31">
        <f>'LCR Weights'!$N31*($G31*('Base Data'!$I31+'Base Data'!$J31)/30)+($H31*'Base Data'!AD31)</f>
        <v>0</v>
      </c>
      <c r="AE31" s="31">
        <f>'LCR Weights'!$N31*($G31*('Base Data'!$I31+'Base Data'!$J31)/30)+($H31*'Base Data'!AE31)</f>
        <v>0</v>
      </c>
      <c r="AF31" s="31">
        <f>'LCR Weights'!$N31*($G31*('Base Data'!$I31+'Base Data'!$J31)/30)+($H31*'Base Data'!AF31)</f>
        <v>0</v>
      </c>
      <c r="AG31" s="31">
        <f>'LCR Weights'!$N31*($G31*('Base Data'!$I31+'Base Data'!$J31)/30)+($H31*'Base Data'!AG31)</f>
        <v>0</v>
      </c>
      <c r="AH31" s="31">
        <f>'LCR Weights'!$N31*($G31*('Base Data'!$I31+'Base Data'!$J31)/30)+($H31*'Base Data'!AH31)</f>
        <v>0</v>
      </c>
      <c r="AI31" s="31">
        <f>'LCR Weights'!$N31*($G31*('Base Data'!$I31+'Base Data'!$J31)/30)+($H31*'Base Data'!AI31)</f>
        <v>0</v>
      </c>
      <c r="AJ31" s="31">
        <f>'LCR Weights'!$N31*($G31*('Base Data'!$I31+'Base Data'!$J31)/30)+($H31*'Base Data'!AJ31)</f>
        <v>0</v>
      </c>
      <c r="AK31" s="31">
        <f>'LCR Weights'!$N31*($G31*('Base Data'!$I31+'Base Data'!$J31)/30)+($H31*'Base Data'!AK31)</f>
        <v>0</v>
      </c>
      <c r="AL31" s="31">
        <f>'LCR Weights'!$N31*($G31*('Base Data'!$I31+'Base Data'!$J31)/30)+($H31*'Base Data'!AL31)</f>
        <v>0</v>
      </c>
      <c r="AM31" s="31">
        <f>'LCR Weights'!$N31*($G31*('Base Data'!$I31+'Base Data'!$J31)/30)+($H31*'Base Data'!AM31)</f>
        <v>0</v>
      </c>
      <c r="AN31" s="31">
        <f>'LCR Weights'!$N31*($G31*('Base Data'!$I31+'Base Data'!$J31)/30)+($H31*'Base Data'!AN31)</f>
        <v>0</v>
      </c>
      <c r="AO31" s="31">
        <f>$H31*'Base Data'!AO31</f>
        <v>0</v>
      </c>
      <c r="AP31" s="31">
        <f>$H31*'Base Data'!AP31</f>
        <v>0</v>
      </c>
      <c r="AQ31" s="31">
        <f>$H31*'Base Data'!AQ31</f>
        <v>0</v>
      </c>
      <c r="AR31" s="31">
        <f>$H31*'Base Data'!AR31</f>
        <v>0</v>
      </c>
      <c r="AS31" s="31">
        <f>$H31*'Base Data'!AS31</f>
        <v>0</v>
      </c>
      <c r="AT31" s="31">
        <f>$H31*'Base Data'!AT31</f>
        <v>0</v>
      </c>
      <c r="AU31" s="31">
        <f>$H31*'Base Data'!AU31</f>
        <v>0</v>
      </c>
      <c r="AV31" s="31">
        <f>$H31*'Base Data'!AV31</f>
        <v>0</v>
      </c>
      <c r="AW31" s="31">
        <f>$H31*'Base Data'!AW31</f>
        <v>0</v>
      </c>
      <c r="AX31" s="31">
        <f>$H31*'Base Data'!AX31</f>
        <v>0</v>
      </c>
      <c r="AY31" s="31">
        <f>$H31*'Base Data'!AY31</f>
        <v>0</v>
      </c>
      <c r="AZ31" s="31">
        <f>$H31*'Base Data'!AZ31</f>
        <v>0</v>
      </c>
      <c r="BA31" s="31">
        <f>$H31*'Base Data'!BA31</f>
        <v>0</v>
      </c>
      <c r="BB31" s="31">
        <f>$H31*'Base Data'!BB31</f>
        <v>0</v>
      </c>
      <c r="BC31" s="31">
        <f>$H31*'Base Data'!BC31</f>
        <v>0</v>
      </c>
      <c r="BD31" s="31">
        <f>$H31*'Base Data'!BD31</f>
        <v>0</v>
      </c>
      <c r="BE31" s="31">
        <f>$H31*'Base Data'!BE31</f>
        <v>0</v>
      </c>
      <c r="BF31" s="31">
        <f>$H31*'Base Data'!BF31</f>
        <v>0</v>
      </c>
      <c r="BG31" s="31">
        <f>$H31*'Base Data'!BG31</f>
        <v>0</v>
      </c>
      <c r="BH31" s="31">
        <f>$H31*'Base Data'!BH31</f>
        <v>0</v>
      </c>
      <c r="BI31" s="31">
        <f>$H31*'Base Data'!BI31</f>
        <v>0</v>
      </c>
      <c r="BJ31" s="31">
        <f>$H31*'Base Data'!BJ31</f>
        <v>0</v>
      </c>
      <c r="BK31" s="31">
        <f>$H31*'Base Data'!BK31</f>
        <v>0</v>
      </c>
      <c r="BL31" s="31">
        <f>$H31*'Base Data'!BL31</f>
        <v>0</v>
      </c>
      <c r="BM31" s="31">
        <f>$H31*'Base Data'!BM31</f>
        <v>0</v>
      </c>
      <c r="BN31" s="31">
        <f>$H31*'Base Data'!BN31</f>
        <v>0</v>
      </c>
      <c r="BO31" s="31">
        <f>$H31*'Base Data'!BO31</f>
        <v>0</v>
      </c>
      <c r="BP31" s="31">
        <f>$H31*'Base Data'!BP31</f>
        <v>0</v>
      </c>
      <c r="BQ31" s="31">
        <f>$H31*'Base Data'!BQ31</f>
        <v>0</v>
      </c>
      <c r="BR31" s="31">
        <f>$H31*'Base Data'!BR31</f>
        <v>0</v>
      </c>
      <c r="BS31" s="31">
        <f>$H31*'Base Data'!BS31</f>
        <v>0</v>
      </c>
      <c r="BT31" s="31">
        <f>$H31*'Base Data'!BT31</f>
        <v>0</v>
      </c>
      <c r="BU31" s="31">
        <f>$H31*'Base Data'!BU31</f>
        <v>0</v>
      </c>
      <c r="BV31" s="31">
        <f>$H31*'Base Data'!BV31</f>
        <v>0</v>
      </c>
      <c r="BW31" s="31">
        <f>$H31*'Base Data'!BW31</f>
        <v>0</v>
      </c>
      <c r="BX31" s="31">
        <f>$H31*'Base Data'!BX31</f>
        <v>0</v>
      </c>
      <c r="BY31" s="31">
        <f>$H31*'Base Data'!BY31</f>
        <v>0</v>
      </c>
      <c r="BZ31" s="31">
        <f>$H31*'Base Data'!BZ31</f>
        <v>0</v>
      </c>
      <c r="CA31" s="31">
        <f>$H31*'Base Data'!CA31</f>
        <v>0</v>
      </c>
      <c r="CB31" s="31">
        <f>$H31*'Base Data'!CB31</f>
        <v>0</v>
      </c>
      <c r="CC31" s="31">
        <f>$H31*'Base Data'!CC31</f>
        <v>0</v>
      </c>
      <c r="CD31" s="31">
        <f>$H31*'Base Data'!CD31</f>
        <v>0</v>
      </c>
      <c r="CE31" s="31">
        <f>$H31*'Base Data'!CE31</f>
        <v>0</v>
      </c>
      <c r="CF31" s="31">
        <f>$H31*'Base Data'!CF31</f>
        <v>0</v>
      </c>
      <c r="CG31" s="31">
        <f>$H31*'Base Data'!CG31</f>
        <v>0</v>
      </c>
      <c r="CH31" s="31">
        <f>$H31*'Base Data'!CH31</f>
        <v>0</v>
      </c>
      <c r="CI31" s="31">
        <f>$H31*'Base Data'!CI31</f>
        <v>0</v>
      </c>
      <c r="CJ31" s="31">
        <f>$H31*'Base Data'!CJ31</f>
        <v>0</v>
      </c>
      <c r="CK31" s="31">
        <f>$H31*'Base Data'!CK31</f>
        <v>0</v>
      </c>
      <c r="CL31" s="31">
        <f>$H31*'Base Data'!CL31</f>
        <v>0</v>
      </c>
      <c r="CM31" s="31">
        <f>$H31*'Base Data'!CM31</f>
        <v>0</v>
      </c>
      <c r="CN31" s="31">
        <f>$H31*'Base Data'!CN31</f>
        <v>0</v>
      </c>
      <c r="CO31" s="31">
        <f>$H31*'Base Data'!CO31</f>
        <v>0</v>
      </c>
      <c r="CP31" s="31">
        <f>$H31*'Base Data'!CP31</f>
        <v>0</v>
      </c>
      <c r="CQ31" s="31">
        <f>$H31*'Base Data'!CQ31</f>
        <v>0</v>
      </c>
      <c r="CR31" s="31">
        <f>$H31*'Base Data'!CR31</f>
        <v>0</v>
      </c>
      <c r="CS31" s="31">
        <f>$H31*'Base Data'!CS31</f>
        <v>0</v>
      </c>
      <c r="CT31" s="31">
        <f>$H31*'Base Data'!CT31</f>
        <v>0</v>
      </c>
      <c r="CU31" s="31">
        <f>$H31*'Base Data'!CU31</f>
        <v>0</v>
      </c>
      <c r="CV31" s="31">
        <f>$H31*'Base Data'!CV31</f>
        <v>0</v>
      </c>
      <c r="CW31" s="31">
        <f>$H31*'Base Data'!CW31</f>
        <v>0</v>
      </c>
      <c r="CX31" s="31">
        <f>$H31*'Base Data'!CX31</f>
        <v>0</v>
      </c>
      <c r="CY31" s="31">
        <f>$H31*'Base Data'!CY31</f>
        <v>0</v>
      </c>
      <c r="CZ31" s="31">
        <f>$H31*'Base Data'!CZ31</f>
        <v>0</v>
      </c>
      <c r="DA31" s="31">
        <f>$H31*'Base Data'!DA31</f>
        <v>0</v>
      </c>
      <c r="DB31" s="31">
        <f>$H31*'Base Data'!DB31</f>
        <v>0</v>
      </c>
      <c r="DC31" s="31">
        <f>$H31*'Base Data'!DC31</f>
        <v>0</v>
      </c>
      <c r="DD31" s="31">
        <f>$H31*'Base Data'!DD31</f>
        <v>0</v>
      </c>
      <c r="DE31" s="31">
        <f>$H31*'Base Data'!DE31</f>
        <v>0</v>
      </c>
      <c r="DF31" s="31">
        <f>$H31*'Base Data'!DF31</f>
        <v>0</v>
      </c>
      <c r="DG31" s="31">
        <f>$H31*'Base Data'!DG31</f>
        <v>0</v>
      </c>
      <c r="DH31" s="31">
        <f>$H31*'Base Data'!DH31</f>
        <v>0</v>
      </c>
      <c r="DI31" s="31">
        <f>$H31*'Base Data'!DI31</f>
        <v>0</v>
      </c>
      <c r="DJ31" s="31">
        <f>$H31*'Base Data'!DJ31</f>
        <v>0</v>
      </c>
      <c r="DK31" s="31">
        <f>$H31*'Base Data'!DK31</f>
        <v>0</v>
      </c>
      <c r="DL31" s="33">
        <f>$H31*'Base Data'!DL31</f>
        <v>0</v>
      </c>
    </row>
    <row r="32" spans="1:116" s="222" customFormat="1" ht="11.25" customHeight="1">
      <c r="A32" s="207">
        <f>'LCR Weights'!N32</f>
        <v>0</v>
      </c>
      <c r="B32" s="207"/>
      <c r="C32" s="389"/>
      <c r="D32" s="218"/>
      <c r="E32" s="219"/>
      <c r="F32" s="803" t="s">
        <v>83</v>
      </c>
      <c r="G32" s="810"/>
      <c r="H32" s="810"/>
      <c r="I32" s="520"/>
      <c r="J32" s="521"/>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2"/>
      <c r="AN32" s="522"/>
      <c r="AO32" s="522"/>
      <c r="AP32" s="522"/>
      <c r="AQ32" s="522"/>
      <c r="AR32" s="522"/>
      <c r="AS32" s="522"/>
      <c r="AT32" s="522"/>
      <c r="AU32" s="522"/>
      <c r="AV32" s="522"/>
      <c r="AW32" s="522"/>
      <c r="AX32" s="522"/>
      <c r="AY32" s="522"/>
      <c r="AZ32" s="522"/>
      <c r="BA32" s="522"/>
      <c r="BB32" s="522"/>
      <c r="BC32" s="522"/>
      <c r="BD32" s="522"/>
      <c r="BE32" s="522"/>
      <c r="BF32" s="522"/>
      <c r="BG32" s="522"/>
      <c r="BH32" s="522"/>
      <c r="BI32" s="522"/>
      <c r="BJ32" s="522"/>
      <c r="BK32" s="522"/>
      <c r="BL32" s="522"/>
      <c r="BM32" s="522"/>
      <c r="BN32" s="522"/>
      <c r="BO32" s="522"/>
      <c r="BP32" s="522"/>
      <c r="BQ32" s="522"/>
      <c r="BR32" s="522"/>
      <c r="BS32" s="522"/>
      <c r="BT32" s="522"/>
      <c r="BU32" s="522"/>
      <c r="BV32" s="522"/>
      <c r="BW32" s="522"/>
      <c r="BX32" s="522"/>
      <c r="BY32" s="522"/>
      <c r="BZ32" s="522"/>
      <c r="CA32" s="522"/>
      <c r="CB32" s="522"/>
      <c r="CC32" s="522"/>
      <c r="CD32" s="522"/>
      <c r="CE32" s="522"/>
      <c r="CF32" s="522"/>
      <c r="CG32" s="522"/>
      <c r="CH32" s="522"/>
      <c r="CI32" s="522"/>
      <c r="CJ32" s="522"/>
      <c r="CK32" s="522"/>
      <c r="CL32" s="522"/>
      <c r="CM32" s="522"/>
      <c r="CN32" s="522"/>
      <c r="CO32" s="522"/>
      <c r="CP32" s="522"/>
      <c r="CQ32" s="522"/>
      <c r="CR32" s="522"/>
      <c r="CS32" s="522"/>
      <c r="CT32" s="522"/>
      <c r="CU32" s="522"/>
      <c r="CV32" s="522"/>
      <c r="CW32" s="522"/>
      <c r="CX32" s="522"/>
      <c r="CY32" s="522"/>
      <c r="CZ32" s="522"/>
      <c r="DA32" s="522"/>
      <c r="DB32" s="522"/>
      <c r="DC32" s="522"/>
      <c r="DD32" s="522"/>
      <c r="DE32" s="522"/>
      <c r="DF32" s="522"/>
      <c r="DG32" s="522"/>
      <c r="DH32" s="522"/>
      <c r="DI32" s="522"/>
      <c r="DJ32" s="522"/>
      <c r="DK32" s="522"/>
      <c r="DL32" s="523"/>
    </row>
    <row r="33" spans="1:116" s="222" customFormat="1" ht="11.25" customHeight="1">
      <c r="A33" s="207">
        <f>'LCR Weights'!N33</f>
        <v>0</v>
      </c>
      <c r="B33" s="207"/>
      <c r="C33" s="389"/>
      <c r="D33" s="218"/>
      <c r="E33" s="219"/>
      <c r="F33" s="803" t="s">
        <v>85</v>
      </c>
      <c r="G33" s="810"/>
      <c r="H33" s="810"/>
      <c r="I33" s="520"/>
      <c r="J33" s="521"/>
      <c r="K33" s="522"/>
      <c r="L33" s="522"/>
      <c r="M33" s="522"/>
      <c r="N33" s="522"/>
      <c r="O33" s="522"/>
      <c r="P33" s="522"/>
      <c r="Q33" s="522"/>
      <c r="R33" s="522"/>
      <c r="S33" s="522"/>
      <c r="T33" s="522"/>
      <c r="U33" s="522"/>
      <c r="V33" s="522"/>
      <c r="W33" s="522"/>
      <c r="X33" s="522"/>
      <c r="Y33" s="522"/>
      <c r="Z33" s="522"/>
      <c r="AA33" s="522"/>
      <c r="AB33" s="522"/>
      <c r="AC33" s="522"/>
      <c r="AD33" s="522"/>
      <c r="AE33" s="522"/>
      <c r="AF33" s="522"/>
      <c r="AG33" s="522"/>
      <c r="AH33" s="522"/>
      <c r="AI33" s="522"/>
      <c r="AJ33" s="522"/>
      <c r="AK33" s="522"/>
      <c r="AL33" s="522"/>
      <c r="AM33" s="522"/>
      <c r="AN33" s="522"/>
      <c r="AO33" s="522"/>
      <c r="AP33" s="522"/>
      <c r="AQ33" s="522"/>
      <c r="AR33" s="522"/>
      <c r="AS33" s="522"/>
      <c r="AT33" s="522"/>
      <c r="AU33" s="522"/>
      <c r="AV33" s="522"/>
      <c r="AW33" s="522"/>
      <c r="AX33" s="522"/>
      <c r="AY33" s="522"/>
      <c r="AZ33" s="522"/>
      <c r="BA33" s="522"/>
      <c r="BB33" s="522"/>
      <c r="BC33" s="522"/>
      <c r="BD33" s="522"/>
      <c r="BE33" s="522"/>
      <c r="BF33" s="522"/>
      <c r="BG33" s="522"/>
      <c r="BH33" s="522"/>
      <c r="BI33" s="522"/>
      <c r="BJ33" s="522"/>
      <c r="BK33" s="522"/>
      <c r="BL33" s="522"/>
      <c r="BM33" s="522"/>
      <c r="BN33" s="522"/>
      <c r="BO33" s="522"/>
      <c r="BP33" s="522"/>
      <c r="BQ33" s="522"/>
      <c r="BR33" s="522"/>
      <c r="BS33" s="522"/>
      <c r="BT33" s="522"/>
      <c r="BU33" s="522"/>
      <c r="BV33" s="522"/>
      <c r="BW33" s="522"/>
      <c r="BX33" s="522"/>
      <c r="BY33" s="522"/>
      <c r="BZ33" s="522"/>
      <c r="CA33" s="522"/>
      <c r="CB33" s="522"/>
      <c r="CC33" s="522"/>
      <c r="CD33" s="522"/>
      <c r="CE33" s="522"/>
      <c r="CF33" s="522"/>
      <c r="CG33" s="522"/>
      <c r="CH33" s="522"/>
      <c r="CI33" s="522"/>
      <c r="CJ33" s="522"/>
      <c r="CK33" s="522"/>
      <c r="CL33" s="522"/>
      <c r="CM33" s="522"/>
      <c r="CN33" s="522"/>
      <c r="CO33" s="522"/>
      <c r="CP33" s="522"/>
      <c r="CQ33" s="522"/>
      <c r="CR33" s="522"/>
      <c r="CS33" s="522"/>
      <c r="CT33" s="522"/>
      <c r="CU33" s="522"/>
      <c r="CV33" s="522"/>
      <c r="CW33" s="522"/>
      <c r="CX33" s="522"/>
      <c r="CY33" s="522"/>
      <c r="CZ33" s="522"/>
      <c r="DA33" s="522"/>
      <c r="DB33" s="522"/>
      <c r="DC33" s="522"/>
      <c r="DD33" s="522"/>
      <c r="DE33" s="522"/>
      <c r="DF33" s="522"/>
      <c r="DG33" s="522"/>
      <c r="DH33" s="522"/>
      <c r="DI33" s="522"/>
      <c r="DJ33" s="522"/>
      <c r="DK33" s="522"/>
      <c r="DL33" s="523"/>
    </row>
    <row r="34" spans="1:116" s="206" customFormat="1" ht="19.5" customHeight="1">
      <c r="A34" s="207">
        <f>'LCR Weights'!N34</f>
        <v>0</v>
      </c>
      <c r="B34" s="207"/>
      <c r="C34" s="73"/>
      <c r="D34" s="218"/>
      <c r="E34" s="219"/>
      <c r="F34" s="803" t="s">
        <v>87</v>
      </c>
      <c r="G34" s="810"/>
      <c r="H34" s="810"/>
      <c r="I34" s="520"/>
      <c r="J34" s="521"/>
      <c r="K34" s="522"/>
      <c r="L34" s="522"/>
      <c r="M34" s="522"/>
      <c r="N34" s="522"/>
      <c r="O34" s="522"/>
      <c r="P34" s="522"/>
      <c r="Q34" s="522"/>
      <c r="R34" s="522"/>
      <c r="S34" s="522"/>
      <c r="T34" s="522"/>
      <c r="U34" s="522"/>
      <c r="V34" s="522"/>
      <c r="W34" s="522"/>
      <c r="X34" s="522"/>
      <c r="Y34" s="522"/>
      <c r="Z34" s="522"/>
      <c r="AA34" s="522"/>
      <c r="AB34" s="522"/>
      <c r="AC34" s="522"/>
      <c r="AD34" s="522"/>
      <c r="AE34" s="522"/>
      <c r="AF34" s="522"/>
      <c r="AG34" s="522"/>
      <c r="AH34" s="522"/>
      <c r="AI34" s="522"/>
      <c r="AJ34" s="522"/>
      <c r="AK34" s="522"/>
      <c r="AL34" s="522"/>
      <c r="AM34" s="522"/>
      <c r="AN34" s="522"/>
      <c r="AO34" s="522"/>
      <c r="AP34" s="522"/>
      <c r="AQ34" s="522"/>
      <c r="AR34" s="522"/>
      <c r="AS34" s="522"/>
      <c r="AT34" s="522"/>
      <c r="AU34" s="522"/>
      <c r="AV34" s="522"/>
      <c r="AW34" s="522"/>
      <c r="AX34" s="522"/>
      <c r="AY34" s="522"/>
      <c r="AZ34" s="522"/>
      <c r="BA34" s="522"/>
      <c r="BB34" s="522"/>
      <c r="BC34" s="522"/>
      <c r="BD34" s="522"/>
      <c r="BE34" s="522"/>
      <c r="BF34" s="522"/>
      <c r="BG34" s="522"/>
      <c r="BH34" s="522"/>
      <c r="BI34" s="522"/>
      <c r="BJ34" s="522"/>
      <c r="BK34" s="522"/>
      <c r="BL34" s="522"/>
      <c r="BM34" s="522"/>
      <c r="BN34" s="522"/>
      <c r="BO34" s="522"/>
      <c r="BP34" s="522"/>
      <c r="BQ34" s="522"/>
      <c r="BR34" s="522"/>
      <c r="BS34" s="522"/>
      <c r="BT34" s="522"/>
      <c r="BU34" s="522"/>
      <c r="BV34" s="522"/>
      <c r="BW34" s="522"/>
      <c r="BX34" s="522"/>
      <c r="BY34" s="522"/>
      <c r="BZ34" s="522"/>
      <c r="CA34" s="522"/>
      <c r="CB34" s="522"/>
      <c r="CC34" s="522"/>
      <c r="CD34" s="522"/>
      <c r="CE34" s="522"/>
      <c r="CF34" s="522"/>
      <c r="CG34" s="522"/>
      <c r="CH34" s="522"/>
      <c r="CI34" s="522"/>
      <c r="CJ34" s="522"/>
      <c r="CK34" s="522"/>
      <c r="CL34" s="522"/>
      <c r="CM34" s="522"/>
      <c r="CN34" s="522"/>
      <c r="CO34" s="522"/>
      <c r="CP34" s="522"/>
      <c r="CQ34" s="522"/>
      <c r="CR34" s="522"/>
      <c r="CS34" s="522"/>
      <c r="CT34" s="522"/>
      <c r="CU34" s="522"/>
      <c r="CV34" s="522"/>
      <c r="CW34" s="522"/>
      <c r="CX34" s="522"/>
      <c r="CY34" s="522"/>
      <c r="CZ34" s="522"/>
      <c r="DA34" s="522"/>
      <c r="DB34" s="522"/>
      <c r="DC34" s="522"/>
      <c r="DD34" s="522"/>
      <c r="DE34" s="522"/>
      <c r="DF34" s="522"/>
      <c r="DG34" s="522"/>
      <c r="DH34" s="522"/>
      <c r="DI34" s="522"/>
      <c r="DJ34" s="522"/>
      <c r="DK34" s="522"/>
      <c r="DL34" s="523"/>
    </row>
    <row r="35" spans="1:116" s="206" customFormat="1" ht="19.899999999999999" customHeight="1">
      <c r="A35" s="207">
        <f>'LCR Weights'!N35</f>
        <v>0</v>
      </c>
      <c r="B35" s="207"/>
      <c r="C35" s="73"/>
      <c r="D35" s="795"/>
      <c r="E35" s="798"/>
      <c r="F35" s="220" t="s">
        <v>89</v>
      </c>
      <c r="G35" s="810"/>
      <c r="H35" s="810"/>
      <c r="I35" s="518"/>
      <c r="J35" s="758">
        <f>SUM(J36:J40)</f>
        <v>0</v>
      </c>
      <c r="K35" s="31">
        <f t="shared" ref="K35:BV35" si="24">SUM(K36:K40)</f>
        <v>0</v>
      </c>
      <c r="L35" s="31">
        <f t="shared" si="24"/>
        <v>0</v>
      </c>
      <c r="M35" s="31">
        <f t="shared" si="24"/>
        <v>0</v>
      </c>
      <c r="N35" s="31">
        <f t="shared" si="24"/>
        <v>0</v>
      </c>
      <c r="O35" s="31">
        <f t="shared" si="24"/>
        <v>0</v>
      </c>
      <c r="P35" s="31">
        <f t="shared" si="24"/>
        <v>0</v>
      </c>
      <c r="Q35" s="31">
        <f t="shared" si="24"/>
        <v>0</v>
      </c>
      <c r="R35" s="31">
        <f t="shared" si="24"/>
        <v>0</v>
      </c>
      <c r="S35" s="31">
        <f t="shared" si="24"/>
        <v>0</v>
      </c>
      <c r="T35" s="31">
        <f t="shared" si="24"/>
        <v>0</v>
      </c>
      <c r="U35" s="31">
        <f t="shared" si="24"/>
        <v>0</v>
      </c>
      <c r="V35" s="31">
        <f t="shared" si="24"/>
        <v>0</v>
      </c>
      <c r="W35" s="31">
        <f t="shared" si="24"/>
        <v>0</v>
      </c>
      <c r="X35" s="31">
        <f t="shared" si="24"/>
        <v>0</v>
      </c>
      <c r="Y35" s="31">
        <f t="shared" si="24"/>
        <v>0</v>
      </c>
      <c r="Z35" s="31">
        <f t="shared" si="24"/>
        <v>0</v>
      </c>
      <c r="AA35" s="31">
        <f t="shared" si="24"/>
        <v>0</v>
      </c>
      <c r="AB35" s="31">
        <f t="shared" si="24"/>
        <v>0</v>
      </c>
      <c r="AC35" s="31">
        <f t="shared" si="24"/>
        <v>0</v>
      </c>
      <c r="AD35" s="31">
        <f t="shared" si="24"/>
        <v>0</v>
      </c>
      <c r="AE35" s="31">
        <f t="shared" si="24"/>
        <v>0</v>
      </c>
      <c r="AF35" s="31">
        <f t="shared" si="24"/>
        <v>0</v>
      </c>
      <c r="AG35" s="31">
        <f t="shared" si="24"/>
        <v>0</v>
      </c>
      <c r="AH35" s="31">
        <f t="shared" si="24"/>
        <v>0</v>
      </c>
      <c r="AI35" s="31">
        <f t="shared" si="24"/>
        <v>0</v>
      </c>
      <c r="AJ35" s="31">
        <f t="shared" si="24"/>
        <v>0</v>
      </c>
      <c r="AK35" s="31">
        <f t="shared" si="24"/>
        <v>0</v>
      </c>
      <c r="AL35" s="31">
        <f t="shared" si="24"/>
        <v>0</v>
      </c>
      <c r="AM35" s="31">
        <f t="shared" si="24"/>
        <v>0</v>
      </c>
      <c r="AN35" s="31">
        <f t="shared" si="24"/>
        <v>0</v>
      </c>
      <c r="AO35" s="758">
        <f t="shared" si="24"/>
        <v>0</v>
      </c>
      <c r="AP35" s="758">
        <f t="shared" si="24"/>
        <v>0</v>
      </c>
      <c r="AQ35" s="758">
        <f t="shared" si="24"/>
        <v>0</v>
      </c>
      <c r="AR35" s="758">
        <f t="shared" si="24"/>
        <v>0</v>
      </c>
      <c r="AS35" s="758">
        <f t="shared" si="24"/>
        <v>0</v>
      </c>
      <c r="AT35" s="758">
        <f t="shared" si="24"/>
        <v>0</v>
      </c>
      <c r="AU35" s="758">
        <f t="shared" si="24"/>
        <v>0</v>
      </c>
      <c r="AV35" s="758">
        <f t="shared" si="24"/>
        <v>0</v>
      </c>
      <c r="AW35" s="758">
        <f t="shared" si="24"/>
        <v>0</v>
      </c>
      <c r="AX35" s="758">
        <f t="shared" si="24"/>
        <v>0</v>
      </c>
      <c r="AY35" s="758">
        <f t="shared" si="24"/>
        <v>0</v>
      </c>
      <c r="AZ35" s="758">
        <f t="shared" si="24"/>
        <v>0</v>
      </c>
      <c r="BA35" s="758">
        <f t="shared" si="24"/>
        <v>0</v>
      </c>
      <c r="BB35" s="758">
        <f t="shared" si="24"/>
        <v>0</v>
      </c>
      <c r="BC35" s="758">
        <f t="shared" si="24"/>
        <v>0</v>
      </c>
      <c r="BD35" s="758">
        <f t="shared" si="24"/>
        <v>0</v>
      </c>
      <c r="BE35" s="758">
        <f t="shared" si="24"/>
        <v>0</v>
      </c>
      <c r="BF35" s="758">
        <f t="shared" si="24"/>
        <v>0</v>
      </c>
      <c r="BG35" s="758">
        <f t="shared" si="24"/>
        <v>0</v>
      </c>
      <c r="BH35" s="758">
        <f t="shared" si="24"/>
        <v>0</v>
      </c>
      <c r="BI35" s="758">
        <f t="shared" si="24"/>
        <v>0</v>
      </c>
      <c r="BJ35" s="758">
        <f t="shared" si="24"/>
        <v>0</v>
      </c>
      <c r="BK35" s="758">
        <f t="shared" si="24"/>
        <v>0</v>
      </c>
      <c r="BL35" s="758">
        <f t="shared" si="24"/>
        <v>0</v>
      </c>
      <c r="BM35" s="758">
        <f t="shared" si="24"/>
        <v>0</v>
      </c>
      <c r="BN35" s="758">
        <f t="shared" si="24"/>
        <v>0</v>
      </c>
      <c r="BO35" s="758">
        <f t="shared" si="24"/>
        <v>0</v>
      </c>
      <c r="BP35" s="758">
        <f t="shared" si="24"/>
        <v>0</v>
      </c>
      <c r="BQ35" s="758">
        <f t="shared" si="24"/>
        <v>0</v>
      </c>
      <c r="BR35" s="758">
        <f t="shared" si="24"/>
        <v>0</v>
      </c>
      <c r="BS35" s="758">
        <f t="shared" si="24"/>
        <v>0</v>
      </c>
      <c r="BT35" s="758">
        <f t="shared" si="24"/>
        <v>0</v>
      </c>
      <c r="BU35" s="758">
        <f t="shared" si="24"/>
        <v>0</v>
      </c>
      <c r="BV35" s="758">
        <f t="shared" si="24"/>
        <v>0</v>
      </c>
      <c r="BW35" s="758">
        <f t="shared" ref="BW35:DL35" si="25">SUM(BW36:BW40)</f>
        <v>0</v>
      </c>
      <c r="BX35" s="758">
        <f t="shared" si="25"/>
        <v>0</v>
      </c>
      <c r="BY35" s="758">
        <f t="shared" si="25"/>
        <v>0</v>
      </c>
      <c r="BZ35" s="758">
        <f t="shared" si="25"/>
        <v>0</v>
      </c>
      <c r="CA35" s="758">
        <f t="shared" si="25"/>
        <v>0</v>
      </c>
      <c r="CB35" s="758">
        <f t="shared" si="25"/>
        <v>0</v>
      </c>
      <c r="CC35" s="758">
        <f t="shared" si="25"/>
        <v>0</v>
      </c>
      <c r="CD35" s="758">
        <f t="shared" si="25"/>
        <v>0</v>
      </c>
      <c r="CE35" s="758">
        <f t="shared" si="25"/>
        <v>0</v>
      </c>
      <c r="CF35" s="758">
        <f t="shared" si="25"/>
        <v>0</v>
      </c>
      <c r="CG35" s="758">
        <f t="shared" si="25"/>
        <v>0</v>
      </c>
      <c r="CH35" s="758">
        <f t="shared" si="25"/>
        <v>0</v>
      </c>
      <c r="CI35" s="758">
        <f t="shared" si="25"/>
        <v>0</v>
      </c>
      <c r="CJ35" s="758">
        <f t="shared" si="25"/>
        <v>0</v>
      </c>
      <c r="CK35" s="758">
        <f t="shared" si="25"/>
        <v>0</v>
      </c>
      <c r="CL35" s="758">
        <f t="shared" si="25"/>
        <v>0</v>
      </c>
      <c r="CM35" s="758">
        <f t="shared" si="25"/>
        <v>0</v>
      </c>
      <c r="CN35" s="758">
        <f t="shared" si="25"/>
        <v>0</v>
      </c>
      <c r="CO35" s="758">
        <f t="shared" si="25"/>
        <v>0</v>
      </c>
      <c r="CP35" s="758">
        <f t="shared" si="25"/>
        <v>0</v>
      </c>
      <c r="CQ35" s="758">
        <f t="shared" si="25"/>
        <v>0</v>
      </c>
      <c r="CR35" s="758">
        <f t="shared" si="25"/>
        <v>0</v>
      </c>
      <c r="CS35" s="758">
        <f t="shared" si="25"/>
        <v>0</v>
      </c>
      <c r="CT35" s="758">
        <f t="shared" si="25"/>
        <v>0</v>
      </c>
      <c r="CU35" s="758">
        <f t="shared" si="25"/>
        <v>0</v>
      </c>
      <c r="CV35" s="758">
        <f t="shared" si="25"/>
        <v>0</v>
      </c>
      <c r="CW35" s="758">
        <f t="shared" si="25"/>
        <v>0</v>
      </c>
      <c r="CX35" s="758">
        <f t="shared" si="25"/>
        <v>0</v>
      </c>
      <c r="CY35" s="758">
        <f t="shared" si="25"/>
        <v>0</v>
      </c>
      <c r="CZ35" s="758">
        <f t="shared" si="25"/>
        <v>0</v>
      </c>
      <c r="DA35" s="758">
        <f t="shared" si="25"/>
        <v>0</v>
      </c>
      <c r="DB35" s="758">
        <f t="shared" si="25"/>
        <v>0</v>
      </c>
      <c r="DC35" s="758">
        <f t="shared" si="25"/>
        <v>0</v>
      </c>
      <c r="DD35" s="758">
        <f t="shared" si="25"/>
        <v>0</v>
      </c>
      <c r="DE35" s="758">
        <f t="shared" si="25"/>
        <v>0</v>
      </c>
      <c r="DF35" s="758">
        <f t="shared" si="25"/>
        <v>0</v>
      </c>
      <c r="DG35" s="758">
        <f t="shared" si="25"/>
        <v>0</v>
      </c>
      <c r="DH35" s="758">
        <f t="shared" si="25"/>
        <v>0</v>
      </c>
      <c r="DI35" s="758">
        <f t="shared" si="25"/>
        <v>0</v>
      </c>
      <c r="DJ35" s="758">
        <f t="shared" si="25"/>
        <v>0</v>
      </c>
      <c r="DK35" s="758">
        <f t="shared" si="25"/>
        <v>0</v>
      </c>
      <c r="DL35" s="519">
        <f t="shared" si="25"/>
        <v>0</v>
      </c>
    </row>
    <row r="36" spans="1:116" s="206" customFormat="1" ht="19.899999999999999" customHeight="1">
      <c r="A36" s="207">
        <f>'LCR Weights'!N36</f>
        <v>0</v>
      </c>
      <c r="B36" s="207"/>
      <c r="C36" s="73"/>
      <c r="D36" s="795"/>
      <c r="E36" s="798"/>
      <c r="F36" s="231" t="s">
        <v>91</v>
      </c>
      <c r="G36" s="811">
        <f>'LCR Weights'!M36</f>
        <v>0.3</v>
      </c>
      <c r="H36" s="811">
        <f>IF(Metrics!$I$7="Reported weights",'LCR Weights'!H36,'LCR Weights'!K36)</f>
        <v>0.3</v>
      </c>
      <c r="I36" s="518"/>
      <c r="J36" s="758">
        <f>IF('LCR Weights'!$N36=0,1,0)*('Base Data'!J36+'Base Data'!I36)*G36</f>
        <v>0</v>
      </c>
      <c r="K36" s="31">
        <f>'LCR Weights'!$N36*($G36*('Base Data'!$I36+'Base Data'!$J36)/30)+($H36*'Base Data'!K36)</f>
        <v>0</v>
      </c>
      <c r="L36" s="31">
        <f>'LCR Weights'!$N36*($G36*('Base Data'!$I36+'Base Data'!$J36)/30)+($H36*'Base Data'!L36)</f>
        <v>0</v>
      </c>
      <c r="M36" s="31">
        <f>'LCR Weights'!$N36*($G36*('Base Data'!$I36+'Base Data'!$J36)/30)+($H36*'Base Data'!M36)</f>
        <v>0</v>
      </c>
      <c r="N36" s="31">
        <f>'LCR Weights'!$N36*($G36*('Base Data'!$I36+'Base Data'!$J36)/30)+($H36*'Base Data'!N36)</f>
        <v>0</v>
      </c>
      <c r="O36" s="31">
        <f>'LCR Weights'!$N36*($G36*('Base Data'!$I36+'Base Data'!$J36)/30)+($H36*'Base Data'!O36)</f>
        <v>0</v>
      </c>
      <c r="P36" s="31">
        <f>'LCR Weights'!$N36*($G36*('Base Data'!$I36+'Base Data'!$J36)/30)+($H36*'Base Data'!P36)</f>
        <v>0</v>
      </c>
      <c r="Q36" s="31">
        <f>'LCR Weights'!$N36*($G36*('Base Data'!$I36+'Base Data'!$J36)/30)+($H36*'Base Data'!Q36)</f>
        <v>0</v>
      </c>
      <c r="R36" s="31">
        <f>'LCR Weights'!$N36*($G36*('Base Data'!$I36+'Base Data'!$J36)/30)+($H36*'Base Data'!R36)</f>
        <v>0</v>
      </c>
      <c r="S36" s="31">
        <f>'LCR Weights'!$N36*($G36*('Base Data'!$I36+'Base Data'!$J36)/30)+($H36*'Base Data'!S36)</f>
        <v>0</v>
      </c>
      <c r="T36" s="31">
        <f>'LCR Weights'!$N36*($G36*('Base Data'!$I36+'Base Data'!$J36)/30)+($H36*'Base Data'!T36)</f>
        <v>0</v>
      </c>
      <c r="U36" s="31">
        <f>'LCR Weights'!$N36*($G36*('Base Data'!$I36+'Base Data'!$J36)/30)+($H36*'Base Data'!U36)</f>
        <v>0</v>
      </c>
      <c r="V36" s="31">
        <f>'LCR Weights'!$N36*($G36*('Base Data'!$I36+'Base Data'!$J36)/30)+($H36*'Base Data'!V36)</f>
        <v>0</v>
      </c>
      <c r="W36" s="31">
        <f>'LCR Weights'!$N36*($G36*('Base Data'!$I36+'Base Data'!$J36)/30)+($H36*'Base Data'!W36)</f>
        <v>0</v>
      </c>
      <c r="X36" s="31">
        <f>'LCR Weights'!$N36*($G36*('Base Data'!$I36+'Base Data'!$J36)/30)+($H36*'Base Data'!X36)</f>
        <v>0</v>
      </c>
      <c r="Y36" s="31">
        <f>'LCR Weights'!$N36*($G36*('Base Data'!$I36+'Base Data'!$J36)/30)+($H36*'Base Data'!Y36)</f>
        <v>0</v>
      </c>
      <c r="Z36" s="31">
        <f>'LCR Weights'!$N36*($G36*('Base Data'!$I36+'Base Data'!$J36)/30)+($H36*'Base Data'!Z36)</f>
        <v>0</v>
      </c>
      <c r="AA36" s="31">
        <f>'LCR Weights'!$N36*($G36*('Base Data'!$I36+'Base Data'!$J36)/30)+($H36*'Base Data'!AA36)</f>
        <v>0</v>
      </c>
      <c r="AB36" s="31">
        <f>'LCR Weights'!$N36*($G36*('Base Data'!$I36+'Base Data'!$J36)/30)+($H36*'Base Data'!AB36)</f>
        <v>0</v>
      </c>
      <c r="AC36" s="31">
        <f>'LCR Weights'!$N36*($G36*('Base Data'!$I36+'Base Data'!$J36)/30)+($H36*'Base Data'!AC36)</f>
        <v>0</v>
      </c>
      <c r="AD36" s="31">
        <f>'LCR Weights'!$N36*($G36*('Base Data'!$I36+'Base Data'!$J36)/30)+($H36*'Base Data'!AD36)</f>
        <v>0</v>
      </c>
      <c r="AE36" s="31">
        <f>'LCR Weights'!$N36*($G36*('Base Data'!$I36+'Base Data'!$J36)/30)+($H36*'Base Data'!AE36)</f>
        <v>0</v>
      </c>
      <c r="AF36" s="31">
        <f>'LCR Weights'!$N36*($G36*('Base Data'!$I36+'Base Data'!$J36)/30)+($H36*'Base Data'!AF36)</f>
        <v>0</v>
      </c>
      <c r="AG36" s="31">
        <f>'LCR Weights'!$N36*($G36*('Base Data'!$I36+'Base Data'!$J36)/30)+($H36*'Base Data'!AG36)</f>
        <v>0</v>
      </c>
      <c r="AH36" s="31">
        <f>'LCR Weights'!$N36*($G36*('Base Data'!$I36+'Base Data'!$J36)/30)+($H36*'Base Data'!AH36)</f>
        <v>0</v>
      </c>
      <c r="AI36" s="31">
        <f>'LCR Weights'!$N36*($G36*('Base Data'!$I36+'Base Data'!$J36)/30)+($H36*'Base Data'!AI36)</f>
        <v>0</v>
      </c>
      <c r="AJ36" s="31">
        <f>'LCR Weights'!$N36*($G36*('Base Data'!$I36+'Base Data'!$J36)/30)+($H36*'Base Data'!AJ36)</f>
        <v>0</v>
      </c>
      <c r="AK36" s="31">
        <f>'LCR Weights'!$N36*($G36*('Base Data'!$I36+'Base Data'!$J36)/30)+($H36*'Base Data'!AK36)</f>
        <v>0</v>
      </c>
      <c r="AL36" s="31">
        <f>'LCR Weights'!$N36*($G36*('Base Data'!$I36+'Base Data'!$J36)/30)+($H36*'Base Data'!AL36)</f>
        <v>0</v>
      </c>
      <c r="AM36" s="31">
        <f>'LCR Weights'!$N36*($G36*('Base Data'!$I36+'Base Data'!$J36)/30)+($H36*'Base Data'!AM36)</f>
        <v>0</v>
      </c>
      <c r="AN36" s="31">
        <f>'LCR Weights'!$N36*($G36*('Base Data'!$I36+'Base Data'!$J36)/30)+($H36*'Base Data'!AN36)</f>
        <v>0</v>
      </c>
      <c r="AO36" s="31">
        <f>$H36*'Base Data'!AO36</f>
        <v>0</v>
      </c>
      <c r="AP36" s="31">
        <f>$H36*'Base Data'!AP36</f>
        <v>0</v>
      </c>
      <c r="AQ36" s="31">
        <f>$H36*'Base Data'!AQ36</f>
        <v>0</v>
      </c>
      <c r="AR36" s="31">
        <f>$H36*'Base Data'!AR36</f>
        <v>0</v>
      </c>
      <c r="AS36" s="31">
        <f>$H36*'Base Data'!AS36</f>
        <v>0</v>
      </c>
      <c r="AT36" s="31">
        <f>$H36*'Base Data'!AT36</f>
        <v>0</v>
      </c>
      <c r="AU36" s="31">
        <f>$H36*'Base Data'!AU36</f>
        <v>0</v>
      </c>
      <c r="AV36" s="31">
        <f>$H36*'Base Data'!AV36</f>
        <v>0</v>
      </c>
      <c r="AW36" s="31">
        <f>$H36*'Base Data'!AW36</f>
        <v>0</v>
      </c>
      <c r="AX36" s="31">
        <f>$H36*'Base Data'!AX36</f>
        <v>0</v>
      </c>
      <c r="AY36" s="31">
        <f>$H36*'Base Data'!AY36</f>
        <v>0</v>
      </c>
      <c r="AZ36" s="31">
        <f>$H36*'Base Data'!AZ36</f>
        <v>0</v>
      </c>
      <c r="BA36" s="31">
        <f>$H36*'Base Data'!BA36</f>
        <v>0</v>
      </c>
      <c r="BB36" s="31">
        <f>$H36*'Base Data'!BB36</f>
        <v>0</v>
      </c>
      <c r="BC36" s="31">
        <f>$H36*'Base Data'!BC36</f>
        <v>0</v>
      </c>
      <c r="BD36" s="31">
        <f>$H36*'Base Data'!BD36</f>
        <v>0</v>
      </c>
      <c r="BE36" s="31">
        <f>$H36*'Base Data'!BE36</f>
        <v>0</v>
      </c>
      <c r="BF36" s="31">
        <f>$H36*'Base Data'!BF36</f>
        <v>0</v>
      </c>
      <c r="BG36" s="31">
        <f>$H36*'Base Data'!BG36</f>
        <v>0</v>
      </c>
      <c r="BH36" s="31">
        <f>$H36*'Base Data'!BH36</f>
        <v>0</v>
      </c>
      <c r="BI36" s="31">
        <f>$H36*'Base Data'!BI36</f>
        <v>0</v>
      </c>
      <c r="BJ36" s="31">
        <f>$H36*'Base Data'!BJ36</f>
        <v>0</v>
      </c>
      <c r="BK36" s="31">
        <f>$H36*'Base Data'!BK36</f>
        <v>0</v>
      </c>
      <c r="BL36" s="31">
        <f>$H36*'Base Data'!BL36</f>
        <v>0</v>
      </c>
      <c r="BM36" s="31">
        <f>$H36*'Base Data'!BM36</f>
        <v>0</v>
      </c>
      <c r="BN36" s="31">
        <f>$H36*'Base Data'!BN36</f>
        <v>0</v>
      </c>
      <c r="BO36" s="31">
        <f>$H36*'Base Data'!BO36</f>
        <v>0</v>
      </c>
      <c r="BP36" s="31">
        <f>$H36*'Base Data'!BP36</f>
        <v>0</v>
      </c>
      <c r="BQ36" s="31">
        <f>$H36*'Base Data'!BQ36</f>
        <v>0</v>
      </c>
      <c r="BR36" s="31">
        <f>$H36*'Base Data'!BR36</f>
        <v>0</v>
      </c>
      <c r="BS36" s="31">
        <f>$H36*'Base Data'!BS36</f>
        <v>0</v>
      </c>
      <c r="BT36" s="31">
        <f>$H36*'Base Data'!BT36</f>
        <v>0</v>
      </c>
      <c r="BU36" s="31">
        <f>$H36*'Base Data'!BU36</f>
        <v>0</v>
      </c>
      <c r="BV36" s="31">
        <f>$H36*'Base Data'!BV36</f>
        <v>0</v>
      </c>
      <c r="BW36" s="31">
        <f>$H36*'Base Data'!BW36</f>
        <v>0</v>
      </c>
      <c r="BX36" s="31">
        <f>$H36*'Base Data'!BX36</f>
        <v>0</v>
      </c>
      <c r="BY36" s="31">
        <f>$H36*'Base Data'!BY36</f>
        <v>0</v>
      </c>
      <c r="BZ36" s="31">
        <f>$H36*'Base Data'!BZ36</f>
        <v>0</v>
      </c>
      <c r="CA36" s="31">
        <f>$H36*'Base Data'!CA36</f>
        <v>0</v>
      </c>
      <c r="CB36" s="31">
        <f>$H36*'Base Data'!CB36</f>
        <v>0</v>
      </c>
      <c r="CC36" s="31">
        <f>$H36*'Base Data'!CC36</f>
        <v>0</v>
      </c>
      <c r="CD36" s="31">
        <f>$H36*'Base Data'!CD36</f>
        <v>0</v>
      </c>
      <c r="CE36" s="31">
        <f>$H36*'Base Data'!CE36</f>
        <v>0</v>
      </c>
      <c r="CF36" s="31">
        <f>$H36*'Base Data'!CF36</f>
        <v>0</v>
      </c>
      <c r="CG36" s="31">
        <f>$H36*'Base Data'!CG36</f>
        <v>0</v>
      </c>
      <c r="CH36" s="31">
        <f>$H36*'Base Data'!CH36</f>
        <v>0</v>
      </c>
      <c r="CI36" s="31">
        <f>$H36*'Base Data'!CI36</f>
        <v>0</v>
      </c>
      <c r="CJ36" s="31">
        <f>$H36*'Base Data'!CJ36</f>
        <v>0</v>
      </c>
      <c r="CK36" s="31">
        <f>$H36*'Base Data'!CK36</f>
        <v>0</v>
      </c>
      <c r="CL36" s="31">
        <f>$H36*'Base Data'!CL36</f>
        <v>0</v>
      </c>
      <c r="CM36" s="31">
        <f>$H36*'Base Data'!CM36</f>
        <v>0</v>
      </c>
      <c r="CN36" s="31">
        <f>$H36*'Base Data'!CN36</f>
        <v>0</v>
      </c>
      <c r="CO36" s="31">
        <f>$H36*'Base Data'!CO36</f>
        <v>0</v>
      </c>
      <c r="CP36" s="31">
        <f>$H36*'Base Data'!CP36</f>
        <v>0</v>
      </c>
      <c r="CQ36" s="31">
        <f>$H36*'Base Data'!CQ36</f>
        <v>0</v>
      </c>
      <c r="CR36" s="31">
        <f>$H36*'Base Data'!CR36</f>
        <v>0</v>
      </c>
      <c r="CS36" s="31">
        <f>$H36*'Base Data'!CS36</f>
        <v>0</v>
      </c>
      <c r="CT36" s="31">
        <f>$H36*'Base Data'!CT36</f>
        <v>0</v>
      </c>
      <c r="CU36" s="31">
        <f>$H36*'Base Data'!CU36</f>
        <v>0</v>
      </c>
      <c r="CV36" s="31">
        <f>$H36*'Base Data'!CV36</f>
        <v>0</v>
      </c>
      <c r="CW36" s="31">
        <f>$H36*'Base Data'!CW36</f>
        <v>0</v>
      </c>
      <c r="CX36" s="31">
        <f>$H36*'Base Data'!CX36</f>
        <v>0</v>
      </c>
      <c r="CY36" s="31">
        <f>$H36*'Base Data'!CY36</f>
        <v>0</v>
      </c>
      <c r="CZ36" s="31">
        <f>$H36*'Base Data'!CZ36</f>
        <v>0</v>
      </c>
      <c r="DA36" s="31">
        <f>$H36*'Base Data'!DA36</f>
        <v>0</v>
      </c>
      <c r="DB36" s="31">
        <f>$H36*'Base Data'!DB36</f>
        <v>0</v>
      </c>
      <c r="DC36" s="31">
        <f>$H36*'Base Data'!DC36</f>
        <v>0</v>
      </c>
      <c r="DD36" s="31">
        <f>$H36*'Base Data'!DD36</f>
        <v>0</v>
      </c>
      <c r="DE36" s="31">
        <f>$H36*'Base Data'!DE36</f>
        <v>0</v>
      </c>
      <c r="DF36" s="31">
        <f>$H36*'Base Data'!DF36</f>
        <v>0</v>
      </c>
      <c r="DG36" s="31">
        <f>$H36*'Base Data'!DG36</f>
        <v>0</v>
      </c>
      <c r="DH36" s="31">
        <f>$H36*'Base Data'!DH36</f>
        <v>0</v>
      </c>
      <c r="DI36" s="31">
        <f>$H36*'Base Data'!DI36</f>
        <v>0</v>
      </c>
      <c r="DJ36" s="31">
        <f>$H36*'Base Data'!DJ36</f>
        <v>0</v>
      </c>
      <c r="DK36" s="31">
        <f>$H36*'Base Data'!DK36</f>
        <v>0</v>
      </c>
      <c r="DL36" s="33">
        <f>$H36*'Base Data'!DL36</f>
        <v>0</v>
      </c>
    </row>
    <row r="37" spans="1:116" s="206" customFormat="1" ht="19.899999999999999" customHeight="1">
      <c r="A37" s="207">
        <f>'LCR Weights'!N37</f>
        <v>0</v>
      </c>
      <c r="B37" s="207"/>
      <c r="C37" s="73"/>
      <c r="D37" s="795"/>
      <c r="E37" s="798"/>
      <c r="F37" s="231" t="s">
        <v>93</v>
      </c>
      <c r="G37" s="811">
        <f>'LCR Weights'!M37</f>
        <v>0.3</v>
      </c>
      <c r="H37" s="811">
        <f>IF(Metrics!$I$7="Reported weights",'LCR Weights'!H37,'LCR Weights'!K37)</f>
        <v>0.3</v>
      </c>
      <c r="I37" s="518"/>
      <c r="J37" s="758">
        <f>IF('LCR Weights'!$N37=0,1,0)*('Base Data'!J37+'Base Data'!I37)*G37</f>
        <v>0</v>
      </c>
      <c r="K37" s="31">
        <f>'LCR Weights'!$N37*($G37*('Base Data'!$I37+'Base Data'!$J37)/30)+($H37*'Base Data'!K37)</f>
        <v>0</v>
      </c>
      <c r="L37" s="31">
        <f>'LCR Weights'!$N37*($G37*('Base Data'!$I37+'Base Data'!$J37)/30)+($H37*'Base Data'!L37)</f>
        <v>0</v>
      </c>
      <c r="M37" s="31">
        <f>'LCR Weights'!$N37*($G37*('Base Data'!$I37+'Base Data'!$J37)/30)+($H37*'Base Data'!M37)</f>
        <v>0</v>
      </c>
      <c r="N37" s="31">
        <f>'LCR Weights'!$N37*($G37*('Base Data'!$I37+'Base Data'!$J37)/30)+($H37*'Base Data'!N37)</f>
        <v>0</v>
      </c>
      <c r="O37" s="31">
        <f>'LCR Weights'!$N37*($G37*('Base Data'!$I37+'Base Data'!$J37)/30)+($H37*'Base Data'!O37)</f>
        <v>0</v>
      </c>
      <c r="P37" s="31">
        <f>'LCR Weights'!$N37*($G37*('Base Data'!$I37+'Base Data'!$J37)/30)+($H37*'Base Data'!P37)</f>
        <v>0</v>
      </c>
      <c r="Q37" s="31">
        <f>'LCR Weights'!$N37*($G37*('Base Data'!$I37+'Base Data'!$J37)/30)+($H37*'Base Data'!Q37)</f>
        <v>0</v>
      </c>
      <c r="R37" s="31">
        <f>'LCR Weights'!$N37*($G37*('Base Data'!$I37+'Base Data'!$J37)/30)+($H37*'Base Data'!R37)</f>
        <v>0</v>
      </c>
      <c r="S37" s="31">
        <f>'LCR Weights'!$N37*($G37*('Base Data'!$I37+'Base Data'!$J37)/30)+($H37*'Base Data'!S37)</f>
        <v>0</v>
      </c>
      <c r="T37" s="31">
        <f>'LCR Weights'!$N37*($G37*('Base Data'!$I37+'Base Data'!$J37)/30)+($H37*'Base Data'!T37)</f>
        <v>0</v>
      </c>
      <c r="U37" s="31">
        <f>'LCR Weights'!$N37*($G37*('Base Data'!$I37+'Base Data'!$J37)/30)+($H37*'Base Data'!U37)</f>
        <v>0</v>
      </c>
      <c r="V37" s="31">
        <f>'LCR Weights'!$N37*($G37*('Base Data'!$I37+'Base Data'!$J37)/30)+($H37*'Base Data'!V37)</f>
        <v>0</v>
      </c>
      <c r="W37" s="31">
        <f>'LCR Weights'!$N37*($G37*('Base Data'!$I37+'Base Data'!$J37)/30)+($H37*'Base Data'!W37)</f>
        <v>0</v>
      </c>
      <c r="X37" s="31">
        <f>'LCR Weights'!$N37*($G37*('Base Data'!$I37+'Base Data'!$J37)/30)+($H37*'Base Data'!X37)</f>
        <v>0</v>
      </c>
      <c r="Y37" s="31">
        <f>'LCR Weights'!$N37*($G37*('Base Data'!$I37+'Base Data'!$J37)/30)+($H37*'Base Data'!Y37)</f>
        <v>0</v>
      </c>
      <c r="Z37" s="31">
        <f>'LCR Weights'!$N37*($G37*('Base Data'!$I37+'Base Data'!$J37)/30)+($H37*'Base Data'!Z37)</f>
        <v>0</v>
      </c>
      <c r="AA37" s="31">
        <f>'LCR Weights'!$N37*($G37*('Base Data'!$I37+'Base Data'!$J37)/30)+($H37*'Base Data'!AA37)</f>
        <v>0</v>
      </c>
      <c r="AB37" s="31">
        <f>'LCR Weights'!$N37*($G37*('Base Data'!$I37+'Base Data'!$J37)/30)+($H37*'Base Data'!AB37)</f>
        <v>0</v>
      </c>
      <c r="AC37" s="31">
        <f>'LCR Weights'!$N37*($G37*('Base Data'!$I37+'Base Data'!$J37)/30)+($H37*'Base Data'!AC37)</f>
        <v>0</v>
      </c>
      <c r="AD37" s="31">
        <f>'LCR Weights'!$N37*($G37*('Base Data'!$I37+'Base Data'!$J37)/30)+($H37*'Base Data'!AD37)</f>
        <v>0</v>
      </c>
      <c r="AE37" s="31">
        <f>'LCR Weights'!$N37*($G37*('Base Data'!$I37+'Base Data'!$J37)/30)+($H37*'Base Data'!AE37)</f>
        <v>0</v>
      </c>
      <c r="AF37" s="31">
        <f>'LCR Weights'!$N37*($G37*('Base Data'!$I37+'Base Data'!$J37)/30)+($H37*'Base Data'!AF37)</f>
        <v>0</v>
      </c>
      <c r="AG37" s="31">
        <f>'LCR Weights'!$N37*($G37*('Base Data'!$I37+'Base Data'!$J37)/30)+($H37*'Base Data'!AG37)</f>
        <v>0</v>
      </c>
      <c r="AH37" s="31">
        <f>'LCR Weights'!$N37*($G37*('Base Data'!$I37+'Base Data'!$J37)/30)+($H37*'Base Data'!AH37)</f>
        <v>0</v>
      </c>
      <c r="AI37" s="31">
        <f>'LCR Weights'!$N37*($G37*('Base Data'!$I37+'Base Data'!$J37)/30)+($H37*'Base Data'!AI37)</f>
        <v>0</v>
      </c>
      <c r="AJ37" s="31">
        <f>'LCR Weights'!$N37*($G37*('Base Data'!$I37+'Base Data'!$J37)/30)+($H37*'Base Data'!AJ37)</f>
        <v>0</v>
      </c>
      <c r="AK37" s="31">
        <f>'LCR Weights'!$N37*($G37*('Base Data'!$I37+'Base Data'!$J37)/30)+($H37*'Base Data'!AK37)</f>
        <v>0</v>
      </c>
      <c r="AL37" s="31">
        <f>'LCR Weights'!$N37*($G37*('Base Data'!$I37+'Base Data'!$J37)/30)+($H37*'Base Data'!AL37)</f>
        <v>0</v>
      </c>
      <c r="AM37" s="31">
        <f>'LCR Weights'!$N37*($G37*('Base Data'!$I37+'Base Data'!$J37)/30)+($H37*'Base Data'!AM37)</f>
        <v>0</v>
      </c>
      <c r="AN37" s="31">
        <f>'LCR Weights'!$N37*($G37*('Base Data'!$I37+'Base Data'!$J37)/30)+($H37*'Base Data'!AN37)</f>
        <v>0</v>
      </c>
      <c r="AO37" s="31">
        <f>$H37*'Base Data'!AO37</f>
        <v>0</v>
      </c>
      <c r="AP37" s="31">
        <f>$H37*'Base Data'!AP37</f>
        <v>0</v>
      </c>
      <c r="AQ37" s="31">
        <f>$H37*'Base Data'!AQ37</f>
        <v>0</v>
      </c>
      <c r="AR37" s="31">
        <f>$H37*'Base Data'!AR37</f>
        <v>0</v>
      </c>
      <c r="AS37" s="31">
        <f>$H37*'Base Data'!AS37</f>
        <v>0</v>
      </c>
      <c r="AT37" s="31">
        <f>$H37*'Base Data'!AT37</f>
        <v>0</v>
      </c>
      <c r="AU37" s="31">
        <f>$H37*'Base Data'!AU37</f>
        <v>0</v>
      </c>
      <c r="AV37" s="31">
        <f>$H37*'Base Data'!AV37</f>
        <v>0</v>
      </c>
      <c r="AW37" s="31">
        <f>$H37*'Base Data'!AW37</f>
        <v>0</v>
      </c>
      <c r="AX37" s="31">
        <f>$H37*'Base Data'!AX37</f>
        <v>0</v>
      </c>
      <c r="AY37" s="31">
        <f>$H37*'Base Data'!AY37</f>
        <v>0</v>
      </c>
      <c r="AZ37" s="31">
        <f>$H37*'Base Data'!AZ37</f>
        <v>0</v>
      </c>
      <c r="BA37" s="31">
        <f>$H37*'Base Data'!BA37</f>
        <v>0</v>
      </c>
      <c r="BB37" s="31">
        <f>$H37*'Base Data'!BB37</f>
        <v>0</v>
      </c>
      <c r="BC37" s="31">
        <f>$H37*'Base Data'!BC37</f>
        <v>0</v>
      </c>
      <c r="BD37" s="31">
        <f>$H37*'Base Data'!BD37</f>
        <v>0</v>
      </c>
      <c r="BE37" s="31">
        <f>$H37*'Base Data'!BE37</f>
        <v>0</v>
      </c>
      <c r="BF37" s="31">
        <f>$H37*'Base Data'!BF37</f>
        <v>0</v>
      </c>
      <c r="BG37" s="31">
        <f>$H37*'Base Data'!BG37</f>
        <v>0</v>
      </c>
      <c r="BH37" s="31">
        <f>$H37*'Base Data'!BH37</f>
        <v>0</v>
      </c>
      <c r="BI37" s="31">
        <f>$H37*'Base Data'!BI37</f>
        <v>0</v>
      </c>
      <c r="BJ37" s="31">
        <f>$H37*'Base Data'!BJ37</f>
        <v>0</v>
      </c>
      <c r="BK37" s="31">
        <f>$H37*'Base Data'!BK37</f>
        <v>0</v>
      </c>
      <c r="BL37" s="31">
        <f>$H37*'Base Data'!BL37</f>
        <v>0</v>
      </c>
      <c r="BM37" s="31">
        <f>$H37*'Base Data'!BM37</f>
        <v>0</v>
      </c>
      <c r="BN37" s="31">
        <f>$H37*'Base Data'!BN37</f>
        <v>0</v>
      </c>
      <c r="BO37" s="31">
        <f>$H37*'Base Data'!BO37</f>
        <v>0</v>
      </c>
      <c r="BP37" s="31">
        <f>$H37*'Base Data'!BP37</f>
        <v>0</v>
      </c>
      <c r="BQ37" s="31">
        <f>$H37*'Base Data'!BQ37</f>
        <v>0</v>
      </c>
      <c r="BR37" s="31">
        <f>$H37*'Base Data'!BR37</f>
        <v>0</v>
      </c>
      <c r="BS37" s="31">
        <f>$H37*'Base Data'!BS37</f>
        <v>0</v>
      </c>
      <c r="BT37" s="31">
        <f>$H37*'Base Data'!BT37</f>
        <v>0</v>
      </c>
      <c r="BU37" s="31">
        <f>$H37*'Base Data'!BU37</f>
        <v>0</v>
      </c>
      <c r="BV37" s="31">
        <f>$H37*'Base Data'!BV37</f>
        <v>0</v>
      </c>
      <c r="BW37" s="31">
        <f>$H37*'Base Data'!BW37</f>
        <v>0</v>
      </c>
      <c r="BX37" s="31">
        <f>$H37*'Base Data'!BX37</f>
        <v>0</v>
      </c>
      <c r="BY37" s="31">
        <f>$H37*'Base Data'!BY37</f>
        <v>0</v>
      </c>
      <c r="BZ37" s="31">
        <f>$H37*'Base Data'!BZ37</f>
        <v>0</v>
      </c>
      <c r="CA37" s="31">
        <f>$H37*'Base Data'!CA37</f>
        <v>0</v>
      </c>
      <c r="CB37" s="31">
        <f>$H37*'Base Data'!CB37</f>
        <v>0</v>
      </c>
      <c r="CC37" s="31">
        <f>$H37*'Base Data'!CC37</f>
        <v>0</v>
      </c>
      <c r="CD37" s="31">
        <f>$H37*'Base Data'!CD37</f>
        <v>0</v>
      </c>
      <c r="CE37" s="31">
        <f>$H37*'Base Data'!CE37</f>
        <v>0</v>
      </c>
      <c r="CF37" s="31">
        <f>$H37*'Base Data'!CF37</f>
        <v>0</v>
      </c>
      <c r="CG37" s="31">
        <f>$H37*'Base Data'!CG37</f>
        <v>0</v>
      </c>
      <c r="CH37" s="31">
        <f>$H37*'Base Data'!CH37</f>
        <v>0</v>
      </c>
      <c r="CI37" s="31">
        <f>$H37*'Base Data'!CI37</f>
        <v>0</v>
      </c>
      <c r="CJ37" s="31">
        <f>$H37*'Base Data'!CJ37</f>
        <v>0</v>
      </c>
      <c r="CK37" s="31">
        <f>$H37*'Base Data'!CK37</f>
        <v>0</v>
      </c>
      <c r="CL37" s="31">
        <f>$H37*'Base Data'!CL37</f>
        <v>0</v>
      </c>
      <c r="CM37" s="31">
        <f>$H37*'Base Data'!CM37</f>
        <v>0</v>
      </c>
      <c r="CN37" s="31">
        <f>$H37*'Base Data'!CN37</f>
        <v>0</v>
      </c>
      <c r="CO37" s="31">
        <f>$H37*'Base Data'!CO37</f>
        <v>0</v>
      </c>
      <c r="CP37" s="31">
        <f>$H37*'Base Data'!CP37</f>
        <v>0</v>
      </c>
      <c r="CQ37" s="31">
        <f>$H37*'Base Data'!CQ37</f>
        <v>0</v>
      </c>
      <c r="CR37" s="31">
        <f>$H37*'Base Data'!CR37</f>
        <v>0</v>
      </c>
      <c r="CS37" s="31">
        <f>$H37*'Base Data'!CS37</f>
        <v>0</v>
      </c>
      <c r="CT37" s="31">
        <f>$H37*'Base Data'!CT37</f>
        <v>0</v>
      </c>
      <c r="CU37" s="31">
        <f>$H37*'Base Data'!CU37</f>
        <v>0</v>
      </c>
      <c r="CV37" s="31">
        <f>$H37*'Base Data'!CV37</f>
        <v>0</v>
      </c>
      <c r="CW37" s="31">
        <f>$H37*'Base Data'!CW37</f>
        <v>0</v>
      </c>
      <c r="CX37" s="31">
        <f>$H37*'Base Data'!CX37</f>
        <v>0</v>
      </c>
      <c r="CY37" s="31">
        <f>$H37*'Base Data'!CY37</f>
        <v>0</v>
      </c>
      <c r="CZ37" s="31">
        <f>$H37*'Base Data'!CZ37</f>
        <v>0</v>
      </c>
      <c r="DA37" s="31">
        <f>$H37*'Base Data'!DA37</f>
        <v>0</v>
      </c>
      <c r="DB37" s="31">
        <f>$H37*'Base Data'!DB37</f>
        <v>0</v>
      </c>
      <c r="DC37" s="31">
        <f>$H37*'Base Data'!DC37</f>
        <v>0</v>
      </c>
      <c r="DD37" s="31">
        <f>$H37*'Base Data'!DD37</f>
        <v>0</v>
      </c>
      <c r="DE37" s="31">
        <f>$H37*'Base Data'!DE37</f>
        <v>0</v>
      </c>
      <c r="DF37" s="31">
        <f>$H37*'Base Data'!DF37</f>
        <v>0</v>
      </c>
      <c r="DG37" s="31">
        <f>$H37*'Base Data'!DG37</f>
        <v>0</v>
      </c>
      <c r="DH37" s="31">
        <f>$H37*'Base Data'!DH37</f>
        <v>0</v>
      </c>
      <c r="DI37" s="31">
        <f>$H37*'Base Data'!DI37</f>
        <v>0</v>
      </c>
      <c r="DJ37" s="31">
        <f>$H37*'Base Data'!DJ37</f>
        <v>0</v>
      </c>
      <c r="DK37" s="31">
        <f>$H37*'Base Data'!DK37</f>
        <v>0</v>
      </c>
      <c r="DL37" s="33">
        <f>$H37*'Base Data'!DL37</f>
        <v>0</v>
      </c>
    </row>
    <row r="38" spans="1:116" s="206" customFormat="1" ht="19.899999999999999" customHeight="1">
      <c r="A38" s="207">
        <f>'LCR Weights'!N38</f>
        <v>0</v>
      </c>
      <c r="B38" s="207"/>
      <c r="C38" s="73"/>
      <c r="D38" s="795"/>
      <c r="E38" s="798"/>
      <c r="F38" s="231" t="s">
        <v>969</v>
      </c>
      <c r="G38" s="811">
        <f>'LCR Weights'!M38</f>
        <v>0.5</v>
      </c>
      <c r="H38" s="811">
        <f>IF(Metrics!$I$7="Reported weights",'LCR Weights'!H38,'LCR Weights'!K38)</f>
        <v>0.5</v>
      </c>
      <c r="I38" s="518"/>
      <c r="J38" s="758">
        <f>IF('LCR Weights'!$N38=0,1,0)*('Base Data'!J38+'Base Data'!I38)*G38</f>
        <v>0</v>
      </c>
      <c r="K38" s="31">
        <f>'LCR Weights'!$N38*($G38*('Base Data'!$I38+'Base Data'!$J38)/30)+($H38*'Base Data'!K38)</f>
        <v>0</v>
      </c>
      <c r="L38" s="31">
        <f>'LCR Weights'!$N38*($G38*('Base Data'!$I38+'Base Data'!$J38)/30)+($H38*'Base Data'!L38)</f>
        <v>0</v>
      </c>
      <c r="M38" s="31">
        <f>'LCR Weights'!$N38*($G38*('Base Data'!$I38+'Base Data'!$J38)/30)+($H38*'Base Data'!M38)</f>
        <v>0</v>
      </c>
      <c r="N38" s="31">
        <f>'LCR Weights'!$N38*($G38*('Base Data'!$I38+'Base Data'!$J38)/30)+($H38*'Base Data'!N38)</f>
        <v>0</v>
      </c>
      <c r="O38" s="31">
        <f>'LCR Weights'!$N38*($G38*('Base Data'!$I38+'Base Data'!$J38)/30)+($H38*'Base Data'!O38)</f>
        <v>0</v>
      </c>
      <c r="P38" s="31">
        <f>'LCR Weights'!$N38*($G38*('Base Data'!$I38+'Base Data'!$J38)/30)+($H38*'Base Data'!P38)</f>
        <v>0</v>
      </c>
      <c r="Q38" s="31">
        <f>'LCR Weights'!$N38*($G38*('Base Data'!$I38+'Base Data'!$J38)/30)+($H38*'Base Data'!Q38)</f>
        <v>0</v>
      </c>
      <c r="R38" s="31">
        <f>'LCR Weights'!$N38*($G38*('Base Data'!$I38+'Base Data'!$J38)/30)+($H38*'Base Data'!R38)</f>
        <v>0</v>
      </c>
      <c r="S38" s="31">
        <f>'LCR Weights'!$N38*($G38*('Base Data'!$I38+'Base Data'!$J38)/30)+($H38*'Base Data'!S38)</f>
        <v>0</v>
      </c>
      <c r="T38" s="31">
        <f>'LCR Weights'!$N38*($G38*('Base Data'!$I38+'Base Data'!$J38)/30)+($H38*'Base Data'!T38)</f>
        <v>0</v>
      </c>
      <c r="U38" s="31">
        <f>'LCR Weights'!$N38*($G38*('Base Data'!$I38+'Base Data'!$J38)/30)+($H38*'Base Data'!U38)</f>
        <v>0</v>
      </c>
      <c r="V38" s="31">
        <f>'LCR Weights'!$N38*($G38*('Base Data'!$I38+'Base Data'!$J38)/30)+($H38*'Base Data'!V38)</f>
        <v>0</v>
      </c>
      <c r="W38" s="31">
        <f>'LCR Weights'!$N38*($G38*('Base Data'!$I38+'Base Data'!$J38)/30)+($H38*'Base Data'!W38)</f>
        <v>0</v>
      </c>
      <c r="X38" s="31">
        <f>'LCR Weights'!$N38*($G38*('Base Data'!$I38+'Base Data'!$J38)/30)+($H38*'Base Data'!X38)</f>
        <v>0</v>
      </c>
      <c r="Y38" s="31">
        <f>'LCR Weights'!$N38*($G38*('Base Data'!$I38+'Base Data'!$J38)/30)+($H38*'Base Data'!Y38)</f>
        <v>0</v>
      </c>
      <c r="Z38" s="31">
        <f>'LCR Weights'!$N38*($G38*('Base Data'!$I38+'Base Data'!$J38)/30)+($H38*'Base Data'!Z38)</f>
        <v>0</v>
      </c>
      <c r="AA38" s="31">
        <f>'LCR Weights'!$N38*($G38*('Base Data'!$I38+'Base Data'!$J38)/30)+($H38*'Base Data'!AA38)</f>
        <v>0</v>
      </c>
      <c r="AB38" s="31">
        <f>'LCR Weights'!$N38*($G38*('Base Data'!$I38+'Base Data'!$J38)/30)+($H38*'Base Data'!AB38)</f>
        <v>0</v>
      </c>
      <c r="AC38" s="31">
        <f>'LCR Weights'!$N38*($G38*('Base Data'!$I38+'Base Data'!$J38)/30)+($H38*'Base Data'!AC38)</f>
        <v>0</v>
      </c>
      <c r="AD38" s="31">
        <f>'LCR Weights'!$N38*($G38*('Base Data'!$I38+'Base Data'!$J38)/30)+($H38*'Base Data'!AD38)</f>
        <v>0</v>
      </c>
      <c r="AE38" s="31">
        <f>'LCR Weights'!$N38*($G38*('Base Data'!$I38+'Base Data'!$J38)/30)+($H38*'Base Data'!AE38)</f>
        <v>0</v>
      </c>
      <c r="AF38" s="31">
        <f>'LCR Weights'!$N38*($G38*('Base Data'!$I38+'Base Data'!$J38)/30)+($H38*'Base Data'!AF38)</f>
        <v>0</v>
      </c>
      <c r="AG38" s="31">
        <f>'LCR Weights'!$N38*($G38*('Base Data'!$I38+'Base Data'!$J38)/30)+($H38*'Base Data'!AG38)</f>
        <v>0</v>
      </c>
      <c r="AH38" s="31">
        <f>'LCR Weights'!$N38*($G38*('Base Data'!$I38+'Base Data'!$J38)/30)+($H38*'Base Data'!AH38)</f>
        <v>0</v>
      </c>
      <c r="AI38" s="31">
        <f>'LCR Weights'!$N38*($G38*('Base Data'!$I38+'Base Data'!$J38)/30)+($H38*'Base Data'!AI38)</f>
        <v>0</v>
      </c>
      <c r="AJ38" s="31">
        <f>'LCR Weights'!$N38*($G38*('Base Data'!$I38+'Base Data'!$J38)/30)+($H38*'Base Data'!AJ38)</f>
        <v>0</v>
      </c>
      <c r="AK38" s="31">
        <f>'LCR Weights'!$N38*($G38*('Base Data'!$I38+'Base Data'!$J38)/30)+($H38*'Base Data'!AK38)</f>
        <v>0</v>
      </c>
      <c r="AL38" s="31">
        <f>'LCR Weights'!$N38*($G38*('Base Data'!$I38+'Base Data'!$J38)/30)+($H38*'Base Data'!AL38)</f>
        <v>0</v>
      </c>
      <c r="AM38" s="31">
        <f>'LCR Weights'!$N38*($G38*('Base Data'!$I38+'Base Data'!$J38)/30)+($H38*'Base Data'!AM38)</f>
        <v>0</v>
      </c>
      <c r="AN38" s="31">
        <f>'LCR Weights'!$N38*($G38*('Base Data'!$I38+'Base Data'!$J38)/30)+($H38*'Base Data'!AN38)</f>
        <v>0</v>
      </c>
      <c r="AO38" s="31">
        <f>$H38*'Base Data'!AO38</f>
        <v>0</v>
      </c>
      <c r="AP38" s="31">
        <f>$H38*'Base Data'!AP38</f>
        <v>0</v>
      </c>
      <c r="AQ38" s="31">
        <f>$H38*'Base Data'!AQ38</f>
        <v>0</v>
      </c>
      <c r="AR38" s="31">
        <f>$H38*'Base Data'!AR38</f>
        <v>0</v>
      </c>
      <c r="AS38" s="31">
        <f>$H38*'Base Data'!AS38</f>
        <v>0</v>
      </c>
      <c r="AT38" s="31">
        <f>$H38*'Base Data'!AT38</f>
        <v>0</v>
      </c>
      <c r="AU38" s="31">
        <f>$H38*'Base Data'!AU38</f>
        <v>0</v>
      </c>
      <c r="AV38" s="31">
        <f>$H38*'Base Data'!AV38</f>
        <v>0</v>
      </c>
      <c r="AW38" s="31">
        <f>$H38*'Base Data'!AW38</f>
        <v>0</v>
      </c>
      <c r="AX38" s="31">
        <f>$H38*'Base Data'!AX38</f>
        <v>0</v>
      </c>
      <c r="AY38" s="31">
        <f>$H38*'Base Data'!AY38</f>
        <v>0</v>
      </c>
      <c r="AZ38" s="31">
        <f>$H38*'Base Data'!AZ38</f>
        <v>0</v>
      </c>
      <c r="BA38" s="31">
        <f>$H38*'Base Data'!BA38</f>
        <v>0</v>
      </c>
      <c r="BB38" s="31">
        <f>$H38*'Base Data'!BB38</f>
        <v>0</v>
      </c>
      <c r="BC38" s="31">
        <f>$H38*'Base Data'!BC38</f>
        <v>0</v>
      </c>
      <c r="BD38" s="31">
        <f>$H38*'Base Data'!BD38</f>
        <v>0</v>
      </c>
      <c r="BE38" s="31">
        <f>$H38*'Base Data'!BE38</f>
        <v>0</v>
      </c>
      <c r="BF38" s="31">
        <f>$H38*'Base Data'!BF38</f>
        <v>0</v>
      </c>
      <c r="BG38" s="31">
        <f>$H38*'Base Data'!BG38</f>
        <v>0</v>
      </c>
      <c r="BH38" s="31">
        <f>$H38*'Base Data'!BH38</f>
        <v>0</v>
      </c>
      <c r="BI38" s="31">
        <f>$H38*'Base Data'!BI38</f>
        <v>0</v>
      </c>
      <c r="BJ38" s="31">
        <f>$H38*'Base Data'!BJ38</f>
        <v>0</v>
      </c>
      <c r="BK38" s="31">
        <f>$H38*'Base Data'!BK38</f>
        <v>0</v>
      </c>
      <c r="BL38" s="31">
        <f>$H38*'Base Data'!BL38</f>
        <v>0</v>
      </c>
      <c r="BM38" s="31">
        <f>$H38*'Base Data'!BM38</f>
        <v>0</v>
      </c>
      <c r="BN38" s="31">
        <f>$H38*'Base Data'!BN38</f>
        <v>0</v>
      </c>
      <c r="BO38" s="31">
        <f>$H38*'Base Data'!BO38</f>
        <v>0</v>
      </c>
      <c r="BP38" s="31">
        <f>$H38*'Base Data'!BP38</f>
        <v>0</v>
      </c>
      <c r="BQ38" s="31">
        <f>$H38*'Base Data'!BQ38</f>
        <v>0</v>
      </c>
      <c r="BR38" s="31">
        <f>$H38*'Base Data'!BR38</f>
        <v>0</v>
      </c>
      <c r="BS38" s="31">
        <f>$H38*'Base Data'!BS38</f>
        <v>0</v>
      </c>
      <c r="BT38" s="31">
        <f>$H38*'Base Data'!BT38</f>
        <v>0</v>
      </c>
      <c r="BU38" s="31">
        <f>$H38*'Base Data'!BU38</f>
        <v>0</v>
      </c>
      <c r="BV38" s="31">
        <f>$H38*'Base Data'!BV38</f>
        <v>0</v>
      </c>
      <c r="BW38" s="31">
        <f>$H38*'Base Data'!BW38</f>
        <v>0</v>
      </c>
      <c r="BX38" s="31">
        <f>$H38*'Base Data'!BX38</f>
        <v>0</v>
      </c>
      <c r="BY38" s="31">
        <f>$H38*'Base Data'!BY38</f>
        <v>0</v>
      </c>
      <c r="BZ38" s="31">
        <f>$H38*'Base Data'!BZ38</f>
        <v>0</v>
      </c>
      <c r="CA38" s="31">
        <f>$H38*'Base Data'!CA38</f>
        <v>0</v>
      </c>
      <c r="CB38" s="31">
        <f>$H38*'Base Data'!CB38</f>
        <v>0</v>
      </c>
      <c r="CC38" s="31">
        <f>$H38*'Base Data'!CC38</f>
        <v>0</v>
      </c>
      <c r="CD38" s="31">
        <f>$H38*'Base Data'!CD38</f>
        <v>0</v>
      </c>
      <c r="CE38" s="31">
        <f>$H38*'Base Data'!CE38</f>
        <v>0</v>
      </c>
      <c r="CF38" s="31">
        <f>$H38*'Base Data'!CF38</f>
        <v>0</v>
      </c>
      <c r="CG38" s="31">
        <f>$H38*'Base Data'!CG38</f>
        <v>0</v>
      </c>
      <c r="CH38" s="31">
        <f>$H38*'Base Data'!CH38</f>
        <v>0</v>
      </c>
      <c r="CI38" s="31">
        <f>$H38*'Base Data'!CI38</f>
        <v>0</v>
      </c>
      <c r="CJ38" s="31">
        <f>$H38*'Base Data'!CJ38</f>
        <v>0</v>
      </c>
      <c r="CK38" s="31">
        <f>$H38*'Base Data'!CK38</f>
        <v>0</v>
      </c>
      <c r="CL38" s="31">
        <f>$H38*'Base Data'!CL38</f>
        <v>0</v>
      </c>
      <c r="CM38" s="31">
        <f>$H38*'Base Data'!CM38</f>
        <v>0</v>
      </c>
      <c r="CN38" s="31">
        <f>$H38*'Base Data'!CN38</f>
        <v>0</v>
      </c>
      <c r="CO38" s="31">
        <f>$H38*'Base Data'!CO38</f>
        <v>0</v>
      </c>
      <c r="CP38" s="31">
        <f>$H38*'Base Data'!CP38</f>
        <v>0</v>
      </c>
      <c r="CQ38" s="31">
        <f>$H38*'Base Data'!CQ38</f>
        <v>0</v>
      </c>
      <c r="CR38" s="31">
        <f>$H38*'Base Data'!CR38</f>
        <v>0</v>
      </c>
      <c r="CS38" s="31">
        <f>$H38*'Base Data'!CS38</f>
        <v>0</v>
      </c>
      <c r="CT38" s="31">
        <f>$H38*'Base Data'!CT38</f>
        <v>0</v>
      </c>
      <c r="CU38" s="31">
        <f>$H38*'Base Data'!CU38</f>
        <v>0</v>
      </c>
      <c r="CV38" s="31">
        <f>$H38*'Base Data'!CV38</f>
        <v>0</v>
      </c>
      <c r="CW38" s="31">
        <f>$H38*'Base Data'!CW38</f>
        <v>0</v>
      </c>
      <c r="CX38" s="31">
        <f>$H38*'Base Data'!CX38</f>
        <v>0</v>
      </c>
      <c r="CY38" s="31">
        <f>$H38*'Base Data'!CY38</f>
        <v>0</v>
      </c>
      <c r="CZ38" s="31">
        <f>$H38*'Base Data'!CZ38</f>
        <v>0</v>
      </c>
      <c r="DA38" s="31">
        <f>$H38*'Base Data'!DA38</f>
        <v>0</v>
      </c>
      <c r="DB38" s="31">
        <f>$H38*'Base Data'!DB38</f>
        <v>0</v>
      </c>
      <c r="DC38" s="31">
        <f>$H38*'Base Data'!DC38</f>
        <v>0</v>
      </c>
      <c r="DD38" s="31">
        <f>$H38*'Base Data'!DD38</f>
        <v>0</v>
      </c>
      <c r="DE38" s="31">
        <f>$H38*'Base Data'!DE38</f>
        <v>0</v>
      </c>
      <c r="DF38" s="31">
        <f>$H38*'Base Data'!DF38</f>
        <v>0</v>
      </c>
      <c r="DG38" s="31">
        <f>$H38*'Base Data'!DG38</f>
        <v>0</v>
      </c>
      <c r="DH38" s="31">
        <f>$H38*'Base Data'!DH38</f>
        <v>0</v>
      </c>
      <c r="DI38" s="31">
        <f>$H38*'Base Data'!DI38</f>
        <v>0</v>
      </c>
      <c r="DJ38" s="31">
        <f>$H38*'Base Data'!DJ38</f>
        <v>0</v>
      </c>
      <c r="DK38" s="31">
        <f>$H38*'Base Data'!DK38</f>
        <v>0</v>
      </c>
      <c r="DL38" s="33">
        <f>$H38*'Base Data'!DL38</f>
        <v>0</v>
      </c>
    </row>
    <row r="39" spans="1:116" s="206" customFormat="1" ht="19.899999999999999" customHeight="1">
      <c r="A39" s="207">
        <f>'LCR Weights'!N39</f>
        <v>0</v>
      </c>
      <c r="B39" s="207"/>
      <c r="C39" s="73"/>
      <c r="D39" s="795"/>
      <c r="E39" s="798"/>
      <c r="F39" s="231" t="s">
        <v>97</v>
      </c>
      <c r="G39" s="811">
        <f>'LCR Weights'!M39</f>
        <v>0.5</v>
      </c>
      <c r="H39" s="811">
        <f>IF(Metrics!$I$7="Reported weights",'LCR Weights'!H39,'LCR Weights'!K39)</f>
        <v>0.5</v>
      </c>
      <c r="I39" s="518"/>
      <c r="J39" s="758">
        <f>IF('LCR Weights'!$N39=0,1,0)*('Base Data'!J39+'Base Data'!I39)*G39</f>
        <v>0</v>
      </c>
      <c r="K39" s="31">
        <f>'LCR Weights'!$N39*($G39*('Base Data'!$I39+'Base Data'!$J39)/30)+($H39*'Base Data'!K39)</f>
        <v>0</v>
      </c>
      <c r="L39" s="31">
        <f>'LCR Weights'!$N39*($G39*('Base Data'!$I39+'Base Data'!$J39)/30)+($H39*'Base Data'!L39)</f>
        <v>0</v>
      </c>
      <c r="M39" s="31">
        <f>'LCR Weights'!$N39*($G39*('Base Data'!$I39+'Base Data'!$J39)/30)+($H39*'Base Data'!M39)</f>
        <v>0</v>
      </c>
      <c r="N39" s="31">
        <f>'LCR Weights'!$N39*($G39*('Base Data'!$I39+'Base Data'!$J39)/30)+($H39*'Base Data'!N39)</f>
        <v>0</v>
      </c>
      <c r="O39" s="31">
        <f>'LCR Weights'!$N39*($G39*('Base Data'!$I39+'Base Data'!$J39)/30)+($H39*'Base Data'!O39)</f>
        <v>0</v>
      </c>
      <c r="P39" s="31">
        <f>'LCR Weights'!$N39*($G39*('Base Data'!$I39+'Base Data'!$J39)/30)+($H39*'Base Data'!P39)</f>
        <v>0</v>
      </c>
      <c r="Q39" s="31">
        <f>'LCR Weights'!$N39*($G39*('Base Data'!$I39+'Base Data'!$J39)/30)+($H39*'Base Data'!Q39)</f>
        <v>0</v>
      </c>
      <c r="R39" s="31">
        <f>'LCR Weights'!$N39*($G39*('Base Data'!$I39+'Base Data'!$J39)/30)+($H39*'Base Data'!R39)</f>
        <v>0</v>
      </c>
      <c r="S39" s="31">
        <f>'LCR Weights'!$N39*($G39*('Base Data'!$I39+'Base Data'!$J39)/30)+($H39*'Base Data'!S39)</f>
        <v>0</v>
      </c>
      <c r="T39" s="31">
        <f>'LCR Weights'!$N39*($G39*('Base Data'!$I39+'Base Data'!$J39)/30)+($H39*'Base Data'!T39)</f>
        <v>0</v>
      </c>
      <c r="U39" s="31">
        <f>'LCR Weights'!$N39*($G39*('Base Data'!$I39+'Base Data'!$J39)/30)+($H39*'Base Data'!U39)</f>
        <v>0</v>
      </c>
      <c r="V39" s="31">
        <f>'LCR Weights'!$N39*($G39*('Base Data'!$I39+'Base Data'!$J39)/30)+($H39*'Base Data'!V39)</f>
        <v>0</v>
      </c>
      <c r="W39" s="31">
        <f>'LCR Weights'!$N39*($G39*('Base Data'!$I39+'Base Data'!$J39)/30)+($H39*'Base Data'!W39)</f>
        <v>0</v>
      </c>
      <c r="X39" s="31">
        <f>'LCR Weights'!$N39*($G39*('Base Data'!$I39+'Base Data'!$J39)/30)+($H39*'Base Data'!X39)</f>
        <v>0</v>
      </c>
      <c r="Y39" s="31">
        <f>'LCR Weights'!$N39*($G39*('Base Data'!$I39+'Base Data'!$J39)/30)+($H39*'Base Data'!Y39)</f>
        <v>0</v>
      </c>
      <c r="Z39" s="31">
        <f>'LCR Weights'!$N39*($G39*('Base Data'!$I39+'Base Data'!$J39)/30)+($H39*'Base Data'!Z39)</f>
        <v>0</v>
      </c>
      <c r="AA39" s="31">
        <f>'LCR Weights'!$N39*($G39*('Base Data'!$I39+'Base Data'!$J39)/30)+($H39*'Base Data'!AA39)</f>
        <v>0</v>
      </c>
      <c r="AB39" s="31">
        <f>'LCR Weights'!$N39*($G39*('Base Data'!$I39+'Base Data'!$J39)/30)+($H39*'Base Data'!AB39)</f>
        <v>0</v>
      </c>
      <c r="AC39" s="31">
        <f>'LCR Weights'!$N39*($G39*('Base Data'!$I39+'Base Data'!$J39)/30)+($H39*'Base Data'!AC39)</f>
        <v>0</v>
      </c>
      <c r="AD39" s="31">
        <f>'LCR Weights'!$N39*($G39*('Base Data'!$I39+'Base Data'!$J39)/30)+($H39*'Base Data'!AD39)</f>
        <v>0</v>
      </c>
      <c r="AE39" s="31">
        <f>'LCR Weights'!$N39*($G39*('Base Data'!$I39+'Base Data'!$J39)/30)+($H39*'Base Data'!AE39)</f>
        <v>0</v>
      </c>
      <c r="AF39" s="31">
        <f>'LCR Weights'!$N39*($G39*('Base Data'!$I39+'Base Data'!$J39)/30)+($H39*'Base Data'!AF39)</f>
        <v>0</v>
      </c>
      <c r="AG39" s="31">
        <f>'LCR Weights'!$N39*($G39*('Base Data'!$I39+'Base Data'!$J39)/30)+($H39*'Base Data'!AG39)</f>
        <v>0</v>
      </c>
      <c r="AH39" s="31">
        <f>'LCR Weights'!$N39*($G39*('Base Data'!$I39+'Base Data'!$J39)/30)+($H39*'Base Data'!AH39)</f>
        <v>0</v>
      </c>
      <c r="AI39" s="31">
        <f>'LCR Weights'!$N39*($G39*('Base Data'!$I39+'Base Data'!$J39)/30)+($H39*'Base Data'!AI39)</f>
        <v>0</v>
      </c>
      <c r="AJ39" s="31">
        <f>'LCR Weights'!$N39*($G39*('Base Data'!$I39+'Base Data'!$J39)/30)+($H39*'Base Data'!AJ39)</f>
        <v>0</v>
      </c>
      <c r="AK39" s="31">
        <f>'LCR Weights'!$N39*($G39*('Base Data'!$I39+'Base Data'!$J39)/30)+($H39*'Base Data'!AK39)</f>
        <v>0</v>
      </c>
      <c r="AL39" s="31">
        <f>'LCR Weights'!$N39*($G39*('Base Data'!$I39+'Base Data'!$J39)/30)+($H39*'Base Data'!AL39)</f>
        <v>0</v>
      </c>
      <c r="AM39" s="31">
        <f>'LCR Weights'!$N39*($G39*('Base Data'!$I39+'Base Data'!$J39)/30)+($H39*'Base Data'!AM39)</f>
        <v>0</v>
      </c>
      <c r="AN39" s="31">
        <f>'LCR Weights'!$N39*($G39*('Base Data'!$I39+'Base Data'!$J39)/30)+($H39*'Base Data'!AN39)</f>
        <v>0</v>
      </c>
      <c r="AO39" s="31">
        <f>$H39*'Base Data'!AO39</f>
        <v>0</v>
      </c>
      <c r="AP39" s="31">
        <f>$H39*'Base Data'!AP39</f>
        <v>0</v>
      </c>
      <c r="AQ39" s="31">
        <f>$H39*'Base Data'!AQ39</f>
        <v>0</v>
      </c>
      <c r="AR39" s="31">
        <f>$H39*'Base Data'!AR39</f>
        <v>0</v>
      </c>
      <c r="AS39" s="31">
        <f>$H39*'Base Data'!AS39</f>
        <v>0</v>
      </c>
      <c r="AT39" s="31">
        <f>$H39*'Base Data'!AT39</f>
        <v>0</v>
      </c>
      <c r="AU39" s="31">
        <f>$H39*'Base Data'!AU39</f>
        <v>0</v>
      </c>
      <c r="AV39" s="31">
        <f>$H39*'Base Data'!AV39</f>
        <v>0</v>
      </c>
      <c r="AW39" s="31">
        <f>$H39*'Base Data'!AW39</f>
        <v>0</v>
      </c>
      <c r="AX39" s="31">
        <f>$H39*'Base Data'!AX39</f>
        <v>0</v>
      </c>
      <c r="AY39" s="31">
        <f>$H39*'Base Data'!AY39</f>
        <v>0</v>
      </c>
      <c r="AZ39" s="31">
        <f>$H39*'Base Data'!AZ39</f>
        <v>0</v>
      </c>
      <c r="BA39" s="31">
        <f>$H39*'Base Data'!BA39</f>
        <v>0</v>
      </c>
      <c r="BB39" s="31">
        <f>$H39*'Base Data'!BB39</f>
        <v>0</v>
      </c>
      <c r="BC39" s="31">
        <f>$H39*'Base Data'!BC39</f>
        <v>0</v>
      </c>
      <c r="BD39" s="31">
        <f>$H39*'Base Data'!BD39</f>
        <v>0</v>
      </c>
      <c r="BE39" s="31">
        <f>$H39*'Base Data'!BE39</f>
        <v>0</v>
      </c>
      <c r="BF39" s="31">
        <f>$H39*'Base Data'!BF39</f>
        <v>0</v>
      </c>
      <c r="BG39" s="31">
        <f>$H39*'Base Data'!BG39</f>
        <v>0</v>
      </c>
      <c r="BH39" s="31">
        <f>$H39*'Base Data'!BH39</f>
        <v>0</v>
      </c>
      <c r="BI39" s="31">
        <f>$H39*'Base Data'!BI39</f>
        <v>0</v>
      </c>
      <c r="BJ39" s="31">
        <f>$H39*'Base Data'!BJ39</f>
        <v>0</v>
      </c>
      <c r="BK39" s="31">
        <f>$H39*'Base Data'!BK39</f>
        <v>0</v>
      </c>
      <c r="BL39" s="31">
        <f>$H39*'Base Data'!BL39</f>
        <v>0</v>
      </c>
      <c r="BM39" s="31">
        <f>$H39*'Base Data'!BM39</f>
        <v>0</v>
      </c>
      <c r="BN39" s="31">
        <f>$H39*'Base Data'!BN39</f>
        <v>0</v>
      </c>
      <c r="BO39" s="31">
        <f>$H39*'Base Data'!BO39</f>
        <v>0</v>
      </c>
      <c r="BP39" s="31">
        <f>$H39*'Base Data'!BP39</f>
        <v>0</v>
      </c>
      <c r="BQ39" s="31">
        <f>$H39*'Base Data'!BQ39</f>
        <v>0</v>
      </c>
      <c r="BR39" s="31">
        <f>$H39*'Base Data'!BR39</f>
        <v>0</v>
      </c>
      <c r="BS39" s="31">
        <f>$H39*'Base Data'!BS39</f>
        <v>0</v>
      </c>
      <c r="BT39" s="31">
        <f>$H39*'Base Data'!BT39</f>
        <v>0</v>
      </c>
      <c r="BU39" s="31">
        <f>$H39*'Base Data'!BU39</f>
        <v>0</v>
      </c>
      <c r="BV39" s="31">
        <f>$H39*'Base Data'!BV39</f>
        <v>0</v>
      </c>
      <c r="BW39" s="31">
        <f>$H39*'Base Data'!BW39</f>
        <v>0</v>
      </c>
      <c r="BX39" s="31">
        <f>$H39*'Base Data'!BX39</f>
        <v>0</v>
      </c>
      <c r="BY39" s="31">
        <f>$H39*'Base Data'!BY39</f>
        <v>0</v>
      </c>
      <c r="BZ39" s="31">
        <f>$H39*'Base Data'!BZ39</f>
        <v>0</v>
      </c>
      <c r="CA39" s="31">
        <f>$H39*'Base Data'!CA39</f>
        <v>0</v>
      </c>
      <c r="CB39" s="31">
        <f>$H39*'Base Data'!CB39</f>
        <v>0</v>
      </c>
      <c r="CC39" s="31">
        <f>$H39*'Base Data'!CC39</f>
        <v>0</v>
      </c>
      <c r="CD39" s="31">
        <f>$H39*'Base Data'!CD39</f>
        <v>0</v>
      </c>
      <c r="CE39" s="31">
        <f>$H39*'Base Data'!CE39</f>
        <v>0</v>
      </c>
      <c r="CF39" s="31">
        <f>$H39*'Base Data'!CF39</f>
        <v>0</v>
      </c>
      <c r="CG39" s="31">
        <f>$H39*'Base Data'!CG39</f>
        <v>0</v>
      </c>
      <c r="CH39" s="31">
        <f>$H39*'Base Data'!CH39</f>
        <v>0</v>
      </c>
      <c r="CI39" s="31">
        <f>$H39*'Base Data'!CI39</f>
        <v>0</v>
      </c>
      <c r="CJ39" s="31">
        <f>$H39*'Base Data'!CJ39</f>
        <v>0</v>
      </c>
      <c r="CK39" s="31">
        <f>$H39*'Base Data'!CK39</f>
        <v>0</v>
      </c>
      <c r="CL39" s="31">
        <f>$H39*'Base Data'!CL39</f>
        <v>0</v>
      </c>
      <c r="CM39" s="31">
        <f>$H39*'Base Data'!CM39</f>
        <v>0</v>
      </c>
      <c r="CN39" s="31">
        <f>$H39*'Base Data'!CN39</f>
        <v>0</v>
      </c>
      <c r="CO39" s="31">
        <f>$H39*'Base Data'!CO39</f>
        <v>0</v>
      </c>
      <c r="CP39" s="31">
        <f>$H39*'Base Data'!CP39</f>
        <v>0</v>
      </c>
      <c r="CQ39" s="31">
        <f>$H39*'Base Data'!CQ39</f>
        <v>0</v>
      </c>
      <c r="CR39" s="31">
        <f>$H39*'Base Data'!CR39</f>
        <v>0</v>
      </c>
      <c r="CS39" s="31">
        <f>$H39*'Base Data'!CS39</f>
        <v>0</v>
      </c>
      <c r="CT39" s="31">
        <f>$H39*'Base Data'!CT39</f>
        <v>0</v>
      </c>
      <c r="CU39" s="31">
        <f>$H39*'Base Data'!CU39</f>
        <v>0</v>
      </c>
      <c r="CV39" s="31">
        <f>$H39*'Base Data'!CV39</f>
        <v>0</v>
      </c>
      <c r="CW39" s="31">
        <f>$H39*'Base Data'!CW39</f>
        <v>0</v>
      </c>
      <c r="CX39" s="31">
        <f>$H39*'Base Data'!CX39</f>
        <v>0</v>
      </c>
      <c r="CY39" s="31">
        <f>$H39*'Base Data'!CY39</f>
        <v>0</v>
      </c>
      <c r="CZ39" s="31">
        <f>$H39*'Base Data'!CZ39</f>
        <v>0</v>
      </c>
      <c r="DA39" s="31">
        <f>$H39*'Base Data'!DA39</f>
        <v>0</v>
      </c>
      <c r="DB39" s="31">
        <f>$H39*'Base Data'!DB39</f>
        <v>0</v>
      </c>
      <c r="DC39" s="31">
        <f>$H39*'Base Data'!DC39</f>
        <v>0</v>
      </c>
      <c r="DD39" s="31">
        <f>$H39*'Base Data'!DD39</f>
        <v>0</v>
      </c>
      <c r="DE39" s="31">
        <f>$H39*'Base Data'!DE39</f>
        <v>0</v>
      </c>
      <c r="DF39" s="31">
        <f>$H39*'Base Data'!DF39</f>
        <v>0</v>
      </c>
      <c r="DG39" s="31">
        <f>$H39*'Base Data'!DG39</f>
        <v>0</v>
      </c>
      <c r="DH39" s="31">
        <f>$H39*'Base Data'!DH39</f>
        <v>0</v>
      </c>
      <c r="DI39" s="31">
        <f>$H39*'Base Data'!DI39</f>
        <v>0</v>
      </c>
      <c r="DJ39" s="31">
        <f>$H39*'Base Data'!DJ39</f>
        <v>0</v>
      </c>
      <c r="DK39" s="31">
        <f>$H39*'Base Data'!DK39</f>
        <v>0</v>
      </c>
      <c r="DL39" s="33">
        <f>$H39*'Base Data'!DL39</f>
        <v>0</v>
      </c>
    </row>
    <row r="40" spans="1:116" s="206" customFormat="1" ht="19.899999999999999" customHeight="1">
      <c r="A40" s="207">
        <f>'LCR Weights'!N40</f>
        <v>0</v>
      </c>
      <c r="B40" s="207"/>
      <c r="C40" s="73"/>
      <c r="D40" s="795"/>
      <c r="E40" s="798"/>
      <c r="F40" s="231" t="s">
        <v>100</v>
      </c>
      <c r="G40" s="811">
        <f>'LCR Weights'!M40</f>
        <v>0.5</v>
      </c>
      <c r="H40" s="811">
        <f>IF(Metrics!$I$7="Reported weights",'LCR Weights'!H40,'LCR Weights'!K40)</f>
        <v>0.5</v>
      </c>
      <c r="I40" s="518"/>
      <c r="J40" s="758">
        <f>IF('LCR Weights'!$N40=0,1,0)*('Base Data'!J40+'Base Data'!I40)*G40</f>
        <v>0</v>
      </c>
      <c r="K40" s="31">
        <f>'LCR Weights'!$N40*($G40*('Base Data'!$I40+'Base Data'!$J40)/30)+($H40*'Base Data'!K40)</f>
        <v>0</v>
      </c>
      <c r="L40" s="31">
        <f>'LCR Weights'!$N40*($G40*('Base Data'!$I40+'Base Data'!$J40)/30)+($H40*'Base Data'!L40)</f>
        <v>0</v>
      </c>
      <c r="M40" s="31">
        <f>'LCR Weights'!$N40*($G40*('Base Data'!$I40+'Base Data'!$J40)/30)+($H40*'Base Data'!M40)</f>
        <v>0</v>
      </c>
      <c r="N40" s="31">
        <f>'LCR Weights'!$N40*($G40*('Base Data'!$I40+'Base Data'!$J40)/30)+($H40*'Base Data'!N40)</f>
        <v>0</v>
      </c>
      <c r="O40" s="31">
        <f>'LCR Weights'!$N40*($G40*('Base Data'!$I40+'Base Data'!$J40)/30)+($H40*'Base Data'!O40)</f>
        <v>0</v>
      </c>
      <c r="P40" s="31">
        <f>'LCR Weights'!$N40*($G40*('Base Data'!$I40+'Base Data'!$J40)/30)+($H40*'Base Data'!P40)</f>
        <v>0</v>
      </c>
      <c r="Q40" s="31">
        <f>'LCR Weights'!$N40*($G40*('Base Data'!$I40+'Base Data'!$J40)/30)+($H40*'Base Data'!Q40)</f>
        <v>0</v>
      </c>
      <c r="R40" s="31">
        <f>'LCR Weights'!$N40*($G40*('Base Data'!$I40+'Base Data'!$J40)/30)+($H40*'Base Data'!R40)</f>
        <v>0</v>
      </c>
      <c r="S40" s="31">
        <f>'LCR Weights'!$N40*($G40*('Base Data'!$I40+'Base Data'!$J40)/30)+($H40*'Base Data'!S40)</f>
        <v>0</v>
      </c>
      <c r="T40" s="31">
        <f>'LCR Weights'!$N40*($G40*('Base Data'!$I40+'Base Data'!$J40)/30)+($H40*'Base Data'!T40)</f>
        <v>0</v>
      </c>
      <c r="U40" s="31">
        <f>'LCR Weights'!$N40*($G40*('Base Data'!$I40+'Base Data'!$J40)/30)+($H40*'Base Data'!U40)</f>
        <v>0</v>
      </c>
      <c r="V40" s="31">
        <f>'LCR Weights'!$N40*($G40*('Base Data'!$I40+'Base Data'!$J40)/30)+($H40*'Base Data'!V40)</f>
        <v>0</v>
      </c>
      <c r="W40" s="31">
        <f>'LCR Weights'!$N40*($G40*('Base Data'!$I40+'Base Data'!$J40)/30)+($H40*'Base Data'!W40)</f>
        <v>0</v>
      </c>
      <c r="X40" s="31">
        <f>'LCR Weights'!$N40*($G40*('Base Data'!$I40+'Base Data'!$J40)/30)+($H40*'Base Data'!X40)</f>
        <v>0</v>
      </c>
      <c r="Y40" s="31">
        <f>'LCR Weights'!$N40*($G40*('Base Data'!$I40+'Base Data'!$J40)/30)+($H40*'Base Data'!Y40)</f>
        <v>0</v>
      </c>
      <c r="Z40" s="31">
        <f>'LCR Weights'!$N40*($G40*('Base Data'!$I40+'Base Data'!$J40)/30)+($H40*'Base Data'!Z40)</f>
        <v>0</v>
      </c>
      <c r="AA40" s="31">
        <f>'LCR Weights'!$N40*($G40*('Base Data'!$I40+'Base Data'!$J40)/30)+($H40*'Base Data'!AA40)</f>
        <v>0</v>
      </c>
      <c r="AB40" s="31">
        <f>'LCR Weights'!$N40*($G40*('Base Data'!$I40+'Base Data'!$J40)/30)+($H40*'Base Data'!AB40)</f>
        <v>0</v>
      </c>
      <c r="AC40" s="31">
        <f>'LCR Weights'!$N40*($G40*('Base Data'!$I40+'Base Data'!$J40)/30)+($H40*'Base Data'!AC40)</f>
        <v>0</v>
      </c>
      <c r="AD40" s="31">
        <f>'LCR Weights'!$N40*($G40*('Base Data'!$I40+'Base Data'!$J40)/30)+($H40*'Base Data'!AD40)</f>
        <v>0</v>
      </c>
      <c r="AE40" s="31">
        <f>'LCR Weights'!$N40*($G40*('Base Data'!$I40+'Base Data'!$J40)/30)+($H40*'Base Data'!AE40)</f>
        <v>0</v>
      </c>
      <c r="AF40" s="31">
        <f>'LCR Weights'!$N40*($G40*('Base Data'!$I40+'Base Data'!$J40)/30)+($H40*'Base Data'!AF40)</f>
        <v>0</v>
      </c>
      <c r="AG40" s="31">
        <f>'LCR Weights'!$N40*($G40*('Base Data'!$I40+'Base Data'!$J40)/30)+($H40*'Base Data'!AG40)</f>
        <v>0</v>
      </c>
      <c r="AH40" s="31">
        <f>'LCR Weights'!$N40*($G40*('Base Data'!$I40+'Base Data'!$J40)/30)+($H40*'Base Data'!AH40)</f>
        <v>0</v>
      </c>
      <c r="AI40" s="31">
        <f>'LCR Weights'!$N40*($G40*('Base Data'!$I40+'Base Data'!$J40)/30)+($H40*'Base Data'!AI40)</f>
        <v>0</v>
      </c>
      <c r="AJ40" s="31">
        <f>'LCR Weights'!$N40*($G40*('Base Data'!$I40+'Base Data'!$J40)/30)+($H40*'Base Data'!AJ40)</f>
        <v>0</v>
      </c>
      <c r="AK40" s="31">
        <f>'LCR Weights'!$N40*($G40*('Base Data'!$I40+'Base Data'!$J40)/30)+($H40*'Base Data'!AK40)</f>
        <v>0</v>
      </c>
      <c r="AL40" s="31">
        <f>'LCR Weights'!$N40*($G40*('Base Data'!$I40+'Base Data'!$J40)/30)+($H40*'Base Data'!AL40)</f>
        <v>0</v>
      </c>
      <c r="AM40" s="31">
        <f>'LCR Weights'!$N40*($G40*('Base Data'!$I40+'Base Data'!$J40)/30)+($H40*'Base Data'!AM40)</f>
        <v>0</v>
      </c>
      <c r="AN40" s="31">
        <f>'LCR Weights'!$N40*($G40*('Base Data'!$I40+'Base Data'!$J40)/30)+($H40*'Base Data'!AN40)</f>
        <v>0</v>
      </c>
      <c r="AO40" s="31">
        <f>$H40*'Base Data'!AO40</f>
        <v>0</v>
      </c>
      <c r="AP40" s="31">
        <f>$H40*'Base Data'!AP40</f>
        <v>0</v>
      </c>
      <c r="AQ40" s="31">
        <f>$H40*'Base Data'!AQ40</f>
        <v>0</v>
      </c>
      <c r="AR40" s="31">
        <f>$H40*'Base Data'!AR40</f>
        <v>0</v>
      </c>
      <c r="AS40" s="31">
        <f>$H40*'Base Data'!AS40</f>
        <v>0</v>
      </c>
      <c r="AT40" s="31">
        <f>$H40*'Base Data'!AT40</f>
        <v>0</v>
      </c>
      <c r="AU40" s="31">
        <f>$H40*'Base Data'!AU40</f>
        <v>0</v>
      </c>
      <c r="AV40" s="31">
        <f>$H40*'Base Data'!AV40</f>
        <v>0</v>
      </c>
      <c r="AW40" s="31">
        <f>$H40*'Base Data'!AW40</f>
        <v>0</v>
      </c>
      <c r="AX40" s="31">
        <f>$H40*'Base Data'!AX40</f>
        <v>0</v>
      </c>
      <c r="AY40" s="31">
        <f>$H40*'Base Data'!AY40</f>
        <v>0</v>
      </c>
      <c r="AZ40" s="31">
        <f>$H40*'Base Data'!AZ40</f>
        <v>0</v>
      </c>
      <c r="BA40" s="31">
        <f>$H40*'Base Data'!BA40</f>
        <v>0</v>
      </c>
      <c r="BB40" s="31">
        <f>$H40*'Base Data'!BB40</f>
        <v>0</v>
      </c>
      <c r="BC40" s="31">
        <f>$H40*'Base Data'!BC40</f>
        <v>0</v>
      </c>
      <c r="BD40" s="31">
        <f>$H40*'Base Data'!BD40</f>
        <v>0</v>
      </c>
      <c r="BE40" s="31">
        <f>$H40*'Base Data'!BE40</f>
        <v>0</v>
      </c>
      <c r="BF40" s="31">
        <f>$H40*'Base Data'!BF40</f>
        <v>0</v>
      </c>
      <c r="BG40" s="31">
        <f>$H40*'Base Data'!BG40</f>
        <v>0</v>
      </c>
      <c r="BH40" s="31">
        <f>$H40*'Base Data'!BH40</f>
        <v>0</v>
      </c>
      <c r="BI40" s="31">
        <f>$H40*'Base Data'!BI40</f>
        <v>0</v>
      </c>
      <c r="BJ40" s="31">
        <f>$H40*'Base Data'!BJ40</f>
        <v>0</v>
      </c>
      <c r="BK40" s="31">
        <f>$H40*'Base Data'!BK40</f>
        <v>0</v>
      </c>
      <c r="BL40" s="31">
        <f>$H40*'Base Data'!BL40</f>
        <v>0</v>
      </c>
      <c r="BM40" s="31">
        <f>$H40*'Base Data'!BM40</f>
        <v>0</v>
      </c>
      <c r="BN40" s="31">
        <f>$H40*'Base Data'!BN40</f>
        <v>0</v>
      </c>
      <c r="BO40" s="31">
        <f>$H40*'Base Data'!BO40</f>
        <v>0</v>
      </c>
      <c r="BP40" s="31">
        <f>$H40*'Base Data'!BP40</f>
        <v>0</v>
      </c>
      <c r="BQ40" s="31">
        <f>$H40*'Base Data'!BQ40</f>
        <v>0</v>
      </c>
      <c r="BR40" s="31">
        <f>$H40*'Base Data'!BR40</f>
        <v>0</v>
      </c>
      <c r="BS40" s="31">
        <f>$H40*'Base Data'!BS40</f>
        <v>0</v>
      </c>
      <c r="BT40" s="31">
        <f>$H40*'Base Data'!BT40</f>
        <v>0</v>
      </c>
      <c r="BU40" s="31">
        <f>$H40*'Base Data'!BU40</f>
        <v>0</v>
      </c>
      <c r="BV40" s="31">
        <f>$H40*'Base Data'!BV40</f>
        <v>0</v>
      </c>
      <c r="BW40" s="31">
        <f>$H40*'Base Data'!BW40</f>
        <v>0</v>
      </c>
      <c r="BX40" s="31">
        <f>$H40*'Base Data'!BX40</f>
        <v>0</v>
      </c>
      <c r="BY40" s="31">
        <f>$H40*'Base Data'!BY40</f>
        <v>0</v>
      </c>
      <c r="BZ40" s="31">
        <f>$H40*'Base Data'!BZ40</f>
        <v>0</v>
      </c>
      <c r="CA40" s="31">
        <f>$H40*'Base Data'!CA40</f>
        <v>0</v>
      </c>
      <c r="CB40" s="31">
        <f>$H40*'Base Data'!CB40</f>
        <v>0</v>
      </c>
      <c r="CC40" s="31">
        <f>$H40*'Base Data'!CC40</f>
        <v>0</v>
      </c>
      <c r="CD40" s="31">
        <f>$H40*'Base Data'!CD40</f>
        <v>0</v>
      </c>
      <c r="CE40" s="31">
        <f>$H40*'Base Data'!CE40</f>
        <v>0</v>
      </c>
      <c r="CF40" s="31">
        <f>$H40*'Base Data'!CF40</f>
        <v>0</v>
      </c>
      <c r="CG40" s="31">
        <f>$H40*'Base Data'!CG40</f>
        <v>0</v>
      </c>
      <c r="CH40" s="31">
        <f>$H40*'Base Data'!CH40</f>
        <v>0</v>
      </c>
      <c r="CI40" s="31">
        <f>$H40*'Base Data'!CI40</f>
        <v>0</v>
      </c>
      <c r="CJ40" s="31">
        <f>$H40*'Base Data'!CJ40</f>
        <v>0</v>
      </c>
      <c r="CK40" s="31">
        <f>$H40*'Base Data'!CK40</f>
        <v>0</v>
      </c>
      <c r="CL40" s="31">
        <f>$H40*'Base Data'!CL40</f>
        <v>0</v>
      </c>
      <c r="CM40" s="31">
        <f>$H40*'Base Data'!CM40</f>
        <v>0</v>
      </c>
      <c r="CN40" s="31">
        <f>$H40*'Base Data'!CN40</f>
        <v>0</v>
      </c>
      <c r="CO40" s="31">
        <f>$H40*'Base Data'!CO40</f>
        <v>0</v>
      </c>
      <c r="CP40" s="31">
        <f>$H40*'Base Data'!CP40</f>
        <v>0</v>
      </c>
      <c r="CQ40" s="31">
        <f>$H40*'Base Data'!CQ40</f>
        <v>0</v>
      </c>
      <c r="CR40" s="31">
        <f>$H40*'Base Data'!CR40</f>
        <v>0</v>
      </c>
      <c r="CS40" s="31">
        <f>$H40*'Base Data'!CS40</f>
        <v>0</v>
      </c>
      <c r="CT40" s="31">
        <f>$H40*'Base Data'!CT40</f>
        <v>0</v>
      </c>
      <c r="CU40" s="31">
        <f>$H40*'Base Data'!CU40</f>
        <v>0</v>
      </c>
      <c r="CV40" s="31">
        <f>$H40*'Base Data'!CV40</f>
        <v>0</v>
      </c>
      <c r="CW40" s="31">
        <f>$H40*'Base Data'!CW40</f>
        <v>0</v>
      </c>
      <c r="CX40" s="31">
        <f>$H40*'Base Data'!CX40</f>
        <v>0</v>
      </c>
      <c r="CY40" s="31">
        <f>$H40*'Base Data'!CY40</f>
        <v>0</v>
      </c>
      <c r="CZ40" s="31">
        <f>$H40*'Base Data'!CZ40</f>
        <v>0</v>
      </c>
      <c r="DA40" s="31">
        <f>$H40*'Base Data'!DA40</f>
        <v>0</v>
      </c>
      <c r="DB40" s="31">
        <f>$H40*'Base Data'!DB40</f>
        <v>0</v>
      </c>
      <c r="DC40" s="31">
        <f>$H40*'Base Data'!DC40</f>
        <v>0</v>
      </c>
      <c r="DD40" s="31">
        <f>$H40*'Base Data'!DD40</f>
        <v>0</v>
      </c>
      <c r="DE40" s="31">
        <f>$H40*'Base Data'!DE40</f>
        <v>0</v>
      </c>
      <c r="DF40" s="31">
        <f>$H40*'Base Data'!DF40</f>
        <v>0</v>
      </c>
      <c r="DG40" s="31">
        <f>$H40*'Base Data'!DG40</f>
        <v>0</v>
      </c>
      <c r="DH40" s="31">
        <f>$H40*'Base Data'!DH40</f>
        <v>0</v>
      </c>
      <c r="DI40" s="31">
        <f>$H40*'Base Data'!DI40</f>
        <v>0</v>
      </c>
      <c r="DJ40" s="31">
        <f>$H40*'Base Data'!DJ40</f>
        <v>0</v>
      </c>
      <c r="DK40" s="31">
        <f>$H40*'Base Data'!DK40</f>
        <v>0</v>
      </c>
      <c r="DL40" s="33">
        <f>$H40*'Base Data'!DL40</f>
        <v>0</v>
      </c>
    </row>
    <row r="41" spans="1:116" s="222" customFormat="1" ht="11.25" customHeight="1">
      <c r="A41" s="207">
        <f>'LCR Weights'!N41</f>
        <v>0</v>
      </c>
      <c r="B41" s="207"/>
      <c r="C41" s="389"/>
      <c r="D41" s="795"/>
      <c r="E41" s="798"/>
      <c r="F41" s="231" t="s">
        <v>103</v>
      </c>
      <c r="G41" s="811">
        <f>'LCR Weights'!M41</f>
        <v>1</v>
      </c>
      <c r="H41" s="811">
        <f>IF(Metrics!$I$7="Reported weights",'LCR Weights'!H41,'LCR Weights'!K41)</f>
        <v>1</v>
      </c>
      <c r="I41" s="518"/>
      <c r="J41" s="758">
        <f>IF('LCR Weights'!$N41=0,1,0)*('Base Data'!J41+'Base Data'!I41)*G41</f>
        <v>0</v>
      </c>
      <c r="K41" s="31">
        <f>'LCR Weights'!$N41*($G41*('Base Data'!$I41+'Base Data'!$J41)/30)+($H41*'Base Data'!K41)</f>
        <v>0</v>
      </c>
      <c r="L41" s="31">
        <f>'LCR Weights'!$N41*($G41*('Base Data'!$I41+'Base Data'!$J41)/30)+($H41*'Base Data'!L41)</f>
        <v>0</v>
      </c>
      <c r="M41" s="31">
        <f>'LCR Weights'!$N41*($G41*('Base Data'!$I41+'Base Data'!$J41)/30)+($H41*'Base Data'!M41)</f>
        <v>0</v>
      </c>
      <c r="N41" s="31">
        <f>'LCR Weights'!$N41*($G41*('Base Data'!$I41+'Base Data'!$J41)/30)+($H41*'Base Data'!N41)</f>
        <v>0</v>
      </c>
      <c r="O41" s="31">
        <f>'LCR Weights'!$N41*($G41*('Base Data'!$I41+'Base Data'!$J41)/30)+($H41*'Base Data'!O41)</f>
        <v>0</v>
      </c>
      <c r="P41" s="31">
        <f>'LCR Weights'!$N41*($G41*('Base Data'!$I41+'Base Data'!$J41)/30)+($H41*'Base Data'!P41)</f>
        <v>0</v>
      </c>
      <c r="Q41" s="31">
        <f>'LCR Weights'!$N41*($G41*('Base Data'!$I41+'Base Data'!$J41)/30)+($H41*'Base Data'!Q41)</f>
        <v>0</v>
      </c>
      <c r="R41" s="31">
        <f>'LCR Weights'!$N41*($G41*('Base Data'!$I41+'Base Data'!$J41)/30)+($H41*'Base Data'!R41)</f>
        <v>0</v>
      </c>
      <c r="S41" s="31">
        <f>'LCR Weights'!$N41*($G41*('Base Data'!$I41+'Base Data'!$J41)/30)+($H41*'Base Data'!S41)</f>
        <v>0</v>
      </c>
      <c r="T41" s="31">
        <f>'LCR Weights'!$N41*($G41*('Base Data'!$I41+'Base Data'!$J41)/30)+($H41*'Base Data'!T41)</f>
        <v>0</v>
      </c>
      <c r="U41" s="31">
        <f>'LCR Weights'!$N41*($G41*('Base Data'!$I41+'Base Data'!$J41)/30)+($H41*'Base Data'!U41)</f>
        <v>0</v>
      </c>
      <c r="V41" s="31">
        <f>'LCR Weights'!$N41*($G41*('Base Data'!$I41+'Base Data'!$J41)/30)+($H41*'Base Data'!V41)</f>
        <v>0</v>
      </c>
      <c r="W41" s="31">
        <f>'LCR Weights'!$N41*($G41*('Base Data'!$I41+'Base Data'!$J41)/30)+($H41*'Base Data'!W41)</f>
        <v>0</v>
      </c>
      <c r="X41" s="31">
        <f>'LCR Weights'!$N41*($G41*('Base Data'!$I41+'Base Data'!$J41)/30)+($H41*'Base Data'!X41)</f>
        <v>0</v>
      </c>
      <c r="Y41" s="31">
        <f>'LCR Weights'!$N41*($G41*('Base Data'!$I41+'Base Data'!$J41)/30)+($H41*'Base Data'!Y41)</f>
        <v>0</v>
      </c>
      <c r="Z41" s="31">
        <f>'LCR Weights'!$N41*($G41*('Base Data'!$I41+'Base Data'!$J41)/30)+($H41*'Base Data'!Z41)</f>
        <v>0</v>
      </c>
      <c r="AA41" s="31">
        <f>'LCR Weights'!$N41*($G41*('Base Data'!$I41+'Base Data'!$J41)/30)+($H41*'Base Data'!AA41)</f>
        <v>0</v>
      </c>
      <c r="AB41" s="31">
        <f>'LCR Weights'!$N41*($G41*('Base Data'!$I41+'Base Data'!$J41)/30)+($H41*'Base Data'!AB41)</f>
        <v>0</v>
      </c>
      <c r="AC41" s="31">
        <f>'LCR Weights'!$N41*($G41*('Base Data'!$I41+'Base Data'!$J41)/30)+($H41*'Base Data'!AC41)</f>
        <v>0</v>
      </c>
      <c r="AD41" s="31">
        <f>'LCR Weights'!$N41*($G41*('Base Data'!$I41+'Base Data'!$J41)/30)+($H41*'Base Data'!AD41)</f>
        <v>0</v>
      </c>
      <c r="AE41" s="31">
        <f>'LCR Weights'!$N41*($G41*('Base Data'!$I41+'Base Data'!$J41)/30)+($H41*'Base Data'!AE41)</f>
        <v>0</v>
      </c>
      <c r="AF41" s="31">
        <f>'LCR Weights'!$N41*($G41*('Base Data'!$I41+'Base Data'!$J41)/30)+($H41*'Base Data'!AF41)</f>
        <v>0</v>
      </c>
      <c r="AG41" s="31">
        <f>'LCR Weights'!$N41*($G41*('Base Data'!$I41+'Base Data'!$J41)/30)+($H41*'Base Data'!AG41)</f>
        <v>0</v>
      </c>
      <c r="AH41" s="31">
        <f>'LCR Weights'!$N41*($G41*('Base Data'!$I41+'Base Data'!$J41)/30)+($H41*'Base Data'!AH41)</f>
        <v>0</v>
      </c>
      <c r="AI41" s="31">
        <f>'LCR Weights'!$N41*($G41*('Base Data'!$I41+'Base Data'!$J41)/30)+($H41*'Base Data'!AI41)</f>
        <v>0</v>
      </c>
      <c r="AJ41" s="31">
        <f>'LCR Weights'!$N41*($G41*('Base Data'!$I41+'Base Data'!$J41)/30)+($H41*'Base Data'!AJ41)</f>
        <v>0</v>
      </c>
      <c r="AK41" s="31">
        <f>'LCR Weights'!$N41*($G41*('Base Data'!$I41+'Base Data'!$J41)/30)+($H41*'Base Data'!AK41)</f>
        <v>0</v>
      </c>
      <c r="AL41" s="31">
        <f>'LCR Weights'!$N41*($G41*('Base Data'!$I41+'Base Data'!$J41)/30)+($H41*'Base Data'!AL41)</f>
        <v>0</v>
      </c>
      <c r="AM41" s="31">
        <f>'LCR Weights'!$N41*($G41*('Base Data'!$I41+'Base Data'!$J41)/30)+($H41*'Base Data'!AM41)</f>
        <v>0</v>
      </c>
      <c r="AN41" s="31">
        <f>'LCR Weights'!$N41*($G41*('Base Data'!$I41+'Base Data'!$J41)/30)+($H41*'Base Data'!AN41)</f>
        <v>0</v>
      </c>
      <c r="AO41" s="31">
        <f>$H41*'Base Data'!AO41</f>
        <v>0</v>
      </c>
      <c r="AP41" s="31">
        <f>$H41*'Base Data'!AP41</f>
        <v>0</v>
      </c>
      <c r="AQ41" s="31">
        <f>$H41*'Base Data'!AQ41</f>
        <v>0</v>
      </c>
      <c r="AR41" s="31">
        <f>$H41*'Base Data'!AR41</f>
        <v>0</v>
      </c>
      <c r="AS41" s="31">
        <f>$H41*'Base Data'!AS41</f>
        <v>0</v>
      </c>
      <c r="AT41" s="31">
        <f>$H41*'Base Data'!AT41</f>
        <v>0</v>
      </c>
      <c r="AU41" s="31">
        <f>$H41*'Base Data'!AU41</f>
        <v>0</v>
      </c>
      <c r="AV41" s="31">
        <f>$H41*'Base Data'!AV41</f>
        <v>0</v>
      </c>
      <c r="AW41" s="31">
        <f>$H41*'Base Data'!AW41</f>
        <v>0</v>
      </c>
      <c r="AX41" s="31">
        <f>$H41*'Base Data'!AX41</f>
        <v>0</v>
      </c>
      <c r="AY41" s="31">
        <f>$H41*'Base Data'!AY41</f>
        <v>0</v>
      </c>
      <c r="AZ41" s="31">
        <f>$H41*'Base Data'!AZ41</f>
        <v>0</v>
      </c>
      <c r="BA41" s="31">
        <f>$H41*'Base Data'!BA41</f>
        <v>0</v>
      </c>
      <c r="BB41" s="31">
        <f>$H41*'Base Data'!BB41</f>
        <v>0</v>
      </c>
      <c r="BC41" s="31">
        <f>$H41*'Base Data'!BC41</f>
        <v>0</v>
      </c>
      <c r="BD41" s="31">
        <f>$H41*'Base Data'!BD41</f>
        <v>0</v>
      </c>
      <c r="BE41" s="31">
        <f>$H41*'Base Data'!BE41</f>
        <v>0</v>
      </c>
      <c r="BF41" s="31">
        <f>$H41*'Base Data'!BF41</f>
        <v>0</v>
      </c>
      <c r="BG41" s="31">
        <f>$H41*'Base Data'!BG41</f>
        <v>0</v>
      </c>
      <c r="BH41" s="31">
        <f>$H41*'Base Data'!BH41</f>
        <v>0</v>
      </c>
      <c r="BI41" s="31">
        <f>$H41*'Base Data'!BI41</f>
        <v>0</v>
      </c>
      <c r="BJ41" s="31">
        <f>$H41*'Base Data'!BJ41</f>
        <v>0</v>
      </c>
      <c r="BK41" s="31">
        <f>$H41*'Base Data'!BK41</f>
        <v>0</v>
      </c>
      <c r="BL41" s="31">
        <f>$H41*'Base Data'!BL41</f>
        <v>0</v>
      </c>
      <c r="BM41" s="31">
        <f>$H41*'Base Data'!BM41</f>
        <v>0</v>
      </c>
      <c r="BN41" s="31">
        <f>$H41*'Base Data'!BN41</f>
        <v>0</v>
      </c>
      <c r="BO41" s="31">
        <f>$H41*'Base Data'!BO41</f>
        <v>0</v>
      </c>
      <c r="BP41" s="31">
        <f>$H41*'Base Data'!BP41</f>
        <v>0</v>
      </c>
      <c r="BQ41" s="31">
        <f>$H41*'Base Data'!BQ41</f>
        <v>0</v>
      </c>
      <c r="BR41" s="31">
        <f>$H41*'Base Data'!BR41</f>
        <v>0</v>
      </c>
      <c r="BS41" s="31">
        <f>$H41*'Base Data'!BS41</f>
        <v>0</v>
      </c>
      <c r="BT41" s="31">
        <f>$H41*'Base Data'!BT41</f>
        <v>0</v>
      </c>
      <c r="BU41" s="31">
        <f>$H41*'Base Data'!BU41</f>
        <v>0</v>
      </c>
      <c r="BV41" s="31">
        <f>$H41*'Base Data'!BV41</f>
        <v>0</v>
      </c>
      <c r="BW41" s="31">
        <f>$H41*'Base Data'!BW41</f>
        <v>0</v>
      </c>
      <c r="BX41" s="31">
        <f>$H41*'Base Data'!BX41</f>
        <v>0</v>
      </c>
      <c r="BY41" s="31">
        <f>$H41*'Base Data'!BY41</f>
        <v>0</v>
      </c>
      <c r="BZ41" s="31">
        <f>$H41*'Base Data'!BZ41</f>
        <v>0</v>
      </c>
      <c r="CA41" s="31">
        <f>$H41*'Base Data'!CA41</f>
        <v>0</v>
      </c>
      <c r="CB41" s="31">
        <f>$H41*'Base Data'!CB41</f>
        <v>0</v>
      </c>
      <c r="CC41" s="31">
        <f>$H41*'Base Data'!CC41</f>
        <v>0</v>
      </c>
      <c r="CD41" s="31">
        <f>$H41*'Base Data'!CD41</f>
        <v>0</v>
      </c>
      <c r="CE41" s="31">
        <f>$H41*'Base Data'!CE41</f>
        <v>0</v>
      </c>
      <c r="CF41" s="31">
        <f>$H41*'Base Data'!CF41</f>
        <v>0</v>
      </c>
      <c r="CG41" s="31">
        <f>$H41*'Base Data'!CG41</f>
        <v>0</v>
      </c>
      <c r="CH41" s="31">
        <f>$H41*'Base Data'!CH41</f>
        <v>0</v>
      </c>
      <c r="CI41" s="31">
        <f>$H41*'Base Data'!CI41</f>
        <v>0</v>
      </c>
      <c r="CJ41" s="31">
        <f>$H41*'Base Data'!CJ41</f>
        <v>0</v>
      </c>
      <c r="CK41" s="31">
        <f>$H41*'Base Data'!CK41</f>
        <v>0</v>
      </c>
      <c r="CL41" s="31">
        <f>$H41*'Base Data'!CL41</f>
        <v>0</v>
      </c>
      <c r="CM41" s="31">
        <f>$H41*'Base Data'!CM41</f>
        <v>0</v>
      </c>
      <c r="CN41" s="31">
        <f>$H41*'Base Data'!CN41</f>
        <v>0</v>
      </c>
      <c r="CO41" s="31">
        <f>$H41*'Base Data'!CO41</f>
        <v>0</v>
      </c>
      <c r="CP41" s="31">
        <f>$H41*'Base Data'!CP41</f>
        <v>0</v>
      </c>
      <c r="CQ41" s="31">
        <f>$H41*'Base Data'!CQ41</f>
        <v>0</v>
      </c>
      <c r="CR41" s="31">
        <f>$H41*'Base Data'!CR41</f>
        <v>0</v>
      </c>
      <c r="CS41" s="31">
        <f>$H41*'Base Data'!CS41</f>
        <v>0</v>
      </c>
      <c r="CT41" s="31">
        <f>$H41*'Base Data'!CT41</f>
        <v>0</v>
      </c>
      <c r="CU41" s="31">
        <f>$H41*'Base Data'!CU41</f>
        <v>0</v>
      </c>
      <c r="CV41" s="31">
        <f>$H41*'Base Data'!CV41</f>
        <v>0</v>
      </c>
      <c r="CW41" s="31">
        <f>$H41*'Base Data'!CW41</f>
        <v>0</v>
      </c>
      <c r="CX41" s="31">
        <f>$H41*'Base Data'!CX41</f>
        <v>0</v>
      </c>
      <c r="CY41" s="31">
        <f>$H41*'Base Data'!CY41</f>
        <v>0</v>
      </c>
      <c r="CZ41" s="31">
        <f>$H41*'Base Data'!CZ41</f>
        <v>0</v>
      </c>
      <c r="DA41" s="31">
        <f>$H41*'Base Data'!DA41</f>
        <v>0</v>
      </c>
      <c r="DB41" s="31">
        <f>$H41*'Base Data'!DB41</f>
        <v>0</v>
      </c>
      <c r="DC41" s="31">
        <f>$H41*'Base Data'!DC41</f>
        <v>0</v>
      </c>
      <c r="DD41" s="31">
        <f>$H41*'Base Data'!DD41</f>
        <v>0</v>
      </c>
      <c r="DE41" s="31">
        <f>$H41*'Base Data'!DE41</f>
        <v>0</v>
      </c>
      <c r="DF41" s="31">
        <f>$H41*'Base Data'!DF41</f>
        <v>0</v>
      </c>
      <c r="DG41" s="31">
        <f>$H41*'Base Data'!DG41</f>
        <v>0</v>
      </c>
      <c r="DH41" s="31">
        <f>$H41*'Base Data'!DH41</f>
        <v>0</v>
      </c>
      <c r="DI41" s="31">
        <f>$H41*'Base Data'!DI41</f>
        <v>0</v>
      </c>
      <c r="DJ41" s="31">
        <f>$H41*'Base Data'!DJ41</f>
        <v>0</v>
      </c>
      <c r="DK41" s="31">
        <f>$H41*'Base Data'!DK41</f>
        <v>0</v>
      </c>
      <c r="DL41" s="33">
        <f>$H41*'Base Data'!DL41</f>
        <v>0</v>
      </c>
    </row>
    <row r="42" spans="1:116" s="206" customFormat="1" ht="19.899999999999999" customHeight="1">
      <c r="A42" s="207">
        <f>'LCR Weights'!N42</f>
        <v>0</v>
      </c>
      <c r="B42" s="207"/>
      <c r="C42" s="73"/>
      <c r="D42" s="218"/>
      <c r="E42" s="219"/>
      <c r="F42" s="803" t="s">
        <v>697</v>
      </c>
      <c r="G42" s="810"/>
      <c r="H42" s="810"/>
      <c r="I42" s="520"/>
      <c r="J42" s="525"/>
      <c r="K42" s="526"/>
      <c r="L42" s="526"/>
      <c r="M42" s="526"/>
      <c r="N42" s="526"/>
      <c r="O42" s="526"/>
      <c r="P42" s="526"/>
      <c r="Q42" s="526"/>
      <c r="R42" s="526"/>
      <c r="S42" s="526"/>
      <c r="T42" s="526"/>
      <c r="U42" s="526"/>
      <c r="V42" s="526"/>
      <c r="W42" s="526"/>
      <c r="X42" s="526"/>
      <c r="Y42" s="526"/>
      <c r="Z42" s="526"/>
      <c r="AA42" s="526"/>
      <c r="AB42" s="526"/>
      <c r="AC42" s="526"/>
      <c r="AD42" s="526"/>
      <c r="AE42" s="526"/>
      <c r="AF42" s="526"/>
      <c r="AG42" s="526"/>
      <c r="AH42" s="526"/>
      <c r="AI42" s="526"/>
      <c r="AJ42" s="526"/>
      <c r="AK42" s="526"/>
      <c r="AL42" s="526"/>
      <c r="AM42" s="526"/>
      <c r="AN42" s="526"/>
      <c r="AO42" s="526"/>
      <c r="AP42" s="526"/>
      <c r="AQ42" s="526"/>
      <c r="AR42" s="526"/>
      <c r="AS42" s="526"/>
      <c r="AT42" s="526"/>
      <c r="AU42" s="526"/>
      <c r="AV42" s="526"/>
      <c r="AW42" s="526"/>
      <c r="AX42" s="526"/>
      <c r="AY42" s="526"/>
      <c r="AZ42" s="526"/>
      <c r="BA42" s="526"/>
      <c r="BB42" s="526"/>
      <c r="BC42" s="526"/>
      <c r="BD42" s="526"/>
      <c r="BE42" s="526"/>
      <c r="BF42" s="526"/>
      <c r="BG42" s="526"/>
      <c r="BH42" s="526"/>
      <c r="BI42" s="526"/>
      <c r="BJ42" s="526"/>
      <c r="BK42" s="526"/>
      <c r="BL42" s="526"/>
      <c r="BM42" s="526"/>
      <c r="BN42" s="526"/>
      <c r="BO42" s="526"/>
      <c r="BP42" s="526"/>
      <c r="BQ42" s="526"/>
      <c r="BR42" s="526"/>
      <c r="BS42" s="526"/>
      <c r="BT42" s="526"/>
      <c r="BU42" s="526"/>
      <c r="BV42" s="526"/>
      <c r="BW42" s="526"/>
      <c r="BX42" s="526"/>
      <c r="BY42" s="526"/>
      <c r="BZ42" s="526"/>
      <c r="CA42" s="526"/>
      <c r="CB42" s="526"/>
      <c r="CC42" s="526"/>
      <c r="CD42" s="526"/>
      <c r="CE42" s="526"/>
      <c r="CF42" s="526"/>
      <c r="CG42" s="526"/>
      <c r="CH42" s="526"/>
      <c r="CI42" s="526"/>
      <c r="CJ42" s="526"/>
      <c r="CK42" s="526"/>
      <c r="CL42" s="526"/>
      <c r="CM42" s="526"/>
      <c r="CN42" s="526"/>
      <c r="CO42" s="526"/>
      <c r="CP42" s="526"/>
      <c r="CQ42" s="526"/>
      <c r="CR42" s="526"/>
      <c r="CS42" s="526"/>
      <c r="CT42" s="526"/>
      <c r="CU42" s="526"/>
      <c r="CV42" s="526"/>
      <c r="CW42" s="526"/>
      <c r="CX42" s="526"/>
      <c r="CY42" s="526"/>
      <c r="CZ42" s="526"/>
      <c r="DA42" s="526"/>
      <c r="DB42" s="526"/>
      <c r="DC42" s="526"/>
      <c r="DD42" s="526"/>
      <c r="DE42" s="526"/>
      <c r="DF42" s="526"/>
      <c r="DG42" s="526"/>
      <c r="DH42" s="526"/>
      <c r="DI42" s="526"/>
      <c r="DJ42" s="526"/>
      <c r="DK42" s="526"/>
      <c r="DL42" s="527"/>
    </row>
    <row r="43" spans="1:116" s="222" customFormat="1" ht="11.25" customHeight="1">
      <c r="A43" s="207">
        <f>'LCR Weights'!N43</f>
        <v>0</v>
      </c>
      <c r="B43" s="207"/>
      <c r="C43" s="389"/>
      <c r="D43" s="795"/>
      <c r="E43" s="798"/>
      <c r="F43" s="231" t="s">
        <v>106</v>
      </c>
      <c r="G43" s="811">
        <f>'LCR Weights'!M43</f>
        <v>1</v>
      </c>
      <c r="H43" s="811">
        <f>IF(Metrics!$I$7="Reported weights",'LCR Weights'!H43,'LCR Weights'!K43)</f>
        <v>1</v>
      </c>
      <c r="I43" s="518"/>
      <c r="J43" s="758">
        <f>IF('LCR Weights'!$N43=0,1,0)*('Base Data'!J43+'Base Data'!I43)*G43</f>
        <v>0</v>
      </c>
      <c r="K43" s="31">
        <f>'LCR Weights'!$N43*($G43*('Base Data'!$I43+'Base Data'!$J43)/30)+($H43*'Base Data'!K43)</f>
        <v>0</v>
      </c>
      <c r="L43" s="31">
        <f>'LCR Weights'!$N43*($G43*('Base Data'!$I43+'Base Data'!$J43)/30)+($H43*'Base Data'!L43)</f>
        <v>0</v>
      </c>
      <c r="M43" s="31">
        <f>'LCR Weights'!$N43*($G43*('Base Data'!$I43+'Base Data'!$J43)/30)+($H43*'Base Data'!M43)</f>
        <v>0</v>
      </c>
      <c r="N43" s="31">
        <f>'LCR Weights'!$N43*($G43*('Base Data'!$I43+'Base Data'!$J43)/30)+($H43*'Base Data'!N43)</f>
        <v>0</v>
      </c>
      <c r="O43" s="31">
        <f>'LCR Weights'!$N43*($G43*('Base Data'!$I43+'Base Data'!$J43)/30)+($H43*'Base Data'!O43)</f>
        <v>0</v>
      </c>
      <c r="P43" s="31">
        <f>'LCR Weights'!$N43*($G43*('Base Data'!$I43+'Base Data'!$J43)/30)+($H43*'Base Data'!P43)</f>
        <v>0</v>
      </c>
      <c r="Q43" s="31">
        <f>'LCR Weights'!$N43*($G43*('Base Data'!$I43+'Base Data'!$J43)/30)+($H43*'Base Data'!Q43)</f>
        <v>0</v>
      </c>
      <c r="R43" s="31">
        <f>'LCR Weights'!$N43*($G43*('Base Data'!$I43+'Base Data'!$J43)/30)+($H43*'Base Data'!R43)</f>
        <v>0</v>
      </c>
      <c r="S43" s="31">
        <f>'LCR Weights'!$N43*($G43*('Base Data'!$I43+'Base Data'!$J43)/30)+($H43*'Base Data'!S43)</f>
        <v>0</v>
      </c>
      <c r="T43" s="31">
        <f>'LCR Weights'!$N43*($G43*('Base Data'!$I43+'Base Data'!$J43)/30)+($H43*'Base Data'!T43)</f>
        <v>0</v>
      </c>
      <c r="U43" s="31">
        <f>'LCR Weights'!$N43*($G43*('Base Data'!$I43+'Base Data'!$J43)/30)+($H43*'Base Data'!U43)</f>
        <v>0</v>
      </c>
      <c r="V43" s="31">
        <f>'LCR Weights'!$N43*($G43*('Base Data'!$I43+'Base Data'!$J43)/30)+($H43*'Base Data'!V43)</f>
        <v>0</v>
      </c>
      <c r="W43" s="31">
        <f>'LCR Weights'!$N43*($G43*('Base Data'!$I43+'Base Data'!$J43)/30)+($H43*'Base Data'!W43)</f>
        <v>0</v>
      </c>
      <c r="X43" s="31">
        <f>'LCR Weights'!$N43*($G43*('Base Data'!$I43+'Base Data'!$J43)/30)+($H43*'Base Data'!X43)</f>
        <v>0</v>
      </c>
      <c r="Y43" s="31">
        <f>'LCR Weights'!$N43*($G43*('Base Data'!$I43+'Base Data'!$J43)/30)+($H43*'Base Data'!Y43)</f>
        <v>0</v>
      </c>
      <c r="Z43" s="31">
        <f>'LCR Weights'!$N43*($G43*('Base Data'!$I43+'Base Data'!$J43)/30)+($H43*'Base Data'!Z43)</f>
        <v>0</v>
      </c>
      <c r="AA43" s="31">
        <f>'LCR Weights'!$N43*($G43*('Base Data'!$I43+'Base Data'!$J43)/30)+($H43*'Base Data'!AA43)</f>
        <v>0</v>
      </c>
      <c r="AB43" s="31">
        <f>'LCR Weights'!$N43*($G43*('Base Data'!$I43+'Base Data'!$J43)/30)+($H43*'Base Data'!AB43)</f>
        <v>0</v>
      </c>
      <c r="AC43" s="31">
        <f>'LCR Weights'!$N43*($G43*('Base Data'!$I43+'Base Data'!$J43)/30)+($H43*'Base Data'!AC43)</f>
        <v>0</v>
      </c>
      <c r="AD43" s="31">
        <f>'LCR Weights'!$N43*($G43*('Base Data'!$I43+'Base Data'!$J43)/30)+($H43*'Base Data'!AD43)</f>
        <v>0</v>
      </c>
      <c r="AE43" s="31">
        <f>'LCR Weights'!$N43*($G43*('Base Data'!$I43+'Base Data'!$J43)/30)+($H43*'Base Data'!AE43)</f>
        <v>0</v>
      </c>
      <c r="AF43" s="31">
        <f>'LCR Weights'!$N43*($G43*('Base Data'!$I43+'Base Data'!$J43)/30)+($H43*'Base Data'!AF43)</f>
        <v>0</v>
      </c>
      <c r="AG43" s="31">
        <f>'LCR Weights'!$N43*($G43*('Base Data'!$I43+'Base Data'!$J43)/30)+($H43*'Base Data'!AG43)</f>
        <v>0</v>
      </c>
      <c r="AH43" s="31">
        <f>'LCR Weights'!$N43*($G43*('Base Data'!$I43+'Base Data'!$J43)/30)+($H43*'Base Data'!AH43)</f>
        <v>0</v>
      </c>
      <c r="AI43" s="31">
        <f>'LCR Weights'!$N43*($G43*('Base Data'!$I43+'Base Data'!$J43)/30)+($H43*'Base Data'!AI43)</f>
        <v>0</v>
      </c>
      <c r="AJ43" s="31">
        <f>'LCR Weights'!$N43*($G43*('Base Data'!$I43+'Base Data'!$J43)/30)+($H43*'Base Data'!AJ43)</f>
        <v>0</v>
      </c>
      <c r="AK43" s="31">
        <f>'LCR Weights'!$N43*($G43*('Base Data'!$I43+'Base Data'!$J43)/30)+($H43*'Base Data'!AK43)</f>
        <v>0</v>
      </c>
      <c r="AL43" s="31">
        <f>'LCR Weights'!$N43*($G43*('Base Data'!$I43+'Base Data'!$J43)/30)+($H43*'Base Data'!AL43)</f>
        <v>0</v>
      </c>
      <c r="AM43" s="31">
        <f>'LCR Weights'!$N43*($G43*('Base Data'!$I43+'Base Data'!$J43)/30)+($H43*'Base Data'!AM43)</f>
        <v>0</v>
      </c>
      <c r="AN43" s="31">
        <f>'LCR Weights'!$N43*($G43*('Base Data'!$I43+'Base Data'!$J43)/30)+($H43*'Base Data'!AN43)</f>
        <v>0</v>
      </c>
      <c r="AO43" s="31">
        <f>$H43*'Base Data'!AO43</f>
        <v>0</v>
      </c>
      <c r="AP43" s="31">
        <f>$H43*'Base Data'!AP43</f>
        <v>0</v>
      </c>
      <c r="AQ43" s="31">
        <f>$H43*'Base Data'!AQ43</f>
        <v>0</v>
      </c>
      <c r="AR43" s="31">
        <f>$H43*'Base Data'!AR43</f>
        <v>0</v>
      </c>
      <c r="AS43" s="31">
        <f>$H43*'Base Data'!AS43</f>
        <v>0</v>
      </c>
      <c r="AT43" s="31">
        <f>$H43*'Base Data'!AT43</f>
        <v>0</v>
      </c>
      <c r="AU43" s="31">
        <f>$H43*'Base Data'!AU43</f>
        <v>0</v>
      </c>
      <c r="AV43" s="31">
        <f>$H43*'Base Data'!AV43</f>
        <v>0</v>
      </c>
      <c r="AW43" s="31">
        <f>$H43*'Base Data'!AW43</f>
        <v>0</v>
      </c>
      <c r="AX43" s="31">
        <f>$H43*'Base Data'!AX43</f>
        <v>0</v>
      </c>
      <c r="AY43" s="31">
        <f>$H43*'Base Data'!AY43</f>
        <v>0</v>
      </c>
      <c r="AZ43" s="31">
        <f>$H43*'Base Data'!AZ43</f>
        <v>0</v>
      </c>
      <c r="BA43" s="31">
        <f>$H43*'Base Data'!BA43</f>
        <v>0</v>
      </c>
      <c r="BB43" s="31">
        <f>$H43*'Base Data'!BB43</f>
        <v>0</v>
      </c>
      <c r="BC43" s="31">
        <f>$H43*'Base Data'!BC43</f>
        <v>0</v>
      </c>
      <c r="BD43" s="31">
        <f>$H43*'Base Data'!BD43</f>
        <v>0</v>
      </c>
      <c r="BE43" s="31">
        <f>$H43*'Base Data'!BE43</f>
        <v>0</v>
      </c>
      <c r="BF43" s="31">
        <f>$H43*'Base Data'!BF43</f>
        <v>0</v>
      </c>
      <c r="BG43" s="31">
        <f>$H43*'Base Data'!BG43</f>
        <v>0</v>
      </c>
      <c r="BH43" s="31">
        <f>$H43*'Base Data'!BH43</f>
        <v>0</v>
      </c>
      <c r="BI43" s="31">
        <f>$H43*'Base Data'!BI43</f>
        <v>0</v>
      </c>
      <c r="BJ43" s="31">
        <f>$H43*'Base Data'!BJ43</f>
        <v>0</v>
      </c>
      <c r="BK43" s="31">
        <f>$H43*'Base Data'!BK43</f>
        <v>0</v>
      </c>
      <c r="BL43" s="31">
        <f>$H43*'Base Data'!BL43</f>
        <v>0</v>
      </c>
      <c r="BM43" s="31">
        <f>$H43*'Base Data'!BM43</f>
        <v>0</v>
      </c>
      <c r="BN43" s="31">
        <f>$H43*'Base Data'!BN43</f>
        <v>0</v>
      </c>
      <c r="BO43" s="31">
        <f>$H43*'Base Data'!BO43</f>
        <v>0</v>
      </c>
      <c r="BP43" s="31">
        <f>$H43*'Base Data'!BP43</f>
        <v>0</v>
      </c>
      <c r="BQ43" s="31">
        <f>$H43*'Base Data'!BQ43</f>
        <v>0</v>
      </c>
      <c r="BR43" s="31">
        <f>$H43*'Base Data'!BR43</f>
        <v>0</v>
      </c>
      <c r="BS43" s="31">
        <f>$H43*'Base Data'!BS43</f>
        <v>0</v>
      </c>
      <c r="BT43" s="31">
        <f>$H43*'Base Data'!BT43</f>
        <v>0</v>
      </c>
      <c r="BU43" s="31">
        <f>$H43*'Base Data'!BU43</f>
        <v>0</v>
      </c>
      <c r="BV43" s="31">
        <f>$H43*'Base Data'!BV43</f>
        <v>0</v>
      </c>
      <c r="BW43" s="31">
        <f>$H43*'Base Data'!BW43</f>
        <v>0</v>
      </c>
      <c r="BX43" s="31">
        <f>$H43*'Base Data'!BX43</f>
        <v>0</v>
      </c>
      <c r="BY43" s="31">
        <f>$H43*'Base Data'!BY43</f>
        <v>0</v>
      </c>
      <c r="BZ43" s="31">
        <f>$H43*'Base Data'!BZ43</f>
        <v>0</v>
      </c>
      <c r="CA43" s="31">
        <f>$H43*'Base Data'!CA43</f>
        <v>0</v>
      </c>
      <c r="CB43" s="31">
        <f>$H43*'Base Data'!CB43</f>
        <v>0</v>
      </c>
      <c r="CC43" s="31">
        <f>$H43*'Base Data'!CC43</f>
        <v>0</v>
      </c>
      <c r="CD43" s="31">
        <f>$H43*'Base Data'!CD43</f>
        <v>0</v>
      </c>
      <c r="CE43" s="31">
        <f>$H43*'Base Data'!CE43</f>
        <v>0</v>
      </c>
      <c r="CF43" s="31">
        <f>$H43*'Base Data'!CF43</f>
        <v>0</v>
      </c>
      <c r="CG43" s="31">
        <f>$H43*'Base Data'!CG43</f>
        <v>0</v>
      </c>
      <c r="CH43" s="31">
        <f>$H43*'Base Data'!CH43</f>
        <v>0</v>
      </c>
      <c r="CI43" s="31">
        <f>$H43*'Base Data'!CI43</f>
        <v>0</v>
      </c>
      <c r="CJ43" s="31">
        <f>$H43*'Base Data'!CJ43</f>
        <v>0</v>
      </c>
      <c r="CK43" s="31">
        <f>$H43*'Base Data'!CK43</f>
        <v>0</v>
      </c>
      <c r="CL43" s="31">
        <f>$H43*'Base Data'!CL43</f>
        <v>0</v>
      </c>
      <c r="CM43" s="31">
        <f>$H43*'Base Data'!CM43</f>
        <v>0</v>
      </c>
      <c r="CN43" s="31">
        <f>$H43*'Base Data'!CN43</f>
        <v>0</v>
      </c>
      <c r="CO43" s="31">
        <f>$H43*'Base Data'!CO43</f>
        <v>0</v>
      </c>
      <c r="CP43" s="31">
        <f>$H43*'Base Data'!CP43</f>
        <v>0</v>
      </c>
      <c r="CQ43" s="31">
        <f>$H43*'Base Data'!CQ43</f>
        <v>0</v>
      </c>
      <c r="CR43" s="31">
        <f>$H43*'Base Data'!CR43</f>
        <v>0</v>
      </c>
      <c r="CS43" s="31">
        <f>$H43*'Base Data'!CS43</f>
        <v>0</v>
      </c>
      <c r="CT43" s="31">
        <f>$H43*'Base Data'!CT43</f>
        <v>0</v>
      </c>
      <c r="CU43" s="31">
        <f>$H43*'Base Data'!CU43</f>
        <v>0</v>
      </c>
      <c r="CV43" s="31">
        <f>$H43*'Base Data'!CV43</f>
        <v>0</v>
      </c>
      <c r="CW43" s="31">
        <f>$H43*'Base Data'!CW43</f>
        <v>0</v>
      </c>
      <c r="CX43" s="31">
        <f>$H43*'Base Data'!CX43</f>
        <v>0</v>
      </c>
      <c r="CY43" s="31">
        <f>$H43*'Base Data'!CY43</f>
        <v>0</v>
      </c>
      <c r="CZ43" s="31">
        <f>$H43*'Base Data'!CZ43</f>
        <v>0</v>
      </c>
      <c r="DA43" s="31">
        <f>$H43*'Base Data'!DA43</f>
        <v>0</v>
      </c>
      <c r="DB43" s="31">
        <f>$H43*'Base Data'!DB43</f>
        <v>0</v>
      </c>
      <c r="DC43" s="31">
        <f>$H43*'Base Data'!DC43</f>
        <v>0</v>
      </c>
      <c r="DD43" s="31">
        <f>$H43*'Base Data'!DD43</f>
        <v>0</v>
      </c>
      <c r="DE43" s="31">
        <f>$H43*'Base Data'!DE43</f>
        <v>0</v>
      </c>
      <c r="DF43" s="31">
        <f>$H43*'Base Data'!DF43</f>
        <v>0</v>
      </c>
      <c r="DG43" s="31">
        <f>$H43*'Base Data'!DG43</f>
        <v>0</v>
      </c>
      <c r="DH43" s="31">
        <f>$H43*'Base Data'!DH43</f>
        <v>0</v>
      </c>
      <c r="DI43" s="31">
        <f>$H43*'Base Data'!DI43</f>
        <v>0</v>
      </c>
      <c r="DJ43" s="31">
        <f>$H43*'Base Data'!DJ43</f>
        <v>0</v>
      </c>
      <c r="DK43" s="31">
        <f>$H43*'Base Data'!DK43</f>
        <v>0</v>
      </c>
      <c r="DL43" s="33">
        <f>$H43*'Base Data'!DL43</f>
        <v>0</v>
      </c>
    </row>
    <row r="44" spans="1:116" s="206" customFormat="1" ht="13.5">
      <c r="A44" s="207">
        <f>'LCR Weights'!N44</f>
        <v>0</v>
      </c>
      <c r="B44" s="207"/>
      <c r="C44" s="73"/>
      <c r="D44" s="218"/>
      <c r="E44" s="219"/>
      <c r="F44" s="232" t="s">
        <v>697</v>
      </c>
      <c r="G44" s="810"/>
      <c r="H44" s="810"/>
      <c r="I44" s="520"/>
      <c r="J44" s="525"/>
      <c r="K44" s="526"/>
      <c r="L44" s="526"/>
      <c r="M44" s="526"/>
      <c r="N44" s="526"/>
      <c r="O44" s="526"/>
      <c r="P44" s="526"/>
      <c r="Q44" s="526"/>
      <c r="R44" s="526"/>
      <c r="S44" s="526"/>
      <c r="T44" s="526"/>
      <c r="U44" s="526"/>
      <c r="V44" s="526"/>
      <c r="W44" s="526"/>
      <c r="X44" s="526"/>
      <c r="Y44" s="526"/>
      <c r="Z44" s="526"/>
      <c r="AA44" s="526"/>
      <c r="AB44" s="526"/>
      <c r="AC44" s="526"/>
      <c r="AD44" s="526"/>
      <c r="AE44" s="526"/>
      <c r="AF44" s="526"/>
      <c r="AG44" s="526"/>
      <c r="AH44" s="526"/>
      <c r="AI44" s="526"/>
      <c r="AJ44" s="526"/>
      <c r="AK44" s="526"/>
      <c r="AL44" s="526"/>
      <c r="AM44" s="526"/>
      <c r="AN44" s="526"/>
      <c r="AO44" s="526"/>
      <c r="AP44" s="526"/>
      <c r="AQ44" s="526"/>
      <c r="AR44" s="526"/>
      <c r="AS44" s="526"/>
      <c r="AT44" s="526"/>
      <c r="AU44" s="526"/>
      <c r="AV44" s="526"/>
      <c r="AW44" s="526"/>
      <c r="AX44" s="526"/>
      <c r="AY44" s="526"/>
      <c r="AZ44" s="526"/>
      <c r="BA44" s="526"/>
      <c r="BB44" s="526"/>
      <c r="BC44" s="526"/>
      <c r="BD44" s="526"/>
      <c r="BE44" s="526"/>
      <c r="BF44" s="526"/>
      <c r="BG44" s="526"/>
      <c r="BH44" s="526"/>
      <c r="BI44" s="526"/>
      <c r="BJ44" s="526"/>
      <c r="BK44" s="526"/>
      <c r="BL44" s="526"/>
      <c r="BM44" s="526"/>
      <c r="BN44" s="526"/>
      <c r="BO44" s="526"/>
      <c r="BP44" s="526"/>
      <c r="BQ44" s="526"/>
      <c r="BR44" s="526"/>
      <c r="BS44" s="526"/>
      <c r="BT44" s="526"/>
      <c r="BU44" s="526"/>
      <c r="BV44" s="526"/>
      <c r="BW44" s="526"/>
      <c r="BX44" s="526"/>
      <c r="BY44" s="526"/>
      <c r="BZ44" s="526"/>
      <c r="CA44" s="526"/>
      <c r="CB44" s="526"/>
      <c r="CC44" s="526"/>
      <c r="CD44" s="526"/>
      <c r="CE44" s="526"/>
      <c r="CF44" s="526"/>
      <c r="CG44" s="526"/>
      <c r="CH44" s="526"/>
      <c r="CI44" s="526"/>
      <c r="CJ44" s="526"/>
      <c r="CK44" s="526"/>
      <c r="CL44" s="526"/>
      <c r="CM44" s="526"/>
      <c r="CN44" s="526"/>
      <c r="CO44" s="526"/>
      <c r="CP44" s="526"/>
      <c r="CQ44" s="526"/>
      <c r="CR44" s="526"/>
      <c r="CS44" s="526"/>
      <c r="CT44" s="526"/>
      <c r="CU44" s="526"/>
      <c r="CV44" s="526"/>
      <c r="CW44" s="526"/>
      <c r="CX44" s="526"/>
      <c r="CY44" s="526"/>
      <c r="CZ44" s="526"/>
      <c r="DA44" s="526"/>
      <c r="DB44" s="526"/>
      <c r="DC44" s="526"/>
      <c r="DD44" s="526"/>
      <c r="DE44" s="526"/>
      <c r="DF44" s="526"/>
      <c r="DG44" s="526"/>
      <c r="DH44" s="526"/>
      <c r="DI44" s="526"/>
      <c r="DJ44" s="526"/>
      <c r="DK44" s="526"/>
      <c r="DL44" s="527"/>
    </row>
    <row r="45" spans="1:116" s="206" customFormat="1" ht="19.899999999999999" customHeight="1">
      <c r="A45" s="207">
        <f>'LCR Weights'!N45</f>
        <v>0</v>
      </c>
      <c r="B45" s="207"/>
      <c r="C45" s="73"/>
      <c r="D45" s="795" t="s">
        <v>459</v>
      </c>
      <c r="E45" s="798" t="s">
        <v>762</v>
      </c>
      <c r="F45" s="233" t="s">
        <v>919</v>
      </c>
      <c r="G45" s="810"/>
      <c r="H45" s="810"/>
      <c r="I45" s="518"/>
      <c r="J45" s="1036">
        <f>SUM(J46,J51,J52,J58:J59)</f>
        <v>0</v>
      </c>
      <c r="K45" s="1036">
        <f t="shared" ref="K45:BV45" si="26">SUM(K46,K51,K52,K58:K59)</f>
        <v>0</v>
      </c>
      <c r="L45" s="1036">
        <f t="shared" si="26"/>
        <v>0</v>
      </c>
      <c r="M45" s="1036">
        <f t="shared" si="26"/>
        <v>0</v>
      </c>
      <c r="N45" s="1036">
        <f t="shared" si="26"/>
        <v>0</v>
      </c>
      <c r="O45" s="1036">
        <f t="shared" si="26"/>
        <v>0</v>
      </c>
      <c r="P45" s="1036">
        <f t="shared" si="26"/>
        <v>0</v>
      </c>
      <c r="Q45" s="1036">
        <f t="shared" si="26"/>
        <v>0</v>
      </c>
      <c r="R45" s="1036">
        <f t="shared" si="26"/>
        <v>0</v>
      </c>
      <c r="S45" s="1036">
        <f t="shared" si="26"/>
        <v>0</v>
      </c>
      <c r="T45" s="1036">
        <f t="shared" si="26"/>
        <v>0</v>
      </c>
      <c r="U45" s="1036">
        <f t="shared" si="26"/>
        <v>0</v>
      </c>
      <c r="V45" s="1036">
        <f t="shared" si="26"/>
        <v>0</v>
      </c>
      <c r="W45" s="1036">
        <f t="shared" si="26"/>
        <v>0</v>
      </c>
      <c r="X45" s="1036">
        <f t="shared" si="26"/>
        <v>0</v>
      </c>
      <c r="Y45" s="1036">
        <f t="shared" si="26"/>
        <v>0</v>
      </c>
      <c r="Z45" s="1036">
        <f t="shared" si="26"/>
        <v>0</v>
      </c>
      <c r="AA45" s="1036">
        <f t="shared" si="26"/>
        <v>0</v>
      </c>
      <c r="AB45" s="1036">
        <f t="shared" si="26"/>
        <v>0</v>
      </c>
      <c r="AC45" s="1036">
        <f t="shared" si="26"/>
        <v>0</v>
      </c>
      <c r="AD45" s="1036">
        <f t="shared" si="26"/>
        <v>0</v>
      </c>
      <c r="AE45" s="1036">
        <f t="shared" si="26"/>
        <v>0</v>
      </c>
      <c r="AF45" s="1036">
        <f t="shared" si="26"/>
        <v>0</v>
      </c>
      <c r="AG45" s="1036">
        <f t="shared" si="26"/>
        <v>0</v>
      </c>
      <c r="AH45" s="1036">
        <f t="shared" si="26"/>
        <v>0</v>
      </c>
      <c r="AI45" s="1036">
        <f t="shared" si="26"/>
        <v>0</v>
      </c>
      <c r="AJ45" s="1036">
        <f t="shared" si="26"/>
        <v>0</v>
      </c>
      <c r="AK45" s="1036">
        <f t="shared" si="26"/>
        <v>0</v>
      </c>
      <c r="AL45" s="1036">
        <f t="shared" si="26"/>
        <v>0</v>
      </c>
      <c r="AM45" s="1036">
        <f t="shared" si="26"/>
        <v>0</v>
      </c>
      <c r="AN45" s="1036">
        <f t="shared" si="26"/>
        <v>0</v>
      </c>
      <c r="AO45" s="1036">
        <f t="shared" si="26"/>
        <v>0</v>
      </c>
      <c r="AP45" s="1036">
        <f t="shared" si="26"/>
        <v>0</v>
      </c>
      <c r="AQ45" s="1036">
        <f t="shared" si="26"/>
        <v>0</v>
      </c>
      <c r="AR45" s="1036">
        <f t="shared" si="26"/>
        <v>0</v>
      </c>
      <c r="AS45" s="1036">
        <f t="shared" si="26"/>
        <v>0</v>
      </c>
      <c r="AT45" s="1036">
        <f t="shared" si="26"/>
        <v>0</v>
      </c>
      <c r="AU45" s="1036">
        <f t="shared" si="26"/>
        <v>0</v>
      </c>
      <c r="AV45" s="1036">
        <f t="shared" si="26"/>
        <v>0</v>
      </c>
      <c r="AW45" s="1036">
        <f t="shared" si="26"/>
        <v>0</v>
      </c>
      <c r="AX45" s="1036">
        <f t="shared" si="26"/>
        <v>0</v>
      </c>
      <c r="AY45" s="1036">
        <f t="shared" si="26"/>
        <v>0</v>
      </c>
      <c r="AZ45" s="1036">
        <f t="shared" si="26"/>
        <v>0</v>
      </c>
      <c r="BA45" s="1036">
        <f t="shared" si="26"/>
        <v>0</v>
      </c>
      <c r="BB45" s="1036">
        <f t="shared" si="26"/>
        <v>0</v>
      </c>
      <c r="BC45" s="1036">
        <f t="shared" si="26"/>
        <v>0</v>
      </c>
      <c r="BD45" s="1036">
        <f t="shared" si="26"/>
        <v>0</v>
      </c>
      <c r="BE45" s="1036">
        <f t="shared" si="26"/>
        <v>0</v>
      </c>
      <c r="BF45" s="1036">
        <f t="shared" si="26"/>
        <v>0</v>
      </c>
      <c r="BG45" s="1036">
        <f t="shared" si="26"/>
        <v>0</v>
      </c>
      <c r="BH45" s="1036">
        <f t="shared" si="26"/>
        <v>0</v>
      </c>
      <c r="BI45" s="1036">
        <f t="shared" si="26"/>
        <v>0</v>
      </c>
      <c r="BJ45" s="1036">
        <f t="shared" si="26"/>
        <v>0</v>
      </c>
      <c r="BK45" s="1036">
        <f t="shared" si="26"/>
        <v>0</v>
      </c>
      <c r="BL45" s="1036">
        <f t="shared" si="26"/>
        <v>0</v>
      </c>
      <c r="BM45" s="1036">
        <f t="shared" si="26"/>
        <v>0</v>
      </c>
      <c r="BN45" s="1036">
        <f t="shared" si="26"/>
        <v>0</v>
      </c>
      <c r="BO45" s="1036">
        <f t="shared" si="26"/>
        <v>0</v>
      </c>
      <c r="BP45" s="1036">
        <f t="shared" si="26"/>
        <v>0</v>
      </c>
      <c r="BQ45" s="1036">
        <f t="shared" si="26"/>
        <v>0</v>
      </c>
      <c r="BR45" s="1036">
        <f t="shared" si="26"/>
        <v>0</v>
      </c>
      <c r="BS45" s="1036">
        <f t="shared" si="26"/>
        <v>0</v>
      </c>
      <c r="BT45" s="1036">
        <f t="shared" si="26"/>
        <v>0</v>
      </c>
      <c r="BU45" s="1036">
        <f t="shared" si="26"/>
        <v>0</v>
      </c>
      <c r="BV45" s="1036">
        <f t="shared" si="26"/>
        <v>0</v>
      </c>
      <c r="BW45" s="1036">
        <f t="shared" ref="BW45:DL45" si="27">SUM(BW46,BW51,BW52,BW58:BW59)</f>
        <v>0</v>
      </c>
      <c r="BX45" s="1036">
        <f t="shared" si="27"/>
        <v>0</v>
      </c>
      <c r="BY45" s="1036">
        <f t="shared" si="27"/>
        <v>0</v>
      </c>
      <c r="BZ45" s="1036">
        <f t="shared" si="27"/>
        <v>0</v>
      </c>
      <c r="CA45" s="1036">
        <f t="shared" si="27"/>
        <v>0</v>
      </c>
      <c r="CB45" s="1036">
        <f t="shared" si="27"/>
        <v>0</v>
      </c>
      <c r="CC45" s="1036">
        <f t="shared" si="27"/>
        <v>0</v>
      </c>
      <c r="CD45" s="1036">
        <f t="shared" si="27"/>
        <v>0</v>
      </c>
      <c r="CE45" s="1036">
        <f t="shared" si="27"/>
        <v>0</v>
      </c>
      <c r="CF45" s="1036">
        <f t="shared" si="27"/>
        <v>0</v>
      </c>
      <c r="CG45" s="1036">
        <f t="shared" si="27"/>
        <v>0</v>
      </c>
      <c r="CH45" s="1036">
        <f t="shared" si="27"/>
        <v>0</v>
      </c>
      <c r="CI45" s="1036">
        <f t="shared" si="27"/>
        <v>0</v>
      </c>
      <c r="CJ45" s="1036">
        <f t="shared" si="27"/>
        <v>0</v>
      </c>
      <c r="CK45" s="1036">
        <f t="shared" si="27"/>
        <v>0</v>
      </c>
      <c r="CL45" s="1036">
        <f t="shared" si="27"/>
        <v>0</v>
      </c>
      <c r="CM45" s="1036">
        <f t="shared" si="27"/>
        <v>0</v>
      </c>
      <c r="CN45" s="1036">
        <f t="shared" si="27"/>
        <v>0</v>
      </c>
      <c r="CO45" s="1036">
        <f t="shared" si="27"/>
        <v>0</v>
      </c>
      <c r="CP45" s="1036">
        <f t="shared" si="27"/>
        <v>0</v>
      </c>
      <c r="CQ45" s="1036">
        <f t="shared" si="27"/>
        <v>0</v>
      </c>
      <c r="CR45" s="1036">
        <f t="shared" si="27"/>
        <v>0</v>
      </c>
      <c r="CS45" s="1036">
        <f t="shared" si="27"/>
        <v>0</v>
      </c>
      <c r="CT45" s="1036">
        <f t="shared" si="27"/>
        <v>0</v>
      </c>
      <c r="CU45" s="1036">
        <f t="shared" si="27"/>
        <v>0</v>
      </c>
      <c r="CV45" s="1036">
        <f t="shared" si="27"/>
        <v>0</v>
      </c>
      <c r="CW45" s="1036">
        <f t="shared" si="27"/>
        <v>0</v>
      </c>
      <c r="CX45" s="1036">
        <f t="shared" si="27"/>
        <v>0</v>
      </c>
      <c r="CY45" s="1036">
        <f t="shared" si="27"/>
        <v>0</v>
      </c>
      <c r="CZ45" s="1036">
        <f t="shared" si="27"/>
        <v>0</v>
      </c>
      <c r="DA45" s="1036">
        <f t="shared" si="27"/>
        <v>0</v>
      </c>
      <c r="DB45" s="1036">
        <f t="shared" si="27"/>
        <v>0</v>
      </c>
      <c r="DC45" s="1036">
        <f t="shared" si="27"/>
        <v>0</v>
      </c>
      <c r="DD45" s="1036">
        <f t="shared" si="27"/>
        <v>0</v>
      </c>
      <c r="DE45" s="1036">
        <f t="shared" si="27"/>
        <v>0</v>
      </c>
      <c r="DF45" s="1036">
        <f t="shared" si="27"/>
        <v>0</v>
      </c>
      <c r="DG45" s="1036">
        <f t="shared" si="27"/>
        <v>0</v>
      </c>
      <c r="DH45" s="1036">
        <f t="shared" si="27"/>
        <v>0</v>
      </c>
      <c r="DI45" s="1036">
        <f t="shared" si="27"/>
        <v>0</v>
      </c>
      <c r="DJ45" s="1036">
        <f t="shared" si="27"/>
        <v>0</v>
      </c>
      <c r="DK45" s="1036">
        <f t="shared" si="27"/>
        <v>0</v>
      </c>
      <c r="DL45" s="1037">
        <f t="shared" si="27"/>
        <v>0</v>
      </c>
    </row>
    <row r="46" spans="1:116" s="206" customFormat="1" ht="19.899999999999999" customHeight="1">
      <c r="A46" s="207">
        <f>'LCR Weights'!N46</f>
        <v>0</v>
      </c>
      <c r="B46" s="207"/>
      <c r="C46" s="73"/>
      <c r="D46" s="795" t="s">
        <v>460</v>
      </c>
      <c r="E46" s="798" t="s">
        <v>763</v>
      </c>
      <c r="F46" s="1012" t="s">
        <v>67</v>
      </c>
      <c r="G46" s="1035"/>
      <c r="H46" s="1035"/>
      <c r="I46" s="153"/>
      <c r="J46" s="1036">
        <f>SUM(J47:J50)</f>
        <v>0</v>
      </c>
      <c r="K46" s="1036">
        <f t="shared" ref="K46:BV46" si="28">SUM(K47:K50)</f>
        <v>0</v>
      </c>
      <c r="L46" s="1036">
        <f t="shared" si="28"/>
        <v>0</v>
      </c>
      <c r="M46" s="1036">
        <f t="shared" si="28"/>
        <v>0</v>
      </c>
      <c r="N46" s="1036">
        <f t="shared" si="28"/>
        <v>0</v>
      </c>
      <c r="O46" s="1036">
        <f t="shared" si="28"/>
        <v>0</v>
      </c>
      <c r="P46" s="1036">
        <f t="shared" si="28"/>
        <v>0</v>
      </c>
      <c r="Q46" s="1036">
        <f t="shared" si="28"/>
        <v>0</v>
      </c>
      <c r="R46" s="1036">
        <f t="shared" si="28"/>
        <v>0</v>
      </c>
      <c r="S46" s="1036">
        <f t="shared" si="28"/>
        <v>0</v>
      </c>
      <c r="T46" s="1036">
        <f t="shared" si="28"/>
        <v>0</v>
      </c>
      <c r="U46" s="1036">
        <f t="shared" si="28"/>
        <v>0</v>
      </c>
      <c r="V46" s="1036">
        <f t="shared" si="28"/>
        <v>0</v>
      </c>
      <c r="W46" s="1036">
        <f t="shared" si="28"/>
        <v>0</v>
      </c>
      <c r="X46" s="1036">
        <f t="shared" si="28"/>
        <v>0</v>
      </c>
      <c r="Y46" s="1036">
        <f t="shared" si="28"/>
        <v>0</v>
      </c>
      <c r="Z46" s="1036">
        <f t="shared" si="28"/>
        <v>0</v>
      </c>
      <c r="AA46" s="1036">
        <f t="shared" si="28"/>
        <v>0</v>
      </c>
      <c r="AB46" s="1036">
        <f t="shared" si="28"/>
        <v>0</v>
      </c>
      <c r="AC46" s="1036">
        <f t="shared" si="28"/>
        <v>0</v>
      </c>
      <c r="AD46" s="1036">
        <f t="shared" si="28"/>
        <v>0</v>
      </c>
      <c r="AE46" s="1036">
        <f t="shared" si="28"/>
        <v>0</v>
      </c>
      <c r="AF46" s="1036">
        <f t="shared" si="28"/>
        <v>0</v>
      </c>
      <c r="AG46" s="1036">
        <f t="shared" si="28"/>
        <v>0</v>
      </c>
      <c r="AH46" s="1036">
        <f t="shared" si="28"/>
        <v>0</v>
      </c>
      <c r="AI46" s="1036">
        <f t="shared" si="28"/>
        <v>0</v>
      </c>
      <c r="AJ46" s="1036">
        <f t="shared" si="28"/>
        <v>0</v>
      </c>
      <c r="AK46" s="1036">
        <f t="shared" si="28"/>
        <v>0</v>
      </c>
      <c r="AL46" s="1036">
        <f t="shared" si="28"/>
        <v>0</v>
      </c>
      <c r="AM46" s="1036">
        <f t="shared" si="28"/>
        <v>0</v>
      </c>
      <c r="AN46" s="1036">
        <f t="shared" si="28"/>
        <v>0</v>
      </c>
      <c r="AO46" s="1036">
        <f t="shared" si="28"/>
        <v>0</v>
      </c>
      <c r="AP46" s="1036">
        <f t="shared" si="28"/>
        <v>0</v>
      </c>
      <c r="AQ46" s="1036">
        <f t="shared" si="28"/>
        <v>0</v>
      </c>
      <c r="AR46" s="1036">
        <f t="shared" si="28"/>
        <v>0</v>
      </c>
      <c r="AS46" s="1036">
        <f t="shared" si="28"/>
        <v>0</v>
      </c>
      <c r="AT46" s="1036">
        <f t="shared" si="28"/>
        <v>0</v>
      </c>
      <c r="AU46" s="1036">
        <f t="shared" si="28"/>
        <v>0</v>
      </c>
      <c r="AV46" s="1036">
        <f t="shared" si="28"/>
        <v>0</v>
      </c>
      <c r="AW46" s="1036">
        <f t="shared" si="28"/>
        <v>0</v>
      </c>
      <c r="AX46" s="1036">
        <f t="shared" si="28"/>
        <v>0</v>
      </c>
      <c r="AY46" s="1036">
        <f t="shared" si="28"/>
        <v>0</v>
      </c>
      <c r="AZ46" s="1036">
        <f t="shared" si="28"/>
        <v>0</v>
      </c>
      <c r="BA46" s="1036">
        <f t="shared" si="28"/>
        <v>0</v>
      </c>
      <c r="BB46" s="1036">
        <f t="shared" si="28"/>
        <v>0</v>
      </c>
      <c r="BC46" s="1036">
        <f t="shared" si="28"/>
        <v>0</v>
      </c>
      <c r="BD46" s="1036">
        <f t="shared" si="28"/>
        <v>0</v>
      </c>
      <c r="BE46" s="1036">
        <f t="shared" si="28"/>
        <v>0</v>
      </c>
      <c r="BF46" s="1036">
        <f t="shared" si="28"/>
        <v>0</v>
      </c>
      <c r="BG46" s="1036">
        <f t="shared" si="28"/>
        <v>0</v>
      </c>
      <c r="BH46" s="1036">
        <f t="shared" si="28"/>
        <v>0</v>
      </c>
      <c r="BI46" s="1036">
        <f t="shared" si="28"/>
        <v>0</v>
      </c>
      <c r="BJ46" s="1036">
        <f t="shared" si="28"/>
        <v>0</v>
      </c>
      <c r="BK46" s="1036">
        <f t="shared" si="28"/>
        <v>0</v>
      </c>
      <c r="BL46" s="1036">
        <f t="shared" si="28"/>
        <v>0</v>
      </c>
      <c r="BM46" s="1036">
        <f t="shared" si="28"/>
        <v>0</v>
      </c>
      <c r="BN46" s="1036">
        <f t="shared" si="28"/>
        <v>0</v>
      </c>
      <c r="BO46" s="1036">
        <f t="shared" si="28"/>
        <v>0</v>
      </c>
      <c r="BP46" s="1036">
        <f t="shared" si="28"/>
        <v>0</v>
      </c>
      <c r="BQ46" s="1036">
        <f t="shared" si="28"/>
        <v>0</v>
      </c>
      <c r="BR46" s="1036">
        <f t="shared" si="28"/>
        <v>0</v>
      </c>
      <c r="BS46" s="1036">
        <f t="shared" si="28"/>
        <v>0</v>
      </c>
      <c r="BT46" s="1036">
        <f t="shared" si="28"/>
        <v>0</v>
      </c>
      <c r="BU46" s="1036">
        <f t="shared" si="28"/>
        <v>0</v>
      </c>
      <c r="BV46" s="1036">
        <f t="shared" si="28"/>
        <v>0</v>
      </c>
      <c r="BW46" s="1036">
        <f t="shared" ref="BW46:DL46" si="29">SUM(BW47:BW50)</f>
        <v>0</v>
      </c>
      <c r="BX46" s="1036">
        <f t="shared" si="29"/>
        <v>0</v>
      </c>
      <c r="BY46" s="1036">
        <f t="shared" si="29"/>
        <v>0</v>
      </c>
      <c r="BZ46" s="1036">
        <f t="shared" si="29"/>
        <v>0</v>
      </c>
      <c r="CA46" s="1036">
        <f t="shared" si="29"/>
        <v>0</v>
      </c>
      <c r="CB46" s="1036">
        <f t="shared" si="29"/>
        <v>0</v>
      </c>
      <c r="CC46" s="1036">
        <f t="shared" si="29"/>
        <v>0</v>
      </c>
      <c r="CD46" s="1036">
        <f t="shared" si="29"/>
        <v>0</v>
      </c>
      <c r="CE46" s="1036">
        <f t="shared" si="29"/>
        <v>0</v>
      </c>
      <c r="CF46" s="1036">
        <f t="shared" si="29"/>
        <v>0</v>
      </c>
      <c r="CG46" s="1036">
        <f t="shared" si="29"/>
        <v>0</v>
      </c>
      <c r="CH46" s="1036">
        <f t="shared" si="29"/>
        <v>0</v>
      </c>
      <c r="CI46" s="1036">
        <f t="shared" si="29"/>
        <v>0</v>
      </c>
      <c r="CJ46" s="1036">
        <f t="shared" si="29"/>
        <v>0</v>
      </c>
      <c r="CK46" s="1036">
        <f t="shared" si="29"/>
        <v>0</v>
      </c>
      <c r="CL46" s="1036">
        <f t="shared" si="29"/>
        <v>0</v>
      </c>
      <c r="CM46" s="1036">
        <f t="shared" si="29"/>
        <v>0</v>
      </c>
      <c r="CN46" s="1036">
        <f t="shared" si="29"/>
        <v>0</v>
      </c>
      <c r="CO46" s="1036">
        <f t="shared" si="29"/>
        <v>0</v>
      </c>
      <c r="CP46" s="1036">
        <f t="shared" si="29"/>
        <v>0</v>
      </c>
      <c r="CQ46" s="1036">
        <f t="shared" si="29"/>
        <v>0</v>
      </c>
      <c r="CR46" s="1036">
        <f t="shared" si="29"/>
        <v>0</v>
      </c>
      <c r="CS46" s="1036">
        <f t="shared" si="29"/>
        <v>0</v>
      </c>
      <c r="CT46" s="1036">
        <f t="shared" si="29"/>
        <v>0</v>
      </c>
      <c r="CU46" s="1036">
        <f t="shared" si="29"/>
        <v>0</v>
      </c>
      <c r="CV46" s="1036">
        <f t="shared" si="29"/>
        <v>0</v>
      </c>
      <c r="CW46" s="1036">
        <f t="shared" si="29"/>
        <v>0</v>
      </c>
      <c r="CX46" s="1036">
        <f t="shared" si="29"/>
        <v>0</v>
      </c>
      <c r="CY46" s="1036">
        <f t="shared" si="29"/>
        <v>0</v>
      </c>
      <c r="CZ46" s="1036">
        <f t="shared" si="29"/>
        <v>0</v>
      </c>
      <c r="DA46" s="1036">
        <f t="shared" si="29"/>
        <v>0</v>
      </c>
      <c r="DB46" s="1036">
        <f t="shared" si="29"/>
        <v>0</v>
      </c>
      <c r="DC46" s="1036">
        <f t="shared" si="29"/>
        <v>0</v>
      </c>
      <c r="DD46" s="1036">
        <f t="shared" si="29"/>
        <v>0</v>
      </c>
      <c r="DE46" s="1036">
        <f t="shared" si="29"/>
        <v>0</v>
      </c>
      <c r="DF46" s="1036">
        <f t="shared" si="29"/>
        <v>0</v>
      </c>
      <c r="DG46" s="1036">
        <f t="shared" si="29"/>
        <v>0</v>
      </c>
      <c r="DH46" s="1036">
        <f t="shared" si="29"/>
        <v>0</v>
      </c>
      <c r="DI46" s="1036">
        <f t="shared" si="29"/>
        <v>0</v>
      </c>
      <c r="DJ46" s="1036">
        <f t="shared" si="29"/>
        <v>0</v>
      </c>
      <c r="DK46" s="1036">
        <f t="shared" si="29"/>
        <v>0</v>
      </c>
      <c r="DL46" s="1037">
        <f t="shared" si="29"/>
        <v>0</v>
      </c>
    </row>
    <row r="47" spans="1:116" s="206" customFormat="1" ht="27">
      <c r="A47" s="207">
        <f>'LCR Weights'!N47</f>
        <v>0</v>
      </c>
      <c r="B47" s="207"/>
      <c r="C47" s="73"/>
      <c r="D47" s="824" t="s">
        <v>512</v>
      </c>
      <c r="E47" s="830" t="s">
        <v>1112</v>
      </c>
      <c r="F47" s="91" t="s">
        <v>1154</v>
      </c>
      <c r="G47" s="1165">
        <f>'LCR Weights'!M47</f>
        <v>0</v>
      </c>
      <c r="H47" s="811">
        <f>IF(Metrics!$I$7="Reported weights",'LCR Weights'!H47,'LCR Weights'!K47)</f>
        <v>0</v>
      </c>
      <c r="I47" s="153"/>
      <c r="J47" s="1036">
        <f>IF('LCR Weights'!$N47=0,1,0)*('Base Data'!J47+'Base Data'!I47)*G47</f>
        <v>0</v>
      </c>
      <c r="K47" s="1036">
        <f>'LCR Weights'!$N47*($G47*('Base Data'!$I47+'Base Data'!$J47)/30)+($H47*'Base Data'!K47)</f>
        <v>0</v>
      </c>
      <c r="L47" s="1036">
        <f>'LCR Weights'!$N47*($G47*('Base Data'!$I47+'Base Data'!$J47)/30)+($H47*'Base Data'!L47)</f>
        <v>0</v>
      </c>
      <c r="M47" s="1036">
        <f>'LCR Weights'!$N47*($G47*('Base Data'!$I47+'Base Data'!$J47)/30)+($H47*'Base Data'!M47)</f>
        <v>0</v>
      </c>
      <c r="N47" s="1036">
        <f>'LCR Weights'!$N47*($G47*('Base Data'!$I47+'Base Data'!$J47)/30)+($H47*'Base Data'!N47)</f>
        <v>0</v>
      </c>
      <c r="O47" s="1036">
        <f>'LCR Weights'!$N47*($G47*('Base Data'!$I47+'Base Data'!$J47)/30)+($H47*'Base Data'!O47)</f>
        <v>0</v>
      </c>
      <c r="P47" s="1036">
        <f>'LCR Weights'!$N47*($G47*('Base Data'!$I47+'Base Data'!$J47)/30)+($H47*'Base Data'!P47)</f>
        <v>0</v>
      </c>
      <c r="Q47" s="1036">
        <f>'LCR Weights'!$N47*($G47*('Base Data'!$I47+'Base Data'!$J47)/30)+($H47*'Base Data'!Q47)</f>
        <v>0</v>
      </c>
      <c r="R47" s="1036">
        <f>'LCR Weights'!$N47*($G47*('Base Data'!$I47+'Base Data'!$J47)/30)+($H47*'Base Data'!R47)</f>
        <v>0</v>
      </c>
      <c r="S47" s="1036">
        <f>'LCR Weights'!$N47*($G47*('Base Data'!$I47+'Base Data'!$J47)/30)+($H47*'Base Data'!S47)</f>
        <v>0</v>
      </c>
      <c r="T47" s="1036">
        <f>'LCR Weights'!$N47*($G47*('Base Data'!$I47+'Base Data'!$J47)/30)+($H47*'Base Data'!T47)</f>
        <v>0</v>
      </c>
      <c r="U47" s="1036">
        <f>'LCR Weights'!$N47*($G47*('Base Data'!$I47+'Base Data'!$J47)/30)+($H47*'Base Data'!U47)</f>
        <v>0</v>
      </c>
      <c r="V47" s="1036">
        <f>'LCR Weights'!$N47*($G47*('Base Data'!$I47+'Base Data'!$J47)/30)+($H47*'Base Data'!V47)</f>
        <v>0</v>
      </c>
      <c r="W47" s="1036">
        <f>'LCR Weights'!$N47*($G47*('Base Data'!$I47+'Base Data'!$J47)/30)+($H47*'Base Data'!W47)</f>
        <v>0</v>
      </c>
      <c r="X47" s="1036">
        <f>'LCR Weights'!$N47*($G47*('Base Data'!$I47+'Base Data'!$J47)/30)+($H47*'Base Data'!X47)</f>
        <v>0</v>
      </c>
      <c r="Y47" s="1036">
        <f>'LCR Weights'!$N47*($G47*('Base Data'!$I47+'Base Data'!$J47)/30)+($H47*'Base Data'!Y47)</f>
        <v>0</v>
      </c>
      <c r="Z47" s="1036">
        <f>'LCR Weights'!$N47*($G47*('Base Data'!$I47+'Base Data'!$J47)/30)+($H47*'Base Data'!Z47)</f>
        <v>0</v>
      </c>
      <c r="AA47" s="1036">
        <f>'LCR Weights'!$N47*($G47*('Base Data'!$I47+'Base Data'!$J47)/30)+($H47*'Base Data'!AA47)</f>
        <v>0</v>
      </c>
      <c r="AB47" s="1036">
        <f>'LCR Weights'!$N47*($G47*('Base Data'!$I47+'Base Data'!$J47)/30)+($H47*'Base Data'!AB47)</f>
        <v>0</v>
      </c>
      <c r="AC47" s="1036">
        <f>'LCR Weights'!$N47*($G47*('Base Data'!$I47+'Base Data'!$J47)/30)+($H47*'Base Data'!AC47)</f>
        <v>0</v>
      </c>
      <c r="AD47" s="1036">
        <f>'LCR Weights'!$N47*($G47*('Base Data'!$I47+'Base Data'!$J47)/30)+($H47*'Base Data'!AD47)</f>
        <v>0</v>
      </c>
      <c r="AE47" s="1036">
        <f>'LCR Weights'!$N47*($G47*('Base Data'!$I47+'Base Data'!$J47)/30)+($H47*'Base Data'!AE47)</f>
        <v>0</v>
      </c>
      <c r="AF47" s="1036">
        <f>'LCR Weights'!$N47*($G47*('Base Data'!$I47+'Base Data'!$J47)/30)+($H47*'Base Data'!AF47)</f>
        <v>0</v>
      </c>
      <c r="AG47" s="1036">
        <f>'LCR Weights'!$N47*($G47*('Base Data'!$I47+'Base Data'!$J47)/30)+($H47*'Base Data'!AG47)</f>
        <v>0</v>
      </c>
      <c r="AH47" s="1036">
        <f>'LCR Weights'!$N47*($G47*('Base Data'!$I47+'Base Data'!$J47)/30)+($H47*'Base Data'!AH47)</f>
        <v>0</v>
      </c>
      <c r="AI47" s="1036">
        <f>'LCR Weights'!$N47*($G47*('Base Data'!$I47+'Base Data'!$J47)/30)+($H47*'Base Data'!AI47)</f>
        <v>0</v>
      </c>
      <c r="AJ47" s="1036">
        <f>'LCR Weights'!$N47*($G47*('Base Data'!$I47+'Base Data'!$J47)/30)+($H47*'Base Data'!AJ47)</f>
        <v>0</v>
      </c>
      <c r="AK47" s="1036">
        <f>'LCR Weights'!$N47*($G47*('Base Data'!$I47+'Base Data'!$J47)/30)+($H47*'Base Data'!AK47)</f>
        <v>0</v>
      </c>
      <c r="AL47" s="1036">
        <f>'LCR Weights'!$N47*($G47*('Base Data'!$I47+'Base Data'!$J47)/30)+($H47*'Base Data'!AL47)</f>
        <v>0</v>
      </c>
      <c r="AM47" s="1036">
        <f>'LCR Weights'!$N47*($G47*('Base Data'!$I47+'Base Data'!$J47)/30)+($H47*'Base Data'!AM47)</f>
        <v>0</v>
      </c>
      <c r="AN47" s="1036">
        <f>'LCR Weights'!$N47*($G47*('Base Data'!$I47+'Base Data'!$J47)/30)+($H47*'Base Data'!AN47)</f>
        <v>0</v>
      </c>
      <c r="AO47" s="1036">
        <f>$H47*'Base Data'!AO47</f>
        <v>0</v>
      </c>
      <c r="AP47" s="1036">
        <f>$H47*'Base Data'!AP47</f>
        <v>0</v>
      </c>
      <c r="AQ47" s="1036">
        <f>$H47*'Base Data'!AQ47</f>
        <v>0</v>
      </c>
      <c r="AR47" s="1036">
        <f>$H47*'Base Data'!AR47</f>
        <v>0</v>
      </c>
      <c r="AS47" s="1036">
        <f>$H47*'Base Data'!AS47</f>
        <v>0</v>
      </c>
      <c r="AT47" s="1036">
        <f>$H47*'Base Data'!AT47</f>
        <v>0</v>
      </c>
      <c r="AU47" s="1036">
        <f>$H47*'Base Data'!AU47</f>
        <v>0</v>
      </c>
      <c r="AV47" s="1036">
        <f>$H47*'Base Data'!AV47</f>
        <v>0</v>
      </c>
      <c r="AW47" s="1036">
        <f>$H47*'Base Data'!AW47</f>
        <v>0</v>
      </c>
      <c r="AX47" s="1036">
        <f>$H47*'Base Data'!AX47</f>
        <v>0</v>
      </c>
      <c r="AY47" s="1036">
        <f>$H47*'Base Data'!AY47</f>
        <v>0</v>
      </c>
      <c r="AZ47" s="1036">
        <f>$H47*'Base Data'!AZ47</f>
        <v>0</v>
      </c>
      <c r="BA47" s="1036">
        <f>$H47*'Base Data'!BA47</f>
        <v>0</v>
      </c>
      <c r="BB47" s="1036">
        <f>$H47*'Base Data'!BB47</f>
        <v>0</v>
      </c>
      <c r="BC47" s="1036">
        <f>$H47*'Base Data'!BC47</f>
        <v>0</v>
      </c>
      <c r="BD47" s="1036">
        <f>$H47*'Base Data'!BD47</f>
        <v>0</v>
      </c>
      <c r="BE47" s="1036">
        <f>$H47*'Base Data'!BE47</f>
        <v>0</v>
      </c>
      <c r="BF47" s="1036">
        <f>$H47*'Base Data'!BF47</f>
        <v>0</v>
      </c>
      <c r="BG47" s="1036">
        <f>$H47*'Base Data'!BG47</f>
        <v>0</v>
      </c>
      <c r="BH47" s="1036">
        <f>$H47*'Base Data'!BH47</f>
        <v>0</v>
      </c>
      <c r="BI47" s="1036">
        <f>$H47*'Base Data'!BI47</f>
        <v>0</v>
      </c>
      <c r="BJ47" s="1036">
        <f>$H47*'Base Data'!BJ47</f>
        <v>0</v>
      </c>
      <c r="BK47" s="1036">
        <f>$H47*'Base Data'!BK47</f>
        <v>0</v>
      </c>
      <c r="BL47" s="1036">
        <f>$H47*'Base Data'!BL47</f>
        <v>0</v>
      </c>
      <c r="BM47" s="1036">
        <f>$H47*'Base Data'!BM47</f>
        <v>0</v>
      </c>
      <c r="BN47" s="1036">
        <f>$H47*'Base Data'!BN47</f>
        <v>0</v>
      </c>
      <c r="BO47" s="1036">
        <f>$H47*'Base Data'!BO47</f>
        <v>0</v>
      </c>
      <c r="BP47" s="1036">
        <f>$H47*'Base Data'!BP47</f>
        <v>0</v>
      </c>
      <c r="BQ47" s="1036">
        <f>$H47*'Base Data'!BQ47</f>
        <v>0</v>
      </c>
      <c r="BR47" s="1036">
        <f>$H47*'Base Data'!BR47</f>
        <v>0</v>
      </c>
      <c r="BS47" s="1036">
        <f>$H47*'Base Data'!BS47</f>
        <v>0</v>
      </c>
      <c r="BT47" s="1036">
        <f>$H47*'Base Data'!BT47</f>
        <v>0</v>
      </c>
      <c r="BU47" s="1036">
        <f>$H47*'Base Data'!BU47</f>
        <v>0</v>
      </c>
      <c r="BV47" s="1036">
        <f>$H47*'Base Data'!BV47</f>
        <v>0</v>
      </c>
      <c r="BW47" s="1036">
        <f>$H47*'Base Data'!BW47</f>
        <v>0</v>
      </c>
      <c r="BX47" s="1036">
        <f>$H47*'Base Data'!BX47</f>
        <v>0</v>
      </c>
      <c r="BY47" s="1036">
        <f>$H47*'Base Data'!BY47</f>
        <v>0</v>
      </c>
      <c r="BZ47" s="1036">
        <f>$H47*'Base Data'!BZ47</f>
        <v>0</v>
      </c>
      <c r="CA47" s="1036">
        <f>$H47*'Base Data'!CA47</f>
        <v>0</v>
      </c>
      <c r="CB47" s="1036">
        <f>$H47*'Base Data'!CB47</f>
        <v>0</v>
      </c>
      <c r="CC47" s="1036">
        <f>$H47*'Base Data'!CC47</f>
        <v>0</v>
      </c>
      <c r="CD47" s="1036">
        <f>$H47*'Base Data'!CD47</f>
        <v>0</v>
      </c>
      <c r="CE47" s="1036">
        <f>$H47*'Base Data'!CE47</f>
        <v>0</v>
      </c>
      <c r="CF47" s="1036">
        <f>$H47*'Base Data'!CF47</f>
        <v>0</v>
      </c>
      <c r="CG47" s="1036">
        <f>$H47*'Base Data'!CG47</f>
        <v>0</v>
      </c>
      <c r="CH47" s="1036">
        <f>$H47*'Base Data'!CH47</f>
        <v>0</v>
      </c>
      <c r="CI47" s="1036">
        <f>$H47*'Base Data'!CI47</f>
        <v>0</v>
      </c>
      <c r="CJ47" s="1036">
        <f>$H47*'Base Data'!CJ47</f>
        <v>0</v>
      </c>
      <c r="CK47" s="1036">
        <f>$H47*'Base Data'!CK47</f>
        <v>0</v>
      </c>
      <c r="CL47" s="1036">
        <f>$H47*'Base Data'!CL47</f>
        <v>0</v>
      </c>
      <c r="CM47" s="1036">
        <f>$H47*'Base Data'!CM47</f>
        <v>0</v>
      </c>
      <c r="CN47" s="1036">
        <f>$H47*'Base Data'!CN47</f>
        <v>0</v>
      </c>
      <c r="CO47" s="1036">
        <f>$H47*'Base Data'!CO47</f>
        <v>0</v>
      </c>
      <c r="CP47" s="1036">
        <f>$H47*'Base Data'!CP47</f>
        <v>0</v>
      </c>
      <c r="CQ47" s="1036">
        <f>$H47*'Base Data'!CQ47</f>
        <v>0</v>
      </c>
      <c r="CR47" s="1036">
        <f>$H47*'Base Data'!CR47</f>
        <v>0</v>
      </c>
      <c r="CS47" s="1036">
        <f>$H47*'Base Data'!CS47</f>
        <v>0</v>
      </c>
      <c r="CT47" s="1036">
        <f>$H47*'Base Data'!CT47</f>
        <v>0</v>
      </c>
      <c r="CU47" s="1036">
        <f>$H47*'Base Data'!CU47</f>
        <v>0</v>
      </c>
      <c r="CV47" s="1036">
        <f>$H47*'Base Data'!CV47</f>
        <v>0</v>
      </c>
      <c r="CW47" s="1036">
        <f>$H47*'Base Data'!CW47</f>
        <v>0</v>
      </c>
      <c r="CX47" s="1036">
        <f>$H47*'Base Data'!CX47</f>
        <v>0</v>
      </c>
      <c r="CY47" s="1036">
        <f>$H47*'Base Data'!CY47</f>
        <v>0</v>
      </c>
      <c r="CZ47" s="1036">
        <f>$H47*'Base Data'!CZ47</f>
        <v>0</v>
      </c>
      <c r="DA47" s="1036">
        <f>$H47*'Base Data'!DA47</f>
        <v>0</v>
      </c>
      <c r="DB47" s="1036">
        <f>$H47*'Base Data'!DB47</f>
        <v>0</v>
      </c>
      <c r="DC47" s="1036">
        <f>$H47*'Base Data'!DC47</f>
        <v>0</v>
      </c>
      <c r="DD47" s="1036">
        <f>$H47*'Base Data'!DD47</f>
        <v>0</v>
      </c>
      <c r="DE47" s="1036">
        <f>$H47*'Base Data'!DE47</f>
        <v>0</v>
      </c>
      <c r="DF47" s="1036">
        <f>$H47*'Base Data'!DF47</f>
        <v>0</v>
      </c>
      <c r="DG47" s="1036">
        <f>$H47*'Base Data'!DG47</f>
        <v>0</v>
      </c>
      <c r="DH47" s="1036">
        <f>$H47*'Base Data'!DH47</f>
        <v>0</v>
      </c>
      <c r="DI47" s="1036">
        <f>$H47*'Base Data'!DI47</f>
        <v>0</v>
      </c>
      <c r="DJ47" s="1036">
        <f>$H47*'Base Data'!DJ47</f>
        <v>0</v>
      </c>
      <c r="DK47" s="1036">
        <f>$H47*'Base Data'!DK47</f>
        <v>0</v>
      </c>
      <c r="DL47" s="1037">
        <f>$H47*'Base Data'!DL47</f>
        <v>0</v>
      </c>
    </row>
    <row r="48" spans="1:116" s="206" customFormat="1" ht="19.899999999999999" customHeight="1">
      <c r="A48" s="207">
        <f>'LCR Weights'!N48</f>
        <v>0</v>
      </c>
      <c r="B48" s="207"/>
      <c r="C48" s="73"/>
      <c r="D48" s="795"/>
      <c r="E48" s="828"/>
      <c r="F48" s="144" t="s">
        <v>1156</v>
      </c>
      <c r="G48" s="1167">
        <f>'LCR Weights'!M48</f>
        <v>0</v>
      </c>
      <c r="H48" s="538">
        <f>IF(Metrics!$I$7="Reported weights",'LCR Weights'!H48,'LCR Weights'!K48)</f>
        <v>0</v>
      </c>
      <c r="I48" s="518"/>
      <c r="J48" s="1036">
        <f>IF('LCR Weights'!$N48=0,1,0)*('Base Data'!J48+'Base Data'!I48)*G48</f>
        <v>0</v>
      </c>
      <c r="K48" s="1036">
        <f>'LCR Weights'!$N48*($G48*('Base Data'!$I48+'Base Data'!$J48)/30)+($H48*'Base Data'!K48)</f>
        <v>0</v>
      </c>
      <c r="L48" s="1036">
        <f>'LCR Weights'!$N48*($G48*('Base Data'!$I48+'Base Data'!$J48)/30)+($H48*'Base Data'!L48)</f>
        <v>0</v>
      </c>
      <c r="M48" s="1036">
        <f>'LCR Weights'!$N48*($G48*('Base Data'!$I48+'Base Data'!$J48)/30)+($H48*'Base Data'!M48)</f>
        <v>0</v>
      </c>
      <c r="N48" s="1036">
        <f>'LCR Weights'!$N48*($G48*('Base Data'!$I48+'Base Data'!$J48)/30)+($H48*'Base Data'!N48)</f>
        <v>0</v>
      </c>
      <c r="O48" s="1036">
        <f>'LCR Weights'!$N48*($G48*('Base Data'!$I48+'Base Data'!$J48)/30)+($H48*'Base Data'!O48)</f>
        <v>0</v>
      </c>
      <c r="P48" s="1036">
        <f>'LCR Weights'!$N48*($G48*('Base Data'!$I48+'Base Data'!$J48)/30)+($H48*'Base Data'!P48)</f>
        <v>0</v>
      </c>
      <c r="Q48" s="1036">
        <f>'LCR Weights'!$N48*($G48*('Base Data'!$I48+'Base Data'!$J48)/30)+($H48*'Base Data'!Q48)</f>
        <v>0</v>
      </c>
      <c r="R48" s="1036">
        <f>'LCR Weights'!$N48*($G48*('Base Data'!$I48+'Base Data'!$J48)/30)+($H48*'Base Data'!R48)</f>
        <v>0</v>
      </c>
      <c r="S48" s="1036">
        <f>'LCR Weights'!$N48*($G48*('Base Data'!$I48+'Base Data'!$J48)/30)+($H48*'Base Data'!S48)</f>
        <v>0</v>
      </c>
      <c r="T48" s="1036">
        <f>'LCR Weights'!$N48*($G48*('Base Data'!$I48+'Base Data'!$J48)/30)+($H48*'Base Data'!T48)</f>
        <v>0</v>
      </c>
      <c r="U48" s="1036">
        <f>'LCR Weights'!$N48*($G48*('Base Data'!$I48+'Base Data'!$J48)/30)+($H48*'Base Data'!U48)</f>
        <v>0</v>
      </c>
      <c r="V48" s="1036">
        <f>'LCR Weights'!$N48*($G48*('Base Data'!$I48+'Base Data'!$J48)/30)+($H48*'Base Data'!V48)</f>
        <v>0</v>
      </c>
      <c r="W48" s="1036">
        <f>'LCR Weights'!$N48*($G48*('Base Data'!$I48+'Base Data'!$J48)/30)+($H48*'Base Data'!W48)</f>
        <v>0</v>
      </c>
      <c r="X48" s="1036">
        <f>'LCR Weights'!$N48*($G48*('Base Data'!$I48+'Base Data'!$J48)/30)+($H48*'Base Data'!X48)</f>
        <v>0</v>
      </c>
      <c r="Y48" s="1036">
        <f>'LCR Weights'!$N48*($G48*('Base Data'!$I48+'Base Data'!$J48)/30)+($H48*'Base Data'!Y48)</f>
        <v>0</v>
      </c>
      <c r="Z48" s="1036">
        <f>'LCR Weights'!$N48*($G48*('Base Data'!$I48+'Base Data'!$J48)/30)+($H48*'Base Data'!Z48)</f>
        <v>0</v>
      </c>
      <c r="AA48" s="1036">
        <f>'LCR Weights'!$N48*($G48*('Base Data'!$I48+'Base Data'!$J48)/30)+($H48*'Base Data'!AA48)</f>
        <v>0</v>
      </c>
      <c r="AB48" s="1036">
        <f>'LCR Weights'!$N48*($G48*('Base Data'!$I48+'Base Data'!$J48)/30)+($H48*'Base Data'!AB48)</f>
        <v>0</v>
      </c>
      <c r="AC48" s="1036">
        <f>'LCR Weights'!$N48*($G48*('Base Data'!$I48+'Base Data'!$J48)/30)+($H48*'Base Data'!AC48)</f>
        <v>0</v>
      </c>
      <c r="AD48" s="1036">
        <f>'LCR Weights'!$N48*($G48*('Base Data'!$I48+'Base Data'!$J48)/30)+($H48*'Base Data'!AD48)</f>
        <v>0</v>
      </c>
      <c r="AE48" s="1036">
        <f>'LCR Weights'!$N48*($G48*('Base Data'!$I48+'Base Data'!$J48)/30)+($H48*'Base Data'!AE48)</f>
        <v>0</v>
      </c>
      <c r="AF48" s="1036">
        <f>'LCR Weights'!$N48*($G48*('Base Data'!$I48+'Base Data'!$J48)/30)+($H48*'Base Data'!AF48)</f>
        <v>0</v>
      </c>
      <c r="AG48" s="1036">
        <f>'LCR Weights'!$N48*($G48*('Base Data'!$I48+'Base Data'!$J48)/30)+($H48*'Base Data'!AG48)</f>
        <v>0</v>
      </c>
      <c r="AH48" s="1036">
        <f>'LCR Weights'!$N48*($G48*('Base Data'!$I48+'Base Data'!$J48)/30)+($H48*'Base Data'!AH48)</f>
        <v>0</v>
      </c>
      <c r="AI48" s="1036">
        <f>'LCR Weights'!$N48*($G48*('Base Data'!$I48+'Base Data'!$J48)/30)+($H48*'Base Data'!AI48)</f>
        <v>0</v>
      </c>
      <c r="AJ48" s="1036">
        <f>'LCR Weights'!$N48*($G48*('Base Data'!$I48+'Base Data'!$J48)/30)+($H48*'Base Data'!AJ48)</f>
        <v>0</v>
      </c>
      <c r="AK48" s="1036">
        <f>'LCR Weights'!$N48*($G48*('Base Data'!$I48+'Base Data'!$J48)/30)+($H48*'Base Data'!AK48)</f>
        <v>0</v>
      </c>
      <c r="AL48" s="1036">
        <f>'LCR Weights'!$N48*($G48*('Base Data'!$I48+'Base Data'!$J48)/30)+($H48*'Base Data'!AL48)</f>
        <v>0</v>
      </c>
      <c r="AM48" s="1036">
        <f>'LCR Weights'!$N48*($G48*('Base Data'!$I48+'Base Data'!$J48)/30)+($H48*'Base Data'!AM48)</f>
        <v>0</v>
      </c>
      <c r="AN48" s="1036">
        <f>'LCR Weights'!$N48*($G48*('Base Data'!$I48+'Base Data'!$J48)/30)+($H48*'Base Data'!AN48)</f>
        <v>0</v>
      </c>
      <c r="AO48" s="1036">
        <f>$H48*'Base Data'!AO48</f>
        <v>0</v>
      </c>
      <c r="AP48" s="1036">
        <f>$H48*'Base Data'!AP48</f>
        <v>0</v>
      </c>
      <c r="AQ48" s="1036">
        <f>$H48*'Base Data'!AQ48</f>
        <v>0</v>
      </c>
      <c r="AR48" s="1036">
        <f>$H48*'Base Data'!AR48</f>
        <v>0</v>
      </c>
      <c r="AS48" s="1036">
        <f>$H48*'Base Data'!AS48</f>
        <v>0</v>
      </c>
      <c r="AT48" s="1036">
        <f>$H48*'Base Data'!AT48</f>
        <v>0</v>
      </c>
      <c r="AU48" s="1036">
        <f>$H48*'Base Data'!AU48</f>
        <v>0</v>
      </c>
      <c r="AV48" s="1036">
        <f>$H48*'Base Data'!AV48</f>
        <v>0</v>
      </c>
      <c r="AW48" s="1036">
        <f>$H48*'Base Data'!AW48</f>
        <v>0</v>
      </c>
      <c r="AX48" s="1036">
        <f>$H48*'Base Data'!AX48</f>
        <v>0</v>
      </c>
      <c r="AY48" s="1036">
        <f>$H48*'Base Data'!AY48</f>
        <v>0</v>
      </c>
      <c r="AZ48" s="1036">
        <f>$H48*'Base Data'!AZ48</f>
        <v>0</v>
      </c>
      <c r="BA48" s="1036">
        <f>$H48*'Base Data'!BA48</f>
        <v>0</v>
      </c>
      <c r="BB48" s="1036">
        <f>$H48*'Base Data'!BB48</f>
        <v>0</v>
      </c>
      <c r="BC48" s="1036">
        <f>$H48*'Base Data'!BC48</f>
        <v>0</v>
      </c>
      <c r="BD48" s="1036">
        <f>$H48*'Base Data'!BD48</f>
        <v>0</v>
      </c>
      <c r="BE48" s="1036">
        <f>$H48*'Base Data'!BE48</f>
        <v>0</v>
      </c>
      <c r="BF48" s="1036">
        <f>$H48*'Base Data'!BF48</f>
        <v>0</v>
      </c>
      <c r="BG48" s="1036">
        <f>$H48*'Base Data'!BG48</f>
        <v>0</v>
      </c>
      <c r="BH48" s="1036">
        <f>$H48*'Base Data'!BH48</f>
        <v>0</v>
      </c>
      <c r="BI48" s="1036">
        <f>$H48*'Base Data'!BI48</f>
        <v>0</v>
      </c>
      <c r="BJ48" s="1036">
        <f>$H48*'Base Data'!BJ48</f>
        <v>0</v>
      </c>
      <c r="BK48" s="1036">
        <f>$H48*'Base Data'!BK48</f>
        <v>0</v>
      </c>
      <c r="BL48" s="1036">
        <f>$H48*'Base Data'!BL48</f>
        <v>0</v>
      </c>
      <c r="BM48" s="1036">
        <f>$H48*'Base Data'!BM48</f>
        <v>0</v>
      </c>
      <c r="BN48" s="1036">
        <f>$H48*'Base Data'!BN48</f>
        <v>0</v>
      </c>
      <c r="BO48" s="1036">
        <f>$H48*'Base Data'!BO48</f>
        <v>0</v>
      </c>
      <c r="BP48" s="1036">
        <f>$H48*'Base Data'!BP48</f>
        <v>0</v>
      </c>
      <c r="BQ48" s="1036">
        <f>$H48*'Base Data'!BQ48</f>
        <v>0</v>
      </c>
      <c r="BR48" s="1036">
        <f>$H48*'Base Data'!BR48</f>
        <v>0</v>
      </c>
      <c r="BS48" s="1036">
        <f>$H48*'Base Data'!BS48</f>
        <v>0</v>
      </c>
      <c r="BT48" s="1036">
        <f>$H48*'Base Data'!BT48</f>
        <v>0</v>
      </c>
      <c r="BU48" s="1036">
        <f>$H48*'Base Data'!BU48</f>
        <v>0</v>
      </c>
      <c r="BV48" s="1036">
        <f>$H48*'Base Data'!BV48</f>
        <v>0</v>
      </c>
      <c r="BW48" s="1036">
        <f>$H48*'Base Data'!BW48</f>
        <v>0</v>
      </c>
      <c r="BX48" s="1036">
        <f>$H48*'Base Data'!BX48</f>
        <v>0</v>
      </c>
      <c r="BY48" s="1036">
        <f>$H48*'Base Data'!BY48</f>
        <v>0</v>
      </c>
      <c r="BZ48" s="1036">
        <f>$H48*'Base Data'!BZ48</f>
        <v>0</v>
      </c>
      <c r="CA48" s="1036">
        <f>$H48*'Base Data'!CA48</f>
        <v>0</v>
      </c>
      <c r="CB48" s="1036">
        <f>$H48*'Base Data'!CB48</f>
        <v>0</v>
      </c>
      <c r="CC48" s="1036">
        <f>$H48*'Base Data'!CC48</f>
        <v>0</v>
      </c>
      <c r="CD48" s="1036">
        <f>$H48*'Base Data'!CD48</f>
        <v>0</v>
      </c>
      <c r="CE48" s="1036">
        <f>$H48*'Base Data'!CE48</f>
        <v>0</v>
      </c>
      <c r="CF48" s="1036">
        <f>$H48*'Base Data'!CF48</f>
        <v>0</v>
      </c>
      <c r="CG48" s="1036">
        <f>$H48*'Base Data'!CG48</f>
        <v>0</v>
      </c>
      <c r="CH48" s="1036">
        <f>$H48*'Base Data'!CH48</f>
        <v>0</v>
      </c>
      <c r="CI48" s="1036">
        <f>$H48*'Base Data'!CI48</f>
        <v>0</v>
      </c>
      <c r="CJ48" s="1036">
        <f>$H48*'Base Data'!CJ48</f>
        <v>0</v>
      </c>
      <c r="CK48" s="1036">
        <f>$H48*'Base Data'!CK48</f>
        <v>0</v>
      </c>
      <c r="CL48" s="1036">
        <f>$H48*'Base Data'!CL48</f>
        <v>0</v>
      </c>
      <c r="CM48" s="1036">
        <f>$H48*'Base Data'!CM48</f>
        <v>0</v>
      </c>
      <c r="CN48" s="1036">
        <f>$H48*'Base Data'!CN48</f>
        <v>0</v>
      </c>
      <c r="CO48" s="1036">
        <f>$H48*'Base Data'!CO48</f>
        <v>0</v>
      </c>
      <c r="CP48" s="1036">
        <f>$H48*'Base Data'!CP48</f>
        <v>0</v>
      </c>
      <c r="CQ48" s="1036">
        <f>$H48*'Base Data'!CQ48</f>
        <v>0</v>
      </c>
      <c r="CR48" s="1036">
        <f>$H48*'Base Data'!CR48</f>
        <v>0</v>
      </c>
      <c r="CS48" s="1036">
        <f>$H48*'Base Data'!CS48</f>
        <v>0</v>
      </c>
      <c r="CT48" s="1036">
        <f>$H48*'Base Data'!CT48</f>
        <v>0</v>
      </c>
      <c r="CU48" s="1036">
        <f>$H48*'Base Data'!CU48</f>
        <v>0</v>
      </c>
      <c r="CV48" s="1036">
        <f>$H48*'Base Data'!CV48</f>
        <v>0</v>
      </c>
      <c r="CW48" s="1036">
        <f>$H48*'Base Data'!CW48</f>
        <v>0</v>
      </c>
      <c r="CX48" s="1036">
        <f>$H48*'Base Data'!CX48</f>
        <v>0</v>
      </c>
      <c r="CY48" s="1036">
        <f>$H48*'Base Data'!CY48</f>
        <v>0</v>
      </c>
      <c r="CZ48" s="1036">
        <f>$H48*'Base Data'!CZ48</f>
        <v>0</v>
      </c>
      <c r="DA48" s="1036">
        <f>$H48*'Base Data'!DA48</f>
        <v>0</v>
      </c>
      <c r="DB48" s="1036">
        <f>$H48*'Base Data'!DB48</f>
        <v>0</v>
      </c>
      <c r="DC48" s="1036">
        <f>$H48*'Base Data'!DC48</f>
        <v>0</v>
      </c>
      <c r="DD48" s="1036">
        <f>$H48*'Base Data'!DD48</f>
        <v>0</v>
      </c>
      <c r="DE48" s="1036">
        <f>$H48*'Base Data'!DE48</f>
        <v>0</v>
      </c>
      <c r="DF48" s="1036">
        <f>$H48*'Base Data'!DF48</f>
        <v>0</v>
      </c>
      <c r="DG48" s="1036">
        <f>$H48*'Base Data'!DG48</f>
        <v>0</v>
      </c>
      <c r="DH48" s="1036">
        <f>$H48*'Base Data'!DH48</f>
        <v>0</v>
      </c>
      <c r="DI48" s="1036">
        <f>$H48*'Base Data'!DI48</f>
        <v>0</v>
      </c>
      <c r="DJ48" s="1036">
        <f>$H48*'Base Data'!DJ48</f>
        <v>0</v>
      </c>
      <c r="DK48" s="1036">
        <f>$H48*'Base Data'!DK48</f>
        <v>0</v>
      </c>
      <c r="DL48" s="1037">
        <f>$H48*'Base Data'!DL48</f>
        <v>0</v>
      </c>
    </row>
    <row r="49" spans="1:116" s="206" customFormat="1" ht="19.899999999999999" customHeight="1">
      <c r="A49" s="207">
        <f>'LCR Weights'!N49</f>
        <v>0</v>
      </c>
      <c r="B49" s="207"/>
      <c r="C49" s="73"/>
      <c r="D49" s="795"/>
      <c r="E49" s="828"/>
      <c r="F49" s="799" t="s">
        <v>1155</v>
      </c>
      <c r="G49" s="1165">
        <f>'LCR Weights'!M49</f>
        <v>0</v>
      </c>
      <c r="H49" s="811">
        <f>IF(Metrics!$I$7="Reported weights",'LCR Weights'!H49,'LCR Weights'!K49)</f>
        <v>0</v>
      </c>
      <c r="I49" s="518"/>
      <c r="J49" s="758">
        <f>IF('LCR Weights'!$N49=0,1,0)*('Base Data'!J49+'Base Data'!I49)*G49</f>
        <v>0</v>
      </c>
      <c r="K49" s="31">
        <f>'LCR Weights'!$N49*($G49*('Base Data'!$I49+'Base Data'!$J49)/30)+($H49*'Base Data'!K49)</f>
        <v>0</v>
      </c>
      <c r="L49" s="31">
        <f>'LCR Weights'!$N49*($G49*('Base Data'!$I49+'Base Data'!$J49)/30)+($H49*'Base Data'!L49)</f>
        <v>0</v>
      </c>
      <c r="M49" s="31">
        <f>'LCR Weights'!$N49*($G49*('Base Data'!$I49+'Base Data'!$J49)/30)+($H49*'Base Data'!M49)</f>
        <v>0</v>
      </c>
      <c r="N49" s="31">
        <f>'LCR Weights'!$N49*($G49*('Base Data'!$I49+'Base Data'!$J49)/30)+($H49*'Base Data'!N49)</f>
        <v>0</v>
      </c>
      <c r="O49" s="31">
        <f>'LCR Weights'!$N49*($G49*('Base Data'!$I49+'Base Data'!$J49)/30)+($H49*'Base Data'!O49)</f>
        <v>0</v>
      </c>
      <c r="P49" s="31">
        <f>'LCR Weights'!$N49*($G49*('Base Data'!$I49+'Base Data'!$J49)/30)+($H49*'Base Data'!P49)</f>
        <v>0</v>
      </c>
      <c r="Q49" s="31">
        <f>'LCR Weights'!$N49*($G49*('Base Data'!$I49+'Base Data'!$J49)/30)+($H49*'Base Data'!Q49)</f>
        <v>0</v>
      </c>
      <c r="R49" s="31">
        <f>'LCR Weights'!$N49*($G49*('Base Data'!$I49+'Base Data'!$J49)/30)+($H49*'Base Data'!R49)</f>
        <v>0</v>
      </c>
      <c r="S49" s="31">
        <f>'LCR Weights'!$N49*($G49*('Base Data'!$I49+'Base Data'!$J49)/30)+($H49*'Base Data'!S49)</f>
        <v>0</v>
      </c>
      <c r="T49" s="31">
        <f>'LCR Weights'!$N49*($G49*('Base Data'!$I49+'Base Data'!$J49)/30)+($H49*'Base Data'!T49)</f>
        <v>0</v>
      </c>
      <c r="U49" s="31">
        <f>'LCR Weights'!$N49*($G49*('Base Data'!$I49+'Base Data'!$J49)/30)+($H49*'Base Data'!U49)</f>
        <v>0</v>
      </c>
      <c r="V49" s="31">
        <f>'LCR Weights'!$N49*($G49*('Base Data'!$I49+'Base Data'!$J49)/30)+($H49*'Base Data'!V49)</f>
        <v>0</v>
      </c>
      <c r="W49" s="31">
        <f>'LCR Weights'!$N49*($G49*('Base Data'!$I49+'Base Data'!$J49)/30)+($H49*'Base Data'!W49)</f>
        <v>0</v>
      </c>
      <c r="X49" s="31">
        <f>'LCR Weights'!$N49*($G49*('Base Data'!$I49+'Base Data'!$J49)/30)+($H49*'Base Data'!X49)</f>
        <v>0</v>
      </c>
      <c r="Y49" s="31">
        <f>'LCR Weights'!$N49*($G49*('Base Data'!$I49+'Base Data'!$J49)/30)+($H49*'Base Data'!Y49)</f>
        <v>0</v>
      </c>
      <c r="Z49" s="31">
        <f>'LCR Weights'!$N49*($G49*('Base Data'!$I49+'Base Data'!$J49)/30)+($H49*'Base Data'!Z49)</f>
        <v>0</v>
      </c>
      <c r="AA49" s="31">
        <f>'LCR Weights'!$N49*($G49*('Base Data'!$I49+'Base Data'!$J49)/30)+($H49*'Base Data'!AA49)</f>
        <v>0</v>
      </c>
      <c r="AB49" s="31">
        <f>'LCR Weights'!$N49*($G49*('Base Data'!$I49+'Base Data'!$J49)/30)+($H49*'Base Data'!AB49)</f>
        <v>0</v>
      </c>
      <c r="AC49" s="31">
        <f>'LCR Weights'!$N49*($G49*('Base Data'!$I49+'Base Data'!$J49)/30)+($H49*'Base Data'!AC49)</f>
        <v>0</v>
      </c>
      <c r="AD49" s="31">
        <f>'LCR Weights'!$N49*($G49*('Base Data'!$I49+'Base Data'!$J49)/30)+($H49*'Base Data'!AD49)</f>
        <v>0</v>
      </c>
      <c r="AE49" s="31">
        <f>'LCR Weights'!$N49*($G49*('Base Data'!$I49+'Base Data'!$J49)/30)+($H49*'Base Data'!AE49)</f>
        <v>0</v>
      </c>
      <c r="AF49" s="31">
        <f>'LCR Weights'!$N49*($G49*('Base Data'!$I49+'Base Data'!$J49)/30)+($H49*'Base Data'!AF49)</f>
        <v>0</v>
      </c>
      <c r="AG49" s="31">
        <f>'LCR Weights'!$N49*($G49*('Base Data'!$I49+'Base Data'!$J49)/30)+($H49*'Base Data'!AG49)</f>
        <v>0</v>
      </c>
      <c r="AH49" s="31">
        <f>'LCR Weights'!$N49*($G49*('Base Data'!$I49+'Base Data'!$J49)/30)+($H49*'Base Data'!AH49)</f>
        <v>0</v>
      </c>
      <c r="AI49" s="31">
        <f>'LCR Weights'!$N49*($G49*('Base Data'!$I49+'Base Data'!$J49)/30)+($H49*'Base Data'!AI49)</f>
        <v>0</v>
      </c>
      <c r="AJ49" s="31">
        <f>'LCR Weights'!$N49*($G49*('Base Data'!$I49+'Base Data'!$J49)/30)+($H49*'Base Data'!AJ49)</f>
        <v>0</v>
      </c>
      <c r="AK49" s="31">
        <f>'LCR Weights'!$N49*($G49*('Base Data'!$I49+'Base Data'!$J49)/30)+($H49*'Base Data'!AK49)</f>
        <v>0</v>
      </c>
      <c r="AL49" s="31">
        <f>'LCR Weights'!$N49*($G49*('Base Data'!$I49+'Base Data'!$J49)/30)+($H49*'Base Data'!AL49)</f>
        <v>0</v>
      </c>
      <c r="AM49" s="31">
        <f>'LCR Weights'!$N49*($G49*('Base Data'!$I49+'Base Data'!$J49)/30)+($H49*'Base Data'!AM49)</f>
        <v>0</v>
      </c>
      <c r="AN49" s="31">
        <f>'LCR Weights'!$N49*($G49*('Base Data'!$I49+'Base Data'!$J49)/30)+($H49*'Base Data'!AN49)</f>
        <v>0</v>
      </c>
      <c r="AO49" s="31">
        <f>$H49*'Base Data'!AO49</f>
        <v>0</v>
      </c>
      <c r="AP49" s="31">
        <f>$H49*'Base Data'!AP49</f>
        <v>0</v>
      </c>
      <c r="AQ49" s="31">
        <f>$H49*'Base Data'!AQ49</f>
        <v>0</v>
      </c>
      <c r="AR49" s="31">
        <f>$H49*'Base Data'!AR49</f>
        <v>0</v>
      </c>
      <c r="AS49" s="31">
        <f>$H49*'Base Data'!AS49</f>
        <v>0</v>
      </c>
      <c r="AT49" s="31">
        <f>$H49*'Base Data'!AT49</f>
        <v>0</v>
      </c>
      <c r="AU49" s="31">
        <f>$H49*'Base Data'!AU49</f>
        <v>0</v>
      </c>
      <c r="AV49" s="31">
        <f>$H49*'Base Data'!AV49</f>
        <v>0</v>
      </c>
      <c r="AW49" s="31">
        <f>$H49*'Base Data'!AW49</f>
        <v>0</v>
      </c>
      <c r="AX49" s="31">
        <f>$H49*'Base Data'!AX49</f>
        <v>0</v>
      </c>
      <c r="AY49" s="31">
        <f>$H49*'Base Data'!AY49</f>
        <v>0</v>
      </c>
      <c r="AZ49" s="31">
        <f>$H49*'Base Data'!AZ49</f>
        <v>0</v>
      </c>
      <c r="BA49" s="31">
        <f>$H49*'Base Data'!BA49</f>
        <v>0</v>
      </c>
      <c r="BB49" s="31">
        <f>$H49*'Base Data'!BB49</f>
        <v>0</v>
      </c>
      <c r="BC49" s="31">
        <f>$H49*'Base Data'!BC49</f>
        <v>0</v>
      </c>
      <c r="BD49" s="31">
        <f>$H49*'Base Data'!BD49</f>
        <v>0</v>
      </c>
      <c r="BE49" s="31">
        <f>$H49*'Base Data'!BE49</f>
        <v>0</v>
      </c>
      <c r="BF49" s="31">
        <f>$H49*'Base Data'!BF49</f>
        <v>0</v>
      </c>
      <c r="BG49" s="31">
        <f>$H49*'Base Data'!BG49</f>
        <v>0</v>
      </c>
      <c r="BH49" s="31">
        <f>$H49*'Base Data'!BH49</f>
        <v>0</v>
      </c>
      <c r="BI49" s="31">
        <f>$H49*'Base Data'!BI49</f>
        <v>0</v>
      </c>
      <c r="BJ49" s="31">
        <f>$H49*'Base Data'!BJ49</f>
        <v>0</v>
      </c>
      <c r="BK49" s="31">
        <f>$H49*'Base Data'!BK49</f>
        <v>0</v>
      </c>
      <c r="BL49" s="31">
        <f>$H49*'Base Data'!BL49</f>
        <v>0</v>
      </c>
      <c r="BM49" s="31">
        <f>$H49*'Base Data'!BM49</f>
        <v>0</v>
      </c>
      <c r="BN49" s="31">
        <f>$H49*'Base Data'!BN49</f>
        <v>0</v>
      </c>
      <c r="BO49" s="31">
        <f>$H49*'Base Data'!BO49</f>
        <v>0</v>
      </c>
      <c r="BP49" s="31">
        <f>$H49*'Base Data'!BP49</f>
        <v>0</v>
      </c>
      <c r="BQ49" s="31">
        <f>$H49*'Base Data'!BQ49</f>
        <v>0</v>
      </c>
      <c r="BR49" s="31">
        <f>$H49*'Base Data'!BR49</f>
        <v>0</v>
      </c>
      <c r="BS49" s="31">
        <f>$H49*'Base Data'!BS49</f>
        <v>0</v>
      </c>
      <c r="BT49" s="31">
        <f>$H49*'Base Data'!BT49</f>
        <v>0</v>
      </c>
      <c r="BU49" s="31">
        <f>$H49*'Base Data'!BU49</f>
        <v>0</v>
      </c>
      <c r="BV49" s="31">
        <f>$H49*'Base Data'!BV49</f>
        <v>0</v>
      </c>
      <c r="BW49" s="31">
        <f>$H49*'Base Data'!BW49</f>
        <v>0</v>
      </c>
      <c r="BX49" s="31">
        <f>$H49*'Base Data'!BX49</f>
        <v>0</v>
      </c>
      <c r="BY49" s="31">
        <f>$H49*'Base Data'!BY49</f>
        <v>0</v>
      </c>
      <c r="BZ49" s="31">
        <f>$H49*'Base Data'!BZ49</f>
        <v>0</v>
      </c>
      <c r="CA49" s="31">
        <f>$H49*'Base Data'!CA49</f>
        <v>0</v>
      </c>
      <c r="CB49" s="31">
        <f>$H49*'Base Data'!CB49</f>
        <v>0</v>
      </c>
      <c r="CC49" s="31">
        <f>$H49*'Base Data'!CC49</f>
        <v>0</v>
      </c>
      <c r="CD49" s="31">
        <f>$H49*'Base Data'!CD49</f>
        <v>0</v>
      </c>
      <c r="CE49" s="31">
        <f>$H49*'Base Data'!CE49</f>
        <v>0</v>
      </c>
      <c r="CF49" s="31">
        <f>$H49*'Base Data'!CF49</f>
        <v>0</v>
      </c>
      <c r="CG49" s="31">
        <f>$H49*'Base Data'!CG49</f>
        <v>0</v>
      </c>
      <c r="CH49" s="31">
        <f>$H49*'Base Data'!CH49</f>
        <v>0</v>
      </c>
      <c r="CI49" s="31">
        <f>$H49*'Base Data'!CI49</f>
        <v>0</v>
      </c>
      <c r="CJ49" s="31">
        <f>$H49*'Base Data'!CJ49</f>
        <v>0</v>
      </c>
      <c r="CK49" s="31">
        <f>$H49*'Base Data'!CK49</f>
        <v>0</v>
      </c>
      <c r="CL49" s="31">
        <f>$H49*'Base Data'!CL49</f>
        <v>0</v>
      </c>
      <c r="CM49" s="31">
        <f>$H49*'Base Data'!CM49</f>
        <v>0</v>
      </c>
      <c r="CN49" s="31">
        <f>$H49*'Base Data'!CN49</f>
        <v>0</v>
      </c>
      <c r="CO49" s="31">
        <f>$H49*'Base Data'!CO49</f>
        <v>0</v>
      </c>
      <c r="CP49" s="31">
        <f>$H49*'Base Data'!CP49</f>
        <v>0</v>
      </c>
      <c r="CQ49" s="31">
        <f>$H49*'Base Data'!CQ49</f>
        <v>0</v>
      </c>
      <c r="CR49" s="31">
        <f>$H49*'Base Data'!CR49</f>
        <v>0</v>
      </c>
      <c r="CS49" s="31">
        <f>$H49*'Base Data'!CS49</f>
        <v>0</v>
      </c>
      <c r="CT49" s="31">
        <f>$H49*'Base Data'!CT49</f>
        <v>0</v>
      </c>
      <c r="CU49" s="31">
        <f>$H49*'Base Data'!CU49</f>
        <v>0</v>
      </c>
      <c r="CV49" s="31">
        <f>$H49*'Base Data'!CV49</f>
        <v>0</v>
      </c>
      <c r="CW49" s="31">
        <f>$H49*'Base Data'!CW49</f>
        <v>0</v>
      </c>
      <c r="CX49" s="31">
        <f>$H49*'Base Data'!CX49</f>
        <v>0</v>
      </c>
      <c r="CY49" s="31">
        <f>$H49*'Base Data'!CY49</f>
        <v>0</v>
      </c>
      <c r="CZ49" s="31">
        <f>$H49*'Base Data'!CZ49</f>
        <v>0</v>
      </c>
      <c r="DA49" s="31">
        <f>$H49*'Base Data'!DA49</f>
        <v>0</v>
      </c>
      <c r="DB49" s="31">
        <f>$H49*'Base Data'!DB49</f>
        <v>0</v>
      </c>
      <c r="DC49" s="31">
        <f>$H49*'Base Data'!DC49</f>
        <v>0</v>
      </c>
      <c r="DD49" s="31">
        <f>$H49*'Base Data'!DD49</f>
        <v>0</v>
      </c>
      <c r="DE49" s="31">
        <f>$H49*'Base Data'!DE49</f>
        <v>0</v>
      </c>
      <c r="DF49" s="31">
        <f>$H49*'Base Data'!DF49</f>
        <v>0</v>
      </c>
      <c r="DG49" s="31">
        <f>$H49*'Base Data'!DG49</f>
        <v>0</v>
      </c>
      <c r="DH49" s="31">
        <f>$H49*'Base Data'!DH49</f>
        <v>0</v>
      </c>
      <c r="DI49" s="31">
        <f>$H49*'Base Data'!DI49</f>
        <v>0</v>
      </c>
      <c r="DJ49" s="31">
        <f>$H49*'Base Data'!DJ49</f>
        <v>0</v>
      </c>
      <c r="DK49" s="31">
        <f>$H49*'Base Data'!DK49</f>
        <v>0</v>
      </c>
      <c r="DL49" s="33">
        <f>$H49*'Base Data'!DL49</f>
        <v>0</v>
      </c>
    </row>
    <row r="50" spans="1:116" s="206" customFormat="1" ht="19.899999999999999" customHeight="1">
      <c r="A50" s="207">
        <f>'LCR Weights'!N50</f>
        <v>0</v>
      </c>
      <c r="B50" s="207"/>
      <c r="C50" s="73"/>
      <c r="D50" s="795" t="s">
        <v>463</v>
      </c>
      <c r="E50" s="828" t="s">
        <v>766</v>
      </c>
      <c r="F50" s="91" t="s">
        <v>79</v>
      </c>
      <c r="G50" s="1165">
        <f>'LCR Weights'!M50</f>
        <v>0</v>
      </c>
      <c r="H50" s="811">
        <f>IF(Metrics!$I$7="Reported weights",'LCR Weights'!H50,'LCR Weights'!K50)</f>
        <v>0</v>
      </c>
      <c r="I50" s="518"/>
      <c r="J50" s="758">
        <f>IF('LCR Weights'!$N50=0,1,0)*('Base Data'!J50+'Base Data'!I50)*G50</f>
        <v>0</v>
      </c>
      <c r="K50" s="31">
        <f>'LCR Weights'!$N50*($G50*('Base Data'!$I50+'Base Data'!$J50)/30)+($H50*'Base Data'!K50)</f>
        <v>0</v>
      </c>
      <c r="L50" s="31">
        <f>'LCR Weights'!$N50*($G50*('Base Data'!$I50+'Base Data'!$J50)/30)+($H50*'Base Data'!L50)</f>
        <v>0</v>
      </c>
      <c r="M50" s="31">
        <f>'LCR Weights'!$N50*($G50*('Base Data'!$I50+'Base Data'!$J50)/30)+($H50*'Base Data'!M50)</f>
        <v>0</v>
      </c>
      <c r="N50" s="31">
        <f>'LCR Weights'!$N50*($G50*('Base Data'!$I50+'Base Data'!$J50)/30)+($H50*'Base Data'!N50)</f>
        <v>0</v>
      </c>
      <c r="O50" s="31">
        <f>'LCR Weights'!$N50*($G50*('Base Data'!$I50+'Base Data'!$J50)/30)+($H50*'Base Data'!O50)</f>
        <v>0</v>
      </c>
      <c r="P50" s="31">
        <f>'LCR Weights'!$N50*($G50*('Base Data'!$I50+'Base Data'!$J50)/30)+($H50*'Base Data'!P50)</f>
        <v>0</v>
      </c>
      <c r="Q50" s="31">
        <f>'LCR Weights'!$N50*($G50*('Base Data'!$I50+'Base Data'!$J50)/30)+($H50*'Base Data'!Q50)</f>
        <v>0</v>
      </c>
      <c r="R50" s="31">
        <f>'LCR Weights'!$N50*($G50*('Base Data'!$I50+'Base Data'!$J50)/30)+($H50*'Base Data'!R50)</f>
        <v>0</v>
      </c>
      <c r="S50" s="31">
        <f>'LCR Weights'!$N50*($G50*('Base Data'!$I50+'Base Data'!$J50)/30)+($H50*'Base Data'!S50)</f>
        <v>0</v>
      </c>
      <c r="T50" s="31">
        <f>'LCR Weights'!$N50*($G50*('Base Data'!$I50+'Base Data'!$J50)/30)+($H50*'Base Data'!T50)</f>
        <v>0</v>
      </c>
      <c r="U50" s="31">
        <f>'LCR Weights'!$N50*($G50*('Base Data'!$I50+'Base Data'!$J50)/30)+($H50*'Base Data'!U50)</f>
        <v>0</v>
      </c>
      <c r="V50" s="31">
        <f>'LCR Weights'!$N50*($G50*('Base Data'!$I50+'Base Data'!$J50)/30)+($H50*'Base Data'!V50)</f>
        <v>0</v>
      </c>
      <c r="W50" s="31">
        <f>'LCR Weights'!$N50*($G50*('Base Data'!$I50+'Base Data'!$J50)/30)+($H50*'Base Data'!W50)</f>
        <v>0</v>
      </c>
      <c r="X50" s="31">
        <f>'LCR Weights'!$N50*($G50*('Base Data'!$I50+'Base Data'!$J50)/30)+($H50*'Base Data'!X50)</f>
        <v>0</v>
      </c>
      <c r="Y50" s="31">
        <f>'LCR Weights'!$N50*($G50*('Base Data'!$I50+'Base Data'!$J50)/30)+($H50*'Base Data'!Y50)</f>
        <v>0</v>
      </c>
      <c r="Z50" s="31">
        <f>'LCR Weights'!$N50*($G50*('Base Data'!$I50+'Base Data'!$J50)/30)+($H50*'Base Data'!Z50)</f>
        <v>0</v>
      </c>
      <c r="AA50" s="31">
        <f>'LCR Weights'!$N50*($G50*('Base Data'!$I50+'Base Data'!$J50)/30)+($H50*'Base Data'!AA50)</f>
        <v>0</v>
      </c>
      <c r="AB50" s="31">
        <f>'LCR Weights'!$N50*($G50*('Base Data'!$I50+'Base Data'!$J50)/30)+($H50*'Base Data'!AB50)</f>
        <v>0</v>
      </c>
      <c r="AC50" s="31">
        <f>'LCR Weights'!$N50*($G50*('Base Data'!$I50+'Base Data'!$J50)/30)+($H50*'Base Data'!AC50)</f>
        <v>0</v>
      </c>
      <c r="AD50" s="31">
        <f>'LCR Weights'!$N50*($G50*('Base Data'!$I50+'Base Data'!$J50)/30)+($H50*'Base Data'!AD50)</f>
        <v>0</v>
      </c>
      <c r="AE50" s="31">
        <f>'LCR Weights'!$N50*($G50*('Base Data'!$I50+'Base Data'!$J50)/30)+($H50*'Base Data'!AE50)</f>
        <v>0</v>
      </c>
      <c r="AF50" s="31">
        <f>'LCR Weights'!$N50*($G50*('Base Data'!$I50+'Base Data'!$J50)/30)+($H50*'Base Data'!AF50)</f>
        <v>0</v>
      </c>
      <c r="AG50" s="31">
        <f>'LCR Weights'!$N50*($G50*('Base Data'!$I50+'Base Data'!$J50)/30)+($H50*'Base Data'!AG50)</f>
        <v>0</v>
      </c>
      <c r="AH50" s="31">
        <f>'LCR Weights'!$N50*($G50*('Base Data'!$I50+'Base Data'!$J50)/30)+($H50*'Base Data'!AH50)</f>
        <v>0</v>
      </c>
      <c r="AI50" s="31">
        <f>'LCR Weights'!$N50*($G50*('Base Data'!$I50+'Base Data'!$J50)/30)+($H50*'Base Data'!AI50)</f>
        <v>0</v>
      </c>
      <c r="AJ50" s="31">
        <f>'LCR Weights'!$N50*($G50*('Base Data'!$I50+'Base Data'!$J50)/30)+($H50*'Base Data'!AJ50)</f>
        <v>0</v>
      </c>
      <c r="AK50" s="31">
        <f>'LCR Weights'!$N50*($G50*('Base Data'!$I50+'Base Data'!$J50)/30)+($H50*'Base Data'!AK50)</f>
        <v>0</v>
      </c>
      <c r="AL50" s="31">
        <f>'LCR Weights'!$N50*($G50*('Base Data'!$I50+'Base Data'!$J50)/30)+($H50*'Base Data'!AL50)</f>
        <v>0</v>
      </c>
      <c r="AM50" s="31">
        <f>'LCR Weights'!$N50*($G50*('Base Data'!$I50+'Base Data'!$J50)/30)+($H50*'Base Data'!AM50)</f>
        <v>0</v>
      </c>
      <c r="AN50" s="31">
        <f>'LCR Weights'!$N50*($G50*('Base Data'!$I50+'Base Data'!$J50)/30)+($H50*'Base Data'!AN50)</f>
        <v>0</v>
      </c>
      <c r="AO50" s="31">
        <f>$H50*'Base Data'!AO50</f>
        <v>0</v>
      </c>
      <c r="AP50" s="31">
        <f>$H50*'Base Data'!AP50</f>
        <v>0</v>
      </c>
      <c r="AQ50" s="31">
        <f>$H50*'Base Data'!AQ50</f>
        <v>0</v>
      </c>
      <c r="AR50" s="31">
        <f>$H50*'Base Data'!AR50</f>
        <v>0</v>
      </c>
      <c r="AS50" s="31">
        <f>$H50*'Base Data'!AS50</f>
        <v>0</v>
      </c>
      <c r="AT50" s="31">
        <f>$H50*'Base Data'!AT50</f>
        <v>0</v>
      </c>
      <c r="AU50" s="31">
        <f>$H50*'Base Data'!AU50</f>
        <v>0</v>
      </c>
      <c r="AV50" s="31">
        <f>$H50*'Base Data'!AV50</f>
        <v>0</v>
      </c>
      <c r="AW50" s="31">
        <f>$H50*'Base Data'!AW50</f>
        <v>0</v>
      </c>
      <c r="AX50" s="31">
        <f>$H50*'Base Data'!AX50</f>
        <v>0</v>
      </c>
      <c r="AY50" s="31">
        <f>$H50*'Base Data'!AY50</f>
        <v>0</v>
      </c>
      <c r="AZ50" s="31">
        <f>$H50*'Base Data'!AZ50</f>
        <v>0</v>
      </c>
      <c r="BA50" s="31">
        <f>$H50*'Base Data'!BA50</f>
        <v>0</v>
      </c>
      <c r="BB50" s="31">
        <f>$H50*'Base Data'!BB50</f>
        <v>0</v>
      </c>
      <c r="BC50" s="31">
        <f>$H50*'Base Data'!BC50</f>
        <v>0</v>
      </c>
      <c r="BD50" s="31">
        <f>$H50*'Base Data'!BD50</f>
        <v>0</v>
      </c>
      <c r="BE50" s="31">
        <f>$H50*'Base Data'!BE50</f>
        <v>0</v>
      </c>
      <c r="BF50" s="31">
        <f>$H50*'Base Data'!BF50</f>
        <v>0</v>
      </c>
      <c r="BG50" s="31">
        <f>$H50*'Base Data'!BG50</f>
        <v>0</v>
      </c>
      <c r="BH50" s="31">
        <f>$H50*'Base Data'!BH50</f>
        <v>0</v>
      </c>
      <c r="BI50" s="31">
        <f>$H50*'Base Data'!BI50</f>
        <v>0</v>
      </c>
      <c r="BJ50" s="31">
        <f>$H50*'Base Data'!BJ50</f>
        <v>0</v>
      </c>
      <c r="BK50" s="31">
        <f>$H50*'Base Data'!BK50</f>
        <v>0</v>
      </c>
      <c r="BL50" s="31">
        <f>$H50*'Base Data'!BL50</f>
        <v>0</v>
      </c>
      <c r="BM50" s="31">
        <f>$H50*'Base Data'!BM50</f>
        <v>0</v>
      </c>
      <c r="BN50" s="31">
        <f>$H50*'Base Data'!BN50</f>
        <v>0</v>
      </c>
      <c r="BO50" s="31">
        <f>$H50*'Base Data'!BO50</f>
        <v>0</v>
      </c>
      <c r="BP50" s="31">
        <f>$H50*'Base Data'!BP50</f>
        <v>0</v>
      </c>
      <c r="BQ50" s="31">
        <f>$H50*'Base Data'!BQ50</f>
        <v>0</v>
      </c>
      <c r="BR50" s="31">
        <f>$H50*'Base Data'!BR50</f>
        <v>0</v>
      </c>
      <c r="BS50" s="31">
        <f>$H50*'Base Data'!BS50</f>
        <v>0</v>
      </c>
      <c r="BT50" s="31">
        <f>$H50*'Base Data'!BT50</f>
        <v>0</v>
      </c>
      <c r="BU50" s="31">
        <f>$H50*'Base Data'!BU50</f>
        <v>0</v>
      </c>
      <c r="BV50" s="31">
        <f>$H50*'Base Data'!BV50</f>
        <v>0</v>
      </c>
      <c r="BW50" s="31">
        <f>$H50*'Base Data'!BW50</f>
        <v>0</v>
      </c>
      <c r="BX50" s="31">
        <f>$H50*'Base Data'!BX50</f>
        <v>0</v>
      </c>
      <c r="BY50" s="31">
        <f>$H50*'Base Data'!BY50</f>
        <v>0</v>
      </c>
      <c r="BZ50" s="31">
        <f>$H50*'Base Data'!BZ50</f>
        <v>0</v>
      </c>
      <c r="CA50" s="31">
        <f>$H50*'Base Data'!CA50</f>
        <v>0</v>
      </c>
      <c r="CB50" s="31">
        <f>$H50*'Base Data'!CB50</f>
        <v>0</v>
      </c>
      <c r="CC50" s="31">
        <f>$H50*'Base Data'!CC50</f>
        <v>0</v>
      </c>
      <c r="CD50" s="31">
        <f>$H50*'Base Data'!CD50</f>
        <v>0</v>
      </c>
      <c r="CE50" s="31">
        <f>$H50*'Base Data'!CE50</f>
        <v>0</v>
      </c>
      <c r="CF50" s="31">
        <f>$H50*'Base Data'!CF50</f>
        <v>0</v>
      </c>
      <c r="CG50" s="31">
        <f>$H50*'Base Data'!CG50</f>
        <v>0</v>
      </c>
      <c r="CH50" s="31">
        <f>$H50*'Base Data'!CH50</f>
        <v>0</v>
      </c>
      <c r="CI50" s="31">
        <f>$H50*'Base Data'!CI50</f>
        <v>0</v>
      </c>
      <c r="CJ50" s="31">
        <f>$H50*'Base Data'!CJ50</f>
        <v>0</v>
      </c>
      <c r="CK50" s="31">
        <f>$H50*'Base Data'!CK50</f>
        <v>0</v>
      </c>
      <c r="CL50" s="31">
        <f>$H50*'Base Data'!CL50</f>
        <v>0</v>
      </c>
      <c r="CM50" s="31">
        <f>$H50*'Base Data'!CM50</f>
        <v>0</v>
      </c>
      <c r="CN50" s="31">
        <f>$H50*'Base Data'!CN50</f>
        <v>0</v>
      </c>
      <c r="CO50" s="31">
        <f>$H50*'Base Data'!CO50</f>
        <v>0</v>
      </c>
      <c r="CP50" s="31">
        <f>$H50*'Base Data'!CP50</f>
        <v>0</v>
      </c>
      <c r="CQ50" s="31">
        <f>$H50*'Base Data'!CQ50</f>
        <v>0</v>
      </c>
      <c r="CR50" s="31">
        <f>$H50*'Base Data'!CR50</f>
        <v>0</v>
      </c>
      <c r="CS50" s="31">
        <f>$H50*'Base Data'!CS50</f>
        <v>0</v>
      </c>
      <c r="CT50" s="31">
        <f>$H50*'Base Data'!CT50</f>
        <v>0</v>
      </c>
      <c r="CU50" s="31">
        <f>$H50*'Base Data'!CU50</f>
        <v>0</v>
      </c>
      <c r="CV50" s="31">
        <f>$H50*'Base Data'!CV50</f>
        <v>0</v>
      </c>
      <c r="CW50" s="31">
        <f>$H50*'Base Data'!CW50</f>
        <v>0</v>
      </c>
      <c r="CX50" s="31">
        <f>$H50*'Base Data'!CX50</f>
        <v>0</v>
      </c>
      <c r="CY50" s="31">
        <f>$H50*'Base Data'!CY50</f>
        <v>0</v>
      </c>
      <c r="CZ50" s="31">
        <f>$H50*'Base Data'!CZ50</f>
        <v>0</v>
      </c>
      <c r="DA50" s="31">
        <f>$H50*'Base Data'!DA50</f>
        <v>0</v>
      </c>
      <c r="DB50" s="31">
        <f>$H50*'Base Data'!DB50</f>
        <v>0</v>
      </c>
      <c r="DC50" s="31">
        <f>$H50*'Base Data'!DC50</f>
        <v>0</v>
      </c>
      <c r="DD50" s="31">
        <f>$H50*'Base Data'!DD50</f>
        <v>0</v>
      </c>
      <c r="DE50" s="31">
        <f>$H50*'Base Data'!DE50</f>
        <v>0</v>
      </c>
      <c r="DF50" s="31">
        <f>$H50*'Base Data'!DF50</f>
        <v>0</v>
      </c>
      <c r="DG50" s="31">
        <f>$H50*'Base Data'!DG50</f>
        <v>0</v>
      </c>
      <c r="DH50" s="31">
        <f>$H50*'Base Data'!DH50</f>
        <v>0</v>
      </c>
      <c r="DI50" s="31">
        <f>$H50*'Base Data'!DI50</f>
        <v>0</v>
      </c>
      <c r="DJ50" s="31">
        <f>$H50*'Base Data'!DJ50</f>
        <v>0</v>
      </c>
      <c r="DK50" s="31">
        <f>$H50*'Base Data'!DK50</f>
        <v>0</v>
      </c>
      <c r="DL50" s="33">
        <f>$H50*'Base Data'!DL50</f>
        <v>0</v>
      </c>
    </row>
    <row r="51" spans="1:116" s="206" customFormat="1" ht="19.899999999999999" customHeight="1">
      <c r="A51" s="207">
        <f>'LCR Weights'!N51</f>
        <v>0</v>
      </c>
      <c r="B51" s="207"/>
      <c r="C51" s="73"/>
      <c r="D51" s="795" t="s">
        <v>464</v>
      </c>
      <c r="E51" s="798" t="s">
        <v>767</v>
      </c>
      <c r="F51" s="220" t="s">
        <v>81</v>
      </c>
      <c r="G51" s="811">
        <f>'LCR Weights'!M51</f>
        <v>0</v>
      </c>
      <c r="H51" s="811">
        <f>IF(Metrics!$I$7="Reported weights",'LCR Weights'!H51,'LCR Weights'!K51)</f>
        <v>0</v>
      </c>
      <c r="I51" s="518"/>
      <c r="J51" s="758">
        <f>IF('LCR Weights'!$N51=0,1,0)*('Base Data'!J51+'Base Data'!I51)*G51</f>
        <v>0</v>
      </c>
      <c r="K51" s="31">
        <f>'LCR Weights'!$N51*($G51*('Base Data'!$I51+'Base Data'!$J51)/30)+($H51*'Base Data'!K51)</f>
        <v>0</v>
      </c>
      <c r="L51" s="31">
        <f>'LCR Weights'!$N51*($G51*('Base Data'!$I51+'Base Data'!$J51)/30)+($H51*'Base Data'!L51)</f>
        <v>0</v>
      </c>
      <c r="M51" s="31">
        <f>'LCR Weights'!$N51*($G51*('Base Data'!$I51+'Base Data'!$J51)/30)+($H51*'Base Data'!M51)</f>
        <v>0</v>
      </c>
      <c r="N51" s="31">
        <f>'LCR Weights'!$N51*($G51*('Base Data'!$I51+'Base Data'!$J51)/30)+($H51*'Base Data'!N51)</f>
        <v>0</v>
      </c>
      <c r="O51" s="31">
        <f>'LCR Weights'!$N51*($G51*('Base Data'!$I51+'Base Data'!$J51)/30)+($H51*'Base Data'!O51)</f>
        <v>0</v>
      </c>
      <c r="P51" s="31">
        <f>'LCR Weights'!$N51*($G51*('Base Data'!$I51+'Base Data'!$J51)/30)+($H51*'Base Data'!P51)</f>
        <v>0</v>
      </c>
      <c r="Q51" s="31">
        <f>'LCR Weights'!$N51*($G51*('Base Data'!$I51+'Base Data'!$J51)/30)+($H51*'Base Data'!Q51)</f>
        <v>0</v>
      </c>
      <c r="R51" s="31">
        <f>'LCR Weights'!$N51*($G51*('Base Data'!$I51+'Base Data'!$J51)/30)+($H51*'Base Data'!R51)</f>
        <v>0</v>
      </c>
      <c r="S51" s="31">
        <f>'LCR Weights'!$N51*($G51*('Base Data'!$I51+'Base Data'!$J51)/30)+($H51*'Base Data'!S51)</f>
        <v>0</v>
      </c>
      <c r="T51" s="31">
        <f>'LCR Weights'!$N51*($G51*('Base Data'!$I51+'Base Data'!$J51)/30)+($H51*'Base Data'!T51)</f>
        <v>0</v>
      </c>
      <c r="U51" s="31">
        <f>'LCR Weights'!$N51*($G51*('Base Data'!$I51+'Base Data'!$J51)/30)+($H51*'Base Data'!U51)</f>
        <v>0</v>
      </c>
      <c r="V51" s="31">
        <f>'LCR Weights'!$N51*($G51*('Base Data'!$I51+'Base Data'!$J51)/30)+($H51*'Base Data'!V51)</f>
        <v>0</v>
      </c>
      <c r="W51" s="31">
        <f>'LCR Weights'!$N51*($G51*('Base Data'!$I51+'Base Data'!$J51)/30)+($H51*'Base Data'!W51)</f>
        <v>0</v>
      </c>
      <c r="X51" s="31">
        <f>'LCR Weights'!$N51*($G51*('Base Data'!$I51+'Base Data'!$J51)/30)+($H51*'Base Data'!X51)</f>
        <v>0</v>
      </c>
      <c r="Y51" s="31">
        <f>'LCR Weights'!$N51*($G51*('Base Data'!$I51+'Base Data'!$J51)/30)+($H51*'Base Data'!Y51)</f>
        <v>0</v>
      </c>
      <c r="Z51" s="31">
        <f>'LCR Weights'!$N51*($G51*('Base Data'!$I51+'Base Data'!$J51)/30)+($H51*'Base Data'!Z51)</f>
        <v>0</v>
      </c>
      <c r="AA51" s="31">
        <f>'LCR Weights'!$N51*($G51*('Base Data'!$I51+'Base Data'!$J51)/30)+($H51*'Base Data'!AA51)</f>
        <v>0</v>
      </c>
      <c r="AB51" s="31">
        <f>'LCR Weights'!$N51*($G51*('Base Data'!$I51+'Base Data'!$J51)/30)+($H51*'Base Data'!AB51)</f>
        <v>0</v>
      </c>
      <c r="AC51" s="31">
        <f>'LCR Weights'!$N51*($G51*('Base Data'!$I51+'Base Data'!$J51)/30)+($H51*'Base Data'!AC51)</f>
        <v>0</v>
      </c>
      <c r="AD51" s="31">
        <f>'LCR Weights'!$N51*($G51*('Base Data'!$I51+'Base Data'!$J51)/30)+($H51*'Base Data'!AD51)</f>
        <v>0</v>
      </c>
      <c r="AE51" s="31">
        <f>'LCR Weights'!$N51*($G51*('Base Data'!$I51+'Base Data'!$J51)/30)+($H51*'Base Data'!AE51)</f>
        <v>0</v>
      </c>
      <c r="AF51" s="31">
        <f>'LCR Weights'!$N51*($G51*('Base Data'!$I51+'Base Data'!$J51)/30)+($H51*'Base Data'!AF51)</f>
        <v>0</v>
      </c>
      <c r="AG51" s="31">
        <f>'LCR Weights'!$N51*($G51*('Base Data'!$I51+'Base Data'!$J51)/30)+($H51*'Base Data'!AG51)</f>
        <v>0</v>
      </c>
      <c r="AH51" s="31">
        <f>'LCR Weights'!$N51*($G51*('Base Data'!$I51+'Base Data'!$J51)/30)+($H51*'Base Data'!AH51)</f>
        <v>0</v>
      </c>
      <c r="AI51" s="31">
        <f>'LCR Weights'!$N51*($G51*('Base Data'!$I51+'Base Data'!$J51)/30)+($H51*'Base Data'!AI51)</f>
        <v>0</v>
      </c>
      <c r="AJ51" s="31">
        <f>'LCR Weights'!$N51*($G51*('Base Data'!$I51+'Base Data'!$J51)/30)+($H51*'Base Data'!AJ51)</f>
        <v>0</v>
      </c>
      <c r="AK51" s="31">
        <f>'LCR Weights'!$N51*($G51*('Base Data'!$I51+'Base Data'!$J51)/30)+($H51*'Base Data'!AK51)</f>
        <v>0</v>
      </c>
      <c r="AL51" s="31">
        <f>'LCR Weights'!$N51*($G51*('Base Data'!$I51+'Base Data'!$J51)/30)+($H51*'Base Data'!AL51)</f>
        <v>0</v>
      </c>
      <c r="AM51" s="31">
        <f>'LCR Weights'!$N51*($G51*('Base Data'!$I51+'Base Data'!$J51)/30)+($H51*'Base Data'!AM51)</f>
        <v>0</v>
      </c>
      <c r="AN51" s="31">
        <f>'LCR Weights'!$N51*($G51*('Base Data'!$I51+'Base Data'!$J51)/30)+($H51*'Base Data'!AN51)</f>
        <v>0</v>
      </c>
      <c r="AO51" s="31">
        <f>$H51*'Base Data'!AO51</f>
        <v>0</v>
      </c>
      <c r="AP51" s="31">
        <f>$H51*'Base Data'!AP51</f>
        <v>0</v>
      </c>
      <c r="AQ51" s="31">
        <f>$H51*'Base Data'!AQ51</f>
        <v>0</v>
      </c>
      <c r="AR51" s="31">
        <f>$H51*'Base Data'!AR51</f>
        <v>0</v>
      </c>
      <c r="AS51" s="31">
        <f>$H51*'Base Data'!AS51</f>
        <v>0</v>
      </c>
      <c r="AT51" s="31">
        <f>$H51*'Base Data'!AT51</f>
        <v>0</v>
      </c>
      <c r="AU51" s="31">
        <f>$H51*'Base Data'!AU51</f>
        <v>0</v>
      </c>
      <c r="AV51" s="31">
        <f>$H51*'Base Data'!AV51</f>
        <v>0</v>
      </c>
      <c r="AW51" s="31">
        <f>$H51*'Base Data'!AW51</f>
        <v>0</v>
      </c>
      <c r="AX51" s="31">
        <f>$H51*'Base Data'!AX51</f>
        <v>0</v>
      </c>
      <c r="AY51" s="31">
        <f>$H51*'Base Data'!AY51</f>
        <v>0</v>
      </c>
      <c r="AZ51" s="31">
        <f>$H51*'Base Data'!AZ51</f>
        <v>0</v>
      </c>
      <c r="BA51" s="31">
        <f>$H51*'Base Data'!BA51</f>
        <v>0</v>
      </c>
      <c r="BB51" s="31">
        <f>$H51*'Base Data'!BB51</f>
        <v>0</v>
      </c>
      <c r="BC51" s="31">
        <f>$H51*'Base Data'!BC51</f>
        <v>0</v>
      </c>
      <c r="BD51" s="31">
        <f>$H51*'Base Data'!BD51</f>
        <v>0</v>
      </c>
      <c r="BE51" s="31">
        <f>$H51*'Base Data'!BE51</f>
        <v>0</v>
      </c>
      <c r="BF51" s="31">
        <f>$H51*'Base Data'!BF51</f>
        <v>0</v>
      </c>
      <c r="BG51" s="31">
        <f>$H51*'Base Data'!BG51</f>
        <v>0</v>
      </c>
      <c r="BH51" s="31">
        <f>$H51*'Base Data'!BH51</f>
        <v>0</v>
      </c>
      <c r="BI51" s="31">
        <f>$H51*'Base Data'!BI51</f>
        <v>0</v>
      </c>
      <c r="BJ51" s="31">
        <f>$H51*'Base Data'!BJ51</f>
        <v>0</v>
      </c>
      <c r="BK51" s="31">
        <f>$H51*'Base Data'!BK51</f>
        <v>0</v>
      </c>
      <c r="BL51" s="31">
        <f>$H51*'Base Data'!BL51</f>
        <v>0</v>
      </c>
      <c r="BM51" s="31">
        <f>$H51*'Base Data'!BM51</f>
        <v>0</v>
      </c>
      <c r="BN51" s="31">
        <f>$H51*'Base Data'!BN51</f>
        <v>0</v>
      </c>
      <c r="BO51" s="31">
        <f>$H51*'Base Data'!BO51</f>
        <v>0</v>
      </c>
      <c r="BP51" s="31">
        <f>$H51*'Base Data'!BP51</f>
        <v>0</v>
      </c>
      <c r="BQ51" s="31">
        <f>$H51*'Base Data'!BQ51</f>
        <v>0</v>
      </c>
      <c r="BR51" s="31">
        <f>$H51*'Base Data'!BR51</f>
        <v>0</v>
      </c>
      <c r="BS51" s="31">
        <f>$H51*'Base Data'!BS51</f>
        <v>0</v>
      </c>
      <c r="BT51" s="31">
        <f>$H51*'Base Data'!BT51</f>
        <v>0</v>
      </c>
      <c r="BU51" s="31">
        <f>$H51*'Base Data'!BU51</f>
        <v>0</v>
      </c>
      <c r="BV51" s="31">
        <f>$H51*'Base Data'!BV51</f>
        <v>0</v>
      </c>
      <c r="BW51" s="31">
        <f>$H51*'Base Data'!BW51</f>
        <v>0</v>
      </c>
      <c r="BX51" s="31">
        <f>$H51*'Base Data'!BX51</f>
        <v>0</v>
      </c>
      <c r="BY51" s="31">
        <f>$H51*'Base Data'!BY51</f>
        <v>0</v>
      </c>
      <c r="BZ51" s="31">
        <f>$H51*'Base Data'!BZ51</f>
        <v>0</v>
      </c>
      <c r="CA51" s="31">
        <f>$H51*'Base Data'!CA51</f>
        <v>0</v>
      </c>
      <c r="CB51" s="31">
        <f>$H51*'Base Data'!CB51</f>
        <v>0</v>
      </c>
      <c r="CC51" s="31">
        <f>$H51*'Base Data'!CC51</f>
        <v>0</v>
      </c>
      <c r="CD51" s="31">
        <f>$H51*'Base Data'!CD51</f>
        <v>0</v>
      </c>
      <c r="CE51" s="31">
        <f>$H51*'Base Data'!CE51</f>
        <v>0</v>
      </c>
      <c r="CF51" s="31">
        <f>$H51*'Base Data'!CF51</f>
        <v>0</v>
      </c>
      <c r="CG51" s="31">
        <f>$H51*'Base Data'!CG51</f>
        <v>0</v>
      </c>
      <c r="CH51" s="31">
        <f>$H51*'Base Data'!CH51</f>
        <v>0</v>
      </c>
      <c r="CI51" s="31">
        <f>$H51*'Base Data'!CI51</f>
        <v>0</v>
      </c>
      <c r="CJ51" s="31">
        <f>$H51*'Base Data'!CJ51</f>
        <v>0</v>
      </c>
      <c r="CK51" s="31">
        <f>$H51*'Base Data'!CK51</f>
        <v>0</v>
      </c>
      <c r="CL51" s="31">
        <f>$H51*'Base Data'!CL51</f>
        <v>0</v>
      </c>
      <c r="CM51" s="31">
        <f>$H51*'Base Data'!CM51</f>
        <v>0</v>
      </c>
      <c r="CN51" s="31">
        <f>$H51*'Base Data'!CN51</f>
        <v>0</v>
      </c>
      <c r="CO51" s="31">
        <f>$H51*'Base Data'!CO51</f>
        <v>0</v>
      </c>
      <c r="CP51" s="31">
        <f>$H51*'Base Data'!CP51</f>
        <v>0</v>
      </c>
      <c r="CQ51" s="31">
        <f>$H51*'Base Data'!CQ51</f>
        <v>0</v>
      </c>
      <c r="CR51" s="31">
        <f>$H51*'Base Data'!CR51</f>
        <v>0</v>
      </c>
      <c r="CS51" s="31">
        <f>$H51*'Base Data'!CS51</f>
        <v>0</v>
      </c>
      <c r="CT51" s="31">
        <f>$H51*'Base Data'!CT51</f>
        <v>0</v>
      </c>
      <c r="CU51" s="31">
        <f>$H51*'Base Data'!CU51</f>
        <v>0</v>
      </c>
      <c r="CV51" s="31">
        <f>$H51*'Base Data'!CV51</f>
        <v>0</v>
      </c>
      <c r="CW51" s="31">
        <f>$H51*'Base Data'!CW51</f>
        <v>0</v>
      </c>
      <c r="CX51" s="31">
        <f>$H51*'Base Data'!CX51</f>
        <v>0</v>
      </c>
      <c r="CY51" s="31">
        <f>$H51*'Base Data'!CY51</f>
        <v>0</v>
      </c>
      <c r="CZ51" s="31">
        <f>$H51*'Base Data'!CZ51</f>
        <v>0</v>
      </c>
      <c r="DA51" s="31">
        <f>$H51*'Base Data'!DA51</f>
        <v>0</v>
      </c>
      <c r="DB51" s="31">
        <f>$H51*'Base Data'!DB51</f>
        <v>0</v>
      </c>
      <c r="DC51" s="31">
        <f>$H51*'Base Data'!DC51</f>
        <v>0</v>
      </c>
      <c r="DD51" s="31">
        <f>$H51*'Base Data'!DD51</f>
        <v>0</v>
      </c>
      <c r="DE51" s="31">
        <f>$H51*'Base Data'!DE51</f>
        <v>0</v>
      </c>
      <c r="DF51" s="31">
        <f>$H51*'Base Data'!DF51</f>
        <v>0</v>
      </c>
      <c r="DG51" s="31">
        <f>$H51*'Base Data'!DG51</f>
        <v>0</v>
      </c>
      <c r="DH51" s="31">
        <f>$H51*'Base Data'!DH51</f>
        <v>0</v>
      </c>
      <c r="DI51" s="31">
        <f>$H51*'Base Data'!DI51</f>
        <v>0</v>
      </c>
      <c r="DJ51" s="31">
        <f>$H51*'Base Data'!DJ51</f>
        <v>0</v>
      </c>
      <c r="DK51" s="31">
        <f>$H51*'Base Data'!DK51</f>
        <v>0</v>
      </c>
      <c r="DL51" s="33">
        <f>$H51*'Base Data'!DL51</f>
        <v>0</v>
      </c>
    </row>
    <row r="52" spans="1:116" s="206" customFormat="1" ht="19.899999999999999" customHeight="1">
      <c r="A52" s="207">
        <f>'LCR Weights'!N52</f>
        <v>0</v>
      </c>
      <c r="B52" s="207"/>
      <c r="C52" s="73"/>
      <c r="D52" s="795" t="s">
        <v>465</v>
      </c>
      <c r="E52" s="798" t="s">
        <v>768</v>
      </c>
      <c r="F52" s="220" t="s">
        <v>89</v>
      </c>
      <c r="G52" s="528"/>
      <c r="H52" s="528"/>
      <c r="I52" s="518"/>
      <c r="J52" s="758">
        <f>SUM(J53:J57)</f>
        <v>0</v>
      </c>
      <c r="K52" s="758">
        <f t="shared" ref="K52:BV52" si="30">SUM(K53:K57)</f>
        <v>0</v>
      </c>
      <c r="L52" s="758">
        <f t="shared" si="30"/>
        <v>0</v>
      </c>
      <c r="M52" s="758">
        <f t="shared" si="30"/>
        <v>0</v>
      </c>
      <c r="N52" s="758">
        <f t="shared" si="30"/>
        <v>0</v>
      </c>
      <c r="O52" s="758">
        <f t="shared" si="30"/>
        <v>0</v>
      </c>
      <c r="P52" s="758">
        <f t="shared" si="30"/>
        <v>0</v>
      </c>
      <c r="Q52" s="758">
        <f t="shared" si="30"/>
        <v>0</v>
      </c>
      <c r="R52" s="758">
        <f t="shared" si="30"/>
        <v>0</v>
      </c>
      <c r="S52" s="758">
        <f t="shared" si="30"/>
        <v>0</v>
      </c>
      <c r="T52" s="758">
        <f t="shared" si="30"/>
        <v>0</v>
      </c>
      <c r="U52" s="758">
        <f t="shared" si="30"/>
        <v>0</v>
      </c>
      <c r="V52" s="758">
        <f t="shared" si="30"/>
        <v>0</v>
      </c>
      <c r="W52" s="758">
        <f t="shared" si="30"/>
        <v>0</v>
      </c>
      <c r="X52" s="758">
        <f t="shared" si="30"/>
        <v>0</v>
      </c>
      <c r="Y52" s="758">
        <f t="shared" si="30"/>
        <v>0</v>
      </c>
      <c r="Z52" s="758">
        <f t="shared" si="30"/>
        <v>0</v>
      </c>
      <c r="AA52" s="758">
        <f t="shared" si="30"/>
        <v>0</v>
      </c>
      <c r="AB52" s="758">
        <f t="shared" si="30"/>
        <v>0</v>
      </c>
      <c r="AC52" s="758">
        <f t="shared" si="30"/>
        <v>0</v>
      </c>
      <c r="AD52" s="758">
        <f t="shared" si="30"/>
        <v>0</v>
      </c>
      <c r="AE52" s="758">
        <f t="shared" si="30"/>
        <v>0</v>
      </c>
      <c r="AF52" s="758">
        <f t="shared" si="30"/>
        <v>0</v>
      </c>
      <c r="AG52" s="758">
        <f t="shared" si="30"/>
        <v>0</v>
      </c>
      <c r="AH52" s="758">
        <f t="shared" si="30"/>
        <v>0</v>
      </c>
      <c r="AI52" s="758">
        <f t="shared" si="30"/>
        <v>0</v>
      </c>
      <c r="AJ52" s="758">
        <f t="shared" si="30"/>
        <v>0</v>
      </c>
      <c r="AK52" s="758">
        <f t="shared" si="30"/>
        <v>0</v>
      </c>
      <c r="AL52" s="758">
        <f t="shared" si="30"/>
        <v>0</v>
      </c>
      <c r="AM52" s="758">
        <f t="shared" si="30"/>
        <v>0</v>
      </c>
      <c r="AN52" s="758">
        <f t="shared" si="30"/>
        <v>0</v>
      </c>
      <c r="AO52" s="758">
        <f t="shared" si="30"/>
        <v>0</v>
      </c>
      <c r="AP52" s="758">
        <f t="shared" si="30"/>
        <v>0</v>
      </c>
      <c r="AQ52" s="758">
        <f t="shared" si="30"/>
        <v>0</v>
      </c>
      <c r="AR52" s="758">
        <f t="shared" si="30"/>
        <v>0</v>
      </c>
      <c r="AS52" s="758">
        <f t="shared" si="30"/>
        <v>0</v>
      </c>
      <c r="AT52" s="758">
        <f t="shared" si="30"/>
        <v>0</v>
      </c>
      <c r="AU52" s="758">
        <f t="shared" si="30"/>
        <v>0</v>
      </c>
      <c r="AV52" s="758">
        <f t="shared" si="30"/>
        <v>0</v>
      </c>
      <c r="AW52" s="758">
        <f t="shared" si="30"/>
        <v>0</v>
      </c>
      <c r="AX52" s="758">
        <f t="shared" si="30"/>
        <v>0</v>
      </c>
      <c r="AY52" s="758">
        <f t="shared" si="30"/>
        <v>0</v>
      </c>
      <c r="AZ52" s="758">
        <f t="shared" si="30"/>
        <v>0</v>
      </c>
      <c r="BA52" s="758">
        <f t="shared" si="30"/>
        <v>0</v>
      </c>
      <c r="BB52" s="758">
        <f t="shared" si="30"/>
        <v>0</v>
      </c>
      <c r="BC52" s="758">
        <f t="shared" si="30"/>
        <v>0</v>
      </c>
      <c r="BD52" s="758">
        <f t="shared" si="30"/>
        <v>0</v>
      </c>
      <c r="BE52" s="758">
        <f t="shared" si="30"/>
        <v>0</v>
      </c>
      <c r="BF52" s="758">
        <f t="shared" si="30"/>
        <v>0</v>
      </c>
      <c r="BG52" s="758">
        <f t="shared" si="30"/>
        <v>0</v>
      </c>
      <c r="BH52" s="758">
        <f t="shared" si="30"/>
        <v>0</v>
      </c>
      <c r="BI52" s="758">
        <f t="shared" si="30"/>
        <v>0</v>
      </c>
      <c r="BJ52" s="758">
        <f t="shared" si="30"/>
        <v>0</v>
      </c>
      <c r="BK52" s="758">
        <f t="shared" si="30"/>
        <v>0</v>
      </c>
      <c r="BL52" s="758">
        <f t="shared" si="30"/>
        <v>0</v>
      </c>
      <c r="BM52" s="758">
        <f t="shared" si="30"/>
        <v>0</v>
      </c>
      <c r="BN52" s="758">
        <f t="shared" si="30"/>
        <v>0</v>
      </c>
      <c r="BO52" s="758">
        <f t="shared" si="30"/>
        <v>0</v>
      </c>
      <c r="BP52" s="758">
        <f t="shared" si="30"/>
        <v>0</v>
      </c>
      <c r="BQ52" s="758">
        <f t="shared" si="30"/>
        <v>0</v>
      </c>
      <c r="BR52" s="758">
        <f t="shared" si="30"/>
        <v>0</v>
      </c>
      <c r="BS52" s="758">
        <f t="shared" si="30"/>
        <v>0</v>
      </c>
      <c r="BT52" s="758">
        <f t="shared" si="30"/>
        <v>0</v>
      </c>
      <c r="BU52" s="758">
        <f t="shared" si="30"/>
        <v>0</v>
      </c>
      <c r="BV52" s="758">
        <f t="shared" si="30"/>
        <v>0</v>
      </c>
      <c r="BW52" s="758">
        <f t="shared" ref="BW52:DL52" si="31">SUM(BW53:BW57)</f>
        <v>0</v>
      </c>
      <c r="BX52" s="758">
        <f t="shared" si="31"/>
        <v>0</v>
      </c>
      <c r="BY52" s="758">
        <f t="shared" si="31"/>
        <v>0</v>
      </c>
      <c r="BZ52" s="758">
        <f t="shared" si="31"/>
        <v>0</v>
      </c>
      <c r="CA52" s="758">
        <f t="shared" si="31"/>
        <v>0</v>
      </c>
      <c r="CB52" s="758">
        <f t="shared" si="31"/>
        <v>0</v>
      </c>
      <c r="CC52" s="758">
        <f t="shared" si="31"/>
        <v>0</v>
      </c>
      <c r="CD52" s="758">
        <f t="shared" si="31"/>
        <v>0</v>
      </c>
      <c r="CE52" s="758">
        <f t="shared" si="31"/>
        <v>0</v>
      </c>
      <c r="CF52" s="758">
        <f t="shared" si="31"/>
        <v>0</v>
      </c>
      <c r="CG52" s="758">
        <f t="shared" si="31"/>
        <v>0</v>
      </c>
      <c r="CH52" s="758">
        <f t="shared" si="31"/>
        <v>0</v>
      </c>
      <c r="CI52" s="758">
        <f t="shared" si="31"/>
        <v>0</v>
      </c>
      <c r="CJ52" s="758">
        <f t="shared" si="31"/>
        <v>0</v>
      </c>
      <c r="CK52" s="758">
        <f t="shared" si="31"/>
        <v>0</v>
      </c>
      <c r="CL52" s="758">
        <f t="shared" si="31"/>
        <v>0</v>
      </c>
      <c r="CM52" s="758">
        <f t="shared" si="31"/>
        <v>0</v>
      </c>
      <c r="CN52" s="758">
        <f t="shared" si="31"/>
        <v>0</v>
      </c>
      <c r="CO52" s="758">
        <f t="shared" si="31"/>
        <v>0</v>
      </c>
      <c r="CP52" s="758">
        <f t="shared" si="31"/>
        <v>0</v>
      </c>
      <c r="CQ52" s="758">
        <f t="shared" si="31"/>
        <v>0</v>
      </c>
      <c r="CR52" s="758">
        <f t="shared" si="31"/>
        <v>0</v>
      </c>
      <c r="CS52" s="758">
        <f t="shared" si="31"/>
        <v>0</v>
      </c>
      <c r="CT52" s="758">
        <f t="shared" si="31"/>
        <v>0</v>
      </c>
      <c r="CU52" s="758">
        <f t="shared" si="31"/>
        <v>0</v>
      </c>
      <c r="CV52" s="758">
        <f t="shared" si="31"/>
        <v>0</v>
      </c>
      <c r="CW52" s="758">
        <f t="shared" si="31"/>
        <v>0</v>
      </c>
      <c r="CX52" s="758">
        <f t="shared" si="31"/>
        <v>0</v>
      </c>
      <c r="CY52" s="758">
        <f t="shared" si="31"/>
        <v>0</v>
      </c>
      <c r="CZ52" s="758">
        <f t="shared" si="31"/>
        <v>0</v>
      </c>
      <c r="DA52" s="758">
        <f t="shared" si="31"/>
        <v>0</v>
      </c>
      <c r="DB52" s="758">
        <f t="shared" si="31"/>
        <v>0</v>
      </c>
      <c r="DC52" s="758">
        <f t="shared" si="31"/>
        <v>0</v>
      </c>
      <c r="DD52" s="758">
        <f t="shared" si="31"/>
        <v>0</v>
      </c>
      <c r="DE52" s="758">
        <f t="shared" si="31"/>
        <v>0</v>
      </c>
      <c r="DF52" s="758">
        <f t="shared" si="31"/>
        <v>0</v>
      </c>
      <c r="DG52" s="758">
        <f t="shared" si="31"/>
        <v>0</v>
      </c>
      <c r="DH52" s="758">
        <f t="shared" si="31"/>
        <v>0</v>
      </c>
      <c r="DI52" s="758">
        <f t="shared" si="31"/>
        <v>0</v>
      </c>
      <c r="DJ52" s="758">
        <f t="shared" si="31"/>
        <v>0</v>
      </c>
      <c r="DK52" s="758">
        <f t="shared" si="31"/>
        <v>0</v>
      </c>
      <c r="DL52" s="519">
        <f t="shared" si="31"/>
        <v>0</v>
      </c>
    </row>
    <row r="53" spans="1:116" s="206" customFormat="1" ht="19.899999999999999" customHeight="1">
      <c r="A53" s="207">
        <f>'LCR Weights'!N53</f>
        <v>0</v>
      </c>
      <c r="B53" s="207"/>
      <c r="C53" s="73"/>
      <c r="D53" s="795" t="s">
        <v>466</v>
      </c>
      <c r="E53" s="798" t="s">
        <v>769</v>
      </c>
      <c r="F53" s="231" t="s">
        <v>91</v>
      </c>
      <c r="G53" s="811">
        <f>'LCR Weights'!M53</f>
        <v>0</v>
      </c>
      <c r="H53" s="811">
        <f>IF(Metrics!$I$7="Reported weights",'LCR Weights'!H53,'LCR Weights'!K53)</f>
        <v>0</v>
      </c>
      <c r="I53" s="518"/>
      <c r="J53" s="758">
        <f>IF('LCR Weights'!$N53=0,1,0)*('Base Data'!J53+'Base Data'!I53)*G53</f>
        <v>0</v>
      </c>
      <c r="K53" s="31">
        <f>'LCR Weights'!$N53*($G53*('Base Data'!$I53+'Base Data'!$J53)/30)+($H53*'Base Data'!K53)</f>
        <v>0</v>
      </c>
      <c r="L53" s="31">
        <f>'LCR Weights'!$N53*($G53*('Base Data'!$I53+'Base Data'!$J53)/30)+($H53*'Base Data'!L53)</f>
        <v>0</v>
      </c>
      <c r="M53" s="31">
        <f>'LCR Weights'!$N53*($G53*('Base Data'!$I53+'Base Data'!$J53)/30)+($H53*'Base Data'!M53)</f>
        <v>0</v>
      </c>
      <c r="N53" s="31">
        <f>'LCR Weights'!$N53*($G53*('Base Data'!$I53+'Base Data'!$J53)/30)+($H53*'Base Data'!N53)</f>
        <v>0</v>
      </c>
      <c r="O53" s="31">
        <f>'LCR Weights'!$N53*($G53*('Base Data'!$I53+'Base Data'!$J53)/30)+($H53*'Base Data'!O53)</f>
        <v>0</v>
      </c>
      <c r="P53" s="31">
        <f>'LCR Weights'!$N53*($G53*('Base Data'!$I53+'Base Data'!$J53)/30)+($H53*'Base Data'!P53)</f>
        <v>0</v>
      </c>
      <c r="Q53" s="31">
        <f>'LCR Weights'!$N53*($G53*('Base Data'!$I53+'Base Data'!$J53)/30)+($H53*'Base Data'!Q53)</f>
        <v>0</v>
      </c>
      <c r="R53" s="31">
        <f>'LCR Weights'!$N53*($G53*('Base Data'!$I53+'Base Data'!$J53)/30)+($H53*'Base Data'!R53)</f>
        <v>0</v>
      </c>
      <c r="S53" s="31">
        <f>'LCR Weights'!$N53*($G53*('Base Data'!$I53+'Base Data'!$J53)/30)+($H53*'Base Data'!S53)</f>
        <v>0</v>
      </c>
      <c r="T53" s="31">
        <f>'LCR Weights'!$N53*($G53*('Base Data'!$I53+'Base Data'!$J53)/30)+($H53*'Base Data'!T53)</f>
        <v>0</v>
      </c>
      <c r="U53" s="31">
        <f>'LCR Weights'!$N53*($G53*('Base Data'!$I53+'Base Data'!$J53)/30)+($H53*'Base Data'!U53)</f>
        <v>0</v>
      </c>
      <c r="V53" s="31">
        <f>'LCR Weights'!$N53*($G53*('Base Data'!$I53+'Base Data'!$J53)/30)+($H53*'Base Data'!V53)</f>
        <v>0</v>
      </c>
      <c r="W53" s="31">
        <f>'LCR Weights'!$N53*($G53*('Base Data'!$I53+'Base Data'!$J53)/30)+($H53*'Base Data'!W53)</f>
        <v>0</v>
      </c>
      <c r="X53" s="31">
        <f>'LCR Weights'!$N53*($G53*('Base Data'!$I53+'Base Data'!$J53)/30)+($H53*'Base Data'!X53)</f>
        <v>0</v>
      </c>
      <c r="Y53" s="31">
        <f>'LCR Weights'!$N53*($G53*('Base Data'!$I53+'Base Data'!$J53)/30)+($H53*'Base Data'!Y53)</f>
        <v>0</v>
      </c>
      <c r="Z53" s="31">
        <f>'LCR Weights'!$N53*($G53*('Base Data'!$I53+'Base Data'!$J53)/30)+($H53*'Base Data'!Z53)</f>
        <v>0</v>
      </c>
      <c r="AA53" s="31">
        <f>'LCR Weights'!$N53*($G53*('Base Data'!$I53+'Base Data'!$J53)/30)+($H53*'Base Data'!AA53)</f>
        <v>0</v>
      </c>
      <c r="AB53" s="31">
        <f>'LCR Weights'!$N53*($G53*('Base Data'!$I53+'Base Data'!$J53)/30)+($H53*'Base Data'!AB53)</f>
        <v>0</v>
      </c>
      <c r="AC53" s="31">
        <f>'LCR Weights'!$N53*($G53*('Base Data'!$I53+'Base Data'!$J53)/30)+($H53*'Base Data'!AC53)</f>
        <v>0</v>
      </c>
      <c r="AD53" s="31">
        <f>'LCR Weights'!$N53*($G53*('Base Data'!$I53+'Base Data'!$J53)/30)+($H53*'Base Data'!AD53)</f>
        <v>0</v>
      </c>
      <c r="AE53" s="31">
        <f>'LCR Weights'!$N53*($G53*('Base Data'!$I53+'Base Data'!$J53)/30)+($H53*'Base Data'!AE53)</f>
        <v>0</v>
      </c>
      <c r="AF53" s="31">
        <f>'LCR Weights'!$N53*($G53*('Base Data'!$I53+'Base Data'!$J53)/30)+($H53*'Base Data'!AF53)</f>
        <v>0</v>
      </c>
      <c r="AG53" s="31">
        <f>'LCR Weights'!$N53*($G53*('Base Data'!$I53+'Base Data'!$J53)/30)+($H53*'Base Data'!AG53)</f>
        <v>0</v>
      </c>
      <c r="AH53" s="31">
        <f>'LCR Weights'!$N53*($G53*('Base Data'!$I53+'Base Data'!$J53)/30)+($H53*'Base Data'!AH53)</f>
        <v>0</v>
      </c>
      <c r="AI53" s="31">
        <f>'LCR Weights'!$N53*($G53*('Base Data'!$I53+'Base Data'!$J53)/30)+($H53*'Base Data'!AI53)</f>
        <v>0</v>
      </c>
      <c r="AJ53" s="31">
        <f>'LCR Weights'!$N53*($G53*('Base Data'!$I53+'Base Data'!$J53)/30)+($H53*'Base Data'!AJ53)</f>
        <v>0</v>
      </c>
      <c r="AK53" s="31">
        <f>'LCR Weights'!$N53*($G53*('Base Data'!$I53+'Base Data'!$J53)/30)+($H53*'Base Data'!AK53)</f>
        <v>0</v>
      </c>
      <c r="AL53" s="31">
        <f>'LCR Weights'!$N53*($G53*('Base Data'!$I53+'Base Data'!$J53)/30)+($H53*'Base Data'!AL53)</f>
        <v>0</v>
      </c>
      <c r="AM53" s="31">
        <f>'LCR Weights'!$N53*($G53*('Base Data'!$I53+'Base Data'!$J53)/30)+($H53*'Base Data'!AM53)</f>
        <v>0</v>
      </c>
      <c r="AN53" s="31">
        <f>'LCR Weights'!$N53*($G53*('Base Data'!$I53+'Base Data'!$J53)/30)+($H53*'Base Data'!AN53)</f>
        <v>0</v>
      </c>
      <c r="AO53" s="31">
        <f>$H53*'Base Data'!AO53</f>
        <v>0</v>
      </c>
      <c r="AP53" s="31">
        <f>$H53*'Base Data'!AP53</f>
        <v>0</v>
      </c>
      <c r="AQ53" s="31">
        <f>$H53*'Base Data'!AQ53</f>
        <v>0</v>
      </c>
      <c r="AR53" s="31">
        <f>$H53*'Base Data'!AR53</f>
        <v>0</v>
      </c>
      <c r="AS53" s="31">
        <f>$H53*'Base Data'!AS53</f>
        <v>0</v>
      </c>
      <c r="AT53" s="31">
        <f>$H53*'Base Data'!AT53</f>
        <v>0</v>
      </c>
      <c r="AU53" s="31">
        <f>$H53*'Base Data'!AU53</f>
        <v>0</v>
      </c>
      <c r="AV53" s="31">
        <f>$H53*'Base Data'!AV53</f>
        <v>0</v>
      </c>
      <c r="AW53" s="31">
        <f>$H53*'Base Data'!AW53</f>
        <v>0</v>
      </c>
      <c r="AX53" s="31">
        <f>$H53*'Base Data'!AX53</f>
        <v>0</v>
      </c>
      <c r="AY53" s="31">
        <f>$H53*'Base Data'!AY53</f>
        <v>0</v>
      </c>
      <c r="AZ53" s="31">
        <f>$H53*'Base Data'!AZ53</f>
        <v>0</v>
      </c>
      <c r="BA53" s="31">
        <f>$H53*'Base Data'!BA53</f>
        <v>0</v>
      </c>
      <c r="BB53" s="31">
        <f>$H53*'Base Data'!BB53</f>
        <v>0</v>
      </c>
      <c r="BC53" s="31">
        <f>$H53*'Base Data'!BC53</f>
        <v>0</v>
      </c>
      <c r="BD53" s="31">
        <f>$H53*'Base Data'!BD53</f>
        <v>0</v>
      </c>
      <c r="BE53" s="31">
        <f>$H53*'Base Data'!BE53</f>
        <v>0</v>
      </c>
      <c r="BF53" s="31">
        <f>$H53*'Base Data'!BF53</f>
        <v>0</v>
      </c>
      <c r="BG53" s="31">
        <f>$H53*'Base Data'!BG53</f>
        <v>0</v>
      </c>
      <c r="BH53" s="31">
        <f>$H53*'Base Data'!BH53</f>
        <v>0</v>
      </c>
      <c r="BI53" s="31">
        <f>$H53*'Base Data'!BI53</f>
        <v>0</v>
      </c>
      <c r="BJ53" s="31">
        <f>$H53*'Base Data'!BJ53</f>
        <v>0</v>
      </c>
      <c r="BK53" s="31">
        <f>$H53*'Base Data'!BK53</f>
        <v>0</v>
      </c>
      <c r="BL53" s="31">
        <f>$H53*'Base Data'!BL53</f>
        <v>0</v>
      </c>
      <c r="BM53" s="31">
        <f>$H53*'Base Data'!BM53</f>
        <v>0</v>
      </c>
      <c r="BN53" s="31">
        <f>$H53*'Base Data'!BN53</f>
        <v>0</v>
      </c>
      <c r="BO53" s="31">
        <f>$H53*'Base Data'!BO53</f>
        <v>0</v>
      </c>
      <c r="BP53" s="31">
        <f>$H53*'Base Data'!BP53</f>
        <v>0</v>
      </c>
      <c r="BQ53" s="31">
        <f>$H53*'Base Data'!BQ53</f>
        <v>0</v>
      </c>
      <c r="BR53" s="31">
        <f>$H53*'Base Data'!BR53</f>
        <v>0</v>
      </c>
      <c r="BS53" s="31">
        <f>$H53*'Base Data'!BS53</f>
        <v>0</v>
      </c>
      <c r="BT53" s="31">
        <f>$H53*'Base Data'!BT53</f>
        <v>0</v>
      </c>
      <c r="BU53" s="31">
        <f>$H53*'Base Data'!BU53</f>
        <v>0</v>
      </c>
      <c r="BV53" s="31">
        <f>$H53*'Base Data'!BV53</f>
        <v>0</v>
      </c>
      <c r="BW53" s="31">
        <f>$H53*'Base Data'!BW53</f>
        <v>0</v>
      </c>
      <c r="BX53" s="31">
        <f>$H53*'Base Data'!BX53</f>
        <v>0</v>
      </c>
      <c r="BY53" s="31">
        <f>$H53*'Base Data'!BY53</f>
        <v>0</v>
      </c>
      <c r="BZ53" s="31">
        <f>$H53*'Base Data'!BZ53</f>
        <v>0</v>
      </c>
      <c r="CA53" s="31">
        <f>$H53*'Base Data'!CA53</f>
        <v>0</v>
      </c>
      <c r="CB53" s="31">
        <f>$H53*'Base Data'!CB53</f>
        <v>0</v>
      </c>
      <c r="CC53" s="31">
        <f>$H53*'Base Data'!CC53</f>
        <v>0</v>
      </c>
      <c r="CD53" s="31">
        <f>$H53*'Base Data'!CD53</f>
        <v>0</v>
      </c>
      <c r="CE53" s="31">
        <f>$H53*'Base Data'!CE53</f>
        <v>0</v>
      </c>
      <c r="CF53" s="31">
        <f>$H53*'Base Data'!CF53</f>
        <v>0</v>
      </c>
      <c r="CG53" s="31">
        <f>$H53*'Base Data'!CG53</f>
        <v>0</v>
      </c>
      <c r="CH53" s="31">
        <f>$H53*'Base Data'!CH53</f>
        <v>0</v>
      </c>
      <c r="CI53" s="31">
        <f>$H53*'Base Data'!CI53</f>
        <v>0</v>
      </c>
      <c r="CJ53" s="31">
        <f>$H53*'Base Data'!CJ53</f>
        <v>0</v>
      </c>
      <c r="CK53" s="31">
        <f>$H53*'Base Data'!CK53</f>
        <v>0</v>
      </c>
      <c r="CL53" s="31">
        <f>$H53*'Base Data'!CL53</f>
        <v>0</v>
      </c>
      <c r="CM53" s="31">
        <f>$H53*'Base Data'!CM53</f>
        <v>0</v>
      </c>
      <c r="CN53" s="31">
        <f>$H53*'Base Data'!CN53</f>
        <v>0</v>
      </c>
      <c r="CO53" s="31">
        <f>$H53*'Base Data'!CO53</f>
        <v>0</v>
      </c>
      <c r="CP53" s="31">
        <f>$H53*'Base Data'!CP53</f>
        <v>0</v>
      </c>
      <c r="CQ53" s="31">
        <f>$H53*'Base Data'!CQ53</f>
        <v>0</v>
      </c>
      <c r="CR53" s="31">
        <f>$H53*'Base Data'!CR53</f>
        <v>0</v>
      </c>
      <c r="CS53" s="31">
        <f>$H53*'Base Data'!CS53</f>
        <v>0</v>
      </c>
      <c r="CT53" s="31">
        <f>$H53*'Base Data'!CT53</f>
        <v>0</v>
      </c>
      <c r="CU53" s="31">
        <f>$H53*'Base Data'!CU53</f>
        <v>0</v>
      </c>
      <c r="CV53" s="31">
        <f>$H53*'Base Data'!CV53</f>
        <v>0</v>
      </c>
      <c r="CW53" s="31">
        <f>$H53*'Base Data'!CW53</f>
        <v>0</v>
      </c>
      <c r="CX53" s="31">
        <f>$H53*'Base Data'!CX53</f>
        <v>0</v>
      </c>
      <c r="CY53" s="31">
        <f>$H53*'Base Data'!CY53</f>
        <v>0</v>
      </c>
      <c r="CZ53" s="31">
        <f>$H53*'Base Data'!CZ53</f>
        <v>0</v>
      </c>
      <c r="DA53" s="31">
        <f>$H53*'Base Data'!DA53</f>
        <v>0</v>
      </c>
      <c r="DB53" s="31">
        <f>$H53*'Base Data'!DB53</f>
        <v>0</v>
      </c>
      <c r="DC53" s="31">
        <f>$H53*'Base Data'!DC53</f>
        <v>0</v>
      </c>
      <c r="DD53" s="31">
        <f>$H53*'Base Data'!DD53</f>
        <v>0</v>
      </c>
      <c r="DE53" s="31">
        <f>$H53*'Base Data'!DE53</f>
        <v>0</v>
      </c>
      <c r="DF53" s="31">
        <f>$H53*'Base Data'!DF53</f>
        <v>0</v>
      </c>
      <c r="DG53" s="31">
        <f>$H53*'Base Data'!DG53</f>
        <v>0</v>
      </c>
      <c r="DH53" s="31">
        <f>$H53*'Base Data'!DH53</f>
        <v>0</v>
      </c>
      <c r="DI53" s="31">
        <f>$H53*'Base Data'!DI53</f>
        <v>0</v>
      </c>
      <c r="DJ53" s="31">
        <f>$H53*'Base Data'!DJ53</f>
        <v>0</v>
      </c>
      <c r="DK53" s="31">
        <f>$H53*'Base Data'!DK53</f>
        <v>0</v>
      </c>
      <c r="DL53" s="33">
        <f>$H53*'Base Data'!DL53</f>
        <v>0</v>
      </c>
    </row>
    <row r="54" spans="1:116" s="206" customFormat="1" ht="19.899999999999999" customHeight="1">
      <c r="A54" s="207">
        <f>'LCR Weights'!N54</f>
        <v>0</v>
      </c>
      <c r="B54" s="207"/>
      <c r="C54" s="73"/>
      <c r="D54" s="795" t="s">
        <v>563</v>
      </c>
      <c r="E54" s="798" t="s">
        <v>770</v>
      </c>
      <c r="F54" s="231" t="s">
        <v>93</v>
      </c>
      <c r="G54" s="811">
        <f>'LCR Weights'!M54</f>
        <v>0</v>
      </c>
      <c r="H54" s="811">
        <f>IF(Metrics!$I$7="Reported weights",'LCR Weights'!H54,'LCR Weights'!K54)</f>
        <v>0</v>
      </c>
      <c r="I54" s="518"/>
      <c r="J54" s="758">
        <f>IF('LCR Weights'!$N54=0,1,0)*('Base Data'!J54+'Base Data'!I54)*G54</f>
        <v>0</v>
      </c>
      <c r="K54" s="31">
        <f>'LCR Weights'!$N54*($G54*('Base Data'!$I54+'Base Data'!$J54)/30)+($H54*'Base Data'!K54)</f>
        <v>0</v>
      </c>
      <c r="L54" s="31">
        <f>'LCR Weights'!$N54*($G54*('Base Data'!$I54+'Base Data'!$J54)/30)+($H54*'Base Data'!L54)</f>
        <v>0</v>
      </c>
      <c r="M54" s="31">
        <f>'LCR Weights'!$N54*($G54*('Base Data'!$I54+'Base Data'!$J54)/30)+($H54*'Base Data'!M54)</f>
        <v>0</v>
      </c>
      <c r="N54" s="31">
        <f>'LCR Weights'!$N54*($G54*('Base Data'!$I54+'Base Data'!$J54)/30)+($H54*'Base Data'!N54)</f>
        <v>0</v>
      </c>
      <c r="O54" s="31">
        <f>'LCR Weights'!$N54*($G54*('Base Data'!$I54+'Base Data'!$J54)/30)+($H54*'Base Data'!O54)</f>
        <v>0</v>
      </c>
      <c r="P54" s="31">
        <f>'LCR Weights'!$N54*($G54*('Base Data'!$I54+'Base Data'!$J54)/30)+($H54*'Base Data'!P54)</f>
        <v>0</v>
      </c>
      <c r="Q54" s="31">
        <f>'LCR Weights'!$N54*($G54*('Base Data'!$I54+'Base Data'!$J54)/30)+($H54*'Base Data'!Q54)</f>
        <v>0</v>
      </c>
      <c r="R54" s="31">
        <f>'LCR Weights'!$N54*($G54*('Base Data'!$I54+'Base Data'!$J54)/30)+($H54*'Base Data'!R54)</f>
        <v>0</v>
      </c>
      <c r="S54" s="31">
        <f>'LCR Weights'!$N54*($G54*('Base Data'!$I54+'Base Data'!$J54)/30)+($H54*'Base Data'!S54)</f>
        <v>0</v>
      </c>
      <c r="T54" s="31">
        <f>'LCR Weights'!$N54*($G54*('Base Data'!$I54+'Base Data'!$J54)/30)+($H54*'Base Data'!T54)</f>
        <v>0</v>
      </c>
      <c r="U54" s="31">
        <f>'LCR Weights'!$N54*($G54*('Base Data'!$I54+'Base Data'!$J54)/30)+($H54*'Base Data'!U54)</f>
        <v>0</v>
      </c>
      <c r="V54" s="31">
        <f>'LCR Weights'!$N54*($G54*('Base Data'!$I54+'Base Data'!$J54)/30)+($H54*'Base Data'!V54)</f>
        <v>0</v>
      </c>
      <c r="W54" s="31">
        <f>'LCR Weights'!$N54*($G54*('Base Data'!$I54+'Base Data'!$J54)/30)+($H54*'Base Data'!W54)</f>
        <v>0</v>
      </c>
      <c r="X54" s="31">
        <f>'LCR Weights'!$N54*($G54*('Base Data'!$I54+'Base Data'!$J54)/30)+($H54*'Base Data'!X54)</f>
        <v>0</v>
      </c>
      <c r="Y54" s="31">
        <f>'LCR Weights'!$N54*($G54*('Base Data'!$I54+'Base Data'!$J54)/30)+($H54*'Base Data'!Y54)</f>
        <v>0</v>
      </c>
      <c r="Z54" s="31">
        <f>'LCR Weights'!$N54*($G54*('Base Data'!$I54+'Base Data'!$J54)/30)+($H54*'Base Data'!Z54)</f>
        <v>0</v>
      </c>
      <c r="AA54" s="31">
        <f>'LCR Weights'!$N54*($G54*('Base Data'!$I54+'Base Data'!$J54)/30)+($H54*'Base Data'!AA54)</f>
        <v>0</v>
      </c>
      <c r="AB54" s="31">
        <f>'LCR Weights'!$N54*($G54*('Base Data'!$I54+'Base Data'!$J54)/30)+($H54*'Base Data'!AB54)</f>
        <v>0</v>
      </c>
      <c r="AC54" s="31">
        <f>'LCR Weights'!$N54*($G54*('Base Data'!$I54+'Base Data'!$J54)/30)+($H54*'Base Data'!AC54)</f>
        <v>0</v>
      </c>
      <c r="AD54" s="31">
        <f>'LCR Weights'!$N54*($G54*('Base Data'!$I54+'Base Data'!$J54)/30)+($H54*'Base Data'!AD54)</f>
        <v>0</v>
      </c>
      <c r="AE54" s="31">
        <f>'LCR Weights'!$N54*($G54*('Base Data'!$I54+'Base Data'!$J54)/30)+($H54*'Base Data'!AE54)</f>
        <v>0</v>
      </c>
      <c r="AF54" s="31">
        <f>'LCR Weights'!$N54*($G54*('Base Data'!$I54+'Base Data'!$J54)/30)+($H54*'Base Data'!AF54)</f>
        <v>0</v>
      </c>
      <c r="AG54" s="31">
        <f>'LCR Weights'!$N54*($G54*('Base Data'!$I54+'Base Data'!$J54)/30)+($H54*'Base Data'!AG54)</f>
        <v>0</v>
      </c>
      <c r="AH54" s="31">
        <f>'LCR Weights'!$N54*($G54*('Base Data'!$I54+'Base Data'!$J54)/30)+($H54*'Base Data'!AH54)</f>
        <v>0</v>
      </c>
      <c r="AI54" s="31">
        <f>'LCR Weights'!$N54*($G54*('Base Data'!$I54+'Base Data'!$J54)/30)+($H54*'Base Data'!AI54)</f>
        <v>0</v>
      </c>
      <c r="AJ54" s="31">
        <f>'LCR Weights'!$N54*($G54*('Base Data'!$I54+'Base Data'!$J54)/30)+($H54*'Base Data'!AJ54)</f>
        <v>0</v>
      </c>
      <c r="AK54" s="31">
        <f>'LCR Weights'!$N54*($G54*('Base Data'!$I54+'Base Data'!$J54)/30)+($H54*'Base Data'!AK54)</f>
        <v>0</v>
      </c>
      <c r="AL54" s="31">
        <f>'LCR Weights'!$N54*($G54*('Base Data'!$I54+'Base Data'!$J54)/30)+($H54*'Base Data'!AL54)</f>
        <v>0</v>
      </c>
      <c r="AM54" s="31">
        <f>'LCR Weights'!$N54*($G54*('Base Data'!$I54+'Base Data'!$J54)/30)+($H54*'Base Data'!AM54)</f>
        <v>0</v>
      </c>
      <c r="AN54" s="31">
        <f>'LCR Weights'!$N54*($G54*('Base Data'!$I54+'Base Data'!$J54)/30)+($H54*'Base Data'!AN54)</f>
        <v>0</v>
      </c>
      <c r="AO54" s="31">
        <f>$H54*'Base Data'!AO54</f>
        <v>0</v>
      </c>
      <c r="AP54" s="31">
        <f>$H54*'Base Data'!AP54</f>
        <v>0</v>
      </c>
      <c r="AQ54" s="31">
        <f>$H54*'Base Data'!AQ54</f>
        <v>0</v>
      </c>
      <c r="AR54" s="31">
        <f>$H54*'Base Data'!AR54</f>
        <v>0</v>
      </c>
      <c r="AS54" s="31">
        <f>$H54*'Base Data'!AS54</f>
        <v>0</v>
      </c>
      <c r="AT54" s="31">
        <f>$H54*'Base Data'!AT54</f>
        <v>0</v>
      </c>
      <c r="AU54" s="31">
        <f>$H54*'Base Data'!AU54</f>
        <v>0</v>
      </c>
      <c r="AV54" s="31">
        <f>$H54*'Base Data'!AV54</f>
        <v>0</v>
      </c>
      <c r="AW54" s="31">
        <f>$H54*'Base Data'!AW54</f>
        <v>0</v>
      </c>
      <c r="AX54" s="31">
        <f>$H54*'Base Data'!AX54</f>
        <v>0</v>
      </c>
      <c r="AY54" s="31">
        <f>$H54*'Base Data'!AY54</f>
        <v>0</v>
      </c>
      <c r="AZ54" s="31">
        <f>$H54*'Base Data'!AZ54</f>
        <v>0</v>
      </c>
      <c r="BA54" s="31">
        <f>$H54*'Base Data'!BA54</f>
        <v>0</v>
      </c>
      <c r="BB54" s="31">
        <f>$H54*'Base Data'!BB54</f>
        <v>0</v>
      </c>
      <c r="BC54" s="31">
        <f>$H54*'Base Data'!BC54</f>
        <v>0</v>
      </c>
      <c r="BD54" s="31">
        <f>$H54*'Base Data'!BD54</f>
        <v>0</v>
      </c>
      <c r="BE54" s="31">
        <f>$H54*'Base Data'!BE54</f>
        <v>0</v>
      </c>
      <c r="BF54" s="31">
        <f>$H54*'Base Data'!BF54</f>
        <v>0</v>
      </c>
      <c r="BG54" s="31">
        <f>$H54*'Base Data'!BG54</f>
        <v>0</v>
      </c>
      <c r="BH54" s="31">
        <f>$H54*'Base Data'!BH54</f>
        <v>0</v>
      </c>
      <c r="BI54" s="31">
        <f>$H54*'Base Data'!BI54</f>
        <v>0</v>
      </c>
      <c r="BJ54" s="31">
        <f>$H54*'Base Data'!BJ54</f>
        <v>0</v>
      </c>
      <c r="BK54" s="31">
        <f>$H54*'Base Data'!BK54</f>
        <v>0</v>
      </c>
      <c r="BL54" s="31">
        <f>$H54*'Base Data'!BL54</f>
        <v>0</v>
      </c>
      <c r="BM54" s="31">
        <f>$H54*'Base Data'!BM54</f>
        <v>0</v>
      </c>
      <c r="BN54" s="31">
        <f>$H54*'Base Data'!BN54</f>
        <v>0</v>
      </c>
      <c r="BO54" s="31">
        <f>$H54*'Base Data'!BO54</f>
        <v>0</v>
      </c>
      <c r="BP54" s="31">
        <f>$H54*'Base Data'!BP54</f>
        <v>0</v>
      </c>
      <c r="BQ54" s="31">
        <f>$H54*'Base Data'!BQ54</f>
        <v>0</v>
      </c>
      <c r="BR54" s="31">
        <f>$H54*'Base Data'!BR54</f>
        <v>0</v>
      </c>
      <c r="BS54" s="31">
        <f>$H54*'Base Data'!BS54</f>
        <v>0</v>
      </c>
      <c r="BT54" s="31">
        <f>$H54*'Base Data'!BT54</f>
        <v>0</v>
      </c>
      <c r="BU54" s="31">
        <f>$H54*'Base Data'!BU54</f>
        <v>0</v>
      </c>
      <c r="BV54" s="31">
        <f>$H54*'Base Data'!BV54</f>
        <v>0</v>
      </c>
      <c r="BW54" s="31">
        <f>$H54*'Base Data'!BW54</f>
        <v>0</v>
      </c>
      <c r="BX54" s="31">
        <f>$H54*'Base Data'!BX54</f>
        <v>0</v>
      </c>
      <c r="BY54" s="31">
        <f>$H54*'Base Data'!BY54</f>
        <v>0</v>
      </c>
      <c r="BZ54" s="31">
        <f>$H54*'Base Data'!BZ54</f>
        <v>0</v>
      </c>
      <c r="CA54" s="31">
        <f>$H54*'Base Data'!CA54</f>
        <v>0</v>
      </c>
      <c r="CB54" s="31">
        <f>$H54*'Base Data'!CB54</f>
        <v>0</v>
      </c>
      <c r="CC54" s="31">
        <f>$H54*'Base Data'!CC54</f>
        <v>0</v>
      </c>
      <c r="CD54" s="31">
        <f>$H54*'Base Data'!CD54</f>
        <v>0</v>
      </c>
      <c r="CE54" s="31">
        <f>$H54*'Base Data'!CE54</f>
        <v>0</v>
      </c>
      <c r="CF54" s="31">
        <f>$H54*'Base Data'!CF54</f>
        <v>0</v>
      </c>
      <c r="CG54" s="31">
        <f>$H54*'Base Data'!CG54</f>
        <v>0</v>
      </c>
      <c r="CH54" s="31">
        <f>$H54*'Base Data'!CH54</f>
        <v>0</v>
      </c>
      <c r="CI54" s="31">
        <f>$H54*'Base Data'!CI54</f>
        <v>0</v>
      </c>
      <c r="CJ54" s="31">
        <f>$H54*'Base Data'!CJ54</f>
        <v>0</v>
      </c>
      <c r="CK54" s="31">
        <f>$H54*'Base Data'!CK54</f>
        <v>0</v>
      </c>
      <c r="CL54" s="31">
        <f>$H54*'Base Data'!CL54</f>
        <v>0</v>
      </c>
      <c r="CM54" s="31">
        <f>$H54*'Base Data'!CM54</f>
        <v>0</v>
      </c>
      <c r="CN54" s="31">
        <f>$H54*'Base Data'!CN54</f>
        <v>0</v>
      </c>
      <c r="CO54" s="31">
        <f>$H54*'Base Data'!CO54</f>
        <v>0</v>
      </c>
      <c r="CP54" s="31">
        <f>$H54*'Base Data'!CP54</f>
        <v>0</v>
      </c>
      <c r="CQ54" s="31">
        <f>$H54*'Base Data'!CQ54</f>
        <v>0</v>
      </c>
      <c r="CR54" s="31">
        <f>$H54*'Base Data'!CR54</f>
        <v>0</v>
      </c>
      <c r="CS54" s="31">
        <f>$H54*'Base Data'!CS54</f>
        <v>0</v>
      </c>
      <c r="CT54" s="31">
        <f>$H54*'Base Data'!CT54</f>
        <v>0</v>
      </c>
      <c r="CU54" s="31">
        <f>$H54*'Base Data'!CU54</f>
        <v>0</v>
      </c>
      <c r="CV54" s="31">
        <f>$H54*'Base Data'!CV54</f>
        <v>0</v>
      </c>
      <c r="CW54" s="31">
        <f>$H54*'Base Data'!CW54</f>
        <v>0</v>
      </c>
      <c r="CX54" s="31">
        <f>$H54*'Base Data'!CX54</f>
        <v>0</v>
      </c>
      <c r="CY54" s="31">
        <f>$H54*'Base Data'!CY54</f>
        <v>0</v>
      </c>
      <c r="CZ54" s="31">
        <f>$H54*'Base Data'!CZ54</f>
        <v>0</v>
      </c>
      <c r="DA54" s="31">
        <f>$H54*'Base Data'!DA54</f>
        <v>0</v>
      </c>
      <c r="DB54" s="31">
        <f>$H54*'Base Data'!DB54</f>
        <v>0</v>
      </c>
      <c r="DC54" s="31">
        <f>$H54*'Base Data'!DC54</f>
        <v>0</v>
      </c>
      <c r="DD54" s="31">
        <f>$H54*'Base Data'!DD54</f>
        <v>0</v>
      </c>
      <c r="DE54" s="31">
        <f>$H54*'Base Data'!DE54</f>
        <v>0</v>
      </c>
      <c r="DF54" s="31">
        <f>$H54*'Base Data'!DF54</f>
        <v>0</v>
      </c>
      <c r="DG54" s="31">
        <f>$H54*'Base Data'!DG54</f>
        <v>0</v>
      </c>
      <c r="DH54" s="31">
        <f>$H54*'Base Data'!DH54</f>
        <v>0</v>
      </c>
      <c r="DI54" s="31">
        <f>$H54*'Base Data'!DI54</f>
        <v>0</v>
      </c>
      <c r="DJ54" s="31">
        <f>$H54*'Base Data'!DJ54</f>
        <v>0</v>
      </c>
      <c r="DK54" s="31">
        <f>$H54*'Base Data'!DK54</f>
        <v>0</v>
      </c>
      <c r="DL54" s="33">
        <f>$H54*'Base Data'!DL54</f>
        <v>0</v>
      </c>
    </row>
    <row r="55" spans="1:116" s="206" customFormat="1" ht="19.899999999999999" customHeight="1">
      <c r="A55" s="207">
        <f>'LCR Weights'!N55</f>
        <v>0</v>
      </c>
      <c r="B55" s="207"/>
      <c r="C55" s="73"/>
      <c r="D55" s="795" t="s">
        <v>564</v>
      </c>
      <c r="E55" s="798" t="s">
        <v>771</v>
      </c>
      <c r="F55" s="231" t="s">
        <v>968</v>
      </c>
      <c r="G55" s="811">
        <f>'LCR Weights'!M55</f>
        <v>0</v>
      </c>
      <c r="H55" s="811">
        <f>IF(Metrics!$I$7="Reported weights",'LCR Weights'!H55,'LCR Weights'!K55)</f>
        <v>0</v>
      </c>
      <c r="I55" s="518"/>
      <c r="J55" s="758">
        <f>IF('LCR Weights'!$N55=0,1,0)*('Base Data'!J55+'Base Data'!I55)*G55</f>
        <v>0</v>
      </c>
      <c r="K55" s="31">
        <f>'LCR Weights'!$N55*($G55*('Base Data'!$I55+'Base Data'!$J55)/30)+($H55*'Base Data'!K55)</f>
        <v>0</v>
      </c>
      <c r="L55" s="31">
        <f>'LCR Weights'!$N55*($G55*('Base Data'!$I55+'Base Data'!$J55)/30)+($H55*'Base Data'!L55)</f>
        <v>0</v>
      </c>
      <c r="M55" s="31">
        <f>'LCR Weights'!$N55*($G55*('Base Data'!$I55+'Base Data'!$J55)/30)+($H55*'Base Data'!M55)</f>
        <v>0</v>
      </c>
      <c r="N55" s="31">
        <f>'LCR Weights'!$N55*($G55*('Base Data'!$I55+'Base Data'!$J55)/30)+($H55*'Base Data'!N55)</f>
        <v>0</v>
      </c>
      <c r="O55" s="31">
        <f>'LCR Weights'!$N55*($G55*('Base Data'!$I55+'Base Data'!$J55)/30)+($H55*'Base Data'!O55)</f>
        <v>0</v>
      </c>
      <c r="P55" s="31">
        <f>'LCR Weights'!$N55*($G55*('Base Data'!$I55+'Base Data'!$J55)/30)+($H55*'Base Data'!P55)</f>
        <v>0</v>
      </c>
      <c r="Q55" s="31">
        <f>'LCR Weights'!$N55*($G55*('Base Data'!$I55+'Base Data'!$J55)/30)+($H55*'Base Data'!Q55)</f>
        <v>0</v>
      </c>
      <c r="R55" s="31">
        <f>'LCR Weights'!$N55*($G55*('Base Data'!$I55+'Base Data'!$J55)/30)+($H55*'Base Data'!R55)</f>
        <v>0</v>
      </c>
      <c r="S55" s="31">
        <f>'LCR Weights'!$N55*($G55*('Base Data'!$I55+'Base Data'!$J55)/30)+($H55*'Base Data'!S55)</f>
        <v>0</v>
      </c>
      <c r="T55" s="31">
        <f>'LCR Weights'!$N55*($G55*('Base Data'!$I55+'Base Data'!$J55)/30)+($H55*'Base Data'!T55)</f>
        <v>0</v>
      </c>
      <c r="U55" s="31">
        <f>'LCR Weights'!$N55*($G55*('Base Data'!$I55+'Base Data'!$J55)/30)+($H55*'Base Data'!U55)</f>
        <v>0</v>
      </c>
      <c r="V55" s="31">
        <f>'LCR Weights'!$N55*($G55*('Base Data'!$I55+'Base Data'!$J55)/30)+($H55*'Base Data'!V55)</f>
        <v>0</v>
      </c>
      <c r="W55" s="31">
        <f>'LCR Weights'!$N55*($G55*('Base Data'!$I55+'Base Data'!$J55)/30)+($H55*'Base Data'!W55)</f>
        <v>0</v>
      </c>
      <c r="X55" s="31">
        <f>'LCR Weights'!$N55*($G55*('Base Data'!$I55+'Base Data'!$J55)/30)+($H55*'Base Data'!X55)</f>
        <v>0</v>
      </c>
      <c r="Y55" s="31">
        <f>'LCR Weights'!$N55*($G55*('Base Data'!$I55+'Base Data'!$J55)/30)+($H55*'Base Data'!Y55)</f>
        <v>0</v>
      </c>
      <c r="Z55" s="31">
        <f>'LCR Weights'!$N55*($G55*('Base Data'!$I55+'Base Data'!$J55)/30)+($H55*'Base Data'!Z55)</f>
        <v>0</v>
      </c>
      <c r="AA55" s="31">
        <f>'LCR Weights'!$N55*($G55*('Base Data'!$I55+'Base Data'!$J55)/30)+($H55*'Base Data'!AA55)</f>
        <v>0</v>
      </c>
      <c r="AB55" s="31">
        <f>'LCR Weights'!$N55*($G55*('Base Data'!$I55+'Base Data'!$J55)/30)+($H55*'Base Data'!AB55)</f>
        <v>0</v>
      </c>
      <c r="AC55" s="31">
        <f>'LCR Weights'!$N55*($G55*('Base Data'!$I55+'Base Data'!$J55)/30)+($H55*'Base Data'!AC55)</f>
        <v>0</v>
      </c>
      <c r="AD55" s="31">
        <f>'LCR Weights'!$N55*($G55*('Base Data'!$I55+'Base Data'!$J55)/30)+($H55*'Base Data'!AD55)</f>
        <v>0</v>
      </c>
      <c r="AE55" s="31">
        <f>'LCR Weights'!$N55*($G55*('Base Data'!$I55+'Base Data'!$J55)/30)+($H55*'Base Data'!AE55)</f>
        <v>0</v>
      </c>
      <c r="AF55" s="31">
        <f>'LCR Weights'!$N55*($G55*('Base Data'!$I55+'Base Data'!$J55)/30)+($H55*'Base Data'!AF55)</f>
        <v>0</v>
      </c>
      <c r="AG55" s="31">
        <f>'LCR Weights'!$N55*($G55*('Base Data'!$I55+'Base Data'!$J55)/30)+($H55*'Base Data'!AG55)</f>
        <v>0</v>
      </c>
      <c r="AH55" s="31">
        <f>'LCR Weights'!$N55*($G55*('Base Data'!$I55+'Base Data'!$J55)/30)+($H55*'Base Data'!AH55)</f>
        <v>0</v>
      </c>
      <c r="AI55" s="31">
        <f>'LCR Weights'!$N55*($G55*('Base Data'!$I55+'Base Data'!$J55)/30)+($H55*'Base Data'!AI55)</f>
        <v>0</v>
      </c>
      <c r="AJ55" s="31">
        <f>'LCR Weights'!$N55*($G55*('Base Data'!$I55+'Base Data'!$J55)/30)+($H55*'Base Data'!AJ55)</f>
        <v>0</v>
      </c>
      <c r="AK55" s="31">
        <f>'LCR Weights'!$N55*($G55*('Base Data'!$I55+'Base Data'!$J55)/30)+($H55*'Base Data'!AK55)</f>
        <v>0</v>
      </c>
      <c r="AL55" s="31">
        <f>'LCR Weights'!$N55*($G55*('Base Data'!$I55+'Base Data'!$J55)/30)+($H55*'Base Data'!AL55)</f>
        <v>0</v>
      </c>
      <c r="AM55" s="31">
        <f>'LCR Weights'!$N55*($G55*('Base Data'!$I55+'Base Data'!$J55)/30)+($H55*'Base Data'!AM55)</f>
        <v>0</v>
      </c>
      <c r="AN55" s="31">
        <f>'LCR Weights'!$N55*($G55*('Base Data'!$I55+'Base Data'!$J55)/30)+($H55*'Base Data'!AN55)</f>
        <v>0</v>
      </c>
      <c r="AO55" s="31">
        <f>$H55*'Base Data'!AO55</f>
        <v>0</v>
      </c>
      <c r="AP55" s="31">
        <f>$H55*'Base Data'!AP55</f>
        <v>0</v>
      </c>
      <c r="AQ55" s="31">
        <f>$H55*'Base Data'!AQ55</f>
        <v>0</v>
      </c>
      <c r="AR55" s="31">
        <f>$H55*'Base Data'!AR55</f>
        <v>0</v>
      </c>
      <c r="AS55" s="31">
        <f>$H55*'Base Data'!AS55</f>
        <v>0</v>
      </c>
      <c r="AT55" s="31">
        <f>$H55*'Base Data'!AT55</f>
        <v>0</v>
      </c>
      <c r="AU55" s="31">
        <f>$H55*'Base Data'!AU55</f>
        <v>0</v>
      </c>
      <c r="AV55" s="31">
        <f>$H55*'Base Data'!AV55</f>
        <v>0</v>
      </c>
      <c r="AW55" s="31">
        <f>$H55*'Base Data'!AW55</f>
        <v>0</v>
      </c>
      <c r="AX55" s="31">
        <f>$H55*'Base Data'!AX55</f>
        <v>0</v>
      </c>
      <c r="AY55" s="31">
        <f>$H55*'Base Data'!AY55</f>
        <v>0</v>
      </c>
      <c r="AZ55" s="31">
        <f>$H55*'Base Data'!AZ55</f>
        <v>0</v>
      </c>
      <c r="BA55" s="31">
        <f>$H55*'Base Data'!BA55</f>
        <v>0</v>
      </c>
      <c r="BB55" s="31">
        <f>$H55*'Base Data'!BB55</f>
        <v>0</v>
      </c>
      <c r="BC55" s="31">
        <f>$H55*'Base Data'!BC55</f>
        <v>0</v>
      </c>
      <c r="BD55" s="31">
        <f>$H55*'Base Data'!BD55</f>
        <v>0</v>
      </c>
      <c r="BE55" s="31">
        <f>$H55*'Base Data'!BE55</f>
        <v>0</v>
      </c>
      <c r="BF55" s="31">
        <f>$H55*'Base Data'!BF55</f>
        <v>0</v>
      </c>
      <c r="BG55" s="31">
        <f>$H55*'Base Data'!BG55</f>
        <v>0</v>
      </c>
      <c r="BH55" s="31">
        <f>$H55*'Base Data'!BH55</f>
        <v>0</v>
      </c>
      <c r="BI55" s="31">
        <f>$H55*'Base Data'!BI55</f>
        <v>0</v>
      </c>
      <c r="BJ55" s="31">
        <f>$H55*'Base Data'!BJ55</f>
        <v>0</v>
      </c>
      <c r="BK55" s="31">
        <f>$H55*'Base Data'!BK55</f>
        <v>0</v>
      </c>
      <c r="BL55" s="31">
        <f>$H55*'Base Data'!BL55</f>
        <v>0</v>
      </c>
      <c r="BM55" s="31">
        <f>$H55*'Base Data'!BM55</f>
        <v>0</v>
      </c>
      <c r="BN55" s="31">
        <f>$H55*'Base Data'!BN55</f>
        <v>0</v>
      </c>
      <c r="BO55" s="31">
        <f>$H55*'Base Data'!BO55</f>
        <v>0</v>
      </c>
      <c r="BP55" s="31">
        <f>$H55*'Base Data'!BP55</f>
        <v>0</v>
      </c>
      <c r="BQ55" s="31">
        <f>$H55*'Base Data'!BQ55</f>
        <v>0</v>
      </c>
      <c r="BR55" s="31">
        <f>$H55*'Base Data'!BR55</f>
        <v>0</v>
      </c>
      <c r="BS55" s="31">
        <f>$H55*'Base Data'!BS55</f>
        <v>0</v>
      </c>
      <c r="BT55" s="31">
        <f>$H55*'Base Data'!BT55</f>
        <v>0</v>
      </c>
      <c r="BU55" s="31">
        <f>$H55*'Base Data'!BU55</f>
        <v>0</v>
      </c>
      <c r="BV55" s="31">
        <f>$H55*'Base Data'!BV55</f>
        <v>0</v>
      </c>
      <c r="BW55" s="31">
        <f>$H55*'Base Data'!BW55</f>
        <v>0</v>
      </c>
      <c r="BX55" s="31">
        <f>$H55*'Base Data'!BX55</f>
        <v>0</v>
      </c>
      <c r="BY55" s="31">
        <f>$H55*'Base Data'!BY55</f>
        <v>0</v>
      </c>
      <c r="BZ55" s="31">
        <f>$H55*'Base Data'!BZ55</f>
        <v>0</v>
      </c>
      <c r="CA55" s="31">
        <f>$H55*'Base Data'!CA55</f>
        <v>0</v>
      </c>
      <c r="CB55" s="31">
        <f>$H55*'Base Data'!CB55</f>
        <v>0</v>
      </c>
      <c r="CC55" s="31">
        <f>$H55*'Base Data'!CC55</f>
        <v>0</v>
      </c>
      <c r="CD55" s="31">
        <f>$H55*'Base Data'!CD55</f>
        <v>0</v>
      </c>
      <c r="CE55" s="31">
        <f>$H55*'Base Data'!CE55</f>
        <v>0</v>
      </c>
      <c r="CF55" s="31">
        <f>$H55*'Base Data'!CF55</f>
        <v>0</v>
      </c>
      <c r="CG55" s="31">
        <f>$H55*'Base Data'!CG55</f>
        <v>0</v>
      </c>
      <c r="CH55" s="31">
        <f>$H55*'Base Data'!CH55</f>
        <v>0</v>
      </c>
      <c r="CI55" s="31">
        <f>$H55*'Base Data'!CI55</f>
        <v>0</v>
      </c>
      <c r="CJ55" s="31">
        <f>$H55*'Base Data'!CJ55</f>
        <v>0</v>
      </c>
      <c r="CK55" s="31">
        <f>$H55*'Base Data'!CK55</f>
        <v>0</v>
      </c>
      <c r="CL55" s="31">
        <f>$H55*'Base Data'!CL55</f>
        <v>0</v>
      </c>
      <c r="CM55" s="31">
        <f>$H55*'Base Data'!CM55</f>
        <v>0</v>
      </c>
      <c r="CN55" s="31">
        <f>$H55*'Base Data'!CN55</f>
        <v>0</v>
      </c>
      <c r="CO55" s="31">
        <f>$H55*'Base Data'!CO55</f>
        <v>0</v>
      </c>
      <c r="CP55" s="31">
        <f>$H55*'Base Data'!CP55</f>
        <v>0</v>
      </c>
      <c r="CQ55" s="31">
        <f>$H55*'Base Data'!CQ55</f>
        <v>0</v>
      </c>
      <c r="CR55" s="31">
        <f>$H55*'Base Data'!CR55</f>
        <v>0</v>
      </c>
      <c r="CS55" s="31">
        <f>$H55*'Base Data'!CS55</f>
        <v>0</v>
      </c>
      <c r="CT55" s="31">
        <f>$H55*'Base Data'!CT55</f>
        <v>0</v>
      </c>
      <c r="CU55" s="31">
        <f>$H55*'Base Data'!CU55</f>
        <v>0</v>
      </c>
      <c r="CV55" s="31">
        <f>$H55*'Base Data'!CV55</f>
        <v>0</v>
      </c>
      <c r="CW55" s="31">
        <f>$H55*'Base Data'!CW55</f>
        <v>0</v>
      </c>
      <c r="CX55" s="31">
        <f>$H55*'Base Data'!CX55</f>
        <v>0</v>
      </c>
      <c r="CY55" s="31">
        <f>$H55*'Base Data'!CY55</f>
        <v>0</v>
      </c>
      <c r="CZ55" s="31">
        <f>$H55*'Base Data'!CZ55</f>
        <v>0</v>
      </c>
      <c r="DA55" s="31">
        <f>$H55*'Base Data'!DA55</f>
        <v>0</v>
      </c>
      <c r="DB55" s="31">
        <f>$H55*'Base Data'!DB55</f>
        <v>0</v>
      </c>
      <c r="DC55" s="31">
        <f>$H55*'Base Data'!DC55</f>
        <v>0</v>
      </c>
      <c r="DD55" s="31">
        <f>$H55*'Base Data'!DD55</f>
        <v>0</v>
      </c>
      <c r="DE55" s="31">
        <f>$H55*'Base Data'!DE55</f>
        <v>0</v>
      </c>
      <c r="DF55" s="31">
        <f>$H55*'Base Data'!DF55</f>
        <v>0</v>
      </c>
      <c r="DG55" s="31">
        <f>$H55*'Base Data'!DG55</f>
        <v>0</v>
      </c>
      <c r="DH55" s="31">
        <f>$H55*'Base Data'!DH55</f>
        <v>0</v>
      </c>
      <c r="DI55" s="31">
        <f>$H55*'Base Data'!DI55</f>
        <v>0</v>
      </c>
      <c r="DJ55" s="31">
        <f>$H55*'Base Data'!DJ55</f>
        <v>0</v>
      </c>
      <c r="DK55" s="31">
        <f>$H55*'Base Data'!DK55</f>
        <v>0</v>
      </c>
      <c r="DL55" s="33">
        <f>$H55*'Base Data'!DL55</f>
        <v>0</v>
      </c>
    </row>
    <row r="56" spans="1:116" s="206" customFormat="1" ht="19.899999999999999" customHeight="1">
      <c r="A56" s="207">
        <f>'LCR Weights'!N56</f>
        <v>0</v>
      </c>
      <c r="B56" s="207"/>
      <c r="C56" s="73"/>
      <c r="D56" s="795" t="s">
        <v>565</v>
      </c>
      <c r="E56" s="798" t="s">
        <v>772</v>
      </c>
      <c r="F56" s="231" t="s">
        <v>97</v>
      </c>
      <c r="G56" s="811">
        <f>'LCR Weights'!M56</f>
        <v>0</v>
      </c>
      <c r="H56" s="811">
        <f>IF(Metrics!$I$7="Reported weights",'LCR Weights'!H56,'LCR Weights'!K56)</f>
        <v>0</v>
      </c>
      <c r="I56" s="518"/>
      <c r="J56" s="758">
        <f>IF('LCR Weights'!$N56=0,1,0)*('Base Data'!J56+'Base Data'!I56)*G56</f>
        <v>0</v>
      </c>
      <c r="K56" s="31">
        <f>'LCR Weights'!$N56*($G56*('Base Data'!$I56+'Base Data'!$J56)/30)+($H56*'Base Data'!K56)</f>
        <v>0</v>
      </c>
      <c r="L56" s="31">
        <f>'LCR Weights'!$N56*($G56*('Base Data'!$I56+'Base Data'!$J56)/30)+($H56*'Base Data'!L56)</f>
        <v>0</v>
      </c>
      <c r="M56" s="31">
        <f>'LCR Weights'!$N56*($G56*('Base Data'!$I56+'Base Data'!$J56)/30)+($H56*'Base Data'!M56)</f>
        <v>0</v>
      </c>
      <c r="N56" s="31">
        <f>'LCR Weights'!$N56*($G56*('Base Data'!$I56+'Base Data'!$J56)/30)+($H56*'Base Data'!N56)</f>
        <v>0</v>
      </c>
      <c r="O56" s="31">
        <f>'LCR Weights'!$N56*($G56*('Base Data'!$I56+'Base Data'!$J56)/30)+($H56*'Base Data'!O56)</f>
        <v>0</v>
      </c>
      <c r="P56" s="31">
        <f>'LCR Weights'!$N56*($G56*('Base Data'!$I56+'Base Data'!$J56)/30)+($H56*'Base Data'!P56)</f>
        <v>0</v>
      </c>
      <c r="Q56" s="31">
        <f>'LCR Weights'!$N56*($G56*('Base Data'!$I56+'Base Data'!$J56)/30)+($H56*'Base Data'!Q56)</f>
        <v>0</v>
      </c>
      <c r="R56" s="31">
        <f>'LCR Weights'!$N56*($G56*('Base Data'!$I56+'Base Data'!$J56)/30)+($H56*'Base Data'!R56)</f>
        <v>0</v>
      </c>
      <c r="S56" s="31">
        <f>'LCR Weights'!$N56*($G56*('Base Data'!$I56+'Base Data'!$J56)/30)+($H56*'Base Data'!S56)</f>
        <v>0</v>
      </c>
      <c r="T56" s="31">
        <f>'LCR Weights'!$N56*($G56*('Base Data'!$I56+'Base Data'!$J56)/30)+($H56*'Base Data'!T56)</f>
        <v>0</v>
      </c>
      <c r="U56" s="31">
        <f>'LCR Weights'!$N56*($G56*('Base Data'!$I56+'Base Data'!$J56)/30)+($H56*'Base Data'!U56)</f>
        <v>0</v>
      </c>
      <c r="V56" s="31">
        <f>'LCR Weights'!$N56*($G56*('Base Data'!$I56+'Base Data'!$J56)/30)+($H56*'Base Data'!V56)</f>
        <v>0</v>
      </c>
      <c r="W56" s="31">
        <f>'LCR Weights'!$N56*($G56*('Base Data'!$I56+'Base Data'!$J56)/30)+($H56*'Base Data'!W56)</f>
        <v>0</v>
      </c>
      <c r="X56" s="31">
        <f>'LCR Weights'!$N56*($G56*('Base Data'!$I56+'Base Data'!$J56)/30)+($H56*'Base Data'!X56)</f>
        <v>0</v>
      </c>
      <c r="Y56" s="31">
        <f>'LCR Weights'!$N56*($G56*('Base Data'!$I56+'Base Data'!$J56)/30)+($H56*'Base Data'!Y56)</f>
        <v>0</v>
      </c>
      <c r="Z56" s="31">
        <f>'LCR Weights'!$N56*($G56*('Base Data'!$I56+'Base Data'!$J56)/30)+($H56*'Base Data'!Z56)</f>
        <v>0</v>
      </c>
      <c r="AA56" s="31">
        <f>'LCR Weights'!$N56*($G56*('Base Data'!$I56+'Base Data'!$J56)/30)+($H56*'Base Data'!AA56)</f>
        <v>0</v>
      </c>
      <c r="AB56" s="31">
        <f>'LCR Weights'!$N56*($G56*('Base Data'!$I56+'Base Data'!$J56)/30)+($H56*'Base Data'!AB56)</f>
        <v>0</v>
      </c>
      <c r="AC56" s="31">
        <f>'LCR Weights'!$N56*($G56*('Base Data'!$I56+'Base Data'!$J56)/30)+($H56*'Base Data'!AC56)</f>
        <v>0</v>
      </c>
      <c r="AD56" s="31">
        <f>'LCR Weights'!$N56*($G56*('Base Data'!$I56+'Base Data'!$J56)/30)+($H56*'Base Data'!AD56)</f>
        <v>0</v>
      </c>
      <c r="AE56" s="31">
        <f>'LCR Weights'!$N56*($G56*('Base Data'!$I56+'Base Data'!$J56)/30)+($H56*'Base Data'!AE56)</f>
        <v>0</v>
      </c>
      <c r="AF56" s="31">
        <f>'LCR Weights'!$N56*($G56*('Base Data'!$I56+'Base Data'!$J56)/30)+($H56*'Base Data'!AF56)</f>
        <v>0</v>
      </c>
      <c r="AG56" s="31">
        <f>'LCR Weights'!$N56*($G56*('Base Data'!$I56+'Base Data'!$J56)/30)+($H56*'Base Data'!AG56)</f>
        <v>0</v>
      </c>
      <c r="AH56" s="31">
        <f>'LCR Weights'!$N56*($G56*('Base Data'!$I56+'Base Data'!$J56)/30)+($H56*'Base Data'!AH56)</f>
        <v>0</v>
      </c>
      <c r="AI56" s="31">
        <f>'LCR Weights'!$N56*($G56*('Base Data'!$I56+'Base Data'!$J56)/30)+($H56*'Base Data'!AI56)</f>
        <v>0</v>
      </c>
      <c r="AJ56" s="31">
        <f>'LCR Weights'!$N56*($G56*('Base Data'!$I56+'Base Data'!$J56)/30)+($H56*'Base Data'!AJ56)</f>
        <v>0</v>
      </c>
      <c r="AK56" s="31">
        <f>'LCR Weights'!$N56*($G56*('Base Data'!$I56+'Base Data'!$J56)/30)+($H56*'Base Data'!AK56)</f>
        <v>0</v>
      </c>
      <c r="AL56" s="31">
        <f>'LCR Weights'!$N56*($G56*('Base Data'!$I56+'Base Data'!$J56)/30)+($H56*'Base Data'!AL56)</f>
        <v>0</v>
      </c>
      <c r="AM56" s="31">
        <f>'LCR Weights'!$N56*($G56*('Base Data'!$I56+'Base Data'!$J56)/30)+($H56*'Base Data'!AM56)</f>
        <v>0</v>
      </c>
      <c r="AN56" s="31">
        <f>'LCR Weights'!$N56*($G56*('Base Data'!$I56+'Base Data'!$J56)/30)+($H56*'Base Data'!AN56)</f>
        <v>0</v>
      </c>
      <c r="AO56" s="31">
        <f>$H56*'Base Data'!AO56</f>
        <v>0</v>
      </c>
      <c r="AP56" s="31">
        <f>$H56*'Base Data'!AP56</f>
        <v>0</v>
      </c>
      <c r="AQ56" s="31">
        <f>$H56*'Base Data'!AQ56</f>
        <v>0</v>
      </c>
      <c r="AR56" s="31">
        <f>$H56*'Base Data'!AR56</f>
        <v>0</v>
      </c>
      <c r="AS56" s="31">
        <f>$H56*'Base Data'!AS56</f>
        <v>0</v>
      </c>
      <c r="AT56" s="31">
        <f>$H56*'Base Data'!AT56</f>
        <v>0</v>
      </c>
      <c r="AU56" s="31">
        <f>$H56*'Base Data'!AU56</f>
        <v>0</v>
      </c>
      <c r="AV56" s="31">
        <f>$H56*'Base Data'!AV56</f>
        <v>0</v>
      </c>
      <c r="AW56" s="31">
        <f>$H56*'Base Data'!AW56</f>
        <v>0</v>
      </c>
      <c r="AX56" s="31">
        <f>$H56*'Base Data'!AX56</f>
        <v>0</v>
      </c>
      <c r="AY56" s="31">
        <f>$H56*'Base Data'!AY56</f>
        <v>0</v>
      </c>
      <c r="AZ56" s="31">
        <f>$H56*'Base Data'!AZ56</f>
        <v>0</v>
      </c>
      <c r="BA56" s="31">
        <f>$H56*'Base Data'!BA56</f>
        <v>0</v>
      </c>
      <c r="BB56" s="31">
        <f>$H56*'Base Data'!BB56</f>
        <v>0</v>
      </c>
      <c r="BC56" s="31">
        <f>$H56*'Base Data'!BC56</f>
        <v>0</v>
      </c>
      <c r="BD56" s="31">
        <f>$H56*'Base Data'!BD56</f>
        <v>0</v>
      </c>
      <c r="BE56" s="31">
        <f>$H56*'Base Data'!BE56</f>
        <v>0</v>
      </c>
      <c r="BF56" s="31">
        <f>$H56*'Base Data'!BF56</f>
        <v>0</v>
      </c>
      <c r="BG56" s="31">
        <f>$H56*'Base Data'!BG56</f>
        <v>0</v>
      </c>
      <c r="BH56" s="31">
        <f>$H56*'Base Data'!BH56</f>
        <v>0</v>
      </c>
      <c r="BI56" s="31">
        <f>$H56*'Base Data'!BI56</f>
        <v>0</v>
      </c>
      <c r="BJ56" s="31">
        <f>$H56*'Base Data'!BJ56</f>
        <v>0</v>
      </c>
      <c r="BK56" s="31">
        <f>$H56*'Base Data'!BK56</f>
        <v>0</v>
      </c>
      <c r="BL56" s="31">
        <f>$H56*'Base Data'!BL56</f>
        <v>0</v>
      </c>
      <c r="BM56" s="31">
        <f>$H56*'Base Data'!BM56</f>
        <v>0</v>
      </c>
      <c r="BN56" s="31">
        <f>$H56*'Base Data'!BN56</f>
        <v>0</v>
      </c>
      <c r="BO56" s="31">
        <f>$H56*'Base Data'!BO56</f>
        <v>0</v>
      </c>
      <c r="BP56" s="31">
        <f>$H56*'Base Data'!BP56</f>
        <v>0</v>
      </c>
      <c r="BQ56" s="31">
        <f>$H56*'Base Data'!BQ56</f>
        <v>0</v>
      </c>
      <c r="BR56" s="31">
        <f>$H56*'Base Data'!BR56</f>
        <v>0</v>
      </c>
      <c r="BS56" s="31">
        <f>$H56*'Base Data'!BS56</f>
        <v>0</v>
      </c>
      <c r="BT56" s="31">
        <f>$H56*'Base Data'!BT56</f>
        <v>0</v>
      </c>
      <c r="BU56" s="31">
        <f>$H56*'Base Data'!BU56</f>
        <v>0</v>
      </c>
      <c r="BV56" s="31">
        <f>$H56*'Base Data'!BV56</f>
        <v>0</v>
      </c>
      <c r="BW56" s="31">
        <f>$H56*'Base Data'!BW56</f>
        <v>0</v>
      </c>
      <c r="BX56" s="31">
        <f>$H56*'Base Data'!BX56</f>
        <v>0</v>
      </c>
      <c r="BY56" s="31">
        <f>$H56*'Base Data'!BY56</f>
        <v>0</v>
      </c>
      <c r="BZ56" s="31">
        <f>$H56*'Base Data'!BZ56</f>
        <v>0</v>
      </c>
      <c r="CA56" s="31">
        <f>$H56*'Base Data'!CA56</f>
        <v>0</v>
      </c>
      <c r="CB56" s="31">
        <f>$H56*'Base Data'!CB56</f>
        <v>0</v>
      </c>
      <c r="CC56" s="31">
        <f>$H56*'Base Data'!CC56</f>
        <v>0</v>
      </c>
      <c r="CD56" s="31">
        <f>$H56*'Base Data'!CD56</f>
        <v>0</v>
      </c>
      <c r="CE56" s="31">
        <f>$H56*'Base Data'!CE56</f>
        <v>0</v>
      </c>
      <c r="CF56" s="31">
        <f>$H56*'Base Data'!CF56</f>
        <v>0</v>
      </c>
      <c r="CG56" s="31">
        <f>$H56*'Base Data'!CG56</f>
        <v>0</v>
      </c>
      <c r="CH56" s="31">
        <f>$H56*'Base Data'!CH56</f>
        <v>0</v>
      </c>
      <c r="CI56" s="31">
        <f>$H56*'Base Data'!CI56</f>
        <v>0</v>
      </c>
      <c r="CJ56" s="31">
        <f>$H56*'Base Data'!CJ56</f>
        <v>0</v>
      </c>
      <c r="CK56" s="31">
        <f>$H56*'Base Data'!CK56</f>
        <v>0</v>
      </c>
      <c r="CL56" s="31">
        <f>$H56*'Base Data'!CL56</f>
        <v>0</v>
      </c>
      <c r="CM56" s="31">
        <f>$H56*'Base Data'!CM56</f>
        <v>0</v>
      </c>
      <c r="CN56" s="31">
        <f>$H56*'Base Data'!CN56</f>
        <v>0</v>
      </c>
      <c r="CO56" s="31">
        <f>$H56*'Base Data'!CO56</f>
        <v>0</v>
      </c>
      <c r="CP56" s="31">
        <f>$H56*'Base Data'!CP56</f>
        <v>0</v>
      </c>
      <c r="CQ56" s="31">
        <f>$H56*'Base Data'!CQ56</f>
        <v>0</v>
      </c>
      <c r="CR56" s="31">
        <f>$H56*'Base Data'!CR56</f>
        <v>0</v>
      </c>
      <c r="CS56" s="31">
        <f>$H56*'Base Data'!CS56</f>
        <v>0</v>
      </c>
      <c r="CT56" s="31">
        <f>$H56*'Base Data'!CT56</f>
        <v>0</v>
      </c>
      <c r="CU56" s="31">
        <f>$H56*'Base Data'!CU56</f>
        <v>0</v>
      </c>
      <c r="CV56" s="31">
        <f>$H56*'Base Data'!CV56</f>
        <v>0</v>
      </c>
      <c r="CW56" s="31">
        <f>$H56*'Base Data'!CW56</f>
        <v>0</v>
      </c>
      <c r="CX56" s="31">
        <f>$H56*'Base Data'!CX56</f>
        <v>0</v>
      </c>
      <c r="CY56" s="31">
        <f>$H56*'Base Data'!CY56</f>
        <v>0</v>
      </c>
      <c r="CZ56" s="31">
        <f>$H56*'Base Data'!CZ56</f>
        <v>0</v>
      </c>
      <c r="DA56" s="31">
        <f>$H56*'Base Data'!DA56</f>
        <v>0</v>
      </c>
      <c r="DB56" s="31">
        <f>$H56*'Base Data'!DB56</f>
        <v>0</v>
      </c>
      <c r="DC56" s="31">
        <f>$H56*'Base Data'!DC56</f>
        <v>0</v>
      </c>
      <c r="DD56" s="31">
        <f>$H56*'Base Data'!DD56</f>
        <v>0</v>
      </c>
      <c r="DE56" s="31">
        <f>$H56*'Base Data'!DE56</f>
        <v>0</v>
      </c>
      <c r="DF56" s="31">
        <f>$H56*'Base Data'!DF56</f>
        <v>0</v>
      </c>
      <c r="DG56" s="31">
        <f>$H56*'Base Data'!DG56</f>
        <v>0</v>
      </c>
      <c r="DH56" s="31">
        <f>$H56*'Base Data'!DH56</f>
        <v>0</v>
      </c>
      <c r="DI56" s="31">
        <f>$H56*'Base Data'!DI56</f>
        <v>0</v>
      </c>
      <c r="DJ56" s="31">
        <f>$H56*'Base Data'!DJ56</f>
        <v>0</v>
      </c>
      <c r="DK56" s="31">
        <f>$H56*'Base Data'!DK56</f>
        <v>0</v>
      </c>
      <c r="DL56" s="33">
        <f>$H56*'Base Data'!DL56</f>
        <v>0</v>
      </c>
    </row>
    <row r="57" spans="1:116" s="206" customFormat="1" ht="19.899999999999999" customHeight="1">
      <c r="A57" s="207">
        <f>'LCR Weights'!N57</f>
        <v>0</v>
      </c>
      <c r="B57" s="207"/>
      <c r="C57" s="73"/>
      <c r="D57" s="795" t="s">
        <v>566</v>
      </c>
      <c r="E57" s="798" t="s">
        <v>773</v>
      </c>
      <c r="F57" s="234" t="s">
        <v>100</v>
      </c>
      <c r="G57" s="811">
        <f>'LCR Weights'!M57</f>
        <v>0</v>
      </c>
      <c r="H57" s="811">
        <f>IF(Metrics!$I$7="Reported weights",'LCR Weights'!H57,'LCR Weights'!K57)</f>
        <v>0</v>
      </c>
      <c r="I57" s="518"/>
      <c r="J57" s="758">
        <f>IF('LCR Weights'!$N57=0,1,0)*('Base Data'!J57+'Base Data'!I57)*G57</f>
        <v>0</v>
      </c>
      <c r="K57" s="31">
        <f>'LCR Weights'!$N57*($G57*('Base Data'!$I57+'Base Data'!$J57)/30)+($H57*'Base Data'!K57)</f>
        <v>0</v>
      </c>
      <c r="L57" s="31">
        <f>'LCR Weights'!$N57*($G57*('Base Data'!$I57+'Base Data'!$J57)/30)+($H57*'Base Data'!L57)</f>
        <v>0</v>
      </c>
      <c r="M57" s="31">
        <f>'LCR Weights'!$N57*($G57*('Base Data'!$I57+'Base Data'!$J57)/30)+($H57*'Base Data'!M57)</f>
        <v>0</v>
      </c>
      <c r="N57" s="31">
        <f>'LCR Weights'!$N57*($G57*('Base Data'!$I57+'Base Data'!$J57)/30)+($H57*'Base Data'!N57)</f>
        <v>0</v>
      </c>
      <c r="O57" s="31">
        <f>'LCR Weights'!$N57*($G57*('Base Data'!$I57+'Base Data'!$J57)/30)+($H57*'Base Data'!O57)</f>
        <v>0</v>
      </c>
      <c r="P57" s="31">
        <f>'LCR Weights'!$N57*($G57*('Base Data'!$I57+'Base Data'!$J57)/30)+($H57*'Base Data'!P57)</f>
        <v>0</v>
      </c>
      <c r="Q57" s="31">
        <f>'LCR Weights'!$N57*($G57*('Base Data'!$I57+'Base Data'!$J57)/30)+($H57*'Base Data'!Q57)</f>
        <v>0</v>
      </c>
      <c r="R57" s="31">
        <f>'LCR Weights'!$N57*($G57*('Base Data'!$I57+'Base Data'!$J57)/30)+($H57*'Base Data'!R57)</f>
        <v>0</v>
      </c>
      <c r="S57" s="31">
        <f>'LCR Weights'!$N57*($G57*('Base Data'!$I57+'Base Data'!$J57)/30)+($H57*'Base Data'!S57)</f>
        <v>0</v>
      </c>
      <c r="T57" s="31">
        <f>'LCR Weights'!$N57*($G57*('Base Data'!$I57+'Base Data'!$J57)/30)+($H57*'Base Data'!T57)</f>
        <v>0</v>
      </c>
      <c r="U57" s="31">
        <f>'LCR Weights'!$N57*($G57*('Base Data'!$I57+'Base Data'!$J57)/30)+($H57*'Base Data'!U57)</f>
        <v>0</v>
      </c>
      <c r="V57" s="31">
        <f>'LCR Weights'!$N57*($G57*('Base Data'!$I57+'Base Data'!$J57)/30)+($H57*'Base Data'!V57)</f>
        <v>0</v>
      </c>
      <c r="W57" s="31">
        <f>'LCR Weights'!$N57*($G57*('Base Data'!$I57+'Base Data'!$J57)/30)+($H57*'Base Data'!W57)</f>
        <v>0</v>
      </c>
      <c r="X57" s="31">
        <f>'LCR Weights'!$N57*($G57*('Base Data'!$I57+'Base Data'!$J57)/30)+($H57*'Base Data'!X57)</f>
        <v>0</v>
      </c>
      <c r="Y57" s="31">
        <f>'LCR Weights'!$N57*($G57*('Base Data'!$I57+'Base Data'!$J57)/30)+($H57*'Base Data'!Y57)</f>
        <v>0</v>
      </c>
      <c r="Z57" s="31">
        <f>'LCR Weights'!$N57*($G57*('Base Data'!$I57+'Base Data'!$J57)/30)+($H57*'Base Data'!Z57)</f>
        <v>0</v>
      </c>
      <c r="AA57" s="31">
        <f>'LCR Weights'!$N57*($G57*('Base Data'!$I57+'Base Data'!$J57)/30)+($H57*'Base Data'!AA57)</f>
        <v>0</v>
      </c>
      <c r="AB57" s="31">
        <f>'LCR Weights'!$N57*($G57*('Base Data'!$I57+'Base Data'!$J57)/30)+($H57*'Base Data'!AB57)</f>
        <v>0</v>
      </c>
      <c r="AC57" s="31">
        <f>'LCR Weights'!$N57*($G57*('Base Data'!$I57+'Base Data'!$J57)/30)+($H57*'Base Data'!AC57)</f>
        <v>0</v>
      </c>
      <c r="AD57" s="31">
        <f>'LCR Weights'!$N57*($G57*('Base Data'!$I57+'Base Data'!$J57)/30)+($H57*'Base Data'!AD57)</f>
        <v>0</v>
      </c>
      <c r="AE57" s="31">
        <f>'LCR Weights'!$N57*($G57*('Base Data'!$I57+'Base Data'!$J57)/30)+($H57*'Base Data'!AE57)</f>
        <v>0</v>
      </c>
      <c r="AF57" s="31">
        <f>'LCR Weights'!$N57*($G57*('Base Data'!$I57+'Base Data'!$J57)/30)+($H57*'Base Data'!AF57)</f>
        <v>0</v>
      </c>
      <c r="AG57" s="31">
        <f>'LCR Weights'!$N57*($G57*('Base Data'!$I57+'Base Data'!$J57)/30)+($H57*'Base Data'!AG57)</f>
        <v>0</v>
      </c>
      <c r="AH57" s="31">
        <f>'LCR Weights'!$N57*($G57*('Base Data'!$I57+'Base Data'!$J57)/30)+($H57*'Base Data'!AH57)</f>
        <v>0</v>
      </c>
      <c r="AI57" s="31">
        <f>'LCR Weights'!$N57*($G57*('Base Data'!$I57+'Base Data'!$J57)/30)+($H57*'Base Data'!AI57)</f>
        <v>0</v>
      </c>
      <c r="AJ57" s="31">
        <f>'LCR Weights'!$N57*($G57*('Base Data'!$I57+'Base Data'!$J57)/30)+($H57*'Base Data'!AJ57)</f>
        <v>0</v>
      </c>
      <c r="AK57" s="31">
        <f>'LCR Weights'!$N57*($G57*('Base Data'!$I57+'Base Data'!$J57)/30)+($H57*'Base Data'!AK57)</f>
        <v>0</v>
      </c>
      <c r="AL57" s="31">
        <f>'LCR Weights'!$N57*($G57*('Base Data'!$I57+'Base Data'!$J57)/30)+($H57*'Base Data'!AL57)</f>
        <v>0</v>
      </c>
      <c r="AM57" s="31">
        <f>'LCR Weights'!$N57*($G57*('Base Data'!$I57+'Base Data'!$J57)/30)+($H57*'Base Data'!AM57)</f>
        <v>0</v>
      </c>
      <c r="AN57" s="31">
        <f>'LCR Weights'!$N57*($G57*('Base Data'!$I57+'Base Data'!$J57)/30)+($H57*'Base Data'!AN57)</f>
        <v>0</v>
      </c>
      <c r="AO57" s="31">
        <f>$H57*'Base Data'!AO57</f>
        <v>0</v>
      </c>
      <c r="AP57" s="31">
        <f>$H57*'Base Data'!AP57</f>
        <v>0</v>
      </c>
      <c r="AQ57" s="31">
        <f>$H57*'Base Data'!AQ57</f>
        <v>0</v>
      </c>
      <c r="AR57" s="31">
        <f>$H57*'Base Data'!AR57</f>
        <v>0</v>
      </c>
      <c r="AS57" s="31">
        <f>$H57*'Base Data'!AS57</f>
        <v>0</v>
      </c>
      <c r="AT57" s="31">
        <f>$H57*'Base Data'!AT57</f>
        <v>0</v>
      </c>
      <c r="AU57" s="31">
        <f>$H57*'Base Data'!AU57</f>
        <v>0</v>
      </c>
      <c r="AV57" s="31">
        <f>$H57*'Base Data'!AV57</f>
        <v>0</v>
      </c>
      <c r="AW57" s="31">
        <f>$H57*'Base Data'!AW57</f>
        <v>0</v>
      </c>
      <c r="AX57" s="31">
        <f>$H57*'Base Data'!AX57</f>
        <v>0</v>
      </c>
      <c r="AY57" s="31">
        <f>$H57*'Base Data'!AY57</f>
        <v>0</v>
      </c>
      <c r="AZ57" s="31">
        <f>$H57*'Base Data'!AZ57</f>
        <v>0</v>
      </c>
      <c r="BA57" s="31">
        <f>$H57*'Base Data'!BA57</f>
        <v>0</v>
      </c>
      <c r="BB57" s="31">
        <f>$H57*'Base Data'!BB57</f>
        <v>0</v>
      </c>
      <c r="BC57" s="31">
        <f>$H57*'Base Data'!BC57</f>
        <v>0</v>
      </c>
      <c r="BD57" s="31">
        <f>$H57*'Base Data'!BD57</f>
        <v>0</v>
      </c>
      <c r="BE57" s="31">
        <f>$H57*'Base Data'!BE57</f>
        <v>0</v>
      </c>
      <c r="BF57" s="31">
        <f>$H57*'Base Data'!BF57</f>
        <v>0</v>
      </c>
      <c r="BG57" s="31">
        <f>$H57*'Base Data'!BG57</f>
        <v>0</v>
      </c>
      <c r="BH57" s="31">
        <f>$H57*'Base Data'!BH57</f>
        <v>0</v>
      </c>
      <c r="BI57" s="31">
        <f>$H57*'Base Data'!BI57</f>
        <v>0</v>
      </c>
      <c r="BJ57" s="31">
        <f>$H57*'Base Data'!BJ57</f>
        <v>0</v>
      </c>
      <c r="BK57" s="31">
        <f>$H57*'Base Data'!BK57</f>
        <v>0</v>
      </c>
      <c r="BL57" s="31">
        <f>$H57*'Base Data'!BL57</f>
        <v>0</v>
      </c>
      <c r="BM57" s="31">
        <f>$H57*'Base Data'!BM57</f>
        <v>0</v>
      </c>
      <c r="BN57" s="31">
        <f>$H57*'Base Data'!BN57</f>
        <v>0</v>
      </c>
      <c r="BO57" s="31">
        <f>$H57*'Base Data'!BO57</f>
        <v>0</v>
      </c>
      <c r="BP57" s="31">
        <f>$H57*'Base Data'!BP57</f>
        <v>0</v>
      </c>
      <c r="BQ57" s="31">
        <f>$H57*'Base Data'!BQ57</f>
        <v>0</v>
      </c>
      <c r="BR57" s="31">
        <f>$H57*'Base Data'!BR57</f>
        <v>0</v>
      </c>
      <c r="BS57" s="31">
        <f>$H57*'Base Data'!BS57</f>
        <v>0</v>
      </c>
      <c r="BT57" s="31">
        <f>$H57*'Base Data'!BT57</f>
        <v>0</v>
      </c>
      <c r="BU57" s="31">
        <f>$H57*'Base Data'!BU57</f>
        <v>0</v>
      </c>
      <c r="BV57" s="31">
        <f>$H57*'Base Data'!BV57</f>
        <v>0</v>
      </c>
      <c r="BW57" s="31">
        <f>$H57*'Base Data'!BW57</f>
        <v>0</v>
      </c>
      <c r="BX57" s="31">
        <f>$H57*'Base Data'!BX57</f>
        <v>0</v>
      </c>
      <c r="BY57" s="31">
        <f>$H57*'Base Data'!BY57</f>
        <v>0</v>
      </c>
      <c r="BZ57" s="31">
        <f>$H57*'Base Data'!BZ57</f>
        <v>0</v>
      </c>
      <c r="CA57" s="31">
        <f>$H57*'Base Data'!CA57</f>
        <v>0</v>
      </c>
      <c r="CB57" s="31">
        <f>$H57*'Base Data'!CB57</f>
        <v>0</v>
      </c>
      <c r="CC57" s="31">
        <f>$H57*'Base Data'!CC57</f>
        <v>0</v>
      </c>
      <c r="CD57" s="31">
        <f>$H57*'Base Data'!CD57</f>
        <v>0</v>
      </c>
      <c r="CE57" s="31">
        <f>$H57*'Base Data'!CE57</f>
        <v>0</v>
      </c>
      <c r="CF57" s="31">
        <f>$H57*'Base Data'!CF57</f>
        <v>0</v>
      </c>
      <c r="CG57" s="31">
        <f>$H57*'Base Data'!CG57</f>
        <v>0</v>
      </c>
      <c r="CH57" s="31">
        <f>$H57*'Base Data'!CH57</f>
        <v>0</v>
      </c>
      <c r="CI57" s="31">
        <f>$H57*'Base Data'!CI57</f>
        <v>0</v>
      </c>
      <c r="CJ57" s="31">
        <f>$H57*'Base Data'!CJ57</f>
        <v>0</v>
      </c>
      <c r="CK57" s="31">
        <f>$H57*'Base Data'!CK57</f>
        <v>0</v>
      </c>
      <c r="CL57" s="31">
        <f>$H57*'Base Data'!CL57</f>
        <v>0</v>
      </c>
      <c r="CM57" s="31">
        <f>$H57*'Base Data'!CM57</f>
        <v>0</v>
      </c>
      <c r="CN57" s="31">
        <f>$H57*'Base Data'!CN57</f>
        <v>0</v>
      </c>
      <c r="CO57" s="31">
        <f>$H57*'Base Data'!CO57</f>
        <v>0</v>
      </c>
      <c r="CP57" s="31">
        <f>$H57*'Base Data'!CP57</f>
        <v>0</v>
      </c>
      <c r="CQ57" s="31">
        <f>$H57*'Base Data'!CQ57</f>
        <v>0</v>
      </c>
      <c r="CR57" s="31">
        <f>$H57*'Base Data'!CR57</f>
        <v>0</v>
      </c>
      <c r="CS57" s="31">
        <f>$H57*'Base Data'!CS57</f>
        <v>0</v>
      </c>
      <c r="CT57" s="31">
        <f>$H57*'Base Data'!CT57</f>
        <v>0</v>
      </c>
      <c r="CU57" s="31">
        <f>$H57*'Base Data'!CU57</f>
        <v>0</v>
      </c>
      <c r="CV57" s="31">
        <f>$H57*'Base Data'!CV57</f>
        <v>0</v>
      </c>
      <c r="CW57" s="31">
        <f>$H57*'Base Data'!CW57</f>
        <v>0</v>
      </c>
      <c r="CX57" s="31">
        <f>$H57*'Base Data'!CX57</f>
        <v>0</v>
      </c>
      <c r="CY57" s="31">
        <f>$H57*'Base Data'!CY57</f>
        <v>0</v>
      </c>
      <c r="CZ57" s="31">
        <f>$H57*'Base Data'!CZ57</f>
        <v>0</v>
      </c>
      <c r="DA57" s="31">
        <f>$H57*'Base Data'!DA57</f>
        <v>0</v>
      </c>
      <c r="DB57" s="31">
        <f>$H57*'Base Data'!DB57</f>
        <v>0</v>
      </c>
      <c r="DC57" s="31">
        <f>$H57*'Base Data'!DC57</f>
        <v>0</v>
      </c>
      <c r="DD57" s="31">
        <f>$H57*'Base Data'!DD57</f>
        <v>0</v>
      </c>
      <c r="DE57" s="31">
        <f>$H57*'Base Data'!DE57</f>
        <v>0</v>
      </c>
      <c r="DF57" s="31">
        <f>$H57*'Base Data'!DF57</f>
        <v>0</v>
      </c>
      <c r="DG57" s="31">
        <f>$H57*'Base Data'!DG57</f>
        <v>0</v>
      </c>
      <c r="DH57" s="31">
        <f>$H57*'Base Data'!DH57</f>
        <v>0</v>
      </c>
      <c r="DI57" s="31">
        <f>$H57*'Base Data'!DI57</f>
        <v>0</v>
      </c>
      <c r="DJ57" s="31">
        <f>$H57*'Base Data'!DJ57</f>
        <v>0</v>
      </c>
      <c r="DK57" s="31">
        <f>$H57*'Base Data'!DK57</f>
        <v>0</v>
      </c>
      <c r="DL57" s="33">
        <f>$H57*'Base Data'!DL57</f>
        <v>0</v>
      </c>
    </row>
    <row r="58" spans="1:116" s="206" customFormat="1" ht="28.15" customHeight="1">
      <c r="A58" s="207">
        <f>'LCR Weights'!N58</f>
        <v>0</v>
      </c>
      <c r="B58" s="207"/>
      <c r="C58" s="73"/>
      <c r="D58" s="795" t="s">
        <v>567</v>
      </c>
      <c r="E58" s="798" t="s">
        <v>774</v>
      </c>
      <c r="F58" s="231" t="s">
        <v>103</v>
      </c>
      <c r="G58" s="811">
        <f>'LCR Weights'!M58</f>
        <v>0</v>
      </c>
      <c r="H58" s="811">
        <f>IF(Metrics!$I$7="Reported weights",'LCR Weights'!H58,'LCR Weights'!K58)</f>
        <v>0</v>
      </c>
      <c r="I58" s="518"/>
      <c r="J58" s="758">
        <f>IF('LCR Weights'!$N58=0,1,0)*('Base Data'!J58+'Base Data'!I58)*G58</f>
        <v>0</v>
      </c>
      <c r="K58" s="31">
        <f>'LCR Weights'!$N58*($G58*('Base Data'!$I58+'Base Data'!$J58)/30)+($H58*'Base Data'!K58)</f>
        <v>0</v>
      </c>
      <c r="L58" s="31">
        <f>'LCR Weights'!$N58*($G58*('Base Data'!$I58+'Base Data'!$J58)/30)+($H58*'Base Data'!L58)</f>
        <v>0</v>
      </c>
      <c r="M58" s="31">
        <f>'LCR Weights'!$N58*($G58*('Base Data'!$I58+'Base Data'!$J58)/30)+($H58*'Base Data'!M58)</f>
        <v>0</v>
      </c>
      <c r="N58" s="31">
        <f>'LCR Weights'!$N58*($G58*('Base Data'!$I58+'Base Data'!$J58)/30)+($H58*'Base Data'!N58)</f>
        <v>0</v>
      </c>
      <c r="O58" s="31">
        <f>'LCR Weights'!$N58*($G58*('Base Data'!$I58+'Base Data'!$J58)/30)+($H58*'Base Data'!O58)</f>
        <v>0</v>
      </c>
      <c r="P58" s="31">
        <f>'LCR Weights'!$N58*($G58*('Base Data'!$I58+'Base Data'!$J58)/30)+($H58*'Base Data'!P58)</f>
        <v>0</v>
      </c>
      <c r="Q58" s="31">
        <f>'LCR Weights'!$N58*($G58*('Base Data'!$I58+'Base Data'!$J58)/30)+($H58*'Base Data'!Q58)</f>
        <v>0</v>
      </c>
      <c r="R58" s="31">
        <f>'LCR Weights'!$N58*($G58*('Base Data'!$I58+'Base Data'!$J58)/30)+($H58*'Base Data'!R58)</f>
        <v>0</v>
      </c>
      <c r="S58" s="31">
        <f>'LCR Weights'!$N58*($G58*('Base Data'!$I58+'Base Data'!$J58)/30)+($H58*'Base Data'!S58)</f>
        <v>0</v>
      </c>
      <c r="T58" s="31">
        <f>'LCR Weights'!$N58*($G58*('Base Data'!$I58+'Base Data'!$J58)/30)+($H58*'Base Data'!T58)</f>
        <v>0</v>
      </c>
      <c r="U58" s="31">
        <f>'LCR Weights'!$N58*($G58*('Base Data'!$I58+'Base Data'!$J58)/30)+($H58*'Base Data'!U58)</f>
        <v>0</v>
      </c>
      <c r="V58" s="31">
        <f>'LCR Weights'!$N58*($G58*('Base Data'!$I58+'Base Data'!$J58)/30)+($H58*'Base Data'!V58)</f>
        <v>0</v>
      </c>
      <c r="W58" s="31">
        <f>'LCR Weights'!$N58*($G58*('Base Data'!$I58+'Base Data'!$J58)/30)+($H58*'Base Data'!W58)</f>
        <v>0</v>
      </c>
      <c r="X58" s="31">
        <f>'LCR Weights'!$N58*($G58*('Base Data'!$I58+'Base Data'!$J58)/30)+($H58*'Base Data'!X58)</f>
        <v>0</v>
      </c>
      <c r="Y58" s="31">
        <f>'LCR Weights'!$N58*($G58*('Base Data'!$I58+'Base Data'!$J58)/30)+($H58*'Base Data'!Y58)</f>
        <v>0</v>
      </c>
      <c r="Z58" s="31">
        <f>'LCR Weights'!$N58*($G58*('Base Data'!$I58+'Base Data'!$J58)/30)+($H58*'Base Data'!Z58)</f>
        <v>0</v>
      </c>
      <c r="AA58" s="31">
        <f>'LCR Weights'!$N58*($G58*('Base Data'!$I58+'Base Data'!$J58)/30)+($H58*'Base Data'!AA58)</f>
        <v>0</v>
      </c>
      <c r="AB58" s="31">
        <f>'LCR Weights'!$N58*($G58*('Base Data'!$I58+'Base Data'!$J58)/30)+($H58*'Base Data'!AB58)</f>
        <v>0</v>
      </c>
      <c r="AC58" s="31">
        <f>'LCR Weights'!$N58*($G58*('Base Data'!$I58+'Base Data'!$J58)/30)+($H58*'Base Data'!AC58)</f>
        <v>0</v>
      </c>
      <c r="AD58" s="31">
        <f>'LCR Weights'!$N58*($G58*('Base Data'!$I58+'Base Data'!$J58)/30)+($H58*'Base Data'!AD58)</f>
        <v>0</v>
      </c>
      <c r="AE58" s="31">
        <f>'LCR Weights'!$N58*($G58*('Base Data'!$I58+'Base Data'!$J58)/30)+($H58*'Base Data'!AE58)</f>
        <v>0</v>
      </c>
      <c r="AF58" s="31">
        <f>'LCR Weights'!$N58*($G58*('Base Data'!$I58+'Base Data'!$J58)/30)+($H58*'Base Data'!AF58)</f>
        <v>0</v>
      </c>
      <c r="AG58" s="31">
        <f>'LCR Weights'!$N58*($G58*('Base Data'!$I58+'Base Data'!$J58)/30)+($H58*'Base Data'!AG58)</f>
        <v>0</v>
      </c>
      <c r="AH58" s="31">
        <f>'LCR Weights'!$N58*($G58*('Base Data'!$I58+'Base Data'!$J58)/30)+($H58*'Base Data'!AH58)</f>
        <v>0</v>
      </c>
      <c r="AI58" s="31">
        <f>'LCR Weights'!$N58*($G58*('Base Data'!$I58+'Base Data'!$J58)/30)+($H58*'Base Data'!AI58)</f>
        <v>0</v>
      </c>
      <c r="AJ58" s="31">
        <f>'LCR Weights'!$N58*($G58*('Base Data'!$I58+'Base Data'!$J58)/30)+($H58*'Base Data'!AJ58)</f>
        <v>0</v>
      </c>
      <c r="AK58" s="31">
        <f>'LCR Weights'!$N58*($G58*('Base Data'!$I58+'Base Data'!$J58)/30)+($H58*'Base Data'!AK58)</f>
        <v>0</v>
      </c>
      <c r="AL58" s="31">
        <f>'LCR Weights'!$N58*($G58*('Base Data'!$I58+'Base Data'!$J58)/30)+($H58*'Base Data'!AL58)</f>
        <v>0</v>
      </c>
      <c r="AM58" s="31">
        <f>'LCR Weights'!$N58*($G58*('Base Data'!$I58+'Base Data'!$J58)/30)+($H58*'Base Data'!AM58)</f>
        <v>0</v>
      </c>
      <c r="AN58" s="31">
        <f>'LCR Weights'!$N58*($G58*('Base Data'!$I58+'Base Data'!$J58)/30)+($H58*'Base Data'!AN58)</f>
        <v>0</v>
      </c>
      <c r="AO58" s="31">
        <f>$H58*'Base Data'!AO58</f>
        <v>0</v>
      </c>
      <c r="AP58" s="31">
        <f>$H58*'Base Data'!AP58</f>
        <v>0</v>
      </c>
      <c r="AQ58" s="31">
        <f>$H58*'Base Data'!AQ58</f>
        <v>0</v>
      </c>
      <c r="AR58" s="31">
        <f>$H58*'Base Data'!AR58</f>
        <v>0</v>
      </c>
      <c r="AS58" s="31">
        <f>$H58*'Base Data'!AS58</f>
        <v>0</v>
      </c>
      <c r="AT58" s="31">
        <f>$H58*'Base Data'!AT58</f>
        <v>0</v>
      </c>
      <c r="AU58" s="31">
        <f>$H58*'Base Data'!AU58</f>
        <v>0</v>
      </c>
      <c r="AV58" s="31">
        <f>$H58*'Base Data'!AV58</f>
        <v>0</v>
      </c>
      <c r="AW58" s="31">
        <f>$H58*'Base Data'!AW58</f>
        <v>0</v>
      </c>
      <c r="AX58" s="31">
        <f>$H58*'Base Data'!AX58</f>
        <v>0</v>
      </c>
      <c r="AY58" s="31">
        <f>$H58*'Base Data'!AY58</f>
        <v>0</v>
      </c>
      <c r="AZ58" s="31">
        <f>$H58*'Base Data'!AZ58</f>
        <v>0</v>
      </c>
      <c r="BA58" s="31">
        <f>$H58*'Base Data'!BA58</f>
        <v>0</v>
      </c>
      <c r="BB58" s="31">
        <f>$H58*'Base Data'!BB58</f>
        <v>0</v>
      </c>
      <c r="BC58" s="31">
        <f>$H58*'Base Data'!BC58</f>
        <v>0</v>
      </c>
      <c r="BD58" s="31">
        <f>$H58*'Base Data'!BD58</f>
        <v>0</v>
      </c>
      <c r="BE58" s="31">
        <f>$H58*'Base Data'!BE58</f>
        <v>0</v>
      </c>
      <c r="BF58" s="31">
        <f>$H58*'Base Data'!BF58</f>
        <v>0</v>
      </c>
      <c r="BG58" s="31">
        <f>$H58*'Base Data'!BG58</f>
        <v>0</v>
      </c>
      <c r="BH58" s="31">
        <f>$H58*'Base Data'!BH58</f>
        <v>0</v>
      </c>
      <c r="BI58" s="31">
        <f>$H58*'Base Data'!BI58</f>
        <v>0</v>
      </c>
      <c r="BJ58" s="31">
        <f>$H58*'Base Data'!BJ58</f>
        <v>0</v>
      </c>
      <c r="BK58" s="31">
        <f>$H58*'Base Data'!BK58</f>
        <v>0</v>
      </c>
      <c r="BL58" s="31">
        <f>$H58*'Base Data'!BL58</f>
        <v>0</v>
      </c>
      <c r="BM58" s="31">
        <f>$H58*'Base Data'!BM58</f>
        <v>0</v>
      </c>
      <c r="BN58" s="31">
        <f>$H58*'Base Data'!BN58</f>
        <v>0</v>
      </c>
      <c r="BO58" s="31">
        <f>$H58*'Base Data'!BO58</f>
        <v>0</v>
      </c>
      <c r="BP58" s="31">
        <f>$H58*'Base Data'!BP58</f>
        <v>0</v>
      </c>
      <c r="BQ58" s="31">
        <f>$H58*'Base Data'!BQ58</f>
        <v>0</v>
      </c>
      <c r="BR58" s="31">
        <f>$H58*'Base Data'!BR58</f>
        <v>0</v>
      </c>
      <c r="BS58" s="31">
        <f>$H58*'Base Data'!BS58</f>
        <v>0</v>
      </c>
      <c r="BT58" s="31">
        <f>$H58*'Base Data'!BT58</f>
        <v>0</v>
      </c>
      <c r="BU58" s="31">
        <f>$H58*'Base Data'!BU58</f>
        <v>0</v>
      </c>
      <c r="BV58" s="31">
        <f>$H58*'Base Data'!BV58</f>
        <v>0</v>
      </c>
      <c r="BW58" s="31">
        <f>$H58*'Base Data'!BW58</f>
        <v>0</v>
      </c>
      <c r="BX58" s="31">
        <f>$H58*'Base Data'!BX58</f>
        <v>0</v>
      </c>
      <c r="BY58" s="31">
        <f>$H58*'Base Data'!BY58</f>
        <v>0</v>
      </c>
      <c r="BZ58" s="31">
        <f>$H58*'Base Data'!BZ58</f>
        <v>0</v>
      </c>
      <c r="CA58" s="31">
        <f>$H58*'Base Data'!CA58</f>
        <v>0</v>
      </c>
      <c r="CB58" s="31">
        <f>$H58*'Base Data'!CB58</f>
        <v>0</v>
      </c>
      <c r="CC58" s="31">
        <f>$H58*'Base Data'!CC58</f>
        <v>0</v>
      </c>
      <c r="CD58" s="31">
        <f>$H58*'Base Data'!CD58</f>
        <v>0</v>
      </c>
      <c r="CE58" s="31">
        <f>$H58*'Base Data'!CE58</f>
        <v>0</v>
      </c>
      <c r="CF58" s="31">
        <f>$H58*'Base Data'!CF58</f>
        <v>0</v>
      </c>
      <c r="CG58" s="31">
        <f>$H58*'Base Data'!CG58</f>
        <v>0</v>
      </c>
      <c r="CH58" s="31">
        <f>$H58*'Base Data'!CH58</f>
        <v>0</v>
      </c>
      <c r="CI58" s="31">
        <f>$H58*'Base Data'!CI58</f>
        <v>0</v>
      </c>
      <c r="CJ58" s="31">
        <f>$H58*'Base Data'!CJ58</f>
        <v>0</v>
      </c>
      <c r="CK58" s="31">
        <f>$H58*'Base Data'!CK58</f>
        <v>0</v>
      </c>
      <c r="CL58" s="31">
        <f>$H58*'Base Data'!CL58</f>
        <v>0</v>
      </c>
      <c r="CM58" s="31">
        <f>$H58*'Base Data'!CM58</f>
        <v>0</v>
      </c>
      <c r="CN58" s="31">
        <f>$H58*'Base Data'!CN58</f>
        <v>0</v>
      </c>
      <c r="CO58" s="31">
        <f>$H58*'Base Data'!CO58</f>
        <v>0</v>
      </c>
      <c r="CP58" s="31">
        <f>$H58*'Base Data'!CP58</f>
        <v>0</v>
      </c>
      <c r="CQ58" s="31">
        <f>$H58*'Base Data'!CQ58</f>
        <v>0</v>
      </c>
      <c r="CR58" s="31">
        <f>$H58*'Base Data'!CR58</f>
        <v>0</v>
      </c>
      <c r="CS58" s="31">
        <f>$H58*'Base Data'!CS58</f>
        <v>0</v>
      </c>
      <c r="CT58" s="31">
        <f>$H58*'Base Data'!CT58</f>
        <v>0</v>
      </c>
      <c r="CU58" s="31">
        <f>$H58*'Base Data'!CU58</f>
        <v>0</v>
      </c>
      <c r="CV58" s="31">
        <f>$H58*'Base Data'!CV58</f>
        <v>0</v>
      </c>
      <c r="CW58" s="31">
        <f>$H58*'Base Data'!CW58</f>
        <v>0</v>
      </c>
      <c r="CX58" s="31">
        <f>$H58*'Base Data'!CX58</f>
        <v>0</v>
      </c>
      <c r="CY58" s="31">
        <f>$H58*'Base Data'!CY58</f>
        <v>0</v>
      </c>
      <c r="CZ58" s="31">
        <f>$H58*'Base Data'!CZ58</f>
        <v>0</v>
      </c>
      <c r="DA58" s="31">
        <f>$H58*'Base Data'!DA58</f>
        <v>0</v>
      </c>
      <c r="DB58" s="31">
        <f>$H58*'Base Data'!DB58</f>
        <v>0</v>
      </c>
      <c r="DC58" s="31">
        <f>$H58*'Base Data'!DC58</f>
        <v>0</v>
      </c>
      <c r="DD58" s="31">
        <f>$H58*'Base Data'!DD58</f>
        <v>0</v>
      </c>
      <c r="DE58" s="31">
        <f>$H58*'Base Data'!DE58</f>
        <v>0</v>
      </c>
      <c r="DF58" s="31">
        <f>$H58*'Base Data'!DF58</f>
        <v>0</v>
      </c>
      <c r="DG58" s="31">
        <f>$H58*'Base Data'!DG58</f>
        <v>0</v>
      </c>
      <c r="DH58" s="31">
        <f>$H58*'Base Data'!DH58</f>
        <v>0</v>
      </c>
      <c r="DI58" s="31">
        <f>$H58*'Base Data'!DI58</f>
        <v>0</v>
      </c>
      <c r="DJ58" s="31">
        <f>$H58*'Base Data'!DJ58</f>
        <v>0</v>
      </c>
      <c r="DK58" s="31">
        <f>$H58*'Base Data'!DK58</f>
        <v>0</v>
      </c>
      <c r="DL58" s="33">
        <f>$H58*'Base Data'!DL58</f>
        <v>0</v>
      </c>
    </row>
    <row r="59" spans="1:116" s="206" customFormat="1" ht="19.899999999999999" customHeight="1">
      <c r="A59" s="207">
        <f>'LCR Weights'!N59</f>
        <v>0</v>
      </c>
      <c r="B59" s="207"/>
      <c r="C59" s="73"/>
      <c r="D59" s="795" t="s">
        <v>568</v>
      </c>
      <c r="E59" s="798" t="s">
        <v>775</v>
      </c>
      <c r="F59" s="799" t="s">
        <v>106</v>
      </c>
      <c r="G59" s="811">
        <f>'LCR Weights'!M59</f>
        <v>0</v>
      </c>
      <c r="H59" s="811">
        <f>IF(Metrics!$I$7="Reported weights",'LCR Weights'!H59,'LCR Weights'!K59)</f>
        <v>0</v>
      </c>
      <c r="I59" s="518"/>
      <c r="J59" s="758">
        <f>IF('LCR Weights'!$N59=0,1,0)*('Base Data'!J59+'Base Data'!I59)*G59</f>
        <v>0</v>
      </c>
      <c r="K59" s="31">
        <f>'LCR Weights'!$N59*($G59*('Base Data'!$I59+'Base Data'!$J59)/30)+($H59*'Base Data'!K59)</f>
        <v>0</v>
      </c>
      <c r="L59" s="31">
        <f>'LCR Weights'!$N59*($G59*('Base Data'!$I59+'Base Data'!$J59)/30)+($H59*'Base Data'!L59)</f>
        <v>0</v>
      </c>
      <c r="M59" s="31">
        <f>'LCR Weights'!$N59*($G59*('Base Data'!$I59+'Base Data'!$J59)/30)+($H59*'Base Data'!M59)</f>
        <v>0</v>
      </c>
      <c r="N59" s="31">
        <f>'LCR Weights'!$N59*($G59*('Base Data'!$I59+'Base Data'!$J59)/30)+($H59*'Base Data'!N59)</f>
        <v>0</v>
      </c>
      <c r="O59" s="31">
        <f>'LCR Weights'!$N59*($G59*('Base Data'!$I59+'Base Data'!$J59)/30)+($H59*'Base Data'!O59)</f>
        <v>0</v>
      </c>
      <c r="P59" s="31">
        <f>'LCR Weights'!$N59*($G59*('Base Data'!$I59+'Base Data'!$J59)/30)+($H59*'Base Data'!P59)</f>
        <v>0</v>
      </c>
      <c r="Q59" s="31">
        <f>'LCR Weights'!$N59*($G59*('Base Data'!$I59+'Base Data'!$J59)/30)+($H59*'Base Data'!Q59)</f>
        <v>0</v>
      </c>
      <c r="R59" s="31">
        <f>'LCR Weights'!$N59*($G59*('Base Data'!$I59+'Base Data'!$J59)/30)+($H59*'Base Data'!R59)</f>
        <v>0</v>
      </c>
      <c r="S59" s="31">
        <f>'LCR Weights'!$N59*($G59*('Base Data'!$I59+'Base Data'!$J59)/30)+($H59*'Base Data'!S59)</f>
        <v>0</v>
      </c>
      <c r="T59" s="31">
        <f>'LCR Weights'!$N59*($G59*('Base Data'!$I59+'Base Data'!$J59)/30)+($H59*'Base Data'!T59)</f>
        <v>0</v>
      </c>
      <c r="U59" s="31">
        <f>'LCR Weights'!$N59*($G59*('Base Data'!$I59+'Base Data'!$J59)/30)+($H59*'Base Data'!U59)</f>
        <v>0</v>
      </c>
      <c r="V59" s="31">
        <f>'LCR Weights'!$N59*($G59*('Base Data'!$I59+'Base Data'!$J59)/30)+($H59*'Base Data'!V59)</f>
        <v>0</v>
      </c>
      <c r="W59" s="31">
        <f>'LCR Weights'!$N59*($G59*('Base Data'!$I59+'Base Data'!$J59)/30)+($H59*'Base Data'!W59)</f>
        <v>0</v>
      </c>
      <c r="X59" s="31">
        <f>'LCR Weights'!$N59*($G59*('Base Data'!$I59+'Base Data'!$J59)/30)+($H59*'Base Data'!X59)</f>
        <v>0</v>
      </c>
      <c r="Y59" s="31">
        <f>'LCR Weights'!$N59*($G59*('Base Data'!$I59+'Base Data'!$J59)/30)+($H59*'Base Data'!Y59)</f>
        <v>0</v>
      </c>
      <c r="Z59" s="31">
        <f>'LCR Weights'!$N59*($G59*('Base Data'!$I59+'Base Data'!$J59)/30)+($H59*'Base Data'!Z59)</f>
        <v>0</v>
      </c>
      <c r="AA59" s="31">
        <f>'LCR Weights'!$N59*($G59*('Base Data'!$I59+'Base Data'!$J59)/30)+($H59*'Base Data'!AA59)</f>
        <v>0</v>
      </c>
      <c r="AB59" s="31">
        <f>'LCR Weights'!$N59*($G59*('Base Data'!$I59+'Base Data'!$J59)/30)+($H59*'Base Data'!AB59)</f>
        <v>0</v>
      </c>
      <c r="AC59" s="31">
        <f>'LCR Weights'!$N59*($G59*('Base Data'!$I59+'Base Data'!$J59)/30)+($H59*'Base Data'!AC59)</f>
        <v>0</v>
      </c>
      <c r="AD59" s="31">
        <f>'LCR Weights'!$N59*($G59*('Base Data'!$I59+'Base Data'!$J59)/30)+($H59*'Base Data'!AD59)</f>
        <v>0</v>
      </c>
      <c r="AE59" s="31">
        <f>'LCR Weights'!$N59*($G59*('Base Data'!$I59+'Base Data'!$J59)/30)+($H59*'Base Data'!AE59)</f>
        <v>0</v>
      </c>
      <c r="AF59" s="31">
        <f>'LCR Weights'!$N59*($G59*('Base Data'!$I59+'Base Data'!$J59)/30)+($H59*'Base Data'!AF59)</f>
        <v>0</v>
      </c>
      <c r="AG59" s="31">
        <f>'LCR Weights'!$N59*($G59*('Base Data'!$I59+'Base Data'!$J59)/30)+($H59*'Base Data'!AG59)</f>
        <v>0</v>
      </c>
      <c r="AH59" s="31">
        <f>'LCR Weights'!$N59*($G59*('Base Data'!$I59+'Base Data'!$J59)/30)+($H59*'Base Data'!AH59)</f>
        <v>0</v>
      </c>
      <c r="AI59" s="31">
        <f>'LCR Weights'!$N59*($G59*('Base Data'!$I59+'Base Data'!$J59)/30)+($H59*'Base Data'!AI59)</f>
        <v>0</v>
      </c>
      <c r="AJ59" s="31">
        <f>'LCR Weights'!$N59*($G59*('Base Data'!$I59+'Base Data'!$J59)/30)+($H59*'Base Data'!AJ59)</f>
        <v>0</v>
      </c>
      <c r="AK59" s="31">
        <f>'LCR Weights'!$N59*($G59*('Base Data'!$I59+'Base Data'!$J59)/30)+($H59*'Base Data'!AK59)</f>
        <v>0</v>
      </c>
      <c r="AL59" s="31">
        <f>'LCR Weights'!$N59*($G59*('Base Data'!$I59+'Base Data'!$J59)/30)+($H59*'Base Data'!AL59)</f>
        <v>0</v>
      </c>
      <c r="AM59" s="31">
        <f>'LCR Weights'!$N59*($G59*('Base Data'!$I59+'Base Data'!$J59)/30)+($H59*'Base Data'!AM59)</f>
        <v>0</v>
      </c>
      <c r="AN59" s="31">
        <f>'LCR Weights'!$N59*($G59*('Base Data'!$I59+'Base Data'!$J59)/30)+($H59*'Base Data'!AN59)</f>
        <v>0</v>
      </c>
      <c r="AO59" s="31">
        <f>$H59*'Base Data'!AO59</f>
        <v>0</v>
      </c>
      <c r="AP59" s="31">
        <f>$H59*'Base Data'!AP59</f>
        <v>0</v>
      </c>
      <c r="AQ59" s="31">
        <f>$H59*'Base Data'!AQ59</f>
        <v>0</v>
      </c>
      <c r="AR59" s="31">
        <f>$H59*'Base Data'!AR59</f>
        <v>0</v>
      </c>
      <c r="AS59" s="31">
        <f>$H59*'Base Data'!AS59</f>
        <v>0</v>
      </c>
      <c r="AT59" s="31">
        <f>$H59*'Base Data'!AT59</f>
        <v>0</v>
      </c>
      <c r="AU59" s="31">
        <f>$H59*'Base Data'!AU59</f>
        <v>0</v>
      </c>
      <c r="AV59" s="31">
        <f>$H59*'Base Data'!AV59</f>
        <v>0</v>
      </c>
      <c r="AW59" s="31">
        <f>$H59*'Base Data'!AW59</f>
        <v>0</v>
      </c>
      <c r="AX59" s="31">
        <f>$H59*'Base Data'!AX59</f>
        <v>0</v>
      </c>
      <c r="AY59" s="31">
        <f>$H59*'Base Data'!AY59</f>
        <v>0</v>
      </c>
      <c r="AZ59" s="31">
        <f>$H59*'Base Data'!AZ59</f>
        <v>0</v>
      </c>
      <c r="BA59" s="31">
        <f>$H59*'Base Data'!BA59</f>
        <v>0</v>
      </c>
      <c r="BB59" s="31">
        <f>$H59*'Base Data'!BB59</f>
        <v>0</v>
      </c>
      <c r="BC59" s="31">
        <f>$H59*'Base Data'!BC59</f>
        <v>0</v>
      </c>
      <c r="BD59" s="31">
        <f>$H59*'Base Data'!BD59</f>
        <v>0</v>
      </c>
      <c r="BE59" s="31">
        <f>$H59*'Base Data'!BE59</f>
        <v>0</v>
      </c>
      <c r="BF59" s="31">
        <f>$H59*'Base Data'!BF59</f>
        <v>0</v>
      </c>
      <c r="BG59" s="31">
        <f>$H59*'Base Data'!BG59</f>
        <v>0</v>
      </c>
      <c r="BH59" s="31">
        <f>$H59*'Base Data'!BH59</f>
        <v>0</v>
      </c>
      <c r="BI59" s="31">
        <f>$H59*'Base Data'!BI59</f>
        <v>0</v>
      </c>
      <c r="BJ59" s="31">
        <f>$H59*'Base Data'!BJ59</f>
        <v>0</v>
      </c>
      <c r="BK59" s="31">
        <f>$H59*'Base Data'!BK59</f>
        <v>0</v>
      </c>
      <c r="BL59" s="31">
        <f>$H59*'Base Data'!BL59</f>
        <v>0</v>
      </c>
      <c r="BM59" s="31">
        <f>$H59*'Base Data'!BM59</f>
        <v>0</v>
      </c>
      <c r="BN59" s="31">
        <f>$H59*'Base Data'!BN59</f>
        <v>0</v>
      </c>
      <c r="BO59" s="31">
        <f>$H59*'Base Data'!BO59</f>
        <v>0</v>
      </c>
      <c r="BP59" s="31">
        <f>$H59*'Base Data'!BP59</f>
        <v>0</v>
      </c>
      <c r="BQ59" s="31">
        <f>$H59*'Base Data'!BQ59</f>
        <v>0</v>
      </c>
      <c r="BR59" s="31">
        <f>$H59*'Base Data'!BR59</f>
        <v>0</v>
      </c>
      <c r="BS59" s="31">
        <f>$H59*'Base Data'!BS59</f>
        <v>0</v>
      </c>
      <c r="BT59" s="31">
        <f>$H59*'Base Data'!BT59</f>
        <v>0</v>
      </c>
      <c r="BU59" s="31">
        <f>$H59*'Base Data'!BU59</f>
        <v>0</v>
      </c>
      <c r="BV59" s="31">
        <f>$H59*'Base Data'!BV59</f>
        <v>0</v>
      </c>
      <c r="BW59" s="31">
        <f>$H59*'Base Data'!BW59</f>
        <v>0</v>
      </c>
      <c r="BX59" s="31">
        <f>$H59*'Base Data'!BX59</f>
        <v>0</v>
      </c>
      <c r="BY59" s="31">
        <f>$H59*'Base Data'!BY59</f>
        <v>0</v>
      </c>
      <c r="BZ59" s="31">
        <f>$H59*'Base Data'!BZ59</f>
        <v>0</v>
      </c>
      <c r="CA59" s="31">
        <f>$H59*'Base Data'!CA59</f>
        <v>0</v>
      </c>
      <c r="CB59" s="31">
        <f>$H59*'Base Data'!CB59</f>
        <v>0</v>
      </c>
      <c r="CC59" s="31">
        <f>$H59*'Base Data'!CC59</f>
        <v>0</v>
      </c>
      <c r="CD59" s="31">
        <f>$H59*'Base Data'!CD59</f>
        <v>0</v>
      </c>
      <c r="CE59" s="31">
        <f>$H59*'Base Data'!CE59</f>
        <v>0</v>
      </c>
      <c r="CF59" s="31">
        <f>$H59*'Base Data'!CF59</f>
        <v>0</v>
      </c>
      <c r="CG59" s="31">
        <f>$H59*'Base Data'!CG59</f>
        <v>0</v>
      </c>
      <c r="CH59" s="31">
        <f>$H59*'Base Data'!CH59</f>
        <v>0</v>
      </c>
      <c r="CI59" s="31">
        <f>$H59*'Base Data'!CI59</f>
        <v>0</v>
      </c>
      <c r="CJ59" s="31">
        <f>$H59*'Base Data'!CJ59</f>
        <v>0</v>
      </c>
      <c r="CK59" s="31">
        <f>$H59*'Base Data'!CK59</f>
        <v>0</v>
      </c>
      <c r="CL59" s="31">
        <f>$H59*'Base Data'!CL59</f>
        <v>0</v>
      </c>
      <c r="CM59" s="31">
        <f>$H59*'Base Data'!CM59</f>
        <v>0</v>
      </c>
      <c r="CN59" s="31">
        <f>$H59*'Base Data'!CN59</f>
        <v>0</v>
      </c>
      <c r="CO59" s="31">
        <f>$H59*'Base Data'!CO59</f>
        <v>0</v>
      </c>
      <c r="CP59" s="31">
        <f>$H59*'Base Data'!CP59</f>
        <v>0</v>
      </c>
      <c r="CQ59" s="31">
        <f>$H59*'Base Data'!CQ59</f>
        <v>0</v>
      </c>
      <c r="CR59" s="31">
        <f>$H59*'Base Data'!CR59</f>
        <v>0</v>
      </c>
      <c r="CS59" s="31">
        <f>$H59*'Base Data'!CS59</f>
        <v>0</v>
      </c>
      <c r="CT59" s="31">
        <f>$H59*'Base Data'!CT59</f>
        <v>0</v>
      </c>
      <c r="CU59" s="31">
        <f>$H59*'Base Data'!CU59</f>
        <v>0</v>
      </c>
      <c r="CV59" s="31">
        <f>$H59*'Base Data'!CV59</f>
        <v>0</v>
      </c>
      <c r="CW59" s="31">
        <f>$H59*'Base Data'!CW59</f>
        <v>0</v>
      </c>
      <c r="CX59" s="31">
        <f>$H59*'Base Data'!CX59</f>
        <v>0</v>
      </c>
      <c r="CY59" s="31">
        <f>$H59*'Base Data'!CY59</f>
        <v>0</v>
      </c>
      <c r="CZ59" s="31">
        <f>$H59*'Base Data'!CZ59</f>
        <v>0</v>
      </c>
      <c r="DA59" s="31">
        <f>$H59*'Base Data'!DA59</f>
        <v>0</v>
      </c>
      <c r="DB59" s="31">
        <f>$H59*'Base Data'!DB59</f>
        <v>0</v>
      </c>
      <c r="DC59" s="31">
        <f>$H59*'Base Data'!DC59</f>
        <v>0</v>
      </c>
      <c r="DD59" s="31">
        <f>$H59*'Base Data'!DD59</f>
        <v>0</v>
      </c>
      <c r="DE59" s="31">
        <f>$H59*'Base Data'!DE59</f>
        <v>0</v>
      </c>
      <c r="DF59" s="31">
        <f>$H59*'Base Data'!DF59</f>
        <v>0</v>
      </c>
      <c r="DG59" s="31">
        <f>$H59*'Base Data'!DG59</f>
        <v>0</v>
      </c>
      <c r="DH59" s="31">
        <f>$H59*'Base Data'!DH59</f>
        <v>0</v>
      </c>
      <c r="DI59" s="31">
        <f>$H59*'Base Data'!DI59</f>
        <v>0</v>
      </c>
      <c r="DJ59" s="31">
        <f>$H59*'Base Data'!DJ59</f>
        <v>0</v>
      </c>
      <c r="DK59" s="31">
        <f>$H59*'Base Data'!DK59</f>
        <v>0</v>
      </c>
      <c r="DL59" s="33">
        <f>$H59*'Base Data'!DL59</f>
        <v>0</v>
      </c>
    </row>
    <row r="60" spans="1:116" s="206" customFormat="1" ht="19.899999999999999" customHeight="1">
      <c r="A60" s="207">
        <f>'LCR Weights'!N60</f>
        <v>0</v>
      </c>
      <c r="B60" s="207"/>
      <c r="C60" s="73"/>
      <c r="D60" s="795" t="s">
        <v>107</v>
      </c>
      <c r="E60" s="792" t="s">
        <v>108</v>
      </c>
      <c r="F60" s="235" t="s">
        <v>109</v>
      </c>
      <c r="G60" s="528"/>
      <c r="H60" s="528"/>
      <c r="I60" s="518"/>
      <c r="J60" s="758">
        <f>SUM(J61:J62,J64:J82)</f>
        <v>0</v>
      </c>
      <c r="K60" s="758">
        <f t="shared" ref="K60:BV60" si="32">SUM(K61:K62,K64:K82)</f>
        <v>0</v>
      </c>
      <c r="L60" s="758">
        <f t="shared" si="32"/>
        <v>0</v>
      </c>
      <c r="M60" s="758">
        <f t="shared" si="32"/>
        <v>0</v>
      </c>
      <c r="N60" s="758">
        <f t="shared" si="32"/>
        <v>0</v>
      </c>
      <c r="O60" s="758">
        <f t="shared" si="32"/>
        <v>0</v>
      </c>
      <c r="P60" s="758">
        <f t="shared" si="32"/>
        <v>0</v>
      </c>
      <c r="Q60" s="758">
        <f t="shared" si="32"/>
        <v>0</v>
      </c>
      <c r="R60" s="758">
        <f t="shared" si="32"/>
        <v>0</v>
      </c>
      <c r="S60" s="758">
        <f t="shared" si="32"/>
        <v>0</v>
      </c>
      <c r="T60" s="758">
        <f t="shared" si="32"/>
        <v>0</v>
      </c>
      <c r="U60" s="758">
        <f t="shared" si="32"/>
        <v>0</v>
      </c>
      <c r="V60" s="758">
        <f t="shared" si="32"/>
        <v>0</v>
      </c>
      <c r="W60" s="758">
        <f t="shared" si="32"/>
        <v>0</v>
      </c>
      <c r="X60" s="758">
        <f t="shared" si="32"/>
        <v>0</v>
      </c>
      <c r="Y60" s="758">
        <f t="shared" si="32"/>
        <v>0</v>
      </c>
      <c r="Z60" s="758">
        <f t="shared" si="32"/>
        <v>0</v>
      </c>
      <c r="AA60" s="758">
        <f t="shared" si="32"/>
        <v>0</v>
      </c>
      <c r="AB60" s="758">
        <f t="shared" si="32"/>
        <v>0</v>
      </c>
      <c r="AC60" s="758">
        <f t="shared" si="32"/>
        <v>0</v>
      </c>
      <c r="AD60" s="758">
        <f t="shared" si="32"/>
        <v>0</v>
      </c>
      <c r="AE60" s="758">
        <f t="shared" si="32"/>
        <v>0</v>
      </c>
      <c r="AF60" s="758">
        <f t="shared" si="32"/>
        <v>0</v>
      </c>
      <c r="AG60" s="758">
        <f t="shared" si="32"/>
        <v>0</v>
      </c>
      <c r="AH60" s="758">
        <f t="shared" si="32"/>
        <v>0</v>
      </c>
      <c r="AI60" s="758">
        <f t="shared" si="32"/>
        <v>0</v>
      </c>
      <c r="AJ60" s="758">
        <f t="shared" si="32"/>
        <v>0</v>
      </c>
      <c r="AK60" s="758">
        <f t="shared" si="32"/>
        <v>0</v>
      </c>
      <c r="AL60" s="758">
        <f t="shared" si="32"/>
        <v>0</v>
      </c>
      <c r="AM60" s="758">
        <f t="shared" si="32"/>
        <v>0</v>
      </c>
      <c r="AN60" s="758">
        <f t="shared" si="32"/>
        <v>0</v>
      </c>
      <c r="AO60" s="758">
        <f t="shared" si="32"/>
        <v>0</v>
      </c>
      <c r="AP60" s="758">
        <f t="shared" si="32"/>
        <v>0</v>
      </c>
      <c r="AQ60" s="758">
        <f t="shared" si="32"/>
        <v>0</v>
      </c>
      <c r="AR60" s="758">
        <f t="shared" si="32"/>
        <v>0</v>
      </c>
      <c r="AS60" s="758">
        <f t="shared" si="32"/>
        <v>0</v>
      </c>
      <c r="AT60" s="758">
        <f t="shared" si="32"/>
        <v>0</v>
      </c>
      <c r="AU60" s="758">
        <f t="shared" si="32"/>
        <v>0</v>
      </c>
      <c r="AV60" s="758">
        <f t="shared" si="32"/>
        <v>0</v>
      </c>
      <c r="AW60" s="758">
        <f t="shared" si="32"/>
        <v>0</v>
      </c>
      <c r="AX60" s="758">
        <f t="shared" si="32"/>
        <v>0</v>
      </c>
      <c r="AY60" s="758">
        <f t="shared" si="32"/>
        <v>0</v>
      </c>
      <c r="AZ60" s="758">
        <f t="shared" si="32"/>
        <v>0</v>
      </c>
      <c r="BA60" s="758">
        <f t="shared" si="32"/>
        <v>0</v>
      </c>
      <c r="BB60" s="758">
        <f t="shared" si="32"/>
        <v>0</v>
      </c>
      <c r="BC60" s="758">
        <f t="shared" si="32"/>
        <v>0</v>
      </c>
      <c r="BD60" s="758">
        <f t="shared" si="32"/>
        <v>0</v>
      </c>
      <c r="BE60" s="758">
        <f t="shared" si="32"/>
        <v>0</v>
      </c>
      <c r="BF60" s="758">
        <f t="shared" si="32"/>
        <v>0</v>
      </c>
      <c r="BG60" s="758">
        <f t="shared" si="32"/>
        <v>0</v>
      </c>
      <c r="BH60" s="758">
        <f t="shared" si="32"/>
        <v>0</v>
      </c>
      <c r="BI60" s="758">
        <f t="shared" si="32"/>
        <v>0</v>
      </c>
      <c r="BJ60" s="758">
        <f t="shared" si="32"/>
        <v>0</v>
      </c>
      <c r="BK60" s="758">
        <f t="shared" si="32"/>
        <v>0</v>
      </c>
      <c r="BL60" s="758">
        <f t="shared" si="32"/>
        <v>0</v>
      </c>
      <c r="BM60" s="758">
        <f t="shared" si="32"/>
        <v>0</v>
      </c>
      <c r="BN60" s="758">
        <f t="shared" si="32"/>
        <v>0</v>
      </c>
      <c r="BO60" s="758">
        <f t="shared" si="32"/>
        <v>0</v>
      </c>
      <c r="BP60" s="758">
        <f t="shared" si="32"/>
        <v>0</v>
      </c>
      <c r="BQ60" s="758">
        <f t="shared" si="32"/>
        <v>0</v>
      </c>
      <c r="BR60" s="758">
        <f t="shared" si="32"/>
        <v>0</v>
      </c>
      <c r="BS60" s="758">
        <f t="shared" si="32"/>
        <v>0</v>
      </c>
      <c r="BT60" s="758">
        <f t="shared" si="32"/>
        <v>0</v>
      </c>
      <c r="BU60" s="758">
        <f t="shared" si="32"/>
        <v>0</v>
      </c>
      <c r="BV60" s="758">
        <f t="shared" si="32"/>
        <v>0</v>
      </c>
      <c r="BW60" s="758">
        <f t="shared" ref="BW60:DL60" si="33">SUM(BW61:BW62,BW64:BW82)</f>
        <v>0</v>
      </c>
      <c r="BX60" s="758">
        <f t="shared" si="33"/>
        <v>0</v>
      </c>
      <c r="BY60" s="758">
        <f t="shared" si="33"/>
        <v>0</v>
      </c>
      <c r="BZ60" s="758">
        <f t="shared" si="33"/>
        <v>0</v>
      </c>
      <c r="CA60" s="758">
        <f t="shared" si="33"/>
        <v>0</v>
      </c>
      <c r="CB60" s="758">
        <f t="shared" si="33"/>
        <v>0</v>
      </c>
      <c r="CC60" s="758">
        <f t="shared" si="33"/>
        <v>0</v>
      </c>
      <c r="CD60" s="758">
        <f t="shared" si="33"/>
        <v>0</v>
      </c>
      <c r="CE60" s="758">
        <f t="shared" si="33"/>
        <v>0</v>
      </c>
      <c r="CF60" s="758">
        <f t="shared" si="33"/>
        <v>0</v>
      </c>
      <c r="CG60" s="758">
        <f t="shared" si="33"/>
        <v>0</v>
      </c>
      <c r="CH60" s="758">
        <f t="shared" si="33"/>
        <v>0</v>
      </c>
      <c r="CI60" s="758">
        <f t="shared" si="33"/>
        <v>0</v>
      </c>
      <c r="CJ60" s="758">
        <f t="shared" si="33"/>
        <v>0</v>
      </c>
      <c r="CK60" s="758">
        <f t="shared" si="33"/>
        <v>0</v>
      </c>
      <c r="CL60" s="758">
        <f t="shared" si="33"/>
        <v>0</v>
      </c>
      <c r="CM60" s="758">
        <f t="shared" si="33"/>
        <v>0</v>
      </c>
      <c r="CN60" s="758">
        <f t="shared" si="33"/>
        <v>0</v>
      </c>
      <c r="CO60" s="758">
        <f t="shared" si="33"/>
        <v>0</v>
      </c>
      <c r="CP60" s="758">
        <f t="shared" si="33"/>
        <v>0</v>
      </c>
      <c r="CQ60" s="758">
        <f t="shared" si="33"/>
        <v>0</v>
      </c>
      <c r="CR60" s="758">
        <f t="shared" si="33"/>
        <v>0</v>
      </c>
      <c r="CS60" s="758">
        <f t="shared" si="33"/>
        <v>0</v>
      </c>
      <c r="CT60" s="758">
        <f t="shared" si="33"/>
        <v>0</v>
      </c>
      <c r="CU60" s="758">
        <f t="shared" si="33"/>
        <v>0</v>
      </c>
      <c r="CV60" s="758">
        <f t="shared" si="33"/>
        <v>0</v>
      </c>
      <c r="CW60" s="758">
        <f t="shared" si="33"/>
        <v>0</v>
      </c>
      <c r="CX60" s="758">
        <f t="shared" si="33"/>
        <v>0</v>
      </c>
      <c r="CY60" s="758">
        <f t="shared" si="33"/>
        <v>0</v>
      </c>
      <c r="CZ60" s="758">
        <f t="shared" si="33"/>
        <v>0</v>
      </c>
      <c r="DA60" s="758">
        <f t="shared" si="33"/>
        <v>0</v>
      </c>
      <c r="DB60" s="758">
        <f t="shared" si="33"/>
        <v>0</v>
      </c>
      <c r="DC60" s="758">
        <f t="shared" si="33"/>
        <v>0</v>
      </c>
      <c r="DD60" s="758">
        <f t="shared" si="33"/>
        <v>0</v>
      </c>
      <c r="DE60" s="758">
        <f t="shared" si="33"/>
        <v>0</v>
      </c>
      <c r="DF60" s="758">
        <f t="shared" si="33"/>
        <v>0</v>
      </c>
      <c r="DG60" s="758">
        <f t="shared" si="33"/>
        <v>0</v>
      </c>
      <c r="DH60" s="758">
        <f t="shared" si="33"/>
        <v>0</v>
      </c>
      <c r="DI60" s="758">
        <f t="shared" si="33"/>
        <v>0</v>
      </c>
      <c r="DJ60" s="758">
        <f t="shared" si="33"/>
        <v>0</v>
      </c>
      <c r="DK60" s="758">
        <f t="shared" si="33"/>
        <v>0</v>
      </c>
      <c r="DL60" s="519">
        <f t="shared" si="33"/>
        <v>0</v>
      </c>
    </row>
    <row r="61" spans="1:116" s="222" customFormat="1" ht="11.25" customHeight="1">
      <c r="A61" s="207">
        <f>'LCR Weights'!N61</f>
        <v>0</v>
      </c>
      <c r="B61" s="207"/>
      <c r="C61" s="389"/>
      <c r="D61" s="795"/>
      <c r="E61" s="798"/>
      <c r="F61" s="211" t="s">
        <v>920</v>
      </c>
      <c r="G61" s="811">
        <f>'LCR Weights'!M61</f>
        <v>0.05</v>
      </c>
      <c r="H61" s="811">
        <f>IF(Metrics!$I$7="Reported weights",'LCR Weights'!H61,'LCR Weights'!K61)</f>
        <v>0.05</v>
      </c>
      <c r="I61" s="518"/>
      <c r="J61" s="758">
        <f>IF('LCR Weights'!$N61=0,1,0)*('Base Data'!J61+'Base Data'!I61)*G61</f>
        <v>0</v>
      </c>
      <c r="K61" s="31">
        <f>'LCR Weights'!$N61*($G61*('Base Data'!$I61+'Base Data'!$J61)/30)+($H61*'Base Data'!K61)</f>
        <v>0</v>
      </c>
      <c r="L61" s="31">
        <f>'LCR Weights'!$N61*($G61*('Base Data'!$I61+'Base Data'!$J61)/30)+($H61*'Base Data'!L61)</f>
        <v>0</v>
      </c>
      <c r="M61" s="31">
        <f>'LCR Weights'!$N61*($G61*('Base Data'!$I61+'Base Data'!$J61)/30)+($H61*'Base Data'!M61)</f>
        <v>0</v>
      </c>
      <c r="N61" s="31">
        <f>'LCR Weights'!$N61*($G61*('Base Data'!$I61+'Base Data'!$J61)/30)+($H61*'Base Data'!N61)</f>
        <v>0</v>
      </c>
      <c r="O61" s="31">
        <f>'LCR Weights'!$N61*($G61*('Base Data'!$I61+'Base Data'!$J61)/30)+($H61*'Base Data'!O61)</f>
        <v>0</v>
      </c>
      <c r="P61" s="31">
        <f>'LCR Weights'!$N61*($G61*('Base Data'!$I61+'Base Data'!$J61)/30)+($H61*'Base Data'!P61)</f>
        <v>0</v>
      </c>
      <c r="Q61" s="31">
        <f>'LCR Weights'!$N61*($G61*('Base Data'!$I61+'Base Data'!$J61)/30)+($H61*'Base Data'!Q61)</f>
        <v>0</v>
      </c>
      <c r="R61" s="31">
        <f>'LCR Weights'!$N61*($G61*('Base Data'!$I61+'Base Data'!$J61)/30)+($H61*'Base Data'!R61)</f>
        <v>0</v>
      </c>
      <c r="S61" s="31">
        <f>'LCR Weights'!$N61*($G61*('Base Data'!$I61+'Base Data'!$J61)/30)+($H61*'Base Data'!S61)</f>
        <v>0</v>
      </c>
      <c r="T61" s="31">
        <f>'LCR Weights'!$N61*($G61*('Base Data'!$I61+'Base Data'!$J61)/30)+($H61*'Base Data'!T61)</f>
        <v>0</v>
      </c>
      <c r="U61" s="31">
        <f>'LCR Weights'!$N61*($G61*('Base Data'!$I61+'Base Data'!$J61)/30)+($H61*'Base Data'!U61)</f>
        <v>0</v>
      </c>
      <c r="V61" s="31">
        <f>'LCR Weights'!$N61*($G61*('Base Data'!$I61+'Base Data'!$J61)/30)+($H61*'Base Data'!V61)</f>
        <v>0</v>
      </c>
      <c r="W61" s="31">
        <f>'LCR Weights'!$N61*($G61*('Base Data'!$I61+'Base Data'!$J61)/30)+($H61*'Base Data'!W61)</f>
        <v>0</v>
      </c>
      <c r="X61" s="31">
        <f>'LCR Weights'!$N61*($G61*('Base Data'!$I61+'Base Data'!$J61)/30)+($H61*'Base Data'!X61)</f>
        <v>0</v>
      </c>
      <c r="Y61" s="31">
        <f>'LCR Weights'!$N61*($G61*('Base Data'!$I61+'Base Data'!$J61)/30)+($H61*'Base Data'!Y61)</f>
        <v>0</v>
      </c>
      <c r="Z61" s="31">
        <f>'LCR Weights'!$N61*($G61*('Base Data'!$I61+'Base Data'!$J61)/30)+($H61*'Base Data'!Z61)</f>
        <v>0</v>
      </c>
      <c r="AA61" s="31">
        <f>'LCR Weights'!$N61*($G61*('Base Data'!$I61+'Base Data'!$J61)/30)+($H61*'Base Data'!AA61)</f>
        <v>0</v>
      </c>
      <c r="AB61" s="31">
        <f>'LCR Weights'!$N61*($G61*('Base Data'!$I61+'Base Data'!$J61)/30)+($H61*'Base Data'!AB61)</f>
        <v>0</v>
      </c>
      <c r="AC61" s="31">
        <f>'LCR Weights'!$N61*($G61*('Base Data'!$I61+'Base Data'!$J61)/30)+($H61*'Base Data'!AC61)</f>
        <v>0</v>
      </c>
      <c r="AD61" s="31">
        <f>'LCR Weights'!$N61*($G61*('Base Data'!$I61+'Base Data'!$J61)/30)+($H61*'Base Data'!AD61)</f>
        <v>0</v>
      </c>
      <c r="AE61" s="31">
        <f>'LCR Weights'!$N61*($G61*('Base Data'!$I61+'Base Data'!$J61)/30)+($H61*'Base Data'!AE61)</f>
        <v>0</v>
      </c>
      <c r="AF61" s="31">
        <f>'LCR Weights'!$N61*($G61*('Base Data'!$I61+'Base Data'!$J61)/30)+($H61*'Base Data'!AF61)</f>
        <v>0</v>
      </c>
      <c r="AG61" s="31">
        <f>'LCR Weights'!$N61*($G61*('Base Data'!$I61+'Base Data'!$J61)/30)+($H61*'Base Data'!AG61)</f>
        <v>0</v>
      </c>
      <c r="AH61" s="31">
        <f>'LCR Weights'!$N61*($G61*('Base Data'!$I61+'Base Data'!$J61)/30)+($H61*'Base Data'!AH61)</f>
        <v>0</v>
      </c>
      <c r="AI61" s="31">
        <f>'LCR Weights'!$N61*($G61*('Base Data'!$I61+'Base Data'!$J61)/30)+($H61*'Base Data'!AI61)</f>
        <v>0</v>
      </c>
      <c r="AJ61" s="31">
        <f>'LCR Weights'!$N61*($G61*('Base Data'!$I61+'Base Data'!$J61)/30)+($H61*'Base Data'!AJ61)</f>
        <v>0</v>
      </c>
      <c r="AK61" s="31">
        <f>'LCR Weights'!$N61*($G61*('Base Data'!$I61+'Base Data'!$J61)/30)+($H61*'Base Data'!AK61)</f>
        <v>0</v>
      </c>
      <c r="AL61" s="31">
        <f>'LCR Weights'!$N61*($G61*('Base Data'!$I61+'Base Data'!$J61)/30)+($H61*'Base Data'!AL61)</f>
        <v>0</v>
      </c>
      <c r="AM61" s="31">
        <f>'LCR Weights'!$N61*($G61*('Base Data'!$I61+'Base Data'!$J61)/30)+($H61*'Base Data'!AM61)</f>
        <v>0</v>
      </c>
      <c r="AN61" s="31">
        <f>'LCR Weights'!$N61*($G61*('Base Data'!$I61+'Base Data'!$J61)/30)+($H61*'Base Data'!AN61)</f>
        <v>0</v>
      </c>
      <c r="AO61" s="31">
        <f>$H61*'Base Data'!AO61</f>
        <v>0</v>
      </c>
      <c r="AP61" s="31">
        <f>$H61*'Base Data'!AP61</f>
        <v>0</v>
      </c>
      <c r="AQ61" s="31">
        <f>$H61*'Base Data'!AQ61</f>
        <v>0</v>
      </c>
      <c r="AR61" s="31">
        <f>$H61*'Base Data'!AR61</f>
        <v>0</v>
      </c>
      <c r="AS61" s="31">
        <f>$H61*'Base Data'!AS61</f>
        <v>0</v>
      </c>
      <c r="AT61" s="31">
        <f>$H61*'Base Data'!AT61</f>
        <v>0</v>
      </c>
      <c r="AU61" s="31">
        <f>$H61*'Base Data'!AU61</f>
        <v>0</v>
      </c>
      <c r="AV61" s="31">
        <f>$H61*'Base Data'!AV61</f>
        <v>0</v>
      </c>
      <c r="AW61" s="31">
        <f>$H61*'Base Data'!AW61</f>
        <v>0</v>
      </c>
      <c r="AX61" s="31">
        <f>$H61*'Base Data'!AX61</f>
        <v>0</v>
      </c>
      <c r="AY61" s="31">
        <f>$H61*'Base Data'!AY61</f>
        <v>0</v>
      </c>
      <c r="AZ61" s="31">
        <f>$H61*'Base Data'!AZ61</f>
        <v>0</v>
      </c>
      <c r="BA61" s="31">
        <f>$H61*'Base Data'!BA61</f>
        <v>0</v>
      </c>
      <c r="BB61" s="31">
        <f>$H61*'Base Data'!BB61</f>
        <v>0</v>
      </c>
      <c r="BC61" s="31">
        <f>$H61*'Base Data'!BC61</f>
        <v>0</v>
      </c>
      <c r="BD61" s="31">
        <f>$H61*'Base Data'!BD61</f>
        <v>0</v>
      </c>
      <c r="BE61" s="31">
        <f>$H61*'Base Data'!BE61</f>
        <v>0</v>
      </c>
      <c r="BF61" s="31">
        <f>$H61*'Base Data'!BF61</f>
        <v>0</v>
      </c>
      <c r="BG61" s="31">
        <f>$H61*'Base Data'!BG61</f>
        <v>0</v>
      </c>
      <c r="BH61" s="31">
        <f>$H61*'Base Data'!BH61</f>
        <v>0</v>
      </c>
      <c r="BI61" s="31">
        <f>$H61*'Base Data'!BI61</f>
        <v>0</v>
      </c>
      <c r="BJ61" s="31">
        <f>$H61*'Base Data'!BJ61</f>
        <v>0</v>
      </c>
      <c r="BK61" s="31">
        <f>$H61*'Base Data'!BK61</f>
        <v>0</v>
      </c>
      <c r="BL61" s="31">
        <f>$H61*'Base Data'!BL61</f>
        <v>0</v>
      </c>
      <c r="BM61" s="31">
        <f>$H61*'Base Data'!BM61</f>
        <v>0</v>
      </c>
      <c r="BN61" s="31">
        <f>$H61*'Base Data'!BN61</f>
        <v>0</v>
      </c>
      <c r="BO61" s="31">
        <f>$H61*'Base Data'!BO61</f>
        <v>0</v>
      </c>
      <c r="BP61" s="31">
        <f>$H61*'Base Data'!BP61</f>
        <v>0</v>
      </c>
      <c r="BQ61" s="31">
        <f>$H61*'Base Data'!BQ61</f>
        <v>0</v>
      </c>
      <c r="BR61" s="31">
        <f>$H61*'Base Data'!BR61</f>
        <v>0</v>
      </c>
      <c r="BS61" s="31">
        <f>$H61*'Base Data'!BS61</f>
        <v>0</v>
      </c>
      <c r="BT61" s="31">
        <f>$H61*'Base Data'!BT61</f>
        <v>0</v>
      </c>
      <c r="BU61" s="31">
        <f>$H61*'Base Data'!BU61</f>
        <v>0</v>
      </c>
      <c r="BV61" s="31">
        <f>$H61*'Base Data'!BV61</f>
        <v>0</v>
      </c>
      <c r="BW61" s="31">
        <f>$H61*'Base Data'!BW61</f>
        <v>0</v>
      </c>
      <c r="BX61" s="31">
        <f>$H61*'Base Data'!BX61</f>
        <v>0</v>
      </c>
      <c r="BY61" s="31">
        <f>$H61*'Base Data'!BY61</f>
        <v>0</v>
      </c>
      <c r="BZ61" s="31">
        <f>$H61*'Base Data'!BZ61</f>
        <v>0</v>
      </c>
      <c r="CA61" s="31">
        <f>$H61*'Base Data'!CA61</f>
        <v>0</v>
      </c>
      <c r="CB61" s="31">
        <f>$H61*'Base Data'!CB61</f>
        <v>0</v>
      </c>
      <c r="CC61" s="31">
        <f>$H61*'Base Data'!CC61</f>
        <v>0</v>
      </c>
      <c r="CD61" s="31">
        <f>$H61*'Base Data'!CD61</f>
        <v>0</v>
      </c>
      <c r="CE61" s="31">
        <f>$H61*'Base Data'!CE61</f>
        <v>0</v>
      </c>
      <c r="CF61" s="31">
        <f>$H61*'Base Data'!CF61</f>
        <v>0</v>
      </c>
      <c r="CG61" s="31">
        <f>$H61*'Base Data'!CG61</f>
        <v>0</v>
      </c>
      <c r="CH61" s="31">
        <f>$H61*'Base Data'!CH61</f>
        <v>0</v>
      </c>
      <c r="CI61" s="31">
        <f>$H61*'Base Data'!CI61</f>
        <v>0</v>
      </c>
      <c r="CJ61" s="31">
        <f>$H61*'Base Data'!CJ61</f>
        <v>0</v>
      </c>
      <c r="CK61" s="31">
        <f>$H61*'Base Data'!CK61</f>
        <v>0</v>
      </c>
      <c r="CL61" s="31">
        <f>$H61*'Base Data'!CL61</f>
        <v>0</v>
      </c>
      <c r="CM61" s="31">
        <f>$H61*'Base Data'!CM61</f>
        <v>0</v>
      </c>
      <c r="CN61" s="31">
        <f>$H61*'Base Data'!CN61</f>
        <v>0</v>
      </c>
      <c r="CO61" s="31">
        <f>$H61*'Base Data'!CO61</f>
        <v>0</v>
      </c>
      <c r="CP61" s="31">
        <f>$H61*'Base Data'!CP61</f>
        <v>0</v>
      </c>
      <c r="CQ61" s="31">
        <f>$H61*'Base Data'!CQ61</f>
        <v>0</v>
      </c>
      <c r="CR61" s="31">
        <f>$H61*'Base Data'!CR61</f>
        <v>0</v>
      </c>
      <c r="CS61" s="31">
        <f>$H61*'Base Data'!CS61</f>
        <v>0</v>
      </c>
      <c r="CT61" s="31">
        <f>$H61*'Base Data'!CT61</f>
        <v>0</v>
      </c>
      <c r="CU61" s="31">
        <f>$H61*'Base Data'!CU61</f>
        <v>0</v>
      </c>
      <c r="CV61" s="31">
        <f>$H61*'Base Data'!CV61</f>
        <v>0</v>
      </c>
      <c r="CW61" s="31">
        <f>$H61*'Base Data'!CW61</f>
        <v>0</v>
      </c>
      <c r="CX61" s="31">
        <f>$H61*'Base Data'!CX61</f>
        <v>0</v>
      </c>
      <c r="CY61" s="31">
        <f>$H61*'Base Data'!CY61</f>
        <v>0</v>
      </c>
      <c r="CZ61" s="31">
        <f>$H61*'Base Data'!CZ61</f>
        <v>0</v>
      </c>
      <c r="DA61" s="31">
        <f>$H61*'Base Data'!DA61</f>
        <v>0</v>
      </c>
      <c r="DB61" s="31">
        <f>$H61*'Base Data'!DB61</f>
        <v>0</v>
      </c>
      <c r="DC61" s="31">
        <f>$H61*'Base Data'!DC61</f>
        <v>0</v>
      </c>
      <c r="DD61" s="31">
        <f>$H61*'Base Data'!DD61</f>
        <v>0</v>
      </c>
      <c r="DE61" s="31">
        <f>$H61*'Base Data'!DE61</f>
        <v>0</v>
      </c>
      <c r="DF61" s="31">
        <f>$H61*'Base Data'!DF61</f>
        <v>0</v>
      </c>
      <c r="DG61" s="31">
        <f>$H61*'Base Data'!DG61</f>
        <v>0</v>
      </c>
      <c r="DH61" s="31">
        <f>$H61*'Base Data'!DH61</f>
        <v>0</v>
      </c>
      <c r="DI61" s="31">
        <f>$H61*'Base Data'!DI61</f>
        <v>0</v>
      </c>
      <c r="DJ61" s="31">
        <f>$H61*'Base Data'!DJ61</f>
        <v>0</v>
      </c>
      <c r="DK61" s="31">
        <f>$H61*'Base Data'!DK61</f>
        <v>0</v>
      </c>
      <c r="DL61" s="33">
        <f>$H61*'Base Data'!DL61</f>
        <v>0</v>
      </c>
    </row>
    <row r="62" spans="1:116" s="206" customFormat="1" ht="19.899999999999999" customHeight="1">
      <c r="A62" s="207">
        <f>'LCR Weights'!N62</f>
        <v>0</v>
      </c>
      <c r="B62" s="207"/>
      <c r="C62" s="73"/>
      <c r="D62" s="795" t="s">
        <v>569</v>
      </c>
      <c r="E62" s="798" t="s">
        <v>776</v>
      </c>
      <c r="F62" s="211" t="s">
        <v>1168</v>
      </c>
      <c r="G62" s="811">
        <f>'LCR Weights'!M62</f>
        <v>0.03</v>
      </c>
      <c r="H62" s="811">
        <f>IF(Metrics!$I$7="Reported weights",'LCR Weights'!H62,'LCR Weights'!K62)</f>
        <v>0.03</v>
      </c>
      <c r="I62" s="518"/>
      <c r="J62" s="758">
        <f>IF('LCR Weights'!$N62=0,1,0)*('Base Data'!J62+'Base Data'!I62)*G62</f>
        <v>0</v>
      </c>
      <c r="K62" s="31">
        <f>'LCR Weights'!$N62*($G62*('Base Data'!$I62+'Base Data'!$J62)/30)+($H62*'Base Data'!K62)</f>
        <v>0</v>
      </c>
      <c r="L62" s="31">
        <f>'LCR Weights'!$N62*($G62*('Base Data'!$I62+'Base Data'!$J62)/30)+($H62*'Base Data'!L62)</f>
        <v>0</v>
      </c>
      <c r="M62" s="31">
        <f>'LCR Weights'!$N62*($G62*('Base Data'!$I62+'Base Data'!$J62)/30)+($H62*'Base Data'!M62)</f>
        <v>0</v>
      </c>
      <c r="N62" s="31">
        <f>'LCR Weights'!$N62*($G62*('Base Data'!$I62+'Base Data'!$J62)/30)+($H62*'Base Data'!N62)</f>
        <v>0</v>
      </c>
      <c r="O62" s="31">
        <f>'LCR Weights'!$N62*($G62*('Base Data'!$I62+'Base Data'!$J62)/30)+($H62*'Base Data'!O62)</f>
        <v>0</v>
      </c>
      <c r="P62" s="31">
        <f>'LCR Weights'!$N62*($G62*('Base Data'!$I62+'Base Data'!$J62)/30)+($H62*'Base Data'!P62)</f>
        <v>0</v>
      </c>
      <c r="Q62" s="31">
        <f>'LCR Weights'!$N62*($G62*('Base Data'!$I62+'Base Data'!$J62)/30)+($H62*'Base Data'!Q62)</f>
        <v>0</v>
      </c>
      <c r="R62" s="31">
        <f>'LCR Weights'!$N62*($G62*('Base Data'!$I62+'Base Data'!$J62)/30)+($H62*'Base Data'!R62)</f>
        <v>0</v>
      </c>
      <c r="S62" s="31">
        <f>'LCR Weights'!$N62*($G62*('Base Data'!$I62+'Base Data'!$J62)/30)+($H62*'Base Data'!S62)</f>
        <v>0</v>
      </c>
      <c r="T62" s="31">
        <f>'LCR Weights'!$N62*($G62*('Base Data'!$I62+'Base Data'!$J62)/30)+($H62*'Base Data'!T62)</f>
        <v>0</v>
      </c>
      <c r="U62" s="31">
        <f>'LCR Weights'!$N62*($G62*('Base Data'!$I62+'Base Data'!$J62)/30)+($H62*'Base Data'!U62)</f>
        <v>0</v>
      </c>
      <c r="V62" s="31">
        <f>'LCR Weights'!$N62*($G62*('Base Data'!$I62+'Base Data'!$J62)/30)+($H62*'Base Data'!V62)</f>
        <v>0</v>
      </c>
      <c r="W62" s="31">
        <f>'LCR Weights'!$N62*($G62*('Base Data'!$I62+'Base Data'!$J62)/30)+($H62*'Base Data'!W62)</f>
        <v>0</v>
      </c>
      <c r="X62" s="31">
        <f>'LCR Weights'!$N62*($G62*('Base Data'!$I62+'Base Data'!$J62)/30)+($H62*'Base Data'!X62)</f>
        <v>0</v>
      </c>
      <c r="Y62" s="31">
        <f>'LCR Weights'!$N62*($G62*('Base Data'!$I62+'Base Data'!$J62)/30)+($H62*'Base Data'!Y62)</f>
        <v>0</v>
      </c>
      <c r="Z62" s="31">
        <f>'LCR Weights'!$N62*($G62*('Base Data'!$I62+'Base Data'!$J62)/30)+($H62*'Base Data'!Z62)</f>
        <v>0</v>
      </c>
      <c r="AA62" s="31">
        <f>'LCR Weights'!$N62*($G62*('Base Data'!$I62+'Base Data'!$J62)/30)+($H62*'Base Data'!AA62)</f>
        <v>0</v>
      </c>
      <c r="AB62" s="31">
        <f>'LCR Weights'!$N62*($G62*('Base Data'!$I62+'Base Data'!$J62)/30)+($H62*'Base Data'!AB62)</f>
        <v>0</v>
      </c>
      <c r="AC62" s="31">
        <f>'LCR Weights'!$N62*($G62*('Base Data'!$I62+'Base Data'!$J62)/30)+($H62*'Base Data'!AC62)</f>
        <v>0</v>
      </c>
      <c r="AD62" s="31">
        <f>'LCR Weights'!$N62*($G62*('Base Data'!$I62+'Base Data'!$J62)/30)+($H62*'Base Data'!AD62)</f>
        <v>0</v>
      </c>
      <c r="AE62" s="31">
        <f>'LCR Weights'!$N62*($G62*('Base Data'!$I62+'Base Data'!$J62)/30)+($H62*'Base Data'!AE62)</f>
        <v>0</v>
      </c>
      <c r="AF62" s="31">
        <f>'LCR Weights'!$N62*($G62*('Base Data'!$I62+'Base Data'!$J62)/30)+($H62*'Base Data'!AF62)</f>
        <v>0</v>
      </c>
      <c r="AG62" s="31">
        <f>'LCR Weights'!$N62*($G62*('Base Data'!$I62+'Base Data'!$J62)/30)+($H62*'Base Data'!AG62)</f>
        <v>0</v>
      </c>
      <c r="AH62" s="31">
        <f>'LCR Weights'!$N62*($G62*('Base Data'!$I62+'Base Data'!$J62)/30)+($H62*'Base Data'!AH62)</f>
        <v>0</v>
      </c>
      <c r="AI62" s="31">
        <f>'LCR Weights'!$N62*($G62*('Base Data'!$I62+'Base Data'!$J62)/30)+($H62*'Base Data'!AI62)</f>
        <v>0</v>
      </c>
      <c r="AJ62" s="31">
        <f>'LCR Weights'!$N62*($G62*('Base Data'!$I62+'Base Data'!$J62)/30)+($H62*'Base Data'!AJ62)</f>
        <v>0</v>
      </c>
      <c r="AK62" s="31">
        <f>'LCR Weights'!$N62*($G62*('Base Data'!$I62+'Base Data'!$J62)/30)+($H62*'Base Data'!AK62)</f>
        <v>0</v>
      </c>
      <c r="AL62" s="31">
        <f>'LCR Weights'!$N62*($G62*('Base Data'!$I62+'Base Data'!$J62)/30)+($H62*'Base Data'!AL62)</f>
        <v>0</v>
      </c>
      <c r="AM62" s="31">
        <f>'LCR Weights'!$N62*($G62*('Base Data'!$I62+'Base Data'!$J62)/30)+($H62*'Base Data'!AM62)</f>
        <v>0</v>
      </c>
      <c r="AN62" s="31">
        <f>'LCR Weights'!$N62*($G62*('Base Data'!$I62+'Base Data'!$J62)/30)+($H62*'Base Data'!AN62)</f>
        <v>0</v>
      </c>
      <c r="AO62" s="31">
        <f>$H62*'Base Data'!AO62</f>
        <v>0</v>
      </c>
      <c r="AP62" s="31">
        <f>$H62*'Base Data'!AP62</f>
        <v>0</v>
      </c>
      <c r="AQ62" s="31">
        <f>$H62*'Base Data'!AQ62</f>
        <v>0</v>
      </c>
      <c r="AR62" s="31">
        <f>$H62*'Base Data'!AR62</f>
        <v>0</v>
      </c>
      <c r="AS62" s="31">
        <f>$H62*'Base Data'!AS62</f>
        <v>0</v>
      </c>
      <c r="AT62" s="31">
        <f>$H62*'Base Data'!AT62</f>
        <v>0</v>
      </c>
      <c r="AU62" s="31">
        <f>$H62*'Base Data'!AU62</f>
        <v>0</v>
      </c>
      <c r="AV62" s="31">
        <f>$H62*'Base Data'!AV62</f>
        <v>0</v>
      </c>
      <c r="AW62" s="31">
        <f>$H62*'Base Data'!AW62</f>
        <v>0</v>
      </c>
      <c r="AX62" s="31">
        <f>$H62*'Base Data'!AX62</f>
        <v>0</v>
      </c>
      <c r="AY62" s="31">
        <f>$H62*'Base Data'!AY62</f>
        <v>0</v>
      </c>
      <c r="AZ62" s="31">
        <f>$H62*'Base Data'!AZ62</f>
        <v>0</v>
      </c>
      <c r="BA62" s="31">
        <f>$H62*'Base Data'!BA62</f>
        <v>0</v>
      </c>
      <c r="BB62" s="31">
        <f>$H62*'Base Data'!BB62</f>
        <v>0</v>
      </c>
      <c r="BC62" s="31">
        <f>$H62*'Base Data'!BC62</f>
        <v>0</v>
      </c>
      <c r="BD62" s="31">
        <f>$H62*'Base Data'!BD62</f>
        <v>0</v>
      </c>
      <c r="BE62" s="31">
        <f>$H62*'Base Data'!BE62</f>
        <v>0</v>
      </c>
      <c r="BF62" s="31">
        <f>$H62*'Base Data'!BF62</f>
        <v>0</v>
      </c>
      <c r="BG62" s="31">
        <f>$H62*'Base Data'!BG62</f>
        <v>0</v>
      </c>
      <c r="BH62" s="31">
        <f>$H62*'Base Data'!BH62</f>
        <v>0</v>
      </c>
      <c r="BI62" s="31">
        <f>$H62*'Base Data'!BI62</f>
        <v>0</v>
      </c>
      <c r="BJ62" s="31">
        <f>$H62*'Base Data'!BJ62</f>
        <v>0</v>
      </c>
      <c r="BK62" s="31">
        <f>$H62*'Base Data'!BK62</f>
        <v>0</v>
      </c>
      <c r="BL62" s="31">
        <f>$H62*'Base Data'!BL62</f>
        <v>0</v>
      </c>
      <c r="BM62" s="31">
        <f>$H62*'Base Data'!BM62</f>
        <v>0</v>
      </c>
      <c r="BN62" s="31">
        <f>$H62*'Base Data'!BN62</f>
        <v>0</v>
      </c>
      <c r="BO62" s="31">
        <f>$H62*'Base Data'!BO62</f>
        <v>0</v>
      </c>
      <c r="BP62" s="31">
        <f>$H62*'Base Data'!BP62</f>
        <v>0</v>
      </c>
      <c r="BQ62" s="31">
        <f>$H62*'Base Data'!BQ62</f>
        <v>0</v>
      </c>
      <c r="BR62" s="31">
        <f>$H62*'Base Data'!BR62</f>
        <v>0</v>
      </c>
      <c r="BS62" s="31">
        <f>$H62*'Base Data'!BS62</f>
        <v>0</v>
      </c>
      <c r="BT62" s="31">
        <f>$H62*'Base Data'!BT62</f>
        <v>0</v>
      </c>
      <c r="BU62" s="31">
        <f>$H62*'Base Data'!BU62</f>
        <v>0</v>
      </c>
      <c r="BV62" s="31">
        <f>$H62*'Base Data'!BV62</f>
        <v>0</v>
      </c>
      <c r="BW62" s="31">
        <f>$H62*'Base Data'!BW62</f>
        <v>0</v>
      </c>
      <c r="BX62" s="31">
        <f>$H62*'Base Data'!BX62</f>
        <v>0</v>
      </c>
      <c r="BY62" s="31">
        <f>$H62*'Base Data'!BY62</f>
        <v>0</v>
      </c>
      <c r="BZ62" s="31">
        <f>$H62*'Base Data'!BZ62</f>
        <v>0</v>
      </c>
      <c r="CA62" s="31">
        <f>$H62*'Base Data'!CA62</f>
        <v>0</v>
      </c>
      <c r="CB62" s="31">
        <f>$H62*'Base Data'!CB62</f>
        <v>0</v>
      </c>
      <c r="CC62" s="31">
        <f>$H62*'Base Data'!CC62</f>
        <v>0</v>
      </c>
      <c r="CD62" s="31">
        <f>$H62*'Base Data'!CD62</f>
        <v>0</v>
      </c>
      <c r="CE62" s="31">
        <f>$H62*'Base Data'!CE62</f>
        <v>0</v>
      </c>
      <c r="CF62" s="31">
        <f>$H62*'Base Data'!CF62</f>
        <v>0</v>
      </c>
      <c r="CG62" s="31">
        <f>$H62*'Base Data'!CG62</f>
        <v>0</v>
      </c>
      <c r="CH62" s="31">
        <f>$H62*'Base Data'!CH62</f>
        <v>0</v>
      </c>
      <c r="CI62" s="31">
        <f>$H62*'Base Data'!CI62</f>
        <v>0</v>
      </c>
      <c r="CJ62" s="31">
        <f>$H62*'Base Data'!CJ62</f>
        <v>0</v>
      </c>
      <c r="CK62" s="31">
        <f>$H62*'Base Data'!CK62</f>
        <v>0</v>
      </c>
      <c r="CL62" s="31">
        <f>$H62*'Base Data'!CL62</f>
        <v>0</v>
      </c>
      <c r="CM62" s="31">
        <f>$H62*'Base Data'!CM62</f>
        <v>0</v>
      </c>
      <c r="CN62" s="31">
        <f>$H62*'Base Data'!CN62</f>
        <v>0</v>
      </c>
      <c r="CO62" s="31">
        <f>$H62*'Base Data'!CO62</f>
        <v>0</v>
      </c>
      <c r="CP62" s="31">
        <f>$H62*'Base Data'!CP62</f>
        <v>0</v>
      </c>
      <c r="CQ62" s="31">
        <f>$H62*'Base Data'!CQ62</f>
        <v>0</v>
      </c>
      <c r="CR62" s="31">
        <f>$H62*'Base Data'!CR62</f>
        <v>0</v>
      </c>
      <c r="CS62" s="31">
        <f>$H62*'Base Data'!CS62</f>
        <v>0</v>
      </c>
      <c r="CT62" s="31">
        <f>$H62*'Base Data'!CT62</f>
        <v>0</v>
      </c>
      <c r="CU62" s="31">
        <f>$H62*'Base Data'!CU62</f>
        <v>0</v>
      </c>
      <c r="CV62" s="31">
        <f>$H62*'Base Data'!CV62</f>
        <v>0</v>
      </c>
      <c r="CW62" s="31">
        <f>$H62*'Base Data'!CW62</f>
        <v>0</v>
      </c>
      <c r="CX62" s="31">
        <f>$H62*'Base Data'!CX62</f>
        <v>0</v>
      </c>
      <c r="CY62" s="31">
        <f>$H62*'Base Data'!CY62</f>
        <v>0</v>
      </c>
      <c r="CZ62" s="31">
        <f>$H62*'Base Data'!CZ62</f>
        <v>0</v>
      </c>
      <c r="DA62" s="31">
        <f>$H62*'Base Data'!DA62</f>
        <v>0</v>
      </c>
      <c r="DB62" s="31">
        <f>$H62*'Base Data'!DB62</f>
        <v>0</v>
      </c>
      <c r="DC62" s="31">
        <f>$H62*'Base Data'!DC62</f>
        <v>0</v>
      </c>
      <c r="DD62" s="31">
        <f>$H62*'Base Data'!DD62</f>
        <v>0</v>
      </c>
      <c r="DE62" s="31">
        <f>$H62*'Base Data'!DE62</f>
        <v>0</v>
      </c>
      <c r="DF62" s="31">
        <f>$H62*'Base Data'!DF62</f>
        <v>0</v>
      </c>
      <c r="DG62" s="31">
        <f>$H62*'Base Data'!DG62</f>
        <v>0</v>
      </c>
      <c r="DH62" s="31">
        <f>$H62*'Base Data'!DH62</f>
        <v>0</v>
      </c>
      <c r="DI62" s="31">
        <f>$H62*'Base Data'!DI62</f>
        <v>0</v>
      </c>
      <c r="DJ62" s="31">
        <f>$H62*'Base Data'!DJ62</f>
        <v>0</v>
      </c>
      <c r="DK62" s="31">
        <f>$H62*'Base Data'!DK62</f>
        <v>0</v>
      </c>
      <c r="DL62" s="33">
        <f>$H62*'Base Data'!DL62</f>
        <v>0</v>
      </c>
    </row>
    <row r="63" spans="1:116" s="206" customFormat="1" ht="19.899999999999999" customHeight="1">
      <c r="A63" s="207">
        <f>'LCR Weights'!N63</f>
        <v>0</v>
      </c>
      <c r="B63" s="207"/>
      <c r="C63" s="73"/>
      <c r="D63" s="218" t="s">
        <v>112</v>
      </c>
      <c r="E63" s="219" t="s">
        <v>113</v>
      </c>
      <c r="F63" s="803" t="s">
        <v>549</v>
      </c>
      <c r="G63" s="528"/>
      <c r="H63" s="528"/>
      <c r="I63" s="520"/>
      <c r="J63" s="525"/>
      <c r="K63" s="526"/>
      <c r="L63" s="526"/>
      <c r="M63" s="526"/>
      <c r="N63" s="526"/>
      <c r="O63" s="526"/>
      <c r="P63" s="526"/>
      <c r="Q63" s="526"/>
      <c r="R63" s="526"/>
      <c r="S63" s="526"/>
      <c r="T63" s="526"/>
      <c r="U63" s="526"/>
      <c r="V63" s="526"/>
      <c r="W63" s="526"/>
      <c r="X63" s="526"/>
      <c r="Y63" s="526"/>
      <c r="Z63" s="526"/>
      <c r="AA63" s="526"/>
      <c r="AB63" s="526"/>
      <c r="AC63" s="526"/>
      <c r="AD63" s="526"/>
      <c r="AE63" s="526"/>
      <c r="AF63" s="526"/>
      <c r="AG63" s="526"/>
      <c r="AH63" s="526"/>
      <c r="AI63" s="526"/>
      <c r="AJ63" s="526"/>
      <c r="AK63" s="526"/>
      <c r="AL63" s="526"/>
      <c r="AM63" s="526"/>
      <c r="AN63" s="526"/>
      <c r="AO63" s="526"/>
      <c r="AP63" s="526"/>
      <c r="AQ63" s="526"/>
      <c r="AR63" s="526"/>
      <c r="AS63" s="526"/>
      <c r="AT63" s="526"/>
      <c r="AU63" s="526"/>
      <c r="AV63" s="526"/>
      <c r="AW63" s="526"/>
      <c r="AX63" s="526"/>
      <c r="AY63" s="526"/>
      <c r="AZ63" s="526"/>
      <c r="BA63" s="526"/>
      <c r="BB63" s="526"/>
      <c r="BC63" s="526"/>
      <c r="BD63" s="526"/>
      <c r="BE63" s="526"/>
      <c r="BF63" s="526"/>
      <c r="BG63" s="526"/>
      <c r="BH63" s="526"/>
      <c r="BI63" s="526"/>
      <c r="BJ63" s="526"/>
      <c r="BK63" s="526"/>
      <c r="BL63" s="526"/>
      <c r="BM63" s="526"/>
      <c r="BN63" s="526"/>
      <c r="BO63" s="526"/>
      <c r="BP63" s="526"/>
      <c r="BQ63" s="526"/>
      <c r="BR63" s="526"/>
      <c r="BS63" s="526"/>
      <c r="BT63" s="526"/>
      <c r="BU63" s="526"/>
      <c r="BV63" s="526"/>
      <c r="BW63" s="526"/>
      <c r="BX63" s="526"/>
      <c r="BY63" s="526"/>
      <c r="BZ63" s="526"/>
      <c r="CA63" s="526"/>
      <c r="CB63" s="526"/>
      <c r="CC63" s="526"/>
      <c r="CD63" s="526"/>
      <c r="CE63" s="526"/>
      <c r="CF63" s="526"/>
      <c r="CG63" s="526"/>
      <c r="CH63" s="526"/>
      <c r="CI63" s="526"/>
      <c r="CJ63" s="526"/>
      <c r="CK63" s="526"/>
      <c r="CL63" s="526"/>
      <c r="CM63" s="526"/>
      <c r="CN63" s="526"/>
      <c r="CO63" s="526"/>
      <c r="CP63" s="526"/>
      <c r="CQ63" s="526"/>
      <c r="CR63" s="526"/>
      <c r="CS63" s="526"/>
      <c r="CT63" s="526"/>
      <c r="CU63" s="526"/>
      <c r="CV63" s="526"/>
      <c r="CW63" s="526"/>
      <c r="CX63" s="526"/>
      <c r="CY63" s="526"/>
      <c r="CZ63" s="526"/>
      <c r="DA63" s="526"/>
      <c r="DB63" s="526"/>
      <c r="DC63" s="526"/>
      <c r="DD63" s="526"/>
      <c r="DE63" s="526"/>
      <c r="DF63" s="526"/>
      <c r="DG63" s="526"/>
      <c r="DH63" s="526"/>
      <c r="DI63" s="526"/>
      <c r="DJ63" s="526"/>
      <c r="DK63" s="526"/>
      <c r="DL63" s="527"/>
    </row>
    <row r="64" spans="1:116" s="206" customFormat="1" ht="19.899999999999999" customHeight="1">
      <c r="A64" s="207">
        <f>'LCR Weights'!N64</f>
        <v>0</v>
      </c>
      <c r="B64" s="207"/>
      <c r="C64" s="73"/>
      <c r="D64" s="795"/>
      <c r="E64" s="798"/>
      <c r="F64" s="211" t="s">
        <v>1167</v>
      </c>
      <c r="G64" s="811">
        <f>'LCR Weights'!M64</f>
        <v>0.1</v>
      </c>
      <c r="H64" s="811">
        <f>IF(Metrics!$I$7="Reported weights",'LCR Weights'!H64,'LCR Weights'!K64)</f>
        <v>0.1</v>
      </c>
      <c r="I64" s="518"/>
      <c r="J64" s="758">
        <f>IF('LCR Weights'!$N64=0,1,0)*('Base Data'!J64+'Base Data'!I64)*G64</f>
        <v>0</v>
      </c>
      <c r="K64" s="31">
        <f>'LCR Weights'!$N64*($G64*('Base Data'!$I64+'Base Data'!$J64)/30)+($H64*'Base Data'!K64)</f>
        <v>0</v>
      </c>
      <c r="L64" s="31">
        <f>'LCR Weights'!$N64*($G64*('Base Data'!$I64+'Base Data'!$J64)/30)+($H64*'Base Data'!L64)</f>
        <v>0</v>
      </c>
      <c r="M64" s="31">
        <f>'LCR Weights'!$N64*($G64*('Base Data'!$I64+'Base Data'!$J64)/30)+($H64*'Base Data'!M64)</f>
        <v>0</v>
      </c>
      <c r="N64" s="31">
        <f>'LCR Weights'!$N64*($G64*('Base Data'!$I64+'Base Data'!$J64)/30)+($H64*'Base Data'!N64)</f>
        <v>0</v>
      </c>
      <c r="O64" s="31">
        <f>'LCR Weights'!$N64*($G64*('Base Data'!$I64+'Base Data'!$J64)/30)+($H64*'Base Data'!O64)</f>
        <v>0</v>
      </c>
      <c r="P64" s="31">
        <f>'LCR Weights'!$N64*($G64*('Base Data'!$I64+'Base Data'!$J64)/30)+($H64*'Base Data'!P64)</f>
        <v>0</v>
      </c>
      <c r="Q64" s="31">
        <f>'LCR Weights'!$N64*($G64*('Base Data'!$I64+'Base Data'!$J64)/30)+($H64*'Base Data'!Q64)</f>
        <v>0</v>
      </c>
      <c r="R64" s="31">
        <f>'LCR Weights'!$N64*($G64*('Base Data'!$I64+'Base Data'!$J64)/30)+($H64*'Base Data'!R64)</f>
        <v>0</v>
      </c>
      <c r="S64" s="31">
        <f>'LCR Weights'!$N64*($G64*('Base Data'!$I64+'Base Data'!$J64)/30)+($H64*'Base Data'!S64)</f>
        <v>0</v>
      </c>
      <c r="T64" s="31">
        <f>'LCR Weights'!$N64*($G64*('Base Data'!$I64+'Base Data'!$J64)/30)+($H64*'Base Data'!T64)</f>
        <v>0</v>
      </c>
      <c r="U64" s="31">
        <f>'LCR Weights'!$N64*($G64*('Base Data'!$I64+'Base Data'!$J64)/30)+($H64*'Base Data'!U64)</f>
        <v>0</v>
      </c>
      <c r="V64" s="31">
        <f>'LCR Weights'!$N64*($G64*('Base Data'!$I64+'Base Data'!$J64)/30)+($H64*'Base Data'!V64)</f>
        <v>0</v>
      </c>
      <c r="W64" s="31">
        <f>'LCR Weights'!$N64*($G64*('Base Data'!$I64+'Base Data'!$J64)/30)+($H64*'Base Data'!W64)</f>
        <v>0</v>
      </c>
      <c r="X64" s="31">
        <f>'LCR Weights'!$N64*($G64*('Base Data'!$I64+'Base Data'!$J64)/30)+($H64*'Base Data'!X64)</f>
        <v>0</v>
      </c>
      <c r="Y64" s="31">
        <f>'LCR Weights'!$N64*($G64*('Base Data'!$I64+'Base Data'!$J64)/30)+($H64*'Base Data'!Y64)</f>
        <v>0</v>
      </c>
      <c r="Z64" s="31">
        <f>'LCR Weights'!$N64*($G64*('Base Data'!$I64+'Base Data'!$J64)/30)+($H64*'Base Data'!Z64)</f>
        <v>0</v>
      </c>
      <c r="AA64" s="31">
        <f>'LCR Weights'!$N64*($G64*('Base Data'!$I64+'Base Data'!$J64)/30)+($H64*'Base Data'!AA64)</f>
        <v>0</v>
      </c>
      <c r="AB64" s="31">
        <f>'LCR Weights'!$N64*($G64*('Base Data'!$I64+'Base Data'!$J64)/30)+($H64*'Base Data'!AB64)</f>
        <v>0</v>
      </c>
      <c r="AC64" s="31">
        <f>'LCR Weights'!$N64*($G64*('Base Data'!$I64+'Base Data'!$J64)/30)+($H64*'Base Data'!AC64)</f>
        <v>0</v>
      </c>
      <c r="AD64" s="31">
        <f>'LCR Weights'!$N64*($G64*('Base Data'!$I64+'Base Data'!$J64)/30)+($H64*'Base Data'!AD64)</f>
        <v>0</v>
      </c>
      <c r="AE64" s="31">
        <f>'LCR Weights'!$N64*($G64*('Base Data'!$I64+'Base Data'!$J64)/30)+($H64*'Base Data'!AE64)</f>
        <v>0</v>
      </c>
      <c r="AF64" s="31">
        <f>'LCR Weights'!$N64*($G64*('Base Data'!$I64+'Base Data'!$J64)/30)+($H64*'Base Data'!AF64)</f>
        <v>0</v>
      </c>
      <c r="AG64" s="31">
        <f>'LCR Weights'!$N64*($G64*('Base Data'!$I64+'Base Data'!$J64)/30)+($H64*'Base Data'!AG64)</f>
        <v>0</v>
      </c>
      <c r="AH64" s="31">
        <f>'LCR Weights'!$N64*($G64*('Base Data'!$I64+'Base Data'!$J64)/30)+($H64*'Base Data'!AH64)</f>
        <v>0</v>
      </c>
      <c r="AI64" s="31">
        <f>'LCR Weights'!$N64*($G64*('Base Data'!$I64+'Base Data'!$J64)/30)+($H64*'Base Data'!AI64)</f>
        <v>0</v>
      </c>
      <c r="AJ64" s="31">
        <f>'LCR Weights'!$N64*($G64*('Base Data'!$I64+'Base Data'!$J64)/30)+($H64*'Base Data'!AJ64)</f>
        <v>0</v>
      </c>
      <c r="AK64" s="31">
        <f>'LCR Weights'!$N64*($G64*('Base Data'!$I64+'Base Data'!$J64)/30)+($H64*'Base Data'!AK64)</f>
        <v>0</v>
      </c>
      <c r="AL64" s="31">
        <f>'LCR Weights'!$N64*($G64*('Base Data'!$I64+'Base Data'!$J64)/30)+($H64*'Base Data'!AL64)</f>
        <v>0</v>
      </c>
      <c r="AM64" s="31">
        <f>'LCR Weights'!$N64*($G64*('Base Data'!$I64+'Base Data'!$J64)/30)+($H64*'Base Data'!AM64)</f>
        <v>0</v>
      </c>
      <c r="AN64" s="31">
        <f>'LCR Weights'!$N64*($G64*('Base Data'!$I64+'Base Data'!$J64)/30)+($H64*'Base Data'!AN64)</f>
        <v>0</v>
      </c>
      <c r="AO64" s="31">
        <f>$H64*'Base Data'!AO64</f>
        <v>0</v>
      </c>
      <c r="AP64" s="31">
        <f>$H64*'Base Data'!AP64</f>
        <v>0</v>
      </c>
      <c r="AQ64" s="31">
        <f>$H64*'Base Data'!AQ64</f>
        <v>0</v>
      </c>
      <c r="AR64" s="31">
        <f>$H64*'Base Data'!AR64</f>
        <v>0</v>
      </c>
      <c r="AS64" s="31">
        <f>$H64*'Base Data'!AS64</f>
        <v>0</v>
      </c>
      <c r="AT64" s="31">
        <f>$H64*'Base Data'!AT64</f>
        <v>0</v>
      </c>
      <c r="AU64" s="31">
        <f>$H64*'Base Data'!AU64</f>
        <v>0</v>
      </c>
      <c r="AV64" s="31">
        <f>$H64*'Base Data'!AV64</f>
        <v>0</v>
      </c>
      <c r="AW64" s="31">
        <f>$H64*'Base Data'!AW64</f>
        <v>0</v>
      </c>
      <c r="AX64" s="31">
        <f>$H64*'Base Data'!AX64</f>
        <v>0</v>
      </c>
      <c r="AY64" s="31">
        <f>$H64*'Base Data'!AY64</f>
        <v>0</v>
      </c>
      <c r="AZ64" s="31">
        <f>$H64*'Base Data'!AZ64</f>
        <v>0</v>
      </c>
      <c r="BA64" s="31">
        <f>$H64*'Base Data'!BA64</f>
        <v>0</v>
      </c>
      <c r="BB64" s="31">
        <f>$H64*'Base Data'!BB64</f>
        <v>0</v>
      </c>
      <c r="BC64" s="31">
        <f>$H64*'Base Data'!BC64</f>
        <v>0</v>
      </c>
      <c r="BD64" s="31">
        <f>$H64*'Base Data'!BD64</f>
        <v>0</v>
      </c>
      <c r="BE64" s="31">
        <f>$H64*'Base Data'!BE64</f>
        <v>0</v>
      </c>
      <c r="BF64" s="31">
        <f>$H64*'Base Data'!BF64</f>
        <v>0</v>
      </c>
      <c r="BG64" s="31">
        <f>$H64*'Base Data'!BG64</f>
        <v>0</v>
      </c>
      <c r="BH64" s="31">
        <f>$H64*'Base Data'!BH64</f>
        <v>0</v>
      </c>
      <c r="BI64" s="31">
        <f>$H64*'Base Data'!BI64</f>
        <v>0</v>
      </c>
      <c r="BJ64" s="31">
        <f>$H64*'Base Data'!BJ64</f>
        <v>0</v>
      </c>
      <c r="BK64" s="31">
        <f>$H64*'Base Data'!BK64</f>
        <v>0</v>
      </c>
      <c r="BL64" s="31">
        <f>$H64*'Base Data'!BL64</f>
        <v>0</v>
      </c>
      <c r="BM64" s="31">
        <f>$H64*'Base Data'!BM64</f>
        <v>0</v>
      </c>
      <c r="BN64" s="31">
        <f>$H64*'Base Data'!BN64</f>
        <v>0</v>
      </c>
      <c r="BO64" s="31">
        <f>$H64*'Base Data'!BO64</f>
        <v>0</v>
      </c>
      <c r="BP64" s="31">
        <f>$H64*'Base Data'!BP64</f>
        <v>0</v>
      </c>
      <c r="BQ64" s="31">
        <f>$H64*'Base Data'!BQ64</f>
        <v>0</v>
      </c>
      <c r="BR64" s="31">
        <f>$H64*'Base Data'!BR64</f>
        <v>0</v>
      </c>
      <c r="BS64" s="31">
        <f>$H64*'Base Data'!BS64</f>
        <v>0</v>
      </c>
      <c r="BT64" s="31">
        <f>$H64*'Base Data'!BT64</f>
        <v>0</v>
      </c>
      <c r="BU64" s="31">
        <f>$H64*'Base Data'!BU64</f>
        <v>0</v>
      </c>
      <c r="BV64" s="31">
        <f>$H64*'Base Data'!BV64</f>
        <v>0</v>
      </c>
      <c r="BW64" s="31">
        <f>$H64*'Base Data'!BW64</f>
        <v>0</v>
      </c>
      <c r="BX64" s="31">
        <f>$H64*'Base Data'!BX64</f>
        <v>0</v>
      </c>
      <c r="BY64" s="31">
        <f>$H64*'Base Data'!BY64</f>
        <v>0</v>
      </c>
      <c r="BZ64" s="31">
        <f>$H64*'Base Data'!BZ64</f>
        <v>0</v>
      </c>
      <c r="CA64" s="31">
        <f>$H64*'Base Data'!CA64</f>
        <v>0</v>
      </c>
      <c r="CB64" s="31">
        <f>$H64*'Base Data'!CB64</f>
        <v>0</v>
      </c>
      <c r="CC64" s="31">
        <f>$H64*'Base Data'!CC64</f>
        <v>0</v>
      </c>
      <c r="CD64" s="31">
        <f>$H64*'Base Data'!CD64</f>
        <v>0</v>
      </c>
      <c r="CE64" s="31">
        <f>$H64*'Base Data'!CE64</f>
        <v>0</v>
      </c>
      <c r="CF64" s="31">
        <f>$H64*'Base Data'!CF64</f>
        <v>0</v>
      </c>
      <c r="CG64" s="31">
        <f>$H64*'Base Data'!CG64</f>
        <v>0</v>
      </c>
      <c r="CH64" s="31">
        <f>$H64*'Base Data'!CH64</f>
        <v>0</v>
      </c>
      <c r="CI64" s="31">
        <f>$H64*'Base Data'!CI64</f>
        <v>0</v>
      </c>
      <c r="CJ64" s="31">
        <f>$H64*'Base Data'!CJ64</f>
        <v>0</v>
      </c>
      <c r="CK64" s="31">
        <f>$H64*'Base Data'!CK64</f>
        <v>0</v>
      </c>
      <c r="CL64" s="31">
        <f>$H64*'Base Data'!CL64</f>
        <v>0</v>
      </c>
      <c r="CM64" s="31">
        <f>$H64*'Base Data'!CM64</f>
        <v>0</v>
      </c>
      <c r="CN64" s="31">
        <f>$H64*'Base Data'!CN64</f>
        <v>0</v>
      </c>
      <c r="CO64" s="31">
        <f>$H64*'Base Data'!CO64</f>
        <v>0</v>
      </c>
      <c r="CP64" s="31">
        <f>$H64*'Base Data'!CP64</f>
        <v>0</v>
      </c>
      <c r="CQ64" s="31">
        <f>$H64*'Base Data'!CQ64</f>
        <v>0</v>
      </c>
      <c r="CR64" s="31">
        <f>$H64*'Base Data'!CR64</f>
        <v>0</v>
      </c>
      <c r="CS64" s="31">
        <f>$H64*'Base Data'!CS64</f>
        <v>0</v>
      </c>
      <c r="CT64" s="31">
        <f>$H64*'Base Data'!CT64</f>
        <v>0</v>
      </c>
      <c r="CU64" s="31">
        <f>$H64*'Base Data'!CU64</f>
        <v>0</v>
      </c>
      <c r="CV64" s="31">
        <f>$H64*'Base Data'!CV64</f>
        <v>0</v>
      </c>
      <c r="CW64" s="31">
        <f>$H64*'Base Data'!CW64</f>
        <v>0</v>
      </c>
      <c r="CX64" s="31">
        <f>$H64*'Base Data'!CX64</f>
        <v>0</v>
      </c>
      <c r="CY64" s="31">
        <f>$H64*'Base Data'!CY64</f>
        <v>0</v>
      </c>
      <c r="CZ64" s="31">
        <f>$H64*'Base Data'!CZ64</f>
        <v>0</v>
      </c>
      <c r="DA64" s="31">
        <f>$H64*'Base Data'!DA64</f>
        <v>0</v>
      </c>
      <c r="DB64" s="31">
        <f>$H64*'Base Data'!DB64</f>
        <v>0</v>
      </c>
      <c r="DC64" s="31">
        <f>$H64*'Base Data'!DC64</f>
        <v>0</v>
      </c>
      <c r="DD64" s="31">
        <f>$H64*'Base Data'!DD64</f>
        <v>0</v>
      </c>
      <c r="DE64" s="31">
        <f>$H64*'Base Data'!DE64</f>
        <v>0</v>
      </c>
      <c r="DF64" s="31">
        <f>$H64*'Base Data'!DF64</f>
        <v>0</v>
      </c>
      <c r="DG64" s="31">
        <f>$H64*'Base Data'!DG64</f>
        <v>0</v>
      </c>
      <c r="DH64" s="31">
        <f>$H64*'Base Data'!DH64</f>
        <v>0</v>
      </c>
      <c r="DI64" s="31">
        <f>$H64*'Base Data'!DI64</f>
        <v>0</v>
      </c>
      <c r="DJ64" s="31">
        <f>$H64*'Base Data'!DJ64</f>
        <v>0</v>
      </c>
      <c r="DK64" s="31">
        <f>$H64*'Base Data'!DK64</f>
        <v>0</v>
      </c>
      <c r="DL64" s="33">
        <f>$H64*'Base Data'!DL64</f>
        <v>0</v>
      </c>
    </row>
    <row r="65" spans="1:16384" s="206" customFormat="1" ht="19.5" customHeight="1">
      <c r="A65" s="207">
        <f>'LCR Weights'!N65</f>
        <v>0</v>
      </c>
      <c r="B65" s="207"/>
      <c r="C65" s="73"/>
      <c r="D65" s="795" t="s">
        <v>571</v>
      </c>
      <c r="E65" s="798" t="s">
        <v>778</v>
      </c>
      <c r="F65" s="211" t="s">
        <v>1169</v>
      </c>
      <c r="G65" s="811">
        <f>'LCR Weights'!M65</f>
        <v>0.1</v>
      </c>
      <c r="H65" s="811">
        <f>IF(Metrics!$I$7="Reported weights",'LCR Weights'!H65,'LCR Weights'!K65)</f>
        <v>0.1</v>
      </c>
      <c r="I65" s="518"/>
      <c r="J65" s="758">
        <f>IF('LCR Weights'!$N65=0,1,0)*('Base Data'!J65+'Base Data'!I65)*G65</f>
        <v>0</v>
      </c>
      <c r="K65" s="31">
        <f>'LCR Weights'!$N65*($G65*('Base Data'!$I65+'Base Data'!$J65)/30)+($H65*'Base Data'!K65)</f>
        <v>0</v>
      </c>
      <c r="L65" s="31">
        <f>'LCR Weights'!$N65*($G65*('Base Data'!$I65+'Base Data'!$J65)/30)+($H65*'Base Data'!L65)</f>
        <v>0</v>
      </c>
      <c r="M65" s="31">
        <f>'LCR Weights'!$N65*($G65*('Base Data'!$I65+'Base Data'!$J65)/30)+($H65*'Base Data'!M65)</f>
        <v>0</v>
      </c>
      <c r="N65" s="31">
        <f>'LCR Weights'!$N65*($G65*('Base Data'!$I65+'Base Data'!$J65)/30)+($H65*'Base Data'!N65)</f>
        <v>0</v>
      </c>
      <c r="O65" s="31">
        <f>'LCR Weights'!$N65*($G65*('Base Data'!$I65+'Base Data'!$J65)/30)+($H65*'Base Data'!O65)</f>
        <v>0</v>
      </c>
      <c r="P65" s="31">
        <f>'LCR Weights'!$N65*($G65*('Base Data'!$I65+'Base Data'!$J65)/30)+($H65*'Base Data'!P65)</f>
        <v>0</v>
      </c>
      <c r="Q65" s="31">
        <f>'LCR Weights'!$N65*($G65*('Base Data'!$I65+'Base Data'!$J65)/30)+($H65*'Base Data'!Q65)</f>
        <v>0</v>
      </c>
      <c r="R65" s="31">
        <f>'LCR Weights'!$N65*($G65*('Base Data'!$I65+'Base Data'!$J65)/30)+($H65*'Base Data'!R65)</f>
        <v>0</v>
      </c>
      <c r="S65" s="31">
        <f>'LCR Weights'!$N65*($G65*('Base Data'!$I65+'Base Data'!$J65)/30)+($H65*'Base Data'!S65)</f>
        <v>0</v>
      </c>
      <c r="T65" s="31">
        <f>'LCR Weights'!$N65*($G65*('Base Data'!$I65+'Base Data'!$J65)/30)+($H65*'Base Data'!T65)</f>
        <v>0</v>
      </c>
      <c r="U65" s="31">
        <f>'LCR Weights'!$N65*($G65*('Base Data'!$I65+'Base Data'!$J65)/30)+($H65*'Base Data'!U65)</f>
        <v>0</v>
      </c>
      <c r="V65" s="31">
        <f>'LCR Weights'!$N65*($G65*('Base Data'!$I65+'Base Data'!$J65)/30)+($H65*'Base Data'!V65)</f>
        <v>0</v>
      </c>
      <c r="W65" s="31">
        <f>'LCR Weights'!$N65*($G65*('Base Data'!$I65+'Base Data'!$J65)/30)+($H65*'Base Data'!W65)</f>
        <v>0</v>
      </c>
      <c r="X65" s="31">
        <f>'LCR Weights'!$N65*($G65*('Base Data'!$I65+'Base Data'!$J65)/30)+($H65*'Base Data'!X65)</f>
        <v>0</v>
      </c>
      <c r="Y65" s="31">
        <f>'LCR Weights'!$N65*($G65*('Base Data'!$I65+'Base Data'!$J65)/30)+($H65*'Base Data'!Y65)</f>
        <v>0</v>
      </c>
      <c r="Z65" s="31">
        <f>'LCR Weights'!$N65*($G65*('Base Data'!$I65+'Base Data'!$J65)/30)+($H65*'Base Data'!Z65)</f>
        <v>0</v>
      </c>
      <c r="AA65" s="31">
        <f>'LCR Weights'!$N65*($G65*('Base Data'!$I65+'Base Data'!$J65)/30)+($H65*'Base Data'!AA65)</f>
        <v>0</v>
      </c>
      <c r="AB65" s="31">
        <f>'LCR Weights'!$N65*($G65*('Base Data'!$I65+'Base Data'!$J65)/30)+($H65*'Base Data'!AB65)</f>
        <v>0</v>
      </c>
      <c r="AC65" s="31">
        <f>'LCR Weights'!$N65*($G65*('Base Data'!$I65+'Base Data'!$J65)/30)+($H65*'Base Data'!AC65)</f>
        <v>0</v>
      </c>
      <c r="AD65" s="31">
        <f>'LCR Weights'!$N65*($G65*('Base Data'!$I65+'Base Data'!$J65)/30)+($H65*'Base Data'!AD65)</f>
        <v>0</v>
      </c>
      <c r="AE65" s="31">
        <f>'LCR Weights'!$N65*($G65*('Base Data'!$I65+'Base Data'!$J65)/30)+($H65*'Base Data'!AE65)</f>
        <v>0</v>
      </c>
      <c r="AF65" s="31">
        <f>'LCR Weights'!$N65*($G65*('Base Data'!$I65+'Base Data'!$J65)/30)+($H65*'Base Data'!AF65)</f>
        <v>0</v>
      </c>
      <c r="AG65" s="31">
        <f>'LCR Weights'!$N65*($G65*('Base Data'!$I65+'Base Data'!$J65)/30)+($H65*'Base Data'!AG65)</f>
        <v>0</v>
      </c>
      <c r="AH65" s="31">
        <f>'LCR Weights'!$N65*($G65*('Base Data'!$I65+'Base Data'!$J65)/30)+($H65*'Base Data'!AH65)</f>
        <v>0</v>
      </c>
      <c r="AI65" s="31">
        <f>'LCR Weights'!$N65*($G65*('Base Data'!$I65+'Base Data'!$J65)/30)+($H65*'Base Data'!AI65)</f>
        <v>0</v>
      </c>
      <c r="AJ65" s="31">
        <f>'LCR Weights'!$N65*($G65*('Base Data'!$I65+'Base Data'!$J65)/30)+($H65*'Base Data'!AJ65)</f>
        <v>0</v>
      </c>
      <c r="AK65" s="31">
        <f>'LCR Weights'!$N65*($G65*('Base Data'!$I65+'Base Data'!$J65)/30)+($H65*'Base Data'!AK65)</f>
        <v>0</v>
      </c>
      <c r="AL65" s="31">
        <f>'LCR Weights'!$N65*($G65*('Base Data'!$I65+'Base Data'!$J65)/30)+($H65*'Base Data'!AL65)</f>
        <v>0</v>
      </c>
      <c r="AM65" s="31">
        <f>'LCR Weights'!$N65*($G65*('Base Data'!$I65+'Base Data'!$J65)/30)+($H65*'Base Data'!AM65)</f>
        <v>0</v>
      </c>
      <c r="AN65" s="31">
        <f>'LCR Weights'!$N65*($G65*('Base Data'!$I65+'Base Data'!$J65)/30)+($H65*'Base Data'!AN65)</f>
        <v>0</v>
      </c>
      <c r="AO65" s="31">
        <f>$H65*'Base Data'!AO65</f>
        <v>0</v>
      </c>
      <c r="AP65" s="31">
        <f>$H65*'Base Data'!AP65</f>
        <v>0</v>
      </c>
      <c r="AQ65" s="31">
        <f>$H65*'Base Data'!AQ65</f>
        <v>0</v>
      </c>
      <c r="AR65" s="31">
        <f>$H65*'Base Data'!AR65</f>
        <v>0</v>
      </c>
      <c r="AS65" s="31">
        <f>$H65*'Base Data'!AS65</f>
        <v>0</v>
      </c>
      <c r="AT65" s="31">
        <f>$H65*'Base Data'!AT65</f>
        <v>0</v>
      </c>
      <c r="AU65" s="31">
        <f>$H65*'Base Data'!AU65</f>
        <v>0</v>
      </c>
      <c r="AV65" s="31">
        <f>$H65*'Base Data'!AV65</f>
        <v>0</v>
      </c>
      <c r="AW65" s="31">
        <f>$H65*'Base Data'!AW65</f>
        <v>0</v>
      </c>
      <c r="AX65" s="31">
        <f>$H65*'Base Data'!AX65</f>
        <v>0</v>
      </c>
      <c r="AY65" s="31">
        <f>$H65*'Base Data'!AY65</f>
        <v>0</v>
      </c>
      <c r="AZ65" s="31">
        <f>$H65*'Base Data'!AZ65</f>
        <v>0</v>
      </c>
      <c r="BA65" s="31">
        <f>$H65*'Base Data'!BA65</f>
        <v>0</v>
      </c>
      <c r="BB65" s="31">
        <f>$H65*'Base Data'!BB65</f>
        <v>0</v>
      </c>
      <c r="BC65" s="31">
        <f>$H65*'Base Data'!BC65</f>
        <v>0</v>
      </c>
      <c r="BD65" s="31">
        <f>$H65*'Base Data'!BD65</f>
        <v>0</v>
      </c>
      <c r="BE65" s="31">
        <f>$H65*'Base Data'!BE65</f>
        <v>0</v>
      </c>
      <c r="BF65" s="31">
        <f>$H65*'Base Data'!BF65</f>
        <v>0</v>
      </c>
      <c r="BG65" s="31">
        <f>$H65*'Base Data'!BG65</f>
        <v>0</v>
      </c>
      <c r="BH65" s="31">
        <f>$H65*'Base Data'!BH65</f>
        <v>0</v>
      </c>
      <c r="BI65" s="31">
        <f>$H65*'Base Data'!BI65</f>
        <v>0</v>
      </c>
      <c r="BJ65" s="31">
        <f>$H65*'Base Data'!BJ65</f>
        <v>0</v>
      </c>
      <c r="BK65" s="31">
        <f>$H65*'Base Data'!BK65</f>
        <v>0</v>
      </c>
      <c r="BL65" s="31">
        <f>$H65*'Base Data'!BL65</f>
        <v>0</v>
      </c>
      <c r="BM65" s="31">
        <f>$H65*'Base Data'!BM65</f>
        <v>0</v>
      </c>
      <c r="BN65" s="31">
        <f>$H65*'Base Data'!BN65</f>
        <v>0</v>
      </c>
      <c r="BO65" s="31">
        <f>$H65*'Base Data'!BO65</f>
        <v>0</v>
      </c>
      <c r="BP65" s="31">
        <f>$H65*'Base Data'!BP65</f>
        <v>0</v>
      </c>
      <c r="BQ65" s="31">
        <f>$H65*'Base Data'!BQ65</f>
        <v>0</v>
      </c>
      <c r="BR65" s="31">
        <f>$H65*'Base Data'!BR65</f>
        <v>0</v>
      </c>
      <c r="BS65" s="31">
        <f>$H65*'Base Data'!BS65</f>
        <v>0</v>
      </c>
      <c r="BT65" s="31">
        <f>$H65*'Base Data'!BT65</f>
        <v>0</v>
      </c>
      <c r="BU65" s="31">
        <f>$H65*'Base Data'!BU65</f>
        <v>0</v>
      </c>
      <c r="BV65" s="31">
        <f>$H65*'Base Data'!BV65</f>
        <v>0</v>
      </c>
      <c r="BW65" s="31">
        <f>$H65*'Base Data'!BW65</f>
        <v>0</v>
      </c>
      <c r="BX65" s="31">
        <f>$H65*'Base Data'!BX65</f>
        <v>0</v>
      </c>
      <c r="BY65" s="31">
        <f>$H65*'Base Data'!BY65</f>
        <v>0</v>
      </c>
      <c r="BZ65" s="31">
        <f>$H65*'Base Data'!BZ65</f>
        <v>0</v>
      </c>
      <c r="CA65" s="31">
        <f>$H65*'Base Data'!CA65</f>
        <v>0</v>
      </c>
      <c r="CB65" s="31">
        <f>$H65*'Base Data'!CB65</f>
        <v>0</v>
      </c>
      <c r="CC65" s="31">
        <f>$H65*'Base Data'!CC65</f>
        <v>0</v>
      </c>
      <c r="CD65" s="31">
        <f>$H65*'Base Data'!CD65</f>
        <v>0</v>
      </c>
      <c r="CE65" s="31">
        <f>$H65*'Base Data'!CE65</f>
        <v>0</v>
      </c>
      <c r="CF65" s="31">
        <f>$H65*'Base Data'!CF65</f>
        <v>0</v>
      </c>
      <c r="CG65" s="31">
        <f>$H65*'Base Data'!CG65</f>
        <v>0</v>
      </c>
      <c r="CH65" s="31">
        <f>$H65*'Base Data'!CH65</f>
        <v>0</v>
      </c>
      <c r="CI65" s="31">
        <f>$H65*'Base Data'!CI65</f>
        <v>0</v>
      </c>
      <c r="CJ65" s="31">
        <f>$H65*'Base Data'!CJ65</f>
        <v>0</v>
      </c>
      <c r="CK65" s="31">
        <f>$H65*'Base Data'!CK65</f>
        <v>0</v>
      </c>
      <c r="CL65" s="31">
        <f>$H65*'Base Data'!CL65</f>
        <v>0</v>
      </c>
      <c r="CM65" s="31">
        <f>$H65*'Base Data'!CM65</f>
        <v>0</v>
      </c>
      <c r="CN65" s="31">
        <f>$H65*'Base Data'!CN65</f>
        <v>0</v>
      </c>
      <c r="CO65" s="31">
        <f>$H65*'Base Data'!CO65</f>
        <v>0</v>
      </c>
      <c r="CP65" s="31">
        <f>$H65*'Base Data'!CP65</f>
        <v>0</v>
      </c>
      <c r="CQ65" s="31">
        <f>$H65*'Base Data'!CQ65</f>
        <v>0</v>
      </c>
      <c r="CR65" s="31">
        <f>$H65*'Base Data'!CR65</f>
        <v>0</v>
      </c>
      <c r="CS65" s="31">
        <f>$H65*'Base Data'!CS65</f>
        <v>0</v>
      </c>
      <c r="CT65" s="31">
        <f>$H65*'Base Data'!CT65</f>
        <v>0</v>
      </c>
      <c r="CU65" s="31">
        <f>$H65*'Base Data'!CU65</f>
        <v>0</v>
      </c>
      <c r="CV65" s="31">
        <f>$H65*'Base Data'!CV65</f>
        <v>0</v>
      </c>
      <c r="CW65" s="31">
        <f>$H65*'Base Data'!CW65</f>
        <v>0</v>
      </c>
      <c r="CX65" s="31">
        <f>$H65*'Base Data'!CX65</f>
        <v>0</v>
      </c>
      <c r="CY65" s="31">
        <f>$H65*'Base Data'!CY65</f>
        <v>0</v>
      </c>
      <c r="CZ65" s="31">
        <f>$H65*'Base Data'!CZ65</f>
        <v>0</v>
      </c>
      <c r="DA65" s="31">
        <f>$H65*'Base Data'!DA65</f>
        <v>0</v>
      </c>
      <c r="DB65" s="31">
        <f>$H65*'Base Data'!DB65</f>
        <v>0</v>
      </c>
      <c r="DC65" s="31">
        <f>$H65*'Base Data'!DC65</f>
        <v>0</v>
      </c>
      <c r="DD65" s="31">
        <f>$H65*'Base Data'!DD65</f>
        <v>0</v>
      </c>
      <c r="DE65" s="31">
        <f>$H65*'Base Data'!DE65</f>
        <v>0</v>
      </c>
      <c r="DF65" s="31">
        <f>$H65*'Base Data'!DF65</f>
        <v>0</v>
      </c>
      <c r="DG65" s="31">
        <f>$H65*'Base Data'!DG65</f>
        <v>0</v>
      </c>
      <c r="DH65" s="31">
        <f>$H65*'Base Data'!DH65</f>
        <v>0</v>
      </c>
      <c r="DI65" s="31">
        <f>$H65*'Base Data'!DI65</f>
        <v>0</v>
      </c>
      <c r="DJ65" s="31">
        <f>$H65*'Base Data'!DJ65</f>
        <v>0</v>
      </c>
      <c r="DK65" s="31">
        <f>$H65*'Base Data'!DK65</f>
        <v>0</v>
      </c>
      <c r="DL65" s="33">
        <f>$H65*'Base Data'!DL65</f>
        <v>0</v>
      </c>
    </row>
    <row r="66" spans="1:16384" s="206" customFormat="1" ht="19.899999999999999" customHeight="1">
      <c r="A66" s="207">
        <f>'LCR Weights'!N66</f>
        <v>0</v>
      </c>
      <c r="B66" s="207"/>
      <c r="C66" s="73"/>
      <c r="D66" s="795"/>
      <c r="E66" s="798"/>
      <c r="F66" s="211" t="s">
        <v>921</v>
      </c>
      <c r="G66" s="811">
        <f>'LCR Weights'!M66</f>
        <v>0.15</v>
      </c>
      <c r="H66" s="811">
        <f>IF(Metrics!$I$7="Reported weights",'LCR Weights'!H66,'LCR Weights'!K66)</f>
        <v>0.15</v>
      </c>
      <c r="I66" s="518"/>
      <c r="J66" s="758">
        <f>IF('LCR Weights'!$N66=0,1,0)*('Base Data'!J66+'Base Data'!I66)*G66</f>
        <v>0</v>
      </c>
      <c r="K66" s="31">
        <f>'LCR Weights'!$N66*($G66*('Base Data'!$I66+'Base Data'!$J66)/30)+($H66*'Base Data'!K66)</f>
        <v>0</v>
      </c>
      <c r="L66" s="31">
        <f>'LCR Weights'!$N66*($G66*('Base Data'!$I66+'Base Data'!$J66)/30)+($H66*'Base Data'!L66)</f>
        <v>0</v>
      </c>
      <c r="M66" s="31">
        <f>'LCR Weights'!$N66*($G66*('Base Data'!$I66+'Base Data'!$J66)/30)+($H66*'Base Data'!M66)</f>
        <v>0</v>
      </c>
      <c r="N66" s="31">
        <f>'LCR Weights'!$N66*($G66*('Base Data'!$I66+'Base Data'!$J66)/30)+($H66*'Base Data'!N66)</f>
        <v>0</v>
      </c>
      <c r="O66" s="31">
        <f>'LCR Weights'!$N66*($G66*('Base Data'!$I66+'Base Data'!$J66)/30)+($H66*'Base Data'!O66)</f>
        <v>0</v>
      </c>
      <c r="P66" s="31">
        <f>'LCR Weights'!$N66*($G66*('Base Data'!$I66+'Base Data'!$J66)/30)+($H66*'Base Data'!P66)</f>
        <v>0</v>
      </c>
      <c r="Q66" s="31">
        <f>'LCR Weights'!$N66*($G66*('Base Data'!$I66+'Base Data'!$J66)/30)+($H66*'Base Data'!Q66)</f>
        <v>0</v>
      </c>
      <c r="R66" s="31">
        <f>'LCR Weights'!$N66*($G66*('Base Data'!$I66+'Base Data'!$J66)/30)+($H66*'Base Data'!R66)</f>
        <v>0</v>
      </c>
      <c r="S66" s="31">
        <f>'LCR Weights'!$N66*($G66*('Base Data'!$I66+'Base Data'!$J66)/30)+($H66*'Base Data'!S66)</f>
        <v>0</v>
      </c>
      <c r="T66" s="31">
        <f>'LCR Weights'!$N66*($G66*('Base Data'!$I66+'Base Data'!$J66)/30)+($H66*'Base Data'!T66)</f>
        <v>0</v>
      </c>
      <c r="U66" s="31">
        <f>'LCR Weights'!$N66*($G66*('Base Data'!$I66+'Base Data'!$J66)/30)+($H66*'Base Data'!U66)</f>
        <v>0</v>
      </c>
      <c r="V66" s="31">
        <f>'LCR Weights'!$N66*($G66*('Base Data'!$I66+'Base Data'!$J66)/30)+($H66*'Base Data'!V66)</f>
        <v>0</v>
      </c>
      <c r="W66" s="31">
        <f>'LCR Weights'!$N66*($G66*('Base Data'!$I66+'Base Data'!$J66)/30)+($H66*'Base Data'!W66)</f>
        <v>0</v>
      </c>
      <c r="X66" s="31">
        <f>'LCR Weights'!$N66*($G66*('Base Data'!$I66+'Base Data'!$J66)/30)+($H66*'Base Data'!X66)</f>
        <v>0</v>
      </c>
      <c r="Y66" s="31">
        <f>'LCR Weights'!$N66*($G66*('Base Data'!$I66+'Base Data'!$J66)/30)+($H66*'Base Data'!Y66)</f>
        <v>0</v>
      </c>
      <c r="Z66" s="31">
        <f>'LCR Weights'!$N66*($G66*('Base Data'!$I66+'Base Data'!$J66)/30)+($H66*'Base Data'!Z66)</f>
        <v>0</v>
      </c>
      <c r="AA66" s="31">
        <f>'LCR Weights'!$N66*($G66*('Base Data'!$I66+'Base Data'!$J66)/30)+($H66*'Base Data'!AA66)</f>
        <v>0</v>
      </c>
      <c r="AB66" s="31">
        <f>'LCR Weights'!$N66*($G66*('Base Data'!$I66+'Base Data'!$J66)/30)+($H66*'Base Data'!AB66)</f>
        <v>0</v>
      </c>
      <c r="AC66" s="31">
        <f>'LCR Weights'!$N66*($G66*('Base Data'!$I66+'Base Data'!$J66)/30)+($H66*'Base Data'!AC66)</f>
        <v>0</v>
      </c>
      <c r="AD66" s="31">
        <f>'LCR Weights'!$N66*($G66*('Base Data'!$I66+'Base Data'!$J66)/30)+($H66*'Base Data'!AD66)</f>
        <v>0</v>
      </c>
      <c r="AE66" s="31">
        <f>'LCR Weights'!$N66*($G66*('Base Data'!$I66+'Base Data'!$J66)/30)+($H66*'Base Data'!AE66)</f>
        <v>0</v>
      </c>
      <c r="AF66" s="31">
        <f>'LCR Weights'!$N66*($G66*('Base Data'!$I66+'Base Data'!$J66)/30)+($H66*'Base Data'!AF66)</f>
        <v>0</v>
      </c>
      <c r="AG66" s="31">
        <f>'LCR Weights'!$N66*($G66*('Base Data'!$I66+'Base Data'!$J66)/30)+($H66*'Base Data'!AG66)</f>
        <v>0</v>
      </c>
      <c r="AH66" s="31">
        <f>'LCR Weights'!$N66*($G66*('Base Data'!$I66+'Base Data'!$J66)/30)+($H66*'Base Data'!AH66)</f>
        <v>0</v>
      </c>
      <c r="AI66" s="31">
        <f>'LCR Weights'!$N66*($G66*('Base Data'!$I66+'Base Data'!$J66)/30)+($H66*'Base Data'!AI66)</f>
        <v>0</v>
      </c>
      <c r="AJ66" s="31">
        <f>'LCR Weights'!$N66*($G66*('Base Data'!$I66+'Base Data'!$J66)/30)+($H66*'Base Data'!AJ66)</f>
        <v>0</v>
      </c>
      <c r="AK66" s="31">
        <f>'LCR Weights'!$N66*($G66*('Base Data'!$I66+'Base Data'!$J66)/30)+($H66*'Base Data'!AK66)</f>
        <v>0</v>
      </c>
      <c r="AL66" s="31">
        <f>'LCR Weights'!$N66*($G66*('Base Data'!$I66+'Base Data'!$J66)/30)+($H66*'Base Data'!AL66)</f>
        <v>0</v>
      </c>
      <c r="AM66" s="31">
        <f>'LCR Weights'!$N66*($G66*('Base Data'!$I66+'Base Data'!$J66)/30)+($H66*'Base Data'!AM66)</f>
        <v>0</v>
      </c>
      <c r="AN66" s="31">
        <f>'LCR Weights'!$N66*($G66*('Base Data'!$I66+'Base Data'!$J66)/30)+($H66*'Base Data'!AN66)</f>
        <v>0</v>
      </c>
      <c r="AO66" s="31">
        <f>$H66*'Base Data'!AO66</f>
        <v>0</v>
      </c>
      <c r="AP66" s="31">
        <f>$H66*'Base Data'!AP66</f>
        <v>0</v>
      </c>
      <c r="AQ66" s="31">
        <f>$H66*'Base Data'!AQ66</f>
        <v>0</v>
      </c>
      <c r="AR66" s="31">
        <f>$H66*'Base Data'!AR66</f>
        <v>0</v>
      </c>
      <c r="AS66" s="31">
        <f>$H66*'Base Data'!AS66</f>
        <v>0</v>
      </c>
      <c r="AT66" s="31">
        <f>$H66*'Base Data'!AT66</f>
        <v>0</v>
      </c>
      <c r="AU66" s="31">
        <f>$H66*'Base Data'!AU66</f>
        <v>0</v>
      </c>
      <c r="AV66" s="31">
        <f>$H66*'Base Data'!AV66</f>
        <v>0</v>
      </c>
      <c r="AW66" s="31">
        <f>$H66*'Base Data'!AW66</f>
        <v>0</v>
      </c>
      <c r="AX66" s="31">
        <f>$H66*'Base Data'!AX66</f>
        <v>0</v>
      </c>
      <c r="AY66" s="31">
        <f>$H66*'Base Data'!AY66</f>
        <v>0</v>
      </c>
      <c r="AZ66" s="31">
        <f>$H66*'Base Data'!AZ66</f>
        <v>0</v>
      </c>
      <c r="BA66" s="31">
        <f>$H66*'Base Data'!BA66</f>
        <v>0</v>
      </c>
      <c r="BB66" s="31">
        <f>$H66*'Base Data'!BB66</f>
        <v>0</v>
      </c>
      <c r="BC66" s="31">
        <f>$H66*'Base Data'!BC66</f>
        <v>0</v>
      </c>
      <c r="BD66" s="31">
        <f>$H66*'Base Data'!BD66</f>
        <v>0</v>
      </c>
      <c r="BE66" s="31">
        <f>$H66*'Base Data'!BE66</f>
        <v>0</v>
      </c>
      <c r="BF66" s="31">
        <f>$H66*'Base Data'!BF66</f>
        <v>0</v>
      </c>
      <c r="BG66" s="31">
        <f>$H66*'Base Data'!BG66</f>
        <v>0</v>
      </c>
      <c r="BH66" s="31">
        <f>$H66*'Base Data'!BH66</f>
        <v>0</v>
      </c>
      <c r="BI66" s="31">
        <f>$H66*'Base Data'!BI66</f>
        <v>0</v>
      </c>
      <c r="BJ66" s="31">
        <f>$H66*'Base Data'!BJ66</f>
        <v>0</v>
      </c>
      <c r="BK66" s="31">
        <f>$H66*'Base Data'!BK66</f>
        <v>0</v>
      </c>
      <c r="BL66" s="31">
        <f>$H66*'Base Data'!BL66</f>
        <v>0</v>
      </c>
      <c r="BM66" s="31">
        <f>$H66*'Base Data'!BM66</f>
        <v>0</v>
      </c>
      <c r="BN66" s="31">
        <f>$H66*'Base Data'!BN66</f>
        <v>0</v>
      </c>
      <c r="BO66" s="31">
        <f>$H66*'Base Data'!BO66</f>
        <v>0</v>
      </c>
      <c r="BP66" s="31">
        <f>$H66*'Base Data'!BP66</f>
        <v>0</v>
      </c>
      <c r="BQ66" s="31">
        <f>$H66*'Base Data'!BQ66</f>
        <v>0</v>
      </c>
      <c r="BR66" s="31">
        <f>$H66*'Base Data'!BR66</f>
        <v>0</v>
      </c>
      <c r="BS66" s="31">
        <f>$H66*'Base Data'!BS66</f>
        <v>0</v>
      </c>
      <c r="BT66" s="31">
        <f>$H66*'Base Data'!BT66</f>
        <v>0</v>
      </c>
      <c r="BU66" s="31">
        <f>$H66*'Base Data'!BU66</f>
        <v>0</v>
      </c>
      <c r="BV66" s="31">
        <f>$H66*'Base Data'!BV66</f>
        <v>0</v>
      </c>
      <c r="BW66" s="31">
        <f>$H66*'Base Data'!BW66</f>
        <v>0</v>
      </c>
      <c r="BX66" s="31">
        <f>$H66*'Base Data'!BX66</f>
        <v>0</v>
      </c>
      <c r="BY66" s="31">
        <f>$H66*'Base Data'!BY66</f>
        <v>0</v>
      </c>
      <c r="BZ66" s="31">
        <f>$H66*'Base Data'!BZ66</f>
        <v>0</v>
      </c>
      <c r="CA66" s="31">
        <f>$H66*'Base Data'!CA66</f>
        <v>0</v>
      </c>
      <c r="CB66" s="31">
        <f>$H66*'Base Data'!CB66</f>
        <v>0</v>
      </c>
      <c r="CC66" s="31">
        <f>$H66*'Base Data'!CC66</f>
        <v>0</v>
      </c>
      <c r="CD66" s="31">
        <f>$H66*'Base Data'!CD66</f>
        <v>0</v>
      </c>
      <c r="CE66" s="31">
        <f>$H66*'Base Data'!CE66</f>
        <v>0</v>
      </c>
      <c r="CF66" s="31">
        <f>$H66*'Base Data'!CF66</f>
        <v>0</v>
      </c>
      <c r="CG66" s="31">
        <f>$H66*'Base Data'!CG66</f>
        <v>0</v>
      </c>
      <c r="CH66" s="31">
        <f>$H66*'Base Data'!CH66</f>
        <v>0</v>
      </c>
      <c r="CI66" s="31">
        <f>$H66*'Base Data'!CI66</f>
        <v>0</v>
      </c>
      <c r="CJ66" s="31">
        <f>$H66*'Base Data'!CJ66</f>
        <v>0</v>
      </c>
      <c r="CK66" s="31">
        <f>$H66*'Base Data'!CK66</f>
        <v>0</v>
      </c>
      <c r="CL66" s="31">
        <f>$H66*'Base Data'!CL66</f>
        <v>0</v>
      </c>
      <c r="CM66" s="31">
        <f>$H66*'Base Data'!CM66</f>
        <v>0</v>
      </c>
      <c r="CN66" s="31">
        <f>$H66*'Base Data'!CN66</f>
        <v>0</v>
      </c>
      <c r="CO66" s="31">
        <f>$H66*'Base Data'!CO66</f>
        <v>0</v>
      </c>
      <c r="CP66" s="31">
        <f>$H66*'Base Data'!CP66</f>
        <v>0</v>
      </c>
      <c r="CQ66" s="31">
        <f>$H66*'Base Data'!CQ66</f>
        <v>0</v>
      </c>
      <c r="CR66" s="31">
        <f>$H66*'Base Data'!CR66</f>
        <v>0</v>
      </c>
      <c r="CS66" s="31">
        <f>$H66*'Base Data'!CS66</f>
        <v>0</v>
      </c>
      <c r="CT66" s="31">
        <f>$H66*'Base Data'!CT66</f>
        <v>0</v>
      </c>
      <c r="CU66" s="31">
        <f>$H66*'Base Data'!CU66</f>
        <v>0</v>
      </c>
      <c r="CV66" s="31">
        <f>$H66*'Base Data'!CV66</f>
        <v>0</v>
      </c>
      <c r="CW66" s="31">
        <f>$H66*'Base Data'!CW66</f>
        <v>0</v>
      </c>
      <c r="CX66" s="31">
        <f>$H66*'Base Data'!CX66</f>
        <v>0</v>
      </c>
      <c r="CY66" s="31">
        <f>$H66*'Base Data'!CY66</f>
        <v>0</v>
      </c>
      <c r="CZ66" s="31">
        <f>$H66*'Base Data'!CZ66</f>
        <v>0</v>
      </c>
      <c r="DA66" s="31">
        <f>$H66*'Base Data'!DA66</f>
        <v>0</v>
      </c>
      <c r="DB66" s="31">
        <f>$H66*'Base Data'!DB66</f>
        <v>0</v>
      </c>
      <c r="DC66" s="31">
        <f>$H66*'Base Data'!DC66</f>
        <v>0</v>
      </c>
      <c r="DD66" s="31">
        <f>$H66*'Base Data'!DD66</f>
        <v>0</v>
      </c>
      <c r="DE66" s="31">
        <f>$H66*'Base Data'!DE66</f>
        <v>0</v>
      </c>
      <c r="DF66" s="31">
        <f>$H66*'Base Data'!DF66</f>
        <v>0</v>
      </c>
      <c r="DG66" s="31">
        <f>$H66*'Base Data'!DG66</f>
        <v>0</v>
      </c>
      <c r="DH66" s="31">
        <f>$H66*'Base Data'!DH66</f>
        <v>0</v>
      </c>
      <c r="DI66" s="31">
        <f>$H66*'Base Data'!DI66</f>
        <v>0</v>
      </c>
      <c r="DJ66" s="31">
        <f>$H66*'Base Data'!DJ66</f>
        <v>0</v>
      </c>
      <c r="DK66" s="31">
        <f>$H66*'Base Data'!DK66</f>
        <v>0</v>
      </c>
      <c r="DL66" s="33">
        <f>$H66*'Base Data'!DL66</f>
        <v>0</v>
      </c>
    </row>
    <row r="67" spans="1:16384" s="206" customFormat="1" ht="19.899999999999999" customHeight="1">
      <c r="A67" s="207">
        <f>'LCR Weights'!N67</f>
        <v>0</v>
      </c>
      <c r="B67" s="207"/>
      <c r="C67" s="73"/>
      <c r="D67" s="795" t="s">
        <v>573</v>
      </c>
      <c r="E67" s="798" t="s">
        <v>780</v>
      </c>
      <c r="F67" s="211" t="s">
        <v>1166</v>
      </c>
      <c r="G67" s="811">
        <f>'LCR Weights'!M67</f>
        <v>0.15</v>
      </c>
      <c r="H67" s="811">
        <f>IF(Metrics!$I$7="Reported weights",'LCR Weights'!H67,'LCR Weights'!K67)</f>
        <v>0.15</v>
      </c>
      <c r="I67" s="518"/>
      <c r="J67" s="758">
        <f>IF('LCR Weights'!$N67=0,1,0)*('Base Data'!J67+'Base Data'!I67)*G67</f>
        <v>0</v>
      </c>
      <c r="K67" s="31">
        <f>'LCR Weights'!$N67*($G67*('Base Data'!$I67+'Base Data'!$J67)/30)+($H67*'Base Data'!K67)</f>
        <v>0</v>
      </c>
      <c r="L67" s="31">
        <f>'LCR Weights'!$N67*($G67*('Base Data'!$I67+'Base Data'!$J67)/30)+($H67*'Base Data'!L67)</f>
        <v>0</v>
      </c>
      <c r="M67" s="31">
        <f>'LCR Weights'!$N67*($G67*('Base Data'!$I67+'Base Data'!$J67)/30)+($H67*'Base Data'!M67)</f>
        <v>0</v>
      </c>
      <c r="N67" s="31">
        <f>'LCR Weights'!$N67*($G67*('Base Data'!$I67+'Base Data'!$J67)/30)+($H67*'Base Data'!N67)</f>
        <v>0</v>
      </c>
      <c r="O67" s="31">
        <f>'LCR Weights'!$N67*($G67*('Base Data'!$I67+'Base Data'!$J67)/30)+($H67*'Base Data'!O67)</f>
        <v>0</v>
      </c>
      <c r="P67" s="31">
        <f>'LCR Weights'!$N67*($G67*('Base Data'!$I67+'Base Data'!$J67)/30)+($H67*'Base Data'!P67)</f>
        <v>0</v>
      </c>
      <c r="Q67" s="31">
        <f>'LCR Weights'!$N67*($G67*('Base Data'!$I67+'Base Data'!$J67)/30)+($H67*'Base Data'!Q67)</f>
        <v>0</v>
      </c>
      <c r="R67" s="31">
        <f>'LCR Weights'!$N67*($G67*('Base Data'!$I67+'Base Data'!$J67)/30)+($H67*'Base Data'!R67)</f>
        <v>0</v>
      </c>
      <c r="S67" s="31">
        <f>'LCR Weights'!$N67*($G67*('Base Data'!$I67+'Base Data'!$J67)/30)+($H67*'Base Data'!S67)</f>
        <v>0</v>
      </c>
      <c r="T67" s="31">
        <f>'LCR Weights'!$N67*($G67*('Base Data'!$I67+'Base Data'!$J67)/30)+($H67*'Base Data'!T67)</f>
        <v>0</v>
      </c>
      <c r="U67" s="31">
        <f>'LCR Weights'!$N67*($G67*('Base Data'!$I67+'Base Data'!$J67)/30)+($H67*'Base Data'!U67)</f>
        <v>0</v>
      </c>
      <c r="V67" s="31">
        <f>'LCR Weights'!$N67*($G67*('Base Data'!$I67+'Base Data'!$J67)/30)+($H67*'Base Data'!V67)</f>
        <v>0</v>
      </c>
      <c r="W67" s="31">
        <f>'LCR Weights'!$N67*($G67*('Base Data'!$I67+'Base Data'!$J67)/30)+($H67*'Base Data'!W67)</f>
        <v>0</v>
      </c>
      <c r="X67" s="31">
        <f>'LCR Weights'!$N67*($G67*('Base Data'!$I67+'Base Data'!$J67)/30)+($H67*'Base Data'!X67)</f>
        <v>0</v>
      </c>
      <c r="Y67" s="31">
        <f>'LCR Weights'!$N67*($G67*('Base Data'!$I67+'Base Data'!$J67)/30)+($H67*'Base Data'!Y67)</f>
        <v>0</v>
      </c>
      <c r="Z67" s="31">
        <f>'LCR Weights'!$N67*($G67*('Base Data'!$I67+'Base Data'!$J67)/30)+($H67*'Base Data'!Z67)</f>
        <v>0</v>
      </c>
      <c r="AA67" s="31">
        <f>'LCR Weights'!$N67*($G67*('Base Data'!$I67+'Base Data'!$J67)/30)+($H67*'Base Data'!AA67)</f>
        <v>0</v>
      </c>
      <c r="AB67" s="31">
        <f>'LCR Weights'!$N67*($G67*('Base Data'!$I67+'Base Data'!$J67)/30)+($H67*'Base Data'!AB67)</f>
        <v>0</v>
      </c>
      <c r="AC67" s="31">
        <f>'LCR Weights'!$N67*($G67*('Base Data'!$I67+'Base Data'!$J67)/30)+($H67*'Base Data'!AC67)</f>
        <v>0</v>
      </c>
      <c r="AD67" s="31">
        <f>'LCR Weights'!$N67*($G67*('Base Data'!$I67+'Base Data'!$J67)/30)+($H67*'Base Data'!AD67)</f>
        <v>0</v>
      </c>
      <c r="AE67" s="31">
        <f>'LCR Weights'!$N67*($G67*('Base Data'!$I67+'Base Data'!$J67)/30)+($H67*'Base Data'!AE67)</f>
        <v>0</v>
      </c>
      <c r="AF67" s="31">
        <f>'LCR Weights'!$N67*($G67*('Base Data'!$I67+'Base Data'!$J67)/30)+($H67*'Base Data'!AF67)</f>
        <v>0</v>
      </c>
      <c r="AG67" s="31">
        <f>'LCR Weights'!$N67*($G67*('Base Data'!$I67+'Base Data'!$J67)/30)+($H67*'Base Data'!AG67)</f>
        <v>0</v>
      </c>
      <c r="AH67" s="31">
        <f>'LCR Weights'!$N67*($G67*('Base Data'!$I67+'Base Data'!$J67)/30)+($H67*'Base Data'!AH67)</f>
        <v>0</v>
      </c>
      <c r="AI67" s="31">
        <f>'LCR Weights'!$N67*($G67*('Base Data'!$I67+'Base Data'!$J67)/30)+($H67*'Base Data'!AI67)</f>
        <v>0</v>
      </c>
      <c r="AJ67" s="31">
        <f>'LCR Weights'!$N67*($G67*('Base Data'!$I67+'Base Data'!$J67)/30)+($H67*'Base Data'!AJ67)</f>
        <v>0</v>
      </c>
      <c r="AK67" s="31">
        <f>'LCR Weights'!$N67*($G67*('Base Data'!$I67+'Base Data'!$J67)/30)+($H67*'Base Data'!AK67)</f>
        <v>0</v>
      </c>
      <c r="AL67" s="31">
        <f>'LCR Weights'!$N67*($G67*('Base Data'!$I67+'Base Data'!$J67)/30)+($H67*'Base Data'!AL67)</f>
        <v>0</v>
      </c>
      <c r="AM67" s="31">
        <f>'LCR Weights'!$N67*($G67*('Base Data'!$I67+'Base Data'!$J67)/30)+($H67*'Base Data'!AM67)</f>
        <v>0</v>
      </c>
      <c r="AN67" s="31">
        <f>'LCR Weights'!$N67*($G67*('Base Data'!$I67+'Base Data'!$J67)/30)+($H67*'Base Data'!AN67)</f>
        <v>0</v>
      </c>
      <c r="AO67" s="31">
        <f>$H67*'Base Data'!AO67</f>
        <v>0</v>
      </c>
      <c r="AP67" s="31">
        <f>$H67*'Base Data'!AP67</f>
        <v>0</v>
      </c>
      <c r="AQ67" s="31">
        <f>$H67*'Base Data'!AQ67</f>
        <v>0</v>
      </c>
      <c r="AR67" s="31">
        <f>$H67*'Base Data'!AR67</f>
        <v>0</v>
      </c>
      <c r="AS67" s="31">
        <f>$H67*'Base Data'!AS67</f>
        <v>0</v>
      </c>
      <c r="AT67" s="31">
        <f>$H67*'Base Data'!AT67</f>
        <v>0</v>
      </c>
      <c r="AU67" s="31">
        <f>$H67*'Base Data'!AU67</f>
        <v>0</v>
      </c>
      <c r="AV67" s="31">
        <f>$H67*'Base Data'!AV67</f>
        <v>0</v>
      </c>
      <c r="AW67" s="31">
        <f>$H67*'Base Data'!AW67</f>
        <v>0</v>
      </c>
      <c r="AX67" s="31">
        <f>$H67*'Base Data'!AX67</f>
        <v>0</v>
      </c>
      <c r="AY67" s="31">
        <f>$H67*'Base Data'!AY67</f>
        <v>0</v>
      </c>
      <c r="AZ67" s="31">
        <f>$H67*'Base Data'!AZ67</f>
        <v>0</v>
      </c>
      <c r="BA67" s="31">
        <f>$H67*'Base Data'!BA67</f>
        <v>0</v>
      </c>
      <c r="BB67" s="31">
        <f>$H67*'Base Data'!BB67</f>
        <v>0</v>
      </c>
      <c r="BC67" s="31">
        <f>$H67*'Base Data'!BC67</f>
        <v>0</v>
      </c>
      <c r="BD67" s="31">
        <f>$H67*'Base Data'!BD67</f>
        <v>0</v>
      </c>
      <c r="BE67" s="31">
        <f>$H67*'Base Data'!BE67</f>
        <v>0</v>
      </c>
      <c r="BF67" s="31">
        <f>$H67*'Base Data'!BF67</f>
        <v>0</v>
      </c>
      <c r="BG67" s="31">
        <f>$H67*'Base Data'!BG67</f>
        <v>0</v>
      </c>
      <c r="BH67" s="31">
        <f>$H67*'Base Data'!BH67</f>
        <v>0</v>
      </c>
      <c r="BI67" s="31">
        <f>$H67*'Base Data'!BI67</f>
        <v>0</v>
      </c>
      <c r="BJ67" s="31">
        <f>$H67*'Base Data'!BJ67</f>
        <v>0</v>
      </c>
      <c r="BK67" s="31">
        <f>$H67*'Base Data'!BK67</f>
        <v>0</v>
      </c>
      <c r="BL67" s="31">
        <f>$H67*'Base Data'!BL67</f>
        <v>0</v>
      </c>
      <c r="BM67" s="31">
        <f>$H67*'Base Data'!BM67</f>
        <v>0</v>
      </c>
      <c r="BN67" s="31">
        <f>$H67*'Base Data'!BN67</f>
        <v>0</v>
      </c>
      <c r="BO67" s="31">
        <f>$H67*'Base Data'!BO67</f>
        <v>0</v>
      </c>
      <c r="BP67" s="31">
        <f>$H67*'Base Data'!BP67</f>
        <v>0</v>
      </c>
      <c r="BQ67" s="31">
        <f>$H67*'Base Data'!BQ67</f>
        <v>0</v>
      </c>
      <c r="BR67" s="31">
        <f>$H67*'Base Data'!BR67</f>
        <v>0</v>
      </c>
      <c r="BS67" s="31">
        <f>$H67*'Base Data'!BS67</f>
        <v>0</v>
      </c>
      <c r="BT67" s="31">
        <f>$H67*'Base Data'!BT67</f>
        <v>0</v>
      </c>
      <c r="BU67" s="31">
        <f>$H67*'Base Data'!BU67</f>
        <v>0</v>
      </c>
      <c r="BV67" s="31">
        <f>$H67*'Base Data'!BV67</f>
        <v>0</v>
      </c>
      <c r="BW67" s="31">
        <f>$H67*'Base Data'!BW67</f>
        <v>0</v>
      </c>
      <c r="BX67" s="31">
        <f>$H67*'Base Data'!BX67</f>
        <v>0</v>
      </c>
      <c r="BY67" s="31">
        <f>$H67*'Base Data'!BY67</f>
        <v>0</v>
      </c>
      <c r="BZ67" s="31">
        <f>$H67*'Base Data'!BZ67</f>
        <v>0</v>
      </c>
      <c r="CA67" s="31">
        <f>$H67*'Base Data'!CA67</f>
        <v>0</v>
      </c>
      <c r="CB67" s="31">
        <f>$H67*'Base Data'!CB67</f>
        <v>0</v>
      </c>
      <c r="CC67" s="31">
        <f>$H67*'Base Data'!CC67</f>
        <v>0</v>
      </c>
      <c r="CD67" s="31">
        <f>$H67*'Base Data'!CD67</f>
        <v>0</v>
      </c>
      <c r="CE67" s="31">
        <f>$H67*'Base Data'!CE67</f>
        <v>0</v>
      </c>
      <c r="CF67" s="31">
        <f>$H67*'Base Data'!CF67</f>
        <v>0</v>
      </c>
      <c r="CG67" s="31">
        <f>$H67*'Base Data'!CG67</f>
        <v>0</v>
      </c>
      <c r="CH67" s="31">
        <f>$H67*'Base Data'!CH67</f>
        <v>0</v>
      </c>
      <c r="CI67" s="31">
        <f>$H67*'Base Data'!CI67</f>
        <v>0</v>
      </c>
      <c r="CJ67" s="31">
        <f>$H67*'Base Data'!CJ67</f>
        <v>0</v>
      </c>
      <c r="CK67" s="31">
        <f>$H67*'Base Data'!CK67</f>
        <v>0</v>
      </c>
      <c r="CL67" s="31">
        <f>$H67*'Base Data'!CL67</f>
        <v>0</v>
      </c>
      <c r="CM67" s="31">
        <f>$H67*'Base Data'!CM67</f>
        <v>0</v>
      </c>
      <c r="CN67" s="31">
        <f>$H67*'Base Data'!CN67</f>
        <v>0</v>
      </c>
      <c r="CO67" s="31">
        <f>$H67*'Base Data'!CO67</f>
        <v>0</v>
      </c>
      <c r="CP67" s="31">
        <f>$H67*'Base Data'!CP67</f>
        <v>0</v>
      </c>
      <c r="CQ67" s="31">
        <f>$H67*'Base Data'!CQ67</f>
        <v>0</v>
      </c>
      <c r="CR67" s="31">
        <f>$H67*'Base Data'!CR67</f>
        <v>0</v>
      </c>
      <c r="CS67" s="31">
        <f>$H67*'Base Data'!CS67</f>
        <v>0</v>
      </c>
      <c r="CT67" s="31">
        <f>$H67*'Base Data'!CT67</f>
        <v>0</v>
      </c>
      <c r="CU67" s="31">
        <f>$H67*'Base Data'!CU67</f>
        <v>0</v>
      </c>
      <c r="CV67" s="31">
        <f>$H67*'Base Data'!CV67</f>
        <v>0</v>
      </c>
      <c r="CW67" s="31">
        <f>$H67*'Base Data'!CW67</f>
        <v>0</v>
      </c>
      <c r="CX67" s="31">
        <f>$H67*'Base Data'!CX67</f>
        <v>0</v>
      </c>
      <c r="CY67" s="31">
        <f>$H67*'Base Data'!CY67</f>
        <v>0</v>
      </c>
      <c r="CZ67" s="31">
        <f>$H67*'Base Data'!CZ67</f>
        <v>0</v>
      </c>
      <c r="DA67" s="31">
        <f>$H67*'Base Data'!DA67</f>
        <v>0</v>
      </c>
      <c r="DB67" s="31">
        <f>$H67*'Base Data'!DB67</f>
        <v>0</v>
      </c>
      <c r="DC67" s="31">
        <f>$H67*'Base Data'!DC67</f>
        <v>0</v>
      </c>
      <c r="DD67" s="31">
        <f>$H67*'Base Data'!DD67</f>
        <v>0</v>
      </c>
      <c r="DE67" s="31">
        <f>$H67*'Base Data'!DE67</f>
        <v>0</v>
      </c>
      <c r="DF67" s="31">
        <f>$H67*'Base Data'!DF67</f>
        <v>0</v>
      </c>
      <c r="DG67" s="31">
        <f>$H67*'Base Data'!DG67</f>
        <v>0</v>
      </c>
      <c r="DH67" s="31">
        <f>$H67*'Base Data'!DH67</f>
        <v>0</v>
      </c>
      <c r="DI67" s="31">
        <f>$H67*'Base Data'!DI67</f>
        <v>0</v>
      </c>
      <c r="DJ67" s="31">
        <f>$H67*'Base Data'!DJ67</f>
        <v>0</v>
      </c>
      <c r="DK67" s="31">
        <f>$H67*'Base Data'!DK67</f>
        <v>0</v>
      </c>
      <c r="DL67" s="33">
        <f>$H67*'Base Data'!DL67</f>
        <v>0</v>
      </c>
    </row>
    <row r="68" spans="1:16384" s="206" customFormat="1" ht="19.899999999999999" customHeight="1">
      <c r="A68" s="207">
        <f>'LCR Weights'!N68</f>
        <v>0</v>
      </c>
      <c r="B68" s="207"/>
      <c r="C68" s="73"/>
      <c r="D68" s="795"/>
      <c r="E68" s="798"/>
      <c r="F68" s="211" t="s">
        <v>922</v>
      </c>
      <c r="G68" s="811">
        <f>'LCR Weights'!M68</f>
        <v>0.2</v>
      </c>
      <c r="H68" s="811">
        <f>IF(Metrics!$I$7="Reported weights",'LCR Weights'!H68,'LCR Weights'!K68)</f>
        <v>0.2</v>
      </c>
      <c r="I68" s="518"/>
      <c r="J68" s="758">
        <f>IF('LCR Weights'!$N68=0,1,0)*('Base Data'!J68+'Base Data'!I68)*G68</f>
        <v>0</v>
      </c>
      <c r="K68" s="31">
        <f>'LCR Weights'!$N68*($G68*('Base Data'!$I68+'Base Data'!$J68)/30)+($H68*'Base Data'!K68)</f>
        <v>0</v>
      </c>
      <c r="L68" s="31">
        <f>'LCR Weights'!$N68*($G68*('Base Data'!$I68+'Base Data'!$J68)/30)+($H68*'Base Data'!L68)</f>
        <v>0</v>
      </c>
      <c r="M68" s="31">
        <f>'LCR Weights'!$N68*($G68*('Base Data'!$I68+'Base Data'!$J68)/30)+($H68*'Base Data'!M68)</f>
        <v>0</v>
      </c>
      <c r="N68" s="31">
        <f>'LCR Weights'!$N68*($G68*('Base Data'!$I68+'Base Data'!$J68)/30)+($H68*'Base Data'!N68)</f>
        <v>0</v>
      </c>
      <c r="O68" s="31">
        <f>'LCR Weights'!$N68*($G68*('Base Data'!$I68+'Base Data'!$J68)/30)+($H68*'Base Data'!O68)</f>
        <v>0</v>
      </c>
      <c r="P68" s="31">
        <f>'LCR Weights'!$N68*($G68*('Base Data'!$I68+'Base Data'!$J68)/30)+($H68*'Base Data'!P68)</f>
        <v>0</v>
      </c>
      <c r="Q68" s="31">
        <f>'LCR Weights'!$N68*($G68*('Base Data'!$I68+'Base Data'!$J68)/30)+($H68*'Base Data'!Q68)</f>
        <v>0</v>
      </c>
      <c r="R68" s="31">
        <f>'LCR Weights'!$N68*($G68*('Base Data'!$I68+'Base Data'!$J68)/30)+($H68*'Base Data'!R68)</f>
        <v>0</v>
      </c>
      <c r="S68" s="31">
        <f>'LCR Weights'!$N68*($G68*('Base Data'!$I68+'Base Data'!$J68)/30)+($H68*'Base Data'!S68)</f>
        <v>0</v>
      </c>
      <c r="T68" s="31">
        <f>'LCR Weights'!$N68*($G68*('Base Data'!$I68+'Base Data'!$J68)/30)+($H68*'Base Data'!T68)</f>
        <v>0</v>
      </c>
      <c r="U68" s="31">
        <f>'LCR Weights'!$N68*($G68*('Base Data'!$I68+'Base Data'!$J68)/30)+($H68*'Base Data'!U68)</f>
        <v>0</v>
      </c>
      <c r="V68" s="31">
        <f>'LCR Weights'!$N68*($G68*('Base Data'!$I68+'Base Data'!$J68)/30)+($H68*'Base Data'!V68)</f>
        <v>0</v>
      </c>
      <c r="W68" s="31">
        <f>'LCR Weights'!$N68*($G68*('Base Data'!$I68+'Base Data'!$J68)/30)+($H68*'Base Data'!W68)</f>
        <v>0</v>
      </c>
      <c r="X68" s="31">
        <f>'LCR Weights'!$N68*($G68*('Base Data'!$I68+'Base Data'!$J68)/30)+($H68*'Base Data'!X68)</f>
        <v>0</v>
      </c>
      <c r="Y68" s="31">
        <f>'LCR Weights'!$N68*($G68*('Base Data'!$I68+'Base Data'!$J68)/30)+($H68*'Base Data'!Y68)</f>
        <v>0</v>
      </c>
      <c r="Z68" s="31">
        <f>'LCR Weights'!$N68*($G68*('Base Data'!$I68+'Base Data'!$J68)/30)+($H68*'Base Data'!Z68)</f>
        <v>0</v>
      </c>
      <c r="AA68" s="31">
        <f>'LCR Weights'!$N68*($G68*('Base Data'!$I68+'Base Data'!$J68)/30)+($H68*'Base Data'!AA68)</f>
        <v>0</v>
      </c>
      <c r="AB68" s="31">
        <f>'LCR Weights'!$N68*($G68*('Base Data'!$I68+'Base Data'!$J68)/30)+($H68*'Base Data'!AB68)</f>
        <v>0</v>
      </c>
      <c r="AC68" s="31">
        <f>'LCR Weights'!$N68*($G68*('Base Data'!$I68+'Base Data'!$J68)/30)+($H68*'Base Data'!AC68)</f>
        <v>0</v>
      </c>
      <c r="AD68" s="31">
        <f>'LCR Weights'!$N68*($G68*('Base Data'!$I68+'Base Data'!$J68)/30)+($H68*'Base Data'!AD68)</f>
        <v>0</v>
      </c>
      <c r="AE68" s="31">
        <f>'LCR Weights'!$N68*($G68*('Base Data'!$I68+'Base Data'!$J68)/30)+($H68*'Base Data'!AE68)</f>
        <v>0</v>
      </c>
      <c r="AF68" s="31">
        <f>'LCR Weights'!$N68*($G68*('Base Data'!$I68+'Base Data'!$J68)/30)+($H68*'Base Data'!AF68)</f>
        <v>0</v>
      </c>
      <c r="AG68" s="31">
        <f>'LCR Weights'!$N68*($G68*('Base Data'!$I68+'Base Data'!$J68)/30)+($H68*'Base Data'!AG68)</f>
        <v>0</v>
      </c>
      <c r="AH68" s="31">
        <f>'LCR Weights'!$N68*($G68*('Base Data'!$I68+'Base Data'!$J68)/30)+($H68*'Base Data'!AH68)</f>
        <v>0</v>
      </c>
      <c r="AI68" s="31">
        <f>'LCR Weights'!$N68*($G68*('Base Data'!$I68+'Base Data'!$J68)/30)+($H68*'Base Data'!AI68)</f>
        <v>0</v>
      </c>
      <c r="AJ68" s="31">
        <f>'LCR Weights'!$N68*($G68*('Base Data'!$I68+'Base Data'!$J68)/30)+($H68*'Base Data'!AJ68)</f>
        <v>0</v>
      </c>
      <c r="AK68" s="31">
        <f>'LCR Weights'!$N68*($G68*('Base Data'!$I68+'Base Data'!$J68)/30)+($H68*'Base Data'!AK68)</f>
        <v>0</v>
      </c>
      <c r="AL68" s="31">
        <f>'LCR Weights'!$N68*($G68*('Base Data'!$I68+'Base Data'!$J68)/30)+($H68*'Base Data'!AL68)</f>
        <v>0</v>
      </c>
      <c r="AM68" s="31">
        <f>'LCR Weights'!$N68*($G68*('Base Data'!$I68+'Base Data'!$J68)/30)+($H68*'Base Data'!AM68)</f>
        <v>0</v>
      </c>
      <c r="AN68" s="31">
        <f>'LCR Weights'!$N68*($G68*('Base Data'!$I68+'Base Data'!$J68)/30)+($H68*'Base Data'!AN68)</f>
        <v>0</v>
      </c>
      <c r="AO68" s="31">
        <f>$H68*'Base Data'!AO68</f>
        <v>0</v>
      </c>
      <c r="AP68" s="31">
        <f>$H68*'Base Data'!AP68</f>
        <v>0</v>
      </c>
      <c r="AQ68" s="31">
        <f>$H68*'Base Data'!AQ68</f>
        <v>0</v>
      </c>
      <c r="AR68" s="31">
        <f>$H68*'Base Data'!AR68</f>
        <v>0</v>
      </c>
      <c r="AS68" s="31">
        <f>$H68*'Base Data'!AS68</f>
        <v>0</v>
      </c>
      <c r="AT68" s="31">
        <f>$H68*'Base Data'!AT68</f>
        <v>0</v>
      </c>
      <c r="AU68" s="31">
        <f>$H68*'Base Data'!AU68</f>
        <v>0</v>
      </c>
      <c r="AV68" s="31">
        <f>$H68*'Base Data'!AV68</f>
        <v>0</v>
      </c>
      <c r="AW68" s="31">
        <f>$H68*'Base Data'!AW68</f>
        <v>0</v>
      </c>
      <c r="AX68" s="31">
        <f>$H68*'Base Data'!AX68</f>
        <v>0</v>
      </c>
      <c r="AY68" s="31">
        <f>$H68*'Base Data'!AY68</f>
        <v>0</v>
      </c>
      <c r="AZ68" s="31">
        <f>$H68*'Base Data'!AZ68</f>
        <v>0</v>
      </c>
      <c r="BA68" s="31">
        <f>$H68*'Base Data'!BA68</f>
        <v>0</v>
      </c>
      <c r="BB68" s="31">
        <f>$H68*'Base Data'!BB68</f>
        <v>0</v>
      </c>
      <c r="BC68" s="31">
        <f>$H68*'Base Data'!BC68</f>
        <v>0</v>
      </c>
      <c r="BD68" s="31">
        <f>$H68*'Base Data'!BD68</f>
        <v>0</v>
      </c>
      <c r="BE68" s="31">
        <f>$H68*'Base Data'!BE68</f>
        <v>0</v>
      </c>
      <c r="BF68" s="31">
        <f>$H68*'Base Data'!BF68</f>
        <v>0</v>
      </c>
      <c r="BG68" s="31">
        <f>$H68*'Base Data'!BG68</f>
        <v>0</v>
      </c>
      <c r="BH68" s="31">
        <f>$H68*'Base Data'!BH68</f>
        <v>0</v>
      </c>
      <c r="BI68" s="31">
        <f>$H68*'Base Data'!BI68</f>
        <v>0</v>
      </c>
      <c r="BJ68" s="31">
        <f>$H68*'Base Data'!BJ68</f>
        <v>0</v>
      </c>
      <c r="BK68" s="31">
        <f>$H68*'Base Data'!BK68</f>
        <v>0</v>
      </c>
      <c r="BL68" s="31">
        <f>$H68*'Base Data'!BL68</f>
        <v>0</v>
      </c>
      <c r="BM68" s="31">
        <f>$H68*'Base Data'!BM68</f>
        <v>0</v>
      </c>
      <c r="BN68" s="31">
        <f>$H68*'Base Data'!BN68</f>
        <v>0</v>
      </c>
      <c r="BO68" s="31">
        <f>$H68*'Base Data'!BO68</f>
        <v>0</v>
      </c>
      <c r="BP68" s="31">
        <f>$H68*'Base Data'!BP68</f>
        <v>0</v>
      </c>
      <c r="BQ68" s="31">
        <f>$H68*'Base Data'!BQ68</f>
        <v>0</v>
      </c>
      <c r="BR68" s="31">
        <f>$H68*'Base Data'!BR68</f>
        <v>0</v>
      </c>
      <c r="BS68" s="31">
        <f>$H68*'Base Data'!BS68</f>
        <v>0</v>
      </c>
      <c r="BT68" s="31">
        <f>$H68*'Base Data'!BT68</f>
        <v>0</v>
      </c>
      <c r="BU68" s="31">
        <f>$H68*'Base Data'!BU68</f>
        <v>0</v>
      </c>
      <c r="BV68" s="31">
        <f>$H68*'Base Data'!BV68</f>
        <v>0</v>
      </c>
      <c r="BW68" s="31">
        <f>$H68*'Base Data'!BW68</f>
        <v>0</v>
      </c>
      <c r="BX68" s="31">
        <f>$H68*'Base Data'!BX68</f>
        <v>0</v>
      </c>
      <c r="BY68" s="31">
        <f>$H68*'Base Data'!BY68</f>
        <v>0</v>
      </c>
      <c r="BZ68" s="31">
        <f>$H68*'Base Data'!BZ68</f>
        <v>0</v>
      </c>
      <c r="CA68" s="31">
        <f>$H68*'Base Data'!CA68</f>
        <v>0</v>
      </c>
      <c r="CB68" s="31">
        <f>$H68*'Base Data'!CB68</f>
        <v>0</v>
      </c>
      <c r="CC68" s="31">
        <f>$H68*'Base Data'!CC68</f>
        <v>0</v>
      </c>
      <c r="CD68" s="31">
        <f>$H68*'Base Data'!CD68</f>
        <v>0</v>
      </c>
      <c r="CE68" s="31">
        <f>$H68*'Base Data'!CE68</f>
        <v>0</v>
      </c>
      <c r="CF68" s="31">
        <f>$H68*'Base Data'!CF68</f>
        <v>0</v>
      </c>
      <c r="CG68" s="31">
        <f>$H68*'Base Data'!CG68</f>
        <v>0</v>
      </c>
      <c r="CH68" s="31">
        <f>$H68*'Base Data'!CH68</f>
        <v>0</v>
      </c>
      <c r="CI68" s="31">
        <f>$H68*'Base Data'!CI68</f>
        <v>0</v>
      </c>
      <c r="CJ68" s="31">
        <f>$H68*'Base Data'!CJ68</f>
        <v>0</v>
      </c>
      <c r="CK68" s="31">
        <f>$H68*'Base Data'!CK68</f>
        <v>0</v>
      </c>
      <c r="CL68" s="31">
        <f>$H68*'Base Data'!CL68</f>
        <v>0</v>
      </c>
      <c r="CM68" s="31">
        <f>$H68*'Base Data'!CM68</f>
        <v>0</v>
      </c>
      <c r="CN68" s="31">
        <f>$H68*'Base Data'!CN68</f>
        <v>0</v>
      </c>
      <c r="CO68" s="31">
        <f>$H68*'Base Data'!CO68</f>
        <v>0</v>
      </c>
      <c r="CP68" s="31">
        <f>$H68*'Base Data'!CP68</f>
        <v>0</v>
      </c>
      <c r="CQ68" s="31">
        <f>$H68*'Base Data'!CQ68</f>
        <v>0</v>
      </c>
      <c r="CR68" s="31">
        <f>$H68*'Base Data'!CR68</f>
        <v>0</v>
      </c>
      <c r="CS68" s="31">
        <f>$H68*'Base Data'!CS68</f>
        <v>0</v>
      </c>
      <c r="CT68" s="31">
        <f>$H68*'Base Data'!CT68</f>
        <v>0</v>
      </c>
      <c r="CU68" s="31">
        <f>$H68*'Base Data'!CU68</f>
        <v>0</v>
      </c>
      <c r="CV68" s="31">
        <f>$H68*'Base Data'!CV68</f>
        <v>0</v>
      </c>
      <c r="CW68" s="31">
        <f>$H68*'Base Data'!CW68</f>
        <v>0</v>
      </c>
      <c r="CX68" s="31">
        <f>$H68*'Base Data'!CX68</f>
        <v>0</v>
      </c>
      <c r="CY68" s="31">
        <f>$H68*'Base Data'!CY68</f>
        <v>0</v>
      </c>
      <c r="CZ68" s="31">
        <f>$H68*'Base Data'!CZ68</f>
        <v>0</v>
      </c>
      <c r="DA68" s="31">
        <f>$H68*'Base Data'!DA68</f>
        <v>0</v>
      </c>
      <c r="DB68" s="31">
        <f>$H68*'Base Data'!DB68</f>
        <v>0</v>
      </c>
      <c r="DC68" s="31">
        <f>$H68*'Base Data'!DC68</f>
        <v>0</v>
      </c>
      <c r="DD68" s="31">
        <f>$H68*'Base Data'!DD68</f>
        <v>0</v>
      </c>
      <c r="DE68" s="31">
        <f>$H68*'Base Data'!DE68</f>
        <v>0</v>
      </c>
      <c r="DF68" s="31">
        <f>$H68*'Base Data'!DF68</f>
        <v>0</v>
      </c>
      <c r="DG68" s="31">
        <f>$H68*'Base Data'!DG68</f>
        <v>0</v>
      </c>
      <c r="DH68" s="31">
        <f>$H68*'Base Data'!DH68</f>
        <v>0</v>
      </c>
      <c r="DI68" s="31">
        <f>$H68*'Base Data'!DI68</f>
        <v>0</v>
      </c>
      <c r="DJ68" s="31">
        <f>$H68*'Base Data'!DJ68</f>
        <v>0</v>
      </c>
      <c r="DK68" s="31">
        <f>$H68*'Base Data'!DK68</f>
        <v>0</v>
      </c>
      <c r="DL68" s="33">
        <f>$H68*'Base Data'!DL68</f>
        <v>0</v>
      </c>
    </row>
    <row r="69" spans="1:16384" s="206" customFormat="1" ht="19.899999999999999" customHeight="1">
      <c r="A69" s="207">
        <f>'LCR Weights'!N69</f>
        <v>0</v>
      </c>
      <c r="B69" s="207"/>
      <c r="C69" s="73"/>
      <c r="D69" s="795" t="s">
        <v>575</v>
      </c>
      <c r="E69" s="798" t="s">
        <v>782</v>
      </c>
      <c r="F69" s="211" t="s">
        <v>923</v>
      </c>
      <c r="G69" s="811">
        <f>'LCR Weights'!M69</f>
        <v>0.2</v>
      </c>
      <c r="H69" s="811">
        <f>IF(Metrics!$I$7="Reported weights",'LCR Weights'!H69,'LCR Weights'!K69)</f>
        <v>0.2</v>
      </c>
      <c r="I69" s="518"/>
      <c r="J69" s="758">
        <f>IF('LCR Weights'!$N69=0,1,0)*('Base Data'!J69+'Base Data'!I69)*G69</f>
        <v>0</v>
      </c>
      <c r="K69" s="31">
        <f>'LCR Weights'!$N69*($G69*('Base Data'!$I69+'Base Data'!$J69)/30)+($H69*'Base Data'!K69)</f>
        <v>0</v>
      </c>
      <c r="L69" s="31">
        <f>'LCR Weights'!$N69*($G69*('Base Data'!$I69+'Base Data'!$J69)/30)+($H69*'Base Data'!L69)</f>
        <v>0</v>
      </c>
      <c r="M69" s="31">
        <f>'LCR Weights'!$N69*($G69*('Base Data'!$I69+'Base Data'!$J69)/30)+($H69*'Base Data'!M69)</f>
        <v>0</v>
      </c>
      <c r="N69" s="31">
        <f>'LCR Weights'!$N69*($G69*('Base Data'!$I69+'Base Data'!$J69)/30)+($H69*'Base Data'!N69)</f>
        <v>0</v>
      </c>
      <c r="O69" s="31">
        <f>'LCR Weights'!$N69*($G69*('Base Data'!$I69+'Base Data'!$J69)/30)+($H69*'Base Data'!O69)</f>
        <v>0</v>
      </c>
      <c r="P69" s="31">
        <f>'LCR Weights'!$N69*($G69*('Base Data'!$I69+'Base Data'!$J69)/30)+($H69*'Base Data'!P69)</f>
        <v>0</v>
      </c>
      <c r="Q69" s="31">
        <f>'LCR Weights'!$N69*($G69*('Base Data'!$I69+'Base Data'!$J69)/30)+($H69*'Base Data'!Q69)</f>
        <v>0</v>
      </c>
      <c r="R69" s="31">
        <f>'LCR Weights'!$N69*($G69*('Base Data'!$I69+'Base Data'!$J69)/30)+($H69*'Base Data'!R69)</f>
        <v>0</v>
      </c>
      <c r="S69" s="31">
        <f>'LCR Weights'!$N69*($G69*('Base Data'!$I69+'Base Data'!$J69)/30)+($H69*'Base Data'!S69)</f>
        <v>0</v>
      </c>
      <c r="T69" s="31">
        <f>'LCR Weights'!$N69*($G69*('Base Data'!$I69+'Base Data'!$J69)/30)+($H69*'Base Data'!T69)</f>
        <v>0</v>
      </c>
      <c r="U69" s="31">
        <f>'LCR Weights'!$N69*($G69*('Base Data'!$I69+'Base Data'!$J69)/30)+($H69*'Base Data'!U69)</f>
        <v>0</v>
      </c>
      <c r="V69" s="31">
        <f>'LCR Weights'!$N69*($G69*('Base Data'!$I69+'Base Data'!$J69)/30)+($H69*'Base Data'!V69)</f>
        <v>0</v>
      </c>
      <c r="W69" s="31">
        <f>'LCR Weights'!$N69*($G69*('Base Data'!$I69+'Base Data'!$J69)/30)+($H69*'Base Data'!W69)</f>
        <v>0</v>
      </c>
      <c r="X69" s="31">
        <f>'LCR Weights'!$N69*($G69*('Base Data'!$I69+'Base Data'!$J69)/30)+($H69*'Base Data'!X69)</f>
        <v>0</v>
      </c>
      <c r="Y69" s="31">
        <f>'LCR Weights'!$N69*($G69*('Base Data'!$I69+'Base Data'!$J69)/30)+($H69*'Base Data'!Y69)</f>
        <v>0</v>
      </c>
      <c r="Z69" s="31">
        <f>'LCR Weights'!$N69*($G69*('Base Data'!$I69+'Base Data'!$J69)/30)+($H69*'Base Data'!Z69)</f>
        <v>0</v>
      </c>
      <c r="AA69" s="31">
        <f>'LCR Weights'!$N69*($G69*('Base Data'!$I69+'Base Data'!$J69)/30)+($H69*'Base Data'!AA69)</f>
        <v>0</v>
      </c>
      <c r="AB69" s="31">
        <f>'LCR Weights'!$N69*($G69*('Base Data'!$I69+'Base Data'!$J69)/30)+($H69*'Base Data'!AB69)</f>
        <v>0</v>
      </c>
      <c r="AC69" s="31">
        <f>'LCR Weights'!$N69*($G69*('Base Data'!$I69+'Base Data'!$J69)/30)+($H69*'Base Data'!AC69)</f>
        <v>0</v>
      </c>
      <c r="AD69" s="31">
        <f>'LCR Weights'!$N69*($G69*('Base Data'!$I69+'Base Data'!$J69)/30)+($H69*'Base Data'!AD69)</f>
        <v>0</v>
      </c>
      <c r="AE69" s="31">
        <f>'LCR Weights'!$N69*($G69*('Base Data'!$I69+'Base Data'!$J69)/30)+($H69*'Base Data'!AE69)</f>
        <v>0</v>
      </c>
      <c r="AF69" s="31">
        <f>'LCR Weights'!$N69*($G69*('Base Data'!$I69+'Base Data'!$J69)/30)+($H69*'Base Data'!AF69)</f>
        <v>0</v>
      </c>
      <c r="AG69" s="31">
        <f>'LCR Weights'!$N69*($G69*('Base Data'!$I69+'Base Data'!$J69)/30)+($H69*'Base Data'!AG69)</f>
        <v>0</v>
      </c>
      <c r="AH69" s="31">
        <f>'LCR Weights'!$N69*($G69*('Base Data'!$I69+'Base Data'!$J69)/30)+($H69*'Base Data'!AH69)</f>
        <v>0</v>
      </c>
      <c r="AI69" s="31">
        <f>'LCR Weights'!$N69*($G69*('Base Data'!$I69+'Base Data'!$J69)/30)+($H69*'Base Data'!AI69)</f>
        <v>0</v>
      </c>
      <c r="AJ69" s="31">
        <f>'LCR Weights'!$N69*($G69*('Base Data'!$I69+'Base Data'!$J69)/30)+($H69*'Base Data'!AJ69)</f>
        <v>0</v>
      </c>
      <c r="AK69" s="31">
        <f>'LCR Weights'!$N69*($G69*('Base Data'!$I69+'Base Data'!$J69)/30)+($H69*'Base Data'!AK69)</f>
        <v>0</v>
      </c>
      <c r="AL69" s="31">
        <f>'LCR Weights'!$N69*($G69*('Base Data'!$I69+'Base Data'!$J69)/30)+($H69*'Base Data'!AL69)</f>
        <v>0</v>
      </c>
      <c r="AM69" s="31">
        <f>'LCR Weights'!$N69*($G69*('Base Data'!$I69+'Base Data'!$J69)/30)+($H69*'Base Data'!AM69)</f>
        <v>0</v>
      </c>
      <c r="AN69" s="31">
        <f>'LCR Weights'!$N69*($G69*('Base Data'!$I69+'Base Data'!$J69)/30)+($H69*'Base Data'!AN69)</f>
        <v>0</v>
      </c>
      <c r="AO69" s="31">
        <f>$H69*'Base Data'!AO69</f>
        <v>0</v>
      </c>
      <c r="AP69" s="31">
        <f>$H69*'Base Data'!AP69</f>
        <v>0</v>
      </c>
      <c r="AQ69" s="31">
        <f>$H69*'Base Data'!AQ69</f>
        <v>0</v>
      </c>
      <c r="AR69" s="31">
        <f>$H69*'Base Data'!AR69</f>
        <v>0</v>
      </c>
      <c r="AS69" s="31">
        <f>$H69*'Base Data'!AS69</f>
        <v>0</v>
      </c>
      <c r="AT69" s="31">
        <f>$H69*'Base Data'!AT69</f>
        <v>0</v>
      </c>
      <c r="AU69" s="31">
        <f>$H69*'Base Data'!AU69</f>
        <v>0</v>
      </c>
      <c r="AV69" s="31">
        <f>$H69*'Base Data'!AV69</f>
        <v>0</v>
      </c>
      <c r="AW69" s="31">
        <f>$H69*'Base Data'!AW69</f>
        <v>0</v>
      </c>
      <c r="AX69" s="31">
        <f>$H69*'Base Data'!AX69</f>
        <v>0</v>
      </c>
      <c r="AY69" s="31">
        <f>$H69*'Base Data'!AY69</f>
        <v>0</v>
      </c>
      <c r="AZ69" s="31">
        <f>$H69*'Base Data'!AZ69</f>
        <v>0</v>
      </c>
      <c r="BA69" s="31">
        <f>$H69*'Base Data'!BA69</f>
        <v>0</v>
      </c>
      <c r="BB69" s="31">
        <f>$H69*'Base Data'!BB69</f>
        <v>0</v>
      </c>
      <c r="BC69" s="31">
        <f>$H69*'Base Data'!BC69</f>
        <v>0</v>
      </c>
      <c r="BD69" s="31">
        <f>$H69*'Base Data'!BD69</f>
        <v>0</v>
      </c>
      <c r="BE69" s="31">
        <f>$H69*'Base Data'!BE69</f>
        <v>0</v>
      </c>
      <c r="BF69" s="31">
        <f>$H69*'Base Data'!BF69</f>
        <v>0</v>
      </c>
      <c r="BG69" s="31">
        <f>$H69*'Base Data'!BG69</f>
        <v>0</v>
      </c>
      <c r="BH69" s="31">
        <f>$H69*'Base Data'!BH69</f>
        <v>0</v>
      </c>
      <c r="BI69" s="31">
        <f>$H69*'Base Data'!BI69</f>
        <v>0</v>
      </c>
      <c r="BJ69" s="31">
        <f>$H69*'Base Data'!BJ69</f>
        <v>0</v>
      </c>
      <c r="BK69" s="31">
        <f>$H69*'Base Data'!BK69</f>
        <v>0</v>
      </c>
      <c r="BL69" s="31">
        <f>$H69*'Base Data'!BL69</f>
        <v>0</v>
      </c>
      <c r="BM69" s="31">
        <f>$H69*'Base Data'!BM69</f>
        <v>0</v>
      </c>
      <c r="BN69" s="31">
        <f>$H69*'Base Data'!BN69</f>
        <v>0</v>
      </c>
      <c r="BO69" s="31">
        <f>$H69*'Base Data'!BO69</f>
        <v>0</v>
      </c>
      <c r="BP69" s="31">
        <f>$H69*'Base Data'!BP69</f>
        <v>0</v>
      </c>
      <c r="BQ69" s="31">
        <f>$H69*'Base Data'!BQ69</f>
        <v>0</v>
      </c>
      <c r="BR69" s="31">
        <f>$H69*'Base Data'!BR69</f>
        <v>0</v>
      </c>
      <c r="BS69" s="31">
        <f>$H69*'Base Data'!BS69</f>
        <v>0</v>
      </c>
      <c r="BT69" s="31">
        <f>$H69*'Base Data'!BT69</f>
        <v>0</v>
      </c>
      <c r="BU69" s="31">
        <f>$H69*'Base Data'!BU69</f>
        <v>0</v>
      </c>
      <c r="BV69" s="31">
        <f>$H69*'Base Data'!BV69</f>
        <v>0</v>
      </c>
      <c r="BW69" s="31">
        <f>$H69*'Base Data'!BW69</f>
        <v>0</v>
      </c>
      <c r="BX69" s="31">
        <f>$H69*'Base Data'!BX69</f>
        <v>0</v>
      </c>
      <c r="BY69" s="31">
        <f>$H69*'Base Data'!BY69</f>
        <v>0</v>
      </c>
      <c r="BZ69" s="31">
        <f>$H69*'Base Data'!BZ69</f>
        <v>0</v>
      </c>
      <c r="CA69" s="31">
        <f>$H69*'Base Data'!CA69</f>
        <v>0</v>
      </c>
      <c r="CB69" s="31">
        <f>$H69*'Base Data'!CB69</f>
        <v>0</v>
      </c>
      <c r="CC69" s="31">
        <f>$H69*'Base Data'!CC69</f>
        <v>0</v>
      </c>
      <c r="CD69" s="31">
        <f>$H69*'Base Data'!CD69</f>
        <v>0</v>
      </c>
      <c r="CE69" s="31">
        <f>$H69*'Base Data'!CE69</f>
        <v>0</v>
      </c>
      <c r="CF69" s="31">
        <f>$H69*'Base Data'!CF69</f>
        <v>0</v>
      </c>
      <c r="CG69" s="31">
        <f>$H69*'Base Data'!CG69</f>
        <v>0</v>
      </c>
      <c r="CH69" s="31">
        <f>$H69*'Base Data'!CH69</f>
        <v>0</v>
      </c>
      <c r="CI69" s="31">
        <f>$H69*'Base Data'!CI69</f>
        <v>0</v>
      </c>
      <c r="CJ69" s="31">
        <f>$H69*'Base Data'!CJ69</f>
        <v>0</v>
      </c>
      <c r="CK69" s="31">
        <f>$H69*'Base Data'!CK69</f>
        <v>0</v>
      </c>
      <c r="CL69" s="31">
        <f>$H69*'Base Data'!CL69</f>
        <v>0</v>
      </c>
      <c r="CM69" s="31">
        <f>$H69*'Base Data'!CM69</f>
        <v>0</v>
      </c>
      <c r="CN69" s="31">
        <f>$H69*'Base Data'!CN69</f>
        <v>0</v>
      </c>
      <c r="CO69" s="31">
        <f>$H69*'Base Data'!CO69</f>
        <v>0</v>
      </c>
      <c r="CP69" s="31">
        <f>$H69*'Base Data'!CP69</f>
        <v>0</v>
      </c>
      <c r="CQ69" s="31">
        <f>$H69*'Base Data'!CQ69</f>
        <v>0</v>
      </c>
      <c r="CR69" s="31">
        <f>$H69*'Base Data'!CR69</f>
        <v>0</v>
      </c>
      <c r="CS69" s="31">
        <f>$H69*'Base Data'!CS69</f>
        <v>0</v>
      </c>
      <c r="CT69" s="31">
        <f>$H69*'Base Data'!CT69</f>
        <v>0</v>
      </c>
      <c r="CU69" s="31">
        <f>$H69*'Base Data'!CU69</f>
        <v>0</v>
      </c>
      <c r="CV69" s="31">
        <f>$H69*'Base Data'!CV69</f>
        <v>0</v>
      </c>
      <c r="CW69" s="31">
        <f>$H69*'Base Data'!CW69</f>
        <v>0</v>
      </c>
      <c r="CX69" s="31">
        <f>$H69*'Base Data'!CX69</f>
        <v>0</v>
      </c>
      <c r="CY69" s="31">
        <f>$H69*'Base Data'!CY69</f>
        <v>0</v>
      </c>
      <c r="CZ69" s="31">
        <f>$H69*'Base Data'!CZ69</f>
        <v>0</v>
      </c>
      <c r="DA69" s="31">
        <f>$H69*'Base Data'!DA69</f>
        <v>0</v>
      </c>
      <c r="DB69" s="31">
        <f>$H69*'Base Data'!DB69</f>
        <v>0</v>
      </c>
      <c r="DC69" s="31">
        <f>$H69*'Base Data'!DC69</f>
        <v>0</v>
      </c>
      <c r="DD69" s="31">
        <f>$H69*'Base Data'!DD69</f>
        <v>0</v>
      </c>
      <c r="DE69" s="31">
        <f>$H69*'Base Data'!DE69</f>
        <v>0</v>
      </c>
      <c r="DF69" s="31">
        <f>$H69*'Base Data'!DF69</f>
        <v>0</v>
      </c>
      <c r="DG69" s="31">
        <f>$H69*'Base Data'!DG69</f>
        <v>0</v>
      </c>
      <c r="DH69" s="31">
        <f>$H69*'Base Data'!DH69</f>
        <v>0</v>
      </c>
      <c r="DI69" s="31">
        <f>$H69*'Base Data'!DI69</f>
        <v>0</v>
      </c>
      <c r="DJ69" s="31">
        <f>$H69*'Base Data'!DJ69</f>
        <v>0</v>
      </c>
      <c r="DK69" s="31">
        <f>$H69*'Base Data'!DK69</f>
        <v>0</v>
      </c>
      <c r="DL69" s="33">
        <f>$H69*'Base Data'!DL69</f>
        <v>0</v>
      </c>
    </row>
    <row r="70" spans="1:16384" s="206" customFormat="1" ht="19.5" customHeight="1">
      <c r="A70" s="207">
        <f>'LCR Weights'!N70</f>
        <v>0</v>
      </c>
      <c r="B70" s="207"/>
      <c r="C70" s="73"/>
      <c r="D70" s="795"/>
      <c r="E70" s="798"/>
      <c r="F70" s="211" t="s">
        <v>1164</v>
      </c>
      <c r="G70" s="811">
        <f>'LCR Weights'!M70</f>
        <v>0.2</v>
      </c>
      <c r="H70" s="811">
        <f>IF(Metrics!$I$7="Reported weights",'LCR Weights'!H70,'LCR Weights'!K70)</f>
        <v>0.2</v>
      </c>
      <c r="I70" s="518"/>
      <c r="J70" s="758">
        <f>IF('LCR Weights'!$N70=0,1,0)*('Base Data'!J70+'Base Data'!I70)*G70</f>
        <v>0</v>
      </c>
      <c r="K70" s="31">
        <f>'LCR Weights'!$N70*($G70*('Base Data'!$I70+'Base Data'!$J70)/30)+($H70*'Base Data'!K70)</f>
        <v>0</v>
      </c>
      <c r="L70" s="31">
        <f>'LCR Weights'!$N70*($G70*('Base Data'!$I70+'Base Data'!$J70)/30)+($H70*'Base Data'!L70)</f>
        <v>0</v>
      </c>
      <c r="M70" s="31">
        <f>'LCR Weights'!$N70*($G70*('Base Data'!$I70+'Base Data'!$J70)/30)+($H70*'Base Data'!M70)</f>
        <v>0</v>
      </c>
      <c r="N70" s="31">
        <f>'LCR Weights'!$N70*($G70*('Base Data'!$I70+'Base Data'!$J70)/30)+($H70*'Base Data'!N70)</f>
        <v>0</v>
      </c>
      <c r="O70" s="31">
        <f>'LCR Weights'!$N70*($G70*('Base Data'!$I70+'Base Data'!$J70)/30)+($H70*'Base Data'!O70)</f>
        <v>0</v>
      </c>
      <c r="P70" s="31">
        <f>'LCR Weights'!$N70*($G70*('Base Data'!$I70+'Base Data'!$J70)/30)+($H70*'Base Data'!P70)</f>
        <v>0</v>
      </c>
      <c r="Q70" s="31">
        <f>'LCR Weights'!$N70*($G70*('Base Data'!$I70+'Base Data'!$J70)/30)+($H70*'Base Data'!Q70)</f>
        <v>0</v>
      </c>
      <c r="R70" s="31">
        <f>'LCR Weights'!$N70*($G70*('Base Data'!$I70+'Base Data'!$J70)/30)+($H70*'Base Data'!R70)</f>
        <v>0</v>
      </c>
      <c r="S70" s="31">
        <f>'LCR Weights'!$N70*($G70*('Base Data'!$I70+'Base Data'!$J70)/30)+($H70*'Base Data'!S70)</f>
        <v>0</v>
      </c>
      <c r="T70" s="31">
        <f>'LCR Weights'!$N70*($G70*('Base Data'!$I70+'Base Data'!$J70)/30)+($H70*'Base Data'!T70)</f>
        <v>0</v>
      </c>
      <c r="U70" s="31">
        <f>'LCR Weights'!$N70*($G70*('Base Data'!$I70+'Base Data'!$J70)/30)+($H70*'Base Data'!U70)</f>
        <v>0</v>
      </c>
      <c r="V70" s="31">
        <f>'LCR Weights'!$N70*($G70*('Base Data'!$I70+'Base Data'!$J70)/30)+($H70*'Base Data'!V70)</f>
        <v>0</v>
      </c>
      <c r="W70" s="31">
        <f>'LCR Weights'!$N70*($G70*('Base Data'!$I70+'Base Data'!$J70)/30)+($H70*'Base Data'!W70)</f>
        <v>0</v>
      </c>
      <c r="X70" s="31">
        <f>'LCR Weights'!$N70*($G70*('Base Data'!$I70+'Base Data'!$J70)/30)+($H70*'Base Data'!X70)</f>
        <v>0</v>
      </c>
      <c r="Y70" s="31">
        <f>'LCR Weights'!$N70*($G70*('Base Data'!$I70+'Base Data'!$J70)/30)+($H70*'Base Data'!Y70)</f>
        <v>0</v>
      </c>
      <c r="Z70" s="31">
        <f>'LCR Weights'!$N70*($G70*('Base Data'!$I70+'Base Data'!$J70)/30)+($H70*'Base Data'!Z70)</f>
        <v>0</v>
      </c>
      <c r="AA70" s="31">
        <f>'LCR Weights'!$N70*($G70*('Base Data'!$I70+'Base Data'!$J70)/30)+($H70*'Base Data'!AA70)</f>
        <v>0</v>
      </c>
      <c r="AB70" s="31">
        <f>'LCR Weights'!$N70*($G70*('Base Data'!$I70+'Base Data'!$J70)/30)+($H70*'Base Data'!AB70)</f>
        <v>0</v>
      </c>
      <c r="AC70" s="31">
        <f>'LCR Weights'!$N70*($G70*('Base Data'!$I70+'Base Data'!$J70)/30)+($H70*'Base Data'!AC70)</f>
        <v>0</v>
      </c>
      <c r="AD70" s="31">
        <f>'LCR Weights'!$N70*($G70*('Base Data'!$I70+'Base Data'!$J70)/30)+($H70*'Base Data'!AD70)</f>
        <v>0</v>
      </c>
      <c r="AE70" s="31">
        <f>'LCR Weights'!$N70*($G70*('Base Data'!$I70+'Base Data'!$J70)/30)+($H70*'Base Data'!AE70)</f>
        <v>0</v>
      </c>
      <c r="AF70" s="31">
        <f>'LCR Weights'!$N70*($G70*('Base Data'!$I70+'Base Data'!$J70)/30)+($H70*'Base Data'!AF70)</f>
        <v>0</v>
      </c>
      <c r="AG70" s="31">
        <f>'LCR Weights'!$N70*($G70*('Base Data'!$I70+'Base Data'!$J70)/30)+($H70*'Base Data'!AG70)</f>
        <v>0</v>
      </c>
      <c r="AH70" s="31">
        <f>'LCR Weights'!$N70*($G70*('Base Data'!$I70+'Base Data'!$J70)/30)+($H70*'Base Data'!AH70)</f>
        <v>0</v>
      </c>
      <c r="AI70" s="31">
        <f>'LCR Weights'!$N70*($G70*('Base Data'!$I70+'Base Data'!$J70)/30)+($H70*'Base Data'!AI70)</f>
        <v>0</v>
      </c>
      <c r="AJ70" s="31">
        <f>'LCR Weights'!$N70*($G70*('Base Data'!$I70+'Base Data'!$J70)/30)+($H70*'Base Data'!AJ70)</f>
        <v>0</v>
      </c>
      <c r="AK70" s="31">
        <f>'LCR Weights'!$N70*($G70*('Base Data'!$I70+'Base Data'!$J70)/30)+($H70*'Base Data'!AK70)</f>
        <v>0</v>
      </c>
      <c r="AL70" s="31">
        <f>'LCR Weights'!$N70*($G70*('Base Data'!$I70+'Base Data'!$J70)/30)+($H70*'Base Data'!AL70)</f>
        <v>0</v>
      </c>
      <c r="AM70" s="31">
        <f>'LCR Weights'!$N70*($G70*('Base Data'!$I70+'Base Data'!$J70)/30)+($H70*'Base Data'!AM70)</f>
        <v>0</v>
      </c>
      <c r="AN70" s="31">
        <f>'LCR Weights'!$N70*($G70*('Base Data'!$I70+'Base Data'!$J70)/30)+($H70*'Base Data'!AN70)</f>
        <v>0</v>
      </c>
      <c r="AO70" s="31">
        <f>$H70*'Base Data'!AO70</f>
        <v>0</v>
      </c>
      <c r="AP70" s="31">
        <f>$H70*'Base Data'!AP70</f>
        <v>0</v>
      </c>
      <c r="AQ70" s="31">
        <f>$H70*'Base Data'!AQ70</f>
        <v>0</v>
      </c>
      <c r="AR70" s="31">
        <f>$H70*'Base Data'!AR70</f>
        <v>0</v>
      </c>
      <c r="AS70" s="31">
        <f>$H70*'Base Data'!AS70</f>
        <v>0</v>
      </c>
      <c r="AT70" s="31">
        <f>$H70*'Base Data'!AT70</f>
        <v>0</v>
      </c>
      <c r="AU70" s="31">
        <f>$H70*'Base Data'!AU70</f>
        <v>0</v>
      </c>
      <c r="AV70" s="31">
        <f>$H70*'Base Data'!AV70</f>
        <v>0</v>
      </c>
      <c r="AW70" s="31">
        <f>$H70*'Base Data'!AW70</f>
        <v>0</v>
      </c>
      <c r="AX70" s="31">
        <f>$H70*'Base Data'!AX70</f>
        <v>0</v>
      </c>
      <c r="AY70" s="31">
        <f>$H70*'Base Data'!AY70</f>
        <v>0</v>
      </c>
      <c r="AZ70" s="31">
        <f>$H70*'Base Data'!AZ70</f>
        <v>0</v>
      </c>
      <c r="BA70" s="31">
        <f>$H70*'Base Data'!BA70</f>
        <v>0</v>
      </c>
      <c r="BB70" s="31">
        <f>$H70*'Base Data'!BB70</f>
        <v>0</v>
      </c>
      <c r="BC70" s="31">
        <f>$H70*'Base Data'!BC70</f>
        <v>0</v>
      </c>
      <c r="BD70" s="31">
        <f>$H70*'Base Data'!BD70</f>
        <v>0</v>
      </c>
      <c r="BE70" s="31">
        <f>$H70*'Base Data'!BE70</f>
        <v>0</v>
      </c>
      <c r="BF70" s="31">
        <f>$H70*'Base Data'!BF70</f>
        <v>0</v>
      </c>
      <c r="BG70" s="31">
        <f>$H70*'Base Data'!BG70</f>
        <v>0</v>
      </c>
      <c r="BH70" s="31">
        <f>$H70*'Base Data'!BH70</f>
        <v>0</v>
      </c>
      <c r="BI70" s="31">
        <f>$H70*'Base Data'!BI70</f>
        <v>0</v>
      </c>
      <c r="BJ70" s="31">
        <f>$H70*'Base Data'!BJ70</f>
        <v>0</v>
      </c>
      <c r="BK70" s="31">
        <f>$H70*'Base Data'!BK70</f>
        <v>0</v>
      </c>
      <c r="BL70" s="31">
        <f>$H70*'Base Data'!BL70</f>
        <v>0</v>
      </c>
      <c r="BM70" s="31">
        <f>$H70*'Base Data'!BM70</f>
        <v>0</v>
      </c>
      <c r="BN70" s="31">
        <f>$H70*'Base Data'!BN70</f>
        <v>0</v>
      </c>
      <c r="BO70" s="31">
        <f>$H70*'Base Data'!BO70</f>
        <v>0</v>
      </c>
      <c r="BP70" s="31">
        <f>$H70*'Base Data'!BP70</f>
        <v>0</v>
      </c>
      <c r="BQ70" s="31">
        <f>$H70*'Base Data'!BQ70</f>
        <v>0</v>
      </c>
      <c r="BR70" s="31">
        <f>$H70*'Base Data'!BR70</f>
        <v>0</v>
      </c>
      <c r="BS70" s="31">
        <f>$H70*'Base Data'!BS70</f>
        <v>0</v>
      </c>
      <c r="BT70" s="31">
        <f>$H70*'Base Data'!BT70</f>
        <v>0</v>
      </c>
      <c r="BU70" s="31">
        <f>$H70*'Base Data'!BU70</f>
        <v>0</v>
      </c>
      <c r="BV70" s="31">
        <f>$H70*'Base Data'!BV70</f>
        <v>0</v>
      </c>
      <c r="BW70" s="31">
        <f>$H70*'Base Data'!BW70</f>
        <v>0</v>
      </c>
      <c r="BX70" s="31">
        <f>$H70*'Base Data'!BX70</f>
        <v>0</v>
      </c>
      <c r="BY70" s="31">
        <f>$H70*'Base Data'!BY70</f>
        <v>0</v>
      </c>
      <c r="BZ70" s="31">
        <f>$H70*'Base Data'!BZ70</f>
        <v>0</v>
      </c>
      <c r="CA70" s="31">
        <f>$H70*'Base Data'!CA70</f>
        <v>0</v>
      </c>
      <c r="CB70" s="31">
        <f>$H70*'Base Data'!CB70</f>
        <v>0</v>
      </c>
      <c r="CC70" s="31">
        <f>$H70*'Base Data'!CC70</f>
        <v>0</v>
      </c>
      <c r="CD70" s="31">
        <f>$H70*'Base Data'!CD70</f>
        <v>0</v>
      </c>
      <c r="CE70" s="31">
        <f>$H70*'Base Data'!CE70</f>
        <v>0</v>
      </c>
      <c r="CF70" s="31">
        <f>$H70*'Base Data'!CF70</f>
        <v>0</v>
      </c>
      <c r="CG70" s="31">
        <f>$H70*'Base Data'!CG70</f>
        <v>0</v>
      </c>
      <c r="CH70" s="31">
        <f>$H70*'Base Data'!CH70</f>
        <v>0</v>
      </c>
      <c r="CI70" s="31">
        <f>$H70*'Base Data'!CI70</f>
        <v>0</v>
      </c>
      <c r="CJ70" s="31">
        <f>$H70*'Base Data'!CJ70</f>
        <v>0</v>
      </c>
      <c r="CK70" s="31">
        <f>$H70*'Base Data'!CK70</f>
        <v>0</v>
      </c>
      <c r="CL70" s="31">
        <f>$H70*'Base Data'!CL70</f>
        <v>0</v>
      </c>
      <c r="CM70" s="31">
        <f>$H70*'Base Data'!CM70</f>
        <v>0</v>
      </c>
      <c r="CN70" s="31">
        <f>$H70*'Base Data'!CN70</f>
        <v>0</v>
      </c>
      <c r="CO70" s="31">
        <f>$H70*'Base Data'!CO70</f>
        <v>0</v>
      </c>
      <c r="CP70" s="31">
        <f>$H70*'Base Data'!CP70</f>
        <v>0</v>
      </c>
      <c r="CQ70" s="31">
        <f>$H70*'Base Data'!CQ70</f>
        <v>0</v>
      </c>
      <c r="CR70" s="31">
        <f>$H70*'Base Data'!CR70</f>
        <v>0</v>
      </c>
      <c r="CS70" s="31">
        <f>$H70*'Base Data'!CS70</f>
        <v>0</v>
      </c>
      <c r="CT70" s="31">
        <f>$H70*'Base Data'!CT70</f>
        <v>0</v>
      </c>
      <c r="CU70" s="31">
        <f>$H70*'Base Data'!CU70</f>
        <v>0</v>
      </c>
      <c r="CV70" s="31">
        <f>$H70*'Base Data'!CV70</f>
        <v>0</v>
      </c>
      <c r="CW70" s="31">
        <f>$H70*'Base Data'!CW70</f>
        <v>0</v>
      </c>
      <c r="CX70" s="31">
        <f>$H70*'Base Data'!CX70</f>
        <v>0</v>
      </c>
      <c r="CY70" s="31">
        <f>$H70*'Base Data'!CY70</f>
        <v>0</v>
      </c>
      <c r="CZ70" s="31">
        <f>$H70*'Base Data'!CZ70</f>
        <v>0</v>
      </c>
      <c r="DA70" s="31">
        <f>$H70*'Base Data'!DA70</f>
        <v>0</v>
      </c>
      <c r="DB70" s="31">
        <f>$H70*'Base Data'!DB70</f>
        <v>0</v>
      </c>
      <c r="DC70" s="31">
        <f>$H70*'Base Data'!DC70</f>
        <v>0</v>
      </c>
      <c r="DD70" s="31">
        <f>$H70*'Base Data'!DD70</f>
        <v>0</v>
      </c>
      <c r="DE70" s="31">
        <f>$H70*'Base Data'!DE70</f>
        <v>0</v>
      </c>
      <c r="DF70" s="31">
        <f>$H70*'Base Data'!DF70</f>
        <v>0</v>
      </c>
      <c r="DG70" s="31">
        <f>$H70*'Base Data'!DG70</f>
        <v>0</v>
      </c>
      <c r="DH70" s="31">
        <f>$H70*'Base Data'!DH70</f>
        <v>0</v>
      </c>
      <c r="DI70" s="31">
        <f>$H70*'Base Data'!DI70</f>
        <v>0</v>
      </c>
      <c r="DJ70" s="31">
        <f>$H70*'Base Data'!DJ70</f>
        <v>0</v>
      </c>
      <c r="DK70" s="31">
        <f>$H70*'Base Data'!DK70</f>
        <v>0</v>
      </c>
      <c r="DL70" s="33">
        <f>$H70*'Base Data'!DL70</f>
        <v>0</v>
      </c>
    </row>
    <row r="71" spans="1:16384" s="206" customFormat="1" ht="19.5" customHeight="1">
      <c r="A71" s="207">
        <f>'LCR Weights'!N71</f>
        <v>0</v>
      </c>
      <c r="B71" s="207"/>
      <c r="C71" s="73"/>
      <c r="D71" s="795" t="s">
        <v>577</v>
      </c>
      <c r="E71" s="798" t="s">
        <v>784</v>
      </c>
      <c r="F71" s="211" t="s">
        <v>1165</v>
      </c>
      <c r="G71" s="811">
        <f>'LCR Weights'!M71</f>
        <v>0.2</v>
      </c>
      <c r="H71" s="811">
        <f>IF(Metrics!$I$7="Reported weights",'LCR Weights'!H71,'LCR Weights'!K71)</f>
        <v>0.2</v>
      </c>
      <c r="I71" s="518"/>
      <c r="J71" s="758">
        <f>IF('LCR Weights'!$N71=0,1,0)*('Base Data'!J71+'Base Data'!I71)*G71</f>
        <v>0</v>
      </c>
      <c r="K71" s="31">
        <f>'LCR Weights'!$N71*($G71*('Base Data'!$I71+'Base Data'!$J71)/30)+($H71*'Base Data'!K71)</f>
        <v>0</v>
      </c>
      <c r="L71" s="31">
        <f>'LCR Weights'!$N71*($G71*('Base Data'!$I71+'Base Data'!$J71)/30)+($H71*'Base Data'!L71)</f>
        <v>0</v>
      </c>
      <c r="M71" s="31">
        <f>'LCR Weights'!$N71*($G71*('Base Data'!$I71+'Base Data'!$J71)/30)+($H71*'Base Data'!M71)</f>
        <v>0</v>
      </c>
      <c r="N71" s="31">
        <f>'LCR Weights'!$N71*($G71*('Base Data'!$I71+'Base Data'!$J71)/30)+($H71*'Base Data'!N71)</f>
        <v>0</v>
      </c>
      <c r="O71" s="31">
        <f>'LCR Weights'!$N71*($G71*('Base Data'!$I71+'Base Data'!$J71)/30)+($H71*'Base Data'!O71)</f>
        <v>0</v>
      </c>
      <c r="P71" s="31">
        <f>'LCR Weights'!$N71*($G71*('Base Data'!$I71+'Base Data'!$J71)/30)+($H71*'Base Data'!P71)</f>
        <v>0</v>
      </c>
      <c r="Q71" s="31">
        <f>'LCR Weights'!$N71*($G71*('Base Data'!$I71+'Base Data'!$J71)/30)+($H71*'Base Data'!Q71)</f>
        <v>0</v>
      </c>
      <c r="R71" s="31">
        <f>'LCR Weights'!$N71*($G71*('Base Data'!$I71+'Base Data'!$J71)/30)+($H71*'Base Data'!R71)</f>
        <v>0</v>
      </c>
      <c r="S71" s="31">
        <f>'LCR Weights'!$N71*($G71*('Base Data'!$I71+'Base Data'!$J71)/30)+($H71*'Base Data'!S71)</f>
        <v>0</v>
      </c>
      <c r="T71" s="31">
        <f>'LCR Weights'!$N71*($G71*('Base Data'!$I71+'Base Data'!$J71)/30)+($H71*'Base Data'!T71)</f>
        <v>0</v>
      </c>
      <c r="U71" s="31">
        <f>'LCR Weights'!$N71*($G71*('Base Data'!$I71+'Base Data'!$J71)/30)+($H71*'Base Data'!U71)</f>
        <v>0</v>
      </c>
      <c r="V71" s="31">
        <f>'LCR Weights'!$N71*($G71*('Base Data'!$I71+'Base Data'!$J71)/30)+($H71*'Base Data'!V71)</f>
        <v>0</v>
      </c>
      <c r="W71" s="31">
        <f>'LCR Weights'!$N71*($G71*('Base Data'!$I71+'Base Data'!$J71)/30)+($H71*'Base Data'!W71)</f>
        <v>0</v>
      </c>
      <c r="X71" s="31">
        <f>'LCR Weights'!$N71*($G71*('Base Data'!$I71+'Base Data'!$J71)/30)+($H71*'Base Data'!X71)</f>
        <v>0</v>
      </c>
      <c r="Y71" s="31">
        <f>'LCR Weights'!$N71*($G71*('Base Data'!$I71+'Base Data'!$J71)/30)+($H71*'Base Data'!Y71)</f>
        <v>0</v>
      </c>
      <c r="Z71" s="31">
        <f>'LCR Weights'!$N71*($G71*('Base Data'!$I71+'Base Data'!$J71)/30)+($H71*'Base Data'!Z71)</f>
        <v>0</v>
      </c>
      <c r="AA71" s="31">
        <f>'LCR Weights'!$N71*($G71*('Base Data'!$I71+'Base Data'!$J71)/30)+($H71*'Base Data'!AA71)</f>
        <v>0</v>
      </c>
      <c r="AB71" s="31">
        <f>'LCR Weights'!$N71*($G71*('Base Data'!$I71+'Base Data'!$J71)/30)+($H71*'Base Data'!AB71)</f>
        <v>0</v>
      </c>
      <c r="AC71" s="31">
        <f>'LCR Weights'!$N71*($G71*('Base Data'!$I71+'Base Data'!$J71)/30)+($H71*'Base Data'!AC71)</f>
        <v>0</v>
      </c>
      <c r="AD71" s="31">
        <f>'LCR Weights'!$N71*($G71*('Base Data'!$I71+'Base Data'!$J71)/30)+($H71*'Base Data'!AD71)</f>
        <v>0</v>
      </c>
      <c r="AE71" s="31">
        <f>'LCR Weights'!$N71*($G71*('Base Data'!$I71+'Base Data'!$J71)/30)+($H71*'Base Data'!AE71)</f>
        <v>0</v>
      </c>
      <c r="AF71" s="31">
        <f>'LCR Weights'!$N71*($G71*('Base Data'!$I71+'Base Data'!$J71)/30)+($H71*'Base Data'!AF71)</f>
        <v>0</v>
      </c>
      <c r="AG71" s="31">
        <f>'LCR Weights'!$N71*($G71*('Base Data'!$I71+'Base Data'!$J71)/30)+($H71*'Base Data'!AG71)</f>
        <v>0</v>
      </c>
      <c r="AH71" s="31">
        <f>'LCR Weights'!$N71*($G71*('Base Data'!$I71+'Base Data'!$J71)/30)+($H71*'Base Data'!AH71)</f>
        <v>0</v>
      </c>
      <c r="AI71" s="31">
        <f>'LCR Weights'!$N71*($G71*('Base Data'!$I71+'Base Data'!$J71)/30)+($H71*'Base Data'!AI71)</f>
        <v>0</v>
      </c>
      <c r="AJ71" s="31">
        <f>'LCR Weights'!$N71*($G71*('Base Data'!$I71+'Base Data'!$J71)/30)+($H71*'Base Data'!AJ71)</f>
        <v>0</v>
      </c>
      <c r="AK71" s="31">
        <f>'LCR Weights'!$N71*($G71*('Base Data'!$I71+'Base Data'!$J71)/30)+($H71*'Base Data'!AK71)</f>
        <v>0</v>
      </c>
      <c r="AL71" s="31">
        <f>'LCR Weights'!$N71*($G71*('Base Data'!$I71+'Base Data'!$J71)/30)+($H71*'Base Data'!AL71)</f>
        <v>0</v>
      </c>
      <c r="AM71" s="31">
        <f>'LCR Weights'!$N71*($G71*('Base Data'!$I71+'Base Data'!$J71)/30)+($H71*'Base Data'!AM71)</f>
        <v>0</v>
      </c>
      <c r="AN71" s="31">
        <f>'LCR Weights'!$N71*($G71*('Base Data'!$I71+'Base Data'!$J71)/30)+($H71*'Base Data'!AN71)</f>
        <v>0</v>
      </c>
      <c r="AO71" s="31">
        <f>$H71*'Base Data'!AO71</f>
        <v>0</v>
      </c>
      <c r="AP71" s="31">
        <f>$H71*'Base Data'!AP71</f>
        <v>0</v>
      </c>
      <c r="AQ71" s="31">
        <f>$H71*'Base Data'!AQ71</f>
        <v>0</v>
      </c>
      <c r="AR71" s="31">
        <f>$H71*'Base Data'!AR71</f>
        <v>0</v>
      </c>
      <c r="AS71" s="31">
        <f>$H71*'Base Data'!AS71</f>
        <v>0</v>
      </c>
      <c r="AT71" s="31">
        <f>$H71*'Base Data'!AT71</f>
        <v>0</v>
      </c>
      <c r="AU71" s="31">
        <f>$H71*'Base Data'!AU71</f>
        <v>0</v>
      </c>
      <c r="AV71" s="31">
        <f>$H71*'Base Data'!AV71</f>
        <v>0</v>
      </c>
      <c r="AW71" s="31">
        <f>$H71*'Base Data'!AW71</f>
        <v>0</v>
      </c>
      <c r="AX71" s="31">
        <f>$H71*'Base Data'!AX71</f>
        <v>0</v>
      </c>
      <c r="AY71" s="31">
        <f>$H71*'Base Data'!AY71</f>
        <v>0</v>
      </c>
      <c r="AZ71" s="31">
        <f>$H71*'Base Data'!AZ71</f>
        <v>0</v>
      </c>
      <c r="BA71" s="31">
        <f>$H71*'Base Data'!BA71</f>
        <v>0</v>
      </c>
      <c r="BB71" s="31">
        <f>$H71*'Base Data'!BB71</f>
        <v>0</v>
      </c>
      <c r="BC71" s="31">
        <f>$H71*'Base Data'!BC71</f>
        <v>0</v>
      </c>
      <c r="BD71" s="31">
        <f>$H71*'Base Data'!BD71</f>
        <v>0</v>
      </c>
      <c r="BE71" s="31">
        <f>$H71*'Base Data'!BE71</f>
        <v>0</v>
      </c>
      <c r="BF71" s="31">
        <f>$H71*'Base Data'!BF71</f>
        <v>0</v>
      </c>
      <c r="BG71" s="31">
        <f>$H71*'Base Data'!BG71</f>
        <v>0</v>
      </c>
      <c r="BH71" s="31">
        <f>$H71*'Base Data'!BH71</f>
        <v>0</v>
      </c>
      <c r="BI71" s="31">
        <f>$H71*'Base Data'!BI71</f>
        <v>0</v>
      </c>
      <c r="BJ71" s="31">
        <f>$H71*'Base Data'!BJ71</f>
        <v>0</v>
      </c>
      <c r="BK71" s="31">
        <f>$H71*'Base Data'!BK71</f>
        <v>0</v>
      </c>
      <c r="BL71" s="31">
        <f>$H71*'Base Data'!BL71</f>
        <v>0</v>
      </c>
      <c r="BM71" s="31">
        <f>$H71*'Base Data'!BM71</f>
        <v>0</v>
      </c>
      <c r="BN71" s="31">
        <f>$H71*'Base Data'!BN71</f>
        <v>0</v>
      </c>
      <c r="BO71" s="31">
        <f>$H71*'Base Data'!BO71</f>
        <v>0</v>
      </c>
      <c r="BP71" s="31">
        <f>$H71*'Base Data'!BP71</f>
        <v>0</v>
      </c>
      <c r="BQ71" s="31">
        <f>$H71*'Base Data'!BQ71</f>
        <v>0</v>
      </c>
      <c r="BR71" s="31">
        <f>$H71*'Base Data'!BR71</f>
        <v>0</v>
      </c>
      <c r="BS71" s="31">
        <f>$H71*'Base Data'!BS71</f>
        <v>0</v>
      </c>
      <c r="BT71" s="31">
        <f>$H71*'Base Data'!BT71</f>
        <v>0</v>
      </c>
      <c r="BU71" s="31">
        <f>$H71*'Base Data'!BU71</f>
        <v>0</v>
      </c>
      <c r="BV71" s="31">
        <f>$H71*'Base Data'!BV71</f>
        <v>0</v>
      </c>
      <c r="BW71" s="31">
        <f>$H71*'Base Data'!BW71</f>
        <v>0</v>
      </c>
      <c r="BX71" s="31">
        <f>$H71*'Base Data'!BX71</f>
        <v>0</v>
      </c>
      <c r="BY71" s="31">
        <f>$H71*'Base Data'!BY71</f>
        <v>0</v>
      </c>
      <c r="BZ71" s="31">
        <f>$H71*'Base Data'!BZ71</f>
        <v>0</v>
      </c>
      <c r="CA71" s="31">
        <f>$H71*'Base Data'!CA71</f>
        <v>0</v>
      </c>
      <c r="CB71" s="31">
        <f>$H71*'Base Data'!CB71</f>
        <v>0</v>
      </c>
      <c r="CC71" s="31">
        <f>$H71*'Base Data'!CC71</f>
        <v>0</v>
      </c>
      <c r="CD71" s="31">
        <f>$H71*'Base Data'!CD71</f>
        <v>0</v>
      </c>
      <c r="CE71" s="31">
        <f>$H71*'Base Data'!CE71</f>
        <v>0</v>
      </c>
      <c r="CF71" s="31">
        <f>$H71*'Base Data'!CF71</f>
        <v>0</v>
      </c>
      <c r="CG71" s="31">
        <f>$H71*'Base Data'!CG71</f>
        <v>0</v>
      </c>
      <c r="CH71" s="31">
        <f>$H71*'Base Data'!CH71</f>
        <v>0</v>
      </c>
      <c r="CI71" s="31">
        <f>$H71*'Base Data'!CI71</f>
        <v>0</v>
      </c>
      <c r="CJ71" s="31">
        <f>$H71*'Base Data'!CJ71</f>
        <v>0</v>
      </c>
      <c r="CK71" s="31">
        <f>$H71*'Base Data'!CK71</f>
        <v>0</v>
      </c>
      <c r="CL71" s="31">
        <f>$H71*'Base Data'!CL71</f>
        <v>0</v>
      </c>
      <c r="CM71" s="31">
        <f>$H71*'Base Data'!CM71</f>
        <v>0</v>
      </c>
      <c r="CN71" s="31">
        <f>$H71*'Base Data'!CN71</f>
        <v>0</v>
      </c>
      <c r="CO71" s="31">
        <f>$H71*'Base Data'!CO71</f>
        <v>0</v>
      </c>
      <c r="CP71" s="31">
        <f>$H71*'Base Data'!CP71</f>
        <v>0</v>
      </c>
      <c r="CQ71" s="31">
        <f>$H71*'Base Data'!CQ71</f>
        <v>0</v>
      </c>
      <c r="CR71" s="31">
        <f>$H71*'Base Data'!CR71</f>
        <v>0</v>
      </c>
      <c r="CS71" s="31">
        <f>$H71*'Base Data'!CS71</f>
        <v>0</v>
      </c>
      <c r="CT71" s="31">
        <f>$H71*'Base Data'!CT71</f>
        <v>0</v>
      </c>
      <c r="CU71" s="31">
        <f>$H71*'Base Data'!CU71</f>
        <v>0</v>
      </c>
      <c r="CV71" s="31">
        <f>$H71*'Base Data'!CV71</f>
        <v>0</v>
      </c>
      <c r="CW71" s="31">
        <f>$H71*'Base Data'!CW71</f>
        <v>0</v>
      </c>
      <c r="CX71" s="31">
        <f>$H71*'Base Data'!CX71</f>
        <v>0</v>
      </c>
      <c r="CY71" s="31">
        <f>$H71*'Base Data'!CY71</f>
        <v>0</v>
      </c>
      <c r="CZ71" s="31">
        <f>$H71*'Base Data'!CZ71</f>
        <v>0</v>
      </c>
      <c r="DA71" s="31">
        <f>$H71*'Base Data'!DA71</f>
        <v>0</v>
      </c>
      <c r="DB71" s="31">
        <f>$H71*'Base Data'!DB71</f>
        <v>0</v>
      </c>
      <c r="DC71" s="31">
        <f>$H71*'Base Data'!DC71</f>
        <v>0</v>
      </c>
      <c r="DD71" s="31">
        <f>$H71*'Base Data'!DD71</f>
        <v>0</v>
      </c>
      <c r="DE71" s="31">
        <f>$H71*'Base Data'!DE71</f>
        <v>0</v>
      </c>
      <c r="DF71" s="31">
        <f>$H71*'Base Data'!DF71</f>
        <v>0</v>
      </c>
      <c r="DG71" s="31">
        <f>$H71*'Base Data'!DG71</f>
        <v>0</v>
      </c>
      <c r="DH71" s="31">
        <f>$H71*'Base Data'!DH71</f>
        <v>0</v>
      </c>
      <c r="DI71" s="31">
        <f>$H71*'Base Data'!DI71</f>
        <v>0</v>
      </c>
      <c r="DJ71" s="31">
        <f>$H71*'Base Data'!DJ71</f>
        <v>0</v>
      </c>
      <c r="DK71" s="31">
        <f>$H71*'Base Data'!DK71</f>
        <v>0</v>
      </c>
      <c r="DL71" s="33">
        <f>$H71*'Base Data'!DL71</f>
        <v>0</v>
      </c>
    </row>
    <row r="72" spans="1:16384" s="206" customFormat="1" ht="19.899999999999999" customHeight="1">
      <c r="A72" s="207">
        <f>'LCR Weights'!N72</f>
        <v>0</v>
      </c>
      <c r="B72" s="207"/>
      <c r="C72" s="73"/>
      <c r="D72" s="795" t="s">
        <v>578</v>
      </c>
      <c r="E72" s="798" t="s">
        <v>785</v>
      </c>
      <c r="F72" s="211" t="s">
        <v>1161</v>
      </c>
      <c r="G72" s="811">
        <f>'LCR Weights'!M72</f>
        <v>1</v>
      </c>
      <c r="H72" s="811">
        <f>IF(Metrics!$I$7="Reported weights",'LCR Weights'!H72,'LCR Weights'!K72)</f>
        <v>1</v>
      </c>
      <c r="I72" s="518"/>
      <c r="J72" s="758">
        <f>IF('LCR Weights'!$N72=0,1,0)*('Base Data'!J72+'Base Data'!I72)*G72</f>
        <v>0</v>
      </c>
      <c r="K72" s="31">
        <f>'LCR Weights'!$N72*($G72*('Base Data'!$I72+'Base Data'!$J72)/30)+($H72*'Base Data'!K72)</f>
        <v>0</v>
      </c>
      <c r="L72" s="31">
        <f>'LCR Weights'!$N72*($G72*('Base Data'!$I72+'Base Data'!$J72)/30)+($H72*'Base Data'!L72)</f>
        <v>0</v>
      </c>
      <c r="M72" s="31">
        <f>'LCR Weights'!$N72*($G72*('Base Data'!$I72+'Base Data'!$J72)/30)+($H72*'Base Data'!M72)</f>
        <v>0</v>
      </c>
      <c r="N72" s="31">
        <f>'LCR Weights'!$N72*($G72*('Base Data'!$I72+'Base Data'!$J72)/30)+($H72*'Base Data'!N72)</f>
        <v>0</v>
      </c>
      <c r="O72" s="31">
        <f>'LCR Weights'!$N72*($G72*('Base Data'!$I72+'Base Data'!$J72)/30)+($H72*'Base Data'!O72)</f>
        <v>0</v>
      </c>
      <c r="P72" s="31">
        <f>'LCR Weights'!$N72*($G72*('Base Data'!$I72+'Base Data'!$J72)/30)+($H72*'Base Data'!P72)</f>
        <v>0</v>
      </c>
      <c r="Q72" s="31">
        <f>'LCR Weights'!$N72*($G72*('Base Data'!$I72+'Base Data'!$J72)/30)+($H72*'Base Data'!Q72)</f>
        <v>0</v>
      </c>
      <c r="R72" s="31">
        <f>'LCR Weights'!$N72*($G72*('Base Data'!$I72+'Base Data'!$J72)/30)+($H72*'Base Data'!R72)</f>
        <v>0</v>
      </c>
      <c r="S72" s="31">
        <f>'LCR Weights'!$N72*($G72*('Base Data'!$I72+'Base Data'!$J72)/30)+($H72*'Base Data'!S72)</f>
        <v>0</v>
      </c>
      <c r="T72" s="31">
        <f>'LCR Weights'!$N72*($G72*('Base Data'!$I72+'Base Data'!$J72)/30)+($H72*'Base Data'!T72)</f>
        <v>0</v>
      </c>
      <c r="U72" s="31">
        <f>'LCR Weights'!$N72*($G72*('Base Data'!$I72+'Base Data'!$J72)/30)+($H72*'Base Data'!U72)</f>
        <v>0</v>
      </c>
      <c r="V72" s="31">
        <f>'LCR Weights'!$N72*($G72*('Base Data'!$I72+'Base Data'!$J72)/30)+($H72*'Base Data'!V72)</f>
        <v>0</v>
      </c>
      <c r="W72" s="31">
        <f>'LCR Weights'!$N72*($G72*('Base Data'!$I72+'Base Data'!$J72)/30)+($H72*'Base Data'!W72)</f>
        <v>0</v>
      </c>
      <c r="X72" s="31">
        <f>'LCR Weights'!$N72*($G72*('Base Data'!$I72+'Base Data'!$J72)/30)+($H72*'Base Data'!X72)</f>
        <v>0</v>
      </c>
      <c r="Y72" s="31">
        <f>'LCR Weights'!$N72*($G72*('Base Data'!$I72+'Base Data'!$J72)/30)+($H72*'Base Data'!Y72)</f>
        <v>0</v>
      </c>
      <c r="Z72" s="31">
        <f>'LCR Weights'!$N72*($G72*('Base Data'!$I72+'Base Data'!$J72)/30)+($H72*'Base Data'!Z72)</f>
        <v>0</v>
      </c>
      <c r="AA72" s="31">
        <f>'LCR Weights'!$N72*($G72*('Base Data'!$I72+'Base Data'!$J72)/30)+($H72*'Base Data'!AA72)</f>
        <v>0</v>
      </c>
      <c r="AB72" s="31">
        <f>'LCR Weights'!$N72*($G72*('Base Data'!$I72+'Base Data'!$J72)/30)+($H72*'Base Data'!AB72)</f>
        <v>0</v>
      </c>
      <c r="AC72" s="31">
        <f>'LCR Weights'!$N72*($G72*('Base Data'!$I72+'Base Data'!$J72)/30)+($H72*'Base Data'!AC72)</f>
        <v>0</v>
      </c>
      <c r="AD72" s="31">
        <f>'LCR Weights'!$N72*($G72*('Base Data'!$I72+'Base Data'!$J72)/30)+($H72*'Base Data'!AD72)</f>
        <v>0</v>
      </c>
      <c r="AE72" s="31">
        <f>'LCR Weights'!$N72*($G72*('Base Data'!$I72+'Base Data'!$J72)/30)+($H72*'Base Data'!AE72)</f>
        <v>0</v>
      </c>
      <c r="AF72" s="31">
        <f>'LCR Weights'!$N72*($G72*('Base Data'!$I72+'Base Data'!$J72)/30)+($H72*'Base Data'!AF72)</f>
        <v>0</v>
      </c>
      <c r="AG72" s="31">
        <f>'LCR Weights'!$N72*($G72*('Base Data'!$I72+'Base Data'!$J72)/30)+($H72*'Base Data'!AG72)</f>
        <v>0</v>
      </c>
      <c r="AH72" s="31">
        <f>'LCR Weights'!$N72*($G72*('Base Data'!$I72+'Base Data'!$J72)/30)+($H72*'Base Data'!AH72)</f>
        <v>0</v>
      </c>
      <c r="AI72" s="31">
        <f>'LCR Weights'!$N72*($G72*('Base Data'!$I72+'Base Data'!$J72)/30)+($H72*'Base Data'!AI72)</f>
        <v>0</v>
      </c>
      <c r="AJ72" s="31">
        <f>'LCR Weights'!$N72*($G72*('Base Data'!$I72+'Base Data'!$J72)/30)+($H72*'Base Data'!AJ72)</f>
        <v>0</v>
      </c>
      <c r="AK72" s="31">
        <f>'LCR Weights'!$N72*($G72*('Base Data'!$I72+'Base Data'!$J72)/30)+($H72*'Base Data'!AK72)</f>
        <v>0</v>
      </c>
      <c r="AL72" s="31">
        <f>'LCR Weights'!$N72*($G72*('Base Data'!$I72+'Base Data'!$J72)/30)+($H72*'Base Data'!AL72)</f>
        <v>0</v>
      </c>
      <c r="AM72" s="31">
        <f>'LCR Weights'!$N72*($G72*('Base Data'!$I72+'Base Data'!$J72)/30)+($H72*'Base Data'!AM72)</f>
        <v>0</v>
      </c>
      <c r="AN72" s="31">
        <f>'LCR Weights'!$N72*($G72*('Base Data'!$I72+'Base Data'!$J72)/30)+($H72*'Base Data'!AN72)</f>
        <v>0</v>
      </c>
      <c r="AO72" s="31">
        <f>$H72*'Base Data'!AO72</f>
        <v>0</v>
      </c>
      <c r="AP72" s="31">
        <f>$H72*'Base Data'!AP72</f>
        <v>0</v>
      </c>
      <c r="AQ72" s="31">
        <f>$H72*'Base Data'!AQ72</f>
        <v>0</v>
      </c>
      <c r="AR72" s="31">
        <f>$H72*'Base Data'!AR72</f>
        <v>0</v>
      </c>
      <c r="AS72" s="31">
        <f>$H72*'Base Data'!AS72</f>
        <v>0</v>
      </c>
      <c r="AT72" s="31">
        <f>$H72*'Base Data'!AT72</f>
        <v>0</v>
      </c>
      <c r="AU72" s="31">
        <f>$H72*'Base Data'!AU72</f>
        <v>0</v>
      </c>
      <c r="AV72" s="31">
        <f>$H72*'Base Data'!AV72</f>
        <v>0</v>
      </c>
      <c r="AW72" s="31">
        <f>$H72*'Base Data'!AW72</f>
        <v>0</v>
      </c>
      <c r="AX72" s="31">
        <f>$H72*'Base Data'!AX72</f>
        <v>0</v>
      </c>
      <c r="AY72" s="31">
        <f>$H72*'Base Data'!AY72</f>
        <v>0</v>
      </c>
      <c r="AZ72" s="31">
        <f>$H72*'Base Data'!AZ72</f>
        <v>0</v>
      </c>
      <c r="BA72" s="31">
        <f>$H72*'Base Data'!BA72</f>
        <v>0</v>
      </c>
      <c r="BB72" s="31">
        <f>$H72*'Base Data'!BB72</f>
        <v>0</v>
      </c>
      <c r="BC72" s="31">
        <f>$H72*'Base Data'!BC72</f>
        <v>0</v>
      </c>
      <c r="BD72" s="31">
        <f>$H72*'Base Data'!BD72</f>
        <v>0</v>
      </c>
      <c r="BE72" s="31">
        <f>$H72*'Base Data'!BE72</f>
        <v>0</v>
      </c>
      <c r="BF72" s="31">
        <f>$H72*'Base Data'!BF72</f>
        <v>0</v>
      </c>
      <c r="BG72" s="31">
        <f>$H72*'Base Data'!BG72</f>
        <v>0</v>
      </c>
      <c r="BH72" s="31">
        <f>$H72*'Base Data'!BH72</f>
        <v>0</v>
      </c>
      <c r="BI72" s="31">
        <f>$H72*'Base Data'!BI72</f>
        <v>0</v>
      </c>
      <c r="BJ72" s="31">
        <f>$H72*'Base Data'!BJ72</f>
        <v>0</v>
      </c>
      <c r="BK72" s="31">
        <f>$H72*'Base Data'!BK72</f>
        <v>0</v>
      </c>
      <c r="BL72" s="31">
        <f>$H72*'Base Data'!BL72</f>
        <v>0</v>
      </c>
      <c r="BM72" s="31">
        <f>$H72*'Base Data'!BM72</f>
        <v>0</v>
      </c>
      <c r="BN72" s="31">
        <f>$H72*'Base Data'!BN72</f>
        <v>0</v>
      </c>
      <c r="BO72" s="31">
        <f>$H72*'Base Data'!BO72</f>
        <v>0</v>
      </c>
      <c r="BP72" s="31">
        <f>$H72*'Base Data'!BP72</f>
        <v>0</v>
      </c>
      <c r="BQ72" s="31">
        <f>$H72*'Base Data'!BQ72</f>
        <v>0</v>
      </c>
      <c r="BR72" s="31">
        <f>$H72*'Base Data'!BR72</f>
        <v>0</v>
      </c>
      <c r="BS72" s="31">
        <f>$H72*'Base Data'!BS72</f>
        <v>0</v>
      </c>
      <c r="BT72" s="31">
        <f>$H72*'Base Data'!BT72</f>
        <v>0</v>
      </c>
      <c r="BU72" s="31">
        <f>$H72*'Base Data'!BU72</f>
        <v>0</v>
      </c>
      <c r="BV72" s="31">
        <f>$H72*'Base Data'!BV72</f>
        <v>0</v>
      </c>
      <c r="BW72" s="31">
        <f>$H72*'Base Data'!BW72</f>
        <v>0</v>
      </c>
      <c r="BX72" s="31">
        <f>$H72*'Base Data'!BX72</f>
        <v>0</v>
      </c>
      <c r="BY72" s="31">
        <f>$H72*'Base Data'!BY72</f>
        <v>0</v>
      </c>
      <c r="BZ72" s="31">
        <f>$H72*'Base Data'!BZ72</f>
        <v>0</v>
      </c>
      <c r="CA72" s="31">
        <f>$H72*'Base Data'!CA72</f>
        <v>0</v>
      </c>
      <c r="CB72" s="31">
        <f>$H72*'Base Data'!CB72</f>
        <v>0</v>
      </c>
      <c r="CC72" s="31">
        <f>$H72*'Base Data'!CC72</f>
        <v>0</v>
      </c>
      <c r="CD72" s="31">
        <f>$H72*'Base Data'!CD72</f>
        <v>0</v>
      </c>
      <c r="CE72" s="31">
        <f>$H72*'Base Data'!CE72</f>
        <v>0</v>
      </c>
      <c r="CF72" s="31">
        <f>$H72*'Base Data'!CF72</f>
        <v>0</v>
      </c>
      <c r="CG72" s="31">
        <f>$H72*'Base Data'!CG72</f>
        <v>0</v>
      </c>
      <c r="CH72" s="31">
        <f>$H72*'Base Data'!CH72</f>
        <v>0</v>
      </c>
      <c r="CI72" s="31">
        <f>$H72*'Base Data'!CI72</f>
        <v>0</v>
      </c>
      <c r="CJ72" s="31">
        <f>$H72*'Base Data'!CJ72</f>
        <v>0</v>
      </c>
      <c r="CK72" s="31">
        <f>$H72*'Base Data'!CK72</f>
        <v>0</v>
      </c>
      <c r="CL72" s="31">
        <f>$H72*'Base Data'!CL72</f>
        <v>0</v>
      </c>
      <c r="CM72" s="31">
        <f>$H72*'Base Data'!CM72</f>
        <v>0</v>
      </c>
      <c r="CN72" s="31">
        <f>$H72*'Base Data'!CN72</f>
        <v>0</v>
      </c>
      <c r="CO72" s="31">
        <f>$H72*'Base Data'!CO72</f>
        <v>0</v>
      </c>
      <c r="CP72" s="31">
        <f>$H72*'Base Data'!CP72</f>
        <v>0</v>
      </c>
      <c r="CQ72" s="31">
        <f>$H72*'Base Data'!CQ72</f>
        <v>0</v>
      </c>
      <c r="CR72" s="31">
        <f>$H72*'Base Data'!CR72</f>
        <v>0</v>
      </c>
      <c r="CS72" s="31">
        <f>$H72*'Base Data'!CS72</f>
        <v>0</v>
      </c>
      <c r="CT72" s="31">
        <f>$H72*'Base Data'!CT72</f>
        <v>0</v>
      </c>
      <c r="CU72" s="31">
        <f>$H72*'Base Data'!CU72</f>
        <v>0</v>
      </c>
      <c r="CV72" s="31">
        <f>$H72*'Base Data'!CV72</f>
        <v>0</v>
      </c>
      <c r="CW72" s="31">
        <f>$H72*'Base Data'!CW72</f>
        <v>0</v>
      </c>
      <c r="CX72" s="31">
        <f>$H72*'Base Data'!CX72</f>
        <v>0</v>
      </c>
      <c r="CY72" s="31">
        <f>$H72*'Base Data'!CY72</f>
        <v>0</v>
      </c>
      <c r="CZ72" s="31">
        <f>$H72*'Base Data'!CZ72</f>
        <v>0</v>
      </c>
      <c r="DA72" s="31">
        <f>$H72*'Base Data'!DA72</f>
        <v>0</v>
      </c>
      <c r="DB72" s="31">
        <f>$H72*'Base Data'!DB72</f>
        <v>0</v>
      </c>
      <c r="DC72" s="31">
        <f>$H72*'Base Data'!DC72</f>
        <v>0</v>
      </c>
      <c r="DD72" s="31">
        <f>$H72*'Base Data'!DD72</f>
        <v>0</v>
      </c>
      <c r="DE72" s="31">
        <f>$H72*'Base Data'!DE72</f>
        <v>0</v>
      </c>
      <c r="DF72" s="31">
        <f>$H72*'Base Data'!DF72</f>
        <v>0</v>
      </c>
      <c r="DG72" s="31">
        <f>$H72*'Base Data'!DG72</f>
        <v>0</v>
      </c>
      <c r="DH72" s="31">
        <f>$H72*'Base Data'!DH72</f>
        <v>0</v>
      </c>
      <c r="DI72" s="31">
        <f>$H72*'Base Data'!DI72</f>
        <v>0</v>
      </c>
      <c r="DJ72" s="31">
        <f>$H72*'Base Data'!DJ72</f>
        <v>0</v>
      </c>
      <c r="DK72" s="31">
        <f>$H72*'Base Data'!DK72</f>
        <v>0</v>
      </c>
      <c r="DL72" s="33">
        <f>$H72*'Base Data'!DL72</f>
        <v>0</v>
      </c>
    </row>
    <row r="73" spans="1:16384" s="206" customFormat="1" ht="13.5">
      <c r="A73" s="207">
        <f>'LCR Weights'!N73</f>
        <v>0</v>
      </c>
      <c r="B73" s="207"/>
      <c r="C73" s="73"/>
      <c r="D73" s="795"/>
      <c r="E73" s="798"/>
      <c r="F73" s="211" t="s">
        <v>947</v>
      </c>
      <c r="G73" s="811">
        <f>'LCR Weights'!M73</f>
        <v>0.25</v>
      </c>
      <c r="H73" s="811">
        <f>IF(Metrics!$I$7="Reported weights",'LCR Weights'!H73,'LCR Weights'!K73)</f>
        <v>0.25</v>
      </c>
      <c r="I73" s="518"/>
      <c r="J73" s="758">
        <f>IF('LCR Weights'!$N73=0,1,0)*('Base Data'!J73+'Base Data'!I73)*G73</f>
        <v>0</v>
      </c>
      <c r="K73" s="31">
        <f>'LCR Weights'!$N73*($G73*('Base Data'!$I73+'Base Data'!$J73)/30)+($H73*'Base Data'!K73)</f>
        <v>0</v>
      </c>
      <c r="L73" s="31">
        <f>'LCR Weights'!$N73*($G73*('Base Data'!$I73+'Base Data'!$J73)/30)+($H73*'Base Data'!L73)</f>
        <v>0</v>
      </c>
      <c r="M73" s="31">
        <f>'LCR Weights'!$N73*($G73*('Base Data'!$I73+'Base Data'!$J73)/30)+($H73*'Base Data'!M73)</f>
        <v>0</v>
      </c>
      <c r="N73" s="31">
        <f>'LCR Weights'!$N73*($G73*('Base Data'!$I73+'Base Data'!$J73)/30)+($H73*'Base Data'!N73)</f>
        <v>0</v>
      </c>
      <c r="O73" s="31">
        <f>'LCR Weights'!$N73*($G73*('Base Data'!$I73+'Base Data'!$J73)/30)+($H73*'Base Data'!O73)</f>
        <v>0</v>
      </c>
      <c r="P73" s="31">
        <f>'LCR Weights'!$N73*($G73*('Base Data'!$I73+'Base Data'!$J73)/30)+($H73*'Base Data'!P73)</f>
        <v>0</v>
      </c>
      <c r="Q73" s="31">
        <f>'LCR Weights'!$N73*($G73*('Base Data'!$I73+'Base Data'!$J73)/30)+($H73*'Base Data'!Q73)</f>
        <v>0</v>
      </c>
      <c r="R73" s="31">
        <f>'LCR Weights'!$N73*($G73*('Base Data'!$I73+'Base Data'!$J73)/30)+($H73*'Base Data'!R73)</f>
        <v>0</v>
      </c>
      <c r="S73" s="31">
        <f>'LCR Weights'!$N73*($G73*('Base Data'!$I73+'Base Data'!$J73)/30)+($H73*'Base Data'!S73)</f>
        <v>0</v>
      </c>
      <c r="T73" s="31">
        <f>'LCR Weights'!$N73*($G73*('Base Data'!$I73+'Base Data'!$J73)/30)+($H73*'Base Data'!T73)</f>
        <v>0</v>
      </c>
      <c r="U73" s="31">
        <f>'LCR Weights'!$N73*($G73*('Base Data'!$I73+'Base Data'!$J73)/30)+($H73*'Base Data'!U73)</f>
        <v>0</v>
      </c>
      <c r="V73" s="31">
        <f>'LCR Weights'!$N73*($G73*('Base Data'!$I73+'Base Data'!$J73)/30)+($H73*'Base Data'!V73)</f>
        <v>0</v>
      </c>
      <c r="W73" s="31">
        <f>'LCR Weights'!$N73*($G73*('Base Data'!$I73+'Base Data'!$J73)/30)+($H73*'Base Data'!W73)</f>
        <v>0</v>
      </c>
      <c r="X73" s="31">
        <f>'LCR Weights'!$N73*($G73*('Base Data'!$I73+'Base Data'!$J73)/30)+($H73*'Base Data'!X73)</f>
        <v>0</v>
      </c>
      <c r="Y73" s="31">
        <f>'LCR Weights'!$N73*($G73*('Base Data'!$I73+'Base Data'!$J73)/30)+($H73*'Base Data'!Y73)</f>
        <v>0</v>
      </c>
      <c r="Z73" s="31">
        <f>'LCR Weights'!$N73*($G73*('Base Data'!$I73+'Base Data'!$J73)/30)+($H73*'Base Data'!Z73)</f>
        <v>0</v>
      </c>
      <c r="AA73" s="31">
        <f>'LCR Weights'!$N73*($G73*('Base Data'!$I73+'Base Data'!$J73)/30)+($H73*'Base Data'!AA73)</f>
        <v>0</v>
      </c>
      <c r="AB73" s="31">
        <f>'LCR Weights'!$N73*($G73*('Base Data'!$I73+'Base Data'!$J73)/30)+($H73*'Base Data'!AB73)</f>
        <v>0</v>
      </c>
      <c r="AC73" s="31">
        <f>'LCR Weights'!$N73*($G73*('Base Data'!$I73+'Base Data'!$J73)/30)+($H73*'Base Data'!AC73)</f>
        <v>0</v>
      </c>
      <c r="AD73" s="31">
        <f>'LCR Weights'!$N73*($G73*('Base Data'!$I73+'Base Data'!$J73)/30)+($H73*'Base Data'!AD73)</f>
        <v>0</v>
      </c>
      <c r="AE73" s="31">
        <f>'LCR Weights'!$N73*($G73*('Base Data'!$I73+'Base Data'!$J73)/30)+($H73*'Base Data'!AE73)</f>
        <v>0</v>
      </c>
      <c r="AF73" s="31">
        <f>'LCR Weights'!$N73*($G73*('Base Data'!$I73+'Base Data'!$J73)/30)+($H73*'Base Data'!AF73)</f>
        <v>0</v>
      </c>
      <c r="AG73" s="31">
        <f>'LCR Weights'!$N73*($G73*('Base Data'!$I73+'Base Data'!$J73)/30)+($H73*'Base Data'!AG73)</f>
        <v>0</v>
      </c>
      <c r="AH73" s="31">
        <f>'LCR Weights'!$N73*($G73*('Base Data'!$I73+'Base Data'!$J73)/30)+($H73*'Base Data'!AH73)</f>
        <v>0</v>
      </c>
      <c r="AI73" s="31">
        <f>'LCR Weights'!$N73*($G73*('Base Data'!$I73+'Base Data'!$J73)/30)+($H73*'Base Data'!AI73)</f>
        <v>0</v>
      </c>
      <c r="AJ73" s="31">
        <f>'LCR Weights'!$N73*($G73*('Base Data'!$I73+'Base Data'!$J73)/30)+($H73*'Base Data'!AJ73)</f>
        <v>0</v>
      </c>
      <c r="AK73" s="31">
        <f>'LCR Weights'!$N73*($G73*('Base Data'!$I73+'Base Data'!$J73)/30)+($H73*'Base Data'!AK73)</f>
        <v>0</v>
      </c>
      <c r="AL73" s="31">
        <f>'LCR Weights'!$N73*($G73*('Base Data'!$I73+'Base Data'!$J73)/30)+($H73*'Base Data'!AL73)</f>
        <v>0</v>
      </c>
      <c r="AM73" s="31">
        <f>'LCR Weights'!$N73*($G73*('Base Data'!$I73+'Base Data'!$J73)/30)+($H73*'Base Data'!AM73)</f>
        <v>0</v>
      </c>
      <c r="AN73" s="31">
        <f>'LCR Weights'!$N73*($G73*('Base Data'!$I73+'Base Data'!$J73)/30)+($H73*'Base Data'!AN73)</f>
        <v>0</v>
      </c>
      <c r="AO73" s="31">
        <f>$H73*'Base Data'!AO73</f>
        <v>0</v>
      </c>
      <c r="AP73" s="31">
        <f>$H73*'Base Data'!AP73</f>
        <v>0</v>
      </c>
      <c r="AQ73" s="31">
        <f>$H73*'Base Data'!AQ73</f>
        <v>0</v>
      </c>
      <c r="AR73" s="31">
        <f>$H73*'Base Data'!AR73</f>
        <v>0</v>
      </c>
      <c r="AS73" s="31">
        <f>$H73*'Base Data'!AS73</f>
        <v>0</v>
      </c>
      <c r="AT73" s="31">
        <f>$H73*'Base Data'!AT73</f>
        <v>0</v>
      </c>
      <c r="AU73" s="31">
        <f>$H73*'Base Data'!AU73</f>
        <v>0</v>
      </c>
      <c r="AV73" s="31">
        <f>$H73*'Base Data'!AV73</f>
        <v>0</v>
      </c>
      <c r="AW73" s="31">
        <f>$H73*'Base Data'!AW73</f>
        <v>0</v>
      </c>
      <c r="AX73" s="31">
        <f>$H73*'Base Data'!AX73</f>
        <v>0</v>
      </c>
      <c r="AY73" s="31">
        <f>$H73*'Base Data'!AY73</f>
        <v>0</v>
      </c>
      <c r="AZ73" s="31">
        <f>$H73*'Base Data'!AZ73</f>
        <v>0</v>
      </c>
      <c r="BA73" s="31">
        <f>$H73*'Base Data'!BA73</f>
        <v>0</v>
      </c>
      <c r="BB73" s="31">
        <f>$H73*'Base Data'!BB73</f>
        <v>0</v>
      </c>
      <c r="BC73" s="31">
        <f>$H73*'Base Data'!BC73</f>
        <v>0</v>
      </c>
      <c r="BD73" s="31">
        <f>$H73*'Base Data'!BD73</f>
        <v>0</v>
      </c>
      <c r="BE73" s="31">
        <f>$H73*'Base Data'!BE73</f>
        <v>0</v>
      </c>
      <c r="BF73" s="31">
        <f>$H73*'Base Data'!BF73</f>
        <v>0</v>
      </c>
      <c r="BG73" s="31">
        <f>$H73*'Base Data'!BG73</f>
        <v>0</v>
      </c>
      <c r="BH73" s="31">
        <f>$H73*'Base Data'!BH73</f>
        <v>0</v>
      </c>
      <c r="BI73" s="31">
        <f>$H73*'Base Data'!BI73</f>
        <v>0</v>
      </c>
      <c r="BJ73" s="31">
        <f>$H73*'Base Data'!BJ73</f>
        <v>0</v>
      </c>
      <c r="BK73" s="31">
        <f>$H73*'Base Data'!BK73</f>
        <v>0</v>
      </c>
      <c r="BL73" s="31">
        <f>$H73*'Base Data'!BL73</f>
        <v>0</v>
      </c>
      <c r="BM73" s="31">
        <f>$H73*'Base Data'!BM73</f>
        <v>0</v>
      </c>
      <c r="BN73" s="31">
        <f>$H73*'Base Data'!BN73</f>
        <v>0</v>
      </c>
      <c r="BO73" s="31">
        <f>$H73*'Base Data'!BO73</f>
        <v>0</v>
      </c>
      <c r="BP73" s="31">
        <f>$H73*'Base Data'!BP73</f>
        <v>0</v>
      </c>
      <c r="BQ73" s="31">
        <f>$H73*'Base Data'!BQ73</f>
        <v>0</v>
      </c>
      <c r="BR73" s="31">
        <f>$H73*'Base Data'!BR73</f>
        <v>0</v>
      </c>
      <c r="BS73" s="31">
        <f>$H73*'Base Data'!BS73</f>
        <v>0</v>
      </c>
      <c r="BT73" s="31">
        <f>$H73*'Base Data'!BT73</f>
        <v>0</v>
      </c>
      <c r="BU73" s="31">
        <f>$H73*'Base Data'!BU73</f>
        <v>0</v>
      </c>
      <c r="BV73" s="31">
        <f>$H73*'Base Data'!BV73</f>
        <v>0</v>
      </c>
      <c r="BW73" s="31">
        <f>$H73*'Base Data'!BW73</f>
        <v>0</v>
      </c>
      <c r="BX73" s="31">
        <f>$H73*'Base Data'!BX73</f>
        <v>0</v>
      </c>
      <c r="BY73" s="31">
        <f>$H73*'Base Data'!BY73</f>
        <v>0</v>
      </c>
      <c r="BZ73" s="31">
        <f>$H73*'Base Data'!BZ73</f>
        <v>0</v>
      </c>
      <c r="CA73" s="31">
        <f>$H73*'Base Data'!CA73</f>
        <v>0</v>
      </c>
      <c r="CB73" s="31">
        <f>$H73*'Base Data'!CB73</f>
        <v>0</v>
      </c>
      <c r="CC73" s="31">
        <f>$H73*'Base Data'!CC73</f>
        <v>0</v>
      </c>
      <c r="CD73" s="31">
        <f>$H73*'Base Data'!CD73</f>
        <v>0</v>
      </c>
      <c r="CE73" s="31">
        <f>$H73*'Base Data'!CE73</f>
        <v>0</v>
      </c>
      <c r="CF73" s="31">
        <f>$H73*'Base Data'!CF73</f>
        <v>0</v>
      </c>
      <c r="CG73" s="31">
        <f>$H73*'Base Data'!CG73</f>
        <v>0</v>
      </c>
      <c r="CH73" s="31">
        <f>$H73*'Base Data'!CH73</f>
        <v>0</v>
      </c>
      <c r="CI73" s="31">
        <f>$H73*'Base Data'!CI73</f>
        <v>0</v>
      </c>
      <c r="CJ73" s="31">
        <f>$H73*'Base Data'!CJ73</f>
        <v>0</v>
      </c>
      <c r="CK73" s="31">
        <f>$H73*'Base Data'!CK73</f>
        <v>0</v>
      </c>
      <c r="CL73" s="31">
        <f>$H73*'Base Data'!CL73</f>
        <v>0</v>
      </c>
      <c r="CM73" s="31">
        <f>$H73*'Base Data'!CM73</f>
        <v>0</v>
      </c>
      <c r="CN73" s="31">
        <f>$H73*'Base Data'!CN73</f>
        <v>0</v>
      </c>
      <c r="CO73" s="31">
        <f>$H73*'Base Data'!CO73</f>
        <v>0</v>
      </c>
      <c r="CP73" s="31">
        <f>$H73*'Base Data'!CP73</f>
        <v>0</v>
      </c>
      <c r="CQ73" s="31">
        <f>$H73*'Base Data'!CQ73</f>
        <v>0</v>
      </c>
      <c r="CR73" s="31">
        <f>$H73*'Base Data'!CR73</f>
        <v>0</v>
      </c>
      <c r="CS73" s="31">
        <f>$H73*'Base Data'!CS73</f>
        <v>0</v>
      </c>
      <c r="CT73" s="31">
        <f>$H73*'Base Data'!CT73</f>
        <v>0</v>
      </c>
      <c r="CU73" s="31">
        <f>$H73*'Base Data'!CU73</f>
        <v>0</v>
      </c>
      <c r="CV73" s="31">
        <f>$H73*'Base Data'!CV73</f>
        <v>0</v>
      </c>
      <c r="CW73" s="31">
        <f>$H73*'Base Data'!CW73</f>
        <v>0</v>
      </c>
      <c r="CX73" s="31">
        <f>$H73*'Base Data'!CX73</f>
        <v>0</v>
      </c>
      <c r="CY73" s="31">
        <f>$H73*'Base Data'!CY73</f>
        <v>0</v>
      </c>
      <c r="CZ73" s="31">
        <f>$H73*'Base Data'!CZ73</f>
        <v>0</v>
      </c>
      <c r="DA73" s="31">
        <f>$H73*'Base Data'!DA73</f>
        <v>0</v>
      </c>
      <c r="DB73" s="31">
        <f>$H73*'Base Data'!DB73</f>
        <v>0</v>
      </c>
      <c r="DC73" s="31">
        <f>$H73*'Base Data'!DC73</f>
        <v>0</v>
      </c>
      <c r="DD73" s="31">
        <f>$H73*'Base Data'!DD73</f>
        <v>0</v>
      </c>
      <c r="DE73" s="31">
        <f>$H73*'Base Data'!DE73</f>
        <v>0</v>
      </c>
      <c r="DF73" s="31">
        <f>$H73*'Base Data'!DF73</f>
        <v>0</v>
      </c>
      <c r="DG73" s="31">
        <f>$H73*'Base Data'!DG73</f>
        <v>0</v>
      </c>
      <c r="DH73" s="31">
        <f>$H73*'Base Data'!DH73</f>
        <v>0</v>
      </c>
      <c r="DI73" s="31">
        <f>$H73*'Base Data'!DI73</f>
        <v>0</v>
      </c>
      <c r="DJ73" s="31">
        <f>$H73*'Base Data'!DJ73</f>
        <v>0</v>
      </c>
      <c r="DK73" s="31">
        <f>$H73*'Base Data'!DK73</f>
        <v>0</v>
      </c>
      <c r="DL73" s="33">
        <f>$H73*'Base Data'!DL73</f>
        <v>0</v>
      </c>
    </row>
    <row r="74" spans="1:16384" s="206" customFormat="1" ht="19.899999999999999" customHeight="1">
      <c r="A74" s="207">
        <f>'LCR Weights'!N74</f>
        <v>0</v>
      </c>
      <c r="B74" s="207"/>
      <c r="C74" s="73"/>
      <c r="D74" s="795" t="s">
        <v>579</v>
      </c>
      <c r="E74" s="798" t="s">
        <v>786</v>
      </c>
      <c r="F74" s="211" t="s">
        <v>1160</v>
      </c>
      <c r="G74" s="811">
        <f>'LCR Weights'!M74</f>
        <v>0.05</v>
      </c>
      <c r="H74" s="811">
        <f>IF(Metrics!$I$7="Reported weights",'LCR Weights'!H74,'LCR Weights'!K74)</f>
        <v>0.05</v>
      </c>
      <c r="I74" s="518"/>
      <c r="J74" s="758">
        <f>IF('LCR Weights'!$N74=0,1,0)*('Base Data'!J74+'Base Data'!I74)*G74</f>
        <v>0</v>
      </c>
      <c r="K74" s="31">
        <f>'LCR Weights'!$N74*($G74*('Base Data'!$I74+'Base Data'!$J74)/30)+($H74*'Base Data'!K74)</f>
        <v>0</v>
      </c>
      <c r="L74" s="529">
        <f>'LCR Weights'!$N74*($G74*('Base Data'!$I74+'Base Data'!$J74)/30)+($H74*'Base Data'!L74)</f>
        <v>0</v>
      </c>
      <c r="M74" s="529">
        <f>'LCR Weights'!$N74*($G74*('Base Data'!$I74+'Base Data'!$J74)/30)+($H74*'Base Data'!M74)</f>
        <v>0</v>
      </c>
      <c r="N74" s="529">
        <f>'LCR Weights'!$N74*($G74*('Base Data'!$I74+'Base Data'!$J74)/30)+($H74*'Base Data'!N74)</f>
        <v>0</v>
      </c>
      <c r="O74" s="529">
        <f>'LCR Weights'!$N74*($G74*('Base Data'!$I74+'Base Data'!$J74)/30)+($H74*'Base Data'!O74)</f>
        <v>0</v>
      </c>
      <c r="P74" s="529">
        <f>'LCR Weights'!$N74*($G74*('Base Data'!$I74+'Base Data'!$J74)/30)+($H74*'Base Data'!P74)</f>
        <v>0</v>
      </c>
      <c r="Q74" s="529">
        <f>'LCR Weights'!$N74*($G74*('Base Data'!$I74+'Base Data'!$J74)/30)+($H74*'Base Data'!Q74)</f>
        <v>0</v>
      </c>
      <c r="R74" s="529">
        <f>'LCR Weights'!$N74*($G74*('Base Data'!$I74+'Base Data'!$J74)/30)+($H74*'Base Data'!R74)</f>
        <v>0</v>
      </c>
      <c r="S74" s="529">
        <f>'LCR Weights'!$N74*($G74*('Base Data'!$I74+'Base Data'!$J74)/30)+($H74*'Base Data'!S74)</f>
        <v>0</v>
      </c>
      <c r="T74" s="529">
        <f>'LCR Weights'!$N74*($G74*('Base Data'!$I74+'Base Data'!$J74)/30)+($H74*'Base Data'!T74)</f>
        <v>0</v>
      </c>
      <c r="U74" s="529">
        <f>'LCR Weights'!$N74*($G74*('Base Data'!$I74+'Base Data'!$J74)/30)+($H74*'Base Data'!U74)</f>
        <v>0</v>
      </c>
      <c r="V74" s="529">
        <f>'LCR Weights'!$N74*($G74*('Base Data'!$I74+'Base Data'!$J74)/30)+($H74*'Base Data'!V74)</f>
        <v>0</v>
      </c>
      <c r="W74" s="529">
        <f>'LCR Weights'!$N74*($G74*('Base Data'!$I74+'Base Data'!$J74)/30)+($H74*'Base Data'!W74)</f>
        <v>0</v>
      </c>
      <c r="X74" s="529">
        <f>'LCR Weights'!$N74*($G74*('Base Data'!$I74+'Base Data'!$J74)/30)+($H74*'Base Data'!X74)</f>
        <v>0</v>
      </c>
      <c r="Y74" s="529">
        <f>'LCR Weights'!$N74*($G74*('Base Data'!$I74+'Base Data'!$J74)/30)+($H74*'Base Data'!Y74)</f>
        <v>0</v>
      </c>
      <c r="Z74" s="529">
        <f>'LCR Weights'!$N74*($G74*('Base Data'!$I74+'Base Data'!$J74)/30)+($H74*'Base Data'!Z74)</f>
        <v>0</v>
      </c>
      <c r="AA74" s="529">
        <f>'LCR Weights'!$N74*($G74*('Base Data'!$I74+'Base Data'!$J74)/30)+($H74*'Base Data'!AA74)</f>
        <v>0</v>
      </c>
      <c r="AB74" s="529">
        <f>'LCR Weights'!$N74*($G74*('Base Data'!$I74+'Base Data'!$J74)/30)+($H74*'Base Data'!AB74)</f>
        <v>0</v>
      </c>
      <c r="AC74" s="529">
        <f>'LCR Weights'!$N74*($G74*('Base Data'!$I74+'Base Data'!$J74)/30)+($H74*'Base Data'!AC74)</f>
        <v>0</v>
      </c>
      <c r="AD74" s="529">
        <f>'LCR Weights'!$N74*($G74*('Base Data'!$I74+'Base Data'!$J74)/30)+($H74*'Base Data'!AD74)</f>
        <v>0</v>
      </c>
      <c r="AE74" s="529">
        <f>'LCR Weights'!$N74*($G74*('Base Data'!$I74+'Base Data'!$J74)/30)+($H74*'Base Data'!AE74)</f>
        <v>0</v>
      </c>
      <c r="AF74" s="529">
        <f>'LCR Weights'!$N74*($G74*('Base Data'!$I74+'Base Data'!$J74)/30)+($H74*'Base Data'!AF74)</f>
        <v>0</v>
      </c>
      <c r="AG74" s="529">
        <f>'LCR Weights'!$N74*($G74*('Base Data'!$I74+'Base Data'!$J74)/30)+($H74*'Base Data'!AG74)</f>
        <v>0</v>
      </c>
      <c r="AH74" s="529">
        <f>'LCR Weights'!$N74*($G74*('Base Data'!$I74+'Base Data'!$J74)/30)+($H74*'Base Data'!AH74)</f>
        <v>0</v>
      </c>
      <c r="AI74" s="529">
        <f>'LCR Weights'!$N74*($G74*('Base Data'!$I74+'Base Data'!$J74)/30)+($H74*'Base Data'!AI74)</f>
        <v>0</v>
      </c>
      <c r="AJ74" s="529">
        <f>'LCR Weights'!$N74*($G74*('Base Data'!$I74+'Base Data'!$J74)/30)+($H74*'Base Data'!AJ74)</f>
        <v>0</v>
      </c>
      <c r="AK74" s="529">
        <f>'LCR Weights'!$N74*($G74*('Base Data'!$I74+'Base Data'!$J74)/30)+($H74*'Base Data'!AK74)</f>
        <v>0</v>
      </c>
      <c r="AL74" s="529">
        <f>'LCR Weights'!$N74*($G74*('Base Data'!$I74+'Base Data'!$J74)/30)+($H74*'Base Data'!AL74)</f>
        <v>0</v>
      </c>
      <c r="AM74" s="529">
        <f>'LCR Weights'!$N74*($G74*('Base Data'!$I74+'Base Data'!$J74)/30)+($H74*'Base Data'!AM74)</f>
        <v>0</v>
      </c>
      <c r="AN74" s="529">
        <f>'LCR Weights'!$N74*($G74*('Base Data'!$I74+'Base Data'!$J74)/30)+($H74*'Base Data'!AN74)</f>
        <v>0</v>
      </c>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100"/>
    </row>
    <row r="75" spans="1:16384" s="206" customFormat="1" ht="19.899999999999999" customHeight="1">
      <c r="A75" s="207">
        <f>'LCR Weights'!N75</f>
        <v>0</v>
      </c>
      <c r="B75" s="207"/>
      <c r="C75" s="73"/>
      <c r="D75" s="795" t="s">
        <v>580</v>
      </c>
      <c r="E75" s="798" t="s">
        <v>787</v>
      </c>
      <c r="F75" s="211" t="s">
        <v>946</v>
      </c>
      <c r="G75" s="811">
        <f>'LCR Weights'!M75</f>
        <v>1</v>
      </c>
      <c r="H75" s="811">
        <f>IF(Metrics!$I$7="Reported weights",'LCR Weights'!H75,'LCR Weights'!K75)</f>
        <v>1</v>
      </c>
      <c r="I75" s="518"/>
      <c r="J75" s="758">
        <f>IF('LCR Weights'!$N75=0,1,0)*('Base Data'!J75+'Base Data'!I75)*G75</f>
        <v>0</v>
      </c>
      <c r="K75" s="31">
        <f>'LCR Weights'!$N75*($G75*('Base Data'!$I75+'Base Data'!$J75)/30)+($H75*'Base Data'!K75)</f>
        <v>0</v>
      </c>
      <c r="L75" s="529">
        <f>'LCR Weights'!$N75*($G75*('Base Data'!$I75+'Base Data'!$J75)/30)+($H75*'Base Data'!L75)</f>
        <v>0</v>
      </c>
      <c r="M75" s="529">
        <f>'LCR Weights'!$N75*($G75*('Base Data'!$I75+'Base Data'!$J75)/30)+($H75*'Base Data'!M75)</f>
        <v>0</v>
      </c>
      <c r="N75" s="529">
        <f>'LCR Weights'!$N75*($G75*('Base Data'!$I75+'Base Data'!$J75)/30)+($H75*'Base Data'!N75)</f>
        <v>0</v>
      </c>
      <c r="O75" s="529">
        <f>'LCR Weights'!$N75*($G75*('Base Data'!$I75+'Base Data'!$J75)/30)+($H75*'Base Data'!O75)</f>
        <v>0</v>
      </c>
      <c r="P75" s="529">
        <f>'LCR Weights'!$N75*($G75*('Base Data'!$I75+'Base Data'!$J75)/30)+($H75*'Base Data'!P75)</f>
        <v>0</v>
      </c>
      <c r="Q75" s="529">
        <f>'LCR Weights'!$N75*($G75*('Base Data'!$I75+'Base Data'!$J75)/30)+($H75*'Base Data'!Q75)</f>
        <v>0</v>
      </c>
      <c r="R75" s="529">
        <f>'LCR Weights'!$N75*($G75*('Base Data'!$I75+'Base Data'!$J75)/30)+($H75*'Base Data'!R75)</f>
        <v>0</v>
      </c>
      <c r="S75" s="529">
        <f>'LCR Weights'!$N75*($G75*('Base Data'!$I75+'Base Data'!$J75)/30)+($H75*'Base Data'!S75)</f>
        <v>0</v>
      </c>
      <c r="T75" s="529">
        <f>'LCR Weights'!$N75*($G75*('Base Data'!$I75+'Base Data'!$J75)/30)+($H75*'Base Data'!T75)</f>
        <v>0</v>
      </c>
      <c r="U75" s="529">
        <f>'LCR Weights'!$N75*($G75*('Base Data'!$I75+'Base Data'!$J75)/30)+($H75*'Base Data'!U75)</f>
        <v>0</v>
      </c>
      <c r="V75" s="529">
        <f>'LCR Weights'!$N75*($G75*('Base Data'!$I75+'Base Data'!$J75)/30)+($H75*'Base Data'!V75)</f>
        <v>0</v>
      </c>
      <c r="W75" s="529">
        <f>'LCR Weights'!$N75*($G75*('Base Data'!$I75+'Base Data'!$J75)/30)+($H75*'Base Data'!W75)</f>
        <v>0</v>
      </c>
      <c r="X75" s="529">
        <f>'LCR Weights'!$N75*($G75*('Base Data'!$I75+'Base Data'!$J75)/30)+($H75*'Base Data'!X75)</f>
        <v>0</v>
      </c>
      <c r="Y75" s="529">
        <f>'LCR Weights'!$N75*($G75*('Base Data'!$I75+'Base Data'!$J75)/30)+($H75*'Base Data'!Y75)</f>
        <v>0</v>
      </c>
      <c r="Z75" s="529">
        <f>'LCR Weights'!$N75*($G75*('Base Data'!$I75+'Base Data'!$J75)/30)+($H75*'Base Data'!Z75)</f>
        <v>0</v>
      </c>
      <c r="AA75" s="529">
        <f>'LCR Weights'!$N75*($G75*('Base Data'!$I75+'Base Data'!$J75)/30)+($H75*'Base Data'!AA75)</f>
        <v>0</v>
      </c>
      <c r="AB75" s="529">
        <f>'LCR Weights'!$N75*($G75*('Base Data'!$I75+'Base Data'!$J75)/30)+($H75*'Base Data'!AB75)</f>
        <v>0</v>
      </c>
      <c r="AC75" s="529">
        <f>'LCR Weights'!$N75*($G75*('Base Data'!$I75+'Base Data'!$J75)/30)+($H75*'Base Data'!AC75)</f>
        <v>0</v>
      </c>
      <c r="AD75" s="529">
        <f>'LCR Weights'!$N75*($G75*('Base Data'!$I75+'Base Data'!$J75)/30)+($H75*'Base Data'!AD75)</f>
        <v>0</v>
      </c>
      <c r="AE75" s="529">
        <f>'LCR Weights'!$N75*($G75*('Base Data'!$I75+'Base Data'!$J75)/30)+($H75*'Base Data'!AE75)</f>
        <v>0</v>
      </c>
      <c r="AF75" s="529">
        <f>'LCR Weights'!$N75*($G75*('Base Data'!$I75+'Base Data'!$J75)/30)+($H75*'Base Data'!AF75)</f>
        <v>0</v>
      </c>
      <c r="AG75" s="529">
        <f>'LCR Weights'!$N75*($G75*('Base Data'!$I75+'Base Data'!$J75)/30)+($H75*'Base Data'!AG75)</f>
        <v>0</v>
      </c>
      <c r="AH75" s="529">
        <f>'LCR Weights'!$N75*($G75*('Base Data'!$I75+'Base Data'!$J75)/30)+($H75*'Base Data'!AH75)</f>
        <v>0</v>
      </c>
      <c r="AI75" s="529">
        <f>'LCR Weights'!$N75*($G75*('Base Data'!$I75+'Base Data'!$J75)/30)+($H75*'Base Data'!AI75)</f>
        <v>0</v>
      </c>
      <c r="AJ75" s="529">
        <f>'LCR Weights'!$N75*($G75*('Base Data'!$I75+'Base Data'!$J75)/30)+($H75*'Base Data'!AJ75)</f>
        <v>0</v>
      </c>
      <c r="AK75" s="529">
        <f>'LCR Weights'!$N75*($G75*('Base Data'!$I75+'Base Data'!$J75)/30)+($H75*'Base Data'!AK75)</f>
        <v>0</v>
      </c>
      <c r="AL75" s="529">
        <f>'LCR Weights'!$N75*($G75*('Base Data'!$I75+'Base Data'!$J75)/30)+($H75*'Base Data'!AL75)</f>
        <v>0</v>
      </c>
      <c r="AM75" s="529">
        <f>'LCR Weights'!$N75*($G75*('Base Data'!$I75+'Base Data'!$J75)/30)+($H75*'Base Data'!AM75)</f>
        <v>0</v>
      </c>
      <c r="AN75" s="529">
        <f>'LCR Weights'!$N75*($G75*('Base Data'!$I75+'Base Data'!$J75)/30)+($H75*'Base Data'!AN75)</f>
        <v>0</v>
      </c>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100"/>
    </row>
    <row r="76" spans="1:16384" s="206" customFormat="1" ht="19.899999999999999" customHeight="1">
      <c r="A76" s="207">
        <f>'LCR Weights'!N76</f>
        <v>0</v>
      </c>
      <c r="B76" s="207"/>
      <c r="C76" s="73"/>
      <c r="D76" s="795" t="s">
        <v>116</v>
      </c>
      <c r="E76" s="798" t="s">
        <v>117</v>
      </c>
      <c r="F76" s="211" t="s">
        <v>557</v>
      </c>
      <c r="G76" s="811">
        <f>'LCR Weights'!M76</f>
        <v>1</v>
      </c>
      <c r="H76" s="811">
        <f>IF(Metrics!$I$7="Reported weights",'LCR Weights'!H76,'LCR Weights'!K76)</f>
        <v>1</v>
      </c>
      <c r="I76" s="518"/>
      <c r="J76" s="758">
        <f>IF('LCR Weights'!$N76=0,1,0)*('Base Data'!J76+'Base Data'!I76)*G76</f>
        <v>0</v>
      </c>
      <c r="K76" s="31">
        <f>'LCR Weights'!$N76*($G76*('Base Data'!$I76+'Base Data'!$J76)/30)+($H76*'Base Data'!K76)</f>
        <v>0</v>
      </c>
      <c r="L76" s="31">
        <f>'LCR Weights'!$N76*($G76*('Base Data'!$I76+'Base Data'!$J76)/30)+($H76*'Base Data'!L76)</f>
        <v>0</v>
      </c>
      <c r="M76" s="31">
        <f>'LCR Weights'!$N76*($G76*('Base Data'!$I76+'Base Data'!$J76)/30)+($H76*'Base Data'!M76)</f>
        <v>0</v>
      </c>
      <c r="N76" s="31">
        <f>'LCR Weights'!$N76*($G76*('Base Data'!$I76+'Base Data'!$J76)/30)+($H76*'Base Data'!N76)</f>
        <v>0</v>
      </c>
      <c r="O76" s="31">
        <f>'LCR Weights'!$N76*($G76*('Base Data'!$I76+'Base Data'!$J76)/30)+($H76*'Base Data'!O76)</f>
        <v>0</v>
      </c>
      <c r="P76" s="31">
        <f>'LCR Weights'!$N76*($G76*('Base Data'!$I76+'Base Data'!$J76)/30)+($H76*'Base Data'!P76)</f>
        <v>0</v>
      </c>
      <c r="Q76" s="31">
        <f>'LCR Weights'!$N76*($G76*('Base Data'!$I76+'Base Data'!$J76)/30)+($H76*'Base Data'!Q76)</f>
        <v>0</v>
      </c>
      <c r="R76" s="31">
        <f>'LCR Weights'!$N76*($G76*('Base Data'!$I76+'Base Data'!$J76)/30)+($H76*'Base Data'!R76)</f>
        <v>0</v>
      </c>
      <c r="S76" s="31">
        <f>'LCR Weights'!$N76*($G76*('Base Data'!$I76+'Base Data'!$J76)/30)+($H76*'Base Data'!S76)</f>
        <v>0</v>
      </c>
      <c r="T76" s="31">
        <f>'LCR Weights'!$N76*($G76*('Base Data'!$I76+'Base Data'!$J76)/30)+($H76*'Base Data'!T76)</f>
        <v>0</v>
      </c>
      <c r="U76" s="31">
        <f>'LCR Weights'!$N76*($G76*('Base Data'!$I76+'Base Data'!$J76)/30)+($H76*'Base Data'!U76)</f>
        <v>0</v>
      </c>
      <c r="V76" s="31">
        <f>'LCR Weights'!$N76*($G76*('Base Data'!$I76+'Base Data'!$J76)/30)+($H76*'Base Data'!V76)</f>
        <v>0</v>
      </c>
      <c r="W76" s="31">
        <f>'LCR Weights'!$N76*($G76*('Base Data'!$I76+'Base Data'!$J76)/30)+($H76*'Base Data'!W76)</f>
        <v>0</v>
      </c>
      <c r="X76" s="31">
        <f>'LCR Weights'!$N76*($G76*('Base Data'!$I76+'Base Data'!$J76)/30)+($H76*'Base Data'!X76)</f>
        <v>0</v>
      </c>
      <c r="Y76" s="31">
        <f>'LCR Weights'!$N76*($G76*('Base Data'!$I76+'Base Data'!$J76)/30)+($H76*'Base Data'!Y76)</f>
        <v>0</v>
      </c>
      <c r="Z76" s="31">
        <f>'LCR Weights'!$N76*($G76*('Base Data'!$I76+'Base Data'!$J76)/30)+($H76*'Base Data'!Z76)</f>
        <v>0</v>
      </c>
      <c r="AA76" s="31">
        <f>'LCR Weights'!$N76*($G76*('Base Data'!$I76+'Base Data'!$J76)/30)+($H76*'Base Data'!AA76)</f>
        <v>0</v>
      </c>
      <c r="AB76" s="31">
        <f>'LCR Weights'!$N76*($G76*('Base Data'!$I76+'Base Data'!$J76)/30)+($H76*'Base Data'!AB76)</f>
        <v>0</v>
      </c>
      <c r="AC76" s="31">
        <f>'LCR Weights'!$N76*($G76*('Base Data'!$I76+'Base Data'!$J76)/30)+($H76*'Base Data'!AC76)</f>
        <v>0</v>
      </c>
      <c r="AD76" s="31">
        <f>'LCR Weights'!$N76*($G76*('Base Data'!$I76+'Base Data'!$J76)/30)+($H76*'Base Data'!AD76)</f>
        <v>0</v>
      </c>
      <c r="AE76" s="31">
        <f>'LCR Weights'!$N76*($G76*('Base Data'!$I76+'Base Data'!$J76)/30)+($H76*'Base Data'!AE76)</f>
        <v>0</v>
      </c>
      <c r="AF76" s="31">
        <f>'LCR Weights'!$N76*($G76*('Base Data'!$I76+'Base Data'!$J76)/30)+($H76*'Base Data'!AF76)</f>
        <v>0</v>
      </c>
      <c r="AG76" s="31">
        <f>'LCR Weights'!$N76*($G76*('Base Data'!$I76+'Base Data'!$J76)/30)+($H76*'Base Data'!AG76)</f>
        <v>0</v>
      </c>
      <c r="AH76" s="31">
        <f>'LCR Weights'!$N76*($G76*('Base Data'!$I76+'Base Data'!$J76)/30)+($H76*'Base Data'!AH76)</f>
        <v>0</v>
      </c>
      <c r="AI76" s="31">
        <f>'LCR Weights'!$N76*($G76*('Base Data'!$I76+'Base Data'!$J76)/30)+($H76*'Base Data'!AI76)</f>
        <v>0</v>
      </c>
      <c r="AJ76" s="31">
        <f>'LCR Weights'!$N76*($G76*('Base Data'!$I76+'Base Data'!$J76)/30)+($H76*'Base Data'!AJ76)</f>
        <v>0</v>
      </c>
      <c r="AK76" s="31">
        <f>'LCR Weights'!$N76*($G76*('Base Data'!$I76+'Base Data'!$J76)/30)+($H76*'Base Data'!AK76)</f>
        <v>0</v>
      </c>
      <c r="AL76" s="31">
        <f>'LCR Weights'!$N76*($G76*('Base Data'!$I76+'Base Data'!$J76)/30)+($H76*'Base Data'!AL76)</f>
        <v>0</v>
      </c>
      <c r="AM76" s="31">
        <f>'LCR Weights'!$N76*($G76*('Base Data'!$I76+'Base Data'!$J76)/30)+($H76*'Base Data'!AM76)</f>
        <v>0</v>
      </c>
      <c r="AN76" s="31">
        <f>'LCR Weights'!$N76*($G76*('Base Data'!$I76+'Base Data'!$J76)/30)+($H76*'Base Data'!AN76)</f>
        <v>0</v>
      </c>
      <c r="AO76" s="31">
        <f>$H76*'Base Data'!AO76</f>
        <v>0</v>
      </c>
      <c r="AP76" s="31">
        <f>$H76*'Base Data'!AP76</f>
        <v>0</v>
      </c>
      <c r="AQ76" s="31">
        <f>$H76*'Base Data'!AQ76</f>
        <v>0</v>
      </c>
      <c r="AR76" s="31">
        <f>$H76*'Base Data'!AR76</f>
        <v>0</v>
      </c>
      <c r="AS76" s="31">
        <f>$H76*'Base Data'!AS76</f>
        <v>0</v>
      </c>
      <c r="AT76" s="31">
        <f>$H76*'Base Data'!AT76</f>
        <v>0</v>
      </c>
      <c r="AU76" s="31">
        <f>$H76*'Base Data'!AU76</f>
        <v>0</v>
      </c>
      <c r="AV76" s="31">
        <f>$H76*'Base Data'!AV76</f>
        <v>0</v>
      </c>
      <c r="AW76" s="31">
        <f>$H76*'Base Data'!AW76</f>
        <v>0</v>
      </c>
      <c r="AX76" s="31">
        <f>$H76*'Base Data'!AX76</f>
        <v>0</v>
      </c>
      <c r="AY76" s="31">
        <f>$H76*'Base Data'!AY76</f>
        <v>0</v>
      </c>
      <c r="AZ76" s="31">
        <f>$H76*'Base Data'!AZ76</f>
        <v>0</v>
      </c>
      <c r="BA76" s="31">
        <f>$H76*'Base Data'!BA76</f>
        <v>0</v>
      </c>
      <c r="BB76" s="31">
        <f>$H76*'Base Data'!BB76</f>
        <v>0</v>
      </c>
      <c r="BC76" s="31">
        <f>$H76*'Base Data'!BC76</f>
        <v>0</v>
      </c>
      <c r="BD76" s="31">
        <f>$H76*'Base Data'!BD76</f>
        <v>0</v>
      </c>
      <c r="BE76" s="31">
        <f>$H76*'Base Data'!BE76</f>
        <v>0</v>
      </c>
      <c r="BF76" s="31">
        <f>$H76*'Base Data'!BF76</f>
        <v>0</v>
      </c>
      <c r="BG76" s="31">
        <f>$H76*'Base Data'!BG76</f>
        <v>0</v>
      </c>
      <c r="BH76" s="31">
        <f>$H76*'Base Data'!BH76</f>
        <v>0</v>
      </c>
      <c r="BI76" s="31">
        <f>$H76*'Base Data'!BI76</f>
        <v>0</v>
      </c>
      <c r="BJ76" s="31">
        <f>$H76*'Base Data'!BJ76</f>
        <v>0</v>
      </c>
      <c r="BK76" s="31">
        <f>$H76*'Base Data'!BK76</f>
        <v>0</v>
      </c>
      <c r="BL76" s="31">
        <f>$H76*'Base Data'!BL76</f>
        <v>0</v>
      </c>
      <c r="BM76" s="31">
        <f>$H76*'Base Data'!BM76</f>
        <v>0</v>
      </c>
      <c r="BN76" s="31">
        <f>$H76*'Base Data'!BN76</f>
        <v>0</v>
      </c>
      <c r="BO76" s="31">
        <f>$H76*'Base Data'!BO76</f>
        <v>0</v>
      </c>
      <c r="BP76" s="31">
        <f>$H76*'Base Data'!BP76</f>
        <v>0</v>
      </c>
      <c r="BQ76" s="31">
        <f>$H76*'Base Data'!BQ76</f>
        <v>0</v>
      </c>
      <c r="BR76" s="31">
        <f>$H76*'Base Data'!BR76</f>
        <v>0</v>
      </c>
      <c r="BS76" s="31">
        <f>$H76*'Base Data'!BS76</f>
        <v>0</v>
      </c>
      <c r="BT76" s="31">
        <f>$H76*'Base Data'!BT76</f>
        <v>0</v>
      </c>
      <c r="BU76" s="31">
        <f>$H76*'Base Data'!BU76</f>
        <v>0</v>
      </c>
      <c r="BV76" s="31">
        <f>$H76*'Base Data'!BV76</f>
        <v>0</v>
      </c>
      <c r="BW76" s="31">
        <f>$H76*'Base Data'!BW76</f>
        <v>0</v>
      </c>
      <c r="BX76" s="31">
        <f>$H76*'Base Data'!BX76</f>
        <v>0</v>
      </c>
      <c r="BY76" s="31">
        <f>$H76*'Base Data'!BY76</f>
        <v>0</v>
      </c>
      <c r="BZ76" s="31">
        <f>$H76*'Base Data'!BZ76</f>
        <v>0</v>
      </c>
      <c r="CA76" s="31">
        <f>$H76*'Base Data'!CA76</f>
        <v>0</v>
      </c>
      <c r="CB76" s="31">
        <f>$H76*'Base Data'!CB76</f>
        <v>0</v>
      </c>
      <c r="CC76" s="31">
        <f>$H76*'Base Data'!CC76</f>
        <v>0</v>
      </c>
      <c r="CD76" s="31">
        <f>$H76*'Base Data'!CD76</f>
        <v>0</v>
      </c>
      <c r="CE76" s="31">
        <f>$H76*'Base Data'!CE76</f>
        <v>0</v>
      </c>
      <c r="CF76" s="31">
        <f>$H76*'Base Data'!CF76</f>
        <v>0</v>
      </c>
      <c r="CG76" s="31">
        <f>$H76*'Base Data'!CG76</f>
        <v>0</v>
      </c>
      <c r="CH76" s="31">
        <f>$H76*'Base Data'!CH76</f>
        <v>0</v>
      </c>
      <c r="CI76" s="31">
        <f>$H76*'Base Data'!CI76</f>
        <v>0</v>
      </c>
      <c r="CJ76" s="31">
        <f>$H76*'Base Data'!CJ76</f>
        <v>0</v>
      </c>
      <c r="CK76" s="31">
        <f>$H76*'Base Data'!CK76</f>
        <v>0</v>
      </c>
      <c r="CL76" s="31">
        <f>$H76*'Base Data'!CL76</f>
        <v>0</v>
      </c>
      <c r="CM76" s="31">
        <f>$H76*'Base Data'!CM76</f>
        <v>0</v>
      </c>
      <c r="CN76" s="31">
        <f>$H76*'Base Data'!CN76</f>
        <v>0</v>
      </c>
      <c r="CO76" s="31">
        <f>$H76*'Base Data'!CO76</f>
        <v>0</v>
      </c>
      <c r="CP76" s="31">
        <f>$H76*'Base Data'!CP76</f>
        <v>0</v>
      </c>
      <c r="CQ76" s="31">
        <f>$H76*'Base Data'!CQ76</f>
        <v>0</v>
      </c>
      <c r="CR76" s="31">
        <f>$H76*'Base Data'!CR76</f>
        <v>0</v>
      </c>
      <c r="CS76" s="31">
        <f>$H76*'Base Data'!CS76</f>
        <v>0</v>
      </c>
      <c r="CT76" s="31">
        <f>$H76*'Base Data'!CT76</f>
        <v>0</v>
      </c>
      <c r="CU76" s="31">
        <f>$H76*'Base Data'!CU76</f>
        <v>0</v>
      </c>
      <c r="CV76" s="31">
        <f>$H76*'Base Data'!CV76</f>
        <v>0</v>
      </c>
      <c r="CW76" s="31">
        <f>$H76*'Base Data'!CW76</f>
        <v>0</v>
      </c>
      <c r="CX76" s="31">
        <f>$H76*'Base Data'!CX76</f>
        <v>0</v>
      </c>
      <c r="CY76" s="31">
        <f>$H76*'Base Data'!CY76</f>
        <v>0</v>
      </c>
      <c r="CZ76" s="31">
        <f>$H76*'Base Data'!CZ76</f>
        <v>0</v>
      </c>
      <c r="DA76" s="31">
        <f>$H76*'Base Data'!DA76</f>
        <v>0</v>
      </c>
      <c r="DB76" s="31">
        <f>$H76*'Base Data'!DB76</f>
        <v>0</v>
      </c>
      <c r="DC76" s="31">
        <f>$H76*'Base Data'!DC76</f>
        <v>0</v>
      </c>
      <c r="DD76" s="31">
        <f>$H76*'Base Data'!DD76</f>
        <v>0</v>
      </c>
      <c r="DE76" s="31">
        <f>$H76*'Base Data'!DE76</f>
        <v>0</v>
      </c>
      <c r="DF76" s="31">
        <f>$H76*'Base Data'!DF76</f>
        <v>0</v>
      </c>
      <c r="DG76" s="31">
        <f>$H76*'Base Data'!DG76</f>
        <v>0</v>
      </c>
      <c r="DH76" s="31">
        <f>$H76*'Base Data'!DH76</f>
        <v>0</v>
      </c>
      <c r="DI76" s="31">
        <f>$H76*'Base Data'!DI76</f>
        <v>0</v>
      </c>
      <c r="DJ76" s="31">
        <f>$H76*'Base Data'!DJ76</f>
        <v>0</v>
      </c>
      <c r="DK76" s="31">
        <f>$H76*'Base Data'!DK76</f>
        <v>0</v>
      </c>
      <c r="DL76" s="33">
        <f>$H76*'Base Data'!DL76</f>
        <v>0</v>
      </c>
    </row>
    <row r="77" spans="1:16384" s="206" customFormat="1" ht="19.899999999999999" customHeight="1">
      <c r="A77" s="207">
        <f>'LCR Weights'!N77</f>
        <v>0</v>
      </c>
      <c r="B77" s="207"/>
      <c r="C77" s="73"/>
      <c r="D77" s="795" t="s">
        <v>118</v>
      </c>
      <c r="E77" s="798" t="s">
        <v>119</v>
      </c>
      <c r="F77" s="211" t="s">
        <v>558</v>
      </c>
      <c r="G77" s="811">
        <f>'LCR Weights'!M77</f>
        <v>1</v>
      </c>
      <c r="H77" s="811">
        <f>IF(Metrics!$I$7="Reported weights",'LCR Weights'!H77,'LCR Weights'!K77)</f>
        <v>1</v>
      </c>
      <c r="I77" s="518"/>
      <c r="J77" s="758">
        <f>IF('LCR Weights'!$N77=0,1,0)*('Base Data'!J77+'Base Data'!I77)*G77</f>
        <v>0</v>
      </c>
      <c r="K77" s="31">
        <f>'LCR Weights'!$N77*($G77*('Base Data'!$I77+'Base Data'!$J77)/30)+($H77*'Base Data'!K77)</f>
        <v>0</v>
      </c>
      <c r="L77" s="31">
        <f>'LCR Weights'!$N77*($G77*('Base Data'!$I77+'Base Data'!$J77)/30)+($H77*'Base Data'!L77)</f>
        <v>0</v>
      </c>
      <c r="M77" s="31">
        <f>'LCR Weights'!$N77*($G77*('Base Data'!$I77+'Base Data'!$J77)/30)+($H77*'Base Data'!M77)</f>
        <v>0</v>
      </c>
      <c r="N77" s="31">
        <f>'LCR Weights'!$N77*($G77*('Base Data'!$I77+'Base Data'!$J77)/30)+($H77*'Base Data'!N77)</f>
        <v>0</v>
      </c>
      <c r="O77" s="31">
        <f>'LCR Weights'!$N77*($G77*('Base Data'!$I77+'Base Data'!$J77)/30)+($H77*'Base Data'!O77)</f>
        <v>0</v>
      </c>
      <c r="P77" s="31">
        <f>'LCR Weights'!$N77*($G77*('Base Data'!$I77+'Base Data'!$J77)/30)+($H77*'Base Data'!P77)</f>
        <v>0</v>
      </c>
      <c r="Q77" s="31">
        <f>'LCR Weights'!$N77*($G77*('Base Data'!$I77+'Base Data'!$J77)/30)+($H77*'Base Data'!Q77)</f>
        <v>0</v>
      </c>
      <c r="R77" s="31">
        <f>'LCR Weights'!$N77*($G77*('Base Data'!$I77+'Base Data'!$J77)/30)+($H77*'Base Data'!R77)</f>
        <v>0</v>
      </c>
      <c r="S77" s="31">
        <f>'LCR Weights'!$N77*($G77*('Base Data'!$I77+'Base Data'!$J77)/30)+($H77*'Base Data'!S77)</f>
        <v>0</v>
      </c>
      <c r="T77" s="31">
        <f>'LCR Weights'!$N77*($G77*('Base Data'!$I77+'Base Data'!$J77)/30)+($H77*'Base Data'!T77)</f>
        <v>0</v>
      </c>
      <c r="U77" s="31">
        <f>'LCR Weights'!$N77*($G77*('Base Data'!$I77+'Base Data'!$J77)/30)+($H77*'Base Data'!U77)</f>
        <v>0</v>
      </c>
      <c r="V77" s="31">
        <f>'LCR Weights'!$N77*($G77*('Base Data'!$I77+'Base Data'!$J77)/30)+($H77*'Base Data'!V77)</f>
        <v>0</v>
      </c>
      <c r="W77" s="31">
        <f>'LCR Weights'!$N77*($G77*('Base Data'!$I77+'Base Data'!$J77)/30)+($H77*'Base Data'!W77)</f>
        <v>0</v>
      </c>
      <c r="X77" s="31">
        <f>'LCR Weights'!$N77*($G77*('Base Data'!$I77+'Base Data'!$J77)/30)+($H77*'Base Data'!X77)</f>
        <v>0</v>
      </c>
      <c r="Y77" s="31">
        <f>'LCR Weights'!$N77*($G77*('Base Data'!$I77+'Base Data'!$J77)/30)+($H77*'Base Data'!Y77)</f>
        <v>0</v>
      </c>
      <c r="Z77" s="31">
        <f>'LCR Weights'!$N77*($G77*('Base Data'!$I77+'Base Data'!$J77)/30)+($H77*'Base Data'!Z77)</f>
        <v>0</v>
      </c>
      <c r="AA77" s="31">
        <f>'LCR Weights'!$N77*($G77*('Base Data'!$I77+'Base Data'!$J77)/30)+($H77*'Base Data'!AA77)</f>
        <v>0</v>
      </c>
      <c r="AB77" s="31">
        <f>'LCR Weights'!$N77*($G77*('Base Data'!$I77+'Base Data'!$J77)/30)+($H77*'Base Data'!AB77)</f>
        <v>0</v>
      </c>
      <c r="AC77" s="31">
        <f>'LCR Weights'!$N77*($G77*('Base Data'!$I77+'Base Data'!$J77)/30)+($H77*'Base Data'!AC77)</f>
        <v>0</v>
      </c>
      <c r="AD77" s="31">
        <f>'LCR Weights'!$N77*($G77*('Base Data'!$I77+'Base Data'!$J77)/30)+($H77*'Base Data'!AD77)</f>
        <v>0</v>
      </c>
      <c r="AE77" s="31">
        <f>'LCR Weights'!$N77*($G77*('Base Data'!$I77+'Base Data'!$J77)/30)+($H77*'Base Data'!AE77)</f>
        <v>0</v>
      </c>
      <c r="AF77" s="31">
        <f>'LCR Weights'!$N77*($G77*('Base Data'!$I77+'Base Data'!$J77)/30)+($H77*'Base Data'!AF77)</f>
        <v>0</v>
      </c>
      <c r="AG77" s="31">
        <f>'LCR Weights'!$N77*($G77*('Base Data'!$I77+'Base Data'!$J77)/30)+($H77*'Base Data'!AG77)</f>
        <v>0</v>
      </c>
      <c r="AH77" s="31">
        <f>'LCR Weights'!$N77*($G77*('Base Data'!$I77+'Base Data'!$J77)/30)+($H77*'Base Data'!AH77)</f>
        <v>0</v>
      </c>
      <c r="AI77" s="31">
        <f>'LCR Weights'!$N77*($G77*('Base Data'!$I77+'Base Data'!$J77)/30)+($H77*'Base Data'!AI77)</f>
        <v>0</v>
      </c>
      <c r="AJ77" s="31">
        <f>'LCR Weights'!$N77*($G77*('Base Data'!$I77+'Base Data'!$J77)/30)+($H77*'Base Data'!AJ77)</f>
        <v>0</v>
      </c>
      <c r="AK77" s="31">
        <f>'LCR Weights'!$N77*($G77*('Base Data'!$I77+'Base Data'!$J77)/30)+($H77*'Base Data'!AK77)</f>
        <v>0</v>
      </c>
      <c r="AL77" s="31">
        <f>'LCR Weights'!$N77*($G77*('Base Data'!$I77+'Base Data'!$J77)/30)+($H77*'Base Data'!AL77)</f>
        <v>0</v>
      </c>
      <c r="AM77" s="31">
        <f>'LCR Weights'!$N77*($G77*('Base Data'!$I77+'Base Data'!$J77)/30)+($H77*'Base Data'!AM77)</f>
        <v>0</v>
      </c>
      <c r="AN77" s="31">
        <f>'LCR Weights'!$N77*($G77*('Base Data'!$I77+'Base Data'!$J77)/30)+($H77*'Base Data'!AN77)</f>
        <v>0</v>
      </c>
      <c r="AO77" s="31">
        <f>$H77*'Base Data'!AO77</f>
        <v>0</v>
      </c>
      <c r="AP77" s="31">
        <f>$H77*'Base Data'!AP77</f>
        <v>0</v>
      </c>
      <c r="AQ77" s="31">
        <f>$H77*'Base Data'!AQ77</f>
        <v>0</v>
      </c>
      <c r="AR77" s="31">
        <f>$H77*'Base Data'!AR77</f>
        <v>0</v>
      </c>
      <c r="AS77" s="31">
        <f>$H77*'Base Data'!AS77</f>
        <v>0</v>
      </c>
      <c r="AT77" s="31">
        <f>$H77*'Base Data'!AT77</f>
        <v>0</v>
      </c>
      <c r="AU77" s="31">
        <f>$H77*'Base Data'!AU77</f>
        <v>0</v>
      </c>
      <c r="AV77" s="31">
        <f>$H77*'Base Data'!AV77</f>
        <v>0</v>
      </c>
      <c r="AW77" s="31">
        <f>$H77*'Base Data'!AW77</f>
        <v>0</v>
      </c>
      <c r="AX77" s="31">
        <f>$H77*'Base Data'!AX77</f>
        <v>0</v>
      </c>
      <c r="AY77" s="31">
        <f>$H77*'Base Data'!AY77</f>
        <v>0</v>
      </c>
      <c r="AZ77" s="31">
        <f>$H77*'Base Data'!AZ77</f>
        <v>0</v>
      </c>
      <c r="BA77" s="31">
        <f>$H77*'Base Data'!BA77</f>
        <v>0</v>
      </c>
      <c r="BB77" s="31">
        <f>$H77*'Base Data'!BB77</f>
        <v>0</v>
      </c>
      <c r="BC77" s="31">
        <f>$H77*'Base Data'!BC77</f>
        <v>0</v>
      </c>
      <c r="BD77" s="31">
        <f>$H77*'Base Data'!BD77</f>
        <v>0</v>
      </c>
      <c r="BE77" s="31">
        <f>$H77*'Base Data'!BE77</f>
        <v>0</v>
      </c>
      <c r="BF77" s="31">
        <f>$H77*'Base Data'!BF77</f>
        <v>0</v>
      </c>
      <c r="BG77" s="31">
        <f>$H77*'Base Data'!BG77</f>
        <v>0</v>
      </c>
      <c r="BH77" s="31">
        <f>$H77*'Base Data'!BH77</f>
        <v>0</v>
      </c>
      <c r="BI77" s="31">
        <f>$H77*'Base Data'!BI77</f>
        <v>0</v>
      </c>
      <c r="BJ77" s="31">
        <f>$H77*'Base Data'!BJ77</f>
        <v>0</v>
      </c>
      <c r="BK77" s="31">
        <f>$H77*'Base Data'!BK77</f>
        <v>0</v>
      </c>
      <c r="BL77" s="31">
        <f>$H77*'Base Data'!BL77</f>
        <v>0</v>
      </c>
      <c r="BM77" s="31">
        <f>$H77*'Base Data'!BM77</f>
        <v>0</v>
      </c>
      <c r="BN77" s="31">
        <f>$H77*'Base Data'!BN77</f>
        <v>0</v>
      </c>
      <c r="BO77" s="31">
        <f>$H77*'Base Data'!BO77</f>
        <v>0</v>
      </c>
      <c r="BP77" s="31">
        <f>$H77*'Base Data'!BP77</f>
        <v>0</v>
      </c>
      <c r="BQ77" s="31">
        <f>$H77*'Base Data'!BQ77</f>
        <v>0</v>
      </c>
      <c r="BR77" s="31">
        <f>$H77*'Base Data'!BR77</f>
        <v>0</v>
      </c>
      <c r="BS77" s="31">
        <f>$H77*'Base Data'!BS77</f>
        <v>0</v>
      </c>
      <c r="BT77" s="31">
        <f>$H77*'Base Data'!BT77</f>
        <v>0</v>
      </c>
      <c r="BU77" s="31">
        <f>$H77*'Base Data'!BU77</f>
        <v>0</v>
      </c>
      <c r="BV77" s="31">
        <f>$H77*'Base Data'!BV77</f>
        <v>0</v>
      </c>
      <c r="BW77" s="31">
        <f>$H77*'Base Data'!BW77</f>
        <v>0</v>
      </c>
      <c r="BX77" s="31">
        <f>$H77*'Base Data'!BX77</f>
        <v>0</v>
      </c>
      <c r="BY77" s="31">
        <f>$H77*'Base Data'!BY77</f>
        <v>0</v>
      </c>
      <c r="BZ77" s="31">
        <f>$H77*'Base Data'!BZ77</f>
        <v>0</v>
      </c>
      <c r="CA77" s="31">
        <f>$H77*'Base Data'!CA77</f>
        <v>0</v>
      </c>
      <c r="CB77" s="31">
        <f>$H77*'Base Data'!CB77</f>
        <v>0</v>
      </c>
      <c r="CC77" s="31">
        <f>$H77*'Base Data'!CC77</f>
        <v>0</v>
      </c>
      <c r="CD77" s="31">
        <f>$H77*'Base Data'!CD77</f>
        <v>0</v>
      </c>
      <c r="CE77" s="31">
        <f>$H77*'Base Data'!CE77</f>
        <v>0</v>
      </c>
      <c r="CF77" s="31">
        <f>$H77*'Base Data'!CF77</f>
        <v>0</v>
      </c>
      <c r="CG77" s="31">
        <f>$H77*'Base Data'!CG77</f>
        <v>0</v>
      </c>
      <c r="CH77" s="31">
        <f>$H77*'Base Data'!CH77</f>
        <v>0</v>
      </c>
      <c r="CI77" s="31">
        <f>$H77*'Base Data'!CI77</f>
        <v>0</v>
      </c>
      <c r="CJ77" s="31">
        <f>$H77*'Base Data'!CJ77</f>
        <v>0</v>
      </c>
      <c r="CK77" s="31">
        <f>$H77*'Base Data'!CK77</f>
        <v>0</v>
      </c>
      <c r="CL77" s="31">
        <f>$H77*'Base Data'!CL77</f>
        <v>0</v>
      </c>
      <c r="CM77" s="31">
        <f>$H77*'Base Data'!CM77</f>
        <v>0</v>
      </c>
      <c r="CN77" s="31">
        <f>$H77*'Base Data'!CN77</f>
        <v>0</v>
      </c>
      <c r="CO77" s="31">
        <f>$H77*'Base Data'!CO77</f>
        <v>0</v>
      </c>
      <c r="CP77" s="31">
        <f>$H77*'Base Data'!CP77</f>
        <v>0</v>
      </c>
      <c r="CQ77" s="31">
        <f>$H77*'Base Data'!CQ77</f>
        <v>0</v>
      </c>
      <c r="CR77" s="31">
        <f>$H77*'Base Data'!CR77</f>
        <v>0</v>
      </c>
      <c r="CS77" s="31">
        <f>$H77*'Base Data'!CS77</f>
        <v>0</v>
      </c>
      <c r="CT77" s="31">
        <f>$H77*'Base Data'!CT77</f>
        <v>0</v>
      </c>
      <c r="CU77" s="31">
        <f>$H77*'Base Data'!CU77</f>
        <v>0</v>
      </c>
      <c r="CV77" s="31">
        <f>$H77*'Base Data'!CV77</f>
        <v>0</v>
      </c>
      <c r="CW77" s="31">
        <f>$H77*'Base Data'!CW77</f>
        <v>0</v>
      </c>
      <c r="CX77" s="31">
        <f>$H77*'Base Data'!CX77</f>
        <v>0</v>
      </c>
      <c r="CY77" s="31">
        <f>$H77*'Base Data'!CY77</f>
        <v>0</v>
      </c>
      <c r="CZ77" s="31">
        <f>$H77*'Base Data'!CZ77</f>
        <v>0</v>
      </c>
      <c r="DA77" s="31">
        <f>$H77*'Base Data'!DA77</f>
        <v>0</v>
      </c>
      <c r="DB77" s="31">
        <f>$H77*'Base Data'!DB77</f>
        <v>0</v>
      </c>
      <c r="DC77" s="31">
        <f>$H77*'Base Data'!DC77</f>
        <v>0</v>
      </c>
      <c r="DD77" s="31">
        <f>$H77*'Base Data'!DD77</f>
        <v>0</v>
      </c>
      <c r="DE77" s="31">
        <f>$H77*'Base Data'!DE77</f>
        <v>0</v>
      </c>
      <c r="DF77" s="31">
        <f>$H77*'Base Data'!DF77</f>
        <v>0</v>
      </c>
      <c r="DG77" s="31">
        <f>$H77*'Base Data'!DG77</f>
        <v>0</v>
      </c>
      <c r="DH77" s="31">
        <f>$H77*'Base Data'!DH77</f>
        <v>0</v>
      </c>
      <c r="DI77" s="31">
        <f>$H77*'Base Data'!DI77</f>
        <v>0</v>
      </c>
      <c r="DJ77" s="31">
        <f>$H77*'Base Data'!DJ77</f>
        <v>0</v>
      </c>
      <c r="DK77" s="31">
        <f>$H77*'Base Data'!DK77</f>
        <v>0</v>
      </c>
      <c r="DL77" s="33">
        <f>$H77*'Base Data'!DL77</f>
        <v>0</v>
      </c>
      <c r="DM77" s="222"/>
      <c r="DN77" s="222"/>
      <c r="DO77" s="222"/>
      <c r="DP77" s="222"/>
      <c r="DQ77" s="222"/>
      <c r="DR77" s="222"/>
      <c r="DS77" s="222"/>
      <c r="DT77" s="222"/>
      <c r="DU77" s="222"/>
      <c r="DV77" s="222"/>
      <c r="DW77" s="222"/>
      <c r="DX77" s="222"/>
      <c r="DY77" s="222"/>
      <c r="DZ77" s="222"/>
      <c r="EA77" s="222"/>
      <c r="EB77" s="222"/>
      <c r="EC77" s="222"/>
      <c r="ED77" s="222"/>
      <c r="EE77" s="222"/>
      <c r="EF77" s="222"/>
      <c r="EG77" s="222"/>
      <c r="EH77" s="222"/>
      <c r="EI77" s="222"/>
      <c r="EJ77" s="222"/>
      <c r="EK77" s="222"/>
      <c r="EL77" s="222"/>
      <c r="EM77" s="222"/>
      <c r="EN77" s="222"/>
      <c r="EO77" s="222"/>
      <c r="EP77" s="222"/>
      <c r="EQ77" s="222"/>
      <c r="ER77" s="222"/>
      <c r="ES77" s="222"/>
      <c r="ET77" s="222"/>
      <c r="EU77" s="222"/>
      <c r="EV77" s="222"/>
      <c r="EW77" s="222"/>
      <c r="EX77" s="222"/>
      <c r="EY77" s="222"/>
      <c r="EZ77" s="222"/>
      <c r="FA77" s="222"/>
      <c r="FB77" s="222"/>
      <c r="FC77" s="222"/>
      <c r="FD77" s="222"/>
      <c r="FE77" s="222"/>
      <c r="FF77" s="222"/>
      <c r="FG77" s="222"/>
      <c r="FH77" s="222"/>
      <c r="FI77" s="222"/>
      <c r="FJ77" s="222"/>
      <c r="FK77" s="222"/>
      <c r="FL77" s="222"/>
      <c r="FM77" s="222"/>
      <c r="FN77" s="222"/>
      <c r="FO77" s="222"/>
      <c r="FP77" s="222"/>
      <c r="FQ77" s="222"/>
      <c r="FR77" s="222"/>
      <c r="FS77" s="222"/>
      <c r="FT77" s="222"/>
      <c r="FU77" s="222"/>
      <c r="FV77" s="222"/>
      <c r="FW77" s="222"/>
      <c r="FX77" s="222"/>
      <c r="FY77" s="222"/>
      <c r="FZ77" s="222"/>
      <c r="GA77" s="222"/>
      <c r="GB77" s="222"/>
      <c r="GC77" s="222"/>
      <c r="GD77" s="222"/>
      <c r="GE77" s="222"/>
      <c r="GF77" s="222"/>
      <c r="GG77" s="222"/>
      <c r="GH77" s="222"/>
      <c r="GI77" s="222"/>
      <c r="GJ77" s="222"/>
      <c r="GK77" s="222"/>
      <c r="GL77" s="222"/>
      <c r="GM77" s="222"/>
      <c r="GN77" s="222"/>
      <c r="GO77" s="222"/>
      <c r="GP77" s="222"/>
      <c r="GQ77" s="222"/>
      <c r="GR77" s="222"/>
      <c r="GS77" s="222"/>
      <c r="GT77" s="222"/>
      <c r="GU77" s="222"/>
      <c r="GV77" s="222"/>
      <c r="GW77" s="222"/>
      <c r="GX77" s="222"/>
      <c r="GY77" s="222"/>
      <c r="GZ77" s="222"/>
      <c r="HA77" s="222"/>
      <c r="HB77" s="222"/>
      <c r="HC77" s="222"/>
      <c r="HD77" s="222"/>
      <c r="HE77" s="222"/>
      <c r="HF77" s="222"/>
      <c r="HG77" s="222"/>
      <c r="HH77" s="222"/>
      <c r="HI77" s="222"/>
      <c r="HJ77" s="222"/>
      <c r="HK77" s="222"/>
      <c r="HL77" s="222"/>
      <c r="HM77" s="222"/>
      <c r="HN77" s="222"/>
      <c r="HO77" s="222"/>
      <c r="HP77" s="222"/>
      <c r="HQ77" s="222"/>
      <c r="HR77" s="222"/>
      <c r="HS77" s="222"/>
      <c r="HT77" s="222"/>
      <c r="HU77" s="222"/>
      <c r="HV77" s="222"/>
      <c r="HW77" s="222"/>
      <c r="HX77" s="222"/>
      <c r="HY77" s="222"/>
      <c r="HZ77" s="222"/>
      <c r="IA77" s="222"/>
      <c r="IB77" s="222"/>
      <c r="IC77" s="222"/>
      <c r="ID77" s="222"/>
      <c r="IE77" s="222"/>
      <c r="IF77" s="222"/>
      <c r="IG77" s="222"/>
      <c r="IH77" s="222"/>
      <c r="II77" s="222"/>
      <c r="IJ77" s="222"/>
      <c r="IK77" s="222"/>
      <c r="IL77" s="222"/>
      <c r="IM77" s="222"/>
      <c r="IN77" s="222"/>
      <c r="IO77" s="222"/>
      <c r="IP77" s="222"/>
      <c r="IQ77" s="222"/>
      <c r="IR77" s="222"/>
      <c r="IS77" s="222"/>
      <c r="IT77" s="222"/>
      <c r="IU77" s="222"/>
      <c r="IV77" s="222"/>
      <c r="IW77" s="222"/>
      <c r="IX77" s="222"/>
      <c r="IY77" s="222"/>
      <c r="IZ77" s="222"/>
      <c r="JA77" s="222"/>
      <c r="JB77" s="222"/>
      <c r="JC77" s="222"/>
      <c r="JD77" s="222"/>
      <c r="JE77" s="222"/>
      <c r="JF77" s="222"/>
      <c r="JG77" s="222"/>
      <c r="JH77" s="222"/>
      <c r="JI77" s="222"/>
      <c r="JJ77" s="222"/>
      <c r="JK77" s="222"/>
      <c r="JL77" s="222"/>
      <c r="JM77" s="222"/>
      <c r="JN77" s="222"/>
      <c r="JO77" s="222"/>
      <c r="JP77" s="222"/>
      <c r="JQ77" s="222"/>
      <c r="JR77" s="222"/>
      <c r="JS77" s="222"/>
      <c r="JT77" s="222"/>
      <c r="JU77" s="222"/>
      <c r="JV77" s="222"/>
      <c r="JW77" s="222"/>
      <c r="JX77" s="222"/>
      <c r="JY77" s="222"/>
      <c r="JZ77" s="222"/>
      <c r="KA77" s="222"/>
      <c r="KB77" s="222"/>
      <c r="KC77" s="222"/>
      <c r="KD77" s="222"/>
      <c r="KE77" s="222"/>
      <c r="KF77" s="222"/>
      <c r="KG77" s="222"/>
      <c r="KH77" s="222"/>
      <c r="KI77" s="222"/>
      <c r="KJ77" s="222"/>
      <c r="KK77" s="222"/>
      <c r="KL77" s="222"/>
      <c r="KM77" s="222"/>
      <c r="KN77" s="222"/>
      <c r="KO77" s="222"/>
      <c r="KP77" s="222"/>
      <c r="KQ77" s="222"/>
      <c r="KR77" s="222"/>
      <c r="KS77" s="222"/>
      <c r="KT77" s="222"/>
      <c r="KU77" s="222"/>
      <c r="KV77" s="222"/>
      <c r="KW77" s="222"/>
      <c r="KX77" s="222"/>
      <c r="KY77" s="222"/>
      <c r="KZ77" s="222"/>
      <c r="LA77" s="222"/>
      <c r="LB77" s="222"/>
      <c r="LC77" s="222"/>
      <c r="LD77" s="222"/>
      <c r="LE77" s="222"/>
      <c r="LF77" s="222"/>
      <c r="LG77" s="222"/>
      <c r="LH77" s="222"/>
      <c r="LI77" s="222"/>
      <c r="LJ77" s="222"/>
      <c r="LK77" s="222"/>
      <c r="LL77" s="222"/>
      <c r="LM77" s="222"/>
      <c r="LN77" s="222"/>
      <c r="LO77" s="222"/>
      <c r="LP77" s="222"/>
      <c r="LQ77" s="222"/>
      <c r="LR77" s="222"/>
      <c r="LS77" s="222"/>
      <c r="LT77" s="222"/>
      <c r="LU77" s="222"/>
      <c r="LV77" s="222"/>
      <c r="LW77" s="222"/>
      <c r="LX77" s="222"/>
      <c r="LY77" s="222"/>
      <c r="LZ77" s="222"/>
      <c r="MA77" s="222"/>
      <c r="MB77" s="222"/>
      <c r="MC77" s="222"/>
      <c r="MD77" s="222"/>
      <c r="ME77" s="222"/>
      <c r="MF77" s="222"/>
      <c r="MG77" s="222"/>
      <c r="MH77" s="222"/>
      <c r="MI77" s="222"/>
      <c r="MJ77" s="222"/>
      <c r="MK77" s="222"/>
      <c r="ML77" s="222"/>
      <c r="MM77" s="222"/>
      <c r="MN77" s="222"/>
      <c r="MO77" s="222"/>
      <c r="MP77" s="222"/>
      <c r="MQ77" s="222"/>
      <c r="MR77" s="222"/>
      <c r="MS77" s="222"/>
      <c r="MT77" s="222"/>
      <c r="MU77" s="222"/>
      <c r="MV77" s="222"/>
      <c r="MW77" s="222"/>
      <c r="MX77" s="222"/>
      <c r="MY77" s="222"/>
      <c r="MZ77" s="222"/>
      <c r="NA77" s="222"/>
      <c r="NB77" s="222"/>
      <c r="NC77" s="222"/>
      <c r="ND77" s="222"/>
      <c r="NE77" s="222"/>
      <c r="NF77" s="222"/>
      <c r="NG77" s="222"/>
      <c r="NH77" s="222"/>
      <c r="NI77" s="222"/>
      <c r="NJ77" s="222"/>
      <c r="NK77" s="222"/>
      <c r="NL77" s="222"/>
      <c r="NM77" s="222"/>
      <c r="NN77" s="222"/>
      <c r="NO77" s="222"/>
      <c r="NP77" s="222"/>
      <c r="NQ77" s="222"/>
      <c r="NR77" s="222"/>
      <c r="NS77" s="222"/>
      <c r="NT77" s="222"/>
      <c r="NU77" s="222"/>
      <c r="NV77" s="222"/>
      <c r="NW77" s="222"/>
      <c r="NX77" s="222"/>
      <c r="NY77" s="222"/>
      <c r="NZ77" s="222"/>
      <c r="OA77" s="222"/>
      <c r="OB77" s="222"/>
      <c r="OC77" s="222"/>
      <c r="OD77" s="222"/>
      <c r="OE77" s="222"/>
      <c r="OF77" s="222"/>
      <c r="OG77" s="222"/>
      <c r="OH77" s="222"/>
      <c r="OI77" s="222"/>
      <c r="OJ77" s="222"/>
      <c r="OK77" s="222"/>
      <c r="OL77" s="222"/>
      <c r="OM77" s="222"/>
      <c r="ON77" s="222"/>
      <c r="OO77" s="222"/>
      <c r="OP77" s="222"/>
      <c r="OQ77" s="222"/>
      <c r="OR77" s="222"/>
      <c r="OS77" s="222"/>
      <c r="OT77" s="222"/>
      <c r="OU77" s="222"/>
      <c r="OV77" s="222"/>
      <c r="OW77" s="222"/>
      <c r="OX77" s="222"/>
      <c r="OY77" s="222"/>
      <c r="OZ77" s="222"/>
      <c r="PA77" s="222"/>
      <c r="PB77" s="222"/>
      <c r="PC77" s="222"/>
      <c r="PD77" s="222"/>
      <c r="PE77" s="222"/>
      <c r="PF77" s="222"/>
      <c r="PG77" s="222"/>
      <c r="PH77" s="222"/>
      <c r="PI77" s="222"/>
      <c r="PJ77" s="222"/>
      <c r="PK77" s="222"/>
      <c r="PL77" s="222"/>
      <c r="PM77" s="222"/>
      <c r="PN77" s="222"/>
      <c r="PO77" s="222"/>
      <c r="PP77" s="222"/>
      <c r="PQ77" s="222"/>
      <c r="PR77" s="222"/>
      <c r="PS77" s="222"/>
      <c r="PT77" s="222"/>
      <c r="PU77" s="222"/>
      <c r="PV77" s="222"/>
      <c r="PW77" s="222"/>
      <c r="PX77" s="222"/>
      <c r="PY77" s="222"/>
      <c r="PZ77" s="222"/>
      <c r="QA77" s="222"/>
      <c r="QB77" s="222"/>
      <c r="QC77" s="222"/>
      <c r="QD77" s="222"/>
      <c r="QE77" s="222"/>
      <c r="QF77" s="222"/>
      <c r="QG77" s="222"/>
      <c r="QH77" s="222"/>
      <c r="QI77" s="222"/>
      <c r="QJ77" s="222"/>
      <c r="QK77" s="222"/>
      <c r="QL77" s="222"/>
      <c r="QM77" s="222"/>
      <c r="QN77" s="222"/>
      <c r="QO77" s="222"/>
      <c r="QP77" s="222"/>
      <c r="QQ77" s="222"/>
      <c r="QR77" s="222"/>
      <c r="QS77" s="222"/>
      <c r="QT77" s="222"/>
      <c r="QU77" s="222"/>
      <c r="QV77" s="222"/>
      <c r="QW77" s="222"/>
      <c r="QX77" s="222"/>
      <c r="QY77" s="222"/>
      <c r="QZ77" s="222"/>
      <c r="RA77" s="222"/>
      <c r="RB77" s="222"/>
      <c r="RC77" s="222"/>
      <c r="RD77" s="222"/>
      <c r="RE77" s="222"/>
      <c r="RF77" s="222"/>
      <c r="RG77" s="222"/>
      <c r="RH77" s="222"/>
      <c r="RI77" s="222"/>
      <c r="RJ77" s="222"/>
      <c r="RK77" s="222"/>
      <c r="RL77" s="222"/>
      <c r="RM77" s="222"/>
      <c r="RN77" s="222"/>
      <c r="RO77" s="222"/>
      <c r="RP77" s="222"/>
      <c r="RQ77" s="222"/>
      <c r="RR77" s="222"/>
      <c r="RS77" s="222"/>
      <c r="RT77" s="222"/>
      <c r="RU77" s="222"/>
      <c r="RV77" s="222"/>
      <c r="RW77" s="222"/>
      <c r="RX77" s="222"/>
      <c r="RY77" s="222"/>
      <c r="RZ77" s="222"/>
      <c r="SA77" s="222"/>
      <c r="SB77" s="222"/>
      <c r="SC77" s="222"/>
      <c r="SD77" s="222"/>
      <c r="SE77" s="222"/>
      <c r="SF77" s="222"/>
      <c r="SG77" s="222"/>
      <c r="SH77" s="222"/>
      <c r="SI77" s="222"/>
      <c r="SJ77" s="222"/>
      <c r="SK77" s="222"/>
      <c r="SL77" s="222"/>
      <c r="SM77" s="222"/>
      <c r="SN77" s="222"/>
      <c r="SO77" s="222"/>
      <c r="SP77" s="222"/>
      <c r="SQ77" s="222"/>
      <c r="SR77" s="222"/>
      <c r="SS77" s="222"/>
      <c r="ST77" s="222"/>
      <c r="SU77" s="222"/>
      <c r="SV77" s="222"/>
      <c r="SW77" s="222"/>
      <c r="SX77" s="222"/>
      <c r="SY77" s="222"/>
      <c r="SZ77" s="222"/>
      <c r="TA77" s="222"/>
      <c r="TB77" s="222"/>
      <c r="TC77" s="222"/>
      <c r="TD77" s="222"/>
      <c r="TE77" s="222"/>
      <c r="TF77" s="222"/>
      <c r="TG77" s="222"/>
      <c r="TH77" s="222"/>
      <c r="TI77" s="222"/>
      <c r="TJ77" s="222"/>
      <c r="TK77" s="222"/>
      <c r="TL77" s="222"/>
      <c r="TM77" s="222"/>
      <c r="TN77" s="222"/>
      <c r="TO77" s="222"/>
      <c r="TP77" s="222"/>
      <c r="TQ77" s="222"/>
      <c r="TR77" s="222"/>
      <c r="TS77" s="222"/>
      <c r="TT77" s="222"/>
      <c r="TU77" s="222"/>
      <c r="TV77" s="222"/>
      <c r="TW77" s="222"/>
      <c r="TX77" s="222"/>
      <c r="TY77" s="222"/>
      <c r="TZ77" s="222"/>
      <c r="UA77" s="222"/>
      <c r="UB77" s="222"/>
      <c r="UC77" s="222"/>
      <c r="UD77" s="222"/>
      <c r="UE77" s="222"/>
      <c r="UF77" s="222"/>
      <c r="UG77" s="222"/>
      <c r="UH77" s="222"/>
      <c r="UI77" s="222"/>
      <c r="UJ77" s="222"/>
      <c r="UK77" s="222"/>
      <c r="UL77" s="222"/>
      <c r="UM77" s="222"/>
      <c r="UN77" s="222"/>
      <c r="UO77" s="222"/>
      <c r="UP77" s="222"/>
      <c r="UQ77" s="222"/>
      <c r="UR77" s="222"/>
      <c r="US77" s="222"/>
      <c r="UT77" s="222"/>
      <c r="UU77" s="222"/>
      <c r="UV77" s="222"/>
      <c r="UW77" s="222"/>
      <c r="UX77" s="222"/>
      <c r="UY77" s="222"/>
      <c r="UZ77" s="222"/>
      <c r="VA77" s="222"/>
      <c r="VB77" s="222"/>
      <c r="VC77" s="222"/>
      <c r="VD77" s="222"/>
      <c r="VE77" s="222"/>
      <c r="VF77" s="222"/>
      <c r="VG77" s="222"/>
      <c r="VH77" s="222"/>
      <c r="VI77" s="222"/>
      <c r="VJ77" s="222"/>
      <c r="VK77" s="222"/>
      <c r="VL77" s="222"/>
      <c r="VM77" s="222"/>
      <c r="VN77" s="222"/>
      <c r="VO77" s="222"/>
      <c r="VP77" s="222"/>
      <c r="VQ77" s="222"/>
      <c r="VR77" s="222"/>
      <c r="VS77" s="222"/>
      <c r="VT77" s="222"/>
      <c r="VU77" s="222"/>
      <c r="VV77" s="222"/>
      <c r="VW77" s="222"/>
      <c r="VX77" s="222"/>
      <c r="VY77" s="222"/>
      <c r="VZ77" s="222"/>
      <c r="WA77" s="222"/>
      <c r="WB77" s="222"/>
      <c r="WC77" s="222"/>
      <c r="WD77" s="222"/>
      <c r="WE77" s="222"/>
      <c r="WF77" s="222"/>
      <c r="WG77" s="222"/>
      <c r="WH77" s="222"/>
      <c r="WI77" s="222"/>
      <c r="WJ77" s="222"/>
      <c r="WK77" s="222"/>
      <c r="WL77" s="222"/>
      <c r="WM77" s="222"/>
      <c r="WN77" s="222"/>
      <c r="WO77" s="222"/>
      <c r="WP77" s="222"/>
      <c r="WQ77" s="222"/>
      <c r="WR77" s="222"/>
      <c r="WS77" s="222"/>
      <c r="WT77" s="222"/>
      <c r="WU77" s="222"/>
      <c r="WV77" s="222"/>
      <c r="WW77" s="222"/>
      <c r="WX77" s="222"/>
      <c r="WY77" s="222"/>
      <c r="WZ77" s="222"/>
      <c r="XA77" s="222"/>
      <c r="XB77" s="222"/>
      <c r="XC77" s="222"/>
      <c r="XD77" s="222"/>
      <c r="XE77" s="222"/>
      <c r="XF77" s="222"/>
      <c r="XG77" s="222"/>
      <c r="XH77" s="222"/>
      <c r="XI77" s="222"/>
      <c r="XJ77" s="222"/>
      <c r="XK77" s="222"/>
      <c r="XL77" s="222"/>
      <c r="XM77" s="222"/>
      <c r="XN77" s="222"/>
      <c r="XO77" s="222"/>
      <c r="XP77" s="222"/>
      <c r="XQ77" s="222"/>
      <c r="XR77" s="222"/>
      <c r="XS77" s="222"/>
      <c r="XT77" s="222"/>
      <c r="XU77" s="222"/>
      <c r="XV77" s="222"/>
      <c r="XW77" s="222"/>
      <c r="XX77" s="222"/>
      <c r="XY77" s="222"/>
      <c r="XZ77" s="222"/>
      <c r="YA77" s="222"/>
      <c r="YB77" s="222"/>
      <c r="YC77" s="222"/>
      <c r="YD77" s="222"/>
      <c r="YE77" s="222"/>
      <c r="YF77" s="222"/>
      <c r="YG77" s="222"/>
      <c r="YH77" s="222"/>
      <c r="YI77" s="222"/>
      <c r="YJ77" s="222"/>
      <c r="YK77" s="222"/>
      <c r="YL77" s="222"/>
      <c r="YM77" s="222"/>
      <c r="YN77" s="222"/>
      <c r="YO77" s="222"/>
      <c r="YP77" s="222"/>
      <c r="YQ77" s="222"/>
      <c r="YR77" s="222"/>
      <c r="YS77" s="222"/>
      <c r="YT77" s="222"/>
      <c r="YU77" s="222"/>
      <c r="YV77" s="222"/>
      <c r="YW77" s="222"/>
      <c r="YX77" s="222"/>
      <c r="YY77" s="222"/>
      <c r="YZ77" s="222"/>
      <c r="ZA77" s="222"/>
      <c r="ZB77" s="222"/>
      <c r="ZC77" s="222"/>
      <c r="ZD77" s="222"/>
      <c r="ZE77" s="222"/>
      <c r="ZF77" s="222"/>
      <c r="ZG77" s="222"/>
      <c r="ZH77" s="222"/>
      <c r="ZI77" s="222"/>
      <c r="ZJ77" s="222"/>
      <c r="ZK77" s="222"/>
      <c r="ZL77" s="222"/>
      <c r="ZM77" s="222"/>
      <c r="ZN77" s="222"/>
      <c r="ZO77" s="222"/>
      <c r="ZP77" s="222"/>
      <c r="ZQ77" s="222"/>
      <c r="ZR77" s="222"/>
      <c r="ZS77" s="222"/>
      <c r="ZT77" s="222"/>
      <c r="ZU77" s="222"/>
      <c r="ZV77" s="222"/>
      <c r="ZW77" s="222"/>
      <c r="ZX77" s="222"/>
      <c r="ZY77" s="222"/>
      <c r="ZZ77" s="222"/>
      <c r="AAA77" s="222"/>
      <c r="AAB77" s="222"/>
      <c r="AAC77" s="222"/>
      <c r="AAD77" s="222"/>
      <c r="AAE77" s="222"/>
      <c r="AAF77" s="222"/>
      <c r="AAG77" s="222"/>
      <c r="AAH77" s="222"/>
      <c r="AAI77" s="222"/>
      <c r="AAJ77" s="222"/>
      <c r="AAK77" s="222"/>
      <c r="AAL77" s="222"/>
      <c r="AAM77" s="222"/>
      <c r="AAN77" s="222"/>
      <c r="AAO77" s="222"/>
      <c r="AAP77" s="222"/>
      <c r="AAQ77" s="222"/>
      <c r="AAR77" s="222"/>
      <c r="AAS77" s="222"/>
      <c r="AAT77" s="222"/>
      <c r="AAU77" s="222"/>
      <c r="AAV77" s="222"/>
      <c r="AAW77" s="222"/>
      <c r="AAX77" s="222"/>
      <c r="AAY77" s="222"/>
      <c r="AAZ77" s="222"/>
      <c r="ABA77" s="222"/>
      <c r="ABB77" s="222"/>
      <c r="ABC77" s="222"/>
      <c r="ABD77" s="222"/>
      <c r="ABE77" s="222"/>
      <c r="ABF77" s="222"/>
      <c r="ABG77" s="222"/>
      <c r="ABH77" s="222"/>
      <c r="ABI77" s="222"/>
      <c r="ABJ77" s="222"/>
      <c r="ABK77" s="222"/>
      <c r="ABL77" s="222"/>
      <c r="ABM77" s="222"/>
      <c r="ABN77" s="222"/>
      <c r="ABO77" s="222"/>
      <c r="ABP77" s="222"/>
      <c r="ABQ77" s="222"/>
      <c r="ABR77" s="222"/>
      <c r="ABS77" s="222"/>
      <c r="ABT77" s="222"/>
      <c r="ABU77" s="222"/>
      <c r="ABV77" s="222"/>
      <c r="ABW77" s="222"/>
      <c r="ABX77" s="222"/>
      <c r="ABY77" s="222"/>
      <c r="ABZ77" s="222"/>
      <c r="ACA77" s="222"/>
      <c r="ACB77" s="222"/>
      <c r="ACC77" s="222"/>
      <c r="ACD77" s="222"/>
      <c r="ACE77" s="222"/>
      <c r="ACF77" s="222"/>
      <c r="ACG77" s="222"/>
      <c r="ACH77" s="222"/>
      <c r="ACI77" s="222"/>
      <c r="ACJ77" s="222"/>
      <c r="ACK77" s="222"/>
      <c r="ACL77" s="222"/>
      <c r="ACM77" s="222"/>
      <c r="ACN77" s="222"/>
      <c r="ACO77" s="222"/>
      <c r="ACP77" s="222"/>
      <c r="ACQ77" s="222"/>
      <c r="ACR77" s="222"/>
      <c r="ACS77" s="222"/>
      <c r="ACT77" s="222"/>
      <c r="ACU77" s="222"/>
      <c r="ACV77" s="222"/>
      <c r="ACW77" s="222"/>
      <c r="ACX77" s="222"/>
      <c r="ACY77" s="222"/>
      <c r="ACZ77" s="222"/>
      <c r="ADA77" s="222"/>
      <c r="ADB77" s="222"/>
      <c r="ADC77" s="222"/>
      <c r="ADD77" s="222"/>
      <c r="ADE77" s="222"/>
      <c r="ADF77" s="222"/>
      <c r="ADG77" s="222"/>
      <c r="ADH77" s="222"/>
      <c r="ADI77" s="222"/>
      <c r="ADJ77" s="222"/>
      <c r="ADK77" s="222"/>
      <c r="ADL77" s="222"/>
      <c r="ADM77" s="222"/>
      <c r="ADN77" s="222"/>
      <c r="ADO77" s="222"/>
      <c r="ADP77" s="222"/>
      <c r="ADQ77" s="222"/>
      <c r="ADR77" s="222"/>
      <c r="ADS77" s="222"/>
      <c r="ADT77" s="222"/>
      <c r="ADU77" s="222"/>
      <c r="ADV77" s="222"/>
      <c r="ADW77" s="222"/>
      <c r="ADX77" s="222"/>
      <c r="ADY77" s="222"/>
      <c r="ADZ77" s="222"/>
      <c r="AEA77" s="222"/>
      <c r="AEB77" s="222"/>
      <c r="AEC77" s="222"/>
      <c r="AED77" s="222"/>
      <c r="AEE77" s="222"/>
      <c r="AEF77" s="222"/>
      <c r="AEG77" s="222"/>
      <c r="AEH77" s="222"/>
      <c r="AEI77" s="222"/>
      <c r="AEJ77" s="222"/>
      <c r="AEK77" s="222"/>
      <c r="AEL77" s="222"/>
      <c r="AEM77" s="222"/>
      <c r="AEN77" s="222"/>
      <c r="AEO77" s="222"/>
      <c r="AEP77" s="222"/>
      <c r="AEQ77" s="222"/>
      <c r="AER77" s="222"/>
      <c r="AES77" s="222"/>
      <c r="AET77" s="222"/>
      <c r="AEU77" s="222"/>
      <c r="AEV77" s="222"/>
      <c r="AEW77" s="222"/>
      <c r="AEX77" s="222"/>
      <c r="AEY77" s="222"/>
      <c r="AEZ77" s="222"/>
      <c r="AFA77" s="222"/>
      <c r="AFB77" s="222"/>
      <c r="AFC77" s="222"/>
      <c r="AFD77" s="222"/>
      <c r="AFE77" s="222"/>
      <c r="AFF77" s="222"/>
      <c r="AFG77" s="222"/>
      <c r="AFH77" s="222"/>
      <c r="AFI77" s="222"/>
      <c r="AFJ77" s="222"/>
      <c r="AFK77" s="222"/>
      <c r="AFL77" s="222"/>
      <c r="AFM77" s="222"/>
      <c r="AFN77" s="222"/>
      <c r="AFO77" s="222"/>
      <c r="AFP77" s="222"/>
      <c r="AFQ77" s="222"/>
      <c r="AFR77" s="222"/>
      <c r="AFS77" s="222"/>
      <c r="AFT77" s="222"/>
      <c r="AFU77" s="222"/>
      <c r="AFV77" s="222"/>
      <c r="AFW77" s="222"/>
      <c r="AFX77" s="222"/>
      <c r="AFY77" s="222"/>
      <c r="AFZ77" s="222"/>
      <c r="AGA77" s="222"/>
      <c r="AGB77" s="222"/>
      <c r="AGC77" s="222"/>
      <c r="AGD77" s="222"/>
      <c r="AGE77" s="222"/>
      <c r="AGF77" s="222"/>
      <c r="AGG77" s="222"/>
      <c r="AGH77" s="222"/>
      <c r="AGI77" s="222"/>
      <c r="AGJ77" s="222"/>
      <c r="AGK77" s="222"/>
      <c r="AGL77" s="222"/>
      <c r="AGM77" s="222"/>
      <c r="AGN77" s="222"/>
      <c r="AGO77" s="222"/>
      <c r="AGP77" s="222"/>
      <c r="AGQ77" s="222"/>
      <c r="AGR77" s="222"/>
      <c r="AGS77" s="222"/>
      <c r="AGT77" s="222"/>
      <c r="AGU77" s="222"/>
      <c r="AGV77" s="222"/>
      <c r="AGW77" s="222"/>
      <c r="AGX77" s="222"/>
      <c r="AGY77" s="222"/>
      <c r="AGZ77" s="222"/>
      <c r="AHA77" s="222"/>
      <c r="AHB77" s="222"/>
      <c r="AHC77" s="222"/>
      <c r="AHD77" s="222"/>
      <c r="AHE77" s="222"/>
      <c r="AHF77" s="222"/>
      <c r="AHG77" s="222"/>
      <c r="AHH77" s="222"/>
      <c r="AHI77" s="222"/>
      <c r="AHJ77" s="222"/>
      <c r="AHK77" s="222"/>
      <c r="AHL77" s="222"/>
      <c r="AHM77" s="222"/>
      <c r="AHN77" s="222"/>
      <c r="AHO77" s="222"/>
      <c r="AHP77" s="222"/>
      <c r="AHQ77" s="222"/>
      <c r="AHR77" s="222"/>
      <c r="AHS77" s="222"/>
      <c r="AHT77" s="222"/>
      <c r="AHU77" s="222"/>
      <c r="AHV77" s="222"/>
      <c r="AHW77" s="222"/>
      <c r="AHX77" s="222"/>
      <c r="AHY77" s="222"/>
      <c r="AHZ77" s="222"/>
      <c r="AIA77" s="222"/>
      <c r="AIB77" s="222"/>
      <c r="AIC77" s="222"/>
      <c r="AID77" s="222"/>
      <c r="AIE77" s="222"/>
      <c r="AIF77" s="222"/>
      <c r="AIG77" s="222"/>
      <c r="AIH77" s="222"/>
      <c r="AII77" s="222"/>
      <c r="AIJ77" s="222"/>
      <c r="AIK77" s="222"/>
      <c r="AIL77" s="222"/>
      <c r="AIM77" s="222"/>
      <c r="AIN77" s="222"/>
      <c r="AIO77" s="222"/>
      <c r="AIP77" s="222"/>
      <c r="AIQ77" s="222"/>
      <c r="AIR77" s="222"/>
      <c r="AIS77" s="222"/>
      <c r="AIT77" s="222"/>
      <c r="AIU77" s="222"/>
      <c r="AIV77" s="222"/>
      <c r="AIW77" s="222"/>
      <c r="AIX77" s="222"/>
      <c r="AIY77" s="222"/>
      <c r="AIZ77" s="222"/>
      <c r="AJA77" s="222"/>
      <c r="AJB77" s="222"/>
      <c r="AJC77" s="222"/>
      <c r="AJD77" s="222"/>
      <c r="AJE77" s="222"/>
      <c r="AJF77" s="222"/>
      <c r="AJG77" s="222"/>
      <c r="AJH77" s="222"/>
      <c r="AJI77" s="222"/>
      <c r="AJJ77" s="222"/>
      <c r="AJK77" s="222"/>
      <c r="AJL77" s="222"/>
      <c r="AJM77" s="222"/>
      <c r="AJN77" s="222"/>
      <c r="AJO77" s="222"/>
      <c r="AJP77" s="222"/>
      <c r="AJQ77" s="222"/>
      <c r="AJR77" s="222"/>
      <c r="AJS77" s="222"/>
      <c r="AJT77" s="222"/>
      <c r="AJU77" s="222"/>
      <c r="AJV77" s="222"/>
      <c r="AJW77" s="222"/>
      <c r="AJX77" s="222"/>
      <c r="AJY77" s="222"/>
      <c r="AJZ77" s="222"/>
      <c r="AKA77" s="222"/>
      <c r="AKB77" s="222"/>
      <c r="AKC77" s="222"/>
      <c r="AKD77" s="222"/>
      <c r="AKE77" s="222"/>
      <c r="AKF77" s="222"/>
      <c r="AKG77" s="222"/>
      <c r="AKH77" s="222"/>
      <c r="AKI77" s="222"/>
      <c r="AKJ77" s="222"/>
      <c r="AKK77" s="222"/>
      <c r="AKL77" s="222"/>
      <c r="AKM77" s="222"/>
      <c r="AKN77" s="222"/>
      <c r="AKO77" s="222"/>
      <c r="AKP77" s="222"/>
      <c r="AKQ77" s="222"/>
      <c r="AKR77" s="222"/>
      <c r="AKS77" s="222"/>
      <c r="AKT77" s="222"/>
      <c r="AKU77" s="222"/>
      <c r="AKV77" s="222"/>
      <c r="AKW77" s="222"/>
      <c r="AKX77" s="222"/>
      <c r="AKY77" s="222"/>
      <c r="AKZ77" s="222"/>
      <c r="ALA77" s="222"/>
      <c r="ALB77" s="222"/>
      <c r="ALC77" s="222"/>
      <c r="ALD77" s="222"/>
      <c r="ALE77" s="222"/>
      <c r="ALF77" s="222"/>
      <c r="ALG77" s="222"/>
      <c r="ALH77" s="222"/>
      <c r="ALI77" s="222"/>
      <c r="ALJ77" s="222"/>
      <c r="ALK77" s="222"/>
      <c r="ALL77" s="222"/>
      <c r="ALM77" s="222"/>
      <c r="ALN77" s="222"/>
      <c r="ALO77" s="222"/>
      <c r="ALP77" s="222"/>
      <c r="ALQ77" s="222"/>
      <c r="ALR77" s="222"/>
      <c r="ALS77" s="222"/>
      <c r="ALT77" s="222"/>
      <c r="ALU77" s="222"/>
      <c r="ALV77" s="222"/>
      <c r="ALW77" s="222"/>
      <c r="ALX77" s="222"/>
      <c r="ALY77" s="222"/>
      <c r="ALZ77" s="222"/>
      <c r="AMA77" s="222"/>
      <c r="AMB77" s="222"/>
      <c r="AMC77" s="222"/>
      <c r="AMD77" s="222"/>
      <c r="AME77" s="222"/>
      <c r="AMF77" s="222"/>
      <c r="AMG77" s="222"/>
      <c r="AMH77" s="222"/>
      <c r="AMI77" s="222"/>
      <c r="AMJ77" s="222"/>
      <c r="AMK77" s="222"/>
      <c r="AML77" s="222"/>
      <c r="AMM77" s="222"/>
      <c r="AMN77" s="222"/>
      <c r="AMO77" s="222"/>
      <c r="AMP77" s="222"/>
      <c r="AMQ77" s="222"/>
      <c r="AMR77" s="222"/>
      <c r="AMS77" s="222"/>
      <c r="AMT77" s="222"/>
      <c r="AMU77" s="222"/>
      <c r="AMV77" s="222"/>
      <c r="AMW77" s="222"/>
      <c r="AMX77" s="222"/>
      <c r="AMY77" s="222"/>
      <c r="AMZ77" s="222"/>
      <c r="ANA77" s="222"/>
      <c r="ANB77" s="222"/>
      <c r="ANC77" s="222"/>
      <c r="AND77" s="222"/>
      <c r="ANE77" s="222"/>
      <c r="ANF77" s="222"/>
      <c r="ANG77" s="222"/>
      <c r="ANH77" s="222"/>
      <c r="ANI77" s="222"/>
      <c r="ANJ77" s="222"/>
      <c r="ANK77" s="222"/>
      <c r="ANL77" s="222"/>
      <c r="ANM77" s="222"/>
      <c r="ANN77" s="222"/>
      <c r="ANO77" s="222"/>
      <c r="ANP77" s="222"/>
      <c r="ANQ77" s="222"/>
      <c r="ANR77" s="222"/>
      <c r="ANS77" s="222"/>
      <c r="ANT77" s="222"/>
      <c r="ANU77" s="222"/>
      <c r="ANV77" s="222"/>
      <c r="ANW77" s="222"/>
      <c r="ANX77" s="222"/>
      <c r="ANY77" s="222"/>
      <c r="ANZ77" s="222"/>
      <c r="AOA77" s="222"/>
      <c r="AOB77" s="222"/>
      <c r="AOC77" s="222"/>
      <c r="AOD77" s="222"/>
      <c r="AOE77" s="222"/>
      <c r="AOF77" s="222"/>
      <c r="AOG77" s="222"/>
      <c r="AOH77" s="222"/>
      <c r="AOI77" s="222"/>
      <c r="AOJ77" s="222"/>
      <c r="AOK77" s="222"/>
      <c r="AOL77" s="222"/>
      <c r="AOM77" s="222"/>
      <c r="AON77" s="222"/>
      <c r="AOO77" s="222"/>
      <c r="AOP77" s="222"/>
      <c r="AOQ77" s="222"/>
      <c r="AOR77" s="222"/>
      <c r="AOS77" s="222"/>
      <c r="AOT77" s="222"/>
      <c r="AOU77" s="222"/>
      <c r="AOV77" s="222"/>
      <c r="AOW77" s="222"/>
      <c r="AOX77" s="222"/>
      <c r="AOY77" s="222"/>
      <c r="AOZ77" s="222"/>
      <c r="APA77" s="222"/>
      <c r="APB77" s="222"/>
      <c r="APC77" s="222"/>
      <c r="APD77" s="222"/>
      <c r="APE77" s="222"/>
      <c r="APF77" s="222"/>
      <c r="APG77" s="222"/>
      <c r="APH77" s="222"/>
      <c r="API77" s="222"/>
      <c r="APJ77" s="222"/>
      <c r="APK77" s="222"/>
      <c r="APL77" s="222"/>
      <c r="APM77" s="222"/>
      <c r="APN77" s="222"/>
      <c r="APO77" s="222"/>
      <c r="APP77" s="222"/>
      <c r="APQ77" s="222"/>
      <c r="APR77" s="222"/>
      <c r="APS77" s="222"/>
      <c r="APT77" s="222"/>
      <c r="APU77" s="222"/>
      <c r="APV77" s="222"/>
      <c r="APW77" s="222"/>
      <c r="APX77" s="222"/>
      <c r="APY77" s="222"/>
      <c r="APZ77" s="222"/>
      <c r="AQA77" s="222"/>
      <c r="AQB77" s="222"/>
      <c r="AQC77" s="222"/>
      <c r="AQD77" s="222"/>
      <c r="AQE77" s="222"/>
      <c r="AQF77" s="222"/>
      <c r="AQG77" s="222"/>
      <c r="AQH77" s="222"/>
      <c r="AQI77" s="222"/>
      <c r="AQJ77" s="222"/>
      <c r="AQK77" s="222"/>
      <c r="AQL77" s="222"/>
      <c r="AQM77" s="222"/>
      <c r="AQN77" s="222"/>
      <c r="AQO77" s="222"/>
      <c r="AQP77" s="222"/>
      <c r="AQQ77" s="222"/>
      <c r="AQR77" s="222"/>
      <c r="AQS77" s="222"/>
      <c r="AQT77" s="222"/>
      <c r="AQU77" s="222"/>
      <c r="AQV77" s="222"/>
      <c r="AQW77" s="222"/>
      <c r="AQX77" s="222"/>
      <c r="AQY77" s="222"/>
      <c r="AQZ77" s="222"/>
      <c r="ARA77" s="222"/>
      <c r="ARB77" s="222"/>
      <c r="ARC77" s="222"/>
      <c r="ARD77" s="222"/>
      <c r="ARE77" s="222"/>
      <c r="ARF77" s="222"/>
      <c r="ARG77" s="222"/>
      <c r="ARH77" s="222"/>
      <c r="ARI77" s="222"/>
      <c r="ARJ77" s="222"/>
      <c r="ARK77" s="222"/>
      <c r="ARL77" s="222"/>
      <c r="ARM77" s="222"/>
      <c r="ARN77" s="222"/>
      <c r="ARO77" s="222"/>
      <c r="ARP77" s="222"/>
      <c r="ARQ77" s="222"/>
      <c r="ARR77" s="222"/>
      <c r="ARS77" s="222"/>
      <c r="ART77" s="222"/>
      <c r="ARU77" s="222"/>
      <c r="ARV77" s="222"/>
      <c r="ARW77" s="222"/>
      <c r="ARX77" s="222"/>
      <c r="ARY77" s="222"/>
      <c r="ARZ77" s="222"/>
      <c r="ASA77" s="222"/>
      <c r="ASB77" s="222"/>
      <c r="ASC77" s="222"/>
      <c r="ASD77" s="222"/>
      <c r="ASE77" s="222"/>
      <c r="ASF77" s="222"/>
      <c r="ASG77" s="222"/>
      <c r="ASH77" s="222"/>
      <c r="ASI77" s="222"/>
      <c r="ASJ77" s="222"/>
      <c r="ASK77" s="222"/>
      <c r="ASL77" s="222"/>
      <c r="ASM77" s="222"/>
      <c r="ASN77" s="222"/>
      <c r="ASO77" s="222"/>
      <c r="ASP77" s="222"/>
      <c r="ASQ77" s="222"/>
      <c r="ASR77" s="222"/>
      <c r="ASS77" s="222"/>
      <c r="AST77" s="222"/>
      <c r="ASU77" s="222"/>
      <c r="ASV77" s="222"/>
      <c r="ASW77" s="222"/>
      <c r="ASX77" s="222"/>
      <c r="ASY77" s="222"/>
      <c r="ASZ77" s="222"/>
      <c r="ATA77" s="222"/>
      <c r="ATB77" s="222"/>
      <c r="ATC77" s="222"/>
      <c r="ATD77" s="222"/>
      <c r="ATE77" s="222"/>
      <c r="ATF77" s="222"/>
      <c r="ATG77" s="222"/>
      <c r="ATH77" s="222"/>
      <c r="ATI77" s="222"/>
      <c r="ATJ77" s="222"/>
      <c r="ATK77" s="222"/>
      <c r="ATL77" s="222"/>
      <c r="ATM77" s="222"/>
      <c r="ATN77" s="222"/>
      <c r="ATO77" s="222"/>
      <c r="ATP77" s="222"/>
      <c r="ATQ77" s="222"/>
      <c r="ATR77" s="222"/>
      <c r="ATS77" s="222"/>
      <c r="ATT77" s="222"/>
      <c r="ATU77" s="222"/>
      <c r="ATV77" s="222"/>
      <c r="ATW77" s="222"/>
      <c r="ATX77" s="222"/>
      <c r="ATY77" s="222"/>
      <c r="ATZ77" s="222"/>
      <c r="AUA77" s="222"/>
      <c r="AUB77" s="222"/>
      <c r="AUC77" s="222"/>
      <c r="AUD77" s="222"/>
      <c r="AUE77" s="222"/>
      <c r="AUF77" s="222"/>
      <c r="AUG77" s="222"/>
      <c r="AUH77" s="222"/>
      <c r="AUI77" s="222"/>
      <c r="AUJ77" s="222"/>
      <c r="AUK77" s="222"/>
      <c r="AUL77" s="222"/>
      <c r="AUM77" s="222"/>
      <c r="AUN77" s="222"/>
      <c r="AUO77" s="222"/>
      <c r="AUP77" s="222"/>
      <c r="AUQ77" s="222"/>
      <c r="AUR77" s="222"/>
      <c r="AUS77" s="222"/>
      <c r="AUT77" s="222"/>
      <c r="AUU77" s="222"/>
      <c r="AUV77" s="222"/>
      <c r="AUW77" s="222"/>
      <c r="AUX77" s="222"/>
      <c r="AUY77" s="222"/>
      <c r="AUZ77" s="222"/>
      <c r="AVA77" s="222"/>
      <c r="AVB77" s="222"/>
      <c r="AVC77" s="222"/>
      <c r="AVD77" s="222"/>
      <c r="AVE77" s="222"/>
      <c r="AVF77" s="222"/>
      <c r="AVG77" s="222"/>
      <c r="AVH77" s="222"/>
      <c r="AVI77" s="222"/>
      <c r="AVJ77" s="222"/>
      <c r="AVK77" s="222"/>
      <c r="AVL77" s="222"/>
      <c r="AVM77" s="222"/>
      <c r="AVN77" s="222"/>
      <c r="AVO77" s="222"/>
      <c r="AVP77" s="222"/>
      <c r="AVQ77" s="222"/>
      <c r="AVR77" s="222"/>
      <c r="AVS77" s="222"/>
      <c r="AVT77" s="222"/>
      <c r="AVU77" s="222"/>
      <c r="AVV77" s="222"/>
      <c r="AVW77" s="222"/>
      <c r="AVX77" s="222"/>
      <c r="AVY77" s="222"/>
      <c r="AVZ77" s="222"/>
      <c r="AWA77" s="222"/>
      <c r="AWB77" s="222"/>
      <c r="AWC77" s="222"/>
      <c r="AWD77" s="222"/>
      <c r="AWE77" s="222"/>
      <c r="AWF77" s="222"/>
      <c r="AWG77" s="222"/>
      <c r="AWH77" s="222"/>
      <c r="AWI77" s="222"/>
      <c r="AWJ77" s="222"/>
      <c r="AWK77" s="222"/>
      <c r="AWL77" s="222"/>
      <c r="AWM77" s="222"/>
      <c r="AWN77" s="222"/>
      <c r="AWO77" s="222"/>
      <c r="AWP77" s="222"/>
      <c r="AWQ77" s="222"/>
      <c r="AWR77" s="222"/>
      <c r="AWS77" s="222"/>
      <c r="AWT77" s="222"/>
      <c r="AWU77" s="222"/>
      <c r="AWV77" s="222"/>
      <c r="AWW77" s="222"/>
      <c r="AWX77" s="222"/>
      <c r="AWY77" s="222"/>
      <c r="AWZ77" s="222"/>
      <c r="AXA77" s="222"/>
      <c r="AXB77" s="222"/>
      <c r="AXC77" s="222"/>
      <c r="AXD77" s="222"/>
      <c r="AXE77" s="222"/>
      <c r="AXF77" s="222"/>
      <c r="AXG77" s="222"/>
      <c r="AXH77" s="222"/>
      <c r="AXI77" s="222"/>
      <c r="AXJ77" s="222"/>
      <c r="AXK77" s="222"/>
      <c r="AXL77" s="222"/>
      <c r="AXM77" s="222"/>
      <c r="AXN77" s="222"/>
      <c r="AXO77" s="222"/>
      <c r="AXP77" s="222"/>
      <c r="AXQ77" s="222"/>
      <c r="AXR77" s="222"/>
      <c r="AXS77" s="222"/>
      <c r="AXT77" s="222"/>
      <c r="AXU77" s="222"/>
      <c r="AXV77" s="222"/>
      <c r="AXW77" s="222"/>
      <c r="AXX77" s="222"/>
      <c r="AXY77" s="222"/>
      <c r="AXZ77" s="222"/>
      <c r="AYA77" s="222"/>
      <c r="AYB77" s="222"/>
      <c r="AYC77" s="222"/>
      <c r="AYD77" s="222"/>
      <c r="AYE77" s="222"/>
      <c r="AYF77" s="222"/>
      <c r="AYG77" s="222"/>
      <c r="AYH77" s="222"/>
      <c r="AYI77" s="222"/>
      <c r="AYJ77" s="222"/>
      <c r="AYK77" s="222"/>
      <c r="AYL77" s="222"/>
      <c r="AYM77" s="222"/>
      <c r="AYN77" s="222"/>
      <c r="AYO77" s="222"/>
      <c r="AYP77" s="222"/>
      <c r="AYQ77" s="222"/>
      <c r="AYR77" s="222"/>
      <c r="AYS77" s="222"/>
      <c r="AYT77" s="222"/>
      <c r="AYU77" s="222"/>
      <c r="AYV77" s="222"/>
      <c r="AYW77" s="222"/>
      <c r="AYX77" s="222"/>
      <c r="AYY77" s="222"/>
      <c r="AYZ77" s="222"/>
      <c r="AZA77" s="222"/>
      <c r="AZB77" s="222"/>
      <c r="AZC77" s="222"/>
      <c r="AZD77" s="222"/>
      <c r="AZE77" s="222"/>
      <c r="AZF77" s="222"/>
      <c r="AZG77" s="222"/>
      <c r="AZH77" s="222"/>
      <c r="AZI77" s="222"/>
      <c r="AZJ77" s="222"/>
      <c r="AZK77" s="222"/>
      <c r="AZL77" s="222"/>
      <c r="AZM77" s="222"/>
      <c r="AZN77" s="222"/>
      <c r="AZO77" s="222"/>
      <c r="AZP77" s="222"/>
      <c r="AZQ77" s="222"/>
      <c r="AZR77" s="222"/>
      <c r="AZS77" s="222"/>
      <c r="AZT77" s="222"/>
      <c r="AZU77" s="222"/>
      <c r="AZV77" s="222"/>
      <c r="AZW77" s="222"/>
      <c r="AZX77" s="222"/>
      <c r="AZY77" s="222"/>
      <c r="AZZ77" s="222"/>
      <c r="BAA77" s="222"/>
      <c r="BAB77" s="222"/>
      <c r="BAC77" s="222"/>
      <c r="BAD77" s="222"/>
      <c r="BAE77" s="222"/>
      <c r="BAF77" s="222"/>
      <c r="BAG77" s="222"/>
      <c r="BAH77" s="222"/>
      <c r="BAI77" s="222"/>
      <c r="BAJ77" s="222"/>
      <c r="BAK77" s="222"/>
      <c r="BAL77" s="222"/>
      <c r="BAM77" s="222"/>
      <c r="BAN77" s="222"/>
      <c r="BAO77" s="222"/>
      <c r="BAP77" s="222"/>
      <c r="BAQ77" s="222"/>
      <c r="BAR77" s="222"/>
      <c r="BAS77" s="222"/>
      <c r="BAT77" s="222"/>
      <c r="BAU77" s="222"/>
      <c r="BAV77" s="222"/>
      <c r="BAW77" s="222"/>
      <c r="BAX77" s="222"/>
      <c r="BAY77" s="222"/>
      <c r="BAZ77" s="222"/>
      <c r="BBA77" s="222"/>
      <c r="BBB77" s="222"/>
      <c r="BBC77" s="222"/>
      <c r="BBD77" s="222"/>
      <c r="BBE77" s="222"/>
      <c r="BBF77" s="222"/>
      <c r="BBG77" s="222"/>
      <c r="BBH77" s="222"/>
      <c r="BBI77" s="222"/>
      <c r="BBJ77" s="222"/>
      <c r="BBK77" s="222"/>
      <c r="BBL77" s="222"/>
      <c r="BBM77" s="222"/>
      <c r="BBN77" s="222"/>
      <c r="BBO77" s="222"/>
      <c r="BBP77" s="222"/>
      <c r="BBQ77" s="222"/>
      <c r="BBR77" s="222"/>
      <c r="BBS77" s="222"/>
      <c r="BBT77" s="222"/>
      <c r="BBU77" s="222"/>
      <c r="BBV77" s="222"/>
      <c r="BBW77" s="222"/>
      <c r="BBX77" s="222"/>
      <c r="BBY77" s="222"/>
      <c r="BBZ77" s="222"/>
      <c r="BCA77" s="222"/>
      <c r="BCB77" s="222"/>
      <c r="BCC77" s="222"/>
      <c r="BCD77" s="222"/>
      <c r="BCE77" s="222"/>
      <c r="BCF77" s="222"/>
      <c r="BCG77" s="222"/>
      <c r="BCH77" s="222"/>
      <c r="BCI77" s="222"/>
      <c r="BCJ77" s="222"/>
      <c r="BCK77" s="222"/>
      <c r="BCL77" s="222"/>
      <c r="BCM77" s="222"/>
      <c r="BCN77" s="222"/>
      <c r="BCO77" s="222"/>
      <c r="BCP77" s="222"/>
      <c r="BCQ77" s="222"/>
      <c r="BCR77" s="222"/>
      <c r="BCS77" s="222"/>
      <c r="BCT77" s="222"/>
      <c r="BCU77" s="222"/>
      <c r="BCV77" s="222"/>
      <c r="BCW77" s="222"/>
      <c r="BCX77" s="222"/>
      <c r="BCY77" s="222"/>
      <c r="BCZ77" s="222"/>
      <c r="BDA77" s="222"/>
      <c r="BDB77" s="222"/>
      <c r="BDC77" s="222"/>
      <c r="BDD77" s="222"/>
      <c r="BDE77" s="222"/>
      <c r="BDF77" s="222"/>
      <c r="BDG77" s="222"/>
      <c r="BDH77" s="222"/>
      <c r="BDI77" s="222"/>
      <c r="BDJ77" s="222"/>
      <c r="BDK77" s="222"/>
      <c r="BDL77" s="222"/>
      <c r="BDM77" s="222"/>
      <c r="BDN77" s="222"/>
      <c r="BDO77" s="222"/>
      <c r="BDP77" s="222"/>
      <c r="BDQ77" s="222"/>
      <c r="BDR77" s="222"/>
      <c r="BDS77" s="222"/>
      <c r="BDT77" s="222"/>
      <c r="BDU77" s="222"/>
      <c r="BDV77" s="222"/>
      <c r="BDW77" s="222"/>
      <c r="BDX77" s="222"/>
      <c r="BDY77" s="222"/>
      <c r="BDZ77" s="222"/>
      <c r="BEA77" s="222"/>
      <c r="BEB77" s="222"/>
      <c r="BEC77" s="222"/>
      <c r="BED77" s="222"/>
      <c r="BEE77" s="222"/>
      <c r="BEF77" s="222"/>
      <c r="BEG77" s="222"/>
      <c r="BEH77" s="222"/>
      <c r="BEI77" s="222"/>
      <c r="BEJ77" s="222"/>
      <c r="BEK77" s="222"/>
      <c r="BEL77" s="222"/>
      <c r="BEM77" s="222"/>
      <c r="BEN77" s="222"/>
      <c r="BEO77" s="222"/>
      <c r="BEP77" s="222"/>
      <c r="BEQ77" s="222"/>
      <c r="BER77" s="222"/>
      <c r="BES77" s="222"/>
      <c r="BET77" s="222"/>
      <c r="BEU77" s="222"/>
      <c r="BEV77" s="222"/>
      <c r="BEW77" s="222"/>
      <c r="BEX77" s="222"/>
      <c r="BEY77" s="222"/>
      <c r="BEZ77" s="222"/>
      <c r="BFA77" s="222"/>
      <c r="BFB77" s="222"/>
      <c r="BFC77" s="222"/>
      <c r="BFD77" s="222"/>
      <c r="BFE77" s="222"/>
      <c r="BFF77" s="222"/>
      <c r="BFG77" s="222"/>
      <c r="BFH77" s="222"/>
      <c r="BFI77" s="222"/>
      <c r="BFJ77" s="222"/>
      <c r="BFK77" s="222"/>
      <c r="BFL77" s="222"/>
      <c r="BFM77" s="222"/>
      <c r="BFN77" s="222"/>
      <c r="BFO77" s="222"/>
      <c r="BFP77" s="222"/>
      <c r="BFQ77" s="222"/>
      <c r="BFR77" s="222"/>
      <c r="BFS77" s="222"/>
      <c r="BFT77" s="222"/>
      <c r="BFU77" s="222"/>
      <c r="BFV77" s="222"/>
      <c r="BFW77" s="222"/>
      <c r="BFX77" s="222"/>
      <c r="BFY77" s="222"/>
      <c r="BFZ77" s="222"/>
      <c r="BGA77" s="222"/>
      <c r="BGB77" s="222"/>
      <c r="BGC77" s="222"/>
      <c r="BGD77" s="222"/>
      <c r="BGE77" s="222"/>
      <c r="BGF77" s="222"/>
      <c r="BGG77" s="222"/>
      <c r="BGH77" s="222"/>
      <c r="BGI77" s="222"/>
      <c r="BGJ77" s="222"/>
      <c r="BGK77" s="222"/>
      <c r="BGL77" s="222"/>
      <c r="BGM77" s="222"/>
      <c r="BGN77" s="222"/>
      <c r="BGO77" s="222"/>
      <c r="BGP77" s="222"/>
      <c r="BGQ77" s="222"/>
      <c r="BGR77" s="222"/>
      <c r="BGS77" s="222"/>
      <c r="BGT77" s="222"/>
      <c r="BGU77" s="222"/>
      <c r="BGV77" s="222"/>
      <c r="BGW77" s="222"/>
      <c r="BGX77" s="222"/>
      <c r="BGY77" s="222"/>
      <c r="BGZ77" s="222"/>
      <c r="BHA77" s="222"/>
      <c r="BHB77" s="222"/>
      <c r="BHC77" s="222"/>
      <c r="BHD77" s="222"/>
      <c r="BHE77" s="222"/>
      <c r="BHF77" s="222"/>
      <c r="BHG77" s="222"/>
      <c r="BHH77" s="222"/>
      <c r="BHI77" s="222"/>
      <c r="BHJ77" s="222"/>
      <c r="BHK77" s="222"/>
      <c r="BHL77" s="222"/>
      <c r="BHM77" s="222"/>
      <c r="BHN77" s="222"/>
      <c r="BHO77" s="222"/>
      <c r="BHP77" s="222"/>
      <c r="BHQ77" s="222"/>
      <c r="BHR77" s="222"/>
      <c r="BHS77" s="222"/>
      <c r="BHT77" s="222"/>
      <c r="BHU77" s="222"/>
      <c r="BHV77" s="222"/>
      <c r="BHW77" s="222"/>
      <c r="BHX77" s="222"/>
      <c r="BHY77" s="222"/>
      <c r="BHZ77" s="222"/>
      <c r="BIA77" s="222"/>
      <c r="BIB77" s="222"/>
      <c r="BIC77" s="222"/>
      <c r="BID77" s="222"/>
      <c r="BIE77" s="222"/>
      <c r="BIF77" s="222"/>
      <c r="BIG77" s="222"/>
      <c r="BIH77" s="222"/>
      <c r="BII77" s="222"/>
      <c r="BIJ77" s="222"/>
      <c r="BIK77" s="222"/>
      <c r="BIL77" s="222"/>
      <c r="BIM77" s="222"/>
      <c r="BIN77" s="222"/>
      <c r="BIO77" s="222"/>
      <c r="BIP77" s="222"/>
      <c r="BIQ77" s="222"/>
      <c r="BIR77" s="222"/>
      <c r="BIS77" s="222"/>
      <c r="BIT77" s="222"/>
      <c r="BIU77" s="222"/>
      <c r="BIV77" s="222"/>
      <c r="BIW77" s="222"/>
      <c r="BIX77" s="222"/>
      <c r="BIY77" s="222"/>
      <c r="BIZ77" s="222"/>
      <c r="BJA77" s="222"/>
      <c r="BJB77" s="222"/>
      <c r="BJC77" s="222"/>
      <c r="BJD77" s="222"/>
      <c r="BJE77" s="222"/>
      <c r="BJF77" s="222"/>
      <c r="BJG77" s="222"/>
      <c r="BJH77" s="222"/>
      <c r="BJI77" s="222"/>
      <c r="BJJ77" s="222"/>
      <c r="BJK77" s="222"/>
      <c r="BJL77" s="222"/>
      <c r="BJM77" s="222"/>
      <c r="BJN77" s="222"/>
      <c r="BJO77" s="222"/>
      <c r="BJP77" s="222"/>
      <c r="BJQ77" s="222"/>
      <c r="BJR77" s="222"/>
      <c r="BJS77" s="222"/>
      <c r="BJT77" s="222"/>
      <c r="BJU77" s="222"/>
      <c r="BJV77" s="222"/>
      <c r="BJW77" s="222"/>
      <c r="BJX77" s="222"/>
      <c r="BJY77" s="222"/>
      <c r="BJZ77" s="222"/>
      <c r="BKA77" s="222"/>
      <c r="BKB77" s="222"/>
      <c r="BKC77" s="222"/>
      <c r="BKD77" s="222"/>
      <c r="BKE77" s="222"/>
      <c r="BKF77" s="222"/>
      <c r="BKG77" s="222"/>
      <c r="BKH77" s="222"/>
      <c r="BKI77" s="222"/>
      <c r="BKJ77" s="222"/>
      <c r="BKK77" s="222"/>
      <c r="BKL77" s="222"/>
      <c r="BKM77" s="222"/>
      <c r="BKN77" s="222"/>
      <c r="BKO77" s="222"/>
      <c r="BKP77" s="222"/>
      <c r="BKQ77" s="222"/>
      <c r="BKR77" s="222"/>
      <c r="BKS77" s="222"/>
      <c r="BKT77" s="222"/>
      <c r="BKU77" s="222"/>
      <c r="BKV77" s="222"/>
      <c r="BKW77" s="222"/>
      <c r="BKX77" s="222"/>
      <c r="BKY77" s="222"/>
      <c r="BKZ77" s="222"/>
      <c r="BLA77" s="222"/>
      <c r="BLB77" s="222"/>
      <c r="BLC77" s="222"/>
      <c r="BLD77" s="222"/>
      <c r="BLE77" s="222"/>
      <c r="BLF77" s="222"/>
      <c r="BLG77" s="222"/>
      <c r="BLH77" s="222"/>
      <c r="BLI77" s="222"/>
      <c r="BLJ77" s="222"/>
      <c r="BLK77" s="222"/>
      <c r="BLL77" s="222"/>
      <c r="BLM77" s="222"/>
      <c r="BLN77" s="222"/>
      <c r="BLO77" s="222"/>
      <c r="BLP77" s="222"/>
      <c r="BLQ77" s="222"/>
      <c r="BLR77" s="222"/>
      <c r="BLS77" s="222"/>
      <c r="BLT77" s="222"/>
      <c r="BLU77" s="222"/>
      <c r="BLV77" s="222"/>
      <c r="BLW77" s="222"/>
      <c r="BLX77" s="222"/>
      <c r="BLY77" s="222"/>
      <c r="BLZ77" s="222"/>
      <c r="BMA77" s="222"/>
      <c r="BMB77" s="222"/>
      <c r="BMC77" s="222"/>
      <c r="BMD77" s="222"/>
      <c r="BME77" s="222"/>
      <c r="BMF77" s="222"/>
      <c r="BMG77" s="222"/>
      <c r="BMH77" s="222"/>
      <c r="BMI77" s="222"/>
      <c r="BMJ77" s="222"/>
      <c r="BMK77" s="222"/>
      <c r="BML77" s="222"/>
      <c r="BMM77" s="222"/>
      <c r="BMN77" s="222"/>
      <c r="BMO77" s="222"/>
      <c r="BMP77" s="222"/>
      <c r="BMQ77" s="222"/>
      <c r="BMR77" s="222"/>
      <c r="BMS77" s="222"/>
      <c r="BMT77" s="222"/>
      <c r="BMU77" s="222"/>
      <c r="BMV77" s="222"/>
      <c r="BMW77" s="222"/>
      <c r="BMX77" s="222"/>
      <c r="BMY77" s="222"/>
      <c r="BMZ77" s="222"/>
      <c r="BNA77" s="222"/>
      <c r="BNB77" s="222"/>
      <c r="BNC77" s="222"/>
      <c r="BND77" s="222"/>
      <c r="BNE77" s="222"/>
      <c r="BNF77" s="222"/>
      <c r="BNG77" s="222"/>
      <c r="BNH77" s="222"/>
      <c r="BNI77" s="222"/>
      <c r="BNJ77" s="222"/>
      <c r="BNK77" s="222"/>
      <c r="BNL77" s="222"/>
      <c r="BNM77" s="222"/>
      <c r="BNN77" s="222"/>
      <c r="BNO77" s="222"/>
      <c r="BNP77" s="222"/>
      <c r="BNQ77" s="222"/>
      <c r="BNR77" s="222"/>
      <c r="BNS77" s="222"/>
      <c r="BNT77" s="222"/>
      <c r="BNU77" s="222"/>
      <c r="BNV77" s="222"/>
      <c r="BNW77" s="222"/>
      <c r="BNX77" s="222"/>
      <c r="BNY77" s="222"/>
      <c r="BNZ77" s="222"/>
      <c r="BOA77" s="222"/>
      <c r="BOB77" s="222"/>
      <c r="BOC77" s="222"/>
      <c r="BOD77" s="222"/>
      <c r="BOE77" s="222"/>
      <c r="BOF77" s="222"/>
      <c r="BOG77" s="222"/>
      <c r="BOH77" s="222"/>
      <c r="BOI77" s="222"/>
      <c r="BOJ77" s="222"/>
      <c r="BOK77" s="222"/>
      <c r="BOL77" s="222"/>
      <c r="BOM77" s="222"/>
      <c r="BON77" s="222"/>
      <c r="BOO77" s="222"/>
      <c r="BOP77" s="222"/>
      <c r="BOQ77" s="222"/>
      <c r="BOR77" s="222"/>
      <c r="BOS77" s="222"/>
      <c r="BOT77" s="222"/>
      <c r="BOU77" s="222"/>
      <c r="BOV77" s="222"/>
      <c r="BOW77" s="222"/>
      <c r="BOX77" s="222"/>
      <c r="BOY77" s="222"/>
      <c r="BOZ77" s="222"/>
      <c r="BPA77" s="222"/>
      <c r="BPB77" s="222"/>
      <c r="BPC77" s="222"/>
      <c r="BPD77" s="222"/>
      <c r="BPE77" s="222"/>
      <c r="BPF77" s="222"/>
      <c r="BPG77" s="222"/>
      <c r="BPH77" s="222"/>
      <c r="BPI77" s="222"/>
      <c r="BPJ77" s="222"/>
      <c r="BPK77" s="222"/>
      <c r="BPL77" s="222"/>
      <c r="BPM77" s="222"/>
      <c r="BPN77" s="222"/>
      <c r="BPO77" s="222"/>
      <c r="BPP77" s="222"/>
      <c r="BPQ77" s="222"/>
      <c r="BPR77" s="222"/>
      <c r="BPS77" s="222"/>
      <c r="BPT77" s="222"/>
      <c r="BPU77" s="222"/>
      <c r="BPV77" s="222"/>
      <c r="BPW77" s="222"/>
      <c r="BPX77" s="222"/>
      <c r="BPY77" s="222"/>
      <c r="BPZ77" s="222"/>
      <c r="BQA77" s="222"/>
      <c r="BQB77" s="222"/>
      <c r="BQC77" s="222"/>
      <c r="BQD77" s="222"/>
      <c r="BQE77" s="222"/>
      <c r="BQF77" s="222"/>
      <c r="BQG77" s="222"/>
      <c r="BQH77" s="222"/>
      <c r="BQI77" s="222"/>
      <c r="BQJ77" s="222"/>
      <c r="BQK77" s="222"/>
      <c r="BQL77" s="222"/>
      <c r="BQM77" s="222"/>
      <c r="BQN77" s="222"/>
      <c r="BQO77" s="222"/>
      <c r="BQP77" s="222"/>
      <c r="BQQ77" s="222"/>
      <c r="BQR77" s="222"/>
      <c r="BQS77" s="222"/>
      <c r="BQT77" s="222"/>
      <c r="BQU77" s="222"/>
      <c r="BQV77" s="222"/>
      <c r="BQW77" s="222"/>
      <c r="BQX77" s="222"/>
      <c r="BQY77" s="222"/>
      <c r="BQZ77" s="222"/>
      <c r="BRA77" s="222"/>
      <c r="BRB77" s="222"/>
      <c r="BRC77" s="222"/>
      <c r="BRD77" s="222"/>
      <c r="BRE77" s="222"/>
      <c r="BRF77" s="222"/>
      <c r="BRG77" s="222"/>
      <c r="BRH77" s="222"/>
      <c r="BRI77" s="222"/>
      <c r="BRJ77" s="222"/>
      <c r="BRK77" s="222"/>
      <c r="BRL77" s="222"/>
      <c r="BRM77" s="222"/>
      <c r="BRN77" s="222"/>
      <c r="BRO77" s="222"/>
      <c r="BRP77" s="222"/>
      <c r="BRQ77" s="222"/>
      <c r="BRR77" s="222"/>
      <c r="BRS77" s="222"/>
      <c r="BRT77" s="222"/>
      <c r="BRU77" s="222"/>
      <c r="BRV77" s="222"/>
      <c r="BRW77" s="222"/>
      <c r="BRX77" s="222"/>
      <c r="BRY77" s="222"/>
      <c r="BRZ77" s="222"/>
      <c r="BSA77" s="222"/>
      <c r="BSB77" s="222"/>
      <c r="BSC77" s="222"/>
      <c r="BSD77" s="222"/>
      <c r="BSE77" s="222"/>
      <c r="BSF77" s="222"/>
      <c r="BSG77" s="222"/>
      <c r="BSH77" s="222"/>
      <c r="BSI77" s="222"/>
      <c r="BSJ77" s="222"/>
      <c r="BSK77" s="222"/>
      <c r="BSL77" s="222"/>
      <c r="BSM77" s="222"/>
      <c r="BSN77" s="222"/>
      <c r="BSO77" s="222"/>
      <c r="BSP77" s="222"/>
      <c r="BSQ77" s="222"/>
      <c r="BSR77" s="222"/>
      <c r="BSS77" s="222"/>
      <c r="BST77" s="222"/>
      <c r="BSU77" s="222"/>
      <c r="BSV77" s="222"/>
      <c r="BSW77" s="222"/>
      <c r="BSX77" s="222"/>
      <c r="BSY77" s="222"/>
      <c r="BSZ77" s="222"/>
      <c r="BTA77" s="222"/>
      <c r="BTB77" s="222"/>
      <c r="BTC77" s="222"/>
      <c r="BTD77" s="222"/>
      <c r="BTE77" s="222"/>
      <c r="BTF77" s="222"/>
      <c r="BTG77" s="222"/>
      <c r="BTH77" s="222"/>
      <c r="BTI77" s="222"/>
      <c r="BTJ77" s="222"/>
      <c r="BTK77" s="222"/>
      <c r="BTL77" s="222"/>
      <c r="BTM77" s="222"/>
      <c r="BTN77" s="222"/>
      <c r="BTO77" s="222"/>
      <c r="BTP77" s="222"/>
      <c r="BTQ77" s="222"/>
      <c r="BTR77" s="222"/>
      <c r="BTS77" s="222"/>
      <c r="BTT77" s="222"/>
      <c r="BTU77" s="222"/>
      <c r="BTV77" s="222"/>
      <c r="BTW77" s="222"/>
      <c r="BTX77" s="222"/>
      <c r="BTY77" s="222"/>
      <c r="BTZ77" s="222"/>
      <c r="BUA77" s="222"/>
      <c r="BUB77" s="222"/>
      <c r="BUC77" s="222"/>
      <c r="BUD77" s="222"/>
      <c r="BUE77" s="222"/>
      <c r="BUF77" s="222"/>
      <c r="BUG77" s="222"/>
      <c r="BUH77" s="222"/>
      <c r="BUI77" s="222"/>
      <c r="BUJ77" s="222"/>
      <c r="BUK77" s="222"/>
      <c r="BUL77" s="222"/>
      <c r="BUM77" s="222"/>
      <c r="BUN77" s="222"/>
      <c r="BUO77" s="222"/>
      <c r="BUP77" s="222"/>
      <c r="BUQ77" s="222"/>
      <c r="BUR77" s="222"/>
      <c r="BUS77" s="222"/>
      <c r="BUT77" s="222"/>
      <c r="BUU77" s="222"/>
      <c r="BUV77" s="222"/>
      <c r="BUW77" s="222"/>
      <c r="BUX77" s="222"/>
      <c r="BUY77" s="222"/>
      <c r="BUZ77" s="222"/>
      <c r="BVA77" s="222"/>
      <c r="BVB77" s="222"/>
      <c r="BVC77" s="222"/>
      <c r="BVD77" s="222"/>
      <c r="BVE77" s="222"/>
      <c r="BVF77" s="222"/>
      <c r="BVG77" s="222"/>
      <c r="BVH77" s="222"/>
      <c r="BVI77" s="222"/>
      <c r="BVJ77" s="222"/>
      <c r="BVK77" s="222"/>
      <c r="BVL77" s="222"/>
      <c r="BVM77" s="222"/>
      <c r="BVN77" s="222"/>
      <c r="BVO77" s="222"/>
      <c r="BVP77" s="222"/>
      <c r="BVQ77" s="222"/>
      <c r="BVR77" s="222"/>
      <c r="BVS77" s="222"/>
      <c r="BVT77" s="222"/>
      <c r="BVU77" s="222"/>
      <c r="BVV77" s="222"/>
      <c r="BVW77" s="222"/>
      <c r="BVX77" s="222"/>
      <c r="BVY77" s="222"/>
      <c r="BVZ77" s="222"/>
      <c r="BWA77" s="222"/>
      <c r="BWB77" s="222"/>
      <c r="BWC77" s="222"/>
      <c r="BWD77" s="222"/>
      <c r="BWE77" s="222"/>
      <c r="BWF77" s="222"/>
      <c r="BWG77" s="222"/>
      <c r="BWH77" s="222"/>
      <c r="BWI77" s="222"/>
      <c r="BWJ77" s="222"/>
      <c r="BWK77" s="222"/>
      <c r="BWL77" s="222"/>
      <c r="BWM77" s="222"/>
      <c r="BWN77" s="222"/>
      <c r="BWO77" s="222"/>
      <c r="BWP77" s="222"/>
      <c r="BWQ77" s="222"/>
      <c r="BWR77" s="222"/>
      <c r="BWS77" s="222"/>
      <c r="BWT77" s="222"/>
      <c r="BWU77" s="222"/>
      <c r="BWV77" s="222"/>
      <c r="BWW77" s="222"/>
      <c r="BWX77" s="222"/>
      <c r="BWY77" s="222"/>
      <c r="BWZ77" s="222"/>
      <c r="BXA77" s="222"/>
      <c r="BXB77" s="222"/>
      <c r="BXC77" s="222"/>
      <c r="BXD77" s="222"/>
      <c r="BXE77" s="222"/>
      <c r="BXF77" s="222"/>
      <c r="BXG77" s="222"/>
      <c r="BXH77" s="222"/>
      <c r="BXI77" s="222"/>
      <c r="BXJ77" s="222"/>
      <c r="BXK77" s="222"/>
      <c r="BXL77" s="222"/>
      <c r="BXM77" s="222"/>
      <c r="BXN77" s="222"/>
      <c r="BXO77" s="222"/>
      <c r="BXP77" s="222"/>
      <c r="BXQ77" s="222"/>
      <c r="BXR77" s="222"/>
      <c r="BXS77" s="222"/>
      <c r="BXT77" s="222"/>
      <c r="BXU77" s="222"/>
      <c r="BXV77" s="222"/>
      <c r="BXW77" s="222"/>
      <c r="BXX77" s="222"/>
      <c r="BXY77" s="222"/>
      <c r="BXZ77" s="222"/>
      <c r="BYA77" s="222"/>
      <c r="BYB77" s="222"/>
      <c r="BYC77" s="222"/>
      <c r="BYD77" s="222"/>
      <c r="BYE77" s="222"/>
      <c r="BYF77" s="222"/>
      <c r="BYG77" s="222"/>
      <c r="BYH77" s="222"/>
      <c r="BYI77" s="222"/>
      <c r="BYJ77" s="222"/>
      <c r="BYK77" s="222"/>
      <c r="BYL77" s="222"/>
      <c r="BYM77" s="222"/>
      <c r="BYN77" s="222"/>
      <c r="BYO77" s="222"/>
      <c r="BYP77" s="222"/>
      <c r="BYQ77" s="222"/>
      <c r="BYR77" s="222"/>
      <c r="BYS77" s="222"/>
      <c r="BYT77" s="222"/>
      <c r="BYU77" s="222"/>
      <c r="BYV77" s="222"/>
      <c r="BYW77" s="222"/>
      <c r="BYX77" s="222"/>
      <c r="BYY77" s="222"/>
      <c r="BYZ77" s="222"/>
      <c r="BZA77" s="222"/>
      <c r="BZB77" s="222"/>
      <c r="BZC77" s="222"/>
      <c r="BZD77" s="222"/>
      <c r="BZE77" s="222"/>
      <c r="BZF77" s="222"/>
      <c r="BZG77" s="222"/>
      <c r="BZH77" s="222"/>
      <c r="BZI77" s="222"/>
      <c r="BZJ77" s="222"/>
      <c r="BZK77" s="222"/>
      <c r="BZL77" s="222"/>
      <c r="BZM77" s="222"/>
      <c r="BZN77" s="222"/>
      <c r="BZO77" s="222"/>
      <c r="BZP77" s="222"/>
      <c r="BZQ77" s="222"/>
      <c r="BZR77" s="222"/>
      <c r="BZS77" s="222"/>
      <c r="BZT77" s="222"/>
      <c r="BZU77" s="222"/>
      <c r="BZV77" s="222"/>
      <c r="BZW77" s="222"/>
      <c r="BZX77" s="222"/>
      <c r="BZY77" s="222"/>
      <c r="BZZ77" s="222"/>
      <c r="CAA77" s="222"/>
      <c r="CAB77" s="222"/>
      <c r="CAC77" s="222"/>
      <c r="CAD77" s="222"/>
      <c r="CAE77" s="222"/>
      <c r="CAF77" s="222"/>
      <c r="CAG77" s="222"/>
      <c r="CAH77" s="222"/>
      <c r="CAI77" s="222"/>
      <c r="CAJ77" s="222"/>
      <c r="CAK77" s="222"/>
      <c r="CAL77" s="222"/>
      <c r="CAM77" s="222"/>
      <c r="CAN77" s="222"/>
      <c r="CAO77" s="222"/>
      <c r="CAP77" s="222"/>
      <c r="CAQ77" s="222"/>
      <c r="CAR77" s="222"/>
      <c r="CAS77" s="222"/>
      <c r="CAT77" s="222"/>
      <c r="CAU77" s="222"/>
      <c r="CAV77" s="222"/>
      <c r="CAW77" s="222"/>
      <c r="CAX77" s="222"/>
      <c r="CAY77" s="222"/>
      <c r="CAZ77" s="222"/>
      <c r="CBA77" s="222"/>
      <c r="CBB77" s="222"/>
      <c r="CBC77" s="222"/>
      <c r="CBD77" s="222"/>
      <c r="CBE77" s="222"/>
      <c r="CBF77" s="222"/>
      <c r="CBG77" s="222"/>
      <c r="CBH77" s="222"/>
      <c r="CBI77" s="222"/>
      <c r="CBJ77" s="222"/>
      <c r="CBK77" s="222"/>
      <c r="CBL77" s="222"/>
      <c r="CBM77" s="222"/>
      <c r="CBN77" s="222"/>
      <c r="CBO77" s="222"/>
      <c r="CBP77" s="222"/>
      <c r="CBQ77" s="222"/>
      <c r="CBR77" s="222"/>
      <c r="CBS77" s="222"/>
      <c r="CBT77" s="222"/>
      <c r="CBU77" s="222"/>
      <c r="CBV77" s="222"/>
      <c r="CBW77" s="222"/>
      <c r="CBX77" s="222"/>
      <c r="CBY77" s="222"/>
      <c r="CBZ77" s="222"/>
      <c r="CCA77" s="222"/>
      <c r="CCB77" s="222"/>
      <c r="CCC77" s="222"/>
      <c r="CCD77" s="222"/>
      <c r="CCE77" s="222"/>
      <c r="CCF77" s="222"/>
      <c r="CCG77" s="222"/>
      <c r="CCH77" s="222"/>
      <c r="CCI77" s="222"/>
      <c r="CCJ77" s="222"/>
      <c r="CCK77" s="222"/>
      <c r="CCL77" s="222"/>
      <c r="CCM77" s="222"/>
      <c r="CCN77" s="222"/>
      <c r="CCO77" s="222"/>
      <c r="CCP77" s="222"/>
      <c r="CCQ77" s="222"/>
      <c r="CCR77" s="222"/>
      <c r="CCS77" s="222"/>
      <c r="CCT77" s="222"/>
      <c r="CCU77" s="222"/>
      <c r="CCV77" s="222"/>
      <c r="CCW77" s="222"/>
      <c r="CCX77" s="222"/>
      <c r="CCY77" s="222"/>
      <c r="CCZ77" s="222"/>
      <c r="CDA77" s="222"/>
      <c r="CDB77" s="222"/>
      <c r="CDC77" s="222"/>
      <c r="CDD77" s="222"/>
      <c r="CDE77" s="222"/>
      <c r="CDF77" s="222"/>
      <c r="CDG77" s="222"/>
      <c r="CDH77" s="222"/>
      <c r="CDI77" s="222"/>
      <c r="CDJ77" s="222"/>
      <c r="CDK77" s="222"/>
      <c r="CDL77" s="222"/>
      <c r="CDM77" s="222"/>
      <c r="CDN77" s="222"/>
      <c r="CDO77" s="222"/>
      <c r="CDP77" s="222"/>
      <c r="CDQ77" s="222"/>
      <c r="CDR77" s="222"/>
      <c r="CDS77" s="222"/>
      <c r="CDT77" s="222"/>
      <c r="CDU77" s="222"/>
      <c r="CDV77" s="222"/>
      <c r="CDW77" s="222"/>
      <c r="CDX77" s="222"/>
      <c r="CDY77" s="222"/>
      <c r="CDZ77" s="222"/>
      <c r="CEA77" s="222"/>
      <c r="CEB77" s="222"/>
      <c r="CEC77" s="222"/>
      <c r="CED77" s="222"/>
      <c r="CEE77" s="222"/>
      <c r="CEF77" s="222"/>
      <c r="CEG77" s="222"/>
      <c r="CEH77" s="222"/>
      <c r="CEI77" s="222"/>
      <c r="CEJ77" s="222"/>
      <c r="CEK77" s="222"/>
      <c r="CEL77" s="222"/>
      <c r="CEM77" s="222"/>
      <c r="CEN77" s="222"/>
      <c r="CEO77" s="222"/>
      <c r="CEP77" s="222"/>
      <c r="CEQ77" s="222"/>
      <c r="CER77" s="222"/>
      <c r="CES77" s="222"/>
      <c r="CET77" s="222"/>
      <c r="CEU77" s="222"/>
      <c r="CEV77" s="222"/>
      <c r="CEW77" s="222"/>
      <c r="CEX77" s="222"/>
      <c r="CEY77" s="222"/>
      <c r="CEZ77" s="222"/>
      <c r="CFA77" s="222"/>
      <c r="CFB77" s="222"/>
      <c r="CFC77" s="222"/>
      <c r="CFD77" s="222"/>
      <c r="CFE77" s="222"/>
      <c r="CFF77" s="222"/>
      <c r="CFG77" s="222"/>
      <c r="CFH77" s="222"/>
      <c r="CFI77" s="222"/>
      <c r="CFJ77" s="222"/>
      <c r="CFK77" s="222"/>
      <c r="CFL77" s="222"/>
      <c r="CFM77" s="222"/>
      <c r="CFN77" s="222"/>
      <c r="CFO77" s="222"/>
      <c r="CFP77" s="222"/>
      <c r="CFQ77" s="222"/>
      <c r="CFR77" s="222"/>
      <c r="CFS77" s="222"/>
      <c r="CFT77" s="222"/>
      <c r="CFU77" s="222"/>
      <c r="CFV77" s="222"/>
      <c r="CFW77" s="222"/>
      <c r="CFX77" s="222"/>
      <c r="CFY77" s="222"/>
      <c r="CFZ77" s="222"/>
      <c r="CGA77" s="222"/>
      <c r="CGB77" s="222"/>
      <c r="CGC77" s="222"/>
      <c r="CGD77" s="222"/>
      <c r="CGE77" s="222"/>
      <c r="CGF77" s="222"/>
      <c r="CGG77" s="222"/>
      <c r="CGH77" s="222"/>
      <c r="CGI77" s="222"/>
      <c r="CGJ77" s="222"/>
      <c r="CGK77" s="222"/>
      <c r="CGL77" s="222"/>
      <c r="CGM77" s="222"/>
      <c r="CGN77" s="222"/>
      <c r="CGO77" s="222"/>
      <c r="CGP77" s="222"/>
      <c r="CGQ77" s="222"/>
      <c r="CGR77" s="222"/>
      <c r="CGS77" s="222"/>
      <c r="CGT77" s="222"/>
      <c r="CGU77" s="222"/>
      <c r="CGV77" s="222"/>
      <c r="CGW77" s="222"/>
      <c r="CGX77" s="222"/>
      <c r="CGY77" s="222"/>
      <c r="CGZ77" s="222"/>
      <c r="CHA77" s="222"/>
      <c r="CHB77" s="222"/>
      <c r="CHC77" s="222"/>
      <c r="CHD77" s="222"/>
      <c r="CHE77" s="222"/>
      <c r="CHF77" s="222"/>
      <c r="CHG77" s="222"/>
      <c r="CHH77" s="222"/>
      <c r="CHI77" s="222"/>
      <c r="CHJ77" s="222"/>
      <c r="CHK77" s="222"/>
      <c r="CHL77" s="222"/>
      <c r="CHM77" s="222"/>
      <c r="CHN77" s="222"/>
      <c r="CHO77" s="222"/>
      <c r="CHP77" s="222"/>
      <c r="CHQ77" s="222"/>
      <c r="CHR77" s="222"/>
      <c r="CHS77" s="222"/>
      <c r="CHT77" s="222"/>
      <c r="CHU77" s="222"/>
      <c r="CHV77" s="222"/>
      <c r="CHW77" s="222"/>
      <c r="CHX77" s="222"/>
      <c r="CHY77" s="222"/>
      <c r="CHZ77" s="222"/>
      <c r="CIA77" s="222"/>
      <c r="CIB77" s="222"/>
      <c r="CIC77" s="222"/>
      <c r="CID77" s="222"/>
      <c r="CIE77" s="222"/>
      <c r="CIF77" s="222"/>
      <c r="CIG77" s="222"/>
      <c r="CIH77" s="222"/>
      <c r="CII77" s="222"/>
      <c r="CIJ77" s="222"/>
      <c r="CIK77" s="222"/>
      <c r="CIL77" s="222"/>
      <c r="CIM77" s="222"/>
      <c r="CIN77" s="222"/>
      <c r="CIO77" s="222"/>
      <c r="CIP77" s="222"/>
      <c r="CIQ77" s="222"/>
      <c r="CIR77" s="222"/>
      <c r="CIS77" s="222"/>
      <c r="CIT77" s="222"/>
      <c r="CIU77" s="222"/>
      <c r="CIV77" s="222"/>
      <c r="CIW77" s="222"/>
      <c r="CIX77" s="222"/>
      <c r="CIY77" s="222"/>
      <c r="CIZ77" s="222"/>
      <c r="CJA77" s="222"/>
      <c r="CJB77" s="222"/>
      <c r="CJC77" s="222"/>
      <c r="CJD77" s="222"/>
      <c r="CJE77" s="222"/>
      <c r="CJF77" s="222"/>
      <c r="CJG77" s="222"/>
      <c r="CJH77" s="222"/>
      <c r="CJI77" s="222"/>
      <c r="CJJ77" s="222"/>
      <c r="CJK77" s="222"/>
      <c r="CJL77" s="222"/>
      <c r="CJM77" s="222"/>
      <c r="CJN77" s="222"/>
      <c r="CJO77" s="222"/>
      <c r="CJP77" s="222"/>
      <c r="CJQ77" s="222"/>
      <c r="CJR77" s="222"/>
      <c r="CJS77" s="222"/>
      <c r="CJT77" s="222"/>
      <c r="CJU77" s="222"/>
      <c r="CJV77" s="222"/>
      <c r="CJW77" s="222"/>
      <c r="CJX77" s="222"/>
      <c r="CJY77" s="222"/>
      <c r="CJZ77" s="222"/>
      <c r="CKA77" s="222"/>
      <c r="CKB77" s="222"/>
      <c r="CKC77" s="222"/>
      <c r="CKD77" s="222"/>
      <c r="CKE77" s="222"/>
      <c r="CKF77" s="222"/>
      <c r="CKG77" s="222"/>
      <c r="CKH77" s="222"/>
      <c r="CKI77" s="222"/>
      <c r="CKJ77" s="222"/>
      <c r="CKK77" s="222"/>
      <c r="CKL77" s="222"/>
      <c r="CKM77" s="222"/>
      <c r="CKN77" s="222"/>
      <c r="CKO77" s="222"/>
      <c r="CKP77" s="222"/>
      <c r="CKQ77" s="222"/>
      <c r="CKR77" s="222"/>
      <c r="CKS77" s="222"/>
      <c r="CKT77" s="222"/>
      <c r="CKU77" s="222"/>
      <c r="CKV77" s="222"/>
      <c r="CKW77" s="222"/>
      <c r="CKX77" s="222"/>
      <c r="CKY77" s="222"/>
      <c r="CKZ77" s="222"/>
      <c r="CLA77" s="222"/>
      <c r="CLB77" s="222"/>
      <c r="CLC77" s="222"/>
      <c r="CLD77" s="222"/>
      <c r="CLE77" s="222"/>
      <c r="CLF77" s="222"/>
      <c r="CLG77" s="222"/>
      <c r="CLH77" s="222"/>
      <c r="CLI77" s="222"/>
      <c r="CLJ77" s="222"/>
      <c r="CLK77" s="222"/>
      <c r="CLL77" s="222"/>
      <c r="CLM77" s="222"/>
      <c r="CLN77" s="222"/>
      <c r="CLO77" s="222"/>
      <c r="CLP77" s="222"/>
      <c r="CLQ77" s="222"/>
      <c r="CLR77" s="222"/>
      <c r="CLS77" s="222"/>
      <c r="CLT77" s="222"/>
      <c r="CLU77" s="222"/>
      <c r="CLV77" s="222"/>
      <c r="CLW77" s="222"/>
      <c r="CLX77" s="222"/>
      <c r="CLY77" s="222"/>
      <c r="CLZ77" s="222"/>
      <c r="CMA77" s="222"/>
      <c r="CMB77" s="222"/>
      <c r="CMC77" s="222"/>
      <c r="CMD77" s="222"/>
      <c r="CME77" s="222"/>
      <c r="CMF77" s="222"/>
      <c r="CMG77" s="222"/>
      <c r="CMH77" s="222"/>
      <c r="CMI77" s="222"/>
      <c r="CMJ77" s="222"/>
      <c r="CMK77" s="222"/>
      <c r="CML77" s="222"/>
      <c r="CMM77" s="222"/>
      <c r="CMN77" s="222"/>
      <c r="CMO77" s="222"/>
      <c r="CMP77" s="222"/>
      <c r="CMQ77" s="222"/>
      <c r="CMR77" s="222"/>
      <c r="CMS77" s="222"/>
      <c r="CMT77" s="222"/>
      <c r="CMU77" s="222"/>
      <c r="CMV77" s="222"/>
      <c r="CMW77" s="222"/>
      <c r="CMX77" s="222"/>
      <c r="CMY77" s="222"/>
      <c r="CMZ77" s="222"/>
      <c r="CNA77" s="222"/>
      <c r="CNB77" s="222"/>
      <c r="CNC77" s="222"/>
      <c r="CND77" s="222"/>
      <c r="CNE77" s="222"/>
      <c r="CNF77" s="222"/>
      <c r="CNG77" s="222"/>
      <c r="CNH77" s="222"/>
      <c r="CNI77" s="222"/>
      <c r="CNJ77" s="222"/>
      <c r="CNK77" s="222"/>
      <c r="CNL77" s="222"/>
      <c r="CNM77" s="222"/>
      <c r="CNN77" s="222"/>
      <c r="CNO77" s="222"/>
      <c r="CNP77" s="222"/>
      <c r="CNQ77" s="222"/>
      <c r="CNR77" s="222"/>
      <c r="CNS77" s="222"/>
      <c r="CNT77" s="222"/>
      <c r="CNU77" s="222"/>
      <c r="CNV77" s="222"/>
      <c r="CNW77" s="222"/>
      <c r="CNX77" s="222"/>
      <c r="CNY77" s="222"/>
      <c r="CNZ77" s="222"/>
      <c r="COA77" s="222"/>
      <c r="COB77" s="222"/>
      <c r="COC77" s="222"/>
      <c r="COD77" s="222"/>
      <c r="COE77" s="222"/>
      <c r="COF77" s="222"/>
      <c r="COG77" s="222"/>
      <c r="COH77" s="222"/>
      <c r="COI77" s="222"/>
      <c r="COJ77" s="222"/>
      <c r="COK77" s="222"/>
      <c r="COL77" s="222"/>
      <c r="COM77" s="222"/>
      <c r="CON77" s="222"/>
      <c r="COO77" s="222"/>
      <c r="COP77" s="222"/>
      <c r="COQ77" s="222"/>
      <c r="COR77" s="222"/>
      <c r="COS77" s="222"/>
      <c r="COT77" s="222"/>
      <c r="COU77" s="222"/>
      <c r="COV77" s="222"/>
      <c r="COW77" s="222"/>
      <c r="COX77" s="222"/>
      <c r="COY77" s="222"/>
      <c r="COZ77" s="222"/>
      <c r="CPA77" s="222"/>
      <c r="CPB77" s="222"/>
      <c r="CPC77" s="222"/>
      <c r="CPD77" s="222"/>
      <c r="CPE77" s="222"/>
      <c r="CPF77" s="222"/>
      <c r="CPG77" s="222"/>
      <c r="CPH77" s="222"/>
      <c r="CPI77" s="222"/>
      <c r="CPJ77" s="222"/>
      <c r="CPK77" s="222"/>
      <c r="CPL77" s="222"/>
      <c r="CPM77" s="222"/>
      <c r="CPN77" s="222"/>
      <c r="CPO77" s="222"/>
      <c r="CPP77" s="222"/>
      <c r="CPQ77" s="222"/>
      <c r="CPR77" s="222"/>
      <c r="CPS77" s="222"/>
      <c r="CPT77" s="222"/>
      <c r="CPU77" s="222"/>
      <c r="CPV77" s="222"/>
      <c r="CPW77" s="222"/>
      <c r="CPX77" s="222"/>
      <c r="CPY77" s="222"/>
      <c r="CPZ77" s="222"/>
      <c r="CQA77" s="222"/>
      <c r="CQB77" s="222"/>
      <c r="CQC77" s="222"/>
      <c r="CQD77" s="222"/>
      <c r="CQE77" s="222"/>
      <c r="CQF77" s="222"/>
      <c r="CQG77" s="222"/>
      <c r="CQH77" s="222"/>
      <c r="CQI77" s="222"/>
      <c r="CQJ77" s="222"/>
      <c r="CQK77" s="222"/>
      <c r="CQL77" s="222"/>
      <c r="CQM77" s="222"/>
      <c r="CQN77" s="222"/>
      <c r="CQO77" s="222"/>
      <c r="CQP77" s="222"/>
      <c r="CQQ77" s="222"/>
      <c r="CQR77" s="222"/>
      <c r="CQS77" s="222"/>
      <c r="CQT77" s="222"/>
      <c r="CQU77" s="222"/>
      <c r="CQV77" s="222"/>
      <c r="CQW77" s="222"/>
      <c r="CQX77" s="222"/>
      <c r="CQY77" s="222"/>
      <c r="CQZ77" s="222"/>
      <c r="CRA77" s="222"/>
      <c r="CRB77" s="222"/>
      <c r="CRC77" s="222"/>
      <c r="CRD77" s="222"/>
      <c r="CRE77" s="222"/>
      <c r="CRF77" s="222"/>
      <c r="CRG77" s="222"/>
      <c r="CRH77" s="222"/>
      <c r="CRI77" s="222"/>
      <c r="CRJ77" s="222"/>
      <c r="CRK77" s="222"/>
      <c r="CRL77" s="222"/>
      <c r="CRM77" s="222"/>
      <c r="CRN77" s="222"/>
      <c r="CRO77" s="222"/>
      <c r="CRP77" s="222"/>
      <c r="CRQ77" s="222"/>
      <c r="CRR77" s="222"/>
      <c r="CRS77" s="222"/>
      <c r="CRT77" s="222"/>
      <c r="CRU77" s="222"/>
      <c r="CRV77" s="222"/>
      <c r="CRW77" s="222"/>
      <c r="CRX77" s="222"/>
      <c r="CRY77" s="222"/>
      <c r="CRZ77" s="222"/>
      <c r="CSA77" s="222"/>
      <c r="CSB77" s="222"/>
      <c r="CSC77" s="222"/>
      <c r="CSD77" s="222"/>
      <c r="CSE77" s="222"/>
      <c r="CSF77" s="222"/>
      <c r="CSG77" s="222"/>
      <c r="CSH77" s="222"/>
      <c r="CSI77" s="222"/>
      <c r="CSJ77" s="222"/>
      <c r="CSK77" s="222"/>
      <c r="CSL77" s="222"/>
      <c r="CSM77" s="222"/>
      <c r="CSN77" s="222"/>
      <c r="CSO77" s="222"/>
      <c r="CSP77" s="222"/>
      <c r="CSQ77" s="222"/>
      <c r="CSR77" s="222"/>
      <c r="CSS77" s="222"/>
      <c r="CST77" s="222"/>
      <c r="CSU77" s="222"/>
      <c r="CSV77" s="222"/>
      <c r="CSW77" s="222"/>
      <c r="CSX77" s="222"/>
      <c r="CSY77" s="222"/>
      <c r="CSZ77" s="222"/>
      <c r="CTA77" s="222"/>
      <c r="CTB77" s="222"/>
      <c r="CTC77" s="222"/>
      <c r="CTD77" s="222"/>
      <c r="CTE77" s="222"/>
      <c r="CTF77" s="222"/>
      <c r="CTG77" s="222"/>
      <c r="CTH77" s="222"/>
      <c r="CTI77" s="222"/>
      <c r="CTJ77" s="222"/>
      <c r="CTK77" s="222"/>
      <c r="CTL77" s="222"/>
      <c r="CTM77" s="222"/>
      <c r="CTN77" s="222"/>
      <c r="CTO77" s="222"/>
      <c r="CTP77" s="222"/>
      <c r="CTQ77" s="222"/>
      <c r="CTR77" s="222"/>
      <c r="CTS77" s="222"/>
      <c r="CTT77" s="222"/>
      <c r="CTU77" s="222"/>
      <c r="CTV77" s="222"/>
      <c r="CTW77" s="222"/>
      <c r="CTX77" s="222"/>
      <c r="CTY77" s="222"/>
      <c r="CTZ77" s="222"/>
      <c r="CUA77" s="222"/>
      <c r="CUB77" s="222"/>
      <c r="CUC77" s="222"/>
      <c r="CUD77" s="222"/>
      <c r="CUE77" s="222"/>
      <c r="CUF77" s="222"/>
      <c r="CUG77" s="222"/>
      <c r="CUH77" s="222"/>
      <c r="CUI77" s="222"/>
      <c r="CUJ77" s="222"/>
      <c r="CUK77" s="222"/>
      <c r="CUL77" s="222"/>
      <c r="CUM77" s="222"/>
      <c r="CUN77" s="222"/>
      <c r="CUO77" s="222"/>
      <c r="CUP77" s="222"/>
      <c r="CUQ77" s="222"/>
      <c r="CUR77" s="222"/>
      <c r="CUS77" s="222"/>
      <c r="CUT77" s="222"/>
      <c r="CUU77" s="222"/>
      <c r="CUV77" s="222"/>
      <c r="CUW77" s="222"/>
      <c r="CUX77" s="222"/>
      <c r="CUY77" s="222"/>
      <c r="CUZ77" s="222"/>
      <c r="CVA77" s="222"/>
      <c r="CVB77" s="222"/>
      <c r="CVC77" s="222"/>
      <c r="CVD77" s="222"/>
      <c r="CVE77" s="222"/>
      <c r="CVF77" s="222"/>
      <c r="CVG77" s="222"/>
      <c r="CVH77" s="222"/>
      <c r="CVI77" s="222"/>
      <c r="CVJ77" s="222"/>
      <c r="CVK77" s="222"/>
      <c r="CVL77" s="222"/>
      <c r="CVM77" s="222"/>
      <c r="CVN77" s="222"/>
      <c r="CVO77" s="222"/>
      <c r="CVP77" s="222"/>
      <c r="CVQ77" s="222"/>
      <c r="CVR77" s="222"/>
      <c r="CVS77" s="222"/>
      <c r="CVT77" s="222"/>
      <c r="CVU77" s="222"/>
      <c r="CVV77" s="222"/>
      <c r="CVW77" s="222"/>
      <c r="CVX77" s="222"/>
      <c r="CVY77" s="222"/>
      <c r="CVZ77" s="222"/>
      <c r="CWA77" s="222"/>
      <c r="CWB77" s="222"/>
      <c r="CWC77" s="222"/>
      <c r="CWD77" s="222"/>
      <c r="CWE77" s="222"/>
      <c r="CWF77" s="222"/>
      <c r="CWG77" s="222"/>
      <c r="CWH77" s="222"/>
      <c r="CWI77" s="222"/>
      <c r="CWJ77" s="222"/>
      <c r="CWK77" s="222"/>
      <c r="CWL77" s="222"/>
      <c r="CWM77" s="222"/>
      <c r="CWN77" s="222"/>
      <c r="CWO77" s="222"/>
      <c r="CWP77" s="222"/>
      <c r="CWQ77" s="222"/>
      <c r="CWR77" s="222"/>
      <c r="CWS77" s="222"/>
      <c r="CWT77" s="222"/>
      <c r="CWU77" s="222"/>
      <c r="CWV77" s="222"/>
      <c r="CWW77" s="222"/>
      <c r="CWX77" s="222"/>
      <c r="CWY77" s="222"/>
      <c r="CWZ77" s="222"/>
      <c r="CXA77" s="222"/>
      <c r="CXB77" s="222"/>
      <c r="CXC77" s="222"/>
      <c r="CXD77" s="222"/>
      <c r="CXE77" s="222"/>
      <c r="CXF77" s="222"/>
      <c r="CXG77" s="222"/>
      <c r="CXH77" s="222"/>
      <c r="CXI77" s="222"/>
      <c r="CXJ77" s="222"/>
      <c r="CXK77" s="222"/>
      <c r="CXL77" s="222"/>
      <c r="CXM77" s="222"/>
      <c r="CXN77" s="222"/>
      <c r="CXO77" s="222"/>
      <c r="CXP77" s="222"/>
      <c r="CXQ77" s="222"/>
      <c r="CXR77" s="222"/>
      <c r="CXS77" s="222"/>
      <c r="CXT77" s="222"/>
      <c r="CXU77" s="222"/>
      <c r="CXV77" s="222"/>
      <c r="CXW77" s="222"/>
      <c r="CXX77" s="222"/>
      <c r="CXY77" s="222"/>
      <c r="CXZ77" s="222"/>
      <c r="CYA77" s="222"/>
      <c r="CYB77" s="222"/>
      <c r="CYC77" s="222"/>
      <c r="CYD77" s="222"/>
      <c r="CYE77" s="222"/>
      <c r="CYF77" s="222"/>
      <c r="CYG77" s="222"/>
      <c r="CYH77" s="222"/>
      <c r="CYI77" s="222"/>
      <c r="CYJ77" s="222"/>
      <c r="CYK77" s="222"/>
      <c r="CYL77" s="222"/>
      <c r="CYM77" s="222"/>
      <c r="CYN77" s="222"/>
      <c r="CYO77" s="222"/>
      <c r="CYP77" s="222"/>
      <c r="CYQ77" s="222"/>
      <c r="CYR77" s="222"/>
      <c r="CYS77" s="222"/>
      <c r="CYT77" s="222"/>
      <c r="CYU77" s="222"/>
      <c r="CYV77" s="222"/>
      <c r="CYW77" s="222"/>
      <c r="CYX77" s="222"/>
      <c r="CYY77" s="222"/>
      <c r="CYZ77" s="222"/>
      <c r="CZA77" s="222"/>
      <c r="CZB77" s="222"/>
      <c r="CZC77" s="222"/>
      <c r="CZD77" s="222"/>
      <c r="CZE77" s="222"/>
      <c r="CZF77" s="222"/>
      <c r="CZG77" s="222"/>
      <c r="CZH77" s="222"/>
      <c r="CZI77" s="222"/>
      <c r="CZJ77" s="222"/>
      <c r="CZK77" s="222"/>
      <c r="CZL77" s="222"/>
      <c r="CZM77" s="222"/>
      <c r="CZN77" s="222"/>
      <c r="CZO77" s="222"/>
      <c r="CZP77" s="222"/>
      <c r="CZQ77" s="222"/>
      <c r="CZR77" s="222"/>
      <c r="CZS77" s="222"/>
      <c r="CZT77" s="222"/>
      <c r="CZU77" s="222"/>
      <c r="CZV77" s="222"/>
      <c r="CZW77" s="222"/>
      <c r="CZX77" s="222"/>
      <c r="CZY77" s="222"/>
      <c r="CZZ77" s="222"/>
      <c r="DAA77" s="222"/>
      <c r="DAB77" s="222"/>
      <c r="DAC77" s="222"/>
      <c r="DAD77" s="222"/>
      <c r="DAE77" s="222"/>
      <c r="DAF77" s="222"/>
      <c r="DAG77" s="222"/>
      <c r="DAH77" s="222"/>
      <c r="DAI77" s="222"/>
      <c r="DAJ77" s="222"/>
      <c r="DAK77" s="222"/>
      <c r="DAL77" s="222"/>
      <c r="DAM77" s="222"/>
      <c r="DAN77" s="222"/>
      <c r="DAO77" s="222"/>
      <c r="DAP77" s="222"/>
      <c r="DAQ77" s="222"/>
      <c r="DAR77" s="222"/>
      <c r="DAS77" s="222"/>
      <c r="DAT77" s="222"/>
      <c r="DAU77" s="222"/>
      <c r="DAV77" s="222"/>
      <c r="DAW77" s="222"/>
      <c r="DAX77" s="222"/>
      <c r="DAY77" s="222"/>
      <c r="DAZ77" s="222"/>
      <c r="DBA77" s="222"/>
      <c r="DBB77" s="222"/>
      <c r="DBC77" s="222"/>
      <c r="DBD77" s="222"/>
      <c r="DBE77" s="222"/>
      <c r="DBF77" s="222"/>
      <c r="DBG77" s="222"/>
      <c r="DBH77" s="222"/>
      <c r="DBI77" s="222"/>
      <c r="DBJ77" s="222"/>
      <c r="DBK77" s="222"/>
      <c r="DBL77" s="222"/>
      <c r="DBM77" s="222"/>
      <c r="DBN77" s="222"/>
      <c r="DBO77" s="222"/>
      <c r="DBP77" s="222"/>
      <c r="DBQ77" s="222"/>
      <c r="DBR77" s="222"/>
      <c r="DBS77" s="222"/>
      <c r="DBT77" s="222"/>
      <c r="DBU77" s="222"/>
      <c r="DBV77" s="222"/>
      <c r="DBW77" s="222"/>
      <c r="DBX77" s="222"/>
      <c r="DBY77" s="222"/>
      <c r="DBZ77" s="222"/>
      <c r="DCA77" s="222"/>
      <c r="DCB77" s="222"/>
      <c r="DCC77" s="222"/>
      <c r="DCD77" s="222"/>
      <c r="DCE77" s="222"/>
      <c r="DCF77" s="222"/>
      <c r="DCG77" s="222"/>
      <c r="DCH77" s="222"/>
      <c r="DCI77" s="222"/>
      <c r="DCJ77" s="222"/>
      <c r="DCK77" s="222"/>
      <c r="DCL77" s="222"/>
      <c r="DCM77" s="222"/>
      <c r="DCN77" s="222"/>
      <c r="DCO77" s="222"/>
      <c r="DCP77" s="222"/>
      <c r="DCQ77" s="222"/>
      <c r="DCR77" s="222"/>
      <c r="DCS77" s="222"/>
      <c r="DCT77" s="222"/>
      <c r="DCU77" s="222"/>
      <c r="DCV77" s="222"/>
      <c r="DCW77" s="222"/>
      <c r="DCX77" s="222"/>
      <c r="DCY77" s="222"/>
      <c r="DCZ77" s="222"/>
      <c r="DDA77" s="222"/>
      <c r="DDB77" s="222"/>
      <c r="DDC77" s="222"/>
      <c r="DDD77" s="222"/>
      <c r="DDE77" s="222"/>
      <c r="DDF77" s="222"/>
      <c r="DDG77" s="222"/>
      <c r="DDH77" s="222"/>
      <c r="DDI77" s="222"/>
      <c r="DDJ77" s="222"/>
      <c r="DDK77" s="222"/>
      <c r="DDL77" s="222"/>
      <c r="DDM77" s="222"/>
      <c r="DDN77" s="222"/>
      <c r="DDO77" s="222"/>
      <c r="DDP77" s="222"/>
      <c r="DDQ77" s="222"/>
      <c r="DDR77" s="222"/>
      <c r="DDS77" s="222"/>
      <c r="DDT77" s="222"/>
      <c r="DDU77" s="222"/>
      <c r="DDV77" s="222"/>
      <c r="DDW77" s="222"/>
      <c r="DDX77" s="222"/>
      <c r="DDY77" s="222"/>
      <c r="DDZ77" s="222"/>
      <c r="DEA77" s="222"/>
      <c r="DEB77" s="222"/>
      <c r="DEC77" s="222"/>
      <c r="DED77" s="222"/>
      <c r="DEE77" s="222"/>
      <c r="DEF77" s="222"/>
      <c r="DEG77" s="222"/>
      <c r="DEH77" s="222"/>
      <c r="DEI77" s="222"/>
      <c r="DEJ77" s="222"/>
      <c r="DEK77" s="222"/>
      <c r="DEL77" s="222"/>
      <c r="DEM77" s="222"/>
      <c r="DEN77" s="222"/>
      <c r="DEO77" s="222"/>
      <c r="DEP77" s="222"/>
      <c r="DEQ77" s="222"/>
      <c r="DER77" s="222"/>
      <c r="DES77" s="222"/>
      <c r="DET77" s="222"/>
      <c r="DEU77" s="222"/>
      <c r="DEV77" s="222"/>
      <c r="DEW77" s="222"/>
      <c r="DEX77" s="222"/>
      <c r="DEY77" s="222"/>
      <c r="DEZ77" s="222"/>
      <c r="DFA77" s="222"/>
      <c r="DFB77" s="222"/>
      <c r="DFC77" s="222"/>
      <c r="DFD77" s="222"/>
      <c r="DFE77" s="222"/>
      <c r="DFF77" s="222"/>
      <c r="DFG77" s="222"/>
      <c r="DFH77" s="222"/>
      <c r="DFI77" s="222"/>
      <c r="DFJ77" s="222"/>
      <c r="DFK77" s="222"/>
      <c r="DFL77" s="222"/>
      <c r="DFM77" s="222"/>
      <c r="DFN77" s="222"/>
      <c r="DFO77" s="222"/>
      <c r="DFP77" s="222"/>
      <c r="DFQ77" s="222"/>
      <c r="DFR77" s="222"/>
      <c r="DFS77" s="222"/>
      <c r="DFT77" s="222"/>
      <c r="DFU77" s="222"/>
      <c r="DFV77" s="222"/>
      <c r="DFW77" s="222"/>
      <c r="DFX77" s="222"/>
      <c r="DFY77" s="222"/>
      <c r="DFZ77" s="222"/>
      <c r="DGA77" s="222"/>
      <c r="DGB77" s="222"/>
      <c r="DGC77" s="222"/>
      <c r="DGD77" s="222"/>
      <c r="DGE77" s="222"/>
      <c r="DGF77" s="222"/>
      <c r="DGG77" s="222"/>
      <c r="DGH77" s="222"/>
      <c r="DGI77" s="222"/>
      <c r="DGJ77" s="222"/>
      <c r="DGK77" s="222"/>
      <c r="DGL77" s="222"/>
      <c r="DGM77" s="222"/>
      <c r="DGN77" s="222"/>
      <c r="DGO77" s="222"/>
      <c r="DGP77" s="222"/>
      <c r="DGQ77" s="222"/>
      <c r="DGR77" s="222"/>
      <c r="DGS77" s="222"/>
      <c r="DGT77" s="222"/>
      <c r="DGU77" s="222"/>
      <c r="DGV77" s="222"/>
      <c r="DGW77" s="222"/>
      <c r="DGX77" s="222"/>
      <c r="DGY77" s="222"/>
      <c r="DGZ77" s="222"/>
      <c r="DHA77" s="222"/>
      <c r="DHB77" s="222"/>
      <c r="DHC77" s="222"/>
      <c r="DHD77" s="222"/>
      <c r="DHE77" s="222"/>
      <c r="DHF77" s="222"/>
      <c r="DHG77" s="222"/>
      <c r="DHH77" s="222"/>
      <c r="DHI77" s="222"/>
      <c r="DHJ77" s="222"/>
      <c r="DHK77" s="222"/>
      <c r="DHL77" s="222"/>
      <c r="DHM77" s="222"/>
      <c r="DHN77" s="222"/>
      <c r="DHO77" s="222"/>
      <c r="DHP77" s="222"/>
      <c r="DHQ77" s="222"/>
      <c r="DHR77" s="222"/>
      <c r="DHS77" s="222"/>
      <c r="DHT77" s="222"/>
      <c r="DHU77" s="222"/>
      <c r="DHV77" s="222"/>
      <c r="DHW77" s="222"/>
      <c r="DHX77" s="222"/>
      <c r="DHY77" s="222"/>
      <c r="DHZ77" s="222"/>
      <c r="DIA77" s="222"/>
      <c r="DIB77" s="222"/>
      <c r="DIC77" s="222"/>
      <c r="DID77" s="222"/>
      <c r="DIE77" s="222"/>
      <c r="DIF77" s="222"/>
      <c r="DIG77" s="222"/>
      <c r="DIH77" s="222"/>
      <c r="DII77" s="222"/>
      <c r="DIJ77" s="222"/>
      <c r="DIK77" s="222"/>
      <c r="DIL77" s="222"/>
      <c r="DIM77" s="222"/>
      <c r="DIN77" s="222"/>
      <c r="DIO77" s="222"/>
      <c r="DIP77" s="222"/>
      <c r="DIQ77" s="222"/>
      <c r="DIR77" s="222"/>
      <c r="DIS77" s="222"/>
      <c r="DIT77" s="222"/>
      <c r="DIU77" s="222"/>
      <c r="DIV77" s="222"/>
      <c r="DIW77" s="222"/>
      <c r="DIX77" s="222"/>
      <c r="DIY77" s="222"/>
      <c r="DIZ77" s="222"/>
      <c r="DJA77" s="222"/>
      <c r="DJB77" s="222"/>
      <c r="DJC77" s="222"/>
      <c r="DJD77" s="222"/>
      <c r="DJE77" s="222"/>
      <c r="DJF77" s="222"/>
      <c r="DJG77" s="222"/>
      <c r="DJH77" s="222"/>
      <c r="DJI77" s="222"/>
      <c r="DJJ77" s="222"/>
      <c r="DJK77" s="222"/>
      <c r="DJL77" s="222"/>
      <c r="DJM77" s="222"/>
      <c r="DJN77" s="222"/>
      <c r="DJO77" s="222"/>
      <c r="DJP77" s="222"/>
      <c r="DJQ77" s="222"/>
      <c r="DJR77" s="222"/>
      <c r="DJS77" s="222"/>
      <c r="DJT77" s="222"/>
      <c r="DJU77" s="222"/>
      <c r="DJV77" s="222"/>
      <c r="DJW77" s="222"/>
      <c r="DJX77" s="222"/>
      <c r="DJY77" s="222"/>
      <c r="DJZ77" s="222"/>
      <c r="DKA77" s="222"/>
      <c r="DKB77" s="222"/>
      <c r="DKC77" s="222"/>
      <c r="DKD77" s="222"/>
      <c r="DKE77" s="222"/>
      <c r="DKF77" s="222"/>
      <c r="DKG77" s="222"/>
      <c r="DKH77" s="222"/>
      <c r="DKI77" s="222"/>
      <c r="DKJ77" s="222"/>
      <c r="DKK77" s="222"/>
      <c r="DKL77" s="222"/>
      <c r="DKM77" s="222"/>
      <c r="DKN77" s="222"/>
      <c r="DKO77" s="222"/>
      <c r="DKP77" s="222"/>
      <c r="DKQ77" s="222"/>
      <c r="DKR77" s="222"/>
      <c r="DKS77" s="222"/>
      <c r="DKT77" s="222"/>
      <c r="DKU77" s="222"/>
      <c r="DKV77" s="222"/>
      <c r="DKW77" s="222"/>
      <c r="DKX77" s="222"/>
      <c r="DKY77" s="222"/>
      <c r="DKZ77" s="222"/>
      <c r="DLA77" s="222"/>
      <c r="DLB77" s="222"/>
      <c r="DLC77" s="222"/>
      <c r="DLD77" s="222"/>
      <c r="DLE77" s="222"/>
      <c r="DLF77" s="222"/>
      <c r="DLG77" s="222"/>
      <c r="DLH77" s="222"/>
      <c r="DLI77" s="222"/>
      <c r="DLJ77" s="222"/>
      <c r="DLK77" s="222"/>
      <c r="DLL77" s="222"/>
      <c r="DLM77" s="222"/>
      <c r="DLN77" s="222"/>
      <c r="DLO77" s="222"/>
      <c r="DLP77" s="222"/>
      <c r="DLQ77" s="222"/>
      <c r="DLR77" s="222"/>
      <c r="DLS77" s="222"/>
      <c r="DLT77" s="222"/>
      <c r="DLU77" s="222"/>
      <c r="DLV77" s="222"/>
      <c r="DLW77" s="222"/>
      <c r="DLX77" s="222"/>
      <c r="DLY77" s="222"/>
      <c r="DLZ77" s="222"/>
      <c r="DMA77" s="222"/>
      <c r="DMB77" s="222"/>
      <c r="DMC77" s="222"/>
      <c r="DMD77" s="222"/>
      <c r="DME77" s="222"/>
      <c r="DMF77" s="222"/>
      <c r="DMG77" s="222"/>
      <c r="DMH77" s="222"/>
      <c r="DMI77" s="222"/>
      <c r="DMJ77" s="222"/>
      <c r="DMK77" s="222"/>
      <c r="DML77" s="222"/>
      <c r="DMM77" s="222"/>
      <c r="DMN77" s="222"/>
      <c r="DMO77" s="222"/>
      <c r="DMP77" s="222"/>
      <c r="DMQ77" s="222"/>
      <c r="DMR77" s="222"/>
      <c r="DMS77" s="222"/>
      <c r="DMT77" s="222"/>
      <c r="DMU77" s="222"/>
      <c r="DMV77" s="222"/>
      <c r="DMW77" s="222"/>
      <c r="DMX77" s="222"/>
      <c r="DMY77" s="222"/>
      <c r="DMZ77" s="222"/>
      <c r="DNA77" s="222"/>
      <c r="DNB77" s="222"/>
      <c r="DNC77" s="222"/>
      <c r="DND77" s="222"/>
      <c r="DNE77" s="222"/>
      <c r="DNF77" s="222"/>
      <c r="DNG77" s="222"/>
      <c r="DNH77" s="222"/>
      <c r="DNI77" s="222"/>
      <c r="DNJ77" s="222"/>
      <c r="DNK77" s="222"/>
      <c r="DNL77" s="222"/>
      <c r="DNM77" s="222"/>
      <c r="DNN77" s="222"/>
      <c r="DNO77" s="222"/>
      <c r="DNP77" s="222"/>
      <c r="DNQ77" s="222"/>
      <c r="DNR77" s="222"/>
      <c r="DNS77" s="222"/>
      <c r="DNT77" s="222"/>
      <c r="DNU77" s="222"/>
      <c r="DNV77" s="222"/>
      <c r="DNW77" s="222"/>
      <c r="DNX77" s="222"/>
      <c r="DNY77" s="222"/>
      <c r="DNZ77" s="222"/>
      <c r="DOA77" s="222"/>
      <c r="DOB77" s="222"/>
      <c r="DOC77" s="222"/>
      <c r="DOD77" s="222"/>
      <c r="DOE77" s="222"/>
      <c r="DOF77" s="222"/>
      <c r="DOG77" s="222"/>
      <c r="DOH77" s="222"/>
      <c r="DOI77" s="222"/>
      <c r="DOJ77" s="222"/>
      <c r="DOK77" s="222"/>
      <c r="DOL77" s="222"/>
      <c r="DOM77" s="222"/>
      <c r="DON77" s="222"/>
      <c r="DOO77" s="222"/>
      <c r="DOP77" s="222"/>
      <c r="DOQ77" s="222"/>
      <c r="DOR77" s="222"/>
      <c r="DOS77" s="222"/>
      <c r="DOT77" s="222"/>
      <c r="DOU77" s="222"/>
      <c r="DOV77" s="222"/>
      <c r="DOW77" s="222"/>
      <c r="DOX77" s="222"/>
      <c r="DOY77" s="222"/>
      <c r="DOZ77" s="222"/>
      <c r="DPA77" s="222"/>
      <c r="DPB77" s="222"/>
      <c r="DPC77" s="222"/>
      <c r="DPD77" s="222"/>
      <c r="DPE77" s="222"/>
      <c r="DPF77" s="222"/>
      <c r="DPG77" s="222"/>
      <c r="DPH77" s="222"/>
      <c r="DPI77" s="222"/>
      <c r="DPJ77" s="222"/>
      <c r="DPK77" s="222"/>
      <c r="DPL77" s="222"/>
      <c r="DPM77" s="222"/>
      <c r="DPN77" s="222"/>
      <c r="DPO77" s="222"/>
      <c r="DPP77" s="222"/>
      <c r="DPQ77" s="222"/>
      <c r="DPR77" s="222"/>
      <c r="DPS77" s="222"/>
      <c r="DPT77" s="222"/>
      <c r="DPU77" s="222"/>
      <c r="DPV77" s="222"/>
      <c r="DPW77" s="222"/>
      <c r="DPX77" s="222"/>
      <c r="DPY77" s="222"/>
      <c r="DPZ77" s="222"/>
      <c r="DQA77" s="222"/>
      <c r="DQB77" s="222"/>
      <c r="DQC77" s="222"/>
      <c r="DQD77" s="222"/>
      <c r="DQE77" s="222"/>
      <c r="DQF77" s="222"/>
      <c r="DQG77" s="222"/>
      <c r="DQH77" s="222"/>
      <c r="DQI77" s="222"/>
      <c r="DQJ77" s="222"/>
      <c r="DQK77" s="222"/>
      <c r="DQL77" s="222"/>
      <c r="DQM77" s="222"/>
      <c r="DQN77" s="222"/>
      <c r="DQO77" s="222"/>
      <c r="DQP77" s="222"/>
      <c r="DQQ77" s="222"/>
      <c r="DQR77" s="222"/>
      <c r="DQS77" s="222"/>
      <c r="DQT77" s="222"/>
      <c r="DQU77" s="222"/>
      <c r="DQV77" s="222"/>
      <c r="DQW77" s="222"/>
      <c r="DQX77" s="222"/>
      <c r="DQY77" s="222"/>
      <c r="DQZ77" s="222"/>
      <c r="DRA77" s="222"/>
      <c r="DRB77" s="222"/>
      <c r="DRC77" s="222"/>
      <c r="DRD77" s="222"/>
      <c r="DRE77" s="222"/>
      <c r="DRF77" s="222"/>
      <c r="DRG77" s="222"/>
      <c r="DRH77" s="222"/>
      <c r="DRI77" s="222"/>
      <c r="DRJ77" s="222"/>
      <c r="DRK77" s="222"/>
      <c r="DRL77" s="222"/>
      <c r="DRM77" s="222"/>
      <c r="DRN77" s="222"/>
      <c r="DRO77" s="222"/>
      <c r="DRP77" s="222"/>
      <c r="DRQ77" s="222"/>
      <c r="DRR77" s="222"/>
      <c r="DRS77" s="222"/>
      <c r="DRT77" s="222"/>
      <c r="DRU77" s="222"/>
      <c r="DRV77" s="222"/>
      <c r="DRW77" s="222"/>
      <c r="DRX77" s="222"/>
      <c r="DRY77" s="222"/>
      <c r="DRZ77" s="222"/>
      <c r="DSA77" s="222"/>
      <c r="DSB77" s="222"/>
      <c r="DSC77" s="222"/>
      <c r="DSD77" s="222"/>
      <c r="DSE77" s="222"/>
      <c r="DSF77" s="222"/>
      <c r="DSG77" s="222"/>
      <c r="DSH77" s="222"/>
      <c r="DSI77" s="222"/>
      <c r="DSJ77" s="222"/>
      <c r="DSK77" s="222"/>
      <c r="DSL77" s="222"/>
      <c r="DSM77" s="222"/>
      <c r="DSN77" s="222"/>
      <c r="DSO77" s="222"/>
      <c r="DSP77" s="222"/>
      <c r="DSQ77" s="222"/>
      <c r="DSR77" s="222"/>
      <c r="DSS77" s="222"/>
      <c r="DST77" s="222"/>
      <c r="DSU77" s="222"/>
      <c r="DSV77" s="222"/>
      <c r="DSW77" s="222"/>
      <c r="DSX77" s="222"/>
      <c r="DSY77" s="222"/>
      <c r="DSZ77" s="222"/>
      <c r="DTA77" s="222"/>
      <c r="DTB77" s="222"/>
      <c r="DTC77" s="222"/>
      <c r="DTD77" s="222"/>
      <c r="DTE77" s="222"/>
      <c r="DTF77" s="222"/>
      <c r="DTG77" s="222"/>
      <c r="DTH77" s="222"/>
      <c r="DTI77" s="222"/>
      <c r="DTJ77" s="222"/>
      <c r="DTK77" s="222"/>
      <c r="DTL77" s="222"/>
      <c r="DTM77" s="222"/>
      <c r="DTN77" s="222"/>
      <c r="DTO77" s="222"/>
      <c r="DTP77" s="222"/>
      <c r="DTQ77" s="222"/>
      <c r="DTR77" s="222"/>
      <c r="DTS77" s="222"/>
      <c r="DTT77" s="222"/>
      <c r="DTU77" s="222"/>
      <c r="DTV77" s="222"/>
      <c r="DTW77" s="222"/>
      <c r="DTX77" s="222"/>
      <c r="DTY77" s="222"/>
      <c r="DTZ77" s="222"/>
      <c r="DUA77" s="222"/>
      <c r="DUB77" s="222"/>
      <c r="DUC77" s="222"/>
      <c r="DUD77" s="222"/>
      <c r="DUE77" s="222"/>
      <c r="DUF77" s="222"/>
      <c r="DUG77" s="222"/>
      <c r="DUH77" s="222"/>
      <c r="DUI77" s="222"/>
      <c r="DUJ77" s="222"/>
      <c r="DUK77" s="222"/>
      <c r="DUL77" s="222"/>
      <c r="DUM77" s="222"/>
      <c r="DUN77" s="222"/>
      <c r="DUO77" s="222"/>
      <c r="DUP77" s="222"/>
      <c r="DUQ77" s="222"/>
      <c r="DUR77" s="222"/>
      <c r="DUS77" s="222"/>
      <c r="DUT77" s="222"/>
      <c r="DUU77" s="222"/>
      <c r="DUV77" s="222"/>
      <c r="DUW77" s="222"/>
      <c r="DUX77" s="222"/>
      <c r="DUY77" s="222"/>
      <c r="DUZ77" s="222"/>
      <c r="DVA77" s="222"/>
      <c r="DVB77" s="222"/>
      <c r="DVC77" s="222"/>
      <c r="DVD77" s="222"/>
      <c r="DVE77" s="222"/>
      <c r="DVF77" s="222"/>
      <c r="DVG77" s="222"/>
      <c r="DVH77" s="222"/>
      <c r="DVI77" s="222"/>
      <c r="DVJ77" s="222"/>
      <c r="DVK77" s="222"/>
      <c r="DVL77" s="222"/>
      <c r="DVM77" s="222"/>
      <c r="DVN77" s="222"/>
      <c r="DVO77" s="222"/>
      <c r="DVP77" s="222"/>
      <c r="DVQ77" s="222"/>
      <c r="DVR77" s="222"/>
      <c r="DVS77" s="222"/>
      <c r="DVT77" s="222"/>
      <c r="DVU77" s="222"/>
      <c r="DVV77" s="222"/>
      <c r="DVW77" s="222"/>
      <c r="DVX77" s="222"/>
      <c r="DVY77" s="222"/>
      <c r="DVZ77" s="222"/>
      <c r="DWA77" s="222"/>
      <c r="DWB77" s="222"/>
      <c r="DWC77" s="222"/>
      <c r="DWD77" s="222"/>
      <c r="DWE77" s="222"/>
      <c r="DWF77" s="222"/>
      <c r="DWG77" s="222"/>
      <c r="DWH77" s="222"/>
      <c r="DWI77" s="222"/>
      <c r="DWJ77" s="222"/>
      <c r="DWK77" s="222"/>
      <c r="DWL77" s="222"/>
      <c r="DWM77" s="222"/>
      <c r="DWN77" s="222"/>
      <c r="DWO77" s="222"/>
      <c r="DWP77" s="222"/>
      <c r="DWQ77" s="222"/>
      <c r="DWR77" s="222"/>
      <c r="DWS77" s="222"/>
      <c r="DWT77" s="222"/>
      <c r="DWU77" s="222"/>
      <c r="DWV77" s="222"/>
      <c r="DWW77" s="222"/>
      <c r="DWX77" s="222"/>
      <c r="DWY77" s="222"/>
      <c r="DWZ77" s="222"/>
      <c r="DXA77" s="222"/>
      <c r="DXB77" s="222"/>
      <c r="DXC77" s="222"/>
      <c r="DXD77" s="222"/>
      <c r="DXE77" s="222"/>
      <c r="DXF77" s="222"/>
      <c r="DXG77" s="222"/>
      <c r="DXH77" s="222"/>
      <c r="DXI77" s="222"/>
      <c r="DXJ77" s="222"/>
      <c r="DXK77" s="222"/>
      <c r="DXL77" s="222"/>
      <c r="DXM77" s="222"/>
      <c r="DXN77" s="222"/>
      <c r="DXO77" s="222"/>
      <c r="DXP77" s="222"/>
      <c r="DXQ77" s="222"/>
      <c r="DXR77" s="222"/>
      <c r="DXS77" s="222"/>
      <c r="DXT77" s="222"/>
      <c r="DXU77" s="222"/>
      <c r="DXV77" s="222"/>
      <c r="DXW77" s="222"/>
      <c r="DXX77" s="222"/>
      <c r="DXY77" s="222"/>
      <c r="DXZ77" s="222"/>
      <c r="DYA77" s="222"/>
      <c r="DYB77" s="222"/>
      <c r="DYC77" s="222"/>
      <c r="DYD77" s="222"/>
      <c r="DYE77" s="222"/>
      <c r="DYF77" s="222"/>
      <c r="DYG77" s="222"/>
      <c r="DYH77" s="222"/>
      <c r="DYI77" s="222"/>
      <c r="DYJ77" s="222"/>
      <c r="DYK77" s="222"/>
      <c r="DYL77" s="222"/>
      <c r="DYM77" s="222"/>
      <c r="DYN77" s="222"/>
      <c r="DYO77" s="222"/>
      <c r="DYP77" s="222"/>
      <c r="DYQ77" s="222"/>
      <c r="DYR77" s="222"/>
      <c r="DYS77" s="222"/>
      <c r="DYT77" s="222"/>
      <c r="DYU77" s="222"/>
      <c r="DYV77" s="222"/>
      <c r="DYW77" s="222"/>
      <c r="DYX77" s="222"/>
      <c r="DYY77" s="222"/>
      <c r="DYZ77" s="222"/>
      <c r="DZA77" s="222"/>
      <c r="DZB77" s="222"/>
      <c r="DZC77" s="222"/>
      <c r="DZD77" s="222"/>
      <c r="DZE77" s="222"/>
      <c r="DZF77" s="222"/>
      <c r="DZG77" s="222"/>
      <c r="DZH77" s="222"/>
      <c r="DZI77" s="222"/>
      <c r="DZJ77" s="222"/>
      <c r="DZK77" s="222"/>
      <c r="DZL77" s="222"/>
      <c r="DZM77" s="222"/>
      <c r="DZN77" s="222"/>
      <c r="DZO77" s="222"/>
      <c r="DZP77" s="222"/>
      <c r="DZQ77" s="222"/>
      <c r="DZR77" s="222"/>
      <c r="DZS77" s="222"/>
      <c r="DZT77" s="222"/>
      <c r="DZU77" s="222"/>
      <c r="DZV77" s="222"/>
      <c r="DZW77" s="222"/>
      <c r="DZX77" s="222"/>
      <c r="DZY77" s="222"/>
      <c r="DZZ77" s="222"/>
      <c r="EAA77" s="222"/>
      <c r="EAB77" s="222"/>
      <c r="EAC77" s="222"/>
      <c r="EAD77" s="222"/>
      <c r="EAE77" s="222"/>
      <c r="EAF77" s="222"/>
      <c r="EAG77" s="222"/>
      <c r="EAH77" s="222"/>
      <c r="EAI77" s="222"/>
      <c r="EAJ77" s="222"/>
      <c r="EAK77" s="222"/>
      <c r="EAL77" s="222"/>
      <c r="EAM77" s="222"/>
      <c r="EAN77" s="222"/>
      <c r="EAO77" s="222"/>
      <c r="EAP77" s="222"/>
      <c r="EAQ77" s="222"/>
      <c r="EAR77" s="222"/>
      <c r="EAS77" s="222"/>
      <c r="EAT77" s="222"/>
      <c r="EAU77" s="222"/>
      <c r="EAV77" s="222"/>
      <c r="EAW77" s="222"/>
      <c r="EAX77" s="222"/>
      <c r="EAY77" s="222"/>
      <c r="EAZ77" s="222"/>
      <c r="EBA77" s="222"/>
      <c r="EBB77" s="222"/>
      <c r="EBC77" s="222"/>
      <c r="EBD77" s="222"/>
      <c r="EBE77" s="222"/>
      <c r="EBF77" s="222"/>
      <c r="EBG77" s="222"/>
      <c r="EBH77" s="222"/>
      <c r="EBI77" s="222"/>
      <c r="EBJ77" s="222"/>
      <c r="EBK77" s="222"/>
      <c r="EBL77" s="222"/>
      <c r="EBM77" s="222"/>
      <c r="EBN77" s="222"/>
      <c r="EBO77" s="222"/>
      <c r="EBP77" s="222"/>
      <c r="EBQ77" s="222"/>
      <c r="EBR77" s="222"/>
      <c r="EBS77" s="222"/>
      <c r="EBT77" s="222"/>
      <c r="EBU77" s="222"/>
      <c r="EBV77" s="222"/>
      <c r="EBW77" s="222"/>
      <c r="EBX77" s="222"/>
      <c r="EBY77" s="222"/>
      <c r="EBZ77" s="222"/>
      <c r="ECA77" s="222"/>
      <c r="ECB77" s="222"/>
      <c r="ECC77" s="222"/>
      <c r="ECD77" s="222"/>
      <c r="ECE77" s="222"/>
      <c r="ECF77" s="222"/>
      <c r="ECG77" s="222"/>
      <c r="ECH77" s="222"/>
      <c r="ECI77" s="222"/>
      <c r="ECJ77" s="222"/>
      <c r="ECK77" s="222"/>
      <c r="ECL77" s="222"/>
      <c r="ECM77" s="222"/>
      <c r="ECN77" s="222"/>
      <c r="ECO77" s="222"/>
      <c r="ECP77" s="222"/>
      <c r="ECQ77" s="222"/>
      <c r="ECR77" s="222"/>
      <c r="ECS77" s="222"/>
      <c r="ECT77" s="222"/>
      <c r="ECU77" s="222"/>
      <c r="ECV77" s="222"/>
      <c r="ECW77" s="222"/>
      <c r="ECX77" s="222"/>
      <c r="ECY77" s="222"/>
      <c r="ECZ77" s="222"/>
      <c r="EDA77" s="222"/>
      <c r="EDB77" s="222"/>
      <c r="EDC77" s="222"/>
      <c r="EDD77" s="222"/>
      <c r="EDE77" s="222"/>
      <c r="EDF77" s="222"/>
      <c r="EDG77" s="222"/>
      <c r="EDH77" s="222"/>
      <c r="EDI77" s="222"/>
      <c r="EDJ77" s="222"/>
      <c r="EDK77" s="222"/>
      <c r="EDL77" s="222"/>
      <c r="EDM77" s="222"/>
      <c r="EDN77" s="222"/>
      <c r="EDO77" s="222"/>
      <c r="EDP77" s="222"/>
      <c r="EDQ77" s="222"/>
      <c r="EDR77" s="222"/>
      <c r="EDS77" s="222"/>
      <c r="EDT77" s="222"/>
      <c r="EDU77" s="222"/>
      <c r="EDV77" s="222"/>
      <c r="EDW77" s="222"/>
      <c r="EDX77" s="222"/>
      <c r="EDY77" s="222"/>
      <c r="EDZ77" s="222"/>
      <c r="EEA77" s="222"/>
      <c r="EEB77" s="222"/>
      <c r="EEC77" s="222"/>
      <c r="EED77" s="222"/>
      <c r="EEE77" s="222"/>
      <c r="EEF77" s="222"/>
      <c r="EEG77" s="222"/>
      <c r="EEH77" s="222"/>
      <c r="EEI77" s="222"/>
      <c r="EEJ77" s="222"/>
      <c r="EEK77" s="222"/>
      <c r="EEL77" s="222"/>
      <c r="EEM77" s="222"/>
      <c r="EEN77" s="222"/>
      <c r="EEO77" s="222"/>
      <c r="EEP77" s="222"/>
      <c r="EEQ77" s="222"/>
      <c r="EER77" s="222"/>
      <c r="EES77" s="222"/>
      <c r="EET77" s="222"/>
      <c r="EEU77" s="222"/>
      <c r="EEV77" s="222"/>
      <c r="EEW77" s="222"/>
      <c r="EEX77" s="222"/>
      <c r="EEY77" s="222"/>
      <c r="EEZ77" s="222"/>
      <c r="EFA77" s="222"/>
      <c r="EFB77" s="222"/>
      <c r="EFC77" s="222"/>
      <c r="EFD77" s="222"/>
      <c r="EFE77" s="222"/>
      <c r="EFF77" s="222"/>
      <c r="EFG77" s="222"/>
      <c r="EFH77" s="222"/>
      <c r="EFI77" s="222"/>
      <c r="EFJ77" s="222"/>
      <c r="EFK77" s="222"/>
      <c r="EFL77" s="222"/>
      <c r="EFM77" s="222"/>
      <c r="EFN77" s="222"/>
      <c r="EFO77" s="222"/>
      <c r="EFP77" s="222"/>
      <c r="EFQ77" s="222"/>
      <c r="EFR77" s="222"/>
      <c r="EFS77" s="222"/>
      <c r="EFT77" s="222"/>
      <c r="EFU77" s="222"/>
      <c r="EFV77" s="222"/>
      <c r="EFW77" s="222"/>
      <c r="EFX77" s="222"/>
      <c r="EFY77" s="222"/>
      <c r="EFZ77" s="222"/>
      <c r="EGA77" s="222"/>
      <c r="EGB77" s="222"/>
      <c r="EGC77" s="222"/>
      <c r="EGD77" s="222"/>
      <c r="EGE77" s="222"/>
      <c r="EGF77" s="222"/>
      <c r="EGG77" s="222"/>
      <c r="EGH77" s="222"/>
      <c r="EGI77" s="222"/>
      <c r="EGJ77" s="222"/>
      <c r="EGK77" s="222"/>
      <c r="EGL77" s="222"/>
      <c r="EGM77" s="222"/>
      <c r="EGN77" s="222"/>
      <c r="EGO77" s="222"/>
      <c r="EGP77" s="222"/>
      <c r="EGQ77" s="222"/>
      <c r="EGR77" s="222"/>
      <c r="EGS77" s="222"/>
      <c r="EGT77" s="222"/>
      <c r="EGU77" s="222"/>
      <c r="EGV77" s="222"/>
      <c r="EGW77" s="222"/>
      <c r="EGX77" s="222"/>
      <c r="EGY77" s="222"/>
      <c r="EGZ77" s="222"/>
      <c r="EHA77" s="222"/>
      <c r="EHB77" s="222"/>
      <c r="EHC77" s="222"/>
      <c r="EHD77" s="222"/>
      <c r="EHE77" s="222"/>
      <c r="EHF77" s="222"/>
      <c r="EHG77" s="222"/>
      <c r="EHH77" s="222"/>
      <c r="EHI77" s="222"/>
      <c r="EHJ77" s="222"/>
      <c r="EHK77" s="222"/>
      <c r="EHL77" s="222"/>
      <c r="EHM77" s="222"/>
      <c r="EHN77" s="222"/>
      <c r="EHO77" s="222"/>
      <c r="EHP77" s="222"/>
      <c r="EHQ77" s="222"/>
      <c r="EHR77" s="222"/>
      <c r="EHS77" s="222"/>
      <c r="EHT77" s="222"/>
      <c r="EHU77" s="222"/>
      <c r="EHV77" s="222"/>
      <c r="EHW77" s="222"/>
      <c r="EHX77" s="222"/>
      <c r="EHY77" s="222"/>
      <c r="EHZ77" s="222"/>
      <c r="EIA77" s="222"/>
      <c r="EIB77" s="222"/>
      <c r="EIC77" s="222"/>
      <c r="EID77" s="222"/>
      <c r="EIE77" s="222"/>
      <c r="EIF77" s="222"/>
      <c r="EIG77" s="222"/>
      <c r="EIH77" s="222"/>
      <c r="EII77" s="222"/>
      <c r="EIJ77" s="222"/>
      <c r="EIK77" s="222"/>
      <c r="EIL77" s="222"/>
      <c r="EIM77" s="222"/>
      <c r="EIN77" s="222"/>
      <c r="EIO77" s="222"/>
      <c r="EIP77" s="222"/>
      <c r="EIQ77" s="222"/>
      <c r="EIR77" s="222"/>
      <c r="EIS77" s="222"/>
      <c r="EIT77" s="222"/>
      <c r="EIU77" s="222"/>
      <c r="EIV77" s="222"/>
      <c r="EIW77" s="222"/>
      <c r="EIX77" s="222"/>
      <c r="EIY77" s="222"/>
      <c r="EIZ77" s="222"/>
      <c r="EJA77" s="222"/>
      <c r="EJB77" s="222"/>
      <c r="EJC77" s="222"/>
      <c r="EJD77" s="222"/>
      <c r="EJE77" s="222"/>
      <c r="EJF77" s="222"/>
      <c r="EJG77" s="222"/>
      <c r="EJH77" s="222"/>
      <c r="EJI77" s="222"/>
      <c r="EJJ77" s="222"/>
      <c r="EJK77" s="222"/>
      <c r="EJL77" s="222"/>
      <c r="EJM77" s="222"/>
      <c r="EJN77" s="222"/>
      <c r="EJO77" s="222"/>
      <c r="EJP77" s="222"/>
      <c r="EJQ77" s="222"/>
      <c r="EJR77" s="222"/>
      <c r="EJS77" s="222"/>
      <c r="EJT77" s="222"/>
      <c r="EJU77" s="222"/>
      <c r="EJV77" s="222"/>
      <c r="EJW77" s="222"/>
      <c r="EJX77" s="222"/>
      <c r="EJY77" s="222"/>
      <c r="EJZ77" s="222"/>
      <c r="EKA77" s="222"/>
      <c r="EKB77" s="222"/>
      <c r="EKC77" s="222"/>
      <c r="EKD77" s="222"/>
      <c r="EKE77" s="222"/>
      <c r="EKF77" s="222"/>
      <c r="EKG77" s="222"/>
      <c r="EKH77" s="222"/>
      <c r="EKI77" s="222"/>
      <c r="EKJ77" s="222"/>
      <c r="EKK77" s="222"/>
      <c r="EKL77" s="222"/>
      <c r="EKM77" s="222"/>
      <c r="EKN77" s="222"/>
      <c r="EKO77" s="222"/>
      <c r="EKP77" s="222"/>
      <c r="EKQ77" s="222"/>
      <c r="EKR77" s="222"/>
      <c r="EKS77" s="222"/>
      <c r="EKT77" s="222"/>
      <c r="EKU77" s="222"/>
      <c r="EKV77" s="222"/>
      <c r="EKW77" s="222"/>
      <c r="EKX77" s="222"/>
      <c r="EKY77" s="222"/>
      <c r="EKZ77" s="222"/>
      <c r="ELA77" s="222"/>
      <c r="ELB77" s="222"/>
      <c r="ELC77" s="222"/>
      <c r="ELD77" s="222"/>
      <c r="ELE77" s="222"/>
      <c r="ELF77" s="222"/>
      <c r="ELG77" s="222"/>
      <c r="ELH77" s="222"/>
      <c r="ELI77" s="222"/>
      <c r="ELJ77" s="222"/>
      <c r="ELK77" s="222"/>
      <c r="ELL77" s="222"/>
      <c r="ELM77" s="222"/>
      <c r="ELN77" s="222"/>
      <c r="ELO77" s="222"/>
      <c r="ELP77" s="222"/>
      <c r="ELQ77" s="222"/>
      <c r="ELR77" s="222"/>
      <c r="ELS77" s="222"/>
      <c r="ELT77" s="222"/>
      <c r="ELU77" s="222"/>
      <c r="ELV77" s="222"/>
      <c r="ELW77" s="222"/>
      <c r="ELX77" s="222"/>
      <c r="ELY77" s="222"/>
      <c r="ELZ77" s="222"/>
      <c r="EMA77" s="222"/>
      <c r="EMB77" s="222"/>
      <c r="EMC77" s="222"/>
      <c r="EMD77" s="222"/>
      <c r="EME77" s="222"/>
      <c r="EMF77" s="222"/>
      <c r="EMG77" s="222"/>
      <c r="EMH77" s="222"/>
      <c r="EMI77" s="222"/>
      <c r="EMJ77" s="222"/>
      <c r="EMK77" s="222"/>
      <c r="EML77" s="222"/>
      <c r="EMM77" s="222"/>
      <c r="EMN77" s="222"/>
      <c r="EMO77" s="222"/>
      <c r="EMP77" s="222"/>
      <c r="EMQ77" s="222"/>
      <c r="EMR77" s="222"/>
      <c r="EMS77" s="222"/>
      <c r="EMT77" s="222"/>
      <c r="EMU77" s="222"/>
      <c r="EMV77" s="222"/>
      <c r="EMW77" s="222"/>
      <c r="EMX77" s="222"/>
      <c r="EMY77" s="222"/>
      <c r="EMZ77" s="222"/>
      <c r="ENA77" s="222"/>
      <c r="ENB77" s="222"/>
      <c r="ENC77" s="222"/>
      <c r="END77" s="222"/>
      <c r="ENE77" s="222"/>
      <c r="ENF77" s="222"/>
      <c r="ENG77" s="222"/>
      <c r="ENH77" s="222"/>
      <c r="ENI77" s="222"/>
      <c r="ENJ77" s="222"/>
      <c r="ENK77" s="222"/>
      <c r="ENL77" s="222"/>
      <c r="ENM77" s="222"/>
      <c r="ENN77" s="222"/>
      <c r="ENO77" s="222"/>
      <c r="ENP77" s="222"/>
      <c r="ENQ77" s="222"/>
      <c r="ENR77" s="222"/>
      <c r="ENS77" s="222"/>
      <c r="ENT77" s="222"/>
      <c r="ENU77" s="222"/>
      <c r="ENV77" s="222"/>
      <c r="ENW77" s="222"/>
      <c r="ENX77" s="222"/>
      <c r="ENY77" s="222"/>
      <c r="ENZ77" s="222"/>
      <c r="EOA77" s="222"/>
      <c r="EOB77" s="222"/>
      <c r="EOC77" s="222"/>
      <c r="EOD77" s="222"/>
      <c r="EOE77" s="222"/>
      <c r="EOF77" s="222"/>
      <c r="EOG77" s="222"/>
      <c r="EOH77" s="222"/>
      <c r="EOI77" s="222"/>
      <c r="EOJ77" s="222"/>
      <c r="EOK77" s="222"/>
      <c r="EOL77" s="222"/>
      <c r="EOM77" s="222"/>
      <c r="EON77" s="222"/>
      <c r="EOO77" s="222"/>
      <c r="EOP77" s="222"/>
      <c r="EOQ77" s="222"/>
      <c r="EOR77" s="222"/>
      <c r="EOS77" s="222"/>
      <c r="EOT77" s="222"/>
      <c r="EOU77" s="222"/>
      <c r="EOV77" s="222"/>
      <c r="EOW77" s="222"/>
      <c r="EOX77" s="222"/>
      <c r="EOY77" s="222"/>
      <c r="EOZ77" s="222"/>
      <c r="EPA77" s="222"/>
      <c r="EPB77" s="222"/>
      <c r="EPC77" s="222"/>
      <c r="EPD77" s="222"/>
      <c r="EPE77" s="222"/>
      <c r="EPF77" s="222"/>
      <c r="EPG77" s="222"/>
      <c r="EPH77" s="222"/>
      <c r="EPI77" s="222"/>
      <c r="EPJ77" s="222"/>
      <c r="EPK77" s="222"/>
      <c r="EPL77" s="222"/>
      <c r="EPM77" s="222"/>
      <c r="EPN77" s="222"/>
      <c r="EPO77" s="222"/>
      <c r="EPP77" s="222"/>
      <c r="EPQ77" s="222"/>
      <c r="EPR77" s="222"/>
      <c r="EPS77" s="222"/>
      <c r="EPT77" s="222"/>
      <c r="EPU77" s="222"/>
      <c r="EPV77" s="222"/>
      <c r="EPW77" s="222"/>
      <c r="EPX77" s="222"/>
      <c r="EPY77" s="222"/>
      <c r="EPZ77" s="222"/>
      <c r="EQA77" s="222"/>
      <c r="EQB77" s="222"/>
      <c r="EQC77" s="222"/>
      <c r="EQD77" s="222"/>
      <c r="EQE77" s="222"/>
      <c r="EQF77" s="222"/>
      <c r="EQG77" s="222"/>
      <c r="EQH77" s="222"/>
      <c r="EQI77" s="222"/>
      <c r="EQJ77" s="222"/>
      <c r="EQK77" s="222"/>
      <c r="EQL77" s="222"/>
      <c r="EQM77" s="222"/>
      <c r="EQN77" s="222"/>
      <c r="EQO77" s="222"/>
      <c r="EQP77" s="222"/>
      <c r="EQQ77" s="222"/>
      <c r="EQR77" s="222"/>
      <c r="EQS77" s="222"/>
      <c r="EQT77" s="222"/>
      <c r="EQU77" s="222"/>
      <c r="EQV77" s="222"/>
      <c r="EQW77" s="222"/>
      <c r="EQX77" s="222"/>
      <c r="EQY77" s="222"/>
      <c r="EQZ77" s="222"/>
      <c r="ERA77" s="222"/>
      <c r="ERB77" s="222"/>
      <c r="ERC77" s="222"/>
      <c r="ERD77" s="222"/>
      <c r="ERE77" s="222"/>
      <c r="ERF77" s="222"/>
      <c r="ERG77" s="222"/>
      <c r="ERH77" s="222"/>
      <c r="ERI77" s="222"/>
      <c r="ERJ77" s="222"/>
      <c r="ERK77" s="222"/>
      <c r="ERL77" s="222"/>
      <c r="ERM77" s="222"/>
      <c r="ERN77" s="222"/>
      <c r="ERO77" s="222"/>
      <c r="ERP77" s="222"/>
      <c r="ERQ77" s="222"/>
      <c r="ERR77" s="222"/>
      <c r="ERS77" s="222"/>
      <c r="ERT77" s="222"/>
      <c r="ERU77" s="222"/>
      <c r="ERV77" s="222"/>
      <c r="ERW77" s="222"/>
      <c r="ERX77" s="222"/>
      <c r="ERY77" s="222"/>
      <c r="ERZ77" s="222"/>
      <c r="ESA77" s="222"/>
      <c r="ESB77" s="222"/>
      <c r="ESC77" s="222"/>
      <c r="ESD77" s="222"/>
      <c r="ESE77" s="222"/>
      <c r="ESF77" s="222"/>
      <c r="ESG77" s="222"/>
      <c r="ESH77" s="222"/>
      <c r="ESI77" s="222"/>
      <c r="ESJ77" s="222"/>
      <c r="ESK77" s="222"/>
      <c r="ESL77" s="222"/>
      <c r="ESM77" s="222"/>
      <c r="ESN77" s="222"/>
      <c r="ESO77" s="222"/>
      <c r="ESP77" s="222"/>
      <c r="ESQ77" s="222"/>
      <c r="ESR77" s="222"/>
      <c r="ESS77" s="222"/>
      <c r="EST77" s="222"/>
      <c r="ESU77" s="222"/>
      <c r="ESV77" s="222"/>
      <c r="ESW77" s="222"/>
      <c r="ESX77" s="222"/>
      <c r="ESY77" s="222"/>
      <c r="ESZ77" s="222"/>
      <c r="ETA77" s="222"/>
      <c r="ETB77" s="222"/>
      <c r="ETC77" s="222"/>
      <c r="ETD77" s="222"/>
      <c r="ETE77" s="222"/>
      <c r="ETF77" s="222"/>
      <c r="ETG77" s="222"/>
      <c r="ETH77" s="222"/>
      <c r="ETI77" s="222"/>
      <c r="ETJ77" s="222"/>
      <c r="ETK77" s="222"/>
      <c r="ETL77" s="222"/>
      <c r="ETM77" s="222"/>
      <c r="ETN77" s="222"/>
      <c r="ETO77" s="222"/>
      <c r="ETP77" s="222"/>
      <c r="ETQ77" s="222"/>
      <c r="ETR77" s="222"/>
      <c r="ETS77" s="222"/>
      <c r="ETT77" s="222"/>
      <c r="ETU77" s="222"/>
      <c r="ETV77" s="222"/>
      <c r="ETW77" s="222"/>
      <c r="ETX77" s="222"/>
      <c r="ETY77" s="222"/>
      <c r="ETZ77" s="222"/>
      <c r="EUA77" s="222"/>
      <c r="EUB77" s="222"/>
      <c r="EUC77" s="222"/>
      <c r="EUD77" s="222"/>
      <c r="EUE77" s="222"/>
      <c r="EUF77" s="222"/>
      <c r="EUG77" s="222"/>
      <c r="EUH77" s="222"/>
      <c r="EUI77" s="222"/>
      <c r="EUJ77" s="222"/>
      <c r="EUK77" s="222"/>
      <c r="EUL77" s="222"/>
      <c r="EUM77" s="222"/>
      <c r="EUN77" s="222"/>
      <c r="EUO77" s="222"/>
      <c r="EUP77" s="222"/>
      <c r="EUQ77" s="222"/>
      <c r="EUR77" s="222"/>
      <c r="EUS77" s="222"/>
      <c r="EUT77" s="222"/>
      <c r="EUU77" s="222"/>
      <c r="EUV77" s="222"/>
      <c r="EUW77" s="222"/>
      <c r="EUX77" s="222"/>
      <c r="EUY77" s="222"/>
      <c r="EUZ77" s="222"/>
      <c r="EVA77" s="222"/>
      <c r="EVB77" s="222"/>
      <c r="EVC77" s="222"/>
      <c r="EVD77" s="222"/>
      <c r="EVE77" s="222"/>
      <c r="EVF77" s="222"/>
      <c r="EVG77" s="222"/>
      <c r="EVH77" s="222"/>
      <c r="EVI77" s="222"/>
      <c r="EVJ77" s="222"/>
      <c r="EVK77" s="222"/>
      <c r="EVL77" s="222"/>
      <c r="EVM77" s="222"/>
      <c r="EVN77" s="222"/>
      <c r="EVO77" s="222"/>
      <c r="EVP77" s="222"/>
      <c r="EVQ77" s="222"/>
      <c r="EVR77" s="222"/>
      <c r="EVS77" s="222"/>
      <c r="EVT77" s="222"/>
      <c r="EVU77" s="222"/>
      <c r="EVV77" s="222"/>
      <c r="EVW77" s="222"/>
      <c r="EVX77" s="222"/>
      <c r="EVY77" s="222"/>
      <c r="EVZ77" s="222"/>
      <c r="EWA77" s="222"/>
      <c r="EWB77" s="222"/>
      <c r="EWC77" s="222"/>
      <c r="EWD77" s="222"/>
      <c r="EWE77" s="222"/>
      <c r="EWF77" s="222"/>
      <c r="EWG77" s="222"/>
      <c r="EWH77" s="222"/>
      <c r="EWI77" s="222"/>
      <c r="EWJ77" s="222"/>
      <c r="EWK77" s="222"/>
      <c r="EWL77" s="222"/>
      <c r="EWM77" s="222"/>
      <c r="EWN77" s="222"/>
      <c r="EWO77" s="222"/>
      <c r="EWP77" s="222"/>
      <c r="EWQ77" s="222"/>
      <c r="EWR77" s="222"/>
      <c r="EWS77" s="222"/>
      <c r="EWT77" s="222"/>
      <c r="EWU77" s="222"/>
      <c r="EWV77" s="222"/>
      <c r="EWW77" s="222"/>
      <c r="EWX77" s="222"/>
      <c r="EWY77" s="222"/>
      <c r="EWZ77" s="222"/>
      <c r="EXA77" s="222"/>
      <c r="EXB77" s="222"/>
      <c r="EXC77" s="222"/>
      <c r="EXD77" s="222"/>
      <c r="EXE77" s="222"/>
      <c r="EXF77" s="222"/>
      <c r="EXG77" s="222"/>
      <c r="EXH77" s="222"/>
      <c r="EXI77" s="222"/>
      <c r="EXJ77" s="222"/>
      <c r="EXK77" s="222"/>
      <c r="EXL77" s="222"/>
      <c r="EXM77" s="222"/>
      <c r="EXN77" s="222"/>
      <c r="EXO77" s="222"/>
      <c r="EXP77" s="222"/>
      <c r="EXQ77" s="222"/>
      <c r="EXR77" s="222"/>
      <c r="EXS77" s="222"/>
      <c r="EXT77" s="222"/>
      <c r="EXU77" s="222"/>
      <c r="EXV77" s="222"/>
      <c r="EXW77" s="222"/>
      <c r="EXX77" s="222"/>
      <c r="EXY77" s="222"/>
      <c r="EXZ77" s="222"/>
      <c r="EYA77" s="222"/>
      <c r="EYB77" s="222"/>
      <c r="EYC77" s="222"/>
      <c r="EYD77" s="222"/>
      <c r="EYE77" s="222"/>
      <c r="EYF77" s="222"/>
      <c r="EYG77" s="222"/>
      <c r="EYH77" s="222"/>
      <c r="EYI77" s="222"/>
      <c r="EYJ77" s="222"/>
      <c r="EYK77" s="222"/>
      <c r="EYL77" s="222"/>
      <c r="EYM77" s="222"/>
      <c r="EYN77" s="222"/>
      <c r="EYO77" s="222"/>
      <c r="EYP77" s="222"/>
      <c r="EYQ77" s="222"/>
      <c r="EYR77" s="222"/>
      <c r="EYS77" s="222"/>
      <c r="EYT77" s="222"/>
      <c r="EYU77" s="222"/>
      <c r="EYV77" s="222"/>
      <c r="EYW77" s="222"/>
      <c r="EYX77" s="222"/>
      <c r="EYY77" s="222"/>
      <c r="EYZ77" s="222"/>
      <c r="EZA77" s="222"/>
      <c r="EZB77" s="222"/>
      <c r="EZC77" s="222"/>
      <c r="EZD77" s="222"/>
      <c r="EZE77" s="222"/>
      <c r="EZF77" s="222"/>
      <c r="EZG77" s="222"/>
      <c r="EZH77" s="222"/>
      <c r="EZI77" s="222"/>
      <c r="EZJ77" s="222"/>
      <c r="EZK77" s="222"/>
      <c r="EZL77" s="222"/>
      <c r="EZM77" s="222"/>
      <c r="EZN77" s="222"/>
      <c r="EZO77" s="222"/>
      <c r="EZP77" s="222"/>
      <c r="EZQ77" s="222"/>
      <c r="EZR77" s="222"/>
      <c r="EZS77" s="222"/>
      <c r="EZT77" s="222"/>
      <c r="EZU77" s="222"/>
      <c r="EZV77" s="222"/>
      <c r="EZW77" s="222"/>
      <c r="EZX77" s="222"/>
      <c r="EZY77" s="222"/>
      <c r="EZZ77" s="222"/>
      <c r="FAA77" s="222"/>
      <c r="FAB77" s="222"/>
      <c r="FAC77" s="222"/>
      <c r="FAD77" s="222"/>
      <c r="FAE77" s="222"/>
      <c r="FAF77" s="222"/>
      <c r="FAG77" s="222"/>
      <c r="FAH77" s="222"/>
      <c r="FAI77" s="222"/>
      <c r="FAJ77" s="222"/>
      <c r="FAK77" s="222"/>
      <c r="FAL77" s="222"/>
      <c r="FAM77" s="222"/>
      <c r="FAN77" s="222"/>
      <c r="FAO77" s="222"/>
      <c r="FAP77" s="222"/>
      <c r="FAQ77" s="222"/>
      <c r="FAR77" s="222"/>
      <c r="FAS77" s="222"/>
      <c r="FAT77" s="222"/>
      <c r="FAU77" s="222"/>
      <c r="FAV77" s="222"/>
      <c r="FAW77" s="222"/>
      <c r="FAX77" s="222"/>
      <c r="FAY77" s="222"/>
      <c r="FAZ77" s="222"/>
      <c r="FBA77" s="222"/>
      <c r="FBB77" s="222"/>
      <c r="FBC77" s="222"/>
      <c r="FBD77" s="222"/>
      <c r="FBE77" s="222"/>
      <c r="FBF77" s="222"/>
      <c r="FBG77" s="222"/>
      <c r="FBH77" s="222"/>
      <c r="FBI77" s="222"/>
      <c r="FBJ77" s="222"/>
      <c r="FBK77" s="222"/>
      <c r="FBL77" s="222"/>
      <c r="FBM77" s="222"/>
      <c r="FBN77" s="222"/>
      <c r="FBO77" s="222"/>
      <c r="FBP77" s="222"/>
      <c r="FBQ77" s="222"/>
      <c r="FBR77" s="222"/>
      <c r="FBS77" s="222"/>
      <c r="FBT77" s="222"/>
      <c r="FBU77" s="222"/>
      <c r="FBV77" s="222"/>
      <c r="FBW77" s="222"/>
      <c r="FBX77" s="222"/>
      <c r="FBY77" s="222"/>
      <c r="FBZ77" s="222"/>
      <c r="FCA77" s="222"/>
      <c r="FCB77" s="222"/>
      <c r="FCC77" s="222"/>
      <c r="FCD77" s="222"/>
      <c r="FCE77" s="222"/>
      <c r="FCF77" s="222"/>
      <c r="FCG77" s="222"/>
      <c r="FCH77" s="222"/>
      <c r="FCI77" s="222"/>
      <c r="FCJ77" s="222"/>
      <c r="FCK77" s="222"/>
      <c r="FCL77" s="222"/>
      <c r="FCM77" s="222"/>
      <c r="FCN77" s="222"/>
      <c r="FCO77" s="222"/>
      <c r="FCP77" s="222"/>
      <c r="FCQ77" s="222"/>
      <c r="FCR77" s="222"/>
      <c r="FCS77" s="222"/>
      <c r="FCT77" s="222"/>
      <c r="FCU77" s="222"/>
      <c r="FCV77" s="222"/>
      <c r="FCW77" s="222"/>
      <c r="FCX77" s="222"/>
      <c r="FCY77" s="222"/>
      <c r="FCZ77" s="222"/>
      <c r="FDA77" s="222"/>
      <c r="FDB77" s="222"/>
      <c r="FDC77" s="222"/>
      <c r="FDD77" s="222"/>
      <c r="FDE77" s="222"/>
      <c r="FDF77" s="222"/>
      <c r="FDG77" s="222"/>
      <c r="FDH77" s="222"/>
      <c r="FDI77" s="222"/>
      <c r="FDJ77" s="222"/>
      <c r="FDK77" s="222"/>
      <c r="FDL77" s="222"/>
      <c r="FDM77" s="222"/>
      <c r="FDN77" s="222"/>
      <c r="FDO77" s="222"/>
      <c r="FDP77" s="222"/>
      <c r="FDQ77" s="222"/>
      <c r="FDR77" s="222"/>
      <c r="FDS77" s="222"/>
      <c r="FDT77" s="222"/>
      <c r="FDU77" s="222"/>
      <c r="FDV77" s="222"/>
      <c r="FDW77" s="222"/>
      <c r="FDX77" s="222"/>
      <c r="FDY77" s="222"/>
      <c r="FDZ77" s="222"/>
      <c r="FEA77" s="222"/>
      <c r="FEB77" s="222"/>
      <c r="FEC77" s="222"/>
      <c r="FED77" s="222"/>
      <c r="FEE77" s="222"/>
      <c r="FEF77" s="222"/>
      <c r="FEG77" s="222"/>
      <c r="FEH77" s="222"/>
      <c r="FEI77" s="222"/>
      <c r="FEJ77" s="222"/>
      <c r="FEK77" s="222"/>
      <c r="FEL77" s="222"/>
      <c r="FEM77" s="222"/>
      <c r="FEN77" s="222"/>
      <c r="FEO77" s="222"/>
      <c r="FEP77" s="222"/>
      <c r="FEQ77" s="222"/>
      <c r="FER77" s="222"/>
      <c r="FES77" s="222"/>
      <c r="FET77" s="222"/>
      <c r="FEU77" s="222"/>
      <c r="FEV77" s="222"/>
      <c r="FEW77" s="222"/>
      <c r="FEX77" s="222"/>
      <c r="FEY77" s="222"/>
      <c r="FEZ77" s="222"/>
      <c r="FFA77" s="222"/>
      <c r="FFB77" s="222"/>
      <c r="FFC77" s="222"/>
      <c r="FFD77" s="222"/>
      <c r="FFE77" s="222"/>
      <c r="FFF77" s="222"/>
      <c r="FFG77" s="222"/>
      <c r="FFH77" s="222"/>
      <c r="FFI77" s="222"/>
      <c r="FFJ77" s="222"/>
      <c r="FFK77" s="222"/>
      <c r="FFL77" s="222"/>
      <c r="FFM77" s="222"/>
      <c r="FFN77" s="222"/>
      <c r="FFO77" s="222"/>
      <c r="FFP77" s="222"/>
      <c r="FFQ77" s="222"/>
      <c r="FFR77" s="222"/>
      <c r="FFS77" s="222"/>
      <c r="FFT77" s="222"/>
      <c r="FFU77" s="222"/>
      <c r="FFV77" s="222"/>
      <c r="FFW77" s="222"/>
      <c r="FFX77" s="222"/>
      <c r="FFY77" s="222"/>
      <c r="FFZ77" s="222"/>
      <c r="FGA77" s="222"/>
      <c r="FGB77" s="222"/>
      <c r="FGC77" s="222"/>
      <c r="FGD77" s="222"/>
      <c r="FGE77" s="222"/>
      <c r="FGF77" s="222"/>
      <c r="FGG77" s="222"/>
      <c r="FGH77" s="222"/>
      <c r="FGI77" s="222"/>
      <c r="FGJ77" s="222"/>
      <c r="FGK77" s="222"/>
      <c r="FGL77" s="222"/>
      <c r="FGM77" s="222"/>
      <c r="FGN77" s="222"/>
      <c r="FGO77" s="222"/>
      <c r="FGP77" s="222"/>
      <c r="FGQ77" s="222"/>
      <c r="FGR77" s="222"/>
      <c r="FGS77" s="222"/>
      <c r="FGT77" s="222"/>
      <c r="FGU77" s="222"/>
      <c r="FGV77" s="222"/>
      <c r="FGW77" s="222"/>
      <c r="FGX77" s="222"/>
      <c r="FGY77" s="222"/>
      <c r="FGZ77" s="222"/>
      <c r="FHA77" s="222"/>
      <c r="FHB77" s="222"/>
      <c r="FHC77" s="222"/>
      <c r="FHD77" s="222"/>
      <c r="FHE77" s="222"/>
      <c r="FHF77" s="222"/>
      <c r="FHG77" s="222"/>
      <c r="FHH77" s="222"/>
      <c r="FHI77" s="222"/>
      <c r="FHJ77" s="222"/>
      <c r="FHK77" s="222"/>
      <c r="FHL77" s="222"/>
      <c r="FHM77" s="222"/>
      <c r="FHN77" s="222"/>
      <c r="FHO77" s="222"/>
      <c r="FHP77" s="222"/>
      <c r="FHQ77" s="222"/>
      <c r="FHR77" s="222"/>
      <c r="FHS77" s="222"/>
      <c r="FHT77" s="222"/>
      <c r="FHU77" s="222"/>
      <c r="FHV77" s="222"/>
      <c r="FHW77" s="222"/>
      <c r="FHX77" s="222"/>
      <c r="FHY77" s="222"/>
      <c r="FHZ77" s="222"/>
      <c r="FIA77" s="222"/>
      <c r="FIB77" s="222"/>
      <c r="FIC77" s="222"/>
      <c r="FID77" s="222"/>
      <c r="FIE77" s="222"/>
      <c r="FIF77" s="222"/>
      <c r="FIG77" s="222"/>
      <c r="FIH77" s="222"/>
      <c r="FII77" s="222"/>
      <c r="FIJ77" s="222"/>
      <c r="FIK77" s="222"/>
      <c r="FIL77" s="222"/>
      <c r="FIM77" s="222"/>
      <c r="FIN77" s="222"/>
      <c r="FIO77" s="222"/>
      <c r="FIP77" s="222"/>
      <c r="FIQ77" s="222"/>
      <c r="FIR77" s="222"/>
      <c r="FIS77" s="222"/>
      <c r="FIT77" s="222"/>
      <c r="FIU77" s="222"/>
      <c r="FIV77" s="222"/>
      <c r="FIW77" s="222"/>
      <c r="FIX77" s="222"/>
      <c r="FIY77" s="222"/>
      <c r="FIZ77" s="222"/>
      <c r="FJA77" s="222"/>
      <c r="FJB77" s="222"/>
      <c r="FJC77" s="222"/>
      <c r="FJD77" s="222"/>
      <c r="FJE77" s="222"/>
      <c r="FJF77" s="222"/>
      <c r="FJG77" s="222"/>
      <c r="FJH77" s="222"/>
      <c r="FJI77" s="222"/>
      <c r="FJJ77" s="222"/>
      <c r="FJK77" s="222"/>
      <c r="FJL77" s="222"/>
      <c r="FJM77" s="222"/>
      <c r="FJN77" s="222"/>
      <c r="FJO77" s="222"/>
      <c r="FJP77" s="222"/>
      <c r="FJQ77" s="222"/>
      <c r="FJR77" s="222"/>
      <c r="FJS77" s="222"/>
      <c r="FJT77" s="222"/>
      <c r="FJU77" s="222"/>
      <c r="FJV77" s="222"/>
      <c r="FJW77" s="222"/>
      <c r="FJX77" s="222"/>
      <c r="FJY77" s="222"/>
      <c r="FJZ77" s="222"/>
      <c r="FKA77" s="222"/>
      <c r="FKB77" s="222"/>
      <c r="FKC77" s="222"/>
      <c r="FKD77" s="222"/>
      <c r="FKE77" s="222"/>
      <c r="FKF77" s="222"/>
      <c r="FKG77" s="222"/>
      <c r="FKH77" s="222"/>
      <c r="FKI77" s="222"/>
      <c r="FKJ77" s="222"/>
      <c r="FKK77" s="222"/>
      <c r="FKL77" s="222"/>
      <c r="FKM77" s="222"/>
      <c r="FKN77" s="222"/>
      <c r="FKO77" s="222"/>
      <c r="FKP77" s="222"/>
      <c r="FKQ77" s="222"/>
      <c r="FKR77" s="222"/>
      <c r="FKS77" s="222"/>
      <c r="FKT77" s="222"/>
      <c r="FKU77" s="222"/>
      <c r="FKV77" s="222"/>
      <c r="FKW77" s="222"/>
      <c r="FKX77" s="222"/>
      <c r="FKY77" s="222"/>
      <c r="FKZ77" s="222"/>
      <c r="FLA77" s="222"/>
      <c r="FLB77" s="222"/>
      <c r="FLC77" s="222"/>
      <c r="FLD77" s="222"/>
      <c r="FLE77" s="222"/>
      <c r="FLF77" s="222"/>
      <c r="FLG77" s="222"/>
      <c r="FLH77" s="222"/>
      <c r="FLI77" s="222"/>
      <c r="FLJ77" s="222"/>
      <c r="FLK77" s="222"/>
      <c r="FLL77" s="222"/>
      <c r="FLM77" s="222"/>
      <c r="FLN77" s="222"/>
      <c r="FLO77" s="222"/>
      <c r="FLP77" s="222"/>
      <c r="FLQ77" s="222"/>
      <c r="FLR77" s="222"/>
      <c r="FLS77" s="222"/>
      <c r="FLT77" s="222"/>
      <c r="FLU77" s="222"/>
      <c r="FLV77" s="222"/>
      <c r="FLW77" s="222"/>
      <c r="FLX77" s="222"/>
      <c r="FLY77" s="222"/>
      <c r="FLZ77" s="222"/>
      <c r="FMA77" s="222"/>
      <c r="FMB77" s="222"/>
      <c r="FMC77" s="222"/>
      <c r="FMD77" s="222"/>
      <c r="FME77" s="222"/>
      <c r="FMF77" s="222"/>
      <c r="FMG77" s="222"/>
      <c r="FMH77" s="222"/>
      <c r="FMI77" s="222"/>
      <c r="FMJ77" s="222"/>
      <c r="FMK77" s="222"/>
      <c r="FML77" s="222"/>
      <c r="FMM77" s="222"/>
      <c r="FMN77" s="222"/>
      <c r="FMO77" s="222"/>
      <c r="FMP77" s="222"/>
      <c r="FMQ77" s="222"/>
      <c r="FMR77" s="222"/>
      <c r="FMS77" s="222"/>
      <c r="FMT77" s="222"/>
      <c r="FMU77" s="222"/>
      <c r="FMV77" s="222"/>
      <c r="FMW77" s="222"/>
      <c r="FMX77" s="222"/>
      <c r="FMY77" s="222"/>
      <c r="FMZ77" s="222"/>
      <c r="FNA77" s="222"/>
      <c r="FNB77" s="222"/>
      <c r="FNC77" s="222"/>
      <c r="FND77" s="222"/>
      <c r="FNE77" s="222"/>
      <c r="FNF77" s="222"/>
      <c r="FNG77" s="222"/>
      <c r="FNH77" s="222"/>
      <c r="FNI77" s="222"/>
      <c r="FNJ77" s="222"/>
      <c r="FNK77" s="222"/>
      <c r="FNL77" s="222"/>
      <c r="FNM77" s="222"/>
      <c r="FNN77" s="222"/>
      <c r="FNO77" s="222"/>
      <c r="FNP77" s="222"/>
      <c r="FNQ77" s="222"/>
      <c r="FNR77" s="222"/>
      <c r="FNS77" s="222"/>
      <c r="FNT77" s="222"/>
      <c r="FNU77" s="222"/>
      <c r="FNV77" s="222"/>
      <c r="FNW77" s="222"/>
      <c r="FNX77" s="222"/>
      <c r="FNY77" s="222"/>
      <c r="FNZ77" s="222"/>
      <c r="FOA77" s="222"/>
      <c r="FOB77" s="222"/>
      <c r="FOC77" s="222"/>
      <c r="FOD77" s="222"/>
      <c r="FOE77" s="222"/>
      <c r="FOF77" s="222"/>
      <c r="FOG77" s="222"/>
      <c r="FOH77" s="222"/>
      <c r="FOI77" s="222"/>
      <c r="FOJ77" s="222"/>
      <c r="FOK77" s="222"/>
      <c r="FOL77" s="222"/>
      <c r="FOM77" s="222"/>
      <c r="FON77" s="222"/>
      <c r="FOO77" s="222"/>
      <c r="FOP77" s="222"/>
      <c r="FOQ77" s="222"/>
      <c r="FOR77" s="222"/>
      <c r="FOS77" s="222"/>
      <c r="FOT77" s="222"/>
      <c r="FOU77" s="222"/>
      <c r="FOV77" s="222"/>
      <c r="FOW77" s="222"/>
      <c r="FOX77" s="222"/>
      <c r="FOY77" s="222"/>
      <c r="FOZ77" s="222"/>
      <c r="FPA77" s="222"/>
      <c r="FPB77" s="222"/>
      <c r="FPC77" s="222"/>
      <c r="FPD77" s="222"/>
      <c r="FPE77" s="222"/>
      <c r="FPF77" s="222"/>
      <c r="FPG77" s="222"/>
      <c r="FPH77" s="222"/>
      <c r="FPI77" s="222"/>
      <c r="FPJ77" s="222"/>
      <c r="FPK77" s="222"/>
      <c r="FPL77" s="222"/>
      <c r="FPM77" s="222"/>
      <c r="FPN77" s="222"/>
      <c r="FPO77" s="222"/>
      <c r="FPP77" s="222"/>
      <c r="FPQ77" s="222"/>
      <c r="FPR77" s="222"/>
      <c r="FPS77" s="222"/>
      <c r="FPT77" s="222"/>
      <c r="FPU77" s="222"/>
      <c r="FPV77" s="222"/>
      <c r="FPW77" s="222"/>
      <c r="FPX77" s="222"/>
      <c r="FPY77" s="222"/>
      <c r="FPZ77" s="222"/>
      <c r="FQA77" s="222"/>
      <c r="FQB77" s="222"/>
      <c r="FQC77" s="222"/>
      <c r="FQD77" s="222"/>
      <c r="FQE77" s="222"/>
      <c r="FQF77" s="222"/>
      <c r="FQG77" s="222"/>
      <c r="FQH77" s="222"/>
      <c r="FQI77" s="222"/>
      <c r="FQJ77" s="222"/>
      <c r="FQK77" s="222"/>
      <c r="FQL77" s="222"/>
      <c r="FQM77" s="222"/>
      <c r="FQN77" s="222"/>
      <c r="FQO77" s="222"/>
      <c r="FQP77" s="222"/>
      <c r="FQQ77" s="222"/>
      <c r="FQR77" s="222"/>
      <c r="FQS77" s="222"/>
      <c r="FQT77" s="222"/>
      <c r="FQU77" s="222"/>
      <c r="FQV77" s="222"/>
      <c r="FQW77" s="222"/>
      <c r="FQX77" s="222"/>
      <c r="FQY77" s="222"/>
      <c r="FQZ77" s="222"/>
      <c r="FRA77" s="222"/>
      <c r="FRB77" s="222"/>
      <c r="FRC77" s="222"/>
      <c r="FRD77" s="222"/>
      <c r="FRE77" s="222"/>
      <c r="FRF77" s="222"/>
      <c r="FRG77" s="222"/>
      <c r="FRH77" s="222"/>
      <c r="FRI77" s="222"/>
      <c r="FRJ77" s="222"/>
      <c r="FRK77" s="222"/>
      <c r="FRL77" s="222"/>
      <c r="FRM77" s="222"/>
      <c r="FRN77" s="222"/>
      <c r="FRO77" s="222"/>
      <c r="FRP77" s="222"/>
      <c r="FRQ77" s="222"/>
      <c r="FRR77" s="222"/>
      <c r="FRS77" s="222"/>
      <c r="FRT77" s="222"/>
      <c r="FRU77" s="222"/>
      <c r="FRV77" s="222"/>
      <c r="FRW77" s="222"/>
      <c r="FRX77" s="222"/>
      <c r="FRY77" s="222"/>
      <c r="FRZ77" s="222"/>
      <c r="FSA77" s="222"/>
      <c r="FSB77" s="222"/>
      <c r="FSC77" s="222"/>
      <c r="FSD77" s="222"/>
      <c r="FSE77" s="222"/>
      <c r="FSF77" s="222"/>
      <c r="FSG77" s="222"/>
      <c r="FSH77" s="222"/>
      <c r="FSI77" s="222"/>
      <c r="FSJ77" s="222"/>
      <c r="FSK77" s="222"/>
      <c r="FSL77" s="222"/>
      <c r="FSM77" s="222"/>
      <c r="FSN77" s="222"/>
      <c r="FSO77" s="222"/>
      <c r="FSP77" s="222"/>
      <c r="FSQ77" s="222"/>
      <c r="FSR77" s="222"/>
      <c r="FSS77" s="222"/>
      <c r="FST77" s="222"/>
      <c r="FSU77" s="222"/>
      <c r="FSV77" s="222"/>
      <c r="FSW77" s="222"/>
      <c r="FSX77" s="222"/>
      <c r="FSY77" s="222"/>
      <c r="FSZ77" s="222"/>
      <c r="FTA77" s="222"/>
      <c r="FTB77" s="222"/>
      <c r="FTC77" s="222"/>
      <c r="FTD77" s="222"/>
      <c r="FTE77" s="222"/>
      <c r="FTF77" s="222"/>
      <c r="FTG77" s="222"/>
      <c r="FTH77" s="222"/>
      <c r="FTI77" s="222"/>
      <c r="FTJ77" s="222"/>
      <c r="FTK77" s="222"/>
      <c r="FTL77" s="222"/>
      <c r="FTM77" s="222"/>
      <c r="FTN77" s="222"/>
      <c r="FTO77" s="222"/>
      <c r="FTP77" s="222"/>
      <c r="FTQ77" s="222"/>
      <c r="FTR77" s="222"/>
      <c r="FTS77" s="222"/>
      <c r="FTT77" s="222"/>
      <c r="FTU77" s="222"/>
      <c r="FTV77" s="222"/>
      <c r="FTW77" s="222"/>
      <c r="FTX77" s="222"/>
      <c r="FTY77" s="222"/>
      <c r="FTZ77" s="222"/>
      <c r="FUA77" s="222"/>
      <c r="FUB77" s="222"/>
      <c r="FUC77" s="222"/>
      <c r="FUD77" s="222"/>
      <c r="FUE77" s="222"/>
      <c r="FUF77" s="222"/>
      <c r="FUG77" s="222"/>
      <c r="FUH77" s="222"/>
      <c r="FUI77" s="222"/>
      <c r="FUJ77" s="222"/>
      <c r="FUK77" s="222"/>
      <c r="FUL77" s="222"/>
      <c r="FUM77" s="222"/>
      <c r="FUN77" s="222"/>
      <c r="FUO77" s="222"/>
      <c r="FUP77" s="222"/>
      <c r="FUQ77" s="222"/>
      <c r="FUR77" s="222"/>
      <c r="FUS77" s="222"/>
      <c r="FUT77" s="222"/>
      <c r="FUU77" s="222"/>
      <c r="FUV77" s="222"/>
      <c r="FUW77" s="222"/>
      <c r="FUX77" s="222"/>
      <c r="FUY77" s="222"/>
      <c r="FUZ77" s="222"/>
      <c r="FVA77" s="222"/>
      <c r="FVB77" s="222"/>
      <c r="FVC77" s="222"/>
      <c r="FVD77" s="222"/>
      <c r="FVE77" s="222"/>
      <c r="FVF77" s="222"/>
      <c r="FVG77" s="222"/>
      <c r="FVH77" s="222"/>
      <c r="FVI77" s="222"/>
      <c r="FVJ77" s="222"/>
      <c r="FVK77" s="222"/>
      <c r="FVL77" s="222"/>
      <c r="FVM77" s="222"/>
      <c r="FVN77" s="222"/>
      <c r="FVO77" s="222"/>
      <c r="FVP77" s="222"/>
      <c r="FVQ77" s="222"/>
      <c r="FVR77" s="222"/>
      <c r="FVS77" s="222"/>
      <c r="FVT77" s="222"/>
      <c r="FVU77" s="222"/>
      <c r="FVV77" s="222"/>
      <c r="FVW77" s="222"/>
      <c r="FVX77" s="222"/>
      <c r="FVY77" s="222"/>
      <c r="FVZ77" s="222"/>
      <c r="FWA77" s="222"/>
      <c r="FWB77" s="222"/>
      <c r="FWC77" s="222"/>
      <c r="FWD77" s="222"/>
      <c r="FWE77" s="222"/>
      <c r="FWF77" s="222"/>
      <c r="FWG77" s="222"/>
      <c r="FWH77" s="222"/>
      <c r="FWI77" s="222"/>
      <c r="FWJ77" s="222"/>
      <c r="FWK77" s="222"/>
      <c r="FWL77" s="222"/>
      <c r="FWM77" s="222"/>
      <c r="FWN77" s="222"/>
      <c r="FWO77" s="222"/>
      <c r="FWP77" s="222"/>
      <c r="FWQ77" s="222"/>
      <c r="FWR77" s="222"/>
      <c r="FWS77" s="222"/>
      <c r="FWT77" s="222"/>
      <c r="FWU77" s="222"/>
      <c r="FWV77" s="222"/>
      <c r="FWW77" s="222"/>
      <c r="FWX77" s="222"/>
      <c r="FWY77" s="222"/>
      <c r="FWZ77" s="222"/>
      <c r="FXA77" s="222"/>
      <c r="FXB77" s="222"/>
      <c r="FXC77" s="222"/>
      <c r="FXD77" s="222"/>
      <c r="FXE77" s="222"/>
      <c r="FXF77" s="222"/>
      <c r="FXG77" s="222"/>
      <c r="FXH77" s="222"/>
      <c r="FXI77" s="222"/>
      <c r="FXJ77" s="222"/>
      <c r="FXK77" s="222"/>
      <c r="FXL77" s="222"/>
      <c r="FXM77" s="222"/>
      <c r="FXN77" s="222"/>
      <c r="FXO77" s="222"/>
      <c r="FXP77" s="222"/>
      <c r="FXQ77" s="222"/>
      <c r="FXR77" s="222"/>
      <c r="FXS77" s="222"/>
      <c r="FXT77" s="222"/>
      <c r="FXU77" s="222"/>
      <c r="FXV77" s="222"/>
      <c r="FXW77" s="222"/>
      <c r="FXX77" s="222"/>
      <c r="FXY77" s="222"/>
      <c r="FXZ77" s="222"/>
      <c r="FYA77" s="222"/>
      <c r="FYB77" s="222"/>
      <c r="FYC77" s="222"/>
      <c r="FYD77" s="222"/>
      <c r="FYE77" s="222"/>
      <c r="FYF77" s="222"/>
      <c r="FYG77" s="222"/>
      <c r="FYH77" s="222"/>
      <c r="FYI77" s="222"/>
      <c r="FYJ77" s="222"/>
      <c r="FYK77" s="222"/>
      <c r="FYL77" s="222"/>
      <c r="FYM77" s="222"/>
      <c r="FYN77" s="222"/>
      <c r="FYO77" s="222"/>
      <c r="FYP77" s="222"/>
      <c r="FYQ77" s="222"/>
      <c r="FYR77" s="222"/>
      <c r="FYS77" s="222"/>
      <c r="FYT77" s="222"/>
      <c r="FYU77" s="222"/>
      <c r="FYV77" s="222"/>
      <c r="FYW77" s="222"/>
      <c r="FYX77" s="222"/>
      <c r="FYY77" s="222"/>
      <c r="FYZ77" s="222"/>
      <c r="FZA77" s="222"/>
      <c r="FZB77" s="222"/>
      <c r="FZC77" s="222"/>
      <c r="FZD77" s="222"/>
      <c r="FZE77" s="222"/>
      <c r="FZF77" s="222"/>
      <c r="FZG77" s="222"/>
      <c r="FZH77" s="222"/>
      <c r="FZI77" s="222"/>
      <c r="FZJ77" s="222"/>
      <c r="FZK77" s="222"/>
      <c r="FZL77" s="222"/>
      <c r="FZM77" s="222"/>
      <c r="FZN77" s="222"/>
      <c r="FZO77" s="222"/>
      <c r="FZP77" s="222"/>
      <c r="FZQ77" s="222"/>
      <c r="FZR77" s="222"/>
      <c r="FZS77" s="222"/>
      <c r="FZT77" s="222"/>
      <c r="FZU77" s="222"/>
      <c r="FZV77" s="222"/>
      <c r="FZW77" s="222"/>
      <c r="FZX77" s="222"/>
      <c r="FZY77" s="222"/>
      <c r="FZZ77" s="222"/>
      <c r="GAA77" s="222"/>
      <c r="GAB77" s="222"/>
      <c r="GAC77" s="222"/>
      <c r="GAD77" s="222"/>
      <c r="GAE77" s="222"/>
      <c r="GAF77" s="222"/>
      <c r="GAG77" s="222"/>
      <c r="GAH77" s="222"/>
      <c r="GAI77" s="222"/>
      <c r="GAJ77" s="222"/>
      <c r="GAK77" s="222"/>
      <c r="GAL77" s="222"/>
      <c r="GAM77" s="222"/>
      <c r="GAN77" s="222"/>
      <c r="GAO77" s="222"/>
      <c r="GAP77" s="222"/>
      <c r="GAQ77" s="222"/>
      <c r="GAR77" s="222"/>
      <c r="GAS77" s="222"/>
      <c r="GAT77" s="222"/>
      <c r="GAU77" s="222"/>
      <c r="GAV77" s="222"/>
      <c r="GAW77" s="222"/>
      <c r="GAX77" s="222"/>
      <c r="GAY77" s="222"/>
      <c r="GAZ77" s="222"/>
      <c r="GBA77" s="222"/>
      <c r="GBB77" s="222"/>
      <c r="GBC77" s="222"/>
      <c r="GBD77" s="222"/>
      <c r="GBE77" s="222"/>
      <c r="GBF77" s="222"/>
      <c r="GBG77" s="222"/>
      <c r="GBH77" s="222"/>
      <c r="GBI77" s="222"/>
      <c r="GBJ77" s="222"/>
      <c r="GBK77" s="222"/>
      <c r="GBL77" s="222"/>
      <c r="GBM77" s="222"/>
      <c r="GBN77" s="222"/>
      <c r="GBO77" s="222"/>
      <c r="GBP77" s="222"/>
      <c r="GBQ77" s="222"/>
      <c r="GBR77" s="222"/>
      <c r="GBS77" s="222"/>
      <c r="GBT77" s="222"/>
      <c r="GBU77" s="222"/>
      <c r="GBV77" s="222"/>
      <c r="GBW77" s="222"/>
      <c r="GBX77" s="222"/>
      <c r="GBY77" s="222"/>
      <c r="GBZ77" s="222"/>
      <c r="GCA77" s="222"/>
      <c r="GCB77" s="222"/>
      <c r="GCC77" s="222"/>
      <c r="GCD77" s="222"/>
      <c r="GCE77" s="222"/>
      <c r="GCF77" s="222"/>
      <c r="GCG77" s="222"/>
      <c r="GCH77" s="222"/>
      <c r="GCI77" s="222"/>
      <c r="GCJ77" s="222"/>
      <c r="GCK77" s="222"/>
      <c r="GCL77" s="222"/>
      <c r="GCM77" s="222"/>
      <c r="GCN77" s="222"/>
      <c r="GCO77" s="222"/>
      <c r="GCP77" s="222"/>
      <c r="GCQ77" s="222"/>
      <c r="GCR77" s="222"/>
      <c r="GCS77" s="222"/>
      <c r="GCT77" s="222"/>
      <c r="GCU77" s="222"/>
      <c r="GCV77" s="222"/>
      <c r="GCW77" s="222"/>
      <c r="GCX77" s="222"/>
      <c r="GCY77" s="222"/>
      <c r="GCZ77" s="222"/>
      <c r="GDA77" s="222"/>
      <c r="GDB77" s="222"/>
      <c r="GDC77" s="222"/>
      <c r="GDD77" s="222"/>
      <c r="GDE77" s="222"/>
      <c r="GDF77" s="222"/>
      <c r="GDG77" s="222"/>
      <c r="GDH77" s="222"/>
      <c r="GDI77" s="222"/>
      <c r="GDJ77" s="222"/>
      <c r="GDK77" s="222"/>
      <c r="GDL77" s="222"/>
      <c r="GDM77" s="222"/>
      <c r="GDN77" s="222"/>
      <c r="GDO77" s="222"/>
      <c r="GDP77" s="222"/>
      <c r="GDQ77" s="222"/>
      <c r="GDR77" s="222"/>
      <c r="GDS77" s="222"/>
      <c r="GDT77" s="222"/>
      <c r="GDU77" s="222"/>
      <c r="GDV77" s="222"/>
      <c r="GDW77" s="222"/>
      <c r="GDX77" s="222"/>
      <c r="GDY77" s="222"/>
      <c r="GDZ77" s="222"/>
      <c r="GEA77" s="222"/>
      <c r="GEB77" s="222"/>
      <c r="GEC77" s="222"/>
      <c r="GED77" s="222"/>
      <c r="GEE77" s="222"/>
      <c r="GEF77" s="222"/>
      <c r="GEG77" s="222"/>
      <c r="GEH77" s="222"/>
      <c r="GEI77" s="222"/>
      <c r="GEJ77" s="222"/>
      <c r="GEK77" s="222"/>
      <c r="GEL77" s="222"/>
      <c r="GEM77" s="222"/>
      <c r="GEN77" s="222"/>
      <c r="GEO77" s="222"/>
      <c r="GEP77" s="222"/>
      <c r="GEQ77" s="222"/>
      <c r="GER77" s="222"/>
      <c r="GES77" s="222"/>
      <c r="GET77" s="222"/>
      <c r="GEU77" s="222"/>
      <c r="GEV77" s="222"/>
      <c r="GEW77" s="222"/>
      <c r="GEX77" s="222"/>
      <c r="GEY77" s="222"/>
      <c r="GEZ77" s="222"/>
      <c r="GFA77" s="222"/>
      <c r="GFB77" s="222"/>
      <c r="GFC77" s="222"/>
      <c r="GFD77" s="222"/>
      <c r="GFE77" s="222"/>
      <c r="GFF77" s="222"/>
      <c r="GFG77" s="222"/>
      <c r="GFH77" s="222"/>
      <c r="GFI77" s="222"/>
      <c r="GFJ77" s="222"/>
      <c r="GFK77" s="222"/>
      <c r="GFL77" s="222"/>
      <c r="GFM77" s="222"/>
      <c r="GFN77" s="222"/>
      <c r="GFO77" s="222"/>
      <c r="GFP77" s="222"/>
      <c r="GFQ77" s="222"/>
      <c r="GFR77" s="222"/>
      <c r="GFS77" s="222"/>
      <c r="GFT77" s="222"/>
      <c r="GFU77" s="222"/>
      <c r="GFV77" s="222"/>
      <c r="GFW77" s="222"/>
      <c r="GFX77" s="222"/>
      <c r="GFY77" s="222"/>
      <c r="GFZ77" s="222"/>
      <c r="GGA77" s="222"/>
      <c r="GGB77" s="222"/>
      <c r="GGC77" s="222"/>
      <c r="GGD77" s="222"/>
      <c r="GGE77" s="222"/>
      <c r="GGF77" s="222"/>
      <c r="GGG77" s="222"/>
      <c r="GGH77" s="222"/>
      <c r="GGI77" s="222"/>
      <c r="GGJ77" s="222"/>
      <c r="GGK77" s="222"/>
      <c r="GGL77" s="222"/>
      <c r="GGM77" s="222"/>
      <c r="GGN77" s="222"/>
      <c r="GGO77" s="222"/>
      <c r="GGP77" s="222"/>
      <c r="GGQ77" s="222"/>
      <c r="GGR77" s="222"/>
      <c r="GGS77" s="222"/>
      <c r="GGT77" s="222"/>
      <c r="GGU77" s="222"/>
      <c r="GGV77" s="222"/>
      <c r="GGW77" s="222"/>
      <c r="GGX77" s="222"/>
      <c r="GGY77" s="222"/>
      <c r="GGZ77" s="222"/>
      <c r="GHA77" s="222"/>
      <c r="GHB77" s="222"/>
      <c r="GHC77" s="222"/>
      <c r="GHD77" s="222"/>
      <c r="GHE77" s="222"/>
      <c r="GHF77" s="222"/>
      <c r="GHG77" s="222"/>
      <c r="GHH77" s="222"/>
      <c r="GHI77" s="222"/>
      <c r="GHJ77" s="222"/>
      <c r="GHK77" s="222"/>
      <c r="GHL77" s="222"/>
      <c r="GHM77" s="222"/>
      <c r="GHN77" s="222"/>
      <c r="GHO77" s="222"/>
      <c r="GHP77" s="222"/>
      <c r="GHQ77" s="222"/>
      <c r="GHR77" s="222"/>
      <c r="GHS77" s="222"/>
      <c r="GHT77" s="222"/>
      <c r="GHU77" s="222"/>
      <c r="GHV77" s="222"/>
      <c r="GHW77" s="222"/>
      <c r="GHX77" s="222"/>
      <c r="GHY77" s="222"/>
      <c r="GHZ77" s="222"/>
      <c r="GIA77" s="222"/>
      <c r="GIB77" s="222"/>
      <c r="GIC77" s="222"/>
      <c r="GID77" s="222"/>
      <c r="GIE77" s="222"/>
      <c r="GIF77" s="222"/>
      <c r="GIG77" s="222"/>
      <c r="GIH77" s="222"/>
      <c r="GII77" s="222"/>
      <c r="GIJ77" s="222"/>
      <c r="GIK77" s="222"/>
      <c r="GIL77" s="222"/>
      <c r="GIM77" s="222"/>
      <c r="GIN77" s="222"/>
      <c r="GIO77" s="222"/>
      <c r="GIP77" s="222"/>
      <c r="GIQ77" s="222"/>
      <c r="GIR77" s="222"/>
      <c r="GIS77" s="222"/>
      <c r="GIT77" s="222"/>
      <c r="GIU77" s="222"/>
      <c r="GIV77" s="222"/>
      <c r="GIW77" s="222"/>
      <c r="GIX77" s="222"/>
      <c r="GIY77" s="222"/>
      <c r="GIZ77" s="222"/>
      <c r="GJA77" s="222"/>
      <c r="GJB77" s="222"/>
      <c r="GJC77" s="222"/>
      <c r="GJD77" s="222"/>
      <c r="GJE77" s="222"/>
      <c r="GJF77" s="222"/>
      <c r="GJG77" s="222"/>
      <c r="GJH77" s="222"/>
      <c r="GJI77" s="222"/>
      <c r="GJJ77" s="222"/>
      <c r="GJK77" s="222"/>
      <c r="GJL77" s="222"/>
      <c r="GJM77" s="222"/>
      <c r="GJN77" s="222"/>
      <c r="GJO77" s="222"/>
      <c r="GJP77" s="222"/>
      <c r="GJQ77" s="222"/>
      <c r="GJR77" s="222"/>
      <c r="GJS77" s="222"/>
      <c r="GJT77" s="222"/>
      <c r="GJU77" s="222"/>
      <c r="GJV77" s="222"/>
      <c r="GJW77" s="222"/>
      <c r="GJX77" s="222"/>
      <c r="GJY77" s="222"/>
      <c r="GJZ77" s="222"/>
      <c r="GKA77" s="222"/>
      <c r="GKB77" s="222"/>
      <c r="GKC77" s="222"/>
      <c r="GKD77" s="222"/>
      <c r="GKE77" s="222"/>
      <c r="GKF77" s="222"/>
      <c r="GKG77" s="222"/>
      <c r="GKH77" s="222"/>
      <c r="GKI77" s="222"/>
      <c r="GKJ77" s="222"/>
      <c r="GKK77" s="222"/>
      <c r="GKL77" s="222"/>
      <c r="GKM77" s="222"/>
      <c r="GKN77" s="222"/>
      <c r="GKO77" s="222"/>
      <c r="GKP77" s="222"/>
      <c r="GKQ77" s="222"/>
      <c r="GKR77" s="222"/>
      <c r="GKS77" s="222"/>
      <c r="GKT77" s="222"/>
      <c r="GKU77" s="222"/>
      <c r="GKV77" s="222"/>
      <c r="GKW77" s="222"/>
      <c r="GKX77" s="222"/>
      <c r="GKY77" s="222"/>
      <c r="GKZ77" s="222"/>
      <c r="GLA77" s="222"/>
      <c r="GLB77" s="222"/>
      <c r="GLC77" s="222"/>
      <c r="GLD77" s="222"/>
      <c r="GLE77" s="222"/>
      <c r="GLF77" s="222"/>
      <c r="GLG77" s="222"/>
      <c r="GLH77" s="222"/>
      <c r="GLI77" s="222"/>
      <c r="GLJ77" s="222"/>
      <c r="GLK77" s="222"/>
      <c r="GLL77" s="222"/>
      <c r="GLM77" s="222"/>
      <c r="GLN77" s="222"/>
      <c r="GLO77" s="222"/>
      <c r="GLP77" s="222"/>
      <c r="GLQ77" s="222"/>
      <c r="GLR77" s="222"/>
      <c r="GLS77" s="222"/>
      <c r="GLT77" s="222"/>
      <c r="GLU77" s="222"/>
      <c r="GLV77" s="222"/>
      <c r="GLW77" s="222"/>
      <c r="GLX77" s="222"/>
      <c r="GLY77" s="222"/>
      <c r="GLZ77" s="222"/>
      <c r="GMA77" s="222"/>
      <c r="GMB77" s="222"/>
      <c r="GMC77" s="222"/>
      <c r="GMD77" s="222"/>
      <c r="GME77" s="222"/>
      <c r="GMF77" s="222"/>
      <c r="GMG77" s="222"/>
      <c r="GMH77" s="222"/>
      <c r="GMI77" s="222"/>
      <c r="GMJ77" s="222"/>
      <c r="GMK77" s="222"/>
      <c r="GML77" s="222"/>
      <c r="GMM77" s="222"/>
      <c r="GMN77" s="222"/>
      <c r="GMO77" s="222"/>
      <c r="GMP77" s="222"/>
      <c r="GMQ77" s="222"/>
      <c r="GMR77" s="222"/>
      <c r="GMS77" s="222"/>
      <c r="GMT77" s="222"/>
      <c r="GMU77" s="222"/>
      <c r="GMV77" s="222"/>
      <c r="GMW77" s="222"/>
      <c r="GMX77" s="222"/>
      <c r="GMY77" s="222"/>
      <c r="GMZ77" s="222"/>
      <c r="GNA77" s="222"/>
      <c r="GNB77" s="222"/>
      <c r="GNC77" s="222"/>
      <c r="GND77" s="222"/>
      <c r="GNE77" s="222"/>
      <c r="GNF77" s="222"/>
      <c r="GNG77" s="222"/>
      <c r="GNH77" s="222"/>
      <c r="GNI77" s="222"/>
      <c r="GNJ77" s="222"/>
      <c r="GNK77" s="222"/>
      <c r="GNL77" s="222"/>
      <c r="GNM77" s="222"/>
      <c r="GNN77" s="222"/>
      <c r="GNO77" s="222"/>
      <c r="GNP77" s="222"/>
      <c r="GNQ77" s="222"/>
      <c r="GNR77" s="222"/>
      <c r="GNS77" s="222"/>
      <c r="GNT77" s="222"/>
      <c r="GNU77" s="222"/>
      <c r="GNV77" s="222"/>
      <c r="GNW77" s="222"/>
      <c r="GNX77" s="222"/>
      <c r="GNY77" s="222"/>
      <c r="GNZ77" s="222"/>
      <c r="GOA77" s="222"/>
      <c r="GOB77" s="222"/>
      <c r="GOC77" s="222"/>
      <c r="GOD77" s="222"/>
      <c r="GOE77" s="222"/>
      <c r="GOF77" s="222"/>
      <c r="GOG77" s="222"/>
      <c r="GOH77" s="222"/>
      <c r="GOI77" s="222"/>
      <c r="GOJ77" s="222"/>
      <c r="GOK77" s="222"/>
      <c r="GOL77" s="222"/>
      <c r="GOM77" s="222"/>
      <c r="GON77" s="222"/>
      <c r="GOO77" s="222"/>
      <c r="GOP77" s="222"/>
      <c r="GOQ77" s="222"/>
      <c r="GOR77" s="222"/>
      <c r="GOS77" s="222"/>
      <c r="GOT77" s="222"/>
      <c r="GOU77" s="222"/>
      <c r="GOV77" s="222"/>
      <c r="GOW77" s="222"/>
      <c r="GOX77" s="222"/>
      <c r="GOY77" s="222"/>
      <c r="GOZ77" s="222"/>
      <c r="GPA77" s="222"/>
      <c r="GPB77" s="222"/>
      <c r="GPC77" s="222"/>
      <c r="GPD77" s="222"/>
      <c r="GPE77" s="222"/>
      <c r="GPF77" s="222"/>
      <c r="GPG77" s="222"/>
      <c r="GPH77" s="222"/>
      <c r="GPI77" s="222"/>
      <c r="GPJ77" s="222"/>
      <c r="GPK77" s="222"/>
      <c r="GPL77" s="222"/>
      <c r="GPM77" s="222"/>
      <c r="GPN77" s="222"/>
      <c r="GPO77" s="222"/>
      <c r="GPP77" s="222"/>
      <c r="GPQ77" s="222"/>
      <c r="GPR77" s="222"/>
      <c r="GPS77" s="222"/>
      <c r="GPT77" s="222"/>
      <c r="GPU77" s="222"/>
      <c r="GPV77" s="222"/>
      <c r="GPW77" s="222"/>
      <c r="GPX77" s="222"/>
      <c r="GPY77" s="222"/>
      <c r="GPZ77" s="222"/>
      <c r="GQA77" s="222"/>
      <c r="GQB77" s="222"/>
      <c r="GQC77" s="222"/>
      <c r="GQD77" s="222"/>
      <c r="GQE77" s="222"/>
      <c r="GQF77" s="222"/>
      <c r="GQG77" s="222"/>
      <c r="GQH77" s="222"/>
      <c r="GQI77" s="222"/>
      <c r="GQJ77" s="222"/>
      <c r="GQK77" s="222"/>
      <c r="GQL77" s="222"/>
      <c r="GQM77" s="222"/>
      <c r="GQN77" s="222"/>
      <c r="GQO77" s="222"/>
      <c r="GQP77" s="222"/>
      <c r="GQQ77" s="222"/>
      <c r="GQR77" s="222"/>
      <c r="GQS77" s="222"/>
      <c r="GQT77" s="222"/>
      <c r="GQU77" s="222"/>
      <c r="GQV77" s="222"/>
      <c r="GQW77" s="222"/>
      <c r="GQX77" s="222"/>
      <c r="GQY77" s="222"/>
      <c r="GQZ77" s="222"/>
      <c r="GRA77" s="222"/>
      <c r="GRB77" s="222"/>
      <c r="GRC77" s="222"/>
      <c r="GRD77" s="222"/>
      <c r="GRE77" s="222"/>
      <c r="GRF77" s="222"/>
      <c r="GRG77" s="222"/>
      <c r="GRH77" s="222"/>
      <c r="GRI77" s="222"/>
      <c r="GRJ77" s="222"/>
      <c r="GRK77" s="222"/>
      <c r="GRL77" s="222"/>
      <c r="GRM77" s="222"/>
      <c r="GRN77" s="222"/>
      <c r="GRO77" s="222"/>
      <c r="GRP77" s="222"/>
      <c r="GRQ77" s="222"/>
      <c r="GRR77" s="222"/>
      <c r="GRS77" s="222"/>
      <c r="GRT77" s="222"/>
      <c r="GRU77" s="222"/>
      <c r="GRV77" s="222"/>
      <c r="GRW77" s="222"/>
      <c r="GRX77" s="222"/>
      <c r="GRY77" s="222"/>
      <c r="GRZ77" s="222"/>
      <c r="GSA77" s="222"/>
      <c r="GSB77" s="222"/>
      <c r="GSC77" s="222"/>
      <c r="GSD77" s="222"/>
      <c r="GSE77" s="222"/>
      <c r="GSF77" s="222"/>
      <c r="GSG77" s="222"/>
      <c r="GSH77" s="222"/>
      <c r="GSI77" s="222"/>
      <c r="GSJ77" s="222"/>
      <c r="GSK77" s="222"/>
      <c r="GSL77" s="222"/>
      <c r="GSM77" s="222"/>
      <c r="GSN77" s="222"/>
      <c r="GSO77" s="222"/>
      <c r="GSP77" s="222"/>
      <c r="GSQ77" s="222"/>
      <c r="GSR77" s="222"/>
      <c r="GSS77" s="222"/>
      <c r="GST77" s="222"/>
      <c r="GSU77" s="222"/>
      <c r="GSV77" s="222"/>
      <c r="GSW77" s="222"/>
      <c r="GSX77" s="222"/>
      <c r="GSY77" s="222"/>
      <c r="GSZ77" s="222"/>
      <c r="GTA77" s="222"/>
      <c r="GTB77" s="222"/>
      <c r="GTC77" s="222"/>
      <c r="GTD77" s="222"/>
      <c r="GTE77" s="222"/>
      <c r="GTF77" s="222"/>
      <c r="GTG77" s="222"/>
      <c r="GTH77" s="222"/>
      <c r="GTI77" s="222"/>
      <c r="GTJ77" s="222"/>
      <c r="GTK77" s="222"/>
      <c r="GTL77" s="222"/>
      <c r="GTM77" s="222"/>
      <c r="GTN77" s="222"/>
      <c r="GTO77" s="222"/>
      <c r="GTP77" s="222"/>
      <c r="GTQ77" s="222"/>
      <c r="GTR77" s="222"/>
      <c r="GTS77" s="222"/>
      <c r="GTT77" s="222"/>
      <c r="GTU77" s="222"/>
      <c r="GTV77" s="222"/>
      <c r="GTW77" s="222"/>
      <c r="GTX77" s="222"/>
      <c r="GTY77" s="222"/>
      <c r="GTZ77" s="222"/>
      <c r="GUA77" s="222"/>
      <c r="GUB77" s="222"/>
      <c r="GUC77" s="222"/>
      <c r="GUD77" s="222"/>
      <c r="GUE77" s="222"/>
      <c r="GUF77" s="222"/>
      <c r="GUG77" s="222"/>
      <c r="GUH77" s="222"/>
      <c r="GUI77" s="222"/>
      <c r="GUJ77" s="222"/>
      <c r="GUK77" s="222"/>
      <c r="GUL77" s="222"/>
      <c r="GUM77" s="222"/>
      <c r="GUN77" s="222"/>
      <c r="GUO77" s="222"/>
      <c r="GUP77" s="222"/>
      <c r="GUQ77" s="222"/>
      <c r="GUR77" s="222"/>
      <c r="GUS77" s="222"/>
      <c r="GUT77" s="222"/>
      <c r="GUU77" s="222"/>
      <c r="GUV77" s="222"/>
      <c r="GUW77" s="222"/>
      <c r="GUX77" s="222"/>
      <c r="GUY77" s="222"/>
      <c r="GUZ77" s="222"/>
      <c r="GVA77" s="222"/>
      <c r="GVB77" s="222"/>
      <c r="GVC77" s="222"/>
      <c r="GVD77" s="222"/>
      <c r="GVE77" s="222"/>
      <c r="GVF77" s="222"/>
      <c r="GVG77" s="222"/>
      <c r="GVH77" s="222"/>
      <c r="GVI77" s="222"/>
      <c r="GVJ77" s="222"/>
      <c r="GVK77" s="222"/>
      <c r="GVL77" s="222"/>
      <c r="GVM77" s="222"/>
      <c r="GVN77" s="222"/>
      <c r="GVO77" s="222"/>
      <c r="GVP77" s="222"/>
      <c r="GVQ77" s="222"/>
      <c r="GVR77" s="222"/>
      <c r="GVS77" s="222"/>
      <c r="GVT77" s="222"/>
      <c r="GVU77" s="222"/>
      <c r="GVV77" s="222"/>
      <c r="GVW77" s="222"/>
      <c r="GVX77" s="222"/>
      <c r="GVY77" s="222"/>
      <c r="GVZ77" s="222"/>
      <c r="GWA77" s="222"/>
      <c r="GWB77" s="222"/>
      <c r="GWC77" s="222"/>
      <c r="GWD77" s="222"/>
      <c r="GWE77" s="222"/>
      <c r="GWF77" s="222"/>
      <c r="GWG77" s="222"/>
      <c r="GWH77" s="222"/>
      <c r="GWI77" s="222"/>
      <c r="GWJ77" s="222"/>
      <c r="GWK77" s="222"/>
      <c r="GWL77" s="222"/>
      <c r="GWM77" s="222"/>
      <c r="GWN77" s="222"/>
      <c r="GWO77" s="222"/>
      <c r="GWP77" s="222"/>
      <c r="GWQ77" s="222"/>
      <c r="GWR77" s="222"/>
      <c r="GWS77" s="222"/>
      <c r="GWT77" s="222"/>
      <c r="GWU77" s="222"/>
      <c r="GWV77" s="222"/>
      <c r="GWW77" s="222"/>
      <c r="GWX77" s="222"/>
      <c r="GWY77" s="222"/>
      <c r="GWZ77" s="222"/>
      <c r="GXA77" s="222"/>
      <c r="GXB77" s="222"/>
      <c r="GXC77" s="222"/>
      <c r="GXD77" s="222"/>
      <c r="GXE77" s="222"/>
      <c r="GXF77" s="222"/>
      <c r="GXG77" s="222"/>
      <c r="GXH77" s="222"/>
      <c r="GXI77" s="222"/>
      <c r="GXJ77" s="222"/>
      <c r="GXK77" s="222"/>
      <c r="GXL77" s="222"/>
      <c r="GXM77" s="222"/>
      <c r="GXN77" s="222"/>
      <c r="GXO77" s="222"/>
      <c r="GXP77" s="222"/>
      <c r="GXQ77" s="222"/>
      <c r="GXR77" s="222"/>
      <c r="GXS77" s="222"/>
      <c r="GXT77" s="222"/>
      <c r="GXU77" s="222"/>
      <c r="GXV77" s="222"/>
      <c r="GXW77" s="222"/>
      <c r="GXX77" s="222"/>
      <c r="GXY77" s="222"/>
      <c r="GXZ77" s="222"/>
      <c r="GYA77" s="222"/>
      <c r="GYB77" s="222"/>
      <c r="GYC77" s="222"/>
      <c r="GYD77" s="222"/>
      <c r="GYE77" s="222"/>
      <c r="GYF77" s="222"/>
      <c r="GYG77" s="222"/>
      <c r="GYH77" s="222"/>
      <c r="GYI77" s="222"/>
      <c r="GYJ77" s="222"/>
      <c r="GYK77" s="222"/>
      <c r="GYL77" s="222"/>
      <c r="GYM77" s="222"/>
      <c r="GYN77" s="222"/>
      <c r="GYO77" s="222"/>
      <c r="GYP77" s="222"/>
      <c r="GYQ77" s="222"/>
      <c r="GYR77" s="222"/>
      <c r="GYS77" s="222"/>
      <c r="GYT77" s="222"/>
      <c r="GYU77" s="222"/>
      <c r="GYV77" s="222"/>
      <c r="GYW77" s="222"/>
      <c r="GYX77" s="222"/>
      <c r="GYY77" s="222"/>
      <c r="GYZ77" s="222"/>
      <c r="GZA77" s="222"/>
      <c r="GZB77" s="222"/>
      <c r="GZC77" s="222"/>
      <c r="GZD77" s="222"/>
      <c r="GZE77" s="222"/>
      <c r="GZF77" s="222"/>
      <c r="GZG77" s="222"/>
      <c r="GZH77" s="222"/>
      <c r="GZI77" s="222"/>
      <c r="GZJ77" s="222"/>
      <c r="GZK77" s="222"/>
      <c r="GZL77" s="222"/>
      <c r="GZM77" s="222"/>
      <c r="GZN77" s="222"/>
      <c r="GZO77" s="222"/>
      <c r="GZP77" s="222"/>
      <c r="GZQ77" s="222"/>
      <c r="GZR77" s="222"/>
      <c r="GZS77" s="222"/>
      <c r="GZT77" s="222"/>
      <c r="GZU77" s="222"/>
      <c r="GZV77" s="222"/>
      <c r="GZW77" s="222"/>
      <c r="GZX77" s="222"/>
      <c r="GZY77" s="222"/>
      <c r="GZZ77" s="222"/>
      <c r="HAA77" s="222"/>
      <c r="HAB77" s="222"/>
      <c r="HAC77" s="222"/>
      <c r="HAD77" s="222"/>
      <c r="HAE77" s="222"/>
      <c r="HAF77" s="222"/>
      <c r="HAG77" s="222"/>
      <c r="HAH77" s="222"/>
      <c r="HAI77" s="222"/>
      <c r="HAJ77" s="222"/>
      <c r="HAK77" s="222"/>
      <c r="HAL77" s="222"/>
      <c r="HAM77" s="222"/>
      <c r="HAN77" s="222"/>
      <c r="HAO77" s="222"/>
      <c r="HAP77" s="222"/>
      <c r="HAQ77" s="222"/>
      <c r="HAR77" s="222"/>
      <c r="HAS77" s="222"/>
      <c r="HAT77" s="222"/>
      <c r="HAU77" s="222"/>
      <c r="HAV77" s="222"/>
      <c r="HAW77" s="222"/>
      <c r="HAX77" s="222"/>
      <c r="HAY77" s="222"/>
      <c r="HAZ77" s="222"/>
      <c r="HBA77" s="222"/>
      <c r="HBB77" s="222"/>
      <c r="HBC77" s="222"/>
      <c r="HBD77" s="222"/>
      <c r="HBE77" s="222"/>
      <c r="HBF77" s="222"/>
      <c r="HBG77" s="222"/>
      <c r="HBH77" s="222"/>
      <c r="HBI77" s="222"/>
      <c r="HBJ77" s="222"/>
      <c r="HBK77" s="222"/>
      <c r="HBL77" s="222"/>
      <c r="HBM77" s="222"/>
      <c r="HBN77" s="222"/>
      <c r="HBO77" s="222"/>
      <c r="HBP77" s="222"/>
      <c r="HBQ77" s="222"/>
      <c r="HBR77" s="222"/>
      <c r="HBS77" s="222"/>
      <c r="HBT77" s="222"/>
      <c r="HBU77" s="222"/>
      <c r="HBV77" s="222"/>
      <c r="HBW77" s="222"/>
      <c r="HBX77" s="222"/>
      <c r="HBY77" s="222"/>
      <c r="HBZ77" s="222"/>
      <c r="HCA77" s="222"/>
      <c r="HCB77" s="222"/>
      <c r="HCC77" s="222"/>
      <c r="HCD77" s="222"/>
      <c r="HCE77" s="222"/>
      <c r="HCF77" s="222"/>
      <c r="HCG77" s="222"/>
      <c r="HCH77" s="222"/>
      <c r="HCI77" s="222"/>
      <c r="HCJ77" s="222"/>
      <c r="HCK77" s="222"/>
      <c r="HCL77" s="222"/>
      <c r="HCM77" s="222"/>
      <c r="HCN77" s="222"/>
      <c r="HCO77" s="222"/>
      <c r="HCP77" s="222"/>
      <c r="HCQ77" s="222"/>
      <c r="HCR77" s="222"/>
      <c r="HCS77" s="222"/>
      <c r="HCT77" s="222"/>
      <c r="HCU77" s="222"/>
      <c r="HCV77" s="222"/>
      <c r="HCW77" s="222"/>
      <c r="HCX77" s="222"/>
      <c r="HCY77" s="222"/>
      <c r="HCZ77" s="222"/>
      <c r="HDA77" s="222"/>
      <c r="HDB77" s="222"/>
      <c r="HDC77" s="222"/>
      <c r="HDD77" s="222"/>
      <c r="HDE77" s="222"/>
      <c r="HDF77" s="222"/>
      <c r="HDG77" s="222"/>
      <c r="HDH77" s="222"/>
      <c r="HDI77" s="222"/>
      <c r="HDJ77" s="222"/>
      <c r="HDK77" s="222"/>
      <c r="HDL77" s="222"/>
      <c r="HDM77" s="222"/>
      <c r="HDN77" s="222"/>
      <c r="HDO77" s="222"/>
      <c r="HDP77" s="222"/>
      <c r="HDQ77" s="222"/>
      <c r="HDR77" s="222"/>
      <c r="HDS77" s="222"/>
      <c r="HDT77" s="222"/>
      <c r="HDU77" s="222"/>
      <c r="HDV77" s="222"/>
      <c r="HDW77" s="222"/>
      <c r="HDX77" s="222"/>
      <c r="HDY77" s="222"/>
      <c r="HDZ77" s="222"/>
      <c r="HEA77" s="222"/>
      <c r="HEB77" s="222"/>
      <c r="HEC77" s="222"/>
      <c r="HED77" s="222"/>
      <c r="HEE77" s="222"/>
      <c r="HEF77" s="222"/>
      <c r="HEG77" s="222"/>
      <c r="HEH77" s="222"/>
      <c r="HEI77" s="222"/>
      <c r="HEJ77" s="222"/>
      <c r="HEK77" s="222"/>
      <c r="HEL77" s="222"/>
      <c r="HEM77" s="222"/>
      <c r="HEN77" s="222"/>
      <c r="HEO77" s="222"/>
      <c r="HEP77" s="222"/>
      <c r="HEQ77" s="222"/>
      <c r="HER77" s="222"/>
      <c r="HES77" s="222"/>
      <c r="HET77" s="222"/>
      <c r="HEU77" s="222"/>
      <c r="HEV77" s="222"/>
      <c r="HEW77" s="222"/>
      <c r="HEX77" s="222"/>
      <c r="HEY77" s="222"/>
      <c r="HEZ77" s="222"/>
      <c r="HFA77" s="222"/>
      <c r="HFB77" s="222"/>
      <c r="HFC77" s="222"/>
      <c r="HFD77" s="222"/>
      <c r="HFE77" s="222"/>
      <c r="HFF77" s="222"/>
      <c r="HFG77" s="222"/>
      <c r="HFH77" s="222"/>
      <c r="HFI77" s="222"/>
      <c r="HFJ77" s="222"/>
      <c r="HFK77" s="222"/>
      <c r="HFL77" s="222"/>
      <c r="HFM77" s="222"/>
      <c r="HFN77" s="222"/>
      <c r="HFO77" s="222"/>
      <c r="HFP77" s="222"/>
      <c r="HFQ77" s="222"/>
      <c r="HFR77" s="222"/>
      <c r="HFS77" s="222"/>
      <c r="HFT77" s="222"/>
      <c r="HFU77" s="222"/>
      <c r="HFV77" s="222"/>
      <c r="HFW77" s="222"/>
      <c r="HFX77" s="222"/>
      <c r="HFY77" s="222"/>
      <c r="HFZ77" s="222"/>
      <c r="HGA77" s="222"/>
      <c r="HGB77" s="222"/>
      <c r="HGC77" s="222"/>
      <c r="HGD77" s="222"/>
      <c r="HGE77" s="222"/>
      <c r="HGF77" s="222"/>
      <c r="HGG77" s="222"/>
      <c r="HGH77" s="222"/>
      <c r="HGI77" s="222"/>
      <c r="HGJ77" s="222"/>
      <c r="HGK77" s="222"/>
      <c r="HGL77" s="222"/>
      <c r="HGM77" s="222"/>
      <c r="HGN77" s="222"/>
      <c r="HGO77" s="222"/>
      <c r="HGP77" s="222"/>
      <c r="HGQ77" s="222"/>
      <c r="HGR77" s="222"/>
      <c r="HGS77" s="222"/>
      <c r="HGT77" s="222"/>
      <c r="HGU77" s="222"/>
      <c r="HGV77" s="222"/>
      <c r="HGW77" s="222"/>
      <c r="HGX77" s="222"/>
      <c r="HGY77" s="222"/>
      <c r="HGZ77" s="222"/>
      <c r="HHA77" s="222"/>
      <c r="HHB77" s="222"/>
      <c r="HHC77" s="222"/>
      <c r="HHD77" s="222"/>
      <c r="HHE77" s="222"/>
      <c r="HHF77" s="222"/>
      <c r="HHG77" s="222"/>
      <c r="HHH77" s="222"/>
      <c r="HHI77" s="222"/>
      <c r="HHJ77" s="222"/>
      <c r="HHK77" s="222"/>
      <c r="HHL77" s="222"/>
      <c r="HHM77" s="222"/>
      <c r="HHN77" s="222"/>
      <c r="HHO77" s="222"/>
      <c r="HHP77" s="222"/>
      <c r="HHQ77" s="222"/>
      <c r="HHR77" s="222"/>
      <c r="HHS77" s="222"/>
      <c r="HHT77" s="222"/>
      <c r="HHU77" s="222"/>
      <c r="HHV77" s="222"/>
      <c r="HHW77" s="222"/>
      <c r="HHX77" s="222"/>
      <c r="HHY77" s="222"/>
      <c r="HHZ77" s="222"/>
      <c r="HIA77" s="222"/>
      <c r="HIB77" s="222"/>
      <c r="HIC77" s="222"/>
      <c r="HID77" s="222"/>
      <c r="HIE77" s="222"/>
      <c r="HIF77" s="222"/>
      <c r="HIG77" s="222"/>
      <c r="HIH77" s="222"/>
      <c r="HII77" s="222"/>
      <c r="HIJ77" s="222"/>
      <c r="HIK77" s="222"/>
      <c r="HIL77" s="222"/>
      <c r="HIM77" s="222"/>
      <c r="HIN77" s="222"/>
      <c r="HIO77" s="222"/>
      <c r="HIP77" s="222"/>
      <c r="HIQ77" s="222"/>
      <c r="HIR77" s="222"/>
      <c r="HIS77" s="222"/>
      <c r="HIT77" s="222"/>
      <c r="HIU77" s="222"/>
      <c r="HIV77" s="222"/>
      <c r="HIW77" s="222"/>
      <c r="HIX77" s="222"/>
      <c r="HIY77" s="222"/>
      <c r="HIZ77" s="222"/>
      <c r="HJA77" s="222"/>
      <c r="HJB77" s="222"/>
      <c r="HJC77" s="222"/>
      <c r="HJD77" s="222"/>
      <c r="HJE77" s="222"/>
      <c r="HJF77" s="222"/>
      <c r="HJG77" s="222"/>
      <c r="HJH77" s="222"/>
      <c r="HJI77" s="222"/>
      <c r="HJJ77" s="222"/>
      <c r="HJK77" s="222"/>
      <c r="HJL77" s="222"/>
      <c r="HJM77" s="222"/>
      <c r="HJN77" s="222"/>
      <c r="HJO77" s="222"/>
      <c r="HJP77" s="222"/>
      <c r="HJQ77" s="222"/>
      <c r="HJR77" s="222"/>
      <c r="HJS77" s="222"/>
      <c r="HJT77" s="222"/>
      <c r="HJU77" s="222"/>
      <c r="HJV77" s="222"/>
      <c r="HJW77" s="222"/>
      <c r="HJX77" s="222"/>
      <c r="HJY77" s="222"/>
      <c r="HJZ77" s="222"/>
      <c r="HKA77" s="222"/>
      <c r="HKB77" s="222"/>
      <c r="HKC77" s="222"/>
      <c r="HKD77" s="222"/>
      <c r="HKE77" s="222"/>
      <c r="HKF77" s="222"/>
      <c r="HKG77" s="222"/>
      <c r="HKH77" s="222"/>
      <c r="HKI77" s="222"/>
      <c r="HKJ77" s="222"/>
      <c r="HKK77" s="222"/>
      <c r="HKL77" s="222"/>
      <c r="HKM77" s="222"/>
      <c r="HKN77" s="222"/>
      <c r="HKO77" s="222"/>
      <c r="HKP77" s="222"/>
      <c r="HKQ77" s="222"/>
      <c r="HKR77" s="222"/>
      <c r="HKS77" s="222"/>
      <c r="HKT77" s="222"/>
      <c r="HKU77" s="222"/>
      <c r="HKV77" s="222"/>
      <c r="HKW77" s="222"/>
      <c r="HKX77" s="222"/>
      <c r="HKY77" s="222"/>
      <c r="HKZ77" s="222"/>
      <c r="HLA77" s="222"/>
      <c r="HLB77" s="222"/>
      <c r="HLC77" s="222"/>
      <c r="HLD77" s="222"/>
      <c r="HLE77" s="222"/>
      <c r="HLF77" s="222"/>
      <c r="HLG77" s="222"/>
      <c r="HLH77" s="222"/>
      <c r="HLI77" s="222"/>
      <c r="HLJ77" s="222"/>
      <c r="HLK77" s="222"/>
      <c r="HLL77" s="222"/>
      <c r="HLM77" s="222"/>
      <c r="HLN77" s="222"/>
      <c r="HLO77" s="222"/>
      <c r="HLP77" s="222"/>
      <c r="HLQ77" s="222"/>
      <c r="HLR77" s="222"/>
      <c r="HLS77" s="222"/>
      <c r="HLT77" s="222"/>
      <c r="HLU77" s="222"/>
      <c r="HLV77" s="222"/>
      <c r="HLW77" s="222"/>
      <c r="HLX77" s="222"/>
      <c r="HLY77" s="222"/>
      <c r="HLZ77" s="222"/>
      <c r="HMA77" s="222"/>
      <c r="HMB77" s="222"/>
      <c r="HMC77" s="222"/>
      <c r="HMD77" s="222"/>
      <c r="HME77" s="222"/>
      <c r="HMF77" s="222"/>
      <c r="HMG77" s="222"/>
      <c r="HMH77" s="222"/>
      <c r="HMI77" s="222"/>
      <c r="HMJ77" s="222"/>
      <c r="HMK77" s="222"/>
      <c r="HML77" s="222"/>
      <c r="HMM77" s="222"/>
      <c r="HMN77" s="222"/>
      <c r="HMO77" s="222"/>
      <c r="HMP77" s="222"/>
      <c r="HMQ77" s="222"/>
      <c r="HMR77" s="222"/>
      <c r="HMS77" s="222"/>
      <c r="HMT77" s="222"/>
      <c r="HMU77" s="222"/>
      <c r="HMV77" s="222"/>
      <c r="HMW77" s="222"/>
      <c r="HMX77" s="222"/>
      <c r="HMY77" s="222"/>
      <c r="HMZ77" s="222"/>
      <c r="HNA77" s="222"/>
      <c r="HNB77" s="222"/>
      <c r="HNC77" s="222"/>
      <c r="HND77" s="222"/>
      <c r="HNE77" s="222"/>
      <c r="HNF77" s="222"/>
      <c r="HNG77" s="222"/>
      <c r="HNH77" s="222"/>
      <c r="HNI77" s="222"/>
      <c r="HNJ77" s="222"/>
      <c r="HNK77" s="222"/>
      <c r="HNL77" s="222"/>
      <c r="HNM77" s="222"/>
      <c r="HNN77" s="222"/>
      <c r="HNO77" s="222"/>
      <c r="HNP77" s="222"/>
      <c r="HNQ77" s="222"/>
      <c r="HNR77" s="222"/>
      <c r="HNS77" s="222"/>
      <c r="HNT77" s="222"/>
      <c r="HNU77" s="222"/>
      <c r="HNV77" s="222"/>
      <c r="HNW77" s="222"/>
      <c r="HNX77" s="222"/>
      <c r="HNY77" s="222"/>
      <c r="HNZ77" s="222"/>
      <c r="HOA77" s="222"/>
      <c r="HOB77" s="222"/>
      <c r="HOC77" s="222"/>
      <c r="HOD77" s="222"/>
      <c r="HOE77" s="222"/>
      <c r="HOF77" s="222"/>
      <c r="HOG77" s="222"/>
      <c r="HOH77" s="222"/>
      <c r="HOI77" s="222"/>
      <c r="HOJ77" s="222"/>
      <c r="HOK77" s="222"/>
      <c r="HOL77" s="222"/>
      <c r="HOM77" s="222"/>
      <c r="HON77" s="222"/>
      <c r="HOO77" s="222"/>
      <c r="HOP77" s="222"/>
      <c r="HOQ77" s="222"/>
      <c r="HOR77" s="222"/>
      <c r="HOS77" s="222"/>
      <c r="HOT77" s="222"/>
      <c r="HOU77" s="222"/>
      <c r="HOV77" s="222"/>
      <c r="HOW77" s="222"/>
      <c r="HOX77" s="222"/>
      <c r="HOY77" s="222"/>
      <c r="HOZ77" s="222"/>
      <c r="HPA77" s="222"/>
      <c r="HPB77" s="222"/>
      <c r="HPC77" s="222"/>
      <c r="HPD77" s="222"/>
      <c r="HPE77" s="222"/>
      <c r="HPF77" s="222"/>
      <c r="HPG77" s="222"/>
      <c r="HPH77" s="222"/>
      <c r="HPI77" s="222"/>
      <c r="HPJ77" s="222"/>
      <c r="HPK77" s="222"/>
      <c r="HPL77" s="222"/>
      <c r="HPM77" s="222"/>
      <c r="HPN77" s="222"/>
      <c r="HPO77" s="222"/>
      <c r="HPP77" s="222"/>
      <c r="HPQ77" s="222"/>
      <c r="HPR77" s="222"/>
      <c r="HPS77" s="222"/>
      <c r="HPT77" s="222"/>
      <c r="HPU77" s="222"/>
      <c r="HPV77" s="222"/>
      <c r="HPW77" s="222"/>
      <c r="HPX77" s="222"/>
      <c r="HPY77" s="222"/>
      <c r="HPZ77" s="222"/>
      <c r="HQA77" s="222"/>
      <c r="HQB77" s="222"/>
      <c r="HQC77" s="222"/>
      <c r="HQD77" s="222"/>
      <c r="HQE77" s="222"/>
      <c r="HQF77" s="222"/>
      <c r="HQG77" s="222"/>
      <c r="HQH77" s="222"/>
      <c r="HQI77" s="222"/>
      <c r="HQJ77" s="222"/>
      <c r="HQK77" s="222"/>
      <c r="HQL77" s="222"/>
      <c r="HQM77" s="222"/>
      <c r="HQN77" s="222"/>
      <c r="HQO77" s="222"/>
      <c r="HQP77" s="222"/>
      <c r="HQQ77" s="222"/>
      <c r="HQR77" s="222"/>
      <c r="HQS77" s="222"/>
      <c r="HQT77" s="222"/>
      <c r="HQU77" s="222"/>
      <c r="HQV77" s="222"/>
      <c r="HQW77" s="222"/>
      <c r="HQX77" s="222"/>
      <c r="HQY77" s="222"/>
      <c r="HQZ77" s="222"/>
      <c r="HRA77" s="222"/>
      <c r="HRB77" s="222"/>
      <c r="HRC77" s="222"/>
      <c r="HRD77" s="222"/>
      <c r="HRE77" s="222"/>
      <c r="HRF77" s="222"/>
      <c r="HRG77" s="222"/>
      <c r="HRH77" s="222"/>
      <c r="HRI77" s="222"/>
      <c r="HRJ77" s="222"/>
      <c r="HRK77" s="222"/>
      <c r="HRL77" s="222"/>
      <c r="HRM77" s="222"/>
      <c r="HRN77" s="222"/>
      <c r="HRO77" s="222"/>
      <c r="HRP77" s="222"/>
      <c r="HRQ77" s="222"/>
      <c r="HRR77" s="222"/>
      <c r="HRS77" s="222"/>
      <c r="HRT77" s="222"/>
      <c r="HRU77" s="222"/>
      <c r="HRV77" s="222"/>
      <c r="HRW77" s="222"/>
      <c r="HRX77" s="222"/>
      <c r="HRY77" s="222"/>
      <c r="HRZ77" s="222"/>
      <c r="HSA77" s="222"/>
      <c r="HSB77" s="222"/>
      <c r="HSC77" s="222"/>
      <c r="HSD77" s="222"/>
      <c r="HSE77" s="222"/>
      <c r="HSF77" s="222"/>
      <c r="HSG77" s="222"/>
      <c r="HSH77" s="222"/>
      <c r="HSI77" s="222"/>
      <c r="HSJ77" s="222"/>
      <c r="HSK77" s="222"/>
      <c r="HSL77" s="222"/>
      <c r="HSM77" s="222"/>
      <c r="HSN77" s="222"/>
      <c r="HSO77" s="222"/>
      <c r="HSP77" s="222"/>
      <c r="HSQ77" s="222"/>
      <c r="HSR77" s="222"/>
      <c r="HSS77" s="222"/>
      <c r="HST77" s="222"/>
      <c r="HSU77" s="222"/>
      <c r="HSV77" s="222"/>
      <c r="HSW77" s="222"/>
      <c r="HSX77" s="222"/>
      <c r="HSY77" s="222"/>
      <c r="HSZ77" s="222"/>
      <c r="HTA77" s="222"/>
      <c r="HTB77" s="222"/>
      <c r="HTC77" s="222"/>
      <c r="HTD77" s="222"/>
      <c r="HTE77" s="222"/>
      <c r="HTF77" s="222"/>
      <c r="HTG77" s="222"/>
      <c r="HTH77" s="222"/>
      <c r="HTI77" s="222"/>
      <c r="HTJ77" s="222"/>
      <c r="HTK77" s="222"/>
      <c r="HTL77" s="222"/>
      <c r="HTM77" s="222"/>
      <c r="HTN77" s="222"/>
      <c r="HTO77" s="222"/>
      <c r="HTP77" s="222"/>
      <c r="HTQ77" s="222"/>
      <c r="HTR77" s="222"/>
      <c r="HTS77" s="222"/>
      <c r="HTT77" s="222"/>
      <c r="HTU77" s="222"/>
      <c r="HTV77" s="222"/>
      <c r="HTW77" s="222"/>
      <c r="HTX77" s="222"/>
      <c r="HTY77" s="222"/>
      <c r="HTZ77" s="222"/>
      <c r="HUA77" s="222"/>
      <c r="HUB77" s="222"/>
      <c r="HUC77" s="222"/>
      <c r="HUD77" s="222"/>
      <c r="HUE77" s="222"/>
      <c r="HUF77" s="222"/>
      <c r="HUG77" s="222"/>
      <c r="HUH77" s="222"/>
      <c r="HUI77" s="222"/>
      <c r="HUJ77" s="222"/>
      <c r="HUK77" s="222"/>
      <c r="HUL77" s="222"/>
      <c r="HUM77" s="222"/>
      <c r="HUN77" s="222"/>
      <c r="HUO77" s="222"/>
      <c r="HUP77" s="222"/>
      <c r="HUQ77" s="222"/>
      <c r="HUR77" s="222"/>
      <c r="HUS77" s="222"/>
      <c r="HUT77" s="222"/>
      <c r="HUU77" s="222"/>
      <c r="HUV77" s="222"/>
      <c r="HUW77" s="222"/>
      <c r="HUX77" s="222"/>
      <c r="HUY77" s="222"/>
      <c r="HUZ77" s="222"/>
      <c r="HVA77" s="222"/>
      <c r="HVB77" s="222"/>
      <c r="HVC77" s="222"/>
      <c r="HVD77" s="222"/>
      <c r="HVE77" s="222"/>
      <c r="HVF77" s="222"/>
      <c r="HVG77" s="222"/>
      <c r="HVH77" s="222"/>
      <c r="HVI77" s="222"/>
      <c r="HVJ77" s="222"/>
      <c r="HVK77" s="222"/>
      <c r="HVL77" s="222"/>
      <c r="HVM77" s="222"/>
      <c r="HVN77" s="222"/>
      <c r="HVO77" s="222"/>
      <c r="HVP77" s="222"/>
      <c r="HVQ77" s="222"/>
      <c r="HVR77" s="222"/>
      <c r="HVS77" s="222"/>
      <c r="HVT77" s="222"/>
      <c r="HVU77" s="222"/>
      <c r="HVV77" s="222"/>
      <c r="HVW77" s="222"/>
      <c r="HVX77" s="222"/>
      <c r="HVY77" s="222"/>
      <c r="HVZ77" s="222"/>
      <c r="HWA77" s="222"/>
      <c r="HWB77" s="222"/>
      <c r="HWC77" s="222"/>
      <c r="HWD77" s="222"/>
      <c r="HWE77" s="222"/>
      <c r="HWF77" s="222"/>
      <c r="HWG77" s="222"/>
      <c r="HWH77" s="222"/>
      <c r="HWI77" s="222"/>
      <c r="HWJ77" s="222"/>
      <c r="HWK77" s="222"/>
      <c r="HWL77" s="222"/>
      <c r="HWM77" s="222"/>
      <c r="HWN77" s="222"/>
      <c r="HWO77" s="222"/>
      <c r="HWP77" s="222"/>
      <c r="HWQ77" s="222"/>
      <c r="HWR77" s="222"/>
      <c r="HWS77" s="222"/>
      <c r="HWT77" s="222"/>
      <c r="HWU77" s="222"/>
      <c r="HWV77" s="222"/>
      <c r="HWW77" s="222"/>
      <c r="HWX77" s="222"/>
      <c r="HWY77" s="222"/>
      <c r="HWZ77" s="222"/>
      <c r="HXA77" s="222"/>
      <c r="HXB77" s="222"/>
      <c r="HXC77" s="222"/>
      <c r="HXD77" s="222"/>
      <c r="HXE77" s="222"/>
      <c r="HXF77" s="222"/>
      <c r="HXG77" s="222"/>
      <c r="HXH77" s="222"/>
      <c r="HXI77" s="222"/>
      <c r="HXJ77" s="222"/>
      <c r="HXK77" s="222"/>
      <c r="HXL77" s="222"/>
      <c r="HXM77" s="222"/>
      <c r="HXN77" s="222"/>
      <c r="HXO77" s="222"/>
      <c r="HXP77" s="222"/>
      <c r="HXQ77" s="222"/>
      <c r="HXR77" s="222"/>
      <c r="HXS77" s="222"/>
      <c r="HXT77" s="222"/>
      <c r="HXU77" s="222"/>
      <c r="HXV77" s="222"/>
      <c r="HXW77" s="222"/>
      <c r="HXX77" s="222"/>
      <c r="HXY77" s="222"/>
      <c r="HXZ77" s="222"/>
      <c r="HYA77" s="222"/>
      <c r="HYB77" s="222"/>
      <c r="HYC77" s="222"/>
      <c r="HYD77" s="222"/>
      <c r="HYE77" s="222"/>
      <c r="HYF77" s="222"/>
      <c r="HYG77" s="222"/>
      <c r="HYH77" s="222"/>
      <c r="HYI77" s="222"/>
      <c r="HYJ77" s="222"/>
      <c r="HYK77" s="222"/>
      <c r="HYL77" s="222"/>
      <c r="HYM77" s="222"/>
      <c r="HYN77" s="222"/>
      <c r="HYO77" s="222"/>
      <c r="HYP77" s="222"/>
      <c r="HYQ77" s="222"/>
      <c r="HYR77" s="222"/>
      <c r="HYS77" s="222"/>
      <c r="HYT77" s="222"/>
      <c r="HYU77" s="222"/>
      <c r="HYV77" s="222"/>
      <c r="HYW77" s="222"/>
      <c r="HYX77" s="222"/>
      <c r="HYY77" s="222"/>
      <c r="HYZ77" s="222"/>
      <c r="HZA77" s="222"/>
      <c r="HZB77" s="222"/>
      <c r="HZC77" s="222"/>
      <c r="HZD77" s="222"/>
      <c r="HZE77" s="222"/>
      <c r="HZF77" s="222"/>
      <c r="HZG77" s="222"/>
      <c r="HZH77" s="222"/>
      <c r="HZI77" s="222"/>
      <c r="HZJ77" s="222"/>
      <c r="HZK77" s="222"/>
      <c r="HZL77" s="222"/>
      <c r="HZM77" s="222"/>
      <c r="HZN77" s="222"/>
      <c r="HZO77" s="222"/>
      <c r="HZP77" s="222"/>
      <c r="HZQ77" s="222"/>
      <c r="HZR77" s="222"/>
      <c r="HZS77" s="222"/>
      <c r="HZT77" s="222"/>
      <c r="HZU77" s="222"/>
      <c r="HZV77" s="222"/>
      <c r="HZW77" s="222"/>
      <c r="HZX77" s="222"/>
      <c r="HZY77" s="222"/>
      <c r="HZZ77" s="222"/>
      <c r="IAA77" s="222"/>
      <c r="IAB77" s="222"/>
      <c r="IAC77" s="222"/>
      <c r="IAD77" s="222"/>
      <c r="IAE77" s="222"/>
      <c r="IAF77" s="222"/>
      <c r="IAG77" s="222"/>
      <c r="IAH77" s="222"/>
      <c r="IAI77" s="222"/>
      <c r="IAJ77" s="222"/>
      <c r="IAK77" s="222"/>
      <c r="IAL77" s="222"/>
      <c r="IAM77" s="222"/>
      <c r="IAN77" s="222"/>
      <c r="IAO77" s="222"/>
      <c r="IAP77" s="222"/>
      <c r="IAQ77" s="222"/>
      <c r="IAR77" s="222"/>
      <c r="IAS77" s="222"/>
      <c r="IAT77" s="222"/>
      <c r="IAU77" s="222"/>
      <c r="IAV77" s="222"/>
      <c r="IAW77" s="222"/>
      <c r="IAX77" s="222"/>
      <c r="IAY77" s="222"/>
      <c r="IAZ77" s="222"/>
      <c r="IBA77" s="222"/>
      <c r="IBB77" s="222"/>
      <c r="IBC77" s="222"/>
      <c r="IBD77" s="222"/>
      <c r="IBE77" s="222"/>
      <c r="IBF77" s="222"/>
      <c r="IBG77" s="222"/>
      <c r="IBH77" s="222"/>
      <c r="IBI77" s="222"/>
      <c r="IBJ77" s="222"/>
      <c r="IBK77" s="222"/>
      <c r="IBL77" s="222"/>
      <c r="IBM77" s="222"/>
      <c r="IBN77" s="222"/>
      <c r="IBO77" s="222"/>
      <c r="IBP77" s="222"/>
      <c r="IBQ77" s="222"/>
      <c r="IBR77" s="222"/>
      <c r="IBS77" s="222"/>
      <c r="IBT77" s="222"/>
      <c r="IBU77" s="222"/>
      <c r="IBV77" s="222"/>
      <c r="IBW77" s="222"/>
      <c r="IBX77" s="222"/>
      <c r="IBY77" s="222"/>
      <c r="IBZ77" s="222"/>
      <c r="ICA77" s="222"/>
      <c r="ICB77" s="222"/>
      <c r="ICC77" s="222"/>
      <c r="ICD77" s="222"/>
      <c r="ICE77" s="222"/>
      <c r="ICF77" s="222"/>
      <c r="ICG77" s="222"/>
      <c r="ICH77" s="222"/>
      <c r="ICI77" s="222"/>
      <c r="ICJ77" s="222"/>
      <c r="ICK77" s="222"/>
      <c r="ICL77" s="222"/>
      <c r="ICM77" s="222"/>
      <c r="ICN77" s="222"/>
      <c r="ICO77" s="222"/>
      <c r="ICP77" s="222"/>
      <c r="ICQ77" s="222"/>
      <c r="ICR77" s="222"/>
      <c r="ICS77" s="222"/>
      <c r="ICT77" s="222"/>
      <c r="ICU77" s="222"/>
      <c r="ICV77" s="222"/>
      <c r="ICW77" s="222"/>
      <c r="ICX77" s="222"/>
      <c r="ICY77" s="222"/>
      <c r="ICZ77" s="222"/>
      <c r="IDA77" s="222"/>
      <c r="IDB77" s="222"/>
      <c r="IDC77" s="222"/>
      <c r="IDD77" s="222"/>
      <c r="IDE77" s="222"/>
      <c r="IDF77" s="222"/>
      <c r="IDG77" s="222"/>
      <c r="IDH77" s="222"/>
      <c r="IDI77" s="222"/>
      <c r="IDJ77" s="222"/>
      <c r="IDK77" s="222"/>
      <c r="IDL77" s="222"/>
      <c r="IDM77" s="222"/>
      <c r="IDN77" s="222"/>
      <c r="IDO77" s="222"/>
      <c r="IDP77" s="222"/>
      <c r="IDQ77" s="222"/>
      <c r="IDR77" s="222"/>
      <c r="IDS77" s="222"/>
      <c r="IDT77" s="222"/>
      <c r="IDU77" s="222"/>
      <c r="IDV77" s="222"/>
      <c r="IDW77" s="222"/>
      <c r="IDX77" s="222"/>
      <c r="IDY77" s="222"/>
      <c r="IDZ77" s="222"/>
      <c r="IEA77" s="222"/>
      <c r="IEB77" s="222"/>
      <c r="IEC77" s="222"/>
      <c r="IED77" s="222"/>
      <c r="IEE77" s="222"/>
      <c r="IEF77" s="222"/>
      <c r="IEG77" s="222"/>
      <c r="IEH77" s="222"/>
      <c r="IEI77" s="222"/>
      <c r="IEJ77" s="222"/>
      <c r="IEK77" s="222"/>
      <c r="IEL77" s="222"/>
      <c r="IEM77" s="222"/>
      <c r="IEN77" s="222"/>
      <c r="IEO77" s="222"/>
      <c r="IEP77" s="222"/>
      <c r="IEQ77" s="222"/>
      <c r="IER77" s="222"/>
      <c r="IES77" s="222"/>
      <c r="IET77" s="222"/>
      <c r="IEU77" s="222"/>
      <c r="IEV77" s="222"/>
      <c r="IEW77" s="222"/>
      <c r="IEX77" s="222"/>
      <c r="IEY77" s="222"/>
      <c r="IEZ77" s="222"/>
      <c r="IFA77" s="222"/>
      <c r="IFB77" s="222"/>
      <c r="IFC77" s="222"/>
      <c r="IFD77" s="222"/>
      <c r="IFE77" s="222"/>
      <c r="IFF77" s="222"/>
      <c r="IFG77" s="222"/>
      <c r="IFH77" s="222"/>
      <c r="IFI77" s="222"/>
      <c r="IFJ77" s="222"/>
      <c r="IFK77" s="222"/>
      <c r="IFL77" s="222"/>
      <c r="IFM77" s="222"/>
      <c r="IFN77" s="222"/>
      <c r="IFO77" s="222"/>
      <c r="IFP77" s="222"/>
      <c r="IFQ77" s="222"/>
      <c r="IFR77" s="222"/>
      <c r="IFS77" s="222"/>
      <c r="IFT77" s="222"/>
      <c r="IFU77" s="222"/>
      <c r="IFV77" s="222"/>
      <c r="IFW77" s="222"/>
      <c r="IFX77" s="222"/>
      <c r="IFY77" s="222"/>
      <c r="IFZ77" s="222"/>
      <c r="IGA77" s="222"/>
      <c r="IGB77" s="222"/>
      <c r="IGC77" s="222"/>
      <c r="IGD77" s="222"/>
      <c r="IGE77" s="222"/>
      <c r="IGF77" s="222"/>
      <c r="IGG77" s="222"/>
      <c r="IGH77" s="222"/>
      <c r="IGI77" s="222"/>
      <c r="IGJ77" s="222"/>
      <c r="IGK77" s="222"/>
      <c r="IGL77" s="222"/>
      <c r="IGM77" s="222"/>
      <c r="IGN77" s="222"/>
      <c r="IGO77" s="222"/>
      <c r="IGP77" s="222"/>
      <c r="IGQ77" s="222"/>
      <c r="IGR77" s="222"/>
      <c r="IGS77" s="222"/>
      <c r="IGT77" s="222"/>
      <c r="IGU77" s="222"/>
      <c r="IGV77" s="222"/>
      <c r="IGW77" s="222"/>
      <c r="IGX77" s="222"/>
      <c r="IGY77" s="222"/>
      <c r="IGZ77" s="222"/>
      <c r="IHA77" s="222"/>
      <c r="IHB77" s="222"/>
      <c r="IHC77" s="222"/>
      <c r="IHD77" s="222"/>
      <c r="IHE77" s="222"/>
      <c r="IHF77" s="222"/>
      <c r="IHG77" s="222"/>
      <c r="IHH77" s="222"/>
      <c r="IHI77" s="222"/>
      <c r="IHJ77" s="222"/>
      <c r="IHK77" s="222"/>
      <c r="IHL77" s="222"/>
      <c r="IHM77" s="222"/>
      <c r="IHN77" s="222"/>
      <c r="IHO77" s="222"/>
      <c r="IHP77" s="222"/>
      <c r="IHQ77" s="222"/>
      <c r="IHR77" s="222"/>
      <c r="IHS77" s="222"/>
      <c r="IHT77" s="222"/>
      <c r="IHU77" s="222"/>
      <c r="IHV77" s="222"/>
      <c r="IHW77" s="222"/>
      <c r="IHX77" s="222"/>
      <c r="IHY77" s="222"/>
      <c r="IHZ77" s="222"/>
      <c r="IIA77" s="222"/>
      <c r="IIB77" s="222"/>
      <c r="IIC77" s="222"/>
      <c r="IID77" s="222"/>
      <c r="IIE77" s="222"/>
      <c r="IIF77" s="222"/>
      <c r="IIG77" s="222"/>
      <c r="IIH77" s="222"/>
      <c r="III77" s="222"/>
      <c r="IIJ77" s="222"/>
      <c r="IIK77" s="222"/>
      <c r="IIL77" s="222"/>
      <c r="IIM77" s="222"/>
      <c r="IIN77" s="222"/>
      <c r="IIO77" s="222"/>
      <c r="IIP77" s="222"/>
      <c r="IIQ77" s="222"/>
      <c r="IIR77" s="222"/>
      <c r="IIS77" s="222"/>
      <c r="IIT77" s="222"/>
      <c r="IIU77" s="222"/>
      <c r="IIV77" s="222"/>
      <c r="IIW77" s="222"/>
      <c r="IIX77" s="222"/>
      <c r="IIY77" s="222"/>
      <c r="IIZ77" s="222"/>
      <c r="IJA77" s="222"/>
      <c r="IJB77" s="222"/>
      <c r="IJC77" s="222"/>
      <c r="IJD77" s="222"/>
      <c r="IJE77" s="222"/>
      <c r="IJF77" s="222"/>
      <c r="IJG77" s="222"/>
      <c r="IJH77" s="222"/>
      <c r="IJI77" s="222"/>
      <c r="IJJ77" s="222"/>
      <c r="IJK77" s="222"/>
      <c r="IJL77" s="222"/>
      <c r="IJM77" s="222"/>
      <c r="IJN77" s="222"/>
      <c r="IJO77" s="222"/>
      <c r="IJP77" s="222"/>
      <c r="IJQ77" s="222"/>
      <c r="IJR77" s="222"/>
      <c r="IJS77" s="222"/>
      <c r="IJT77" s="222"/>
      <c r="IJU77" s="222"/>
      <c r="IJV77" s="222"/>
      <c r="IJW77" s="222"/>
      <c r="IJX77" s="222"/>
      <c r="IJY77" s="222"/>
      <c r="IJZ77" s="222"/>
      <c r="IKA77" s="222"/>
      <c r="IKB77" s="222"/>
      <c r="IKC77" s="222"/>
      <c r="IKD77" s="222"/>
      <c r="IKE77" s="222"/>
      <c r="IKF77" s="222"/>
      <c r="IKG77" s="222"/>
      <c r="IKH77" s="222"/>
      <c r="IKI77" s="222"/>
      <c r="IKJ77" s="222"/>
      <c r="IKK77" s="222"/>
      <c r="IKL77" s="222"/>
      <c r="IKM77" s="222"/>
      <c r="IKN77" s="222"/>
      <c r="IKO77" s="222"/>
      <c r="IKP77" s="222"/>
      <c r="IKQ77" s="222"/>
      <c r="IKR77" s="222"/>
      <c r="IKS77" s="222"/>
      <c r="IKT77" s="222"/>
      <c r="IKU77" s="222"/>
      <c r="IKV77" s="222"/>
      <c r="IKW77" s="222"/>
      <c r="IKX77" s="222"/>
      <c r="IKY77" s="222"/>
      <c r="IKZ77" s="222"/>
      <c r="ILA77" s="222"/>
      <c r="ILB77" s="222"/>
      <c r="ILC77" s="222"/>
      <c r="ILD77" s="222"/>
      <c r="ILE77" s="222"/>
      <c r="ILF77" s="222"/>
      <c r="ILG77" s="222"/>
      <c r="ILH77" s="222"/>
      <c r="ILI77" s="222"/>
      <c r="ILJ77" s="222"/>
      <c r="ILK77" s="222"/>
      <c r="ILL77" s="222"/>
      <c r="ILM77" s="222"/>
      <c r="ILN77" s="222"/>
      <c r="ILO77" s="222"/>
      <c r="ILP77" s="222"/>
      <c r="ILQ77" s="222"/>
      <c r="ILR77" s="222"/>
      <c r="ILS77" s="222"/>
      <c r="ILT77" s="222"/>
      <c r="ILU77" s="222"/>
      <c r="ILV77" s="222"/>
      <c r="ILW77" s="222"/>
      <c r="ILX77" s="222"/>
      <c r="ILY77" s="222"/>
      <c r="ILZ77" s="222"/>
      <c r="IMA77" s="222"/>
      <c r="IMB77" s="222"/>
      <c r="IMC77" s="222"/>
      <c r="IMD77" s="222"/>
      <c r="IME77" s="222"/>
      <c r="IMF77" s="222"/>
      <c r="IMG77" s="222"/>
      <c r="IMH77" s="222"/>
      <c r="IMI77" s="222"/>
      <c r="IMJ77" s="222"/>
      <c r="IMK77" s="222"/>
      <c r="IML77" s="222"/>
      <c r="IMM77" s="222"/>
      <c r="IMN77" s="222"/>
      <c r="IMO77" s="222"/>
      <c r="IMP77" s="222"/>
      <c r="IMQ77" s="222"/>
      <c r="IMR77" s="222"/>
      <c r="IMS77" s="222"/>
      <c r="IMT77" s="222"/>
      <c r="IMU77" s="222"/>
      <c r="IMV77" s="222"/>
      <c r="IMW77" s="222"/>
      <c r="IMX77" s="222"/>
      <c r="IMY77" s="222"/>
      <c r="IMZ77" s="222"/>
      <c r="INA77" s="222"/>
      <c r="INB77" s="222"/>
      <c r="INC77" s="222"/>
      <c r="IND77" s="222"/>
      <c r="INE77" s="222"/>
      <c r="INF77" s="222"/>
      <c r="ING77" s="222"/>
      <c r="INH77" s="222"/>
      <c r="INI77" s="222"/>
      <c r="INJ77" s="222"/>
      <c r="INK77" s="222"/>
      <c r="INL77" s="222"/>
      <c r="INM77" s="222"/>
      <c r="INN77" s="222"/>
      <c r="INO77" s="222"/>
      <c r="INP77" s="222"/>
      <c r="INQ77" s="222"/>
      <c r="INR77" s="222"/>
      <c r="INS77" s="222"/>
      <c r="INT77" s="222"/>
      <c r="INU77" s="222"/>
      <c r="INV77" s="222"/>
      <c r="INW77" s="222"/>
      <c r="INX77" s="222"/>
      <c r="INY77" s="222"/>
      <c r="INZ77" s="222"/>
      <c r="IOA77" s="222"/>
      <c r="IOB77" s="222"/>
      <c r="IOC77" s="222"/>
      <c r="IOD77" s="222"/>
      <c r="IOE77" s="222"/>
      <c r="IOF77" s="222"/>
      <c r="IOG77" s="222"/>
      <c r="IOH77" s="222"/>
      <c r="IOI77" s="222"/>
      <c r="IOJ77" s="222"/>
      <c r="IOK77" s="222"/>
      <c r="IOL77" s="222"/>
      <c r="IOM77" s="222"/>
      <c r="ION77" s="222"/>
      <c r="IOO77" s="222"/>
      <c r="IOP77" s="222"/>
      <c r="IOQ77" s="222"/>
      <c r="IOR77" s="222"/>
      <c r="IOS77" s="222"/>
      <c r="IOT77" s="222"/>
      <c r="IOU77" s="222"/>
      <c r="IOV77" s="222"/>
      <c r="IOW77" s="222"/>
      <c r="IOX77" s="222"/>
      <c r="IOY77" s="222"/>
      <c r="IOZ77" s="222"/>
      <c r="IPA77" s="222"/>
      <c r="IPB77" s="222"/>
      <c r="IPC77" s="222"/>
      <c r="IPD77" s="222"/>
      <c r="IPE77" s="222"/>
      <c r="IPF77" s="222"/>
      <c r="IPG77" s="222"/>
      <c r="IPH77" s="222"/>
      <c r="IPI77" s="222"/>
      <c r="IPJ77" s="222"/>
      <c r="IPK77" s="222"/>
      <c r="IPL77" s="222"/>
      <c r="IPM77" s="222"/>
      <c r="IPN77" s="222"/>
      <c r="IPO77" s="222"/>
      <c r="IPP77" s="222"/>
      <c r="IPQ77" s="222"/>
      <c r="IPR77" s="222"/>
      <c r="IPS77" s="222"/>
      <c r="IPT77" s="222"/>
      <c r="IPU77" s="222"/>
      <c r="IPV77" s="222"/>
      <c r="IPW77" s="222"/>
      <c r="IPX77" s="222"/>
      <c r="IPY77" s="222"/>
      <c r="IPZ77" s="222"/>
      <c r="IQA77" s="222"/>
      <c r="IQB77" s="222"/>
      <c r="IQC77" s="222"/>
      <c r="IQD77" s="222"/>
      <c r="IQE77" s="222"/>
      <c r="IQF77" s="222"/>
      <c r="IQG77" s="222"/>
      <c r="IQH77" s="222"/>
      <c r="IQI77" s="222"/>
      <c r="IQJ77" s="222"/>
      <c r="IQK77" s="222"/>
      <c r="IQL77" s="222"/>
      <c r="IQM77" s="222"/>
      <c r="IQN77" s="222"/>
      <c r="IQO77" s="222"/>
      <c r="IQP77" s="222"/>
      <c r="IQQ77" s="222"/>
      <c r="IQR77" s="222"/>
      <c r="IQS77" s="222"/>
      <c r="IQT77" s="222"/>
      <c r="IQU77" s="222"/>
      <c r="IQV77" s="222"/>
      <c r="IQW77" s="222"/>
      <c r="IQX77" s="222"/>
      <c r="IQY77" s="222"/>
      <c r="IQZ77" s="222"/>
      <c r="IRA77" s="222"/>
      <c r="IRB77" s="222"/>
      <c r="IRC77" s="222"/>
      <c r="IRD77" s="222"/>
      <c r="IRE77" s="222"/>
      <c r="IRF77" s="222"/>
      <c r="IRG77" s="222"/>
      <c r="IRH77" s="222"/>
      <c r="IRI77" s="222"/>
      <c r="IRJ77" s="222"/>
      <c r="IRK77" s="222"/>
      <c r="IRL77" s="222"/>
      <c r="IRM77" s="222"/>
      <c r="IRN77" s="222"/>
      <c r="IRO77" s="222"/>
      <c r="IRP77" s="222"/>
      <c r="IRQ77" s="222"/>
      <c r="IRR77" s="222"/>
      <c r="IRS77" s="222"/>
      <c r="IRT77" s="222"/>
      <c r="IRU77" s="222"/>
      <c r="IRV77" s="222"/>
      <c r="IRW77" s="222"/>
      <c r="IRX77" s="222"/>
      <c r="IRY77" s="222"/>
      <c r="IRZ77" s="222"/>
      <c r="ISA77" s="222"/>
      <c r="ISB77" s="222"/>
      <c r="ISC77" s="222"/>
      <c r="ISD77" s="222"/>
      <c r="ISE77" s="222"/>
      <c r="ISF77" s="222"/>
      <c r="ISG77" s="222"/>
      <c r="ISH77" s="222"/>
      <c r="ISI77" s="222"/>
      <c r="ISJ77" s="222"/>
      <c r="ISK77" s="222"/>
      <c r="ISL77" s="222"/>
      <c r="ISM77" s="222"/>
      <c r="ISN77" s="222"/>
      <c r="ISO77" s="222"/>
      <c r="ISP77" s="222"/>
      <c r="ISQ77" s="222"/>
      <c r="ISR77" s="222"/>
      <c r="ISS77" s="222"/>
      <c r="IST77" s="222"/>
      <c r="ISU77" s="222"/>
      <c r="ISV77" s="222"/>
      <c r="ISW77" s="222"/>
      <c r="ISX77" s="222"/>
      <c r="ISY77" s="222"/>
      <c r="ISZ77" s="222"/>
      <c r="ITA77" s="222"/>
      <c r="ITB77" s="222"/>
      <c r="ITC77" s="222"/>
      <c r="ITD77" s="222"/>
      <c r="ITE77" s="222"/>
      <c r="ITF77" s="222"/>
      <c r="ITG77" s="222"/>
      <c r="ITH77" s="222"/>
      <c r="ITI77" s="222"/>
      <c r="ITJ77" s="222"/>
      <c r="ITK77" s="222"/>
      <c r="ITL77" s="222"/>
      <c r="ITM77" s="222"/>
      <c r="ITN77" s="222"/>
      <c r="ITO77" s="222"/>
      <c r="ITP77" s="222"/>
      <c r="ITQ77" s="222"/>
      <c r="ITR77" s="222"/>
      <c r="ITS77" s="222"/>
      <c r="ITT77" s="222"/>
      <c r="ITU77" s="222"/>
      <c r="ITV77" s="222"/>
      <c r="ITW77" s="222"/>
      <c r="ITX77" s="222"/>
      <c r="ITY77" s="222"/>
      <c r="ITZ77" s="222"/>
      <c r="IUA77" s="222"/>
      <c r="IUB77" s="222"/>
      <c r="IUC77" s="222"/>
      <c r="IUD77" s="222"/>
      <c r="IUE77" s="222"/>
      <c r="IUF77" s="222"/>
      <c r="IUG77" s="222"/>
      <c r="IUH77" s="222"/>
      <c r="IUI77" s="222"/>
      <c r="IUJ77" s="222"/>
      <c r="IUK77" s="222"/>
      <c r="IUL77" s="222"/>
      <c r="IUM77" s="222"/>
      <c r="IUN77" s="222"/>
      <c r="IUO77" s="222"/>
      <c r="IUP77" s="222"/>
      <c r="IUQ77" s="222"/>
      <c r="IUR77" s="222"/>
      <c r="IUS77" s="222"/>
      <c r="IUT77" s="222"/>
      <c r="IUU77" s="222"/>
      <c r="IUV77" s="222"/>
      <c r="IUW77" s="222"/>
      <c r="IUX77" s="222"/>
      <c r="IUY77" s="222"/>
      <c r="IUZ77" s="222"/>
      <c r="IVA77" s="222"/>
      <c r="IVB77" s="222"/>
      <c r="IVC77" s="222"/>
      <c r="IVD77" s="222"/>
      <c r="IVE77" s="222"/>
      <c r="IVF77" s="222"/>
      <c r="IVG77" s="222"/>
      <c r="IVH77" s="222"/>
      <c r="IVI77" s="222"/>
      <c r="IVJ77" s="222"/>
      <c r="IVK77" s="222"/>
      <c r="IVL77" s="222"/>
      <c r="IVM77" s="222"/>
      <c r="IVN77" s="222"/>
      <c r="IVO77" s="222"/>
      <c r="IVP77" s="222"/>
      <c r="IVQ77" s="222"/>
      <c r="IVR77" s="222"/>
      <c r="IVS77" s="222"/>
      <c r="IVT77" s="222"/>
      <c r="IVU77" s="222"/>
      <c r="IVV77" s="222"/>
      <c r="IVW77" s="222"/>
      <c r="IVX77" s="222"/>
      <c r="IVY77" s="222"/>
      <c r="IVZ77" s="222"/>
      <c r="IWA77" s="222"/>
      <c r="IWB77" s="222"/>
      <c r="IWC77" s="222"/>
      <c r="IWD77" s="222"/>
      <c r="IWE77" s="222"/>
      <c r="IWF77" s="222"/>
      <c r="IWG77" s="222"/>
      <c r="IWH77" s="222"/>
      <c r="IWI77" s="222"/>
      <c r="IWJ77" s="222"/>
      <c r="IWK77" s="222"/>
      <c r="IWL77" s="222"/>
      <c r="IWM77" s="222"/>
      <c r="IWN77" s="222"/>
      <c r="IWO77" s="222"/>
      <c r="IWP77" s="222"/>
      <c r="IWQ77" s="222"/>
      <c r="IWR77" s="222"/>
      <c r="IWS77" s="222"/>
      <c r="IWT77" s="222"/>
      <c r="IWU77" s="222"/>
      <c r="IWV77" s="222"/>
      <c r="IWW77" s="222"/>
      <c r="IWX77" s="222"/>
      <c r="IWY77" s="222"/>
      <c r="IWZ77" s="222"/>
      <c r="IXA77" s="222"/>
      <c r="IXB77" s="222"/>
      <c r="IXC77" s="222"/>
      <c r="IXD77" s="222"/>
      <c r="IXE77" s="222"/>
      <c r="IXF77" s="222"/>
      <c r="IXG77" s="222"/>
      <c r="IXH77" s="222"/>
      <c r="IXI77" s="222"/>
      <c r="IXJ77" s="222"/>
      <c r="IXK77" s="222"/>
      <c r="IXL77" s="222"/>
      <c r="IXM77" s="222"/>
      <c r="IXN77" s="222"/>
      <c r="IXO77" s="222"/>
      <c r="IXP77" s="222"/>
      <c r="IXQ77" s="222"/>
      <c r="IXR77" s="222"/>
      <c r="IXS77" s="222"/>
      <c r="IXT77" s="222"/>
      <c r="IXU77" s="222"/>
      <c r="IXV77" s="222"/>
      <c r="IXW77" s="222"/>
      <c r="IXX77" s="222"/>
      <c r="IXY77" s="222"/>
      <c r="IXZ77" s="222"/>
      <c r="IYA77" s="222"/>
      <c r="IYB77" s="222"/>
      <c r="IYC77" s="222"/>
      <c r="IYD77" s="222"/>
      <c r="IYE77" s="222"/>
      <c r="IYF77" s="222"/>
      <c r="IYG77" s="222"/>
      <c r="IYH77" s="222"/>
      <c r="IYI77" s="222"/>
      <c r="IYJ77" s="222"/>
      <c r="IYK77" s="222"/>
      <c r="IYL77" s="222"/>
      <c r="IYM77" s="222"/>
      <c r="IYN77" s="222"/>
      <c r="IYO77" s="222"/>
      <c r="IYP77" s="222"/>
      <c r="IYQ77" s="222"/>
      <c r="IYR77" s="222"/>
      <c r="IYS77" s="222"/>
      <c r="IYT77" s="222"/>
      <c r="IYU77" s="222"/>
      <c r="IYV77" s="222"/>
      <c r="IYW77" s="222"/>
      <c r="IYX77" s="222"/>
      <c r="IYY77" s="222"/>
      <c r="IYZ77" s="222"/>
      <c r="IZA77" s="222"/>
      <c r="IZB77" s="222"/>
      <c r="IZC77" s="222"/>
      <c r="IZD77" s="222"/>
      <c r="IZE77" s="222"/>
      <c r="IZF77" s="222"/>
      <c r="IZG77" s="222"/>
      <c r="IZH77" s="222"/>
      <c r="IZI77" s="222"/>
      <c r="IZJ77" s="222"/>
      <c r="IZK77" s="222"/>
      <c r="IZL77" s="222"/>
      <c r="IZM77" s="222"/>
      <c r="IZN77" s="222"/>
      <c r="IZO77" s="222"/>
      <c r="IZP77" s="222"/>
      <c r="IZQ77" s="222"/>
      <c r="IZR77" s="222"/>
      <c r="IZS77" s="222"/>
      <c r="IZT77" s="222"/>
      <c r="IZU77" s="222"/>
      <c r="IZV77" s="222"/>
      <c r="IZW77" s="222"/>
      <c r="IZX77" s="222"/>
      <c r="IZY77" s="222"/>
      <c r="IZZ77" s="222"/>
      <c r="JAA77" s="222"/>
      <c r="JAB77" s="222"/>
      <c r="JAC77" s="222"/>
      <c r="JAD77" s="222"/>
      <c r="JAE77" s="222"/>
      <c r="JAF77" s="222"/>
      <c r="JAG77" s="222"/>
      <c r="JAH77" s="222"/>
      <c r="JAI77" s="222"/>
      <c r="JAJ77" s="222"/>
      <c r="JAK77" s="222"/>
      <c r="JAL77" s="222"/>
      <c r="JAM77" s="222"/>
      <c r="JAN77" s="222"/>
      <c r="JAO77" s="222"/>
      <c r="JAP77" s="222"/>
      <c r="JAQ77" s="222"/>
      <c r="JAR77" s="222"/>
      <c r="JAS77" s="222"/>
      <c r="JAT77" s="222"/>
      <c r="JAU77" s="222"/>
      <c r="JAV77" s="222"/>
      <c r="JAW77" s="222"/>
      <c r="JAX77" s="222"/>
      <c r="JAY77" s="222"/>
      <c r="JAZ77" s="222"/>
      <c r="JBA77" s="222"/>
      <c r="JBB77" s="222"/>
      <c r="JBC77" s="222"/>
      <c r="JBD77" s="222"/>
      <c r="JBE77" s="222"/>
      <c r="JBF77" s="222"/>
      <c r="JBG77" s="222"/>
      <c r="JBH77" s="222"/>
      <c r="JBI77" s="222"/>
      <c r="JBJ77" s="222"/>
      <c r="JBK77" s="222"/>
      <c r="JBL77" s="222"/>
      <c r="JBM77" s="222"/>
      <c r="JBN77" s="222"/>
      <c r="JBO77" s="222"/>
      <c r="JBP77" s="222"/>
      <c r="JBQ77" s="222"/>
      <c r="JBR77" s="222"/>
      <c r="JBS77" s="222"/>
      <c r="JBT77" s="222"/>
      <c r="JBU77" s="222"/>
      <c r="JBV77" s="222"/>
      <c r="JBW77" s="222"/>
      <c r="JBX77" s="222"/>
      <c r="JBY77" s="222"/>
      <c r="JBZ77" s="222"/>
      <c r="JCA77" s="222"/>
      <c r="JCB77" s="222"/>
      <c r="JCC77" s="222"/>
      <c r="JCD77" s="222"/>
      <c r="JCE77" s="222"/>
      <c r="JCF77" s="222"/>
      <c r="JCG77" s="222"/>
      <c r="JCH77" s="222"/>
      <c r="JCI77" s="222"/>
      <c r="JCJ77" s="222"/>
      <c r="JCK77" s="222"/>
      <c r="JCL77" s="222"/>
      <c r="JCM77" s="222"/>
      <c r="JCN77" s="222"/>
      <c r="JCO77" s="222"/>
      <c r="JCP77" s="222"/>
      <c r="JCQ77" s="222"/>
      <c r="JCR77" s="222"/>
      <c r="JCS77" s="222"/>
      <c r="JCT77" s="222"/>
      <c r="JCU77" s="222"/>
      <c r="JCV77" s="222"/>
      <c r="JCW77" s="222"/>
      <c r="JCX77" s="222"/>
      <c r="JCY77" s="222"/>
      <c r="JCZ77" s="222"/>
      <c r="JDA77" s="222"/>
      <c r="JDB77" s="222"/>
      <c r="JDC77" s="222"/>
      <c r="JDD77" s="222"/>
      <c r="JDE77" s="222"/>
      <c r="JDF77" s="222"/>
      <c r="JDG77" s="222"/>
      <c r="JDH77" s="222"/>
      <c r="JDI77" s="222"/>
      <c r="JDJ77" s="222"/>
      <c r="JDK77" s="222"/>
      <c r="JDL77" s="222"/>
      <c r="JDM77" s="222"/>
      <c r="JDN77" s="222"/>
      <c r="JDO77" s="222"/>
      <c r="JDP77" s="222"/>
      <c r="JDQ77" s="222"/>
      <c r="JDR77" s="222"/>
      <c r="JDS77" s="222"/>
      <c r="JDT77" s="222"/>
      <c r="JDU77" s="222"/>
      <c r="JDV77" s="222"/>
      <c r="JDW77" s="222"/>
      <c r="JDX77" s="222"/>
      <c r="JDY77" s="222"/>
      <c r="JDZ77" s="222"/>
      <c r="JEA77" s="222"/>
      <c r="JEB77" s="222"/>
      <c r="JEC77" s="222"/>
      <c r="JED77" s="222"/>
      <c r="JEE77" s="222"/>
      <c r="JEF77" s="222"/>
      <c r="JEG77" s="222"/>
      <c r="JEH77" s="222"/>
      <c r="JEI77" s="222"/>
      <c r="JEJ77" s="222"/>
      <c r="JEK77" s="222"/>
      <c r="JEL77" s="222"/>
      <c r="JEM77" s="222"/>
      <c r="JEN77" s="222"/>
      <c r="JEO77" s="222"/>
      <c r="JEP77" s="222"/>
      <c r="JEQ77" s="222"/>
      <c r="JER77" s="222"/>
      <c r="JES77" s="222"/>
      <c r="JET77" s="222"/>
      <c r="JEU77" s="222"/>
      <c r="JEV77" s="222"/>
      <c r="JEW77" s="222"/>
      <c r="JEX77" s="222"/>
      <c r="JEY77" s="222"/>
      <c r="JEZ77" s="222"/>
      <c r="JFA77" s="222"/>
      <c r="JFB77" s="222"/>
      <c r="JFC77" s="222"/>
      <c r="JFD77" s="222"/>
      <c r="JFE77" s="222"/>
      <c r="JFF77" s="222"/>
      <c r="JFG77" s="222"/>
      <c r="JFH77" s="222"/>
      <c r="JFI77" s="222"/>
      <c r="JFJ77" s="222"/>
      <c r="JFK77" s="222"/>
      <c r="JFL77" s="222"/>
      <c r="JFM77" s="222"/>
      <c r="JFN77" s="222"/>
      <c r="JFO77" s="222"/>
      <c r="JFP77" s="222"/>
      <c r="JFQ77" s="222"/>
      <c r="JFR77" s="222"/>
      <c r="JFS77" s="222"/>
      <c r="JFT77" s="222"/>
      <c r="JFU77" s="222"/>
      <c r="JFV77" s="222"/>
      <c r="JFW77" s="222"/>
      <c r="JFX77" s="222"/>
      <c r="JFY77" s="222"/>
      <c r="JFZ77" s="222"/>
      <c r="JGA77" s="222"/>
      <c r="JGB77" s="222"/>
      <c r="JGC77" s="222"/>
      <c r="JGD77" s="222"/>
      <c r="JGE77" s="222"/>
      <c r="JGF77" s="222"/>
      <c r="JGG77" s="222"/>
      <c r="JGH77" s="222"/>
      <c r="JGI77" s="222"/>
      <c r="JGJ77" s="222"/>
      <c r="JGK77" s="222"/>
      <c r="JGL77" s="222"/>
      <c r="JGM77" s="222"/>
      <c r="JGN77" s="222"/>
      <c r="JGO77" s="222"/>
      <c r="JGP77" s="222"/>
      <c r="JGQ77" s="222"/>
      <c r="JGR77" s="222"/>
      <c r="JGS77" s="222"/>
      <c r="JGT77" s="222"/>
      <c r="JGU77" s="222"/>
      <c r="JGV77" s="222"/>
      <c r="JGW77" s="222"/>
      <c r="JGX77" s="222"/>
      <c r="JGY77" s="222"/>
      <c r="JGZ77" s="222"/>
      <c r="JHA77" s="222"/>
      <c r="JHB77" s="222"/>
      <c r="JHC77" s="222"/>
      <c r="JHD77" s="222"/>
      <c r="JHE77" s="222"/>
      <c r="JHF77" s="222"/>
      <c r="JHG77" s="222"/>
      <c r="JHH77" s="222"/>
      <c r="JHI77" s="222"/>
      <c r="JHJ77" s="222"/>
      <c r="JHK77" s="222"/>
      <c r="JHL77" s="222"/>
      <c r="JHM77" s="222"/>
      <c r="JHN77" s="222"/>
      <c r="JHO77" s="222"/>
      <c r="JHP77" s="222"/>
      <c r="JHQ77" s="222"/>
      <c r="JHR77" s="222"/>
      <c r="JHS77" s="222"/>
      <c r="JHT77" s="222"/>
      <c r="JHU77" s="222"/>
      <c r="JHV77" s="222"/>
      <c r="JHW77" s="222"/>
      <c r="JHX77" s="222"/>
      <c r="JHY77" s="222"/>
      <c r="JHZ77" s="222"/>
      <c r="JIA77" s="222"/>
      <c r="JIB77" s="222"/>
      <c r="JIC77" s="222"/>
      <c r="JID77" s="222"/>
      <c r="JIE77" s="222"/>
      <c r="JIF77" s="222"/>
      <c r="JIG77" s="222"/>
      <c r="JIH77" s="222"/>
      <c r="JII77" s="222"/>
      <c r="JIJ77" s="222"/>
      <c r="JIK77" s="222"/>
      <c r="JIL77" s="222"/>
      <c r="JIM77" s="222"/>
      <c r="JIN77" s="222"/>
      <c r="JIO77" s="222"/>
      <c r="JIP77" s="222"/>
      <c r="JIQ77" s="222"/>
      <c r="JIR77" s="222"/>
      <c r="JIS77" s="222"/>
      <c r="JIT77" s="222"/>
      <c r="JIU77" s="222"/>
      <c r="JIV77" s="222"/>
      <c r="JIW77" s="222"/>
      <c r="JIX77" s="222"/>
      <c r="JIY77" s="222"/>
      <c r="JIZ77" s="222"/>
      <c r="JJA77" s="222"/>
      <c r="JJB77" s="222"/>
      <c r="JJC77" s="222"/>
      <c r="JJD77" s="222"/>
      <c r="JJE77" s="222"/>
      <c r="JJF77" s="222"/>
      <c r="JJG77" s="222"/>
      <c r="JJH77" s="222"/>
      <c r="JJI77" s="222"/>
      <c r="JJJ77" s="222"/>
      <c r="JJK77" s="222"/>
      <c r="JJL77" s="222"/>
      <c r="JJM77" s="222"/>
      <c r="JJN77" s="222"/>
      <c r="JJO77" s="222"/>
      <c r="JJP77" s="222"/>
      <c r="JJQ77" s="222"/>
      <c r="JJR77" s="222"/>
      <c r="JJS77" s="222"/>
      <c r="JJT77" s="222"/>
      <c r="JJU77" s="222"/>
      <c r="JJV77" s="222"/>
      <c r="JJW77" s="222"/>
      <c r="JJX77" s="222"/>
      <c r="JJY77" s="222"/>
      <c r="JJZ77" s="222"/>
      <c r="JKA77" s="222"/>
      <c r="JKB77" s="222"/>
      <c r="JKC77" s="222"/>
      <c r="JKD77" s="222"/>
      <c r="JKE77" s="222"/>
      <c r="JKF77" s="222"/>
      <c r="JKG77" s="222"/>
      <c r="JKH77" s="222"/>
      <c r="JKI77" s="222"/>
      <c r="JKJ77" s="222"/>
      <c r="JKK77" s="222"/>
      <c r="JKL77" s="222"/>
      <c r="JKM77" s="222"/>
      <c r="JKN77" s="222"/>
      <c r="JKO77" s="222"/>
      <c r="JKP77" s="222"/>
      <c r="JKQ77" s="222"/>
      <c r="JKR77" s="222"/>
      <c r="JKS77" s="222"/>
      <c r="JKT77" s="222"/>
      <c r="JKU77" s="222"/>
      <c r="JKV77" s="222"/>
      <c r="JKW77" s="222"/>
      <c r="JKX77" s="222"/>
      <c r="JKY77" s="222"/>
      <c r="JKZ77" s="222"/>
      <c r="JLA77" s="222"/>
      <c r="JLB77" s="222"/>
      <c r="JLC77" s="222"/>
      <c r="JLD77" s="222"/>
      <c r="JLE77" s="222"/>
      <c r="JLF77" s="222"/>
      <c r="JLG77" s="222"/>
      <c r="JLH77" s="222"/>
      <c r="JLI77" s="222"/>
      <c r="JLJ77" s="222"/>
      <c r="JLK77" s="222"/>
      <c r="JLL77" s="222"/>
      <c r="JLM77" s="222"/>
      <c r="JLN77" s="222"/>
      <c r="JLO77" s="222"/>
      <c r="JLP77" s="222"/>
      <c r="JLQ77" s="222"/>
      <c r="JLR77" s="222"/>
      <c r="JLS77" s="222"/>
      <c r="JLT77" s="222"/>
      <c r="JLU77" s="222"/>
      <c r="JLV77" s="222"/>
      <c r="JLW77" s="222"/>
      <c r="JLX77" s="222"/>
      <c r="JLY77" s="222"/>
      <c r="JLZ77" s="222"/>
      <c r="JMA77" s="222"/>
      <c r="JMB77" s="222"/>
      <c r="JMC77" s="222"/>
      <c r="JMD77" s="222"/>
      <c r="JME77" s="222"/>
      <c r="JMF77" s="222"/>
      <c r="JMG77" s="222"/>
      <c r="JMH77" s="222"/>
      <c r="JMI77" s="222"/>
      <c r="JMJ77" s="222"/>
      <c r="JMK77" s="222"/>
      <c r="JML77" s="222"/>
      <c r="JMM77" s="222"/>
      <c r="JMN77" s="222"/>
      <c r="JMO77" s="222"/>
      <c r="JMP77" s="222"/>
      <c r="JMQ77" s="222"/>
      <c r="JMR77" s="222"/>
      <c r="JMS77" s="222"/>
      <c r="JMT77" s="222"/>
      <c r="JMU77" s="222"/>
      <c r="JMV77" s="222"/>
      <c r="JMW77" s="222"/>
      <c r="JMX77" s="222"/>
      <c r="JMY77" s="222"/>
      <c r="JMZ77" s="222"/>
      <c r="JNA77" s="222"/>
      <c r="JNB77" s="222"/>
      <c r="JNC77" s="222"/>
      <c r="JND77" s="222"/>
      <c r="JNE77" s="222"/>
      <c r="JNF77" s="222"/>
      <c r="JNG77" s="222"/>
      <c r="JNH77" s="222"/>
      <c r="JNI77" s="222"/>
      <c r="JNJ77" s="222"/>
      <c r="JNK77" s="222"/>
      <c r="JNL77" s="222"/>
      <c r="JNM77" s="222"/>
      <c r="JNN77" s="222"/>
      <c r="JNO77" s="222"/>
      <c r="JNP77" s="222"/>
      <c r="JNQ77" s="222"/>
      <c r="JNR77" s="222"/>
      <c r="JNS77" s="222"/>
      <c r="JNT77" s="222"/>
      <c r="JNU77" s="222"/>
      <c r="JNV77" s="222"/>
      <c r="JNW77" s="222"/>
      <c r="JNX77" s="222"/>
      <c r="JNY77" s="222"/>
      <c r="JNZ77" s="222"/>
      <c r="JOA77" s="222"/>
      <c r="JOB77" s="222"/>
      <c r="JOC77" s="222"/>
      <c r="JOD77" s="222"/>
      <c r="JOE77" s="222"/>
      <c r="JOF77" s="222"/>
      <c r="JOG77" s="222"/>
      <c r="JOH77" s="222"/>
      <c r="JOI77" s="222"/>
      <c r="JOJ77" s="222"/>
      <c r="JOK77" s="222"/>
      <c r="JOL77" s="222"/>
      <c r="JOM77" s="222"/>
      <c r="JON77" s="222"/>
      <c r="JOO77" s="222"/>
      <c r="JOP77" s="222"/>
      <c r="JOQ77" s="222"/>
      <c r="JOR77" s="222"/>
      <c r="JOS77" s="222"/>
      <c r="JOT77" s="222"/>
      <c r="JOU77" s="222"/>
      <c r="JOV77" s="222"/>
      <c r="JOW77" s="222"/>
      <c r="JOX77" s="222"/>
      <c r="JOY77" s="222"/>
      <c r="JOZ77" s="222"/>
      <c r="JPA77" s="222"/>
      <c r="JPB77" s="222"/>
      <c r="JPC77" s="222"/>
      <c r="JPD77" s="222"/>
      <c r="JPE77" s="222"/>
      <c r="JPF77" s="222"/>
      <c r="JPG77" s="222"/>
      <c r="JPH77" s="222"/>
      <c r="JPI77" s="222"/>
      <c r="JPJ77" s="222"/>
      <c r="JPK77" s="222"/>
      <c r="JPL77" s="222"/>
      <c r="JPM77" s="222"/>
      <c r="JPN77" s="222"/>
      <c r="JPO77" s="222"/>
      <c r="JPP77" s="222"/>
      <c r="JPQ77" s="222"/>
      <c r="JPR77" s="222"/>
      <c r="JPS77" s="222"/>
      <c r="JPT77" s="222"/>
      <c r="JPU77" s="222"/>
      <c r="JPV77" s="222"/>
      <c r="JPW77" s="222"/>
      <c r="JPX77" s="222"/>
      <c r="JPY77" s="222"/>
      <c r="JPZ77" s="222"/>
      <c r="JQA77" s="222"/>
      <c r="JQB77" s="222"/>
      <c r="JQC77" s="222"/>
      <c r="JQD77" s="222"/>
      <c r="JQE77" s="222"/>
      <c r="JQF77" s="222"/>
      <c r="JQG77" s="222"/>
      <c r="JQH77" s="222"/>
      <c r="JQI77" s="222"/>
      <c r="JQJ77" s="222"/>
      <c r="JQK77" s="222"/>
      <c r="JQL77" s="222"/>
      <c r="JQM77" s="222"/>
      <c r="JQN77" s="222"/>
      <c r="JQO77" s="222"/>
      <c r="JQP77" s="222"/>
      <c r="JQQ77" s="222"/>
      <c r="JQR77" s="222"/>
      <c r="JQS77" s="222"/>
      <c r="JQT77" s="222"/>
      <c r="JQU77" s="222"/>
      <c r="JQV77" s="222"/>
      <c r="JQW77" s="222"/>
      <c r="JQX77" s="222"/>
      <c r="JQY77" s="222"/>
      <c r="JQZ77" s="222"/>
      <c r="JRA77" s="222"/>
      <c r="JRB77" s="222"/>
      <c r="JRC77" s="222"/>
      <c r="JRD77" s="222"/>
      <c r="JRE77" s="222"/>
      <c r="JRF77" s="222"/>
      <c r="JRG77" s="222"/>
      <c r="JRH77" s="222"/>
      <c r="JRI77" s="222"/>
      <c r="JRJ77" s="222"/>
      <c r="JRK77" s="222"/>
      <c r="JRL77" s="222"/>
      <c r="JRM77" s="222"/>
      <c r="JRN77" s="222"/>
      <c r="JRO77" s="222"/>
      <c r="JRP77" s="222"/>
      <c r="JRQ77" s="222"/>
      <c r="JRR77" s="222"/>
      <c r="JRS77" s="222"/>
      <c r="JRT77" s="222"/>
      <c r="JRU77" s="222"/>
      <c r="JRV77" s="222"/>
      <c r="JRW77" s="222"/>
      <c r="JRX77" s="222"/>
      <c r="JRY77" s="222"/>
      <c r="JRZ77" s="222"/>
      <c r="JSA77" s="222"/>
      <c r="JSB77" s="222"/>
      <c r="JSC77" s="222"/>
      <c r="JSD77" s="222"/>
      <c r="JSE77" s="222"/>
      <c r="JSF77" s="222"/>
      <c r="JSG77" s="222"/>
      <c r="JSH77" s="222"/>
      <c r="JSI77" s="222"/>
      <c r="JSJ77" s="222"/>
      <c r="JSK77" s="222"/>
      <c r="JSL77" s="222"/>
      <c r="JSM77" s="222"/>
      <c r="JSN77" s="222"/>
      <c r="JSO77" s="222"/>
      <c r="JSP77" s="222"/>
      <c r="JSQ77" s="222"/>
      <c r="JSR77" s="222"/>
      <c r="JSS77" s="222"/>
      <c r="JST77" s="222"/>
      <c r="JSU77" s="222"/>
      <c r="JSV77" s="222"/>
      <c r="JSW77" s="222"/>
      <c r="JSX77" s="222"/>
      <c r="JSY77" s="222"/>
      <c r="JSZ77" s="222"/>
      <c r="JTA77" s="222"/>
      <c r="JTB77" s="222"/>
      <c r="JTC77" s="222"/>
      <c r="JTD77" s="222"/>
      <c r="JTE77" s="222"/>
      <c r="JTF77" s="222"/>
      <c r="JTG77" s="222"/>
      <c r="JTH77" s="222"/>
      <c r="JTI77" s="222"/>
      <c r="JTJ77" s="222"/>
      <c r="JTK77" s="222"/>
      <c r="JTL77" s="222"/>
      <c r="JTM77" s="222"/>
      <c r="JTN77" s="222"/>
      <c r="JTO77" s="222"/>
      <c r="JTP77" s="222"/>
      <c r="JTQ77" s="222"/>
      <c r="JTR77" s="222"/>
      <c r="JTS77" s="222"/>
      <c r="JTT77" s="222"/>
      <c r="JTU77" s="222"/>
      <c r="JTV77" s="222"/>
      <c r="JTW77" s="222"/>
      <c r="JTX77" s="222"/>
      <c r="JTY77" s="222"/>
      <c r="JTZ77" s="222"/>
      <c r="JUA77" s="222"/>
      <c r="JUB77" s="222"/>
      <c r="JUC77" s="222"/>
      <c r="JUD77" s="222"/>
      <c r="JUE77" s="222"/>
      <c r="JUF77" s="222"/>
      <c r="JUG77" s="222"/>
      <c r="JUH77" s="222"/>
      <c r="JUI77" s="222"/>
      <c r="JUJ77" s="222"/>
      <c r="JUK77" s="222"/>
      <c r="JUL77" s="222"/>
      <c r="JUM77" s="222"/>
      <c r="JUN77" s="222"/>
      <c r="JUO77" s="222"/>
      <c r="JUP77" s="222"/>
      <c r="JUQ77" s="222"/>
      <c r="JUR77" s="222"/>
      <c r="JUS77" s="222"/>
      <c r="JUT77" s="222"/>
      <c r="JUU77" s="222"/>
      <c r="JUV77" s="222"/>
      <c r="JUW77" s="222"/>
      <c r="JUX77" s="222"/>
      <c r="JUY77" s="222"/>
      <c r="JUZ77" s="222"/>
      <c r="JVA77" s="222"/>
      <c r="JVB77" s="222"/>
      <c r="JVC77" s="222"/>
      <c r="JVD77" s="222"/>
      <c r="JVE77" s="222"/>
      <c r="JVF77" s="222"/>
      <c r="JVG77" s="222"/>
      <c r="JVH77" s="222"/>
      <c r="JVI77" s="222"/>
      <c r="JVJ77" s="222"/>
      <c r="JVK77" s="222"/>
      <c r="JVL77" s="222"/>
      <c r="JVM77" s="222"/>
      <c r="JVN77" s="222"/>
      <c r="JVO77" s="222"/>
      <c r="JVP77" s="222"/>
      <c r="JVQ77" s="222"/>
      <c r="JVR77" s="222"/>
      <c r="JVS77" s="222"/>
      <c r="JVT77" s="222"/>
      <c r="JVU77" s="222"/>
      <c r="JVV77" s="222"/>
      <c r="JVW77" s="222"/>
      <c r="JVX77" s="222"/>
      <c r="JVY77" s="222"/>
      <c r="JVZ77" s="222"/>
      <c r="JWA77" s="222"/>
      <c r="JWB77" s="222"/>
      <c r="JWC77" s="222"/>
      <c r="JWD77" s="222"/>
      <c r="JWE77" s="222"/>
      <c r="JWF77" s="222"/>
      <c r="JWG77" s="222"/>
      <c r="JWH77" s="222"/>
      <c r="JWI77" s="222"/>
      <c r="JWJ77" s="222"/>
      <c r="JWK77" s="222"/>
      <c r="JWL77" s="222"/>
      <c r="JWM77" s="222"/>
      <c r="JWN77" s="222"/>
      <c r="JWO77" s="222"/>
      <c r="JWP77" s="222"/>
      <c r="JWQ77" s="222"/>
      <c r="JWR77" s="222"/>
      <c r="JWS77" s="222"/>
      <c r="JWT77" s="222"/>
      <c r="JWU77" s="222"/>
      <c r="JWV77" s="222"/>
      <c r="JWW77" s="222"/>
      <c r="JWX77" s="222"/>
      <c r="JWY77" s="222"/>
      <c r="JWZ77" s="222"/>
      <c r="JXA77" s="222"/>
      <c r="JXB77" s="222"/>
      <c r="JXC77" s="222"/>
      <c r="JXD77" s="222"/>
      <c r="JXE77" s="222"/>
      <c r="JXF77" s="222"/>
      <c r="JXG77" s="222"/>
      <c r="JXH77" s="222"/>
      <c r="JXI77" s="222"/>
      <c r="JXJ77" s="222"/>
      <c r="JXK77" s="222"/>
      <c r="JXL77" s="222"/>
      <c r="JXM77" s="222"/>
      <c r="JXN77" s="222"/>
      <c r="JXO77" s="222"/>
      <c r="JXP77" s="222"/>
      <c r="JXQ77" s="222"/>
      <c r="JXR77" s="222"/>
      <c r="JXS77" s="222"/>
      <c r="JXT77" s="222"/>
      <c r="JXU77" s="222"/>
      <c r="JXV77" s="222"/>
      <c r="JXW77" s="222"/>
      <c r="JXX77" s="222"/>
      <c r="JXY77" s="222"/>
      <c r="JXZ77" s="222"/>
      <c r="JYA77" s="222"/>
      <c r="JYB77" s="222"/>
      <c r="JYC77" s="222"/>
      <c r="JYD77" s="222"/>
      <c r="JYE77" s="222"/>
      <c r="JYF77" s="222"/>
      <c r="JYG77" s="222"/>
      <c r="JYH77" s="222"/>
      <c r="JYI77" s="222"/>
      <c r="JYJ77" s="222"/>
      <c r="JYK77" s="222"/>
      <c r="JYL77" s="222"/>
      <c r="JYM77" s="222"/>
      <c r="JYN77" s="222"/>
      <c r="JYO77" s="222"/>
      <c r="JYP77" s="222"/>
      <c r="JYQ77" s="222"/>
      <c r="JYR77" s="222"/>
      <c r="JYS77" s="222"/>
      <c r="JYT77" s="222"/>
      <c r="JYU77" s="222"/>
      <c r="JYV77" s="222"/>
      <c r="JYW77" s="222"/>
      <c r="JYX77" s="222"/>
      <c r="JYY77" s="222"/>
      <c r="JYZ77" s="222"/>
      <c r="JZA77" s="222"/>
      <c r="JZB77" s="222"/>
      <c r="JZC77" s="222"/>
      <c r="JZD77" s="222"/>
      <c r="JZE77" s="222"/>
      <c r="JZF77" s="222"/>
      <c r="JZG77" s="222"/>
      <c r="JZH77" s="222"/>
      <c r="JZI77" s="222"/>
      <c r="JZJ77" s="222"/>
      <c r="JZK77" s="222"/>
      <c r="JZL77" s="222"/>
      <c r="JZM77" s="222"/>
      <c r="JZN77" s="222"/>
      <c r="JZO77" s="222"/>
      <c r="JZP77" s="222"/>
      <c r="JZQ77" s="222"/>
      <c r="JZR77" s="222"/>
      <c r="JZS77" s="222"/>
      <c r="JZT77" s="222"/>
      <c r="JZU77" s="222"/>
      <c r="JZV77" s="222"/>
      <c r="JZW77" s="222"/>
      <c r="JZX77" s="222"/>
      <c r="JZY77" s="222"/>
      <c r="JZZ77" s="222"/>
      <c r="KAA77" s="222"/>
      <c r="KAB77" s="222"/>
      <c r="KAC77" s="222"/>
      <c r="KAD77" s="222"/>
      <c r="KAE77" s="222"/>
      <c r="KAF77" s="222"/>
      <c r="KAG77" s="222"/>
      <c r="KAH77" s="222"/>
      <c r="KAI77" s="222"/>
      <c r="KAJ77" s="222"/>
      <c r="KAK77" s="222"/>
      <c r="KAL77" s="222"/>
      <c r="KAM77" s="222"/>
      <c r="KAN77" s="222"/>
      <c r="KAO77" s="222"/>
      <c r="KAP77" s="222"/>
      <c r="KAQ77" s="222"/>
      <c r="KAR77" s="222"/>
      <c r="KAS77" s="222"/>
      <c r="KAT77" s="222"/>
      <c r="KAU77" s="222"/>
      <c r="KAV77" s="222"/>
      <c r="KAW77" s="222"/>
      <c r="KAX77" s="222"/>
      <c r="KAY77" s="222"/>
      <c r="KAZ77" s="222"/>
      <c r="KBA77" s="222"/>
      <c r="KBB77" s="222"/>
      <c r="KBC77" s="222"/>
      <c r="KBD77" s="222"/>
      <c r="KBE77" s="222"/>
      <c r="KBF77" s="222"/>
      <c r="KBG77" s="222"/>
      <c r="KBH77" s="222"/>
      <c r="KBI77" s="222"/>
      <c r="KBJ77" s="222"/>
      <c r="KBK77" s="222"/>
      <c r="KBL77" s="222"/>
      <c r="KBM77" s="222"/>
      <c r="KBN77" s="222"/>
      <c r="KBO77" s="222"/>
      <c r="KBP77" s="222"/>
      <c r="KBQ77" s="222"/>
      <c r="KBR77" s="222"/>
      <c r="KBS77" s="222"/>
      <c r="KBT77" s="222"/>
      <c r="KBU77" s="222"/>
      <c r="KBV77" s="222"/>
      <c r="KBW77" s="222"/>
      <c r="KBX77" s="222"/>
      <c r="KBY77" s="222"/>
      <c r="KBZ77" s="222"/>
      <c r="KCA77" s="222"/>
      <c r="KCB77" s="222"/>
      <c r="KCC77" s="222"/>
      <c r="KCD77" s="222"/>
      <c r="KCE77" s="222"/>
      <c r="KCF77" s="222"/>
      <c r="KCG77" s="222"/>
      <c r="KCH77" s="222"/>
      <c r="KCI77" s="222"/>
      <c r="KCJ77" s="222"/>
      <c r="KCK77" s="222"/>
      <c r="KCL77" s="222"/>
      <c r="KCM77" s="222"/>
      <c r="KCN77" s="222"/>
      <c r="KCO77" s="222"/>
      <c r="KCP77" s="222"/>
      <c r="KCQ77" s="222"/>
      <c r="KCR77" s="222"/>
      <c r="KCS77" s="222"/>
      <c r="KCT77" s="222"/>
      <c r="KCU77" s="222"/>
      <c r="KCV77" s="222"/>
      <c r="KCW77" s="222"/>
      <c r="KCX77" s="222"/>
      <c r="KCY77" s="222"/>
      <c r="KCZ77" s="222"/>
      <c r="KDA77" s="222"/>
      <c r="KDB77" s="222"/>
      <c r="KDC77" s="222"/>
      <c r="KDD77" s="222"/>
      <c r="KDE77" s="222"/>
      <c r="KDF77" s="222"/>
      <c r="KDG77" s="222"/>
      <c r="KDH77" s="222"/>
      <c r="KDI77" s="222"/>
      <c r="KDJ77" s="222"/>
      <c r="KDK77" s="222"/>
      <c r="KDL77" s="222"/>
      <c r="KDM77" s="222"/>
      <c r="KDN77" s="222"/>
      <c r="KDO77" s="222"/>
      <c r="KDP77" s="222"/>
      <c r="KDQ77" s="222"/>
      <c r="KDR77" s="222"/>
      <c r="KDS77" s="222"/>
      <c r="KDT77" s="222"/>
      <c r="KDU77" s="222"/>
      <c r="KDV77" s="222"/>
      <c r="KDW77" s="222"/>
      <c r="KDX77" s="222"/>
      <c r="KDY77" s="222"/>
      <c r="KDZ77" s="222"/>
      <c r="KEA77" s="222"/>
      <c r="KEB77" s="222"/>
      <c r="KEC77" s="222"/>
      <c r="KED77" s="222"/>
      <c r="KEE77" s="222"/>
      <c r="KEF77" s="222"/>
      <c r="KEG77" s="222"/>
      <c r="KEH77" s="222"/>
      <c r="KEI77" s="222"/>
      <c r="KEJ77" s="222"/>
      <c r="KEK77" s="222"/>
      <c r="KEL77" s="222"/>
      <c r="KEM77" s="222"/>
      <c r="KEN77" s="222"/>
      <c r="KEO77" s="222"/>
      <c r="KEP77" s="222"/>
      <c r="KEQ77" s="222"/>
      <c r="KER77" s="222"/>
      <c r="KES77" s="222"/>
      <c r="KET77" s="222"/>
      <c r="KEU77" s="222"/>
      <c r="KEV77" s="222"/>
      <c r="KEW77" s="222"/>
      <c r="KEX77" s="222"/>
      <c r="KEY77" s="222"/>
      <c r="KEZ77" s="222"/>
      <c r="KFA77" s="222"/>
      <c r="KFB77" s="222"/>
      <c r="KFC77" s="222"/>
      <c r="KFD77" s="222"/>
      <c r="KFE77" s="222"/>
      <c r="KFF77" s="222"/>
      <c r="KFG77" s="222"/>
      <c r="KFH77" s="222"/>
      <c r="KFI77" s="222"/>
      <c r="KFJ77" s="222"/>
      <c r="KFK77" s="222"/>
      <c r="KFL77" s="222"/>
      <c r="KFM77" s="222"/>
      <c r="KFN77" s="222"/>
      <c r="KFO77" s="222"/>
      <c r="KFP77" s="222"/>
      <c r="KFQ77" s="222"/>
      <c r="KFR77" s="222"/>
      <c r="KFS77" s="222"/>
      <c r="KFT77" s="222"/>
      <c r="KFU77" s="222"/>
      <c r="KFV77" s="222"/>
      <c r="KFW77" s="222"/>
      <c r="KFX77" s="222"/>
      <c r="KFY77" s="222"/>
      <c r="KFZ77" s="222"/>
      <c r="KGA77" s="222"/>
      <c r="KGB77" s="222"/>
      <c r="KGC77" s="222"/>
      <c r="KGD77" s="222"/>
      <c r="KGE77" s="222"/>
      <c r="KGF77" s="222"/>
      <c r="KGG77" s="222"/>
      <c r="KGH77" s="222"/>
      <c r="KGI77" s="222"/>
      <c r="KGJ77" s="222"/>
      <c r="KGK77" s="222"/>
      <c r="KGL77" s="222"/>
      <c r="KGM77" s="222"/>
      <c r="KGN77" s="222"/>
      <c r="KGO77" s="222"/>
      <c r="KGP77" s="222"/>
      <c r="KGQ77" s="222"/>
      <c r="KGR77" s="222"/>
      <c r="KGS77" s="222"/>
      <c r="KGT77" s="222"/>
      <c r="KGU77" s="222"/>
      <c r="KGV77" s="222"/>
      <c r="KGW77" s="222"/>
      <c r="KGX77" s="222"/>
      <c r="KGY77" s="222"/>
      <c r="KGZ77" s="222"/>
      <c r="KHA77" s="222"/>
      <c r="KHB77" s="222"/>
      <c r="KHC77" s="222"/>
      <c r="KHD77" s="222"/>
      <c r="KHE77" s="222"/>
      <c r="KHF77" s="222"/>
      <c r="KHG77" s="222"/>
      <c r="KHH77" s="222"/>
      <c r="KHI77" s="222"/>
      <c r="KHJ77" s="222"/>
      <c r="KHK77" s="222"/>
      <c r="KHL77" s="222"/>
      <c r="KHM77" s="222"/>
      <c r="KHN77" s="222"/>
      <c r="KHO77" s="222"/>
      <c r="KHP77" s="222"/>
      <c r="KHQ77" s="222"/>
      <c r="KHR77" s="222"/>
      <c r="KHS77" s="222"/>
      <c r="KHT77" s="222"/>
      <c r="KHU77" s="222"/>
      <c r="KHV77" s="222"/>
      <c r="KHW77" s="222"/>
      <c r="KHX77" s="222"/>
      <c r="KHY77" s="222"/>
      <c r="KHZ77" s="222"/>
      <c r="KIA77" s="222"/>
      <c r="KIB77" s="222"/>
      <c r="KIC77" s="222"/>
      <c r="KID77" s="222"/>
      <c r="KIE77" s="222"/>
      <c r="KIF77" s="222"/>
      <c r="KIG77" s="222"/>
      <c r="KIH77" s="222"/>
      <c r="KII77" s="222"/>
      <c r="KIJ77" s="222"/>
      <c r="KIK77" s="222"/>
      <c r="KIL77" s="222"/>
      <c r="KIM77" s="222"/>
      <c r="KIN77" s="222"/>
      <c r="KIO77" s="222"/>
      <c r="KIP77" s="222"/>
      <c r="KIQ77" s="222"/>
      <c r="KIR77" s="222"/>
      <c r="KIS77" s="222"/>
      <c r="KIT77" s="222"/>
      <c r="KIU77" s="222"/>
      <c r="KIV77" s="222"/>
      <c r="KIW77" s="222"/>
      <c r="KIX77" s="222"/>
      <c r="KIY77" s="222"/>
      <c r="KIZ77" s="222"/>
      <c r="KJA77" s="222"/>
      <c r="KJB77" s="222"/>
      <c r="KJC77" s="222"/>
      <c r="KJD77" s="222"/>
      <c r="KJE77" s="222"/>
      <c r="KJF77" s="222"/>
      <c r="KJG77" s="222"/>
      <c r="KJH77" s="222"/>
      <c r="KJI77" s="222"/>
      <c r="KJJ77" s="222"/>
      <c r="KJK77" s="222"/>
      <c r="KJL77" s="222"/>
      <c r="KJM77" s="222"/>
      <c r="KJN77" s="222"/>
      <c r="KJO77" s="222"/>
      <c r="KJP77" s="222"/>
      <c r="KJQ77" s="222"/>
      <c r="KJR77" s="222"/>
      <c r="KJS77" s="222"/>
      <c r="KJT77" s="222"/>
      <c r="KJU77" s="222"/>
      <c r="KJV77" s="222"/>
      <c r="KJW77" s="222"/>
      <c r="KJX77" s="222"/>
      <c r="KJY77" s="222"/>
      <c r="KJZ77" s="222"/>
      <c r="KKA77" s="222"/>
      <c r="KKB77" s="222"/>
      <c r="KKC77" s="222"/>
      <c r="KKD77" s="222"/>
      <c r="KKE77" s="222"/>
      <c r="KKF77" s="222"/>
      <c r="KKG77" s="222"/>
      <c r="KKH77" s="222"/>
      <c r="KKI77" s="222"/>
      <c r="KKJ77" s="222"/>
      <c r="KKK77" s="222"/>
      <c r="KKL77" s="222"/>
      <c r="KKM77" s="222"/>
      <c r="KKN77" s="222"/>
      <c r="KKO77" s="222"/>
      <c r="KKP77" s="222"/>
      <c r="KKQ77" s="222"/>
      <c r="KKR77" s="222"/>
      <c r="KKS77" s="222"/>
      <c r="KKT77" s="222"/>
      <c r="KKU77" s="222"/>
      <c r="KKV77" s="222"/>
      <c r="KKW77" s="222"/>
      <c r="KKX77" s="222"/>
      <c r="KKY77" s="222"/>
      <c r="KKZ77" s="222"/>
      <c r="KLA77" s="222"/>
      <c r="KLB77" s="222"/>
      <c r="KLC77" s="222"/>
      <c r="KLD77" s="222"/>
      <c r="KLE77" s="222"/>
      <c r="KLF77" s="222"/>
      <c r="KLG77" s="222"/>
      <c r="KLH77" s="222"/>
      <c r="KLI77" s="222"/>
      <c r="KLJ77" s="222"/>
      <c r="KLK77" s="222"/>
      <c r="KLL77" s="222"/>
      <c r="KLM77" s="222"/>
      <c r="KLN77" s="222"/>
      <c r="KLO77" s="222"/>
      <c r="KLP77" s="222"/>
      <c r="KLQ77" s="222"/>
      <c r="KLR77" s="222"/>
      <c r="KLS77" s="222"/>
      <c r="KLT77" s="222"/>
      <c r="KLU77" s="222"/>
      <c r="KLV77" s="222"/>
      <c r="KLW77" s="222"/>
      <c r="KLX77" s="222"/>
      <c r="KLY77" s="222"/>
      <c r="KLZ77" s="222"/>
      <c r="KMA77" s="222"/>
      <c r="KMB77" s="222"/>
      <c r="KMC77" s="222"/>
      <c r="KMD77" s="222"/>
      <c r="KME77" s="222"/>
      <c r="KMF77" s="222"/>
      <c r="KMG77" s="222"/>
      <c r="KMH77" s="222"/>
      <c r="KMI77" s="222"/>
      <c r="KMJ77" s="222"/>
      <c r="KMK77" s="222"/>
      <c r="KML77" s="222"/>
      <c r="KMM77" s="222"/>
      <c r="KMN77" s="222"/>
      <c r="KMO77" s="222"/>
      <c r="KMP77" s="222"/>
      <c r="KMQ77" s="222"/>
      <c r="KMR77" s="222"/>
      <c r="KMS77" s="222"/>
      <c r="KMT77" s="222"/>
      <c r="KMU77" s="222"/>
      <c r="KMV77" s="222"/>
      <c r="KMW77" s="222"/>
      <c r="KMX77" s="222"/>
      <c r="KMY77" s="222"/>
      <c r="KMZ77" s="222"/>
      <c r="KNA77" s="222"/>
      <c r="KNB77" s="222"/>
      <c r="KNC77" s="222"/>
      <c r="KND77" s="222"/>
      <c r="KNE77" s="222"/>
      <c r="KNF77" s="222"/>
      <c r="KNG77" s="222"/>
      <c r="KNH77" s="222"/>
      <c r="KNI77" s="222"/>
      <c r="KNJ77" s="222"/>
      <c r="KNK77" s="222"/>
      <c r="KNL77" s="222"/>
      <c r="KNM77" s="222"/>
      <c r="KNN77" s="222"/>
      <c r="KNO77" s="222"/>
      <c r="KNP77" s="222"/>
      <c r="KNQ77" s="222"/>
      <c r="KNR77" s="222"/>
      <c r="KNS77" s="222"/>
      <c r="KNT77" s="222"/>
      <c r="KNU77" s="222"/>
      <c r="KNV77" s="222"/>
      <c r="KNW77" s="222"/>
      <c r="KNX77" s="222"/>
      <c r="KNY77" s="222"/>
      <c r="KNZ77" s="222"/>
      <c r="KOA77" s="222"/>
      <c r="KOB77" s="222"/>
      <c r="KOC77" s="222"/>
      <c r="KOD77" s="222"/>
      <c r="KOE77" s="222"/>
      <c r="KOF77" s="222"/>
      <c r="KOG77" s="222"/>
      <c r="KOH77" s="222"/>
      <c r="KOI77" s="222"/>
      <c r="KOJ77" s="222"/>
      <c r="KOK77" s="222"/>
      <c r="KOL77" s="222"/>
      <c r="KOM77" s="222"/>
      <c r="KON77" s="222"/>
      <c r="KOO77" s="222"/>
      <c r="KOP77" s="222"/>
      <c r="KOQ77" s="222"/>
      <c r="KOR77" s="222"/>
      <c r="KOS77" s="222"/>
      <c r="KOT77" s="222"/>
      <c r="KOU77" s="222"/>
      <c r="KOV77" s="222"/>
      <c r="KOW77" s="222"/>
      <c r="KOX77" s="222"/>
      <c r="KOY77" s="222"/>
      <c r="KOZ77" s="222"/>
      <c r="KPA77" s="222"/>
      <c r="KPB77" s="222"/>
      <c r="KPC77" s="222"/>
      <c r="KPD77" s="222"/>
      <c r="KPE77" s="222"/>
      <c r="KPF77" s="222"/>
      <c r="KPG77" s="222"/>
      <c r="KPH77" s="222"/>
      <c r="KPI77" s="222"/>
      <c r="KPJ77" s="222"/>
      <c r="KPK77" s="222"/>
      <c r="KPL77" s="222"/>
      <c r="KPM77" s="222"/>
      <c r="KPN77" s="222"/>
      <c r="KPO77" s="222"/>
      <c r="KPP77" s="222"/>
      <c r="KPQ77" s="222"/>
      <c r="KPR77" s="222"/>
      <c r="KPS77" s="222"/>
      <c r="KPT77" s="222"/>
      <c r="KPU77" s="222"/>
      <c r="KPV77" s="222"/>
      <c r="KPW77" s="222"/>
      <c r="KPX77" s="222"/>
      <c r="KPY77" s="222"/>
      <c r="KPZ77" s="222"/>
      <c r="KQA77" s="222"/>
      <c r="KQB77" s="222"/>
      <c r="KQC77" s="222"/>
      <c r="KQD77" s="222"/>
      <c r="KQE77" s="222"/>
      <c r="KQF77" s="222"/>
      <c r="KQG77" s="222"/>
      <c r="KQH77" s="222"/>
      <c r="KQI77" s="222"/>
      <c r="KQJ77" s="222"/>
      <c r="KQK77" s="222"/>
      <c r="KQL77" s="222"/>
      <c r="KQM77" s="222"/>
      <c r="KQN77" s="222"/>
      <c r="KQO77" s="222"/>
      <c r="KQP77" s="222"/>
      <c r="KQQ77" s="222"/>
      <c r="KQR77" s="222"/>
      <c r="KQS77" s="222"/>
      <c r="KQT77" s="222"/>
      <c r="KQU77" s="222"/>
      <c r="KQV77" s="222"/>
      <c r="KQW77" s="222"/>
      <c r="KQX77" s="222"/>
      <c r="KQY77" s="222"/>
      <c r="KQZ77" s="222"/>
      <c r="KRA77" s="222"/>
      <c r="KRB77" s="222"/>
      <c r="KRC77" s="222"/>
      <c r="KRD77" s="222"/>
      <c r="KRE77" s="222"/>
      <c r="KRF77" s="222"/>
      <c r="KRG77" s="222"/>
      <c r="KRH77" s="222"/>
      <c r="KRI77" s="222"/>
      <c r="KRJ77" s="222"/>
      <c r="KRK77" s="222"/>
      <c r="KRL77" s="222"/>
      <c r="KRM77" s="222"/>
      <c r="KRN77" s="222"/>
      <c r="KRO77" s="222"/>
      <c r="KRP77" s="222"/>
      <c r="KRQ77" s="222"/>
      <c r="KRR77" s="222"/>
      <c r="KRS77" s="222"/>
      <c r="KRT77" s="222"/>
      <c r="KRU77" s="222"/>
      <c r="KRV77" s="222"/>
      <c r="KRW77" s="222"/>
      <c r="KRX77" s="222"/>
      <c r="KRY77" s="222"/>
      <c r="KRZ77" s="222"/>
      <c r="KSA77" s="222"/>
      <c r="KSB77" s="222"/>
      <c r="KSC77" s="222"/>
      <c r="KSD77" s="222"/>
      <c r="KSE77" s="222"/>
      <c r="KSF77" s="222"/>
      <c r="KSG77" s="222"/>
      <c r="KSH77" s="222"/>
      <c r="KSI77" s="222"/>
      <c r="KSJ77" s="222"/>
      <c r="KSK77" s="222"/>
      <c r="KSL77" s="222"/>
      <c r="KSM77" s="222"/>
      <c r="KSN77" s="222"/>
      <c r="KSO77" s="222"/>
      <c r="KSP77" s="222"/>
      <c r="KSQ77" s="222"/>
      <c r="KSR77" s="222"/>
      <c r="KSS77" s="222"/>
      <c r="KST77" s="222"/>
      <c r="KSU77" s="222"/>
      <c r="KSV77" s="222"/>
      <c r="KSW77" s="222"/>
      <c r="KSX77" s="222"/>
      <c r="KSY77" s="222"/>
      <c r="KSZ77" s="222"/>
      <c r="KTA77" s="222"/>
      <c r="KTB77" s="222"/>
      <c r="KTC77" s="222"/>
      <c r="KTD77" s="222"/>
      <c r="KTE77" s="222"/>
      <c r="KTF77" s="222"/>
      <c r="KTG77" s="222"/>
      <c r="KTH77" s="222"/>
      <c r="KTI77" s="222"/>
      <c r="KTJ77" s="222"/>
      <c r="KTK77" s="222"/>
      <c r="KTL77" s="222"/>
      <c r="KTM77" s="222"/>
      <c r="KTN77" s="222"/>
      <c r="KTO77" s="222"/>
      <c r="KTP77" s="222"/>
      <c r="KTQ77" s="222"/>
      <c r="KTR77" s="222"/>
      <c r="KTS77" s="222"/>
      <c r="KTT77" s="222"/>
      <c r="KTU77" s="222"/>
      <c r="KTV77" s="222"/>
      <c r="KTW77" s="222"/>
      <c r="KTX77" s="222"/>
      <c r="KTY77" s="222"/>
      <c r="KTZ77" s="222"/>
      <c r="KUA77" s="222"/>
      <c r="KUB77" s="222"/>
      <c r="KUC77" s="222"/>
      <c r="KUD77" s="222"/>
      <c r="KUE77" s="222"/>
      <c r="KUF77" s="222"/>
      <c r="KUG77" s="222"/>
      <c r="KUH77" s="222"/>
      <c r="KUI77" s="222"/>
      <c r="KUJ77" s="222"/>
      <c r="KUK77" s="222"/>
      <c r="KUL77" s="222"/>
      <c r="KUM77" s="222"/>
      <c r="KUN77" s="222"/>
      <c r="KUO77" s="222"/>
      <c r="KUP77" s="222"/>
      <c r="KUQ77" s="222"/>
      <c r="KUR77" s="222"/>
      <c r="KUS77" s="222"/>
      <c r="KUT77" s="222"/>
      <c r="KUU77" s="222"/>
      <c r="KUV77" s="222"/>
      <c r="KUW77" s="222"/>
      <c r="KUX77" s="222"/>
      <c r="KUY77" s="222"/>
      <c r="KUZ77" s="222"/>
      <c r="KVA77" s="222"/>
      <c r="KVB77" s="222"/>
      <c r="KVC77" s="222"/>
      <c r="KVD77" s="222"/>
      <c r="KVE77" s="222"/>
      <c r="KVF77" s="222"/>
      <c r="KVG77" s="222"/>
      <c r="KVH77" s="222"/>
      <c r="KVI77" s="222"/>
      <c r="KVJ77" s="222"/>
      <c r="KVK77" s="222"/>
      <c r="KVL77" s="222"/>
      <c r="KVM77" s="222"/>
      <c r="KVN77" s="222"/>
      <c r="KVO77" s="222"/>
      <c r="KVP77" s="222"/>
      <c r="KVQ77" s="222"/>
      <c r="KVR77" s="222"/>
      <c r="KVS77" s="222"/>
      <c r="KVT77" s="222"/>
      <c r="KVU77" s="222"/>
      <c r="KVV77" s="222"/>
      <c r="KVW77" s="222"/>
      <c r="KVX77" s="222"/>
      <c r="KVY77" s="222"/>
      <c r="KVZ77" s="222"/>
      <c r="KWA77" s="222"/>
      <c r="KWB77" s="222"/>
      <c r="KWC77" s="222"/>
      <c r="KWD77" s="222"/>
      <c r="KWE77" s="222"/>
      <c r="KWF77" s="222"/>
      <c r="KWG77" s="222"/>
      <c r="KWH77" s="222"/>
      <c r="KWI77" s="222"/>
      <c r="KWJ77" s="222"/>
      <c r="KWK77" s="222"/>
      <c r="KWL77" s="222"/>
      <c r="KWM77" s="222"/>
      <c r="KWN77" s="222"/>
      <c r="KWO77" s="222"/>
      <c r="KWP77" s="222"/>
      <c r="KWQ77" s="222"/>
      <c r="KWR77" s="222"/>
      <c r="KWS77" s="222"/>
      <c r="KWT77" s="222"/>
      <c r="KWU77" s="222"/>
      <c r="KWV77" s="222"/>
      <c r="KWW77" s="222"/>
      <c r="KWX77" s="222"/>
      <c r="KWY77" s="222"/>
      <c r="KWZ77" s="222"/>
      <c r="KXA77" s="222"/>
      <c r="KXB77" s="222"/>
      <c r="KXC77" s="222"/>
      <c r="KXD77" s="222"/>
      <c r="KXE77" s="222"/>
      <c r="KXF77" s="222"/>
      <c r="KXG77" s="222"/>
      <c r="KXH77" s="222"/>
      <c r="KXI77" s="222"/>
      <c r="KXJ77" s="222"/>
      <c r="KXK77" s="222"/>
      <c r="KXL77" s="222"/>
      <c r="KXM77" s="222"/>
      <c r="KXN77" s="222"/>
      <c r="KXO77" s="222"/>
      <c r="KXP77" s="222"/>
      <c r="KXQ77" s="222"/>
      <c r="KXR77" s="222"/>
      <c r="KXS77" s="222"/>
      <c r="KXT77" s="222"/>
      <c r="KXU77" s="222"/>
      <c r="KXV77" s="222"/>
      <c r="KXW77" s="222"/>
      <c r="KXX77" s="222"/>
      <c r="KXY77" s="222"/>
      <c r="KXZ77" s="222"/>
      <c r="KYA77" s="222"/>
      <c r="KYB77" s="222"/>
      <c r="KYC77" s="222"/>
      <c r="KYD77" s="222"/>
      <c r="KYE77" s="222"/>
      <c r="KYF77" s="222"/>
      <c r="KYG77" s="222"/>
      <c r="KYH77" s="222"/>
      <c r="KYI77" s="222"/>
      <c r="KYJ77" s="222"/>
      <c r="KYK77" s="222"/>
      <c r="KYL77" s="222"/>
      <c r="KYM77" s="222"/>
      <c r="KYN77" s="222"/>
      <c r="KYO77" s="222"/>
      <c r="KYP77" s="222"/>
      <c r="KYQ77" s="222"/>
      <c r="KYR77" s="222"/>
      <c r="KYS77" s="222"/>
      <c r="KYT77" s="222"/>
      <c r="KYU77" s="222"/>
      <c r="KYV77" s="222"/>
      <c r="KYW77" s="222"/>
      <c r="KYX77" s="222"/>
      <c r="KYY77" s="222"/>
      <c r="KYZ77" s="222"/>
      <c r="KZA77" s="222"/>
      <c r="KZB77" s="222"/>
      <c r="KZC77" s="222"/>
      <c r="KZD77" s="222"/>
      <c r="KZE77" s="222"/>
      <c r="KZF77" s="222"/>
      <c r="KZG77" s="222"/>
      <c r="KZH77" s="222"/>
      <c r="KZI77" s="222"/>
      <c r="KZJ77" s="222"/>
      <c r="KZK77" s="222"/>
      <c r="KZL77" s="222"/>
      <c r="KZM77" s="222"/>
      <c r="KZN77" s="222"/>
      <c r="KZO77" s="222"/>
      <c r="KZP77" s="222"/>
      <c r="KZQ77" s="222"/>
      <c r="KZR77" s="222"/>
      <c r="KZS77" s="222"/>
      <c r="KZT77" s="222"/>
      <c r="KZU77" s="222"/>
      <c r="KZV77" s="222"/>
      <c r="KZW77" s="222"/>
      <c r="KZX77" s="222"/>
      <c r="KZY77" s="222"/>
      <c r="KZZ77" s="222"/>
      <c r="LAA77" s="222"/>
      <c r="LAB77" s="222"/>
      <c r="LAC77" s="222"/>
      <c r="LAD77" s="222"/>
      <c r="LAE77" s="222"/>
      <c r="LAF77" s="222"/>
      <c r="LAG77" s="222"/>
      <c r="LAH77" s="222"/>
      <c r="LAI77" s="222"/>
      <c r="LAJ77" s="222"/>
      <c r="LAK77" s="222"/>
      <c r="LAL77" s="222"/>
      <c r="LAM77" s="222"/>
      <c r="LAN77" s="222"/>
      <c r="LAO77" s="222"/>
      <c r="LAP77" s="222"/>
      <c r="LAQ77" s="222"/>
      <c r="LAR77" s="222"/>
      <c r="LAS77" s="222"/>
      <c r="LAT77" s="222"/>
      <c r="LAU77" s="222"/>
      <c r="LAV77" s="222"/>
      <c r="LAW77" s="222"/>
      <c r="LAX77" s="222"/>
      <c r="LAY77" s="222"/>
      <c r="LAZ77" s="222"/>
      <c r="LBA77" s="222"/>
      <c r="LBB77" s="222"/>
      <c r="LBC77" s="222"/>
      <c r="LBD77" s="222"/>
      <c r="LBE77" s="222"/>
      <c r="LBF77" s="222"/>
      <c r="LBG77" s="222"/>
      <c r="LBH77" s="222"/>
      <c r="LBI77" s="222"/>
      <c r="LBJ77" s="222"/>
      <c r="LBK77" s="222"/>
      <c r="LBL77" s="222"/>
      <c r="LBM77" s="222"/>
      <c r="LBN77" s="222"/>
      <c r="LBO77" s="222"/>
      <c r="LBP77" s="222"/>
      <c r="LBQ77" s="222"/>
      <c r="LBR77" s="222"/>
      <c r="LBS77" s="222"/>
      <c r="LBT77" s="222"/>
      <c r="LBU77" s="222"/>
      <c r="LBV77" s="222"/>
      <c r="LBW77" s="222"/>
      <c r="LBX77" s="222"/>
      <c r="LBY77" s="222"/>
      <c r="LBZ77" s="222"/>
      <c r="LCA77" s="222"/>
      <c r="LCB77" s="222"/>
      <c r="LCC77" s="222"/>
      <c r="LCD77" s="222"/>
      <c r="LCE77" s="222"/>
      <c r="LCF77" s="222"/>
      <c r="LCG77" s="222"/>
      <c r="LCH77" s="222"/>
      <c r="LCI77" s="222"/>
      <c r="LCJ77" s="222"/>
      <c r="LCK77" s="222"/>
      <c r="LCL77" s="222"/>
      <c r="LCM77" s="222"/>
      <c r="LCN77" s="222"/>
      <c r="LCO77" s="222"/>
      <c r="LCP77" s="222"/>
      <c r="LCQ77" s="222"/>
      <c r="LCR77" s="222"/>
      <c r="LCS77" s="222"/>
      <c r="LCT77" s="222"/>
      <c r="LCU77" s="222"/>
      <c r="LCV77" s="222"/>
      <c r="LCW77" s="222"/>
      <c r="LCX77" s="222"/>
      <c r="LCY77" s="222"/>
      <c r="LCZ77" s="222"/>
      <c r="LDA77" s="222"/>
      <c r="LDB77" s="222"/>
      <c r="LDC77" s="222"/>
      <c r="LDD77" s="222"/>
      <c r="LDE77" s="222"/>
      <c r="LDF77" s="222"/>
      <c r="LDG77" s="222"/>
      <c r="LDH77" s="222"/>
      <c r="LDI77" s="222"/>
      <c r="LDJ77" s="222"/>
      <c r="LDK77" s="222"/>
      <c r="LDL77" s="222"/>
      <c r="LDM77" s="222"/>
      <c r="LDN77" s="222"/>
      <c r="LDO77" s="222"/>
      <c r="LDP77" s="222"/>
      <c r="LDQ77" s="222"/>
      <c r="LDR77" s="222"/>
      <c r="LDS77" s="222"/>
      <c r="LDT77" s="222"/>
      <c r="LDU77" s="222"/>
      <c r="LDV77" s="222"/>
      <c r="LDW77" s="222"/>
      <c r="LDX77" s="222"/>
      <c r="LDY77" s="222"/>
      <c r="LDZ77" s="222"/>
      <c r="LEA77" s="222"/>
      <c r="LEB77" s="222"/>
      <c r="LEC77" s="222"/>
      <c r="LED77" s="222"/>
      <c r="LEE77" s="222"/>
      <c r="LEF77" s="222"/>
      <c r="LEG77" s="222"/>
      <c r="LEH77" s="222"/>
      <c r="LEI77" s="222"/>
      <c r="LEJ77" s="222"/>
      <c r="LEK77" s="222"/>
      <c r="LEL77" s="222"/>
      <c r="LEM77" s="222"/>
      <c r="LEN77" s="222"/>
      <c r="LEO77" s="222"/>
      <c r="LEP77" s="222"/>
      <c r="LEQ77" s="222"/>
      <c r="LER77" s="222"/>
      <c r="LES77" s="222"/>
      <c r="LET77" s="222"/>
      <c r="LEU77" s="222"/>
      <c r="LEV77" s="222"/>
      <c r="LEW77" s="222"/>
      <c r="LEX77" s="222"/>
      <c r="LEY77" s="222"/>
      <c r="LEZ77" s="222"/>
      <c r="LFA77" s="222"/>
      <c r="LFB77" s="222"/>
      <c r="LFC77" s="222"/>
      <c r="LFD77" s="222"/>
      <c r="LFE77" s="222"/>
      <c r="LFF77" s="222"/>
      <c r="LFG77" s="222"/>
      <c r="LFH77" s="222"/>
      <c r="LFI77" s="222"/>
      <c r="LFJ77" s="222"/>
      <c r="LFK77" s="222"/>
      <c r="LFL77" s="222"/>
      <c r="LFM77" s="222"/>
      <c r="LFN77" s="222"/>
      <c r="LFO77" s="222"/>
      <c r="LFP77" s="222"/>
      <c r="LFQ77" s="222"/>
      <c r="LFR77" s="222"/>
      <c r="LFS77" s="222"/>
      <c r="LFT77" s="222"/>
      <c r="LFU77" s="222"/>
      <c r="LFV77" s="222"/>
      <c r="LFW77" s="222"/>
      <c r="LFX77" s="222"/>
      <c r="LFY77" s="222"/>
      <c r="LFZ77" s="222"/>
      <c r="LGA77" s="222"/>
      <c r="LGB77" s="222"/>
      <c r="LGC77" s="222"/>
      <c r="LGD77" s="222"/>
      <c r="LGE77" s="222"/>
      <c r="LGF77" s="222"/>
      <c r="LGG77" s="222"/>
      <c r="LGH77" s="222"/>
      <c r="LGI77" s="222"/>
      <c r="LGJ77" s="222"/>
      <c r="LGK77" s="222"/>
      <c r="LGL77" s="222"/>
      <c r="LGM77" s="222"/>
      <c r="LGN77" s="222"/>
      <c r="LGO77" s="222"/>
      <c r="LGP77" s="222"/>
      <c r="LGQ77" s="222"/>
      <c r="LGR77" s="222"/>
      <c r="LGS77" s="222"/>
      <c r="LGT77" s="222"/>
      <c r="LGU77" s="222"/>
      <c r="LGV77" s="222"/>
      <c r="LGW77" s="222"/>
      <c r="LGX77" s="222"/>
      <c r="LGY77" s="222"/>
      <c r="LGZ77" s="222"/>
      <c r="LHA77" s="222"/>
      <c r="LHB77" s="222"/>
      <c r="LHC77" s="222"/>
      <c r="LHD77" s="222"/>
      <c r="LHE77" s="222"/>
      <c r="LHF77" s="222"/>
      <c r="LHG77" s="222"/>
      <c r="LHH77" s="222"/>
      <c r="LHI77" s="222"/>
      <c r="LHJ77" s="222"/>
      <c r="LHK77" s="222"/>
      <c r="LHL77" s="222"/>
      <c r="LHM77" s="222"/>
      <c r="LHN77" s="222"/>
      <c r="LHO77" s="222"/>
      <c r="LHP77" s="222"/>
      <c r="LHQ77" s="222"/>
      <c r="LHR77" s="222"/>
      <c r="LHS77" s="222"/>
      <c r="LHT77" s="222"/>
      <c r="LHU77" s="222"/>
      <c r="LHV77" s="222"/>
      <c r="LHW77" s="222"/>
      <c r="LHX77" s="222"/>
      <c r="LHY77" s="222"/>
      <c r="LHZ77" s="222"/>
      <c r="LIA77" s="222"/>
      <c r="LIB77" s="222"/>
      <c r="LIC77" s="222"/>
      <c r="LID77" s="222"/>
      <c r="LIE77" s="222"/>
      <c r="LIF77" s="222"/>
      <c r="LIG77" s="222"/>
      <c r="LIH77" s="222"/>
      <c r="LII77" s="222"/>
      <c r="LIJ77" s="222"/>
      <c r="LIK77" s="222"/>
      <c r="LIL77" s="222"/>
      <c r="LIM77" s="222"/>
      <c r="LIN77" s="222"/>
      <c r="LIO77" s="222"/>
      <c r="LIP77" s="222"/>
      <c r="LIQ77" s="222"/>
      <c r="LIR77" s="222"/>
      <c r="LIS77" s="222"/>
      <c r="LIT77" s="222"/>
      <c r="LIU77" s="222"/>
      <c r="LIV77" s="222"/>
      <c r="LIW77" s="222"/>
      <c r="LIX77" s="222"/>
      <c r="LIY77" s="222"/>
      <c r="LIZ77" s="222"/>
      <c r="LJA77" s="222"/>
      <c r="LJB77" s="222"/>
      <c r="LJC77" s="222"/>
      <c r="LJD77" s="222"/>
      <c r="LJE77" s="222"/>
      <c r="LJF77" s="222"/>
      <c r="LJG77" s="222"/>
      <c r="LJH77" s="222"/>
      <c r="LJI77" s="222"/>
      <c r="LJJ77" s="222"/>
      <c r="LJK77" s="222"/>
      <c r="LJL77" s="222"/>
      <c r="LJM77" s="222"/>
      <c r="LJN77" s="222"/>
      <c r="LJO77" s="222"/>
      <c r="LJP77" s="222"/>
      <c r="LJQ77" s="222"/>
      <c r="LJR77" s="222"/>
      <c r="LJS77" s="222"/>
      <c r="LJT77" s="222"/>
      <c r="LJU77" s="222"/>
      <c r="LJV77" s="222"/>
      <c r="LJW77" s="222"/>
      <c r="LJX77" s="222"/>
      <c r="LJY77" s="222"/>
      <c r="LJZ77" s="222"/>
      <c r="LKA77" s="222"/>
      <c r="LKB77" s="222"/>
      <c r="LKC77" s="222"/>
      <c r="LKD77" s="222"/>
      <c r="LKE77" s="222"/>
      <c r="LKF77" s="222"/>
      <c r="LKG77" s="222"/>
      <c r="LKH77" s="222"/>
      <c r="LKI77" s="222"/>
      <c r="LKJ77" s="222"/>
      <c r="LKK77" s="222"/>
      <c r="LKL77" s="222"/>
      <c r="LKM77" s="222"/>
      <c r="LKN77" s="222"/>
      <c r="LKO77" s="222"/>
      <c r="LKP77" s="222"/>
      <c r="LKQ77" s="222"/>
      <c r="LKR77" s="222"/>
      <c r="LKS77" s="222"/>
      <c r="LKT77" s="222"/>
      <c r="LKU77" s="222"/>
      <c r="LKV77" s="222"/>
      <c r="LKW77" s="222"/>
      <c r="LKX77" s="222"/>
      <c r="LKY77" s="222"/>
      <c r="LKZ77" s="222"/>
      <c r="LLA77" s="222"/>
      <c r="LLB77" s="222"/>
      <c r="LLC77" s="222"/>
      <c r="LLD77" s="222"/>
      <c r="LLE77" s="222"/>
      <c r="LLF77" s="222"/>
      <c r="LLG77" s="222"/>
      <c r="LLH77" s="222"/>
      <c r="LLI77" s="222"/>
      <c r="LLJ77" s="222"/>
      <c r="LLK77" s="222"/>
      <c r="LLL77" s="222"/>
      <c r="LLM77" s="222"/>
      <c r="LLN77" s="222"/>
      <c r="LLO77" s="222"/>
      <c r="LLP77" s="222"/>
      <c r="LLQ77" s="222"/>
      <c r="LLR77" s="222"/>
      <c r="LLS77" s="222"/>
      <c r="LLT77" s="222"/>
      <c r="LLU77" s="222"/>
      <c r="LLV77" s="222"/>
      <c r="LLW77" s="222"/>
      <c r="LLX77" s="222"/>
      <c r="LLY77" s="222"/>
      <c r="LLZ77" s="222"/>
      <c r="LMA77" s="222"/>
      <c r="LMB77" s="222"/>
      <c r="LMC77" s="222"/>
      <c r="LMD77" s="222"/>
      <c r="LME77" s="222"/>
      <c r="LMF77" s="222"/>
      <c r="LMG77" s="222"/>
      <c r="LMH77" s="222"/>
      <c r="LMI77" s="222"/>
      <c r="LMJ77" s="222"/>
      <c r="LMK77" s="222"/>
      <c r="LML77" s="222"/>
      <c r="LMM77" s="222"/>
      <c r="LMN77" s="222"/>
      <c r="LMO77" s="222"/>
      <c r="LMP77" s="222"/>
      <c r="LMQ77" s="222"/>
      <c r="LMR77" s="222"/>
      <c r="LMS77" s="222"/>
      <c r="LMT77" s="222"/>
      <c r="LMU77" s="222"/>
      <c r="LMV77" s="222"/>
      <c r="LMW77" s="222"/>
      <c r="LMX77" s="222"/>
      <c r="LMY77" s="222"/>
      <c r="LMZ77" s="222"/>
      <c r="LNA77" s="222"/>
      <c r="LNB77" s="222"/>
      <c r="LNC77" s="222"/>
      <c r="LND77" s="222"/>
      <c r="LNE77" s="222"/>
      <c r="LNF77" s="222"/>
      <c r="LNG77" s="222"/>
      <c r="LNH77" s="222"/>
      <c r="LNI77" s="222"/>
      <c r="LNJ77" s="222"/>
      <c r="LNK77" s="222"/>
      <c r="LNL77" s="222"/>
      <c r="LNM77" s="222"/>
      <c r="LNN77" s="222"/>
      <c r="LNO77" s="222"/>
      <c r="LNP77" s="222"/>
      <c r="LNQ77" s="222"/>
      <c r="LNR77" s="222"/>
      <c r="LNS77" s="222"/>
      <c r="LNT77" s="222"/>
      <c r="LNU77" s="222"/>
      <c r="LNV77" s="222"/>
      <c r="LNW77" s="222"/>
      <c r="LNX77" s="222"/>
      <c r="LNY77" s="222"/>
      <c r="LNZ77" s="222"/>
      <c r="LOA77" s="222"/>
      <c r="LOB77" s="222"/>
      <c r="LOC77" s="222"/>
      <c r="LOD77" s="222"/>
      <c r="LOE77" s="222"/>
      <c r="LOF77" s="222"/>
      <c r="LOG77" s="222"/>
      <c r="LOH77" s="222"/>
      <c r="LOI77" s="222"/>
      <c r="LOJ77" s="222"/>
      <c r="LOK77" s="222"/>
      <c r="LOL77" s="222"/>
      <c r="LOM77" s="222"/>
      <c r="LON77" s="222"/>
      <c r="LOO77" s="222"/>
      <c r="LOP77" s="222"/>
      <c r="LOQ77" s="222"/>
      <c r="LOR77" s="222"/>
      <c r="LOS77" s="222"/>
      <c r="LOT77" s="222"/>
      <c r="LOU77" s="222"/>
      <c r="LOV77" s="222"/>
      <c r="LOW77" s="222"/>
      <c r="LOX77" s="222"/>
      <c r="LOY77" s="222"/>
      <c r="LOZ77" s="222"/>
      <c r="LPA77" s="222"/>
      <c r="LPB77" s="222"/>
      <c r="LPC77" s="222"/>
      <c r="LPD77" s="222"/>
      <c r="LPE77" s="222"/>
      <c r="LPF77" s="222"/>
      <c r="LPG77" s="222"/>
      <c r="LPH77" s="222"/>
      <c r="LPI77" s="222"/>
      <c r="LPJ77" s="222"/>
      <c r="LPK77" s="222"/>
      <c r="LPL77" s="222"/>
      <c r="LPM77" s="222"/>
      <c r="LPN77" s="222"/>
      <c r="LPO77" s="222"/>
      <c r="LPP77" s="222"/>
      <c r="LPQ77" s="222"/>
      <c r="LPR77" s="222"/>
      <c r="LPS77" s="222"/>
      <c r="LPT77" s="222"/>
      <c r="LPU77" s="222"/>
      <c r="LPV77" s="222"/>
      <c r="LPW77" s="222"/>
      <c r="LPX77" s="222"/>
      <c r="LPY77" s="222"/>
      <c r="LPZ77" s="222"/>
      <c r="LQA77" s="222"/>
      <c r="LQB77" s="222"/>
      <c r="LQC77" s="222"/>
      <c r="LQD77" s="222"/>
      <c r="LQE77" s="222"/>
      <c r="LQF77" s="222"/>
      <c r="LQG77" s="222"/>
      <c r="LQH77" s="222"/>
      <c r="LQI77" s="222"/>
      <c r="LQJ77" s="222"/>
      <c r="LQK77" s="222"/>
      <c r="LQL77" s="222"/>
      <c r="LQM77" s="222"/>
      <c r="LQN77" s="222"/>
      <c r="LQO77" s="222"/>
      <c r="LQP77" s="222"/>
      <c r="LQQ77" s="222"/>
      <c r="LQR77" s="222"/>
      <c r="LQS77" s="222"/>
      <c r="LQT77" s="222"/>
      <c r="LQU77" s="222"/>
      <c r="LQV77" s="222"/>
      <c r="LQW77" s="222"/>
      <c r="LQX77" s="222"/>
      <c r="LQY77" s="222"/>
      <c r="LQZ77" s="222"/>
      <c r="LRA77" s="222"/>
      <c r="LRB77" s="222"/>
      <c r="LRC77" s="222"/>
      <c r="LRD77" s="222"/>
      <c r="LRE77" s="222"/>
      <c r="LRF77" s="222"/>
      <c r="LRG77" s="222"/>
      <c r="LRH77" s="222"/>
      <c r="LRI77" s="222"/>
      <c r="LRJ77" s="222"/>
      <c r="LRK77" s="222"/>
      <c r="LRL77" s="222"/>
      <c r="LRM77" s="222"/>
      <c r="LRN77" s="222"/>
      <c r="LRO77" s="222"/>
      <c r="LRP77" s="222"/>
      <c r="LRQ77" s="222"/>
      <c r="LRR77" s="222"/>
      <c r="LRS77" s="222"/>
      <c r="LRT77" s="222"/>
      <c r="LRU77" s="222"/>
      <c r="LRV77" s="222"/>
      <c r="LRW77" s="222"/>
      <c r="LRX77" s="222"/>
      <c r="LRY77" s="222"/>
      <c r="LRZ77" s="222"/>
      <c r="LSA77" s="222"/>
      <c r="LSB77" s="222"/>
      <c r="LSC77" s="222"/>
      <c r="LSD77" s="222"/>
      <c r="LSE77" s="222"/>
      <c r="LSF77" s="222"/>
      <c r="LSG77" s="222"/>
      <c r="LSH77" s="222"/>
      <c r="LSI77" s="222"/>
      <c r="LSJ77" s="222"/>
      <c r="LSK77" s="222"/>
      <c r="LSL77" s="222"/>
      <c r="LSM77" s="222"/>
      <c r="LSN77" s="222"/>
      <c r="LSO77" s="222"/>
      <c r="LSP77" s="222"/>
      <c r="LSQ77" s="222"/>
      <c r="LSR77" s="222"/>
      <c r="LSS77" s="222"/>
      <c r="LST77" s="222"/>
      <c r="LSU77" s="222"/>
      <c r="LSV77" s="222"/>
      <c r="LSW77" s="222"/>
      <c r="LSX77" s="222"/>
      <c r="LSY77" s="222"/>
      <c r="LSZ77" s="222"/>
      <c r="LTA77" s="222"/>
      <c r="LTB77" s="222"/>
      <c r="LTC77" s="222"/>
      <c r="LTD77" s="222"/>
      <c r="LTE77" s="222"/>
      <c r="LTF77" s="222"/>
      <c r="LTG77" s="222"/>
      <c r="LTH77" s="222"/>
      <c r="LTI77" s="222"/>
      <c r="LTJ77" s="222"/>
      <c r="LTK77" s="222"/>
      <c r="LTL77" s="222"/>
      <c r="LTM77" s="222"/>
      <c r="LTN77" s="222"/>
      <c r="LTO77" s="222"/>
      <c r="LTP77" s="222"/>
      <c r="LTQ77" s="222"/>
      <c r="LTR77" s="222"/>
      <c r="LTS77" s="222"/>
      <c r="LTT77" s="222"/>
      <c r="LTU77" s="222"/>
      <c r="LTV77" s="222"/>
      <c r="LTW77" s="222"/>
      <c r="LTX77" s="222"/>
      <c r="LTY77" s="222"/>
      <c r="LTZ77" s="222"/>
      <c r="LUA77" s="222"/>
      <c r="LUB77" s="222"/>
      <c r="LUC77" s="222"/>
      <c r="LUD77" s="222"/>
      <c r="LUE77" s="222"/>
      <c r="LUF77" s="222"/>
      <c r="LUG77" s="222"/>
      <c r="LUH77" s="222"/>
      <c r="LUI77" s="222"/>
      <c r="LUJ77" s="222"/>
      <c r="LUK77" s="222"/>
      <c r="LUL77" s="222"/>
      <c r="LUM77" s="222"/>
      <c r="LUN77" s="222"/>
      <c r="LUO77" s="222"/>
      <c r="LUP77" s="222"/>
      <c r="LUQ77" s="222"/>
      <c r="LUR77" s="222"/>
      <c r="LUS77" s="222"/>
      <c r="LUT77" s="222"/>
      <c r="LUU77" s="222"/>
      <c r="LUV77" s="222"/>
      <c r="LUW77" s="222"/>
      <c r="LUX77" s="222"/>
      <c r="LUY77" s="222"/>
      <c r="LUZ77" s="222"/>
      <c r="LVA77" s="222"/>
      <c r="LVB77" s="222"/>
      <c r="LVC77" s="222"/>
      <c r="LVD77" s="222"/>
      <c r="LVE77" s="222"/>
      <c r="LVF77" s="222"/>
      <c r="LVG77" s="222"/>
      <c r="LVH77" s="222"/>
      <c r="LVI77" s="222"/>
      <c r="LVJ77" s="222"/>
      <c r="LVK77" s="222"/>
      <c r="LVL77" s="222"/>
      <c r="LVM77" s="222"/>
      <c r="LVN77" s="222"/>
      <c r="LVO77" s="222"/>
      <c r="LVP77" s="222"/>
      <c r="LVQ77" s="222"/>
      <c r="LVR77" s="222"/>
      <c r="LVS77" s="222"/>
      <c r="LVT77" s="222"/>
      <c r="LVU77" s="222"/>
      <c r="LVV77" s="222"/>
      <c r="LVW77" s="222"/>
      <c r="LVX77" s="222"/>
      <c r="LVY77" s="222"/>
      <c r="LVZ77" s="222"/>
      <c r="LWA77" s="222"/>
      <c r="LWB77" s="222"/>
      <c r="LWC77" s="222"/>
      <c r="LWD77" s="222"/>
      <c r="LWE77" s="222"/>
      <c r="LWF77" s="222"/>
      <c r="LWG77" s="222"/>
      <c r="LWH77" s="222"/>
      <c r="LWI77" s="222"/>
      <c r="LWJ77" s="222"/>
      <c r="LWK77" s="222"/>
      <c r="LWL77" s="222"/>
      <c r="LWM77" s="222"/>
      <c r="LWN77" s="222"/>
      <c r="LWO77" s="222"/>
      <c r="LWP77" s="222"/>
      <c r="LWQ77" s="222"/>
      <c r="LWR77" s="222"/>
      <c r="LWS77" s="222"/>
      <c r="LWT77" s="222"/>
      <c r="LWU77" s="222"/>
      <c r="LWV77" s="222"/>
      <c r="LWW77" s="222"/>
      <c r="LWX77" s="222"/>
      <c r="LWY77" s="222"/>
      <c r="LWZ77" s="222"/>
      <c r="LXA77" s="222"/>
      <c r="LXB77" s="222"/>
      <c r="LXC77" s="222"/>
      <c r="LXD77" s="222"/>
      <c r="LXE77" s="222"/>
      <c r="LXF77" s="222"/>
      <c r="LXG77" s="222"/>
      <c r="LXH77" s="222"/>
      <c r="LXI77" s="222"/>
      <c r="LXJ77" s="222"/>
      <c r="LXK77" s="222"/>
      <c r="LXL77" s="222"/>
      <c r="LXM77" s="222"/>
      <c r="LXN77" s="222"/>
      <c r="LXO77" s="222"/>
      <c r="LXP77" s="222"/>
      <c r="LXQ77" s="222"/>
      <c r="LXR77" s="222"/>
      <c r="LXS77" s="222"/>
      <c r="LXT77" s="222"/>
      <c r="LXU77" s="222"/>
      <c r="LXV77" s="222"/>
      <c r="LXW77" s="222"/>
      <c r="LXX77" s="222"/>
      <c r="LXY77" s="222"/>
      <c r="LXZ77" s="222"/>
      <c r="LYA77" s="222"/>
      <c r="LYB77" s="222"/>
      <c r="LYC77" s="222"/>
      <c r="LYD77" s="222"/>
      <c r="LYE77" s="222"/>
      <c r="LYF77" s="222"/>
      <c r="LYG77" s="222"/>
      <c r="LYH77" s="222"/>
      <c r="LYI77" s="222"/>
      <c r="LYJ77" s="222"/>
      <c r="LYK77" s="222"/>
      <c r="LYL77" s="222"/>
      <c r="LYM77" s="222"/>
      <c r="LYN77" s="222"/>
      <c r="LYO77" s="222"/>
      <c r="LYP77" s="222"/>
      <c r="LYQ77" s="222"/>
      <c r="LYR77" s="222"/>
      <c r="LYS77" s="222"/>
      <c r="LYT77" s="222"/>
      <c r="LYU77" s="222"/>
      <c r="LYV77" s="222"/>
      <c r="LYW77" s="222"/>
      <c r="LYX77" s="222"/>
      <c r="LYY77" s="222"/>
      <c r="LYZ77" s="222"/>
      <c r="LZA77" s="222"/>
      <c r="LZB77" s="222"/>
      <c r="LZC77" s="222"/>
      <c r="LZD77" s="222"/>
      <c r="LZE77" s="222"/>
      <c r="LZF77" s="222"/>
      <c r="LZG77" s="222"/>
      <c r="LZH77" s="222"/>
      <c r="LZI77" s="222"/>
      <c r="LZJ77" s="222"/>
      <c r="LZK77" s="222"/>
      <c r="LZL77" s="222"/>
      <c r="LZM77" s="222"/>
      <c r="LZN77" s="222"/>
      <c r="LZO77" s="222"/>
      <c r="LZP77" s="222"/>
      <c r="LZQ77" s="222"/>
      <c r="LZR77" s="222"/>
      <c r="LZS77" s="222"/>
      <c r="LZT77" s="222"/>
      <c r="LZU77" s="222"/>
      <c r="LZV77" s="222"/>
      <c r="LZW77" s="222"/>
      <c r="LZX77" s="222"/>
      <c r="LZY77" s="222"/>
      <c r="LZZ77" s="222"/>
      <c r="MAA77" s="222"/>
      <c r="MAB77" s="222"/>
      <c r="MAC77" s="222"/>
      <c r="MAD77" s="222"/>
      <c r="MAE77" s="222"/>
      <c r="MAF77" s="222"/>
      <c r="MAG77" s="222"/>
      <c r="MAH77" s="222"/>
      <c r="MAI77" s="222"/>
      <c r="MAJ77" s="222"/>
      <c r="MAK77" s="222"/>
      <c r="MAL77" s="222"/>
      <c r="MAM77" s="222"/>
      <c r="MAN77" s="222"/>
      <c r="MAO77" s="222"/>
      <c r="MAP77" s="222"/>
      <c r="MAQ77" s="222"/>
      <c r="MAR77" s="222"/>
      <c r="MAS77" s="222"/>
      <c r="MAT77" s="222"/>
      <c r="MAU77" s="222"/>
      <c r="MAV77" s="222"/>
      <c r="MAW77" s="222"/>
      <c r="MAX77" s="222"/>
      <c r="MAY77" s="222"/>
      <c r="MAZ77" s="222"/>
      <c r="MBA77" s="222"/>
      <c r="MBB77" s="222"/>
      <c r="MBC77" s="222"/>
      <c r="MBD77" s="222"/>
      <c r="MBE77" s="222"/>
      <c r="MBF77" s="222"/>
      <c r="MBG77" s="222"/>
      <c r="MBH77" s="222"/>
      <c r="MBI77" s="222"/>
      <c r="MBJ77" s="222"/>
      <c r="MBK77" s="222"/>
      <c r="MBL77" s="222"/>
      <c r="MBM77" s="222"/>
      <c r="MBN77" s="222"/>
      <c r="MBO77" s="222"/>
      <c r="MBP77" s="222"/>
      <c r="MBQ77" s="222"/>
      <c r="MBR77" s="222"/>
      <c r="MBS77" s="222"/>
      <c r="MBT77" s="222"/>
      <c r="MBU77" s="222"/>
      <c r="MBV77" s="222"/>
      <c r="MBW77" s="222"/>
      <c r="MBX77" s="222"/>
      <c r="MBY77" s="222"/>
      <c r="MBZ77" s="222"/>
      <c r="MCA77" s="222"/>
      <c r="MCB77" s="222"/>
      <c r="MCC77" s="222"/>
      <c r="MCD77" s="222"/>
      <c r="MCE77" s="222"/>
      <c r="MCF77" s="222"/>
      <c r="MCG77" s="222"/>
      <c r="MCH77" s="222"/>
      <c r="MCI77" s="222"/>
      <c r="MCJ77" s="222"/>
      <c r="MCK77" s="222"/>
      <c r="MCL77" s="222"/>
      <c r="MCM77" s="222"/>
      <c r="MCN77" s="222"/>
      <c r="MCO77" s="222"/>
      <c r="MCP77" s="222"/>
      <c r="MCQ77" s="222"/>
      <c r="MCR77" s="222"/>
      <c r="MCS77" s="222"/>
      <c r="MCT77" s="222"/>
      <c r="MCU77" s="222"/>
      <c r="MCV77" s="222"/>
      <c r="MCW77" s="222"/>
      <c r="MCX77" s="222"/>
      <c r="MCY77" s="222"/>
      <c r="MCZ77" s="222"/>
      <c r="MDA77" s="222"/>
      <c r="MDB77" s="222"/>
      <c r="MDC77" s="222"/>
      <c r="MDD77" s="222"/>
      <c r="MDE77" s="222"/>
      <c r="MDF77" s="222"/>
      <c r="MDG77" s="222"/>
      <c r="MDH77" s="222"/>
      <c r="MDI77" s="222"/>
      <c r="MDJ77" s="222"/>
      <c r="MDK77" s="222"/>
      <c r="MDL77" s="222"/>
      <c r="MDM77" s="222"/>
      <c r="MDN77" s="222"/>
      <c r="MDO77" s="222"/>
      <c r="MDP77" s="222"/>
      <c r="MDQ77" s="222"/>
      <c r="MDR77" s="222"/>
      <c r="MDS77" s="222"/>
      <c r="MDT77" s="222"/>
      <c r="MDU77" s="222"/>
      <c r="MDV77" s="222"/>
      <c r="MDW77" s="222"/>
      <c r="MDX77" s="222"/>
      <c r="MDY77" s="222"/>
      <c r="MDZ77" s="222"/>
      <c r="MEA77" s="222"/>
      <c r="MEB77" s="222"/>
      <c r="MEC77" s="222"/>
      <c r="MED77" s="222"/>
      <c r="MEE77" s="222"/>
      <c r="MEF77" s="222"/>
      <c r="MEG77" s="222"/>
      <c r="MEH77" s="222"/>
      <c r="MEI77" s="222"/>
      <c r="MEJ77" s="222"/>
      <c r="MEK77" s="222"/>
      <c r="MEL77" s="222"/>
      <c r="MEM77" s="222"/>
      <c r="MEN77" s="222"/>
      <c r="MEO77" s="222"/>
      <c r="MEP77" s="222"/>
      <c r="MEQ77" s="222"/>
      <c r="MER77" s="222"/>
      <c r="MES77" s="222"/>
      <c r="MET77" s="222"/>
      <c r="MEU77" s="222"/>
      <c r="MEV77" s="222"/>
      <c r="MEW77" s="222"/>
      <c r="MEX77" s="222"/>
      <c r="MEY77" s="222"/>
      <c r="MEZ77" s="222"/>
      <c r="MFA77" s="222"/>
      <c r="MFB77" s="222"/>
      <c r="MFC77" s="222"/>
      <c r="MFD77" s="222"/>
      <c r="MFE77" s="222"/>
      <c r="MFF77" s="222"/>
      <c r="MFG77" s="222"/>
      <c r="MFH77" s="222"/>
      <c r="MFI77" s="222"/>
      <c r="MFJ77" s="222"/>
      <c r="MFK77" s="222"/>
      <c r="MFL77" s="222"/>
      <c r="MFM77" s="222"/>
      <c r="MFN77" s="222"/>
      <c r="MFO77" s="222"/>
      <c r="MFP77" s="222"/>
      <c r="MFQ77" s="222"/>
      <c r="MFR77" s="222"/>
      <c r="MFS77" s="222"/>
      <c r="MFT77" s="222"/>
      <c r="MFU77" s="222"/>
      <c r="MFV77" s="222"/>
      <c r="MFW77" s="222"/>
      <c r="MFX77" s="222"/>
      <c r="MFY77" s="222"/>
      <c r="MFZ77" s="222"/>
      <c r="MGA77" s="222"/>
      <c r="MGB77" s="222"/>
      <c r="MGC77" s="222"/>
      <c r="MGD77" s="222"/>
      <c r="MGE77" s="222"/>
      <c r="MGF77" s="222"/>
      <c r="MGG77" s="222"/>
      <c r="MGH77" s="222"/>
      <c r="MGI77" s="222"/>
      <c r="MGJ77" s="222"/>
      <c r="MGK77" s="222"/>
      <c r="MGL77" s="222"/>
      <c r="MGM77" s="222"/>
      <c r="MGN77" s="222"/>
      <c r="MGO77" s="222"/>
      <c r="MGP77" s="222"/>
      <c r="MGQ77" s="222"/>
      <c r="MGR77" s="222"/>
      <c r="MGS77" s="222"/>
      <c r="MGT77" s="222"/>
      <c r="MGU77" s="222"/>
      <c r="MGV77" s="222"/>
      <c r="MGW77" s="222"/>
      <c r="MGX77" s="222"/>
      <c r="MGY77" s="222"/>
      <c r="MGZ77" s="222"/>
      <c r="MHA77" s="222"/>
      <c r="MHB77" s="222"/>
      <c r="MHC77" s="222"/>
      <c r="MHD77" s="222"/>
      <c r="MHE77" s="222"/>
      <c r="MHF77" s="222"/>
      <c r="MHG77" s="222"/>
      <c r="MHH77" s="222"/>
      <c r="MHI77" s="222"/>
      <c r="MHJ77" s="222"/>
      <c r="MHK77" s="222"/>
      <c r="MHL77" s="222"/>
      <c r="MHM77" s="222"/>
      <c r="MHN77" s="222"/>
      <c r="MHO77" s="222"/>
      <c r="MHP77" s="222"/>
      <c r="MHQ77" s="222"/>
      <c r="MHR77" s="222"/>
      <c r="MHS77" s="222"/>
      <c r="MHT77" s="222"/>
      <c r="MHU77" s="222"/>
      <c r="MHV77" s="222"/>
      <c r="MHW77" s="222"/>
      <c r="MHX77" s="222"/>
      <c r="MHY77" s="222"/>
      <c r="MHZ77" s="222"/>
      <c r="MIA77" s="222"/>
      <c r="MIB77" s="222"/>
      <c r="MIC77" s="222"/>
      <c r="MID77" s="222"/>
      <c r="MIE77" s="222"/>
      <c r="MIF77" s="222"/>
      <c r="MIG77" s="222"/>
      <c r="MIH77" s="222"/>
      <c r="MII77" s="222"/>
      <c r="MIJ77" s="222"/>
      <c r="MIK77" s="222"/>
      <c r="MIL77" s="222"/>
      <c r="MIM77" s="222"/>
      <c r="MIN77" s="222"/>
      <c r="MIO77" s="222"/>
      <c r="MIP77" s="222"/>
      <c r="MIQ77" s="222"/>
      <c r="MIR77" s="222"/>
      <c r="MIS77" s="222"/>
      <c r="MIT77" s="222"/>
      <c r="MIU77" s="222"/>
      <c r="MIV77" s="222"/>
      <c r="MIW77" s="222"/>
      <c r="MIX77" s="222"/>
      <c r="MIY77" s="222"/>
      <c r="MIZ77" s="222"/>
      <c r="MJA77" s="222"/>
      <c r="MJB77" s="222"/>
      <c r="MJC77" s="222"/>
      <c r="MJD77" s="222"/>
      <c r="MJE77" s="222"/>
      <c r="MJF77" s="222"/>
      <c r="MJG77" s="222"/>
      <c r="MJH77" s="222"/>
      <c r="MJI77" s="222"/>
      <c r="MJJ77" s="222"/>
      <c r="MJK77" s="222"/>
      <c r="MJL77" s="222"/>
      <c r="MJM77" s="222"/>
      <c r="MJN77" s="222"/>
      <c r="MJO77" s="222"/>
      <c r="MJP77" s="222"/>
      <c r="MJQ77" s="222"/>
      <c r="MJR77" s="222"/>
      <c r="MJS77" s="222"/>
      <c r="MJT77" s="222"/>
      <c r="MJU77" s="222"/>
      <c r="MJV77" s="222"/>
      <c r="MJW77" s="222"/>
      <c r="MJX77" s="222"/>
      <c r="MJY77" s="222"/>
      <c r="MJZ77" s="222"/>
      <c r="MKA77" s="222"/>
      <c r="MKB77" s="222"/>
      <c r="MKC77" s="222"/>
      <c r="MKD77" s="222"/>
      <c r="MKE77" s="222"/>
      <c r="MKF77" s="222"/>
      <c r="MKG77" s="222"/>
      <c r="MKH77" s="222"/>
      <c r="MKI77" s="222"/>
      <c r="MKJ77" s="222"/>
      <c r="MKK77" s="222"/>
      <c r="MKL77" s="222"/>
      <c r="MKM77" s="222"/>
      <c r="MKN77" s="222"/>
      <c r="MKO77" s="222"/>
      <c r="MKP77" s="222"/>
      <c r="MKQ77" s="222"/>
      <c r="MKR77" s="222"/>
      <c r="MKS77" s="222"/>
      <c r="MKT77" s="222"/>
      <c r="MKU77" s="222"/>
      <c r="MKV77" s="222"/>
      <c r="MKW77" s="222"/>
      <c r="MKX77" s="222"/>
      <c r="MKY77" s="222"/>
      <c r="MKZ77" s="222"/>
      <c r="MLA77" s="222"/>
      <c r="MLB77" s="222"/>
      <c r="MLC77" s="222"/>
      <c r="MLD77" s="222"/>
      <c r="MLE77" s="222"/>
      <c r="MLF77" s="222"/>
      <c r="MLG77" s="222"/>
      <c r="MLH77" s="222"/>
      <c r="MLI77" s="222"/>
      <c r="MLJ77" s="222"/>
      <c r="MLK77" s="222"/>
      <c r="MLL77" s="222"/>
      <c r="MLM77" s="222"/>
      <c r="MLN77" s="222"/>
      <c r="MLO77" s="222"/>
      <c r="MLP77" s="222"/>
      <c r="MLQ77" s="222"/>
      <c r="MLR77" s="222"/>
      <c r="MLS77" s="222"/>
      <c r="MLT77" s="222"/>
      <c r="MLU77" s="222"/>
      <c r="MLV77" s="222"/>
      <c r="MLW77" s="222"/>
      <c r="MLX77" s="222"/>
      <c r="MLY77" s="222"/>
      <c r="MLZ77" s="222"/>
      <c r="MMA77" s="222"/>
      <c r="MMB77" s="222"/>
      <c r="MMC77" s="222"/>
      <c r="MMD77" s="222"/>
      <c r="MME77" s="222"/>
      <c r="MMF77" s="222"/>
      <c r="MMG77" s="222"/>
      <c r="MMH77" s="222"/>
      <c r="MMI77" s="222"/>
      <c r="MMJ77" s="222"/>
      <c r="MMK77" s="222"/>
      <c r="MML77" s="222"/>
      <c r="MMM77" s="222"/>
      <c r="MMN77" s="222"/>
      <c r="MMO77" s="222"/>
      <c r="MMP77" s="222"/>
      <c r="MMQ77" s="222"/>
      <c r="MMR77" s="222"/>
      <c r="MMS77" s="222"/>
      <c r="MMT77" s="222"/>
      <c r="MMU77" s="222"/>
      <c r="MMV77" s="222"/>
      <c r="MMW77" s="222"/>
      <c r="MMX77" s="222"/>
      <c r="MMY77" s="222"/>
      <c r="MMZ77" s="222"/>
      <c r="MNA77" s="222"/>
      <c r="MNB77" s="222"/>
      <c r="MNC77" s="222"/>
      <c r="MND77" s="222"/>
      <c r="MNE77" s="222"/>
      <c r="MNF77" s="222"/>
      <c r="MNG77" s="222"/>
      <c r="MNH77" s="222"/>
      <c r="MNI77" s="222"/>
      <c r="MNJ77" s="222"/>
      <c r="MNK77" s="222"/>
      <c r="MNL77" s="222"/>
      <c r="MNM77" s="222"/>
      <c r="MNN77" s="222"/>
      <c r="MNO77" s="222"/>
      <c r="MNP77" s="222"/>
      <c r="MNQ77" s="222"/>
      <c r="MNR77" s="222"/>
      <c r="MNS77" s="222"/>
      <c r="MNT77" s="222"/>
      <c r="MNU77" s="222"/>
      <c r="MNV77" s="222"/>
      <c r="MNW77" s="222"/>
      <c r="MNX77" s="222"/>
      <c r="MNY77" s="222"/>
      <c r="MNZ77" s="222"/>
      <c r="MOA77" s="222"/>
      <c r="MOB77" s="222"/>
      <c r="MOC77" s="222"/>
      <c r="MOD77" s="222"/>
      <c r="MOE77" s="222"/>
      <c r="MOF77" s="222"/>
      <c r="MOG77" s="222"/>
      <c r="MOH77" s="222"/>
      <c r="MOI77" s="222"/>
      <c r="MOJ77" s="222"/>
      <c r="MOK77" s="222"/>
      <c r="MOL77" s="222"/>
      <c r="MOM77" s="222"/>
      <c r="MON77" s="222"/>
      <c r="MOO77" s="222"/>
      <c r="MOP77" s="222"/>
      <c r="MOQ77" s="222"/>
      <c r="MOR77" s="222"/>
      <c r="MOS77" s="222"/>
      <c r="MOT77" s="222"/>
      <c r="MOU77" s="222"/>
      <c r="MOV77" s="222"/>
      <c r="MOW77" s="222"/>
      <c r="MOX77" s="222"/>
      <c r="MOY77" s="222"/>
      <c r="MOZ77" s="222"/>
      <c r="MPA77" s="222"/>
      <c r="MPB77" s="222"/>
      <c r="MPC77" s="222"/>
      <c r="MPD77" s="222"/>
      <c r="MPE77" s="222"/>
      <c r="MPF77" s="222"/>
      <c r="MPG77" s="222"/>
      <c r="MPH77" s="222"/>
      <c r="MPI77" s="222"/>
      <c r="MPJ77" s="222"/>
      <c r="MPK77" s="222"/>
      <c r="MPL77" s="222"/>
      <c r="MPM77" s="222"/>
      <c r="MPN77" s="222"/>
      <c r="MPO77" s="222"/>
      <c r="MPP77" s="222"/>
      <c r="MPQ77" s="222"/>
      <c r="MPR77" s="222"/>
      <c r="MPS77" s="222"/>
      <c r="MPT77" s="222"/>
      <c r="MPU77" s="222"/>
      <c r="MPV77" s="222"/>
      <c r="MPW77" s="222"/>
      <c r="MPX77" s="222"/>
      <c r="MPY77" s="222"/>
      <c r="MPZ77" s="222"/>
      <c r="MQA77" s="222"/>
      <c r="MQB77" s="222"/>
      <c r="MQC77" s="222"/>
      <c r="MQD77" s="222"/>
      <c r="MQE77" s="222"/>
      <c r="MQF77" s="222"/>
      <c r="MQG77" s="222"/>
      <c r="MQH77" s="222"/>
      <c r="MQI77" s="222"/>
      <c r="MQJ77" s="222"/>
      <c r="MQK77" s="222"/>
      <c r="MQL77" s="222"/>
      <c r="MQM77" s="222"/>
      <c r="MQN77" s="222"/>
      <c r="MQO77" s="222"/>
      <c r="MQP77" s="222"/>
      <c r="MQQ77" s="222"/>
      <c r="MQR77" s="222"/>
      <c r="MQS77" s="222"/>
      <c r="MQT77" s="222"/>
      <c r="MQU77" s="222"/>
      <c r="MQV77" s="222"/>
      <c r="MQW77" s="222"/>
      <c r="MQX77" s="222"/>
      <c r="MQY77" s="222"/>
      <c r="MQZ77" s="222"/>
      <c r="MRA77" s="222"/>
      <c r="MRB77" s="222"/>
      <c r="MRC77" s="222"/>
      <c r="MRD77" s="222"/>
      <c r="MRE77" s="222"/>
      <c r="MRF77" s="222"/>
      <c r="MRG77" s="222"/>
      <c r="MRH77" s="222"/>
      <c r="MRI77" s="222"/>
      <c r="MRJ77" s="222"/>
      <c r="MRK77" s="222"/>
      <c r="MRL77" s="222"/>
      <c r="MRM77" s="222"/>
      <c r="MRN77" s="222"/>
      <c r="MRO77" s="222"/>
      <c r="MRP77" s="222"/>
      <c r="MRQ77" s="222"/>
      <c r="MRR77" s="222"/>
      <c r="MRS77" s="222"/>
      <c r="MRT77" s="222"/>
      <c r="MRU77" s="222"/>
      <c r="MRV77" s="222"/>
      <c r="MRW77" s="222"/>
      <c r="MRX77" s="222"/>
      <c r="MRY77" s="222"/>
      <c r="MRZ77" s="222"/>
      <c r="MSA77" s="222"/>
      <c r="MSB77" s="222"/>
      <c r="MSC77" s="222"/>
      <c r="MSD77" s="222"/>
      <c r="MSE77" s="222"/>
      <c r="MSF77" s="222"/>
      <c r="MSG77" s="222"/>
      <c r="MSH77" s="222"/>
      <c r="MSI77" s="222"/>
      <c r="MSJ77" s="222"/>
      <c r="MSK77" s="222"/>
      <c r="MSL77" s="222"/>
      <c r="MSM77" s="222"/>
      <c r="MSN77" s="222"/>
      <c r="MSO77" s="222"/>
      <c r="MSP77" s="222"/>
      <c r="MSQ77" s="222"/>
      <c r="MSR77" s="222"/>
      <c r="MSS77" s="222"/>
      <c r="MST77" s="222"/>
      <c r="MSU77" s="222"/>
      <c r="MSV77" s="222"/>
      <c r="MSW77" s="222"/>
      <c r="MSX77" s="222"/>
      <c r="MSY77" s="222"/>
      <c r="MSZ77" s="222"/>
      <c r="MTA77" s="222"/>
      <c r="MTB77" s="222"/>
      <c r="MTC77" s="222"/>
      <c r="MTD77" s="222"/>
      <c r="MTE77" s="222"/>
      <c r="MTF77" s="222"/>
      <c r="MTG77" s="222"/>
      <c r="MTH77" s="222"/>
      <c r="MTI77" s="222"/>
      <c r="MTJ77" s="222"/>
      <c r="MTK77" s="222"/>
      <c r="MTL77" s="222"/>
      <c r="MTM77" s="222"/>
      <c r="MTN77" s="222"/>
      <c r="MTO77" s="222"/>
      <c r="MTP77" s="222"/>
      <c r="MTQ77" s="222"/>
      <c r="MTR77" s="222"/>
      <c r="MTS77" s="222"/>
      <c r="MTT77" s="222"/>
      <c r="MTU77" s="222"/>
      <c r="MTV77" s="222"/>
      <c r="MTW77" s="222"/>
      <c r="MTX77" s="222"/>
      <c r="MTY77" s="222"/>
      <c r="MTZ77" s="222"/>
      <c r="MUA77" s="222"/>
      <c r="MUB77" s="222"/>
      <c r="MUC77" s="222"/>
      <c r="MUD77" s="222"/>
      <c r="MUE77" s="222"/>
      <c r="MUF77" s="222"/>
      <c r="MUG77" s="222"/>
      <c r="MUH77" s="222"/>
      <c r="MUI77" s="222"/>
      <c r="MUJ77" s="222"/>
      <c r="MUK77" s="222"/>
      <c r="MUL77" s="222"/>
      <c r="MUM77" s="222"/>
      <c r="MUN77" s="222"/>
      <c r="MUO77" s="222"/>
      <c r="MUP77" s="222"/>
      <c r="MUQ77" s="222"/>
      <c r="MUR77" s="222"/>
      <c r="MUS77" s="222"/>
      <c r="MUT77" s="222"/>
      <c r="MUU77" s="222"/>
      <c r="MUV77" s="222"/>
      <c r="MUW77" s="222"/>
      <c r="MUX77" s="222"/>
      <c r="MUY77" s="222"/>
      <c r="MUZ77" s="222"/>
      <c r="MVA77" s="222"/>
      <c r="MVB77" s="222"/>
      <c r="MVC77" s="222"/>
      <c r="MVD77" s="222"/>
      <c r="MVE77" s="222"/>
      <c r="MVF77" s="222"/>
      <c r="MVG77" s="222"/>
      <c r="MVH77" s="222"/>
      <c r="MVI77" s="222"/>
      <c r="MVJ77" s="222"/>
      <c r="MVK77" s="222"/>
      <c r="MVL77" s="222"/>
      <c r="MVM77" s="222"/>
      <c r="MVN77" s="222"/>
      <c r="MVO77" s="222"/>
      <c r="MVP77" s="222"/>
      <c r="MVQ77" s="222"/>
      <c r="MVR77" s="222"/>
      <c r="MVS77" s="222"/>
      <c r="MVT77" s="222"/>
      <c r="MVU77" s="222"/>
      <c r="MVV77" s="222"/>
      <c r="MVW77" s="222"/>
      <c r="MVX77" s="222"/>
      <c r="MVY77" s="222"/>
      <c r="MVZ77" s="222"/>
      <c r="MWA77" s="222"/>
      <c r="MWB77" s="222"/>
      <c r="MWC77" s="222"/>
      <c r="MWD77" s="222"/>
      <c r="MWE77" s="222"/>
      <c r="MWF77" s="222"/>
      <c r="MWG77" s="222"/>
      <c r="MWH77" s="222"/>
      <c r="MWI77" s="222"/>
      <c r="MWJ77" s="222"/>
      <c r="MWK77" s="222"/>
      <c r="MWL77" s="222"/>
      <c r="MWM77" s="222"/>
      <c r="MWN77" s="222"/>
      <c r="MWO77" s="222"/>
      <c r="MWP77" s="222"/>
      <c r="MWQ77" s="222"/>
      <c r="MWR77" s="222"/>
      <c r="MWS77" s="222"/>
      <c r="MWT77" s="222"/>
      <c r="MWU77" s="222"/>
      <c r="MWV77" s="222"/>
      <c r="MWW77" s="222"/>
      <c r="MWX77" s="222"/>
      <c r="MWY77" s="222"/>
      <c r="MWZ77" s="222"/>
      <c r="MXA77" s="222"/>
      <c r="MXB77" s="222"/>
      <c r="MXC77" s="222"/>
      <c r="MXD77" s="222"/>
      <c r="MXE77" s="222"/>
      <c r="MXF77" s="222"/>
      <c r="MXG77" s="222"/>
      <c r="MXH77" s="222"/>
      <c r="MXI77" s="222"/>
      <c r="MXJ77" s="222"/>
      <c r="MXK77" s="222"/>
      <c r="MXL77" s="222"/>
      <c r="MXM77" s="222"/>
      <c r="MXN77" s="222"/>
      <c r="MXO77" s="222"/>
      <c r="MXP77" s="222"/>
      <c r="MXQ77" s="222"/>
      <c r="MXR77" s="222"/>
      <c r="MXS77" s="222"/>
      <c r="MXT77" s="222"/>
      <c r="MXU77" s="222"/>
      <c r="MXV77" s="222"/>
      <c r="MXW77" s="222"/>
      <c r="MXX77" s="222"/>
      <c r="MXY77" s="222"/>
      <c r="MXZ77" s="222"/>
      <c r="MYA77" s="222"/>
      <c r="MYB77" s="222"/>
      <c r="MYC77" s="222"/>
      <c r="MYD77" s="222"/>
      <c r="MYE77" s="222"/>
      <c r="MYF77" s="222"/>
      <c r="MYG77" s="222"/>
      <c r="MYH77" s="222"/>
      <c r="MYI77" s="222"/>
      <c r="MYJ77" s="222"/>
      <c r="MYK77" s="222"/>
      <c r="MYL77" s="222"/>
      <c r="MYM77" s="222"/>
      <c r="MYN77" s="222"/>
      <c r="MYO77" s="222"/>
      <c r="MYP77" s="222"/>
      <c r="MYQ77" s="222"/>
      <c r="MYR77" s="222"/>
      <c r="MYS77" s="222"/>
      <c r="MYT77" s="222"/>
      <c r="MYU77" s="222"/>
      <c r="MYV77" s="222"/>
      <c r="MYW77" s="222"/>
      <c r="MYX77" s="222"/>
      <c r="MYY77" s="222"/>
      <c r="MYZ77" s="222"/>
      <c r="MZA77" s="222"/>
      <c r="MZB77" s="222"/>
      <c r="MZC77" s="222"/>
      <c r="MZD77" s="222"/>
      <c r="MZE77" s="222"/>
      <c r="MZF77" s="222"/>
      <c r="MZG77" s="222"/>
      <c r="MZH77" s="222"/>
      <c r="MZI77" s="222"/>
      <c r="MZJ77" s="222"/>
      <c r="MZK77" s="222"/>
      <c r="MZL77" s="222"/>
      <c r="MZM77" s="222"/>
      <c r="MZN77" s="222"/>
      <c r="MZO77" s="222"/>
      <c r="MZP77" s="222"/>
      <c r="MZQ77" s="222"/>
      <c r="MZR77" s="222"/>
      <c r="MZS77" s="222"/>
      <c r="MZT77" s="222"/>
      <c r="MZU77" s="222"/>
      <c r="MZV77" s="222"/>
      <c r="MZW77" s="222"/>
      <c r="MZX77" s="222"/>
      <c r="MZY77" s="222"/>
      <c r="MZZ77" s="222"/>
      <c r="NAA77" s="222"/>
      <c r="NAB77" s="222"/>
      <c r="NAC77" s="222"/>
      <c r="NAD77" s="222"/>
      <c r="NAE77" s="222"/>
      <c r="NAF77" s="222"/>
      <c r="NAG77" s="222"/>
      <c r="NAH77" s="222"/>
      <c r="NAI77" s="222"/>
      <c r="NAJ77" s="222"/>
      <c r="NAK77" s="222"/>
      <c r="NAL77" s="222"/>
      <c r="NAM77" s="222"/>
      <c r="NAN77" s="222"/>
      <c r="NAO77" s="222"/>
      <c r="NAP77" s="222"/>
      <c r="NAQ77" s="222"/>
      <c r="NAR77" s="222"/>
      <c r="NAS77" s="222"/>
      <c r="NAT77" s="222"/>
      <c r="NAU77" s="222"/>
      <c r="NAV77" s="222"/>
      <c r="NAW77" s="222"/>
      <c r="NAX77" s="222"/>
      <c r="NAY77" s="222"/>
      <c r="NAZ77" s="222"/>
      <c r="NBA77" s="222"/>
      <c r="NBB77" s="222"/>
      <c r="NBC77" s="222"/>
      <c r="NBD77" s="222"/>
      <c r="NBE77" s="222"/>
      <c r="NBF77" s="222"/>
      <c r="NBG77" s="222"/>
      <c r="NBH77" s="222"/>
      <c r="NBI77" s="222"/>
      <c r="NBJ77" s="222"/>
      <c r="NBK77" s="222"/>
      <c r="NBL77" s="222"/>
      <c r="NBM77" s="222"/>
      <c r="NBN77" s="222"/>
      <c r="NBO77" s="222"/>
      <c r="NBP77" s="222"/>
      <c r="NBQ77" s="222"/>
      <c r="NBR77" s="222"/>
      <c r="NBS77" s="222"/>
      <c r="NBT77" s="222"/>
      <c r="NBU77" s="222"/>
      <c r="NBV77" s="222"/>
      <c r="NBW77" s="222"/>
      <c r="NBX77" s="222"/>
      <c r="NBY77" s="222"/>
      <c r="NBZ77" s="222"/>
      <c r="NCA77" s="222"/>
      <c r="NCB77" s="222"/>
      <c r="NCC77" s="222"/>
      <c r="NCD77" s="222"/>
      <c r="NCE77" s="222"/>
      <c r="NCF77" s="222"/>
      <c r="NCG77" s="222"/>
      <c r="NCH77" s="222"/>
      <c r="NCI77" s="222"/>
      <c r="NCJ77" s="222"/>
      <c r="NCK77" s="222"/>
      <c r="NCL77" s="222"/>
      <c r="NCM77" s="222"/>
      <c r="NCN77" s="222"/>
      <c r="NCO77" s="222"/>
      <c r="NCP77" s="222"/>
      <c r="NCQ77" s="222"/>
      <c r="NCR77" s="222"/>
      <c r="NCS77" s="222"/>
      <c r="NCT77" s="222"/>
      <c r="NCU77" s="222"/>
      <c r="NCV77" s="222"/>
      <c r="NCW77" s="222"/>
      <c r="NCX77" s="222"/>
      <c r="NCY77" s="222"/>
      <c r="NCZ77" s="222"/>
      <c r="NDA77" s="222"/>
      <c r="NDB77" s="222"/>
      <c r="NDC77" s="222"/>
      <c r="NDD77" s="222"/>
      <c r="NDE77" s="222"/>
      <c r="NDF77" s="222"/>
      <c r="NDG77" s="222"/>
      <c r="NDH77" s="222"/>
      <c r="NDI77" s="222"/>
      <c r="NDJ77" s="222"/>
      <c r="NDK77" s="222"/>
      <c r="NDL77" s="222"/>
      <c r="NDM77" s="222"/>
      <c r="NDN77" s="222"/>
      <c r="NDO77" s="222"/>
      <c r="NDP77" s="222"/>
      <c r="NDQ77" s="222"/>
      <c r="NDR77" s="222"/>
      <c r="NDS77" s="222"/>
      <c r="NDT77" s="222"/>
      <c r="NDU77" s="222"/>
      <c r="NDV77" s="222"/>
      <c r="NDW77" s="222"/>
      <c r="NDX77" s="222"/>
      <c r="NDY77" s="222"/>
      <c r="NDZ77" s="222"/>
      <c r="NEA77" s="222"/>
      <c r="NEB77" s="222"/>
      <c r="NEC77" s="222"/>
      <c r="NED77" s="222"/>
      <c r="NEE77" s="222"/>
      <c r="NEF77" s="222"/>
      <c r="NEG77" s="222"/>
      <c r="NEH77" s="222"/>
      <c r="NEI77" s="222"/>
      <c r="NEJ77" s="222"/>
      <c r="NEK77" s="222"/>
      <c r="NEL77" s="222"/>
      <c r="NEM77" s="222"/>
      <c r="NEN77" s="222"/>
      <c r="NEO77" s="222"/>
      <c r="NEP77" s="222"/>
      <c r="NEQ77" s="222"/>
      <c r="NER77" s="222"/>
      <c r="NES77" s="222"/>
      <c r="NET77" s="222"/>
      <c r="NEU77" s="222"/>
      <c r="NEV77" s="222"/>
      <c r="NEW77" s="222"/>
      <c r="NEX77" s="222"/>
      <c r="NEY77" s="222"/>
      <c r="NEZ77" s="222"/>
      <c r="NFA77" s="222"/>
      <c r="NFB77" s="222"/>
      <c r="NFC77" s="222"/>
      <c r="NFD77" s="222"/>
      <c r="NFE77" s="222"/>
      <c r="NFF77" s="222"/>
      <c r="NFG77" s="222"/>
      <c r="NFH77" s="222"/>
      <c r="NFI77" s="222"/>
      <c r="NFJ77" s="222"/>
      <c r="NFK77" s="222"/>
      <c r="NFL77" s="222"/>
      <c r="NFM77" s="222"/>
      <c r="NFN77" s="222"/>
      <c r="NFO77" s="222"/>
      <c r="NFP77" s="222"/>
      <c r="NFQ77" s="222"/>
      <c r="NFR77" s="222"/>
      <c r="NFS77" s="222"/>
      <c r="NFT77" s="222"/>
      <c r="NFU77" s="222"/>
      <c r="NFV77" s="222"/>
      <c r="NFW77" s="222"/>
      <c r="NFX77" s="222"/>
      <c r="NFY77" s="222"/>
      <c r="NFZ77" s="222"/>
      <c r="NGA77" s="222"/>
      <c r="NGB77" s="222"/>
      <c r="NGC77" s="222"/>
      <c r="NGD77" s="222"/>
      <c r="NGE77" s="222"/>
      <c r="NGF77" s="222"/>
      <c r="NGG77" s="222"/>
      <c r="NGH77" s="222"/>
      <c r="NGI77" s="222"/>
      <c r="NGJ77" s="222"/>
      <c r="NGK77" s="222"/>
      <c r="NGL77" s="222"/>
      <c r="NGM77" s="222"/>
      <c r="NGN77" s="222"/>
      <c r="NGO77" s="222"/>
      <c r="NGP77" s="222"/>
      <c r="NGQ77" s="222"/>
      <c r="NGR77" s="222"/>
      <c r="NGS77" s="222"/>
      <c r="NGT77" s="222"/>
      <c r="NGU77" s="222"/>
      <c r="NGV77" s="222"/>
      <c r="NGW77" s="222"/>
      <c r="NGX77" s="222"/>
      <c r="NGY77" s="222"/>
      <c r="NGZ77" s="222"/>
      <c r="NHA77" s="222"/>
      <c r="NHB77" s="222"/>
      <c r="NHC77" s="222"/>
      <c r="NHD77" s="222"/>
      <c r="NHE77" s="222"/>
      <c r="NHF77" s="222"/>
      <c r="NHG77" s="222"/>
      <c r="NHH77" s="222"/>
      <c r="NHI77" s="222"/>
      <c r="NHJ77" s="222"/>
      <c r="NHK77" s="222"/>
      <c r="NHL77" s="222"/>
      <c r="NHM77" s="222"/>
      <c r="NHN77" s="222"/>
      <c r="NHO77" s="222"/>
      <c r="NHP77" s="222"/>
      <c r="NHQ77" s="222"/>
      <c r="NHR77" s="222"/>
      <c r="NHS77" s="222"/>
      <c r="NHT77" s="222"/>
      <c r="NHU77" s="222"/>
      <c r="NHV77" s="222"/>
      <c r="NHW77" s="222"/>
      <c r="NHX77" s="222"/>
      <c r="NHY77" s="222"/>
      <c r="NHZ77" s="222"/>
      <c r="NIA77" s="222"/>
      <c r="NIB77" s="222"/>
      <c r="NIC77" s="222"/>
      <c r="NID77" s="222"/>
      <c r="NIE77" s="222"/>
      <c r="NIF77" s="222"/>
      <c r="NIG77" s="222"/>
      <c r="NIH77" s="222"/>
      <c r="NII77" s="222"/>
      <c r="NIJ77" s="222"/>
      <c r="NIK77" s="222"/>
      <c r="NIL77" s="222"/>
      <c r="NIM77" s="222"/>
      <c r="NIN77" s="222"/>
      <c r="NIO77" s="222"/>
      <c r="NIP77" s="222"/>
      <c r="NIQ77" s="222"/>
      <c r="NIR77" s="222"/>
      <c r="NIS77" s="222"/>
      <c r="NIT77" s="222"/>
      <c r="NIU77" s="222"/>
      <c r="NIV77" s="222"/>
      <c r="NIW77" s="222"/>
      <c r="NIX77" s="222"/>
      <c r="NIY77" s="222"/>
      <c r="NIZ77" s="222"/>
      <c r="NJA77" s="222"/>
      <c r="NJB77" s="222"/>
      <c r="NJC77" s="222"/>
      <c r="NJD77" s="222"/>
      <c r="NJE77" s="222"/>
      <c r="NJF77" s="222"/>
      <c r="NJG77" s="222"/>
      <c r="NJH77" s="222"/>
      <c r="NJI77" s="222"/>
      <c r="NJJ77" s="222"/>
      <c r="NJK77" s="222"/>
      <c r="NJL77" s="222"/>
      <c r="NJM77" s="222"/>
      <c r="NJN77" s="222"/>
      <c r="NJO77" s="222"/>
      <c r="NJP77" s="222"/>
      <c r="NJQ77" s="222"/>
      <c r="NJR77" s="222"/>
      <c r="NJS77" s="222"/>
      <c r="NJT77" s="222"/>
      <c r="NJU77" s="222"/>
      <c r="NJV77" s="222"/>
      <c r="NJW77" s="222"/>
      <c r="NJX77" s="222"/>
      <c r="NJY77" s="222"/>
      <c r="NJZ77" s="222"/>
      <c r="NKA77" s="222"/>
      <c r="NKB77" s="222"/>
      <c r="NKC77" s="222"/>
      <c r="NKD77" s="222"/>
      <c r="NKE77" s="222"/>
      <c r="NKF77" s="222"/>
      <c r="NKG77" s="222"/>
      <c r="NKH77" s="222"/>
      <c r="NKI77" s="222"/>
      <c r="NKJ77" s="222"/>
      <c r="NKK77" s="222"/>
      <c r="NKL77" s="222"/>
      <c r="NKM77" s="222"/>
      <c r="NKN77" s="222"/>
      <c r="NKO77" s="222"/>
      <c r="NKP77" s="222"/>
      <c r="NKQ77" s="222"/>
      <c r="NKR77" s="222"/>
      <c r="NKS77" s="222"/>
      <c r="NKT77" s="222"/>
      <c r="NKU77" s="222"/>
      <c r="NKV77" s="222"/>
      <c r="NKW77" s="222"/>
      <c r="NKX77" s="222"/>
      <c r="NKY77" s="222"/>
      <c r="NKZ77" s="222"/>
      <c r="NLA77" s="222"/>
      <c r="NLB77" s="222"/>
      <c r="NLC77" s="222"/>
      <c r="NLD77" s="222"/>
      <c r="NLE77" s="222"/>
      <c r="NLF77" s="222"/>
      <c r="NLG77" s="222"/>
      <c r="NLH77" s="222"/>
      <c r="NLI77" s="222"/>
      <c r="NLJ77" s="222"/>
      <c r="NLK77" s="222"/>
      <c r="NLL77" s="222"/>
      <c r="NLM77" s="222"/>
      <c r="NLN77" s="222"/>
      <c r="NLO77" s="222"/>
      <c r="NLP77" s="222"/>
      <c r="NLQ77" s="222"/>
      <c r="NLR77" s="222"/>
      <c r="NLS77" s="222"/>
      <c r="NLT77" s="222"/>
      <c r="NLU77" s="222"/>
      <c r="NLV77" s="222"/>
      <c r="NLW77" s="222"/>
      <c r="NLX77" s="222"/>
      <c r="NLY77" s="222"/>
      <c r="NLZ77" s="222"/>
      <c r="NMA77" s="222"/>
      <c r="NMB77" s="222"/>
      <c r="NMC77" s="222"/>
      <c r="NMD77" s="222"/>
      <c r="NME77" s="222"/>
      <c r="NMF77" s="222"/>
      <c r="NMG77" s="222"/>
      <c r="NMH77" s="222"/>
      <c r="NMI77" s="222"/>
      <c r="NMJ77" s="222"/>
      <c r="NMK77" s="222"/>
      <c r="NML77" s="222"/>
      <c r="NMM77" s="222"/>
      <c r="NMN77" s="222"/>
      <c r="NMO77" s="222"/>
      <c r="NMP77" s="222"/>
      <c r="NMQ77" s="222"/>
      <c r="NMR77" s="222"/>
      <c r="NMS77" s="222"/>
      <c r="NMT77" s="222"/>
      <c r="NMU77" s="222"/>
      <c r="NMV77" s="222"/>
      <c r="NMW77" s="222"/>
      <c r="NMX77" s="222"/>
      <c r="NMY77" s="222"/>
      <c r="NMZ77" s="222"/>
      <c r="NNA77" s="222"/>
      <c r="NNB77" s="222"/>
      <c r="NNC77" s="222"/>
      <c r="NND77" s="222"/>
      <c r="NNE77" s="222"/>
      <c r="NNF77" s="222"/>
      <c r="NNG77" s="222"/>
      <c r="NNH77" s="222"/>
      <c r="NNI77" s="222"/>
      <c r="NNJ77" s="222"/>
      <c r="NNK77" s="222"/>
      <c r="NNL77" s="222"/>
      <c r="NNM77" s="222"/>
      <c r="NNN77" s="222"/>
      <c r="NNO77" s="222"/>
      <c r="NNP77" s="222"/>
      <c r="NNQ77" s="222"/>
      <c r="NNR77" s="222"/>
      <c r="NNS77" s="222"/>
      <c r="NNT77" s="222"/>
      <c r="NNU77" s="222"/>
      <c r="NNV77" s="222"/>
      <c r="NNW77" s="222"/>
      <c r="NNX77" s="222"/>
      <c r="NNY77" s="222"/>
      <c r="NNZ77" s="222"/>
      <c r="NOA77" s="222"/>
      <c r="NOB77" s="222"/>
      <c r="NOC77" s="222"/>
      <c r="NOD77" s="222"/>
      <c r="NOE77" s="222"/>
      <c r="NOF77" s="222"/>
      <c r="NOG77" s="222"/>
      <c r="NOH77" s="222"/>
      <c r="NOI77" s="222"/>
      <c r="NOJ77" s="222"/>
      <c r="NOK77" s="222"/>
      <c r="NOL77" s="222"/>
      <c r="NOM77" s="222"/>
      <c r="NON77" s="222"/>
      <c r="NOO77" s="222"/>
      <c r="NOP77" s="222"/>
      <c r="NOQ77" s="222"/>
      <c r="NOR77" s="222"/>
      <c r="NOS77" s="222"/>
      <c r="NOT77" s="222"/>
      <c r="NOU77" s="222"/>
      <c r="NOV77" s="222"/>
      <c r="NOW77" s="222"/>
      <c r="NOX77" s="222"/>
      <c r="NOY77" s="222"/>
      <c r="NOZ77" s="222"/>
      <c r="NPA77" s="222"/>
      <c r="NPB77" s="222"/>
      <c r="NPC77" s="222"/>
      <c r="NPD77" s="222"/>
      <c r="NPE77" s="222"/>
      <c r="NPF77" s="222"/>
      <c r="NPG77" s="222"/>
      <c r="NPH77" s="222"/>
      <c r="NPI77" s="222"/>
      <c r="NPJ77" s="222"/>
      <c r="NPK77" s="222"/>
      <c r="NPL77" s="222"/>
      <c r="NPM77" s="222"/>
      <c r="NPN77" s="222"/>
      <c r="NPO77" s="222"/>
      <c r="NPP77" s="222"/>
      <c r="NPQ77" s="222"/>
      <c r="NPR77" s="222"/>
      <c r="NPS77" s="222"/>
      <c r="NPT77" s="222"/>
      <c r="NPU77" s="222"/>
      <c r="NPV77" s="222"/>
      <c r="NPW77" s="222"/>
      <c r="NPX77" s="222"/>
      <c r="NPY77" s="222"/>
      <c r="NPZ77" s="222"/>
      <c r="NQA77" s="222"/>
      <c r="NQB77" s="222"/>
      <c r="NQC77" s="222"/>
      <c r="NQD77" s="222"/>
      <c r="NQE77" s="222"/>
      <c r="NQF77" s="222"/>
      <c r="NQG77" s="222"/>
      <c r="NQH77" s="222"/>
      <c r="NQI77" s="222"/>
      <c r="NQJ77" s="222"/>
      <c r="NQK77" s="222"/>
      <c r="NQL77" s="222"/>
      <c r="NQM77" s="222"/>
      <c r="NQN77" s="222"/>
      <c r="NQO77" s="222"/>
      <c r="NQP77" s="222"/>
      <c r="NQQ77" s="222"/>
      <c r="NQR77" s="222"/>
      <c r="NQS77" s="222"/>
      <c r="NQT77" s="222"/>
      <c r="NQU77" s="222"/>
      <c r="NQV77" s="222"/>
      <c r="NQW77" s="222"/>
      <c r="NQX77" s="222"/>
      <c r="NQY77" s="222"/>
      <c r="NQZ77" s="222"/>
      <c r="NRA77" s="222"/>
      <c r="NRB77" s="222"/>
      <c r="NRC77" s="222"/>
      <c r="NRD77" s="222"/>
      <c r="NRE77" s="222"/>
      <c r="NRF77" s="222"/>
      <c r="NRG77" s="222"/>
      <c r="NRH77" s="222"/>
      <c r="NRI77" s="222"/>
      <c r="NRJ77" s="222"/>
      <c r="NRK77" s="222"/>
      <c r="NRL77" s="222"/>
      <c r="NRM77" s="222"/>
      <c r="NRN77" s="222"/>
      <c r="NRO77" s="222"/>
      <c r="NRP77" s="222"/>
      <c r="NRQ77" s="222"/>
      <c r="NRR77" s="222"/>
      <c r="NRS77" s="222"/>
      <c r="NRT77" s="222"/>
      <c r="NRU77" s="222"/>
      <c r="NRV77" s="222"/>
      <c r="NRW77" s="222"/>
      <c r="NRX77" s="222"/>
      <c r="NRY77" s="222"/>
      <c r="NRZ77" s="222"/>
      <c r="NSA77" s="222"/>
      <c r="NSB77" s="222"/>
      <c r="NSC77" s="222"/>
      <c r="NSD77" s="222"/>
      <c r="NSE77" s="222"/>
      <c r="NSF77" s="222"/>
      <c r="NSG77" s="222"/>
      <c r="NSH77" s="222"/>
      <c r="NSI77" s="222"/>
      <c r="NSJ77" s="222"/>
      <c r="NSK77" s="222"/>
      <c r="NSL77" s="222"/>
      <c r="NSM77" s="222"/>
      <c r="NSN77" s="222"/>
      <c r="NSO77" s="222"/>
      <c r="NSP77" s="222"/>
      <c r="NSQ77" s="222"/>
      <c r="NSR77" s="222"/>
      <c r="NSS77" s="222"/>
      <c r="NST77" s="222"/>
      <c r="NSU77" s="222"/>
      <c r="NSV77" s="222"/>
      <c r="NSW77" s="222"/>
      <c r="NSX77" s="222"/>
      <c r="NSY77" s="222"/>
      <c r="NSZ77" s="222"/>
      <c r="NTA77" s="222"/>
      <c r="NTB77" s="222"/>
      <c r="NTC77" s="222"/>
      <c r="NTD77" s="222"/>
      <c r="NTE77" s="222"/>
      <c r="NTF77" s="222"/>
      <c r="NTG77" s="222"/>
      <c r="NTH77" s="222"/>
      <c r="NTI77" s="222"/>
      <c r="NTJ77" s="222"/>
      <c r="NTK77" s="222"/>
      <c r="NTL77" s="222"/>
      <c r="NTM77" s="222"/>
      <c r="NTN77" s="222"/>
      <c r="NTO77" s="222"/>
      <c r="NTP77" s="222"/>
      <c r="NTQ77" s="222"/>
      <c r="NTR77" s="222"/>
      <c r="NTS77" s="222"/>
      <c r="NTT77" s="222"/>
      <c r="NTU77" s="222"/>
      <c r="NTV77" s="222"/>
      <c r="NTW77" s="222"/>
      <c r="NTX77" s="222"/>
      <c r="NTY77" s="222"/>
      <c r="NTZ77" s="222"/>
      <c r="NUA77" s="222"/>
      <c r="NUB77" s="222"/>
      <c r="NUC77" s="222"/>
      <c r="NUD77" s="222"/>
      <c r="NUE77" s="222"/>
      <c r="NUF77" s="222"/>
      <c r="NUG77" s="222"/>
      <c r="NUH77" s="222"/>
      <c r="NUI77" s="222"/>
      <c r="NUJ77" s="222"/>
      <c r="NUK77" s="222"/>
      <c r="NUL77" s="222"/>
      <c r="NUM77" s="222"/>
      <c r="NUN77" s="222"/>
      <c r="NUO77" s="222"/>
      <c r="NUP77" s="222"/>
      <c r="NUQ77" s="222"/>
      <c r="NUR77" s="222"/>
      <c r="NUS77" s="222"/>
      <c r="NUT77" s="222"/>
      <c r="NUU77" s="222"/>
      <c r="NUV77" s="222"/>
      <c r="NUW77" s="222"/>
      <c r="NUX77" s="222"/>
      <c r="NUY77" s="222"/>
      <c r="NUZ77" s="222"/>
      <c r="NVA77" s="222"/>
      <c r="NVB77" s="222"/>
      <c r="NVC77" s="222"/>
      <c r="NVD77" s="222"/>
      <c r="NVE77" s="222"/>
      <c r="NVF77" s="222"/>
      <c r="NVG77" s="222"/>
      <c r="NVH77" s="222"/>
      <c r="NVI77" s="222"/>
      <c r="NVJ77" s="222"/>
      <c r="NVK77" s="222"/>
      <c r="NVL77" s="222"/>
      <c r="NVM77" s="222"/>
      <c r="NVN77" s="222"/>
      <c r="NVO77" s="222"/>
      <c r="NVP77" s="222"/>
      <c r="NVQ77" s="222"/>
      <c r="NVR77" s="222"/>
      <c r="NVS77" s="222"/>
      <c r="NVT77" s="222"/>
      <c r="NVU77" s="222"/>
      <c r="NVV77" s="222"/>
      <c r="NVW77" s="222"/>
      <c r="NVX77" s="222"/>
      <c r="NVY77" s="222"/>
      <c r="NVZ77" s="222"/>
      <c r="NWA77" s="222"/>
      <c r="NWB77" s="222"/>
      <c r="NWC77" s="222"/>
      <c r="NWD77" s="222"/>
      <c r="NWE77" s="222"/>
      <c r="NWF77" s="222"/>
      <c r="NWG77" s="222"/>
      <c r="NWH77" s="222"/>
      <c r="NWI77" s="222"/>
      <c r="NWJ77" s="222"/>
      <c r="NWK77" s="222"/>
      <c r="NWL77" s="222"/>
      <c r="NWM77" s="222"/>
      <c r="NWN77" s="222"/>
      <c r="NWO77" s="222"/>
      <c r="NWP77" s="222"/>
      <c r="NWQ77" s="222"/>
      <c r="NWR77" s="222"/>
      <c r="NWS77" s="222"/>
      <c r="NWT77" s="222"/>
      <c r="NWU77" s="222"/>
      <c r="NWV77" s="222"/>
      <c r="NWW77" s="222"/>
      <c r="NWX77" s="222"/>
      <c r="NWY77" s="222"/>
      <c r="NWZ77" s="222"/>
      <c r="NXA77" s="222"/>
      <c r="NXB77" s="222"/>
      <c r="NXC77" s="222"/>
      <c r="NXD77" s="222"/>
      <c r="NXE77" s="222"/>
      <c r="NXF77" s="222"/>
      <c r="NXG77" s="222"/>
      <c r="NXH77" s="222"/>
      <c r="NXI77" s="222"/>
      <c r="NXJ77" s="222"/>
      <c r="NXK77" s="222"/>
      <c r="NXL77" s="222"/>
      <c r="NXM77" s="222"/>
      <c r="NXN77" s="222"/>
      <c r="NXO77" s="222"/>
      <c r="NXP77" s="222"/>
      <c r="NXQ77" s="222"/>
      <c r="NXR77" s="222"/>
      <c r="NXS77" s="222"/>
      <c r="NXT77" s="222"/>
      <c r="NXU77" s="222"/>
      <c r="NXV77" s="222"/>
      <c r="NXW77" s="222"/>
      <c r="NXX77" s="222"/>
      <c r="NXY77" s="222"/>
      <c r="NXZ77" s="222"/>
      <c r="NYA77" s="222"/>
      <c r="NYB77" s="222"/>
      <c r="NYC77" s="222"/>
      <c r="NYD77" s="222"/>
      <c r="NYE77" s="222"/>
      <c r="NYF77" s="222"/>
      <c r="NYG77" s="222"/>
      <c r="NYH77" s="222"/>
      <c r="NYI77" s="222"/>
      <c r="NYJ77" s="222"/>
      <c r="NYK77" s="222"/>
      <c r="NYL77" s="222"/>
      <c r="NYM77" s="222"/>
      <c r="NYN77" s="222"/>
      <c r="NYO77" s="222"/>
      <c r="NYP77" s="222"/>
      <c r="NYQ77" s="222"/>
      <c r="NYR77" s="222"/>
      <c r="NYS77" s="222"/>
      <c r="NYT77" s="222"/>
      <c r="NYU77" s="222"/>
      <c r="NYV77" s="222"/>
      <c r="NYW77" s="222"/>
      <c r="NYX77" s="222"/>
      <c r="NYY77" s="222"/>
      <c r="NYZ77" s="222"/>
      <c r="NZA77" s="222"/>
      <c r="NZB77" s="222"/>
      <c r="NZC77" s="222"/>
      <c r="NZD77" s="222"/>
      <c r="NZE77" s="222"/>
      <c r="NZF77" s="222"/>
      <c r="NZG77" s="222"/>
      <c r="NZH77" s="222"/>
      <c r="NZI77" s="222"/>
      <c r="NZJ77" s="222"/>
      <c r="NZK77" s="222"/>
      <c r="NZL77" s="222"/>
      <c r="NZM77" s="222"/>
      <c r="NZN77" s="222"/>
      <c r="NZO77" s="222"/>
      <c r="NZP77" s="222"/>
      <c r="NZQ77" s="222"/>
      <c r="NZR77" s="222"/>
      <c r="NZS77" s="222"/>
      <c r="NZT77" s="222"/>
      <c r="NZU77" s="222"/>
      <c r="NZV77" s="222"/>
      <c r="NZW77" s="222"/>
      <c r="NZX77" s="222"/>
      <c r="NZY77" s="222"/>
      <c r="NZZ77" s="222"/>
      <c r="OAA77" s="222"/>
      <c r="OAB77" s="222"/>
      <c r="OAC77" s="222"/>
      <c r="OAD77" s="222"/>
      <c r="OAE77" s="222"/>
      <c r="OAF77" s="222"/>
      <c r="OAG77" s="222"/>
      <c r="OAH77" s="222"/>
      <c r="OAI77" s="222"/>
      <c r="OAJ77" s="222"/>
      <c r="OAK77" s="222"/>
      <c r="OAL77" s="222"/>
      <c r="OAM77" s="222"/>
      <c r="OAN77" s="222"/>
      <c r="OAO77" s="222"/>
      <c r="OAP77" s="222"/>
      <c r="OAQ77" s="222"/>
      <c r="OAR77" s="222"/>
      <c r="OAS77" s="222"/>
      <c r="OAT77" s="222"/>
      <c r="OAU77" s="222"/>
      <c r="OAV77" s="222"/>
      <c r="OAW77" s="222"/>
      <c r="OAX77" s="222"/>
      <c r="OAY77" s="222"/>
      <c r="OAZ77" s="222"/>
      <c r="OBA77" s="222"/>
      <c r="OBB77" s="222"/>
      <c r="OBC77" s="222"/>
      <c r="OBD77" s="222"/>
      <c r="OBE77" s="222"/>
      <c r="OBF77" s="222"/>
      <c r="OBG77" s="222"/>
      <c r="OBH77" s="222"/>
      <c r="OBI77" s="222"/>
      <c r="OBJ77" s="222"/>
      <c r="OBK77" s="222"/>
      <c r="OBL77" s="222"/>
      <c r="OBM77" s="222"/>
      <c r="OBN77" s="222"/>
      <c r="OBO77" s="222"/>
      <c r="OBP77" s="222"/>
      <c r="OBQ77" s="222"/>
      <c r="OBR77" s="222"/>
      <c r="OBS77" s="222"/>
      <c r="OBT77" s="222"/>
      <c r="OBU77" s="222"/>
      <c r="OBV77" s="222"/>
      <c r="OBW77" s="222"/>
      <c r="OBX77" s="222"/>
      <c r="OBY77" s="222"/>
      <c r="OBZ77" s="222"/>
      <c r="OCA77" s="222"/>
      <c r="OCB77" s="222"/>
      <c r="OCC77" s="222"/>
      <c r="OCD77" s="222"/>
      <c r="OCE77" s="222"/>
      <c r="OCF77" s="222"/>
      <c r="OCG77" s="222"/>
      <c r="OCH77" s="222"/>
      <c r="OCI77" s="222"/>
      <c r="OCJ77" s="222"/>
      <c r="OCK77" s="222"/>
      <c r="OCL77" s="222"/>
      <c r="OCM77" s="222"/>
      <c r="OCN77" s="222"/>
      <c r="OCO77" s="222"/>
      <c r="OCP77" s="222"/>
      <c r="OCQ77" s="222"/>
      <c r="OCR77" s="222"/>
      <c r="OCS77" s="222"/>
      <c r="OCT77" s="222"/>
      <c r="OCU77" s="222"/>
      <c r="OCV77" s="222"/>
      <c r="OCW77" s="222"/>
      <c r="OCX77" s="222"/>
      <c r="OCY77" s="222"/>
      <c r="OCZ77" s="222"/>
      <c r="ODA77" s="222"/>
      <c r="ODB77" s="222"/>
      <c r="ODC77" s="222"/>
      <c r="ODD77" s="222"/>
      <c r="ODE77" s="222"/>
      <c r="ODF77" s="222"/>
      <c r="ODG77" s="222"/>
      <c r="ODH77" s="222"/>
      <c r="ODI77" s="222"/>
      <c r="ODJ77" s="222"/>
      <c r="ODK77" s="222"/>
      <c r="ODL77" s="222"/>
      <c r="ODM77" s="222"/>
      <c r="ODN77" s="222"/>
      <c r="ODO77" s="222"/>
      <c r="ODP77" s="222"/>
      <c r="ODQ77" s="222"/>
      <c r="ODR77" s="222"/>
      <c r="ODS77" s="222"/>
      <c r="ODT77" s="222"/>
      <c r="ODU77" s="222"/>
      <c r="ODV77" s="222"/>
      <c r="ODW77" s="222"/>
      <c r="ODX77" s="222"/>
      <c r="ODY77" s="222"/>
      <c r="ODZ77" s="222"/>
      <c r="OEA77" s="222"/>
      <c r="OEB77" s="222"/>
      <c r="OEC77" s="222"/>
      <c r="OED77" s="222"/>
      <c r="OEE77" s="222"/>
      <c r="OEF77" s="222"/>
      <c r="OEG77" s="222"/>
      <c r="OEH77" s="222"/>
      <c r="OEI77" s="222"/>
      <c r="OEJ77" s="222"/>
      <c r="OEK77" s="222"/>
      <c r="OEL77" s="222"/>
      <c r="OEM77" s="222"/>
      <c r="OEN77" s="222"/>
      <c r="OEO77" s="222"/>
      <c r="OEP77" s="222"/>
      <c r="OEQ77" s="222"/>
      <c r="OER77" s="222"/>
      <c r="OES77" s="222"/>
      <c r="OET77" s="222"/>
      <c r="OEU77" s="222"/>
      <c r="OEV77" s="222"/>
      <c r="OEW77" s="222"/>
      <c r="OEX77" s="222"/>
      <c r="OEY77" s="222"/>
      <c r="OEZ77" s="222"/>
      <c r="OFA77" s="222"/>
      <c r="OFB77" s="222"/>
      <c r="OFC77" s="222"/>
      <c r="OFD77" s="222"/>
      <c r="OFE77" s="222"/>
      <c r="OFF77" s="222"/>
      <c r="OFG77" s="222"/>
      <c r="OFH77" s="222"/>
      <c r="OFI77" s="222"/>
      <c r="OFJ77" s="222"/>
      <c r="OFK77" s="222"/>
      <c r="OFL77" s="222"/>
      <c r="OFM77" s="222"/>
      <c r="OFN77" s="222"/>
      <c r="OFO77" s="222"/>
      <c r="OFP77" s="222"/>
      <c r="OFQ77" s="222"/>
      <c r="OFR77" s="222"/>
      <c r="OFS77" s="222"/>
      <c r="OFT77" s="222"/>
      <c r="OFU77" s="222"/>
      <c r="OFV77" s="222"/>
      <c r="OFW77" s="222"/>
      <c r="OFX77" s="222"/>
      <c r="OFY77" s="222"/>
      <c r="OFZ77" s="222"/>
      <c r="OGA77" s="222"/>
      <c r="OGB77" s="222"/>
      <c r="OGC77" s="222"/>
      <c r="OGD77" s="222"/>
      <c r="OGE77" s="222"/>
      <c r="OGF77" s="222"/>
      <c r="OGG77" s="222"/>
      <c r="OGH77" s="222"/>
      <c r="OGI77" s="222"/>
      <c r="OGJ77" s="222"/>
      <c r="OGK77" s="222"/>
      <c r="OGL77" s="222"/>
      <c r="OGM77" s="222"/>
      <c r="OGN77" s="222"/>
      <c r="OGO77" s="222"/>
      <c r="OGP77" s="222"/>
      <c r="OGQ77" s="222"/>
      <c r="OGR77" s="222"/>
      <c r="OGS77" s="222"/>
      <c r="OGT77" s="222"/>
      <c r="OGU77" s="222"/>
      <c r="OGV77" s="222"/>
      <c r="OGW77" s="222"/>
      <c r="OGX77" s="222"/>
      <c r="OGY77" s="222"/>
      <c r="OGZ77" s="222"/>
      <c r="OHA77" s="222"/>
      <c r="OHB77" s="222"/>
      <c r="OHC77" s="222"/>
      <c r="OHD77" s="222"/>
      <c r="OHE77" s="222"/>
      <c r="OHF77" s="222"/>
      <c r="OHG77" s="222"/>
      <c r="OHH77" s="222"/>
      <c r="OHI77" s="222"/>
      <c r="OHJ77" s="222"/>
      <c r="OHK77" s="222"/>
      <c r="OHL77" s="222"/>
      <c r="OHM77" s="222"/>
      <c r="OHN77" s="222"/>
      <c r="OHO77" s="222"/>
      <c r="OHP77" s="222"/>
      <c r="OHQ77" s="222"/>
      <c r="OHR77" s="222"/>
      <c r="OHS77" s="222"/>
      <c r="OHT77" s="222"/>
      <c r="OHU77" s="222"/>
      <c r="OHV77" s="222"/>
      <c r="OHW77" s="222"/>
      <c r="OHX77" s="222"/>
      <c r="OHY77" s="222"/>
      <c r="OHZ77" s="222"/>
      <c r="OIA77" s="222"/>
      <c r="OIB77" s="222"/>
      <c r="OIC77" s="222"/>
      <c r="OID77" s="222"/>
      <c r="OIE77" s="222"/>
      <c r="OIF77" s="222"/>
      <c r="OIG77" s="222"/>
      <c r="OIH77" s="222"/>
      <c r="OII77" s="222"/>
      <c r="OIJ77" s="222"/>
      <c r="OIK77" s="222"/>
      <c r="OIL77" s="222"/>
      <c r="OIM77" s="222"/>
      <c r="OIN77" s="222"/>
      <c r="OIO77" s="222"/>
      <c r="OIP77" s="222"/>
      <c r="OIQ77" s="222"/>
      <c r="OIR77" s="222"/>
      <c r="OIS77" s="222"/>
      <c r="OIT77" s="222"/>
      <c r="OIU77" s="222"/>
      <c r="OIV77" s="222"/>
      <c r="OIW77" s="222"/>
      <c r="OIX77" s="222"/>
      <c r="OIY77" s="222"/>
      <c r="OIZ77" s="222"/>
      <c r="OJA77" s="222"/>
      <c r="OJB77" s="222"/>
      <c r="OJC77" s="222"/>
      <c r="OJD77" s="222"/>
      <c r="OJE77" s="222"/>
      <c r="OJF77" s="222"/>
      <c r="OJG77" s="222"/>
      <c r="OJH77" s="222"/>
      <c r="OJI77" s="222"/>
      <c r="OJJ77" s="222"/>
      <c r="OJK77" s="222"/>
      <c r="OJL77" s="222"/>
      <c r="OJM77" s="222"/>
      <c r="OJN77" s="222"/>
      <c r="OJO77" s="222"/>
      <c r="OJP77" s="222"/>
      <c r="OJQ77" s="222"/>
      <c r="OJR77" s="222"/>
      <c r="OJS77" s="222"/>
      <c r="OJT77" s="222"/>
      <c r="OJU77" s="222"/>
      <c r="OJV77" s="222"/>
      <c r="OJW77" s="222"/>
      <c r="OJX77" s="222"/>
      <c r="OJY77" s="222"/>
      <c r="OJZ77" s="222"/>
      <c r="OKA77" s="222"/>
      <c r="OKB77" s="222"/>
      <c r="OKC77" s="222"/>
      <c r="OKD77" s="222"/>
      <c r="OKE77" s="222"/>
      <c r="OKF77" s="222"/>
      <c r="OKG77" s="222"/>
      <c r="OKH77" s="222"/>
      <c r="OKI77" s="222"/>
      <c r="OKJ77" s="222"/>
      <c r="OKK77" s="222"/>
      <c r="OKL77" s="222"/>
      <c r="OKM77" s="222"/>
      <c r="OKN77" s="222"/>
      <c r="OKO77" s="222"/>
      <c r="OKP77" s="222"/>
      <c r="OKQ77" s="222"/>
      <c r="OKR77" s="222"/>
      <c r="OKS77" s="222"/>
      <c r="OKT77" s="222"/>
      <c r="OKU77" s="222"/>
      <c r="OKV77" s="222"/>
      <c r="OKW77" s="222"/>
      <c r="OKX77" s="222"/>
      <c r="OKY77" s="222"/>
      <c r="OKZ77" s="222"/>
      <c r="OLA77" s="222"/>
      <c r="OLB77" s="222"/>
      <c r="OLC77" s="222"/>
      <c r="OLD77" s="222"/>
      <c r="OLE77" s="222"/>
      <c r="OLF77" s="222"/>
      <c r="OLG77" s="222"/>
      <c r="OLH77" s="222"/>
      <c r="OLI77" s="222"/>
      <c r="OLJ77" s="222"/>
      <c r="OLK77" s="222"/>
      <c r="OLL77" s="222"/>
      <c r="OLM77" s="222"/>
      <c r="OLN77" s="222"/>
      <c r="OLO77" s="222"/>
      <c r="OLP77" s="222"/>
      <c r="OLQ77" s="222"/>
      <c r="OLR77" s="222"/>
      <c r="OLS77" s="222"/>
      <c r="OLT77" s="222"/>
      <c r="OLU77" s="222"/>
      <c r="OLV77" s="222"/>
      <c r="OLW77" s="222"/>
      <c r="OLX77" s="222"/>
      <c r="OLY77" s="222"/>
      <c r="OLZ77" s="222"/>
      <c r="OMA77" s="222"/>
      <c r="OMB77" s="222"/>
      <c r="OMC77" s="222"/>
      <c r="OMD77" s="222"/>
      <c r="OME77" s="222"/>
      <c r="OMF77" s="222"/>
      <c r="OMG77" s="222"/>
      <c r="OMH77" s="222"/>
      <c r="OMI77" s="222"/>
      <c r="OMJ77" s="222"/>
      <c r="OMK77" s="222"/>
      <c r="OML77" s="222"/>
      <c r="OMM77" s="222"/>
      <c r="OMN77" s="222"/>
      <c r="OMO77" s="222"/>
      <c r="OMP77" s="222"/>
      <c r="OMQ77" s="222"/>
      <c r="OMR77" s="222"/>
      <c r="OMS77" s="222"/>
      <c r="OMT77" s="222"/>
      <c r="OMU77" s="222"/>
      <c r="OMV77" s="222"/>
      <c r="OMW77" s="222"/>
      <c r="OMX77" s="222"/>
      <c r="OMY77" s="222"/>
      <c r="OMZ77" s="222"/>
      <c r="ONA77" s="222"/>
      <c r="ONB77" s="222"/>
      <c r="ONC77" s="222"/>
      <c r="OND77" s="222"/>
      <c r="ONE77" s="222"/>
      <c r="ONF77" s="222"/>
      <c r="ONG77" s="222"/>
      <c r="ONH77" s="222"/>
      <c r="ONI77" s="222"/>
      <c r="ONJ77" s="222"/>
      <c r="ONK77" s="222"/>
      <c r="ONL77" s="222"/>
      <c r="ONM77" s="222"/>
      <c r="ONN77" s="222"/>
      <c r="ONO77" s="222"/>
      <c r="ONP77" s="222"/>
      <c r="ONQ77" s="222"/>
      <c r="ONR77" s="222"/>
      <c r="ONS77" s="222"/>
      <c r="ONT77" s="222"/>
      <c r="ONU77" s="222"/>
      <c r="ONV77" s="222"/>
      <c r="ONW77" s="222"/>
      <c r="ONX77" s="222"/>
      <c r="ONY77" s="222"/>
      <c r="ONZ77" s="222"/>
      <c r="OOA77" s="222"/>
      <c r="OOB77" s="222"/>
      <c r="OOC77" s="222"/>
      <c r="OOD77" s="222"/>
      <c r="OOE77" s="222"/>
      <c r="OOF77" s="222"/>
      <c r="OOG77" s="222"/>
      <c r="OOH77" s="222"/>
      <c r="OOI77" s="222"/>
      <c r="OOJ77" s="222"/>
      <c r="OOK77" s="222"/>
      <c r="OOL77" s="222"/>
      <c r="OOM77" s="222"/>
      <c r="OON77" s="222"/>
      <c r="OOO77" s="222"/>
      <c r="OOP77" s="222"/>
      <c r="OOQ77" s="222"/>
      <c r="OOR77" s="222"/>
      <c r="OOS77" s="222"/>
      <c r="OOT77" s="222"/>
      <c r="OOU77" s="222"/>
      <c r="OOV77" s="222"/>
      <c r="OOW77" s="222"/>
      <c r="OOX77" s="222"/>
      <c r="OOY77" s="222"/>
      <c r="OOZ77" s="222"/>
      <c r="OPA77" s="222"/>
      <c r="OPB77" s="222"/>
      <c r="OPC77" s="222"/>
      <c r="OPD77" s="222"/>
      <c r="OPE77" s="222"/>
      <c r="OPF77" s="222"/>
      <c r="OPG77" s="222"/>
      <c r="OPH77" s="222"/>
      <c r="OPI77" s="222"/>
      <c r="OPJ77" s="222"/>
      <c r="OPK77" s="222"/>
      <c r="OPL77" s="222"/>
      <c r="OPM77" s="222"/>
      <c r="OPN77" s="222"/>
      <c r="OPO77" s="222"/>
      <c r="OPP77" s="222"/>
      <c r="OPQ77" s="222"/>
      <c r="OPR77" s="222"/>
      <c r="OPS77" s="222"/>
      <c r="OPT77" s="222"/>
      <c r="OPU77" s="222"/>
      <c r="OPV77" s="222"/>
      <c r="OPW77" s="222"/>
      <c r="OPX77" s="222"/>
      <c r="OPY77" s="222"/>
      <c r="OPZ77" s="222"/>
      <c r="OQA77" s="222"/>
      <c r="OQB77" s="222"/>
      <c r="OQC77" s="222"/>
      <c r="OQD77" s="222"/>
      <c r="OQE77" s="222"/>
      <c r="OQF77" s="222"/>
      <c r="OQG77" s="222"/>
      <c r="OQH77" s="222"/>
      <c r="OQI77" s="222"/>
      <c r="OQJ77" s="222"/>
      <c r="OQK77" s="222"/>
      <c r="OQL77" s="222"/>
      <c r="OQM77" s="222"/>
      <c r="OQN77" s="222"/>
      <c r="OQO77" s="222"/>
      <c r="OQP77" s="222"/>
      <c r="OQQ77" s="222"/>
      <c r="OQR77" s="222"/>
      <c r="OQS77" s="222"/>
      <c r="OQT77" s="222"/>
      <c r="OQU77" s="222"/>
      <c r="OQV77" s="222"/>
      <c r="OQW77" s="222"/>
      <c r="OQX77" s="222"/>
      <c r="OQY77" s="222"/>
      <c r="OQZ77" s="222"/>
      <c r="ORA77" s="222"/>
      <c r="ORB77" s="222"/>
      <c r="ORC77" s="222"/>
      <c r="ORD77" s="222"/>
      <c r="ORE77" s="222"/>
      <c r="ORF77" s="222"/>
      <c r="ORG77" s="222"/>
      <c r="ORH77" s="222"/>
      <c r="ORI77" s="222"/>
      <c r="ORJ77" s="222"/>
      <c r="ORK77" s="222"/>
      <c r="ORL77" s="222"/>
      <c r="ORM77" s="222"/>
      <c r="ORN77" s="222"/>
      <c r="ORO77" s="222"/>
      <c r="ORP77" s="222"/>
      <c r="ORQ77" s="222"/>
      <c r="ORR77" s="222"/>
      <c r="ORS77" s="222"/>
      <c r="ORT77" s="222"/>
      <c r="ORU77" s="222"/>
      <c r="ORV77" s="222"/>
      <c r="ORW77" s="222"/>
      <c r="ORX77" s="222"/>
      <c r="ORY77" s="222"/>
      <c r="ORZ77" s="222"/>
      <c r="OSA77" s="222"/>
      <c r="OSB77" s="222"/>
      <c r="OSC77" s="222"/>
      <c r="OSD77" s="222"/>
      <c r="OSE77" s="222"/>
      <c r="OSF77" s="222"/>
      <c r="OSG77" s="222"/>
      <c r="OSH77" s="222"/>
      <c r="OSI77" s="222"/>
      <c r="OSJ77" s="222"/>
      <c r="OSK77" s="222"/>
      <c r="OSL77" s="222"/>
      <c r="OSM77" s="222"/>
      <c r="OSN77" s="222"/>
      <c r="OSO77" s="222"/>
      <c r="OSP77" s="222"/>
      <c r="OSQ77" s="222"/>
      <c r="OSR77" s="222"/>
      <c r="OSS77" s="222"/>
      <c r="OST77" s="222"/>
      <c r="OSU77" s="222"/>
      <c r="OSV77" s="222"/>
      <c r="OSW77" s="222"/>
      <c r="OSX77" s="222"/>
      <c r="OSY77" s="222"/>
      <c r="OSZ77" s="222"/>
      <c r="OTA77" s="222"/>
      <c r="OTB77" s="222"/>
      <c r="OTC77" s="222"/>
      <c r="OTD77" s="222"/>
      <c r="OTE77" s="222"/>
      <c r="OTF77" s="222"/>
      <c r="OTG77" s="222"/>
      <c r="OTH77" s="222"/>
      <c r="OTI77" s="222"/>
      <c r="OTJ77" s="222"/>
      <c r="OTK77" s="222"/>
      <c r="OTL77" s="222"/>
      <c r="OTM77" s="222"/>
      <c r="OTN77" s="222"/>
      <c r="OTO77" s="222"/>
      <c r="OTP77" s="222"/>
      <c r="OTQ77" s="222"/>
      <c r="OTR77" s="222"/>
      <c r="OTS77" s="222"/>
      <c r="OTT77" s="222"/>
      <c r="OTU77" s="222"/>
      <c r="OTV77" s="222"/>
      <c r="OTW77" s="222"/>
      <c r="OTX77" s="222"/>
      <c r="OTY77" s="222"/>
      <c r="OTZ77" s="222"/>
      <c r="OUA77" s="222"/>
      <c r="OUB77" s="222"/>
      <c r="OUC77" s="222"/>
      <c r="OUD77" s="222"/>
      <c r="OUE77" s="222"/>
      <c r="OUF77" s="222"/>
      <c r="OUG77" s="222"/>
      <c r="OUH77" s="222"/>
      <c r="OUI77" s="222"/>
      <c r="OUJ77" s="222"/>
      <c r="OUK77" s="222"/>
      <c r="OUL77" s="222"/>
      <c r="OUM77" s="222"/>
      <c r="OUN77" s="222"/>
      <c r="OUO77" s="222"/>
      <c r="OUP77" s="222"/>
      <c r="OUQ77" s="222"/>
      <c r="OUR77" s="222"/>
      <c r="OUS77" s="222"/>
      <c r="OUT77" s="222"/>
      <c r="OUU77" s="222"/>
      <c r="OUV77" s="222"/>
      <c r="OUW77" s="222"/>
      <c r="OUX77" s="222"/>
      <c r="OUY77" s="222"/>
      <c r="OUZ77" s="222"/>
      <c r="OVA77" s="222"/>
      <c r="OVB77" s="222"/>
      <c r="OVC77" s="222"/>
      <c r="OVD77" s="222"/>
      <c r="OVE77" s="222"/>
      <c r="OVF77" s="222"/>
      <c r="OVG77" s="222"/>
      <c r="OVH77" s="222"/>
      <c r="OVI77" s="222"/>
      <c r="OVJ77" s="222"/>
      <c r="OVK77" s="222"/>
      <c r="OVL77" s="222"/>
      <c r="OVM77" s="222"/>
      <c r="OVN77" s="222"/>
      <c r="OVO77" s="222"/>
      <c r="OVP77" s="222"/>
      <c r="OVQ77" s="222"/>
      <c r="OVR77" s="222"/>
      <c r="OVS77" s="222"/>
      <c r="OVT77" s="222"/>
      <c r="OVU77" s="222"/>
      <c r="OVV77" s="222"/>
      <c r="OVW77" s="222"/>
      <c r="OVX77" s="222"/>
      <c r="OVY77" s="222"/>
      <c r="OVZ77" s="222"/>
      <c r="OWA77" s="222"/>
      <c r="OWB77" s="222"/>
      <c r="OWC77" s="222"/>
      <c r="OWD77" s="222"/>
      <c r="OWE77" s="222"/>
      <c r="OWF77" s="222"/>
      <c r="OWG77" s="222"/>
      <c r="OWH77" s="222"/>
      <c r="OWI77" s="222"/>
      <c r="OWJ77" s="222"/>
      <c r="OWK77" s="222"/>
      <c r="OWL77" s="222"/>
      <c r="OWM77" s="222"/>
      <c r="OWN77" s="222"/>
      <c r="OWO77" s="222"/>
      <c r="OWP77" s="222"/>
      <c r="OWQ77" s="222"/>
      <c r="OWR77" s="222"/>
      <c r="OWS77" s="222"/>
      <c r="OWT77" s="222"/>
      <c r="OWU77" s="222"/>
      <c r="OWV77" s="222"/>
      <c r="OWW77" s="222"/>
      <c r="OWX77" s="222"/>
      <c r="OWY77" s="222"/>
      <c r="OWZ77" s="222"/>
      <c r="OXA77" s="222"/>
      <c r="OXB77" s="222"/>
      <c r="OXC77" s="222"/>
      <c r="OXD77" s="222"/>
      <c r="OXE77" s="222"/>
      <c r="OXF77" s="222"/>
      <c r="OXG77" s="222"/>
      <c r="OXH77" s="222"/>
      <c r="OXI77" s="222"/>
      <c r="OXJ77" s="222"/>
      <c r="OXK77" s="222"/>
      <c r="OXL77" s="222"/>
      <c r="OXM77" s="222"/>
      <c r="OXN77" s="222"/>
      <c r="OXO77" s="222"/>
      <c r="OXP77" s="222"/>
      <c r="OXQ77" s="222"/>
      <c r="OXR77" s="222"/>
      <c r="OXS77" s="222"/>
      <c r="OXT77" s="222"/>
      <c r="OXU77" s="222"/>
      <c r="OXV77" s="222"/>
      <c r="OXW77" s="222"/>
      <c r="OXX77" s="222"/>
      <c r="OXY77" s="222"/>
      <c r="OXZ77" s="222"/>
      <c r="OYA77" s="222"/>
      <c r="OYB77" s="222"/>
      <c r="OYC77" s="222"/>
      <c r="OYD77" s="222"/>
      <c r="OYE77" s="222"/>
      <c r="OYF77" s="222"/>
      <c r="OYG77" s="222"/>
      <c r="OYH77" s="222"/>
      <c r="OYI77" s="222"/>
      <c r="OYJ77" s="222"/>
      <c r="OYK77" s="222"/>
      <c r="OYL77" s="222"/>
      <c r="OYM77" s="222"/>
      <c r="OYN77" s="222"/>
      <c r="OYO77" s="222"/>
      <c r="OYP77" s="222"/>
      <c r="OYQ77" s="222"/>
      <c r="OYR77" s="222"/>
      <c r="OYS77" s="222"/>
      <c r="OYT77" s="222"/>
      <c r="OYU77" s="222"/>
      <c r="OYV77" s="222"/>
      <c r="OYW77" s="222"/>
      <c r="OYX77" s="222"/>
      <c r="OYY77" s="222"/>
      <c r="OYZ77" s="222"/>
      <c r="OZA77" s="222"/>
      <c r="OZB77" s="222"/>
      <c r="OZC77" s="222"/>
      <c r="OZD77" s="222"/>
      <c r="OZE77" s="222"/>
      <c r="OZF77" s="222"/>
      <c r="OZG77" s="222"/>
      <c r="OZH77" s="222"/>
      <c r="OZI77" s="222"/>
      <c r="OZJ77" s="222"/>
      <c r="OZK77" s="222"/>
      <c r="OZL77" s="222"/>
      <c r="OZM77" s="222"/>
      <c r="OZN77" s="222"/>
      <c r="OZO77" s="222"/>
      <c r="OZP77" s="222"/>
      <c r="OZQ77" s="222"/>
      <c r="OZR77" s="222"/>
      <c r="OZS77" s="222"/>
      <c r="OZT77" s="222"/>
      <c r="OZU77" s="222"/>
      <c r="OZV77" s="222"/>
      <c r="OZW77" s="222"/>
      <c r="OZX77" s="222"/>
      <c r="OZY77" s="222"/>
      <c r="OZZ77" s="222"/>
      <c r="PAA77" s="222"/>
      <c r="PAB77" s="222"/>
      <c r="PAC77" s="222"/>
      <c r="PAD77" s="222"/>
      <c r="PAE77" s="222"/>
      <c r="PAF77" s="222"/>
      <c r="PAG77" s="222"/>
      <c r="PAH77" s="222"/>
      <c r="PAI77" s="222"/>
      <c r="PAJ77" s="222"/>
      <c r="PAK77" s="222"/>
      <c r="PAL77" s="222"/>
      <c r="PAM77" s="222"/>
      <c r="PAN77" s="222"/>
      <c r="PAO77" s="222"/>
      <c r="PAP77" s="222"/>
      <c r="PAQ77" s="222"/>
      <c r="PAR77" s="222"/>
      <c r="PAS77" s="222"/>
      <c r="PAT77" s="222"/>
      <c r="PAU77" s="222"/>
      <c r="PAV77" s="222"/>
      <c r="PAW77" s="222"/>
      <c r="PAX77" s="222"/>
      <c r="PAY77" s="222"/>
      <c r="PAZ77" s="222"/>
      <c r="PBA77" s="222"/>
      <c r="PBB77" s="222"/>
      <c r="PBC77" s="222"/>
      <c r="PBD77" s="222"/>
      <c r="PBE77" s="222"/>
      <c r="PBF77" s="222"/>
      <c r="PBG77" s="222"/>
      <c r="PBH77" s="222"/>
      <c r="PBI77" s="222"/>
      <c r="PBJ77" s="222"/>
      <c r="PBK77" s="222"/>
      <c r="PBL77" s="222"/>
      <c r="PBM77" s="222"/>
      <c r="PBN77" s="222"/>
      <c r="PBO77" s="222"/>
      <c r="PBP77" s="222"/>
      <c r="PBQ77" s="222"/>
      <c r="PBR77" s="222"/>
      <c r="PBS77" s="222"/>
      <c r="PBT77" s="222"/>
      <c r="PBU77" s="222"/>
      <c r="PBV77" s="222"/>
      <c r="PBW77" s="222"/>
      <c r="PBX77" s="222"/>
      <c r="PBY77" s="222"/>
      <c r="PBZ77" s="222"/>
      <c r="PCA77" s="222"/>
      <c r="PCB77" s="222"/>
      <c r="PCC77" s="222"/>
      <c r="PCD77" s="222"/>
      <c r="PCE77" s="222"/>
      <c r="PCF77" s="222"/>
      <c r="PCG77" s="222"/>
      <c r="PCH77" s="222"/>
      <c r="PCI77" s="222"/>
      <c r="PCJ77" s="222"/>
      <c r="PCK77" s="222"/>
      <c r="PCL77" s="222"/>
      <c r="PCM77" s="222"/>
      <c r="PCN77" s="222"/>
      <c r="PCO77" s="222"/>
      <c r="PCP77" s="222"/>
      <c r="PCQ77" s="222"/>
      <c r="PCR77" s="222"/>
      <c r="PCS77" s="222"/>
      <c r="PCT77" s="222"/>
      <c r="PCU77" s="222"/>
      <c r="PCV77" s="222"/>
      <c r="PCW77" s="222"/>
      <c r="PCX77" s="222"/>
      <c r="PCY77" s="222"/>
      <c r="PCZ77" s="222"/>
      <c r="PDA77" s="222"/>
      <c r="PDB77" s="222"/>
      <c r="PDC77" s="222"/>
      <c r="PDD77" s="222"/>
      <c r="PDE77" s="222"/>
      <c r="PDF77" s="222"/>
      <c r="PDG77" s="222"/>
      <c r="PDH77" s="222"/>
      <c r="PDI77" s="222"/>
      <c r="PDJ77" s="222"/>
      <c r="PDK77" s="222"/>
      <c r="PDL77" s="222"/>
      <c r="PDM77" s="222"/>
      <c r="PDN77" s="222"/>
      <c r="PDO77" s="222"/>
      <c r="PDP77" s="222"/>
      <c r="PDQ77" s="222"/>
      <c r="PDR77" s="222"/>
      <c r="PDS77" s="222"/>
      <c r="PDT77" s="222"/>
      <c r="PDU77" s="222"/>
      <c r="PDV77" s="222"/>
      <c r="PDW77" s="222"/>
      <c r="PDX77" s="222"/>
      <c r="PDY77" s="222"/>
      <c r="PDZ77" s="222"/>
      <c r="PEA77" s="222"/>
      <c r="PEB77" s="222"/>
      <c r="PEC77" s="222"/>
      <c r="PED77" s="222"/>
      <c r="PEE77" s="222"/>
      <c r="PEF77" s="222"/>
      <c r="PEG77" s="222"/>
      <c r="PEH77" s="222"/>
      <c r="PEI77" s="222"/>
      <c r="PEJ77" s="222"/>
      <c r="PEK77" s="222"/>
      <c r="PEL77" s="222"/>
      <c r="PEM77" s="222"/>
      <c r="PEN77" s="222"/>
      <c r="PEO77" s="222"/>
      <c r="PEP77" s="222"/>
      <c r="PEQ77" s="222"/>
      <c r="PER77" s="222"/>
      <c r="PES77" s="222"/>
      <c r="PET77" s="222"/>
      <c r="PEU77" s="222"/>
      <c r="PEV77" s="222"/>
      <c r="PEW77" s="222"/>
      <c r="PEX77" s="222"/>
      <c r="PEY77" s="222"/>
      <c r="PEZ77" s="222"/>
      <c r="PFA77" s="222"/>
      <c r="PFB77" s="222"/>
      <c r="PFC77" s="222"/>
      <c r="PFD77" s="222"/>
      <c r="PFE77" s="222"/>
      <c r="PFF77" s="222"/>
      <c r="PFG77" s="222"/>
      <c r="PFH77" s="222"/>
      <c r="PFI77" s="222"/>
      <c r="PFJ77" s="222"/>
      <c r="PFK77" s="222"/>
      <c r="PFL77" s="222"/>
      <c r="PFM77" s="222"/>
      <c r="PFN77" s="222"/>
      <c r="PFO77" s="222"/>
      <c r="PFP77" s="222"/>
      <c r="PFQ77" s="222"/>
      <c r="PFR77" s="222"/>
      <c r="PFS77" s="222"/>
      <c r="PFT77" s="222"/>
      <c r="PFU77" s="222"/>
      <c r="PFV77" s="222"/>
      <c r="PFW77" s="222"/>
      <c r="PFX77" s="222"/>
      <c r="PFY77" s="222"/>
      <c r="PFZ77" s="222"/>
      <c r="PGA77" s="222"/>
      <c r="PGB77" s="222"/>
      <c r="PGC77" s="222"/>
      <c r="PGD77" s="222"/>
      <c r="PGE77" s="222"/>
      <c r="PGF77" s="222"/>
      <c r="PGG77" s="222"/>
      <c r="PGH77" s="222"/>
      <c r="PGI77" s="222"/>
      <c r="PGJ77" s="222"/>
      <c r="PGK77" s="222"/>
      <c r="PGL77" s="222"/>
      <c r="PGM77" s="222"/>
      <c r="PGN77" s="222"/>
      <c r="PGO77" s="222"/>
      <c r="PGP77" s="222"/>
      <c r="PGQ77" s="222"/>
      <c r="PGR77" s="222"/>
      <c r="PGS77" s="222"/>
      <c r="PGT77" s="222"/>
      <c r="PGU77" s="222"/>
      <c r="PGV77" s="222"/>
      <c r="PGW77" s="222"/>
      <c r="PGX77" s="222"/>
      <c r="PGY77" s="222"/>
      <c r="PGZ77" s="222"/>
      <c r="PHA77" s="222"/>
      <c r="PHB77" s="222"/>
      <c r="PHC77" s="222"/>
      <c r="PHD77" s="222"/>
      <c r="PHE77" s="222"/>
      <c r="PHF77" s="222"/>
      <c r="PHG77" s="222"/>
      <c r="PHH77" s="222"/>
      <c r="PHI77" s="222"/>
      <c r="PHJ77" s="222"/>
      <c r="PHK77" s="222"/>
      <c r="PHL77" s="222"/>
      <c r="PHM77" s="222"/>
      <c r="PHN77" s="222"/>
      <c r="PHO77" s="222"/>
      <c r="PHP77" s="222"/>
      <c r="PHQ77" s="222"/>
      <c r="PHR77" s="222"/>
      <c r="PHS77" s="222"/>
      <c r="PHT77" s="222"/>
      <c r="PHU77" s="222"/>
      <c r="PHV77" s="222"/>
      <c r="PHW77" s="222"/>
      <c r="PHX77" s="222"/>
      <c r="PHY77" s="222"/>
      <c r="PHZ77" s="222"/>
      <c r="PIA77" s="222"/>
      <c r="PIB77" s="222"/>
      <c r="PIC77" s="222"/>
      <c r="PID77" s="222"/>
      <c r="PIE77" s="222"/>
      <c r="PIF77" s="222"/>
      <c r="PIG77" s="222"/>
      <c r="PIH77" s="222"/>
      <c r="PII77" s="222"/>
      <c r="PIJ77" s="222"/>
      <c r="PIK77" s="222"/>
      <c r="PIL77" s="222"/>
      <c r="PIM77" s="222"/>
      <c r="PIN77" s="222"/>
      <c r="PIO77" s="222"/>
      <c r="PIP77" s="222"/>
      <c r="PIQ77" s="222"/>
      <c r="PIR77" s="222"/>
      <c r="PIS77" s="222"/>
      <c r="PIT77" s="222"/>
      <c r="PIU77" s="222"/>
      <c r="PIV77" s="222"/>
      <c r="PIW77" s="222"/>
      <c r="PIX77" s="222"/>
      <c r="PIY77" s="222"/>
      <c r="PIZ77" s="222"/>
      <c r="PJA77" s="222"/>
      <c r="PJB77" s="222"/>
      <c r="PJC77" s="222"/>
      <c r="PJD77" s="222"/>
      <c r="PJE77" s="222"/>
      <c r="PJF77" s="222"/>
      <c r="PJG77" s="222"/>
      <c r="PJH77" s="222"/>
      <c r="PJI77" s="222"/>
      <c r="PJJ77" s="222"/>
      <c r="PJK77" s="222"/>
      <c r="PJL77" s="222"/>
      <c r="PJM77" s="222"/>
      <c r="PJN77" s="222"/>
      <c r="PJO77" s="222"/>
      <c r="PJP77" s="222"/>
      <c r="PJQ77" s="222"/>
      <c r="PJR77" s="222"/>
      <c r="PJS77" s="222"/>
      <c r="PJT77" s="222"/>
      <c r="PJU77" s="222"/>
      <c r="PJV77" s="222"/>
      <c r="PJW77" s="222"/>
      <c r="PJX77" s="222"/>
      <c r="PJY77" s="222"/>
      <c r="PJZ77" s="222"/>
      <c r="PKA77" s="222"/>
      <c r="PKB77" s="222"/>
      <c r="PKC77" s="222"/>
      <c r="PKD77" s="222"/>
      <c r="PKE77" s="222"/>
      <c r="PKF77" s="222"/>
      <c r="PKG77" s="222"/>
      <c r="PKH77" s="222"/>
      <c r="PKI77" s="222"/>
      <c r="PKJ77" s="222"/>
      <c r="PKK77" s="222"/>
      <c r="PKL77" s="222"/>
      <c r="PKM77" s="222"/>
      <c r="PKN77" s="222"/>
      <c r="PKO77" s="222"/>
      <c r="PKP77" s="222"/>
      <c r="PKQ77" s="222"/>
      <c r="PKR77" s="222"/>
      <c r="PKS77" s="222"/>
      <c r="PKT77" s="222"/>
      <c r="PKU77" s="222"/>
      <c r="PKV77" s="222"/>
      <c r="PKW77" s="222"/>
      <c r="PKX77" s="222"/>
      <c r="PKY77" s="222"/>
      <c r="PKZ77" s="222"/>
      <c r="PLA77" s="222"/>
      <c r="PLB77" s="222"/>
      <c r="PLC77" s="222"/>
      <c r="PLD77" s="222"/>
      <c r="PLE77" s="222"/>
      <c r="PLF77" s="222"/>
      <c r="PLG77" s="222"/>
      <c r="PLH77" s="222"/>
      <c r="PLI77" s="222"/>
      <c r="PLJ77" s="222"/>
      <c r="PLK77" s="222"/>
      <c r="PLL77" s="222"/>
      <c r="PLM77" s="222"/>
      <c r="PLN77" s="222"/>
      <c r="PLO77" s="222"/>
      <c r="PLP77" s="222"/>
      <c r="PLQ77" s="222"/>
      <c r="PLR77" s="222"/>
      <c r="PLS77" s="222"/>
      <c r="PLT77" s="222"/>
      <c r="PLU77" s="222"/>
      <c r="PLV77" s="222"/>
      <c r="PLW77" s="222"/>
      <c r="PLX77" s="222"/>
      <c r="PLY77" s="222"/>
      <c r="PLZ77" s="222"/>
      <c r="PMA77" s="222"/>
      <c r="PMB77" s="222"/>
      <c r="PMC77" s="222"/>
      <c r="PMD77" s="222"/>
      <c r="PME77" s="222"/>
      <c r="PMF77" s="222"/>
      <c r="PMG77" s="222"/>
      <c r="PMH77" s="222"/>
      <c r="PMI77" s="222"/>
      <c r="PMJ77" s="222"/>
      <c r="PMK77" s="222"/>
      <c r="PML77" s="222"/>
      <c r="PMM77" s="222"/>
      <c r="PMN77" s="222"/>
      <c r="PMO77" s="222"/>
      <c r="PMP77" s="222"/>
      <c r="PMQ77" s="222"/>
      <c r="PMR77" s="222"/>
      <c r="PMS77" s="222"/>
      <c r="PMT77" s="222"/>
      <c r="PMU77" s="222"/>
      <c r="PMV77" s="222"/>
      <c r="PMW77" s="222"/>
      <c r="PMX77" s="222"/>
      <c r="PMY77" s="222"/>
      <c r="PMZ77" s="222"/>
      <c r="PNA77" s="222"/>
      <c r="PNB77" s="222"/>
      <c r="PNC77" s="222"/>
      <c r="PND77" s="222"/>
      <c r="PNE77" s="222"/>
      <c r="PNF77" s="222"/>
      <c r="PNG77" s="222"/>
      <c r="PNH77" s="222"/>
      <c r="PNI77" s="222"/>
      <c r="PNJ77" s="222"/>
      <c r="PNK77" s="222"/>
      <c r="PNL77" s="222"/>
      <c r="PNM77" s="222"/>
      <c r="PNN77" s="222"/>
      <c r="PNO77" s="222"/>
      <c r="PNP77" s="222"/>
      <c r="PNQ77" s="222"/>
      <c r="PNR77" s="222"/>
      <c r="PNS77" s="222"/>
      <c r="PNT77" s="222"/>
      <c r="PNU77" s="222"/>
      <c r="PNV77" s="222"/>
      <c r="PNW77" s="222"/>
      <c r="PNX77" s="222"/>
      <c r="PNY77" s="222"/>
      <c r="PNZ77" s="222"/>
      <c r="POA77" s="222"/>
      <c r="POB77" s="222"/>
      <c r="POC77" s="222"/>
      <c r="POD77" s="222"/>
      <c r="POE77" s="222"/>
      <c r="POF77" s="222"/>
      <c r="POG77" s="222"/>
      <c r="POH77" s="222"/>
      <c r="POI77" s="222"/>
      <c r="POJ77" s="222"/>
      <c r="POK77" s="222"/>
      <c r="POL77" s="222"/>
      <c r="POM77" s="222"/>
      <c r="PON77" s="222"/>
      <c r="POO77" s="222"/>
      <c r="POP77" s="222"/>
      <c r="POQ77" s="222"/>
      <c r="POR77" s="222"/>
      <c r="POS77" s="222"/>
      <c r="POT77" s="222"/>
      <c r="POU77" s="222"/>
      <c r="POV77" s="222"/>
      <c r="POW77" s="222"/>
      <c r="POX77" s="222"/>
      <c r="POY77" s="222"/>
      <c r="POZ77" s="222"/>
      <c r="PPA77" s="222"/>
      <c r="PPB77" s="222"/>
      <c r="PPC77" s="222"/>
      <c r="PPD77" s="222"/>
      <c r="PPE77" s="222"/>
      <c r="PPF77" s="222"/>
      <c r="PPG77" s="222"/>
      <c r="PPH77" s="222"/>
      <c r="PPI77" s="222"/>
      <c r="PPJ77" s="222"/>
      <c r="PPK77" s="222"/>
      <c r="PPL77" s="222"/>
      <c r="PPM77" s="222"/>
      <c r="PPN77" s="222"/>
      <c r="PPO77" s="222"/>
      <c r="PPP77" s="222"/>
      <c r="PPQ77" s="222"/>
      <c r="PPR77" s="222"/>
      <c r="PPS77" s="222"/>
      <c r="PPT77" s="222"/>
      <c r="PPU77" s="222"/>
      <c r="PPV77" s="222"/>
      <c r="PPW77" s="222"/>
      <c r="PPX77" s="222"/>
      <c r="PPY77" s="222"/>
      <c r="PPZ77" s="222"/>
      <c r="PQA77" s="222"/>
      <c r="PQB77" s="222"/>
      <c r="PQC77" s="222"/>
      <c r="PQD77" s="222"/>
      <c r="PQE77" s="222"/>
      <c r="PQF77" s="222"/>
      <c r="PQG77" s="222"/>
      <c r="PQH77" s="222"/>
      <c r="PQI77" s="222"/>
      <c r="PQJ77" s="222"/>
      <c r="PQK77" s="222"/>
      <c r="PQL77" s="222"/>
      <c r="PQM77" s="222"/>
      <c r="PQN77" s="222"/>
      <c r="PQO77" s="222"/>
      <c r="PQP77" s="222"/>
      <c r="PQQ77" s="222"/>
      <c r="PQR77" s="222"/>
      <c r="PQS77" s="222"/>
      <c r="PQT77" s="222"/>
      <c r="PQU77" s="222"/>
      <c r="PQV77" s="222"/>
      <c r="PQW77" s="222"/>
      <c r="PQX77" s="222"/>
      <c r="PQY77" s="222"/>
      <c r="PQZ77" s="222"/>
      <c r="PRA77" s="222"/>
      <c r="PRB77" s="222"/>
      <c r="PRC77" s="222"/>
      <c r="PRD77" s="222"/>
      <c r="PRE77" s="222"/>
      <c r="PRF77" s="222"/>
      <c r="PRG77" s="222"/>
      <c r="PRH77" s="222"/>
      <c r="PRI77" s="222"/>
      <c r="PRJ77" s="222"/>
      <c r="PRK77" s="222"/>
      <c r="PRL77" s="222"/>
      <c r="PRM77" s="222"/>
      <c r="PRN77" s="222"/>
      <c r="PRO77" s="222"/>
      <c r="PRP77" s="222"/>
      <c r="PRQ77" s="222"/>
      <c r="PRR77" s="222"/>
      <c r="PRS77" s="222"/>
      <c r="PRT77" s="222"/>
      <c r="PRU77" s="222"/>
      <c r="PRV77" s="222"/>
      <c r="PRW77" s="222"/>
      <c r="PRX77" s="222"/>
      <c r="PRY77" s="222"/>
      <c r="PRZ77" s="222"/>
      <c r="PSA77" s="222"/>
      <c r="PSB77" s="222"/>
      <c r="PSC77" s="222"/>
      <c r="PSD77" s="222"/>
      <c r="PSE77" s="222"/>
      <c r="PSF77" s="222"/>
      <c r="PSG77" s="222"/>
      <c r="PSH77" s="222"/>
      <c r="PSI77" s="222"/>
      <c r="PSJ77" s="222"/>
      <c r="PSK77" s="222"/>
      <c r="PSL77" s="222"/>
      <c r="PSM77" s="222"/>
      <c r="PSN77" s="222"/>
      <c r="PSO77" s="222"/>
      <c r="PSP77" s="222"/>
      <c r="PSQ77" s="222"/>
      <c r="PSR77" s="222"/>
      <c r="PSS77" s="222"/>
      <c r="PST77" s="222"/>
      <c r="PSU77" s="222"/>
      <c r="PSV77" s="222"/>
      <c r="PSW77" s="222"/>
      <c r="PSX77" s="222"/>
      <c r="PSY77" s="222"/>
      <c r="PSZ77" s="222"/>
      <c r="PTA77" s="222"/>
      <c r="PTB77" s="222"/>
      <c r="PTC77" s="222"/>
      <c r="PTD77" s="222"/>
      <c r="PTE77" s="222"/>
      <c r="PTF77" s="222"/>
      <c r="PTG77" s="222"/>
      <c r="PTH77" s="222"/>
      <c r="PTI77" s="222"/>
      <c r="PTJ77" s="222"/>
      <c r="PTK77" s="222"/>
      <c r="PTL77" s="222"/>
      <c r="PTM77" s="222"/>
      <c r="PTN77" s="222"/>
      <c r="PTO77" s="222"/>
      <c r="PTP77" s="222"/>
      <c r="PTQ77" s="222"/>
      <c r="PTR77" s="222"/>
      <c r="PTS77" s="222"/>
      <c r="PTT77" s="222"/>
      <c r="PTU77" s="222"/>
      <c r="PTV77" s="222"/>
      <c r="PTW77" s="222"/>
      <c r="PTX77" s="222"/>
      <c r="PTY77" s="222"/>
      <c r="PTZ77" s="222"/>
      <c r="PUA77" s="222"/>
      <c r="PUB77" s="222"/>
      <c r="PUC77" s="222"/>
      <c r="PUD77" s="222"/>
      <c r="PUE77" s="222"/>
      <c r="PUF77" s="222"/>
      <c r="PUG77" s="222"/>
      <c r="PUH77" s="222"/>
      <c r="PUI77" s="222"/>
      <c r="PUJ77" s="222"/>
      <c r="PUK77" s="222"/>
      <c r="PUL77" s="222"/>
      <c r="PUM77" s="222"/>
      <c r="PUN77" s="222"/>
      <c r="PUO77" s="222"/>
      <c r="PUP77" s="222"/>
      <c r="PUQ77" s="222"/>
      <c r="PUR77" s="222"/>
      <c r="PUS77" s="222"/>
      <c r="PUT77" s="222"/>
      <c r="PUU77" s="222"/>
      <c r="PUV77" s="222"/>
      <c r="PUW77" s="222"/>
      <c r="PUX77" s="222"/>
      <c r="PUY77" s="222"/>
      <c r="PUZ77" s="222"/>
      <c r="PVA77" s="222"/>
      <c r="PVB77" s="222"/>
      <c r="PVC77" s="222"/>
      <c r="PVD77" s="222"/>
      <c r="PVE77" s="222"/>
      <c r="PVF77" s="222"/>
      <c r="PVG77" s="222"/>
      <c r="PVH77" s="222"/>
      <c r="PVI77" s="222"/>
      <c r="PVJ77" s="222"/>
      <c r="PVK77" s="222"/>
      <c r="PVL77" s="222"/>
      <c r="PVM77" s="222"/>
      <c r="PVN77" s="222"/>
      <c r="PVO77" s="222"/>
      <c r="PVP77" s="222"/>
      <c r="PVQ77" s="222"/>
      <c r="PVR77" s="222"/>
      <c r="PVS77" s="222"/>
      <c r="PVT77" s="222"/>
      <c r="PVU77" s="222"/>
      <c r="PVV77" s="222"/>
      <c r="PVW77" s="222"/>
      <c r="PVX77" s="222"/>
      <c r="PVY77" s="222"/>
      <c r="PVZ77" s="222"/>
      <c r="PWA77" s="222"/>
      <c r="PWB77" s="222"/>
      <c r="PWC77" s="222"/>
      <c r="PWD77" s="222"/>
      <c r="PWE77" s="222"/>
      <c r="PWF77" s="222"/>
      <c r="PWG77" s="222"/>
      <c r="PWH77" s="222"/>
      <c r="PWI77" s="222"/>
      <c r="PWJ77" s="222"/>
      <c r="PWK77" s="222"/>
      <c r="PWL77" s="222"/>
      <c r="PWM77" s="222"/>
      <c r="PWN77" s="222"/>
      <c r="PWO77" s="222"/>
      <c r="PWP77" s="222"/>
      <c r="PWQ77" s="222"/>
      <c r="PWR77" s="222"/>
      <c r="PWS77" s="222"/>
      <c r="PWT77" s="222"/>
      <c r="PWU77" s="222"/>
      <c r="PWV77" s="222"/>
      <c r="PWW77" s="222"/>
      <c r="PWX77" s="222"/>
      <c r="PWY77" s="222"/>
      <c r="PWZ77" s="222"/>
      <c r="PXA77" s="222"/>
      <c r="PXB77" s="222"/>
      <c r="PXC77" s="222"/>
      <c r="PXD77" s="222"/>
      <c r="PXE77" s="222"/>
      <c r="PXF77" s="222"/>
      <c r="PXG77" s="222"/>
      <c r="PXH77" s="222"/>
      <c r="PXI77" s="222"/>
      <c r="PXJ77" s="222"/>
      <c r="PXK77" s="222"/>
      <c r="PXL77" s="222"/>
      <c r="PXM77" s="222"/>
      <c r="PXN77" s="222"/>
      <c r="PXO77" s="222"/>
      <c r="PXP77" s="222"/>
      <c r="PXQ77" s="222"/>
      <c r="PXR77" s="222"/>
      <c r="PXS77" s="222"/>
      <c r="PXT77" s="222"/>
      <c r="PXU77" s="222"/>
      <c r="PXV77" s="222"/>
      <c r="PXW77" s="222"/>
      <c r="PXX77" s="222"/>
      <c r="PXY77" s="222"/>
      <c r="PXZ77" s="222"/>
      <c r="PYA77" s="222"/>
      <c r="PYB77" s="222"/>
      <c r="PYC77" s="222"/>
      <c r="PYD77" s="222"/>
      <c r="PYE77" s="222"/>
      <c r="PYF77" s="222"/>
      <c r="PYG77" s="222"/>
      <c r="PYH77" s="222"/>
      <c r="PYI77" s="222"/>
      <c r="PYJ77" s="222"/>
      <c r="PYK77" s="222"/>
      <c r="PYL77" s="222"/>
      <c r="PYM77" s="222"/>
      <c r="PYN77" s="222"/>
      <c r="PYO77" s="222"/>
      <c r="PYP77" s="222"/>
      <c r="PYQ77" s="222"/>
      <c r="PYR77" s="222"/>
      <c r="PYS77" s="222"/>
      <c r="PYT77" s="222"/>
      <c r="PYU77" s="222"/>
      <c r="PYV77" s="222"/>
      <c r="PYW77" s="222"/>
      <c r="PYX77" s="222"/>
      <c r="PYY77" s="222"/>
      <c r="PYZ77" s="222"/>
      <c r="PZA77" s="222"/>
      <c r="PZB77" s="222"/>
      <c r="PZC77" s="222"/>
      <c r="PZD77" s="222"/>
      <c r="PZE77" s="222"/>
      <c r="PZF77" s="222"/>
      <c r="PZG77" s="222"/>
      <c r="PZH77" s="222"/>
      <c r="PZI77" s="222"/>
      <c r="PZJ77" s="222"/>
      <c r="PZK77" s="222"/>
      <c r="PZL77" s="222"/>
      <c r="PZM77" s="222"/>
      <c r="PZN77" s="222"/>
      <c r="PZO77" s="222"/>
      <c r="PZP77" s="222"/>
      <c r="PZQ77" s="222"/>
      <c r="PZR77" s="222"/>
      <c r="PZS77" s="222"/>
      <c r="PZT77" s="222"/>
      <c r="PZU77" s="222"/>
      <c r="PZV77" s="222"/>
      <c r="PZW77" s="222"/>
      <c r="PZX77" s="222"/>
      <c r="PZY77" s="222"/>
      <c r="PZZ77" s="222"/>
      <c r="QAA77" s="222"/>
      <c r="QAB77" s="222"/>
      <c r="QAC77" s="222"/>
      <c r="QAD77" s="222"/>
      <c r="QAE77" s="222"/>
      <c r="QAF77" s="222"/>
      <c r="QAG77" s="222"/>
      <c r="QAH77" s="222"/>
      <c r="QAI77" s="222"/>
      <c r="QAJ77" s="222"/>
      <c r="QAK77" s="222"/>
      <c r="QAL77" s="222"/>
      <c r="QAM77" s="222"/>
      <c r="QAN77" s="222"/>
      <c r="QAO77" s="222"/>
      <c r="QAP77" s="222"/>
      <c r="QAQ77" s="222"/>
      <c r="QAR77" s="222"/>
      <c r="QAS77" s="222"/>
      <c r="QAT77" s="222"/>
      <c r="QAU77" s="222"/>
      <c r="QAV77" s="222"/>
      <c r="QAW77" s="222"/>
      <c r="QAX77" s="222"/>
      <c r="QAY77" s="222"/>
      <c r="QAZ77" s="222"/>
      <c r="QBA77" s="222"/>
      <c r="QBB77" s="222"/>
      <c r="QBC77" s="222"/>
      <c r="QBD77" s="222"/>
      <c r="QBE77" s="222"/>
      <c r="QBF77" s="222"/>
      <c r="QBG77" s="222"/>
      <c r="QBH77" s="222"/>
      <c r="QBI77" s="222"/>
      <c r="QBJ77" s="222"/>
      <c r="QBK77" s="222"/>
      <c r="QBL77" s="222"/>
      <c r="QBM77" s="222"/>
      <c r="QBN77" s="222"/>
      <c r="QBO77" s="222"/>
      <c r="QBP77" s="222"/>
      <c r="QBQ77" s="222"/>
      <c r="QBR77" s="222"/>
      <c r="QBS77" s="222"/>
      <c r="QBT77" s="222"/>
      <c r="QBU77" s="222"/>
      <c r="QBV77" s="222"/>
      <c r="QBW77" s="222"/>
      <c r="QBX77" s="222"/>
      <c r="QBY77" s="222"/>
      <c r="QBZ77" s="222"/>
      <c r="QCA77" s="222"/>
      <c r="QCB77" s="222"/>
      <c r="QCC77" s="222"/>
      <c r="QCD77" s="222"/>
      <c r="QCE77" s="222"/>
      <c r="QCF77" s="222"/>
      <c r="QCG77" s="222"/>
      <c r="QCH77" s="222"/>
      <c r="QCI77" s="222"/>
      <c r="QCJ77" s="222"/>
      <c r="QCK77" s="222"/>
      <c r="QCL77" s="222"/>
      <c r="QCM77" s="222"/>
      <c r="QCN77" s="222"/>
      <c r="QCO77" s="222"/>
      <c r="QCP77" s="222"/>
      <c r="QCQ77" s="222"/>
      <c r="QCR77" s="222"/>
      <c r="QCS77" s="222"/>
      <c r="QCT77" s="222"/>
      <c r="QCU77" s="222"/>
      <c r="QCV77" s="222"/>
      <c r="QCW77" s="222"/>
      <c r="QCX77" s="222"/>
      <c r="QCY77" s="222"/>
      <c r="QCZ77" s="222"/>
      <c r="QDA77" s="222"/>
      <c r="QDB77" s="222"/>
      <c r="QDC77" s="222"/>
      <c r="QDD77" s="222"/>
      <c r="QDE77" s="222"/>
      <c r="QDF77" s="222"/>
      <c r="QDG77" s="222"/>
      <c r="QDH77" s="222"/>
      <c r="QDI77" s="222"/>
      <c r="QDJ77" s="222"/>
      <c r="QDK77" s="222"/>
      <c r="QDL77" s="222"/>
      <c r="QDM77" s="222"/>
      <c r="QDN77" s="222"/>
      <c r="QDO77" s="222"/>
      <c r="QDP77" s="222"/>
      <c r="QDQ77" s="222"/>
      <c r="QDR77" s="222"/>
      <c r="QDS77" s="222"/>
      <c r="QDT77" s="222"/>
      <c r="QDU77" s="222"/>
      <c r="QDV77" s="222"/>
      <c r="QDW77" s="222"/>
      <c r="QDX77" s="222"/>
      <c r="QDY77" s="222"/>
      <c r="QDZ77" s="222"/>
      <c r="QEA77" s="222"/>
      <c r="QEB77" s="222"/>
      <c r="QEC77" s="222"/>
      <c r="QED77" s="222"/>
      <c r="QEE77" s="222"/>
      <c r="QEF77" s="222"/>
      <c r="QEG77" s="222"/>
      <c r="QEH77" s="222"/>
      <c r="QEI77" s="222"/>
      <c r="QEJ77" s="222"/>
      <c r="QEK77" s="222"/>
      <c r="QEL77" s="222"/>
      <c r="QEM77" s="222"/>
      <c r="QEN77" s="222"/>
      <c r="QEO77" s="222"/>
      <c r="QEP77" s="222"/>
      <c r="QEQ77" s="222"/>
      <c r="QER77" s="222"/>
      <c r="QES77" s="222"/>
      <c r="QET77" s="222"/>
      <c r="QEU77" s="222"/>
      <c r="QEV77" s="222"/>
      <c r="QEW77" s="222"/>
      <c r="QEX77" s="222"/>
      <c r="QEY77" s="222"/>
      <c r="QEZ77" s="222"/>
      <c r="QFA77" s="222"/>
      <c r="QFB77" s="222"/>
      <c r="QFC77" s="222"/>
      <c r="QFD77" s="222"/>
      <c r="QFE77" s="222"/>
      <c r="QFF77" s="222"/>
      <c r="QFG77" s="222"/>
      <c r="QFH77" s="222"/>
      <c r="QFI77" s="222"/>
      <c r="QFJ77" s="222"/>
      <c r="QFK77" s="222"/>
      <c r="QFL77" s="222"/>
      <c r="QFM77" s="222"/>
      <c r="QFN77" s="222"/>
      <c r="QFO77" s="222"/>
      <c r="QFP77" s="222"/>
      <c r="QFQ77" s="222"/>
      <c r="QFR77" s="222"/>
      <c r="QFS77" s="222"/>
      <c r="QFT77" s="222"/>
      <c r="QFU77" s="222"/>
      <c r="QFV77" s="222"/>
      <c r="QFW77" s="222"/>
      <c r="QFX77" s="222"/>
      <c r="QFY77" s="222"/>
      <c r="QFZ77" s="222"/>
      <c r="QGA77" s="222"/>
      <c r="QGB77" s="222"/>
      <c r="QGC77" s="222"/>
      <c r="QGD77" s="222"/>
      <c r="QGE77" s="222"/>
      <c r="QGF77" s="222"/>
      <c r="QGG77" s="222"/>
      <c r="QGH77" s="222"/>
      <c r="QGI77" s="222"/>
      <c r="QGJ77" s="222"/>
      <c r="QGK77" s="222"/>
      <c r="QGL77" s="222"/>
      <c r="QGM77" s="222"/>
      <c r="QGN77" s="222"/>
      <c r="QGO77" s="222"/>
      <c r="QGP77" s="222"/>
      <c r="QGQ77" s="222"/>
      <c r="QGR77" s="222"/>
      <c r="QGS77" s="222"/>
      <c r="QGT77" s="222"/>
      <c r="QGU77" s="222"/>
      <c r="QGV77" s="222"/>
      <c r="QGW77" s="222"/>
      <c r="QGX77" s="222"/>
      <c r="QGY77" s="222"/>
      <c r="QGZ77" s="222"/>
      <c r="QHA77" s="222"/>
      <c r="QHB77" s="222"/>
      <c r="QHC77" s="222"/>
      <c r="QHD77" s="222"/>
      <c r="QHE77" s="222"/>
      <c r="QHF77" s="222"/>
      <c r="QHG77" s="222"/>
      <c r="QHH77" s="222"/>
      <c r="QHI77" s="222"/>
      <c r="QHJ77" s="222"/>
      <c r="QHK77" s="222"/>
      <c r="QHL77" s="222"/>
      <c r="QHM77" s="222"/>
      <c r="QHN77" s="222"/>
      <c r="QHO77" s="222"/>
      <c r="QHP77" s="222"/>
      <c r="QHQ77" s="222"/>
      <c r="QHR77" s="222"/>
      <c r="QHS77" s="222"/>
      <c r="QHT77" s="222"/>
      <c r="QHU77" s="222"/>
      <c r="QHV77" s="222"/>
      <c r="QHW77" s="222"/>
      <c r="QHX77" s="222"/>
      <c r="QHY77" s="222"/>
      <c r="QHZ77" s="222"/>
      <c r="QIA77" s="222"/>
      <c r="QIB77" s="222"/>
      <c r="QIC77" s="222"/>
      <c r="QID77" s="222"/>
      <c r="QIE77" s="222"/>
      <c r="QIF77" s="222"/>
      <c r="QIG77" s="222"/>
      <c r="QIH77" s="222"/>
      <c r="QII77" s="222"/>
      <c r="QIJ77" s="222"/>
      <c r="QIK77" s="222"/>
      <c r="QIL77" s="222"/>
      <c r="QIM77" s="222"/>
      <c r="QIN77" s="222"/>
      <c r="QIO77" s="222"/>
      <c r="QIP77" s="222"/>
      <c r="QIQ77" s="222"/>
      <c r="QIR77" s="222"/>
      <c r="QIS77" s="222"/>
      <c r="QIT77" s="222"/>
      <c r="QIU77" s="222"/>
      <c r="QIV77" s="222"/>
      <c r="QIW77" s="222"/>
      <c r="QIX77" s="222"/>
      <c r="QIY77" s="222"/>
      <c r="QIZ77" s="222"/>
      <c r="QJA77" s="222"/>
      <c r="QJB77" s="222"/>
      <c r="QJC77" s="222"/>
      <c r="QJD77" s="222"/>
      <c r="QJE77" s="222"/>
      <c r="QJF77" s="222"/>
      <c r="QJG77" s="222"/>
      <c r="QJH77" s="222"/>
      <c r="QJI77" s="222"/>
      <c r="QJJ77" s="222"/>
      <c r="QJK77" s="222"/>
      <c r="QJL77" s="222"/>
      <c r="QJM77" s="222"/>
      <c r="QJN77" s="222"/>
      <c r="QJO77" s="222"/>
      <c r="QJP77" s="222"/>
      <c r="QJQ77" s="222"/>
      <c r="QJR77" s="222"/>
      <c r="QJS77" s="222"/>
      <c r="QJT77" s="222"/>
      <c r="QJU77" s="222"/>
      <c r="QJV77" s="222"/>
      <c r="QJW77" s="222"/>
      <c r="QJX77" s="222"/>
      <c r="QJY77" s="222"/>
      <c r="QJZ77" s="222"/>
      <c r="QKA77" s="222"/>
      <c r="QKB77" s="222"/>
      <c r="QKC77" s="222"/>
      <c r="QKD77" s="222"/>
      <c r="QKE77" s="222"/>
      <c r="QKF77" s="222"/>
      <c r="QKG77" s="222"/>
      <c r="QKH77" s="222"/>
      <c r="QKI77" s="222"/>
      <c r="QKJ77" s="222"/>
      <c r="QKK77" s="222"/>
      <c r="QKL77" s="222"/>
      <c r="QKM77" s="222"/>
      <c r="QKN77" s="222"/>
      <c r="QKO77" s="222"/>
      <c r="QKP77" s="222"/>
      <c r="QKQ77" s="222"/>
      <c r="QKR77" s="222"/>
      <c r="QKS77" s="222"/>
      <c r="QKT77" s="222"/>
      <c r="QKU77" s="222"/>
      <c r="QKV77" s="222"/>
      <c r="QKW77" s="222"/>
      <c r="QKX77" s="222"/>
      <c r="QKY77" s="222"/>
      <c r="QKZ77" s="222"/>
      <c r="QLA77" s="222"/>
      <c r="QLB77" s="222"/>
      <c r="QLC77" s="222"/>
      <c r="QLD77" s="222"/>
      <c r="QLE77" s="222"/>
      <c r="QLF77" s="222"/>
      <c r="QLG77" s="222"/>
      <c r="QLH77" s="222"/>
      <c r="QLI77" s="222"/>
      <c r="QLJ77" s="222"/>
      <c r="QLK77" s="222"/>
      <c r="QLL77" s="222"/>
      <c r="QLM77" s="222"/>
      <c r="QLN77" s="222"/>
      <c r="QLO77" s="222"/>
      <c r="QLP77" s="222"/>
      <c r="QLQ77" s="222"/>
      <c r="QLR77" s="222"/>
      <c r="QLS77" s="222"/>
      <c r="QLT77" s="222"/>
      <c r="QLU77" s="222"/>
      <c r="QLV77" s="222"/>
      <c r="QLW77" s="222"/>
      <c r="QLX77" s="222"/>
      <c r="QLY77" s="222"/>
      <c r="QLZ77" s="222"/>
      <c r="QMA77" s="222"/>
      <c r="QMB77" s="222"/>
      <c r="QMC77" s="222"/>
      <c r="QMD77" s="222"/>
      <c r="QME77" s="222"/>
      <c r="QMF77" s="222"/>
      <c r="QMG77" s="222"/>
      <c r="QMH77" s="222"/>
      <c r="QMI77" s="222"/>
      <c r="QMJ77" s="222"/>
      <c r="QMK77" s="222"/>
      <c r="QML77" s="222"/>
      <c r="QMM77" s="222"/>
      <c r="QMN77" s="222"/>
      <c r="QMO77" s="222"/>
      <c r="QMP77" s="222"/>
      <c r="QMQ77" s="222"/>
      <c r="QMR77" s="222"/>
      <c r="QMS77" s="222"/>
      <c r="QMT77" s="222"/>
      <c r="QMU77" s="222"/>
      <c r="QMV77" s="222"/>
      <c r="QMW77" s="222"/>
      <c r="QMX77" s="222"/>
      <c r="QMY77" s="222"/>
      <c r="QMZ77" s="222"/>
      <c r="QNA77" s="222"/>
      <c r="QNB77" s="222"/>
      <c r="QNC77" s="222"/>
      <c r="QND77" s="222"/>
      <c r="QNE77" s="222"/>
      <c r="QNF77" s="222"/>
      <c r="QNG77" s="222"/>
      <c r="QNH77" s="222"/>
      <c r="QNI77" s="222"/>
      <c r="QNJ77" s="222"/>
      <c r="QNK77" s="222"/>
      <c r="QNL77" s="222"/>
      <c r="QNM77" s="222"/>
      <c r="QNN77" s="222"/>
      <c r="QNO77" s="222"/>
      <c r="QNP77" s="222"/>
      <c r="QNQ77" s="222"/>
      <c r="QNR77" s="222"/>
      <c r="QNS77" s="222"/>
      <c r="QNT77" s="222"/>
      <c r="QNU77" s="222"/>
      <c r="QNV77" s="222"/>
      <c r="QNW77" s="222"/>
      <c r="QNX77" s="222"/>
      <c r="QNY77" s="222"/>
      <c r="QNZ77" s="222"/>
      <c r="QOA77" s="222"/>
      <c r="QOB77" s="222"/>
      <c r="QOC77" s="222"/>
      <c r="QOD77" s="222"/>
      <c r="QOE77" s="222"/>
      <c r="QOF77" s="222"/>
      <c r="QOG77" s="222"/>
      <c r="QOH77" s="222"/>
      <c r="QOI77" s="222"/>
      <c r="QOJ77" s="222"/>
      <c r="QOK77" s="222"/>
      <c r="QOL77" s="222"/>
      <c r="QOM77" s="222"/>
      <c r="QON77" s="222"/>
      <c r="QOO77" s="222"/>
      <c r="QOP77" s="222"/>
      <c r="QOQ77" s="222"/>
      <c r="QOR77" s="222"/>
      <c r="QOS77" s="222"/>
      <c r="QOT77" s="222"/>
      <c r="QOU77" s="222"/>
      <c r="QOV77" s="222"/>
      <c r="QOW77" s="222"/>
      <c r="QOX77" s="222"/>
      <c r="QOY77" s="222"/>
      <c r="QOZ77" s="222"/>
      <c r="QPA77" s="222"/>
      <c r="QPB77" s="222"/>
      <c r="QPC77" s="222"/>
      <c r="QPD77" s="222"/>
      <c r="QPE77" s="222"/>
      <c r="QPF77" s="222"/>
      <c r="QPG77" s="222"/>
      <c r="QPH77" s="222"/>
      <c r="QPI77" s="222"/>
      <c r="QPJ77" s="222"/>
      <c r="QPK77" s="222"/>
      <c r="QPL77" s="222"/>
      <c r="QPM77" s="222"/>
      <c r="QPN77" s="222"/>
      <c r="QPO77" s="222"/>
      <c r="QPP77" s="222"/>
      <c r="QPQ77" s="222"/>
      <c r="QPR77" s="222"/>
      <c r="QPS77" s="222"/>
      <c r="QPT77" s="222"/>
      <c r="QPU77" s="222"/>
      <c r="QPV77" s="222"/>
      <c r="QPW77" s="222"/>
      <c r="QPX77" s="222"/>
      <c r="QPY77" s="222"/>
      <c r="QPZ77" s="222"/>
      <c r="QQA77" s="222"/>
      <c r="QQB77" s="222"/>
      <c r="QQC77" s="222"/>
      <c r="QQD77" s="222"/>
      <c r="QQE77" s="222"/>
      <c r="QQF77" s="222"/>
      <c r="QQG77" s="222"/>
      <c r="QQH77" s="222"/>
      <c r="QQI77" s="222"/>
      <c r="QQJ77" s="222"/>
      <c r="QQK77" s="222"/>
      <c r="QQL77" s="222"/>
      <c r="QQM77" s="222"/>
      <c r="QQN77" s="222"/>
      <c r="QQO77" s="222"/>
      <c r="QQP77" s="222"/>
      <c r="QQQ77" s="222"/>
      <c r="QQR77" s="222"/>
      <c r="QQS77" s="222"/>
      <c r="QQT77" s="222"/>
      <c r="QQU77" s="222"/>
      <c r="QQV77" s="222"/>
      <c r="QQW77" s="222"/>
      <c r="QQX77" s="222"/>
      <c r="QQY77" s="222"/>
      <c r="QQZ77" s="222"/>
      <c r="QRA77" s="222"/>
      <c r="QRB77" s="222"/>
      <c r="QRC77" s="222"/>
      <c r="QRD77" s="222"/>
      <c r="QRE77" s="222"/>
      <c r="QRF77" s="222"/>
      <c r="QRG77" s="222"/>
      <c r="QRH77" s="222"/>
      <c r="QRI77" s="222"/>
      <c r="QRJ77" s="222"/>
      <c r="QRK77" s="222"/>
      <c r="QRL77" s="222"/>
      <c r="QRM77" s="222"/>
      <c r="QRN77" s="222"/>
      <c r="QRO77" s="222"/>
      <c r="QRP77" s="222"/>
      <c r="QRQ77" s="222"/>
      <c r="QRR77" s="222"/>
      <c r="QRS77" s="222"/>
      <c r="QRT77" s="222"/>
      <c r="QRU77" s="222"/>
      <c r="QRV77" s="222"/>
      <c r="QRW77" s="222"/>
      <c r="QRX77" s="222"/>
      <c r="QRY77" s="222"/>
      <c r="QRZ77" s="222"/>
      <c r="QSA77" s="222"/>
      <c r="QSB77" s="222"/>
      <c r="QSC77" s="222"/>
      <c r="QSD77" s="222"/>
      <c r="QSE77" s="222"/>
      <c r="QSF77" s="222"/>
      <c r="QSG77" s="222"/>
      <c r="QSH77" s="222"/>
      <c r="QSI77" s="222"/>
      <c r="QSJ77" s="222"/>
      <c r="QSK77" s="222"/>
      <c r="QSL77" s="222"/>
      <c r="QSM77" s="222"/>
      <c r="QSN77" s="222"/>
      <c r="QSO77" s="222"/>
      <c r="QSP77" s="222"/>
      <c r="QSQ77" s="222"/>
      <c r="QSR77" s="222"/>
      <c r="QSS77" s="222"/>
      <c r="QST77" s="222"/>
      <c r="QSU77" s="222"/>
      <c r="QSV77" s="222"/>
      <c r="QSW77" s="222"/>
      <c r="QSX77" s="222"/>
      <c r="QSY77" s="222"/>
      <c r="QSZ77" s="222"/>
      <c r="QTA77" s="222"/>
      <c r="QTB77" s="222"/>
      <c r="QTC77" s="222"/>
      <c r="QTD77" s="222"/>
      <c r="QTE77" s="222"/>
      <c r="QTF77" s="222"/>
      <c r="QTG77" s="222"/>
      <c r="QTH77" s="222"/>
      <c r="QTI77" s="222"/>
      <c r="QTJ77" s="222"/>
      <c r="QTK77" s="222"/>
      <c r="QTL77" s="222"/>
      <c r="QTM77" s="222"/>
      <c r="QTN77" s="222"/>
      <c r="QTO77" s="222"/>
      <c r="QTP77" s="222"/>
      <c r="QTQ77" s="222"/>
      <c r="QTR77" s="222"/>
      <c r="QTS77" s="222"/>
      <c r="QTT77" s="222"/>
      <c r="QTU77" s="222"/>
      <c r="QTV77" s="222"/>
      <c r="QTW77" s="222"/>
      <c r="QTX77" s="222"/>
      <c r="QTY77" s="222"/>
      <c r="QTZ77" s="222"/>
      <c r="QUA77" s="222"/>
      <c r="QUB77" s="222"/>
      <c r="QUC77" s="222"/>
      <c r="QUD77" s="222"/>
      <c r="QUE77" s="222"/>
      <c r="QUF77" s="222"/>
      <c r="QUG77" s="222"/>
      <c r="QUH77" s="222"/>
      <c r="QUI77" s="222"/>
      <c r="QUJ77" s="222"/>
      <c r="QUK77" s="222"/>
      <c r="QUL77" s="222"/>
      <c r="QUM77" s="222"/>
      <c r="QUN77" s="222"/>
      <c r="QUO77" s="222"/>
      <c r="QUP77" s="222"/>
      <c r="QUQ77" s="222"/>
      <c r="QUR77" s="222"/>
      <c r="QUS77" s="222"/>
      <c r="QUT77" s="222"/>
      <c r="QUU77" s="222"/>
      <c r="QUV77" s="222"/>
      <c r="QUW77" s="222"/>
      <c r="QUX77" s="222"/>
      <c r="QUY77" s="222"/>
      <c r="QUZ77" s="222"/>
      <c r="QVA77" s="222"/>
      <c r="QVB77" s="222"/>
      <c r="QVC77" s="222"/>
      <c r="QVD77" s="222"/>
      <c r="QVE77" s="222"/>
      <c r="QVF77" s="222"/>
      <c r="QVG77" s="222"/>
      <c r="QVH77" s="222"/>
      <c r="QVI77" s="222"/>
      <c r="QVJ77" s="222"/>
      <c r="QVK77" s="222"/>
      <c r="QVL77" s="222"/>
      <c r="QVM77" s="222"/>
      <c r="QVN77" s="222"/>
      <c r="QVO77" s="222"/>
      <c r="QVP77" s="222"/>
      <c r="QVQ77" s="222"/>
      <c r="QVR77" s="222"/>
      <c r="QVS77" s="222"/>
      <c r="QVT77" s="222"/>
      <c r="QVU77" s="222"/>
      <c r="QVV77" s="222"/>
      <c r="QVW77" s="222"/>
      <c r="QVX77" s="222"/>
      <c r="QVY77" s="222"/>
      <c r="QVZ77" s="222"/>
      <c r="QWA77" s="222"/>
      <c r="QWB77" s="222"/>
      <c r="QWC77" s="222"/>
      <c r="QWD77" s="222"/>
      <c r="QWE77" s="222"/>
      <c r="QWF77" s="222"/>
      <c r="QWG77" s="222"/>
      <c r="QWH77" s="222"/>
      <c r="QWI77" s="222"/>
      <c r="QWJ77" s="222"/>
      <c r="QWK77" s="222"/>
      <c r="QWL77" s="222"/>
      <c r="QWM77" s="222"/>
      <c r="QWN77" s="222"/>
      <c r="QWO77" s="222"/>
      <c r="QWP77" s="222"/>
      <c r="QWQ77" s="222"/>
      <c r="QWR77" s="222"/>
      <c r="QWS77" s="222"/>
      <c r="QWT77" s="222"/>
      <c r="QWU77" s="222"/>
      <c r="QWV77" s="222"/>
      <c r="QWW77" s="222"/>
      <c r="QWX77" s="222"/>
      <c r="QWY77" s="222"/>
      <c r="QWZ77" s="222"/>
      <c r="QXA77" s="222"/>
      <c r="QXB77" s="222"/>
      <c r="QXC77" s="222"/>
      <c r="QXD77" s="222"/>
      <c r="QXE77" s="222"/>
      <c r="QXF77" s="222"/>
      <c r="QXG77" s="222"/>
      <c r="QXH77" s="222"/>
      <c r="QXI77" s="222"/>
      <c r="QXJ77" s="222"/>
      <c r="QXK77" s="222"/>
      <c r="QXL77" s="222"/>
      <c r="QXM77" s="222"/>
      <c r="QXN77" s="222"/>
      <c r="QXO77" s="222"/>
      <c r="QXP77" s="222"/>
      <c r="QXQ77" s="222"/>
      <c r="QXR77" s="222"/>
      <c r="QXS77" s="222"/>
      <c r="QXT77" s="222"/>
      <c r="QXU77" s="222"/>
      <c r="QXV77" s="222"/>
      <c r="QXW77" s="222"/>
      <c r="QXX77" s="222"/>
      <c r="QXY77" s="222"/>
      <c r="QXZ77" s="222"/>
      <c r="QYA77" s="222"/>
      <c r="QYB77" s="222"/>
      <c r="QYC77" s="222"/>
      <c r="QYD77" s="222"/>
      <c r="QYE77" s="222"/>
      <c r="QYF77" s="222"/>
      <c r="QYG77" s="222"/>
      <c r="QYH77" s="222"/>
      <c r="QYI77" s="222"/>
      <c r="QYJ77" s="222"/>
      <c r="QYK77" s="222"/>
      <c r="QYL77" s="222"/>
      <c r="QYM77" s="222"/>
      <c r="QYN77" s="222"/>
      <c r="QYO77" s="222"/>
      <c r="QYP77" s="222"/>
      <c r="QYQ77" s="222"/>
      <c r="QYR77" s="222"/>
      <c r="QYS77" s="222"/>
      <c r="QYT77" s="222"/>
      <c r="QYU77" s="222"/>
      <c r="QYV77" s="222"/>
      <c r="QYW77" s="222"/>
      <c r="QYX77" s="222"/>
      <c r="QYY77" s="222"/>
      <c r="QYZ77" s="222"/>
      <c r="QZA77" s="222"/>
      <c r="QZB77" s="222"/>
      <c r="QZC77" s="222"/>
      <c r="QZD77" s="222"/>
      <c r="QZE77" s="222"/>
      <c r="QZF77" s="222"/>
      <c r="QZG77" s="222"/>
      <c r="QZH77" s="222"/>
      <c r="QZI77" s="222"/>
      <c r="QZJ77" s="222"/>
      <c r="QZK77" s="222"/>
      <c r="QZL77" s="222"/>
      <c r="QZM77" s="222"/>
      <c r="QZN77" s="222"/>
      <c r="QZO77" s="222"/>
      <c r="QZP77" s="222"/>
      <c r="QZQ77" s="222"/>
      <c r="QZR77" s="222"/>
      <c r="QZS77" s="222"/>
      <c r="QZT77" s="222"/>
      <c r="QZU77" s="222"/>
      <c r="QZV77" s="222"/>
      <c r="QZW77" s="222"/>
      <c r="QZX77" s="222"/>
      <c r="QZY77" s="222"/>
      <c r="QZZ77" s="222"/>
      <c r="RAA77" s="222"/>
      <c r="RAB77" s="222"/>
      <c r="RAC77" s="222"/>
      <c r="RAD77" s="222"/>
      <c r="RAE77" s="222"/>
      <c r="RAF77" s="222"/>
      <c r="RAG77" s="222"/>
      <c r="RAH77" s="222"/>
      <c r="RAI77" s="222"/>
      <c r="RAJ77" s="222"/>
      <c r="RAK77" s="222"/>
      <c r="RAL77" s="222"/>
      <c r="RAM77" s="222"/>
      <c r="RAN77" s="222"/>
      <c r="RAO77" s="222"/>
      <c r="RAP77" s="222"/>
      <c r="RAQ77" s="222"/>
      <c r="RAR77" s="222"/>
      <c r="RAS77" s="222"/>
      <c r="RAT77" s="222"/>
      <c r="RAU77" s="222"/>
      <c r="RAV77" s="222"/>
      <c r="RAW77" s="222"/>
      <c r="RAX77" s="222"/>
      <c r="RAY77" s="222"/>
      <c r="RAZ77" s="222"/>
      <c r="RBA77" s="222"/>
      <c r="RBB77" s="222"/>
      <c r="RBC77" s="222"/>
      <c r="RBD77" s="222"/>
      <c r="RBE77" s="222"/>
      <c r="RBF77" s="222"/>
      <c r="RBG77" s="222"/>
      <c r="RBH77" s="222"/>
      <c r="RBI77" s="222"/>
      <c r="RBJ77" s="222"/>
      <c r="RBK77" s="222"/>
      <c r="RBL77" s="222"/>
      <c r="RBM77" s="222"/>
      <c r="RBN77" s="222"/>
      <c r="RBO77" s="222"/>
      <c r="RBP77" s="222"/>
      <c r="RBQ77" s="222"/>
      <c r="RBR77" s="222"/>
      <c r="RBS77" s="222"/>
      <c r="RBT77" s="222"/>
      <c r="RBU77" s="222"/>
      <c r="RBV77" s="222"/>
      <c r="RBW77" s="222"/>
      <c r="RBX77" s="222"/>
      <c r="RBY77" s="222"/>
      <c r="RBZ77" s="222"/>
      <c r="RCA77" s="222"/>
      <c r="RCB77" s="222"/>
      <c r="RCC77" s="222"/>
      <c r="RCD77" s="222"/>
      <c r="RCE77" s="222"/>
      <c r="RCF77" s="222"/>
      <c r="RCG77" s="222"/>
      <c r="RCH77" s="222"/>
      <c r="RCI77" s="222"/>
      <c r="RCJ77" s="222"/>
      <c r="RCK77" s="222"/>
      <c r="RCL77" s="222"/>
      <c r="RCM77" s="222"/>
      <c r="RCN77" s="222"/>
      <c r="RCO77" s="222"/>
      <c r="RCP77" s="222"/>
      <c r="RCQ77" s="222"/>
      <c r="RCR77" s="222"/>
      <c r="RCS77" s="222"/>
      <c r="RCT77" s="222"/>
      <c r="RCU77" s="222"/>
      <c r="RCV77" s="222"/>
      <c r="RCW77" s="222"/>
      <c r="RCX77" s="222"/>
      <c r="RCY77" s="222"/>
      <c r="RCZ77" s="222"/>
      <c r="RDA77" s="222"/>
      <c r="RDB77" s="222"/>
      <c r="RDC77" s="222"/>
      <c r="RDD77" s="222"/>
      <c r="RDE77" s="222"/>
      <c r="RDF77" s="222"/>
      <c r="RDG77" s="222"/>
      <c r="RDH77" s="222"/>
      <c r="RDI77" s="222"/>
      <c r="RDJ77" s="222"/>
      <c r="RDK77" s="222"/>
      <c r="RDL77" s="222"/>
      <c r="RDM77" s="222"/>
      <c r="RDN77" s="222"/>
      <c r="RDO77" s="222"/>
      <c r="RDP77" s="222"/>
      <c r="RDQ77" s="222"/>
      <c r="RDR77" s="222"/>
      <c r="RDS77" s="222"/>
      <c r="RDT77" s="222"/>
      <c r="RDU77" s="222"/>
      <c r="RDV77" s="222"/>
      <c r="RDW77" s="222"/>
      <c r="RDX77" s="222"/>
      <c r="RDY77" s="222"/>
      <c r="RDZ77" s="222"/>
      <c r="REA77" s="222"/>
      <c r="REB77" s="222"/>
      <c r="REC77" s="222"/>
      <c r="RED77" s="222"/>
      <c r="REE77" s="222"/>
      <c r="REF77" s="222"/>
      <c r="REG77" s="222"/>
      <c r="REH77" s="222"/>
      <c r="REI77" s="222"/>
      <c r="REJ77" s="222"/>
      <c r="REK77" s="222"/>
      <c r="REL77" s="222"/>
      <c r="REM77" s="222"/>
      <c r="REN77" s="222"/>
      <c r="REO77" s="222"/>
      <c r="REP77" s="222"/>
      <c r="REQ77" s="222"/>
      <c r="RER77" s="222"/>
      <c r="RES77" s="222"/>
      <c r="RET77" s="222"/>
      <c r="REU77" s="222"/>
      <c r="REV77" s="222"/>
      <c r="REW77" s="222"/>
      <c r="REX77" s="222"/>
      <c r="REY77" s="222"/>
      <c r="REZ77" s="222"/>
      <c r="RFA77" s="222"/>
      <c r="RFB77" s="222"/>
      <c r="RFC77" s="222"/>
      <c r="RFD77" s="222"/>
      <c r="RFE77" s="222"/>
      <c r="RFF77" s="222"/>
      <c r="RFG77" s="222"/>
      <c r="RFH77" s="222"/>
      <c r="RFI77" s="222"/>
      <c r="RFJ77" s="222"/>
      <c r="RFK77" s="222"/>
      <c r="RFL77" s="222"/>
      <c r="RFM77" s="222"/>
      <c r="RFN77" s="222"/>
      <c r="RFO77" s="222"/>
      <c r="RFP77" s="222"/>
      <c r="RFQ77" s="222"/>
      <c r="RFR77" s="222"/>
      <c r="RFS77" s="222"/>
      <c r="RFT77" s="222"/>
      <c r="RFU77" s="222"/>
      <c r="RFV77" s="222"/>
      <c r="RFW77" s="222"/>
      <c r="RFX77" s="222"/>
      <c r="RFY77" s="222"/>
      <c r="RFZ77" s="222"/>
      <c r="RGA77" s="222"/>
      <c r="RGB77" s="222"/>
      <c r="RGC77" s="222"/>
      <c r="RGD77" s="222"/>
      <c r="RGE77" s="222"/>
      <c r="RGF77" s="222"/>
      <c r="RGG77" s="222"/>
      <c r="RGH77" s="222"/>
      <c r="RGI77" s="222"/>
      <c r="RGJ77" s="222"/>
      <c r="RGK77" s="222"/>
      <c r="RGL77" s="222"/>
      <c r="RGM77" s="222"/>
      <c r="RGN77" s="222"/>
      <c r="RGO77" s="222"/>
      <c r="RGP77" s="222"/>
      <c r="RGQ77" s="222"/>
      <c r="RGR77" s="222"/>
      <c r="RGS77" s="222"/>
      <c r="RGT77" s="222"/>
      <c r="RGU77" s="222"/>
      <c r="RGV77" s="222"/>
      <c r="RGW77" s="222"/>
      <c r="RGX77" s="222"/>
      <c r="RGY77" s="222"/>
      <c r="RGZ77" s="222"/>
      <c r="RHA77" s="222"/>
      <c r="RHB77" s="222"/>
      <c r="RHC77" s="222"/>
      <c r="RHD77" s="222"/>
      <c r="RHE77" s="222"/>
      <c r="RHF77" s="222"/>
      <c r="RHG77" s="222"/>
      <c r="RHH77" s="222"/>
      <c r="RHI77" s="222"/>
      <c r="RHJ77" s="222"/>
      <c r="RHK77" s="222"/>
      <c r="RHL77" s="222"/>
      <c r="RHM77" s="222"/>
      <c r="RHN77" s="222"/>
      <c r="RHO77" s="222"/>
      <c r="RHP77" s="222"/>
      <c r="RHQ77" s="222"/>
      <c r="RHR77" s="222"/>
      <c r="RHS77" s="222"/>
      <c r="RHT77" s="222"/>
      <c r="RHU77" s="222"/>
      <c r="RHV77" s="222"/>
      <c r="RHW77" s="222"/>
      <c r="RHX77" s="222"/>
      <c r="RHY77" s="222"/>
      <c r="RHZ77" s="222"/>
      <c r="RIA77" s="222"/>
      <c r="RIB77" s="222"/>
      <c r="RIC77" s="222"/>
      <c r="RID77" s="222"/>
      <c r="RIE77" s="222"/>
      <c r="RIF77" s="222"/>
      <c r="RIG77" s="222"/>
      <c r="RIH77" s="222"/>
      <c r="RII77" s="222"/>
      <c r="RIJ77" s="222"/>
      <c r="RIK77" s="222"/>
      <c r="RIL77" s="222"/>
      <c r="RIM77" s="222"/>
      <c r="RIN77" s="222"/>
      <c r="RIO77" s="222"/>
      <c r="RIP77" s="222"/>
      <c r="RIQ77" s="222"/>
      <c r="RIR77" s="222"/>
      <c r="RIS77" s="222"/>
      <c r="RIT77" s="222"/>
      <c r="RIU77" s="222"/>
      <c r="RIV77" s="222"/>
      <c r="RIW77" s="222"/>
      <c r="RIX77" s="222"/>
      <c r="RIY77" s="222"/>
      <c r="RIZ77" s="222"/>
      <c r="RJA77" s="222"/>
      <c r="RJB77" s="222"/>
      <c r="RJC77" s="222"/>
      <c r="RJD77" s="222"/>
      <c r="RJE77" s="222"/>
      <c r="RJF77" s="222"/>
      <c r="RJG77" s="222"/>
      <c r="RJH77" s="222"/>
      <c r="RJI77" s="222"/>
      <c r="RJJ77" s="222"/>
      <c r="RJK77" s="222"/>
      <c r="RJL77" s="222"/>
      <c r="RJM77" s="222"/>
      <c r="RJN77" s="222"/>
      <c r="RJO77" s="222"/>
      <c r="RJP77" s="222"/>
      <c r="RJQ77" s="222"/>
      <c r="RJR77" s="222"/>
      <c r="RJS77" s="222"/>
      <c r="RJT77" s="222"/>
      <c r="RJU77" s="222"/>
      <c r="RJV77" s="222"/>
      <c r="RJW77" s="222"/>
      <c r="RJX77" s="222"/>
      <c r="RJY77" s="222"/>
      <c r="RJZ77" s="222"/>
      <c r="RKA77" s="222"/>
      <c r="RKB77" s="222"/>
      <c r="RKC77" s="222"/>
      <c r="RKD77" s="222"/>
      <c r="RKE77" s="222"/>
      <c r="RKF77" s="222"/>
      <c r="RKG77" s="222"/>
      <c r="RKH77" s="222"/>
      <c r="RKI77" s="222"/>
      <c r="RKJ77" s="222"/>
      <c r="RKK77" s="222"/>
      <c r="RKL77" s="222"/>
      <c r="RKM77" s="222"/>
      <c r="RKN77" s="222"/>
      <c r="RKO77" s="222"/>
      <c r="RKP77" s="222"/>
      <c r="RKQ77" s="222"/>
      <c r="RKR77" s="222"/>
      <c r="RKS77" s="222"/>
      <c r="RKT77" s="222"/>
      <c r="RKU77" s="222"/>
      <c r="RKV77" s="222"/>
      <c r="RKW77" s="222"/>
      <c r="RKX77" s="222"/>
      <c r="RKY77" s="222"/>
      <c r="RKZ77" s="222"/>
      <c r="RLA77" s="222"/>
      <c r="RLB77" s="222"/>
      <c r="RLC77" s="222"/>
      <c r="RLD77" s="222"/>
      <c r="RLE77" s="222"/>
      <c r="RLF77" s="222"/>
      <c r="RLG77" s="222"/>
      <c r="RLH77" s="222"/>
      <c r="RLI77" s="222"/>
      <c r="RLJ77" s="222"/>
      <c r="RLK77" s="222"/>
      <c r="RLL77" s="222"/>
      <c r="RLM77" s="222"/>
      <c r="RLN77" s="222"/>
      <c r="RLO77" s="222"/>
      <c r="RLP77" s="222"/>
      <c r="RLQ77" s="222"/>
      <c r="RLR77" s="222"/>
      <c r="RLS77" s="222"/>
      <c r="RLT77" s="222"/>
      <c r="RLU77" s="222"/>
      <c r="RLV77" s="222"/>
      <c r="RLW77" s="222"/>
      <c r="RLX77" s="222"/>
      <c r="RLY77" s="222"/>
      <c r="RLZ77" s="222"/>
      <c r="RMA77" s="222"/>
      <c r="RMB77" s="222"/>
      <c r="RMC77" s="222"/>
      <c r="RMD77" s="222"/>
      <c r="RME77" s="222"/>
      <c r="RMF77" s="222"/>
      <c r="RMG77" s="222"/>
      <c r="RMH77" s="222"/>
      <c r="RMI77" s="222"/>
      <c r="RMJ77" s="222"/>
      <c r="RMK77" s="222"/>
      <c r="RML77" s="222"/>
      <c r="RMM77" s="222"/>
      <c r="RMN77" s="222"/>
      <c r="RMO77" s="222"/>
      <c r="RMP77" s="222"/>
      <c r="RMQ77" s="222"/>
      <c r="RMR77" s="222"/>
      <c r="RMS77" s="222"/>
      <c r="RMT77" s="222"/>
      <c r="RMU77" s="222"/>
      <c r="RMV77" s="222"/>
      <c r="RMW77" s="222"/>
      <c r="RMX77" s="222"/>
      <c r="RMY77" s="222"/>
      <c r="RMZ77" s="222"/>
      <c r="RNA77" s="222"/>
      <c r="RNB77" s="222"/>
      <c r="RNC77" s="222"/>
      <c r="RND77" s="222"/>
      <c r="RNE77" s="222"/>
      <c r="RNF77" s="222"/>
      <c r="RNG77" s="222"/>
      <c r="RNH77" s="222"/>
      <c r="RNI77" s="222"/>
      <c r="RNJ77" s="222"/>
      <c r="RNK77" s="222"/>
      <c r="RNL77" s="222"/>
      <c r="RNM77" s="222"/>
      <c r="RNN77" s="222"/>
      <c r="RNO77" s="222"/>
      <c r="RNP77" s="222"/>
      <c r="RNQ77" s="222"/>
      <c r="RNR77" s="222"/>
      <c r="RNS77" s="222"/>
      <c r="RNT77" s="222"/>
      <c r="RNU77" s="222"/>
      <c r="RNV77" s="222"/>
      <c r="RNW77" s="222"/>
      <c r="RNX77" s="222"/>
      <c r="RNY77" s="222"/>
      <c r="RNZ77" s="222"/>
      <c r="ROA77" s="222"/>
      <c r="ROB77" s="222"/>
      <c r="ROC77" s="222"/>
      <c r="ROD77" s="222"/>
      <c r="ROE77" s="222"/>
      <c r="ROF77" s="222"/>
      <c r="ROG77" s="222"/>
      <c r="ROH77" s="222"/>
      <c r="ROI77" s="222"/>
      <c r="ROJ77" s="222"/>
      <c r="ROK77" s="222"/>
      <c r="ROL77" s="222"/>
      <c r="ROM77" s="222"/>
      <c r="RON77" s="222"/>
      <c r="ROO77" s="222"/>
      <c r="ROP77" s="222"/>
      <c r="ROQ77" s="222"/>
      <c r="ROR77" s="222"/>
      <c r="ROS77" s="222"/>
      <c r="ROT77" s="222"/>
      <c r="ROU77" s="222"/>
      <c r="ROV77" s="222"/>
      <c r="ROW77" s="222"/>
      <c r="ROX77" s="222"/>
      <c r="ROY77" s="222"/>
      <c r="ROZ77" s="222"/>
      <c r="RPA77" s="222"/>
      <c r="RPB77" s="222"/>
      <c r="RPC77" s="222"/>
      <c r="RPD77" s="222"/>
      <c r="RPE77" s="222"/>
      <c r="RPF77" s="222"/>
      <c r="RPG77" s="222"/>
      <c r="RPH77" s="222"/>
      <c r="RPI77" s="222"/>
      <c r="RPJ77" s="222"/>
      <c r="RPK77" s="222"/>
      <c r="RPL77" s="222"/>
      <c r="RPM77" s="222"/>
      <c r="RPN77" s="222"/>
      <c r="RPO77" s="222"/>
      <c r="RPP77" s="222"/>
      <c r="RPQ77" s="222"/>
      <c r="RPR77" s="222"/>
      <c r="RPS77" s="222"/>
      <c r="RPT77" s="222"/>
      <c r="RPU77" s="222"/>
      <c r="RPV77" s="222"/>
      <c r="RPW77" s="222"/>
      <c r="RPX77" s="222"/>
      <c r="RPY77" s="222"/>
      <c r="RPZ77" s="222"/>
      <c r="RQA77" s="222"/>
      <c r="RQB77" s="222"/>
      <c r="RQC77" s="222"/>
      <c r="RQD77" s="222"/>
      <c r="RQE77" s="222"/>
      <c r="RQF77" s="222"/>
      <c r="RQG77" s="222"/>
      <c r="RQH77" s="222"/>
      <c r="RQI77" s="222"/>
      <c r="RQJ77" s="222"/>
      <c r="RQK77" s="222"/>
      <c r="RQL77" s="222"/>
      <c r="RQM77" s="222"/>
      <c r="RQN77" s="222"/>
      <c r="RQO77" s="222"/>
      <c r="RQP77" s="222"/>
      <c r="RQQ77" s="222"/>
      <c r="RQR77" s="222"/>
      <c r="RQS77" s="222"/>
      <c r="RQT77" s="222"/>
      <c r="RQU77" s="222"/>
      <c r="RQV77" s="222"/>
      <c r="RQW77" s="222"/>
      <c r="RQX77" s="222"/>
      <c r="RQY77" s="222"/>
      <c r="RQZ77" s="222"/>
      <c r="RRA77" s="222"/>
      <c r="RRB77" s="222"/>
      <c r="RRC77" s="222"/>
      <c r="RRD77" s="222"/>
      <c r="RRE77" s="222"/>
      <c r="RRF77" s="222"/>
      <c r="RRG77" s="222"/>
      <c r="RRH77" s="222"/>
      <c r="RRI77" s="222"/>
      <c r="RRJ77" s="222"/>
      <c r="RRK77" s="222"/>
      <c r="RRL77" s="222"/>
      <c r="RRM77" s="222"/>
      <c r="RRN77" s="222"/>
      <c r="RRO77" s="222"/>
      <c r="RRP77" s="222"/>
      <c r="RRQ77" s="222"/>
      <c r="RRR77" s="222"/>
      <c r="RRS77" s="222"/>
      <c r="RRT77" s="222"/>
      <c r="RRU77" s="222"/>
      <c r="RRV77" s="222"/>
      <c r="RRW77" s="222"/>
      <c r="RRX77" s="222"/>
      <c r="RRY77" s="222"/>
      <c r="RRZ77" s="222"/>
      <c r="RSA77" s="222"/>
      <c r="RSB77" s="222"/>
      <c r="RSC77" s="222"/>
      <c r="RSD77" s="222"/>
      <c r="RSE77" s="222"/>
      <c r="RSF77" s="222"/>
      <c r="RSG77" s="222"/>
      <c r="RSH77" s="222"/>
      <c r="RSI77" s="222"/>
      <c r="RSJ77" s="222"/>
      <c r="RSK77" s="222"/>
      <c r="RSL77" s="222"/>
      <c r="RSM77" s="222"/>
      <c r="RSN77" s="222"/>
      <c r="RSO77" s="222"/>
      <c r="RSP77" s="222"/>
      <c r="RSQ77" s="222"/>
      <c r="RSR77" s="222"/>
      <c r="RSS77" s="222"/>
      <c r="RST77" s="222"/>
      <c r="RSU77" s="222"/>
      <c r="RSV77" s="222"/>
      <c r="RSW77" s="222"/>
      <c r="RSX77" s="222"/>
      <c r="RSY77" s="222"/>
      <c r="RSZ77" s="222"/>
      <c r="RTA77" s="222"/>
      <c r="RTB77" s="222"/>
      <c r="RTC77" s="222"/>
      <c r="RTD77" s="222"/>
      <c r="RTE77" s="222"/>
      <c r="RTF77" s="222"/>
      <c r="RTG77" s="222"/>
      <c r="RTH77" s="222"/>
      <c r="RTI77" s="222"/>
      <c r="RTJ77" s="222"/>
      <c r="RTK77" s="222"/>
      <c r="RTL77" s="222"/>
      <c r="RTM77" s="222"/>
      <c r="RTN77" s="222"/>
      <c r="RTO77" s="222"/>
      <c r="RTP77" s="222"/>
      <c r="RTQ77" s="222"/>
      <c r="RTR77" s="222"/>
      <c r="RTS77" s="222"/>
      <c r="RTT77" s="222"/>
      <c r="RTU77" s="222"/>
      <c r="RTV77" s="222"/>
      <c r="RTW77" s="222"/>
      <c r="RTX77" s="222"/>
      <c r="RTY77" s="222"/>
      <c r="RTZ77" s="222"/>
      <c r="RUA77" s="222"/>
      <c r="RUB77" s="222"/>
      <c r="RUC77" s="222"/>
      <c r="RUD77" s="222"/>
      <c r="RUE77" s="222"/>
      <c r="RUF77" s="222"/>
      <c r="RUG77" s="222"/>
      <c r="RUH77" s="222"/>
      <c r="RUI77" s="222"/>
      <c r="RUJ77" s="222"/>
      <c r="RUK77" s="222"/>
      <c r="RUL77" s="222"/>
      <c r="RUM77" s="222"/>
      <c r="RUN77" s="222"/>
      <c r="RUO77" s="222"/>
      <c r="RUP77" s="222"/>
      <c r="RUQ77" s="222"/>
      <c r="RUR77" s="222"/>
      <c r="RUS77" s="222"/>
      <c r="RUT77" s="222"/>
      <c r="RUU77" s="222"/>
      <c r="RUV77" s="222"/>
      <c r="RUW77" s="222"/>
      <c r="RUX77" s="222"/>
      <c r="RUY77" s="222"/>
      <c r="RUZ77" s="222"/>
      <c r="RVA77" s="222"/>
      <c r="RVB77" s="222"/>
      <c r="RVC77" s="222"/>
      <c r="RVD77" s="222"/>
      <c r="RVE77" s="222"/>
      <c r="RVF77" s="222"/>
      <c r="RVG77" s="222"/>
      <c r="RVH77" s="222"/>
      <c r="RVI77" s="222"/>
      <c r="RVJ77" s="222"/>
      <c r="RVK77" s="222"/>
      <c r="RVL77" s="222"/>
      <c r="RVM77" s="222"/>
      <c r="RVN77" s="222"/>
      <c r="RVO77" s="222"/>
      <c r="RVP77" s="222"/>
      <c r="RVQ77" s="222"/>
      <c r="RVR77" s="222"/>
      <c r="RVS77" s="222"/>
      <c r="RVT77" s="222"/>
      <c r="RVU77" s="222"/>
      <c r="RVV77" s="222"/>
      <c r="RVW77" s="222"/>
      <c r="RVX77" s="222"/>
      <c r="RVY77" s="222"/>
      <c r="RVZ77" s="222"/>
      <c r="RWA77" s="222"/>
      <c r="RWB77" s="222"/>
      <c r="RWC77" s="222"/>
      <c r="RWD77" s="222"/>
      <c r="RWE77" s="222"/>
      <c r="RWF77" s="222"/>
      <c r="RWG77" s="222"/>
      <c r="RWH77" s="222"/>
      <c r="RWI77" s="222"/>
      <c r="RWJ77" s="222"/>
      <c r="RWK77" s="222"/>
      <c r="RWL77" s="222"/>
      <c r="RWM77" s="222"/>
      <c r="RWN77" s="222"/>
      <c r="RWO77" s="222"/>
      <c r="RWP77" s="222"/>
      <c r="RWQ77" s="222"/>
      <c r="RWR77" s="222"/>
      <c r="RWS77" s="222"/>
      <c r="RWT77" s="222"/>
      <c r="RWU77" s="222"/>
      <c r="RWV77" s="222"/>
      <c r="RWW77" s="222"/>
      <c r="RWX77" s="222"/>
      <c r="RWY77" s="222"/>
      <c r="RWZ77" s="222"/>
      <c r="RXA77" s="222"/>
      <c r="RXB77" s="222"/>
      <c r="RXC77" s="222"/>
      <c r="RXD77" s="222"/>
      <c r="RXE77" s="222"/>
      <c r="RXF77" s="222"/>
      <c r="RXG77" s="222"/>
      <c r="RXH77" s="222"/>
      <c r="RXI77" s="222"/>
      <c r="RXJ77" s="222"/>
      <c r="RXK77" s="222"/>
      <c r="RXL77" s="222"/>
      <c r="RXM77" s="222"/>
      <c r="RXN77" s="222"/>
      <c r="RXO77" s="222"/>
      <c r="RXP77" s="222"/>
      <c r="RXQ77" s="222"/>
      <c r="RXR77" s="222"/>
      <c r="RXS77" s="222"/>
      <c r="RXT77" s="222"/>
      <c r="RXU77" s="222"/>
      <c r="RXV77" s="222"/>
      <c r="RXW77" s="222"/>
      <c r="RXX77" s="222"/>
      <c r="RXY77" s="222"/>
      <c r="RXZ77" s="222"/>
      <c r="RYA77" s="222"/>
      <c r="RYB77" s="222"/>
      <c r="RYC77" s="222"/>
      <c r="RYD77" s="222"/>
      <c r="RYE77" s="222"/>
      <c r="RYF77" s="222"/>
      <c r="RYG77" s="222"/>
      <c r="RYH77" s="222"/>
      <c r="RYI77" s="222"/>
      <c r="RYJ77" s="222"/>
      <c r="RYK77" s="222"/>
      <c r="RYL77" s="222"/>
      <c r="RYM77" s="222"/>
      <c r="RYN77" s="222"/>
      <c r="RYO77" s="222"/>
      <c r="RYP77" s="222"/>
      <c r="RYQ77" s="222"/>
      <c r="RYR77" s="222"/>
      <c r="RYS77" s="222"/>
      <c r="RYT77" s="222"/>
      <c r="RYU77" s="222"/>
      <c r="RYV77" s="222"/>
      <c r="RYW77" s="222"/>
      <c r="RYX77" s="222"/>
      <c r="RYY77" s="222"/>
      <c r="RYZ77" s="222"/>
      <c r="RZA77" s="222"/>
      <c r="RZB77" s="222"/>
      <c r="RZC77" s="222"/>
      <c r="RZD77" s="222"/>
      <c r="RZE77" s="222"/>
      <c r="RZF77" s="222"/>
      <c r="RZG77" s="222"/>
      <c r="RZH77" s="222"/>
      <c r="RZI77" s="222"/>
      <c r="RZJ77" s="222"/>
      <c r="RZK77" s="222"/>
      <c r="RZL77" s="222"/>
      <c r="RZM77" s="222"/>
      <c r="RZN77" s="222"/>
      <c r="RZO77" s="222"/>
      <c r="RZP77" s="222"/>
      <c r="RZQ77" s="222"/>
      <c r="RZR77" s="222"/>
      <c r="RZS77" s="222"/>
      <c r="RZT77" s="222"/>
      <c r="RZU77" s="222"/>
      <c r="RZV77" s="222"/>
      <c r="RZW77" s="222"/>
      <c r="RZX77" s="222"/>
      <c r="RZY77" s="222"/>
      <c r="RZZ77" s="222"/>
      <c r="SAA77" s="222"/>
      <c r="SAB77" s="222"/>
      <c r="SAC77" s="222"/>
      <c r="SAD77" s="222"/>
      <c r="SAE77" s="222"/>
      <c r="SAF77" s="222"/>
      <c r="SAG77" s="222"/>
      <c r="SAH77" s="222"/>
      <c r="SAI77" s="222"/>
      <c r="SAJ77" s="222"/>
      <c r="SAK77" s="222"/>
      <c r="SAL77" s="222"/>
      <c r="SAM77" s="222"/>
      <c r="SAN77" s="222"/>
      <c r="SAO77" s="222"/>
      <c r="SAP77" s="222"/>
      <c r="SAQ77" s="222"/>
      <c r="SAR77" s="222"/>
      <c r="SAS77" s="222"/>
      <c r="SAT77" s="222"/>
      <c r="SAU77" s="222"/>
      <c r="SAV77" s="222"/>
      <c r="SAW77" s="222"/>
      <c r="SAX77" s="222"/>
      <c r="SAY77" s="222"/>
      <c r="SAZ77" s="222"/>
      <c r="SBA77" s="222"/>
      <c r="SBB77" s="222"/>
      <c r="SBC77" s="222"/>
      <c r="SBD77" s="222"/>
      <c r="SBE77" s="222"/>
      <c r="SBF77" s="222"/>
      <c r="SBG77" s="222"/>
      <c r="SBH77" s="222"/>
      <c r="SBI77" s="222"/>
      <c r="SBJ77" s="222"/>
      <c r="SBK77" s="222"/>
      <c r="SBL77" s="222"/>
      <c r="SBM77" s="222"/>
      <c r="SBN77" s="222"/>
      <c r="SBO77" s="222"/>
      <c r="SBP77" s="222"/>
      <c r="SBQ77" s="222"/>
      <c r="SBR77" s="222"/>
      <c r="SBS77" s="222"/>
      <c r="SBT77" s="222"/>
      <c r="SBU77" s="222"/>
      <c r="SBV77" s="222"/>
      <c r="SBW77" s="222"/>
      <c r="SBX77" s="222"/>
      <c r="SBY77" s="222"/>
      <c r="SBZ77" s="222"/>
      <c r="SCA77" s="222"/>
      <c r="SCB77" s="222"/>
      <c r="SCC77" s="222"/>
      <c r="SCD77" s="222"/>
      <c r="SCE77" s="222"/>
      <c r="SCF77" s="222"/>
      <c r="SCG77" s="222"/>
      <c r="SCH77" s="222"/>
      <c r="SCI77" s="222"/>
      <c r="SCJ77" s="222"/>
      <c r="SCK77" s="222"/>
      <c r="SCL77" s="222"/>
      <c r="SCM77" s="222"/>
      <c r="SCN77" s="222"/>
      <c r="SCO77" s="222"/>
      <c r="SCP77" s="222"/>
      <c r="SCQ77" s="222"/>
      <c r="SCR77" s="222"/>
      <c r="SCS77" s="222"/>
      <c r="SCT77" s="222"/>
      <c r="SCU77" s="222"/>
      <c r="SCV77" s="222"/>
      <c r="SCW77" s="222"/>
      <c r="SCX77" s="222"/>
      <c r="SCY77" s="222"/>
      <c r="SCZ77" s="222"/>
      <c r="SDA77" s="222"/>
      <c r="SDB77" s="222"/>
      <c r="SDC77" s="222"/>
      <c r="SDD77" s="222"/>
      <c r="SDE77" s="222"/>
      <c r="SDF77" s="222"/>
      <c r="SDG77" s="222"/>
      <c r="SDH77" s="222"/>
      <c r="SDI77" s="222"/>
      <c r="SDJ77" s="222"/>
      <c r="SDK77" s="222"/>
      <c r="SDL77" s="222"/>
      <c r="SDM77" s="222"/>
      <c r="SDN77" s="222"/>
      <c r="SDO77" s="222"/>
      <c r="SDP77" s="222"/>
      <c r="SDQ77" s="222"/>
      <c r="SDR77" s="222"/>
      <c r="SDS77" s="222"/>
      <c r="SDT77" s="222"/>
      <c r="SDU77" s="222"/>
      <c r="SDV77" s="222"/>
      <c r="SDW77" s="222"/>
      <c r="SDX77" s="222"/>
      <c r="SDY77" s="222"/>
      <c r="SDZ77" s="222"/>
      <c r="SEA77" s="222"/>
      <c r="SEB77" s="222"/>
      <c r="SEC77" s="222"/>
      <c r="SED77" s="222"/>
      <c r="SEE77" s="222"/>
      <c r="SEF77" s="222"/>
      <c r="SEG77" s="222"/>
      <c r="SEH77" s="222"/>
      <c r="SEI77" s="222"/>
      <c r="SEJ77" s="222"/>
      <c r="SEK77" s="222"/>
      <c r="SEL77" s="222"/>
      <c r="SEM77" s="222"/>
      <c r="SEN77" s="222"/>
      <c r="SEO77" s="222"/>
      <c r="SEP77" s="222"/>
      <c r="SEQ77" s="222"/>
      <c r="SER77" s="222"/>
      <c r="SES77" s="222"/>
      <c r="SET77" s="222"/>
      <c r="SEU77" s="222"/>
      <c r="SEV77" s="222"/>
      <c r="SEW77" s="222"/>
      <c r="SEX77" s="222"/>
      <c r="SEY77" s="222"/>
      <c r="SEZ77" s="222"/>
      <c r="SFA77" s="222"/>
      <c r="SFB77" s="222"/>
      <c r="SFC77" s="222"/>
      <c r="SFD77" s="222"/>
      <c r="SFE77" s="222"/>
      <c r="SFF77" s="222"/>
      <c r="SFG77" s="222"/>
      <c r="SFH77" s="222"/>
      <c r="SFI77" s="222"/>
      <c r="SFJ77" s="222"/>
      <c r="SFK77" s="222"/>
      <c r="SFL77" s="222"/>
      <c r="SFM77" s="222"/>
      <c r="SFN77" s="222"/>
      <c r="SFO77" s="222"/>
      <c r="SFP77" s="222"/>
      <c r="SFQ77" s="222"/>
      <c r="SFR77" s="222"/>
      <c r="SFS77" s="222"/>
      <c r="SFT77" s="222"/>
      <c r="SFU77" s="222"/>
      <c r="SFV77" s="222"/>
      <c r="SFW77" s="222"/>
      <c r="SFX77" s="222"/>
      <c r="SFY77" s="222"/>
      <c r="SFZ77" s="222"/>
      <c r="SGA77" s="222"/>
      <c r="SGB77" s="222"/>
      <c r="SGC77" s="222"/>
      <c r="SGD77" s="222"/>
      <c r="SGE77" s="222"/>
      <c r="SGF77" s="222"/>
      <c r="SGG77" s="222"/>
      <c r="SGH77" s="222"/>
      <c r="SGI77" s="222"/>
      <c r="SGJ77" s="222"/>
      <c r="SGK77" s="222"/>
      <c r="SGL77" s="222"/>
      <c r="SGM77" s="222"/>
      <c r="SGN77" s="222"/>
      <c r="SGO77" s="222"/>
      <c r="SGP77" s="222"/>
      <c r="SGQ77" s="222"/>
      <c r="SGR77" s="222"/>
      <c r="SGS77" s="222"/>
      <c r="SGT77" s="222"/>
      <c r="SGU77" s="222"/>
      <c r="SGV77" s="222"/>
      <c r="SGW77" s="222"/>
      <c r="SGX77" s="222"/>
      <c r="SGY77" s="222"/>
      <c r="SGZ77" s="222"/>
      <c r="SHA77" s="222"/>
      <c r="SHB77" s="222"/>
      <c r="SHC77" s="222"/>
      <c r="SHD77" s="222"/>
      <c r="SHE77" s="222"/>
      <c r="SHF77" s="222"/>
      <c r="SHG77" s="222"/>
      <c r="SHH77" s="222"/>
      <c r="SHI77" s="222"/>
      <c r="SHJ77" s="222"/>
      <c r="SHK77" s="222"/>
      <c r="SHL77" s="222"/>
      <c r="SHM77" s="222"/>
      <c r="SHN77" s="222"/>
      <c r="SHO77" s="222"/>
      <c r="SHP77" s="222"/>
      <c r="SHQ77" s="222"/>
      <c r="SHR77" s="222"/>
      <c r="SHS77" s="222"/>
      <c r="SHT77" s="222"/>
      <c r="SHU77" s="222"/>
      <c r="SHV77" s="222"/>
      <c r="SHW77" s="222"/>
      <c r="SHX77" s="222"/>
      <c r="SHY77" s="222"/>
      <c r="SHZ77" s="222"/>
      <c r="SIA77" s="222"/>
      <c r="SIB77" s="222"/>
      <c r="SIC77" s="222"/>
      <c r="SID77" s="222"/>
      <c r="SIE77" s="222"/>
      <c r="SIF77" s="222"/>
      <c r="SIG77" s="222"/>
      <c r="SIH77" s="222"/>
      <c r="SII77" s="222"/>
      <c r="SIJ77" s="222"/>
      <c r="SIK77" s="222"/>
      <c r="SIL77" s="222"/>
      <c r="SIM77" s="222"/>
      <c r="SIN77" s="222"/>
      <c r="SIO77" s="222"/>
      <c r="SIP77" s="222"/>
      <c r="SIQ77" s="222"/>
      <c r="SIR77" s="222"/>
      <c r="SIS77" s="222"/>
      <c r="SIT77" s="222"/>
      <c r="SIU77" s="222"/>
      <c r="SIV77" s="222"/>
      <c r="SIW77" s="222"/>
      <c r="SIX77" s="222"/>
      <c r="SIY77" s="222"/>
      <c r="SIZ77" s="222"/>
      <c r="SJA77" s="222"/>
      <c r="SJB77" s="222"/>
      <c r="SJC77" s="222"/>
      <c r="SJD77" s="222"/>
      <c r="SJE77" s="222"/>
      <c r="SJF77" s="222"/>
      <c r="SJG77" s="222"/>
      <c r="SJH77" s="222"/>
      <c r="SJI77" s="222"/>
      <c r="SJJ77" s="222"/>
      <c r="SJK77" s="222"/>
      <c r="SJL77" s="222"/>
      <c r="SJM77" s="222"/>
      <c r="SJN77" s="222"/>
      <c r="SJO77" s="222"/>
      <c r="SJP77" s="222"/>
      <c r="SJQ77" s="222"/>
      <c r="SJR77" s="222"/>
      <c r="SJS77" s="222"/>
      <c r="SJT77" s="222"/>
      <c r="SJU77" s="222"/>
      <c r="SJV77" s="222"/>
      <c r="SJW77" s="222"/>
      <c r="SJX77" s="222"/>
      <c r="SJY77" s="222"/>
      <c r="SJZ77" s="222"/>
      <c r="SKA77" s="222"/>
      <c r="SKB77" s="222"/>
      <c r="SKC77" s="222"/>
      <c r="SKD77" s="222"/>
      <c r="SKE77" s="222"/>
      <c r="SKF77" s="222"/>
      <c r="SKG77" s="222"/>
      <c r="SKH77" s="222"/>
      <c r="SKI77" s="222"/>
      <c r="SKJ77" s="222"/>
      <c r="SKK77" s="222"/>
      <c r="SKL77" s="222"/>
      <c r="SKM77" s="222"/>
      <c r="SKN77" s="222"/>
      <c r="SKO77" s="222"/>
      <c r="SKP77" s="222"/>
      <c r="SKQ77" s="222"/>
      <c r="SKR77" s="222"/>
      <c r="SKS77" s="222"/>
      <c r="SKT77" s="222"/>
      <c r="SKU77" s="222"/>
      <c r="SKV77" s="222"/>
      <c r="SKW77" s="222"/>
      <c r="SKX77" s="222"/>
      <c r="SKY77" s="222"/>
      <c r="SKZ77" s="222"/>
      <c r="SLA77" s="222"/>
      <c r="SLB77" s="222"/>
      <c r="SLC77" s="222"/>
      <c r="SLD77" s="222"/>
      <c r="SLE77" s="222"/>
      <c r="SLF77" s="222"/>
      <c r="SLG77" s="222"/>
      <c r="SLH77" s="222"/>
      <c r="SLI77" s="222"/>
      <c r="SLJ77" s="222"/>
      <c r="SLK77" s="222"/>
      <c r="SLL77" s="222"/>
      <c r="SLM77" s="222"/>
      <c r="SLN77" s="222"/>
      <c r="SLO77" s="222"/>
      <c r="SLP77" s="222"/>
      <c r="SLQ77" s="222"/>
      <c r="SLR77" s="222"/>
      <c r="SLS77" s="222"/>
      <c r="SLT77" s="222"/>
      <c r="SLU77" s="222"/>
      <c r="SLV77" s="222"/>
      <c r="SLW77" s="222"/>
      <c r="SLX77" s="222"/>
      <c r="SLY77" s="222"/>
      <c r="SLZ77" s="222"/>
      <c r="SMA77" s="222"/>
      <c r="SMB77" s="222"/>
      <c r="SMC77" s="222"/>
      <c r="SMD77" s="222"/>
      <c r="SME77" s="222"/>
      <c r="SMF77" s="222"/>
      <c r="SMG77" s="222"/>
      <c r="SMH77" s="222"/>
      <c r="SMI77" s="222"/>
      <c r="SMJ77" s="222"/>
      <c r="SMK77" s="222"/>
      <c r="SML77" s="222"/>
      <c r="SMM77" s="222"/>
      <c r="SMN77" s="222"/>
      <c r="SMO77" s="222"/>
      <c r="SMP77" s="222"/>
      <c r="SMQ77" s="222"/>
      <c r="SMR77" s="222"/>
      <c r="SMS77" s="222"/>
      <c r="SMT77" s="222"/>
      <c r="SMU77" s="222"/>
      <c r="SMV77" s="222"/>
      <c r="SMW77" s="222"/>
      <c r="SMX77" s="222"/>
      <c r="SMY77" s="222"/>
      <c r="SMZ77" s="222"/>
      <c r="SNA77" s="222"/>
      <c r="SNB77" s="222"/>
      <c r="SNC77" s="222"/>
      <c r="SND77" s="222"/>
      <c r="SNE77" s="222"/>
      <c r="SNF77" s="222"/>
      <c r="SNG77" s="222"/>
      <c r="SNH77" s="222"/>
      <c r="SNI77" s="222"/>
      <c r="SNJ77" s="222"/>
      <c r="SNK77" s="222"/>
      <c r="SNL77" s="222"/>
      <c r="SNM77" s="222"/>
      <c r="SNN77" s="222"/>
      <c r="SNO77" s="222"/>
      <c r="SNP77" s="222"/>
      <c r="SNQ77" s="222"/>
      <c r="SNR77" s="222"/>
      <c r="SNS77" s="222"/>
      <c r="SNT77" s="222"/>
      <c r="SNU77" s="222"/>
      <c r="SNV77" s="222"/>
      <c r="SNW77" s="222"/>
      <c r="SNX77" s="222"/>
      <c r="SNY77" s="222"/>
      <c r="SNZ77" s="222"/>
      <c r="SOA77" s="222"/>
      <c r="SOB77" s="222"/>
      <c r="SOC77" s="222"/>
      <c r="SOD77" s="222"/>
      <c r="SOE77" s="222"/>
      <c r="SOF77" s="222"/>
      <c r="SOG77" s="222"/>
      <c r="SOH77" s="222"/>
      <c r="SOI77" s="222"/>
      <c r="SOJ77" s="222"/>
      <c r="SOK77" s="222"/>
      <c r="SOL77" s="222"/>
      <c r="SOM77" s="222"/>
      <c r="SON77" s="222"/>
      <c r="SOO77" s="222"/>
      <c r="SOP77" s="222"/>
      <c r="SOQ77" s="222"/>
      <c r="SOR77" s="222"/>
      <c r="SOS77" s="222"/>
      <c r="SOT77" s="222"/>
      <c r="SOU77" s="222"/>
      <c r="SOV77" s="222"/>
      <c r="SOW77" s="222"/>
      <c r="SOX77" s="222"/>
      <c r="SOY77" s="222"/>
      <c r="SOZ77" s="222"/>
      <c r="SPA77" s="222"/>
      <c r="SPB77" s="222"/>
      <c r="SPC77" s="222"/>
      <c r="SPD77" s="222"/>
      <c r="SPE77" s="222"/>
      <c r="SPF77" s="222"/>
      <c r="SPG77" s="222"/>
      <c r="SPH77" s="222"/>
      <c r="SPI77" s="222"/>
      <c r="SPJ77" s="222"/>
      <c r="SPK77" s="222"/>
      <c r="SPL77" s="222"/>
      <c r="SPM77" s="222"/>
      <c r="SPN77" s="222"/>
      <c r="SPO77" s="222"/>
      <c r="SPP77" s="222"/>
      <c r="SPQ77" s="222"/>
      <c r="SPR77" s="222"/>
      <c r="SPS77" s="222"/>
      <c r="SPT77" s="222"/>
      <c r="SPU77" s="222"/>
      <c r="SPV77" s="222"/>
      <c r="SPW77" s="222"/>
      <c r="SPX77" s="222"/>
      <c r="SPY77" s="222"/>
      <c r="SPZ77" s="222"/>
      <c r="SQA77" s="222"/>
      <c r="SQB77" s="222"/>
      <c r="SQC77" s="222"/>
      <c r="SQD77" s="222"/>
      <c r="SQE77" s="222"/>
      <c r="SQF77" s="222"/>
      <c r="SQG77" s="222"/>
      <c r="SQH77" s="222"/>
      <c r="SQI77" s="222"/>
      <c r="SQJ77" s="222"/>
      <c r="SQK77" s="222"/>
      <c r="SQL77" s="222"/>
      <c r="SQM77" s="222"/>
      <c r="SQN77" s="222"/>
      <c r="SQO77" s="222"/>
      <c r="SQP77" s="222"/>
      <c r="SQQ77" s="222"/>
      <c r="SQR77" s="222"/>
      <c r="SQS77" s="222"/>
      <c r="SQT77" s="222"/>
      <c r="SQU77" s="222"/>
      <c r="SQV77" s="222"/>
      <c r="SQW77" s="222"/>
      <c r="SQX77" s="222"/>
      <c r="SQY77" s="222"/>
      <c r="SQZ77" s="222"/>
      <c r="SRA77" s="222"/>
      <c r="SRB77" s="222"/>
      <c r="SRC77" s="222"/>
      <c r="SRD77" s="222"/>
      <c r="SRE77" s="222"/>
      <c r="SRF77" s="222"/>
      <c r="SRG77" s="222"/>
      <c r="SRH77" s="222"/>
      <c r="SRI77" s="222"/>
      <c r="SRJ77" s="222"/>
      <c r="SRK77" s="222"/>
      <c r="SRL77" s="222"/>
      <c r="SRM77" s="222"/>
      <c r="SRN77" s="222"/>
      <c r="SRO77" s="222"/>
      <c r="SRP77" s="222"/>
      <c r="SRQ77" s="222"/>
      <c r="SRR77" s="222"/>
      <c r="SRS77" s="222"/>
      <c r="SRT77" s="222"/>
      <c r="SRU77" s="222"/>
      <c r="SRV77" s="222"/>
      <c r="SRW77" s="222"/>
      <c r="SRX77" s="222"/>
      <c r="SRY77" s="222"/>
      <c r="SRZ77" s="222"/>
      <c r="SSA77" s="222"/>
      <c r="SSB77" s="222"/>
      <c r="SSC77" s="222"/>
      <c r="SSD77" s="222"/>
      <c r="SSE77" s="222"/>
      <c r="SSF77" s="222"/>
      <c r="SSG77" s="222"/>
      <c r="SSH77" s="222"/>
      <c r="SSI77" s="222"/>
      <c r="SSJ77" s="222"/>
      <c r="SSK77" s="222"/>
      <c r="SSL77" s="222"/>
      <c r="SSM77" s="222"/>
      <c r="SSN77" s="222"/>
      <c r="SSO77" s="222"/>
      <c r="SSP77" s="222"/>
      <c r="SSQ77" s="222"/>
      <c r="SSR77" s="222"/>
      <c r="SSS77" s="222"/>
      <c r="SST77" s="222"/>
      <c r="SSU77" s="222"/>
      <c r="SSV77" s="222"/>
      <c r="SSW77" s="222"/>
      <c r="SSX77" s="222"/>
      <c r="SSY77" s="222"/>
      <c r="SSZ77" s="222"/>
      <c r="STA77" s="222"/>
      <c r="STB77" s="222"/>
      <c r="STC77" s="222"/>
      <c r="STD77" s="222"/>
      <c r="STE77" s="222"/>
      <c r="STF77" s="222"/>
      <c r="STG77" s="222"/>
      <c r="STH77" s="222"/>
      <c r="STI77" s="222"/>
      <c r="STJ77" s="222"/>
      <c r="STK77" s="222"/>
      <c r="STL77" s="222"/>
      <c r="STM77" s="222"/>
      <c r="STN77" s="222"/>
      <c r="STO77" s="222"/>
      <c r="STP77" s="222"/>
      <c r="STQ77" s="222"/>
      <c r="STR77" s="222"/>
      <c r="STS77" s="222"/>
      <c r="STT77" s="222"/>
      <c r="STU77" s="222"/>
      <c r="STV77" s="222"/>
      <c r="STW77" s="222"/>
      <c r="STX77" s="222"/>
      <c r="STY77" s="222"/>
      <c r="STZ77" s="222"/>
      <c r="SUA77" s="222"/>
      <c r="SUB77" s="222"/>
      <c r="SUC77" s="222"/>
      <c r="SUD77" s="222"/>
      <c r="SUE77" s="222"/>
      <c r="SUF77" s="222"/>
      <c r="SUG77" s="222"/>
      <c r="SUH77" s="222"/>
      <c r="SUI77" s="222"/>
      <c r="SUJ77" s="222"/>
      <c r="SUK77" s="222"/>
      <c r="SUL77" s="222"/>
      <c r="SUM77" s="222"/>
      <c r="SUN77" s="222"/>
      <c r="SUO77" s="222"/>
      <c r="SUP77" s="222"/>
      <c r="SUQ77" s="222"/>
      <c r="SUR77" s="222"/>
      <c r="SUS77" s="222"/>
      <c r="SUT77" s="222"/>
      <c r="SUU77" s="222"/>
      <c r="SUV77" s="222"/>
      <c r="SUW77" s="222"/>
      <c r="SUX77" s="222"/>
      <c r="SUY77" s="222"/>
      <c r="SUZ77" s="222"/>
      <c r="SVA77" s="222"/>
      <c r="SVB77" s="222"/>
      <c r="SVC77" s="222"/>
      <c r="SVD77" s="222"/>
      <c r="SVE77" s="222"/>
      <c r="SVF77" s="222"/>
      <c r="SVG77" s="222"/>
      <c r="SVH77" s="222"/>
      <c r="SVI77" s="222"/>
      <c r="SVJ77" s="222"/>
      <c r="SVK77" s="222"/>
      <c r="SVL77" s="222"/>
      <c r="SVM77" s="222"/>
      <c r="SVN77" s="222"/>
      <c r="SVO77" s="222"/>
      <c r="SVP77" s="222"/>
      <c r="SVQ77" s="222"/>
      <c r="SVR77" s="222"/>
      <c r="SVS77" s="222"/>
      <c r="SVT77" s="222"/>
      <c r="SVU77" s="222"/>
      <c r="SVV77" s="222"/>
      <c r="SVW77" s="222"/>
      <c r="SVX77" s="222"/>
      <c r="SVY77" s="222"/>
      <c r="SVZ77" s="222"/>
      <c r="SWA77" s="222"/>
      <c r="SWB77" s="222"/>
      <c r="SWC77" s="222"/>
      <c r="SWD77" s="222"/>
      <c r="SWE77" s="222"/>
      <c r="SWF77" s="222"/>
      <c r="SWG77" s="222"/>
      <c r="SWH77" s="222"/>
      <c r="SWI77" s="222"/>
      <c r="SWJ77" s="222"/>
      <c r="SWK77" s="222"/>
      <c r="SWL77" s="222"/>
      <c r="SWM77" s="222"/>
      <c r="SWN77" s="222"/>
      <c r="SWO77" s="222"/>
      <c r="SWP77" s="222"/>
      <c r="SWQ77" s="222"/>
      <c r="SWR77" s="222"/>
      <c r="SWS77" s="222"/>
      <c r="SWT77" s="222"/>
      <c r="SWU77" s="222"/>
      <c r="SWV77" s="222"/>
      <c r="SWW77" s="222"/>
      <c r="SWX77" s="222"/>
      <c r="SWY77" s="222"/>
      <c r="SWZ77" s="222"/>
      <c r="SXA77" s="222"/>
      <c r="SXB77" s="222"/>
      <c r="SXC77" s="222"/>
      <c r="SXD77" s="222"/>
      <c r="SXE77" s="222"/>
      <c r="SXF77" s="222"/>
      <c r="SXG77" s="222"/>
      <c r="SXH77" s="222"/>
      <c r="SXI77" s="222"/>
      <c r="SXJ77" s="222"/>
      <c r="SXK77" s="222"/>
      <c r="SXL77" s="222"/>
      <c r="SXM77" s="222"/>
      <c r="SXN77" s="222"/>
      <c r="SXO77" s="222"/>
      <c r="SXP77" s="222"/>
      <c r="SXQ77" s="222"/>
      <c r="SXR77" s="222"/>
      <c r="SXS77" s="222"/>
      <c r="SXT77" s="222"/>
      <c r="SXU77" s="222"/>
      <c r="SXV77" s="222"/>
      <c r="SXW77" s="222"/>
      <c r="SXX77" s="222"/>
      <c r="SXY77" s="222"/>
      <c r="SXZ77" s="222"/>
      <c r="SYA77" s="222"/>
      <c r="SYB77" s="222"/>
      <c r="SYC77" s="222"/>
      <c r="SYD77" s="222"/>
      <c r="SYE77" s="222"/>
      <c r="SYF77" s="222"/>
      <c r="SYG77" s="222"/>
      <c r="SYH77" s="222"/>
      <c r="SYI77" s="222"/>
      <c r="SYJ77" s="222"/>
      <c r="SYK77" s="222"/>
      <c r="SYL77" s="222"/>
      <c r="SYM77" s="222"/>
      <c r="SYN77" s="222"/>
      <c r="SYO77" s="222"/>
      <c r="SYP77" s="222"/>
      <c r="SYQ77" s="222"/>
      <c r="SYR77" s="222"/>
      <c r="SYS77" s="222"/>
      <c r="SYT77" s="222"/>
      <c r="SYU77" s="222"/>
      <c r="SYV77" s="222"/>
      <c r="SYW77" s="222"/>
      <c r="SYX77" s="222"/>
      <c r="SYY77" s="222"/>
      <c r="SYZ77" s="222"/>
      <c r="SZA77" s="222"/>
      <c r="SZB77" s="222"/>
      <c r="SZC77" s="222"/>
      <c r="SZD77" s="222"/>
      <c r="SZE77" s="222"/>
      <c r="SZF77" s="222"/>
      <c r="SZG77" s="222"/>
      <c r="SZH77" s="222"/>
      <c r="SZI77" s="222"/>
      <c r="SZJ77" s="222"/>
      <c r="SZK77" s="222"/>
      <c r="SZL77" s="222"/>
      <c r="SZM77" s="222"/>
      <c r="SZN77" s="222"/>
      <c r="SZO77" s="222"/>
      <c r="SZP77" s="222"/>
      <c r="SZQ77" s="222"/>
      <c r="SZR77" s="222"/>
      <c r="SZS77" s="222"/>
      <c r="SZT77" s="222"/>
      <c r="SZU77" s="222"/>
      <c r="SZV77" s="222"/>
      <c r="SZW77" s="222"/>
      <c r="SZX77" s="222"/>
      <c r="SZY77" s="222"/>
      <c r="SZZ77" s="222"/>
      <c r="TAA77" s="222"/>
      <c r="TAB77" s="222"/>
      <c r="TAC77" s="222"/>
      <c r="TAD77" s="222"/>
      <c r="TAE77" s="222"/>
      <c r="TAF77" s="222"/>
      <c r="TAG77" s="222"/>
      <c r="TAH77" s="222"/>
      <c r="TAI77" s="222"/>
      <c r="TAJ77" s="222"/>
      <c r="TAK77" s="222"/>
      <c r="TAL77" s="222"/>
      <c r="TAM77" s="222"/>
      <c r="TAN77" s="222"/>
      <c r="TAO77" s="222"/>
      <c r="TAP77" s="222"/>
      <c r="TAQ77" s="222"/>
      <c r="TAR77" s="222"/>
      <c r="TAS77" s="222"/>
      <c r="TAT77" s="222"/>
      <c r="TAU77" s="222"/>
      <c r="TAV77" s="222"/>
      <c r="TAW77" s="222"/>
      <c r="TAX77" s="222"/>
      <c r="TAY77" s="222"/>
      <c r="TAZ77" s="222"/>
      <c r="TBA77" s="222"/>
      <c r="TBB77" s="222"/>
      <c r="TBC77" s="222"/>
      <c r="TBD77" s="222"/>
      <c r="TBE77" s="222"/>
      <c r="TBF77" s="222"/>
      <c r="TBG77" s="222"/>
      <c r="TBH77" s="222"/>
      <c r="TBI77" s="222"/>
      <c r="TBJ77" s="222"/>
      <c r="TBK77" s="222"/>
      <c r="TBL77" s="222"/>
      <c r="TBM77" s="222"/>
      <c r="TBN77" s="222"/>
      <c r="TBO77" s="222"/>
      <c r="TBP77" s="222"/>
      <c r="TBQ77" s="222"/>
      <c r="TBR77" s="222"/>
      <c r="TBS77" s="222"/>
      <c r="TBT77" s="222"/>
      <c r="TBU77" s="222"/>
      <c r="TBV77" s="222"/>
      <c r="TBW77" s="222"/>
      <c r="TBX77" s="222"/>
      <c r="TBY77" s="222"/>
      <c r="TBZ77" s="222"/>
      <c r="TCA77" s="222"/>
      <c r="TCB77" s="222"/>
      <c r="TCC77" s="222"/>
      <c r="TCD77" s="222"/>
      <c r="TCE77" s="222"/>
      <c r="TCF77" s="222"/>
      <c r="TCG77" s="222"/>
      <c r="TCH77" s="222"/>
      <c r="TCI77" s="222"/>
      <c r="TCJ77" s="222"/>
      <c r="TCK77" s="222"/>
      <c r="TCL77" s="222"/>
      <c r="TCM77" s="222"/>
      <c r="TCN77" s="222"/>
      <c r="TCO77" s="222"/>
      <c r="TCP77" s="222"/>
      <c r="TCQ77" s="222"/>
      <c r="TCR77" s="222"/>
      <c r="TCS77" s="222"/>
      <c r="TCT77" s="222"/>
      <c r="TCU77" s="222"/>
      <c r="TCV77" s="222"/>
      <c r="TCW77" s="222"/>
      <c r="TCX77" s="222"/>
      <c r="TCY77" s="222"/>
      <c r="TCZ77" s="222"/>
      <c r="TDA77" s="222"/>
      <c r="TDB77" s="222"/>
      <c r="TDC77" s="222"/>
      <c r="TDD77" s="222"/>
      <c r="TDE77" s="222"/>
      <c r="TDF77" s="222"/>
      <c r="TDG77" s="222"/>
      <c r="TDH77" s="222"/>
      <c r="TDI77" s="222"/>
      <c r="TDJ77" s="222"/>
      <c r="TDK77" s="222"/>
      <c r="TDL77" s="222"/>
      <c r="TDM77" s="222"/>
      <c r="TDN77" s="222"/>
      <c r="TDO77" s="222"/>
      <c r="TDP77" s="222"/>
      <c r="TDQ77" s="222"/>
      <c r="TDR77" s="222"/>
      <c r="TDS77" s="222"/>
      <c r="TDT77" s="222"/>
      <c r="TDU77" s="222"/>
      <c r="TDV77" s="222"/>
      <c r="TDW77" s="222"/>
      <c r="TDX77" s="222"/>
      <c r="TDY77" s="222"/>
      <c r="TDZ77" s="222"/>
      <c r="TEA77" s="222"/>
      <c r="TEB77" s="222"/>
      <c r="TEC77" s="222"/>
      <c r="TED77" s="222"/>
      <c r="TEE77" s="222"/>
      <c r="TEF77" s="222"/>
      <c r="TEG77" s="222"/>
      <c r="TEH77" s="222"/>
      <c r="TEI77" s="222"/>
      <c r="TEJ77" s="222"/>
      <c r="TEK77" s="222"/>
      <c r="TEL77" s="222"/>
      <c r="TEM77" s="222"/>
      <c r="TEN77" s="222"/>
      <c r="TEO77" s="222"/>
      <c r="TEP77" s="222"/>
      <c r="TEQ77" s="222"/>
      <c r="TER77" s="222"/>
      <c r="TES77" s="222"/>
      <c r="TET77" s="222"/>
      <c r="TEU77" s="222"/>
      <c r="TEV77" s="222"/>
      <c r="TEW77" s="222"/>
      <c r="TEX77" s="222"/>
      <c r="TEY77" s="222"/>
      <c r="TEZ77" s="222"/>
      <c r="TFA77" s="222"/>
      <c r="TFB77" s="222"/>
      <c r="TFC77" s="222"/>
      <c r="TFD77" s="222"/>
      <c r="TFE77" s="222"/>
      <c r="TFF77" s="222"/>
      <c r="TFG77" s="222"/>
      <c r="TFH77" s="222"/>
      <c r="TFI77" s="222"/>
      <c r="TFJ77" s="222"/>
      <c r="TFK77" s="222"/>
      <c r="TFL77" s="222"/>
      <c r="TFM77" s="222"/>
      <c r="TFN77" s="222"/>
      <c r="TFO77" s="222"/>
      <c r="TFP77" s="222"/>
      <c r="TFQ77" s="222"/>
      <c r="TFR77" s="222"/>
      <c r="TFS77" s="222"/>
      <c r="TFT77" s="222"/>
      <c r="TFU77" s="222"/>
      <c r="TFV77" s="222"/>
      <c r="TFW77" s="222"/>
      <c r="TFX77" s="222"/>
      <c r="TFY77" s="222"/>
      <c r="TFZ77" s="222"/>
      <c r="TGA77" s="222"/>
      <c r="TGB77" s="222"/>
      <c r="TGC77" s="222"/>
      <c r="TGD77" s="222"/>
      <c r="TGE77" s="222"/>
      <c r="TGF77" s="222"/>
      <c r="TGG77" s="222"/>
      <c r="TGH77" s="222"/>
      <c r="TGI77" s="222"/>
      <c r="TGJ77" s="222"/>
      <c r="TGK77" s="222"/>
      <c r="TGL77" s="222"/>
      <c r="TGM77" s="222"/>
      <c r="TGN77" s="222"/>
      <c r="TGO77" s="222"/>
      <c r="TGP77" s="222"/>
      <c r="TGQ77" s="222"/>
      <c r="TGR77" s="222"/>
      <c r="TGS77" s="222"/>
      <c r="TGT77" s="222"/>
      <c r="TGU77" s="222"/>
      <c r="TGV77" s="222"/>
      <c r="TGW77" s="222"/>
      <c r="TGX77" s="222"/>
      <c r="TGY77" s="222"/>
      <c r="TGZ77" s="222"/>
      <c r="THA77" s="222"/>
      <c r="THB77" s="222"/>
      <c r="THC77" s="222"/>
      <c r="THD77" s="222"/>
      <c r="THE77" s="222"/>
      <c r="THF77" s="222"/>
      <c r="THG77" s="222"/>
      <c r="THH77" s="222"/>
      <c r="THI77" s="222"/>
      <c r="THJ77" s="222"/>
      <c r="THK77" s="222"/>
      <c r="THL77" s="222"/>
      <c r="THM77" s="222"/>
      <c r="THN77" s="222"/>
      <c r="THO77" s="222"/>
      <c r="THP77" s="222"/>
      <c r="THQ77" s="222"/>
      <c r="THR77" s="222"/>
      <c r="THS77" s="222"/>
      <c r="THT77" s="222"/>
      <c r="THU77" s="222"/>
      <c r="THV77" s="222"/>
      <c r="THW77" s="222"/>
      <c r="THX77" s="222"/>
      <c r="THY77" s="222"/>
      <c r="THZ77" s="222"/>
      <c r="TIA77" s="222"/>
      <c r="TIB77" s="222"/>
      <c r="TIC77" s="222"/>
      <c r="TID77" s="222"/>
      <c r="TIE77" s="222"/>
      <c r="TIF77" s="222"/>
      <c r="TIG77" s="222"/>
      <c r="TIH77" s="222"/>
      <c r="TII77" s="222"/>
      <c r="TIJ77" s="222"/>
      <c r="TIK77" s="222"/>
      <c r="TIL77" s="222"/>
      <c r="TIM77" s="222"/>
      <c r="TIN77" s="222"/>
      <c r="TIO77" s="222"/>
      <c r="TIP77" s="222"/>
      <c r="TIQ77" s="222"/>
      <c r="TIR77" s="222"/>
      <c r="TIS77" s="222"/>
      <c r="TIT77" s="222"/>
      <c r="TIU77" s="222"/>
      <c r="TIV77" s="222"/>
      <c r="TIW77" s="222"/>
      <c r="TIX77" s="222"/>
      <c r="TIY77" s="222"/>
      <c r="TIZ77" s="222"/>
      <c r="TJA77" s="222"/>
      <c r="TJB77" s="222"/>
      <c r="TJC77" s="222"/>
      <c r="TJD77" s="222"/>
      <c r="TJE77" s="222"/>
      <c r="TJF77" s="222"/>
      <c r="TJG77" s="222"/>
      <c r="TJH77" s="222"/>
      <c r="TJI77" s="222"/>
      <c r="TJJ77" s="222"/>
      <c r="TJK77" s="222"/>
      <c r="TJL77" s="222"/>
      <c r="TJM77" s="222"/>
      <c r="TJN77" s="222"/>
      <c r="TJO77" s="222"/>
      <c r="TJP77" s="222"/>
      <c r="TJQ77" s="222"/>
      <c r="TJR77" s="222"/>
      <c r="TJS77" s="222"/>
      <c r="TJT77" s="222"/>
      <c r="TJU77" s="222"/>
      <c r="TJV77" s="222"/>
      <c r="TJW77" s="222"/>
      <c r="TJX77" s="222"/>
      <c r="TJY77" s="222"/>
      <c r="TJZ77" s="222"/>
      <c r="TKA77" s="222"/>
      <c r="TKB77" s="222"/>
      <c r="TKC77" s="222"/>
      <c r="TKD77" s="222"/>
      <c r="TKE77" s="222"/>
      <c r="TKF77" s="222"/>
      <c r="TKG77" s="222"/>
      <c r="TKH77" s="222"/>
      <c r="TKI77" s="222"/>
      <c r="TKJ77" s="222"/>
      <c r="TKK77" s="222"/>
      <c r="TKL77" s="222"/>
      <c r="TKM77" s="222"/>
      <c r="TKN77" s="222"/>
      <c r="TKO77" s="222"/>
      <c r="TKP77" s="222"/>
      <c r="TKQ77" s="222"/>
      <c r="TKR77" s="222"/>
      <c r="TKS77" s="222"/>
      <c r="TKT77" s="222"/>
      <c r="TKU77" s="222"/>
      <c r="TKV77" s="222"/>
      <c r="TKW77" s="222"/>
      <c r="TKX77" s="222"/>
      <c r="TKY77" s="222"/>
      <c r="TKZ77" s="222"/>
      <c r="TLA77" s="222"/>
      <c r="TLB77" s="222"/>
      <c r="TLC77" s="222"/>
      <c r="TLD77" s="222"/>
      <c r="TLE77" s="222"/>
      <c r="TLF77" s="222"/>
      <c r="TLG77" s="222"/>
      <c r="TLH77" s="222"/>
      <c r="TLI77" s="222"/>
      <c r="TLJ77" s="222"/>
      <c r="TLK77" s="222"/>
      <c r="TLL77" s="222"/>
      <c r="TLM77" s="222"/>
      <c r="TLN77" s="222"/>
      <c r="TLO77" s="222"/>
      <c r="TLP77" s="222"/>
      <c r="TLQ77" s="222"/>
      <c r="TLR77" s="222"/>
      <c r="TLS77" s="222"/>
      <c r="TLT77" s="222"/>
      <c r="TLU77" s="222"/>
      <c r="TLV77" s="222"/>
      <c r="TLW77" s="222"/>
      <c r="TLX77" s="222"/>
      <c r="TLY77" s="222"/>
      <c r="TLZ77" s="222"/>
      <c r="TMA77" s="222"/>
      <c r="TMB77" s="222"/>
      <c r="TMC77" s="222"/>
      <c r="TMD77" s="222"/>
      <c r="TME77" s="222"/>
      <c r="TMF77" s="222"/>
      <c r="TMG77" s="222"/>
      <c r="TMH77" s="222"/>
      <c r="TMI77" s="222"/>
      <c r="TMJ77" s="222"/>
      <c r="TMK77" s="222"/>
      <c r="TML77" s="222"/>
      <c r="TMM77" s="222"/>
      <c r="TMN77" s="222"/>
      <c r="TMO77" s="222"/>
      <c r="TMP77" s="222"/>
      <c r="TMQ77" s="222"/>
      <c r="TMR77" s="222"/>
      <c r="TMS77" s="222"/>
      <c r="TMT77" s="222"/>
      <c r="TMU77" s="222"/>
      <c r="TMV77" s="222"/>
      <c r="TMW77" s="222"/>
      <c r="TMX77" s="222"/>
      <c r="TMY77" s="222"/>
      <c r="TMZ77" s="222"/>
      <c r="TNA77" s="222"/>
      <c r="TNB77" s="222"/>
      <c r="TNC77" s="222"/>
      <c r="TND77" s="222"/>
      <c r="TNE77" s="222"/>
      <c r="TNF77" s="222"/>
      <c r="TNG77" s="222"/>
      <c r="TNH77" s="222"/>
      <c r="TNI77" s="222"/>
      <c r="TNJ77" s="222"/>
      <c r="TNK77" s="222"/>
      <c r="TNL77" s="222"/>
      <c r="TNM77" s="222"/>
      <c r="TNN77" s="222"/>
      <c r="TNO77" s="222"/>
      <c r="TNP77" s="222"/>
      <c r="TNQ77" s="222"/>
      <c r="TNR77" s="222"/>
      <c r="TNS77" s="222"/>
      <c r="TNT77" s="222"/>
      <c r="TNU77" s="222"/>
      <c r="TNV77" s="222"/>
      <c r="TNW77" s="222"/>
      <c r="TNX77" s="222"/>
      <c r="TNY77" s="222"/>
      <c r="TNZ77" s="222"/>
      <c r="TOA77" s="222"/>
      <c r="TOB77" s="222"/>
      <c r="TOC77" s="222"/>
      <c r="TOD77" s="222"/>
      <c r="TOE77" s="222"/>
      <c r="TOF77" s="222"/>
      <c r="TOG77" s="222"/>
      <c r="TOH77" s="222"/>
      <c r="TOI77" s="222"/>
      <c r="TOJ77" s="222"/>
      <c r="TOK77" s="222"/>
      <c r="TOL77" s="222"/>
      <c r="TOM77" s="222"/>
      <c r="TON77" s="222"/>
      <c r="TOO77" s="222"/>
      <c r="TOP77" s="222"/>
      <c r="TOQ77" s="222"/>
      <c r="TOR77" s="222"/>
      <c r="TOS77" s="222"/>
      <c r="TOT77" s="222"/>
      <c r="TOU77" s="222"/>
      <c r="TOV77" s="222"/>
      <c r="TOW77" s="222"/>
      <c r="TOX77" s="222"/>
      <c r="TOY77" s="222"/>
      <c r="TOZ77" s="222"/>
      <c r="TPA77" s="222"/>
      <c r="TPB77" s="222"/>
      <c r="TPC77" s="222"/>
      <c r="TPD77" s="222"/>
      <c r="TPE77" s="222"/>
      <c r="TPF77" s="222"/>
      <c r="TPG77" s="222"/>
      <c r="TPH77" s="222"/>
      <c r="TPI77" s="222"/>
      <c r="TPJ77" s="222"/>
      <c r="TPK77" s="222"/>
      <c r="TPL77" s="222"/>
      <c r="TPM77" s="222"/>
      <c r="TPN77" s="222"/>
      <c r="TPO77" s="222"/>
      <c r="TPP77" s="222"/>
      <c r="TPQ77" s="222"/>
      <c r="TPR77" s="222"/>
      <c r="TPS77" s="222"/>
      <c r="TPT77" s="222"/>
      <c r="TPU77" s="222"/>
      <c r="TPV77" s="222"/>
      <c r="TPW77" s="222"/>
      <c r="TPX77" s="222"/>
      <c r="TPY77" s="222"/>
      <c r="TPZ77" s="222"/>
      <c r="TQA77" s="222"/>
      <c r="TQB77" s="222"/>
      <c r="TQC77" s="222"/>
      <c r="TQD77" s="222"/>
      <c r="TQE77" s="222"/>
      <c r="TQF77" s="222"/>
      <c r="TQG77" s="222"/>
      <c r="TQH77" s="222"/>
      <c r="TQI77" s="222"/>
      <c r="TQJ77" s="222"/>
      <c r="TQK77" s="222"/>
      <c r="TQL77" s="222"/>
      <c r="TQM77" s="222"/>
      <c r="TQN77" s="222"/>
      <c r="TQO77" s="222"/>
      <c r="TQP77" s="222"/>
      <c r="TQQ77" s="222"/>
      <c r="TQR77" s="222"/>
      <c r="TQS77" s="222"/>
      <c r="TQT77" s="222"/>
      <c r="TQU77" s="222"/>
      <c r="TQV77" s="222"/>
      <c r="TQW77" s="222"/>
      <c r="TQX77" s="222"/>
      <c r="TQY77" s="222"/>
      <c r="TQZ77" s="222"/>
      <c r="TRA77" s="222"/>
      <c r="TRB77" s="222"/>
      <c r="TRC77" s="222"/>
      <c r="TRD77" s="222"/>
      <c r="TRE77" s="222"/>
      <c r="TRF77" s="222"/>
      <c r="TRG77" s="222"/>
      <c r="TRH77" s="222"/>
      <c r="TRI77" s="222"/>
      <c r="TRJ77" s="222"/>
      <c r="TRK77" s="222"/>
      <c r="TRL77" s="222"/>
      <c r="TRM77" s="222"/>
      <c r="TRN77" s="222"/>
      <c r="TRO77" s="222"/>
      <c r="TRP77" s="222"/>
      <c r="TRQ77" s="222"/>
      <c r="TRR77" s="222"/>
      <c r="TRS77" s="222"/>
      <c r="TRT77" s="222"/>
      <c r="TRU77" s="222"/>
      <c r="TRV77" s="222"/>
      <c r="TRW77" s="222"/>
      <c r="TRX77" s="222"/>
      <c r="TRY77" s="222"/>
      <c r="TRZ77" s="222"/>
      <c r="TSA77" s="222"/>
      <c r="TSB77" s="222"/>
      <c r="TSC77" s="222"/>
      <c r="TSD77" s="222"/>
      <c r="TSE77" s="222"/>
      <c r="TSF77" s="222"/>
      <c r="TSG77" s="222"/>
      <c r="TSH77" s="222"/>
      <c r="TSI77" s="222"/>
      <c r="TSJ77" s="222"/>
      <c r="TSK77" s="222"/>
      <c r="TSL77" s="222"/>
      <c r="TSM77" s="222"/>
      <c r="TSN77" s="222"/>
      <c r="TSO77" s="222"/>
      <c r="TSP77" s="222"/>
      <c r="TSQ77" s="222"/>
      <c r="TSR77" s="222"/>
      <c r="TSS77" s="222"/>
      <c r="TST77" s="222"/>
      <c r="TSU77" s="222"/>
      <c r="TSV77" s="222"/>
      <c r="TSW77" s="222"/>
      <c r="TSX77" s="222"/>
      <c r="TSY77" s="222"/>
      <c r="TSZ77" s="222"/>
      <c r="TTA77" s="222"/>
      <c r="TTB77" s="222"/>
      <c r="TTC77" s="222"/>
      <c r="TTD77" s="222"/>
      <c r="TTE77" s="222"/>
      <c r="TTF77" s="222"/>
      <c r="TTG77" s="222"/>
      <c r="TTH77" s="222"/>
      <c r="TTI77" s="222"/>
      <c r="TTJ77" s="222"/>
      <c r="TTK77" s="222"/>
      <c r="TTL77" s="222"/>
      <c r="TTM77" s="222"/>
      <c r="TTN77" s="222"/>
      <c r="TTO77" s="222"/>
      <c r="TTP77" s="222"/>
      <c r="TTQ77" s="222"/>
      <c r="TTR77" s="222"/>
      <c r="TTS77" s="222"/>
      <c r="TTT77" s="222"/>
      <c r="TTU77" s="222"/>
      <c r="TTV77" s="222"/>
      <c r="TTW77" s="222"/>
      <c r="TTX77" s="222"/>
      <c r="TTY77" s="222"/>
      <c r="TTZ77" s="222"/>
      <c r="TUA77" s="222"/>
      <c r="TUB77" s="222"/>
      <c r="TUC77" s="222"/>
      <c r="TUD77" s="222"/>
      <c r="TUE77" s="222"/>
      <c r="TUF77" s="222"/>
      <c r="TUG77" s="222"/>
      <c r="TUH77" s="222"/>
      <c r="TUI77" s="222"/>
      <c r="TUJ77" s="222"/>
      <c r="TUK77" s="222"/>
      <c r="TUL77" s="222"/>
      <c r="TUM77" s="222"/>
      <c r="TUN77" s="222"/>
      <c r="TUO77" s="222"/>
      <c r="TUP77" s="222"/>
      <c r="TUQ77" s="222"/>
      <c r="TUR77" s="222"/>
      <c r="TUS77" s="222"/>
      <c r="TUT77" s="222"/>
      <c r="TUU77" s="222"/>
      <c r="TUV77" s="222"/>
      <c r="TUW77" s="222"/>
      <c r="TUX77" s="222"/>
      <c r="TUY77" s="222"/>
      <c r="TUZ77" s="222"/>
      <c r="TVA77" s="222"/>
      <c r="TVB77" s="222"/>
      <c r="TVC77" s="222"/>
      <c r="TVD77" s="222"/>
      <c r="TVE77" s="222"/>
      <c r="TVF77" s="222"/>
      <c r="TVG77" s="222"/>
      <c r="TVH77" s="222"/>
      <c r="TVI77" s="222"/>
      <c r="TVJ77" s="222"/>
      <c r="TVK77" s="222"/>
      <c r="TVL77" s="222"/>
      <c r="TVM77" s="222"/>
      <c r="TVN77" s="222"/>
      <c r="TVO77" s="222"/>
      <c r="TVP77" s="222"/>
      <c r="TVQ77" s="222"/>
      <c r="TVR77" s="222"/>
      <c r="TVS77" s="222"/>
      <c r="TVT77" s="222"/>
      <c r="TVU77" s="222"/>
      <c r="TVV77" s="222"/>
      <c r="TVW77" s="222"/>
      <c r="TVX77" s="222"/>
      <c r="TVY77" s="222"/>
      <c r="TVZ77" s="222"/>
      <c r="TWA77" s="222"/>
      <c r="TWB77" s="222"/>
      <c r="TWC77" s="222"/>
      <c r="TWD77" s="222"/>
      <c r="TWE77" s="222"/>
      <c r="TWF77" s="222"/>
      <c r="TWG77" s="222"/>
      <c r="TWH77" s="222"/>
      <c r="TWI77" s="222"/>
      <c r="TWJ77" s="222"/>
      <c r="TWK77" s="222"/>
      <c r="TWL77" s="222"/>
      <c r="TWM77" s="222"/>
      <c r="TWN77" s="222"/>
      <c r="TWO77" s="222"/>
      <c r="TWP77" s="222"/>
      <c r="TWQ77" s="222"/>
      <c r="TWR77" s="222"/>
      <c r="TWS77" s="222"/>
      <c r="TWT77" s="222"/>
      <c r="TWU77" s="222"/>
      <c r="TWV77" s="222"/>
      <c r="TWW77" s="222"/>
      <c r="TWX77" s="222"/>
      <c r="TWY77" s="222"/>
      <c r="TWZ77" s="222"/>
      <c r="TXA77" s="222"/>
      <c r="TXB77" s="222"/>
      <c r="TXC77" s="222"/>
      <c r="TXD77" s="222"/>
      <c r="TXE77" s="222"/>
      <c r="TXF77" s="222"/>
      <c r="TXG77" s="222"/>
      <c r="TXH77" s="222"/>
      <c r="TXI77" s="222"/>
      <c r="TXJ77" s="222"/>
      <c r="TXK77" s="222"/>
      <c r="TXL77" s="222"/>
      <c r="TXM77" s="222"/>
      <c r="TXN77" s="222"/>
      <c r="TXO77" s="222"/>
      <c r="TXP77" s="222"/>
      <c r="TXQ77" s="222"/>
      <c r="TXR77" s="222"/>
      <c r="TXS77" s="222"/>
      <c r="TXT77" s="222"/>
      <c r="TXU77" s="222"/>
      <c r="TXV77" s="222"/>
      <c r="TXW77" s="222"/>
      <c r="TXX77" s="222"/>
      <c r="TXY77" s="222"/>
      <c r="TXZ77" s="222"/>
      <c r="TYA77" s="222"/>
      <c r="TYB77" s="222"/>
      <c r="TYC77" s="222"/>
      <c r="TYD77" s="222"/>
      <c r="TYE77" s="222"/>
      <c r="TYF77" s="222"/>
      <c r="TYG77" s="222"/>
      <c r="TYH77" s="222"/>
      <c r="TYI77" s="222"/>
      <c r="TYJ77" s="222"/>
      <c r="TYK77" s="222"/>
      <c r="TYL77" s="222"/>
      <c r="TYM77" s="222"/>
      <c r="TYN77" s="222"/>
      <c r="TYO77" s="222"/>
      <c r="TYP77" s="222"/>
      <c r="TYQ77" s="222"/>
      <c r="TYR77" s="222"/>
      <c r="TYS77" s="222"/>
      <c r="TYT77" s="222"/>
      <c r="TYU77" s="222"/>
      <c r="TYV77" s="222"/>
      <c r="TYW77" s="222"/>
      <c r="TYX77" s="222"/>
      <c r="TYY77" s="222"/>
      <c r="TYZ77" s="222"/>
      <c r="TZA77" s="222"/>
      <c r="TZB77" s="222"/>
      <c r="TZC77" s="222"/>
      <c r="TZD77" s="222"/>
      <c r="TZE77" s="222"/>
      <c r="TZF77" s="222"/>
      <c r="TZG77" s="222"/>
      <c r="TZH77" s="222"/>
      <c r="TZI77" s="222"/>
      <c r="TZJ77" s="222"/>
      <c r="TZK77" s="222"/>
      <c r="TZL77" s="222"/>
      <c r="TZM77" s="222"/>
      <c r="TZN77" s="222"/>
      <c r="TZO77" s="222"/>
      <c r="TZP77" s="222"/>
      <c r="TZQ77" s="222"/>
      <c r="TZR77" s="222"/>
      <c r="TZS77" s="222"/>
      <c r="TZT77" s="222"/>
      <c r="TZU77" s="222"/>
      <c r="TZV77" s="222"/>
      <c r="TZW77" s="222"/>
      <c r="TZX77" s="222"/>
      <c r="TZY77" s="222"/>
      <c r="TZZ77" s="222"/>
      <c r="UAA77" s="222"/>
      <c r="UAB77" s="222"/>
      <c r="UAC77" s="222"/>
      <c r="UAD77" s="222"/>
      <c r="UAE77" s="222"/>
      <c r="UAF77" s="222"/>
      <c r="UAG77" s="222"/>
      <c r="UAH77" s="222"/>
      <c r="UAI77" s="222"/>
      <c r="UAJ77" s="222"/>
      <c r="UAK77" s="222"/>
      <c r="UAL77" s="222"/>
      <c r="UAM77" s="222"/>
      <c r="UAN77" s="222"/>
      <c r="UAO77" s="222"/>
      <c r="UAP77" s="222"/>
      <c r="UAQ77" s="222"/>
      <c r="UAR77" s="222"/>
      <c r="UAS77" s="222"/>
      <c r="UAT77" s="222"/>
      <c r="UAU77" s="222"/>
      <c r="UAV77" s="222"/>
      <c r="UAW77" s="222"/>
      <c r="UAX77" s="222"/>
      <c r="UAY77" s="222"/>
      <c r="UAZ77" s="222"/>
      <c r="UBA77" s="222"/>
      <c r="UBB77" s="222"/>
      <c r="UBC77" s="222"/>
      <c r="UBD77" s="222"/>
      <c r="UBE77" s="222"/>
      <c r="UBF77" s="222"/>
      <c r="UBG77" s="222"/>
      <c r="UBH77" s="222"/>
      <c r="UBI77" s="222"/>
      <c r="UBJ77" s="222"/>
      <c r="UBK77" s="222"/>
      <c r="UBL77" s="222"/>
      <c r="UBM77" s="222"/>
      <c r="UBN77" s="222"/>
      <c r="UBO77" s="222"/>
      <c r="UBP77" s="222"/>
      <c r="UBQ77" s="222"/>
      <c r="UBR77" s="222"/>
      <c r="UBS77" s="222"/>
      <c r="UBT77" s="222"/>
      <c r="UBU77" s="222"/>
      <c r="UBV77" s="222"/>
      <c r="UBW77" s="222"/>
      <c r="UBX77" s="222"/>
      <c r="UBY77" s="222"/>
      <c r="UBZ77" s="222"/>
      <c r="UCA77" s="222"/>
      <c r="UCB77" s="222"/>
      <c r="UCC77" s="222"/>
      <c r="UCD77" s="222"/>
      <c r="UCE77" s="222"/>
      <c r="UCF77" s="222"/>
      <c r="UCG77" s="222"/>
      <c r="UCH77" s="222"/>
      <c r="UCI77" s="222"/>
      <c r="UCJ77" s="222"/>
      <c r="UCK77" s="222"/>
      <c r="UCL77" s="222"/>
      <c r="UCM77" s="222"/>
      <c r="UCN77" s="222"/>
      <c r="UCO77" s="222"/>
      <c r="UCP77" s="222"/>
      <c r="UCQ77" s="222"/>
      <c r="UCR77" s="222"/>
      <c r="UCS77" s="222"/>
      <c r="UCT77" s="222"/>
      <c r="UCU77" s="222"/>
      <c r="UCV77" s="222"/>
      <c r="UCW77" s="222"/>
      <c r="UCX77" s="222"/>
      <c r="UCY77" s="222"/>
      <c r="UCZ77" s="222"/>
      <c r="UDA77" s="222"/>
      <c r="UDB77" s="222"/>
      <c r="UDC77" s="222"/>
      <c r="UDD77" s="222"/>
      <c r="UDE77" s="222"/>
      <c r="UDF77" s="222"/>
      <c r="UDG77" s="222"/>
      <c r="UDH77" s="222"/>
      <c r="UDI77" s="222"/>
      <c r="UDJ77" s="222"/>
      <c r="UDK77" s="222"/>
      <c r="UDL77" s="222"/>
      <c r="UDM77" s="222"/>
      <c r="UDN77" s="222"/>
      <c r="UDO77" s="222"/>
      <c r="UDP77" s="222"/>
      <c r="UDQ77" s="222"/>
      <c r="UDR77" s="222"/>
      <c r="UDS77" s="222"/>
      <c r="UDT77" s="222"/>
      <c r="UDU77" s="222"/>
      <c r="UDV77" s="222"/>
      <c r="UDW77" s="222"/>
      <c r="UDX77" s="222"/>
      <c r="UDY77" s="222"/>
      <c r="UDZ77" s="222"/>
      <c r="UEA77" s="222"/>
      <c r="UEB77" s="222"/>
      <c r="UEC77" s="222"/>
      <c r="UED77" s="222"/>
      <c r="UEE77" s="222"/>
      <c r="UEF77" s="222"/>
      <c r="UEG77" s="222"/>
      <c r="UEH77" s="222"/>
      <c r="UEI77" s="222"/>
      <c r="UEJ77" s="222"/>
      <c r="UEK77" s="222"/>
      <c r="UEL77" s="222"/>
      <c r="UEM77" s="222"/>
      <c r="UEN77" s="222"/>
      <c r="UEO77" s="222"/>
      <c r="UEP77" s="222"/>
      <c r="UEQ77" s="222"/>
      <c r="UER77" s="222"/>
      <c r="UES77" s="222"/>
      <c r="UET77" s="222"/>
      <c r="UEU77" s="222"/>
      <c r="UEV77" s="222"/>
      <c r="UEW77" s="222"/>
      <c r="UEX77" s="222"/>
      <c r="UEY77" s="222"/>
      <c r="UEZ77" s="222"/>
      <c r="UFA77" s="222"/>
      <c r="UFB77" s="222"/>
      <c r="UFC77" s="222"/>
      <c r="UFD77" s="222"/>
      <c r="UFE77" s="222"/>
      <c r="UFF77" s="222"/>
      <c r="UFG77" s="222"/>
      <c r="UFH77" s="222"/>
      <c r="UFI77" s="222"/>
      <c r="UFJ77" s="222"/>
      <c r="UFK77" s="222"/>
      <c r="UFL77" s="222"/>
      <c r="UFM77" s="222"/>
      <c r="UFN77" s="222"/>
      <c r="UFO77" s="222"/>
      <c r="UFP77" s="222"/>
      <c r="UFQ77" s="222"/>
      <c r="UFR77" s="222"/>
      <c r="UFS77" s="222"/>
      <c r="UFT77" s="222"/>
      <c r="UFU77" s="222"/>
      <c r="UFV77" s="222"/>
      <c r="UFW77" s="222"/>
      <c r="UFX77" s="222"/>
      <c r="UFY77" s="222"/>
      <c r="UFZ77" s="222"/>
      <c r="UGA77" s="222"/>
      <c r="UGB77" s="222"/>
      <c r="UGC77" s="222"/>
      <c r="UGD77" s="222"/>
      <c r="UGE77" s="222"/>
      <c r="UGF77" s="222"/>
      <c r="UGG77" s="222"/>
      <c r="UGH77" s="222"/>
      <c r="UGI77" s="222"/>
      <c r="UGJ77" s="222"/>
      <c r="UGK77" s="222"/>
      <c r="UGL77" s="222"/>
      <c r="UGM77" s="222"/>
      <c r="UGN77" s="222"/>
      <c r="UGO77" s="222"/>
      <c r="UGP77" s="222"/>
      <c r="UGQ77" s="222"/>
      <c r="UGR77" s="222"/>
      <c r="UGS77" s="222"/>
      <c r="UGT77" s="222"/>
      <c r="UGU77" s="222"/>
      <c r="UGV77" s="222"/>
      <c r="UGW77" s="222"/>
      <c r="UGX77" s="222"/>
      <c r="UGY77" s="222"/>
      <c r="UGZ77" s="222"/>
      <c r="UHA77" s="222"/>
      <c r="UHB77" s="222"/>
      <c r="UHC77" s="222"/>
      <c r="UHD77" s="222"/>
      <c r="UHE77" s="222"/>
      <c r="UHF77" s="222"/>
      <c r="UHG77" s="222"/>
      <c r="UHH77" s="222"/>
      <c r="UHI77" s="222"/>
      <c r="UHJ77" s="222"/>
      <c r="UHK77" s="222"/>
      <c r="UHL77" s="222"/>
      <c r="UHM77" s="222"/>
      <c r="UHN77" s="222"/>
      <c r="UHO77" s="222"/>
      <c r="UHP77" s="222"/>
      <c r="UHQ77" s="222"/>
      <c r="UHR77" s="222"/>
      <c r="UHS77" s="222"/>
      <c r="UHT77" s="222"/>
      <c r="UHU77" s="222"/>
      <c r="UHV77" s="222"/>
      <c r="UHW77" s="222"/>
      <c r="UHX77" s="222"/>
      <c r="UHY77" s="222"/>
      <c r="UHZ77" s="222"/>
      <c r="UIA77" s="222"/>
      <c r="UIB77" s="222"/>
      <c r="UIC77" s="222"/>
      <c r="UID77" s="222"/>
      <c r="UIE77" s="222"/>
      <c r="UIF77" s="222"/>
      <c r="UIG77" s="222"/>
      <c r="UIH77" s="222"/>
      <c r="UII77" s="222"/>
      <c r="UIJ77" s="222"/>
      <c r="UIK77" s="222"/>
      <c r="UIL77" s="222"/>
      <c r="UIM77" s="222"/>
      <c r="UIN77" s="222"/>
      <c r="UIO77" s="222"/>
      <c r="UIP77" s="222"/>
      <c r="UIQ77" s="222"/>
      <c r="UIR77" s="222"/>
      <c r="UIS77" s="222"/>
      <c r="UIT77" s="222"/>
      <c r="UIU77" s="222"/>
      <c r="UIV77" s="222"/>
      <c r="UIW77" s="222"/>
      <c r="UIX77" s="222"/>
      <c r="UIY77" s="222"/>
      <c r="UIZ77" s="222"/>
      <c r="UJA77" s="222"/>
      <c r="UJB77" s="222"/>
      <c r="UJC77" s="222"/>
      <c r="UJD77" s="222"/>
      <c r="UJE77" s="222"/>
      <c r="UJF77" s="222"/>
      <c r="UJG77" s="222"/>
      <c r="UJH77" s="222"/>
      <c r="UJI77" s="222"/>
      <c r="UJJ77" s="222"/>
      <c r="UJK77" s="222"/>
      <c r="UJL77" s="222"/>
      <c r="UJM77" s="222"/>
      <c r="UJN77" s="222"/>
      <c r="UJO77" s="222"/>
      <c r="UJP77" s="222"/>
      <c r="UJQ77" s="222"/>
      <c r="UJR77" s="222"/>
      <c r="UJS77" s="222"/>
      <c r="UJT77" s="222"/>
      <c r="UJU77" s="222"/>
      <c r="UJV77" s="222"/>
      <c r="UJW77" s="222"/>
      <c r="UJX77" s="222"/>
      <c r="UJY77" s="222"/>
      <c r="UJZ77" s="222"/>
      <c r="UKA77" s="222"/>
      <c r="UKB77" s="222"/>
      <c r="UKC77" s="222"/>
      <c r="UKD77" s="222"/>
      <c r="UKE77" s="222"/>
      <c r="UKF77" s="222"/>
      <c r="UKG77" s="222"/>
      <c r="UKH77" s="222"/>
      <c r="UKI77" s="222"/>
      <c r="UKJ77" s="222"/>
      <c r="UKK77" s="222"/>
      <c r="UKL77" s="222"/>
      <c r="UKM77" s="222"/>
      <c r="UKN77" s="222"/>
      <c r="UKO77" s="222"/>
      <c r="UKP77" s="222"/>
      <c r="UKQ77" s="222"/>
      <c r="UKR77" s="222"/>
      <c r="UKS77" s="222"/>
      <c r="UKT77" s="222"/>
      <c r="UKU77" s="222"/>
      <c r="UKV77" s="222"/>
      <c r="UKW77" s="222"/>
      <c r="UKX77" s="222"/>
      <c r="UKY77" s="222"/>
      <c r="UKZ77" s="222"/>
      <c r="ULA77" s="222"/>
      <c r="ULB77" s="222"/>
      <c r="ULC77" s="222"/>
      <c r="ULD77" s="222"/>
      <c r="ULE77" s="222"/>
      <c r="ULF77" s="222"/>
      <c r="ULG77" s="222"/>
      <c r="ULH77" s="222"/>
      <c r="ULI77" s="222"/>
      <c r="ULJ77" s="222"/>
      <c r="ULK77" s="222"/>
      <c r="ULL77" s="222"/>
      <c r="ULM77" s="222"/>
      <c r="ULN77" s="222"/>
      <c r="ULO77" s="222"/>
      <c r="ULP77" s="222"/>
      <c r="ULQ77" s="222"/>
      <c r="ULR77" s="222"/>
      <c r="ULS77" s="222"/>
      <c r="ULT77" s="222"/>
      <c r="ULU77" s="222"/>
      <c r="ULV77" s="222"/>
      <c r="ULW77" s="222"/>
      <c r="ULX77" s="222"/>
      <c r="ULY77" s="222"/>
      <c r="ULZ77" s="222"/>
      <c r="UMA77" s="222"/>
      <c r="UMB77" s="222"/>
      <c r="UMC77" s="222"/>
      <c r="UMD77" s="222"/>
      <c r="UME77" s="222"/>
      <c r="UMF77" s="222"/>
      <c r="UMG77" s="222"/>
      <c r="UMH77" s="222"/>
      <c r="UMI77" s="222"/>
      <c r="UMJ77" s="222"/>
      <c r="UMK77" s="222"/>
      <c r="UML77" s="222"/>
      <c r="UMM77" s="222"/>
      <c r="UMN77" s="222"/>
      <c r="UMO77" s="222"/>
      <c r="UMP77" s="222"/>
      <c r="UMQ77" s="222"/>
      <c r="UMR77" s="222"/>
      <c r="UMS77" s="222"/>
      <c r="UMT77" s="222"/>
      <c r="UMU77" s="222"/>
      <c r="UMV77" s="222"/>
      <c r="UMW77" s="222"/>
      <c r="UMX77" s="222"/>
      <c r="UMY77" s="222"/>
      <c r="UMZ77" s="222"/>
      <c r="UNA77" s="222"/>
      <c r="UNB77" s="222"/>
      <c r="UNC77" s="222"/>
      <c r="UND77" s="222"/>
      <c r="UNE77" s="222"/>
      <c r="UNF77" s="222"/>
      <c r="UNG77" s="222"/>
      <c r="UNH77" s="222"/>
      <c r="UNI77" s="222"/>
      <c r="UNJ77" s="222"/>
      <c r="UNK77" s="222"/>
      <c r="UNL77" s="222"/>
      <c r="UNM77" s="222"/>
      <c r="UNN77" s="222"/>
      <c r="UNO77" s="222"/>
      <c r="UNP77" s="222"/>
      <c r="UNQ77" s="222"/>
      <c r="UNR77" s="222"/>
      <c r="UNS77" s="222"/>
      <c r="UNT77" s="222"/>
      <c r="UNU77" s="222"/>
      <c r="UNV77" s="222"/>
      <c r="UNW77" s="222"/>
      <c r="UNX77" s="222"/>
      <c r="UNY77" s="222"/>
      <c r="UNZ77" s="222"/>
      <c r="UOA77" s="222"/>
      <c r="UOB77" s="222"/>
      <c r="UOC77" s="222"/>
      <c r="UOD77" s="222"/>
      <c r="UOE77" s="222"/>
      <c r="UOF77" s="222"/>
      <c r="UOG77" s="222"/>
      <c r="UOH77" s="222"/>
      <c r="UOI77" s="222"/>
      <c r="UOJ77" s="222"/>
      <c r="UOK77" s="222"/>
      <c r="UOL77" s="222"/>
      <c r="UOM77" s="222"/>
      <c r="UON77" s="222"/>
      <c r="UOO77" s="222"/>
      <c r="UOP77" s="222"/>
      <c r="UOQ77" s="222"/>
      <c r="UOR77" s="222"/>
      <c r="UOS77" s="222"/>
      <c r="UOT77" s="222"/>
      <c r="UOU77" s="222"/>
      <c r="UOV77" s="222"/>
      <c r="UOW77" s="222"/>
      <c r="UOX77" s="222"/>
      <c r="UOY77" s="222"/>
      <c r="UOZ77" s="222"/>
      <c r="UPA77" s="222"/>
      <c r="UPB77" s="222"/>
      <c r="UPC77" s="222"/>
      <c r="UPD77" s="222"/>
      <c r="UPE77" s="222"/>
      <c r="UPF77" s="222"/>
      <c r="UPG77" s="222"/>
      <c r="UPH77" s="222"/>
      <c r="UPI77" s="222"/>
      <c r="UPJ77" s="222"/>
      <c r="UPK77" s="222"/>
      <c r="UPL77" s="222"/>
      <c r="UPM77" s="222"/>
      <c r="UPN77" s="222"/>
      <c r="UPO77" s="222"/>
      <c r="UPP77" s="222"/>
      <c r="UPQ77" s="222"/>
      <c r="UPR77" s="222"/>
      <c r="UPS77" s="222"/>
      <c r="UPT77" s="222"/>
      <c r="UPU77" s="222"/>
      <c r="UPV77" s="222"/>
      <c r="UPW77" s="222"/>
      <c r="UPX77" s="222"/>
      <c r="UPY77" s="222"/>
      <c r="UPZ77" s="222"/>
      <c r="UQA77" s="222"/>
      <c r="UQB77" s="222"/>
      <c r="UQC77" s="222"/>
      <c r="UQD77" s="222"/>
      <c r="UQE77" s="222"/>
      <c r="UQF77" s="222"/>
      <c r="UQG77" s="222"/>
      <c r="UQH77" s="222"/>
      <c r="UQI77" s="222"/>
      <c r="UQJ77" s="222"/>
      <c r="UQK77" s="222"/>
      <c r="UQL77" s="222"/>
      <c r="UQM77" s="222"/>
      <c r="UQN77" s="222"/>
      <c r="UQO77" s="222"/>
      <c r="UQP77" s="222"/>
      <c r="UQQ77" s="222"/>
      <c r="UQR77" s="222"/>
      <c r="UQS77" s="222"/>
      <c r="UQT77" s="222"/>
      <c r="UQU77" s="222"/>
      <c r="UQV77" s="222"/>
      <c r="UQW77" s="222"/>
      <c r="UQX77" s="222"/>
      <c r="UQY77" s="222"/>
      <c r="UQZ77" s="222"/>
      <c r="URA77" s="222"/>
      <c r="URB77" s="222"/>
      <c r="URC77" s="222"/>
      <c r="URD77" s="222"/>
      <c r="URE77" s="222"/>
      <c r="URF77" s="222"/>
      <c r="URG77" s="222"/>
      <c r="URH77" s="222"/>
      <c r="URI77" s="222"/>
      <c r="URJ77" s="222"/>
      <c r="URK77" s="222"/>
      <c r="URL77" s="222"/>
      <c r="URM77" s="222"/>
      <c r="URN77" s="222"/>
      <c r="URO77" s="222"/>
      <c r="URP77" s="222"/>
      <c r="URQ77" s="222"/>
      <c r="URR77" s="222"/>
      <c r="URS77" s="222"/>
      <c r="URT77" s="222"/>
      <c r="URU77" s="222"/>
      <c r="URV77" s="222"/>
      <c r="URW77" s="222"/>
      <c r="URX77" s="222"/>
      <c r="URY77" s="222"/>
      <c r="URZ77" s="222"/>
      <c r="USA77" s="222"/>
      <c r="USB77" s="222"/>
      <c r="USC77" s="222"/>
      <c r="USD77" s="222"/>
      <c r="USE77" s="222"/>
      <c r="USF77" s="222"/>
      <c r="USG77" s="222"/>
      <c r="USH77" s="222"/>
      <c r="USI77" s="222"/>
      <c r="USJ77" s="222"/>
      <c r="USK77" s="222"/>
      <c r="USL77" s="222"/>
      <c r="USM77" s="222"/>
      <c r="USN77" s="222"/>
      <c r="USO77" s="222"/>
      <c r="USP77" s="222"/>
      <c r="USQ77" s="222"/>
      <c r="USR77" s="222"/>
      <c r="USS77" s="222"/>
      <c r="UST77" s="222"/>
      <c r="USU77" s="222"/>
      <c r="USV77" s="222"/>
      <c r="USW77" s="222"/>
      <c r="USX77" s="222"/>
      <c r="USY77" s="222"/>
      <c r="USZ77" s="222"/>
      <c r="UTA77" s="222"/>
      <c r="UTB77" s="222"/>
      <c r="UTC77" s="222"/>
      <c r="UTD77" s="222"/>
      <c r="UTE77" s="222"/>
      <c r="UTF77" s="222"/>
      <c r="UTG77" s="222"/>
      <c r="UTH77" s="222"/>
      <c r="UTI77" s="222"/>
      <c r="UTJ77" s="222"/>
      <c r="UTK77" s="222"/>
      <c r="UTL77" s="222"/>
      <c r="UTM77" s="222"/>
      <c r="UTN77" s="222"/>
      <c r="UTO77" s="222"/>
      <c r="UTP77" s="222"/>
      <c r="UTQ77" s="222"/>
      <c r="UTR77" s="222"/>
      <c r="UTS77" s="222"/>
      <c r="UTT77" s="222"/>
      <c r="UTU77" s="222"/>
      <c r="UTV77" s="222"/>
      <c r="UTW77" s="222"/>
      <c r="UTX77" s="222"/>
      <c r="UTY77" s="222"/>
      <c r="UTZ77" s="222"/>
      <c r="UUA77" s="222"/>
      <c r="UUB77" s="222"/>
      <c r="UUC77" s="222"/>
      <c r="UUD77" s="222"/>
      <c r="UUE77" s="222"/>
      <c r="UUF77" s="222"/>
      <c r="UUG77" s="222"/>
      <c r="UUH77" s="222"/>
      <c r="UUI77" s="222"/>
      <c r="UUJ77" s="222"/>
      <c r="UUK77" s="222"/>
      <c r="UUL77" s="222"/>
      <c r="UUM77" s="222"/>
      <c r="UUN77" s="222"/>
      <c r="UUO77" s="222"/>
      <c r="UUP77" s="222"/>
      <c r="UUQ77" s="222"/>
      <c r="UUR77" s="222"/>
      <c r="UUS77" s="222"/>
      <c r="UUT77" s="222"/>
      <c r="UUU77" s="222"/>
      <c r="UUV77" s="222"/>
      <c r="UUW77" s="222"/>
      <c r="UUX77" s="222"/>
      <c r="UUY77" s="222"/>
      <c r="UUZ77" s="222"/>
      <c r="UVA77" s="222"/>
      <c r="UVB77" s="222"/>
      <c r="UVC77" s="222"/>
      <c r="UVD77" s="222"/>
      <c r="UVE77" s="222"/>
      <c r="UVF77" s="222"/>
      <c r="UVG77" s="222"/>
      <c r="UVH77" s="222"/>
      <c r="UVI77" s="222"/>
      <c r="UVJ77" s="222"/>
      <c r="UVK77" s="222"/>
      <c r="UVL77" s="222"/>
      <c r="UVM77" s="222"/>
      <c r="UVN77" s="222"/>
      <c r="UVO77" s="222"/>
      <c r="UVP77" s="222"/>
      <c r="UVQ77" s="222"/>
      <c r="UVR77" s="222"/>
      <c r="UVS77" s="222"/>
      <c r="UVT77" s="222"/>
      <c r="UVU77" s="222"/>
      <c r="UVV77" s="222"/>
      <c r="UVW77" s="222"/>
      <c r="UVX77" s="222"/>
      <c r="UVY77" s="222"/>
      <c r="UVZ77" s="222"/>
      <c r="UWA77" s="222"/>
      <c r="UWB77" s="222"/>
      <c r="UWC77" s="222"/>
      <c r="UWD77" s="222"/>
      <c r="UWE77" s="222"/>
      <c r="UWF77" s="222"/>
      <c r="UWG77" s="222"/>
      <c r="UWH77" s="222"/>
      <c r="UWI77" s="222"/>
      <c r="UWJ77" s="222"/>
      <c r="UWK77" s="222"/>
      <c r="UWL77" s="222"/>
      <c r="UWM77" s="222"/>
      <c r="UWN77" s="222"/>
      <c r="UWO77" s="222"/>
      <c r="UWP77" s="222"/>
      <c r="UWQ77" s="222"/>
      <c r="UWR77" s="222"/>
      <c r="UWS77" s="222"/>
      <c r="UWT77" s="222"/>
      <c r="UWU77" s="222"/>
      <c r="UWV77" s="222"/>
      <c r="UWW77" s="222"/>
      <c r="UWX77" s="222"/>
      <c r="UWY77" s="222"/>
      <c r="UWZ77" s="222"/>
      <c r="UXA77" s="222"/>
      <c r="UXB77" s="222"/>
      <c r="UXC77" s="222"/>
      <c r="UXD77" s="222"/>
      <c r="UXE77" s="222"/>
      <c r="UXF77" s="222"/>
      <c r="UXG77" s="222"/>
      <c r="UXH77" s="222"/>
      <c r="UXI77" s="222"/>
      <c r="UXJ77" s="222"/>
      <c r="UXK77" s="222"/>
      <c r="UXL77" s="222"/>
      <c r="UXM77" s="222"/>
      <c r="UXN77" s="222"/>
      <c r="UXO77" s="222"/>
      <c r="UXP77" s="222"/>
      <c r="UXQ77" s="222"/>
      <c r="UXR77" s="222"/>
      <c r="UXS77" s="222"/>
      <c r="UXT77" s="222"/>
      <c r="UXU77" s="222"/>
      <c r="UXV77" s="222"/>
      <c r="UXW77" s="222"/>
      <c r="UXX77" s="222"/>
      <c r="UXY77" s="222"/>
      <c r="UXZ77" s="222"/>
      <c r="UYA77" s="222"/>
      <c r="UYB77" s="222"/>
      <c r="UYC77" s="222"/>
      <c r="UYD77" s="222"/>
      <c r="UYE77" s="222"/>
      <c r="UYF77" s="222"/>
      <c r="UYG77" s="222"/>
      <c r="UYH77" s="222"/>
      <c r="UYI77" s="222"/>
      <c r="UYJ77" s="222"/>
      <c r="UYK77" s="222"/>
      <c r="UYL77" s="222"/>
      <c r="UYM77" s="222"/>
      <c r="UYN77" s="222"/>
      <c r="UYO77" s="222"/>
      <c r="UYP77" s="222"/>
      <c r="UYQ77" s="222"/>
      <c r="UYR77" s="222"/>
      <c r="UYS77" s="222"/>
      <c r="UYT77" s="222"/>
      <c r="UYU77" s="222"/>
      <c r="UYV77" s="222"/>
      <c r="UYW77" s="222"/>
      <c r="UYX77" s="222"/>
      <c r="UYY77" s="222"/>
      <c r="UYZ77" s="222"/>
      <c r="UZA77" s="222"/>
      <c r="UZB77" s="222"/>
      <c r="UZC77" s="222"/>
      <c r="UZD77" s="222"/>
      <c r="UZE77" s="222"/>
      <c r="UZF77" s="222"/>
      <c r="UZG77" s="222"/>
      <c r="UZH77" s="222"/>
      <c r="UZI77" s="222"/>
      <c r="UZJ77" s="222"/>
      <c r="UZK77" s="222"/>
      <c r="UZL77" s="222"/>
      <c r="UZM77" s="222"/>
      <c r="UZN77" s="222"/>
      <c r="UZO77" s="222"/>
      <c r="UZP77" s="222"/>
      <c r="UZQ77" s="222"/>
      <c r="UZR77" s="222"/>
      <c r="UZS77" s="222"/>
      <c r="UZT77" s="222"/>
      <c r="UZU77" s="222"/>
      <c r="UZV77" s="222"/>
      <c r="UZW77" s="222"/>
      <c r="UZX77" s="222"/>
      <c r="UZY77" s="222"/>
      <c r="UZZ77" s="222"/>
      <c r="VAA77" s="222"/>
      <c r="VAB77" s="222"/>
      <c r="VAC77" s="222"/>
      <c r="VAD77" s="222"/>
      <c r="VAE77" s="222"/>
      <c r="VAF77" s="222"/>
      <c r="VAG77" s="222"/>
      <c r="VAH77" s="222"/>
      <c r="VAI77" s="222"/>
      <c r="VAJ77" s="222"/>
      <c r="VAK77" s="222"/>
      <c r="VAL77" s="222"/>
      <c r="VAM77" s="222"/>
      <c r="VAN77" s="222"/>
      <c r="VAO77" s="222"/>
      <c r="VAP77" s="222"/>
      <c r="VAQ77" s="222"/>
      <c r="VAR77" s="222"/>
      <c r="VAS77" s="222"/>
      <c r="VAT77" s="222"/>
      <c r="VAU77" s="222"/>
      <c r="VAV77" s="222"/>
      <c r="VAW77" s="222"/>
      <c r="VAX77" s="222"/>
      <c r="VAY77" s="222"/>
      <c r="VAZ77" s="222"/>
      <c r="VBA77" s="222"/>
      <c r="VBB77" s="222"/>
      <c r="VBC77" s="222"/>
      <c r="VBD77" s="222"/>
      <c r="VBE77" s="222"/>
      <c r="VBF77" s="222"/>
      <c r="VBG77" s="222"/>
      <c r="VBH77" s="222"/>
      <c r="VBI77" s="222"/>
      <c r="VBJ77" s="222"/>
      <c r="VBK77" s="222"/>
      <c r="VBL77" s="222"/>
      <c r="VBM77" s="222"/>
      <c r="VBN77" s="222"/>
      <c r="VBO77" s="222"/>
      <c r="VBP77" s="222"/>
      <c r="VBQ77" s="222"/>
      <c r="VBR77" s="222"/>
      <c r="VBS77" s="222"/>
      <c r="VBT77" s="222"/>
      <c r="VBU77" s="222"/>
      <c r="VBV77" s="222"/>
      <c r="VBW77" s="222"/>
      <c r="VBX77" s="222"/>
      <c r="VBY77" s="222"/>
      <c r="VBZ77" s="222"/>
      <c r="VCA77" s="222"/>
      <c r="VCB77" s="222"/>
      <c r="VCC77" s="222"/>
      <c r="VCD77" s="222"/>
      <c r="VCE77" s="222"/>
      <c r="VCF77" s="222"/>
      <c r="VCG77" s="222"/>
      <c r="VCH77" s="222"/>
      <c r="VCI77" s="222"/>
      <c r="VCJ77" s="222"/>
      <c r="VCK77" s="222"/>
      <c r="VCL77" s="222"/>
      <c r="VCM77" s="222"/>
      <c r="VCN77" s="222"/>
      <c r="VCO77" s="222"/>
      <c r="VCP77" s="222"/>
      <c r="VCQ77" s="222"/>
      <c r="VCR77" s="222"/>
      <c r="VCS77" s="222"/>
      <c r="VCT77" s="222"/>
      <c r="VCU77" s="222"/>
      <c r="VCV77" s="222"/>
      <c r="VCW77" s="222"/>
      <c r="VCX77" s="222"/>
      <c r="VCY77" s="222"/>
      <c r="VCZ77" s="222"/>
      <c r="VDA77" s="222"/>
      <c r="VDB77" s="222"/>
      <c r="VDC77" s="222"/>
      <c r="VDD77" s="222"/>
      <c r="VDE77" s="222"/>
      <c r="VDF77" s="222"/>
      <c r="VDG77" s="222"/>
      <c r="VDH77" s="222"/>
      <c r="VDI77" s="222"/>
      <c r="VDJ77" s="222"/>
      <c r="VDK77" s="222"/>
      <c r="VDL77" s="222"/>
      <c r="VDM77" s="222"/>
      <c r="VDN77" s="222"/>
      <c r="VDO77" s="222"/>
      <c r="VDP77" s="222"/>
      <c r="VDQ77" s="222"/>
      <c r="VDR77" s="222"/>
      <c r="VDS77" s="222"/>
      <c r="VDT77" s="222"/>
      <c r="VDU77" s="222"/>
      <c r="VDV77" s="222"/>
      <c r="VDW77" s="222"/>
      <c r="VDX77" s="222"/>
      <c r="VDY77" s="222"/>
      <c r="VDZ77" s="222"/>
      <c r="VEA77" s="222"/>
      <c r="VEB77" s="222"/>
      <c r="VEC77" s="222"/>
      <c r="VED77" s="222"/>
      <c r="VEE77" s="222"/>
      <c r="VEF77" s="222"/>
      <c r="VEG77" s="222"/>
      <c r="VEH77" s="222"/>
      <c r="VEI77" s="222"/>
      <c r="VEJ77" s="222"/>
      <c r="VEK77" s="222"/>
      <c r="VEL77" s="222"/>
      <c r="VEM77" s="222"/>
      <c r="VEN77" s="222"/>
      <c r="VEO77" s="222"/>
      <c r="VEP77" s="222"/>
      <c r="VEQ77" s="222"/>
      <c r="VER77" s="222"/>
      <c r="VES77" s="222"/>
      <c r="VET77" s="222"/>
      <c r="VEU77" s="222"/>
      <c r="VEV77" s="222"/>
      <c r="VEW77" s="222"/>
      <c r="VEX77" s="222"/>
      <c r="VEY77" s="222"/>
      <c r="VEZ77" s="222"/>
      <c r="VFA77" s="222"/>
      <c r="VFB77" s="222"/>
      <c r="VFC77" s="222"/>
      <c r="VFD77" s="222"/>
      <c r="VFE77" s="222"/>
      <c r="VFF77" s="222"/>
      <c r="VFG77" s="222"/>
      <c r="VFH77" s="222"/>
      <c r="VFI77" s="222"/>
      <c r="VFJ77" s="222"/>
      <c r="VFK77" s="222"/>
      <c r="VFL77" s="222"/>
      <c r="VFM77" s="222"/>
      <c r="VFN77" s="222"/>
      <c r="VFO77" s="222"/>
      <c r="VFP77" s="222"/>
      <c r="VFQ77" s="222"/>
      <c r="VFR77" s="222"/>
      <c r="VFS77" s="222"/>
      <c r="VFT77" s="222"/>
      <c r="VFU77" s="222"/>
      <c r="VFV77" s="222"/>
      <c r="VFW77" s="222"/>
      <c r="VFX77" s="222"/>
      <c r="VFY77" s="222"/>
      <c r="VFZ77" s="222"/>
      <c r="VGA77" s="222"/>
      <c r="VGB77" s="222"/>
      <c r="VGC77" s="222"/>
      <c r="VGD77" s="222"/>
      <c r="VGE77" s="222"/>
      <c r="VGF77" s="222"/>
      <c r="VGG77" s="222"/>
      <c r="VGH77" s="222"/>
      <c r="VGI77" s="222"/>
      <c r="VGJ77" s="222"/>
      <c r="VGK77" s="222"/>
      <c r="VGL77" s="222"/>
      <c r="VGM77" s="222"/>
      <c r="VGN77" s="222"/>
      <c r="VGO77" s="222"/>
      <c r="VGP77" s="222"/>
      <c r="VGQ77" s="222"/>
      <c r="VGR77" s="222"/>
      <c r="VGS77" s="222"/>
      <c r="VGT77" s="222"/>
      <c r="VGU77" s="222"/>
      <c r="VGV77" s="222"/>
      <c r="VGW77" s="222"/>
      <c r="VGX77" s="222"/>
      <c r="VGY77" s="222"/>
      <c r="VGZ77" s="222"/>
      <c r="VHA77" s="222"/>
      <c r="VHB77" s="222"/>
      <c r="VHC77" s="222"/>
      <c r="VHD77" s="222"/>
      <c r="VHE77" s="222"/>
      <c r="VHF77" s="222"/>
      <c r="VHG77" s="222"/>
      <c r="VHH77" s="222"/>
      <c r="VHI77" s="222"/>
      <c r="VHJ77" s="222"/>
      <c r="VHK77" s="222"/>
      <c r="VHL77" s="222"/>
      <c r="VHM77" s="222"/>
      <c r="VHN77" s="222"/>
      <c r="VHO77" s="222"/>
      <c r="VHP77" s="222"/>
      <c r="VHQ77" s="222"/>
      <c r="VHR77" s="222"/>
      <c r="VHS77" s="222"/>
      <c r="VHT77" s="222"/>
      <c r="VHU77" s="222"/>
      <c r="VHV77" s="222"/>
      <c r="VHW77" s="222"/>
      <c r="VHX77" s="222"/>
      <c r="VHY77" s="222"/>
      <c r="VHZ77" s="222"/>
      <c r="VIA77" s="222"/>
      <c r="VIB77" s="222"/>
      <c r="VIC77" s="222"/>
      <c r="VID77" s="222"/>
      <c r="VIE77" s="222"/>
      <c r="VIF77" s="222"/>
      <c r="VIG77" s="222"/>
      <c r="VIH77" s="222"/>
      <c r="VII77" s="222"/>
      <c r="VIJ77" s="222"/>
      <c r="VIK77" s="222"/>
      <c r="VIL77" s="222"/>
      <c r="VIM77" s="222"/>
      <c r="VIN77" s="222"/>
      <c r="VIO77" s="222"/>
      <c r="VIP77" s="222"/>
      <c r="VIQ77" s="222"/>
      <c r="VIR77" s="222"/>
      <c r="VIS77" s="222"/>
      <c r="VIT77" s="222"/>
      <c r="VIU77" s="222"/>
      <c r="VIV77" s="222"/>
      <c r="VIW77" s="222"/>
      <c r="VIX77" s="222"/>
      <c r="VIY77" s="222"/>
      <c r="VIZ77" s="222"/>
      <c r="VJA77" s="222"/>
      <c r="VJB77" s="222"/>
      <c r="VJC77" s="222"/>
      <c r="VJD77" s="222"/>
      <c r="VJE77" s="222"/>
      <c r="VJF77" s="222"/>
      <c r="VJG77" s="222"/>
      <c r="VJH77" s="222"/>
      <c r="VJI77" s="222"/>
      <c r="VJJ77" s="222"/>
      <c r="VJK77" s="222"/>
      <c r="VJL77" s="222"/>
      <c r="VJM77" s="222"/>
      <c r="VJN77" s="222"/>
      <c r="VJO77" s="222"/>
      <c r="VJP77" s="222"/>
      <c r="VJQ77" s="222"/>
      <c r="VJR77" s="222"/>
      <c r="VJS77" s="222"/>
      <c r="VJT77" s="222"/>
      <c r="VJU77" s="222"/>
      <c r="VJV77" s="222"/>
      <c r="VJW77" s="222"/>
      <c r="VJX77" s="222"/>
      <c r="VJY77" s="222"/>
      <c r="VJZ77" s="222"/>
      <c r="VKA77" s="222"/>
      <c r="VKB77" s="222"/>
      <c r="VKC77" s="222"/>
      <c r="VKD77" s="222"/>
      <c r="VKE77" s="222"/>
      <c r="VKF77" s="222"/>
      <c r="VKG77" s="222"/>
      <c r="VKH77" s="222"/>
      <c r="VKI77" s="222"/>
      <c r="VKJ77" s="222"/>
      <c r="VKK77" s="222"/>
      <c r="VKL77" s="222"/>
      <c r="VKM77" s="222"/>
      <c r="VKN77" s="222"/>
      <c r="VKO77" s="222"/>
      <c r="VKP77" s="222"/>
      <c r="VKQ77" s="222"/>
      <c r="VKR77" s="222"/>
      <c r="VKS77" s="222"/>
      <c r="VKT77" s="222"/>
      <c r="VKU77" s="222"/>
      <c r="VKV77" s="222"/>
      <c r="VKW77" s="222"/>
      <c r="VKX77" s="222"/>
      <c r="VKY77" s="222"/>
      <c r="VKZ77" s="222"/>
      <c r="VLA77" s="222"/>
      <c r="VLB77" s="222"/>
      <c r="VLC77" s="222"/>
      <c r="VLD77" s="222"/>
      <c r="VLE77" s="222"/>
      <c r="VLF77" s="222"/>
      <c r="VLG77" s="222"/>
      <c r="VLH77" s="222"/>
      <c r="VLI77" s="222"/>
      <c r="VLJ77" s="222"/>
      <c r="VLK77" s="222"/>
      <c r="VLL77" s="222"/>
      <c r="VLM77" s="222"/>
      <c r="VLN77" s="222"/>
      <c r="VLO77" s="222"/>
      <c r="VLP77" s="222"/>
      <c r="VLQ77" s="222"/>
      <c r="VLR77" s="222"/>
      <c r="VLS77" s="222"/>
      <c r="VLT77" s="222"/>
      <c r="VLU77" s="222"/>
      <c r="VLV77" s="222"/>
      <c r="VLW77" s="222"/>
      <c r="VLX77" s="222"/>
      <c r="VLY77" s="222"/>
      <c r="VLZ77" s="222"/>
      <c r="VMA77" s="222"/>
      <c r="VMB77" s="222"/>
      <c r="VMC77" s="222"/>
      <c r="VMD77" s="222"/>
      <c r="VME77" s="222"/>
      <c r="VMF77" s="222"/>
      <c r="VMG77" s="222"/>
      <c r="VMH77" s="222"/>
      <c r="VMI77" s="222"/>
      <c r="VMJ77" s="222"/>
      <c r="VMK77" s="222"/>
      <c r="VML77" s="222"/>
      <c r="VMM77" s="222"/>
      <c r="VMN77" s="222"/>
      <c r="VMO77" s="222"/>
      <c r="VMP77" s="222"/>
      <c r="VMQ77" s="222"/>
      <c r="VMR77" s="222"/>
      <c r="VMS77" s="222"/>
      <c r="VMT77" s="222"/>
      <c r="VMU77" s="222"/>
      <c r="VMV77" s="222"/>
      <c r="VMW77" s="222"/>
      <c r="VMX77" s="222"/>
      <c r="VMY77" s="222"/>
      <c r="VMZ77" s="222"/>
      <c r="VNA77" s="222"/>
      <c r="VNB77" s="222"/>
      <c r="VNC77" s="222"/>
      <c r="VND77" s="222"/>
      <c r="VNE77" s="222"/>
      <c r="VNF77" s="222"/>
      <c r="VNG77" s="222"/>
      <c r="VNH77" s="222"/>
      <c r="VNI77" s="222"/>
      <c r="VNJ77" s="222"/>
      <c r="VNK77" s="222"/>
      <c r="VNL77" s="222"/>
      <c r="VNM77" s="222"/>
      <c r="VNN77" s="222"/>
      <c r="VNO77" s="222"/>
      <c r="VNP77" s="222"/>
      <c r="VNQ77" s="222"/>
      <c r="VNR77" s="222"/>
      <c r="VNS77" s="222"/>
      <c r="VNT77" s="222"/>
      <c r="VNU77" s="222"/>
      <c r="VNV77" s="222"/>
      <c r="VNW77" s="222"/>
      <c r="VNX77" s="222"/>
      <c r="VNY77" s="222"/>
      <c r="VNZ77" s="222"/>
      <c r="VOA77" s="222"/>
      <c r="VOB77" s="222"/>
      <c r="VOC77" s="222"/>
      <c r="VOD77" s="222"/>
      <c r="VOE77" s="222"/>
      <c r="VOF77" s="222"/>
      <c r="VOG77" s="222"/>
      <c r="VOH77" s="222"/>
      <c r="VOI77" s="222"/>
      <c r="VOJ77" s="222"/>
      <c r="VOK77" s="222"/>
      <c r="VOL77" s="222"/>
      <c r="VOM77" s="222"/>
      <c r="VON77" s="222"/>
      <c r="VOO77" s="222"/>
      <c r="VOP77" s="222"/>
      <c r="VOQ77" s="222"/>
      <c r="VOR77" s="222"/>
      <c r="VOS77" s="222"/>
      <c r="VOT77" s="222"/>
      <c r="VOU77" s="222"/>
      <c r="VOV77" s="222"/>
      <c r="VOW77" s="222"/>
      <c r="VOX77" s="222"/>
      <c r="VOY77" s="222"/>
      <c r="VOZ77" s="222"/>
      <c r="VPA77" s="222"/>
      <c r="VPB77" s="222"/>
      <c r="VPC77" s="222"/>
      <c r="VPD77" s="222"/>
      <c r="VPE77" s="222"/>
      <c r="VPF77" s="222"/>
      <c r="VPG77" s="222"/>
      <c r="VPH77" s="222"/>
      <c r="VPI77" s="222"/>
      <c r="VPJ77" s="222"/>
      <c r="VPK77" s="222"/>
      <c r="VPL77" s="222"/>
      <c r="VPM77" s="222"/>
      <c r="VPN77" s="222"/>
      <c r="VPO77" s="222"/>
      <c r="VPP77" s="222"/>
      <c r="VPQ77" s="222"/>
      <c r="VPR77" s="222"/>
      <c r="VPS77" s="222"/>
      <c r="VPT77" s="222"/>
      <c r="VPU77" s="222"/>
      <c r="VPV77" s="222"/>
      <c r="VPW77" s="222"/>
      <c r="VPX77" s="222"/>
      <c r="VPY77" s="222"/>
      <c r="VPZ77" s="222"/>
      <c r="VQA77" s="222"/>
      <c r="VQB77" s="222"/>
      <c r="VQC77" s="222"/>
      <c r="VQD77" s="222"/>
      <c r="VQE77" s="222"/>
      <c r="VQF77" s="222"/>
      <c r="VQG77" s="222"/>
      <c r="VQH77" s="222"/>
      <c r="VQI77" s="222"/>
      <c r="VQJ77" s="222"/>
      <c r="VQK77" s="222"/>
      <c r="VQL77" s="222"/>
      <c r="VQM77" s="222"/>
      <c r="VQN77" s="222"/>
      <c r="VQO77" s="222"/>
      <c r="VQP77" s="222"/>
      <c r="VQQ77" s="222"/>
      <c r="VQR77" s="222"/>
      <c r="VQS77" s="222"/>
      <c r="VQT77" s="222"/>
      <c r="VQU77" s="222"/>
      <c r="VQV77" s="222"/>
      <c r="VQW77" s="222"/>
      <c r="VQX77" s="222"/>
      <c r="VQY77" s="222"/>
      <c r="VQZ77" s="222"/>
      <c r="VRA77" s="222"/>
      <c r="VRB77" s="222"/>
      <c r="VRC77" s="222"/>
      <c r="VRD77" s="222"/>
      <c r="VRE77" s="222"/>
      <c r="VRF77" s="222"/>
      <c r="VRG77" s="222"/>
      <c r="VRH77" s="222"/>
      <c r="VRI77" s="222"/>
      <c r="VRJ77" s="222"/>
      <c r="VRK77" s="222"/>
      <c r="VRL77" s="222"/>
      <c r="VRM77" s="222"/>
      <c r="VRN77" s="222"/>
      <c r="VRO77" s="222"/>
      <c r="VRP77" s="222"/>
      <c r="VRQ77" s="222"/>
      <c r="VRR77" s="222"/>
      <c r="VRS77" s="222"/>
      <c r="VRT77" s="222"/>
      <c r="VRU77" s="222"/>
      <c r="VRV77" s="222"/>
      <c r="VRW77" s="222"/>
      <c r="VRX77" s="222"/>
      <c r="VRY77" s="222"/>
      <c r="VRZ77" s="222"/>
      <c r="VSA77" s="222"/>
      <c r="VSB77" s="222"/>
      <c r="VSC77" s="222"/>
      <c r="VSD77" s="222"/>
      <c r="VSE77" s="222"/>
      <c r="VSF77" s="222"/>
      <c r="VSG77" s="222"/>
      <c r="VSH77" s="222"/>
      <c r="VSI77" s="222"/>
      <c r="VSJ77" s="222"/>
      <c r="VSK77" s="222"/>
      <c r="VSL77" s="222"/>
      <c r="VSM77" s="222"/>
      <c r="VSN77" s="222"/>
      <c r="VSO77" s="222"/>
      <c r="VSP77" s="222"/>
      <c r="VSQ77" s="222"/>
      <c r="VSR77" s="222"/>
      <c r="VSS77" s="222"/>
      <c r="VST77" s="222"/>
      <c r="VSU77" s="222"/>
      <c r="VSV77" s="222"/>
      <c r="VSW77" s="222"/>
      <c r="VSX77" s="222"/>
      <c r="VSY77" s="222"/>
      <c r="VSZ77" s="222"/>
      <c r="VTA77" s="222"/>
      <c r="VTB77" s="222"/>
      <c r="VTC77" s="222"/>
      <c r="VTD77" s="222"/>
      <c r="VTE77" s="222"/>
      <c r="VTF77" s="222"/>
      <c r="VTG77" s="222"/>
      <c r="VTH77" s="222"/>
      <c r="VTI77" s="222"/>
      <c r="VTJ77" s="222"/>
      <c r="VTK77" s="222"/>
      <c r="VTL77" s="222"/>
      <c r="VTM77" s="222"/>
      <c r="VTN77" s="222"/>
      <c r="VTO77" s="222"/>
      <c r="VTP77" s="222"/>
      <c r="VTQ77" s="222"/>
      <c r="VTR77" s="222"/>
      <c r="VTS77" s="222"/>
      <c r="VTT77" s="222"/>
      <c r="VTU77" s="222"/>
      <c r="VTV77" s="222"/>
      <c r="VTW77" s="222"/>
      <c r="VTX77" s="222"/>
      <c r="VTY77" s="222"/>
      <c r="VTZ77" s="222"/>
      <c r="VUA77" s="222"/>
      <c r="VUB77" s="222"/>
      <c r="VUC77" s="222"/>
      <c r="VUD77" s="222"/>
      <c r="VUE77" s="222"/>
      <c r="VUF77" s="222"/>
      <c r="VUG77" s="222"/>
      <c r="VUH77" s="222"/>
      <c r="VUI77" s="222"/>
      <c r="VUJ77" s="222"/>
      <c r="VUK77" s="222"/>
      <c r="VUL77" s="222"/>
      <c r="VUM77" s="222"/>
      <c r="VUN77" s="222"/>
      <c r="VUO77" s="222"/>
      <c r="VUP77" s="222"/>
      <c r="VUQ77" s="222"/>
      <c r="VUR77" s="222"/>
      <c r="VUS77" s="222"/>
      <c r="VUT77" s="222"/>
      <c r="VUU77" s="222"/>
      <c r="VUV77" s="222"/>
      <c r="VUW77" s="222"/>
      <c r="VUX77" s="222"/>
      <c r="VUY77" s="222"/>
      <c r="VUZ77" s="222"/>
      <c r="VVA77" s="222"/>
      <c r="VVB77" s="222"/>
      <c r="VVC77" s="222"/>
      <c r="VVD77" s="222"/>
      <c r="VVE77" s="222"/>
      <c r="VVF77" s="222"/>
      <c r="VVG77" s="222"/>
      <c r="VVH77" s="222"/>
      <c r="VVI77" s="222"/>
      <c r="VVJ77" s="222"/>
      <c r="VVK77" s="222"/>
      <c r="VVL77" s="222"/>
      <c r="VVM77" s="222"/>
      <c r="VVN77" s="222"/>
      <c r="VVO77" s="222"/>
      <c r="VVP77" s="222"/>
      <c r="VVQ77" s="222"/>
      <c r="VVR77" s="222"/>
      <c r="VVS77" s="222"/>
      <c r="VVT77" s="222"/>
      <c r="VVU77" s="222"/>
      <c r="VVV77" s="222"/>
      <c r="VVW77" s="222"/>
      <c r="VVX77" s="222"/>
      <c r="VVY77" s="222"/>
      <c r="VVZ77" s="222"/>
      <c r="VWA77" s="222"/>
      <c r="VWB77" s="222"/>
      <c r="VWC77" s="222"/>
      <c r="VWD77" s="222"/>
      <c r="VWE77" s="222"/>
      <c r="VWF77" s="222"/>
      <c r="VWG77" s="222"/>
      <c r="VWH77" s="222"/>
      <c r="VWI77" s="222"/>
      <c r="VWJ77" s="222"/>
      <c r="VWK77" s="222"/>
      <c r="VWL77" s="222"/>
      <c r="VWM77" s="222"/>
      <c r="VWN77" s="222"/>
      <c r="VWO77" s="222"/>
      <c r="VWP77" s="222"/>
      <c r="VWQ77" s="222"/>
      <c r="VWR77" s="222"/>
      <c r="VWS77" s="222"/>
      <c r="VWT77" s="222"/>
      <c r="VWU77" s="222"/>
      <c r="VWV77" s="222"/>
      <c r="VWW77" s="222"/>
      <c r="VWX77" s="222"/>
      <c r="VWY77" s="222"/>
      <c r="VWZ77" s="222"/>
      <c r="VXA77" s="222"/>
      <c r="VXB77" s="222"/>
      <c r="VXC77" s="222"/>
      <c r="VXD77" s="222"/>
      <c r="VXE77" s="222"/>
      <c r="VXF77" s="222"/>
      <c r="VXG77" s="222"/>
      <c r="VXH77" s="222"/>
      <c r="VXI77" s="222"/>
      <c r="VXJ77" s="222"/>
      <c r="VXK77" s="222"/>
      <c r="VXL77" s="222"/>
      <c r="VXM77" s="222"/>
      <c r="VXN77" s="222"/>
      <c r="VXO77" s="222"/>
      <c r="VXP77" s="222"/>
      <c r="VXQ77" s="222"/>
      <c r="VXR77" s="222"/>
      <c r="VXS77" s="222"/>
      <c r="VXT77" s="222"/>
      <c r="VXU77" s="222"/>
      <c r="VXV77" s="222"/>
      <c r="VXW77" s="222"/>
      <c r="VXX77" s="222"/>
      <c r="VXY77" s="222"/>
      <c r="VXZ77" s="222"/>
      <c r="VYA77" s="222"/>
      <c r="VYB77" s="222"/>
      <c r="VYC77" s="222"/>
      <c r="VYD77" s="222"/>
      <c r="VYE77" s="222"/>
      <c r="VYF77" s="222"/>
      <c r="VYG77" s="222"/>
      <c r="VYH77" s="222"/>
      <c r="VYI77" s="222"/>
      <c r="VYJ77" s="222"/>
      <c r="VYK77" s="222"/>
      <c r="VYL77" s="222"/>
      <c r="VYM77" s="222"/>
      <c r="VYN77" s="222"/>
      <c r="VYO77" s="222"/>
      <c r="VYP77" s="222"/>
      <c r="VYQ77" s="222"/>
      <c r="VYR77" s="222"/>
      <c r="VYS77" s="222"/>
      <c r="VYT77" s="222"/>
      <c r="VYU77" s="222"/>
      <c r="VYV77" s="222"/>
      <c r="VYW77" s="222"/>
      <c r="VYX77" s="222"/>
      <c r="VYY77" s="222"/>
      <c r="VYZ77" s="222"/>
      <c r="VZA77" s="222"/>
      <c r="VZB77" s="222"/>
      <c r="VZC77" s="222"/>
      <c r="VZD77" s="222"/>
      <c r="VZE77" s="222"/>
      <c r="VZF77" s="222"/>
      <c r="VZG77" s="222"/>
      <c r="VZH77" s="222"/>
      <c r="VZI77" s="222"/>
      <c r="VZJ77" s="222"/>
      <c r="VZK77" s="222"/>
      <c r="VZL77" s="222"/>
      <c r="VZM77" s="222"/>
      <c r="VZN77" s="222"/>
      <c r="VZO77" s="222"/>
      <c r="VZP77" s="222"/>
      <c r="VZQ77" s="222"/>
      <c r="VZR77" s="222"/>
      <c r="VZS77" s="222"/>
      <c r="VZT77" s="222"/>
      <c r="VZU77" s="222"/>
      <c r="VZV77" s="222"/>
      <c r="VZW77" s="222"/>
      <c r="VZX77" s="222"/>
      <c r="VZY77" s="222"/>
      <c r="VZZ77" s="222"/>
      <c r="WAA77" s="222"/>
      <c r="WAB77" s="222"/>
      <c r="WAC77" s="222"/>
      <c r="WAD77" s="222"/>
      <c r="WAE77" s="222"/>
      <c r="WAF77" s="222"/>
      <c r="WAG77" s="222"/>
      <c r="WAH77" s="222"/>
      <c r="WAI77" s="222"/>
      <c r="WAJ77" s="222"/>
      <c r="WAK77" s="222"/>
      <c r="WAL77" s="222"/>
      <c r="WAM77" s="222"/>
      <c r="WAN77" s="222"/>
      <c r="WAO77" s="222"/>
      <c r="WAP77" s="222"/>
      <c r="WAQ77" s="222"/>
      <c r="WAR77" s="222"/>
      <c r="WAS77" s="222"/>
      <c r="WAT77" s="222"/>
      <c r="WAU77" s="222"/>
      <c r="WAV77" s="222"/>
      <c r="WAW77" s="222"/>
      <c r="WAX77" s="222"/>
      <c r="WAY77" s="222"/>
      <c r="WAZ77" s="222"/>
      <c r="WBA77" s="222"/>
      <c r="WBB77" s="222"/>
      <c r="WBC77" s="222"/>
      <c r="WBD77" s="222"/>
      <c r="WBE77" s="222"/>
      <c r="WBF77" s="222"/>
      <c r="WBG77" s="222"/>
      <c r="WBH77" s="222"/>
      <c r="WBI77" s="222"/>
      <c r="WBJ77" s="222"/>
      <c r="WBK77" s="222"/>
      <c r="WBL77" s="222"/>
      <c r="WBM77" s="222"/>
      <c r="WBN77" s="222"/>
      <c r="WBO77" s="222"/>
      <c r="WBP77" s="222"/>
      <c r="WBQ77" s="222"/>
      <c r="WBR77" s="222"/>
      <c r="WBS77" s="222"/>
      <c r="WBT77" s="222"/>
      <c r="WBU77" s="222"/>
      <c r="WBV77" s="222"/>
      <c r="WBW77" s="222"/>
      <c r="WBX77" s="222"/>
      <c r="WBY77" s="222"/>
      <c r="WBZ77" s="222"/>
      <c r="WCA77" s="222"/>
      <c r="WCB77" s="222"/>
      <c r="WCC77" s="222"/>
      <c r="WCD77" s="222"/>
      <c r="WCE77" s="222"/>
      <c r="WCF77" s="222"/>
      <c r="WCG77" s="222"/>
      <c r="WCH77" s="222"/>
      <c r="WCI77" s="222"/>
      <c r="WCJ77" s="222"/>
      <c r="WCK77" s="222"/>
      <c r="WCL77" s="222"/>
      <c r="WCM77" s="222"/>
      <c r="WCN77" s="222"/>
      <c r="WCO77" s="222"/>
      <c r="WCP77" s="222"/>
      <c r="WCQ77" s="222"/>
      <c r="WCR77" s="222"/>
      <c r="WCS77" s="222"/>
      <c r="WCT77" s="222"/>
      <c r="WCU77" s="222"/>
      <c r="WCV77" s="222"/>
      <c r="WCW77" s="222"/>
      <c r="WCX77" s="222"/>
      <c r="WCY77" s="222"/>
      <c r="WCZ77" s="222"/>
      <c r="WDA77" s="222"/>
      <c r="WDB77" s="222"/>
      <c r="WDC77" s="222"/>
      <c r="WDD77" s="222"/>
      <c r="WDE77" s="222"/>
      <c r="WDF77" s="222"/>
      <c r="WDG77" s="222"/>
      <c r="WDH77" s="222"/>
      <c r="WDI77" s="222"/>
      <c r="WDJ77" s="222"/>
      <c r="WDK77" s="222"/>
      <c r="WDL77" s="222"/>
      <c r="WDM77" s="222"/>
      <c r="WDN77" s="222"/>
      <c r="WDO77" s="222"/>
      <c r="WDP77" s="222"/>
      <c r="WDQ77" s="222"/>
      <c r="WDR77" s="222"/>
      <c r="WDS77" s="222"/>
      <c r="WDT77" s="222"/>
      <c r="WDU77" s="222"/>
      <c r="WDV77" s="222"/>
      <c r="WDW77" s="222"/>
      <c r="WDX77" s="222"/>
      <c r="WDY77" s="222"/>
      <c r="WDZ77" s="222"/>
      <c r="WEA77" s="222"/>
      <c r="WEB77" s="222"/>
      <c r="WEC77" s="222"/>
      <c r="WED77" s="222"/>
      <c r="WEE77" s="222"/>
      <c r="WEF77" s="222"/>
      <c r="WEG77" s="222"/>
      <c r="WEH77" s="222"/>
      <c r="WEI77" s="222"/>
      <c r="WEJ77" s="222"/>
      <c r="WEK77" s="222"/>
      <c r="WEL77" s="222"/>
      <c r="WEM77" s="222"/>
      <c r="WEN77" s="222"/>
      <c r="WEO77" s="222"/>
      <c r="WEP77" s="222"/>
      <c r="WEQ77" s="222"/>
      <c r="WER77" s="222"/>
      <c r="WES77" s="222"/>
      <c r="WET77" s="222"/>
      <c r="WEU77" s="222"/>
      <c r="WEV77" s="222"/>
      <c r="WEW77" s="222"/>
      <c r="WEX77" s="222"/>
      <c r="WEY77" s="222"/>
      <c r="WEZ77" s="222"/>
      <c r="WFA77" s="222"/>
      <c r="WFB77" s="222"/>
      <c r="WFC77" s="222"/>
      <c r="WFD77" s="222"/>
      <c r="WFE77" s="222"/>
      <c r="WFF77" s="222"/>
      <c r="WFG77" s="222"/>
      <c r="WFH77" s="222"/>
      <c r="WFI77" s="222"/>
      <c r="WFJ77" s="222"/>
      <c r="WFK77" s="222"/>
      <c r="WFL77" s="222"/>
      <c r="WFM77" s="222"/>
      <c r="WFN77" s="222"/>
      <c r="WFO77" s="222"/>
      <c r="WFP77" s="222"/>
      <c r="WFQ77" s="222"/>
      <c r="WFR77" s="222"/>
      <c r="WFS77" s="222"/>
      <c r="WFT77" s="222"/>
      <c r="WFU77" s="222"/>
      <c r="WFV77" s="222"/>
      <c r="WFW77" s="222"/>
      <c r="WFX77" s="222"/>
      <c r="WFY77" s="222"/>
      <c r="WFZ77" s="222"/>
      <c r="WGA77" s="222"/>
      <c r="WGB77" s="222"/>
      <c r="WGC77" s="222"/>
      <c r="WGD77" s="222"/>
      <c r="WGE77" s="222"/>
      <c r="WGF77" s="222"/>
      <c r="WGG77" s="222"/>
      <c r="WGH77" s="222"/>
      <c r="WGI77" s="222"/>
      <c r="WGJ77" s="222"/>
      <c r="WGK77" s="222"/>
      <c r="WGL77" s="222"/>
      <c r="WGM77" s="222"/>
      <c r="WGN77" s="222"/>
      <c r="WGO77" s="222"/>
      <c r="WGP77" s="222"/>
      <c r="WGQ77" s="222"/>
      <c r="WGR77" s="222"/>
      <c r="WGS77" s="222"/>
      <c r="WGT77" s="222"/>
      <c r="WGU77" s="222"/>
      <c r="WGV77" s="222"/>
      <c r="WGW77" s="222"/>
      <c r="WGX77" s="222"/>
      <c r="WGY77" s="222"/>
      <c r="WGZ77" s="222"/>
      <c r="WHA77" s="222"/>
      <c r="WHB77" s="222"/>
      <c r="WHC77" s="222"/>
      <c r="WHD77" s="222"/>
      <c r="WHE77" s="222"/>
      <c r="WHF77" s="222"/>
      <c r="WHG77" s="222"/>
      <c r="WHH77" s="222"/>
      <c r="WHI77" s="222"/>
      <c r="WHJ77" s="222"/>
      <c r="WHK77" s="222"/>
      <c r="WHL77" s="222"/>
      <c r="WHM77" s="222"/>
      <c r="WHN77" s="222"/>
      <c r="WHO77" s="222"/>
      <c r="WHP77" s="222"/>
      <c r="WHQ77" s="222"/>
      <c r="WHR77" s="222"/>
      <c r="WHS77" s="222"/>
      <c r="WHT77" s="222"/>
      <c r="WHU77" s="222"/>
      <c r="WHV77" s="222"/>
      <c r="WHW77" s="222"/>
      <c r="WHX77" s="222"/>
      <c r="WHY77" s="222"/>
      <c r="WHZ77" s="222"/>
      <c r="WIA77" s="222"/>
      <c r="WIB77" s="222"/>
      <c r="WIC77" s="222"/>
      <c r="WID77" s="222"/>
      <c r="WIE77" s="222"/>
      <c r="WIF77" s="222"/>
      <c r="WIG77" s="222"/>
      <c r="WIH77" s="222"/>
      <c r="WII77" s="222"/>
      <c r="WIJ77" s="222"/>
      <c r="WIK77" s="222"/>
      <c r="WIL77" s="222"/>
      <c r="WIM77" s="222"/>
      <c r="WIN77" s="222"/>
      <c r="WIO77" s="222"/>
      <c r="WIP77" s="222"/>
      <c r="WIQ77" s="222"/>
      <c r="WIR77" s="222"/>
      <c r="WIS77" s="222"/>
      <c r="WIT77" s="222"/>
      <c r="WIU77" s="222"/>
      <c r="WIV77" s="222"/>
      <c r="WIW77" s="222"/>
      <c r="WIX77" s="222"/>
      <c r="WIY77" s="222"/>
      <c r="WIZ77" s="222"/>
      <c r="WJA77" s="222"/>
      <c r="WJB77" s="222"/>
      <c r="WJC77" s="222"/>
      <c r="WJD77" s="222"/>
      <c r="WJE77" s="222"/>
      <c r="WJF77" s="222"/>
      <c r="WJG77" s="222"/>
      <c r="WJH77" s="222"/>
      <c r="WJI77" s="222"/>
      <c r="WJJ77" s="222"/>
      <c r="WJK77" s="222"/>
      <c r="WJL77" s="222"/>
      <c r="WJM77" s="222"/>
      <c r="WJN77" s="222"/>
      <c r="WJO77" s="222"/>
      <c r="WJP77" s="222"/>
      <c r="WJQ77" s="222"/>
      <c r="WJR77" s="222"/>
      <c r="WJS77" s="222"/>
      <c r="WJT77" s="222"/>
      <c r="WJU77" s="222"/>
      <c r="WJV77" s="222"/>
      <c r="WJW77" s="222"/>
      <c r="WJX77" s="222"/>
      <c r="WJY77" s="222"/>
      <c r="WJZ77" s="222"/>
      <c r="WKA77" s="222"/>
      <c r="WKB77" s="222"/>
      <c r="WKC77" s="222"/>
      <c r="WKD77" s="222"/>
      <c r="WKE77" s="222"/>
      <c r="WKF77" s="222"/>
      <c r="WKG77" s="222"/>
      <c r="WKH77" s="222"/>
      <c r="WKI77" s="222"/>
      <c r="WKJ77" s="222"/>
      <c r="WKK77" s="222"/>
      <c r="WKL77" s="222"/>
      <c r="WKM77" s="222"/>
      <c r="WKN77" s="222"/>
      <c r="WKO77" s="222"/>
      <c r="WKP77" s="222"/>
      <c r="WKQ77" s="222"/>
      <c r="WKR77" s="222"/>
      <c r="WKS77" s="222"/>
      <c r="WKT77" s="222"/>
      <c r="WKU77" s="222"/>
      <c r="WKV77" s="222"/>
      <c r="WKW77" s="222"/>
      <c r="WKX77" s="222"/>
      <c r="WKY77" s="222"/>
      <c r="WKZ77" s="222"/>
      <c r="WLA77" s="222"/>
      <c r="WLB77" s="222"/>
      <c r="WLC77" s="222"/>
      <c r="WLD77" s="222"/>
      <c r="WLE77" s="222"/>
      <c r="WLF77" s="222"/>
      <c r="WLG77" s="222"/>
      <c r="WLH77" s="222"/>
      <c r="WLI77" s="222"/>
      <c r="WLJ77" s="222"/>
      <c r="WLK77" s="222"/>
      <c r="WLL77" s="222"/>
      <c r="WLM77" s="222"/>
      <c r="WLN77" s="222"/>
      <c r="WLO77" s="222"/>
      <c r="WLP77" s="222"/>
      <c r="WLQ77" s="222"/>
      <c r="WLR77" s="222"/>
      <c r="WLS77" s="222"/>
      <c r="WLT77" s="222"/>
      <c r="WLU77" s="222"/>
      <c r="WLV77" s="222"/>
      <c r="WLW77" s="222"/>
      <c r="WLX77" s="222"/>
      <c r="WLY77" s="222"/>
      <c r="WLZ77" s="222"/>
      <c r="WMA77" s="222"/>
      <c r="WMB77" s="222"/>
      <c r="WMC77" s="222"/>
      <c r="WMD77" s="222"/>
      <c r="WME77" s="222"/>
      <c r="WMF77" s="222"/>
      <c r="WMG77" s="222"/>
      <c r="WMH77" s="222"/>
      <c r="WMI77" s="222"/>
      <c r="WMJ77" s="222"/>
      <c r="WMK77" s="222"/>
      <c r="WML77" s="222"/>
      <c r="WMM77" s="222"/>
      <c r="WMN77" s="222"/>
      <c r="WMO77" s="222"/>
      <c r="WMP77" s="222"/>
      <c r="WMQ77" s="222"/>
      <c r="WMR77" s="222"/>
      <c r="WMS77" s="222"/>
      <c r="WMT77" s="222"/>
      <c r="WMU77" s="222"/>
      <c r="WMV77" s="222"/>
      <c r="WMW77" s="222"/>
      <c r="WMX77" s="222"/>
      <c r="WMY77" s="222"/>
      <c r="WMZ77" s="222"/>
      <c r="WNA77" s="222"/>
      <c r="WNB77" s="222"/>
      <c r="WNC77" s="222"/>
      <c r="WND77" s="222"/>
      <c r="WNE77" s="222"/>
      <c r="WNF77" s="222"/>
      <c r="WNG77" s="222"/>
      <c r="WNH77" s="222"/>
      <c r="WNI77" s="222"/>
      <c r="WNJ77" s="222"/>
      <c r="WNK77" s="222"/>
      <c r="WNL77" s="222"/>
      <c r="WNM77" s="222"/>
      <c r="WNN77" s="222"/>
      <c r="WNO77" s="222"/>
      <c r="WNP77" s="222"/>
      <c r="WNQ77" s="222"/>
      <c r="WNR77" s="222"/>
      <c r="WNS77" s="222"/>
      <c r="WNT77" s="222"/>
      <c r="WNU77" s="222"/>
      <c r="WNV77" s="222"/>
      <c r="WNW77" s="222"/>
      <c r="WNX77" s="222"/>
      <c r="WNY77" s="222"/>
      <c r="WNZ77" s="222"/>
      <c r="WOA77" s="222"/>
      <c r="WOB77" s="222"/>
      <c r="WOC77" s="222"/>
      <c r="WOD77" s="222"/>
      <c r="WOE77" s="222"/>
      <c r="WOF77" s="222"/>
      <c r="WOG77" s="222"/>
      <c r="WOH77" s="222"/>
      <c r="WOI77" s="222"/>
      <c r="WOJ77" s="222"/>
      <c r="WOK77" s="222"/>
      <c r="WOL77" s="222"/>
      <c r="WOM77" s="222"/>
      <c r="WON77" s="222"/>
      <c r="WOO77" s="222"/>
      <c r="WOP77" s="222"/>
      <c r="WOQ77" s="222"/>
      <c r="WOR77" s="222"/>
      <c r="WOS77" s="222"/>
      <c r="WOT77" s="222"/>
      <c r="WOU77" s="222"/>
      <c r="WOV77" s="222"/>
      <c r="WOW77" s="222"/>
      <c r="WOX77" s="222"/>
      <c r="WOY77" s="222"/>
      <c r="WOZ77" s="222"/>
      <c r="WPA77" s="222"/>
      <c r="WPB77" s="222"/>
      <c r="WPC77" s="222"/>
      <c r="WPD77" s="222"/>
      <c r="WPE77" s="222"/>
      <c r="WPF77" s="222"/>
      <c r="WPG77" s="222"/>
      <c r="WPH77" s="222"/>
      <c r="WPI77" s="222"/>
      <c r="WPJ77" s="222"/>
      <c r="WPK77" s="222"/>
      <c r="WPL77" s="222"/>
      <c r="WPM77" s="222"/>
      <c r="WPN77" s="222"/>
      <c r="WPO77" s="222"/>
      <c r="WPP77" s="222"/>
      <c r="WPQ77" s="222"/>
      <c r="WPR77" s="222"/>
      <c r="WPS77" s="222"/>
      <c r="WPT77" s="222"/>
      <c r="WPU77" s="222"/>
      <c r="WPV77" s="222"/>
      <c r="WPW77" s="222"/>
      <c r="WPX77" s="222"/>
      <c r="WPY77" s="222"/>
      <c r="WPZ77" s="222"/>
      <c r="WQA77" s="222"/>
      <c r="WQB77" s="222"/>
      <c r="WQC77" s="222"/>
      <c r="WQD77" s="222"/>
      <c r="WQE77" s="222"/>
      <c r="WQF77" s="222"/>
      <c r="WQG77" s="222"/>
      <c r="WQH77" s="222"/>
      <c r="WQI77" s="222"/>
      <c r="WQJ77" s="222"/>
      <c r="WQK77" s="222"/>
      <c r="WQL77" s="222"/>
      <c r="WQM77" s="222"/>
      <c r="WQN77" s="222"/>
      <c r="WQO77" s="222"/>
      <c r="WQP77" s="222"/>
      <c r="WQQ77" s="222"/>
      <c r="WQR77" s="222"/>
      <c r="WQS77" s="222"/>
      <c r="WQT77" s="222"/>
      <c r="WQU77" s="222"/>
      <c r="WQV77" s="222"/>
      <c r="WQW77" s="222"/>
      <c r="WQX77" s="222"/>
      <c r="WQY77" s="222"/>
      <c r="WQZ77" s="222"/>
      <c r="WRA77" s="222"/>
      <c r="WRB77" s="222"/>
      <c r="WRC77" s="222"/>
      <c r="WRD77" s="222"/>
      <c r="WRE77" s="222"/>
      <c r="WRF77" s="222"/>
      <c r="WRG77" s="222"/>
      <c r="WRH77" s="222"/>
      <c r="WRI77" s="222"/>
      <c r="WRJ77" s="222"/>
      <c r="WRK77" s="222"/>
      <c r="WRL77" s="222"/>
      <c r="WRM77" s="222"/>
      <c r="WRN77" s="222"/>
      <c r="WRO77" s="222"/>
      <c r="WRP77" s="222"/>
      <c r="WRQ77" s="222"/>
      <c r="WRR77" s="222"/>
      <c r="WRS77" s="222"/>
      <c r="WRT77" s="222"/>
      <c r="WRU77" s="222"/>
      <c r="WRV77" s="222"/>
      <c r="WRW77" s="222"/>
      <c r="WRX77" s="222"/>
      <c r="WRY77" s="222"/>
      <c r="WRZ77" s="222"/>
      <c r="WSA77" s="222"/>
      <c r="WSB77" s="222"/>
      <c r="WSC77" s="222"/>
      <c r="WSD77" s="222"/>
      <c r="WSE77" s="222"/>
      <c r="WSF77" s="222"/>
      <c r="WSG77" s="222"/>
      <c r="WSH77" s="222"/>
      <c r="WSI77" s="222"/>
      <c r="WSJ77" s="222"/>
      <c r="WSK77" s="222"/>
      <c r="WSL77" s="222"/>
      <c r="WSM77" s="222"/>
      <c r="WSN77" s="222"/>
      <c r="WSO77" s="222"/>
      <c r="WSP77" s="222"/>
      <c r="WSQ77" s="222"/>
      <c r="WSR77" s="222"/>
      <c r="WSS77" s="222"/>
      <c r="WST77" s="222"/>
      <c r="WSU77" s="222"/>
      <c r="WSV77" s="222"/>
      <c r="WSW77" s="222"/>
      <c r="WSX77" s="222"/>
      <c r="WSY77" s="222"/>
      <c r="WSZ77" s="222"/>
      <c r="WTA77" s="222"/>
      <c r="WTB77" s="222"/>
      <c r="WTC77" s="222"/>
      <c r="WTD77" s="222"/>
      <c r="WTE77" s="222"/>
      <c r="WTF77" s="222"/>
      <c r="WTG77" s="222"/>
      <c r="WTH77" s="222"/>
      <c r="WTI77" s="222"/>
      <c r="WTJ77" s="222"/>
      <c r="WTK77" s="222"/>
      <c r="WTL77" s="222"/>
      <c r="WTM77" s="222"/>
      <c r="WTN77" s="222"/>
      <c r="WTO77" s="222"/>
      <c r="WTP77" s="222"/>
      <c r="WTQ77" s="222"/>
      <c r="WTR77" s="222"/>
      <c r="WTS77" s="222"/>
      <c r="WTT77" s="222"/>
      <c r="WTU77" s="222"/>
      <c r="WTV77" s="222"/>
      <c r="WTW77" s="222"/>
      <c r="WTX77" s="222"/>
      <c r="WTY77" s="222"/>
      <c r="WTZ77" s="222"/>
      <c r="WUA77" s="222"/>
      <c r="WUB77" s="222"/>
      <c r="WUC77" s="222"/>
      <c r="WUD77" s="222"/>
      <c r="WUE77" s="222"/>
      <c r="WUF77" s="222"/>
      <c r="WUG77" s="222"/>
      <c r="WUH77" s="222"/>
      <c r="WUI77" s="222"/>
      <c r="WUJ77" s="222"/>
      <c r="WUK77" s="222"/>
      <c r="WUL77" s="222"/>
      <c r="WUM77" s="222"/>
      <c r="WUN77" s="222"/>
      <c r="WUO77" s="222"/>
      <c r="WUP77" s="222"/>
      <c r="WUQ77" s="222"/>
      <c r="WUR77" s="222"/>
      <c r="WUS77" s="222"/>
      <c r="WUT77" s="222"/>
      <c r="WUU77" s="222"/>
      <c r="WUV77" s="222"/>
      <c r="WUW77" s="222"/>
      <c r="WUX77" s="222"/>
      <c r="WUY77" s="222"/>
      <c r="WUZ77" s="222"/>
      <c r="WVA77" s="222"/>
      <c r="WVB77" s="222"/>
      <c r="WVC77" s="222"/>
      <c r="WVD77" s="222"/>
      <c r="WVE77" s="222"/>
      <c r="WVF77" s="222"/>
      <c r="WVG77" s="222"/>
      <c r="WVH77" s="222"/>
      <c r="WVI77" s="222"/>
      <c r="WVJ77" s="222"/>
      <c r="WVK77" s="222"/>
      <c r="WVL77" s="222"/>
      <c r="WVM77" s="222"/>
      <c r="WVN77" s="222"/>
      <c r="WVO77" s="222"/>
      <c r="WVP77" s="222"/>
      <c r="WVQ77" s="222"/>
      <c r="WVR77" s="222"/>
      <c r="WVS77" s="222"/>
      <c r="WVT77" s="222"/>
      <c r="WVU77" s="222"/>
      <c r="WVV77" s="222"/>
      <c r="WVW77" s="222"/>
      <c r="WVX77" s="222"/>
      <c r="WVY77" s="222"/>
      <c r="WVZ77" s="222"/>
      <c r="WWA77" s="222"/>
      <c r="WWB77" s="222"/>
      <c r="WWC77" s="222"/>
      <c r="WWD77" s="222"/>
      <c r="WWE77" s="222"/>
      <c r="WWF77" s="222"/>
      <c r="WWG77" s="222"/>
      <c r="WWH77" s="222"/>
      <c r="WWI77" s="222"/>
      <c r="WWJ77" s="222"/>
      <c r="WWK77" s="222"/>
      <c r="WWL77" s="222"/>
      <c r="WWM77" s="222"/>
      <c r="WWN77" s="222"/>
      <c r="WWO77" s="222"/>
      <c r="WWP77" s="222"/>
      <c r="WWQ77" s="222"/>
      <c r="WWR77" s="222"/>
      <c r="WWS77" s="222"/>
      <c r="WWT77" s="222"/>
      <c r="WWU77" s="222"/>
      <c r="WWV77" s="222"/>
      <c r="WWW77" s="222"/>
      <c r="WWX77" s="222"/>
      <c r="WWY77" s="222"/>
      <c r="WWZ77" s="222"/>
      <c r="WXA77" s="222"/>
      <c r="WXB77" s="222"/>
      <c r="WXC77" s="222"/>
      <c r="WXD77" s="222"/>
      <c r="WXE77" s="222"/>
      <c r="WXF77" s="222"/>
      <c r="WXG77" s="222"/>
      <c r="WXH77" s="222"/>
      <c r="WXI77" s="222"/>
      <c r="WXJ77" s="222"/>
      <c r="WXK77" s="222"/>
      <c r="WXL77" s="222"/>
      <c r="WXM77" s="222"/>
      <c r="WXN77" s="222"/>
      <c r="WXO77" s="222"/>
      <c r="WXP77" s="222"/>
      <c r="WXQ77" s="222"/>
      <c r="WXR77" s="222"/>
      <c r="WXS77" s="222"/>
      <c r="WXT77" s="222"/>
      <c r="WXU77" s="222"/>
      <c r="WXV77" s="222"/>
      <c r="WXW77" s="222"/>
      <c r="WXX77" s="222"/>
      <c r="WXY77" s="222"/>
      <c r="WXZ77" s="222"/>
      <c r="WYA77" s="222"/>
      <c r="WYB77" s="222"/>
      <c r="WYC77" s="222"/>
      <c r="WYD77" s="222"/>
      <c r="WYE77" s="222"/>
      <c r="WYF77" s="222"/>
      <c r="WYG77" s="222"/>
      <c r="WYH77" s="222"/>
      <c r="WYI77" s="222"/>
      <c r="WYJ77" s="222"/>
      <c r="WYK77" s="222"/>
      <c r="WYL77" s="222"/>
      <c r="WYM77" s="222"/>
      <c r="WYN77" s="222"/>
      <c r="WYO77" s="222"/>
      <c r="WYP77" s="222"/>
      <c r="WYQ77" s="222"/>
      <c r="WYR77" s="222"/>
      <c r="WYS77" s="222"/>
      <c r="WYT77" s="222"/>
      <c r="WYU77" s="222"/>
      <c r="WYV77" s="222"/>
      <c r="WYW77" s="222"/>
      <c r="WYX77" s="222"/>
      <c r="WYY77" s="222"/>
      <c r="WYZ77" s="222"/>
      <c r="WZA77" s="222"/>
      <c r="WZB77" s="222"/>
      <c r="WZC77" s="222"/>
      <c r="WZD77" s="222"/>
      <c r="WZE77" s="222"/>
      <c r="WZF77" s="222"/>
      <c r="WZG77" s="222"/>
      <c r="WZH77" s="222"/>
      <c r="WZI77" s="222"/>
      <c r="WZJ77" s="222"/>
      <c r="WZK77" s="222"/>
      <c r="WZL77" s="222"/>
      <c r="WZM77" s="222"/>
      <c r="WZN77" s="222"/>
      <c r="WZO77" s="222"/>
      <c r="WZP77" s="222"/>
      <c r="WZQ77" s="222"/>
      <c r="WZR77" s="222"/>
      <c r="WZS77" s="222"/>
      <c r="WZT77" s="222"/>
      <c r="WZU77" s="222"/>
      <c r="WZV77" s="222"/>
      <c r="WZW77" s="222"/>
      <c r="WZX77" s="222"/>
      <c r="WZY77" s="222"/>
      <c r="WZZ77" s="222"/>
      <c r="XAA77" s="222"/>
      <c r="XAB77" s="222"/>
      <c r="XAC77" s="222"/>
      <c r="XAD77" s="222"/>
      <c r="XAE77" s="222"/>
      <c r="XAF77" s="222"/>
      <c r="XAG77" s="222"/>
      <c r="XAH77" s="222"/>
      <c r="XAI77" s="222"/>
      <c r="XAJ77" s="222"/>
      <c r="XAK77" s="222"/>
      <c r="XAL77" s="222"/>
      <c r="XAM77" s="222"/>
      <c r="XAN77" s="222"/>
      <c r="XAO77" s="222"/>
      <c r="XAP77" s="222"/>
      <c r="XAQ77" s="222"/>
      <c r="XAR77" s="222"/>
      <c r="XAS77" s="222"/>
      <c r="XAT77" s="222"/>
      <c r="XAU77" s="222"/>
      <c r="XAV77" s="222"/>
      <c r="XAW77" s="222"/>
      <c r="XAX77" s="222"/>
      <c r="XAY77" s="222"/>
      <c r="XAZ77" s="222"/>
      <c r="XBA77" s="222"/>
      <c r="XBB77" s="222"/>
      <c r="XBC77" s="222"/>
      <c r="XBD77" s="222"/>
      <c r="XBE77" s="222"/>
      <c r="XBF77" s="222"/>
      <c r="XBG77" s="222"/>
      <c r="XBH77" s="222"/>
      <c r="XBI77" s="222"/>
      <c r="XBJ77" s="222"/>
      <c r="XBK77" s="222"/>
      <c r="XBL77" s="222"/>
      <c r="XBM77" s="222"/>
      <c r="XBN77" s="222"/>
      <c r="XBO77" s="222"/>
      <c r="XBP77" s="222"/>
      <c r="XBQ77" s="222"/>
      <c r="XBR77" s="222"/>
      <c r="XBS77" s="222"/>
      <c r="XBT77" s="222"/>
      <c r="XBU77" s="222"/>
      <c r="XBV77" s="222"/>
      <c r="XBW77" s="222"/>
      <c r="XBX77" s="222"/>
      <c r="XBY77" s="222"/>
      <c r="XBZ77" s="222"/>
      <c r="XCA77" s="222"/>
      <c r="XCB77" s="222"/>
      <c r="XCC77" s="222"/>
      <c r="XCD77" s="222"/>
      <c r="XCE77" s="222"/>
      <c r="XCF77" s="222"/>
      <c r="XCG77" s="222"/>
      <c r="XCH77" s="222"/>
      <c r="XCI77" s="222"/>
      <c r="XCJ77" s="222"/>
      <c r="XCK77" s="222"/>
      <c r="XCL77" s="222"/>
      <c r="XCM77" s="222"/>
      <c r="XCN77" s="222"/>
      <c r="XCO77" s="222"/>
      <c r="XCP77" s="222"/>
      <c r="XCQ77" s="222"/>
      <c r="XCR77" s="222"/>
      <c r="XCS77" s="222"/>
      <c r="XCT77" s="222"/>
      <c r="XCU77" s="222"/>
      <c r="XCV77" s="222"/>
      <c r="XCW77" s="222"/>
      <c r="XCX77" s="222"/>
      <c r="XCY77" s="222"/>
      <c r="XCZ77" s="222"/>
      <c r="XDA77" s="222"/>
      <c r="XDB77" s="222"/>
      <c r="XDC77" s="222"/>
      <c r="XDD77" s="222"/>
      <c r="XDE77" s="222"/>
      <c r="XDF77" s="222"/>
      <c r="XDG77" s="222"/>
      <c r="XDH77" s="222"/>
      <c r="XDI77" s="222"/>
      <c r="XDJ77" s="222"/>
      <c r="XDK77" s="222"/>
      <c r="XDL77" s="222"/>
      <c r="XDM77" s="222"/>
      <c r="XDN77" s="222"/>
      <c r="XDO77" s="222"/>
      <c r="XDP77" s="222"/>
      <c r="XDQ77" s="222"/>
      <c r="XDR77" s="222"/>
      <c r="XDS77" s="222"/>
      <c r="XDT77" s="222"/>
      <c r="XDU77" s="222"/>
      <c r="XDV77" s="222"/>
      <c r="XDW77" s="222"/>
      <c r="XDX77" s="222"/>
      <c r="XDY77" s="222"/>
      <c r="XDZ77" s="222"/>
      <c r="XEA77" s="222"/>
      <c r="XEB77" s="222"/>
      <c r="XEC77" s="222"/>
      <c r="XED77" s="222"/>
      <c r="XEE77" s="222"/>
      <c r="XEF77" s="222"/>
      <c r="XEG77" s="222"/>
      <c r="XEH77" s="222"/>
      <c r="XEI77" s="222"/>
      <c r="XEJ77" s="222"/>
      <c r="XEK77" s="222"/>
      <c r="XEL77" s="222"/>
      <c r="XEM77" s="222"/>
      <c r="XEN77" s="222"/>
      <c r="XEO77" s="222"/>
      <c r="XEP77" s="222"/>
      <c r="XEQ77" s="222"/>
      <c r="XER77" s="222"/>
      <c r="XES77" s="222"/>
      <c r="XET77" s="222"/>
      <c r="XEU77" s="222"/>
      <c r="XEV77" s="222"/>
      <c r="XEW77" s="222"/>
      <c r="XEX77" s="222"/>
      <c r="XEY77" s="222"/>
      <c r="XEZ77" s="222"/>
      <c r="XFA77" s="222"/>
      <c r="XFB77" s="222"/>
      <c r="XFC77" s="222"/>
      <c r="XFD77" s="222"/>
    </row>
    <row r="78" spans="1:16384" s="206" customFormat="1" ht="13.5">
      <c r="A78" s="207">
        <f>'LCR Weights'!N78</f>
        <v>0</v>
      </c>
      <c r="B78" s="207"/>
      <c r="C78" s="73"/>
      <c r="D78" s="795" t="s">
        <v>120</v>
      </c>
      <c r="E78" s="798" t="s">
        <v>121</v>
      </c>
      <c r="F78" s="1077" t="s">
        <v>559</v>
      </c>
      <c r="G78" s="1168">
        <f>'LCR Weights'!M78</f>
        <v>0.4</v>
      </c>
      <c r="H78" s="1168">
        <f>IF(Metrics!$I$7="Reported weights",'LCR Weights'!H78,'LCR Weights'!K78)</f>
        <v>0.4</v>
      </c>
      <c r="I78" s="518"/>
      <c r="J78" s="758">
        <f>IF('LCR Weights'!$N78=0,1,0)*('Base Data'!J78+'Base Data'!I78)*G78</f>
        <v>0</v>
      </c>
      <c r="K78" s="31">
        <f>'LCR Weights'!$N78*($G78*('Base Data'!$I78+'Base Data'!$J78)/30)+($H78*'Base Data'!K78)</f>
        <v>0</v>
      </c>
      <c r="L78" s="31">
        <f>'LCR Weights'!$N78*($G78*('Base Data'!$I78+'Base Data'!$J78)/30)+($H78*'Base Data'!L78)</f>
        <v>0</v>
      </c>
      <c r="M78" s="31">
        <f>'LCR Weights'!$N78*($G78*('Base Data'!$I78+'Base Data'!$J78)/30)+($H78*'Base Data'!M78)</f>
        <v>0</v>
      </c>
      <c r="N78" s="31">
        <f>'LCR Weights'!$N78*($G78*('Base Data'!$I78+'Base Data'!$J78)/30)+($H78*'Base Data'!N78)</f>
        <v>0</v>
      </c>
      <c r="O78" s="31">
        <f>'LCR Weights'!$N78*($G78*('Base Data'!$I78+'Base Data'!$J78)/30)+($H78*'Base Data'!O78)</f>
        <v>0</v>
      </c>
      <c r="P78" s="31">
        <f>'LCR Weights'!$N78*($G78*('Base Data'!$I78+'Base Data'!$J78)/30)+($H78*'Base Data'!P78)</f>
        <v>0</v>
      </c>
      <c r="Q78" s="31">
        <f>'LCR Weights'!$N78*($G78*('Base Data'!$I78+'Base Data'!$J78)/30)+($H78*'Base Data'!Q78)</f>
        <v>0</v>
      </c>
      <c r="R78" s="31">
        <f>'LCR Weights'!$N78*($G78*('Base Data'!$I78+'Base Data'!$J78)/30)+($H78*'Base Data'!R78)</f>
        <v>0</v>
      </c>
      <c r="S78" s="31">
        <f>'LCR Weights'!$N78*($G78*('Base Data'!$I78+'Base Data'!$J78)/30)+($H78*'Base Data'!S78)</f>
        <v>0</v>
      </c>
      <c r="T78" s="31">
        <f>'LCR Weights'!$N78*($G78*('Base Data'!$I78+'Base Data'!$J78)/30)+($H78*'Base Data'!T78)</f>
        <v>0</v>
      </c>
      <c r="U78" s="31">
        <f>'LCR Weights'!$N78*($G78*('Base Data'!$I78+'Base Data'!$J78)/30)+($H78*'Base Data'!U78)</f>
        <v>0</v>
      </c>
      <c r="V78" s="31">
        <f>'LCR Weights'!$N78*($G78*('Base Data'!$I78+'Base Data'!$J78)/30)+($H78*'Base Data'!V78)</f>
        <v>0</v>
      </c>
      <c r="W78" s="31">
        <f>'LCR Weights'!$N78*($G78*('Base Data'!$I78+'Base Data'!$J78)/30)+($H78*'Base Data'!W78)</f>
        <v>0</v>
      </c>
      <c r="X78" s="31">
        <f>'LCR Weights'!$N78*($G78*('Base Data'!$I78+'Base Data'!$J78)/30)+($H78*'Base Data'!X78)</f>
        <v>0</v>
      </c>
      <c r="Y78" s="31">
        <f>'LCR Weights'!$N78*($G78*('Base Data'!$I78+'Base Data'!$J78)/30)+($H78*'Base Data'!Y78)</f>
        <v>0</v>
      </c>
      <c r="Z78" s="31">
        <f>'LCR Weights'!$N78*($G78*('Base Data'!$I78+'Base Data'!$J78)/30)+($H78*'Base Data'!Z78)</f>
        <v>0</v>
      </c>
      <c r="AA78" s="31">
        <f>'LCR Weights'!$N78*($G78*('Base Data'!$I78+'Base Data'!$J78)/30)+($H78*'Base Data'!AA78)</f>
        <v>0</v>
      </c>
      <c r="AB78" s="31">
        <f>'LCR Weights'!$N78*($G78*('Base Data'!$I78+'Base Data'!$J78)/30)+($H78*'Base Data'!AB78)</f>
        <v>0</v>
      </c>
      <c r="AC78" s="31">
        <f>'LCR Weights'!$N78*($G78*('Base Data'!$I78+'Base Data'!$J78)/30)+($H78*'Base Data'!AC78)</f>
        <v>0</v>
      </c>
      <c r="AD78" s="31">
        <f>'LCR Weights'!$N78*($G78*('Base Data'!$I78+'Base Data'!$J78)/30)+($H78*'Base Data'!AD78)</f>
        <v>0</v>
      </c>
      <c r="AE78" s="31">
        <f>'LCR Weights'!$N78*($G78*('Base Data'!$I78+'Base Data'!$J78)/30)+($H78*'Base Data'!AE78)</f>
        <v>0</v>
      </c>
      <c r="AF78" s="31">
        <f>'LCR Weights'!$N78*($G78*('Base Data'!$I78+'Base Data'!$J78)/30)+($H78*'Base Data'!AF78)</f>
        <v>0</v>
      </c>
      <c r="AG78" s="31">
        <f>'LCR Weights'!$N78*($G78*('Base Data'!$I78+'Base Data'!$J78)/30)+($H78*'Base Data'!AG78)</f>
        <v>0</v>
      </c>
      <c r="AH78" s="31">
        <f>'LCR Weights'!$N78*($G78*('Base Data'!$I78+'Base Data'!$J78)/30)+($H78*'Base Data'!AH78)</f>
        <v>0</v>
      </c>
      <c r="AI78" s="31">
        <f>'LCR Weights'!$N78*($G78*('Base Data'!$I78+'Base Data'!$J78)/30)+($H78*'Base Data'!AI78)</f>
        <v>0</v>
      </c>
      <c r="AJ78" s="31">
        <f>'LCR Weights'!$N78*($G78*('Base Data'!$I78+'Base Data'!$J78)/30)+($H78*'Base Data'!AJ78)</f>
        <v>0</v>
      </c>
      <c r="AK78" s="31">
        <f>'LCR Weights'!$N78*($G78*('Base Data'!$I78+'Base Data'!$J78)/30)+($H78*'Base Data'!AK78)</f>
        <v>0</v>
      </c>
      <c r="AL78" s="31">
        <f>'LCR Weights'!$N78*($G78*('Base Data'!$I78+'Base Data'!$J78)/30)+($H78*'Base Data'!AL78)</f>
        <v>0</v>
      </c>
      <c r="AM78" s="31">
        <f>'LCR Weights'!$N78*($G78*('Base Data'!$I78+'Base Data'!$J78)/30)+($H78*'Base Data'!AM78)</f>
        <v>0</v>
      </c>
      <c r="AN78" s="31">
        <f>'LCR Weights'!$N78*($G78*('Base Data'!$I78+'Base Data'!$J78)/30)+($H78*'Base Data'!AN78)</f>
        <v>0</v>
      </c>
      <c r="AO78" s="31">
        <f>$H78*'Base Data'!AO78</f>
        <v>0</v>
      </c>
      <c r="AP78" s="31">
        <f>$H78*'Base Data'!AP78</f>
        <v>0</v>
      </c>
      <c r="AQ78" s="31">
        <f>$H78*'Base Data'!AQ78</f>
        <v>0</v>
      </c>
      <c r="AR78" s="31">
        <f>$H78*'Base Data'!AR78</f>
        <v>0</v>
      </c>
      <c r="AS78" s="31">
        <f>$H78*'Base Data'!AS78</f>
        <v>0</v>
      </c>
      <c r="AT78" s="31">
        <f>$H78*'Base Data'!AT78</f>
        <v>0</v>
      </c>
      <c r="AU78" s="31">
        <f>$H78*'Base Data'!AU78</f>
        <v>0</v>
      </c>
      <c r="AV78" s="31">
        <f>$H78*'Base Data'!AV78</f>
        <v>0</v>
      </c>
      <c r="AW78" s="31">
        <f>$H78*'Base Data'!AW78</f>
        <v>0</v>
      </c>
      <c r="AX78" s="31">
        <f>$H78*'Base Data'!AX78</f>
        <v>0</v>
      </c>
      <c r="AY78" s="31">
        <f>$H78*'Base Data'!AY78</f>
        <v>0</v>
      </c>
      <c r="AZ78" s="31">
        <f>$H78*'Base Data'!AZ78</f>
        <v>0</v>
      </c>
      <c r="BA78" s="31">
        <f>$H78*'Base Data'!BA78</f>
        <v>0</v>
      </c>
      <c r="BB78" s="31">
        <f>$H78*'Base Data'!BB78</f>
        <v>0</v>
      </c>
      <c r="BC78" s="31">
        <f>$H78*'Base Data'!BC78</f>
        <v>0</v>
      </c>
      <c r="BD78" s="31">
        <f>$H78*'Base Data'!BD78</f>
        <v>0</v>
      </c>
      <c r="BE78" s="31">
        <f>$H78*'Base Data'!BE78</f>
        <v>0</v>
      </c>
      <c r="BF78" s="31">
        <f>$H78*'Base Data'!BF78</f>
        <v>0</v>
      </c>
      <c r="BG78" s="31">
        <f>$H78*'Base Data'!BG78</f>
        <v>0</v>
      </c>
      <c r="BH78" s="31">
        <f>$H78*'Base Data'!BH78</f>
        <v>0</v>
      </c>
      <c r="BI78" s="31">
        <f>$H78*'Base Data'!BI78</f>
        <v>0</v>
      </c>
      <c r="BJ78" s="31">
        <f>$H78*'Base Data'!BJ78</f>
        <v>0</v>
      </c>
      <c r="BK78" s="31">
        <f>$H78*'Base Data'!BK78</f>
        <v>0</v>
      </c>
      <c r="BL78" s="31">
        <f>$H78*'Base Data'!BL78</f>
        <v>0</v>
      </c>
      <c r="BM78" s="31">
        <f>$H78*'Base Data'!BM78</f>
        <v>0</v>
      </c>
      <c r="BN78" s="31">
        <f>$H78*'Base Data'!BN78</f>
        <v>0</v>
      </c>
      <c r="BO78" s="31">
        <f>$H78*'Base Data'!BO78</f>
        <v>0</v>
      </c>
      <c r="BP78" s="31">
        <f>$H78*'Base Data'!BP78</f>
        <v>0</v>
      </c>
      <c r="BQ78" s="31">
        <f>$H78*'Base Data'!BQ78</f>
        <v>0</v>
      </c>
      <c r="BR78" s="31">
        <f>$H78*'Base Data'!BR78</f>
        <v>0</v>
      </c>
      <c r="BS78" s="31">
        <f>$H78*'Base Data'!BS78</f>
        <v>0</v>
      </c>
      <c r="BT78" s="31">
        <f>$H78*'Base Data'!BT78</f>
        <v>0</v>
      </c>
      <c r="BU78" s="31">
        <f>$H78*'Base Data'!BU78</f>
        <v>0</v>
      </c>
      <c r="BV78" s="31">
        <f>$H78*'Base Data'!BV78</f>
        <v>0</v>
      </c>
      <c r="BW78" s="31">
        <f>$H78*'Base Data'!BW78</f>
        <v>0</v>
      </c>
      <c r="BX78" s="31">
        <f>$H78*'Base Data'!BX78</f>
        <v>0</v>
      </c>
      <c r="BY78" s="31">
        <f>$H78*'Base Data'!BY78</f>
        <v>0</v>
      </c>
      <c r="BZ78" s="31">
        <f>$H78*'Base Data'!BZ78</f>
        <v>0</v>
      </c>
      <c r="CA78" s="31">
        <f>$H78*'Base Data'!CA78</f>
        <v>0</v>
      </c>
      <c r="CB78" s="31">
        <f>$H78*'Base Data'!CB78</f>
        <v>0</v>
      </c>
      <c r="CC78" s="31">
        <f>$H78*'Base Data'!CC78</f>
        <v>0</v>
      </c>
      <c r="CD78" s="31">
        <f>$H78*'Base Data'!CD78</f>
        <v>0</v>
      </c>
      <c r="CE78" s="31">
        <f>$H78*'Base Data'!CE78</f>
        <v>0</v>
      </c>
      <c r="CF78" s="31">
        <f>$H78*'Base Data'!CF78</f>
        <v>0</v>
      </c>
      <c r="CG78" s="31">
        <f>$H78*'Base Data'!CG78</f>
        <v>0</v>
      </c>
      <c r="CH78" s="31">
        <f>$H78*'Base Data'!CH78</f>
        <v>0</v>
      </c>
      <c r="CI78" s="31">
        <f>$H78*'Base Data'!CI78</f>
        <v>0</v>
      </c>
      <c r="CJ78" s="31">
        <f>$H78*'Base Data'!CJ78</f>
        <v>0</v>
      </c>
      <c r="CK78" s="31">
        <f>$H78*'Base Data'!CK78</f>
        <v>0</v>
      </c>
      <c r="CL78" s="31">
        <f>$H78*'Base Data'!CL78</f>
        <v>0</v>
      </c>
      <c r="CM78" s="31">
        <f>$H78*'Base Data'!CM78</f>
        <v>0</v>
      </c>
      <c r="CN78" s="31">
        <f>$H78*'Base Data'!CN78</f>
        <v>0</v>
      </c>
      <c r="CO78" s="31">
        <f>$H78*'Base Data'!CO78</f>
        <v>0</v>
      </c>
      <c r="CP78" s="31">
        <f>$H78*'Base Data'!CP78</f>
        <v>0</v>
      </c>
      <c r="CQ78" s="31">
        <f>$H78*'Base Data'!CQ78</f>
        <v>0</v>
      </c>
      <c r="CR78" s="31">
        <f>$H78*'Base Data'!CR78</f>
        <v>0</v>
      </c>
      <c r="CS78" s="31">
        <f>$H78*'Base Data'!CS78</f>
        <v>0</v>
      </c>
      <c r="CT78" s="31">
        <f>$H78*'Base Data'!CT78</f>
        <v>0</v>
      </c>
      <c r="CU78" s="31">
        <f>$H78*'Base Data'!CU78</f>
        <v>0</v>
      </c>
      <c r="CV78" s="31">
        <f>$H78*'Base Data'!CV78</f>
        <v>0</v>
      </c>
      <c r="CW78" s="31">
        <f>$H78*'Base Data'!CW78</f>
        <v>0</v>
      </c>
      <c r="CX78" s="31">
        <f>$H78*'Base Data'!CX78</f>
        <v>0</v>
      </c>
      <c r="CY78" s="31">
        <f>$H78*'Base Data'!CY78</f>
        <v>0</v>
      </c>
      <c r="CZ78" s="31">
        <f>$H78*'Base Data'!CZ78</f>
        <v>0</v>
      </c>
      <c r="DA78" s="31">
        <f>$H78*'Base Data'!DA78</f>
        <v>0</v>
      </c>
      <c r="DB78" s="31">
        <f>$H78*'Base Data'!DB78</f>
        <v>0</v>
      </c>
      <c r="DC78" s="31">
        <f>$H78*'Base Data'!DC78</f>
        <v>0</v>
      </c>
      <c r="DD78" s="31">
        <f>$H78*'Base Data'!DD78</f>
        <v>0</v>
      </c>
      <c r="DE78" s="31">
        <f>$H78*'Base Data'!DE78</f>
        <v>0</v>
      </c>
      <c r="DF78" s="31">
        <f>$H78*'Base Data'!DF78</f>
        <v>0</v>
      </c>
      <c r="DG78" s="31">
        <f>$H78*'Base Data'!DG78</f>
        <v>0</v>
      </c>
      <c r="DH78" s="31">
        <f>$H78*'Base Data'!DH78</f>
        <v>0</v>
      </c>
      <c r="DI78" s="31">
        <f>$H78*'Base Data'!DI78</f>
        <v>0</v>
      </c>
      <c r="DJ78" s="31">
        <f>$H78*'Base Data'!DJ78</f>
        <v>0</v>
      </c>
      <c r="DK78" s="31">
        <f>$H78*'Base Data'!DK78</f>
        <v>0</v>
      </c>
      <c r="DL78" s="33">
        <f>$H78*'Base Data'!DL78</f>
        <v>0</v>
      </c>
    </row>
    <row r="79" spans="1:16384" s="206" customFormat="1" ht="13.5">
      <c r="A79" s="207">
        <f>'LCR Weights'!N79</f>
        <v>0</v>
      </c>
      <c r="B79" s="207"/>
      <c r="C79" s="73"/>
      <c r="D79" s="815"/>
      <c r="E79" s="1076"/>
      <c r="F79" s="211" t="s">
        <v>1138</v>
      </c>
      <c r="G79" s="1169">
        <f>'LCR Weights'!M79</f>
        <v>0.4</v>
      </c>
      <c r="H79" s="1169">
        <f>IF(Metrics!$I$7="Reported weights",'LCR Weights'!H79,'LCR Weights'!K79)</f>
        <v>0.4</v>
      </c>
      <c r="I79" s="520"/>
      <c r="J79" s="758">
        <f>IF('LCR Weights'!$N79=0,1,0)*('Base Data'!J79+'Base Data'!I79)*G79</f>
        <v>0</v>
      </c>
      <c r="K79" s="31">
        <f>'LCR Weights'!$N79*($G79*('Base Data'!$I79+'Base Data'!$J79)/30)+($H79*'Base Data'!K79)</f>
        <v>0</v>
      </c>
      <c r="L79" s="31">
        <f>'LCR Weights'!$N79*($G79*('Base Data'!$I79+'Base Data'!$J79)/30)+($H79*'Base Data'!L79)</f>
        <v>0</v>
      </c>
      <c r="M79" s="31">
        <f>'LCR Weights'!$N79*($G79*('Base Data'!$I79+'Base Data'!$J79)/30)+($H79*'Base Data'!M79)</f>
        <v>0</v>
      </c>
      <c r="N79" s="31">
        <f>'LCR Weights'!$N79*($G79*('Base Data'!$I79+'Base Data'!$J79)/30)+($H79*'Base Data'!N79)</f>
        <v>0</v>
      </c>
      <c r="O79" s="31">
        <f>'LCR Weights'!$N79*($G79*('Base Data'!$I79+'Base Data'!$J79)/30)+($H79*'Base Data'!O79)</f>
        <v>0</v>
      </c>
      <c r="P79" s="31">
        <f>'LCR Weights'!$N79*($G79*('Base Data'!$I79+'Base Data'!$J79)/30)+($H79*'Base Data'!P79)</f>
        <v>0</v>
      </c>
      <c r="Q79" s="31">
        <f>'LCR Weights'!$N79*($G79*('Base Data'!$I79+'Base Data'!$J79)/30)+($H79*'Base Data'!Q79)</f>
        <v>0</v>
      </c>
      <c r="R79" s="31">
        <f>'LCR Weights'!$N79*($G79*('Base Data'!$I79+'Base Data'!$J79)/30)+($H79*'Base Data'!R79)</f>
        <v>0</v>
      </c>
      <c r="S79" s="31">
        <f>'LCR Weights'!$N79*($G79*('Base Data'!$I79+'Base Data'!$J79)/30)+($H79*'Base Data'!S79)</f>
        <v>0</v>
      </c>
      <c r="T79" s="31">
        <f>'LCR Weights'!$N79*($G79*('Base Data'!$I79+'Base Data'!$J79)/30)+($H79*'Base Data'!T79)</f>
        <v>0</v>
      </c>
      <c r="U79" s="31">
        <f>'LCR Weights'!$N79*($G79*('Base Data'!$I79+'Base Data'!$J79)/30)+($H79*'Base Data'!U79)</f>
        <v>0</v>
      </c>
      <c r="V79" s="31">
        <f>'LCR Weights'!$N79*($G79*('Base Data'!$I79+'Base Data'!$J79)/30)+($H79*'Base Data'!V79)</f>
        <v>0</v>
      </c>
      <c r="W79" s="31">
        <f>'LCR Weights'!$N79*($G79*('Base Data'!$I79+'Base Data'!$J79)/30)+($H79*'Base Data'!W79)</f>
        <v>0</v>
      </c>
      <c r="X79" s="31">
        <f>'LCR Weights'!$N79*($G79*('Base Data'!$I79+'Base Data'!$J79)/30)+($H79*'Base Data'!X79)</f>
        <v>0</v>
      </c>
      <c r="Y79" s="31">
        <f>'LCR Weights'!$N79*($G79*('Base Data'!$I79+'Base Data'!$J79)/30)+($H79*'Base Data'!Y79)</f>
        <v>0</v>
      </c>
      <c r="Z79" s="31">
        <f>'LCR Weights'!$N79*($G79*('Base Data'!$I79+'Base Data'!$J79)/30)+($H79*'Base Data'!Z79)</f>
        <v>0</v>
      </c>
      <c r="AA79" s="31">
        <f>'LCR Weights'!$N79*($G79*('Base Data'!$I79+'Base Data'!$J79)/30)+($H79*'Base Data'!AA79)</f>
        <v>0</v>
      </c>
      <c r="AB79" s="31">
        <f>'LCR Weights'!$N79*($G79*('Base Data'!$I79+'Base Data'!$J79)/30)+($H79*'Base Data'!AB79)</f>
        <v>0</v>
      </c>
      <c r="AC79" s="31">
        <f>'LCR Weights'!$N79*($G79*('Base Data'!$I79+'Base Data'!$J79)/30)+($H79*'Base Data'!AC79)</f>
        <v>0</v>
      </c>
      <c r="AD79" s="31">
        <f>'LCR Weights'!$N79*($G79*('Base Data'!$I79+'Base Data'!$J79)/30)+($H79*'Base Data'!AD79)</f>
        <v>0</v>
      </c>
      <c r="AE79" s="31">
        <f>'LCR Weights'!$N79*($G79*('Base Data'!$I79+'Base Data'!$J79)/30)+($H79*'Base Data'!AE79)</f>
        <v>0</v>
      </c>
      <c r="AF79" s="31">
        <f>'LCR Weights'!$N79*($G79*('Base Data'!$I79+'Base Data'!$J79)/30)+($H79*'Base Data'!AF79)</f>
        <v>0</v>
      </c>
      <c r="AG79" s="31">
        <f>'LCR Weights'!$N79*($G79*('Base Data'!$I79+'Base Data'!$J79)/30)+($H79*'Base Data'!AG79)</f>
        <v>0</v>
      </c>
      <c r="AH79" s="31">
        <f>'LCR Weights'!$N79*($G79*('Base Data'!$I79+'Base Data'!$J79)/30)+($H79*'Base Data'!AH79)</f>
        <v>0</v>
      </c>
      <c r="AI79" s="31">
        <f>'LCR Weights'!$N79*($G79*('Base Data'!$I79+'Base Data'!$J79)/30)+($H79*'Base Data'!AI79)</f>
        <v>0</v>
      </c>
      <c r="AJ79" s="31">
        <f>'LCR Weights'!$N79*($G79*('Base Data'!$I79+'Base Data'!$J79)/30)+($H79*'Base Data'!AJ79)</f>
        <v>0</v>
      </c>
      <c r="AK79" s="31">
        <f>'LCR Weights'!$N79*($G79*('Base Data'!$I79+'Base Data'!$J79)/30)+($H79*'Base Data'!AK79)</f>
        <v>0</v>
      </c>
      <c r="AL79" s="31">
        <f>'LCR Weights'!$N79*($G79*('Base Data'!$I79+'Base Data'!$J79)/30)+($H79*'Base Data'!AL79)</f>
        <v>0</v>
      </c>
      <c r="AM79" s="31">
        <f>'LCR Weights'!$N79*($G79*('Base Data'!$I79+'Base Data'!$J79)/30)+($H79*'Base Data'!AM79)</f>
        <v>0</v>
      </c>
      <c r="AN79" s="31">
        <f>'LCR Weights'!$N79*($G79*('Base Data'!$I79+'Base Data'!$J79)/30)+($H79*'Base Data'!AN79)</f>
        <v>0</v>
      </c>
      <c r="AO79" s="31">
        <f>$H79*'Base Data'!AO79</f>
        <v>0</v>
      </c>
      <c r="AP79" s="31">
        <f>$H79*'Base Data'!AP79</f>
        <v>0</v>
      </c>
      <c r="AQ79" s="31">
        <f>$H79*'Base Data'!AQ79</f>
        <v>0</v>
      </c>
      <c r="AR79" s="31">
        <f>$H79*'Base Data'!AR79</f>
        <v>0</v>
      </c>
      <c r="AS79" s="31">
        <f>$H79*'Base Data'!AS79</f>
        <v>0</v>
      </c>
      <c r="AT79" s="31">
        <f>$H79*'Base Data'!AT79</f>
        <v>0</v>
      </c>
      <c r="AU79" s="31">
        <f>$H79*'Base Data'!AU79</f>
        <v>0</v>
      </c>
      <c r="AV79" s="31">
        <f>$H79*'Base Data'!AV79</f>
        <v>0</v>
      </c>
      <c r="AW79" s="31">
        <f>$H79*'Base Data'!AW79</f>
        <v>0</v>
      </c>
      <c r="AX79" s="31">
        <f>$H79*'Base Data'!AX79</f>
        <v>0</v>
      </c>
      <c r="AY79" s="31">
        <f>$H79*'Base Data'!AY79</f>
        <v>0</v>
      </c>
      <c r="AZ79" s="31">
        <f>$H79*'Base Data'!AZ79</f>
        <v>0</v>
      </c>
      <c r="BA79" s="31">
        <f>$H79*'Base Data'!BA79</f>
        <v>0</v>
      </c>
      <c r="BB79" s="31">
        <f>$H79*'Base Data'!BB79</f>
        <v>0</v>
      </c>
      <c r="BC79" s="31">
        <f>$H79*'Base Data'!BC79</f>
        <v>0</v>
      </c>
      <c r="BD79" s="31">
        <f>$H79*'Base Data'!BD79</f>
        <v>0</v>
      </c>
      <c r="BE79" s="31">
        <f>$H79*'Base Data'!BE79</f>
        <v>0</v>
      </c>
      <c r="BF79" s="31">
        <f>$H79*'Base Data'!BF79</f>
        <v>0</v>
      </c>
      <c r="BG79" s="31">
        <f>$H79*'Base Data'!BG79</f>
        <v>0</v>
      </c>
      <c r="BH79" s="31">
        <f>$H79*'Base Data'!BH79</f>
        <v>0</v>
      </c>
      <c r="BI79" s="31">
        <f>$H79*'Base Data'!BI79</f>
        <v>0</v>
      </c>
      <c r="BJ79" s="31">
        <f>$H79*'Base Data'!BJ79</f>
        <v>0</v>
      </c>
      <c r="BK79" s="31">
        <f>$H79*'Base Data'!BK79</f>
        <v>0</v>
      </c>
      <c r="BL79" s="31">
        <f>$H79*'Base Data'!BL79</f>
        <v>0</v>
      </c>
      <c r="BM79" s="31">
        <f>$H79*'Base Data'!BM79</f>
        <v>0</v>
      </c>
      <c r="BN79" s="31">
        <f>$H79*'Base Data'!BN79</f>
        <v>0</v>
      </c>
      <c r="BO79" s="31">
        <f>$H79*'Base Data'!BO79</f>
        <v>0</v>
      </c>
      <c r="BP79" s="31">
        <f>$H79*'Base Data'!BP79</f>
        <v>0</v>
      </c>
      <c r="BQ79" s="31">
        <f>$H79*'Base Data'!BQ79</f>
        <v>0</v>
      </c>
      <c r="BR79" s="31">
        <f>$H79*'Base Data'!BR79</f>
        <v>0</v>
      </c>
      <c r="BS79" s="31">
        <f>$H79*'Base Data'!BS79</f>
        <v>0</v>
      </c>
      <c r="BT79" s="31">
        <f>$H79*'Base Data'!BT79</f>
        <v>0</v>
      </c>
      <c r="BU79" s="31">
        <f>$H79*'Base Data'!BU79</f>
        <v>0</v>
      </c>
      <c r="BV79" s="31">
        <f>$H79*'Base Data'!BV79</f>
        <v>0</v>
      </c>
      <c r="BW79" s="31">
        <f>$H79*'Base Data'!BW79</f>
        <v>0</v>
      </c>
      <c r="BX79" s="31">
        <f>$H79*'Base Data'!BX79</f>
        <v>0</v>
      </c>
      <c r="BY79" s="31">
        <f>$H79*'Base Data'!BY79</f>
        <v>0</v>
      </c>
      <c r="BZ79" s="31">
        <f>$H79*'Base Data'!BZ79</f>
        <v>0</v>
      </c>
      <c r="CA79" s="31">
        <f>$H79*'Base Data'!CA79</f>
        <v>0</v>
      </c>
      <c r="CB79" s="31">
        <f>$H79*'Base Data'!CB79</f>
        <v>0</v>
      </c>
      <c r="CC79" s="31">
        <f>$H79*'Base Data'!CC79</f>
        <v>0</v>
      </c>
      <c r="CD79" s="31">
        <f>$H79*'Base Data'!CD79</f>
        <v>0</v>
      </c>
      <c r="CE79" s="31">
        <f>$H79*'Base Data'!CE79</f>
        <v>0</v>
      </c>
      <c r="CF79" s="31">
        <f>$H79*'Base Data'!CF79</f>
        <v>0</v>
      </c>
      <c r="CG79" s="31">
        <f>$H79*'Base Data'!CG79</f>
        <v>0</v>
      </c>
      <c r="CH79" s="31">
        <f>$H79*'Base Data'!CH79</f>
        <v>0</v>
      </c>
      <c r="CI79" s="31">
        <f>$H79*'Base Data'!CI79</f>
        <v>0</v>
      </c>
      <c r="CJ79" s="31">
        <f>$H79*'Base Data'!CJ79</f>
        <v>0</v>
      </c>
      <c r="CK79" s="31">
        <f>$H79*'Base Data'!CK79</f>
        <v>0</v>
      </c>
      <c r="CL79" s="31">
        <f>$H79*'Base Data'!CL79</f>
        <v>0</v>
      </c>
      <c r="CM79" s="31">
        <f>$H79*'Base Data'!CM79</f>
        <v>0</v>
      </c>
      <c r="CN79" s="31">
        <f>$H79*'Base Data'!CN79</f>
        <v>0</v>
      </c>
      <c r="CO79" s="31">
        <f>$H79*'Base Data'!CO79</f>
        <v>0</v>
      </c>
      <c r="CP79" s="31">
        <f>$H79*'Base Data'!CP79</f>
        <v>0</v>
      </c>
      <c r="CQ79" s="31">
        <f>$H79*'Base Data'!CQ79</f>
        <v>0</v>
      </c>
      <c r="CR79" s="31">
        <f>$H79*'Base Data'!CR79</f>
        <v>0</v>
      </c>
      <c r="CS79" s="31">
        <f>$H79*'Base Data'!CS79</f>
        <v>0</v>
      </c>
      <c r="CT79" s="31">
        <f>$H79*'Base Data'!CT79</f>
        <v>0</v>
      </c>
      <c r="CU79" s="31">
        <f>$H79*'Base Data'!CU79</f>
        <v>0</v>
      </c>
      <c r="CV79" s="31">
        <f>$H79*'Base Data'!CV79</f>
        <v>0</v>
      </c>
      <c r="CW79" s="31">
        <f>$H79*'Base Data'!CW79</f>
        <v>0</v>
      </c>
      <c r="CX79" s="31">
        <f>$H79*'Base Data'!CX79</f>
        <v>0</v>
      </c>
      <c r="CY79" s="31">
        <f>$H79*'Base Data'!CY79</f>
        <v>0</v>
      </c>
      <c r="CZ79" s="31">
        <f>$H79*'Base Data'!CZ79</f>
        <v>0</v>
      </c>
      <c r="DA79" s="31">
        <f>$H79*'Base Data'!DA79</f>
        <v>0</v>
      </c>
      <c r="DB79" s="31">
        <f>$H79*'Base Data'!DB79</f>
        <v>0</v>
      </c>
      <c r="DC79" s="31">
        <f>$H79*'Base Data'!DC79</f>
        <v>0</v>
      </c>
      <c r="DD79" s="31">
        <f>$H79*'Base Data'!DD79</f>
        <v>0</v>
      </c>
      <c r="DE79" s="31">
        <f>$H79*'Base Data'!DE79</f>
        <v>0</v>
      </c>
      <c r="DF79" s="31">
        <f>$H79*'Base Data'!DF79</f>
        <v>0</v>
      </c>
      <c r="DG79" s="31">
        <f>$H79*'Base Data'!DG79</f>
        <v>0</v>
      </c>
      <c r="DH79" s="31">
        <f>$H79*'Base Data'!DH79</f>
        <v>0</v>
      </c>
      <c r="DI79" s="31">
        <f>$H79*'Base Data'!DI79</f>
        <v>0</v>
      </c>
      <c r="DJ79" s="31">
        <f>$H79*'Base Data'!DJ79</f>
        <v>0</v>
      </c>
      <c r="DK79" s="31">
        <f>$H79*'Base Data'!DK79</f>
        <v>0</v>
      </c>
      <c r="DL79" s="33">
        <f>$H79*'Base Data'!DL79</f>
        <v>0</v>
      </c>
    </row>
    <row r="80" spans="1:16384" s="206" customFormat="1" ht="19.5" customHeight="1">
      <c r="A80" s="207">
        <f>'LCR Weights'!N80</f>
        <v>0</v>
      </c>
      <c r="B80" s="207"/>
      <c r="C80" s="73"/>
      <c r="D80" s="750" t="s">
        <v>513</v>
      </c>
      <c r="E80" s="1020" t="s">
        <v>1113</v>
      </c>
      <c r="F80" s="808" t="s">
        <v>1162</v>
      </c>
      <c r="G80" s="1169">
        <f>'LCR Weights'!M80</f>
        <v>0.2</v>
      </c>
      <c r="H80" s="1169">
        <f>IF(Metrics!$I$7="Reported weights",'LCR Weights'!H80,'LCR Weights'!K80)</f>
        <v>0.2</v>
      </c>
      <c r="I80" s="520"/>
      <c r="J80" s="758">
        <f>IF('LCR Weights'!$N80=0,1,0)*('Base Data'!J80+'Base Data'!I80)*G80</f>
        <v>0</v>
      </c>
      <c r="K80" s="31">
        <f>'LCR Weights'!$N80*($G80*('Base Data'!$I80+'Base Data'!$J80)/30)+($H80*'Base Data'!K80)</f>
        <v>0</v>
      </c>
      <c r="L80" s="31">
        <f>'LCR Weights'!$N80*($G80*('Base Data'!$I80+'Base Data'!$J80)/30)+($H80*'Base Data'!L80)</f>
        <v>0</v>
      </c>
      <c r="M80" s="31">
        <f>'LCR Weights'!$N80*($G80*('Base Data'!$I80+'Base Data'!$J80)/30)+($H80*'Base Data'!M80)</f>
        <v>0</v>
      </c>
      <c r="N80" s="31">
        <f>'LCR Weights'!$N80*($G80*('Base Data'!$I80+'Base Data'!$J80)/30)+($H80*'Base Data'!N80)</f>
        <v>0</v>
      </c>
      <c r="O80" s="31">
        <f>'LCR Weights'!$N80*($G80*('Base Data'!$I80+'Base Data'!$J80)/30)+($H80*'Base Data'!O80)</f>
        <v>0</v>
      </c>
      <c r="P80" s="31">
        <f>'LCR Weights'!$N80*($G80*('Base Data'!$I80+'Base Data'!$J80)/30)+($H80*'Base Data'!P80)</f>
        <v>0</v>
      </c>
      <c r="Q80" s="31">
        <f>'LCR Weights'!$N80*($G80*('Base Data'!$I80+'Base Data'!$J80)/30)+($H80*'Base Data'!Q80)</f>
        <v>0</v>
      </c>
      <c r="R80" s="31">
        <f>'LCR Weights'!$N80*($G80*('Base Data'!$I80+'Base Data'!$J80)/30)+($H80*'Base Data'!R80)</f>
        <v>0</v>
      </c>
      <c r="S80" s="31">
        <f>'LCR Weights'!$N80*($G80*('Base Data'!$I80+'Base Data'!$J80)/30)+($H80*'Base Data'!S80)</f>
        <v>0</v>
      </c>
      <c r="T80" s="31">
        <f>'LCR Weights'!$N80*($G80*('Base Data'!$I80+'Base Data'!$J80)/30)+($H80*'Base Data'!T80)</f>
        <v>0</v>
      </c>
      <c r="U80" s="31">
        <f>'LCR Weights'!$N80*($G80*('Base Data'!$I80+'Base Data'!$J80)/30)+($H80*'Base Data'!U80)</f>
        <v>0</v>
      </c>
      <c r="V80" s="31">
        <f>'LCR Weights'!$N80*($G80*('Base Data'!$I80+'Base Data'!$J80)/30)+($H80*'Base Data'!V80)</f>
        <v>0</v>
      </c>
      <c r="W80" s="31">
        <f>'LCR Weights'!$N80*($G80*('Base Data'!$I80+'Base Data'!$J80)/30)+($H80*'Base Data'!W80)</f>
        <v>0</v>
      </c>
      <c r="X80" s="31">
        <f>'LCR Weights'!$N80*($G80*('Base Data'!$I80+'Base Data'!$J80)/30)+($H80*'Base Data'!X80)</f>
        <v>0</v>
      </c>
      <c r="Y80" s="31">
        <f>'LCR Weights'!$N80*($G80*('Base Data'!$I80+'Base Data'!$J80)/30)+($H80*'Base Data'!Y80)</f>
        <v>0</v>
      </c>
      <c r="Z80" s="31">
        <f>'LCR Weights'!$N80*($G80*('Base Data'!$I80+'Base Data'!$J80)/30)+($H80*'Base Data'!Z80)</f>
        <v>0</v>
      </c>
      <c r="AA80" s="31">
        <f>'LCR Weights'!$N80*($G80*('Base Data'!$I80+'Base Data'!$J80)/30)+($H80*'Base Data'!AA80)</f>
        <v>0</v>
      </c>
      <c r="AB80" s="31">
        <f>'LCR Weights'!$N80*($G80*('Base Data'!$I80+'Base Data'!$J80)/30)+($H80*'Base Data'!AB80)</f>
        <v>0</v>
      </c>
      <c r="AC80" s="31">
        <f>'LCR Weights'!$N80*($G80*('Base Data'!$I80+'Base Data'!$J80)/30)+($H80*'Base Data'!AC80)</f>
        <v>0</v>
      </c>
      <c r="AD80" s="31">
        <f>'LCR Weights'!$N80*($G80*('Base Data'!$I80+'Base Data'!$J80)/30)+($H80*'Base Data'!AD80)</f>
        <v>0</v>
      </c>
      <c r="AE80" s="31">
        <f>'LCR Weights'!$N80*($G80*('Base Data'!$I80+'Base Data'!$J80)/30)+($H80*'Base Data'!AE80)</f>
        <v>0</v>
      </c>
      <c r="AF80" s="31">
        <f>'LCR Weights'!$N80*($G80*('Base Data'!$I80+'Base Data'!$J80)/30)+($H80*'Base Data'!AF80)</f>
        <v>0</v>
      </c>
      <c r="AG80" s="31">
        <f>'LCR Weights'!$N80*($G80*('Base Data'!$I80+'Base Data'!$J80)/30)+($H80*'Base Data'!AG80)</f>
        <v>0</v>
      </c>
      <c r="AH80" s="31">
        <f>'LCR Weights'!$N80*($G80*('Base Data'!$I80+'Base Data'!$J80)/30)+($H80*'Base Data'!AH80)</f>
        <v>0</v>
      </c>
      <c r="AI80" s="31">
        <f>'LCR Weights'!$N80*($G80*('Base Data'!$I80+'Base Data'!$J80)/30)+($H80*'Base Data'!AI80)</f>
        <v>0</v>
      </c>
      <c r="AJ80" s="31">
        <f>'LCR Weights'!$N80*($G80*('Base Data'!$I80+'Base Data'!$J80)/30)+($H80*'Base Data'!AJ80)</f>
        <v>0</v>
      </c>
      <c r="AK80" s="31">
        <f>'LCR Weights'!$N80*($G80*('Base Data'!$I80+'Base Data'!$J80)/30)+($H80*'Base Data'!AK80)</f>
        <v>0</v>
      </c>
      <c r="AL80" s="31">
        <f>'LCR Weights'!$N80*($G80*('Base Data'!$I80+'Base Data'!$J80)/30)+($H80*'Base Data'!AL80)</f>
        <v>0</v>
      </c>
      <c r="AM80" s="31">
        <f>'LCR Weights'!$N80*($G80*('Base Data'!$I80+'Base Data'!$J80)/30)+($H80*'Base Data'!AM80)</f>
        <v>0</v>
      </c>
      <c r="AN80" s="31">
        <f>'LCR Weights'!$N80*($G80*('Base Data'!$I80+'Base Data'!$J80)/30)+($H80*'Base Data'!AN80)</f>
        <v>0</v>
      </c>
      <c r="AO80" s="31">
        <f>$H80*'Base Data'!AO80</f>
        <v>0</v>
      </c>
      <c r="AP80" s="31">
        <f>$H80*'Base Data'!AP80</f>
        <v>0</v>
      </c>
      <c r="AQ80" s="31">
        <f>$H80*'Base Data'!AQ80</f>
        <v>0</v>
      </c>
      <c r="AR80" s="31">
        <f>$H80*'Base Data'!AR80</f>
        <v>0</v>
      </c>
      <c r="AS80" s="31">
        <f>$H80*'Base Data'!AS80</f>
        <v>0</v>
      </c>
      <c r="AT80" s="31">
        <f>$H80*'Base Data'!AT80</f>
        <v>0</v>
      </c>
      <c r="AU80" s="31">
        <f>$H80*'Base Data'!AU80</f>
        <v>0</v>
      </c>
      <c r="AV80" s="31">
        <f>$H80*'Base Data'!AV80</f>
        <v>0</v>
      </c>
      <c r="AW80" s="31">
        <f>$H80*'Base Data'!AW80</f>
        <v>0</v>
      </c>
      <c r="AX80" s="31">
        <f>$H80*'Base Data'!AX80</f>
        <v>0</v>
      </c>
      <c r="AY80" s="31">
        <f>$H80*'Base Data'!AY80</f>
        <v>0</v>
      </c>
      <c r="AZ80" s="31">
        <f>$H80*'Base Data'!AZ80</f>
        <v>0</v>
      </c>
      <c r="BA80" s="31">
        <f>$H80*'Base Data'!BA80</f>
        <v>0</v>
      </c>
      <c r="BB80" s="31">
        <f>$H80*'Base Data'!BB80</f>
        <v>0</v>
      </c>
      <c r="BC80" s="31">
        <f>$H80*'Base Data'!BC80</f>
        <v>0</v>
      </c>
      <c r="BD80" s="31">
        <f>$H80*'Base Data'!BD80</f>
        <v>0</v>
      </c>
      <c r="BE80" s="31">
        <f>$H80*'Base Data'!BE80</f>
        <v>0</v>
      </c>
      <c r="BF80" s="31">
        <f>$H80*'Base Data'!BF80</f>
        <v>0</v>
      </c>
      <c r="BG80" s="31">
        <f>$H80*'Base Data'!BG80</f>
        <v>0</v>
      </c>
      <c r="BH80" s="31">
        <f>$H80*'Base Data'!BH80</f>
        <v>0</v>
      </c>
      <c r="BI80" s="31">
        <f>$H80*'Base Data'!BI80</f>
        <v>0</v>
      </c>
      <c r="BJ80" s="31">
        <f>$H80*'Base Data'!BJ80</f>
        <v>0</v>
      </c>
      <c r="BK80" s="31">
        <f>$H80*'Base Data'!BK80</f>
        <v>0</v>
      </c>
      <c r="BL80" s="31">
        <f>$H80*'Base Data'!BL80</f>
        <v>0</v>
      </c>
      <c r="BM80" s="31">
        <f>$H80*'Base Data'!BM80</f>
        <v>0</v>
      </c>
      <c r="BN80" s="31">
        <f>$H80*'Base Data'!BN80</f>
        <v>0</v>
      </c>
      <c r="BO80" s="31">
        <f>$H80*'Base Data'!BO80</f>
        <v>0</v>
      </c>
      <c r="BP80" s="31">
        <f>$H80*'Base Data'!BP80</f>
        <v>0</v>
      </c>
      <c r="BQ80" s="31">
        <f>$H80*'Base Data'!BQ80</f>
        <v>0</v>
      </c>
      <c r="BR80" s="31">
        <f>$H80*'Base Data'!BR80</f>
        <v>0</v>
      </c>
      <c r="BS80" s="31">
        <f>$H80*'Base Data'!BS80</f>
        <v>0</v>
      </c>
      <c r="BT80" s="31">
        <f>$H80*'Base Data'!BT80</f>
        <v>0</v>
      </c>
      <c r="BU80" s="31">
        <f>$H80*'Base Data'!BU80</f>
        <v>0</v>
      </c>
      <c r="BV80" s="31">
        <f>$H80*'Base Data'!BV80</f>
        <v>0</v>
      </c>
      <c r="BW80" s="31">
        <f>$H80*'Base Data'!BW80</f>
        <v>0</v>
      </c>
      <c r="BX80" s="31">
        <f>$H80*'Base Data'!BX80</f>
        <v>0</v>
      </c>
      <c r="BY80" s="31">
        <f>$H80*'Base Data'!BY80</f>
        <v>0</v>
      </c>
      <c r="BZ80" s="31">
        <f>$H80*'Base Data'!BZ80</f>
        <v>0</v>
      </c>
      <c r="CA80" s="31">
        <f>$H80*'Base Data'!CA80</f>
        <v>0</v>
      </c>
      <c r="CB80" s="31">
        <f>$H80*'Base Data'!CB80</f>
        <v>0</v>
      </c>
      <c r="CC80" s="31">
        <f>$H80*'Base Data'!CC80</f>
        <v>0</v>
      </c>
      <c r="CD80" s="31">
        <f>$H80*'Base Data'!CD80</f>
        <v>0</v>
      </c>
      <c r="CE80" s="31">
        <f>$H80*'Base Data'!CE80</f>
        <v>0</v>
      </c>
      <c r="CF80" s="31">
        <f>$H80*'Base Data'!CF80</f>
        <v>0</v>
      </c>
      <c r="CG80" s="31">
        <f>$H80*'Base Data'!CG80</f>
        <v>0</v>
      </c>
      <c r="CH80" s="31">
        <f>$H80*'Base Data'!CH80</f>
        <v>0</v>
      </c>
      <c r="CI80" s="31">
        <f>$H80*'Base Data'!CI80</f>
        <v>0</v>
      </c>
      <c r="CJ80" s="31">
        <f>$H80*'Base Data'!CJ80</f>
        <v>0</v>
      </c>
      <c r="CK80" s="31">
        <f>$H80*'Base Data'!CK80</f>
        <v>0</v>
      </c>
      <c r="CL80" s="31">
        <f>$H80*'Base Data'!CL80</f>
        <v>0</v>
      </c>
      <c r="CM80" s="31">
        <f>$H80*'Base Data'!CM80</f>
        <v>0</v>
      </c>
      <c r="CN80" s="31">
        <f>$H80*'Base Data'!CN80</f>
        <v>0</v>
      </c>
      <c r="CO80" s="31">
        <f>$H80*'Base Data'!CO80</f>
        <v>0</v>
      </c>
      <c r="CP80" s="31">
        <f>$H80*'Base Data'!CP80</f>
        <v>0</v>
      </c>
      <c r="CQ80" s="31">
        <f>$H80*'Base Data'!CQ80</f>
        <v>0</v>
      </c>
      <c r="CR80" s="31">
        <f>$H80*'Base Data'!CR80</f>
        <v>0</v>
      </c>
      <c r="CS80" s="31">
        <f>$H80*'Base Data'!CS80</f>
        <v>0</v>
      </c>
      <c r="CT80" s="31">
        <f>$H80*'Base Data'!CT80</f>
        <v>0</v>
      </c>
      <c r="CU80" s="31">
        <f>$H80*'Base Data'!CU80</f>
        <v>0</v>
      </c>
      <c r="CV80" s="31">
        <f>$H80*'Base Data'!CV80</f>
        <v>0</v>
      </c>
      <c r="CW80" s="31">
        <f>$H80*'Base Data'!CW80</f>
        <v>0</v>
      </c>
      <c r="CX80" s="31">
        <f>$H80*'Base Data'!CX80</f>
        <v>0</v>
      </c>
      <c r="CY80" s="31">
        <f>$H80*'Base Data'!CY80</f>
        <v>0</v>
      </c>
      <c r="CZ80" s="31">
        <f>$H80*'Base Data'!CZ80</f>
        <v>0</v>
      </c>
      <c r="DA80" s="31">
        <f>$H80*'Base Data'!DA80</f>
        <v>0</v>
      </c>
      <c r="DB80" s="31">
        <f>$H80*'Base Data'!DB80</f>
        <v>0</v>
      </c>
      <c r="DC80" s="31">
        <f>$H80*'Base Data'!DC80</f>
        <v>0</v>
      </c>
      <c r="DD80" s="31">
        <f>$H80*'Base Data'!DD80</f>
        <v>0</v>
      </c>
      <c r="DE80" s="31">
        <f>$H80*'Base Data'!DE80</f>
        <v>0</v>
      </c>
      <c r="DF80" s="31">
        <f>$H80*'Base Data'!DF80</f>
        <v>0</v>
      </c>
      <c r="DG80" s="31">
        <f>$H80*'Base Data'!DG80</f>
        <v>0</v>
      </c>
      <c r="DH80" s="31">
        <f>$H80*'Base Data'!DH80</f>
        <v>0</v>
      </c>
      <c r="DI80" s="31">
        <f>$H80*'Base Data'!DI80</f>
        <v>0</v>
      </c>
      <c r="DJ80" s="31">
        <f>$H80*'Base Data'!DJ80</f>
        <v>0</v>
      </c>
      <c r="DK80" s="31">
        <f>$H80*'Base Data'!DK80</f>
        <v>0</v>
      </c>
      <c r="DL80" s="33">
        <f>$H80*'Base Data'!DL80</f>
        <v>0</v>
      </c>
    </row>
    <row r="81" spans="1:116" s="206" customFormat="1" ht="19.5" customHeight="1">
      <c r="A81" s="207">
        <f>'LCR Weights'!N81</f>
        <v>0</v>
      </c>
      <c r="B81" s="207"/>
      <c r="C81" s="73"/>
      <c r="D81" s="795"/>
      <c r="E81" s="809"/>
      <c r="F81" s="1104" t="s">
        <v>1137</v>
      </c>
      <c r="G81" s="538">
        <f>'LCR Weights'!M81</f>
        <v>0.4</v>
      </c>
      <c r="H81" s="538">
        <f>IF(Metrics!$I$7="Reported weights",'LCR Weights'!H81,'LCR Weights'!K81)</f>
        <v>0.4</v>
      </c>
      <c r="I81" s="518"/>
      <c r="J81" s="758">
        <f>IF('LCR Weights'!$N81=0,1,0)*('Base Data'!J81+'Base Data'!I81)*G81</f>
        <v>0</v>
      </c>
      <c r="K81" s="31">
        <f>'LCR Weights'!$N81*($G81*('Base Data'!$I81+'Base Data'!$J81)/30)+($H81*'Base Data'!K81)</f>
        <v>0</v>
      </c>
      <c r="L81" s="31">
        <f>'LCR Weights'!$N81*($G81*('Base Data'!$I81+'Base Data'!$J81)/30)+($H81*'Base Data'!L81)</f>
        <v>0</v>
      </c>
      <c r="M81" s="31">
        <f>'LCR Weights'!$N81*($G81*('Base Data'!$I81+'Base Data'!$J81)/30)+($H81*'Base Data'!M81)</f>
        <v>0</v>
      </c>
      <c r="N81" s="31">
        <f>'LCR Weights'!$N81*($G81*('Base Data'!$I81+'Base Data'!$J81)/30)+($H81*'Base Data'!N81)</f>
        <v>0</v>
      </c>
      <c r="O81" s="31">
        <f>'LCR Weights'!$N81*($G81*('Base Data'!$I81+'Base Data'!$J81)/30)+($H81*'Base Data'!O81)</f>
        <v>0</v>
      </c>
      <c r="P81" s="31">
        <f>'LCR Weights'!$N81*($G81*('Base Data'!$I81+'Base Data'!$J81)/30)+($H81*'Base Data'!P81)</f>
        <v>0</v>
      </c>
      <c r="Q81" s="31">
        <f>'LCR Weights'!$N81*($G81*('Base Data'!$I81+'Base Data'!$J81)/30)+($H81*'Base Data'!Q81)</f>
        <v>0</v>
      </c>
      <c r="R81" s="31">
        <f>'LCR Weights'!$N81*($G81*('Base Data'!$I81+'Base Data'!$J81)/30)+($H81*'Base Data'!R81)</f>
        <v>0</v>
      </c>
      <c r="S81" s="31">
        <f>'LCR Weights'!$N81*($G81*('Base Data'!$I81+'Base Data'!$J81)/30)+($H81*'Base Data'!S81)</f>
        <v>0</v>
      </c>
      <c r="T81" s="31">
        <f>'LCR Weights'!$N81*($G81*('Base Data'!$I81+'Base Data'!$J81)/30)+($H81*'Base Data'!T81)</f>
        <v>0</v>
      </c>
      <c r="U81" s="31">
        <f>'LCR Weights'!$N81*($G81*('Base Data'!$I81+'Base Data'!$J81)/30)+($H81*'Base Data'!U81)</f>
        <v>0</v>
      </c>
      <c r="V81" s="31">
        <f>'LCR Weights'!$N81*($G81*('Base Data'!$I81+'Base Data'!$J81)/30)+($H81*'Base Data'!V81)</f>
        <v>0</v>
      </c>
      <c r="W81" s="31">
        <f>'LCR Weights'!$N81*($G81*('Base Data'!$I81+'Base Data'!$J81)/30)+($H81*'Base Data'!W81)</f>
        <v>0</v>
      </c>
      <c r="X81" s="31">
        <f>'LCR Weights'!$N81*($G81*('Base Data'!$I81+'Base Data'!$J81)/30)+($H81*'Base Data'!X81)</f>
        <v>0</v>
      </c>
      <c r="Y81" s="31">
        <f>'LCR Weights'!$N81*($G81*('Base Data'!$I81+'Base Data'!$J81)/30)+($H81*'Base Data'!Y81)</f>
        <v>0</v>
      </c>
      <c r="Z81" s="31">
        <f>'LCR Weights'!$N81*($G81*('Base Data'!$I81+'Base Data'!$J81)/30)+($H81*'Base Data'!Z81)</f>
        <v>0</v>
      </c>
      <c r="AA81" s="31">
        <f>'LCR Weights'!$N81*($G81*('Base Data'!$I81+'Base Data'!$J81)/30)+($H81*'Base Data'!AA81)</f>
        <v>0</v>
      </c>
      <c r="AB81" s="31">
        <f>'LCR Weights'!$N81*($G81*('Base Data'!$I81+'Base Data'!$J81)/30)+($H81*'Base Data'!AB81)</f>
        <v>0</v>
      </c>
      <c r="AC81" s="31">
        <f>'LCR Weights'!$N81*($G81*('Base Data'!$I81+'Base Data'!$J81)/30)+($H81*'Base Data'!AC81)</f>
        <v>0</v>
      </c>
      <c r="AD81" s="31">
        <f>'LCR Weights'!$N81*($G81*('Base Data'!$I81+'Base Data'!$J81)/30)+($H81*'Base Data'!AD81)</f>
        <v>0</v>
      </c>
      <c r="AE81" s="31">
        <f>'LCR Weights'!$N81*($G81*('Base Data'!$I81+'Base Data'!$J81)/30)+($H81*'Base Data'!AE81)</f>
        <v>0</v>
      </c>
      <c r="AF81" s="31">
        <f>'LCR Weights'!$N81*($G81*('Base Data'!$I81+'Base Data'!$J81)/30)+($H81*'Base Data'!AF81)</f>
        <v>0</v>
      </c>
      <c r="AG81" s="31">
        <f>'LCR Weights'!$N81*($G81*('Base Data'!$I81+'Base Data'!$J81)/30)+($H81*'Base Data'!AG81)</f>
        <v>0</v>
      </c>
      <c r="AH81" s="31">
        <f>'LCR Weights'!$N81*($G81*('Base Data'!$I81+'Base Data'!$J81)/30)+($H81*'Base Data'!AH81)</f>
        <v>0</v>
      </c>
      <c r="AI81" s="31">
        <f>'LCR Weights'!$N81*($G81*('Base Data'!$I81+'Base Data'!$J81)/30)+($H81*'Base Data'!AI81)</f>
        <v>0</v>
      </c>
      <c r="AJ81" s="31">
        <f>'LCR Weights'!$N81*($G81*('Base Data'!$I81+'Base Data'!$J81)/30)+($H81*'Base Data'!AJ81)</f>
        <v>0</v>
      </c>
      <c r="AK81" s="31">
        <f>'LCR Weights'!$N81*($G81*('Base Data'!$I81+'Base Data'!$J81)/30)+($H81*'Base Data'!AK81)</f>
        <v>0</v>
      </c>
      <c r="AL81" s="31">
        <f>'LCR Weights'!$N81*($G81*('Base Data'!$I81+'Base Data'!$J81)/30)+($H81*'Base Data'!AL81)</f>
        <v>0</v>
      </c>
      <c r="AM81" s="31">
        <f>'LCR Weights'!$N81*($G81*('Base Data'!$I81+'Base Data'!$J81)/30)+($H81*'Base Data'!AM81)</f>
        <v>0</v>
      </c>
      <c r="AN81" s="31">
        <f>'LCR Weights'!$N81*($G81*('Base Data'!$I81+'Base Data'!$J81)/30)+($H81*'Base Data'!AN81)</f>
        <v>0</v>
      </c>
      <c r="AO81" s="31">
        <f>$H81*'Base Data'!AO81</f>
        <v>0</v>
      </c>
      <c r="AP81" s="31">
        <f>$H81*'Base Data'!AP81</f>
        <v>0</v>
      </c>
      <c r="AQ81" s="31">
        <f>$H81*'Base Data'!AQ81</f>
        <v>0</v>
      </c>
      <c r="AR81" s="31">
        <f>$H81*'Base Data'!AR81</f>
        <v>0</v>
      </c>
      <c r="AS81" s="31">
        <f>$H81*'Base Data'!AS81</f>
        <v>0</v>
      </c>
      <c r="AT81" s="31">
        <f>$H81*'Base Data'!AT81</f>
        <v>0</v>
      </c>
      <c r="AU81" s="31">
        <f>$H81*'Base Data'!AU81</f>
        <v>0</v>
      </c>
      <c r="AV81" s="31">
        <f>$H81*'Base Data'!AV81</f>
        <v>0</v>
      </c>
      <c r="AW81" s="31">
        <f>$H81*'Base Data'!AW81</f>
        <v>0</v>
      </c>
      <c r="AX81" s="31">
        <f>$H81*'Base Data'!AX81</f>
        <v>0</v>
      </c>
      <c r="AY81" s="31">
        <f>$H81*'Base Data'!AY81</f>
        <v>0</v>
      </c>
      <c r="AZ81" s="31">
        <f>$H81*'Base Data'!AZ81</f>
        <v>0</v>
      </c>
      <c r="BA81" s="31">
        <f>$H81*'Base Data'!BA81</f>
        <v>0</v>
      </c>
      <c r="BB81" s="31">
        <f>$H81*'Base Data'!BB81</f>
        <v>0</v>
      </c>
      <c r="BC81" s="31">
        <f>$H81*'Base Data'!BC81</f>
        <v>0</v>
      </c>
      <c r="BD81" s="31">
        <f>$H81*'Base Data'!BD81</f>
        <v>0</v>
      </c>
      <c r="BE81" s="31">
        <f>$H81*'Base Data'!BE81</f>
        <v>0</v>
      </c>
      <c r="BF81" s="31">
        <f>$H81*'Base Data'!BF81</f>
        <v>0</v>
      </c>
      <c r="BG81" s="31">
        <f>$H81*'Base Data'!BG81</f>
        <v>0</v>
      </c>
      <c r="BH81" s="31">
        <f>$H81*'Base Data'!BH81</f>
        <v>0</v>
      </c>
      <c r="BI81" s="31">
        <f>$H81*'Base Data'!BI81</f>
        <v>0</v>
      </c>
      <c r="BJ81" s="31">
        <f>$H81*'Base Data'!BJ81</f>
        <v>0</v>
      </c>
      <c r="BK81" s="31">
        <f>$H81*'Base Data'!BK81</f>
        <v>0</v>
      </c>
      <c r="BL81" s="31">
        <f>$H81*'Base Data'!BL81</f>
        <v>0</v>
      </c>
      <c r="BM81" s="31">
        <f>$H81*'Base Data'!BM81</f>
        <v>0</v>
      </c>
      <c r="BN81" s="31">
        <f>$H81*'Base Data'!BN81</f>
        <v>0</v>
      </c>
      <c r="BO81" s="31">
        <f>$H81*'Base Data'!BO81</f>
        <v>0</v>
      </c>
      <c r="BP81" s="31">
        <f>$H81*'Base Data'!BP81</f>
        <v>0</v>
      </c>
      <c r="BQ81" s="31">
        <f>$H81*'Base Data'!BQ81</f>
        <v>0</v>
      </c>
      <c r="BR81" s="31">
        <f>$H81*'Base Data'!BR81</f>
        <v>0</v>
      </c>
      <c r="BS81" s="31">
        <f>$H81*'Base Data'!BS81</f>
        <v>0</v>
      </c>
      <c r="BT81" s="31">
        <f>$H81*'Base Data'!BT81</f>
        <v>0</v>
      </c>
      <c r="BU81" s="31">
        <f>$H81*'Base Data'!BU81</f>
        <v>0</v>
      </c>
      <c r="BV81" s="31">
        <f>$H81*'Base Data'!BV81</f>
        <v>0</v>
      </c>
      <c r="BW81" s="31">
        <f>$H81*'Base Data'!BW81</f>
        <v>0</v>
      </c>
      <c r="BX81" s="31">
        <f>$H81*'Base Data'!BX81</f>
        <v>0</v>
      </c>
      <c r="BY81" s="31">
        <f>$H81*'Base Data'!BY81</f>
        <v>0</v>
      </c>
      <c r="BZ81" s="31">
        <f>$H81*'Base Data'!BZ81</f>
        <v>0</v>
      </c>
      <c r="CA81" s="31">
        <f>$H81*'Base Data'!CA81</f>
        <v>0</v>
      </c>
      <c r="CB81" s="31">
        <f>$H81*'Base Data'!CB81</f>
        <v>0</v>
      </c>
      <c r="CC81" s="31">
        <f>$H81*'Base Data'!CC81</f>
        <v>0</v>
      </c>
      <c r="CD81" s="31">
        <f>$H81*'Base Data'!CD81</f>
        <v>0</v>
      </c>
      <c r="CE81" s="31">
        <f>$H81*'Base Data'!CE81</f>
        <v>0</v>
      </c>
      <c r="CF81" s="31">
        <f>$H81*'Base Data'!CF81</f>
        <v>0</v>
      </c>
      <c r="CG81" s="31">
        <f>$H81*'Base Data'!CG81</f>
        <v>0</v>
      </c>
      <c r="CH81" s="31">
        <f>$H81*'Base Data'!CH81</f>
        <v>0</v>
      </c>
      <c r="CI81" s="31">
        <f>$H81*'Base Data'!CI81</f>
        <v>0</v>
      </c>
      <c r="CJ81" s="31">
        <f>$H81*'Base Data'!CJ81</f>
        <v>0</v>
      </c>
      <c r="CK81" s="31">
        <f>$H81*'Base Data'!CK81</f>
        <v>0</v>
      </c>
      <c r="CL81" s="31">
        <f>$H81*'Base Data'!CL81</f>
        <v>0</v>
      </c>
      <c r="CM81" s="31">
        <f>$H81*'Base Data'!CM81</f>
        <v>0</v>
      </c>
      <c r="CN81" s="31">
        <f>$H81*'Base Data'!CN81</f>
        <v>0</v>
      </c>
      <c r="CO81" s="31">
        <f>$H81*'Base Data'!CO81</f>
        <v>0</v>
      </c>
      <c r="CP81" s="31">
        <f>$H81*'Base Data'!CP81</f>
        <v>0</v>
      </c>
      <c r="CQ81" s="31">
        <f>$H81*'Base Data'!CQ81</f>
        <v>0</v>
      </c>
      <c r="CR81" s="31">
        <f>$H81*'Base Data'!CR81</f>
        <v>0</v>
      </c>
      <c r="CS81" s="31">
        <f>$H81*'Base Data'!CS81</f>
        <v>0</v>
      </c>
      <c r="CT81" s="31">
        <f>$H81*'Base Data'!CT81</f>
        <v>0</v>
      </c>
      <c r="CU81" s="31">
        <f>$H81*'Base Data'!CU81</f>
        <v>0</v>
      </c>
      <c r="CV81" s="31">
        <f>$H81*'Base Data'!CV81</f>
        <v>0</v>
      </c>
      <c r="CW81" s="31">
        <f>$H81*'Base Data'!CW81</f>
        <v>0</v>
      </c>
      <c r="CX81" s="31">
        <f>$H81*'Base Data'!CX81</f>
        <v>0</v>
      </c>
      <c r="CY81" s="31">
        <f>$H81*'Base Data'!CY81</f>
        <v>0</v>
      </c>
      <c r="CZ81" s="31">
        <f>$H81*'Base Data'!CZ81</f>
        <v>0</v>
      </c>
      <c r="DA81" s="31">
        <f>$H81*'Base Data'!DA81</f>
        <v>0</v>
      </c>
      <c r="DB81" s="31">
        <f>$H81*'Base Data'!DB81</f>
        <v>0</v>
      </c>
      <c r="DC81" s="31">
        <f>$H81*'Base Data'!DC81</f>
        <v>0</v>
      </c>
      <c r="DD81" s="31">
        <f>$H81*'Base Data'!DD81</f>
        <v>0</v>
      </c>
      <c r="DE81" s="31">
        <f>$H81*'Base Data'!DE81</f>
        <v>0</v>
      </c>
      <c r="DF81" s="31">
        <f>$H81*'Base Data'!DF81</f>
        <v>0</v>
      </c>
      <c r="DG81" s="31">
        <f>$H81*'Base Data'!DG81</f>
        <v>0</v>
      </c>
      <c r="DH81" s="31">
        <f>$H81*'Base Data'!DH81</f>
        <v>0</v>
      </c>
      <c r="DI81" s="31">
        <f>$H81*'Base Data'!DI81</f>
        <v>0</v>
      </c>
      <c r="DJ81" s="31">
        <f>$H81*'Base Data'!DJ81</f>
        <v>0</v>
      </c>
      <c r="DK81" s="31">
        <f>$H81*'Base Data'!DK81</f>
        <v>0</v>
      </c>
      <c r="DL81" s="33">
        <f>$H81*'Base Data'!DL81</f>
        <v>0</v>
      </c>
    </row>
    <row r="82" spans="1:116" s="206" customFormat="1" ht="19.5" customHeight="1">
      <c r="A82" s="207">
        <f>'LCR Weights'!N82</f>
        <v>0</v>
      </c>
      <c r="B82" s="207"/>
      <c r="C82" s="73"/>
      <c r="D82" s="795" t="s">
        <v>581</v>
      </c>
      <c r="E82" s="809" t="s">
        <v>788</v>
      </c>
      <c r="F82" s="808" t="s">
        <v>1163</v>
      </c>
      <c r="G82" s="811">
        <f>'LCR Weights'!M82</f>
        <v>0.2</v>
      </c>
      <c r="H82" s="811">
        <f>IF(Metrics!$I$7="Reported weights",'LCR Weights'!H82,'LCR Weights'!K82)</f>
        <v>0.2</v>
      </c>
      <c r="I82" s="518"/>
      <c r="J82" s="758">
        <f>IF('LCR Weights'!$N82=0,1,0)*('Base Data'!J82+'Base Data'!I82)*G82</f>
        <v>0</v>
      </c>
      <c r="K82" s="31">
        <f>'LCR Weights'!$N82*($G82*('Base Data'!$I82+'Base Data'!$J82)/30)+($H82*'Base Data'!K82)</f>
        <v>0</v>
      </c>
      <c r="L82" s="31">
        <f>'LCR Weights'!$N82*($G82*('Base Data'!$I82+'Base Data'!$J82)/30)+($H82*'Base Data'!L82)</f>
        <v>0</v>
      </c>
      <c r="M82" s="31">
        <f>'LCR Weights'!$N82*($G82*('Base Data'!$I82+'Base Data'!$J82)/30)+($H82*'Base Data'!M82)</f>
        <v>0</v>
      </c>
      <c r="N82" s="31">
        <f>'LCR Weights'!$N82*($G82*('Base Data'!$I82+'Base Data'!$J82)/30)+($H82*'Base Data'!N82)</f>
        <v>0</v>
      </c>
      <c r="O82" s="31">
        <f>'LCR Weights'!$N82*($G82*('Base Data'!$I82+'Base Data'!$J82)/30)+($H82*'Base Data'!O82)</f>
        <v>0</v>
      </c>
      <c r="P82" s="31">
        <f>'LCR Weights'!$N82*($G82*('Base Data'!$I82+'Base Data'!$J82)/30)+($H82*'Base Data'!P82)</f>
        <v>0</v>
      </c>
      <c r="Q82" s="31">
        <f>'LCR Weights'!$N82*($G82*('Base Data'!$I82+'Base Data'!$J82)/30)+($H82*'Base Data'!Q82)</f>
        <v>0</v>
      </c>
      <c r="R82" s="31">
        <f>'LCR Weights'!$N82*($G82*('Base Data'!$I82+'Base Data'!$J82)/30)+($H82*'Base Data'!R82)</f>
        <v>0</v>
      </c>
      <c r="S82" s="31">
        <f>'LCR Weights'!$N82*($G82*('Base Data'!$I82+'Base Data'!$J82)/30)+($H82*'Base Data'!S82)</f>
        <v>0</v>
      </c>
      <c r="T82" s="31">
        <f>'LCR Weights'!$N82*($G82*('Base Data'!$I82+'Base Data'!$J82)/30)+($H82*'Base Data'!T82)</f>
        <v>0</v>
      </c>
      <c r="U82" s="31">
        <f>'LCR Weights'!$N82*($G82*('Base Data'!$I82+'Base Data'!$J82)/30)+($H82*'Base Data'!U82)</f>
        <v>0</v>
      </c>
      <c r="V82" s="31">
        <f>'LCR Weights'!$N82*($G82*('Base Data'!$I82+'Base Data'!$J82)/30)+($H82*'Base Data'!V82)</f>
        <v>0</v>
      </c>
      <c r="W82" s="31">
        <f>'LCR Weights'!$N82*($G82*('Base Data'!$I82+'Base Data'!$J82)/30)+($H82*'Base Data'!W82)</f>
        <v>0</v>
      </c>
      <c r="X82" s="31">
        <f>'LCR Weights'!$N82*($G82*('Base Data'!$I82+'Base Data'!$J82)/30)+($H82*'Base Data'!X82)</f>
        <v>0</v>
      </c>
      <c r="Y82" s="31">
        <f>'LCR Weights'!$N82*($G82*('Base Data'!$I82+'Base Data'!$J82)/30)+($H82*'Base Data'!Y82)</f>
        <v>0</v>
      </c>
      <c r="Z82" s="31">
        <f>'LCR Weights'!$N82*($G82*('Base Data'!$I82+'Base Data'!$J82)/30)+($H82*'Base Data'!Z82)</f>
        <v>0</v>
      </c>
      <c r="AA82" s="31">
        <f>'LCR Weights'!$N82*($G82*('Base Data'!$I82+'Base Data'!$J82)/30)+($H82*'Base Data'!AA82)</f>
        <v>0</v>
      </c>
      <c r="AB82" s="31">
        <f>'LCR Weights'!$N82*($G82*('Base Data'!$I82+'Base Data'!$J82)/30)+($H82*'Base Data'!AB82)</f>
        <v>0</v>
      </c>
      <c r="AC82" s="31">
        <f>'LCR Weights'!$N82*($G82*('Base Data'!$I82+'Base Data'!$J82)/30)+($H82*'Base Data'!AC82)</f>
        <v>0</v>
      </c>
      <c r="AD82" s="31">
        <f>'LCR Weights'!$N82*($G82*('Base Data'!$I82+'Base Data'!$J82)/30)+($H82*'Base Data'!AD82)</f>
        <v>0</v>
      </c>
      <c r="AE82" s="31">
        <f>'LCR Weights'!$N82*($G82*('Base Data'!$I82+'Base Data'!$J82)/30)+($H82*'Base Data'!AE82)</f>
        <v>0</v>
      </c>
      <c r="AF82" s="31">
        <f>'LCR Weights'!$N82*($G82*('Base Data'!$I82+'Base Data'!$J82)/30)+($H82*'Base Data'!AF82)</f>
        <v>0</v>
      </c>
      <c r="AG82" s="31">
        <f>'LCR Weights'!$N82*($G82*('Base Data'!$I82+'Base Data'!$J82)/30)+($H82*'Base Data'!AG82)</f>
        <v>0</v>
      </c>
      <c r="AH82" s="31">
        <f>'LCR Weights'!$N82*($G82*('Base Data'!$I82+'Base Data'!$J82)/30)+($H82*'Base Data'!AH82)</f>
        <v>0</v>
      </c>
      <c r="AI82" s="31">
        <f>'LCR Weights'!$N82*($G82*('Base Data'!$I82+'Base Data'!$J82)/30)+($H82*'Base Data'!AI82)</f>
        <v>0</v>
      </c>
      <c r="AJ82" s="31">
        <f>'LCR Weights'!$N82*($G82*('Base Data'!$I82+'Base Data'!$J82)/30)+($H82*'Base Data'!AJ82)</f>
        <v>0</v>
      </c>
      <c r="AK82" s="31">
        <f>'LCR Weights'!$N82*($G82*('Base Data'!$I82+'Base Data'!$J82)/30)+($H82*'Base Data'!AK82)</f>
        <v>0</v>
      </c>
      <c r="AL82" s="31">
        <f>'LCR Weights'!$N82*($G82*('Base Data'!$I82+'Base Data'!$J82)/30)+($H82*'Base Data'!AL82)</f>
        <v>0</v>
      </c>
      <c r="AM82" s="31">
        <f>'LCR Weights'!$N82*($G82*('Base Data'!$I82+'Base Data'!$J82)/30)+($H82*'Base Data'!AM82)</f>
        <v>0</v>
      </c>
      <c r="AN82" s="31">
        <f>'LCR Weights'!$N82*($G82*('Base Data'!$I82+'Base Data'!$J82)/30)+($H82*'Base Data'!AN82)</f>
        <v>0</v>
      </c>
      <c r="AO82" s="31">
        <f>$H82*'Base Data'!AO82</f>
        <v>0</v>
      </c>
      <c r="AP82" s="31">
        <f>$H82*'Base Data'!AP82</f>
        <v>0</v>
      </c>
      <c r="AQ82" s="31">
        <f>$H82*'Base Data'!AQ82</f>
        <v>0</v>
      </c>
      <c r="AR82" s="31">
        <f>$H82*'Base Data'!AR82</f>
        <v>0</v>
      </c>
      <c r="AS82" s="31">
        <f>$H82*'Base Data'!AS82</f>
        <v>0</v>
      </c>
      <c r="AT82" s="31">
        <f>$H82*'Base Data'!AT82</f>
        <v>0</v>
      </c>
      <c r="AU82" s="31">
        <f>$H82*'Base Data'!AU82</f>
        <v>0</v>
      </c>
      <c r="AV82" s="31">
        <f>$H82*'Base Data'!AV82</f>
        <v>0</v>
      </c>
      <c r="AW82" s="31">
        <f>$H82*'Base Data'!AW82</f>
        <v>0</v>
      </c>
      <c r="AX82" s="31">
        <f>$H82*'Base Data'!AX82</f>
        <v>0</v>
      </c>
      <c r="AY82" s="31">
        <f>$H82*'Base Data'!AY82</f>
        <v>0</v>
      </c>
      <c r="AZ82" s="31">
        <f>$H82*'Base Data'!AZ82</f>
        <v>0</v>
      </c>
      <c r="BA82" s="31">
        <f>$H82*'Base Data'!BA82</f>
        <v>0</v>
      </c>
      <c r="BB82" s="31">
        <f>$H82*'Base Data'!BB82</f>
        <v>0</v>
      </c>
      <c r="BC82" s="31">
        <f>$H82*'Base Data'!BC82</f>
        <v>0</v>
      </c>
      <c r="BD82" s="31">
        <f>$H82*'Base Data'!BD82</f>
        <v>0</v>
      </c>
      <c r="BE82" s="31">
        <f>$H82*'Base Data'!BE82</f>
        <v>0</v>
      </c>
      <c r="BF82" s="31">
        <f>$H82*'Base Data'!BF82</f>
        <v>0</v>
      </c>
      <c r="BG82" s="31">
        <f>$H82*'Base Data'!BG82</f>
        <v>0</v>
      </c>
      <c r="BH82" s="31">
        <f>$H82*'Base Data'!BH82</f>
        <v>0</v>
      </c>
      <c r="BI82" s="31">
        <f>$H82*'Base Data'!BI82</f>
        <v>0</v>
      </c>
      <c r="BJ82" s="31">
        <f>$H82*'Base Data'!BJ82</f>
        <v>0</v>
      </c>
      <c r="BK82" s="31">
        <f>$H82*'Base Data'!BK82</f>
        <v>0</v>
      </c>
      <c r="BL82" s="31">
        <f>$H82*'Base Data'!BL82</f>
        <v>0</v>
      </c>
      <c r="BM82" s="31">
        <f>$H82*'Base Data'!BM82</f>
        <v>0</v>
      </c>
      <c r="BN82" s="31">
        <f>$H82*'Base Data'!BN82</f>
        <v>0</v>
      </c>
      <c r="BO82" s="31">
        <f>$H82*'Base Data'!BO82</f>
        <v>0</v>
      </c>
      <c r="BP82" s="31">
        <f>$H82*'Base Data'!BP82</f>
        <v>0</v>
      </c>
      <c r="BQ82" s="31">
        <f>$H82*'Base Data'!BQ82</f>
        <v>0</v>
      </c>
      <c r="BR82" s="31">
        <f>$H82*'Base Data'!BR82</f>
        <v>0</v>
      </c>
      <c r="BS82" s="31">
        <f>$H82*'Base Data'!BS82</f>
        <v>0</v>
      </c>
      <c r="BT82" s="31">
        <f>$H82*'Base Data'!BT82</f>
        <v>0</v>
      </c>
      <c r="BU82" s="31">
        <f>$H82*'Base Data'!BU82</f>
        <v>0</v>
      </c>
      <c r="BV82" s="31">
        <f>$H82*'Base Data'!BV82</f>
        <v>0</v>
      </c>
      <c r="BW82" s="31">
        <f>$H82*'Base Data'!BW82</f>
        <v>0</v>
      </c>
      <c r="BX82" s="31">
        <f>$H82*'Base Data'!BX82</f>
        <v>0</v>
      </c>
      <c r="BY82" s="31">
        <f>$H82*'Base Data'!BY82</f>
        <v>0</v>
      </c>
      <c r="BZ82" s="31">
        <f>$H82*'Base Data'!BZ82</f>
        <v>0</v>
      </c>
      <c r="CA82" s="31">
        <f>$H82*'Base Data'!CA82</f>
        <v>0</v>
      </c>
      <c r="CB82" s="31">
        <f>$H82*'Base Data'!CB82</f>
        <v>0</v>
      </c>
      <c r="CC82" s="31">
        <f>$H82*'Base Data'!CC82</f>
        <v>0</v>
      </c>
      <c r="CD82" s="31">
        <f>$H82*'Base Data'!CD82</f>
        <v>0</v>
      </c>
      <c r="CE82" s="31">
        <f>$H82*'Base Data'!CE82</f>
        <v>0</v>
      </c>
      <c r="CF82" s="31">
        <f>$H82*'Base Data'!CF82</f>
        <v>0</v>
      </c>
      <c r="CG82" s="31">
        <f>$H82*'Base Data'!CG82</f>
        <v>0</v>
      </c>
      <c r="CH82" s="31">
        <f>$H82*'Base Data'!CH82</f>
        <v>0</v>
      </c>
      <c r="CI82" s="31">
        <f>$H82*'Base Data'!CI82</f>
        <v>0</v>
      </c>
      <c r="CJ82" s="31">
        <f>$H82*'Base Data'!CJ82</f>
        <v>0</v>
      </c>
      <c r="CK82" s="31">
        <f>$H82*'Base Data'!CK82</f>
        <v>0</v>
      </c>
      <c r="CL82" s="31">
        <f>$H82*'Base Data'!CL82</f>
        <v>0</v>
      </c>
      <c r="CM82" s="31">
        <f>$H82*'Base Data'!CM82</f>
        <v>0</v>
      </c>
      <c r="CN82" s="31">
        <f>$H82*'Base Data'!CN82</f>
        <v>0</v>
      </c>
      <c r="CO82" s="31">
        <f>$H82*'Base Data'!CO82</f>
        <v>0</v>
      </c>
      <c r="CP82" s="31">
        <f>$H82*'Base Data'!CP82</f>
        <v>0</v>
      </c>
      <c r="CQ82" s="31">
        <f>$H82*'Base Data'!CQ82</f>
        <v>0</v>
      </c>
      <c r="CR82" s="31">
        <f>$H82*'Base Data'!CR82</f>
        <v>0</v>
      </c>
      <c r="CS82" s="31">
        <f>$H82*'Base Data'!CS82</f>
        <v>0</v>
      </c>
      <c r="CT82" s="31">
        <f>$H82*'Base Data'!CT82</f>
        <v>0</v>
      </c>
      <c r="CU82" s="31">
        <f>$H82*'Base Data'!CU82</f>
        <v>0</v>
      </c>
      <c r="CV82" s="31">
        <f>$H82*'Base Data'!CV82</f>
        <v>0</v>
      </c>
      <c r="CW82" s="31">
        <f>$H82*'Base Data'!CW82</f>
        <v>0</v>
      </c>
      <c r="CX82" s="31">
        <f>$H82*'Base Data'!CX82</f>
        <v>0</v>
      </c>
      <c r="CY82" s="31">
        <f>$H82*'Base Data'!CY82</f>
        <v>0</v>
      </c>
      <c r="CZ82" s="31">
        <f>$H82*'Base Data'!CZ82</f>
        <v>0</v>
      </c>
      <c r="DA82" s="31">
        <f>$H82*'Base Data'!DA82</f>
        <v>0</v>
      </c>
      <c r="DB82" s="31">
        <f>$H82*'Base Data'!DB82</f>
        <v>0</v>
      </c>
      <c r="DC82" s="31">
        <f>$H82*'Base Data'!DC82</f>
        <v>0</v>
      </c>
      <c r="DD82" s="31">
        <f>$H82*'Base Data'!DD82</f>
        <v>0</v>
      </c>
      <c r="DE82" s="31">
        <f>$H82*'Base Data'!DE82</f>
        <v>0</v>
      </c>
      <c r="DF82" s="31">
        <f>$H82*'Base Data'!DF82</f>
        <v>0</v>
      </c>
      <c r="DG82" s="31">
        <f>$H82*'Base Data'!DG82</f>
        <v>0</v>
      </c>
      <c r="DH82" s="31">
        <f>$H82*'Base Data'!DH82</f>
        <v>0</v>
      </c>
      <c r="DI82" s="31">
        <f>$H82*'Base Data'!DI82</f>
        <v>0</v>
      </c>
      <c r="DJ82" s="31">
        <f>$H82*'Base Data'!DJ82</f>
        <v>0</v>
      </c>
      <c r="DK82" s="31">
        <f>$H82*'Base Data'!DK82</f>
        <v>0</v>
      </c>
      <c r="DL82" s="33">
        <f>$H82*'Base Data'!DL82</f>
        <v>0</v>
      </c>
    </row>
    <row r="83" spans="1:116" s="206" customFormat="1" ht="19.5" customHeight="1">
      <c r="A83" s="207">
        <f>'LCR Weights'!N83</f>
        <v>0</v>
      </c>
      <c r="B83" s="207"/>
      <c r="C83" s="73"/>
      <c r="D83" s="795" t="s">
        <v>126</v>
      </c>
      <c r="E83" s="792" t="s">
        <v>127</v>
      </c>
      <c r="F83" s="208" t="s">
        <v>128</v>
      </c>
      <c r="G83" s="811">
        <f>'LCR Weights'!M83</f>
        <v>1</v>
      </c>
      <c r="H83" s="811">
        <f>IF(Metrics!$I$7="Reported weights",'LCR Weights'!H83,'LCR Weights'!K83)</f>
        <v>1</v>
      </c>
      <c r="I83" s="518"/>
      <c r="J83" s="758">
        <f>IF('LCR Weights'!$N83=0,1,0)*('Base Data'!J83+'Base Data'!I83)*G83</f>
        <v>0</v>
      </c>
      <c r="K83" s="31">
        <f>'LCR Weights'!$N83*($G83*('Base Data'!$I83+'Base Data'!$J83)/30)+($H83*'Base Data'!K83)</f>
        <v>0</v>
      </c>
      <c r="L83" s="31">
        <f>'LCR Weights'!$N83*($G83*('Base Data'!$I83+'Base Data'!$J83)/30)+($H83*'Base Data'!L83)</f>
        <v>0</v>
      </c>
      <c r="M83" s="31">
        <f>'LCR Weights'!$N83*($G83*('Base Data'!$I83+'Base Data'!$J83)/30)+($H83*'Base Data'!M83)</f>
        <v>0</v>
      </c>
      <c r="N83" s="31">
        <f>'LCR Weights'!$N83*($G83*('Base Data'!$I83+'Base Data'!$J83)/30)+($H83*'Base Data'!N83)</f>
        <v>0</v>
      </c>
      <c r="O83" s="31">
        <f>'LCR Weights'!$N83*($G83*('Base Data'!$I83+'Base Data'!$J83)/30)+($H83*'Base Data'!O83)</f>
        <v>0</v>
      </c>
      <c r="P83" s="31">
        <f>'LCR Weights'!$N83*($G83*('Base Data'!$I83+'Base Data'!$J83)/30)+($H83*'Base Data'!P83)</f>
        <v>0</v>
      </c>
      <c r="Q83" s="31">
        <f>'LCR Weights'!$N83*($G83*('Base Data'!$I83+'Base Data'!$J83)/30)+($H83*'Base Data'!Q83)</f>
        <v>0</v>
      </c>
      <c r="R83" s="31">
        <f>'LCR Weights'!$N83*($G83*('Base Data'!$I83+'Base Data'!$J83)/30)+($H83*'Base Data'!R83)</f>
        <v>0</v>
      </c>
      <c r="S83" s="31">
        <f>'LCR Weights'!$N83*($G83*('Base Data'!$I83+'Base Data'!$J83)/30)+($H83*'Base Data'!S83)</f>
        <v>0</v>
      </c>
      <c r="T83" s="31">
        <f>'LCR Weights'!$N83*($G83*('Base Data'!$I83+'Base Data'!$J83)/30)+($H83*'Base Data'!T83)</f>
        <v>0</v>
      </c>
      <c r="U83" s="31">
        <f>'LCR Weights'!$N83*($G83*('Base Data'!$I83+'Base Data'!$J83)/30)+($H83*'Base Data'!U83)</f>
        <v>0</v>
      </c>
      <c r="V83" s="31">
        <f>'LCR Weights'!$N83*($G83*('Base Data'!$I83+'Base Data'!$J83)/30)+($H83*'Base Data'!V83)</f>
        <v>0</v>
      </c>
      <c r="W83" s="31">
        <f>'LCR Weights'!$N83*($G83*('Base Data'!$I83+'Base Data'!$J83)/30)+($H83*'Base Data'!W83)</f>
        <v>0</v>
      </c>
      <c r="X83" s="31">
        <f>'LCR Weights'!$N83*($G83*('Base Data'!$I83+'Base Data'!$J83)/30)+($H83*'Base Data'!X83)</f>
        <v>0</v>
      </c>
      <c r="Y83" s="31">
        <f>'LCR Weights'!$N83*($G83*('Base Data'!$I83+'Base Data'!$J83)/30)+($H83*'Base Data'!Y83)</f>
        <v>0</v>
      </c>
      <c r="Z83" s="31">
        <f>'LCR Weights'!$N83*($G83*('Base Data'!$I83+'Base Data'!$J83)/30)+($H83*'Base Data'!Z83)</f>
        <v>0</v>
      </c>
      <c r="AA83" s="31">
        <f>'LCR Weights'!$N83*($G83*('Base Data'!$I83+'Base Data'!$J83)/30)+($H83*'Base Data'!AA83)</f>
        <v>0</v>
      </c>
      <c r="AB83" s="31">
        <f>'LCR Weights'!$N83*($G83*('Base Data'!$I83+'Base Data'!$J83)/30)+($H83*'Base Data'!AB83)</f>
        <v>0</v>
      </c>
      <c r="AC83" s="31">
        <f>'LCR Weights'!$N83*($G83*('Base Data'!$I83+'Base Data'!$J83)/30)+($H83*'Base Data'!AC83)</f>
        <v>0</v>
      </c>
      <c r="AD83" s="31">
        <f>'LCR Weights'!$N83*($G83*('Base Data'!$I83+'Base Data'!$J83)/30)+($H83*'Base Data'!AD83)</f>
        <v>0</v>
      </c>
      <c r="AE83" s="31">
        <f>'LCR Weights'!$N83*($G83*('Base Data'!$I83+'Base Data'!$J83)/30)+($H83*'Base Data'!AE83)</f>
        <v>0</v>
      </c>
      <c r="AF83" s="31">
        <f>'LCR Weights'!$N83*($G83*('Base Data'!$I83+'Base Data'!$J83)/30)+($H83*'Base Data'!AF83)</f>
        <v>0</v>
      </c>
      <c r="AG83" s="31">
        <f>'LCR Weights'!$N83*($G83*('Base Data'!$I83+'Base Data'!$J83)/30)+($H83*'Base Data'!AG83)</f>
        <v>0</v>
      </c>
      <c r="AH83" s="31">
        <f>'LCR Weights'!$N83*($G83*('Base Data'!$I83+'Base Data'!$J83)/30)+($H83*'Base Data'!AH83)</f>
        <v>0</v>
      </c>
      <c r="AI83" s="31">
        <f>'LCR Weights'!$N83*($G83*('Base Data'!$I83+'Base Data'!$J83)/30)+($H83*'Base Data'!AI83)</f>
        <v>0</v>
      </c>
      <c r="AJ83" s="31">
        <f>'LCR Weights'!$N83*($G83*('Base Data'!$I83+'Base Data'!$J83)/30)+($H83*'Base Data'!AJ83)</f>
        <v>0</v>
      </c>
      <c r="AK83" s="31">
        <f>'LCR Weights'!$N83*($G83*('Base Data'!$I83+'Base Data'!$J83)/30)+($H83*'Base Data'!AK83)</f>
        <v>0</v>
      </c>
      <c r="AL83" s="31">
        <f>'LCR Weights'!$N83*($G83*('Base Data'!$I83+'Base Data'!$J83)/30)+($H83*'Base Data'!AL83)</f>
        <v>0</v>
      </c>
      <c r="AM83" s="31">
        <f>'LCR Weights'!$N83*($G83*('Base Data'!$I83+'Base Data'!$J83)/30)+($H83*'Base Data'!AM83)</f>
        <v>0</v>
      </c>
      <c r="AN83" s="31">
        <f>'LCR Weights'!$N83*($G83*('Base Data'!$I83+'Base Data'!$J83)/30)+($H83*'Base Data'!AN83)</f>
        <v>0</v>
      </c>
      <c r="AO83" s="31">
        <f>$H83*'Base Data'!AO83</f>
        <v>0</v>
      </c>
      <c r="AP83" s="31">
        <f>$H83*'Base Data'!AP83</f>
        <v>0</v>
      </c>
      <c r="AQ83" s="31">
        <f>$H83*'Base Data'!AQ83</f>
        <v>0</v>
      </c>
      <c r="AR83" s="31">
        <f>$H83*'Base Data'!AR83</f>
        <v>0</v>
      </c>
      <c r="AS83" s="31">
        <f>$H83*'Base Data'!AS83</f>
        <v>0</v>
      </c>
      <c r="AT83" s="31">
        <f>$H83*'Base Data'!AT83</f>
        <v>0</v>
      </c>
      <c r="AU83" s="31">
        <f>$H83*'Base Data'!AU83</f>
        <v>0</v>
      </c>
      <c r="AV83" s="31">
        <f>$H83*'Base Data'!AV83</f>
        <v>0</v>
      </c>
      <c r="AW83" s="31">
        <f>$H83*'Base Data'!AW83</f>
        <v>0</v>
      </c>
      <c r="AX83" s="31">
        <f>$H83*'Base Data'!AX83</f>
        <v>0</v>
      </c>
      <c r="AY83" s="31">
        <f>$H83*'Base Data'!AY83</f>
        <v>0</v>
      </c>
      <c r="AZ83" s="31">
        <f>$H83*'Base Data'!AZ83</f>
        <v>0</v>
      </c>
      <c r="BA83" s="31">
        <f>$H83*'Base Data'!BA83</f>
        <v>0</v>
      </c>
      <c r="BB83" s="31">
        <f>$H83*'Base Data'!BB83</f>
        <v>0</v>
      </c>
      <c r="BC83" s="31">
        <f>$H83*'Base Data'!BC83</f>
        <v>0</v>
      </c>
      <c r="BD83" s="31">
        <f>$H83*'Base Data'!BD83</f>
        <v>0</v>
      </c>
      <c r="BE83" s="31">
        <f>$H83*'Base Data'!BE83</f>
        <v>0</v>
      </c>
      <c r="BF83" s="31">
        <f>$H83*'Base Data'!BF83</f>
        <v>0</v>
      </c>
      <c r="BG83" s="31">
        <f>$H83*'Base Data'!BG83</f>
        <v>0</v>
      </c>
      <c r="BH83" s="31">
        <f>$H83*'Base Data'!BH83</f>
        <v>0</v>
      </c>
      <c r="BI83" s="31">
        <f>$H83*'Base Data'!BI83</f>
        <v>0</v>
      </c>
      <c r="BJ83" s="31">
        <f>$H83*'Base Data'!BJ83</f>
        <v>0</v>
      </c>
      <c r="BK83" s="31">
        <f>$H83*'Base Data'!BK83</f>
        <v>0</v>
      </c>
      <c r="BL83" s="31">
        <f>$H83*'Base Data'!BL83</f>
        <v>0</v>
      </c>
      <c r="BM83" s="31">
        <f>$H83*'Base Data'!BM83</f>
        <v>0</v>
      </c>
      <c r="BN83" s="31">
        <f>$H83*'Base Data'!BN83</f>
        <v>0</v>
      </c>
      <c r="BO83" s="31">
        <f>$H83*'Base Data'!BO83</f>
        <v>0</v>
      </c>
      <c r="BP83" s="31">
        <f>$H83*'Base Data'!BP83</f>
        <v>0</v>
      </c>
      <c r="BQ83" s="31">
        <f>$H83*'Base Data'!BQ83</f>
        <v>0</v>
      </c>
      <c r="BR83" s="31">
        <f>$H83*'Base Data'!BR83</f>
        <v>0</v>
      </c>
      <c r="BS83" s="31">
        <f>$H83*'Base Data'!BS83</f>
        <v>0</v>
      </c>
      <c r="BT83" s="31">
        <f>$H83*'Base Data'!BT83</f>
        <v>0</v>
      </c>
      <c r="BU83" s="31">
        <f>$H83*'Base Data'!BU83</f>
        <v>0</v>
      </c>
      <c r="BV83" s="31">
        <f>$H83*'Base Data'!BV83</f>
        <v>0</v>
      </c>
      <c r="BW83" s="31">
        <f>$H83*'Base Data'!BW83</f>
        <v>0</v>
      </c>
      <c r="BX83" s="31">
        <f>$H83*'Base Data'!BX83</f>
        <v>0</v>
      </c>
      <c r="BY83" s="31">
        <f>$H83*'Base Data'!BY83</f>
        <v>0</v>
      </c>
      <c r="BZ83" s="31">
        <f>$H83*'Base Data'!BZ83</f>
        <v>0</v>
      </c>
      <c r="CA83" s="31">
        <f>$H83*'Base Data'!CA83</f>
        <v>0</v>
      </c>
      <c r="CB83" s="31">
        <f>$H83*'Base Data'!CB83</f>
        <v>0</v>
      </c>
      <c r="CC83" s="31">
        <f>$H83*'Base Data'!CC83</f>
        <v>0</v>
      </c>
      <c r="CD83" s="31">
        <f>$H83*'Base Data'!CD83</f>
        <v>0</v>
      </c>
      <c r="CE83" s="31">
        <f>$H83*'Base Data'!CE83</f>
        <v>0</v>
      </c>
      <c r="CF83" s="31">
        <f>$H83*'Base Data'!CF83</f>
        <v>0</v>
      </c>
      <c r="CG83" s="31">
        <f>$H83*'Base Data'!CG83</f>
        <v>0</v>
      </c>
      <c r="CH83" s="31">
        <f>$H83*'Base Data'!CH83</f>
        <v>0</v>
      </c>
      <c r="CI83" s="31">
        <f>$H83*'Base Data'!CI83</f>
        <v>0</v>
      </c>
      <c r="CJ83" s="31">
        <f>$H83*'Base Data'!CJ83</f>
        <v>0</v>
      </c>
      <c r="CK83" s="31">
        <f>$H83*'Base Data'!CK83</f>
        <v>0</v>
      </c>
      <c r="CL83" s="31">
        <f>$H83*'Base Data'!CL83</f>
        <v>0</v>
      </c>
      <c r="CM83" s="31">
        <f>$H83*'Base Data'!CM83</f>
        <v>0</v>
      </c>
      <c r="CN83" s="31">
        <f>$H83*'Base Data'!CN83</f>
        <v>0</v>
      </c>
      <c r="CO83" s="31">
        <f>$H83*'Base Data'!CO83</f>
        <v>0</v>
      </c>
      <c r="CP83" s="31">
        <f>$H83*'Base Data'!CP83</f>
        <v>0</v>
      </c>
      <c r="CQ83" s="31">
        <f>$H83*'Base Data'!CQ83</f>
        <v>0</v>
      </c>
      <c r="CR83" s="31">
        <f>$H83*'Base Data'!CR83</f>
        <v>0</v>
      </c>
      <c r="CS83" s="31">
        <f>$H83*'Base Data'!CS83</f>
        <v>0</v>
      </c>
      <c r="CT83" s="31">
        <f>$H83*'Base Data'!CT83</f>
        <v>0</v>
      </c>
      <c r="CU83" s="31">
        <f>$H83*'Base Data'!CU83</f>
        <v>0</v>
      </c>
      <c r="CV83" s="31">
        <f>$H83*'Base Data'!CV83</f>
        <v>0</v>
      </c>
      <c r="CW83" s="31">
        <f>$H83*'Base Data'!CW83</f>
        <v>0</v>
      </c>
      <c r="CX83" s="31">
        <f>$H83*'Base Data'!CX83</f>
        <v>0</v>
      </c>
      <c r="CY83" s="31">
        <f>$H83*'Base Data'!CY83</f>
        <v>0</v>
      </c>
      <c r="CZ83" s="31">
        <f>$H83*'Base Data'!CZ83</f>
        <v>0</v>
      </c>
      <c r="DA83" s="31">
        <f>$H83*'Base Data'!DA83</f>
        <v>0</v>
      </c>
      <c r="DB83" s="31">
        <f>$H83*'Base Data'!DB83</f>
        <v>0</v>
      </c>
      <c r="DC83" s="31">
        <f>$H83*'Base Data'!DC83</f>
        <v>0</v>
      </c>
      <c r="DD83" s="31">
        <f>$H83*'Base Data'!DD83</f>
        <v>0</v>
      </c>
      <c r="DE83" s="31">
        <f>$H83*'Base Data'!DE83</f>
        <v>0</v>
      </c>
      <c r="DF83" s="31">
        <f>$H83*'Base Data'!DF83</f>
        <v>0</v>
      </c>
      <c r="DG83" s="31">
        <f>$H83*'Base Data'!DG83</f>
        <v>0</v>
      </c>
      <c r="DH83" s="31">
        <f>$H83*'Base Data'!DH83</f>
        <v>0</v>
      </c>
      <c r="DI83" s="31">
        <f>$H83*'Base Data'!DI83</f>
        <v>0</v>
      </c>
      <c r="DJ83" s="31">
        <f>$H83*'Base Data'!DJ83</f>
        <v>0</v>
      </c>
      <c r="DK83" s="31">
        <f>$H83*'Base Data'!DK83</f>
        <v>0</v>
      </c>
      <c r="DL83" s="33">
        <f>$H83*'Base Data'!DL83</f>
        <v>0</v>
      </c>
    </row>
    <row r="84" spans="1:116" s="206" customFormat="1" ht="30.75" customHeight="1">
      <c r="A84" s="207">
        <f>'LCR Weights'!N84</f>
        <v>0</v>
      </c>
      <c r="B84" s="207"/>
      <c r="C84" s="73"/>
      <c r="D84" s="795" t="s">
        <v>129</v>
      </c>
      <c r="E84" s="792" t="s">
        <v>130</v>
      </c>
      <c r="F84" s="208" t="s">
        <v>131</v>
      </c>
      <c r="G84" s="811">
        <f>'LCR Weights'!M84</f>
        <v>1</v>
      </c>
      <c r="H84" s="811">
        <f>IF(Metrics!$I$7="Reported weights",'LCR Weights'!H84,'LCR Weights'!K84)</f>
        <v>1</v>
      </c>
      <c r="I84" s="518"/>
      <c r="J84" s="758">
        <f>IF('LCR Weights'!$N84=0,1,0)*('Base Data'!J84+'Base Data'!I84)*G84</f>
        <v>0</v>
      </c>
      <c r="K84" s="31">
        <f>'LCR Weights'!$N84*($G84*('Base Data'!$I84+'Base Data'!$J84)/30)+($H84*'Base Data'!K84)</f>
        <v>0</v>
      </c>
      <c r="L84" s="31">
        <f>'LCR Weights'!$N84*($G84*('Base Data'!$I84+'Base Data'!$J84)/30)+($H84*'Base Data'!L84)</f>
        <v>0</v>
      </c>
      <c r="M84" s="31">
        <f>'LCR Weights'!$N84*($G84*('Base Data'!$I84+'Base Data'!$J84)/30)+($H84*'Base Data'!M84)</f>
        <v>0</v>
      </c>
      <c r="N84" s="31">
        <f>'LCR Weights'!$N84*($G84*('Base Data'!$I84+'Base Data'!$J84)/30)+($H84*'Base Data'!N84)</f>
        <v>0</v>
      </c>
      <c r="O84" s="31">
        <f>'LCR Weights'!$N84*($G84*('Base Data'!$I84+'Base Data'!$J84)/30)+($H84*'Base Data'!O84)</f>
        <v>0</v>
      </c>
      <c r="P84" s="31">
        <f>'LCR Weights'!$N84*($G84*('Base Data'!$I84+'Base Data'!$J84)/30)+($H84*'Base Data'!P84)</f>
        <v>0</v>
      </c>
      <c r="Q84" s="31">
        <f>'LCR Weights'!$N84*($G84*('Base Data'!$I84+'Base Data'!$J84)/30)+($H84*'Base Data'!Q84)</f>
        <v>0</v>
      </c>
      <c r="R84" s="31">
        <f>'LCR Weights'!$N84*($G84*('Base Data'!$I84+'Base Data'!$J84)/30)+($H84*'Base Data'!R84)</f>
        <v>0</v>
      </c>
      <c r="S84" s="31">
        <f>'LCR Weights'!$N84*($G84*('Base Data'!$I84+'Base Data'!$J84)/30)+($H84*'Base Data'!S84)</f>
        <v>0</v>
      </c>
      <c r="T84" s="31">
        <f>'LCR Weights'!$N84*($G84*('Base Data'!$I84+'Base Data'!$J84)/30)+($H84*'Base Data'!T84)</f>
        <v>0</v>
      </c>
      <c r="U84" s="31">
        <f>'LCR Weights'!$N84*($G84*('Base Data'!$I84+'Base Data'!$J84)/30)+($H84*'Base Data'!U84)</f>
        <v>0</v>
      </c>
      <c r="V84" s="31">
        <f>'LCR Weights'!$N84*($G84*('Base Data'!$I84+'Base Data'!$J84)/30)+($H84*'Base Data'!V84)</f>
        <v>0</v>
      </c>
      <c r="W84" s="31">
        <f>'LCR Weights'!$N84*($G84*('Base Data'!$I84+'Base Data'!$J84)/30)+($H84*'Base Data'!W84)</f>
        <v>0</v>
      </c>
      <c r="X84" s="31">
        <f>'LCR Weights'!$N84*($G84*('Base Data'!$I84+'Base Data'!$J84)/30)+($H84*'Base Data'!X84)</f>
        <v>0</v>
      </c>
      <c r="Y84" s="31">
        <f>'LCR Weights'!$N84*($G84*('Base Data'!$I84+'Base Data'!$J84)/30)+($H84*'Base Data'!Y84)</f>
        <v>0</v>
      </c>
      <c r="Z84" s="31">
        <f>'LCR Weights'!$N84*($G84*('Base Data'!$I84+'Base Data'!$J84)/30)+($H84*'Base Data'!Z84)</f>
        <v>0</v>
      </c>
      <c r="AA84" s="31">
        <f>'LCR Weights'!$N84*($G84*('Base Data'!$I84+'Base Data'!$J84)/30)+($H84*'Base Data'!AA84)</f>
        <v>0</v>
      </c>
      <c r="AB84" s="31">
        <f>'LCR Weights'!$N84*($G84*('Base Data'!$I84+'Base Data'!$J84)/30)+($H84*'Base Data'!AB84)</f>
        <v>0</v>
      </c>
      <c r="AC84" s="31">
        <f>'LCR Weights'!$N84*($G84*('Base Data'!$I84+'Base Data'!$J84)/30)+($H84*'Base Data'!AC84)</f>
        <v>0</v>
      </c>
      <c r="AD84" s="31">
        <f>'LCR Weights'!$N84*($G84*('Base Data'!$I84+'Base Data'!$J84)/30)+($H84*'Base Data'!AD84)</f>
        <v>0</v>
      </c>
      <c r="AE84" s="31">
        <f>'LCR Weights'!$N84*($G84*('Base Data'!$I84+'Base Data'!$J84)/30)+($H84*'Base Data'!AE84)</f>
        <v>0</v>
      </c>
      <c r="AF84" s="31">
        <f>'LCR Weights'!$N84*($G84*('Base Data'!$I84+'Base Data'!$J84)/30)+($H84*'Base Data'!AF84)</f>
        <v>0</v>
      </c>
      <c r="AG84" s="31">
        <f>'LCR Weights'!$N84*($G84*('Base Data'!$I84+'Base Data'!$J84)/30)+($H84*'Base Data'!AG84)</f>
        <v>0</v>
      </c>
      <c r="AH84" s="31">
        <f>'LCR Weights'!$N84*($G84*('Base Data'!$I84+'Base Data'!$J84)/30)+($H84*'Base Data'!AH84)</f>
        <v>0</v>
      </c>
      <c r="AI84" s="31">
        <f>'LCR Weights'!$N84*($G84*('Base Data'!$I84+'Base Data'!$J84)/30)+($H84*'Base Data'!AI84)</f>
        <v>0</v>
      </c>
      <c r="AJ84" s="31">
        <f>'LCR Weights'!$N84*($G84*('Base Data'!$I84+'Base Data'!$J84)/30)+($H84*'Base Data'!AJ84)</f>
        <v>0</v>
      </c>
      <c r="AK84" s="31">
        <f>'LCR Weights'!$N84*($G84*('Base Data'!$I84+'Base Data'!$J84)/30)+($H84*'Base Data'!AK84)</f>
        <v>0</v>
      </c>
      <c r="AL84" s="31">
        <f>'LCR Weights'!$N84*($G84*('Base Data'!$I84+'Base Data'!$J84)/30)+($H84*'Base Data'!AL84)</f>
        <v>0</v>
      </c>
      <c r="AM84" s="31">
        <f>'LCR Weights'!$N84*($G84*('Base Data'!$I84+'Base Data'!$J84)/30)+($H84*'Base Data'!AM84)</f>
        <v>0</v>
      </c>
      <c r="AN84" s="31">
        <f>'LCR Weights'!$N84*($G84*('Base Data'!$I84+'Base Data'!$J84)/30)+($H84*'Base Data'!AN84)</f>
        <v>0</v>
      </c>
      <c r="AO84" s="31">
        <f>$H84*'Base Data'!AO84</f>
        <v>0</v>
      </c>
      <c r="AP84" s="31">
        <f>$H84*'Base Data'!AP84</f>
        <v>0</v>
      </c>
      <c r="AQ84" s="31">
        <f>$H84*'Base Data'!AQ84</f>
        <v>0</v>
      </c>
      <c r="AR84" s="31">
        <f>$H84*'Base Data'!AR84</f>
        <v>0</v>
      </c>
      <c r="AS84" s="31">
        <f>$H84*'Base Data'!AS84</f>
        <v>0</v>
      </c>
      <c r="AT84" s="31">
        <f>$H84*'Base Data'!AT84</f>
        <v>0</v>
      </c>
      <c r="AU84" s="31">
        <f>$H84*'Base Data'!AU84</f>
        <v>0</v>
      </c>
      <c r="AV84" s="31">
        <f>$H84*'Base Data'!AV84</f>
        <v>0</v>
      </c>
      <c r="AW84" s="31">
        <f>$H84*'Base Data'!AW84</f>
        <v>0</v>
      </c>
      <c r="AX84" s="31">
        <f>$H84*'Base Data'!AX84</f>
        <v>0</v>
      </c>
      <c r="AY84" s="31">
        <f>$H84*'Base Data'!AY84</f>
        <v>0</v>
      </c>
      <c r="AZ84" s="31">
        <f>$H84*'Base Data'!AZ84</f>
        <v>0</v>
      </c>
      <c r="BA84" s="31">
        <f>$H84*'Base Data'!BA84</f>
        <v>0</v>
      </c>
      <c r="BB84" s="31">
        <f>$H84*'Base Data'!BB84</f>
        <v>0</v>
      </c>
      <c r="BC84" s="31">
        <f>$H84*'Base Data'!BC84</f>
        <v>0</v>
      </c>
      <c r="BD84" s="31">
        <f>$H84*'Base Data'!BD84</f>
        <v>0</v>
      </c>
      <c r="BE84" s="31">
        <f>$H84*'Base Data'!BE84</f>
        <v>0</v>
      </c>
      <c r="BF84" s="31">
        <f>$H84*'Base Data'!BF84</f>
        <v>0</v>
      </c>
      <c r="BG84" s="31">
        <f>$H84*'Base Data'!BG84</f>
        <v>0</v>
      </c>
      <c r="BH84" s="31">
        <f>$H84*'Base Data'!BH84</f>
        <v>0</v>
      </c>
      <c r="BI84" s="31">
        <f>$H84*'Base Data'!BI84</f>
        <v>0</v>
      </c>
      <c r="BJ84" s="31">
        <f>$H84*'Base Data'!BJ84</f>
        <v>0</v>
      </c>
      <c r="BK84" s="31">
        <f>$H84*'Base Data'!BK84</f>
        <v>0</v>
      </c>
      <c r="BL84" s="31">
        <f>$H84*'Base Data'!BL84</f>
        <v>0</v>
      </c>
      <c r="BM84" s="31">
        <f>$H84*'Base Data'!BM84</f>
        <v>0</v>
      </c>
      <c r="BN84" s="31">
        <f>$H84*'Base Data'!BN84</f>
        <v>0</v>
      </c>
      <c r="BO84" s="31">
        <f>$H84*'Base Data'!BO84</f>
        <v>0</v>
      </c>
      <c r="BP84" s="31">
        <f>$H84*'Base Data'!BP84</f>
        <v>0</v>
      </c>
      <c r="BQ84" s="31">
        <f>$H84*'Base Data'!BQ84</f>
        <v>0</v>
      </c>
      <c r="BR84" s="31">
        <f>$H84*'Base Data'!BR84</f>
        <v>0</v>
      </c>
      <c r="BS84" s="31">
        <f>$H84*'Base Data'!BS84</f>
        <v>0</v>
      </c>
      <c r="BT84" s="31">
        <f>$H84*'Base Data'!BT84</f>
        <v>0</v>
      </c>
      <c r="BU84" s="31">
        <f>$H84*'Base Data'!BU84</f>
        <v>0</v>
      </c>
      <c r="BV84" s="31">
        <f>$H84*'Base Data'!BV84</f>
        <v>0</v>
      </c>
      <c r="BW84" s="31">
        <f>$H84*'Base Data'!BW84</f>
        <v>0</v>
      </c>
      <c r="BX84" s="31">
        <f>$H84*'Base Data'!BX84</f>
        <v>0</v>
      </c>
      <c r="BY84" s="31">
        <f>$H84*'Base Data'!BY84</f>
        <v>0</v>
      </c>
      <c r="BZ84" s="31">
        <f>$H84*'Base Data'!BZ84</f>
        <v>0</v>
      </c>
      <c r="CA84" s="31">
        <f>$H84*'Base Data'!CA84</f>
        <v>0</v>
      </c>
      <c r="CB84" s="31">
        <f>$H84*'Base Data'!CB84</f>
        <v>0</v>
      </c>
      <c r="CC84" s="31">
        <f>$H84*'Base Data'!CC84</f>
        <v>0</v>
      </c>
      <c r="CD84" s="31">
        <f>$H84*'Base Data'!CD84</f>
        <v>0</v>
      </c>
      <c r="CE84" s="31">
        <f>$H84*'Base Data'!CE84</f>
        <v>0</v>
      </c>
      <c r="CF84" s="31">
        <f>$H84*'Base Data'!CF84</f>
        <v>0</v>
      </c>
      <c r="CG84" s="31">
        <f>$H84*'Base Data'!CG84</f>
        <v>0</v>
      </c>
      <c r="CH84" s="31">
        <f>$H84*'Base Data'!CH84</f>
        <v>0</v>
      </c>
      <c r="CI84" s="31">
        <f>$H84*'Base Data'!CI84</f>
        <v>0</v>
      </c>
      <c r="CJ84" s="31">
        <f>$H84*'Base Data'!CJ84</f>
        <v>0</v>
      </c>
      <c r="CK84" s="31">
        <f>$H84*'Base Data'!CK84</f>
        <v>0</v>
      </c>
      <c r="CL84" s="31">
        <f>$H84*'Base Data'!CL84</f>
        <v>0</v>
      </c>
      <c r="CM84" s="31">
        <f>$H84*'Base Data'!CM84</f>
        <v>0</v>
      </c>
      <c r="CN84" s="31">
        <f>$H84*'Base Data'!CN84</f>
        <v>0</v>
      </c>
      <c r="CO84" s="31">
        <f>$H84*'Base Data'!CO84</f>
        <v>0</v>
      </c>
      <c r="CP84" s="31">
        <f>$H84*'Base Data'!CP84</f>
        <v>0</v>
      </c>
      <c r="CQ84" s="31">
        <f>$H84*'Base Data'!CQ84</f>
        <v>0</v>
      </c>
      <c r="CR84" s="31">
        <f>$H84*'Base Data'!CR84</f>
        <v>0</v>
      </c>
      <c r="CS84" s="31">
        <f>$H84*'Base Data'!CS84</f>
        <v>0</v>
      </c>
      <c r="CT84" s="31">
        <f>$H84*'Base Data'!CT84</f>
        <v>0</v>
      </c>
      <c r="CU84" s="31">
        <f>$H84*'Base Data'!CU84</f>
        <v>0</v>
      </c>
      <c r="CV84" s="31">
        <f>$H84*'Base Data'!CV84</f>
        <v>0</v>
      </c>
      <c r="CW84" s="31">
        <f>$H84*'Base Data'!CW84</f>
        <v>0</v>
      </c>
      <c r="CX84" s="31">
        <f>$H84*'Base Data'!CX84</f>
        <v>0</v>
      </c>
      <c r="CY84" s="31">
        <f>$H84*'Base Data'!CY84</f>
        <v>0</v>
      </c>
      <c r="CZ84" s="31">
        <f>$H84*'Base Data'!CZ84</f>
        <v>0</v>
      </c>
      <c r="DA84" s="31">
        <f>$H84*'Base Data'!DA84</f>
        <v>0</v>
      </c>
      <c r="DB84" s="31">
        <f>$H84*'Base Data'!DB84</f>
        <v>0</v>
      </c>
      <c r="DC84" s="31">
        <f>$H84*'Base Data'!DC84</f>
        <v>0</v>
      </c>
      <c r="DD84" s="31">
        <f>$H84*'Base Data'!DD84</f>
        <v>0</v>
      </c>
      <c r="DE84" s="31">
        <f>$H84*'Base Data'!DE84</f>
        <v>0</v>
      </c>
      <c r="DF84" s="31">
        <f>$H84*'Base Data'!DF84</f>
        <v>0</v>
      </c>
      <c r="DG84" s="31">
        <f>$H84*'Base Data'!DG84</f>
        <v>0</v>
      </c>
      <c r="DH84" s="31">
        <f>$H84*'Base Data'!DH84</f>
        <v>0</v>
      </c>
      <c r="DI84" s="31">
        <f>$H84*'Base Data'!DI84</f>
        <v>0</v>
      </c>
      <c r="DJ84" s="31">
        <f>$H84*'Base Data'!DJ84</f>
        <v>0</v>
      </c>
      <c r="DK84" s="31">
        <f>$H84*'Base Data'!DK84</f>
        <v>0</v>
      </c>
      <c r="DL84" s="33">
        <f>$H84*'Base Data'!DL84</f>
        <v>0</v>
      </c>
    </row>
    <row r="85" spans="1:116" s="206" customFormat="1" ht="30.75" customHeight="1">
      <c r="A85" s="207">
        <f>'LCR Weights'!N85</f>
        <v>0</v>
      </c>
      <c r="B85" s="207"/>
      <c r="C85" s="73"/>
      <c r="D85" s="795" t="s">
        <v>132</v>
      </c>
      <c r="E85" s="792" t="s">
        <v>133</v>
      </c>
      <c r="F85" s="208" t="s">
        <v>134</v>
      </c>
      <c r="G85" s="811">
        <f>'LCR Weights'!M85</f>
        <v>1</v>
      </c>
      <c r="H85" s="811">
        <f>IF(Metrics!$I$7="Reported weights",'LCR Weights'!H85,'LCR Weights'!K85)</f>
        <v>1</v>
      </c>
      <c r="I85" s="518"/>
      <c r="J85" s="758">
        <f>IF('LCR Weights'!$N85=0,1,0)*('Base Data'!J85+'Base Data'!I85)*G85</f>
        <v>0</v>
      </c>
      <c r="K85" s="31">
        <f>'LCR Weights'!$N85*($G85*('Base Data'!$I85+'Base Data'!$J85)/30)+($H85*'Base Data'!K85)</f>
        <v>0</v>
      </c>
      <c r="L85" s="31">
        <f>'LCR Weights'!$N85*($G85*('Base Data'!$I85+'Base Data'!$J85)/30)+($H85*'Base Data'!L85)</f>
        <v>0</v>
      </c>
      <c r="M85" s="31">
        <f>'LCR Weights'!$N85*($G85*('Base Data'!$I85+'Base Data'!$J85)/30)+($H85*'Base Data'!M85)</f>
        <v>0</v>
      </c>
      <c r="N85" s="31">
        <f>'LCR Weights'!$N85*($G85*('Base Data'!$I85+'Base Data'!$J85)/30)+($H85*'Base Data'!N85)</f>
        <v>0</v>
      </c>
      <c r="O85" s="31">
        <f>'LCR Weights'!$N85*($G85*('Base Data'!$I85+'Base Data'!$J85)/30)+($H85*'Base Data'!O85)</f>
        <v>0</v>
      </c>
      <c r="P85" s="31">
        <f>'LCR Weights'!$N85*($G85*('Base Data'!$I85+'Base Data'!$J85)/30)+($H85*'Base Data'!P85)</f>
        <v>0</v>
      </c>
      <c r="Q85" s="31">
        <f>'LCR Weights'!$N85*($G85*('Base Data'!$I85+'Base Data'!$J85)/30)+($H85*'Base Data'!Q85)</f>
        <v>0</v>
      </c>
      <c r="R85" s="31">
        <f>'LCR Weights'!$N85*($G85*('Base Data'!$I85+'Base Data'!$J85)/30)+($H85*'Base Data'!R85)</f>
        <v>0</v>
      </c>
      <c r="S85" s="31">
        <f>'LCR Weights'!$N85*($G85*('Base Data'!$I85+'Base Data'!$J85)/30)+($H85*'Base Data'!S85)</f>
        <v>0</v>
      </c>
      <c r="T85" s="31">
        <f>'LCR Weights'!$N85*($G85*('Base Data'!$I85+'Base Data'!$J85)/30)+($H85*'Base Data'!T85)</f>
        <v>0</v>
      </c>
      <c r="U85" s="31">
        <f>'LCR Weights'!$N85*($G85*('Base Data'!$I85+'Base Data'!$J85)/30)+($H85*'Base Data'!U85)</f>
        <v>0</v>
      </c>
      <c r="V85" s="31">
        <f>'LCR Weights'!$N85*($G85*('Base Data'!$I85+'Base Data'!$J85)/30)+($H85*'Base Data'!V85)</f>
        <v>0</v>
      </c>
      <c r="W85" s="31">
        <f>'LCR Weights'!$N85*($G85*('Base Data'!$I85+'Base Data'!$J85)/30)+($H85*'Base Data'!W85)</f>
        <v>0</v>
      </c>
      <c r="X85" s="31">
        <f>'LCR Weights'!$N85*($G85*('Base Data'!$I85+'Base Data'!$J85)/30)+($H85*'Base Data'!X85)</f>
        <v>0</v>
      </c>
      <c r="Y85" s="31">
        <f>'LCR Weights'!$N85*($G85*('Base Data'!$I85+'Base Data'!$J85)/30)+($H85*'Base Data'!Y85)</f>
        <v>0</v>
      </c>
      <c r="Z85" s="31">
        <f>'LCR Weights'!$N85*($G85*('Base Data'!$I85+'Base Data'!$J85)/30)+($H85*'Base Data'!Z85)</f>
        <v>0</v>
      </c>
      <c r="AA85" s="31">
        <f>'LCR Weights'!$N85*($G85*('Base Data'!$I85+'Base Data'!$J85)/30)+($H85*'Base Data'!AA85)</f>
        <v>0</v>
      </c>
      <c r="AB85" s="31">
        <f>'LCR Weights'!$N85*($G85*('Base Data'!$I85+'Base Data'!$J85)/30)+($H85*'Base Data'!AB85)</f>
        <v>0</v>
      </c>
      <c r="AC85" s="31">
        <f>'LCR Weights'!$N85*($G85*('Base Data'!$I85+'Base Data'!$J85)/30)+($H85*'Base Data'!AC85)</f>
        <v>0</v>
      </c>
      <c r="AD85" s="31">
        <f>'LCR Weights'!$N85*($G85*('Base Data'!$I85+'Base Data'!$J85)/30)+($H85*'Base Data'!AD85)</f>
        <v>0</v>
      </c>
      <c r="AE85" s="31">
        <f>'LCR Weights'!$N85*($G85*('Base Data'!$I85+'Base Data'!$J85)/30)+($H85*'Base Data'!AE85)</f>
        <v>0</v>
      </c>
      <c r="AF85" s="31">
        <f>'LCR Weights'!$N85*($G85*('Base Data'!$I85+'Base Data'!$J85)/30)+($H85*'Base Data'!AF85)</f>
        <v>0</v>
      </c>
      <c r="AG85" s="31">
        <f>'LCR Weights'!$N85*($G85*('Base Data'!$I85+'Base Data'!$J85)/30)+($H85*'Base Data'!AG85)</f>
        <v>0</v>
      </c>
      <c r="AH85" s="31">
        <f>'LCR Weights'!$N85*($G85*('Base Data'!$I85+'Base Data'!$J85)/30)+($H85*'Base Data'!AH85)</f>
        <v>0</v>
      </c>
      <c r="AI85" s="31">
        <f>'LCR Weights'!$N85*($G85*('Base Data'!$I85+'Base Data'!$J85)/30)+($H85*'Base Data'!AI85)</f>
        <v>0</v>
      </c>
      <c r="AJ85" s="31">
        <f>'LCR Weights'!$N85*($G85*('Base Data'!$I85+'Base Data'!$J85)/30)+($H85*'Base Data'!AJ85)</f>
        <v>0</v>
      </c>
      <c r="AK85" s="31">
        <f>'LCR Weights'!$N85*($G85*('Base Data'!$I85+'Base Data'!$J85)/30)+($H85*'Base Data'!AK85)</f>
        <v>0</v>
      </c>
      <c r="AL85" s="31">
        <f>'LCR Weights'!$N85*($G85*('Base Data'!$I85+'Base Data'!$J85)/30)+($H85*'Base Data'!AL85)</f>
        <v>0</v>
      </c>
      <c r="AM85" s="31">
        <f>'LCR Weights'!$N85*($G85*('Base Data'!$I85+'Base Data'!$J85)/30)+($H85*'Base Data'!AM85)</f>
        <v>0</v>
      </c>
      <c r="AN85" s="31">
        <f>'LCR Weights'!$N85*($G85*('Base Data'!$I85+'Base Data'!$J85)/30)+($H85*'Base Data'!AN85)</f>
        <v>0</v>
      </c>
      <c r="AO85" s="31">
        <f>$H85*'Base Data'!AO85</f>
        <v>0</v>
      </c>
      <c r="AP85" s="31">
        <f>$H85*'Base Data'!AP85</f>
        <v>0</v>
      </c>
      <c r="AQ85" s="31">
        <f>$H85*'Base Data'!AQ85</f>
        <v>0</v>
      </c>
      <c r="AR85" s="31">
        <f>$H85*'Base Data'!AR85</f>
        <v>0</v>
      </c>
      <c r="AS85" s="31">
        <f>$H85*'Base Data'!AS85</f>
        <v>0</v>
      </c>
      <c r="AT85" s="31">
        <f>$H85*'Base Data'!AT85</f>
        <v>0</v>
      </c>
      <c r="AU85" s="31">
        <f>$H85*'Base Data'!AU85</f>
        <v>0</v>
      </c>
      <c r="AV85" s="31">
        <f>$H85*'Base Data'!AV85</f>
        <v>0</v>
      </c>
      <c r="AW85" s="31">
        <f>$H85*'Base Data'!AW85</f>
        <v>0</v>
      </c>
      <c r="AX85" s="31">
        <f>$H85*'Base Data'!AX85</f>
        <v>0</v>
      </c>
      <c r="AY85" s="31">
        <f>$H85*'Base Data'!AY85</f>
        <v>0</v>
      </c>
      <c r="AZ85" s="31">
        <f>$H85*'Base Data'!AZ85</f>
        <v>0</v>
      </c>
      <c r="BA85" s="31">
        <f>$H85*'Base Data'!BA85</f>
        <v>0</v>
      </c>
      <c r="BB85" s="31">
        <f>$H85*'Base Data'!BB85</f>
        <v>0</v>
      </c>
      <c r="BC85" s="31">
        <f>$H85*'Base Data'!BC85</f>
        <v>0</v>
      </c>
      <c r="BD85" s="31">
        <f>$H85*'Base Data'!BD85</f>
        <v>0</v>
      </c>
      <c r="BE85" s="31">
        <f>$H85*'Base Data'!BE85</f>
        <v>0</v>
      </c>
      <c r="BF85" s="31">
        <f>$H85*'Base Data'!BF85</f>
        <v>0</v>
      </c>
      <c r="BG85" s="31">
        <f>$H85*'Base Data'!BG85</f>
        <v>0</v>
      </c>
      <c r="BH85" s="31">
        <f>$H85*'Base Data'!BH85</f>
        <v>0</v>
      </c>
      <c r="BI85" s="31">
        <f>$H85*'Base Data'!BI85</f>
        <v>0</v>
      </c>
      <c r="BJ85" s="31">
        <f>$H85*'Base Data'!BJ85</f>
        <v>0</v>
      </c>
      <c r="BK85" s="31">
        <f>$H85*'Base Data'!BK85</f>
        <v>0</v>
      </c>
      <c r="BL85" s="31">
        <f>$H85*'Base Data'!BL85</f>
        <v>0</v>
      </c>
      <c r="BM85" s="31">
        <f>$H85*'Base Data'!BM85</f>
        <v>0</v>
      </c>
      <c r="BN85" s="31">
        <f>$H85*'Base Data'!BN85</f>
        <v>0</v>
      </c>
      <c r="BO85" s="31">
        <f>$H85*'Base Data'!BO85</f>
        <v>0</v>
      </c>
      <c r="BP85" s="31">
        <f>$H85*'Base Data'!BP85</f>
        <v>0</v>
      </c>
      <c r="BQ85" s="31">
        <f>$H85*'Base Data'!BQ85</f>
        <v>0</v>
      </c>
      <c r="BR85" s="31">
        <f>$H85*'Base Data'!BR85</f>
        <v>0</v>
      </c>
      <c r="BS85" s="31">
        <f>$H85*'Base Data'!BS85</f>
        <v>0</v>
      </c>
      <c r="BT85" s="31">
        <f>$H85*'Base Data'!BT85</f>
        <v>0</v>
      </c>
      <c r="BU85" s="31">
        <f>$H85*'Base Data'!BU85</f>
        <v>0</v>
      </c>
      <c r="BV85" s="31">
        <f>$H85*'Base Data'!BV85</f>
        <v>0</v>
      </c>
      <c r="BW85" s="31">
        <f>$H85*'Base Data'!BW85</f>
        <v>0</v>
      </c>
      <c r="BX85" s="31">
        <f>$H85*'Base Data'!BX85</f>
        <v>0</v>
      </c>
      <c r="BY85" s="31">
        <f>$H85*'Base Data'!BY85</f>
        <v>0</v>
      </c>
      <c r="BZ85" s="31">
        <f>$H85*'Base Data'!BZ85</f>
        <v>0</v>
      </c>
      <c r="CA85" s="31">
        <f>$H85*'Base Data'!CA85</f>
        <v>0</v>
      </c>
      <c r="CB85" s="31">
        <f>$H85*'Base Data'!CB85</f>
        <v>0</v>
      </c>
      <c r="CC85" s="31">
        <f>$H85*'Base Data'!CC85</f>
        <v>0</v>
      </c>
      <c r="CD85" s="31">
        <f>$H85*'Base Data'!CD85</f>
        <v>0</v>
      </c>
      <c r="CE85" s="31">
        <f>$H85*'Base Data'!CE85</f>
        <v>0</v>
      </c>
      <c r="CF85" s="31">
        <f>$H85*'Base Data'!CF85</f>
        <v>0</v>
      </c>
      <c r="CG85" s="31">
        <f>$H85*'Base Data'!CG85</f>
        <v>0</v>
      </c>
      <c r="CH85" s="31">
        <f>$H85*'Base Data'!CH85</f>
        <v>0</v>
      </c>
      <c r="CI85" s="31">
        <f>$H85*'Base Data'!CI85</f>
        <v>0</v>
      </c>
      <c r="CJ85" s="31">
        <f>$H85*'Base Data'!CJ85</f>
        <v>0</v>
      </c>
      <c r="CK85" s="31">
        <f>$H85*'Base Data'!CK85</f>
        <v>0</v>
      </c>
      <c r="CL85" s="31">
        <f>$H85*'Base Data'!CL85</f>
        <v>0</v>
      </c>
      <c r="CM85" s="31">
        <f>$H85*'Base Data'!CM85</f>
        <v>0</v>
      </c>
      <c r="CN85" s="31">
        <f>$H85*'Base Data'!CN85</f>
        <v>0</v>
      </c>
      <c r="CO85" s="31">
        <f>$H85*'Base Data'!CO85</f>
        <v>0</v>
      </c>
      <c r="CP85" s="31">
        <f>$H85*'Base Data'!CP85</f>
        <v>0</v>
      </c>
      <c r="CQ85" s="31">
        <f>$H85*'Base Data'!CQ85</f>
        <v>0</v>
      </c>
      <c r="CR85" s="31">
        <f>$H85*'Base Data'!CR85</f>
        <v>0</v>
      </c>
      <c r="CS85" s="31">
        <f>$H85*'Base Data'!CS85</f>
        <v>0</v>
      </c>
      <c r="CT85" s="31">
        <f>$H85*'Base Data'!CT85</f>
        <v>0</v>
      </c>
      <c r="CU85" s="31">
        <f>$H85*'Base Data'!CU85</f>
        <v>0</v>
      </c>
      <c r="CV85" s="31">
        <f>$H85*'Base Data'!CV85</f>
        <v>0</v>
      </c>
      <c r="CW85" s="31">
        <f>$H85*'Base Data'!CW85</f>
        <v>0</v>
      </c>
      <c r="CX85" s="31">
        <f>$H85*'Base Data'!CX85</f>
        <v>0</v>
      </c>
      <c r="CY85" s="31">
        <f>$H85*'Base Data'!CY85</f>
        <v>0</v>
      </c>
      <c r="CZ85" s="31">
        <f>$H85*'Base Data'!CZ85</f>
        <v>0</v>
      </c>
      <c r="DA85" s="31">
        <f>$H85*'Base Data'!DA85</f>
        <v>0</v>
      </c>
      <c r="DB85" s="31">
        <f>$H85*'Base Data'!DB85</f>
        <v>0</v>
      </c>
      <c r="DC85" s="31">
        <f>$H85*'Base Data'!DC85</f>
        <v>0</v>
      </c>
      <c r="DD85" s="31">
        <f>$H85*'Base Data'!DD85</f>
        <v>0</v>
      </c>
      <c r="DE85" s="31">
        <f>$H85*'Base Data'!DE85</f>
        <v>0</v>
      </c>
      <c r="DF85" s="31">
        <f>$H85*'Base Data'!DF85</f>
        <v>0</v>
      </c>
      <c r="DG85" s="31">
        <f>$H85*'Base Data'!DG85</f>
        <v>0</v>
      </c>
      <c r="DH85" s="31">
        <f>$H85*'Base Data'!DH85</f>
        <v>0</v>
      </c>
      <c r="DI85" s="31">
        <f>$H85*'Base Data'!DI85</f>
        <v>0</v>
      </c>
      <c r="DJ85" s="31">
        <f>$H85*'Base Data'!DJ85</f>
        <v>0</v>
      </c>
      <c r="DK85" s="31">
        <f>$H85*'Base Data'!DK85</f>
        <v>0</v>
      </c>
      <c r="DL85" s="33">
        <f>$H85*'Base Data'!DL85</f>
        <v>0</v>
      </c>
    </row>
    <row r="86" spans="1:116" s="206" customFormat="1" ht="13.9" thickBot="1">
      <c r="A86" s="207">
        <f>'LCR Weights'!N86</f>
        <v>0</v>
      </c>
      <c r="B86" s="207"/>
      <c r="C86" s="73"/>
      <c r="D86" s="795" t="s">
        <v>135</v>
      </c>
      <c r="E86" s="792" t="s">
        <v>136</v>
      </c>
      <c r="F86" s="796" t="s">
        <v>992</v>
      </c>
      <c r="G86" s="530"/>
      <c r="H86" s="530"/>
      <c r="I86" s="531"/>
      <c r="J86" s="532">
        <f t="shared" ref="J86:AO86" si="34">SUM(J17,J22,J45,J60,J83,J84,J85)</f>
        <v>0</v>
      </c>
      <c r="K86" s="532">
        <f t="shared" si="34"/>
        <v>0</v>
      </c>
      <c r="L86" s="532">
        <f t="shared" si="34"/>
        <v>0</v>
      </c>
      <c r="M86" s="532">
        <f t="shared" si="34"/>
        <v>0</v>
      </c>
      <c r="N86" s="532">
        <f t="shared" si="34"/>
        <v>0</v>
      </c>
      <c r="O86" s="532">
        <f t="shared" si="34"/>
        <v>0</v>
      </c>
      <c r="P86" s="532">
        <f t="shared" si="34"/>
        <v>0</v>
      </c>
      <c r="Q86" s="532">
        <f t="shared" si="34"/>
        <v>0</v>
      </c>
      <c r="R86" s="532">
        <f t="shared" si="34"/>
        <v>0</v>
      </c>
      <c r="S86" s="532">
        <f t="shared" si="34"/>
        <v>0</v>
      </c>
      <c r="T86" s="532">
        <f t="shared" si="34"/>
        <v>0</v>
      </c>
      <c r="U86" s="532">
        <f t="shared" si="34"/>
        <v>0</v>
      </c>
      <c r="V86" s="532">
        <f t="shared" si="34"/>
        <v>0</v>
      </c>
      <c r="W86" s="532">
        <f t="shared" si="34"/>
        <v>0</v>
      </c>
      <c r="X86" s="532">
        <f t="shared" si="34"/>
        <v>0</v>
      </c>
      <c r="Y86" s="532">
        <f t="shared" si="34"/>
        <v>0</v>
      </c>
      <c r="Z86" s="532">
        <f t="shared" si="34"/>
        <v>0</v>
      </c>
      <c r="AA86" s="532">
        <f t="shared" si="34"/>
        <v>0</v>
      </c>
      <c r="AB86" s="532">
        <f t="shared" si="34"/>
        <v>0</v>
      </c>
      <c r="AC86" s="532">
        <f t="shared" si="34"/>
        <v>0</v>
      </c>
      <c r="AD86" s="532">
        <f t="shared" si="34"/>
        <v>0</v>
      </c>
      <c r="AE86" s="532">
        <f t="shared" si="34"/>
        <v>0</v>
      </c>
      <c r="AF86" s="532">
        <f t="shared" si="34"/>
        <v>0</v>
      </c>
      <c r="AG86" s="532">
        <f t="shared" si="34"/>
        <v>0</v>
      </c>
      <c r="AH86" s="532">
        <f t="shared" si="34"/>
        <v>0</v>
      </c>
      <c r="AI86" s="532">
        <f t="shared" si="34"/>
        <v>0</v>
      </c>
      <c r="AJ86" s="532">
        <f t="shared" si="34"/>
        <v>0</v>
      </c>
      <c r="AK86" s="532">
        <f t="shared" si="34"/>
        <v>0</v>
      </c>
      <c r="AL86" s="532">
        <f t="shared" si="34"/>
        <v>0</v>
      </c>
      <c r="AM86" s="532">
        <f t="shared" si="34"/>
        <v>0</v>
      </c>
      <c r="AN86" s="532">
        <f t="shared" si="34"/>
        <v>0</v>
      </c>
      <c r="AO86" s="532">
        <f t="shared" si="34"/>
        <v>0</v>
      </c>
      <c r="AP86" s="532">
        <f t="shared" ref="AP86:BU86" si="35">SUM(AP17,AP22,AP45,AP60,AP83,AP84,AP85)</f>
        <v>0</v>
      </c>
      <c r="AQ86" s="532">
        <f t="shared" si="35"/>
        <v>0</v>
      </c>
      <c r="AR86" s="532">
        <f t="shared" si="35"/>
        <v>0</v>
      </c>
      <c r="AS86" s="532">
        <f t="shared" si="35"/>
        <v>0</v>
      </c>
      <c r="AT86" s="532">
        <f t="shared" si="35"/>
        <v>0</v>
      </c>
      <c r="AU86" s="532">
        <f t="shared" si="35"/>
        <v>0</v>
      </c>
      <c r="AV86" s="532">
        <f t="shared" si="35"/>
        <v>0</v>
      </c>
      <c r="AW86" s="532">
        <f t="shared" si="35"/>
        <v>0</v>
      </c>
      <c r="AX86" s="532">
        <f t="shared" si="35"/>
        <v>0</v>
      </c>
      <c r="AY86" s="532">
        <f t="shared" si="35"/>
        <v>0</v>
      </c>
      <c r="AZ86" s="532">
        <f t="shared" si="35"/>
        <v>0</v>
      </c>
      <c r="BA86" s="532">
        <f t="shared" si="35"/>
        <v>0</v>
      </c>
      <c r="BB86" s="532">
        <f t="shared" si="35"/>
        <v>0</v>
      </c>
      <c r="BC86" s="532">
        <f t="shared" si="35"/>
        <v>0</v>
      </c>
      <c r="BD86" s="532">
        <f t="shared" si="35"/>
        <v>0</v>
      </c>
      <c r="BE86" s="532">
        <f t="shared" si="35"/>
        <v>0</v>
      </c>
      <c r="BF86" s="532">
        <f t="shared" si="35"/>
        <v>0</v>
      </c>
      <c r="BG86" s="532">
        <f t="shared" si="35"/>
        <v>0</v>
      </c>
      <c r="BH86" s="532">
        <f t="shared" si="35"/>
        <v>0</v>
      </c>
      <c r="BI86" s="532">
        <f t="shared" si="35"/>
        <v>0</v>
      </c>
      <c r="BJ86" s="532">
        <f t="shared" si="35"/>
        <v>0</v>
      </c>
      <c r="BK86" s="532">
        <f t="shared" si="35"/>
        <v>0</v>
      </c>
      <c r="BL86" s="532">
        <f t="shared" si="35"/>
        <v>0</v>
      </c>
      <c r="BM86" s="532">
        <f t="shared" si="35"/>
        <v>0</v>
      </c>
      <c r="BN86" s="532">
        <f t="shared" si="35"/>
        <v>0</v>
      </c>
      <c r="BO86" s="532">
        <f t="shared" si="35"/>
        <v>0</v>
      </c>
      <c r="BP86" s="532">
        <f t="shared" si="35"/>
        <v>0</v>
      </c>
      <c r="BQ86" s="532">
        <f t="shared" si="35"/>
        <v>0</v>
      </c>
      <c r="BR86" s="532">
        <f t="shared" si="35"/>
        <v>0</v>
      </c>
      <c r="BS86" s="532">
        <f t="shared" si="35"/>
        <v>0</v>
      </c>
      <c r="BT86" s="532">
        <f t="shared" si="35"/>
        <v>0</v>
      </c>
      <c r="BU86" s="532">
        <f t="shared" si="35"/>
        <v>0</v>
      </c>
      <c r="BV86" s="532">
        <f t="shared" ref="BV86:DA86" si="36">SUM(BV17,BV22,BV45,BV60,BV83,BV84,BV85)</f>
        <v>0</v>
      </c>
      <c r="BW86" s="532">
        <f t="shared" si="36"/>
        <v>0</v>
      </c>
      <c r="BX86" s="532">
        <f t="shared" si="36"/>
        <v>0</v>
      </c>
      <c r="BY86" s="532">
        <f t="shared" si="36"/>
        <v>0</v>
      </c>
      <c r="BZ86" s="532">
        <f t="shared" si="36"/>
        <v>0</v>
      </c>
      <c r="CA86" s="532">
        <f t="shared" si="36"/>
        <v>0</v>
      </c>
      <c r="CB86" s="532">
        <f t="shared" si="36"/>
        <v>0</v>
      </c>
      <c r="CC86" s="532">
        <f t="shared" si="36"/>
        <v>0</v>
      </c>
      <c r="CD86" s="532">
        <f t="shared" si="36"/>
        <v>0</v>
      </c>
      <c r="CE86" s="532">
        <f t="shared" si="36"/>
        <v>0</v>
      </c>
      <c r="CF86" s="532">
        <f t="shared" si="36"/>
        <v>0</v>
      </c>
      <c r="CG86" s="532">
        <f t="shared" si="36"/>
        <v>0</v>
      </c>
      <c r="CH86" s="532">
        <f t="shared" si="36"/>
        <v>0</v>
      </c>
      <c r="CI86" s="532">
        <f t="shared" si="36"/>
        <v>0</v>
      </c>
      <c r="CJ86" s="532">
        <f t="shared" si="36"/>
        <v>0</v>
      </c>
      <c r="CK86" s="532">
        <f t="shared" si="36"/>
        <v>0</v>
      </c>
      <c r="CL86" s="532">
        <f t="shared" si="36"/>
        <v>0</v>
      </c>
      <c r="CM86" s="532">
        <f t="shared" si="36"/>
        <v>0</v>
      </c>
      <c r="CN86" s="532">
        <f t="shared" si="36"/>
        <v>0</v>
      </c>
      <c r="CO86" s="532">
        <f t="shared" si="36"/>
        <v>0</v>
      </c>
      <c r="CP86" s="532">
        <f t="shared" si="36"/>
        <v>0</v>
      </c>
      <c r="CQ86" s="532">
        <f t="shared" si="36"/>
        <v>0</v>
      </c>
      <c r="CR86" s="532">
        <f t="shared" si="36"/>
        <v>0</v>
      </c>
      <c r="CS86" s="532">
        <f t="shared" si="36"/>
        <v>0</v>
      </c>
      <c r="CT86" s="532">
        <f t="shared" si="36"/>
        <v>0</v>
      </c>
      <c r="CU86" s="532">
        <f t="shared" si="36"/>
        <v>0</v>
      </c>
      <c r="CV86" s="532">
        <f t="shared" si="36"/>
        <v>0</v>
      </c>
      <c r="CW86" s="532">
        <f t="shared" si="36"/>
        <v>0</v>
      </c>
      <c r="CX86" s="532">
        <f t="shared" si="36"/>
        <v>0</v>
      </c>
      <c r="CY86" s="532">
        <f t="shared" si="36"/>
        <v>0</v>
      </c>
      <c r="CZ86" s="532">
        <f t="shared" si="36"/>
        <v>0</v>
      </c>
      <c r="DA86" s="532">
        <f t="shared" si="36"/>
        <v>0</v>
      </c>
      <c r="DB86" s="532">
        <f t="shared" ref="DB86:DL86" si="37">SUM(DB17,DB22,DB45,DB60,DB83,DB84,DB85)</f>
        <v>0</v>
      </c>
      <c r="DC86" s="532">
        <f t="shared" si="37"/>
        <v>0</v>
      </c>
      <c r="DD86" s="532">
        <f t="shared" si="37"/>
        <v>0</v>
      </c>
      <c r="DE86" s="532">
        <f t="shared" si="37"/>
        <v>0</v>
      </c>
      <c r="DF86" s="532">
        <f t="shared" si="37"/>
        <v>0</v>
      </c>
      <c r="DG86" s="532">
        <f t="shared" si="37"/>
        <v>0</v>
      </c>
      <c r="DH86" s="532">
        <f t="shared" si="37"/>
        <v>0</v>
      </c>
      <c r="DI86" s="532">
        <f t="shared" si="37"/>
        <v>0</v>
      </c>
      <c r="DJ86" s="532">
        <f t="shared" si="37"/>
        <v>0</v>
      </c>
      <c r="DK86" s="532">
        <f t="shared" si="37"/>
        <v>0</v>
      </c>
      <c r="DL86" s="533">
        <f t="shared" si="37"/>
        <v>0</v>
      </c>
    </row>
    <row r="87" spans="1:116" s="206" customFormat="1" ht="19.899999999999999" customHeight="1">
      <c r="A87" s="207">
        <f>'LCR Weights'!N87</f>
        <v>0</v>
      </c>
      <c r="B87" s="207"/>
      <c r="C87" s="73"/>
      <c r="D87" s="1246"/>
      <c r="E87" s="1248" t="s">
        <v>712</v>
      </c>
      <c r="F87" s="1335" t="s">
        <v>138</v>
      </c>
      <c r="G87" s="1412" t="str">
        <f>G$13</f>
        <v>Weight - open</v>
      </c>
      <c r="H87" s="1414" t="s">
        <v>916</v>
      </c>
      <c r="I87" s="1404" t="s">
        <v>35</v>
      </c>
      <c r="J87" s="1415" t="str">
        <f>J$13</f>
        <v>Open</v>
      </c>
      <c r="K87" s="1394" t="str">
        <f>K$13</f>
        <v>Overnight (excl. open)</v>
      </c>
      <c r="L87" s="1388" t="s">
        <v>37</v>
      </c>
      <c r="M87" s="1388" t="s">
        <v>38</v>
      </c>
      <c r="N87" s="1388" t="s">
        <v>39</v>
      </c>
      <c r="O87" s="1388" t="s">
        <v>40</v>
      </c>
      <c r="P87" s="1388" t="s">
        <v>41</v>
      </c>
      <c r="Q87" s="1388" t="s">
        <v>42</v>
      </c>
      <c r="R87" s="1392"/>
      <c r="S87" s="1392"/>
      <c r="T87" s="1392"/>
      <c r="U87" s="1392"/>
      <c r="V87" s="1392"/>
      <c r="W87" s="1392"/>
      <c r="X87" s="1393"/>
      <c r="Y87" s="1392"/>
      <c r="Z87" s="1392"/>
      <c r="AA87" s="1392"/>
      <c r="AB87" s="1392"/>
      <c r="AC87" s="1392"/>
      <c r="AD87" s="1392"/>
      <c r="AE87" s="1393"/>
      <c r="AF87" s="1392"/>
      <c r="AG87" s="1392"/>
      <c r="AH87" s="1392"/>
      <c r="AI87" s="1392"/>
      <c r="AJ87" s="1392"/>
      <c r="AK87" s="1392"/>
      <c r="AL87" s="1393"/>
      <c r="AM87" s="1392"/>
      <c r="AN87" s="1392"/>
      <c r="AO87" s="1392"/>
      <c r="AP87" s="1392"/>
      <c r="AQ87" s="1392"/>
      <c r="AR87" s="1392"/>
      <c r="AS87" s="1393"/>
      <c r="AT87" s="1392"/>
      <c r="AU87" s="1392"/>
      <c r="AV87" s="1392"/>
      <c r="AW87" s="1392"/>
      <c r="AX87" s="1392"/>
      <c r="AY87" s="1392"/>
      <c r="AZ87" s="1392"/>
      <c r="BA87" s="1392"/>
      <c r="BB87" s="1392"/>
      <c r="BC87" s="1392"/>
      <c r="BD87" s="1392"/>
      <c r="BE87" s="1392"/>
      <c r="BF87" s="1392"/>
      <c r="BG87" s="1392"/>
      <c r="BH87" s="1392"/>
      <c r="BI87" s="1392"/>
      <c r="BJ87" s="1392"/>
      <c r="BK87" s="1392"/>
      <c r="BL87" s="1392"/>
      <c r="BM87" s="1392"/>
      <c r="BN87" s="1392"/>
      <c r="BO87" s="1392"/>
      <c r="BP87" s="1392"/>
      <c r="BQ87" s="1392"/>
      <c r="BR87" s="1392"/>
      <c r="BS87" s="1392"/>
      <c r="BT87" s="1393"/>
      <c r="BU87" s="1392"/>
      <c r="BV87" s="1392"/>
      <c r="BW87" s="1392"/>
      <c r="BX87" s="1392"/>
      <c r="BY87" s="1392"/>
      <c r="BZ87" s="1392"/>
      <c r="CA87" s="1392"/>
      <c r="CB87" s="1392"/>
      <c r="CC87" s="1392"/>
      <c r="CD87" s="1392"/>
      <c r="CE87" s="1392"/>
      <c r="CF87" s="1392"/>
      <c r="CG87" s="1392"/>
      <c r="CH87" s="1392"/>
      <c r="CI87" s="1392"/>
      <c r="CJ87" s="1392"/>
      <c r="CK87" s="1392"/>
      <c r="CL87" s="1392"/>
      <c r="CM87" s="1392"/>
      <c r="CN87" s="1392"/>
      <c r="CO87" s="1392"/>
      <c r="CP87" s="1392"/>
      <c r="CQ87" s="1392"/>
      <c r="CR87" s="1392"/>
      <c r="CS87" s="1392"/>
      <c r="CT87" s="1392"/>
      <c r="CU87" s="1392"/>
      <c r="CV87" s="1392"/>
      <c r="CW87" s="1392"/>
      <c r="CX87" s="1393"/>
      <c r="CY87" s="1377" t="s">
        <v>43</v>
      </c>
      <c r="CZ87" s="1377" t="s">
        <v>44</v>
      </c>
      <c r="DA87" s="1377" t="s">
        <v>758</v>
      </c>
      <c r="DB87" s="1377" t="s">
        <v>759</v>
      </c>
      <c r="DC87" s="1377" t="s">
        <v>45</v>
      </c>
      <c r="DD87" s="1377" t="s">
        <v>46</v>
      </c>
      <c r="DE87" s="1388" t="s">
        <v>47</v>
      </c>
      <c r="DF87" s="1388" t="s">
        <v>48</v>
      </c>
      <c r="DG87" s="1388" t="s">
        <v>49</v>
      </c>
      <c r="DH87" s="1388" t="s">
        <v>50</v>
      </c>
      <c r="DI87" s="1388" t="s">
        <v>51</v>
      </c>
      <c r="DJ87" s="1388" t="s">
        <v>52</v>
      </c>
      <c r="DK87" s="1388" t="s">
        <v>53</v>
      </c>
      <c r="DL87" s="1389" t="s">
        <v>54</v>
      </c>
    </row>
    <row r="88" spans="1:116" s="206" customFormat="1" ht="18" customHeight="1">
      <c r="A88" s="207">
        <f>'LCR Weights'!N88</f>
        <v>0</v>
      </c>
      <c r="B88" s="207"/>
      <c r="C88" s="73"/>
      <c r="D88" s="1328"/>
      <c r="E88" s="1253"/>
      <c r="F88" s="1332"/>
      <c r="G88" s="1413"/>
      <c r="H88" s="1338"/>
      <c r="I88" s="1385"/>
      <c r="J88" s="1387"/>
      <c r="K88" s="1387"/>
      <c r="L88" s="1378"/>
      <c r="M88" s="1378"/>
      <c r="N88" s="1378"/>
      <c r="O88" s="1378"/>
      <c r="P88" s="1378"/>
      <c r="Q88" s="1378"/>
      <c r="R88" s="800" t="s">
        <v>373</v>
      </c>
      <c r="S88" s="800" t="s">
        <v>374</v>
      </c>
      <c r="T88" s="800" t="s">
        <v>375</v>
      </c>
      <c r="U88" s="800" t="s">
        <v>376</v>
      </c>
      <c r="V88" s="800" t="s">
        <v>377</v>
      </c>
      <c r="W88" s="800" t="s">
        <v>378</v>
      </c>
      <c r="X88" s="800" t="s">
        <v>379</v>
      </c>
      <c r="Y88" s="800" t="s">
        <v>380</v>
      </c>
      <c r="Z88" s="800" t="s">
        <v>381</v>
      </c>
      <c r="AA88" s="800" t="s">
        <v>382</v>
      </c>
      <c r="AB88" s="800" t="s">
        <v>383</v>
      </c>
      <c r="AC88" s="800" t="s">
        <v>384</v>
      </c>
      <c r="AD88" s="800" t="s">
        <v>385</v>
      </c>
      <c r="AE88" s="800" t="s">
        <v>386</v>
      </c>
      <c r="AF88" s="800" t="s">
        <v>387</v>
      </c>
      <c r="AG88" s="800" t="s">
        <v>388</v>
      </c>
      <c r="AH88" s="800" t="s">
        <v>389</v>
      </c>
      <c r="AI88" s="800" t="s">
        <v>390</v>
      </c>
      <c r="AJ88" s="800" t="s">
        <v>391</v>
      </c>
      <c r="AK88" s="800" t="s">
        <v>392</v>
      </c>
      <c r="AL88" s="800" t="s">
        <v>393</v>
      </c>
      <c r="AM88" s="800" t="s">
        <v>394</v>
      </c>
      <c r="AN88" s="800" t="s">
        <v>395</v>
      </c>
      <c r="AO88" s="800" t="s">
        <v>396</v>
      </c>
      <c r="AP88" s="800" t="s">
        <v>397</v>
      </c>
      <c r="AQ88" s="800" t="s">
        <v>398</v>
      </c>
      <c r="AR88" s="800" t="s">
        <v>399</v>
      </c>
      <c r="AS88" s="800" t="s">
        <v>400</v>
      </c>
      <c r="AT88" s="800" t="s">
        <v>401</v>
      </c>
      <c r="AU88" s="800" t="s">
        <v>402</v>
      </c>
      <c r="AV88" s="800" t="s">
        <v>403</v>
      </c>
      <c r="AW88" s="800" t="s">
        <v>404</v>
      </c>
      <c r="AX88" s="800" t="s">
        <v>405</v>
      </c>
      <c r="AY88" s="800" t="s">
        <v>406</v>
      </c>
      <c r="AZ88" s="800" t="s">
        <v>407</v>
      </c>
      <c r="BA88" s="800" t="s">
        <v>408</v>
      </c>
      <c r="BB88" s="800" t="s">
        <v>409</v>
      </c>
      <c r="BC88" s="800" t="s">
        <v>410</v>
      </c>
      <c r="BD88" s="800" t="s">
        <v>411</v>
      </c>
      <c r="BE88" s="800" t="s">
        <v>412</v>
      </c>
      <c r="BF88" s="800" t="s">
        <v>413</v>
      </c>
      <c r="BG88" s="800" t="s">
        <v>414</v>
      </c>
      <c r="BH88" s="800" t="s">
        <v>415</v>
      </c>
      <c r="BI88" s="800" t="s">
        <v>416</v>
      </c>
      <c r="BJ88" s="800" t="s">
        <v>417</v>
      </c>
      <c r="BK88" s="800" t="s">
        <v>418</v>
      </c>
      <c r="BL88" s="800" t="s">
        <v>419</v>
      </c>
      <c r="BM88" s="800" t="s">
        <v>420</v>
      </c>
      <c r="BN88" s="800" t="s">
        <v>421</v>
      </c>
      <c r="BO88" s="800" t="s">
        <v>422</v>
      </c>
      <c r="BP88" s="800" t="s">
        <v>423</v>
      </c>
      <c r="BQ88" s="800" t="s">
        <v>424</v>
      </c>
      <c r="BR88" s="800" t="s">
        <v>425</v>
      </c>
      <c r="BS88" s="800" t="s">
        <v>426</v>
      </c>
      <c r="BT88" s="800" t="s">
        <v>427</v>
      </c>
      <c r="BU88" s="800" t="s">
        <v>428</v>
      </c>
      <c r="BV88" s="800" t="s">
        <v>429</v>
      </c>
      <c r="BW88" s="800" t="s">
        <v>430</v>
      </c>
      <c r="BX88" s="800" t="s">
        <v>431</v>
      </c>
      <c r="BY88" s="800" t="s">
        <v>432</v>
      </c>
      <c r="BZ88" s="800" t="s">
        <v>433</v>
      </c>
      <c r="CA88" s="800" t="s">
        <v>434</v>
      </c>
      <c r="CB88" s="800" t="s">
        <v>435</v>
      </c>
      <c r="CC88" s="800" t="s">
        <v>436</v>
      </c>
      <c r="CD88" s="800" t="s">
        <v>437</v>
      </c>
      <c r="CE88" s="800" t="s">
        <v>438</v>
      </c>
      <c r="CF88" s="800" t="s">
        <v>439</v>
      </c>
      <c r="CG88" s="800" t="s">
        <v>440</v>
      </c>
      <c r="CH88" s="800" t="s">
        <v>441</v>
      </c>
      <c r="CI88" s="800" t="s">
        <v>442</v>
      </c>
      <c r="CJ88" s="800" t="s">
        <v>443</v>
      </c>
      <c r="CK88" s="800" t="s">
        <v>444</v>
      </c>
      <c r="CL88" s="800" t="s">
        <v>445</v>
      </c>
      <c r="CM88" s="800" t="s">
        <v>446</v>
      </c>
      <c r="CN88" s="800" t="s">
        <v>447</v>
      </c>
      <c r="CO88" s="800" t="s">
        <v>448</v>
      </c>
      <c r="CP88" s="800" t="s">
        <v>449</v>
      </c>
      <c r="CQ88" s="800" t="s">
        <v>450</v>
      </c>
      <c r="CR88" s="800" t="s">
        <v>451</v>
      </c>
      <c r="CS88" s="800" t="s">
        <v>452</v>
      </c>
      <c r="CT88" s="800" t="s">
        <v>453</v>
      </c>
      <c r="CU88" s="800" t="s">
        <v>454</v>
      </c>
      <c r="CV88" s="800" t="s">
        <v>455</v>
      </c>
      <c r="CW88" s="800" t="s">
        <v>456</v>
      </c>
      <c r="CX88" s="800" t="s">
        <v>457</v>
      </c>
      <c r="CY88" s="1378"/>
      <c r="CZ88" s="1378"/>
      <c r="DA88" s="1378"/>
      <c r="DB88" s="1378"/>
      <c r="DC88" s="1378"/>
      <c r="DD88" s="1378"/>
      <c r="DE88" s="1378"/>
      <c r="DF88" s="1378"/>
      <c r="DG88" s="1378"/>
      <c r="DH88" s="1378"/>
      <c r="DI88" s="1378"/>
      <c r="DJ88" s="1378"/>
      <c r="DK88" s="1378"/>
      <c r="DL88" s="1380"/>
    </row>
    <row r="89" spans="1:116" s="222" customFormat="1" ht="49.5">
      <c r="A89" s="207">
        <f>'LCR Weights'!N89</f>
        <v>0</v>
      </c>
      <c r="B89" s="207"/>
      <c r="C89" s="389"/>
      <c r="D89" s="795"/>
      <c r="E89" s="797"/>
      <c r="F89" s="208" t="s">
        <v>1097</v>
      </c>
      <c r="G89" s="528"/>
      <c r="H89" s="528"/>
      <c r="I89" s="534"/>
      <c r="J89" s="1036">
        <f>SUM(J90,J98,J102,J108,J109,J110)</f>
        <v>0</v>
      </c>
      <c r="K89" s="1036">
        <f t="shared" ref="K89:BV89" si="38">SUM(K90,K98,K102,K108,K109,K110)</f>
        <v>0</v>
      </c>
      <c r="L89" s="1036">
        <f t="shared" si="38"/>
        <v>0</v>
      </c>
      <c r="M89" s="1036">
        <f t="shared" si="38"/>
        <v>0</v>
      </c>
      <c r="N89" s="1036">
        <f t="shared" si="38"/>
        <v>0</v>
      </c>
      <c r="O89" s="1036">
        <f t="shared" si="38"/>
        <v>0</v>
      </c>
      <c r="P89" s="1036">
        <f t="shared" si="38"/>
        <v>0</v>
      </c>
      <c r="Q89" s="1036">
        <f t="shared" si="38"/>
        <v>0</v>
      </c>
      <c r="R89" s="1036">
        <f t="shared" si="38"/>
        <v>0</v>
      </c>
      <c r="S89" s="1036">
        <f t="shared" si="38"/>
        <v>0</v>
      </c>
      <c r="T89" s="1036">
        <f t="shared" si="38"/>
        <v>0</v>
      </c>
      <c r="U89" s="1036">
        <f t="shared" si="38"/>
        <v>0</v>
      </c>
      <c r="V89" s="1036">
        <f t="shared" si="38"/>
        <v>0</v>
      </c>
      <c r="W89" s="1036">
        <f t="shared" si="38"/>
        <v>0</v>
      </c>
      <c r="X89" s="1036">
        <f t="shared" si="38"/>
        <v>0</v>
      </c>
      <c r="Y89" s="1036">
        <f t="shared" si="38"/>
        <v>0</v>
      </c>
      <c r="Z89" s="1036">
        <f t="shared" si="38"/>
        <v>0</v>
      </c>
      <c r="AA89" s="1036">
        <f t="shared" si="38"/>
        <v>0</v>
      </c>
      <c r="AB89" s="1036">
        <f t="shared" si="38"/>
        <v>0</v>
      </c>
      <c r="AC89" s="1036">
        <f t="shared" si="38"/>
        <v>0</v>
      </c>
      <c r="AD89" s="1036">
        <f t="shared" si="38"/>
        <v>0</v>
      </c>
      <c r="AE89" s="1036">
        <f t="shared" si="38"/>
        <v>0</v>
      </c>
      <c r="AF89" s="1036">
        <f t="shared" si="38"/>
        <v>0</v>
      </c>
      <c r="AG89" s="1036">
        <f t="shared" si="38"/>
        <v>0</v>
      </c>
      <c r="AH89" s="1036">
        <f t="shared" si="38"/>
        <v>0</v>
      </c>
      <c r="AI89" s="1036">
        <f t="shared" si="38"/>
        <v>0</v>
      </c>
      <c r="AJ89" s="1036">
        <f t="shared" si="38"/>
        <v>0</v>
      </c>
      <c r="AK89" s="1036">
        <f t="shared" si="38"/>
        <v>0</v>
      </c>
      <c r="AL89" s="1036">
        <f t="shared" si="38"/>
        <v>0</v>
      </c>
      <c r="AM89" s="1036">
        <f t="shared" si="38"/>
        <v>0</v>
      </c>
      <c r="AN89" s="1036">
        <f t="shared" si="38"/>
        <v>0</v>
      </c>
      <c r="AO89" s="1036">
        <f t="shared" si="38"/>
        <v>0</v>
      </c>
      <c r="AP89" s="1036">
        <f t="shared" si="38"/>
        <v>0</v>
      </c>
      <c r="AQ89" s="1036">
        <f t="shared" si="38"/>
        <v>0</v>
      </c>
      <c r="AR89" s="1036">
        <f t="shared" si="38"/>
        <v>0</v>
      </c>
      <c r="AS89" s="1036">
        <f t="shared" si="38"/>
        <v>0</v>
      </c>
      <c r="AT89" s="1036">
        <f t="shared" si="38"/>
        <v>0</v>
      </c>
      <c r="AU89" s="1036">
        <f t="shared" si="38"/>
        <v>0</v>
      </c>
      <c r="AV89" s="1036">
        <f t="shared" si="38"/>
        <v>0</v>
      </c>
      <c r="AW89" s="1036">
        <f t="shared" si="38"/>
        <v>0</v>
      </c>
      <c r="AX89" s="1036">
        <f t="shared" si="38"/>
        <v>0</v>
      </c>
      <c r="AY89" s="1036">
        <f t="shared" si="38"/>
        <v>0</v>
      </c>
      <c r="AZ89" s="1036">
        <f t="shared" si="38"/>
        <v>0</v>
      </c>
      <c r="BA89" s="1036">
        <f t="shared" si="38"/>
        <v>0</v>
      </c>
      <c r="BB89" s="1036">
        <f t="shared" si="38"/>
        <v>0</v>
      </c>
      <c r="BC89" s="1036">
        <f t="shared" si="38"/>
        <v>0</v>
      </c>
      <c r="BD89" s="1036">
        <f t="shared" si="38"/>
        <v>0</v>
      </c>
      <c r="BE89" s="1036">
        <f t="shared" si="38"/>
        <v>0</v>
      </c>
      <c r="BF89" s="1036">
        <f t="shared" si="38"/>
        <v>0</v>
      </c>
      <c r="BG89" s="1036">
        <f t="shared" si="38"/>
        <v>0</v>
      </c>
      <c r="BH89" s="1036">
        <f t="shared" si="38"/>
        <v>0</v>
      </c>
      <c r="BI89" s="1036">
        <f t="shared" si="38"/>
        <v>0</v>
      </c>
      <c r="BJ89" s="1036">
        <f t="shared" si="38"/>
        <v>0</v>
      </c>
      <c r="BK89" s="1036">
        <f t="shared" si="38"/>
        <v>0</v>
      </c>
      <c r="BL89" s="1036">
        <f t="shared" si="38"/>
        <v>0</v>
      </c>
      <c r="BM89" s="1036">
        <f t="shared" si="38"/>
        <v>0</v>
      </c>
      <c r="BN89" s="1036">
        <f t="shared" si="38"/>
        <v>0</v>
      </c>
      <c r="BO89" s="1036">
        <f t="shared" si="38"/>
        <v>0</v>
      </c>
      <c r="BP89" s="1036">
        <f t="shared" si="38"/>
        <v>0</v>
      </c>
      <c r="BQ89" s="1036">
        <f t="shared" si="38"/>
        <v>0</v>
      </c>
      <c r="BR89" s="1036">
        <f t="shared" si="38"/>
        <v>0</v>
      </c>
      <c r="BS89" s="1036">
        <f t="shared" si="38"/>
        <v>0</v>
      </c>
      <c r="BT89" s="1036">
        <f t="shared" si="38"/>
        <v>0</v>
      </c>
      <c r="BU89" s="1036">
        <f t="shared" si="38"/>
        <v>0</v>
      </c>
      <c r="BV89" s="1036">
        <f t="shared" si="38"/>
        <v>0</v>
      </c>
      <c r="BW89" s="1036">
        <f t="shared" ref="BW89:DL89" si="39">SUM(BW90,BW98,BW102,BW108,BW109,BW110)</f>
        <v>0</v>
      </c>
      <c r="BX89" s="1036">
        <f t="shared" si="39"/>
        <v>0</v>
      </c>
      <c r="BY89" s="1036">
        <f t="shared" si="39"/>
        <v>0</v>
      </c>
      <c r="BZ89" s="1036">
        <f t="shared" si="39"/>
        <v>0</v>
      </c>
      <c r="CA89" s="1036">
        <f t="shared" si="39"/>
        <v>0</v>
      </c>
      <c r="CB89" s="1036">
        <f t="shared" si="39"/>
        <v>0</v>
      </c>
      <c r="CC89" s="1036">
        <f t="shared" si="39"/>
        <v>0</v>
      </c>
      <c r="CD89" s="1036">
        <f t="shared" si="39"/>
        <v>0</v>
      </c>
      <c r="CE89" s="1036">
        <f t="shared" si="39"/>
        <v>0</v>
      </c>
      <c r="CF89" s="1036">
        <f t="shared" si="39"/>
        <v>0</v>
      </c>
      <c r="CG89" s="1036">
        <f t="shared" si="39"/>
        <v>0</v>
      </c>
      <c r="CH89" s="1036">
        <f t="shared" si="39"/>
        <v>0</v>
      </c>
      <c r="CI89" s="1036">
        <f t="shared" si="39"/>
        <v>0</v>
      </c>
      <c r="CJ89" s="1036">
        <f t="shared" si="39"/>
        <v>0</v>
      </c>
      <c r="CK89" s="1036">
        <f t="shared" si="39"/>
        <v>0</v>
      </c>
      <c r="CL89" s="1036">
        <f t="shared" si="39"/>
        <v>0</v>
      </c>
      <c r="CM89" s="1036">
        <f t="shared" si="39"/>
        <v>0</v>
      </c>
      <c r="CN89" s="1036">
        <f t="shared" si="39"/>
        <v>0</v>
      </c>
      <c r="CO89" s="1036">
        <f t="shared" si="39"/>
        <v>0</v>
      </c>
      <c r="CP89" s="1036">
        <f t="shared" si="39"/>
        <v>0</v>
      </c>
      <c r="CQ89" s="1036">
        <f t="shared" si="39"/>
        <v>0</v>
      </c>
      <c r="CR89" s="1036">
        <f t="shared" si="39"/>
        <v>0</v>
      </c>
      <c r="CS89" s="1036">
        <f t="shared" si="39"/>
        <v>0</v>
      </c>
      <c r="CT89" s="1036">
        <f t="shared" si="39"/>
        <v>0</v>
      </c>
      <c r="CU89" s="1036">
        <f t="shared" si="39"/>
        <v>0</v>
      </c>
      <c r="CV89" s="1036">
        <f t="shared" si="39"/>
        <v>0</v>
      </c>
      <c r="CW89" s="1036">
        <f t="shared" si="39"/>
        <v>0</v>
      </c>
      <c r="CX89" s="1036">
        <f t="shared" si="39"/>
        <v>0</v>
      </c>
      <c r="CY89" s="1036">
        <f t="shared" si="39"/>
        <v>0</v>
      </c>
      <c r="CZ89" s="1036">
        <f t="shared" si="39"/>
        <v>0</v>
      </c>
      <c r="DA89" s="1036">
        <f t="shared" si="39"/>
        <v>0</v>
      </c>
      <c r="DB89" s="1036">
        <f t="shared" si="39"/>
        <v>0</v>
      </c>
      <c r="DC89" s="1036">
        <f t="shared" si="39"/>
        <v>0</v>
      </c>
      <c r="DD89" s="1036">
        <f t="shared" si="39"/>
        <v>0</v>
      </c>
      <c r="DE89" s="1036">
        <f t="shared" si="39"/>
        <v>0</v>
      </c>
      <c r="DF89" s="1036">
        <f t="shared" si="39"/>
        <v>0</v>
      </c>
      <c r="DG89" s="1036">
        <f t="shared" si="39"/>
        <v>0</v>
      </c>
      <c r="DH89" s="1036">
        <f t="shared" si="39"/>
        <v>0</v>
      </c>
      <c r="DI89" s="1036">
        <f t="shared" si="39"/>
        <v>0</v>
      </c>
      <c r="DJ89" s="1036">
        <f t="shared" si="39"/>
        <v>0</v>
      </c>
      <c r="DK89" s="1036">
        <f t="shared" si="39"/>
        <v>0</v>
      </c>
      <c r="DL89" s="1037">
        <f t="shared" si="39"/>
        <v>0</v>
      </c>
    </row>
    <row r="90" spans="1:116" s="222" customFormat="1" ht="11.25" customHeight="1">
      <c r="A90" s="207">
        <f>'LCR Weights'!N90</f>
        <v>0</v>
      </c>
      <c r="B90" s="207"/>
      <c r="C90" s="389"/>
      <c r="D90" s="795"/>
      <c r="E90" s="798"/>
      <c r="F90" s="1124" t="s">
        <v>67</v>
      </c>
      <c r="G90" s="1035"/>
      <c r="H90" s="1035"/>
      <c r="I90" s="1216"/>
      <c r="J90" s="1217">
        <f>SUM(J91,J92,J94,J97)</f>
        <v>0</v>
      </c>
      <c r="K90" s="31">
        <f t="shared" ref="K90" si="40">SUM(K91,K92,K94,K97)</f>
        <v>0</v>
      </c>
      <c r="L90" s="31">
        <f t="shared" ref="L90" si="41">SUM(L91,L92,L94,L97)</f>
        <v>0</v>
      </c>
      <c r="M90" s="31">
        <f t="shared" ref="M90" si="42">SUM(M91,M92,M94,M97)</f>
        <v>0</v>
      </c>
      <c r="N90" s="31">
        <f t="shared" ref="N90" si="43">SUM(N91,N92,N94,N97)</f>
        <v>0</v>
      </c>
      <c r="O90" s="31">
        <f t="shared" ref="O90" si="44">SUM(O91,O92,O94,O97)</f>
        <v>0</v>
      </c>
      <c r="P90" s="31">
        <f t="shared" ref="P90" si="45">SUM(P91,P92,P94,P97)</f>
        <v>0</v>
      </c>
      <c r="Q90" s="31">
        <f t="shared" ref="Q90" si="46">SUM(Q91,Q92,Q94,Q97)</f>
        <v>0</v>
      </c>
      <c r="R90" s="31">
        <f t="shared" ref="R90" si="47">SUM(R91,R92,R94,R97)</f>
        <v>0</v>
      </c>
      <c r="S90" s="31">
        <f t="shared" ref="S90" si="48">SUM(S91,S92,S94,S97)</f>
        <v>0</v>
      </c>
      <c r="T90" s="31">
        <f t="shared" ref="T90" si="49">SUM(T91,T92,T94,T97)</f>
        <v>0</v>
      </c>
      <c r="U90" s="31">
        <f t="shared" ref="U90" si="50">SUM(U91,U92,U94,U97)</f>
        <v>0</v>
      </c>
      <c r="V90" s="31">
        <f t="shared" ref="V90" si="51">SUM(V91,V92,V94,V97)</f>
        <v>0</v>
      </c>
      <c r="W90" s="31">
        <f t="shared" ref="W90" si="52">SUM(W91,W92,W94,W97)</f>
        <v>0</v>
      </c>
      <c r="X90" s="31">
        <f t="shared" ref="X90" si="53">SUM(X91,X92,X94,X97)</f>
        <v>0</v>
      </c>
      <c r="Y90" s="31">
        <f t="shared" ref="Y90" si="54">SUM(Y91,Y92,Y94,Y97)</f>
        <v>0</v>
      </c>
      <c r="Z90" s="31">
        <f t="shared" ref="Z90" si="55">SUM(Z91,Z92,Z94,Z97)</f>
        <v>0</v>
      </c>
      <c r="AA90" s="31">
        <f t="shared" ref="AA90" si="56">SUM(AA91,AA92,AA94,AA97)</f>
        <v>0</v>
      </c>
      <c r="AB90" s="31">
        <f t="shared" ref="AB90" si="57">SUM(AB91,AB92,AB94,AB97)</f>
        <v>0</v>
      </c>
      <c r="AC90" s="31">
        <f t="shared" ref="AC90" si="58">SUM(AC91,AC92,AC94,AC97)</f>
        <v>0</v>
      </c>
      <c r="AD90" s="31">
        <f t="shared" ref="AD90" si="59">SUM(AD91,AD92,AD94,AD97)</f>
        <v>0</v>
      </c>
      <c r="AE90" s="31">
        <f t="shared" ref="AE90" si="60">SUM(AE91,AE92,AE94,AE97)</f>
        <v>0</v>
      </c>
      <c r="AF90" s="31">
        <f t="shared" ref="AF90" si="61">SUM(AF91,AF92,AF94,AF97)</f>
        <v>0</v>
      </c>
      <c r="AG90" s="31">
        <f t="shared" ref="AG90" si="62">SUM(AG91,AG92,AG94,AG97)</f>
        <v>0</v>
      </c>
      <c r="AH90" s="31">
        <f t="shared" ref="AH90" si="63">SUM(AH91,AH92,AH94,AH97)</f>
        <v>0</v>
      </c>
      <c r="AI90" s="31">
        <f t="shared" ref="AI90" si="64">SUM(AI91,AI92,AI94,AI97)</f>
        <v>0</v>
      </c>
      <c r="AJ90" s="31">
        <f t="shared" ref="AJ90" si="65">SUM(AJ91,AJ92,AJ94,AJ97)</f>
        <v>0</v>
      </c>
      <c r="AK90" s="31">
        <f t="shared" ref="AK90" si="66">SUM(AK91,AK92,AK94,AK97)</f>
        <v>0</v>
      </c>
      <c r="AL90" s="31">
        <f t="shared" ref="AL90" si="67">SUM(AL91,AL92,AL94,AL97)</f>
        <v>0</v>
      </c>
      <c r="AM90" s="31">
        <f t="shared" ref="AM90" si="68">SUM(AM91,AM92,AM94,AM97)</f>
        <v>0</v>
      </c>
      <c r="AN90" s="31">
        <f t="shared" ref="AN90" si="69">SUM(AN91,AN92,AN94,AN97)</f>
        <v>0</v>
      </c>
      <c r="AO90" s="758">
        <f t="shared" ref="AO90" si="70">SUM(AO91,AO92,AO94,AO97)</f>
        <v>0</v>
      </c>
      <c r="AP90" s="758">
        <f t="shared" ref="AP90" si="71">SUM(AP91,AP92,AP94,AP97)</f>
        <v>0</v>
      </c>
      <c r="AQ90" s="758">
        <f t="shared" ref="AQ90" si="72">SUM(AQ91,AQ92,AQ94,AQ97)</f>
        <v>0</v>
      </c>
      <c r="AR90" s="758">
        <f t="shared" ref="AR90" si="73">SUM(AR91,AR92,AR94,AR97)</f>
        <v>0</v>
      </c>
      <c r="AS90" s="758">
        <f t="shared" ref="AS90" si="74">SUM(AS91,AS92,AS94,AS97)</f>
        <v>0</v>
      </c>
      <c r="AT90" s="758">
        <f t="shared" ref="AT90" si="75">SUM(AT91,AT92,AT94,AT97)</f>
        <v>0</v>
      </c>
      <c r="AU90" s="758">
        <f t="shared" ref="AU90" si="76">SUM(AU91,AU92,AU94,AU97)</f>
        <v>0</v>
      </c>
      <c r="AV90" s="758">
        <f t="shared" ref="AV90" si="77">SUM(AV91,AV92,AV94,AV97)</f>
        <v>0</v>
      </c>
      <c r="AW90" s="758">
        <f t="shared" ref="AW90" si="78">SUM(AW91,AW92,AW94,AW97)</f>
        <v>0</v>
      </c>
      <c r="AX90" s="758">
        <f t="shared" ref="AX90" si="79">SUM(AX91,AX92,AX94,AX97)</f>
        <v>0</v>
      </c>
      <c r="AY90" s="758">
        <f t="shared" ref="AY90" si="80">SUM(AY91,AY92,AY94,AY97)</f>
        <v>0</v>
      </c>
      <c r="AZ90" s="758">
        <f t="shared" ref="AZ90" si="81">SUM(AZ91,AZ92,AZ94,AZ97)</f>
        <v>0</v>
      </c>
      <c r="BA90" s="758">
        <f t="shared" ref="BA90" si="82">SUM(BA91,BA92,BA94,BA97)</f>
        <v>0</v>
      </c>
      <c r="BB90" s="758">
        <f t="shared" ref="BB90" si="83">SUM(BB91,BB92,BB94,BB97)</f>
        <v>0</v>
      </c>
      <c r="BC90" s="758">
        <f t="shared" ref="BC90" si="84">SUM(BC91,BC92,BC94,BC97)</f>
        <v>0</v>
      </c>
      <c r="BD90" s="758">
        <f t="shared" ref="BD90" si="85">SUM(BD91,BD92,BD94,BD97)</f>
        <v>0</v>
      </c>
      <c r="BE90" s="758">
        <f t="shared" ref="BE90" si="86">SUM(BE91,BE92,BE94,BE97)</f>
        <v>0</v>
      </c>
      <c r="BF90" s="758">
        <f t="shared" ref="BF90" si="87">SUM(BF91,BF92,BF94,BF97)</f>
        <v>0</v>
      </c>
      <c r="BG90" s="758">
        <f t="shared" ref="BG90" si="88">SUM(BG91,BG92,BG94,BG97)</f>
        <v>0</v>
      </c>
      <c r="BH90" s="758">
        <f t="shared" ref="BH90" si="89">SUM(BH91,BH92,BH94,BH97)</f>
        <v>0</v>
      </c>
      <c r="BI90" s="758">
        <f t="shared" ref="BI90" si="90">SUM(BI91,BI92,BI94,BI97)</f>
        <v>0</v>
      </c>
      <c r="BJ90" s="758">
        <f t="shared" ref="BJ90" si="91">SUM(BJ91,BJ92,BJ94,BJ97)</f>
        <v>0</v>
      </c>
      <c r="BK90" s="758">
        <f t="shared" ref="BK90" si="92">SUM(BK91,BK92,BK94,BK97)</f>
        <v>0</v>
      </c>
      <c r="BL90" s="758">
        <f t="shared" ref="BL90" si="93">SUM(BL91,BL92,BL94,BL97)</f>
        <v>0</v>
      </c>
      <c r="BM90" s="758">
        <f t="shared" ref="BM90" si="94">SUM(BM91,BM92,BM94,BM97)</f>
        <v>0</v>
      </c>
      <c r="BN90" s="758">
        <f t="shared" ref="BN90" si="95">SUM(BN91,BN92,BN94,BN97)</f>
        <v>0</v>
      </c>
      <c r="BO90" s="758">
        <f t="shared" ref="BO90" si="96">SUM(BO91,BO92,BO94,BO97)</f>
        <v>0</v>
      </c>
      <c r="BP90" s="758">
        <f t="shared" ref="BP90" si="97">SUM(BP91,BP92,BP94,BP97)</f>
        <v>0</v>
      </c>
      <c r="BQ90" s="758">
        <f t="shared" ref="BQ90" si="98">SUM(BQ91,BQ92,BQ94,BQ97)</f>
        <v>0</v>
      </c>
      <c r="BR90" s="758">
        <f t="shared" ref="BR90" si="99">SUM(BR91,BR92,BR94,BR97)</f>
        <v>0</v>
      </c>
      <c r="BS90" s="758">
        <f t="shared" ref="BS90" si="100">SUM(BS91,BS92,BS94,BS97)</f>
        <v>0</v>
      </c>
      <c r="BT90" s="758">
        <f t="shared" ref="BT90" si="101">SUM(BT91,BT92,BT94,BT97)</f>
        <v>0</v>
      </c>
      <c r="BU90" s="758">
        <f t="shared" ref="BU90" si="102">SUM(BU91,BU92,BU94,BU97)</f>
        <v>0</v>
      </c>
      <c r="BV90" s="758">
        <f t="shared" ref="BV90" si="103">SUM(BV91,BV92,BV94,BV97)</f>
        <v>0</v>
      </c>
      <c r="BW90" s="758">
        <f t="shared" ref="BW90" si="104">SUM(BW91,BW92,BW94,BW97)</f>
        <v>0</v>
      </c>
      <c r="BX90" s="758">
        <f t="shared" ref="BX90" si="105">SUM(BX91,BX92,BX94,BX97)</f>
        <v>0</v>
      </c>
      <c r="BY90" s="758">
        <f t="shared" ref="BY90" si="106">SUM(BY91,BY92,BY94,BY97)</f>
        <v>0</v>
      </c>
      <c r="BZ90" s="758">
        <f t="shared" ref="BZ90" si="107">SUM(BZ91,BZ92,BZ94,BZ97)</f>
        <v>0</v>
      </c>
      <c r="CA90" s="758">
        <f t="shared" ref="CA90" si="108">SUM(CA91,CA92,CA94,CA97)</f>
        <v>0</v>
      </c>
      <c r="CB90" s="758">
        <f t="shared" ref="CB90" si="109">SUM(CB91,CB92,CB94,CB97)</f>
        <v>0</v>
      </c>
      <c r="CC90" s="758">
        <f t="shared" ref="CC90" si="110">SUM(CC91,CC92,CC94,CC97)</f>
        <v>0</v>
      </c>
      <c r="CD90" s="758">
        <f t="shared" ref="CD90" si="111">SUM(CD91,CD92,CD94,CD97)</f>
        <v>0</v>
      </c>
      <c r="CE90" s="758">
        <f t="shared" ref="CE90" si="112">SUM(CE91,CE92,CE94,CE97)</f>
        <v>0</v>
      </c>
      <c r="CF90" s="758">
        <f t="shared" ref="CF90" si="113">SUM(CF91,CF92,CF94,CF97)</f>
        <v>0</v>
      </c>
      <c r="CG90" s="758">
        <f t="shared" ref="CG90" si="114">SUM(CG91,CG92,CG94,CG97)</f>
        <v>0</v>
      </c>
      <c r="CH90" s="758">
        <f t="shared" ref="CH90" si="115">SUM(CH91,CH92,CH94,CH97)</f>
        <v>0</v>
      </c>
      <c r="CI90" s="758">
        <f t="shared" ref="CI90" si="116">SUM(CI91,CI92,CI94,CI97)</f>
        <v>0</v>
      </c>
      <c r="CJ90" s="758">
        <f t="shared" ref="CJ90" si="117">SUM(CJ91,CJ92,CJ94,CJ97)</f>
        <v>0</v>
      </c>
      <c r="CK90" s="758">
        <f t="shared" ref="CK90" si="118">SUM(CK91,CK92,CK94,CK97)</f>
        <v>0</v>
      </c>
      <c r="CL90" s="758">
        <f t="shared" ref="CL90" si="119">SUM(CL91,CL92,CL94,CL97)</f>
        <v>0</v>
      </c>
      <c r="CM90" s="758">
        <f t="shared" ref="CM90" si="120">SUM(CM91,CM92,CM94,CM97)</f>
        <v>0</v>
      </c>
      <c r="CN90" s="758">
        <f t="shared" ref="CN90" si="121">SUM(CN91,CN92,CN94,CN97)</f>
        <v>0</v>
      </c>
      <c r="CO90" s="758">
        <f t="shared" ref="CO90" si="122">SUM(CO91,CO92,CO94,CO97)</f>
        <v>0</v>
      </c>
      <c r="CP90" s="758">
        <f t="shared" ref="CP90" si="123">SUM(CP91,CP92,CP94,CP97)</f>
        <v>0</v>
      </c>
      <c r="CQ90" s="758">
        <f t="shared" ref="CQ90" si="124">SUM(CQ91,CQ92,CQ94,CQ97)</f>
        <v>0</v>
      </c>
      <c r="CR90" s="758">
        <f t="shared" ref="CR90" si="125">SUM(CR91,CR92,CR94,CR97)</f>
        <v>0</v>
      </c>
      <c r="CS90" s="758">
        <f t="shared" ref="CS90" si="126">SUM(CS91,CS92,CS94,CS97)</f>
        <v>0</v>
      </c>
      <c r="CT90" s="758">
        <f t="shared" ref="CT90" si="127">SUM(CT91,CT92,CT94,CT97)</f>
        <v>0</v>
      </c>
      <c r="CU90" s="758">
        <f t="shared" ref="CU90" si="128">SUM(CU91,CU92,CU94,CU97)</f>
        <v>0</v>
      </c>
      <c r="CV90" s="758">
        <f t="shared" ref="CV90" si="129">SUM(CV91,CV92,CV94,CV97)</f>
        <v>0</v>
      </c>
      <c r="CW90" s="758">
        <f t="shared" ref="CW90" si="130">SUM(CW91,CW92,CW94,CW97)</f>
        <v>0</v>
      </c>
      <c r="CX90" s="758">
        <f t="shared" ref="CX90" si="131">SUM(CX91,CX92,CX94,CX97)</f>
        <v>0</v>
      </c>
      <c r="CY90" s="758">
        <f t="shared" ref="CY90" si="132">SUM(CY91,CY92,CY94,CY97)</f>
        <v>0</v>
      </c>
      <c r="CZ90" s="758">
        <f t="shared" ref="CZ90" si="133">SUM(CZ91,CZ92,CZ94,CZ97)</f>
        <v>0</v>
      </c>
      <c r="DA90" s="758">
        <f t="shared" ref="DA90" si="134">SUM(DA91,DA92,DA94,DA97)</f>
        <v>0</v>
      </c>
      <c r="DB90" s="758">
        <f t="shared" ref="DB90" si="135">SUM(DB91,DB92,DB94,DB97)</f>
        <v>0</v>
      </c>
      <c r="DC90" s="758">
        <f t="shared" ref="DC90" si="136">SUM(DC91,DC92,DC94,DC97)</f>
        <v>0</v>
      </c>
      <c r="DD90" s="758">
        <f t="shared" ref="DD90" si="137">SUM(DD91,DD92,DD94,DD97)</f>
        <v>0</v>
      </c>
      <c r="DE90" s="758">
        <f t="shared" ref="DE90" si="138">SUM(DE91,DE92,DE94,DE97)</f>
        <v>0</v>
      </c>
      <c r="DF90" s="758">
        <f t="shared" ref="DF90" si="139">SUM(DF91,DF92,DF94,DF97)</f>
        <v>0</v>
      </c>
      <c r="DG90" s="758">
        <f t="shared" ref="DG90" si="140">SUM(DG91,DG92,DG94,DG97)</f>
        <v>0</v>
      </c>
      <c r="DH90" s="758">
        <f t="shared" ref="DH90" si="141">SUM(DH91,DH92,DH94,DH97)</f>
        <v>0</v>
      </c>
      <c r="DI90" s="758">
        <f t="shared" ref="DI90" si="142">SUM(DI91,DI92,DI94,DI97)</f>
        <v>0</v>
      </c>
      <c r="DJ90" s="758">
        <f t="shared" ref="DJ90" si="143">SUM(DJ91,DJ92,DJ94,DJ97)</f>
        <v>0</v>
      </c>
      <c r="DK90" s="758">
        <f t="shared" ref="DK90" si="144">SUM(DK91,DK92,DK94,DK97)</f>
        <v>0</v>
      </c>
      <c r="DL90" s="519">
        <f t="shared" ref="DL90" si="145">SUM(DL91,DL92,DL94,DL97)</f>
        <v>0</v>
      </c>
    </row>
    <row r="91" spans="1:116" s="222" customFormat="1" ht="24.75">
      <c r="A91" s="207">
        <f>'LCR Weights'!N91</f>
        <v>0</v>
      </c>
      <c r="B91" s="207"/>
      <c r="C91" s="389"/>
      <c r="D91" s="752"/>
      <c r="E91" s="830"/>
      <c r="F91" s="1102" t="s">
        <v>1139</v>
      </c>
      <c r="G91" s="1179">
        <f>'LCR Weights'!M91</f>
        <v>0</v>
      </c>
      <c r="H91" s="811">
        <f>IF(Metrics!$I$7="Reported weights",'LCR Weights'!H91,'LCR Weights'!K91)</f>
        <v>0</v>
      </c>
      <c r="I91" s="1216"/>
      <c r="J91" s="1217">
        <f>IF('LCR Weights'!$N91=0,1,0)*('Base Data'!J91+'Base Data'!I91)*G91</f>
        <v>0</v>
      </c>
      <c r="K91" s="31">
        <f>'LCR Weights'!$N91*($G91*('Base Data'!$I91+'Base Data'!$J91)/30)+($H91*'Base Data'!K91)</f>
        <v>0</v>
      </c>
      <c r="L91" s="31">
        <f>'LCR Weights'!$N91*($G91*('Base Data'!$I91+'Base Data'!$J91)/30)+($H91*'Base Data'!L91)</f>
        <v>0</v>
      </c>
      <c r="M91" s="31">
        <f>'LCR Weights'!$N91*($G91*('Base Data'!$I91+'Base Data'!$J91)/30)+($H91*'Base Data'!M91)</f>
        <v>0</v>
      </c>
      <c r="N91" s="31">
        <f>'LCR Weights'!$N91*($G91*('Base Data'!$I91+'Base Data'!$J91)/30)+($H91*'Base Data'!N91)</f>
        <v>0</v>
      </c>
      <c r="O91" s="31">
        <f>'LCR Weights'!$N91*($G91*('Base Data'!$I91+'Base Data'!$J91)/30)+($H91*'Base Data'!O91)</f>
        <v>0</v>
      </c>
      <c r="P91" s="31">
        <f>'LCR Weights'!$N91*($G91*('Base Data'!$I91+'Base Data'!$J91)/30)+($H91*'Base Data'!P91)</f>
        <v>0</v>
      </c>
      <c r="Q91" s="31">
        <f>'LCR Weights'!$N91*($G91*('Base Data'!$I91+'Base Data'!$J91)/30)+($H91*'Base Data'!Q91)</f>
        <v>0</v>
      </c>
      <c r="R91" s="31">
        <f>'LCR Weights'!$N91*($G91*('Base Data'!$I91+'Base Data'!$J91)/30)+($H91*'Base Data'!R91)</f>
        <v>0</v>
      </c>
      <c r="S91" s="31">
        <f>'LCR Weights'!$N91*($G91*('Base Data'!$I91+'Base Data'!$J91)/30)+($H91*'Base Data'!S91)</f>
        <v>0</v>
      </c>
      <c r="T91" s="31">
        <f>'LCR Weights'!$N91*($G91*('Base Data'!$I91+'Base Data'!$J91)/30)+($H91*'Base Data'!T91)</f>
        <v>0</v>
      </c>
      <c r="U91" s="31">
        <f>'LCR Weights'!$N91*($G91*('Base Data'!$I91+'Base Data'!$J91)/30)+($H91*'Base Data'!U91)</f>
        <v>0</v>
      </c>
      <c r="V91" s="31">
        <f>'LCR Weights'!$N91*($G91*('Base Data'!$I91+'Base Data'!$J91)/30)+($H91*'Base Data'!V91)</f>
        <v>0</v>
      </c>
      <c r="W91" s="31">
        <f>'LCR Weights'!$N91*($G91*('Base Data'!$I91+'Base Data'!$J91)/30)+($H91*'Base Data'!W91)</f>
        <v>0</v>
      </c>
      <c r="X91" s="31">
        <f>'LCR Weights'!$N91*($G91*('Base Data'!$I91+'Base Data'!$J91)/30)+($H91*'Base Data'!X91)</f>
        <v>0</v>
      </c>
      <c r="Y91" s="31">
        <f>'LCR Weights'!$N91*($G91*('Base Data'!$I91+'Base Data'!$J91)/30)+($H91*'Base Data'!Y91)</f>
        <v>0</v>
      </c>
      <c r="Z91" s="31">
        <f>'LCR Weights'!$N91*($G91*('Base Data'!$I91+'Base Data'!$J91)/30)+($H91*'Base Data'!Z91)</f>
        <v>0</v>
      </c>
      <c r="AA91" s="31">
        <f>'LCR Weights'!$N91*($G91*('Base Data'!$I91+'Base Data'!$J91)/30)+($H91*'Base Data'!AA91)</f>
        <v>0</v>
      </c>
      <c r="AB91" s="31">
        <f>'LCR Weights'!$N91*($G91*('Base Data'!$I91+'Base Data'!$J91)/30)+($H91*'Base Data'!AB91)</f>
        <v>0</v>
      </c>
      <c r="AC91" s="31">
        <f>'LCR Weights'!$N91*($G91*('Base Data'!$I91+'Base Data'!$J91)/30)+($H91*'Base Data'!AC91)</f>
        <v>0</v>
      </c>
      <c r="AD91" s="31">
        <f>'LCR Weights'!$N91*($G91*('Base Data'!$I91+'Base Data'!$J91)/30)+($H91*'Base Data'!AD91)</f>
        <v>0</v>
      </c>
      <c r="AE91" s="31">
        <f>'LCR Weights'!$N91*($G91*('Base Data'!$I91+'Base Data'!$J91)/30)+($H91*'Base Data'!AE91)</f>
        <v>0</v>
      </c>
      <c r="AF91" s="31">
        <f>'LCR Weights'!$N91*($G91*('Base Data'!$I91+'Base Data'!$J91)/30)+($H91*'Base Data'!AF91)</f>
        <v>0</v>
      </c>
      <c r="AG91" s="31">
        <f>'LCR Weights'!$N91*($G91*('Base Data'!$I91+'Base Data'!$J91)/30)+($H91*'Base Data'!AG91)</f>
        <v>0</v>
      </c>
      <c r="AH91" s="31">
        <f>'LCR Weights'!$N91*($G91*('Base Data'!$I91+'Base Data'!$J91)/30)+($H91*'Base Data'!AH91)</f>
        <v>0</v>
      </c>
      <c r="AI91" s="31">
        <f>'LCR Weights'!$N91*($G91*('Base Data'!$I91+'Base Data'!$J91)/30)+($H91*'Base Data'!AI91)</f>
        <v>0</v>
      </c>
      <c r="AJ91" s="31">
        <f>'LCR Weights'!$N91*($G91*('Base Data'!$I91+'Base Data'!$J91)/30)+($H91*'Base Data'!AJ91)</f>
        <v>0</v>
      </c>
      <c r="AK91" s="31">
        <f>'LCR Weights'!$N91*($G91*('Base Data'!$I91+'Base Data'!$J91)/30)+($H91*'Base Data'!AK91)</f>
        <v>0</v>
      </c>
      <c r="AL91" s="31">
        <f>'LCR Weights'!$N91*($G91*('Base Data'!$I91+'Base Data'!$J91)/30)+($H91*'Base Data'!AL91)</f>
        <v>0</v>
      </c>
      <c r="AM91" s="31">
        <f>'LCR Weights'!$N91*($G91*('Base Data'!$I91+'Base Data'!$J91)/30)+($H91*'Base Data'!AM91)</f>
        <v>0</v>
      </c>
      <c r="AN91" s="31">
        <f>'LCR Weights'!$N91*($G91*('Base Data'!$I91+'Base Data'!$J91)/30)+($H91*'Base Data'!AN91)</f>
        <v>0</v>
      </c>
      <c r="AO91" s="758">
        <f>$H91*'Base Data'!AO91</f>
        <v>0</v>
      </c>
      <c r="AP91" s="758">
        <f>$H91*'Base Data'!AP91</f>
        <v>0</v>
      </c>
      <c r="AQ91" s="758">
        <f>$H91*'Base Data'!AQ91</f>
        <v>0</v>
      </c>
      <c r="AR91" s="758">
        <f>$H91*'Base Data'!AR91</f>
        <v>0</v>
      </c>
      <c r="AS91" s="758">
        <f>$H91*'Base Data'!AS91</f>
        <v>0</v>
      </c>
      <c r="AT91" s="758">
        <f>$H91*'Base Data'!AT91</f>
        <v>0</v>
      </c>
      <c r="AU91" s="758">
        <f>$H91*'Base Data'!AU91</f>
        <v>0</v>
      </c>
      <c r="AV91" s="758">
        <f>$H91*'Base Data'!AV91</f>
        <v>0</v>
      </c>
      <c r="AW91" s="758">
        <f>$H91*'Base Data'!AW91</f>
        <v>0</v>
      </c>
      <c r="AX91" s="758">
        <f>$H91*'Base Data'!AX91</f>
        <v>0</v>
      </c>
      <c r="AY91" s="758">
        <f>$H91*'Base Data'!AY91</f>
        <v>0</v>
      </c>
      <c r="AZ91" s="758">
        <f>$H91*'Base Data'!AZ91</f>
        <v>0</v>
      </c>
      <c r="BA91" s="758">
        <f>$H91*'Base Data'!BA91</f>
        <v>0</v>
      </c>
      <c r="BB91" s="758">
        <f>$H91*'Base Data'!BB91</f>
        <v>0</v>
      </c>
      <c r="BC91" s="758">
        <f>$H91*'Base Data'!BC91</f>
        <v>0</v>
      </c>
      <c r="BD91" s="758">
        <f>$H91*'Base Data'!BD91</f>
        <v>0</v>
      </c>
      <c r="BE91" s="758">
        <f>$H91*'Base Data'!BE91</f>
        <v>0</v>
      </c>
      <c r="BF91" s="758">
        <f>$H91*'Base Data'!BF91</f>
        <v>0</v>
      </c>
      <c r="BG91" s="758">
        <f>$H91*'Base Data'!BG91</f>
        <v>0</v>
      </c>
      <c r="BH91" s="758">
        <f>$H91*'Base Data'!BH91</f>
        <v>0</v>
      </c>
      <c r="BI91" s="758">
        <f>$H91*'Base Data'!BI91</f>
        <v>0</v>
      </c>
      <c r="BJ91" s="758">
        <f>$H91*'Base Data'!BJ91</f>
        <v>0</v>
      </c>
      <c r="BK91" s="758">
        <f>$H91*'Base Data'!BK91</f>
        <v>0</v>
      </c>
      <c r="BL91" s="758">
        <f>$H91*'Base Data'!BL91</f>
        <v>0</v>
      </c>
      <c r="BM91" s="758">
        <f>$H91*'Base Data'!BM91</f>
        <v>0</v>
      </c>
      <c r="BN91" s="758">
        <f>$H91*'Base Data'!BN91</f>
        <v>0</v>
      </c>
      <c r="BO91" s="758">
        <f>$H91*'Base Data'!BO91</f>
        <v>0</v>
      </c>
      <c r="BP91" s="758">
        <f>$H91*'Base Data'!BP91</f>
        <v>0</v>
      </c>
      <c r="BQ91" s="758">
        <f>$H91*'Base Data'!BQ91</f>
        <v>0</v>
      </c>
      <c r="BR91" s="758">
        <f>$H91*'Base Data'!BR91</f>
        <v>0</v>
      </c>
      <c r="BS91" s="758">
        <f>$H91*'Base Data'!BS91</f>
        <v>0</v>
      </c>
      <c r="BT91" s="758">
        <f>$H91*'Base Data'!BT91</f>
        <v>0</v>
      </c>
      <c r="BU91" s="758">
        <f>$H91*'Base Data'!BU91</f>
        <v>0</v>
      </c>
      <c r="BV91" s="758">
        <f>$H91*'Base Data'!BV91</f>
        <v>0</v>
      </c>
      <c r="BW91" s="758">
        <f>$H91*'Base Data'!BW91</f>
        <v>0</v>
      </c>
      <c r="BX91" s="758">
        <f>$H91*'Base Data'!BX91</f>
        <v>0</v>
      </c>
      <c r="BY91" s="758">
        <f>$H91*'Base Data'!BY91</f>
        <v>0</v>
      </c>
      <c r="BZ91" s="758">
        <f>$H91*'Base Data'!BZ91</f>
        <v>0</v>
      </c>
      <c r="CA91" s="758">
        <f>$H91*'Base Data'!CA91</f>
        <v>0</v>
      </c>
      <c r="CB91" s="758">
        <f>$H91*'Base Data'!CB91</f>
        <v>0</v>
      </c>
      <c r="CC91" s="758">
        <f>$H91*'Base Data'!CC91</f>
        <v>0</v>
      </c>
      <c r="CD91" s="758">
        <f>$H91*'Base Data'!CD91</f>
        <v>0</v>
      </c>
      <c r="CE91" s="758">
        <f>$H91*'Base Data'!CE91</f>
        <v>0</v>
      </c>
      <c r="CF91" s="758">
        <f>$H91*'Base Data'!CF91</f>
        <v>0</v>
      </c>
      <c r="CG91" s="758">
        <f>$H91*'Base Data'!CG91</f>
        <v>0</v>
      </c>
      <c r="CH91" s="758">
        <f>$H91*'Base Data'!CH91</f>
        <v>0</v>
      </c>
      <c r="CI91" s="758">
        <f>$H91*'Base Data'!CI91</f>
        <v>0</v>
      </c>
      <c r="CJ91" s="758">
        <f>$H91*'Base Data'!CJ91</f>
        <v>0</v>
      </c>
      <c r="CK91" s="758">
        <f>$H91*'Base Data'!CK91</f>
        <v>0</v>
      </c>
      <c r="CL91" s="758">
        <f>$H91*'Base Data'!CL91</f>
        <v>0</v>
      </c>
      <c r="CM91" s="758">
        <f>$H91*'Base Data'!CM91</f>
        <v>0</v>
      </c>
      <c r="CN91" s="758">
        <f>$H91*'Base Data'!CN91</f>
        <v>0</v>
      </c>
      <c r="CO91" s="758">
        <f>$H91*'Base Data'!CO91</f>
        <v>0</v>
      </c>
      <c r="CP91" s="758">
        <f>$H91*'Base Data'!CP91</f>
        <v>0</v>
      </c>
      <c r="CQ91" s="758">
        <f>$H91*'Base Data'!CQ91</f>
        <v>0</v>
      </c>
      <c r="CR91" s="758">
        <f>$H91*'Base Data'!CR91</f>
        <v>0</v>
      </c>
      <c r="CS91" s="758">
        <f>$H91*'Base Data'!CS91</f>
        <v>0</v>
      </c>
      <c r="CT91" s="758">
        <f>$H91*'Base Data'!CT91</f>
        <v>0</v>
      </c>
      <c r="CU91" s="758">
        <f>$H91*'Base Data'!CU91</f>
        <v>0</v>
      </c>
      <c r="CV91" s="758">
        <f>$H91*'Base Data'!CV91</f>
        <v>0</v>
      </c>
      <c r="CW91" s="758">
        <f>$H91*'Base Data'!CW91</f>
        <v>0</v>
      </c>
      <c r="CX91" s="758">
        <f>$H91*'Base Data'!CX91</f>
        <v>0</v>
      </c>
      <c r="CY91" s="758">
        <f>$H91*'Base Data'!CY91</f>
        <v>0</v>
      </c>
      <c r="CZ91" s="758">
        <f>$H91*'Base Data'!CZ91</f>
        <v>0</v>
      </c>
      <c r="DA91" s="758">
        <f>$H91*'Base Data'!DA91</f>
        <v>0</v>
      </c>
      <c r="DB91" s="758">
        <f>$H91*'Base Data'!DB91</f>
        <v>0</v>
      </c>
      <c r="DC91" s="758">
        <f>$H91*'Base Data'!DC91</f>
        <v>0</v>
      </c>
      <c r="DD91" s="758">
        <f>$H91*'Base Data'!DD91</f>
        <v>0</v>
      </c>
      <c r="DE91" s="758">
        <f>$H91*'Base Data'!DE91</f>
        <v>0</v>
      </c>
      <c r="DF91" s="758">
        <f>$H91*'Base Data'!DF91</f>
        <v>0</v>
      </c>
      <c r="DG91" s="758">
        <f>$H91*'Base Data'!DG91</f>
        <v>0</v>
      </c>
      <c r="DH91" s="758">
        <f>$H91*'Base Data'!DH91</f>
        <v>0</v>
      </c>
      <c r="DI91" s="758">
        <f>$H91*'Base Data'!DI91</f>
        <v>0</v>
      </c>
      <c r="DJ91" s="758">
        <f>$H91*'Base Data'!DJ91</f>
        <v>0</v>
      </c>
      <c r="DK91" s="758">
        <f>$H91*'Base Data'!DK91</f>
        <v>0</v>
      </c>
      <c r="DL91" s="519">
        <f>$H91*'Base Data'!DL91</f>
        <v>0</v>
      </c>
    </row>
    <row r="92" spans="1:116" s="222" customFormat="1" ht="11.25" customHeight="1">
      <c r="A92" s="207">
        <f>'LCR Weights'!N92</f>
        <v>0</v>
      </c>
      <c r="B92" s="207"/>
      <c r="C92" s="389"/>
      <c r="D92" s="795"/>
      <c r="E92" s="828"/>
      <c r="F92" s="1125" t="s">
        <v>1184</v>
      </c>
      <c r="G92" s="1167">
        <f>'LCR Weights'!M92</f>
        <v>0</v>
      </c>
      <c r="H92" s="538">
        <f>IF(Metrics!$I$7="Reported weights",'LCR Weights'!H92,'LCR Weights'!K92)</f>
        <v>0</v>
      </c>
      <c r="I92" s="518"/>
      <c r="J92" s="1038">
        <f>IF('LCR Weights'!$N92=0,1,0)*('Base Data'!J92+'Base Data'!I92)*G92</f>
        <v>0</v>
      </c>
      <c r="K92" s="1039">
        <f>'LCR Weights'!$N92*($G92*('Base Data'!$I92+'Base Data'!$J92)/30)+($H92*'Base Data'!K92)</f>
        <v>0</v>
      </c>
      <c r="L92" s="1039">
        <f>'LCR Weights'!$N92*($G92*('Base Data'!$I92+'Base Data'!$J92)/30)+($H92*'Base Data'!L92)</f>
        <v>0</v>
      </c>
      <c r="M92" s="1039">
        <f>'LCR Weights'!$N92*($G92*('Base Data'!$I92+'Base Data'!$J92)/30)+($H92*'Base Data'!M92)</f>
        <v>0</v>
      </c>
      <c r="N92" s="1039">
        <f>'LCR Weights'!$N92*($G92*('Base Data'!$I92+'Base Data'!$J92)/30)+($H92*'Base Data'!N92)</f>
        <v>0</v>
      </c>
      <c r="O92" s="1039">
        <f>'LCR Weights'!$N92*($G92*('Base Data'!$I92+'Base Data'!$J92)/30)+($H92*'Base Data'!O92)</f>
        <v>0</v>
      </c>
      <c r="P92" s="1039">
        <f>'LCR Weights'!$N92*($G92*('Base Data'!$I92+'Base Data'!$J92)/30)+($H92*'Base Data'!P92)</f>
        <v>0</v>
      </c>
      <c r="Q92" s="1039">
        <f>'LCR Weights'!$N92*($G92*('Base Data'!$I92+'Base Data'!$J92)/30)+($H92*'Base Data'!Q92)</f>
        <v>0</v>
      </c>
      <c r="R92" s="1039">
        <f>'LCR Weights'!$N92*($G92*('Base Data'!$I92+'Base Data'!$J92)/30)+($H92*'Base Data'!R92)</f>
        <v>0</v>
      </c>
      <c r="S92" s="1039">
        <f>'LCR Weights'!$N92*($G92*('Base Data'!$I92+'Base Data'!$J92)/30)+($H92*'Base Data'!S92)</f>
        <v>0</v>
      </c>
      <c r="T92" s="1039">
        <f>'LCR Weights'!$N92*($G92*('Base Data'!$I92+'Base Data'!$J92)/30)+($H92*'Base Data'!T92)</f>
        <v>0</v>
      </c>
      <c r="U92" s="1039">
        <f>'LCR Weights'!$N92*($G92*('Base Data'!$I92+'Base Data'!$J92)/30)+($H92*'Base Data'!U92)</f>
        <v>0</v>
      </c>
      <c r="V92" s="1039">
        <f>'LCR Weights'!$N92*($G92*('Base Data'!$I92+'Base Data'!$J92)/30)+($H92*'Base Data'!V92)</f>
        <v>0</v>
      </c>
      <c r="W92" s="1039">
        <f>'LCR Weights'!$N92*($G92*('Base Data'!$I92+'Base Data'!$J92)/30)+($H92*'Base Data'!W92)</f>
        <v>0</v>
      </c>
      <c r="X92" s="1039">
        <f>'LCR Weights'!$N92*($G92*('Base Data'!$I92+'Base Data'!$J92)/30)+($H92*'Base Data'!X92)</f>
        <v>0</v>
      </c>
      <c r="Y92" s="1039">
        <f>'LCR Weights'!$N92*($G92*('Base Data'!$I92+'Base Data'!$J92)/30)+($H92*'Base Data'!Y92)</f>
        <v>0</v>
      </c>
      <c r="Z92" s="1039">
        <f>'LCR Weights'!$N92*($G92*('Base Data'!$I92+'Base Data'!$J92)/30)+($H92*'Base Data'!Z92)</f>
        <v>0</v>
      </c>
      <c r="AA92" s="1039">
        <f>'LCR Weights'!$N92*($G92*('Base Data'!$I92+'Base Data'!$J92)/30)+($H92*'Base Data'!AA92)</f>
        <v>0</v>
      </c>
      <c r="AB92" s="1039">
        <f>'LCR Weights'!$N92*($G92*('Base Data'!$I92+'Base Data'!$J92)/30)+($H92*'Base Data'!AB92)</f>
        <v>0</v>
      </c>
      <c r="AC92" s="1039">
        <f>'LCR Weights'!$N92*($G92*('Base Data'!$I92+'Base Data'!$J92)/30)+($H92*'Base Data'!AC92)</f>
        <v>0</v>
      </c>
      <c r="AD92" s="1039">
        <f>'LCR Weights'!$N92*($G92*('Base Data'!$I92+'Base Data'!$J92)/30)+($H92*'Base Data'!AD92)</f>
        <v>0</v>
      </c>
      <c r="AE92" s="1039">
        <f>'LCR Weights'!$N92*($G92*('Base Data'!$I92+'Base Data'!$J92)/30)+($H92*'Base Data'!AE92)</f>
        <v>0</v>
      </c>
      <c r="AF92" s="1039">
        <f>'LCR Weights'!$N92*($G92*('Base Data'!$I92+'Base Data'!$J92)/30)+($H92*'Base Data'!AF92)</f>
        <v>0</v>
      </c>
      <c r="AG92" s="1039">
        <f>'LCR Weights'!$N92*($G92*('Base Data'!$I92+'Base Data'!$J92)/30)+($H92*'Base Data'!AG92)</f>
        <v>0</v>
      </c>
      <c r="AH92" s="1039">
        <f>'LCR Weights'!$N92*($G92*('Base Data'!$I92+'Base Data'!$J92)/30)+($H92*'Base Data'!AH92)</f>
        <v>0</v>
      </c>
      <c r="AI92" s="1039">
        <f>'LCR Weights'!$N92*($G92*('Base Data'!$I92+'Base Data'!$J92)/30)+($H92*'Base Data'!AI92)</f>
        <v>0</v>
      </c>
      <c r="AJ92" s="1039">
        <f>'LCR Weights'!$N92*($G92*('Base Data'!$I92+'Base Data'!$J92)/30)+($H92*'Base Data'!AJ92)</f>
        <v>0</v>
      </c>
      <c r="AK92" s="1039">
        <f>'LCR Weights'!$N92*($G92*('Base Data'!$I92+'Base Data'!$J92)/30)+($H92*'Base Data'!AK92)</f>
        <v>0</v>
      </c>
      <c r="AL92" s="1039">
        <f>'LCR Weights'!$N92*($G92*('Base Data'!$I92+'Base Data'!$J92)/30)+($H92*'Base Data'!AL92)</f>
        <v>0</v>
      </c>
      <c r="AM92" s="1039">
        <f>'LCR Weights'!$N92*($G92*('Base Data'!$I92+'Base Data'!$J92)/30)+($H92*'Base Data'!AM92)</f>
        <v>0</v>
      </c>
      <c r="AN92" s="1039">
        <f>'LCR Weights'!$N92*($G92*('Base Data'!$I92+'Base Data'!$J92)/30)+($H92*'Base Data'!AN92)</f>
        <v>0</v>
      </c>
      <c r="AO92" s="1038">
        <f>$H92*'Base Data'!AO92</f>
        <v>0</v>
      </c>
      <c r="AP92" s="1038">
        <f>$H92*'Base Data'!AP92</f>
        <v>0</v>
      </c>
      <c r="AQ92" s="1038">
        <f>$H92*'Base Data'!AQ92</f>
        <v>0</v>
      </c>
      <c r="AR92" s="1038">
        <f>$H92*'Base Data'!AR92</f>
        <v>0</v>
      </c>
      <c r="AS92" s="1038">
        <f>$H92*'Base Data'!AS92</f>
        <v>0</v>
      </c>
      <c r="AT92" s="1038">
        <f>$H92*'Base Data'!AT92</f>
        <v>0</v>
      </c>
      <c r="AU92" s="1038">
        <f>$H92*'Base Data'!AU92</f>
        <v>0</v>
      </c>
      <c r="AV92" s="1038">
        <f>$H92*'Base Data'!AV92</f>
        <v>0</v>
      </c>
      <c r="AW92" s="1038">
        <f>$H92*'Base Data'!AW92</f>
        <v>0</v>
      </c>
      <c r="AX92" s="1038">
        <f>$H92*'Base Data'!AX92</f>
        <v>0</v>
      </c>
      <c r="AY92" s="1038">
        <f>$H92*'Base Data'!AY92</f>
        <v>0</v>
      </c>
      <c r="AZ92" s="1038">
        <f>$H92*'Base Data'!AZ92</f>
        <v>0</v>
      </c>
      <c r="BA92" s="1038">
        <f>$H92*'Base Data'!BA92</f>
        <v>0</v>
      </c>
      <c r="BB92" s="1038">
        <f>$H92*'Base Data'!BB92</f>
        <v>0</v>
      </c>
      <c r="BC92" s="1038">
        <f>$H92*'Base Data'!BC92</f>
        <v>0</v>
      </c>
      <c r="BD92" s="1038">
        <f>$H92*'Base Data'!BD92</f>
        <v>0</v>
      </c>
      <c r="BE92" s="1038">
        <f>$H92*'Base Data'!BE92</f>
        <v>0</v>
      </c>
      <c r="BF92" s="1038">
        <f>$H92*'Base Data'!BF92</f>
        <v>0</v>
      </c>
      <c r="BG92" s="1038">
        <f>$H92*'Base Data'!BG92</f>
        <v>0</v>
      </c>
      <c r="BH92" s="1038">
        <f>$H92*'Base Data'!BH92</f>
        <v>0</v>
      </c>
      <c r="BI92" s="1038">
        <f>$H92*'Base Data'!BI92</f>
        <v>0</v>
      </c>
      <c r="BJ92" s="1038">
        <f>$H92*'Base Data'!BJ92</f>
        <v>0</v>
      </c>
      <c r="BK92" s="1038">
        <f>$H92*'Base Data'!BK92</f>
        <v>0</v>
      </c>
      <c r="BL92" s="1038">
        <f>$H92*'Base Data'!BL92</f>
        <v>0</v>
      </c>
      <c r="BM92" s="1038">
        <f>$H92*'Base Data'!BM92</f>
        <v>0</v>
      </c>
      <c r="BN92" s="1038">
        <f>$H92*'Base Data'!BN92</f>
        <v>0</v>
      </c>
      <c r="BO92" s="1038">
        <f>$H92*'Base Data'!BO92</f>
        <v>0</v>
      </c>
      <c r="BP92" s="1038">
        <f>$H92*'Base Data'!BP92</f>
        <v>0</v>
      </c>
      <c r="BQ92" s="1038">
        <f>$H92*'Base Data'!BQ92</f>
        <v>0</v>
      </c>
      <c r="BR92" s="1038">
        <f>$H92*'Base Data'!BR92</f>
        <v>0</v>
      </c>
      <c r="BS92" s="1038">
        <f>$H92*'Base Data'!BS92</f>
        <v>0</v>
      </c>
      <c r="BT92" s="1038">
        <f>$H92*'Base Data'!BT92</f>
        <v>0</v>
      </c>
      <c r="BU92" s="1038">
        <f>$H92*'Base Data'!BU92</f>
        <v>0</v>
      </c>
      <c r="BV92" s="1038">
        <f>$H92*'Base Data'!BV92</f>
        <v>0</v>
      </c>
      <c r="BW92" s="1038">
        <f>$H92*'Base Data'!BW92</f>
        <v>0</v>
      </c>
      <c r="BX92" s="1038">
        <f>$H92*'Base Data'!BX92</f>
        <v>0</v>
      </c>
      <c r="BY92" s="1038">
        <f>$H92*'Base Data'!BY92</f>
        <v>0</v>
      </c>
      <c r="BZ92" s="1038">
        <f>$H92*'Base Data'!BZ92</f>
        <v>0</v>
      </c>
      <c r="CA92" s="1038">
        <f>$H92*'Base Data'!CA92</f>
        <v>0</v>
      </c>
      <c r="CB92" s="1038">
        <f>$H92*'Base Data'!CB92</f>
        <v>0</v>
      </c>
      <c r="CC92" s="1038">
        <f>$H92*'Base Data'!CC92</f>
        <v>0</v>
      </c>
      <c r="CD92" s="1038">
        <f>$H92*'Base Data'!CD92</f>
        <v>0</v>
      </c>
      <c r="CE92" s="1038">
        <f>$H92*'Base Data'!CE92</f>
        <v>0</v>
      </c>
      <c r="CF92" s="1038">
        <f>$H92*'Base Data'!CF92</f>
        <v>0</v>
      </c>
      <c r="CG92" s="1038">
        <f>$H92*'Base Data'!CG92</f>
        <v>0</v>
      </c>
      <c r="CH92" s="1038">
        <f>$H92*'Base Data'!CH92</f>
        <v>0</v>
      </c>
      <c r="CI92" s="1038">
        <f>$H92*'Base Data'!CI92</f>
        <v>0</v>
      </c>
      <c r="CJ92" s="1038">
        <f>$H92*'Base Data'!CJ92</f>
        <v>0</v>
      </c>
      <c r="CK92" s="1038">
        <f>$H92*'Base Data'!CK92</f>
        <v>0</v>
      </c>
      <c r="CL92" s="1038">
        <f>$H92*'Base Data'!CL92</f>
        <v>0</v>
      </c>
      <c r="CM92" s="1038">
        <f>$H92*'Base Data'!CM92</f>
        <v>0</v>
      </c>
      <c r="CN92" s="1038">
        <f>$H92*'Base Data'!CN92</f>
        <v>0</v>
      </c>
      <c r="CO92" s="1038">
        <f>$H92*'Base Data'!CO92</f>
        <v>0</v>
      </c>
      <c r="CP92" s="1038">
        <f>$H92*'Base Data'!CP92</f>
        <v>0</v>
      </c>
      <c r="CQ92" s="1038">
        <f>$H92*'Base Data'!CQ92</f>
        <v>0</v>
      </c>
      <c r="CR92" s="1038">
        <f>$H92*'Base Data'!CR92</f>
        <v>0</v>
      </c>
      <c r="CS92" s="1038">
        <f>$H92*'Base Data'!CS92</f>
        <v>0</v>
      </c>
      <c r="CT92" s="1038">
        <f>$H92*'Base Data'!CT92</f>
        <v>0</v>
      </c>
      <c r="CU92" s="1038">
        <f>$H92*'Base Data'!CU92</f>
        <v>0</v>
      </c>
      <c r="CV92" s="1038">
        <f>$H92*'Base Data'!CV92</f>
        <v>0</v>
      </c>
      <c r="CW92" s="1038">
        <f>$H92*'Base Data'!CW92</f>
        <v>0</v>
      </c>
      <c r="CX92" s="1038">
        <f>$H92*'Base Data'!CX92</f>
        <v>0</v>
      </c>
      <c r="CY92" s="1038">
        <f>$H92*'Base Data'!CY92</f>
        <v>0</v>
      </c>
      <c r="CZ92" s="1038">
        <f>$H92*'Base Data'!CZ92</f>
        <v>0</v>
      </c>
      <c r="DA92" s="1038">
        <f>$H92*'Base Data'!DA92</f>
        <v>0</v>
      </c>
      <c r="DB92" s="1038">
        <f>$H92*'Base Data'!DB92</f>
        <v>0</v>
      </c>
      <c r="DC92" s="1038">
        <f>$H92*'Base Data'!DC92</f>
        <v>0</v>
      </c>
      <c r="DD92" s="1038">
        <f>$H92*'Base Data'!DD92</f>
        <v>0</v>
      </c>
      <c r="DE92" s="1038">
        <f>$H92*'Base Data'!DE92</f>
        <v>0</v>
      </c>
      <c r="DF92" s="1038">
        <f>$H92*'Base Data'!DF92</f>
        <v>0</v>
      </c>
      <c r="DG92" s="1038">
        <f>$H92*'Base Data'!DG92</f>
        <v>0</v>
      </c>
      <c r="DH92" s="1038">
        <f>$H92*'Base Data'!DH92</f>
        <v>0</v>
      </c>
      <c r="DI92" s="1038">
        <f>$H92*'Base Data'!DI92</f>
        <v>0</v>
      </c>
      <c r="DJ92" s="1038">
        <f>$H92*'Base Data'!DJ92</f>
        <v>0</v>
      </c>
      <c r="DK92" s="1038">
        <f>$H92*'Base Data'!DK92</f>
        <v>0</v>
      </c>
      <c r="DL92" s="1043">
        <f>$H92*'Base Data'!DL92</f>
        <v>0</v>
      </c>
    </row>
    <row r="93" spans="1:116" s="206" customFormat="1" ht="19.5" customHeight="1">
      <c r="A93" s="207">
        <f>'LCR Weights'!N93</f>
        <v>0</v>
      </c>
      <c r="B93" s="207"/>
      <c r="C93" s="73"/>
      <c r="D93" s="218"/>
      <c r="E93" s="1021"/>
      <c r="F93" s="232" t="s">
        <v>71</v>
      </c>
      <c r="G93" s="1170"/>
      <c r="H93" s="528"/>
      <c r="I93" s="520"/>
      <c r="J93" s="521"/>
      <c r="K93" s="521"/>
      <c r="L93" s="521"/>
      <c r="M93" s="521"/>
      <c r="N93" s="521"/>
      <c r="O93" s="521"/>
      <c r="P93" s="521"/>
      <c r="Q93" s="521"/>
      <c r="R93" s="521"/>
      <c r="S93" s="521"/>
      <c r="T93" s="521"/>
      <c r="U93" s="521"/>
      <c r="V93" s="521"/>
      <c r="W93" s="521"/>
      <c r="X93" s="521"/>
      <c r="Y93" s="521"/>
      <c r="Z93" s="521"/>
      <c r="AA93" s="521"/>
      <c r="AB93" s="521"/>
      <c r="AC93" s="521"/>
      <c r="AD93" s="521"/>
      <c r="AE93" s="521"/>
      <c r="AF93" s="521"/>
      <c r="AG93" s="521"/>
      <c r="AH93" s="521"/>
      <c r="AI93" s="521"/>
      <c r="AJ93" s="521"/>
      <c r="AK93" s="521"/>
      <c r="AL93" s="521"/>
      <c r="AM93" s="521"/>
      <c r="AN93" s="521"/>
      <c r="AO93" s="521"/>
      <c r="AP93" s="521"/>
      <c r="AQ93" s="521"/>
      <c r="AR93" s="521"/>
      <c r="AS93" s="521"/>
      <c r="AT93" s="521"/>
      <c r="AU93" s="521"/>
      <c r="AV93" s="521"/>
      <c r="AW93" s="521"/>
      <c r="AX93" s="521"/>
      <c r="AY93" s="521"/>
      <c r="AZ93" s="521"/>
      <c r="BA93" s="521"/>
      <c r="BB93" s="521"/>
      <c r="BC93" s="521"/>
      <c r="BD93" s="521"/>
      <c r="BE93" s="521"/>
      <c r="BF93" s="521"/>
      <c r="BG93" s="521"/>
      <c r="BH93" s="521"/>
      <c r="BI93" s="521"/>
      <c r="BJ93" s="521"/>
      <c r="BK93" s="521"/>
      <c r="BL93" s="521"/>
      <c r="BM93" s="521"/>
      <c r="BN93" s="521"/>
      <c r="BO93" s="521"/>
      <c r="BP93" s="521"/>
      <c r="BQ93" s="521"/>
      <c r="BR93" s="521"/>
      <c r="BS93" s="521"/>
      <c r="BT93" s="521"/>
      <c r="BU93" s="521"/>
      <c r="BV93" s="521"/>
      <c r="BW93" s="521"/>
      <c r="BX93" s="521"/>
      <c r="BY93" s="521"/>
      <c r="BZ93" s="521"/>
      <c r="CA93" s="521"/>
      <c r="CB93" s="521"/>
      <c r="CC93" s="521"/>
      <c r="CD93" s="521"/>
      <c r="CE93" s="521"/>
      <c r="CF93" s="521"/>
      <c r="CG93" s="521"/>
      <c r="CH93" s="521"/>
      <c r="CI93" s="521"/>
      <c r="CJ93" s="521"/>
      <c r="CK93" s="521"/>
      <c r="CL93" s="521"/>
      <c r="CM93" s="521"/>
      <c r="CN93" s="521"/>
      <c r="CO93" s="521"/>
      <c r="CP93" s="521"/>
      <c r="CQ93" s="521"/>
      <c r="CR93" s="521"/>
      <c r="CS93" s="521"/>
      <c r="CT93" s="521"/>
      <c r="CU93" s="521"/>
      <c r="CV93" s="521"/>
      <c r="CW93" s="521"/>
      <c r="CX93" s="521"/>
      <c r="CY93" s="521"/>
      <c r="CZ93" s="521"/>
      <c r="DA93" s="521"/>
      <c r="DB93" s="521"/>
      <c r="DC93" s="521"/>
      <c r="DD93" s="521"/>
      <c r="DE93" s="521"/>
      <c r="DF93" s="521"/>
      <c r="DG93" s="521"/>
      <c r="DH93" s="521"/>
      <c r="DI93" s="521"/>
      <c r="DJ93" s="521"/>
      <c r="DK93" s="521"/>
      <c r="DL93" s="535"/>
    </row>
    <row r="94" spans="1:116" s="206" customFormat="1" ht="19.5" customHeight="1">
      <c r="A94" s="207">
        <f>'LCR Weights'!N94</f>
        <v>0</v>
      </c>
      <c r="B94" s="207"/>
      <c r="C94" s="73"/>
      <c r="D94" s="218"/>
      <c r="E94" s="1021"/>
      <c r="F94" s="88" t="s">
        <v>1175</v>
      </c>
      <c r="G94" s="1165">
        <f>'LCR Weights'!M94</f>
        <v>0</v>
      </c>
      <c r="H94" s="811">
        <f>IF(Metrics!$I$7="Reported weights",'LCR Weights'!H94,'LCR Weights'!K94)</f>
        <v>0</v>
      </c>
      <c r="I94" s="520"/>
      <c r="J94" s="758">
        <f>IF('LCR Weights'!$N94=0,1,0)*('Base Data'!J94+'Base Data'!I94)*G94</f>
        <v>0</v>
      </c>
      <c r="K94" s="31">
        <f>'LCR Weights'!$N94*($G94*('Base Data'!$I94+'Base Data'!$J94)/30)+($H94*'Base Data'!K94)</f>
        <v>0</v>
      </c>
      <c r="L94" s="31">
        <f>'LCR Weights'!$N94*($G94*('Base Data'!$I94+'Base Data'!$J94)/30)+($H94*'Base Data'!L94)</f>
        <v>0</v>
      </c>
      <c r="M94" s="31">
        <f>'LCR Weights'!$N94*($G94*('Base Data'!$I94+'Base Data'!$J94)/30)+($H94*'Base Data'!M94)</f>
        <v>0</v>
      </c>
      <c r="N94" s="31">
        <f>'LCR Weights'!$N94*($G94*('Base Data'!$I94+'Base Data'!$J94)/30)+($H94*'Base Data'!N94)</f>
        <v>0</v>
      </c>
      <c r="O94" s="31">
        <f>'LCR Weights'!$N94*($G94*('Base Data'!$I94+'Base Data'!$J94)/30)+($H94*'Base Data'!O94)</f>
        <v>0</v>
      </c>
      <c r="P94" s="31">
        <f>'LCR Weights'!$N94*($G94*('Base Data'!$I94+'Base Data'!$J94)/30)+($H94*'Base Data'!P94)</f>
        <v>0</v>
      </c>
      <c r="Q94" s="31">
        <f>'LCR Weights'!$N94*($G94*('Base Data'!$I94+'Base Data'!$J94)/30)+($H94*'Base Data'!Q94)</f>
        <v>0</v>
      </c>
      <c r="R94" s="31">
        <f>'LCR Weights'!$N94*($G94*('Base Data'!$I94+'Base Data'!$J94)/30)+($H94*'Base Data'!R94)</f>
        <v>0</v>
      </c>
      <c r="S94" s="31">
        <f>'LCR Weights'!$N94*($G94*('Base Data'!$I94+'Base Data'!$J94)/30)+($H94*'Base Data'!S94)</f>
        <v>0</v>
      </c>
      <c r="T94" s="31">
        <f>'LCR Weights'!$N94*($G94*('Base Data'!$I94+'Base Data'!$J94)/30)+($H94*'Base Data'!T94)</f>
        <v>0</v>
      </c>
      <c r="U94" s="31">
        <f>'LCR Weights'!$N94*($G94*('Base Data'!$I94+'Base Data'!$J94)/30)+($H94*'Base Data'!U94)</f>
        <v>0</v>
      </c>
      <c r="V94" s="31">
        <f>'LCR Weights'!$N94*($G94*('Base Data'!$I94+'Base Data'!$J94)/30)+($H94*'Base Data'!V94)</f>
        <v>0</v>
      </c>
      <c r="W94" s="31">
        <f>'LCR Weights'!$N94*($G94*('Base Data'!$I94+'Base Data'!$J94)/30)+($H94*'Base Data'!W94)</f>
        <v>0</v>
      </c>
      <c r="X94" s="31">
        <f>'LCR Weights'!$N94*($G94*('Base Data'!$I94+'Base Data'!$J94)/30)+($H94*'Base Data'!X94)</f>
        <v>0</v>
      </c>
      <c r="Y94" s="31">
        <f>'LCR Weights'!$N94*($G94*('Base Data'!$I94+'Base Data'!$J94)/30)+($H94*'Base Data'!Y94)</f>
        <v>0</v>
      </c>
      <c r="Z94" s="31">
        <f>'LCR Weights'!$N94*($G94*('Base Data'!$I94+'Base Data'!$J94)/30)+($H94*'Base Data'!Z94)</f>
        <v>0</v>
      </c>
      <c r="AA94" s="31">
        <f>'LCR Weights'!$N94*($G94*('Base Data'!$I94+'Base Data'!$J94)/30)+($H94*'Base Data'!AA94)</f>
        <v>0</v>
      </c>
      <c r="AB94" s="31">
        <f>'LCR Weights'!$N94*($G94*('Base Data'!$I94+'Base Data'!$J94)/30)+($H94*'Base Data'!AB94)</f>
        <v>0</v>
      </c>
      <c r="AC94" s="31">
        <f>'LCR Weights'!$N94*($G94*('Base Data'!$I94+'Base Data'!$J94)/30)+($H94*'Base Data'!AC94)</f>
        <v>0</v>
      </c>
      <c r="AD94" s="31">
        <f>'LCR Weights'!$N94*($G94*('Base Data'!$I94+'Base Data'!$J94)/30)+($H94*'Base Data'!AD94)</f>
        <v>0</v>
      </c>
      <c r="AE94" s="31">
        <f>'LCR Weights'!$N94*($G94*('Base Data'!$I94+'Base Data'!$J94)/30)+($H94*'Base Data'!AE94)</f>
        <v>0</v>
      </c>
      <c r="AF94" s="31">
        <f>'LCR Weights'!$N94*($G94*('Base Data'!$I94+'Base Data'!$J94)/30)+($H94*'Base Data'!AF94)</f>
        <v>0</v>
      </c>
      <c r="AG94" s="31">
        <f>'LCR Weights'!$N94*($G94*('Base Data'!$I94+'Base Data'!$J94)/30)+($H94*'Base Data'!AG94)</f>
        <v>0</v>
      </c>
      <c r="AH94" s="31">
        <f>'LCR Weights'!$N94*($G94*('Base Data'!$I94+'Base Data'!$J94)/30)+($H94*'Base Data'!AH94)</f>
        <v>0</v>
      </c>
      <c r="AI94" s="31">
        <f>'LCR Weights'!$N94*($G94*('Base Data'!$I94+'Base Data'!$J94)/30)+($H94*'Base Data'!AI94)</f>
        <v>0</v>
      </c>
      <c r="AJ94" s="31">
        <f>'LCR Weights'!$N94*($G94*('Base Data'!$I94+'Base Data'!$J94)/30)+($H94*'Base Data'!AJ94)</f>
        <v>0</v>
      </c>
      <c r="AK94" s="31">
        <f>'LCR Weights'!$N94*($G94*('Base Data'!$I94+'Base Data'!$J94)/30)+($H94*'Base Data'!AK94)</f>
        <v>0</v>
      </c>
      <c r="AL94" s="31">
        <f>'LCR Weights'!$N94*($G94*('Base Data'!$I94+'Base Data'!$J94)/30)+($H94*'Base Data'!AL94)</f>
        <v>0</v>
      </c>
      <c r="AM94" s="31">
        <f>'LCR Weights'!$N94*($G94*('Base Data'!$I94+'Base Data'!$J94)/30)+($H94*'Base Data'!AM94)</f>
        <v>0</v>
      </c>
      <c r="AN94" s="31">
        <f>'LCR Weights'!$N94*($G94*('Base Data'!$I94+'Base Data'!$J94)/30)+($H94*'Base Data'!AN94)</f>
        <v>0</v>
      </c>
      <c r="AO94" s="758">
        <f>$H94*'Base Data'!AO94</f>
        <v>0</v>
      </c>
      <c r="AP94" s="758">
        <f>$H94*'Base Data'!AP94</f>
        <v>0</v>
      </c>
      <c r="AQ94" s="758">
        <f>$H94*'Base Data'!AQ94</f>
        <v>0</v>
      </c>
      <c r="AR94" s="758">
        <f>$H94*'Base Data'!AR94</f>
        <v>0</v>
      </c>
      <c r="AS94" s="758">
        <f>$H94*'Base Data'!AS94</f>
        <v>0</v>
      </c>
      <c r="AT94" s="758">
        <f>$H94*'Base Data'!AT94</f>
        <v>0</v>
      </c>
      <c r="AU94" s="758">
        <f>$H94*'Base Data'!AU94</f>
        <v>0</v>
      </c>
      <c r="AV94" s="758">
        <f>$H94*'Base Data'!AV94</f>
        <v>0</v>
      </c>
      <c r="AW94" s="758">
        <f>$H94*'Base Data'!AW94</f>
        <v>0</v>
      </c>
      <c r="AX94" s="758">
        <f>$H94*'Base Data'!AX94</f>
        <v>0</v>
      </c>
      <c r="AY94" s="758">
        <f>$H94*'Base Data'!AY94</f>
        <v>0</v>
      </c>
      <c r="AZ94" s="758">
        <f>$H94*'Base Data'!AZ94</f>
        <v>0</v>
      </c>
      <c r="BA94" s="758">
        <f>$H94*'Base Data'!BA94</f>
        <v>0</v>
      </c>
      <c r="BB94" s="758">
        <f>$H94*'Base Data'!BB94</f>
        <v>0</v>
      </c>
      <c r="BC94" s="758">
        <f>$H94*'Base Data'!BC94</f>
        <v>0</v>
      </c>
      <c r="BD94" s="758">
        <f>$H94*'Base Data'!BD94</f>
        <v>0</v>
      </c>
      <c r="BE94" s="758">
        <f>$H94*'Base Data'!BE94</f>
        <v>0</v>
      </c>
      <c r="BF94" s="758">
        <f>$H94*'Base Data'!BF94</f>
        <v>0</v>
      </c>
      <c r="BG94" s="758">
        <f>$H94*'Base Data'!BG94</f>
        <v>0</v>
      </c>
      <c r="BH94" s="758">
        <f>$H94*'Base Data'!BH94</f>
        <v>0</v>
      </c>
      <c r="BI94" s="758">
        <f>$H94*'Base Data'!BI94</f>
        <v>0</v>
      </c>
      <c r="BJ94" s="758">
        <f>$H94*'Base Data'!BJ94</f>
        <v>0</v>
      </c>
      <c r="BK94" s="758">
        <f>$H94*'Base Data'!BK94</f>
        <v>0</v>
      </c>
      <c r="BL94" s="758">
        <f>$H94*'Base Data'!BL94</f>
        <v>0</v>
      </c>
      <c r="BM94" s="758">
        <f>$H94*'Base Data'!BM94</f>
        <v>0</v>
      </c>
      <c r="BN94" s="758">
        <f>$H94*'Base Data'!BN94</f>
        <v>0</v>
      </c>
      <c r="BO94" s="758">
        <f>$H94*'Base Data'!BO94</f>
        <v>0</v>
      </c>
      <c r="BP94" s="758">
        <f>$H94*'Base Data'!BP94</f>
        <v>0</v>
      </c>
      <c r="BQ94" s="758">
        <f>$H94*'Base Data'!BQ94</f>
        <v>0</v>
      </c>
      <c r="BR94" s="758">
        <f>$H94*'Base Data'!BR94</f>
        <v>0</v>
      </c>
      <c r="BS94" s="758">
        <f>$H94*'Base Data'!BS94</f>
        <v>0</v>
      </c>
      <c r="BT94" s="758">
        <f>$H94*'Base Data'!BT94</f>
        <v>0</v>
      </c>
      <c r="BU94" s="758">
        <f>$H94*'Base Data'!BU94</f>
        <v>0</v>
      </c>
      <c r="BV94" s="758">
        <f>$H94*'Base Data'!BV94</f>
        <v>0</v>
      </c>
      <c r="BW94" s="758">
        <f>$H94*'Base Data'!BW94</f>
        <v>0</v>
      </c>
      <c r="BX94" s="758">
        <f>$H94*'Base Data'!BX94</f>
        <v>0</v>
      </c>
      <c r="BY94" s="758">
        <f>$H94*'Base Data'!BY94</f>
        <v>0</v>
      </c>
      <c r="BZ94" s="758">
        <f>$H94*'Base Data'!BZ94</f>
        <v>0</v>
      </c>
      <c r="CA94" s="758">
        <f>$H94*'Base Data'!CA94</f>
        <v>0</v>
      </c>
      <c r="CB94" s="758">
        <f>$H94*'Base Data'!CB94</f>
        <v>0</v>
      </c>
      <c r="CC94" s="758">
        <f>$H94*'Base Data'!CC94</f>
        <v>0</v>
      </c>
      <c r="CD94" s="758">
        <f>$H94*'Base Data'!CD94</f>
        <v>0</v>
      </c>
      <c r="CE94" s="758">
        <f>$H94*'Base Data'!CE94</f>
        <v>0</v>
      </c>
      <c r="CF94" s="758">
        <f>$H94*'Base Data'!CF94</f>
        <v>0</v>
      </c>
      <c r="CG94" s="758">
        <f>$H94*'Base Data'!CG94</f>
        <v>0</v>
      </c>
      <c r="CH94" s="758">
        <f>$H94*'Base Data'!CH94</f>
        <v>0</v>
      </c>
      <c r="CI94" s="758">
        <f>$H94*'Base Data'!CI94</f>
        <v>0</v>
      </c>
      <c r="CJ94" s="758">
        <f>$H94*'Base Data'!CJ94</f>
        <v>0</v>
      </c>
      <c r="CK94" s="758">
        <f>$H94*'Base Data'!CK94</f>
        <v>0</v>
      </c>
      <c r="CL94" s="758">
        <f>$H94*'Base Data'!CL94</f>
        <v>0</v>
      </c>
      <c r="CM94" s="758">
        <f>$H94*'Base Data'!CM94</f>
        <v>0</v>
      </c>
      <c r="CN94" s="758">
        <f>$H94*'Base Data'!CN94</f>
        <v>0</v>
      </c>
      <c r="CO94" s="758">
        <f>$H94*'Base Data'!CO94</f>
        <v>0</v>
      </c>
      <c r="CP94" s="758">
        <f>$H94*'Base Data'!CP94</f>
        <v>0</v>
      </c>
      <c r="CQ94" s="758">
        <f>$H94*'Base Data'!CQ94</f>
        <v>0</v>
      </c>
      <c r="CR94" s="758">
        <f>$H94*'Base Data'!CR94</f>
        <v>0</v>
      </c>
      <c r="CS94" s="758">
        <f>$H94*'Base Data'!CS94</f>
        <v>0</v>
      </c>
      <c r="CT94" s="758">
        <f>$H94*'Base Data'!CT94</f>
        <v>0</v>
      </c>
      <c r="CU94" s="758">
        <f>$H94*'Base Data'!CU94</f>
        <v>0</v>
      </c>
      <c r="CV94" s="758">
        <f>$H94*'Base Data'!CV94</f>
        <v>0</v>
      </c>
      <c r="CW94" s="758">
        <f>$H94*'Base Data'!CW94</f>
        <v>0</v>
      </c>
      <c r="CX94" s="758">
        <f>$H94*'Base Data'!CX94</f>
        <v>0</v>
      </c>
      <c r="CY94" s="758">
        <f>$H94*'Base Data'!CY94</f>
        <v>0</v>
      </c>
      <c r="CZ94" s="758">
        <f>$H94*'Base Data'!CZ94</f>
        <v>0</v>
      </c>
      <c r="DA94" s="758">
        <f>$H94*'Base Data'!DA94</f>
        <v>0</v>
      </c>
      <c r="DB94" s="758">
        <f>$H94*'Base Data'!DB94</f>
        <v>0</v>
      </c>
      <c r="DC94" s="758">
        <f>$H94*'Base Data'!DC94</f>
        <v>0</v>
      </c>
      <c r="DD94" s="758">
        <f>$H94*'Base Data'!DD94</f>
        <v>0</v>
      </c>
      <c r="DE94" s="758">
        <f>$H94*'Base Data'!DE94</f>
        <v>0</v>
      </c>
      <c r="DF94" s="758">
        <f>$H94*'Base Data'!DF94</f>
        <v>0</v>
      </c>
      <c r="DG94" s="758">
        <f>$H94*'Base Data'!DG94</f>
        <v>0</v>
      </c>
      <c r="DH94" s="758">
        <f>$H94*'Base Data'!DH94</f>
        <v>0</v>
      </c>
      <c r="DI94" s="758">
        <f>$H94*'Base Data'!DI94</f>
        <v>0</v>
      </c>
      <c r="DJ94" s="758">
        <f>$H94*'Base Data'!DJ94</f>
        <v>0</v>
      </c>
      <c r="DK94" s="758">
        <f>$H94*'Base Data'!DK94</f>
        <v>0</v>
      </c>
      <c r="DL94" s="519">
        <f>$H94*'Base Data'!DL94</f>
        <v>0</v>
      </c>
    </row>
    <row r="95" spans="1:116" s="222" customFormat="1" ht="11.25" customHeight="1">
      <c r="A95" s="207">
        <f>'LCR Weights'!N95</f>
        <v>0</v>
      </c>
      <c r="B95" s="207"/>
      <c r="C95" s="389"/>
      <c r="D95" s="218"/>
      <c r="E95" s="219"/>
      <c r="F95" s="1019" t="s">
        <v>75</v>
      </c>
      <c r="G95" s="528"/>
      <c r="H95" s="528"/>
      <c r="I95" s="520"/>
      <c r="J95" s="521"/>
      <c r="K95" s="521"/>
      <c r="L95" s="521"/>
      <c r="M95" s="521"/>
      <c r="N95" s="521"/>
      <c r="O95" s="521"/>
      <c r="P95" s="521"/>
      <c r="Q95" s="521"/>
      <c r="R95" s="521"/>
      <c r="S95" s="521"/>
      <c r="T95" s="521"/>
      <c r="U95" s="521"/>
      <c r="V95" s="521"/>
      <c r="W95" s="521"/>
      <c r="X95" s="521"/>
      <c r="Y95" s="521"/>
      <c r="Z95" s="521"/>
      <c r="AA95" s="521"/>
      <c r="AB95" s="521"/>
      <c r="AC95" s="521"/>
      <c r="AD95" s="521"/>
      <c r="AE95" s="521"/>
      <c r="AF95" s="521"/>
      <c r="AG95" s="521"/>
      <c r="AH95" s="521"/>
      <c r="AI95" s="521"/>
      <c r="AJ95" s="521"/>
      <c r="AK95" s="521"/>
      <c r="AL95" s="521"/>
      <c r="AM95" s="521"/>
      <c r="AN95" s="521"/>
      <c r="AO95" s="521"/>
      <c r="AP95" s="521"/>
      <c r="AQ95" s="521"/>
      <c r="AR95" s="521"/>
      <c r="AS95" s="521"/>
      <c r="AT95" s="521"/>
      <c r="AU95" s="521"/>
      <c r="AV95" s="521"/>
      <c r="AW95" s="521"/>
      <c r="AX95" s="521"/>
      <c r="AY95" s="521"/>
      <c r="AZ95" s="521"/>
      <c r="BA95" s="521"/>
      <c r="BB95" s="521"/>
      <c r="BC95" s="521"/>
      <c r="BD95" s="521"/>
      <c r="BE95" s="521"/>
      <c r="BF95" s="521"/>
      <c r="BG95" s="521"/>
      <c r="BH95" s="521"/>
      <c r="BI95" s="521"/>
      <c r="BJ95" s="521"/>
      <c r="BK95" s="521"/>
      <c r="BL95" s="521"/>
      <c r="BM95" s="521"/>
      <c r="BN95" s="521"/>
      <c r="BO95" s="521"/>
      <c r="BP95" s="521"/>
      <c r="BQ95" s="521"/>
      <c r="BR95" s="521"/>
      <c r="BS95" s="521"/>
      <c r="BT95" s="521"/>
      <c r="BU95" s="521"/>
      <c r="BV95" s="521"/>
      <c r="BW95" s="521"/>
      <c r="BX95" s="521"/>
      <c r="BY95" s="521"/>
      <c r="BZ95" s="521"/>
      <c r="CA95" s="521"/>
      <c r="CB95" s="521"/>
      <c r="CC95" s="521"/>
      <c r="CD95" s="521"/>
      <c r="CE95" s="521"/>
      <c r="CF95" s="521"/>
      <c r="CG95" s="521"/>
      <c r="CH95" s="521"/>
      <c r="CI95" s="521"/>
      <c r="CJ95" s="521"/>
      <c r="CK95" s="521"/>
      <c r="CL95" s="521"/>
      <c r="CM95" s="521"/>
      <c r="CN95" s="521"/>
      <c r="CO95" s="521"/>
      <c r="CP95" s="521"/>
      <c r="CQ95" s="521"/>
      <c r="CR95" s="521"/>
      <c r="CS95" s="521"/>
      <c r="CT95" s="521"/>
      <c r="CU95" s="521"/>
      <c r="CV95" s="521"/>
      <c r="CW95" s="521"/>
      <c r="CX95" s="521"/>
      <c r="CY95" s="521"/>
      <c r="CZ95" s="521"/>
      <c r="DA95" s="521"/>
      <c r="DB95" s="521"/>
      <c r="DC95" s="521"/>
      <c r="DD95" s="521"/>
      <c r="DE95" s="521"/>
      <c r="DF95" s="521"/>
      <c r="DG95" s="521"/>
      <c r="DH95" s="521"/>
      <c r="DI95" s="521"/>
      <c r="DJ95" s="521"/>
      <c r="DK95" s="521"/>
      <c r="DL95" s="535"/>
    </row>
    <row r="96" spans="1:116" s="222" customFormat="1" ht="11.25" customHeight="1">
      <c r="A96" s="207">
        <f>'LCR Weights'!N96</f>
        <v>0</v>
      </c>
      <c r="B96" s="207"/>
      <c r="C96" s="389"/>
      <c r="D96" s="218"/>
      <c r="E96" s="219"/>
      <c r="F96" s="803" t="s">
        <v>77</v>
      </c>
      <c r="G96" s="528"/>
      <c r="H96" s="528"/>
      <c r="I96" s="520"/>
      <c r="J96" s="521"/>
      <c r="K96" s="521"/>
      <c r="L96" s="521"/>
      <c r="M96" s="521"/>
      <c r="N96" s="521"/>
      <c r="O96" s="521"/>
      <c r="P96" s="521"/>
      <c r="Q96" s="521"/>
      <c r="R96" s="521"/>
      <c r="S96" s="521"/>
      <c r="T96" s="521"/>
      <c r="U96" s="521"/>
      <c r="V96" s="521"/>
      <c r="W96" s="521"/>
      <c r="X96" s="521"/>
      <c r="Y96" s="521"/>
      <c r="Z96" s="521"/>
      <c r="AA96" s="521"/>
      <c r="AB96" s="521"/>
      <c r="AC96" s="521"/>
      <c r="AD96" s="521"/>
      <c r="AE96" s="521"/>
      <c r="AF96" s="521"/>
      <c r="AG96" s="521"/>
      <c r="AH96" s="521"/>
      <c r="AI96" s="521"/>
      <c r="AJ96" s="521"/>
      <c r="AK96" s="521"/>
      <c r="AL96" s="521"/>
      <c r="AM96" s="521"/>
      <c r="AN96" s="521"/>
      <c r="AO96" s="521"/>
      <c r="AP96" s="521"/>
      <c r="AQ96" s="521"/>
      <c r="AR96" s="521"/>
      <c r="AS96" s="521"/>
      <c r="AT96" s="521"/>
      <c r="AU96" s="521"/>
      <c r="AV96" s="521"/>
      <c r="AW96" s="521"/>
      <c r="AX96" s="521"/>
      <c r="AY96" s="521"/>
      <c r="AZ96" s="521"/>
      <c r="BA96" s="521"/>
      <c r="BB96" s="521"/>
      <c r="BC96" s="521"/>
      <c r="BD96" s="521"/>
      <c r="BE96" s="521"/>
      <c r="BF96" s="521"/>
      <c r="BG96" s="521"/>
      <c r="BH96" s="521"/>
      <c r="BI96" s="521"/>
      <c r="BJ96" s="521"/>
      <c r="BK96" s="521"/>
      <c r="BL96" s="521"/>
      <c r="BM96" s="521"/>
      <c r="BN96" s="521"/>
      <c r="BO96" s="521"/>
      <c r="BP96" s="521"/>
      <c r="BQ96" s="521"/>
      <c r="BR96" s="521"/>
      <c r="BS96" s="521"/>
      <c r="BT96" s="521"/>
      <c r="BU96" s="521"/>
      <c r="BV96" s="521"/>
      <c r="BW96" s="521"/>
      <c r="BX96" s="521"/>
      <c r="BY96" s="521"/>
      <c r="BZ96" s="521"/>
      <c r="CA96" s="521"/>
      <c r="CB96" s="521"/>
      <c r="CC96" s="521"/>
      <c r="CD96" s="521"/>
      <c r="CE96" s="521"/>
      <c r="CF96" s="521"/>
      <c r="CG96" s="521"/>
      <c r="CH96" s="521"/>
      <c r="CI96" s="521"/>
      <c r="CJ96" s="521"/>
      <c r="CK96" s="521"/>
      <c r="CL96" s="521"/>
      <c r="CM96" s="521"/>
      <c r="CN96" s="521"/>
      <c r="CO96" s="521"/>
      <c r="CP96" s="521"/>
      <c r="CQ96" s="521"/>
      <c r="CR96" s="521"/>
      <c r="CS96" s="521"/>
      <c r="CT96" s="521"/>
      <c r="CU96" s="521"/>
      <c r="CV96" s="521"/>
      <c r="CW96" s="521"/>
      <c r="CX96" s="521"/>
      <c r="CY96" s="521"/>
      <c r="CZ96" s="521"/>
      <c r="DA96" s="521"/>
      <c r="DB96" s="521"/>
      <c r="DC96" s="521"/>
      <c r="DD96" s="521"/>
      <c r="DE96" s="521"/>
      <c r="DF96" s="521"/>
      <c r="DG96" s="521"/>
      <c r="DH96" s="521"/>
      <c r="DI96" s="521"/>
      <c r="DJ96" s="521"/>
      <c r="DK96" s="521"/>
      <c r="DL96" s="535"/>
    </row>
    <row r="97" spans="1:116" s="222" customFormat="1" ht="11.25" customHeight="1">
      <c r="A97" s="207">
        <f>'LCR Weights'!N97</f>
        <v>0</v>
      </c>
      <c r="B97" s="207"/>
      <c r="C97" s="389"/>
      <c r="D97" s="795"/>
      <c r="E97" s="798"/>
      <c r="F97" s="231" t="s">
        <v>79</v>
      </c>
      <c r="G97" s="811">
        <f>'LCR Weights'!M97</f>
        <v>7.0000000000000007E-2</v>
      </c>
      <c r="H97" s="811">
        <f>IF(Metrics!$I$7="Reported weights",'LCR Weights'!H97,'LCR Weights'!K97)</f>
        <v>7.0000000000000007E-2</v>
      </c>
      <c r="I97" s="536"/>
      <c r="J97" s="758">
        <f>IF('LCR Weights'!$N97=0,1,0)*('Base Data'!J97+'Base Data'!I97)*G97</f>
        <v>0</v>
      </c>
      <c r="K97" s="31">
        <f>'LCR Weights'!$N97*($G97*('Base Data'!$I97+'Base Data'!$J97)/30)+($H97*'Base Data'!K97)</f>
        <v>0</v>
      </c>
      <c r="L97" s="31">
        <f>'LCR Weights'!$N97*($G97*('Base Data'!$I97+'Base Data'!$J97)/30)+($H97*'Base Data'!L97)</f>
        <v>0</v>
      </c>
      <c r="M97" s="31">
        <f>'LCR Weights'!$N97*($G97*('Base Data'!$I97+'Base Data'!$J97)/30)+($H97*'Base Data'!M97)</f>
        <v>0</v>
      </c>
      <c r="N97" s="31">
        <f>'LCR Weights'!$N97*($G97*('Base Data'!$I97+'Base Data'!$J97)/30)+($H97*'Base Data'!N97)</f>
        <v>0</v>
      </c>
      <c r="O97" s="31">
        <f>'LCR Weights'!$N97*($G97*('Base Data'!$I97+'Base Data'!$J97)/30)+($H97*'Base Data'!O97)</f>
        <v>0</v>
      </c>
      <c r="P97" s="31">
        <f>'LCR Weights'!$N97*($G97*('Base Data'!$I97+'Base Data'!$J97)/30)+($H97*'Base Data'!P97)</f>
        <v>0</v>
      </c>
      <c r="Q97" s="31">
        <f>'LCR Weights'!$N97*($G97*('Base Data'!$I97+'Base Data'!$J97)/30)+($H97*'Base Data'!Q97)</f>
        <v>0</v>
      </c>
      <c r="R97" s="31">
        <f>'LCR Weights'!$N97*($G97*('Base Data'!$I97+'Base Data'!$J97)/30)+($H97*'Base Data'!R97)</f>
        <v>0</v>
      </c>
      <c r="S97" s="31">
        <f>'LCR Weights'!$N97*($G97*('Base Data'!$I97+'Base Data'!$J97)/30)+($H97*'Base Data'!S97)</f>
        <v>0</v>
      </c>
      <c r="T97" s="31">
        <f>'LCR Weights'!$N97*($G97*('Base Data'!$I97+'Base Data'!$J97)/30)+($H97*'Base Data'!T97)</f>
        <v>0</v>
      </c>
      <c r="U97" s="31">
        <f>'LCR Weights'!$N97*($G97*('Base Data'!$I97+'Base Data'!$J97)/30)+($H97*'Base Data'!U97)</f>
        <v>0</v>
      </c>
      <c r="V97" s="31">
        <f>'LCR Weights'!$N97*($G97*('Base Data'!$I97+'Base Data'!$J97)/30)+($H97*'Base Data'!V97)</f>
        <v>0</v>
      </c>
      <c r="W97" s="31">
        <f>'LCR Weights'!$N97*($G97*('Base Data'!$I97+'Base Data'!$J97)/30)+($H97*'Base Data'!W97)</f>
        <v>0</v>
      </c>
      <c r="X97" s="31">
        <f>'LCR Weights'!$N97*($G97*('Base Data'!$I97+'Base Data'!$J97)/30)+($H97*'Base Data'!X97)</f>
        <v>0</v>
      </c>
      <c r="Y97" s="31">
        <f>'LCR Weights'!$N97*($G97*('Base Data'!$I97+'Base Data'!$J97)/30)+($H97*'Base Data'!Y97)</f>
        <v>0</v>
      </c>
      <c r="Z97" s="31">
        <f>'LCR Weights'!$N97*($G97*('Base Data'!$I97+'Base Data'!$J97)/30)+($H97*'Base Data'!Z97)</f>
        <v>0</v>
      </c>
      <c r="AA97" s="31">
        <f>'LCR Weights'!$N97*($G97*('Base Data'!$I97+'Base Data'!$J97)/30)+($H97*'Base Data'!AA97)</f>
        <v>0</v>
      </c>
      <c r="AB97" s="31">
        <f>'LCR Weights'!$N97*($G97*('Base Data'!$I97+'Base Data'!$J97)/30)+($H97*'Base Data'!AB97)</f>
        <v>0</v>
      </c>
      <c r="AC97" s="31">
        <f>'LCR Weights'!$N97*($G97*('Base Data'!$I97+'Base Data'!$J97)/30)+($H97*'Base Data'!AC97)</f>
        <v>0</v>
      </c>
      <c r="AD97" s="31">
        <f>'LCR Weights'!$N97*($G97*('Base Data'!$I97+'Base Data'!$J97)/30)+($H97*'Base Data'!AD97)</f>
        <v>0</v>
      </c>
      <c r="AE97" s="31">
        <f>'LCR Weights'!$N97*($G97*('Base Data'!$I97+'Base Data'!$J97)/30)+($H97*'Base Data'!AE97)</f>
        <v>0</v>
      </c>
      <c r="AF97" s="31">
        <f>'LCR Weights'!$N97*($G97*('Base Data'!$I97+'Base Data'!$J97)/30)+($H97*'Base Data'!AF97)</f>
        <v>0</v>
      </c>
      <c r="AG97" s="31">
        <f>'LCR Weights'!$N97*($G97*('Base Data'!$I97+'Base Data'!$J97)/30)+($H97*'Base Data'!AG97)</f>
        <v>0</v>
      </c>
      <c r="AH97" s="31">
        <f>'LCR Weights'!$N97*($G97*('Base Data'!$I97+'Base Data'!$J97)/30)+($H97*'Base Data'!AH97)</f>
        <v>0</v>
      </c>
      <c r="AI97" s="31">
        <f>'LCR Weights'!$N97*($G97*('Base Data'!$I97+'Base Data'!$J97)/30)+($H97*'Base Data'!AI97)</f>
        <v>0</v>
      </c>
      <c r="AJ97" s="31">
        <f>'LCR Weights'!$N97*($G97*('Base Data'!$I97+'Base Data'!$J97)/30)+($H97*'Base Data'!AJ97)</f>
        <v>0</v>
      </c>
      <c r="AK97" s="31">
        <f>'LCR Weights'!$N97*($G97*('Base Data'!$I97+'Base Data'!$J97)/30)+($H97*'Base Data'!AK97)</f>
        <v>0</v>
      </c>
      <c r="AL97" s="31">
        <f>'LCR Weights'!$N97*($G97*('Base Data'!$I97+'Base Data'!$J97)/30)+($H97*'Base Data'!AL97)</f>
        <v>0</v>
      </c>
      <c r="AM97" s="31">
        <f>'LCR Weights'!$N97*($G97*('Base Data'!$I97+'Base Data'!$J97)/30)+($H97*'Base Data'!AM97)</f>
        <v>0</v>
      </c>
      <c r="AN97" s="31">
        <f>'LCR Weights'!$N97*($G97*('Base Data'!$I97+'Base Data'!$J97)/30)+($H97*'Base Data'!AN97)</f>
        <v>0</v>
      </c>
      <c r="AO97" s="758">
        <f>$H97*'Base Data'!AO97</f>
        <v>0</v>
      </c>
      <c r="AP97" s="758">
        <f>$H97*'Base Data'!AP97</f>
        <v>0</v>
      </c>
      <c r="AQ97" s="758">
        <f>$H97*'Base Data'!AQ97</f>
        <v>0</v>
      </c>
      <c r="AR97" s="758">
        <f>$H97*'Base Data'!AR97</f>
        <v>0</v>
      </c>
      <c r="AS97" s="758">
        <f>$H97*'Base Data'!AS97</f>
        <v>0</v>
      </c>
      <c r="AT97" s="758">
        <f>$H97*'Base Data'!AT97</f>
        <v>0</v>
      </c>
      <c r="AU97" s="758">
        <f>$H97*'Base Data'!AU97</f>
        <v>0</v>
      </c>
      <c r="AV97" s="758">
        <f>$H97*'Base Data'!AV97</f>
        <v>0</v>
      </c>
      <c r="AW97" s="758">
        <f>$H97*'Base Data'!AW97</f>
        <v>0</v>
      </c>
      <c r="AX97" s="758">
        <f>$H97*'Base Data'!AX97</f>
        <v>0</v>
      </c>
      <c r="AY97" s="758">
        <f>$H97*'Base Data'!AY97</f>
        <v>0</v>
      </c>
      <c r="AZ97" s="758">
        <f>$H97*'Base Data'!AZ97</f>
        <v>0</v>
      </c>
      <c r="BA97" s="758">
        <f>$H97*'Base Data'!BA97</f>
        <v>0</v>
      </c>
      <c r="BB97" s="758">
        <f>$H97*'Base Data'!BB97</f>
        <v>0</v>
      </c>
      <c r="BC97" s="758">
        <f>$H97*'Base Data'!BC97</f>
        <v>0</v>
      </c>
      <c r="BD97" s="758">
        <f>$H97*'Base Data'!BD97</f>
        <v>0</v>
      </c>
      <c r="BE97" s="758">
        <f>$H97*'Base Data'!BE97</f>
        <v>0</v>
      </c>
      <c r="BF97" s="758">
        <f>$H97*'Base Data'!BF97</f>
        <v>0</v>
      </c>
      <c r="BG97" s="758">
        <f>$H97*'Base Data'!BG97</f>
        <v>0</v>
      </c>
      <c r="BH97" s="758">
        <f>$H97*'Base Data'!BH97</f>
        <v>0</v>
      </c>
      <c r="BI97" s="758">
        <f>$H97*'Base Data'!BI97</f>
        <v>0</v>
      </c>
      <c r="BJ97" s="758">
        <f>$H97*'Base Data'!BJ97</f>
        <v>0</v>
      </c>
      <c r="BK97" s="758">
        <f>$H97*'Base Data'!BK97</f>
        <v>0</v>
      </c>
      <c r="BL97" s="758">
        <f>$H97*'Base Data'!BL97</f>
        <v>0</v>
      </c>
      <c r="BM97" s="758">
        <f>$H97*'Base Data'!BM97</f>
        <v>0</v>
      </c>
      <c r="BN97" s="758">
        <f>$H97*'Base Data'!BN97</f>
        <v>0</v>
      </c>
      <c r="BO97" s="758">
        <f>$H97*'Base Data'!BO97</f>
        <v>0</v>
      </c>
      <c r="BP97" s="758">
        <f>$H97*'Base Data'!BP97</f>
        <v>0</v>
      </c>
      <c r="BQ97" s="758">
        <f>$H97*'Base Data'!BQ97</f>
        <v>0</v>
      </c>
      <c r="BR97" s="758">
        <f>$H97*'Base Data'!BR97</f>
        <v>0</v>
      </c>
      <c r="BS97" s="758">
        <f>$H97*'Base Data'!BS97</f>
        <v>0</v>
      </c>
      <c r="BT97" s="758">
        <f>$H97*'Base Data'!BT97</f>
        <v>0</v>
      </c>
      <c r="BU97" s="758">
        <f>$H97*'Base Data'!BU97</f>
        <v>0</v>
      </c>
      <c r="BV97" s="758">
        <f>$H97*'Base Data'!BV97</f>
        <v>0</v>
      </c>
      <c r="BW97" s="758">
        <f>$H97*'Base Data'!BW97</f>
        <v>0</v>
      </c>
      <c r="BX97" s="758">
        <f>$H97*'Base Data'!BX97</f>
        <v>0</v>
      </c>
      <c r="BY97" s="758">
        <f>$H97*'Base Data'!BY97</f>
        <v>0</v>
      </c>
      <c r="BZ97" s="758">
        <f>$H97*'Base Data'!BZ97</f>
        <v>0</v>
      </c>
      <c r="CA97" s="758">
        <f>$H97*'Base Data'!CA97</f>
        <v>0</v>
      </c>
      <c r="CB97" s="758">
        <f>$H97*'Base Data'!CB97</f>
        <v>0</v>
      </c>
      <c r="CC97" s="758">
        <f>$H97*'Base Data'!CC97</f>
        <v>0</v>
      </c>
      <c r="CD97" s="758">
        <f>$H97*'Base Data'!CD97</f>
        <v>0</v>
      </c>
      <c r="CE97" s="758">
        <f>$H97*'Base Data'!CE97</f>
        <v>0</v>
      </c>
      <c r="CF97" s="758">
        <f>$H97*'Base Data'!CF97</f>
        <v>0</v>
      </c>
      <c r="CG97" s="758">
        <f>$H97*'Base Data'!CG97</f>
        <v>0</v>
      </c>
      <c r="CH97" s="758">
        <f>$H97*'Base Data'!CH97</f>
        <v>0</v>
      </c>
      <c r="CI97" s="758">
        <f>$H97*'Base Data'!CI97</f>
        <v>0</v>
      </c>
      <c r="CJ97" s="758">
        <f>$H97*'Base Data'!CJ97</f>
        <v>0</v>
      </c>
      <c r="CK97" s="758">
        <f>$H97*'Base Data'!CK97</f>
        <v>0</v>
      </c>
      <c r="CL97" s="758">
        <f>$H97*'Base Data'!CL97</f>
        <v>0</v>
      </c>
      <c r="CM97" s="758">
        <f>$H97*'Base Data'!CM97</f>
        <v>0</v>
      </c>
      <c r="CN97" s="758">
        <f>$H97*'Base Data'!CN97</f>
        <v>0</v>
      </c>
      <c r="CO97" s="758">
        <f>$H97*'Base Data'!CO97</f>
        <v>0</v>
      </c>
      <c r="CP97" s="758">
        <f>$H97*'Base Data'!CP97</f>
        <v>0</v>
      </c>
      <c r="CQ97" s="758">
        <f>$H97*'Base Data'!CQ97</f>
        <v>0</v>
      </c>
      <c r="CR97" s="758">
        <f>$H97*'Base Data'!CR97</f>
        <v>0</v>
      </c>
      <c r="CS97" s="758">
        <f>$H97*'Base Data'!CS97</f>
        <v>0</v>
      </c>
      <c r="CT97" s="758">
        <f>$H97*'Base Data'!CT97</f>
        <v>0</v>
      </c>
      <c r="CU97" s="758">
        <f>$H97*'Base Data'!CU97</f>
        <v>0</v>
      </c>
      <c r="CV97" s="758">
        <f>$H97*'Base Data'!CV97</f>
        <v>0</v>
      </c>
      <c r="CW97" s="758">
        <f>$H97*'Base Data'!CW97</f>
        <v>0</v>
      </c>
      <c r="CX97" s="758">
        <f>$H97*'Base Data'!CX97</f>
        <v>0</v>
      </c>
      <c r="CY97" s="758">
        <f>$H97*'Base Data'!CY97</f>
        <v>0</v>
      </c>
      <c r="CZ97" s="758">
        <f>$H97*'Base Data'!CZ97</f>
        <v>0</v>
      </c>
      <c r="DA97" s="758">
        <f>$H97*'Base Data'!DA97</f>
        <v>0</v>
      </c>
      <c r="DB97" s="758">
        <f>$H97*'Base Data'!DB97</f>
        <v>0</v>
      </c>
      <c r="DC97" s="758">
        <f>$H97*'Base Data'!DC97</f>
        <v>0</v>
      </c>
      <c r="DD97" s="758">
        <f>$H97*'Base Data'!DD97</f>
        <v>0</v>
      </c>
      <c r="DE97" s="758">
        <f>$H97*'Base Data'!DE97</f>
        <v>0</v>
      </c>
      <c r="DF97" s="758">
        <f>$H97*'Base Data'!DF97</f>
        <v>0</v>
      </c>
      <c r="DG97" s="758">
        <f>$H97*'Base Data'!DG97</f>
        <v>0</v>
      </c>
      <c r="DH97" s="758">
        <f>$H97*'Base Data'!DH97</f>
        <v>0</v>
      </c>
      <c r="DI97" s="758">
        <f>$H97*'Base Data'!DI97</f>
        <v>0</v>
      </c>
      <c r="DJ97" s="758">
        <f>$H97*'Base Data'!DJ97</f>
        <v>0</v>
      </c>
      <c r="DK97" s="758">
        <f>$H97*'Base Data'!DK97</f>
        <v>0</v>
      </c>
      <c r="DL97" s="519">
        <f>$H97*'Base Data'!DL97</f>
        <v>0</v>
      </c>
    </row>
    <row r="98" spans="1:116" s="206" customFormat="1" ht="19.5" customHeight="1">
      <c r="A98" s="207">
        <f>'LCR Weights'!N98</f>
        <v>0</v>
      </c>
      <c r="B98" s="207"/>
      <c r="C98" s="73"/>
      <c r="D98" s="795"/>
      <c r="E98" s="798"/>
      <c r="F98" s="231" t="s">
        <v>81</v>
      </c>
      <c r="G98" s="811">
        <f>'LCR Weights'!M98</f>
        <v>0.15</v>
      </c>
      <c r="H98" s="811">
        <f>IF(Metrics!$I$7="Reported weights",'LCR Weights'!H98,'LCR Weights'!K98)</f>
        <v>0.15</v>
      </c>
      <c r="I98" s="518"/>
      <c r="J98" s="758">
        <f>IF('LCR Weights'!$N98=0,1,0)*('Base Data'!J98+'Base Data'!I98)*G98</f>
        <v>0</v>
      </c>
      <c r="K98" s="31">
        <f>'LCR Weights'!$N98*($G98*('Base Data'!$I98+'Base Data'!$J98)/30)+($H98*'Base Data'!K98)</f>
        <v>0</v>
      </c>
      <c r="L98" s="31">
        <f>'LCR Weights'!$N98*($G98*('Base Data'!$I98+'Base Data'!$J98)/30)+($H98*'Base Data'!L98)</f>
        <v>0</v>
      </c>
      <c r="M98" s="31">
        <f>'LCR Weights'!$N98*($G98*('Base Data'!$I98+'Base Data'!$J98)/30)+($H98*'Base Data'!M98)</f>
        <v>0</v>
      </c>
      <c r="N98" s="31">
        <f>'LCR Weights'!$N98*($G98*('Base Data'!$I98+'Base Data'!$J98)/30)+($H98*'Base Data'!N98)</f>
        <v>0</v>
      </c>
      <c r="O98" s="31">
        <f>'LCR Weights'!$N98*($G98*('Base Data'!$I98+'Base Data'!$J98)/30)+($H98*'Base Data'!O98)</f>
        <v>0</v>
      </c>
      <c r="P98" s="31">
        <f>'LCR Weights'!$N98*($G98*('Base Data'!$I98+'Base Data'!$J98)/30)+($H98*'Base Data'!P98)</f>
        <v>0</v>
      </c>
      <c r="Q98" s="31">
        <f>'LCR Weights'!$N98*($G98*('Base Data'!$I98+'Base Data'!$J98)/30)+($H98*'Base Data'!Q98)</f>
        <v>0</v>
      </c>
      <c r="R98" s="31">
        <f>'LCR Weights'!$N98*($G98*('Base Data'!$I98+'Base Data'!$J98)/30)+($H98*'Base Data'!R98)</f>
        <v>0</v>
      </c>
      <c r="S98" s="31">
        <f>'LCR Weights'!$N98*($G98*('Base Data'!$I98+'Base Data'!$J98)/30)+($H98*'Base Data'!S98)</f>
        <v>0</v>
      </c>
      <c r="T98" s="31">
        <f>'LCR Weights'!$N98*($G98*('Base Data'!$I98+'Base Data'!$J98)/30)+($H98*'Base Data'!T98)</f>
        <v>0</v>
      </c>
      <c r="U98" s="31">
        <f>'LCR Weights'!$N98*($G98*('Base Data'!$I98+'Base Data'!$J98)/30)+($H98*'Base Data'!U98)</f>
        <v>0</v>
      </c>
      <c r="V98" s="31">
        <f>'LCR Weights'!$N98*($G98*('Base Data'!$I98+'Base Data'!$J98)/30)+($H98*'Base Data'!V98)</f>
        <v>0</v>
      </c>
      <c r="W98" s="31">
        <f>'LCR Weights'!$N98*($G98*('Base Data'!$I98+'Base Data'!$J98)/30)+($H98*'Base Data'!W98)</f>
        <v>0</v>
      </c>
      <c r="X98" s="31">
        <f>'LCR Weights'!$N98*($G98*('Base Data'!$I98+'Base Data'!$J98)/30)+($H98*'Base Data'!X98)</f>
        <v>0</v>
      </c>
      <c r="Y98" s="31">
        <f>'LCR Weights'!$N98*($G98*('Base Data'!$I98+'Base Data'!$J98)/30)+($H98*'Base Data'!Y98)</f>
        <v>0</v>
      </c>
      <c r="Z98" s="31">
        <f>'LCR Weights'!$N98*($G98*('Base Data'!$I98+'Base Data'!$J98)/30)+($H98*'Base Data'!Z98)</f>
        <v>0</v>
      </c>
      <c r="AA98" s="31">
        <f>'LCR Weights'!$N98*($G98*('Base Data'!$I98+'Base Data'!$J98)/30)+($H98*'Base Data'!AA98)</f>
        <v>0</v>
      </c>
      <c r="AB98" s="31">
        <f>'LCR Weights'!$N98*($G98*('Base Data'!$I98+'Base Data'!$J98)/30)+($H98*'Base Data'!AB98)</f>
        <v>0</v>
      </c>
      <c r="AC98" s="31">
        <f>'LCR Weights'!$N98*($G98*('Base Data'!$I98+'Base Data'!$J98)/30)+($H98*'Base Data'!AC98)</f>
        <v>0</v>
      </c>
      <c r="AD98" s="31">
        <f>'LCR Weights'!$N98*($G98*('Base Data'!$I98+'Base Data'!$J98)/30)+($H98*'Base Data'!AD98)</f>
        <v>0</v>
      </c>
      <c r="AE98" s="31">
        <f>'LCR Weights'!$N98*($G98*('Base Data'!$I98+'Base Data'!$J98)/30)+($H98*'Base Data'!AE98)</f>
        <v>0</v>
      </c>
      <c r="AF98" s="31">
        <f>'LCR Weights'!$N98*($G98*('Base Data'!$I98+'Base Data'!$J98)/30)+($H98*'Base Data'!AF98)</f>
        <v>0</v>
      </c>
      <c r="AG98" s="31">
        <f>'LCR Weights'!$N98*($G98*('Base Data'!$I98+'Base Data'!$J98)/30)+($H98*'Base Data'!AG98)</f>
        <v>0</v>
      </c>
      <c r="AH98" s="31">
        <f>'LCR Weights'!$N98*($G98*('Base Data'!$I98+'Base Data'!$J98)/30)+($H98*'Base Data'!AH98)</f>
        <v>0</v>
      </c>
      <c r="AI98" s="31">
        <f>'LCR Weights'!$N98*($G98*('Base Data'!$I98+'Base Data'!$J98)/30)+($H98*'Base Data'!AI98)</f>
        <v>0</v>
      </c>
      <c r="AJ98" s="31">
        <f>'LCR Weights'!$N98*($G98*('Base Data'!$I98+'Base Data'!$J98)/30)+($H98*'Base Data'!AJ98)</f>
        <v>0</v>
      </c>
      <c r="AK98" s="31">
        <f>'LCR Weights'!$N98*($G98*('Base Data'!$I98+'Base Data'!$J98)/30)+($H98*'Base Data'!AK98)</f>
        <v>0</v>
      </c>
      <c r="AL98" s="31">
        <f>'LCR Weights'!$N98*($G98*('Base Data'!$I98+'Base Data'!$J98)/30)+($H98*'Base Data'!AL98)</f>
        <v>0</v>
      </c>
      <c r="AM98" s="31">
        <f>'LCR Weights'!$N98*($G98*('Base Data'!$I98+'Base Data'!$J98)/30)+($H98*'Base Data'!AM98)</f>
        <v>0</v>
      </c>
      <c r="AN98" s="31">
        <f>'LCR Weights'!$N98*($G98*('Base Data'!$I98+'Base Data'!$J98)/30)+($H98*'Base Data'!AN98)</f>
        <v>0</v>
      </c>
      <c r="AO98" s="758">
        <f>$H98*'Base Data'!AO98</f>
        <v>0</v>
      </c>
      <c r="AP98" s="758">
        <f>$H98*'Base Data'!AP98</f>
        <v>0</v>
      </c>
      <c r="AQ98" s="758">
        <f>$H98*'Base Data'!AQ98</f>
        <v>0</v>
      </c>
      <c r="AR98" s="758">
        <f>$H98*'Base Data'!AR98</f>
        <v>0</v>
      </c>
      <c r="AS98" s="758">
        <f>$H98*'Base Data'!AS98</f>
        <v>0</v>
      </c>
      <c r="AT98" s="758">
        <f>$H98*'Base Data'!AT98</f>
        <v>0</v>
      </c>
      <c r="AU98" s="758">
        <f>$H98*'Base Data'!AU98</f>
        <v>0</v>
      </c>
      <c r="AV98" s="758">
        <f>$H98*'Base Data'!AV98</f>
        <v>0</v>
      </c>
      <c r="AW98" s="758">
        <f>$H98*'Base Data'!AW98</f>
        <v>0</v>
      </c>
      <c r="AX98" s="758">
        <f>$H98*'Base Data'!AX98</f>
        <v>0</v>
      </c>
      <c r="AY98" s="758">
        <f>$H98*'Base Data'!AY98</f>
        <v>0</v>
      </c>
      <c r="AZ98" s="758">
        <f>$H98*'Base Data'!AZ98</f>
        <v>0</v>
      </c>
      <c r="BA98" s="758">
        <f>$H98*'Base Data'!BA98</f>
        <v>0</v>
      </c>
      <c r="BB98" s="758">
        <f>$H98*'Base Data'!BB98</f>
        <v>0</v>
      </c>
      <c r="BC98" s="758">
        <f>$H98*'Base Data'!BC98</f>
        <v>0</v>
      </c>
      <c r="BD98" s="758">
        <f>$H98*'Base Data'!BD98</f>
        <v>0</v>
      </c>
      <c r="BE98" s="758">
        <f>$H98*'Base Data'!BE98</f>
        <v>0</v>
      </c>
      <c r="BF98" s="758">
        <f>$H98*'Base Data'!BF98</f>
        <v>0</v>
      </c>
      <c r="BG98" s="758">
        <f>$H98*'Base Data'!BG98</f>
        <v>0</v>
      </c>
      <c r="BH98" s="758">
        <f>$H98*'Base Data'!BH98</f>
        <v>0</v>
      </c>
      <c r="BI98" s="758">
        <f>$H98*'Base Data'!BI98</f>
        <v>0</v>
      </c>
      <c r="BJ98" s="758">
        <f>$H98*'Base Data'!BJ98</f>
        <v>0</v>
      </c>
      <c r="BK98" s="758">
        <f>$H98*'Base Data'!BK98</f>
        <v>0</v>
      </c>
      <c r="BL98" s="758">
        <f>$H98*'Base Data'!BL98</f>
        <v>0</v>
      </c>
      <c r="BM98" s="758">
        <f>$H98*'Base Data'!BM98</f>
        <v>0</v>
      </c>
      <c r="BN98" s="758">
        <f>$H98*'Base Data'!BN98</f>
        <v>0</v>
      </c>
      <c r="BO98" s="758">
        <f>$H98*'Base Data'!BO98</f>
        <v>0</v>
      </c>
      <c r="BP98" s="758">
        <f>$H98*'Base Data'!BP98</f>
        <v>0</v>
      </c>
      <c r="BQ98" s="758">
        <f>$H98*'Base Data'!BQ98</f>
        <v>0</v>
      </c>
      <c r="BR98" s="758">
        <f>$H98*'Base Data'!BR98</f>
        <v>0</v>
      </c>
      <c r="BS98" s="758">
        <f>$H98*'Base Data'!BS98</f>
        <v>0</v>
      </c>
      <c r="BT98" s="758">
        <f>$H98*'Base Data'!BT98</f>
        <v>0</v>
      </c>
      <c r="BU98" s="758">
        <f>$H98*'Base Data'!BU98</f>
        <v>0</v>
      </c>
      <c r="BV98" s="758">
        <f>$H98*'Base Data'!BV98</f>
        <v>0</v>
      </c>
      <c r="BW98" s="758">
        <f>$H98*'Base Data'!BW98</f>
        <v>0</v>
      </c>
      <c r="BX98" s="758">
        <f>$H98*'Base Data'!BX98</f>
        <v>0</v>
      </c>
      <c r="BY98" s="758">
        <f>$H98*'Base Data'!BY98</f>
        <v>0</v>
      </c>
      <c r="BZ98" s="758">
        <f>$H98*'Base Data'!BZ98</f>
        <v>0</v>
      </c>
      <c r="CA98" s="758">
        <f>$H98*'Base Data'!CA98</f>
        <v>0</v>
      </c>
      <c r="CB98" s="758">
        <f>$H98*'Base Data'!CB98</f>
        <v>0</v>
      </c>
      <c r="CC98" s="758">
        <f>$H98*'Base Data'!CC98</f>
        <v>0</v>
      </c>
      <c r="CD98" s="758">
        <f>$H98*'Base Data'!CD98</f>
        <v>0</v>
      </c>
      <c r="CE98" s="758">
        <f>$H98*'Base Data'!CE98</f>
        <v>0</v>
      </c>
      <c r="CF98" s="758">
        <f>$H98*'Base Data'!CF98</f>
        <v>0</v>
      </c>
      <c r="CG98" s="758">
        <f>$H98*'Base Data'!CG98</f>
        <v>0</v>
      </c>
      <c r="CH98" s="758">
        <f>$H98*'Base Data'!CH98</f>
        <v>0</v>
      </c>
      <c r="CI98" s="758">
        <f>$H98*'Base Data'!CI98</f>
        <v>0</v>
      </c>
      <c r="CJ98" s="758">
        <f>$H98*'Base Data'!CJ98</f>
        <v>0</v>
      </c>
      <c r="CK98" s="758">
        <f>$H98*'Base Data'!CK98</f>
        <v>0</v>
      </c>
      <c r="CL98" s="758">
        <f>$H98*'Base Data'!CL98</f>
        <v>0</v>
      </c>
      <c r="CM98" s="758">
        <f>$H98*'Base Data'!CM98</f>
        <v>0</v>
      </c>
      <c r="CN98" s="758">
        <f>$H98*'Base Data'!CN98</f>
        <v>0</v>
      </c>
      <c r="CO98" s="758">
        <f>$H98*'Base Data'!CO98</f>
        <v>0</v>
      </c>
      <c r="CP98" s="758">
        <f>$H98*'Base Data'!CP98</f>
        <v>0</v>
      </c>
      <c r="CQ98" s="758">
        <f>$H98*'Base Data'!CQ98</f>
        <v>0</v>
      </c>
      <c r="CR98" s="758">
        <f>$H98*'Base Data'!CR98</f>
        <v>0</v>
      </c>
      <c r="CS98" s="758">
        <f>$H98*'Base Data'!CS98</f>
        <v>0</v>
      </c>
      <c r="CT98" s="758">
        <f>$H98*'Base Data'!CT98</f>
        <v>0</v>
      </c>
      <c r="CU98" s="758">
        <f>$H98*'Base Data'!CU98</f>
        <v>0</v>
      </c>
      <c r="CV98" s="758">
        <f>$H98*'Base Data'!CV98</f>
        <v>0</v>
      </c>
      <c r="CW98" s="758">
        <f>$H98*'Base Data'!CW98</f>
        <v>0</v>
      </c>
      <c r="CX98" s="758">
        <f>$H98*'Base Data'!CX98</f>
        <v>0</v>
      </c>
      <c r="CY98" s="758">
        <f>$H98*'Base Data'!CY98</f>
        <v>0</v>
      </c>
      <c r="CZ98" s="758">
        <f>$H98*'Base Data'!CZ98</f>
        <v>0</v>
      </c>
      <c r="DA98" s="758">
        <f>$H98*'Base Data'!DA98</f>
        <v>0</v>
      </c>
      <c r="DB98" s="758">
        <f>$H98*'Base Data'!DB98</f>
        <v>0</v>
      </c>
      <c r="DC98" s="758">
        <f>$H98*'Base Data'!DC98</f>
        <v>0</v>
      </c>
      <c r="DD98" s="758">
        <f>$H98*'Base Data'!DD98</f>
        <v>0</v>
      </c>
      <c r="DE98" s="758">
        <f>$H98*'Base Data'!DE98</f>
        <v>0</v>
      </c>
      <c r="DF98" s="758">
        <f>$H98*'Base Data'!DF98</f>
        <v>0</v>
      </c>
      <c r="DG98" s="758">
        <f>$H98*'Base Data'!DG98</f>
        <v>0</v>
      </c>
      <c r="DH98" s="758">
        <f>$H98*'Base Data'!DH98</f>
        <v>0</v>
      </c>
      <c r="DI98" s="758">
        <f>$H98*'Base Data'!DI98</f>
        <v>0</v>
      </c>
      <c r="DJ98" s="758">
        <f>$H98*'Base Data'!DJ98</f>
        <v>0</v>
      </c>
      <c r="DK98" s="758">
        <f>$H98*'Base Data'!DK98</f>
        <v>0</v>
      </c>
      <c r="DL98" s="519">
        <f>$H98*'Base Data'!DL98</f>
        <v>0</v>
      </c>
    </row>
    <row r="99" spans="1:116" s="206" customFormat="1" ht="19.5" customHeight="1">
      <c r="A99" s="207">
        <f>'LCR Weights'!N99</f>
        <v>0</v>
      </c>
      <c r="B99" s="207"/>
      <c r="C99" s="73"/>
      <c r="D99" s="218"/>
      <c r="E99" s="219"/>
      <c r="F99" s="803" t="s">
        <v>83</v>
      </c>
      <c r="G99" s="528"/>
      <c r="H99" s="528"/>
      <c r="I99" s="520"/>
      <c r="J99" s="521"/>
      <c r="K99" s="521"/>
      <c r="L99" s="521"/>
      <c r="M99" s="521"/>
      <c r="N99" s="521"/>
      <c r="O99" s="521"/>
      <c r="P99" s="521"/>
      <c r="Q99" s="521"/>
      <c r="R99" s="521"/>
      <c r="S99" s="521"/>
      <c r="T99" s="521"/>
      <c r="U99" s="521"/>
      <c r="V99" s="521"/>
      <c r="W99" s="521"/>
      <c r="X99" s="521"/>
      <c r="Y99" s="521"/>
      <c r="Z99" s="521"/>
      <c r="AA99" s="521"/>
      <c r="AB99" s="521"/>
      <c r="AC99" s="521"/>
      <c r="AD99" s="521"/>
      <c r="AE99" s="521"/>
      <c r="AF99" s="521"/>
      <c r="AG99" s="521"/>
      <c r="AH99" s="521"/>
      <c r="AI99" s="521"/>
      <c r="AJ99" s="521"/>
      <c r="AK99" s="521"/>
      <c r="AL99" s="521"/>
      <c r="AM99" s="521"/>
      <c r="AN99" s="521"/>
      <c r="AO99" s="521"/>
      <c r="AP99" s="521"/>
      <c r="AQ99" s="521"/>
      <c r="AR99" s="521"/>
      <c r="AS99" s="521"/>
      <c r="AT99" s="521"/>
      <c r="AU99" s="521"/>
      <c r="AV99" s="521"/>
      <c r="AW99" s="521"/>
      <c r="AX99" s="521"/>
      <c r="AY99" s="521"/>
      <c r="AZ99" s="521"/>
      <c r="BA99" s="521"/>
      <c r="BB99" s="521"/>
      <c r="BC99" s="521"/>
      <c r="BD99" s="521"/>
      <c r="BE99" s="521"/>
      <c r="BF99" s="521"/>
      <c r="BG99" s="521"/>
      <c r="BH99" s="521"/>
      <c r="BI99" s="521"/>
      <c r="BJ99" s="521"/>
      <c r="BK99" s="521"/>
      <c r="BL99" s="521"/>
      <c r="BM99" s="521"/>
      <c r="BN99" s="521"/>
      <c r="BO99" s="521"/>
      <c r="BP99" s="521"/>
      <c r="BQ99" s="521"/>
      <c r="BR99" s="521"/>
      <c r="BS99" s="521"/>
      <c r="BT99" s="521"/>
      <c r="BU99" s="521"/>
      <c r="BV99" s="521"/>
      <c r="BW99" s="521"/>
      <c r="BX99" s="521"/>
      <c r="BY99" s="521"/>
      <c r="BZ99" s="521"/>
      <c r="CA99" s="521"/>
      <c r="CB99" s="521"/>
      <c r="CC99" s="521"/>
      <c r="CD99" s="521"/>
      <c r="CE99" s="521"/>
      <c r="CF99" s="521"/>
      <c r="CG99" s="521"/>
      <c r="CH99" s="521"/>
      <c r="CI99" s="521"/>
      <c r="CJ99" s="521"/>
      <c r="CK99" s="521"/>
      <c r="CL99" s="521"/>
      <c r="CM99" s="521"/>
      <c r="CN99" s="521"/>
      <c r="CO99" s="521"/>
      <c r="CP99" s="521"/>
      <c r="CQ99" s="521"/>
      <c r="CR99" s="521"/>
      <c r="CS99" s="521"/>
      <c r="CT99" s="521"/>
      <c r="CU99" s="521"/>
      <c r="CV99" s="521"/>
      <c r="CW99" s="521"/>
      <c r="CX99" s="521"/>
      <c r="CY99" s="521"/>
      <c r="CZ99" s="521"/>
      <c r="DA99" s="521"/>
      <c r="DB99" s="521"/>
      <c r="DC99" s="521"/>
      <c r="DD99" s="521"/>
      <c r="DE99" s="521"/>
      <c r="DF99" s="521"/>
      <c r="DG99" s="521"/>
      <c r="DH99" s="521"/>
      <c r="DI99" s="521"/>
      <c r="DJ99" s="521"/>
      <c r="DK99" s="521"/>
      <c r="DL99" s="535"/>
    </row>
    <row r="100" spans="1:116" s="206" customFormat="1" ht="19.5" customHeight="1">
      <c r="A100" s="207">
        <f>'LCR Weights'!N100</f>
        <v>0</v>
      </c>
      <c r="B100" s="207"/>
      <c r="C100" s="73"/>
      <c r="D100" s="218"/>
      <c r="E100" s="219"/>
      <c r="F100" s="803" t="s">
        <v>85</v>
      </c>
      <c r="G100" s="528"/>
      <c r="H100" s="528"/>
      <c r="I100" s="520"/>
      <c r="J100" s="521"/>
      <c r="K100" s="521"/>
      <c r="L100" s="521"/>
      <c r="M100" s="521"/>
      <c r="N100" s="521"/>
      <c r="O100" s="521"/>
      <c r="P100" s="521"/>
      <c r="Q100" s="521"/>
      <c r="R100" s="521"/>
      <c r="S100" s="521"/>
      <c r="T100" s="521"/>
      <c r="U100" s="521"/>
      <c r="V100" s="521"/>
      <c r="W100" s="521"/>
      <c r="X100" s="521"/>
      <c r="Y100" s="521"/>
      <c r="Z100" s="521"/>
      <c r="AA100" s="521"/>
      <c r="AB100" s="521"/>
      <c r="AC100" s="521"/>
      <c r="AD100" s="521"/>
      <c r="AE100" s="521"/>
      <c r="AF100" s="521"/>
      <c r="AG100" s="521"/>
      <c r="AH100" s="521"/>
      <c r="AI100" s="521"/>
      <c r="AJ100" s="521"/>
      <c r="AK100" s="521"/>
      <c r="AL100" s="521"/>
      <c r="AM100" s="521"/>
      <c r="AN100" s="521"/>
      <c r="AO100" s="521"/>
      <c r="AP100" s="521"/>
      <c r="AQ100" s="521"/>
      <c r="AR100" s="521"/>
      <c r="AS100" s="521"/>
      <c r="AT100" s="521"/>
      <c r="AU100" s="521"/>
      <c r="AV100" s="521"/>
      <c r="AW100" s="521"/>
      <c r="AX100" s="521"/>
      <c r="AY100" s="521"/>
      <c r="AZ100" s="521"/>
      <c r="BA100" s="521"/>
      <c r="BB100" s="521"/>
      <c r="BC100" s="521"/>
      <c r="BD100" s="521"/>
      <c r="BE100" s="521"/>
      <c r="BF100" s="521"/>
      <c r="BG100" s="521"/>
      <c r="BH100" s="521"/>
      <c r="BI100" s="521"/>
      <c r="BJ100" s="521"/>
      <c r="BK100" s="521"/>
      <c r="BL100" s="521"/>
      <c r="BM100" s="521"/>
      <c r="BN100" s="521"/>
      <c r="BO100" s="521"/>
      <c r="BP100" s="521"/>
      <c r="BQ100" s="521"/>
      <c r="BR100" s="521"/>
      <c r="BS100" s="521"/>
      <c r="BT100" s="521"/>
      <c r="BU100" s="521"/>
      <c r="BV100" s="521"/>
      <c r="BW100" s="521"/>
      <c r="BX100" s="521"/>
      <c r="BY100" s="521"/>
      <c r="BZ100" s="521"/>
      <c r="CA100" s="521"/>
      <c r="CB100" s="521"/>
      <c r="CC100" s="521"/>
      <c r="CD100" s="521"/>
      <c r="CE100" s="521"/>
      <c r="CF100" s="521"/>
      <c r="CG100" s="521"/>
      <c r="CH100" s="521"/>
      <c r="CI100" s="521"/>
      <c r="CJ100" s="521"/>
      <c r="CK100" s="521"/>
      <c r="CL100" s="521"/>
      <c r="CM100" s="521"/>
      <c r="CN100" s="521"/>
      <c r="CO100" s="521"/>
      <c r="CP100" s="521"/>
      <c r="CQ100" s="521"/>
      <c r="CR100" s="521"/>
      <c r="CS100" s="521"/>
      <c r="CT100" s="521"/>
      <c r="CU100" s="521"/>
      <c r="CV100" s="521"/>
      <c r="CW100" s="521"/>
      <c r="CX100" s="521"/>
      <c r="CY100" s="521"/>
      <c r="CZ100" s="521"/>
      <c r="DA100" s="521"/>
      <c r="DB100" s="521"/>
      <c r="DC100" s="521"/>
      <c r="DD100" s="521"/>
      <c r="DE100" s="521"/>
      <c r="DF100" s="521"/>
      <c r="DG100" s="521"/>
      <c r="DH100" s="521"/>
      <c r="DI100" s="521"/>
      <c r="DJ100" s="521"/>
      <c r="DK100" s="521"/>
      <c r="DL100" s="535"/>
    </row>
    <row r="101" spans="1:116" s="206" customFormat="1" ht="19.5" customHeight="1">
      <c r="A101" s="207">
        <f>'LCR Weights'!N101</f>
        <v>0</v>
      </c>
      <c r="B101" s="207"/>
      <c r="C101" s="73"/>
      <c r="D101" s="218"/>
      <c r="E101" s="219"/>
      <c r="F101" s="803" t="s">
        <v>87</v>
      </c>
      <c r="G101" s="528"/>
      <c r="H101" s="528"/>
      <c r="I101" s="520"/>
      <c r="J101" s="521"/>
      <c r="K101" s="521"/>
      <c r="L101" s="521"/>
      <c r="M101" s="521"/>
      <c r="N101" s="521"/>
      <c r="O101" s="521"/>
      <c r="P101" s="521"/>
      <c r="Q101" s="521"/>
      <c r="R101" s="521"/>
      <c r="S101" s="521"/>
      <c r="T101" s="521"/>
      <c r="U101" s="521"/>
      <c r="V101" s="521"/>
      <c r="W101" s="521"/>
      <c r="X101" s="521"/>
      <c r="Y101" s="521"/>
      <c r="Z101" s="521"/>
      <c r="AA101" s="521"/>
      <c r="AB101" s="521"/>
      <c r="AC101" s="521"/>
      <c r="AD101" s="521"/>
      <c r="AE101" s="521"/>
      <c r="AF101" s="521"/>
      <c r="AG101" s="521"/>
      <c r="AH101" s="521"/>
      <c r="AI101" s="521"/>
      <c r="AJ101" s="521"/>
      <c r="AK101" s="521"/>
      <c r="AL101" s="521"/>
      <c r="AM101" s="521"/>
      <c r="AN101" s="521"/>
      <c r="AO101" s="521"/>
      <c r="AP101" s="521"/>
      <c r="AQ101" s="521"/>
      <c r="AR101" s="521"/>
      <c r="AS101" s="521"/>
      <c r="AT101" s="521"/>
      <c r="AU101" s="521"/>
      <c r="AV101" s="521"/>
      <c r="AW101" s="521"/>
      <c r="AX101" s="521"/>
      <c r="AY101" s="521"/>
      <c r="AZ101" s="521"/>
      <c r="BA101" s="521"/>
      <c r="BB101" s="521"/>
      <c r="BC101" s="521"/>
      <c r="BD101" s="521"/>
      <c r="BE101" s="521"/>
      <c r="BF101" s="521"/>
      <c r="BG101" s="521"/>
      <c r="BH101" s="521"/>
      <c r="BI101" s="521"/>
      <c r="BJ101" s="521"/>
      <c r="BK101" s="521"/>
      <c r="BL101" s="521"/>
      <c r="BM101" s="521"/>
      <c r="BN101" s="521"/>
      <c r="BO101" s="521"/>
      <c r="BP101" s="521"/>
      <c r="BQ101" s="521"/>
      <c r="BR101" s="521"/>
      <c r="BS101" s="521"/>
      <c r="BT101" s="521"/>
      <c r="BU101" s="521"/>
      <c r="BV101" s="521"/>
      <c r="BW101" s="521"/>
      <c r="BX101" s="521"/>
      <c r="BY101" s="521"/>
      <c r="BZ101" s="521"/>
      <c r="CA101" s="521"/>
      <c r="CB101" s="521"/>
      <c r="CC101" s="521"/>
      <c r="CD101" s="521"/>
      <c r="CE101" s="521"/>
      <c r="CF101" s="521"/>
      <c r="CG101" s="521"/>
      <c r="CH101" s="521"/>
      <c r="CI101" s="521"/>
      <c r="CJ101" s="521"/>
      <c r="CK101" s="521"/>
      <c r="CL101" s="521"/>
      <c r="CM101" s="521"/>
      <c r="CN101" s="521"/>
      <c r="CO101" s="521"/>
      <c r="CP101" s="521"/>
      <c r="CQ101" s="521"/>
      <c r="CR101" s="521"/>
      <c r="CS101" s="521"/>
      <c r="CT101" s="521"/>
      <c r="CU101" s="521"/>
      <c r="CV101" s="521"/>
      <c r="CW101" s="521"/>
      <c r="CX101" s="521"/>
      <c r="CY101" s="521"/>
      <c r="CZ101" s="521"/>
      <c r="DA101" s="521"/>
      <c r="DB101" s="521"/>
      <c r="DC101" s="521"/>
      <c r="DD101" s="521"/>
      <c r="DE101" s="521"/>
      <c r="DF101" s="521"/>
      <c r="DG101" s="521"/>
      <c r="DH101" s="521"/>
      <c r="DI101" s="521"/>
      <c r="DJ101" s="521"/>
      <c r="DK101" s="521"/>
      <c r="DL101" s="535"/>
    </row>
    <row r="102" spans="1:116" s="206" customFormat="1" ht="19.5" customHeight="1">
      <c r="A102" s="207">
        <f>'LCR Weights'!N102</f>
        <v>0</v>
      </c>
      <c r="B102" s="207"/>
      <c r="C102" s="73"/>
      <c r="D102" s="795"/>
      <c r="E102" s="798"/>
      <c r="F102" s="231" t="s">
        <v>89</v>
      </c>
      <c r="G102" s="528"/>
      <c r="H102" s="528"/>
      <c r="I102" s="518"/>
      <c r="J102" s="758">
        <f>SUM(J103:J107)</f>
        <v>0</v>
      </c>
      <c r="K102" s="758">
        <f t="shared" ref="K102:BV102" si="146">SUM(K103:K107)</f>
        <v>0</v>
      </c>
      <c r="L102" s="758">
        <f t="shared" si="146"/>
        <v>0</v>
      </c>
      <c r="M102" s="758">
        <f t="shared" si="146"/>
        <v>0</v>
      </c>
      <c r="N102" s="758">
        <f t="shared" si="146"/>
        <v>0</v>
      </c>
      <c r="O102" s="758">
        <f t="shared" si="146"/>
        <v>0</v>
      </c>
      <c r="P102" s="758">
        <f t="shared" si="146"/>
        <v>0</v>
      </c>
      <c r="Q102" s="758">
        <f t="shared" si="146"/>
        <v>0</v>
      </c>
      <c r="R102" s="758">
        <f t="shared" si="146"/>
        <v>0</v>
      </c>
      <c r="S102" s="758">
        <f t="shared" si="146"/>
        <v>0</v>
      </c>
      <c r="T102" s="758">
        <f t="shared" si="146"/>
        <v>0</v>
      </c>
      <c r="U102" s="758">
        <f t="shared" si="146"/>
        <v>0</v>
      </c>
      <c r="V102" s="758">
        <f t="shared" si="146"/>
        <v>0</v>
      </c>
      <c r="W102" s="758">
        <f t="shared" si="146"/>
        <v>0</v>
      </c>
      <c r="X102" s="758">
        <f t="shared" si="146"/>
        <v>0</v>
      </c>
      <c r="Y102" s="758">
        <f t="shared" si="146"/>
        <v>0</v>
      </c>
      <c r="Z102" s="758">
        <f t="shared" si="146"/>
        <v>0</v>
      </c>
      <c r="AA102" s="758">
        <f t="shared" si="146"/>
        <v>0</v>
      </c>
      <c r="AB102" s="758">
        <f t="shared" si="146"/>
        <v>0</v>
      </c>
      <c r="AC102" s="758">
        <f t="shared" si="146"/>
        <v>0</v>
      </c>
      <c r="AD102" s="758">
        <f t="shared" si="146"/>
        <v>0</v>
      </c>
      <c r="AE102" s="758">
        <f t="shared" si="146"/>
        <v>0</v>
      </c>
      <c r="AF102" s="758">
        <f t="shared" si="146"/>
        <v>0</v>
      </c>
      <c r="AG102" s="758">
        <f t="shared" si="146"/>
        <v>0</v>
      </c>
      <c r="AH102" s="758">
        <f t="shared" si="146"/>
        <v>0</v>
      </c>
      <c r="AI102" s="758">
        <f t="shared" si="146"/>
        <v>0</v>
      </c>
      <c r="AJ102" s="758">
        <f t="shared" si="146"/>
        <v>0</v>
      </c>
      <c r="AK102" s="758">
        <f t="shared" si="146"/>
        <v>0</v>
      </c>
      <c r="AL102" s="758">
        <f t="shared" si="146"/>
        <v>0</v>
      </c>
      <c r="AM102" s="758">
        <f t="shared" si="146"/>
        <v>0</v>
      </c>
      <c r="AN102" s="758">
        <f t="shared" si="146"/>
        <v>0</v>
      </c>
      <c r="AO102" s="758">
        <f t="shared" si="146"/>
        <v>0</v>
      </c>
      <c r="AP102" s="758">
        <f t="shared" si="146"/>
        <v>0</v>
      </c>
      <c r="AQ102" s="758">
        <f t="shared" si="146"/>
        <v>0</v>
      </c>
      <c r="AR102" s="758">
        <f t="shared" si="146"/>
        <v>0</v>
      </c>
      <c r="AS102" s="758">
        <f t="shared" si="146"/>
        <v>0</v>
      </c>
      <c r="AT102" s="758">
        <f t="shared" si="146"/>
        <v>0</v>
      </c>
      <c r="AU102" s="758">
        <f t="shared" si="146"/>
        <v>0</v>
      </c>
      <c r="AV102" s="758">
        <f t="shared" si="146"/>
        <v>0</v>
      </c>
      <c r="AW102" s="758">
        <f t="shared" si="146"/>
        <v>0</v>
      </c>
      <c r="AX102" s="758">
        <f t="shared" si="146"/>
        <v>0</v>
      </c>
      <c r="AY102" s="758">
        <f t="shared" si="146"/>
        <v>0</v>
      </c>
      <c r="AZ102" s="758">
        <f t="shared" si="146"/>
        <v>0</v>
      </c>
      <c r="BA102" s="758">
        <f t="shared" si="146"/>
        <v>0</v>
      </c>
      <c r="BB102" s="758">
        <f t="shared" si="146"/>
        <v>0</v>
      </c>
      <c r="BC102" s="758">
        <f t="shared" si="146"/>
        <v>0</v>
      </c>
      <c r="BD102" s="758">
        <f t="shared" si="146"/>
        <v>0</v>
      </c>
      <c r="BE102" s="758">
        <f t="shared" si="146"/>
        <v>0</v>
      </c>
      <c r="BF102" s="758">
        <f t="shared" si="146"/>
        <v>0</v>
      </c>
      <c r="BG102" s="758">
        <f t="shared" si="146"/>
        <v>0</v>
      </c>
      <c r="BH102" s="758">
        <f t="shared" si="146"/>
        <v>0</v>
      </c>
      <c r="BI102" s="758">
        <f t="shared" si="146"/>
        <v>0</v>
      </c>
      <c r="BJ102" s="758">
        <f t="shared" si="146"/>
        <v>0</v>
      </c>
      <c r="BK102" s="758">
        <f t="shared" si="146"/>
        <v>0</v>
      </c>
      <c r="BL102" s="758">
        <f t="shared" si="146"/>
        <v>0</v>
      </c>
      <c r="BM102" s="758">
        <f t="shared" si="146"/>
        <v>0</v>
      </c>
      <c r="BN102" s="758">
        <f t="shared" si="146"/>
        <v>0</v>
      </c>
      <c r="BO102" s="758">
        <f t="shared" si="146"/>
        <v>0</v>
      </c>
      <c r="BP102" s="758">
        <f t="shared" si="146"/>
        <v>0</v>
      </c>
      <c r="BQ102" s="758">
        <f t="shared" si="146"/>
        <v>0</v>
      </c>
      <c r="BR102" s="758">
        <f t="shared" si="146"/>
        <v>0</v>
      </c>
      <c r="BS102" s="758">
        <f t="shared" si="146"/>
        <v>0</v>
      </c>
      <c r="BT102" s="758">
        <f t="shared" si="146"/>
        <v>0</v>
      </c>
      <c r="BU102" s="758">
        <f t="shared" si="146"/>
        <v>0</v>
      </c>
      <c r="BV102" s="758">
        <f t="shared" si="146"/>
        <v>0</v>
      </c>
      <c r="BW102" s="758">
        <f t="shared" ref="BW102:DL102" si="147">SUM(BW103:BW107)</f>
        <v>0</v>
      </c>
      <c r="BX102" s="758">
        <f t="shared" si="147"/>
        <v>0</v>
      </c>
      <c r="BY102" s="758">
        <f t="shared" si="147"/>
        <v>0</v>
      </c>
      <c r="BZ102" s="758">
        <f t="shared" si="147"/>
        <v>0</v>
      </c>
      <c r="CA102" s="758">
        <f t="shared" si="147"/>
        <v>0</v>
      </c>
      <c r="CB102" s="758">
        <f t="shared" si="147"/>
        <v>0</v>
      </c>
      <c r="CC102" s="758">
        <f t="shared" si="147"/>
        <v>0</v>
      </c>
      <c r="CD102" s="758">
        <f t="shared" si="147"/>
        <v>0</v>
      </c>
      <c r="CE102" s="758">
        <f t="shared" si="147"/>
        <v>0</v>
      </c>
      <c r="CF102" s="758">
        <f t="shared" si="147"/>
        <v>0</v>
      </c>
      <c r="CG102" s="758">
        <f t="shared" si="147"/>
        <v>0</v>
      </c>
      <c r="CH102" s="758">
        <f t="shared" si="147"/>
        <v>0</v>
      </c>
      <c r="CI102" s="758">
        <f t="shared" si="147"/>
        <v>0</v>
      </c>
      <c r="CJ102" s="758">
        <f t="shared" si="147"/>
        <v>0</v>
      </c>
      <c r="CK102" s="758">
        <f t="shared" si="147"/>
        <v>0</v>
      </c>
      <c r="CL102" s="758">
        <f t="shared" si="147"/>
        <v>0</v>
      </c>
      <c r="CM102" s="758">
        <f t="shared" si="147"/>
        <v>0</v>
      </c>
      <c r="CN102" s="758">
        <f t="shared" si="147"/>
        <v>0</v>
      </c>
      <c r="CO102" s="758">
        <f t="shared" si="147"/>
        <v>0</v>
      </c>
      <c r="CP102" s="758">
        <f t="shared" si="147"/>
        <v>0</v>
      </c>
      <c r="CQ102" s="758">
        <f t="shared" si="147"/>
        <v>0</v>
      </c>
      <c r="CR102" s="758">
        <f t="shared" si="147"/>
        <v>0</v>
      </c>
      <c r="CS102" s="758">
        <f t="shared" si="147"/>
        <v>0</v>
      </c>
      <c r="CT102" s="758">
        <f t="shared" si="147"/>
        <v>0</v>
      </c>
      <c r="CU102" s="758">
        <f t="shared" si="147"/>
        <v>0</v>
      </c>
      <c r="CV102" s="758">
        <f t="shared" si="147"/>
        <v>0</v>
      </c>
      <c r="CW102" s="758">
        <f t="shared" si="147"/>
        <v>0</v>
      </c>
      <c r="CX102" s="758">
        <f t="shared" si="147"/>
        <v>0</v>
      </c>
      <c r="CY102" s="758">
        <f t="shared" si="147"/>
        <v>0</v>
      </c>
      <c r="CZ102" s="758">
        <f t="shared" si="147"/>
        <v>0</v>
      </c>
      <c r="DA102" s="758">
        <f t="shared" si="147"/>
        <v>0</v>
      </c>
      <c r="DB102" s="758">
        <f t="shared" si="147"/>
        <v>0</v>
      </c>
      <c r="DC102" s="758">
        <f t="shared" si="147"/>
        <v>0</v>
      </c>
      <c r="DD102" s="758">
        <f t="shared" si="147"/>
        <v>0</v>
      </c>
      <c r="DE102" s="758">
        <f t="shared" si="147"/>
        <v>0</v>
      </c>
      <c r="DF102" s="758">
        <f t="shared" si="147"/>
        <v>0</v>
      </c>
      <c r="DG102" s="758">
        <f t="shared" si="147"/>
        <v>0</v>
      </c>
      <c r="DH102" s="758">
        <f t="shared" si="147"/>
        <v>0</v>
      </c>
      <c r="DI102" s="758">
        <f t="shared" si="147"/>
        <v>0</v>
      </c>
      <c r="DJ102" s="758">
        <f t="shared" si="147"/>
        <v>0</v>
      </c>
      <c r="DK102" s="758">
        <f t="shared" si="147"/>
        <v>0</v>
      </c>
      <c r="DL102" s="519">
        <f t="shared" si="147"/>
        <v>0</v>
      </c>
    </row>
    <row r="103" spans="1:116" s="206" customFormat="1" ht="19.5" customHeight="1">
      <c r="A103" s="207">
        <f>'LCR Weights'!N103</f>
        <v>0</v>
      </c>
      <c r="B103" s="207"/>
      <c r="C103" s="73"/>
      <c r="D103" s="795"/>
      <c r="E103" s="798"/>
      <c r="F103" s="231" t="s">
        <v>91</v>
      </c>
      <c r="G103" s="811">
        <f>'LCR Weights'!M103</f>
        <v>0.3</v>
      </c>
      <c r="H103" s="811">
        <f>IF(Metrics!$I$7="Reported weights",'LCR Weights'!H103,'LCR Weights'!K103)</f>
        <v>0.3</v>
      </c>
      <c r="I103" s="518"/>
      <c r="J103" s="758">
        <f>IF('LCR Weights'!$N103=0,1,0)*('Base Data'!J103+'Base Data'!I103)*G103</f>
        <v>0</v>
      </c>
      <c r="K103" s="31">
        <f>'LCR Weights'!$N103*($G103*('Base Data'!$I103+'Base Data'!$J103)/30)+($H103*'Base Data'!K103)</f>
        <v>0</v>
      </c>
      <c r="L103" s="31">
        <f>'LCR Weights'!$N103*($G103*('Base Data'!$I103+'Base Data'!$J103)/30)+($H103*'Base Data'!L103)</f>
        <v>0</v>
      </c>
      <c r="M103" s="31">
        <f>'LCR Weights'!$N103*($G103*('Base Data'!$I103+'Base Data'!$J103)/30)+($H103*'Base Data'!M103)</f>
        <v>0</v>
      </c>
      <c r="N103" s="31">
        <f>'LCR Weights'!$N103*($G103*('Base Data'!$I103+'Base Data'!$J103)/30)+($H103*'Base Data'!N103)</f>
        <v>0</v>
      </c>
      <c r="O103" s="31">
        <f>'LCR Weights'!$N103*($G103*('Base Data'!$I103+'Base Data'!$J103)/30)+($H103*'Base Data'!O103)</f>
        <v>0</v>
      </c>
      <c r="P103" s="31">
        <f>'LCR Weights'!$N103*($G103*('Base Data'!$I103+'Base Data'!$J103)/30)+($H103*'Base Data'!P103)</f>
        <v>0</v>
      </c>
      <c r="Q103" s="31">
        <f>'LCR Weights'!$N103*($G103*('Base Data'!$I103+'Base Data'!$J103)/30)+($H103*'Base Data'!Q103)</f>
        <v>0</v>
      </c>
      <c r="R103" s="31">
        <f>'LCR Weights'!$N103*($G103*('Base Data'!$I103+'Base Data'!$J103)/30)+($H103*'Base Data'!R103)</f>
        <v>0</v>
      </c>
      <c r="S103" s="31">
        <f>'LCR Weights'!$N103*($G103*('Base Data'!$I103+'Base Data'!$J103)/30)+($H103*'Base Data'!S103)</f>
        <v>0</v>
      </c>
      <c r="T103" s="31">
        <f>'LCR Weights'!$N103*($G103*('Base Data'!$I103+'Base Data'!$J103)/30)+($H103*'Base Data'!T103)</f>
        <v>0</v>
      </c>
      <c r="U103" s="31">
        <f>'LCR Weights'!$N103*($G103*('Base Data'!$I103+'Base Data'!$J103)/30)+($H103*'Base Data'!U103)</f>
        <v>0</v>
      </c>
      <c r="V103" s="31">
        <f>'LCR Weights'!$N103*($G103*('Base Data'!$I103+'Base Data'!$J103)/30)+($H103*'Base Data'!V103)</f>
        <v>0</v>
      </c>
      <c r="W103" s="31">
        <f>'LCR Weights'!$N103*($G103*('Base Data'!$I103+'Base Data'!$J103)/30)+($H103*'Base Data'!W103)</f>
        <v>0</v>
      </c>
      <c r="X103" s="31">
        <f>'LCR Weights'!$N103*($G103*('Base Data'!$I103+'Base Data'!$J103)/30)+($H103*'Base Data'!X103)</f>
        <v>0</v>
      </c>
      <c r="Y103" s="31">
        <f>'LCR Weights'!$N103*($G103*('Base Data'!$I103+'Base Data'!$J103)/30)+($H103*'Base Data'!Y103)</f>
        <v>0</v>
      </c>
      <c r="Z103" s="31">
        <f>'LCR Weights'!$N103*($G103*('Base Data'!$I103+'Base Data'!$J103)/30)+($H103*'Base Data'!Z103)</f>
        <v>0</v>
      </c>
      <c r="AA103" s="31">
        <f>'LCR Weights'!$N103*($G103*('Base Data'!$I103+'Base Data'!$J103)/30)+($H103*'Base Data'!AA103)</f>
        <v>0</v>
      </c>
      <c r="AB103" s="31">
        <f>'LCR Weights'!$N103*($G103*('Base Data'!$I103+'Base Data'!$J103)/30)+($H103*'Base Data'!AB103)</f>
        <v>0</v>
      </c>
      <c r="AC103" s="31">
        <f>'LCR Weights'!$N103*($G103*('Base Data'!$I103+'Base Data'!$J103)/30)+($H103*'Base Data'!AC103)</f>
        <v>0</v>
      </c>
      <c r="AD103" s="31">
        <f>'LCR Weights'!$N103*($G103*('Base Data'!$I103+'Base Data'!$J103)/30)+($H103*'Base Data'!AD103)</f>
        <v>0</v>
      </c>
      <c r="AE103" s="31">
        <f>'LCR Weights'!$N103*($G103*('Base Data'!$I103+'Base Data'!$J103)/30)+($H103*'Base Data'!AE103)</f>
        <v>0</v>
      </c>
      <c r="AF103" s="31">
        <f>'LCR Weights'!$N103*($G103*('Base Data'!$I103+'Base Data'!$J103)/30)+($H103*'Base Data'!AF103)</f>
        <v>0</v>
      </c>
      <c r="AG103" s="31">
        <f>'LCR Weights'!$N103*($G103*('Base Data'!$I103+'Base Data'!$J103)/30)+($H103*'Base Data'!AG103)</f>
        <v>0</v>
      </c>
      <c r="AH103" s="31">
        <f>'LCR Weights'!$N103*($G103*('Base Data'!$I103+'Base Data'!$J103)/30)+($H103*'Base Data'!AH103)</f>
        <v>0</v>
      </c>
      <c r="AI103" s="31">
        <f>'LCR Weights'!$N103*($G103*('Base Data'!$I103+'Base Data'!$J103)/30)+($H103*'Base Data'!AI103)</f>
        <v>0</v>
      </c>
      <c r="AJ103" s="31">
        <f>'LCR Weights'!$N103*($G103*('Base Data'!$I103+'Base Data'!$J103)/30)+($H103*'Base Data'!AJ103)</f>
        <v>0</v>
      </c>
      <c r="AK103" s="31">
        <f>'LCR Weights'!$N103*($G103*('Base Data'!$I103+'Base Data'!$J103)/30)+($H103*'Base Data'!AK103)</f>
        <v>0</v>
      </c>
      <c r="AL103" s="31">
        <f>'LCR Weights'!$N103*($G103*('Base Data'!$I103+'Base Data'!$J103)/30)+($H103*'Base Data'!AL103)</f>
        <v>0</v>
      </c>
      <c r="AM103" s="31">
        <f>'LCR Weights'!$N103*($G103*('Base Data'!$I103+'Base Data'!$J103)/30)+($H103*'Base Data'!AM103)</f>
        <v>0</v>
      </c>
      <c r="AN103" s="31">
        <f>'LCR Weights'!$N103*($G103*('Base Data'!$I103+'Base Data'!$J103)/30)+($H103*'Base Data'!AN103)</f>
        <v>0</v>
      </c>
      <c r="AO103" s="758">
        <f>$H103*'Base Data'!AO103</f>
        <v>0</v>
      </c>
      <c r="AP103" s="758">
        <f>$H103*'Base Data'!AP103</f>
        <v>0</v>
      </c>
      <c r="AQ103" s="758">
        <f>$H103*'Base Data'!AQ103</f>
        <v>0</v>
      </c>
      <c r="AR103" s="758">
        <f>$H103*'Base Data'!AR103</f>
        <v>0</v>
      </c>
      <c r="AS103" s="758">
        <f>$H103*'Base Data'!AS103</f>
        <v>0</v>
      </c>
      <c r="AT103" s="758">
        <f>$H103*'Base Data'!AT103</f>
        <v>0</v>
      </c>
      <c r="AU103" s="758">
        <f>$H103*'Base Data'!AU103</f>
        <v>0</v>
      </c>
      <c r="AV103" s="758">
        <f>$H103*'Base Data'!AV103</f>
        <v>0</v>
      </c>
      <c r="AW103" s="758">
        <f>$H103*'Base Data'!AW103</f>
        <v>0</v>
      </c>
      <c r="AX103" s="758">
        <f>$H103*'Base Data'!AX103</f>
        <v>0</v>
      </c>
      <c r="AY103" s="758">
        <f>$H103*'Base Data'!AY103</f>
        <v>0</v>
      </c>
      <c r="AZ103" s="758">
        <f>$H103*'Base Data'!AZ103</f>
        <v>0</v>
      </c>
      <c r="BA103" s="758">
        <f>$H103*'Base Data'!BA103</f>
        <v>0</v>
      </c>
      <c r="BB103" s="758">
        <f>$H103*'Base Data'!BB103</f>
        <v>0</v>
      </c>
      <c r="BC103" s="758">
        <f>$H103*'Base Data'!BC103</f>
        <v>0</v>
      </c>
      <c r="BD103" s="758">
        <f>$H103*'Base Data'!BD103</f>
        <v>0</v>
      </c>
      <c r="BE103" s="758">
        <f>$H103*'Base Data'!BE103</f>
        <v>0</v>
      </c>
      <c r="BF103" s="758">
        <f>$H103*'Base Data'!BF103</f>
        <v>0</v>
      </c>
      <c r="BG103" s="758">
        <f>$H103*'Base Data'!BG103</f>
        <v>0</v>
      </c>
      <c r="BH103" s="758">
        <f>$H103*'Base Data'!BH103</f>
        <v>0</v>
      </c>
      <c r="BI103" s="758">
        <f>$H103*'Base Data'!BI103</f>
        <v>0</v>
      </c>
      <c r="BJ103" s="758">
        <f>$H103*'Base Data'!BJ103</f>
        <v>0</v>
      </c>
      <c r="BK103" s="758">
        <f>$H103*'Base Data'!BK103</f>
        <v>0</v>
      </c>
      <c r="BL103" s="758">
        <f>$H103*'Base Data'!BL103</f>
        <v>0</v>
      </c>
      <c r="BM103" s="758">
        <f>$H103*'Base Data'!BM103</f>
        <v>0</v>
      </c>
      <c r="BN103" s="758">
        <f>$H103*'Base Data'!BN103</f>
        <v>0</v>
      </c>
      <c r="BO103" s="758">
        <f>$H103*'Base Data'!BO103</f>
        <v>0</v>
      </c>
      <c r="BP103" s="758">
        <f>$H103*'Base Data'!BP103</f>
        <v>0</v>
      </c>
      <c r="BQ103" s="758">
        <f>$H103*'Base Data'!BQ103</f>
        <v>0</v>
      </c>
      <c r="BR103" s="758">
        <f>$H103*'Base Data'!BR103</f>
        <v>0</v>
      </c>
      <c r="BS103" s="758">
        <f>$H103*'Base Data'!BS103</f>
        <v>0</v>
      </c>
      <c r="BT103" s="758">
        <f>$H103*'Base Data'!BT103</f>
        <v>0</v>
      </c>
      <c r="BU103" s="758">
        <f>$H103*'Base Data'!BU103</f>
        <v>0</v>
      </c>
      <c r="BV103" s="758">
        <f>$H103*'Base Data'!BV103</f>
        <v>0</v>
      </c>
      <c r="BW103" s="758">
        <f>$H103*'Base Data'!BW103</f>
        <v>0</v>
      </c>
      <c r="BX103" s="758">
        <f>$H103*'Base Data'!BX103</f>
        <v>0</v>
      </c>
      <c r="BY103" s="758">
        <f>$H103*'Base Data'!BY103</f>
        <v>0</v>
      </c>
      <c r="BZ103" s="758">
        <f>$H103*'Base Data'!BZ103</f>
        <v>0</v>
      </c>
      <c r="CA103" s="758">
        <f>$H103*'Base Data'!CA103</f>
        <v>0</v>
      </c>
      <c r="CB103" s="758">
        <f>$H103*'Base Data'!CB103</f>
        <v>0</v>
      </c>
      <c r="CC103" s="758">
        <f>$H103*'Base Data'!CC103</f>
        <v>0</v>
      </c>
      <c r="CD103" s="758">
        <f>$H103*'Base Data'!CD103</f>
        <v>0</v>
      </c>
      <c r="CE103" s="758">
        <f>$H103*'Base Data'!CE103</f>
        <v>0</v>
      </c>
      <c r="CF103" s="758">
        <f>$H103*'Base Data'!CF103</f>
        <v>0</v>
      </c>
      <c r="CG103" s="758">
        <f>$H103*'Base Data'!CG103</f>
        <v>0</v>
      </c>
      <c r="CH103" s="758">
        <f>$H103*'Base Data'!CH103</f>
        <v>0</v>
      </c>
      <c r="CI103" s="758">
        <f>$H103*'Base Data'!CI103</f>
        <v>0</v>
      </c>
      <c r="CJ103" s="758">
        <f>$H103*'Base Data'!CJ103</f>
        <v>0</v>
      </c>
      <c r="CK103" s="758">
        <f>$H103*'Base Data'!CK103</f>
        <v>0</v>
      </c>
      <c r="CL103" s="758">
        <f>$H103*'Base Data'!CL103</f>
        <v>0</v>
      </c>
      <c r="CM103" s="758">
        <f>$H103*'Base Data'!CM103</f>
        <v>0</v>
      </c>
      <c r="CN103" s="758">
        <f>$H103*'Base Data'!CN103</f>
        <v>0</v>
      </c>
      <c r="CO103" s="758">
        <f>$H103*'Base Data'!CO103</f>
        <v>0</v>
      </c>
      <c r="CP103" s="758">
        <f>$H103*'Base Data'!CP103</f>
        <v>0</v>
      </c>
      <c r="CQ103" s="758">
        <f>$H103*'Base Data'!CQ103</f>
        <v>0</v>
      </c>
      <c r="CR103" s="758">
        <f>$H103*'Base Data'!CR103</f>
        <v>0</v>
      </c>
      <c r="CS103" s="758">
        <f>$H103*'Base Data'!CS103</f>
        <v>0</v>
      </c>
      <c r="CT103" s="758">
        <f>$H103*'Base Data'!CT103</f>
        <v>0</v>
      </c>
      <c r="CU103" s="758">
        <f>$H103*'Base Data'!CU103</f>
        <v>0</v>
      </c>
      <c r="CV103" s="758">
        <f>$H103*'Base Data'!CV103</f>
        <v>0</v>
      </c>
      <c r="CW103" s="758">
        <f>$H103*'Base Data'!CW103</f>
        <v>0</v>
      </c>
      <c r="CX103" s="758">
        <f>$H103*'Base Data'!CX103</f>
        <v>0</v>
      </c>
      <c r="CY103" s="758">
        <f>$H103*'Base Data'!CY103</f>
        <v>0</v>
      </c>
      <c r="CZ103" s="758">
        <f>$H103*'Base Data'!CZ103</f>
        <v>0</v>
      </c>
      <c r="DA103" s="758">
        <f>$H103*'Base Data'!DA103</f>
        <v>0</v>
      </c>
      <c r="DB103" s="758">
        <f>$H103*'Base Data'!DB103</f>
        <v>0</v>
      </c>
      <c r="DC103" s="758">
        <f>$H103*'Base Data'!DC103</f>
        <v>0</v>
      </c>
      <c r="DD103" s="758">
        <f>$H103*'Base Data'!DD103</f>
        <v>0</v>
      </c>
      <c r="DE103" s="758">
        <f>$H103*'Base Data'!DE103</f>
        <v>0</v>
      </c>
      <c r="DF103" s="758">
        <f>$H103*'Base Data'!DF103</f>
        <v>0</v>
      </c>
      <c r="DG103" s="758">
        <f>$H103*'Base Data'!DG103</f>
        <v>0</v>
      </c>
      <c r="DH103" s="758">
        <f>$H103*'Base Data'!DH103</f>
        <v>0</v>
      </c>
      <c r="DI103" s="758">
        <f>$H103*'Base Data'!DI103</f>
        <v>0</v>
      </c>
      <c r="DJ103" s="758">
        <f>$H103*'Base Data'!DJ103</f>
        <v>0</v>
      </c>
      <c r="DK103" s="758">
        <f>$H103*'Base Data'!DK103</f>
        <v>0</v>
      </c>
      <c r="DL103" s="519">
        <f>$H103*'Base Data'!DL103</f>
        <v>0</v>
      </c>
    </row>
    <row r="104" spans="1:116" s="206" customFormat="1" ht="19.5" customHeight="1">
      <c r="A104" s="207">
        <f>'LCR Weights'!N104</f>
        <v>0</v>
      </c>
      <c r="B104" s="207"/>
      <c r="C104" s="73"/>
      <c r="D104" s="795"/>
      <c r="E104" s="798"/>
      <c r="F104" s="231" t="s">
        <v>93</v>
      </c>
      <c r="G104" s="811">
        <f>'LCR Weights'!M104</f>
        <v>0.3</v>
      </c>
      <c r="H104" s="811">
        <f>IF(Metrics!$I$7="Reported weights",'LCR Weights'!H104,'LCR Weights'!K104)</f>
        <v>0.3</v>
      </c>
      <c r="I104" s="518"/>
      <c r="J104" s="758">
        <f>IF('LCR Weights'!$N104=0,1,0)*('Base Data'!J104+'Base Data'!I104)*G104</f>
        <v>0</v>
      </c>
      <c r="K104" s="31">
        <f>'LCR Weights'!$N104*($G104*('Base Data'!$I104+'Base Data'!$J104)/30)+($H104*'Base Data'!K104)</f>
        <v>0</v>
      </c>
      <c r="L104" s="31">
        <f>'LCR Weights'!$N104*($G104*('Base Data'!$I104+'Base Data'!$J104)/30)+($H104*'Base Data'!L104)</f>
        <v>0</v>
      </c>
      <c r="M104" s="31">
        <f>'LCR Weights'!$N104*($G104*('Base Data'!$I104+'Base Data'!$J104)/30)+($H104*'Base Data'!M104)</f>
        <v>0</v>
      </c>
      <c r="N104" s="31">
        <f>'LCR Weights'!$N104*($G104*('Base Data'!$I104+'Base Data'!$J104)/30)+($H104*'Base Data'!N104)</f>
        <v>0</v>
      </c>
      <c r="O104" s="31">
        <f>'LCR Weights'!$N104*($G104*('Base Data'!$I104+'Base Data'!$J104)/30)+($H104*'Base Data'!O104)</f>
        <v>0</v>
      </c>
      <c r="P104" s="31">
        <f>'LCR Weights'!$N104*($G104*('Base Data'!$I104+'Base Data'!$J104)/30)+($H104*'Base Data'!P104)</f>
        <v>0</v>
      </c>
      <c r="Q104" s="31">
        <f>'LCR Weights'!$N104*($G104*('Base Data'!$I104+'Base Data'!$J104)/30)+($H104*'Base Data'!Q104)</f>
        <v>0</v>
      </c>
      <c r="R104" s="31">
        <f>'LCR Weights'!$N104*($G104*('Base Data'!$I104+'Base Data'!$J104)/30)+($H104*'Base Data'!R104)</f>
        <v>0</v>
      </c>
      <c r="S104" s="31">
        <f>'LCR Weights'!$N104*($G104*('Base Data'!$I104+'Base Data'!$J104)/30)+($H104*'Base Data'!S104)</f>
        <v>0</v>
      </c>
      <c r="T104" s="31">
        <f>'LCR Weights'!$N104*($G104*('Base Data'!$I104+'Base Data'!$J104)/30)+($H104*'Base Data'!T104)</f>
        <v>0</v>
      </c>
      <c r="U104" s="31">
        <f>'LCR Weights'!$N104*($G104*('Base Data'!$I104+'Base Data'!$J104)/30)+($H104*'Base Data'!U104)</f>
        <v>0</v>
      </c>
      <c r="V104" s="31">
        <f>'LCR Weights'!$N104*($G104*('Base Data'!$I104+'Base Data'!$J104)/30)+($H104*'Base Data'!V104)</f>
        <v>0</v>
      </c>
      <c r="W104" s="31">
        <f>'LCR Weights'!$N104*($G104*('Base Data'!$I104+'Base Data'!$J104)/30)+($H104*'Base Data'!W104)</f>
        <v>0</v>
      </c>
      <c r="X104" s="31">
        <f>'LCR Weights'!$N104*($G104*('Base Data'!$I104+'Base Data'!$J104)/30)+($H104*'Base Data'!X104)</f>
        <v>0</v>
      </c>
      <c r="Y104" s="31">
        <f>'LCR Weights'!$N104*($G104*('Base Data'!$I104+'Base Data'!$J104)/30)+($H104*'Base Data'!Y104)</f>
        <v>0</v>
      </c>
      <c r="Z104" s="31">
        <f>'LCR Weights'!$N104*($G104*('Base Data'!$I104+'Base Data'!$J104)/30)+($H104*'Base Data'!Z104)</f>
        <v>0</v>
      </c>
      <c r="AA104" s="31">
        <f>'LCR Weights'!$N104*($G104*('Base Data'!$I104+'Base Data'!$J104)/30)+($H104*'Base Data'!AA104)</f>
        <v>0</v>
      </c>
      <c r="AB104" s="31">
        <f>'LCR Weights'!$N104*($G104*('Base Data'!$I104+'Base Data'!$J104)/30)+($H104*'Base Data'!AB104)</f>
        <v>0</v>
      </c>
      <c r="AC104" s="31">
        <f>'LCR Weights'!$N104*($G104*('Base Data'!$I104+'Base Data'!$J104)/30)+($H104*'Base Data'!AC104)</f>
        <v>0</v>
      </c>
      <c r="AD104" s="31">
        <f>'LCR Weights'!$N104*($G104*('Base Data'!$I104+'Base Data'!$J104)/30)+($H104*'Base Data'!AD104)</f>
        <v>0</v>
      </c>
      <c r="AE104" s="31">
        <f>'LCR Weights'!$N104*($G104*('Base Data'!$I104+'Base Data'!$J104)/30)+($H104*'Base Data'!AE104)</f>
        <v>0</v>
      </c>
      <c r="AF104" s="31">
        <f>'LCR Weights'!$N104*($G104*('Base Data'!$I104+'Base Data'!$J104)/30)+($H104*'Base Data'!AF104)</f>
        <v>0</v>
      </c>
      <c r="AG104" s="31">
        <f>'LCR Weights'!$N104*($G104*('Base Data'!$I104+'Base Data'!$J104)/30)+($H104*'Base Data'!AG104)</f>
        <v>0</v>
      </c>
      <c r="AH104" s="31">
        <f>'LCR Weights'!$N104*($G104*('Base Data'!$I104+'Base Data'!$J104)/30)+($H104*'Base Data'!AH104)</f>
        <v>0</v>
      </c>
      <c r="AI104" s="31">
        <f>'LCR Weights'!$N104*($G104*('Base Data'!$I104+'Base Data'!$J104)/30)+($H104*'Base Data'!AI104)</f>
        <v>0</v>
      </c>
      <c r="AJ104" s="31">
        <f>'LCR Weights'!$N104*($G104*('Base Data'!$I104+'Base Data'!$J104)/30)+($H104*'Base Data'!AJ104)</f>
        <v>0</v>
      </c>
      <c r="AK104" s="31">
        <f>'LCR Weights'!$N104*($G104*('Base Data'!$I104+'Base Data'!$J104)/30)+($H104*'Base Data'!AK104)</f>
        <v>0</v>
      </c>
      <c r="AL104" s="31">
        <f>'LCR Weights'!$N104*($G104*('Base Data'!$I104+'Base Data'!$J104)/30)+($H104*'Base Data'!AL104)</f>
        <v>0</v>
      </c>
      <c r="AM104" s="31">
        <f>'LCR Weights'!$N104*($G104*('Base Data'!$I104+'Base Data'!$J104)/30)+($H104*'Base Data'!AM104)</f>
        <v>0</v>
      </c>
      <c r="AN104" s="31">
        <f>'LCR Weights'!$N104*($G104*('Base Data'!$I104+'Base Data'!$J104)/30)+($H104*'Base Data'!AN104)</f>
        <v>0</v>
      </c>
      <c r="AO104" s="758">
        <f>$H104*'Base Data'!AO104</f>
        <v>0</v>
      </c>
      <c r="AP104" s="758">
        <f>$H104*'Base Data'!AP104</f>
        <v>0</v>
      </c>
      <c r="AQ104" s="758">
        <f>$H104*'Base Data'!AQ104</f>
        <v>0</v>
      </c>
      <c r="AR104" s="758">
        <f>$H104*'Base Data'!AR104</f>
        <v>0</v>
      </c>
      <c r="AS104" s="758">
        <f>$H104*'Base Data'!AS104</f>
        <v>0</v>
      </c>
      <c r="AT104" s="758">
        <f>$H104*'Base Data'!AT104</f>
        <v>0</v>
      </c>
      <c r="AU104" s="758">
        <f>$H104*'Base Data'!AU104</f>
        <v>0</v>
      </c>
      <c r="AV104" s="758">
        <f>$H104*'Base Data'!AV104</f>
        <v>0</v>
      </c>
      <c r="AW104" s="758">
        <f>$H104*'Base Data'!AW104</f>
        <v>0</v>
      </c>
      <c r="AX104" s="758">
        <f>$H104*'Base Data'!AX104</f>
        <v>0</v>
      </c>
      <c r="AY104" s="758">
        <f>$H104*'Base Data'!AY104</f>
        <v>0</v>
      </c>
      <c r="AZ104" s="758">
        <f>$H104*'Base Data'!AZ104</f>
        <v>0</v>
      </c>
      <c r="BA104" s="758">
        <f>$H104*'Base Data'!BA104</f>
        <v>0</v>
      </c>
      <c r="BB104" s="758">
        <f>$H104*'Base Data'!BB104</f>
        <v>0</v>
      </c>
      <c r="BC104" s="758">
        <f>$H104*'Base Data'!BC104</f>
        <v>0</v>
      </c>
      <c r="BD104" s="758">
        <f>$H104*'Base Data'!BD104</f>
        <v>0</v>
      </c>
      <c r="BE104" s="758">
        <f>$H104*'Base Data'!BE104</f>
        <v>0</v>
      </c>
      <c r="BF104" s="758">
        <f>$H104*'Base Data'!BF104</f>
        <v>0</v>
      </c>
      <c r="BG104" s="758">
        <f>$H104*'Base Data'!BG104</f>
        <v>0</v>
      </c>
      <c r="BH104" s="758">
        <f>$H104*'Base Data'!BH104</f>
        <v>0</v>
      </c>
      <c r="BI104" s="758">
        <f>$H104*'Base Data'!BI104</f>
        <v>0</v>
      </c>
      <c r="BJ104" s="758">
        <f>$H104*'Base Data'!BJ104</f>
        <v>0</v>
      </c>
      <c r="BK104" s="758">
        <f>$H104*'Base Data'!BK104</f>
        <v>0</v>
      </c>
      <c r="BL104" s="758">
        <f>$H104*'Base Data'!BL104</f>
        <v>0</v>
      </c>
      <c r="BM104" s="758">
        <f>$H104*'Base Data'!BM104</f>
        <v>0</v>
      </c>
      <c r="BN104" s="758">
        <f>$H104*'Base Data'!BN104</f>
        <v>0</v>
      </c>
      <c r="BO104" s="758">
        <f>$H104*'Base Data'!BO104</f>
        <v>0</v>
      </c>
      <c r="BP104" s="758">
        <f>$H104*'Base Data'!BP104</f>
        <v>0</v>
      </c>
      <c r="BQ104" s="758">
        <f>$H104*'Base Data'!BQ104</f>
        <v>0</v>
      </c>
      <c r="BR104" s="758">
        <f>$H104*'Base Data'!BR104</f>
        <v>0</v>
      </c>
      <c r="BS104" s="758">
        <f>$H104*'Base Data'!BS104</f>
        <v>0</v>
      </c>
      <c r="BT104" s="758">
        <f>$H104*'Base Data'!BT104</f>
        <v>0</v>
      </c>
      <c r="BU104" s="758">
        <f>$H104*'Base Data'!BU104</f>
        <v>0</v>
      </c>
      <c r="BV104" s="758">
        <f>$H104*'Base Data'!BV104</f>
        <v>0</v>
      </c>
      <c r="BW104" s="758">
        <f>$H104*'Base Data'!BW104</f>
        <v>0</v>
      </c>
      <c r="BX104" s="758">
        <f>$H104*'Base Data'!BX104</f>
        <v>0</v>
      </c>
      <c r="BY104" s="758">
        <f>$H104*'Base Data'!BY104</f>
        <v>0</v>
      </c>
      <c r="BZ104" s="758">
        <f>$H104*'Base Data'!BZ104</f>
        <v>0</v>
      </c>
      <c r="CA104" s="758">
        <f>$H104*'Base Data'!CA104</f>
        <v>0</v>
      </c>
      <c r="CB104" s="758">
        <f>$H104*'Base Data'!CB104</f>
        <v>0</v>
      </c>
      <c r="CC104" s="758">
        <f>$H104*'Base Data'!CC104</f>
        <v>0</v>
      </c>
      <c r="CD104" s="758">
        <f>$H104*'Base Data'!CD104</f>
        <v>0</v>
      </c>
      <c r="CE104" s="758">
        <f>$H104*'Base Data'!CE104</f>
        <v>0</v>
      </c>
      <c r="CF104" s="758">
        <f>$H104*'Base Data'!CF104</f>
        <v>0</v>
      </c>
      <c r="CG104" s="758">
        <f>$H104*'Base Data'!CG104</f>
        <v>0</v>
      </c>
      <c r="CH104" s="758">
        <f>$H104*'Base Data'!CH104</f>
        <v>0</v>
      </c>
      <c r="CI104" s="758">
        <f>$H104*'Base Data'!CI104</f>
        <v>0</v>
      </c>
      <c r="CJ104" s="758">
        <f>$H104*'Base Data'!CJ104</f>
        <v>0</v>
      </c>
      <c r="CK104" s="758">
        <f>$H104*'Base Data'!CK104</f>
        <v>0</v>
      </c>
      <c r="CL104" s="758">
        <f>$H104*'Base Data'!CL104</f>
        <v>0</v>
      </c>
      <c r="CM104" s="758">
        <f>$H104*'Base Data'!CM104</f>
        <v>0</v>
      </c>
      <c r="CN104" s="758">
        <f>$H104*'Base Data'!CN104</f>
        <v>0</v>
      </c>
      <c r="CO104" s="758">
        <f>$H104*'Base Data'!CO104</f>
        <v>0</v>
      </c>
      <c r="CP104" s="758">
        <f>$H104*'Base Data'!CP104</f>
        <v>0</v>
      </c>
      <c r="CQ104" s="758">
        <f>$H104*'Base Data'!CQ104</f>
        <v>0</v>
      </c>
      <c r="CR104" s="758">
        <f>$H104*'Base Data'!CR104</f>
        <v>0</v>
      </c>
      <c r="CS104" s="758">
        <f>$H104*'Base Data'!CS104</f>
        <v>0</v>
      </c>
      <c r="CT104" s="758">
        <f>$H104*'Base Data'!CT104</f>
        <v>0</v>
      </c>
      <c r="CU104" s="758">
        <f>$H104*'Base Data'!CU104</f>
        <v>0</v>
      </c>
      <c r="CV104" s="758">
        <f>$H104*'Base Data'!CV104</f>
        <v>0</v>
      </c>
      <c r="CW104" s="758">
        <f>$H104*'Base Data'!CW104</f>
        <v>0</v>
      </c>
      <c r="CX104" s="758">
        <f>$H104*'Base Data'!CX104</f>
        <v>0</v>
      </c>
      <c r="CY104" s="758">
        <f>$H104*'Base Data'!CY104</f>
        <v>0</v>
      </c>
      <c r="CZ104" s="758">
        <f>$H104*'Base Data'!CZ104</f>
        <v>0</v>
      </c>
      <c r="DA104" s="758">
        <f>$H104*'Base Data'!DA104</f>
        <v>0</v>
      </c>
      <c r="DB104" s="758">
        <f>$H104*'Base Data'!DB104</f>
        <v>0</v>
      </c>
      <c r="DC104" s="758">
        <f>$H104*'Base Data'!DC104</f>
        <v>0</v>
      </c>
      <c r="DD104" s="758">
        <f>$H104*'Base Data'!DD104</f>
        <v>0</v>
      </c>
      <c r="DE104" s="758">
        <f>$H104*'Base Data'!DE104</f>
        <v>0</v>
      </c>
      <c r="DF104" s="758">
        <f>$H104*'Base Data'!DF104</f>
        <v>0</v>
      </c>
      <c r="DG104" s="758">
        <f>$H104*'Base Data'!DG104</f>
        <v>0</v>
      </c>
      <c r="DH104" s="758">
        <f>$H104*'Base Data'!DH104</f>
        <v>0</v>
      </c>
      <c r="DI104" s="758">
        <f>$H104*'Base Data'!DI104</f>
        <v>0</v>
      </c>
      <c r="DJ104" s="758">
        <f>$H104*'Base Data'!DJ104</f>
        <v>0</v>
      </c>
      <c r="DK104" s="758">
        <f>$H104*'Base Data'!DK104</f>
        <v>0</v>
      </c>
      <c r="DL104" s="519">
        <f>$H104*'Base Data'!DL104</f>
        <v>0</v>
      </c>
    </row>
    <row r="105" spans="1:116" s="206" customFormat="1" ht="19.5" customHeight="1">
      <c r="A105" s="207">
        <f>'LCR Weights'!N105</f>
        <v>0</v>
      </c>
      <c r="B105" s="207"/>
      <c r="C105" s="73"/>
      <c r="D105" s="795"/>
      <c r="E105" s="798"/>
      <c r="F105" s="231" t="s">
        <v>95</v>
      </c>
      <c r="G105" s="811">
        <f>'LCR Weights'!M105</f>
        <v>0.5</v>
      </c>
      <c r="H105" s="811">
        <f>IF(Metrics!$I$7="Reported weights",'LCR Weights'!H105,'LCR Weights'!K105)</f>
        <v>0.5</v>
      </c>
      <c r="I105" s="518"/>
      <c r="J105" s="758">
        <f>IF('LCR Weights'!$N105=0,1,0)*('Base Data'!J105+'Base Data'!I105)*G105</f>
        <v>0</v>
      </c>
      <c r="K105" s="31">
        <f>'LCR Weights'!$N105*($G105*('Base Data'!$I105+'Base Data'!$J105)/30)+($H105*'Base Data'!K105)</f>
        <v>0</v>
      </c>
      <c r="L105" s="31">
        <f>'LCR Weights'!$N105*($G105*('Base Data'!$I105+'Base Data'!$J105)/30)+($H105*'Base Data'!L105)</f>
        <v>0</v>
      </c>
      <c r="M105" s="31">
        <f>'LCR Weights'!$N105*($G105*('Base Data'!$I105+'Base Data'!$J105)/30)+($H105*'Base Data'!M105)</f>
        <v>0</v>
      </c>
      <c r="N105" s="31">
        <f>'LCR Weights'!$N105*($G105*('Base Data'!$I105+'Base Data'!$J105)/30)+($H105*'Base Data'!N105)</f>
        <v>0</v>
      </c>
      <c r="O105" s="31">
        <f>'LCR Weights'!$N105*($G105*('Base Data'!$I105+'Base Data'!$J105)/30)+($H105*'Base Data'!O105)</f>
        <v>0</v>
      </c>
      <c r="P105" s="31">
        <f>'LCR Weights'!$N105*($G105*('Base Data'!$I105+'Base Data'!$J105)/30)+($H105*'Base Data'!P105)</f>
        <v>0</v>
      </c>
      <c r="Q105" s="31">
        <f>'LCR Weights'!$N105*($G105*('Base Data'!$I105+'Base Data'!$J105)/30)+($H105*'Base Data'!Q105)</f>
        <v>0</v>
      </c>
      <c r="R105" s="31">
        <f>'LCR Weights'!$N105*($G105*('Base Data'!$I105+'Base Data'!$J105)/30)+($H105*'Base Data'!R105)</f>
        <v>0</v>
      </c>
      <c r="S105" s="31">
        <f>'LCR Weights'!$N105*($G105*('Base Data'!$I105+'Base Data'!$J105)/30)+($H105*'Base Data'!S105)</f>
        <v>0</v>
      </c>
      <c r="T105" s="31">
        <f>'LCR Weights'!$N105*($G105*('Base Data'!$I105+'Base Data'!$J105)/30)+($H105*'Base Data'!T105)</f>
        <v>0</v>
      </c>
      <c r="U105" s="31">
        <f>'LCR Weights'!$N105*($G105*('Base Data'!$I105+'Base Data'!$J105)/30)+($H105*'Base Data'!U105)</f>
        <v>0</v>
      </c>
      <c r="V105" s="31">
        <f>'LCR Weights'!$N105*($G105*('Base Data'!$I105+'Base Data'!$J105)/30)+($H105*'Base Data'!V105)</f>
        <v>0</v>
      </c>
      <c r="W105" s="31">
        <f>'LCR Weights'!$N105*($G105*('Base Data'!$I105+'Base Data'!$J105)/30)+($H105*'Base Data'!W105)</f>
        <v>0</v>
      </c>
      <c r="X105" s="31">
        <f>'LCR Weights'!$N105*($G105*('Base Data'!$I105+'Base Data'!$J105)/30)+($H105*'Base Data'!X105)</f>
        <v>0</v>
      </c>
      <c r="Y105" s="31">
        <f>'LCR Weights'!$N105*($G105*('Base Data'!$I105+'Base Data'!$J105)/30)+($H105*'Base Data'!Y105)</f>
        <v>0</v>
      </c>
      <c r="Z105" s="31">
        <f>'LCR Weights'!$N105*($G105*('Base Data'!$I105+'Base Data'!$J105)/30)+($H105*'Base Data'!Z105)</f>
        <v>0</v>
      </c>
      <c r="AA105" s="31">
        <f>'LCR Weights'!$N105*($G105*('Base Data'!$I105+'Base Data'!$J105)/30)+($H105*'Base Data'!AA105)</f>
        <v>0</v>
      </c>
      <c r="AB105" s="31">
        <f>'LCR Weights'!$N105*($G105*('Base Data'!$I105+'Base Data'!$J105)/30)+($H105*'Base Data'!AB105)</f>
        <v>0</v>
      </c>
      <c r="AC105" s="31">
        <f>'LCR Weights'!$N105*($G105*('Base Data'!$I105+'Base Data'!$J105)/30)+($H105*'Base Data'!AC105)</f>
        <v>0</v>
      </c>
      <c r="AD105" s="31">
        <f>'LCR Weights'!$N105*($G105*('Base Data'!$I105+'Base Data'!$J105)/30)+($H105*'Base Data'!AD105)</f>
        <v>0</v>
      </c>
      <c r="AE105" s="31">
        <f>'LCR Weights'!$N105*($G105*('Base Data'!$I105+'Base Data'!$J105)/30)+($H105*'Base Data'!AE105)</f>
        <v>0</v>
      </c>
      <c r="AF105" s="31">
        <f>'LCR Weights'!$N105*($G105*('Base Data'!$I105+'Base Data'!$J105)/30)+($H105*'Base Data'!AF105)</f>
        <v>0</v>
      </c>
      <c r="AG105" s="31">
        <f>'LCR Weights'!$N105*($G105*('Base Data'!$I105+'Base Data'!$J105)/30)+($H105*'Base Data'!AG105)</f>
        <v>0</v>
      </c>
      <c r="AH105" s="31">
        <f>'LCR Weights'!$N105*($G105*('Base Data'!$I105+'Base Data'!$J105)/30)+($H105*'Base Data'!AH105)</f>
        <v>0</v>
      </c>
      <c r="AI105" s="31">
        <f>'LCR Weights'!$N105*($G105*('Base Data'!$I105+'Base Data'!$J105)/30)+($H105*'Base Data'!AI105)</f>
        <v>0</v>
      </c>
      <c r="AJ105" s="31">
        <f>'LCR Weights'!$N105*($G105*('Base Data'!$I105+'Base Data'!$J105)/30)+($H105*'Base Data'!AJ105)</f>
        <v>0</v>
      </c>
      <c r="AK105" s="31">
        <f>'LCR Weights'!$N105*($G105*('Base Data'!$I105+'Base Data'!$J105)/30)+($H105*'Base Data'!AK105)</f>
        <v>0</v>
      </c>
      <c r="AL105" s="31">
        <f>'LCR Weights'!$N105*($G105*('Base Data'!$I105+'Base Data'!$J105)/30)+($H105*'Base Data'!AL105)</f>
        <v>0</v>
      </c>
      <c r="AM105" s="31">
        <f>'LCR Weights'!$N105*($G105*('Base Data'!$I105+'Base Data'!$J105)/30)+($H105*'Base Data'!AM105)</f>
        <v>0</v>
      </c>
      <c r="AN105" s="31">
        <f>'LCR Weights'!$N105*($G105*('Base Data'!$I105+'Base Data'!$J105)/30)+($H105*'Base Data'!AN105)</f>
        <v>0</v>
      </c>
      <c r="AO105" s="758">
        <f>$H105*'Base Data'!AO105</f>
        <v>0</v>
      </c>
      <c r="AP105" s="758">
        <f>$H105*'Base Data'!AP105</f>
        <v>0</v>
      </c>
      <c r="AQ105" s="758">
        <f>$H105*'Base Data'!AQ105</f>
        <v>0</v>
      </c>
      <c r="AR105" s="758">
        <f>$H105*'Base Data'!AR105</f>
        <v>0</v>
      </c>
      <c r="AS105" s="758">
        <f>$H105*'Base Data'!AS105</f>
        <v>0</v>
      </c>
      <c r="AT105" s="758">
        <f>$H105*'Base Data'!AT105</f>
        <v>0</v>
      </c>
      <c r="AU105" s="758">
        <f>$H105*'Base Data'!AU105</f>
        <v>0</v>
      </c>
      <c r="AV105" s="758">
        <f>$H105*'Base Data'!AV105</f>
        <v>0</v>
      </c>
      <c r="AW105" s="758">
        <f>$H105*'Base Data'!AW105</f>
        <v>0</v>
      </c>
      <c r="AX105" s="758">
        <f>$H105*'Base Data'!AX105</f>
        <v>0</v>
      </c>
      <c r="AY105" s="758">
        <f>$H105*'Base Data'!AY105</f>
        <v>0</v>
      </c>
      <c r="AZ105" s="758">
        <f>$H105*'Base Data'!AZ105</f>
        <v>0</v>
      </c>
      <c r="BA105" s="758">
        <f>$H105*'Base Data'!BA105</f>
        <v>0</v>
      </c>
      <c r="BB105" s="758">
        <f>$H105*'Base Data'!BB105</f>
        <v>0</v>
      </c>
      <c r="BC105" s="758">
        <f>$H105*'Base Data'!BC105</f>
        <v>0</v>
      </c>
      <c r="BD105" s="758">
        <f>$H105*'Base Data'!BD105</f>
        <v>0</v>
      </c>
      <c r="BE105" s="758">
        <f>$H105*'Base Data'!BE105</f>
        <v>0</v>
      </c>
      <c r="BF105" s="758">
        <f>$H105*'Base Data'!BF105</f>
        <v>0</v>
      </c>
      <c r="BG105" s="758">
        <f>$H105*'Base Data'!BG105</f>
        <v>0</v>
      </c>
      <c r="BH105" s="758">
        <f>$H105*'Base Data'!BH105</f>
        <v>0</v>
      </c>
      <c r="BI105" s="758">
        <f>$H105*'Base Data'!BI105</f>
        <v>0</v>
      </c>
      <c r="BJ105" s="758">
        <f>$H105*'Base Data'!BJ105</f>
        <v>0</v>
      </c>
      <c r="BK105" s="758">
        <f>$H105*'Base Data'!BK105</f>
        <v>0</v>
      </c>
      <c r="BL105" s="758">
        <f>$H105*'Base Data'!BL105</f>
        <v>0</v>
      </c>
      <c r="BM105" s="758">
        <f>$H105*'Base Data'!BM105</f>
        <v>0</v>
      </c>
      <c r="BN105" s="758">
        <f>$H105*'Base Data'!BN105</f>
        <v>0</v>
      </c>
      <c r="BO105" s="758">
        <f>$H105*'Base Data'!BO105</f>
        <v>0</v>
      </c>
      <c r="BP105" s="758">
        <f>$H105*'Base Data'!BP105</f>
        <v>0</v>
      </c>
      <c r="BQ105" s="758">
        <f>$H105*'Base Data'!BQ105</f>
        <v>0</v>
      </c>
      <c r="BR105" s="758">
        <f>$H105*'Base Data'!BR105</f>
        <v>0</v>
      </c>
      <c r="BS105" s="758">
        <f>$H105*'Base Data'!BS105</f>
        <v>0</v>
      </c>
      <c r="BT105" s="758">
        <f>$H105*'Base Data'!BT105</f>
        <v>0</v>
      </c>
      <c r="BU105" s="758">
        <f>$H105*'Base Data'!BU105</f>
        <v>0</v>
      </c>
      <c r="BV105" s="758">
        <f>$H105*'Base Data'!BV105</f>
        <v>0</v>
      </c>
      <c r="BW105" s="758">
        <f>$H105*'Base Data'!BW105</f>
        <v>0</v>
      </c>
      <c r="BX105" s="758">
        <f>$H105*'Base Data'!BX105</f>
        <v>0</v>
      </c>
      <c r="BY105" s="758">
        <f>$H105*'Base Data'!BY105</f>
        <v>0</v>
      </c>
      <c r="BZ105" s="758">
        <f>$H105*'Base Data'!BZ105</f>
        <v>0</v>
      </c>
      <c r="CA105" s="758">
        <f>$H105*'Base Data'!CA105</f>
        <v>0</v>
      </c>
      <c r="CB105" s="758">
        <f>$H105*'Base Data'!CB105</f>
        <v>0</v>
      </c>
      <c r="CC105" s="758">
        <f>$H105*'Base Data'!CC105</f>
        <v>0</v>
      </c>
      <c r="CD105" s="758">
        <f>$H105*'Base Data'!CD105</f>
        <v>0</v>
      </c>
      <c r="CE105" s="758">
        <f>$H105*'Base Data'!CE105</f>
        <v>0</v>
      </c>
      <c r="CF105" s="758">
        <f>$H105*'Base Data'!CF105</f>
        <v>0</v>
      </c>
      <c r="CG105" s="758">
        <f>$H105*'Base Data'!CG105</f>
        <v>0</v>
      </c>
      <c r="CH105" s="758">
        <f>$H105*'Base Data'!CH105</f>
        <v>0</v>
      </c>
      <c r="CI105" s="758">
        <f>$H105*'Base Data'!CI105</f>
        <v>0</v>
      </c>
      <c r="CJ105" s="758">
        <f>$H105*'Base Data'!CJ105</f>
        <v>0</v>
      </c>
      <c r="CK105" s="758">
        <f>$H105*'Base Data'!CK105</f>
        <v>0</v>
      </c>
      <c r="CL105" s="758">
        <f>$H105*'Base Data'!CL105</f>
        <v>0</v>
      </c>
      <c r="CM105" s="758">
        <f>$H105*'Base Data'!CM105</f>
        <v>0</v>
      </c>
      <c r="CN105" s="758">
        <f>$H105*'Base Data'!CN105</f>
        <v>0</v>
      </c>
      <c r="CO105" s="758">
        <f>$H105*'Base Data'!CO105</f>
        <v>0</v>
      </c>
      <c r="CP105" s="758">
        <f>$H105*'Base Data'!CP105</f>
        <v>0</v>
      </c>
      <c r="CQ105" s="758">
        <f>$H105*'Base Data'!CQ105</f>
        <v>0</v>
      </c>
      <c r="CR105" s="758">
        <f>$H105*'Base Data'!CR105</f>
        <v>0</v>
      </c>
      <c r="CS105" s="758">
        <f>$H105*'Base Data'!CS105</f>
        <v>0</v>
      </c>
      <c r="CT105" s="758">
        <f>$H105*'Base Data'!CT105</f>
        <v>0</v>
      </c>
      <c r="CU105" s="758">
        <f>$H105*'Base Data'!CU105</f>
        <v>0</v>
      </c>
      <c r="CV105" s="758">
        <f>$H105*'Base Data'!CV105</f>
        <v>0</v>
      </c>
      <c r="CW105" s="758">
        <f>$H105*'Base Data'!CW105</f>
        <v>0</v>
      </c>
      <c r="CX105" s="758">
        <f>$H105*'Base Data'!CX105</f>
        <v>0</v>
      </c>
      <c r="CY105" s="758">
        <f>$H105*'Base Data'!CY105</f>
        <v>0</v>
      </c>
      <c r="CZ105" s="758">
        <f>$H105*'Base Data'!CZ105</f>
        <v>0</v>
      </c>
      <c r="DA105" s="758">
        <f>$H105*'Base Data'!DA105</f>
        <v>0</v>
      </c>
      <c r="DB105" s="758">
        <f>$H105*'Base Data'!DB105</f>
        <v>0</v>
      </c>
      <c r="DC105" s="758">
        <f>$H105*'Base Data'!DC105</f>
        <v>0</v>
      </c>
      <c r="DD105" s="758">
        <f>$H105*'Base Data'!DD105</f>
        <v>0</v>
      </c>
      <c r="DE105" s="758">
        <f>$H105*'Base Data'!DE105</f>
        <v>0</v>
      </c>
      <c r="DF105" s="758">
        <f>$H105*'Base Data'!DF105</f>
        <v>0</v>
      </c>
      <c r="DG105" s="758">
        <f>$H105*'Base Data'!DG105</f>
        <v>0</v>
      </c>
      <c r="DH105" s="758">
        <f>$H105*'Base Data'!DH105</f>
        <v>0</v>
      </c>
      <c r="DI105" s="758">
        <f>$H105*'Base Data'!DI105</f>
        <v>0</v>
      </c>
      <c r="DJ105" s="758">
        <f>$H105*'Base Data'!DJ105</f>
        <v>0</v>
      </c>
      <c r="DK105" s="758">
        <f>$H105*'Base Data'!DK105</f>
        <v>0</v>
      </c>
      <c r="DL105" s="519">
        <f>$H105*'Base Data'!DL105</f>
        <v>0</v>
      </c>
    </row>
    <row r="106" spans="1:116" s="206" customFormat="1" ht="19.5" customHeight="1">
      <c r="A106" s="207">
        <f>'LCR Weights'!N106</f>
        <v>0</v>
      </c>
      <c r="B106" s="207"/>
      <c r="C106" s="73"/>
      <c r="D106" s="795"/>
      <c r="E106" s="798"/>
      <c r="F106" s="231" t="s">
        <v>97</v>
      </c>
      <c r="G106" s="811">
        <f>'LCR Weights'!M106</f>
        <v>0.5</v>
      </c>
      <c r="H106" s="811">
        <f>IF(Metrics!$I$7="Reported weights",'LCR Weights'!H106,'LCR Weights'!K106)</f>
        <v>0.5</v>
      </c>
      <c r="I106" s="518"/>
      <c r="J106" s="758">
        <f>IF('LCR Weights'!$N106=0,1,0)*('Base Data'!J106+'Base Data'!I106)*G106</f>
        <v>0</v>
      </c>
      <c r="K106" s="31">
        <f>'LCR Weights'!$N106*($G106*('Base Data'!$I106+'Base Data'!$J106)/30)+($H106*'Base Data'!K106)</f>
        <v>0</v>
      </c>
      <c r="L106" s="31">
        <f>'LCR Weights'!$N106*($G106*('Base Data'!$I106+'Base Data'!$J106)/30)+($H106*'Base Data'!L106)</f>
        <v>0</v>
      </c>
      <c r="M106" s="31">
        <f>'LCR Weights'!$N106*($G106*('Base Data'!$I106+'Base Data'!$J106)/30)+($H106*'Base Data'!M106)</f>
        <v>0</v>
      </c>
      <c r="N106" s="31">
        <f>'LCR Weights'!$N106*($G106*('Base Data'!$I106+'Base Data'!$J106)/30)+($H106*'Base Data'!N106)</f>
        <v>0</v>
      </c>
      <c r="O106" s="31">
        <f>'LCR Weights'!$N106*($G106*('Base Data'!$I106+'Base Data'!$J106)/30)+($H106*'Base Data'!O106)</f>
        <v>0</v>
      </c>
      <c r="P106" s="31">
        <f>'LCR Weights'!$N106*($G106*('Base Data'!$I106+'Base Data'!$J106)/30)+($H106*'Base Data'!P106)</f>
        <v>0</v>
      </c>
      <c r="Q106" s="31">
        <f>'LCR Weights'!$N106*($G106*('Base Data'!$I106+'Base Data'!$J106)/30)+($H106*'Base Data'!Q106)</f>
        <v>0</v>
      </c>
      <c r="R106" s="31">
        <f>'LCR Weights'!$N106*($G106*('Base Data'!$I106+'Base Data'!$J106)/30)+($H106*'Base Data'!R106)</f>
        <v>0</v>
      </c>
      <c r="S106" s="31">
        <f>'LCR Weights'!$N106*($G106*('Base Data'!$I106+'Base Data'!$J106)/30)+($H106*'Base Data'!S106)</f>
        <v>0</v>
      </c>
      <c r="T106" s="31">
        <f>'LCR Weights'!$N106*($G106*('Base Data'!$I106+'Base Data'!$J106)/30)+($H106*'Base Data'!T106)</f>
        <v>0</v>
      </c>
      <c r="U106" s="31">
        <f>'LCR Weights'!$N106*($G106*('Base Data'!$I106+'Base Data'!$J106)/30)+($H106*'Base Data'!U106)</f>
        <v>0</v>
      </c>
      <c r="V106" s="31">
        <f>'LCR Weights'!$N106*($G106*('Base Data'!$I106+'Base Data'!$J106)/30)+($H106*'Base Data'!V106)</f>
        <v>0</v>
      </c>
      <c r="W106" s="31">
        <f>'LCR Weights'!$N106*($G106*('Base Data'!$I106+'Base Data'!$J106)/30)+($H106*'Base Data'!W106)</f>
        <v>0</v>
      </c>
      <c r="X106" s="31">
        <f>'LCR Weights'!$N106*($G106*('Base Data'!$I106+'Base Data'!$J106)/30)+($H106*'Base Data'!X106)</f>
        <v>0</v>
      </c>
      <c r="Y106" s="31">
        <f>'LCR Weights'!$N106*($G106*('Base Data'!$I106+'Base Data'!$J106)/30)+($H106*'Base Data'!Y106)</f>
        <v>0</v>
      </c>
      <c r="Z106" s="31">
        <f>'LCR Weights'!$N106*($G106*('Base Data'!$I106+'Base Data'!$J106)/30)+($H106*'Base Data'!Z106)</f>
        <v>0</v>
      </c>
      <c r="AA106" s="31">
        <f>'LCR Weights'!$N106*($G106*('Base Data'!$I106+'Base Data'!$J106)/30)+($H106*'Base Data'!AA106)</f>
        <v>0</v>
      </c>
      <c r="AB106" s="31">
        <f>'LCR Weights'!$N106*($G106*('Base Data'!$I106+'Base Data'!$J106)/30)+($H106*'Base Data'!AB106)</f>
        <v>0</v>
      </c>
      <c r="AC106" s="31">
        <f>'LCR Weights'!$N106*($G106*('Base Data'!$I106+'Base Data'!$J106)/30)+($H106*'Base Data'!AC106)</f>
        <v>0</v>
      </c>
      <c r="AD106" s="31">
        <f>'LCR Weights'!$N106*($G106*('Base Data'!$I106+'Base Data'!$J106)/30)+($H106*'Base Data'!AD106)</f>
        <v>0</v>
      </c>
      <c r="AE106" s="31">
        <f>'LCR Weights'!$N106*($G106*('Base Data'!$I106+'Base Data'!$J106)/30)+($H106*'Base Data'!AE106)</f>
        <v>0</v>
      </c>
      <c r="AF106" s="31">
        <f>'LCR Weights'!$N106*($G106*('Base Data'!$I106+'Base Data'!$J106)/30)+($H106*'Base Data'!AF106)</f>
        <v>0</v>
      </c>
      <c r="AG106" s="31">
        <f>'LCR Weights'!$N106*($G106*('Base Data'!$I106+'Base Data'!$J106)/30)+($H106*'Base Data'!AG106)</f>
        <v>0</v>
      </c>
      <c r="AH106" s="31">
        <f>'LCR Weights'!$N106*($G106*('Base Data'!$I106+'Base Data'!$J106)/30)+($H106*'Base Data'!AH106)</f>
        <v>0</v>
      </c>
      <c r="AI106" s="31">
        <f>'LCR Weights'!$N106*($G106*('Base Data'!$I106+'Base Data'!$J106)/30)+($H106*'Base Data'!AI106)</f>
        <v>0</v>
      </c>
      <c r="AJ106" s="31">
        <f>'LCR Weights'!$N106*($G106*('Base Data'!$I106+'Base Data'!$J106)/30)+($H106*'Base Data'!AJ106)</f>
        <v>0</v>
      </c>
      <c r="AK106" s="31">
        <f>'LCR Weights'!$N106*($G106*('Base Data'!$I106+'Base Data'!$J106)/30)+($H106*'Base Data'!AK106)</f>
        <v>0</v>
      </c>
      <c r="AL106" s="31">
        <f>'LCR Weights'!$N106*($G106*('Base Data'!$I106+'Base Data'!$J106)/30)+($H106*'Base Data'!AL106)</f>
        <v>0</v>
      </c>
      <c r="AM106" s="31">
        <f>'LCR Weights'!$N106*($G106*('Base Data'!$I106+'Base Data'!$J106)/30)+($H106*'Base Data'!AM106)</f>
        <v>0</v>
      </c>
      <c r="AN106" s="31">
        <f>'LCR Weights'!$N106*($G106*('Base Data'!$I106+'Base Data'!$J106)/30)+($H106*'Base Data'!AN106)</f>
        <v>0</v>
      </c>
      <c r="AO106" s="758">
        <f>$H106*'Base Data'!AO106</f>
        <v>0</v>
      </c>
      <c r="AP106" s="758">
        <f>$H106*'Base Data'!AP106</f>
        <v>0</v>
      </c>
      <c r="AQ106" s="758">
        <f>$H106*'Base Data'!AQ106</f>
        <v>0</v>
      </c>
      <c r="AR106" s="758">
        <f>$H106*'Base Data'!AR106</f>
        <v>0</v>
      </c>
      <c r="AS106" s="758">
        <f>$H106*'Base Data'!AS106</f>
        <v>0</v>
      </c>
      <c r="AT106" s="758">
        <f>$H106*'Base Data'!AT106</f>
        <v>0</v>
      </c>
      <c r="AU106" s="758">
        <f>$H106*'Base Data'!AU106</f>
        <v>0</v>
      </c>
      <c r="AV106" s="758">
        <f>$H106*'Base Data'!AV106</f>
        <v>0</v>
      </c>
      <c r="AW106" s="758">
        <f>$H106*'Base Data'!AW106</f>
        <v>0</v>
      </c>
      <c r="AX106" s="758">
        <f>$H106*'Base Data'!AX106</f>
        <v>0</v>
      </c>
      <c r="AY106" s="758">
        <f>$H106*'Base Data'!AY106</f>
        <v>0</v>
      </c>
      <c r="AZ106" s="758">
        <f>$H106*'Base Data'!AZ106</f>
        <v>0</v>
      </c>
      <c r="BA106" s="758">
        <f>$H106*'Base Data'!BA106</f>
        <v>0</v>
      </c>
      <c r="BB106" s="758">
        <f>$H106*'Base Data'!BB106</f>
        <v>0</v>
      </c>
      <c r="BC106" s="758">
        <f>$H106*'Base Data'!BC106</f>
        <v>0</v>
      </c>
      <c r="BD106" s="758">
        <f>$H106*'Base Data'!BD106</f>
        <v>0</v>
      </c>
      <c r="BE106" s="758">
        <f>$H106*'Base Data'!BE106</f>
        <v>0</v>
      </c>
      <c r="BF106" s="758">
        <f>$H106*'Base Data'!BF106</f>
        <v>0</v>
      </c>
      <c r="BG106" s="758">
        <f>$H106*'Base Data'!BG106</f>
        <v>0</v>
      </c>
      <c r="BH106" s="758">
        <f>$H106*'Base Data'!BH106</f>
        <v>0</v>
      </c>
      <c r="BI106" s="758">
        <f>$H106*'Base Data'!BI106</f>
        <v>0</v>
      </c>
      <c r="BJ106" s="758">
        <f>$H106*'Base Data'!BJ106</f>
        <v>0</v>
      </c>
      <c r="BK106" s="758">
        <f>$H106*'Base Data'!BK106</f>
        <v>0</v>
      </c>
      <c r="BL106" s="758">
        <f>$H106*'Base Data'!BL106</f>
        <v>0</v>
      </c>
      <c r="BM106" s="758">
        <f>$H106*'Base Data'!BM106</f>
        <v>0</v>
      </c>
      <c r="BN106" s="758">
        <f>$H106*'Base Data'!BN106</f>
        <v>0</v>
      </c>
      <c r="BO106" s="758">
        <f>$H106*'Base Data'!BO106</f>
        <v>0</v>
      </c>
      <c r="BP106" s="758">
        <f>$H106*'Base Data'!BP106</f>
        <v>0</v>
      </c>
      <c r="BQ106" s="758">
        <f>$H106*'Base Data'!BQ106</f>
        <v>0</v>
      </c>
      <c r="BR106" s="758">
        <f>$H106*'Base Data'!BR106</f>
        <v>0</v>
      </c>
      <c r="BS106" s="758">
        <f>$H106*'Base Data'!BS106</f>
        <v>0</v>
      </c>
      <c r="BT106" s="758">
        <f>$H106*'Base Data'!BT106</f>
        <v>0</v>
      </c>
      <c r="BU106" s="758">
        <f>$H106*'Base Data'!BU106</f>
        <v>0</v>
      </c>
      <c r="BV106" s="758">
        <f>$H106*'Base Data'!BV106</f>
        <v>0</v>
      </c>
      <c r="BW106" s="758">
        <f>$H106*'Base Data'!BW106</f>
        <v>0</v>
      </c>
      <c r="BX106" s="758">
        <f>$H106*'Base Data'!BX106</f>
        <v>0</v>
      </c>
      <c r="BY106" s="758">
        <f>$H106*'Base Data'!BY106</f>
        <v>0</v>
      </c>
      <c r="BZ106" s="758">
        <f>$H106*'Base Data'!BZ106</f>
        <v>0</v>
      </c>
      <c r="CA106" s="758">
        <f>$H106*'Base Data'!CA106</f>
        <v>0</v>
      </c>
      <c r="CB106" s="758">
        <f>$H106*'Base Data'!CB106</f>
        <v>0</v>
      </c>
      <c r="CC106" s="758">
        <f>$H106*'Base Data'!CC106</f>
        <v>0</v>
      </c>
      <c r="CD106" s="758">
        <f>$H106*'Base Data'!CD106</f>
        <v>0</v>
      </c>
      <c r="CE106" s="758">
        <f>$H106*'Base Data'!CE106</f>
        <v>0</v>
      </c>
      <c r="CF106" s="758">
        <f>$H106*'Base Data'!CF106</f>
        <v>0</v>
      </c>
      <c r="CG106" s="758">
        <f>$H106*'Base Data'!CG106</f>
        <v>0</v>
      </c>
      <c r="CH106" s="758">
        <f>$H106*'Base Data'!CH106</f>
        <v>0</v>
      </c>
      <c r="CI106" s="758">
        <f>$H106*'Base Data'!CI106</f>
        <v>0</v>
      </c>
      <c r="CJ106" s="758">
        <f>$H106*'Base Data'!CJ106</f>
        <v>0</v>
      </c>
      <c r="CK106" s="758">
        <f>$H106*'Base Data'!CK106</f>
        <v>0</v>
      </c>
      <c r="CL106" s="758">
        <f>$H106*'Base Data'!CL106</f>
        <v>0</v>
      </c>
      <c r="CM106" s="758">
        <f>$H106*'Base Data'!CM106</f>
        <v>0</v>
      </c>
      <c r="CN106" s="758">
        <f>$H106*'Base Data'!CN106</f>
        <v>0</v>
      </c>
      <c r="CO106" s="758">
        <f>$H106*'Base Data'!CO106</f>
        <v>0</v>
      </c>
      <c r="CP106" s="758">
        <f>$H106*'Base Data'!CP106</f>
        <v>0</v>
      </c>
      <c r="CQ106" s="758">
        <f>$H106*'Base Data'!CQ106</f>
        <v>0</v>
      </c>
      <c r="CR106" s="758">
        <f>$H106*'Base Data'!CR106</f>
        <v>0</v>
      </c>
      <c r="CS106" s="758">
        <f>$H106*'Base Data'!CS106</f>
        <v>0</v>
      </c>
      <c r="CT106" s="758">
        <f>$H106*'Base Data'!CT106</f>
        <v>0</v>
      </c>
      <c r="CU106" s="758">
        <f>$H106*'Base Data'!CU106</f>
        <v>0</v>
      </c>
      <c r="CV106" s="758">
        <f>$H106*'Base Data'!CV106</f>
        <v>0</v>
      </c>
      <c r="CW106" s="758">
        <f>$H106*'Base Data'!CW106</f>
        <v>0</v>
      </c>
      <c r="CX106" s="758">
        <f>$H106*'Base Data'!CX106</f>
        <v>0</v>
      </c>
      <c r="CY106" s="758">
        <f>$H106*'Base Data'!CY106</f>
        <v>0</v>
      </c>
      <c r="CZ106" s="758">
        <f>$H106*'Base Data'!CZ106</f>
        <v>0</v>
      </c>
      <c r="DA106" s="758">
        <f>$H106*'Base Data'!DA106</f>
        <v>0</v>
      </c>
      <c r="DB106" s="758">
        <f>$H106*'Base Data'!DB106</f>
        <v>0</v>
      </c>
      <c r="DC106" s="758">
        <f>$H106*'Base Data'!DC106</f>
        <v>0</v>
      </c>
      <c r="DD106" s="758">
        <f>$H106*'Base Data'!DD106</f>
        <v>0</v>
      </c>
      <c r="DE106" s="758">
        <f>$H106*'Base Data'!DE106</f>
        <v>0</v>
      </c>
      <c r="DF106" s="758">
        <f>$H106*'Base Data'!DF106</f>
        <v>0</v>
      </c>
      <c r="DG106" s="758">
        <f>$H106*'Base Data'!DG106</f>
        <v>0</v>
      </c>
      <c r="DH106" s="758">
        <f>$H106*'Base Data'!DH106</f>
        <v>0</v>
      </c>
      <c r="DI106" s="758">
        <f>$H106*'Base Data'!DI106</f>
        <v>0</v>
      </c>
      <c r="DJ106" s="758">
        <f>$H106*'Base Data'!DJ106</f>
        <v>0</v>
      </c>
      <c r="DK106" s="758">
        <f>$H106*'Base Data'!DK106</f>
        <v>0</v>
      </c>
      <c r="DL106" s="519">
        <f>$H106*'Base Data'!DL106</f>
        <v>0</v>
      </c>
    </row>
    <row r="107" spans="1:116" s="206" customFormat="1" ht="13.5">
      <c r="A107" s="207">
        <f>'LCR Weights'!N107</f>
        <v>0</v>
      </c>
      <c r="B107" s="207"/>
      <c r="C107" s="73"/>
      <c r="D107" s="795"/>
      <c r="E107" s="798"/>
      <c r="F107" s="231" t="s">
        <v>100</v>
      </c>
      <c r="G107" s="811">
        <f>'LCR Weights'!M107</f>
        <v>0.5</v>
      </c>
      <c r="H107" s="811">
        <f>IF(Metrics!$I$7="Reported weights",'LCR Weights'!H107,'LCR Weights'!K107)</f>
        <v>0.5</v>
      </c>
      <c r="I107" s="518"/>
      <c r="J107" s="758">
        <f>IF('LCR Weights'!$N107=0,1,0)*('Base Data'!J107+'Base Data'!I107)*G107</f>
        <v>0</v>
      </c>
      <c r="K107" s="31">
        <f>'LCR Weights'!$N107*($G107*('Base Data'!$I107+'Base Data'!$J107)/30)+($H107*'Base Data'!K107)</f>
        <v>0</v>
      </c>
      <c r="L107" s="31">
        <f>'LCR Weights'!$N107*($G107*('Base Data'!$I107+'Base Data'!$J107)/30)+($H107*'Base Data'!L107)</f>
        <v>0</v>
      </c>
      <c r="M107" s="31">
        <f>'LCR Weights'!$N107*($G107*('Base Data'!$I107+'Base Data'!$J107)/30)+($H107*'Base Data'!M107)</f>
        <v>0</v>
      </c>
      <c r="N107" s="31">
        <f>'LCR Weights'!$N107*($G107*('Base Data'!$I107+'Base Data'!$J107)/30)+($H107*'Base Data'!N107)</f>
        <v>0</v>
      </c>
      <c r="O107" s="31">
        <f>'LCR Weights'!$N107*($G107*('Base Data'!$I107+'Base Data'!$J107)/30)+($H107*'Base Data'!O107)</f>
        <v>0</v>
      </c>
      <c r="P107" s="31">
        <f>'LCR Weights'!$N107*($G107*('Base Data'!$I107+'Base Data'!$J107)/30)+($H107*'Base Data'!P107)</f>
        <v>0</v>
      </c>
      <c r="Q107" s="31">
        <f>'LCR Weights'!$N107*($G107*('Base Data'!$I107+'Base Data'!$J107)/30)+($H107*'Base Data'!Q107)</f>
        <v>0</v>
      </c>
      <c r="R107" s="31">
        <f>'LCR Weights'!$N107*($G107*('Base Data'!$I107+'Base Data'!$J107)/30)+($H107*'Base Data'!R107)</f>
        <v>0</v>
      </c>
      <c r="S107" s="31">
        <f>'LCR Weights'!$N107*($G107*('Base Data'!$I107+'Base Data'!$J107)/30)+($H107*'Base Data'!S107)</f>
        <v>0</v>
      </c>
      <c r="T107" s="31">
        <f>'LCR Weights'!$N107*($G107*('Base Data'!$I107+'Base Data'!$J107)/30)+($H107*'Base Data'!T107)</f>
        <v>0</v>
      </c>
      <c r="U107" s="31">
        <f>'LCR Weights'!$N107*($G107*('Base Data'!$I107+'Base Data'!$J107)/30)+($H107*'Base Data'!U107)</f>
        <v>0</v>
      </c>
      <c r="V107" s="31">
        <f>'LCR Weights'!$N107*($G107*('Base Data'!$I107+'Base Data'!$J107)/30)+($H107*'Base Data'!V107)</f>
        <v>0</v>
      </c>
      <c r="W107" s="31">
        <f>'LCR Weights'!$N107*($G107*('Base Data'!$I107+'Base Data'!$J107)/30)+($H107*'Base Data'!W107)</f>
        <v>0</v>
      </c>
      <c r="X107" s="31">
        <f>'LCR Weights'!$N107*($G107*('Base Data'!$I107+'Base Data'!$J107)/30)+($H107*'Base Data'!X107)</f>
        <v>0</v>
      </c>
      <c r="Y107" s="31">
        <f>'LCR Weights'!$N107*($G107*('Base Data'!$I107+'Base Data'!$J107)/30)+($H107*'Base Data'!Y107)</f>
        <v>0</v>
      </c>
      <c r="Z107" s="31">
        <f>'LCR Weights'!$N107*($G107*('Base Data'!$I107+'Base Data'!$J107)/30)+($H107*'Base Data'!Z107)</f>
        <v>0</v>
      </c>
      <c r="AA107" s="31">
        <f>'LCR Weights'!$N107*($G107*('Base Data'!$I107+'Base Data'!$J107)/30)+($H107*'Base Data'!AA107)</f>
        <v>0</v>
      </c>
      <c r="AB107" s="31">
        <f>'LCR Weights'!$N107*($G107*('Base Data'!$I107+'Base Data'!$J107)/30)+($H107*'Base Data'!AB107)</f>
        <v>0</v>
      </c>
      <c r="AC107" s="31">
        <f>'LCR Weights'!$N107*($G107*('Base Data'!$I107+'Base Data'!$J107)/30)+($H107*'Base Data'!AC107)</f>
        <v>0</v>
      </c>
      <c r="AD107" s="31">
        <f>'LCR Weights'!$N107*($G107*('Base Data'!$I107+'Base Data'!$J107)/30)+($H107*'Base Data'!AD107)</f>
        <v>0</v>
      </c>
      <c r="AE107" s="31">
        <f>'LCR Weights'!$N107*($G107*('Base Data'!$I107+'Base Data'!$J107)/30)+($H107*'Base Data'!AE107)</f>
        <v>0</v>
      </c>
      <c r="AF107" s="31">
        <f>'LCR Weights'!$N107*($G107*('Base Data'!$I107+'Base Data'!$J107)/30)+($H107*'Base Data'!AF107)</f>
        <v>0</v>
      </c>
      <c r="AG107" s="31">
        <f>'LCR Weights'!$N107*($G107*('Base Data'!$I107+'Base Data'!$J107)/30)+($H107*'Base Data'!AG107)</f>
        <v>0</v>
      </c>
      <c r="AH107" s="31">
        <f>'LCR Weights'!$N107*($G107*('Base Data'!$I107+'Base Data'!$J107)/30)+($H107*'Base Data'!AH107)</f>
        <v>0</v>
      </c>
      <c r="AI107" s="31">
        <f>'LCR Weights'!$N107*($G107*('Base Data'!$I107+'Base Data'!$J107)/30)+($H107*'Base Data'!AI107)</f>
        <v>0</v>
      </c>
      <c r="AJ107" s="31">
        <f>'LCR Weights'!$N107*($G107*('Base Data'!$I107+'Base Data'!$J107)/30)+($H107*'Base Data'!AJ107)</f>
        <v>0</v>
      </c>
      <c r="AK107" s="31">
        <f>'LCR Weights'!$N107*($G107*('Base Data'!$I107+'Base Data'!$J107)/30)+($H107*'Base Data'!AK107)</f>
        <v>0</v>
      </c>
      <c r="AL107" s="31">
        <f>'LCR Weights'!$N107*($G107*('Base Data'!$I107+'Base Data'!$J107)/30)+($H107*'Base Data'!AL107)</f>
        <v>0</v>
      </c>
      <c r="AM107" s="31">
        <f>'LCR Weights'!$N107*($G107*('Base Data'!$I107+'Base Data'!$J107)/30)+($H107*'Base Data'!AM107)</f>
        <v>0</v>
      </c>
      <c r="AN107" s="31">
        <f>'LCR Weights'!$N107*($G107*('Base Data'!$I107+'Base Data'!$J107)/30)+($H107*'Base Data'!AN107)</f>
        <v>0</v>
      </c>
      <c r="AO107" s="758">
        <f>$H107*'Base Data'!AO107</f>
        <v>0</v>
      </c>
      <c r="AP107" s="758">
        <f>$H107*'Base Data'!AP107</f>
        <v>0</v>
      </c>
      <c r="AQ107" s="758">
        <f>$H107*'Base Data'!AQ107</f>
        <v>0</v>
      </c>
      <c r="AR107" s="758">
        <f>$H107*'Base Data'!AR107</f>
        <v>0</v>
      </c>
      <c r="AS107" s="758">
        <f>$H107*'Base Data'!AS107</f>
        <v>0</v>
      </c>
      <c r="AT107" s="758">
        <f>$H107*'Base Data'!AT107</f>
        <v>0</v>
      </c>
      <c r="AU107" s="758">
        <f>$H107*'Base Data'!AU107</f>
        <v>0</v>
      </c>
      <c r="AV107" s="758">
        <f>$H107*'Base Data'!AV107</f>
        <v>0</v>
      </c>
      <c r="AW107" s="758">
        <f>$H107*'Base Data'!AW107</f>
        <v>0</v>
      </c>
      <c r="AX107" s="758">
        <f>$H107*'Base Data'!AX107</f>
        <v>0</v>
      </c>
      <c r="AY107" s="758">
        <f>$H107*'Base Data'!AY107</f>
        <v>0</v>
      </c>
      <c r="AZ107" s="758">
        <f>$H107*'Base Data'!AZ107</f>
        <v>0</v>
      </c>
      <c r="BA107" s="758">
        <f>$H107*'Base Data'!BA107</f>
        <v>0</v>
      </c>
      <c r="BB107" s="758">
        <f>$H107*'Base Data'!BB107</f>
        <v>0</v>
      </c>
      <c r="BC107" s="758">
        <f>$H107*'Base Data'!BC107</f>
        <v>0</v>
      </c>
      <c r="BD107" s="758">
        <f>$H107*'Base Data'!BD107</f>
        <v>0</v>
      </c>
      <c r="BE107" s="758">
        <f>$H107*'Base Data'!BE107</f>
        <v>0</v>
      </c>
      <c r="BF107" s="758">
        <f>$H107*'Base Data'!BF107</f>
        <v>0</v>
      </c>
      <c r="BG107" s="758">
        <f>$H107*'Base Data'!BG107</f>
        <v>0</v>
      </c>
      <c r="BH107" s="758">
        <f>$H107*'Base Data'!BH107</f>
        <v>0</v>
      </c>
      <c r="BI107" s="758">
        <f>$H107*'Base Data'!BI107</f>
        <v>0</v>
      </c>
      <c r="BJ107" s="758">
        <f>$H107*'Base Data'!BJ107</f>
        <v>0</v>
      </c>
      <c r="BK107" s="758">
        <f>$H107*'Base Data'!BK107</f>
        <v>0</v>
      </c>
      <c r="BL107" s="758">
        <f>$H107*'Base Data'!BL107</f>
        <v>0</v>
      </c>
      <c r="BM107" s="758">
        <f>$H107*'Base Data'!BM107</f>
        <v>0</v>
      </c>
      <c r="BN107" s="758">
        <f>$H107*'Base Data'!BN107</f>
        <v>0</v>
      </c>
      <c r="BO107" s="758">
        <f>$H107*'Base Data'!BO107</f>
        <v>0</v>
      </c>
      <c r="BP107" s="758">
        <f>$H107*'Base Data'!BP107</f>
        <v>0</v>
      </c>
      <c r="BQ107" s="758">
        <f>$H107*'Base Data'!BQ107</f>
        <v>0</v>
      </c>
      <c r="BR107" s="758">
        <f>$H107*'Base Data'!BR107</f>
        <v>0</v>
      </c>
      <c r="BS107" s="758">
        <f>$H107*'Base Data'!BS107</f>
        <v>0</v>
      </c>
      <c r="BT107" s="758">
        <f>$H107*'Base Data'!BT107</f>
        <v>0</v>
      </c>
      <c r="BU107" s="758">
        <f>$H107*'Base Data'!BU107</f>
        <v>0</v>
      </c>
      <c r="BV107" s="758">
        <f>$H107*'Base Data'!BV107</f>
        <v>0</v>
      </c>
      <c r="BW107" s="758">
        <f>$H107*'Base Data'!BW107</f>
        <v>0</v>
      </c>
      <c r="BX107" s="758">
        <f>$H107*'Base Data'!BX107</f>
        <v>0</v>
      </c>
      <c r="BY107" s="758">
        <f>$H107*'Base Data'!BY107</f>
        <v>0</v>
      </c>
      <c r="BZ107" s="758">
        <f>$H107*'Base Data'!BZ107</f>
        <v>0</v>
      </c>
      <c r="CA107" s="758">
        <f>$H107*'Base Data'!CA107</f>
        <v>0</v>
      </c>
      <c r="CB107" s="758">
        <f>$H107*'Base Data'!CB107</f>
        <v>0</v>
      </c>
      <c r="CC107" s="758">
        <f>$H107*'Base Data'!CC107</f>
        <v>0</v>
      </c>
      <c r="CD107" s="758">
        <f>$H107*'Base Data'!CD107</f>
        <v>0</v>
      </c>
      <c r="CE107" s="758">
        <f>$H107*'Base Data'!CE107</f>
        <v>0</v>
      </c>
      <c r="CF107" s="758">
        <f>$H107*'Base Data'!CF107</f>
        <v>0</v>
      </c>
      <c r="CG107" s="758">
        <f>$H107*'Base Data'!CG107</f>
        <v>0</v>
      </c>
      <c r="CH107" s="758">
        <f>$H107*'Base Data'!CH107</f>
        <v>0</v>
      </c>
      <c r="CI107" s="758">
        <f>$H107*'Base Data'!CI107</f>
        <v>0</v>
      </c>
      <c r="CJ107" s="758">
        <f>$H107*'Base Data'!CJ107</f>
        <v>0</v>
      </c>
      <c r="CK107" s="758">
        <f>$H107*'Base Data'!CK107</f>
        <v>0</v>
      </c>
      <c r="CL107" s="758">
        <f>$H107*'Base Data'!CL107</f>
        <v>0</v>
      </c>
      <c r="CM107" s="758">
        <f>$H107*'Base Data'!CM107</f>
        <v>0</v>
      </c>
      <c r="CN107" s="758">
        <f>$H107*'Base Data'!CN107</f>
        <v>0</v>
      </c>
      <c r="CO107" s="758">
        <f>$H107*'Base Data'!CO107</f>
        <v>0</v>
      </c>
      <c r="CP107" s="758">
        <f>$H107*'Base Data'!CP107</f>
        <v>0</v>
      </c>
      <c r="CQ107" s="758">
        <f>$H107*'Base Data'!CQ107</f>
        <v>0</v>
      </c>
      <c r="CR107" s="758">
        <f>$H107*'Base Data'!CR107</f>
        <v>0</v>
      </c>
      <c r="CS107" s="758">
        <f>$H107*'Base Data'!CS107</f>
        <v>0</v>
      </c>
      <c r="CT107" s="758">
        <f>$H107*'Base Data'!CT107</f>
        <v>0</v>
      </c>
      <c r="CU107" s="758">
        <f>$H107*'Base Data'!CU107</f>
        <v>0</v>
      </c>
      <c r="CV107" s="758">
        <f>$H107*'Base Data'!CV107</f>
        <v>0</v>
      </c>
      <c r="CW107" s="758">
        <f>$H107*'Base Data'!CW107</f>
        <v>0</v>
      </c>
      <c r="CX107" s="758">
        <f>$H107*'Base Data'!CX107</f>
        <v>0</v>
      </c>
      <c r="CY107" s="758">
        <f>$H107*'Base Data'!CY107</f>
        <v>0</v>
      </c>
      <c r="CZ107" s="758">
        <f>$H107*'Base Data'!CZ107</f>
        <v>0</v>
      </c>
      <c r="DA107" s="758">
        <f>$H107*'Base Data'!DA107</f>
        <v>0</v>
      </c>
      <c r="DB107" s="758">
        <f>$H107*'Base Data'!DB107</f>
        <v>0</v>
      </c>
      <c r="DC107" s="758">
        <f>$H107*'Base Data'!DC107</f>
        <v>0</v>
      </c>
      <c r="DD107" s="758">
        <f>$H107*'Base Data'!DD107</f>
        <v>0</v>
      </c>
      <c r="DE107" s="758">
        <f>$H107*'Base Data'!DE107</f>
        <v>0</v>
      </c>
      <c r="DF107" s="758">
        <f>$H107*'Base Data'!DF107</f>
        <v>0</v>
      </c>
      <c r="DG107" s="758">
        <f>$H107*'Base Data'!DG107</f>
        <v>0</v>
      </c>
      <c r="DH107" s="758">
        <f>$H107*'Base Data'!DH107</f>
        <v>0</v>
      </c>
      <c r="DI107" s="758">
        <f>$H107*'Base Data'!DI107</f>
        <v>0</v>
      </c>
      <c r="DJ107" s="758">
        <f>$H107*'Base Data'!DJ107</f>
        <v>0</v>
      </c>
      <c r="DK107" s="758">
        <f>$H107*'Base Data'!DK107</f>
        <v>0</v>
      </c>
      <c r="DL107" s="519">
        <f>$H107*'Base Data'!DL107</f>
        <v>0</v>
      </c>
    </row>
    <row r="108" spans="1:116" s="206" customFormat="1" ht="19.899999999999999" customHeight="1">
      <c r="A108" s="207">
        <f>'LCR Weights'!N108</f>
        <v>0</v>
      </c>
      <c r="B108" s="207"/>
      <c r="C108" s="73"/>
      <c r="D108" s="795"/>
      <c r="E108" s="798"/>
      <c r="F108" s="231" t="s">
        <v>948</v>
      </c>
      <c r="G108" s="811">
        <f>'LCR Weights'!M108</f>
        <v>1</v>
      </c>
      <c r="H108" s="811">
        <f>IF(Metrics!$I$7="Reported weights",'LCR Weights'!H108,'LCR Weights'!K108)</f>
        <v>1</v>
      </c>
      <c r="I108" s="518"/>
      <c r="J108" s="758">
        <f>IF('LCR Weights'!$N108=0,1,0)*('Base Data'!J108+'Base Data'!I108)*G108</f>
        <v>0</v>
      </c>
      <c r="K108" s="31">
        <f>'LCR Weights'!$N108*($G108*('Base Data'!$I108+'Base Data'!$J108)/30)+($H108*'Base Data'!K108)</f>
        <v>0</v>
      </c>
      <c r="L108" s="31">
        <f>'LCR Weights'!$N108*($G108*('Base Data'!$I108+'Base Data'!$J108)/30)+($H108*'Base Data'!L108)</f>
        <v>0</v>
      </c>
      <c r="M108" s="31">
        <f>'LCR Weights'!$N108*($G108*('Base Data'!$I108+'Base Data'!$J108)/30)+($H108*'Base Data'!M108)</f>
        <v>0</v>
      </c>
      <c r="N108" s="31">
        <f>'LCR Weights'!$N108*($G108*('Base Data'!$I108+'Base Data'!$J108)/30)+($H108*'Base Data'!N108)</f>
        <v>0</v>
      </c>
      <c r="O108" s="31">
        <f>'LCR Weights'!$N108*($G108*('Base Data'!$I108+'Base Data'!$J108)/30)+($H108*'Base Data'!O108)</f>
        <v>0</v>
      </c>
      <c r="P108" s="31">
        <f>'LCR Weights'!$N108*($G108*('Base Data'!$I108+'Base Data'!$J108)/30)+($H108*'Base Data'!P108)</f>
        <v>0</v>
      </c>
      <c r="Q108" s="31">
        <f>'LCR Weights'!$N108*($G108*('Base Data'!$I108+'Base Data'!$J108)/30)+($H108*'Base Data'!Q108)</f>
        <v>0</v>
      </c>
      <c r="R108" s="31">
        <f>'LCR Weights'!$N108*($G108*('Base Data'!$I108+'Base Data'!$J108)/30)+($H108*'Base Data'!R108)</f>
        <v>0</v>
      </c>
      <c r="S108" s="31">
        <f>'LCR Weights'!$N108*($G108*('Base Data'!$I108+'Base Data'!$J108)/30)+($H108*'Base Data'!S108)</f>
        <v>0</v>
      </c>
      <c r="T108" s="31">
        <f>'LCR Weights'!$N108*($G108*('Base Data'!$I108+'Base Data'!$J108)/30)+($H108*'Base Data'!T108)</f>
        <v>0</v>
      </c>
      <c r="U108" s="31">
        <f>'LCR Weights'!$N108*($G108*('Base Data'!$I108+'Base Data'!$J108)/30)+($H108*'Base Data'!U108)</f>
        <v>0</v>
      </c>
      <c r="V108" s="31">
        <f>'LCR Weights'!$N108*($G108*('Base Data'!$I108+'Base Data'!$J108)/30)+($H108*'Base Data'!V108)</f>
        <v>0</v>
      </c>
      <c r="W108" s="31">
        <f>'LCR Weights'!$N108*($G108*('Base Data'!$I108+'Base Data'!$J108)/30)+($H108*'Base Data'!W108)</f>
        <v>0</v>
      </c>
      <c r="X108" s="31">
        <f>'LCR Weights'!$N108*($G108*('Base Data'!$I108+'Base Data'!$J108)/30)+($H108*'Base Data'!X108)</f>
        <v>0</v>
      </c>
      <c r="Y108" s="31">
        <f>'LCR Weights'!$N108*($G108*('Base Data'!$I108+'Base Data'!$J108)/30)+($H108*'Base Data'!Y108)</f>
        <v>0</v>
      </c>
      <c r="Z108" s="31">
        <f>'LCR Weights'!$N108*($G108*('Base Data'!$I108+'Base Data'!$J108)/30)+($H108*'Base Data'!Z108)</f>
        <v>0</v>
      </c>
      <c r="AA108" s="31">
        <f>'LCR Weights'!$N108*($G108*('Base Data'!$I108+'Base Data'!$J108)/30)+($H108*'Base Data'!AA108)</f>
        <v>0</v>
      </c>
      <c r="AB108" s="31">
        <f>'LCR Weights'!$N108*($G108*('Base Data'!$I108+'Base Data'!$J108)/30)+($H108*'Base Data'!AB108)</f>
        <v>0</v>
      </c>
      <c r="AC108" s="31">
        <f>'LCR Weights'!$N108*($G108*('Base Data'!$I108+'Base Data'!$J108)/30)+($H108*'Base Data'!AC108)</f>
        <v>0</v>
      </c>
      <c r="AD108" s="31">
        <f>'LCR Weights'!$N108*($G108*('Base Data'!$I108+'Base Data'!$J108)/30)+($H108*'Base Data'!AD108)</f>
        <v>0</v>
      </c>
      <c r="AE108" s="31">
        <f>'LCR Weights'!$N108*($G108*('Base Data'!$I108+'Base Data'!$J108)/30)+($H108*'Base Data'!AE108)</f>
        <v>0</v>
      </c>
      <c r="AF108" s="31">
        <f>'LCR Weights'!$N108*($G108*('Base Data'!$I108+'Base Data'!$J108)/30)+($H108*'Base Data'!AF108)</f>
        <v>0</v>
      </c>
      <c r="AG108" s="31">
        <f>'LCR Weights'!$N108*($G108*('Base Data'!$I108+'Base Data'!$J108)/30)+($H108*'Base Data'!AG108)</f>
        <v>0</v>
      </c>
      <c r="AH108" s="31">
        <f>'LCR Weights'!$N108*($G108*('Base Data'!$I108+'Base Data'!$J108)/30)+($H108*'Base Data'!AH108)</f>
        <v>0</v>
      </c>
      <c r="AI108" s="31">
        <f>'LCR Weights'!$N108*($G108*('Base Data'!$I108+'Base Data'!$J108)/30)+($H108*'Base Data'!AI108)</f>
        <v>0</v>
      </c>
      <c r="AJ108" s="31">
        <f>'LCR Weights'!$N108*($G108*('Base Data'!$I108+'Base Data'!$J108)/30)+($H108*'Base Data'!AJ108)</f>
        <v>0</v>
      </c>
      <c r="AK108" s="31">
        <f>'LCR Weights'!$N108*($G108*('Base Data'!$I108+'Base Data'!$J108)/30)+($H108*'Base Data'!AK108)</f>
        <v>0</v>
      </c>
      <c r="AL108" s="31">
        <f>'LCR Weights'!$N108*($G108*('Base Data'!$I108+'Base Data'!$J108)/30)+($H108*'Base Data'!AL108)</f>
        <v>0</v>
      </c>
      <c r="AM108" s="31">
        <f>'LCR Weights'!$N108*($G108*('Base Data'!$I108+'Base Data'!$J108)/30)+($H108*'Base Data'!AM108)</f>
        <v>0</v>
      </c>
      <c r="AN108" s="31">
        <f>'LCR Weights'!$N108*($G108*('Base Data'!$I108+'Base Data'!$J108)/30)+($H108*'Base Data'!AN108)</f>
        <v>0</v>
      </c>
      <c r="AO108" s="758">
        <f>$H108*'Base Data'!AO108</f>
        <v>0</v>
      </c>
      <c r="AP108" s="758">
        <f>$H108*'Base Data'!AP108</f>
        <v>0</v>
      </c>
      <c r="AQ108" s="758">
        <f>$H108*'Base Data'!AQ108</f>
        <v>0</v>
      </c>
      <c r="AR108" s="758">
        <f>$H108*'Base Data'!AR108</f>
        <v>0</v>
      </c>
      <c r="AS108" s="758">
        <f>$H108*'Base Data'!AS108</f>
        <v>0</v>
      </c>
      <c r="AT108" s="758">
        <f>$H108*'Base Data'!AT108</f>
        <v>0</v>
      </c>
      <c r="AU108" s="758">
        <f>$H108*'Base Data'!AU108</f>
        <v>0</v>
      </c>
      <c r="AV108" s="758">
        <f>$H108*'Base Data'!AV108</f>
        <v>0</v>
      </c>
      <c r="AW108" s="758">
        <f>$H108*'Base Data'!AW108</f>
        <v>0</v>
      </c>
      <c r="AX108" s="758">
        <f>$H108*'Base Data'!AX108</f>
        <v>0</v>
      </c>
      <c r="AY108" s="758">
        <f>$H108*'Base Data'!AY108</f>
        <v>0</v>
      </c>
      <c r="AZ108" s="758">
        <f>$H108*'Base Data'!AZ108</f>
        <v>0</v>
      </c>
      <c r="BA108" s="758">
        <f>$H108*'Base Data'!BA108</f>
        <v>0</v>
      </c>
      <c r="BB108" s="758">
        <f>$H108*'Base Data'!BB108</f>
        <v>0</v>
      </c>
      <c r="BC108" s="758">
        <f>$H108*'Base Data'!BC108</f>
        <v>0</v>
      </c>
      <c r="BD108" s="758">
        <f>$H108*'Base Data'!BD108</f>
        <v>0</v>
      </c>
      <c r="BE108" s="758">
        <f>$H108*'Base Data'!BE108</f>
        <v>0</v>
      </c>
      <c r="BF108" s="758">
        <f>$H108*'Base Data'!BF108</f>
        <v>0</v>
      </c>
      <c r="BG108" s="758">
        <f>$H108*'Base Data'!BG108</f>
        <v>0</v>
      </c>
      <c r="BH108" s="758">
        <f>$H108*'Base Data'!BH108</f>
        <v>0</v>
      </c>
      <c r="BI108" s="758">
        <f>$H108*'Base Data'!BI108</f>
        <v>0</v>
      </c>
      <c r="BJ108" s="758">
        <f>$H108*'Base Data'!BJ108</f>
        <v>0</v>
      </c>
      <c r="BK108" s="758">
        <f>$H108*'Base Data'!BK108</f>
        <v>0</v>
      </c>
      <c r="BL108" s="758">
        <f>$H108*'Base Data'!BL108</f>
        <v>0</v>
      </c>
      <c r="BM108" s="758">
        <f>$H108*'Base Data'!BM108</f>
        <v>0</v>
      </c>
      <c r="BN108" s="758">
        <f>$H108*'Base Data'!BN108</f>
        <v>0</v>
      </c>
      <c r="BO108" s="758">
        <f>$H108*'Base Data'!BO108</f>
        <v>0</v>
      </c>
      <c r="BP108" s="758">
        <f>$H108*'Base Data'!BP108</f>
        <v>0</v>
      </c>
      <c r="BQ108" s="758">
        <f>$H108*'Base Data'!BQ108</f>
        <v>0</v>
      </c>
      <c r="BR108" s="758">
        <f>$H108*'Base Data'!BR108</f>
        <v>0</v>
      </c>
      <c r="BS108" s="758">
        <f>$H108*'Base Data'!BS108</f>
        <v>0</v>
      </c>
      <c r="BT108" s="758">
        <f>$H108*'Base Data'!BT108</f>
        <v>0</v>
      </c>
      <c r="BU108" s="758">
        <f>$H108*'Base Data'!BU108</f>
        <v>0</v>
      </c>
      <c r="BV108" s="758">
        <f>$H108*'Base Data'!BV108</f>
        <v>0</v>
      </c>
      <c r="BW108" s="758">
        <f>$H108*'Base Data'!BW108</f>
        <v>0</v>
      </c>
      <c r="BX108" s="758">
        <f>$H108*'Base Data'!BX108</f>
        <v>0</v>
      </c>
      <c r="BY108" s="758">
        <f>$H108*'Base Data'!BY108</f>
        <v>0</v>
      </c>
      <c r="BZ108" s="758">
        <f>$H108*'Base Data'!BZ108</f>
        <v>0</v>
      </c>
      <c r="CA108" s="758">
        <f>$H108*'Base Data'!CA108</f>
        <v>0</v>
      </c>
      <c r="CB108" s="758">
        <f>$H108*'Base Data'!CB108</f>
        <v>0</v>
      </c>
      <c r="CC108" s="758">
        <f>$H108*'Base Data'!CC108</f>
        <v>0</v>
      </c>
      <c r="CD108" s="758">
        <f>$H108*'Base Data'!CD108</f>
        <v>0</v>
      </c>
      <c r="CE108" s="758">
        <f>$H108*'Base Data'!CE108</f>
        <v>0</v>
      </c>
      <c r="CF108" s="758">
        <f>$H108*'Base Data'!CF108</f>
        <v>0</v>
      </c>
      <c r="CG108" s="758">
        <f>$H108*'Base Data'!CG108</f>
        <v>0</v>
      </c>
      <c r="CH108" s="758">
        <f>$H108*'Base Data'!CH108</f>
        <v>0</v>
      </c>
      <c r="CI108" s="758">
        <f>$H108*'Base Data'!CI108</f>
        <v>0</v>
      </c>
      <c r="CJ108" s="758">
        <f>$H108*'Base Data'!CJ108</f>
        <v>0</v>
      </c>
      <c r="CK108" s="758">
        <f>$H108*'Base Data'!CK108</f>
        <v>0</v>
      </c>
      <c r="CL108" s="758">
        <f>$H108*'Base Data'!CL108</f>
        <v>0</v>
      </c>
      <c r="CM108" s="758">
        <f>$H108*'Base Data'!CM108</f>
        <v>0</v>
      </c>
      <c r="CN108" s="758">
        <f>$H108*'Base Data'!CN108</f>
        <v>0</v>
      </c>
      <c r="CO108" s="758">
        <f>$H108*'Base Data'!CO108</f>
        <v>0</v>
      </c>
      <c r="CP108" s="758">
        <f>$H108*'Base Data'!CP108</f>
        <v>0</v>
      </c>
      <c r="CQ108" s="758">
        <f>$H108*'Base Data'!CQ108</f>
        <v>0</v>
      </c>
      <c r="CR108" s="758">
        <f>$H108*'Base Data'!CR108</f>
        <v>0</v>
      </c>
      <c r="CS108" s="758">
        <f>$H108*'Base Data'!CS108</f>
        <v>0</v>
      </c>
      <c r="CT108" s="758">
        <f>$H108*'Base Data'!CT108</f>
        <v>0</v>
      </c>
      <c r="CU108" s="758">
        <f>$H108*'Base Data'!CU108</f>
        <v>0</v>
      </c>
      <c r="CV108" s="758">
        <f>$H108*'Base Data'!CV108</f>
        <v>0</v>
      </c>
      <c r="CW108" s="758">
        <f>$H108*'Base Data'!CW108</f>
        <v>0</v>
      </c>
      <c r="CX108" s="758">
        <f>$H108*'Base Data'!CX108</f>
        <v>0</v>
      </c>
      <c r="CY108" s="758">
        <f>$H108*'Base Data'!CY108</f>
        <v>0</v>
      </c>
      <c r="CZ108" s="758">
        <f>$H108*'Base Data'!CZ108</f>
        <v>0</v>
      </c>
      <c r="DA108" s="758">
        <f>$H108*'Base Data'!DA108</f>
        <v>0</v>
      </c>
      <c r="DB108" s="758">
        <f>$H108*'Base Data'!DB108</f>
        <v>0</v>
      </c>
      <c r="DC108" s="758">
        <f>$H108*'Base Data'!DC108</f>
        <v>0</v>
      </c>
      <c r="DD108" s="758">
        <f>$H108*'Base Data'!DD108</f>
        <v>0</v>
      </c>
      <c r="DE108" s="758">
        <f>$H108*'Base Data'!DE108</f>
        <v>0</v>
      </c>
      <c r="DF108" s="758">
        <f>$H108*'Base Data'!DF108</f>
        <v>0</v>
      </c>
      <c r="DG108" s="758">
        <f>$H108*'Base Data'!DG108</f>
        <v>0</v>
      </c>
      <c r="DH108" s="758">
        <f>$H108*'Base Data'!DH108</f>
        <v>0</v>
      </c>
      <c r="DI108" s="758">
        <f>$H108*'Base Data'!DI108</f>
        <v>0</v>
      </c>
      <c r="DJ108" s="758">
        <f>$H108*'Base Data'!DJ108</f>
        <v>0</v>
      </c>
      <c r="DK108" s="758">
        <f>$H108*'Base Data'!DK108</f>
        <v>0</v>
      </c>
      <c r="DL108" s="519">
        <f>$H108*'Base Data'!DL108</f>
        <v>0</v>
      </c>
    </row>
    <row r="109" spans="1:116" s="206" customFormat="1" ht="18" customHeight="1">
      <c r="A109" s="207">
        <f>'LCR Weights'!N109</f>
        <v>0</v>
      </c>
      <c r="B109" s="207"/>
      <c r="C109" s="73"/>
      <c r="D109" s="795"/>
      <c r="E109" s="798"/>
      <c r="F109" s="231" t="s">
        <v>1170</v>
      </c>
      <c r="G109" s="811">
        <f>'LCR Weights'!M109</f>
        <v>0.5</v>
      </c>
      <c r="H109" s="811">
        <f>IF(Metrics!$I$7="Reported weights",'LCR Weights'!H109,'LCR Weights'!K109)</f>
        <v>0.5</v>
      </c>
      <c r="I109" s="518"/>
      <c r="J109" s="758">
        <f>IF('LCR Weights'!$N109=0,1,0)*('Base Data'!J109+'Base Data'!I109)*G109</f>
        <v>0</v>
      </c>
      <c r="K109" s="31">
        <f>'LCR Weights'!$N109*($G109*('Base Data'!$I109+'Base Data'!$J109)/30)+($H109*'Base Data'!K109)</f>
        <v>0</v>
      </c>
      <c r="L109" s="31">
        <f>'LCR Weights'!$N109*($G109*('Base Data'!$I109+'Base Data'!$J109)/30)+($H109*'Base Data'!L109)</f>
        <v>0</v>
      </c>
      <c r="M109" s="31">
        <f>'LCR Weights'!$N109*($G109*('Base Data'!$I109+'Base Data'!$J109)/30)+($H109*'Base Data'!M109)</f>
        <v>0</v>
      </c>
      <c r="N109" s="31">
        <f>'LCR Weights'!$N109*($G109*('Base Data'!$I109+'Base Data'!$J109)/30)+($H109*'Base Data'!N109)</f>
        <v>0</v>
      </c>
      <c r="O109" s="31">
        <f>'LCR Weights'!$N109*($G109*('Base Data'!$I109+'Base Data'!$J109)/30)+($H109*'Base Data'!O109)</f>
        <v>0</v>
      </c>
      <c r="P109" s="31">
        <f>'LCR Weights'!$N109*($G109*('Base Data'!$I109+'Base Data'!$J109)/30)+($H109*'Base Data'!P109)</f>
        <v>0</v>
      </c>
      <c r="Q109" s="31">
        <f>'LCR Weights'!$N109*($G109*('Base Data'!$I109+'Base Data'!$J109)/30)+($H109*'Base Data'!Q109)</f>
        <v>0</v>
      </c>
      <c r="R109" s="31">
        <f>'LCR Weights'!$N109*($G109*('Base Data'!$I109+'Base Data'!$J109)/30)+($H109*'Base Data'!R109)</f>
        <v>0</v>
      </c>
      <c r="S109" s="31">
        <f>'LCR Weights'!$N109*($G109*('Base Data'!$I109+'Base Data'!$J109)/30)+($H109*'Base Data'!S109)</f>
        <v>0</v>
      </c>
      <c r="T109" s="31">
        <f>'LCR Weights'!$N109*($G109*('Base Data'!$I109+'Base Data'!$J109)/30)+($H109*'Base Data'!T109)</f>
        <v>0</v>
      </c>
      <c r="U109" s="31">
        <f>'LCR Weights'!$N109*($G109*('Base Data'!$I109+'Base Data'!$J109)/30)+($H109*'Base Data'!U109)</f>
        <v>0</v>
      </c>
      <c r="V109" s="31">
        <f>'LCR Weights'!$N109*($G109*('Base Data'!$I109+'Base Data'!$J109)/30)+($H109*'Base Data'!V109)</f>
        <v>0</v>
      </c>
      <c r="W109" s="31">
        <f>'LCR Weights'!$N109*($G109*('Base Data'!$I109+'Base Data'!$J109)/30)+($H109*'Base Data'!W109)</f>
        <v>0</v>
      </c>
      <c r="X109" s="31">
        <f>'LCR Weights'!$N109*($G109*('Base Data'!$I109+'Base Data'!$J109)/30)+($H109*'Base Data'!X109)</f>
        <v>0</v>
      </c>
      <c r="Y109" s="31">
        <f>'LCR Weights'!$N109*($G109*('Base Data'!$I109+'Base Data'!$J109)/30)+($H109*'Base Data'!Y109)</f>
        <v>0</v>
      </c>
      <c r="Z109" s="31">
        <f>'LCR Weights'!$N109*($G109*('Base Data'!$I109+'Base Data'!$J109)/30)+($H109*'Base Data'!Z109)</f>
        <v>0</v>
      </c>
      <c r="AA109" s="31">
        <f>'LCR Weights'!$N109*($G109*('Base Data'!$I109+'Base Data'!$J109)/30)+($H109*'Base Data'!AA109)</f>
        <v>0</v>
      </c>
      <c r="AB109" s="31">
        <f>'LCR Weights'!$N109*($G109*('Base Data'!$I109+'Base Data'!$J109)/30)+($H109*'Base Data'!AB109)</f>
        <v>0</v>
      </c>
      <c r="AC109" s="31">
        <f>'LCR Weights'!$N109*($G109*('Base Data'!$I109+'Base Data'!$J109)/30)+($H109*'Base Data'!AC109)</f>
        <v>0</v>
      </c>
      <c r="AD109" s="31">
        <f>'LCR Weights'!$N109*($G109*('Base Data'!$I109+'Base Data'!$J109)/30)+($H109*'Base Data'!AD109)</f>
        <v>0</v>
      </c>
      <c r="AE109" s="31">
        <f>'LCR Weights'!$N109*($G109*('Base Data'!$I109+'Base Data'!$J109)/30)+($H109*'Base Data'!AE109)</f>
        <v>0</v>
      </c>
      <c r="AF109" s="31">
        <f>'LCR Weights'!$N109*($G109*('Base Data'!$I109+'Base Data'!$J109)/30)+($H109*'Base Data'!AF109)</f>
        <v>0</v>
      </c>
      <c r="AG109" s="31">
        <f>'LCR Weights'!$N109*($G109*('Base Data'!$I109+'Base Data'!$J109)/30)+($H109*'Base Data'!AG109)</f>
        <v>0</v>
      </c>
      <c r="AH109" s="31">
        <f>'LCR Weights'!$N109*($G109*('Base Data'!$I109+'Base Data'!$J109)/30)+($H109*'Base Data'!AH109)</f>
        <v>0</v>
      </c>
      <c r="AI109" s="31">
        <f>'LCR Weights'!$N109*($G109*('Base Data'!$I109+'Base Data'!$J109)/30)+($H109*'Base Data'!AI109)</f>
        <v>0</v>
      </c>
      <c r="AJ109" s="31">
        <f>'LCR Weights'!$N109*($G109*('Base Data'!$I109+'Base Data'!$J109)/30)+($H109*'Base Data'!AJ109)</f>
        <v>0</v>
      </c>
      <c r="AK109" s="31">
        <f>'LCR Weights'!$N109*($G109*('Base Data'!$I109+'Base Data'!$J109)/30)+($H109*'Base Data'!AK109)</f>
        <v>0</v>
      </c>
      <c r="AL109" s="31">
        <f>'LCR Weights'!$N109*($G109*('Base Data'!$I109+'Base Data'!$J109)/30)+($H109*'Base Data'!AL109)</f>
        <v>0</v>
      </c>
      <c r="AM109" s="31">
        <f>'LCR Weights'!$N109*($G109*('Base Data'!$I109+'Base Data'!$J109)/30)+($H109*'Base Data'!AM109)</f>
        <v>0</v>
      </c>
      <c r="AN109" s="31">
        <f>'LCR Weights'!$N109*($G109*('Base Data'!$I109+'Base Data'!$J109)/30)+($H109*'Base Data'!AN109)</f>
        <v>0</v>
      </c>
      <c r="AO109" s="758">
        <f>$H109*'Base Data'!AO109</f>
        <v>0</v>
      </c>
      <c r="AP109" s="758">
        <f>$H109*'Base Data'!AP109</f>
        <v>0</v>
      </c>
      <c r="AQ109" s="758">
        <f>$H109*'Base Data'!AQ109</f>
        <v>0</v>
      </c>
      <c r="AR109" s="758">
        <f>$H109*'Base Data'!AR109</f>
        <v>0</v>
      </c>
      <c r="AS109" s="758">
        <f>$H109*'Base Data'!AS109</f>
        <v>0</v>
      </c>
      <c r="AT109" s="758">
        <f>$H109*'Base Data'!AT109</f>
        <v>0</v>
      </c>
      <c r="AU109" s="758">
        <f>$H109*'Base Data'!AU109</f>
        <v>0</v>
      </c>
      <c r="AV109" s="758">
        <f>$H109*'Base Data'!AV109</f>
        <v>0</v>
      </c>
      <c r="AW109" s="758">
        <f>$H109*'Base Data'!AW109</f>
        <v>0</v>
      </c>
      <c r="AX109" s="758">
        <f>$H109*'Base Data'!AX109</f>
        <v>0</v>
      </c>
      <c r="AY109" s="758">
        <f>$H109*'Base Data'!AY109</f>
        <v>0</v>
      </c>
      <c r="AZ109" s="758">
        <f>$H109*'Base Data'!AZ109</f>
        <v>0</v>
      </c>
      <c r="BA109" s="758">
        <f>$H109*'Base Data'!BA109</f>
        <v>0</v>
      </c>
      <c r="BB109" s="758">
        <f>$H109*'Base Data'!BB109</f>
        <v>0</v>
      </c>
      <c r="BC109" s="758">
        <f>$H109*'Base Data'!BC109</f>
        <v>0</v>
      </c>
      <c r="BD109" s="758">
        <f>$H109*'Base Data'!BD109</f>
        <v>0</v>
      </c>
      <c r="BE109" s="758">
        <f>$H109*'Base Data'!BE109</f>
        <v>0</v>
      </c>
      <c r="BF109" s="758">
        <f>$H109*'Base Data'!BF109</f>
        <v>0</v>
      </c>
      <c r="BG109" s="758">
        <f>$H109*'Base Data'!BG109</f>
        <v>0</v>
      </c>
      <c r="BH109" s="758">
        <f>$H109*'Base Data'!BH109</f>
        <v>0</v>
      </c>
      <c r="BI109" s="758">
        <f>$H109*'Base Data'!BI109</f>
        <v>0</v>
      </c>
      <c r="BJ109" s="758">
        <f>$H109*'Base Data'!BJ109</f>
        <v>0</v>
      </c>
      <c r="BK109" s="758">
        <f>$H109*'Base Data'!BK109</f>
        <v>0</v>
      </c>
      <c r="BL109" s="758">
        <f>$H109*'Base Data'!BL109</f>
        <v>0</v>
      </c>
      <c r="BM109" s="758">
        <f>$H109*'Base Data'!BM109</f>
        <v>0</v>
      </c>
      <c r="BN109" s="758">
        <f>$H109*'Base Data'!BN109</f>
        <v>0</v>
      </c>
      <c r="BO109" s="758">
        <f>$H109*'Base Data'!BO109</f>
        <v>0</v>
      </c>
      <c r="BP109" s="758">
        <f>$H109*'Base Data'!BP109</f>
        <v>0</v>
      </c>
      <c r="BQ109" s="758">
        <f>$H109*'Base Data'!BQ109</f>
        <v>0</v>
      </c>
      <c r="BR109" s="758">
        <f>$H109*'Base Data'!BR109</f>
        <v>0</v>
      </c>
      <c r="BS109" s="758">
        <f>$H109*'Base Data'!BS109</f>
        <v>0</v>
      </c>
      <c r="BT109" s="758">
        <f>$H109*'Base Data'!BT109</f>
        <v>0</v>
      </c>
      <c r="BU109" s="758">
        <f>$H109*'Base Data'!BU109</f>
        <v>0</v>
      </c>
      <c r="BV109" s="758">
        <f>$H109*'Base Data'!BV109</f>
        <v>0</v>
      </c>
      <c r="BW109" s="758">
        <f>$H109*'Base Data'!BW109</f>
        <v>0</v>
      </c>
      <c r="BX109" s="758">
        <f>$H109*'Base Data'!BX109</f>
        <v>0</v>
      </c>
      <c r="BY109" s="758">
        <f>$H109*'Base Data'!BY109</f>
        <v>0</v>
      </c>
      <c r="BZ109" s="758">
        <f>$H109*'Base Data'!BZ109</f>
        <v>0</v>
      </c>
      <c r="CA109" s="758">
        <f>$H109*'Base Data'!CA109</f>
        <v>0</v>
      </c>
      <c r="CB109" s="758">
        <f>$H109*'Base Data'!CB109</f>
        <v>0</v>
      </c>
      <c r="CC109" s="758">
        <f>$H109*'Base Data'!CC109</f>
        <v>0</v>
      </c>
      <c r="CD109" s="758">
        <f>$H109*'Base Data'!CD109</f>
        <v>0</v>
      </c>
      <c r="CE109" s="758">
        <f>$H109*'Base Data'!CE109</f>
        <v>0</v>
      </c>
      <c r="CF109" s="758">
        <f>$H109*'Base Data'!CF109</f>
        <v>0</v>
      </c>
      <c r="CG109" s="758">
        <f>$H109*'Base Data'!CG109</f>
        <v>0</v>
      </c>
      <c r="CH109" s="758">
        <f>$H109*'Base Data'!CH109</f>
        <v>0</v>
      </c>
      <c r="CI109" s="758">
        <f>$H109*'Base Data'!CI109</f>
        <v>0</v>
      </c>
      <c r="CJ109" s="758">
        <f>$H109*'Base Data'!CJ109</f>
        <v>0</v>
      </c>
      <c r="CK109" s="758">
        <f>$H109*'Base Data'!CK109</f>
        <v>0</v>
      </c>
      <c r="CL109" s="758">
        <f>$H109*'Base Data'!CL109</f>
        <v>0</v>
      </c>
      <c r="CM109" s="758">
        <f>$H109*'Base Data'!CM109</f>
        <v>0</v>
      </c>
      <c r="CN109" s="758">
        <f>$H109*'Base Data'!CN109</f>
        <v>0</v>
      </c>
      <c r="CO109" s="758">
        <f>$H109*'Base Data'!CO109</f>
        <v>0</v>
      </c>
      <c r="CP109" s="758">
        <f>$H109*'Base Data'!CP109</f>
        <v>0</v>
      </c>
      <c r="CQ109" s="758">
        <f>$H109*'Base Data'!CQ109</f>
        <v>0</v>
      </c>
      <c r="CR109" s="758">
        <f>$H109*'Base Data'!CR109</f>
        <v>0</v>
      </c>
      <c r="CS109" s="758">
        <f>$H109*'Base Data'!CS109</f>
        <v>0</v>
      </c>
      <c r="CT109" s="758">
        <f>$H109*'Base Data'!CT109</f>
        <v>0</v>
      </c>
      <c r="CU109" s="758">
        <f>$H109*'Base Data'!CU109</f>
        <v>0</v>
      </c>
      <c r="CV109" s="758">
        <f>$H109*'Base Data'!CV109</f>
        <v>0</v>
      </c>
      <c r="CW109" s="758">
        <f>$H109*'Base Data'!CW109</f>
        <v>0</v>
      </c>
      <c r="CX109" s="758">
        <f>$H109*'Base Data'!CX109</f>
        <v>0</v>
      </c>
      <c r="CY109" s="758">
        <f>$H109*'Base Data'!CY109</f>
        <v>0</v>
      </c>
      <c r="CZ109" s="758">
        <f>$H109*'Base Data'!CZ109</f>
        <v>0</v>
      </c>
      <c r="DA109" s="758">
        <f>$H109*'Base Data'!DA109</f>
        <v>0</v>
      </c>
      <c r="DB109" s="758">
        <f>$H109*'Base Data'!DB109</f>
        <v>0</v>
      </c>
      <c r="DC109" s="758">
        <f>$H109*'Base Data'!DC109</f>
        <v>0</v>
      </c>
      <c r="DD109" s="758">
        <f>$H109*'Base Data'!DD109</f>
        <v>0</v>
      </c>
      <c r="DE109" s="758">
        <f>$H109*'Base Data'!DE109</f>
        <v>0</v>
      </c>
      <c r="DF109" s="758">
        <f>$H109*'Base Data'!DF109</f>
        <v>0</v>
      </c>
      <c r="DG109" s="758">
        <f>$H109*'Base Data'!DG109</f>
        <v>0</v>
      </c>
      <c r="DH109" s="758">
        <f>$H109*'Base Data'!DH109</f>
        <v>0</v>
      </c>
      <c r="DI109" s="758">
        <f>$H109*'Base Data'!DI109</f>
        <v>0</v>
      </c>
      <c r="DJ109" s="758">
        <f>$H109*'Base Data'!DJ109</f>
        <v>0</v>
      </c>
      <c r="DK109" s="758">
        <f>$H109*'Base Data'!DK109</f>
        <v>0</v>
      </c>
      <c r="DL109" s="519">
        <f>$H109*'Base Data'!DL109</f>
        <v>0</v>
      </c>
    </row>
    <row r="110" spans="1:116" s="206" customFormat="1" ht="19.899999999999999" customHeight="1">
      <c r="A110" s="207">
        <f>'LCR Weights'!N110</f>
        <v>0</v>
      </c>
      <c r="B110" s="207"/>
      <c r="C110" s="73"/>
      <c r="D110" s="795"/>
      <c r="E110" s="798"/>
      <c r="F110" s="799" t="s">
        <v>106</v>
      </c>
      <c r="G110" s="811">
        <f>'LCR Weights'!M110</f>
        <v>1</v>
      </c>
      <c r="H110" s="811">
        <f>IF(Metrics!$I$7="Reported weights",'LCR Weights'!H110,'LCR Weights'!K110)</f>
        <v>1</v>
      </c>
      <c r="I110" s="518"/>
      <c r="J110" s="758">
        <f>IF('LCR Weights'!$N110=0,1,0)*('Base Data'!J110+'Base Data'!I110)*G110</f>
        <v>0</v>
      </c>
      <c r="K110" s="31">
        <f>'LCR Weights'!$N110*($G110*('Base Data'!$I110+'Base Data'!$J110)/30)+($H110*'Base Data'!K110)</f>
        <v>0</v>
      </c>
      <c r="L110" s="31">
        <f>'LCR Weights'!$N110*($G110*('Base Data'!$I110+'Base Data'!$J110)/30)+($H110*'Base Data'!L110)</f>
        <v>0</v>
      </c>
      <c r="M110" s="31">
        <f>'LCR Weights'!$N110*($G110*('Base Data'!$I110+'Base Data'!$J110)/30)+($H110*'Base Data'!M110)</f>
        <v>0</v>
      </c>
      <c r="N110" s="31">
        <f>'LCR Weights'!$N110*($G110*('Base Data'!$I110+'Base Data'!$J110)/30)+($H110*'Base Data'!N110)</f>
        <v>0</v>
      </c>
      <c r="O110" s="31">
        <f>'LCR Weights'!$N110*($G110*('Base Data'!$I110+'Base Data'!$J110)/30)+($H110*'Base Data'!O110)</f>
        <v>0</v>
      </c>
      <c r="P110" s="31">
        <f>'LCR Weights'!$N110*($G110*('Base Data'!$I110+'Base Data'!$J110)/30)+($H110*'Base Data'!P110)</f>
        <v>0</v>
      </c>
      <c r="Q110" s="31">
        <f>'LCR Weights'!$N110*($G110*('Base Data'!$I110+'Base Data'!$J110)/30)+($H110*'Base Data'!Q110)</f>
        <v>0</v>
      </c>
      <c r="R110" s="31">
        <f>'LCR Weights'!$N110*($G110*('Base Data'!$I110+'Base Data'!$J110)/30)+($H110*'Base Data'!R110)</f>
        <v>0</v>
      </c>
      <c r="S110" s="31">
        <f>'LCR Weights'!$N110*($G110*('Base Data'!$I110+'Base Data'!$J110)/30)+($H110*'Base Data'!S110)</f>
        <v>0</v>
      </c>
      <c r="T110" s="31">
        <f>'LCR Weights'!$N110*($G110*('Base Data'!$I110+'Base Data'!$J110)/30)+($H110*'Base Data'!T110)</f>
        <v>0</v>
      </c>
      <c r="U110" s="31">
        <f>'LCR Weights'!$N110*($G110*('Base Data'!$I110+'Base Data'!$J110)/30)+($H110*'Base Data'!U110)</f>
        <v>0</v>
      </c>
      <c r="V110" s="31">
        <f>'LCR Weights'!$N110*($G110*('Base Data'!$I110+'Base Data'!$J110)/30)+($H110*'Base Data'!V110)</f>
        <v>0</v>
      </c>
      <c r="W110" s="31">
        <f>'LCR Weights'!$N110*($G110*('Base Data'!$I110+'Base Data'!$J110)/30)+($H110*'Base Data'!W110)</f>
        <v>0</v>
      </c>
      <c r="X110" s="31">
        <f>'LCR Weights'!$N110*($G110*('Base Data'!$I110+'Base Data'!$J110)/30)+($H110*'Base Data'!X110)</f>
        <v>0</v>
      </c>
      <c r="Y110" s="31">
        <f>'LCR Weights'!$N110*($G110*('Base Data'!$I110+'Base Data'!$J110)/30)+($H110*'Base Data'!Y110)</f>
        <v>0</v>
      </c>
      <c r="Z110" s="31">
        <f>'LCR Weights'!$N110*($G110*('Base Data'!$I110+'Base Data'!$J110)/30)+($H110*'Base Data'!Z110)</f>
        <v>0</v>
      </c>
      <c r="AA110" s="31">
        <f>'LCR Weights'!$N110*($G110*('Base Data'!$I110+'Base Data'!$J110)/30)+($H110*'Base Data'!AA110)</f>
        <v>0</v>
      </c>
      <c r="AB110" s="31">
        <f>'LCR Weights'!$N110*($G110*('Base Data'!$I110+'Base Data'!$J110)/30)+($H110*'Base Data'!AB110)</f>
        <v>0</v>
      </c>
      <c r="AC110" s="31">
        <f>'LCR Weights'!$N110*($G110*('Base Data'!$I110+'Base Data'!$J110)/30)+($H110*'Base Data'!AC110)</f>
        <v>0</v>
      </c>
      <c r="AD110" s="31">
        <f>'LCR Weights'!$N110*($G110*('Base Data'!$I110+'Base Data'!$J110)/30)+($H110*'Base Data'!AD110)</f>
        <v>0</v>
      </c>
      <c r="AE110" s="31">
        <f>'LCR Weights'!$N110*($G110*('Base Data'!$I110+'Base Data'!$J110)/30)+($H110*'Base Data'!AE110)</f>
        <v>0</v>
      </c>
      <c r="AF110" s="31">
        <f>'LCR Weights'!$N110*($G110*('Base Data'!$I110+'Base Data'!$J110)/30)+($H110*'Base Data'!AF110)</f>
        <v>0</v>
      </c>
      <c r="AG110" s="31">
        <f>'LCR Weights'!$N110*($G110*('Base Data'!$I110+'Base Data'!$J110)/30)+($H110*'Base Data'!AG110)</f>
        <v>0</v>
      </c>
      <c r="AH110" s="31">
        <f>'LCR Weights'!$N110*($G110*('Base Data'!$I110+'Base Data'!$J110)/30)+($H110*'Base Data'!AH110)</f>
        <v>0</v>
      </c>
      <c r="AI110" s="31">
        <f>'LCR Weights'!$N110*($G110*('Base Data'!$I110+'Base Data'!$J110)/30)+($H110*'Base Data'!AI110)</f>
        <v>0</v>
      </c>
      <c r="AJ110" s="31">
        <f>'LCR Weights'!$N110*($G110*('Base Data'!$I110+'Base Data'!$J110)/30)+($H110*'Base Data'!AJ110)</f>
        <v>0</v>
      </c>
      <c r="AK110" s="31">
        <f>'LCR Weights'!$N110*($G110*('Base Data'!$I110+'Base Data'!$J110)/30)+($H110*'Base Data'!AK110)</f>
        <v>0</v>
      </c>
      <c r="AL110" s="31">
        <f>'LCR Weights'!$N110*($G110*('Base Data'!$I110+'Base Data'!$J110)/30)+($H110*'Base Data'!AL110)</f>
        <v>0</v>
      </c>
      <c r="AM110" s="31">
        <f>'LCR Weights'!$N110*($G110*('Base Data'!$I110+'Base Data'!$J110)/30)+($H110*'Base Data'!AM110)</f>
        <v>0</v>
      </c>
      <c r="AN110" s="31">
        <f>'LCR Weights'!$N110*($G110*('Base Data'!$I110+'Base Data'!$J110)/30)+($H110*'Base Data'!AN110)</f>
        <v>0</v>
      </c>
      <c r="AO110" s="758">
        <f>$H110*'Base Data'!AO110</f>
        <v>0</v>
      </c>
      <c r="AP110" s="758">
        <f>$H110*'Base Data'!AP110</f>
        <v>0</v>
      </c>
      <c r="AQ110" s="758">
        <f>$H110*'Base Data'!AQ110</f>
        <v>0</v>
      </c>
      <c r="AR110" s="758">
        <f>$H110*'Base Data'!AR110</f>
        <v>0</v>
      </c>
      <c r="AS110" s="758">
        <f>$H110*'Base Data'!AS110</f>
        <v>0</v>
      </c>
      <c r="AT110" s="758">
        <f>$H110*'Base Data'!AT110</f>
        <v>0</v>
      </c>
      <c r="AU110" s="758">
        <f>$H110*'Base Data'!AU110</f>
        <v>0</v>
      </c>
      <c r="AV110" s="758">
        <f>$H110*'Base Data'!AV110</f>
        <v>0</v>
      </c>
      <c r="AW110" s="758">
        <f>$H110*'Base Data'!AW110</f>
        <v>0</v>
      </c>
      <c r="AX110" s="758">
        <f>$H110*'Base Data'!AX110</f>
        <v>0</v>
      </c>
      <c r="AY110" s="758">
        <f>$H110*'Base Data'!AY110</f>
        <v>0</v>
      </c>
      <c r="AZ110" s="758">
        <f>$H110*'Base Data'!AZ110</f>
        <v>0</v>
      </c>
      <c r="BA110" s="758">
        <f>$H110*'Base Data'!BA110</f>
        <v>0</v>
      </c>
      <c r="BB110" s="758">
        <f>$H110*'Base Data'!BB110</f>
        <v>0</v>
      </c>
      <c r="BC110" s="758">
        <f>$H110*'Base Data'!BC110</f>
        <v>0</v>
      </c>
      <c r="BD110" s="758">
        <f>$H110*'Base Data'!BD110</f>
        <v>0</v>
      </c>
      <c r="BE110" s="758">
        <f>$H110*'Base Data'!BE110</f>
        <v>0</v>
      </c>
      <c r="BF110" s="758">
        <f>$H110*'Base Data'!BF110</f>
        <v>0</v>
      </c>
      <c r="BG110" s="758">
        <f>$H110*'Base Data'!BG110</f>
        <v>0</v>
      </c>
      <c r="BH110" s="758">
        <f>$H110*'Base Data'!BH110</f>
        <v>0</v>
      </c>
      <c r="BI110" s="758">
        <f>$H110*'Base Data'!BI110</f>
        <v>0</v>
      </c>
      <c r="BJ110" s="758">
        <f>$H110*'Base Data'!BJ110</f>
        <v>0</v>
      </c>
      <c r="BK110" s="758">
        <f>$H110*'Base Data'!BK110</f>
        <v>0</v>
      </c>
      <c r="BL110" s="758">
        <f>$H110*'Base Data'!BL110</f>
        <v>0</v>
      </c>
      <c r="BM110" s="758">
        <f>$H110*'Base Data'!BM110</f>
        <v>0</v>
      </c>
      <c r="BN110" s="758">
        <f>$H110*'Base Data'!BN110</f>
        <v>0</v>
      </c>
      <c r="BO110" s="758">
        <f>$H110*'Base Data'!BO110</f>
        <v>0</v>
      </c>
      <c r="BP110" s="758">
        <f>$H110*'Base Data'!BP110</f>
        <v>0</v>
      </c>
      <c r="BQ110" s="758">
        <f>$H110*'Base Data'!BQ110</f>
        <v>0</v>
      </c>
      <c r="BR110" s="758">
        <f>$H110*'Base Data'!BR110</f>
        <v>0</v>
      </c>
      <c r="BS110" s="758">
        <f>$H110*'Base Data'!BS110</f>
        <v>0</v>
      </c>
      <c r="BT110" s="758">
        <f>$H110*'Base Data'!BT110</f>
        <v>0</v>
      </c>
      <c r="BU110" s="758">
        <f>$H110*'Base Data'!BU110</f>
        <v>0</v>
      </c>
      <c r="BV110" s="758">
        <f>$H110*'Base Data'!BV110</f>
        <v>0</v>
      </c>
      <c r="BW110" s="758">
        <f>$H110*'Base Data'!BW110</f>
        <v>0</v>
      </c>
      <c r="BX110" s="758">
        <f>$H110*'Base Data'!BX110</f>
        <v>0</v>
      </c>
      <c r="BY110" s="758">
        <f>$H110*'Base Data'!BY110</f>
        <v>0</v>
      </c>
      <c r="BZ110" s="758">
        <f>$H110*'Base Data'!BZ110</f>
        <v>0</v>
      </c>
      <c r="CA110" s="758">
        <f>$H110*'Base Data'!CA110</f>
        <v>0</v>
      </c>
      <c r="CB110" s="758">
        <f>$H110*'Base Data'!CB110</f>
        <v>0</v>
      </c>
      <c r="CC110" s="758">
        <f>$H110*'Base Data'!CC110</f>
        <v>0</v>
      </c>
      <c r="CD110" s="758">
        <f>$H110*'Base Data'!CD110</f>
        <v>0</v>
      </c>
      <c r="CE110" s="758">
        <f>$H110*'Base Data'!CE110</f>
        <v>0</v>
      </c>
      <c r="CF110" s="758">
        <f>$H110*'Base Data'!CF110</f>
        <v>0</v>
      </c>
      <c r="CG110" s="758">
        <f>$H110*'Base Data'!CG110</f>
        <v>0</v>
      </c>
      <c r="CH110" s="758">
        <f>$H110*'Base Data'!CH110</f>
        <v>0</v>
      </c>
      <c r="CI110" s="758">
        <f>$H110*'Base Data'!CI110</f>
        <v>0</v>
      </c>
      <c r="CJ110" s="758">
        <f>$H110*'Base Data'!CJ110</f>
        <v>0</v>
      </c>
      <c r="CK110" s="758">
        <f>$H110*'Base Data'!CK110</f>
        <v>0</v>
      </c>
      <c r="CL110" s="758">
        <f>$H110*'Base Data'!CL110</f>
        <v>0</v>
      </c>
      <c r="CM110" s="758">
        <f>$H110*'Base Data'!CM110</f>
        <v>0</v>
      </c>
      <c r="CN110" s="758">
        <f>$H110*'Base Data'!CN110</f>
        <v>0</v>
      </c>
      <c r="CO110" s="758">
        <f>$H110*'Base Data'!CO110</f>
        <v>0</v>
      </c>
      <c r="CP110" s="758">
        <f>$H110*'Base Data'!CP110</f>
        <v>0</v>
      </c>
      <c r="CQ110" s="758">
        <f>$H110*'Base Data'!CQ110</f>
        <v>0</v>
      </c>
      <c r="CR110" s="758">
        <f>$H110*'Base Data'!CR110</f>
        <v>0</v>
      </c>
      <c r="CS110" s="758">
        <f>$H110*'Base Data'!CS110</f>
        <v>0</v>
      </c>
      <c r="CT110" s="758">
        <f>$H110*'Base Data'!CT110</f>
        <v>0</v>
      </c>
      <c r="CU110" s="758">
        <f>$H110*'Base Data'!CU110</f>
        <v>0</v>
      </c>
      <c r="CV110" s="758">
        <f>$H110*'Base Data'!CV110</f>
        <v>0</v>
      </c>
      <c r="CW110" s="758">
        <f>$H110*'Base Data'!CW110</f>
        <v>0</v>
      </c>
      <c r="CX110" s="758">
        <f>$H110*'Base Data'!CX110</f>
        <v>0</v>
      </c>
      <c r="CY110" s="758">
        <f>$H110*'Base Data'!CY110</f>
        <v>0</v>
      </c>
      <c r="CZ110" s="758">
        <f>$H110*'Base Data'!CZ110</f>
        <v>0</v>
      </c>
      <c r="DA110" s="758">
        <f>$H110*'Base Data'!DA110</f>
        <v>0</v>
      </c>
      <c r="DB110" s="758">
        <f>$H110*'Base Data'!DB110</f>
        <v>0</v>
      </c>
      <c r="DC110" s="758">
        <f>$H110*'Base Data'!DC110</f>
        <v>0</v>
      </c>
      <c r="DD110" s="758">
        <f>$H110*'Base Data'!DD110</f>
        <v>0</v>
      </c>
      <c r="DE110" s="758">
        <f>$H110*'Base Data'!DE110</f>
        <v>0</v>
      </c>
      <c r="DF110" s="758">
        <f>$H110*'Base Data'!DF110</f>
        <v>0</v>
      </c>
      <c r="DG110" s="758">
        <f>$H110*'Base Data'!DG110</f>
        <v>0</v>
      </c>
      <c r="DH110" s="758">
        <f>$H110*'Base Data'!DH110</f>
        <v>0</v>
      </c>
      <c r="DI110" s="758">
        <f>$H110*'Base Data'!DI110</f>
        <v>0</v>
      </c>
      <c r="DJ110" s="758">
        <f>$H110*'Base Data'!DJ110</f>
        <v>0</v>
      </c>
      <c r="DK110" s="758">
        <f>$H110*'Base Data'!DK110</f>
        <v>0</v>
      </c>
      <c r="DL110" s="519">
        <f>$H110*'Base Data'!DL110</f>
        <v>0</v>
      </c>
    </row>
    <row r="111" spans="1:116" s="206" customFormat="1" ht="19.899999999999999" customHeight="1">
      <c r="A111" s="207">
        <f>'LCR Weights'!N111</f>
        <v>0</v>
      </c>
      <c r="B111" s="207"/>
      <c r="C111" s="73"/>
      <c r="D111" s="795" t="s">
        <v>583</v>
      </c>
      <c r="E111" s="798" t="s">
        <v>790</v>
      </c>
      <c r="F111" s="233" t="s">
        <v>924</v>
      </c>
      <c r="G111" s="528"/>
      <c r="H111" s="528"/>
      <c r="I111" s="518"/>
      <c r="J111" s="758">
        <f>SUM(J112,J117,J118,J124,J125,J126)</f>
        <v>0</v>
      </c>
      <c r="K111" s="758">
        <f t="shared" ref="K111:BV111" si="148">SUM(K112,K117,K118,K124,K125,K126)</f>
        <v>0</v>
      </c>
      <c r="L111" s="758">
        <f t="shared" si="148"/>
        <v>0</v>
      </c>
      <c r="M111" s="758">
        <f>SUM(M112,M117,M118,M124,M125,M126)</f>
        <v>0</v>
      </c>
      <c r="N111" s="758">
        <f t="shared" si="148"/>
        <v>0</v>
      </c>
      <c r="O111" s="758">
        <f t="shared" si="148"/>
        <v>0</v>
      </c>
      <c r="P111" s="758">
        <f t="shared" si="148"/>
        <v>0</v>
      </c>
      <c r="Q111" s="758">
        <f t="shared" si="148"/>
        <v>0</v>
      </c>
      <c r="R111" s="758">
        <f t="shared" si="148"/>
        <v>0</v>
      </c>
      <c r="S111" s="758">
        <f t="shared" si="148"/>
        <v>0</v>
      </c>
      <c r="T111" s="758">
        <f t="shared" si="148"/>
        <v>0</v>
      </c>
      <c r="U111" s="758">
        <f t="shared" si="148"/>
        <v>0</v>
      </c>
      <c r="V111" s="758">
        <f t="shared" si="148"/>
        <v>0</v>
      </c>
      <c r="W111" s="758">
        <f t="shared" si="148"/>
        <v>0</v>
      </c>
      <c r="X111" s="758">
        <f t="shared" si="148"/>
        <v>0</v>
      </c>
      <c r="Y111" s="758">
        <f t="shared" si="148"/>
        <v>0</v>
      </c>
      <c r="Z111" s="758">
        <f t="shared" si="148"/>
        <v>0</v>
      </c>
      <c r="AA111" s="758">
        <f t="shared" si="148"/>
        <v>0</v>
      </c>
      <c r="AB111" s="758">
        <f t="shared" si="148"/>
        <v>0</v>
      </c>
      <c r="AC111" s="758">
        <f t="shared" si="148"/>
        <v>0</v>
      </c>
      <c r="AD111" s="758">
        <f t="shared" si="148"/>
        <v>0</v>
      </c>
      <c r="AE111" s="758">
        <f t="shared" si="148"/>
        <v>0</v>
      </c>
      <c r="AF111" s="758">
        <f t="shared" si="148"/>
        <v>0</v>
      </c>
      <c r="AG111" s="758">
        <f t="shared" si="148"/>
        <v>0</v>
      </c>
      <c r="AH111" s="758">
        <f t="shared" si="148"/>
        <v>0</v>
      </c>
      <c r="AI111" s="758">
        <f t="shared" si="148"/>
        <v>0</v>
      </c>
      <c r="AJ111" s="758">
        <f t="shared" si="148"/>
        <v>0</v>
      </c>
      <c r="AK111" s="758">
        <f t="shared" si="148"/>
        <v>0</v>
      </c>
      <c r="AL111" s="758">
        <f t="shared" si="148"/>
        <v>0</v>
      </c>
      <c r="AM111" s="758">
        <f t="shared" si="148"/>
        <v>0</v>
      </c>
      <c r="AN111" s="758">
        <f t="shared" si="148"/>
        <v>0</v>
      </c>
      <c r="AO111" s="758">
        <f t="shared" si="148"/>
        <v>0</v>
      </c>
      <c r="AP111" s="758">
        <f t="shared" si="148"/>
        <v>0</v>
      </c>
      <c r="AQ111" s="758">
        <f t="shared" si="148"/>
        <v>0</v>
      </c>
      <c r="AR111" s="758">
        <f t="shared" si="148"/>
        <v>0</v>
      </c>
      <c r="AS111" s="758">
        <f t="shared" si="148"/>
        <v>0</v>
      </c>
      <c r="AT111" s="758">
        <f t="shared" si="148"/>
        <v>0</v>
      </c>
      <c r="AU111" s="758">
        <f t="shared" si="148"/>
        <v>0</v>
      </c>
      <c r="AV111" s="758">
        <f t="shared" si="148"/>
        <v>0</v>
      </c>
      <c r="AW111" s="758">
        <f t="shared" si="148"/>
        <v>0</v>
      </c>
      <c r="AX111" s="758">
        <f t="shared" si="148"/>
        <v>0</v>
      </c>
      <c r="AY111" s="758">
        <f t="shared" si="148"/>
        <v>0</v>
      </c>
      <c r="AZ111" s="758">
        <f t="shared" si="148"/>
        <v>0</v>
      </c>
      <c r="BA111" s="758">
        <f t="shared" si="148"/>
        <v>0</v>
      </c>
      <c r="BB111" s="758">
        <f t="shared" si="148"/>
        <v>0</v>
      </c>
      <c r="BC111" s="758">
        <f t="shared" si="148"/>
        <v>0</v>
      </c>
      <c r="BD111" s="758">
        <f t="shared" si="148"/>
        <v>0</v>
      </c>
      <c r="BE111" s="758">
        <f t="shared" si="148"/>
        <v>0</v>
      </c>
      <c r="BF111" s="758">
        <f t="shared" si="148"/>
        <v>0</v>
      </c>
      <c r="BG111" s="758">
        <f t="shared" si="148"/>
        <v>0</v>
      </c>
      <c r="BH111" s="758">
        <f t="shared" si="148"/>
        <v>0</v>
      </c>
      <c r="BI111" s="758">
        <f t="shared" si="148"/>
        <v>0</v>
      </c>
      <c r="BJ111" s="758">
        <f t="shared" si="148"/>
        <v>0</v>
      </c>
      <c r="BK111" s="758">
        <f t="shared" si="148"/>
        <v>0</v>
      </c>
      <c r="BL111" s="758">
        <f t="shared" si="148"/>
        <v>0</v>
      </c>
      <c r="BM111" s="758">
        <f t="shared" si="148"/>
        <v>0</v>
      </c>
      <c r="BN111" s="758">
        <f t="shared" si="148"/>
        <v>0</v>
      </c>
      <c r="BO111" s="758">
        <f t="shared" si="148"/>
        <v>0</v>
      </c>
      <c r="BP111" s="758">
        <f t="shared" si="148"/>
        <v>0</v>
      </c>
      <c r="BQ111" s="758">
        <f t="shared" si="148"/>
        <v>0</v>
      </c>
      <c r="BR111" s="758">
        <f t="shared" si="148"/>
        <v>0</v>
      </c>
      <c r="BS111" s="758">
        <f t="shared" si="148"/>
        <v>0</v>
      </c>
      <c r="BT111" s="758">
        <f t="shared" si="148"/>
        <v>0</v>
      </c>
      <c r="BU111" s="758">
        <f t="shared" si="148"/>
        <v>0</v>
      </c>
      <c r="BV111" s="758">
        <f t="shared" si="148"/>
        <v>0</v>
      </c>
      <c r="BW111" s="758">
        <f t="shared" ref="BW111:DL111" si="149">SUM(BW112,BW117,BW118,BW124,BW125,BW126)</f>
        <v>0</v>
      </c>
      <c r="BX111" s="758">
        <f t="shared" si="149"/>
        <v>0</v>
      </c>
      <c r="BY111" s="758">
        <f t="shared" si="149"/>
        <v>0</v>
      </c>
      <c r="BZ111" s="758">
        <f t="shared" si="149"/>
        <v>0</v>
      </c>
      <c r="CA111" s="758">
        <f t="shared" si="149"/>
        <v>0</v>
      </c>
      <c r="CB111" s="758">
        <f t="shared" si="149"/>
        <v>0</v>
      </c>
      <c r="CC111" s="758">
        <f t="shared" si="149"/>
        <v>0</v>
      </c>
      <c r="CD111" s="758">
        <f t="shared" si="149"/>
        <v>0</v>
      </c>
      <c r="CE111" s="758">
        <f t="shared" si="149"/>
        <v>0</v>
      </c>
      <c r="CF111" s="758">
        <f t="shared" si="149"/>
        <v>0</v>
      </c>
      <c r="CG111" s="758">
        <f t="shared" si="149"/>
        <v>0</v>
      </c>
      <c r="CH111" s="758">
        <f t="shared" si="149"/>
        <v>0</v>
      </c>
      <c r="CI111" s="758">
        <f t="shared" si="149"/>
        <v>0</v>
      </c>
      <c r="CJ111" s="758">
        <f t="shared" si="149"/>
        <v>0</v>
      </c>
      <c r="CK111" s="758">
        <f t="shared" si="149"/>
        <v>0</v>
      </c>
      <c r="CL111" s="758">
        <f t="shared" si="149"/>
        <v>0</v>
      </c>
      <c r="CM111" s="758">
        <f t="shared" si="149"/>
        <v>0</v>
      </c>
      <c r="CN111" s="758">
        <f t="shared" si="149"/>
        <v>0</v>
      </c>
      <c r="CO111" s="758">
        <f t="shared" si="149"/>
        <v>0</v>
      </c>
      <c r="CP111" s="758">
        <f t="shared" si="149"/>
        <v>0</v>
      </c>
      <c r="CQ111" s="758">
        <f t="shared" si="149"/>
        <v>0</v>
      </c>
      <c r="CR111" s="758">
        <f t="shared" si="149"/>
        <v>0</v>
      </c>
      <c r="CS111" s="758">
        <f t="shared" si="149"/>
        <v>0</v>
      </c>
      <c r="CT111" s="758">
        <f t="shared" si="149"/>
        <v>0</v>
      </c>
      <c r="CU111" s="758">
        <f t="shared" si="149"/>
        <v>0</v>
      </c>
      <c r="CV111" s="758">
        <f t="shared" si="149"/>
        <v>0</v>
      </c>
      <c r="CW111" s="758">
        <f t="shared" si="149"/>
        <v>0</v>
      </c>
      <c r="CX111" s="758">
        <f t="shared" si="149"/>
        <v>0</v>
      </c>
      <c r="CY111" s="758">
        <f t="shared" si="149"/>
        <v>0</v>
      </c>
      <c r="CZ111" s="758">
        <f t="shared" si="149"/>
        <v>0</v>
      </c>
      <c r="DA111" s="758">
        <f t="shared" si="149"/>
        <v>0</v>
      </c>
      <c r="DB111" s="758">
        <f t="shared" si="149"/>
        <v>0</v>
      </c>
      <c r="DC111" s="758">
        <f t="shared" si="149"/>
        <v>0</v>
      </c>
      <c r="DD111" s="758">
        <f t="shared" si="149"/>
        <v>0</v>
      </c>
      <c r="DE111" s="758">
        <f t="shared" si="149"/>
        <v>0</v>
      </c>
      <c r="DF111" s="758">
        <f t="shared" si="149"/>
        <v>0</v>
      </c>
      <c r="DG111" s="758">
        <f t="shared" si="149"/>
        <v>0</v>
      </c>
      <c r="DH111" s="758">
        <f t="shared" si="149"/>
        <v>0</v>
      </c>
      <c r="DI111" s="758">
        <f t="shared" si="149"/>
        <v>0</v>
      </c>
      <c r="DJ111" s="758">
        <f t="shared" si="149"/>
        <v>0</v>
      </c>
      <c r="DK111" s="758">
        <f t="shared" si="149"/>
        <v>0</v>
      </c>
      <c r="DL111" s="519">
        <f t="shared" si="149"/>
        <v>0</v>
      </c>
    </row>
    <row r="112" spans="1:116" s="206" customFormat="1" ht="17.25" customHeight="1">
      <c r="A112" s="207">
        <f>'LCR Weights'!N112</f>
        <v>0</v>
      </c>
      <c r="B112" s="207"/>
      <c r="C112" s="73"/>
      <c r="D112" s="795" t="s">
        <v>584</v>
      </c>
      <c r="E112" s="798" t="s">
        <v>791</v>
      </c>
      <c r="F112" s="1012" t="s">
        <v>67</v>
      </c>
      <c r="G112" s="1035"/>
      <c r="H112" s="1035"/>
      <c r="I112" s="153"/>
      <c r="J112" s="758">
        <f>SUM(J113:J116)</f>
        <v>0</v>
      </c>
      <c r="K112" s="31">
        <f t="shared" ref="K112" si="150">SUM(K113:K116)</f>
        <v>0</v>
      </c>
      <c r="L112" s="31">
        <f t="shared" ref="L112" si="151">SUM(L113:L116)</f>
        <v>0</v>
      </c>
      <c r="M112" s="31">
        <f t="shared" ref="M112" si="152">SUM(M113:M116)</f>
        <v>0</v>
      </c>
      <c r="N112" s="31">
        <f t="shared" ref="N112" si="153">SUM(N113:N116)</f>
        <v>0</v>
      </c>
      <c r="O112" s="31">
        <f t="shared" ref="O112" si="154">SUM(O113:O116)</f>
        <v>0</v>
      </c>
      <c r="P112" s="31">
        <f t="shared" ref="P112" si="155">SUM(P113:P116)</f>
        <v>0</v>
      </c>
      <c r="Q112" s="31">
        <f t="shared" ref="Q112" si="156">SUM(Q113:Q116)</f>
        <v>0</v>
      </c>
      <c r="R112" s="31">
        <f t="shared" ref="R112" si="157">SUM(R113:R116)</f>
        <v>0</v>
      </c>
      <c r="S112" s="31">
        <f t="shared" ref="S112" si="158">SUM(S113:S116)</f>
        <v>0</v>
      </c>
      <c r="T112" s="31">
        <f t="shared" ref="T112" si="159">SUM(T113:T116)</f>
        <v>0</v>
      </c>
      <c r="U112" s="31">
        <f t="shared" ref="U112" si="160">SUM(U113:U116)</f>
        <v>0</v>
      </c>
      <c r="V112" s="31">
        <f t="shared" ref="V112" si="161">SUM(V113:V116)</f>
        <v>0</v>
      </c>
      <c r="W112" s="31">
        <f t="shared" ref="W112" si="162">SUM(W113:W116)</f>
        <v>0</v>
      </c>
      <c r="X112" s="31">
        <f t="shared" ref="X112" si="163">SUM(X113:X116)</f>
        <v>0</v>
      </c>
      <c r="Y112" s="31">
        <f t="shared" ref="Y112" si="164">SUM(Y113:Y116)</f>
        <v>0</v>
      </c>
      <c r="Z112" s="31">
        <f t="shared" ref="Z112" si="165">SUM(Z113:Z116)</f>
        <v>0</v>
      </c>
      <c r="AA112" s="31">
        <f t="shared" ref="AA112" si="166">SUM(AA113:AA116)</f>
        <v>0</v>
      </c>
      <c r="AB112" s="31">
        <f t="shared" ref="AB112" si="167">SUM(AB113:AB116)</f>
        <v>0</v>
      </c>
      <c r="AC112" s="31">
        <f t="shared" ref="AC112" si="168">SUM(AC113:AC116)</f>
        <v>0</v>
      </c>
      <c r="AD112" s="31">
        <f t="shared" ref="AD112" si="169">SUM(AD113:AD116)</f>
        <v>0</v>
      </c>
      <c r="AE112" s="31">
        <f t="shared" ref="AE112" si="170">SUM(AE113:AE116)</f>
        <v>0</v>
      </c>
      <c r="AF112" s="31">
        <f t="shared" ref="AF112" si="171">SUM(AF113:AF116)</f>
        <v>0</v>
      </c>
      <c r="AG112" s="31">
        <f t="shared" ref="AG112" si="172">SUM(AG113:AG116)</f>
        <v>0</v>
      </c>
      <c r="AH112" s="31">
        <f t="shared" ref="AH112" si="173">SUM(AH113:AH116)</f>
        <v>0</v>
      </c>
      <c r="AI112" s="31">
        <f t="shared" ref="AI112" si="174">SUM(AI113:AI116)</f>
        <v>0</v>
      </c>
      <c r="AJ112" s="31">
        <f t="shared" ref="AJ112" si="175">SUM(AJ113:AJ116)</f>
        <v>0</v>
      </c>
      <c r="AK112" s="31">
        <f t="shared" ref="AK112" si="176">SUM(AK113:AK116)</f>
        <v>0</v>
      </c>
      <c r="AL112" s="31">
        <f t="shared" ref="AL112" si="177">SUM(AL113:AL116)</f>
        <v>0</v>
      </c>
      <c r="AM112" s="31">
        <f t="shared" ref="AM112" si="178">SUM(AM113:AM116)</f>
        <v>0</v>
      </c>
      <c r="AN112" s="31">
        <f t="shared" ref="AN112" si="179">SUM(AN113:AN116)</f>
        <v>0</v>
      </c>
      <c r="AO112" s="758">
        <f t="shared" ref="AO112" si="180">SUM(AO113:AO116)</f>
        <v>0</v>
      </c>
      <c r="AP112" s="758">
        <f t="shared" ref="AP112" si="181">SUM(AP113:AP116)</f>
        <v>0</v>
      </c>
      <c r="AQ112" s="758">
        <f t="shared" ref="AQ112" si="182">SUM(AQ113:AQ116)</f>
        <v>0</v>
      </c>
      <c r="AR112" s="758">
        <f t="shared" ref="AR112" si="183">SUM(AR113:AR116)</f>
        <v>0</v>
      </c>
      <c r="AS112" s="758">
        <f t="shared" ref="AS112" si="184">SUM(AS113:AS116)</f>
        <v>0</v>
      </c>
      <c r="AT112" s="758">
        <f t="shared" ref="AT112" si="185">SUM(AT113:AT116)</f>
        <v>0</v>
      </c>
      <c r="AU112" s="758">
        <f t="shared" ref="AU112" si="186">SUM(AU113:AU116)</f>
        <v>0</v>
      </c>
      <c r="AV112" s="758">
        <f t="shared" ref="AV112" si="187">SUM(AV113:AV116)</f>
        <v>0</v>
      </c>
      <c r="AW112" s="758">
        <f t="shared" ref="AW112" si="188">SUM(AW113:AW116)</f>
        <v>0</v>
      </c>
      <c r="AX112" s="758">
        <f t="shared" ref="AX112" si="189">SUM(AX113:AX116)</f>
        <v>0</v>
      </c>
      <c r="AY112" s="758">
        <f t="shared" ref="AY112" si="190">SUM(AY113:AY116)</f>
        <v>0</v>
      </c>
      <c r="AZ112" s="758">
        <f t="shared" ref="AZ112" si="191">SUM(AZ113:AZ116)</f>
        <v>0</v>
      </c>
      <c r="BA112" s="758">
        <f t="shared" ref="BA112" si="192">SUM(BA113:BA116)</f>
        <v>0</v>
      </c>
      <c r="BB112" s="758">
        <f t="shared" ref="BB112" si="193">SUM(BB113:BB116)</f>
        <v>0</v>
      </c>
      <c r="BC112" s="758">
        <f t="shared" ref="BC112" si="194">SUM(BC113:BC116)</f>
        <v>0</v>
      </c>
      <c r="BD112" s="758">
        <f t="shared" ref="BD112" si="195">SUM(BD113:BD116)</f>
        <v>0</v>
      </c>
      <c r="BE112" s="758">
        <f t="shared" ref="BE112" si="196">SUM(BE113:BE116)</f>
        <v>0</v>
      </c>
      <c r="BF112" s="758">
        <f t="shared" ref="BF112" si="197">SUM(BF113:BF116)</f>
        <v>0</v>
      </c>
      <c r="BG112" s="758">
        <f t="shared" ref="BG112" si="198">SUM(BG113:BG116)</f>
        <v>0</v>
      </c>
      <c r="BH112" s="758">
        <f t="shared" ref="BH112" si="199">SUM(BH113:BH116)</f>
        <v>0</v>
      </c>
      <c r="BI112" s="758">
        <f t="shared" ref="BI112" si="200">SUM(BI113:BI116)</f>
        <v>0</v>
      </c>
      <c r="BJ112" s="758">
        <f t="shared" ref="BJ112" si="201">SUM(BJ113:BJ116)</f>
        <v>0</v>
      </c>
      <c r="BK112" s="758">
        <f t="shared" ref="BK112" si="202">SUM(BK113:BK116)</f>
        <v>0</v>
      </c>
      <c r="BL112" s="758">
        <f t="shared" ref="BL112" si="203">SUM(BL113:BL116)</f>
        <v>0</v>
      </c>
      <c r="BM112" s="758">
        <f t="shared" ref="BM112" si="204">SUM(BM113:BM116)</f>
        <v>0</v>
      </c>
      <c r="BN112" s="758">
        <f t="shared" ref="BN112" si="205">SUM(BN113:BN116)</f>
        <v>0</v>
      </c>
      <c r="BO112" s="758">
        <f t="shared" ref="BO112" si="206">SUM(BO113:BO116)</f>
        <v>0</v>
      </c>
      <c r="BP112" s="758">
        <f t="shared" ref="BP112" si="207">SUM(BP113:BP116)</f>
        <v>0</v>
      </c>
      <c r="BQ112" s="758">
        <f t="shared" ref="BQ112" si="208">SUM(BQ113:BQ116)</f>
        <v>0</v>
      </c>
      <c r="BR112" s="758">
        <f t="shared" ref="BR112" si="209">SUM(BR113:BR116)</f>
        <v>0</v>
      </c>
      <c r="BS112" s="758">
        <f t="shared" ref="BS112" si="210">SUM(BS113:BS116)</f>
        <v>0</v>
      </c>
      <c r="BT112" s="758">
        <f t="shared" ref="BT112" si="211">SUM(BT113:BT116)</f>
        <v>0</v>
      </c>
      <c r="BU112" s="758">
        <f t="shared" ref="BU112" si="212">SUM(BU113:BU116)</f>
        <v>0</v>
      </c>
      <c r="BV112" s="758">
        <f t="shared" ref="BV112" si="213">SUM(BV113:BV116)</f>
        <v>0</v>
      </c>
      <c r="BW112" s="758">
        <f t="shared" ref="BW112" si="214">SUM(BW113:BW116)</f>
        <v>0</v>
      </c>
      <c r="BX112" s="758">
        <f t="shared" ref="BX112" si="215">SUM(BX113:BX116)</f>
        <v>0</v>
      </c>
      <c r="BY112" s="758">
        <f t="shared" ref="BY112" si="216">SUM(BY113:BY116)</f>
        <v>0</v>
      </c>
      <c r="BZ112" s="758">
        <f t="shared" ref="BZ112" si="217">SUM(BZ113:BZ116)</f>
        <v>0</v>
      </c>
      <c r="CA112" s="758">
        <f t="shared" ref="CA112" si="218">SUM(CA113:CA116)</f>
        <v>0</v>
      </c>
      <c r="CB112" s="758">
        <f t="shared" ref="CB112" si="219">SUM(CB113:CB116)</f>
        <v>0</v>
      </c>
      <c r="CC112" s="758">
        <f t="shared" ref="CC112" si="220">SUM(CC113:CC116)</f>
        <v>0</v>
      </c>
      <c r="CD112" s="758">
        <f t="shared" ref="CD112" si="221">SUM(CD113:CD116)</f>
        <v>0</v>
      </c>
      <c r="CE112" s="758">
        <f t="shared" ref="CE112" si="222">SUM(CE113:CE116)</f>
        <v>0</v>
      </c>
      <c r="CF112" s="758">
        <f t="shared" ref="CF112" si="223">SUM(CF113:CF116)</f>
        <v>0</v>
      </c>
      <c r="CG112" s="758">
        <f t="shared" ref="CG112" si="224">SUM(CG113:CG116)</f>
        <v>0</v>
      </c>
      <c r="CH112" s="758">
        <f t="shared" ref="CH112" si="225">SUM(CH113:CH116)</f>
        <v>0</v>
      </c>
      <c r="CI112" s="758">
        <f t="shared" ref="CI112" si="226">SUM(CI113:CI116)</f>
        <v>0</v>
      </c>
      <c r="CJ112" s="758">
        <f t="shared" ref="CJ112" si="227">SUM(CJ113:CJ116)</f>
        <v>0</v>
      </c>
      <c r="CK112" s="758">
        <f t="shared" ref="CK112" si="228">SUM(CK113:CK116)</f>
        <v>0</v>
      </c>
      <c r="CL112" s="758">
        <f t="shared" ref="CL112" si="229">SUM(CL113:CL116)</f>
        <v>0</v>
      </c>
      <c r="CM112" s="758">
        <f t="shared" ref="CM112" si="230">SUM(CM113:CM116)</f>
        <v>0</v>
      </c>
      <c r="CN112" s="758">
        <f t="shared" ref="CN112" si="231">SUM(CN113:CN116)</f>
        <v>0</v>
      </c>
      <c r="CO112" s="758">
        <f t="shared" ref="CO112" si="232">SUM(CO113:CO116)</f>
        <v>0</v>
      </c>
      <c r="CP112" s="758">
        <f t="shared" ref="CP112" si="233">SUM(CP113:CP116)</f>
        <v>0</v>
      </c>
      <c r="CQ112" s="758">
        <f t="shared" ref="CQ112" si="234">SUM(CQ113:CQ116)</f>
        <v>0</v>
      </c>
      <c r="CR112" s="758">
        <f t="shared" ref="CR112" si="235">SUM(CR113:CR116)</f>
        <v>0</v>
      </c>
      <c r="CS112" s="758">
        <f t="shared" ref="CS112" si="236">SUM(CS113:CS116)</f>
        <v>0</v>
      </c>
      <c r="CT112" s="758">
        <f t="shared" ref="CT112" si="237">SUM(CT113:CT116)</f>
        <v>0</v>
      </c>
      <c r="CU112" s="758">
        <f t="shared" ref="CU112" si="238">SUM(CU113:CU116)</f>
        <v>0</v>
      </c>
      <c r="CV112" s="758">
        <f t="shared" ref="CV112" si="239">SUM(CV113:CV116)</f>
        <v>0</v>
      </c>
      <c r="CW112" s="758">
        <f t="shared" ref="CW112" si="240">SUM(CW113:CW116)</f>
        <v>0</v>
      </c>
      <c r="CX112" s="758">
        <f t="shared" ref="CX112" si="241">SUM(CX113:CX116)</f>
        <v>0</v>
      </c>
      <c r="CY112" s="758">
        <f t="shared" ref="CY112" si="242">SUM(CY113:CY116)</f>
        <v>0</v>
      </c>
      <c r="CZ112" s="758">
        <f t="shared" ref="CZ112" si="243">SUM(CZ113:CZ116)</f>
        <v>0</v>
      </c>
      <c r="DA112" s="758">
        <f t="shared" ref="DA112" si="244">SUM(DA113:DA116)</f>
        <v>0</v>
      </c>
      <c r="DB112" s="758">
        <f t="shared" ref="DB112" si="245">SUM(DB113:DB116)</f>
        <v>0</v>
      </c>
      <c r="DC112" s="758">
        <f t="shared" ref="DC112" si="246">SUM(DC113:DC116)</f>
        <v>0</v>
      </c>
      <c r="DD112" s="758">
        <f t="shared" ref="DD112" si="247">SUM(DD113:DD116)</f>
        <v>0</v>
      </c>
      <c r="DE112" s="758">
        <f t="shared" ref="DE112" si="248">SUM(DE113:DE116)</f>
        <v>0</v>
      </c>
      <c r="DF112" s="758">
        <f t="shared" ref="DF112" si="249">SUM(DF113:DF116)</f>
        <v>0</v>
      </c>
      <c r="DG112" s="758">
        <f t="shared" ref="DG112" si="250">SUM(DG113:DG116)</f>
        <v>0</v>
      </c>
      <c r="DH112" s="758">
        <f t="shared" ref="DH112" si="251">SUM(DH113:DH116)</f>
        <v>0</v>
      </c>
      <c r="DI112" s="758">
        <f t="shared" ref="DI112" si="252">SUM(DI113:DI116)</f>
        <v>0</v>
      </c>
      <c r="DJ112" s="758">
        <f t="shared" ref="DJ112" si="253">SUM(DJ113:DJ116)</f>
        <v>0</v>
      </c>
      <c r="DK112" s="758">
        <f t="shared" ref="DK112" si="254">SUM(DK113:DK116)</f>
        <v>0</v>
      </c>
      <c r="DL112" s="519">
        <f t="shared" ref="DL112" si="255">SUM(DL113:DL116)</f>
        <v>0</v>
      </c>
    </row>
    <row r="113" spans="1:116" s="206" customFormat="1" ht="19.899999999999999" customHeight="1">
      <c r="A113" s="207">
        <f>'LCR Weights'!N113</f>
        <v>0</v>
      </c>
      <c r="B113" s="207"/>
      <c r="C113" s="73"/>
      <c r="D113" s="752" t="s">
        <v>515</v>
      </c>
      <c r="E113" s="830" t="s">
        <v>1115</v>
      </c>
      <c r="F113" s="1132" t="s">
        <v>1140</v>
      </c>
      <c r="G113" s="1165">
        <f>'LCR Weights'!M113</f>
        <v>0</v>
      </c>
      <c r="H113" s="811">
        <f>IF(Metrics!$I$7="Reported weights",'LCR Weights'!H113,'LCR Weights'!K113)</f>
        <v>0</v>
      </c>
      <c r="I113" s="153"/>
      <c r="J113" s="758">
        <f>IF('LCR Weights'!$N113=0,1,0)*('Base Data'!J113+'Base Data'!I113)*G113</f>
        <v>0</v>
      </c>
      <c r="K113" s="31">
        <f>'LCR Weights'!$N113*($G113*('Base Data'!$I113+'Base Data'!$J113)/30)+($H113*'Base Data'!K113)</f>
        <v>0</v>
      </c>
      <c r="L113" s="31">
        <f>'LCR Weights'!$N113*($G113*('Base Data'!$I113+'Base Data'!$J113)/30)+($H113*'Base Data'!L113)</f>
        <v>0</v>
      </c>
      <c r="M113" s="31">
        <f>'LCR Weights'!$N113*($G113*('Base Data'!$I113+'Base Data'!$J113)/30)+($H113*'Base Data'!M113)</f>
        <v>0</v>
      </c>
      <c r="N113" s="31">
        <f>'LCR Weights'!$N113*($G113*('Base Data'!$I113+'Base Data'!$J113)/30)+($H113*'Base Data'!N113)</f>
        <v>0</v>
      </c>
      <c r="O113" s="31">
        <f>'LCR Weights'!$N113*($G113*('Base Data'!$I113+'Base Data'!$J113)/30)+($H113*'Base Data'!O113)</f>
        <v>0</v>
      </c>
      <c r="P113" s="31">
        <f>'LCR Weights'!$N113*($G113*('Base Data'!$I113+'Base Data'!$J113)/30)+($H113*'Base Data'!P113)</f>
        <v>0</v>
      </c>
      <c r="Q113" s="31">
        <f>'LCR Weights'!$N113*($G113*('Base Data'!$I113+'Base Data'!$J113)/30)+($H113*'Base Data'!Q113)</f>
        <v>0</v>
      </c>
      <c r="R113" s="31">
        <f>'LCR Weights'!$N113*($G113*('Base Data'!$I113+'Base Data'!$J113)/30)+($H113*'Base Data'!R113)</f>
        <v>0</v>
      </c>
      <c r="S113" s="31">
        <f>'LCR Weights'!$N113*($G113*('Base Data'!$I113+'Base Data'!$J113)/30)+($H113*'Base Data'!S113)</f>
        <v>0</v>
      </c>
      <c r="T113" s="31">
        <f>'LCR Weights'!$N113*($G113*('Base Data'!$I113+'Base Data'!$J113)/30)+($H113*'Base Data'!T113)</f>
        <v>0</v>
      </c>
      <c r="U113" s="31">
        <f>'LCR Weights'!$N113*($G113*('Base Data'!$I113+'Base Data'!$J113)/30)+($H113*'Base Data'!U113)</f>
        <v>0</v>
      </c>
      <c r="V113" s="31">
        <f>'LCR Weights'!$N113*($G113*('Base Data'!$I113+'Base Data'!$J113)/30)+($H113*'Base Data'!V113)</f>
        <v>0</v>
      </c>
      <c r="W113" s="31">
        <f>'LCR Weights'!$N113*($G113*('Base Data'!$I113+'Base Data'!$J113)/30)+($H113*'Base Data'!W113)</f>
        <v>0</v>
      </c>
      <c r="X113" s="31">
        <f>'LCR Weights'!$N113*($G113*('Base Data'!$I113+'Base Data'!$J113)/30)+($H113*'Base Data'!X113)</f>
        <v>0</v>
      </c>
      <c r="Y113" s="31">
        <f>'LCR Weights'!$N113*($G113*('Base Data'!$I113+'Base Data'!$J113)/30)+($H113*'Base Data'!Y113)</f>
        <v>0</v>
      </c>
      <c r="Z113" s="31">
        <f>'LCR Weights'!$N113*($G113*('Base Data'!$I113+'Base Data'!$J113)/30)+($H113*'Base Data'!Z113)</f>
        <v>0</v>
      </c>
      <c r="AA113" s="31">
        <f>'LCR Weights'!$N113*($G113*('Base Data'!$I113+'Base Data'!$J113)/30)+($H113*'Base Data'!AA113)</f>
        <v>0</v>
      </c>
      <c r="AB113" s="31">
        <f>'LCR Weights'!$N113*($G113*('Base Data'!$I113+'Base Data'!$J113)/30)+($H113*'Base Data'!AB113)</f>
        <v>0</v>
      </c>
      <c r="AC113" s="31">
        <f>'LCR Weights'!$N113*($G113*('Base Data'!$I113+'Base Data'!$J113)/30)+($H113*'Base Data'!AC113)</f>
        <v>0</v>
      </c>
      <c r="AD113" s="31">
        <f>'LCR Weights'!$N113*($G113*('Base Data'!$I113+'Base Data'!$J113)/30)+($H113*'Base Data'!AD113)</f>
        <v>0</v>
      </c>
      <c r="AE113" s="31">
        <f>'LCR Weights'!$N113*($G113*('Base Data'!$I113+'Base Data'!$J113)/30)+($H113*'Base Data'!AE113)</f>
        <v>0</v>
      </c>
      <c r="AF113" s="31">
        <f>'LCR Weights'!$N113*($G113*('Base Data'!$I113+'Base Data'!$J113)/30)+($H113*'Base Data'!AF113)</f>
        <v>0</v>
      </c>
      <c r="AG113" s="31">
        <f>'LCR Weights'!$N113*($G113*('Base Data'!$I113+'Base Data'!$J113)/30)+($H113*'Base Data'!AG113)</f>
        <v>0</v>
      </c>
      <c r="AH113" s="31">
        <f>'LCR Weights'!$N113*($G113*('Base Data'!$I113+'Base Data'!$J113)/30)+($H113*'Base Data'!AH113)</f>
        <v>0</v>
      </c>
      <c r="AI113" s="31">
        <f>'LCR Weights'!$N113*($G113*('Base Data'!$I113+'Base Data'!$J113)/30)+($H113*'Base Data'!AI113)</f>
        <v>0</v>
      </c>
      <c r="AJ113" s="31">
        <f>'LCR Weights'!$N113*($G113*('Base Data'!$I113+'Base Data'!$J113)/30)+($H113*'Base Data'!AJ113)</f>
        <v>0</v>
      </c>
      <c r="AK113" s="31">
        <f>'LCR Weights'!$N113*($G113*('Base Data'!$I113+'Base Data'!$J113)/30)+($H113*'Base Data'!AK113)</f>
        <v>0</v>
      </c>
      <c r="AL113" s="31">
        <f>'LCR Weights'!$N113*($G113*('Base Data'!$I113+'Base Data'!$J113)/30)+($H113*'Base Data'!AL113)</f>
        <v>0</v>
      </c>
      <c r="AM113" s="31">
        <f>'LCR Weights'!$N113*($G113*('Base Data'!$I113+'Base Data'!$J113)/30)+($H113*'Base Data'!AM113)</f>
        <v>0</v>
      </c>
      <c r="AN113" s="31">
        <f>'LCR Weights'!$N113*($G113*('Base Data'!$I113+'Base Data'!$J113)/30)+($H113*'Base Data'!AN113)</f>
        <v>0</v>
      </c>
      <c r="AO113" s="758">
        <f>$H113*'Base Data'!AO113</f>
        <v>0</v>
      </c>
      <c r="AP113" s="758">
        <f>$H113*'Base Data'!AP113</f>
        <v>0</v>
      </c>
      <c r="AQ113" s="758">
        <f>$H113*'Base Data'!AQ113</f>
        <v>0</v>
      </c>
      <c r="AR113" s="758">
        <f>$H113*'Base Data'!AR113</f>
        <v>0</v>
      </c>
      <c r="AS113" s="758">
        <f>$H113*'Base Data'!AS113</f>
        <v>0</v>
      </c>
      <c r="AT113" s="758">
        <f>$H113*'Base Data'!AT113</f>
        <v>0</v>
      </c>
      <c r="AU113" s="758">
        <f>$H113*'Base Data'!AU113</f>
        <v>0</v>
      </c>
      <c r="AV113" s="758">
        <f>$H113*'Base Data'!AV113</f>
        <v>0</v>
      </c>
      <c r="AW113" s="758">
        <f>$H113*'Base Data'!AW113</f>
        <v>0</v>
      </c>
      <c r="AX113" s="758">
        <f>$H113*'Base Data'!AX113</f>
        <v>0</v>
      </c>
      <c r="AY113" s="758">
        <f>$H113*'Base Data'!AY113</f>
        <v>0</v>
      </c>
      <c r="AZ113" s="758">
        <f>$H113*'Base Data'!AZ113</f>
        <v>0</v>
      </c>
      <c r="BA113" s="758">
        <f>$H113*'Base Data'!BA113</f>
        <v>0</v>
      </c>
      <c r="BB113" s="758">
        <f>$H113*'Base Data'!BB113</f>
        <v>0</v>
      </c>
      <c r="BC113" s="758">
        <f>$H113*'Base Data'!BC113</f>
        <v>0</v>
      </c>
      <c r="BD113" s="758">
        <f>$H113*'Base Data'!BD113</f>
        <v>0</v>
      </c>
      <c r="BE113" s="758">
        <f>$H113*'Base Data'!BE113</f>
        <v>0</v>
      </c>
      <c r="BF113" s="758">
        <f>$H113*'Base Data'!BF113</f>
        <v>0</v>
      </c>
      <c r="BG113" s="758">
        <f>$H113*'Base Data'!BG113</f>
        <v>0</v>
      </c>
      <c r="BH113" s="758">
        <f>$H113*'Base Data'!BH113</f>
        <v>0</v>
      </c>
      <c r="BI113" s="758">
        <f>$H113*'Base Data'!BI113</f>
        <v>0</v>
      </c>
      <c r="BJ113" s="758">
        <f>$H113*'Base Data'!BJ113</f>
        <v>0</v>
      </c>
      <c r="BK113" s="758">
        <f>$H113*'Base Data'!BK113</f>
        <v>0</v>
      </c>
      <c r="BL113" s="758">
        <f>$H113*'Base Data'!BL113</f>
        <v>0</v>
      </c>
      <c r="BM113" s="758">
        <f>$H113*'Base Data'!BM113</f>
        <v>0</v>
      </c>
      <c r="BN113" s="758">
        <f>$H113*'Base Data'!BN113</f>
        <v>0</v>
      </c>
      <c r="BO113" s="758">
        <f>$H113*'Base Data'!BO113</f>
        <v>0</v>
      </c>
      <c r="BP113" s="758">
        <f>$H113*'Base Data'!BP113</f>
        <v>0</v>
      </c>
      <c r="BQ113" s="758">
        <f>$H113*'Base Data'!BQ113</f>
        <v>0</v>
      </c>
      <c r="BR113" s="758">
        <f>$H113*'Base Data'!BR113</f>
        <v>0</v>
      </c>
      <c r="BS113" s="758">
        <f>$H113*'Base Data'!BS113</f>
        <v>0</v>
      </c>
      <c r="BT113" s="758">
        <f>$H113*'Base Data'!BT113</f>
        <v>0</v>
      </c>
      <c r="BU113" s="758">
        <f>$H113*'Base Data'!BU113</f>
        <v>0</v>
      </c>
      <c r="BV113" s="758">
        <f>$H113*'Base Data'!BV113</f>
        <v>0</v>
      </c>
      <c r="BW113" s="758">
        <f>$H113*'Base Data'!BW113</f>
        <v>0</v>
      </c>
      <c r="BX113" s="758">
        <f>$H113*'Base Data'!BX113</f>
        <v>0</v>
      </c>
      <c r="BY113" s="758">
        <f>$H113*'Base Data'!BY113</f>
        <v>0</v>
      </c>
      <c r="BZ113" s="758">
        <f>$H113*'Base Data'!BZ113</f>
        <v>0</v>
      </c>
      <c r="CA113" s="758">
        <f>$H113*'Base Data'!CA113</f>
        <v>0</v>
      </c>
      <c r="CB113" s="758">
        <f>$H113*'Base Data'!CB113</f>
        <v>0</v>
      </c>
      <c r="CC113" s="758">
        <f>$H113*'Base Data'!CC113</f>
        <v>0</v>
      </c>
      <c r="CD113" s="758">
        <f>$H113*'Base Data'!CD113</f>
        <v>0</v>
      </c>
      <c r="CE113" s="758">
        <f>$H113*'Base Data'!CE113</f>
        <v>0</v>
      </c>
      <c r="CF113" s="758">
        <f>$H113*'Base Data'!CF113</f>
        <v>0</v>
      </c>
      <c r="CG113" s="758">
        <f>$H113*'Base Data'!CG113</f>
        <v>0</v>
      </c>
      <c r="CH113" s="758">
        <f>$H113*'Base Data'!CH113</f>
        <v>0</v>
      </c>
      <c r="CI113" s="758">
        <f>$H113*'Base Data'!CI113</f>
        <v>0</v>
      </c>
      <c r="CJ113" s="758">
        <f>$H113*'Base Data'!CJ113</f>
        <v>0</v>
      </c>
      <c r="CK113" s="758">
        <f>$H113*'Base Data'!CK113</f>
        <v>0</v>
      </c>
      <c r="CL113" s="758">
        <f>$H113*'Base Data'!CL113</f>
        <v>0</v>
      </c>
      <c r="CM113" s="758">
        <f>$H113*'Base Data'!CM113</f>
        <v>0</v>
      </c>
      <c r="CN113" s="758">
        <f>$H113*'Base Data'!CN113</f>
        <v>0</v>
      </c>
      <c r="CO113" s="758">
        <f>$H113*'Base Data'!CO113</f>
        <v>0</v>
      </c>
      <c r="CP113" s="758">
        <f>$H113*'Base Data'!CP113</f>
        <v>0</v>
      </c>
      <c r="CQ113" s="758">
        <f>$H113*'Base Data'!CQ113</f>
        <v>0</v>
      </c>
      <c r="CR113" s="758">
        <f>$H113*'Base Data'!CR113</f>
        <v>0</v>
      </c>
      <c r="CS113" s="758">
        <f>$H113*'Base Data'!CS113</f>
        <v>0</v>
      </c>
      <c r="CT113" s="758">
        <f>$H113*'Base Data'!CT113</f>
        <v>0</v>
      </c>
      <c r="CU113" s="758">
        <f>$H113*'Base Data'!CU113</f>
        <v>0</v>
      </c>
      <c r="CV113" s="758">
        <f>$H113*'Base Data'!CV113</f>
        <v>0</v>
      </c>
      <c r="CW113" s="758">
        <f>$H113*'Base Data'!CW113</f>
        <v>0</v>
      </c>
      <c r="CX113" s="758">
        <f>$H113*'Base Data'!CX113</f>
        <v>0</v>
      </c>
      <c r="CY113" s="758">
        <f>$H113*'Base Data'!CY113</f>
        <v>0</v>
      </c>
      <c r="CZ113" s="758">
        <f>$H113*'Base Data'!CZ113</f>
        <v>0</v>
      </c>
      <c r="DA113" s="758">
        <f>$H113*'Base Data'!DA113</f>
        <v>0</v>
      </c>
      <c r="DB113" s="758">
        <f>$H113*'Base Data'!DB113</f>
        <v>0</v>
      </c>
      <c r="DC113" s="758">
        <f>$H113*'Base Data'!DC113</f>
        <v>0</v>
      </c>
      <c r="DD113" s="758">
        <f>$H113*'Base Data'!DD113</f>
        <v>0</v>
      </c>
      <c r="DE113" s="758">
        <f>$H113*'Base Data'!DE113</f>
        <v>0</v>
      </c>
      <c r="DF113" s="758">
        <f>$H113*'Base Data'!DF113</f>
        <v>0</v>
      </c>
      <c r="DG113" s="758">
        <f>$H113*'Base Data'!DG113</f>
        <v>0</v>
      </c>
      <c r="DH113" s="758">
        <f>$H113*'Base Data'!DH113</f>
        <v>0</v>
      </c>
      <c r="DI113" s="758">
        <f>$H113*'Base Data'!DI113</f>
        <v>0</v>
      </c>
      <c r="DJ113" s="758">
        <f>$H113*'Base Data'!DJ113</f>
        <v>0</v>
      </c>
      <c r="DK113" s="758">
        <f>$H113*'Base Data'!DK113</f>
        <v>0</v>
      </c>
      <c r="DL113" s="519">
        <f>$H113*'Base Data'!DL113</f>
        <v>0</v>
      </c>
    </row>
    <row r="114" spans="1:116" s="206" customFormat="1" ht="19.899999999999999" customHeight="1">
      <c r="A114" s="207">
        <f>'LCR Weights'!N114</f>
        <v>0</v>
      </c>
      <c r="B114" s="207"/>
      <c r="C114" s="73"/>
      <c r="D114" s="795"/>
      <c r="E114" s="828"/>
      <c r="F114" s="144" t="s">
        <v>1156</v>
      </c>
      <c r="G114" s="1165">
        <f>'LCR Weights'!M114</f>
        <v>0</v>
      </c>
      <c r="H114" s="811">
        <f>IF(Metrics!$I$7="Reported weights",'LCR Weights'!H114,'LCR Weights'!K114)</f>
        <v>0</v>
      </c>
      <c r="I114" s="518"/>
      <c r="J114" s="758">
        <f>IF('LCR Weights'!$N114=0,1,0)*('Base Data'!J114+'Base Data'!I114)*G114</f>
        <v>0</v>
      </c>
      <c r="K114" s="31">
        <f>'LCR Weights'!$N114*($G114*('Base Data'!$I114+'Base Data'!$J114)/30)+($H114*'Base Data'!K114)</f>
        <v>0</v>
      </c>
      <c r="L114" s="31">
        <f>'LCR Weights'!$N114*($G114*('Base Data'!$I114+'Base Data'!$J114)/30)+($H114*'Base Data'!L114)</f>
        <v>0</v>
      </c>
      <c r="M114" s="31">
        <f>'LCR Weights'!$N114*($G114*('Base Data'!$I114+'Base Data'!$J114)/30)+($H114*'Base Data'!M114)</f>
        <v>0</v>
      </c>
      <c r="N114" s="31">
        <f>'LCR Weights'!$N114*($G114*('Base Data'!$I114+'Base Data'!$J114)/30)+($H114*'Base Data'!N114)</f>
        <v>0</v>
      </c>
      <c r="O114" s="31">
        <f>'LCR Weights'!$N114*($G114*('Base Data'!$I114+'Base Data'!$J114)/30)+($H114*'Base Data'!O114)</f>
        <v>0</v>
      </c>
      <c r="P114" s="31">
        <f>'LCR Weights'!$N114*($G114*('Base Data'!$I114+'Base Data'!$J114)/30)+($H114*'Base Data'!P114)</f>
        <v>0</v>
      </c>
      <c r="Q114" s="31">
        <f>'LCR Weights'!$N114*($G114*('Base Data'!$I114+'Base Data'!$J114)/30)+($H114*'Base Data'!Q114)</f>
        <v>0</v>
      </c>
      <c r="R114" s="31">
        <f>'LCR Weights'!$N114*($G114*('Base Data'!$I114+'Base Data'!$J114)/30)+($H114*'Base Data'!R114)</f>
        <v>0</v>
      </c>
      <c r="S114" s="31">
        <f>'LCR Weights'!$N114*($G114*('Base Data'!$I114+'Base Data'!$J114)/30)+($H114*'Base Data'!S114)</f>
        <v>0</v>
      </c>
      <c r="T114" s="31">
        <f>'LCR Weights'!$N114*($G114*('Base Data'!$I114+'Base Data'!$J114)/30)+($H114*'Base Data'!T114)</f>
        <v>0</v>
      </c>
      <c r="U114" s="31">
        <f>'LCR Weights'!$N114*($G114*('Base Data'!$I114+'Base Data'!$J114)/30)+($H114*'Base Data'!U114)</f>
        <v>0</v>
      </c>
      <c r="V114" s="31">
        <f>'LCR Weights'!$N114*($G114*('Base Data'!$I114+'Base Data'!$J114)/30)+($H114*'Base Data'!V114)</f>
        <v>0</v>
      </c>
      <c r="W114" s="31">
        <f>'LCR Weights'!$N114*($G114*('Base Data'!$I114+'Base Data'!$J114)/30)+($H114*'Base Data'!W114)</f>
        <v>0</v>
      </c>
      <c r="X114" s="31">
        <f>'LCR Weights'!$N114*($G114*('Base Data'!$I114+'Base Data'!$J114)/30)+($H114*'Base Data'!X114)</f>
        <v>0</v>
      </c>
      <c r="Y114" s="31">
        <f>'LCR Weights'!$N114*($G114*('Base Data'!$I114+'Base Data'!$J114)/30)+($H114*'Base Data'!Y114)</f>
        <v>0</v>
      </c>
      <c r="Z114" s="31">
        <f>'LCR Weights'!$N114*($G114*('Base Data'!$I114+'Base Data'!$J114)/30)+($H114*'Base Data'!Z114)</f>
        <v>0</v>
      </c>
      <c r="AA114" s="31">
        <f>'LCR Weights'!$N114*($G114*('Base Data'!$I114+'Base Data'!$J114)/30)+($H114*'Base Data'!AA114)</f>
        <v>0</v>
      </c>
      <c r="AB114" s="31">
        <f>'LCR Weights'!$N114*($G114*('Base Data'!$I114+'Base Data'!$J114)/30)+($H114*'Base Data'!AB114)</f>
        <v>0</v>
      </c>
      <c r="AC114" s="31">
        <f>'LCR Weights'!$N114*($G114*('Base Data'!$I114+'Base Data'!$J114)/30)+($H114*'Base Data'!AC114)</f>
        <v>0</v>
      </c>
      <c r="AD114" s="31">
        <f>'LCR Weights'!$N114*($G114*('Base Data'!$I114+'Base Data'!$J114)/30)+($H114*'Base Data'!AD114)</f>
        <v>0</v>
      </c>
      <c r="AE114" s="31">
        <f>'LCR Weights'!$N114*($G114*('Base Data'!$I114+'Base Data'!$J114)/30)+($H114*'Base Data'!AE114)</f>
        <v>0</v>
      </c>
      <c r="AF114" s="31">
        <f>'LCR Weights'!$N114*($G114*('Base Data'!$I114+'Base Data'!$J114)/30)+($H114*'Base Data'!AF114)</f>
        <v>0</v>
      </c>
      <c r="AG114" s="31">
        <f>'LCR Weights'!$N114*($G114*('Base Data'!$I114+'Base Data'!$J114)/30)+($H114*'Base Data'!AG114)</f>
        <v>0</v>
      </c>
      <c r="AH114" s="31">
        <f>'LCR Weights'!$N114*($G114*('Base Data'!$I114+'Base Data'!$J114)/30)+($H114*'Base Data'!AH114)</f>
        <v>0</v>
      </c>
      <c r="AI114" s="31">
        <f>'LCR Weights'!$N114*($G114*('Base Data'!$I114+'Base Data'!$J114)/30)+($H114*'Base Data'!AI114)</f>
        <v>0</v>
      </c>
      <c r="AJ114" s="31">
        <f>'LCR Weights'!$N114*($G114*('Base Data'!$I114+'Base Data'!$J114)/30)+($H114*'Base Data'!AJ114)</f>
        <v>0</v>
      </c>
      <c r="AK114" s="31">
        <f>'LCR Weights'!$N114*($G114*('Base Data'!$I114+'Base Data'!$J114)/30)+($H114*'Base Data'!AK114)</f>
        <v>0</v>
      </c>
      <c r="AL114" s="31">
        <f>'LCR Weights'!$N114*($G114*('Base Data'!$I114+'Base Data'!$J114)/30)+($H114*'Base Data'!AL114)</f>
        <v>0</v>
      </c>
      <c r="AM114" s="31">
        <f>'LCR Weights'!$N114*($G114*('Base Data'!$I114+'Base Data'!$J114)/30)+($H114*'Base Data'!AM114)</f>
        <v>0</v>
      </c>
      <c r="AN114" s="31">
        <f>'LCR Weights'!$N114*($G114*('Base Data'!$I114+'Base Data'!$J114)/30)+($H114*'Base Data'!AN114)</f>
        <v>0</v>
      </c>
      <c r="AO114" s="758">
        <f>$H114*'Base Data'!AO114</f>
        <v>0</v>
      </c>
      <c r="AP114" s="758">
        <f>$H114*'Base Data'!AP114</f>
        <v>0</v>
      </c>
      <c r="AQ114" s="758">
        <f>$H114*'Base Data'!AQ114</f>
        <v>0</v>
      </c>
      <c r="AR114" s="758">
        <f>$H114*'Base Data'!AR114</f>
        <v>0</v>
      </c>
      <c r="AS114" s="758">
        <f>$H114*'Base Data'!AS114</f>
        <v>0</v>
      </c>
      <c r="AT114" s="758">
        <f>$H114*'Base Data'!AT114</f>
        <v>0</v>
      </c>
      <c r="AU114" s="758">
        <f>$H114*'Base Data'!AU114</f>
        <v>0</v>
      </c>
      <c r="AV114" s="758">
        <f>$H114*'Base Data'!AV114</f>
        <v>0</v>
      </c>
      <c r="AW114" s="758">
        <f>$H114*'Base Data'!AW114</f>
        <v>0</v>
      </c>
      <c r="AX114" s="758">
        <f>$H114*'Base Data'!AX114</f>
        <v>0</v>
      </c>
      <c r="AY114" s="758">
        <f>$H114*'Base Data'!AY114</f>
        <v>0</v>
      </c>
      <c r="AZ114" s="758">
        <f>$H114*'Base Data'!AZ114</f>
        <v>0</v>
      </c>
      <c r="BA114" s="758">
        <f>$H114*'Base Data'!BA114</f>
        <v>0</v>
      </c>
      <c r="BB114" s="758">
        <f>$H114*'Base Data'!BB114</f>
        <v>0</v>
      </c>
      <c r="BC114" s="758">
        <f>$H114*'Base Data'!BC114</f>
        <v>0</v>
      </c>
      <c r="BD114" s="758">
        <f>$H114*'Base Data'!BD114</f>
        <v>0</v>
      </c>
      <c r="BE114" s="758">
        <f>$H114*'Base Data'!BE114</f>
        <v>0</v>
      </c>
      <c r="BF114" s="758">
        <f>$H114*'Base Data'!BF114</f>
        <v>0</v>
      </c>
      <c r="BG114" s="758">
        <f>$H114*'Base Data'!BG114</f>
        <v>0</v>
      </c>
      <c r="BH114" s="758">
        <f>$H114*'Base Data'!BH114</f>
        <v>0</v>
      </c>
      <c r="BI114" s="758">
        <f>$H114*'Base Data'!BI114</f>
        <v>0</v>
      </c>
      <c r="BJ114" s="758">
        <f>$H114*'Base Data'!BJ114</f>
        <v>0</v>
      </c>
      <c r="BK114" s="758">
        <f>$H114*'Base Data'!BK114</f>
        <v>0</v>
      </c>
      <c r="BL114" s="758">
        <f>$H114*'Base Data'!BL114</f>
        <v>0</v>
      </c>
      <c r="BM114" s="758">
        <f>$H114*'Base Data'!BM114</f>
        <v>0</v>
      </c>
      <c r="BN114" s="758">
        <f>$H114*'Base Data'!BN114</f>
        <v>0</v>
      </c>
      <c r="BO114" s="758">
        <f>$H114*'Base Data'!BO114</f>
        <v>0</v>
      </c>
      <c r="BP114" s="758">
        <f>$H114*'Base Data'!BP114</f>
        <v>0</v>
      </c>
      <c r="BQ114" s="758">
        <f>$H114*'Base Data'!BQ114</f>
        <v>0</v>
      </c>
      <c r="BR114" s="758">
        <f>$H114*'Base Data'!BR114</f>
        <v>0</v>
      </c>
      <c r="BS114" s="758">
        <f>$H114*'Base Data'!BS114</f>
        <v>0</v>
      </c>
      <c r="BT114" s="758">
        <f>$H114*'Base Data'!BT114</f>
        <v>0</v>
      </c>
      <c r="BU114" s="758">
        <f>$H114*'Base Data'!BU114</f>
        <v>0</v>
      </c>
      <c r="BV114" s="758">
        <f>$H114*'Base Data'!BV114</f>
        <v>0</v>
      </c>
      <c r="BW114" s="758">
        <f>$H114*'Base Data'!BW114</f>
        <v>0</v>
      </c>
      <c r="BX114" s="758">
        <f>$H114*'Base Data'!BX114</f>
        <v>0</v>
      </c>
      <c r="BY114" s="758">
        <f>$H114*'Base Data'!BY114</f>
        <v>0</v>
      </c>
      <c r="BZ114" s="758">
        <f>$H114*'Base Data'!BZ114</f>
        <v>0</v>
      </c>
      <c r="CA114" s="758">
        <f>$H114*'Base Data'!CA114</f>
        <v>0</v>
      </c>
      <c r="CB114" s="758">
        <f>$H114*'Base Data'!CB114</f>
        <v>0</v>
      </c>
      <c r="CC114" s="758">
        <f>$H114*'Base Data'!CC114</f>
        <v>0</v>
      </c>
      <c r="CD114" s="758">
        <f>$H114*'Base Data'!CD114</f>
        <v>0</v>
      </c>
      <c r="CE114" s="758">
        <f>$H114*'Base Data'!CE114</f>
        <v>0</v>
      </c>
      <c r="CF114" s="758">
        <f>$H114*'Base Data'!CF114</f>
        <v>0</v>
      </c>
      <c r="CG114" s="758">
        <f>$H114*'Base Data'!CG114</f>
        <v>0</v>
      </c>
      <c r="CH114" s="758">
        <f>$H114*'Base Data'!CH114</f>
        <v>0</v>
      </c>
      <c r="CI114" s="758">
        <f>$H114*'Base Data'!CI114</f>
        <v>0</v>
      </c>
      <c r="CJ114" s="758">
        <f>$H114*'Base Data'!CJ114</f>
        <v>0</v>
      </c>
      <c r="CK114" s="758">
        <f>$H114*'Base Data'!CK114</f>
        <v>0</v>
      </c>
      <c r="CL114" s="758">
        <f>$H114*'Base Data'!CL114</f>
        <v>0</v>
      </c>
      <c r="CM114" s="758">
        <f>$H114*'Base Data'!CM114</f>
        <v>0</v>
      </c>
      <c r="CN114" s="758">
        <f>$H114*'Base Data'!CN114</f>
        <v>0</v>
      </c>
      <c r="CO114" s="758">
        <f>$H114*'Base Data'!CO114</f>
        <v>0</v>
      </c>
      <c r="CP114" s="758">
        <f>$H114*'Base Data'!CP114</f>
        <v>0</v>
      </c>
      <c r="CQ114" s="758">
        <f>$H114*'Base Data'!CQ114</f>
        <v>0</v>
      </c>
      <c r="CR114" s="758">
        <f>$H114*'Base Data'!CR114</f>
        <v>0</v>
      </c>
      <c r="CS114" s="758">
        <f>$H114*'Base Data'!CS114</f>
        <v>0</v>
      </c>
      <c r="CT114" s="758">
        <f>$H114*'Base Data'!CT114</f>
        <v>0</v>
      </c>
      <c r="CU114" s="758">
        <f>$H114*'Base Data'!CU114</f>
        <v>0</v>
      </c>
      <c r="CV114" s="758">
        <f>$H114*'Base Data'!CV114</f>
        <v>0</v>
      </c>
      <c r="CW114" s="758">
        <f>$H114*'Base Data'!CW114</f>
        <v>0</v>
      </c>
      <c r="CX114" s="758">
        <f>$H114*'Base Data'!CX114</f>
        <v>0</v>
      </c>
      <c r="CY114" s="758">
        <f>$H114*'Base Data'!CY114</f>
        <v>0</v>
      </c>
      <c r="CZ114" s="758">
        <f>$H114*'Base Data'!CZ114</f>
        <v>0</v>
      </c>
      <c r="DA114" s="758">
        <f>$H114*'Base Data'!DA114</f>
        <v>0</v>
      </c>
      <c r="DB114" s="758">
        <f>$H114*'Base Data'!DB114</f>
        <v>0</v>
      </c>
      <c r="DC114" s="758">
        <f>$H114*'Base Data'!DC114</f>
        <v>0</v>
      </c>
      <c r="DD114" s="758">
        <f>$H114*'Base Data'!DD114</f>
        <v>0</v>
      </c>
      <c r="DE114" s="758">
        <f>$H114*'Base Data'!DE114</f>
        <v>0</v>
      </c>
      <c r="DF114" s="758">
        <f>$H114*'Base Data'!DF114</f>
        <v>0</v>
      </c>
      <c r="DG114" s="758">
        <f>$H114*'Base Data'!DG114</f>
        <v>0</v>
      </c>
      <c r="DH114" s="758">
        <f>$H114*'Base Data'!DH114</f>
        <v>0</v>
      </c>
      <c r="DI114" s="758">
        <f>$H114*'Base Data'!DI114</f>
        <v>0</v>
      </c>
      <c r="DJ114" s="758">
        <f>$H114*'Base Data'!DJ114</f>
        <v>0</v>
      </c>
      <c r="DK114" s="758">
        <f>$H114*'Base Data'!DK114</f>
        <v>0</v>
      </c>
      <c r="DL114" s="519">
        <f>$H114*'Base Data'!DL114</f>
        <v>0</v>
      </c>
    </row>
    <row r="115" spans="1:116" s="206" customFormat="1" ht="19.899999999999999" customHeight="1">
      <c r="A115" s="207">
        <f>'LCR Weights'!N115</f>
        <v>0</v>
      </c>
      <c r="B115" s="207"/>
      <c r="C115" s="73"/>
      <c r="D115" s="795"/>
      <c r="E115" s="828"/>
      <c r="F115" s="799" t="s">
        <v>1155</v>
      </c>
      <c r="G115" s="1165">
        <f>'LCR Weights'!M115</f>
        <v>0</v>
      </c>
      <c r="H115" s="811">
        <f>IF(Metrics!$I$7="Reported weights",'LCR Weights'!H115,'LCR Weights'!K115)</f>
        <v>0</v>
      </c>
      <c r="I115" s="518"/>
      <c r="J115" s="758">
        <f>IF('LCR Weights'!$N115=0,1,0)*('Base Data'!J115+'Base Data'!I115)*G115</f>
        <v>0</v>
      </c>
      <c r="K115" s="31">
        <f>'LCR Weights'!$N115*($G115*('Base Data'!$I115+'Base Data'!$J115)/30)+($H115*'Base Data'!K115)</f>
        <v>0</v>
      </c>
      <c r="L115" s="31">
        <f>'LCR Weights'!$N115*($G115*('Base Data'!$I115+'Base Data'!$J115)/30)+($H115*'Base Data'!L115)</f>
        <v>0</v>
      </c>
      <c r="M115" s="31">
        <f>'LCR Weights'!$N115*($G115*('Base Data'!$I115+'Base Data'!$J115)/30)+($H115*'Base Data'!M115)</f>
        <v>0</v>
      </c>
      <c r="N115" s="31">
        <f>'LCR Weights'!$N115*($G115*('Base Data'!$I115+'Base Data'!$J115)/30)+($H115*'Base Data'!N115)</f>
        <v>0</v>
      </c>
      <c r="O115" s="31">
        <f>'LCR Weights'!$N115*($G115*('Base Data'!$I115+'Base Data'!$J115)/30)+($H115*'Base Data'!O115)</f>
        <v>0</v>
      </c>
      <c r="P115" s="31">
        <f>'LCR Weights'!$N115*($G115*('Base Data'!$I115+'Base Data'!$J115)/30)+($H115*'Base Data'!P115)</f>
        <v>0</v>
      </c>
      <c r="Q115" s="31">
        <f>'LCR Weights'!$N115*($G115*('Base Data'!$I115+'Base Data'!$J115)/30)+($H115*'Base Data'!Q115)</f>
        <v>0</v>
      </c>
      <c r="R115" s="31">
        <f>'LCR Weights'!$N115*($G115*('Base Data'!$I115+'Base Data'!$J115)/30)+($H115*'Base Data'!R115)</f>
        <v>0</v>
      </c>
      <c r="S115" s="31">
        <f>'LCR Weights'!$N115*($G115*('Base Data'!$I115+'Base Data'!$J115)/30)+($H115*'Base Data'!S115)</f>
        <v>0</v>
      </c>
      <c r="T115" s="31">
        <f>'LCR Weights'!$N115*($G115*('Base Data'!$I115+'Base Data'!$J115)/30)+($H115*'Base Data'!T115)</f>
        <v>0</v>
      </c>
      <c r="U115" s="31">
        <f>'LCR Weights'!$N115*($G115*('Base Data'!$I115+'Base Data'!$J115)/30)+($H115*'Base Data'!U115)</f>
        <v>0</v>
      </c>
      <c r="V115" s="31">
        <f>'LCR Weights'!$N115*($G115*('Base Data'!$I115+'Base Data'!$J115)/30)+($H115*'Base Data'!V115)</f>
        <v>0</v>
      </c>
      <c r="W115" s="31">
        <f>'LCR Weights'!$N115*($G115*('Base Data'!$I115+'Base Data'!$J115)/30)+($H115*'Base Data'!W115)</f>
        <v>0</v>
      </c>
      <c r="X115" s="31">
        <f>'LCR Weights'!$N115*($G115*('Base Data'!$I115+'Base Data'!$J115)/30)+($H115*'Base Data'!X115)</f>
        <v>0</v>
      </c>
      <c r="Y115" s="31">
        <f>'LCR Weights'!$N115*($G115*('Base Data'!$I115+'Base Data'!$J115)/30)+($H115*'Base Data'!Y115)</f>
        <v>0</v>
      </c>
      <c r="Z115" s="31">
        <f>'LCR Weights'!$N115*($G115*('Base Data'!$I115+'Base Data'!$J115)/30)+($H115*'Base Data'!Z115)</f>
        <v>0</v>
      </c>
      <c r="AA115" s="31">
        <f>'LCR Weights'!$N115*($G115*('Base Data'!$I115+'Base Data'!$J115)/30)+($H115*'Base Data'!AA115)</f>
        <v>0</v>
      </c>
      <c r="AB115" s="31">
        <f>'LCR Weights'!$N115*($G115*('Base Data'!$I115+'Base Data'!$J115)/30)+($H115*'Base Data'!AB115)</f>
        <v>0</v>
      </c>
      <c r="AC115" s="31">
        <f>'LCR Weights'!$N115*($G115*('Base Data'!$I115+'Base Data'!$J115)/30)+($H115*'Base Data'!AC115)</f>
        <v>0</v>
      </c>
      <c r="AD115" s="31">
        <f>'LCR Weights'!$N115*($G115*('Base Data'!$I115+'Base Data'!$J115)/30)+($H115*'Base Data'!AD115)</f>
        <v>0</v>
      </c>
      <c r="AE115" s="31">
        <f>'LCR Weights'!$N115*($G115*('Base Data'!$I115+'Base Data'!$J115)/30)+($H115*'Base Data'!AE115)</f>
        <v>0</v>
      </c>
      <c r="AF115" s="31">
        <f>'LCR Weights'!$N115*($G115*('Base Data'!$I115+'Base Data'!$J115)/30)+($H115*'Base Data'!AF115)</f>
        <v>0</v>
      </c>
      <c r="AG115" s="31">
        <f>'LCR Weights'!$N115*($G115*('Base Data'!$I115+'Base Data'!$J115)/30)+($H115*'Base Data'!AG115)</f>
        <v>0</v>
      </c>
      <c r="AH115" s="31">
        <f>'LCR Weights'!$N115*($G115*('Base Data'!$I115+'Base Data'!$J115)/30)+($H115*'Base Data'!AH115)</f>
        <v>0</v>
      </c>
      <c r="AI115" s="31">
        <f>'LCR Weights'!$N115*($G115*('Base Data'!$I115+'Base Data'!$J115)/30)+($H115*'Base Data'!AI115)</f>
        <v>0</v>
      </c>
      <c r="AJ115" s="31">
        <f>'LCR Weights'!$N115*($G115*('Base Data'!$I115+'Base Data'!$J115)/30)+($H115*'Base Data'!AJ115)</f>
        <v>0</v>
      </c>
      <c r="AK115" s="31">
        <f>'LCR Weights'!$N115*($G115*('Base Data'!$I115+'Base Data'!$J115)/30)+($H115*'Base Data'!AK115)</f>
        <v>0</v>
      </c>
      <c r="AL115" s="31">
        <f>'LCR Weights'!$N115*($G115*('Base Data'!$I115+'Base Data'!$J115)/30)+($H115*'Base Data'!AL115)</f>
        <v>0</v>
      </c>
      <c r="AM115" s="31">
        <f>'LCR Weights'!$N115*($G115*('Base Data'!$I115+'Base Data'!$J115)/30)+($H115*'Base Data'!AM115)</f>
        <v>0</v>
      </c>
      <c r="AN115" s="31">
        <f>'LCR Weights'!$N115*($G115*('Base Data'!$I115+'Base Data'!$J115)/30)+($H115*'Base Data'!AN115)</f>
        <v>0</v>
      </c>
      <c r="AO115" s="758">
        <f>$H115*'Base Data'!AO115</f>
        <v>0</v>
      </c>
      <c r="AP115" s="758">
        <f>$H115*'Base Data'!AP115</f>
        <v>0</v>
      </c>
      <c r="AQ115" s="758">
        <f>$H115*'Base Data'!AQ115</f>
        <v>0</v>
      </c>
      <c r="AR115" s="758">
        <f>$H115*'Base Data'!AR115</f>
        <v>0</v>
      </c>
      <c r="AS115" s="758">
        <f>$H115*'Base Data'!AS115</f>
        <v>0</v>
      </c>
      <c r="AT115" s="758">
        <f>$H115*'Base Data'!AT115</f>
        <v>0</v>
      </c>
      <c r="AU115" s="758">
        <f>$H115*'Base Data'!AU115</f>
        <v>0</v>
      </c>
      <c r="AV115" s="758">
        <f>$H115*'Base Data'!AV115</f>
        <v>0</v>
      </c>
      <c r="AW115" s="758">
        <f>$H115*'Base Data'!AW115</f>
        <v>0</v>
      </c>
      <c r="AX115" s="758">
        <f>$H115*'Base Data'!AX115</f>
        <v>0</v>
      </c>
      <c r="AY115" s="758">
        <f>$H115*'Base Data'!AY115</f>
        <v>0</v>
      </c>
      <c r="AZ115" s="758">
        <f>$H115*'Base Data'!AZ115</f>
        <v>0</v>
      </c>
      <c r="BA115" s="758">
        <f>$H115*'Base Data'!BA115</f>
        <v>0</v>
      </c>
      <c r="BB115" s="758">
        <f>$H115*'Base Data'!BB115</f>
        <v>0</v>
      </c>
      <c r="BC115" s="758">
        <f>$H115*'Base Data'!BC115</f>
        <v>0</v>
      </c>
      <c r="BD115" s="758">
        <f>$H115*'Base Data'!BD115</f>
        <v>0</v>
      </c>
      <c r="BE115" s="758">
        <f>$H115*'Base Data'!BE115</f>
        <v>0</v>
      </c>
      <c r="BF115" s="758">
        <f>$H115*'Base Data'!BF115</f>
        <v>0</v>
      </c>
      <c r="BG115" s="758">
        <f>$H115*'Base Data'!BG115</f>
        <v>0</v>
      </c>
      <c r="BH115" s="758">
        <f>$H115*'Base Data'!BH115</f>
        <v>0</v>
      </c>
      <c r="BI115" s="758">
        <f>$H115*'Base Data'!BI115</f>
        <v>0</v>
      </c>
      <c r="BJ115" s="758">
        <f>$H115*'Base Data'!BJ115</f>
        <v>0</v>
      </c>
      <c r="BK115" s="758">
        <f>$H115*'Base Data'!BK115</f>
        <v>0</v>
      </c>
      <c r="BL115" s="758">
        <f>$H115*'Base Data'!BL115</f>
        <v>0</v>
      </c>
      <c r="BM115" s="758">
        <f>$H115*'Base Data'!BM115</f>
        <v>0</v>
      </c>
      <c r="BN115" s="758">
        <f>$H115*'Base Data'!BN115</f>
        <v>0</v>
      </c>
      <c r="BO115" s="758">
        <f>$H115*'Base Data'!BO115</f>
        <v>0</v>
      </c>
      <c r="BP115" s="758">
        <f>$H115*'Base Data'!BP115</f>
        <v>0</v>
      </c>
      <c r="BQ115" s="758">
        <f>$H115*'Base Data'!BQ115</f>
        <v>0</v>
      </c>
      <c r="BR115" s="758">
        <f>$H115*'Base Data'!BR115</f>
        <v>0</v>
      </c>
      <c r="BS115" s="758">
        <f>$H115*'Base Data'!BS115</f>
        <v>0</v>
      </c>
      <c r="BT115" s="758">
        <f>$H115*'Base Data'!BT115</f>
        <v>0</v>
      </c>
      <c r="BU115" s="758">
        <f>$H115*'Base Data'!BU115</f>
        <v>0</v>
      </c>
      <c r="BV115" s="758">
        <f>$H115*'Base Data'!BV115</f>
        <v>0</v>
      </c>
      <c r="BW115" s="758">
        <f>$H115*'Base Data'!BW115</f>
        <v>0</v>
      </c>
      <c r="BX115" s="758">
        <f>$H115*'Base Data'!BX115</f>
        <v>0</v>
      </c>
      <c r="BY115" s="758">
        <f>$H115*'Base Data'!BY115</f>
        <v>0</v>
      </c>
      <c r="BZ115" s="758">
        <f>$H115*'Base Data'!BZ115</f>
        <v>0</v>
      </c>
      <c r="CA115" s="758">
        <f>$H115*'Base Data'!CA115</f>
        <v>0</v>
      </c>
      <c r="CB115" s="758">
        <f>$H115*'Base Data'!CB115</f>
        <v>0</v>
      </c>
      <c r="CC115" s="758">
        <f>$H115*'Base Data'!CC115</f>
        <v>0</v>
      </c>
      <c r="CD115" s="758">
        <f>$H115*'Base Data'!CD115</f>
        <v>0</v>
      </c>
      <c r="CE115" s="758">
        <f>$H115*'Base Data'!CE115</f>
        <v>0</v>
      </c>
      <c r="CF115" s="758">
        <f>$H115*'Base Data'!CF115</f>
        <v>0</v>
      </c>
      <c r="CG115" s="758">
        <f>$H115*'Base Data'!CG115</f>
        <v>0</v>
      </c>
      <c r="CH115" s="758">
        <f>$H115*'Base Data'!CH115</f>
        <v>0</v>
      </c>
      <c r="CI115" s="758">
        <f>$H115*'Base Data'!CI115</f>
        <v>0</v>
      </c>
      <c r="CJ115" s="758">
        <f>$H115*'Base Data'!CJ115</f>
        <v>0</v>
      </c>
      <c r="CK115" s="758">
        <f>$H115*'Base Data'!CK115</f>
        <v>0</v>
      </c>
      <c r="CL115" s="758">
        <f>$H115*'Base Data'!CL115</f>
        <v>0</v>
      </c>
      <c r="CM115" s="758">
        <f>$H115*'Base Data'!CM115</f>
        <v>0</v>
      </c>
      <c r="CN115" s="758">
        <f>$H115*'Base Data'!CN115</f>
        <v>0</v>
      </c>
      <c r="CO115" s="758">
        <f>$H115*'Base Data'!CO115</f>
        <v>0</v>
      </c>
      <c r="CP115" s="758">
        <f>$H115*'Base Data'!CP115</f>
        <v>0</v>
      </c>
      <c r="CQ115" s="758">
        <f>$H115*'Base Data'!CQ115</f>
        <v>0</v>
      </c>
      <c r="CR115" s="758">
        <f>$H115*'Base Data'!CR115</f>
        <v>0</v>
      </c>
      <c r="CS115" s="758">
        <f>$H115*'Base Data'!CS115</f>
        <v>0</v>
      </c>
      <c r="CT115" s="758">
        <f>$H115*'Base Data'!CT115</f>
        <v>0</v>
      </c>
      <c r="CU115" s="758">
        <f>$H115*'Base Data'!CU115</f>
        <v>0</v>
      </c>
      <c r="CV115" s="758">
        <f>$H115*'Base Data'!CV115</f>
        <v>0</v>
      </c>
      <c r="CW115" s="758">
        <f>$H115*'Base Data'!CW115</f>
        <v>0</v>
      </c>
      <c r="CX115" s="758">
        <f>$H115*'Base Data'!CX115</f>
        <v>0</v>
      </c>
      <c r="CY115" s="758">
        <f>$H115*'Base Data'!CY115</f>
        <v>0</v>
      </c>
      <c r="CZ115" s="758">
        <f>$H115*'Base Data'!CZ115</f>
        <v>0</v>
      </c>
      <c r="DA115" s="758">
        <f>$H115*'Base Data'!DA115</f>
        <v>0</v>
      </c>
      <c r="DB115" s="758">
        <f>$H115*'Base Data'!DB115</f>
        <v>0</v>
      </c>
      <c r="DC115" s="758">
        <f>$H115*'Base Data'!DC115</f>
        <v>0</v>
      </c>
      <c r="DD115" s="758">
        <f>$H115*'Base Data'!DD115</f>
        <v>0</v>
      </c>
      <c r="DE115" s="758">
        <f>$H115*'Base Data'!DE115</f>
        <v>0</v>
      </c>
      <c r="DF115" s="758">
        <f>$H115*'Base Data'!DF115</f>
        <v>0</v>
      </c>
      <c r="DG115" s="758">
        <f>$H115*'Base Data'!DG115</f>
        <v>0</v>
      </c>
      <c r="DH115" s="758">
        <f>$H115*'Base Data'!DH115</f>
        <v>0</v>
      </c>
      <c r="DI115" s="758">
        <f>$H115*'Base Data'!DI115</f>
        <v>0</v>
      </c>
      <c r="DJ115" s="758">
        <f>$H115*'Base Data'!DJ115</f>
        <v>0</v>
      </c>
      <c r="DK115" s="758">
        <f>$H115*'Base Data'!DK115</f>
        <v>0</v>
      </c>
      <c r="DL115" s="519">
        <f>$H115*'Base Data'!DL115</f>
        <v>0</v>
      </c>
    </row>
    <row r="116" spans="1:116" s="206" customFormat="1" ht="19.899999999999999" customHeight="1">
      <c r="A116" s="207">
        <f>'LCR Weights'!N116</f>
        <v>0</v>
      </c>
      <c r="B116" s="207"/>
      <c r="C116" s="73"/>
      <c r="D116" s="795" t="s">
        <v>587</v>
      </c>
      <c r="E116" s="798" t="s">
        <v>794</v>
      </c>
      <c r="F116" s="1129" t="s">
        <v>79</v>
      </c>
      <c r="G116" s="811">
        <f>'LCR Weights'!M116</f>
        <v>0</v>
      </c>
      <c r="H116" s="811">
        <f>IF(Metrics!$I$7="Reported weights",'LCR Weights'!H116,'LCR Weights'!K116)</f>
        <v>0</v>
      </c>
      <c r="I116" s="536"/>
      <c r="J116" s="758">
        <f>IF('LCR Weights'!$N116=0,1,0)*('Base Data'!J116+'Base Data'!I116)*G116</f>
        <v>0</v>
      </c>
      <c r="K116" s="31">
        <f>'LCR Weights'!$N116*($G116*('Base Data'!$I116+'Base Data'!$J116)/30)+($H116*'Base Data'!K116)</f>
        <v>0</v>
      </c>
      <c r="L116" s="31">
        <f>'LCR Weights'!$N116*($G116*('Base Data'!$I116+'Base Data'!$J116)/30)+($H116*'Base Data'!L116)</f>
        <v>0</v>
      </c>
      <c r="M116" s="31">
        <f>'LCR Weights'!$N116*($G116*('Base Data'!$I116+'Base Data'!$J116)/30)+($H116*'Base Data'!M116)</f>
        <v>0</v>
      </c>
      <c r="N116" s="31">
        <f>'LCR Weights'!$N116*($G116*('Base Data'!$I116+'Base Data'!$J116)/30)+($H116*'Base Data'!N116)</f>
        <v>0</v>
      </c>
      <c r="O116" s="31">
        <f>'LCR Weights'!$N116*($G116*('Base Data'!$I116+'Base Data'!$J116)/30)+($H116*'Base Data'!O116)</f>
        <v>0</v>
      </c>
      <c r="P116" s="31">
        <f>'LCR Weights'!$N116*($G116*('Base Data'!$I116+'Base Data'!$J116)/30)+($H116*'Base Data'!P116)</f>
        <v>0</v>
      </c>
      <c r="Q116" s="31">
        <f>'LCR Weights'!$N116*($G116*('Base Data'!$I116+'Base Data'!$J116)/30)+($H116*'Base Data'!Q116)</f>
        <v>0</v>
      </c>
      <c r="R116" s="31">
        <f>'LCR Weights'!$N116*($G116*('Base Data'!$I116+'Base Data'!$J116)/30)+($H116*'Base Data'!R116)</f>
        <v>0</v>
      </c>
      <c r="S116" s="31">
        <f>'LCR Weights'!$N116*($G116*('Base Data'!$I116+'Base Data'!$J116)/30)+($H116*'Base Data'!S116)</f>
        <v>0</v>
      </c>
      <c r="T116" s="31">
        <f>'LCR Weights'!$N116*($G116*('Base Data'!$I116+'Base Data'!$J116)/30)+($H116*'Base Data'!T116)</f>
        <v>0</v>
      </c>
      <c r="U116" s="31">
        <f>'LCR Weights'!$N116*($G116*('Base Data'!$I116+'Base Data'!$J116)/30)+($H116*'Base Data'!U116)</f>
        <v>0</v>
      </c>
      <c r="V116" s="31">
        <f>'LCR Weights'!$N116*($G116*('Base Data'!$I116+'Base Data'!$J116)/30)+($H116*'Base Data'!V116)</f>
        <v>0</v>
      </c>
      <c r="W116" s="31">
        <f>'LCR Weights'!$N116*($G116*('Base Data'!$I116+'Base Data'!$J116)/30)+($H116*'Base Data'!W116)</f>
        <v>0</v>
      </c>
      <c r="X116" s="31">
        <f>'LCR Weights'!$N116*($G116*('Base Data'!$I116+'Base Data'!$J116)/30)+($H116*'Base Data'!X116)</f>
        <v>0</v>
      </c>
      <c r="Y116" s="31">
        <f>'LCR Weights'!$N116*($G116*('Base Data'!$I116+'Base Data'!$J116)/30)+($H116*'Base Data'!Y116)</f>
        <v>0</v>
      </c>
      <c r="Z116" s="31">
        <f>'LCR Weights'!$N116*($G116*('Base Data'!$I116+'Base Data'!$J116)/30)+($H116*'Base Data'!Z116)</f>
        <v>0</v>
      </c>
      <c r="AA116" s="31">
        <f>'LCR Weights'!$N116*($G116*('Base Data'!$I116+'Base Data'!$J116)/30)+($H116*'Base Data'!AA116)</f>
        <v>0</v>
      </c>
      <c r="AB116" s="31">
        <f>'LCR Weights'!$N116*($G116*('Base Data'!$I116+'Base Data'!$J116)/30)+($H116*'Base Data'!AB116)</f>
        <v>0</v>
      </c>
      <c r="AC116" s="31">
        <f>'LCR Weights'!$N116*($G116*('Base Data'!$I116+'Base Data'!$J116)/30)+($H116*'Base Data'!AC116)</f>
        <v>0</v>
      </c>
      <c r="AD116" s="31">
        <f>'LCR Weights'!$N116*($G116*('Base Data'!$I116+'Base Data'!$J116)/30)+($H116*'Base Data'!AD116)</f>
        <v>0</v>
      </c>
      <c r="AE116" s="31">
        <f>'LCR Weights'!$N116*($G116*('Base Data'!$I116+'Base Data'!$J116)/30)+($H116*'Base Data'!AE116)</f>
        <v>0</v>
      </c>
      <c r="AF116" s="31">
        <f>'LCR Weights'!$N116*($G116*('Base Data'!$I116+'Base Data'!$J116)/30)+($H116*'Base Data'!AF116)</f>
        <v>0</v>
      </c>
      <c r="AG116" s="31">
        <f>'LCR Weights'!$N116*($G116*('Base Data'!$I116+'Base Data'!$J116)/30)+($H116*'Base Data'!AG116)</f>
        <v>0</v>
      </c>
      <c r="AH116" s="31">
        <f>'LCR Weights'!$N116*($G116*('Base Data'!$I116+'Base Data'!$J116)/30)+($H116*'Base Data'!AH116)</f>
        <v>0</v>
      </c>
      <c r="AI116" s="31">
        <f>'LCR Weights'!$N116*($G116*('Base Data'!$I116+'Base Data'!$J116)/30)+($H116*'Base Data'!AI116)</f>
        <v>0</v>
      </c>
      <c r="AJ116" s="31">
        <f>'LCR Weights'!$N116*($G116*('Base Data'!$I116+'Base Data'!$J116)/30)+($H116*'Base Data'!AJ116)</f>
        <v>0</v>
      </c>
      <c r="AK116" s="31">
        <f>'LCR Weights'!$N116*($G116*('Base Data'!$I116+'Base Data'!$J116)/30)+($H116*'Base Data'!AK116)</f>
        <v>0</v>
      </c>
      <c r="AL116" s="31">
        <f>'LCR Weights'!$N116*($G116*('Base Data'!$I116+'Base Data'!$J116)/30)+($H116*'Base Data'!AL116)</f>
        <v>0</v>
      </c>
      <c r="AM116" s="31">
        <f>'LCR Weights'!$N116*($G116*('Base Data'!$I116+'Base Data'!$J116)/30)+($H116*'Base Data'!AM116)</f>
        <v>0</v>
      </c>
      <c r="AN116" s="31">
        <f>'LCR Weights'!$N116*($G116*('Base Data'!$I116+'Base Data'!$J116)/30)+($H116*'Base Data'!AN116)</f>
        <v>0</v>
      </c>
      <c r="AO116" s="758">
        <f>$H116*'Base Data'!AO116</f>
        <v>0</v>
      </c>
      <c r="AP116" s="758">
        <f>$H116*'Base Data'!AP116</f>
        <v>0</v>
      </c>
      <c r="AQ116" s="758">
        <f>$H116*'Base Data'!AQ116</f>
        <v>0</v>
      </c>
      <c r="AR116" s="758">
        <f>$H116*'Base Data'!AR116</f>
        <v>0</v>
      </c>
      <c r="AS116" s="758">
        <f>$H116*'Base Data'!AS116</f>
        <v>0</v>
      </c>
      <c r="AT116" s="758">
        <f>$H116*'Base Data'!AT116</f>
        <v>0</v>
      </c>
      <c r="AU116" s="758">
        <f>$H116*'Base Data'!AU116</f>
        <v>0</v>
      </c>
      <c r="AV116" s="758">
        <f>$H116*'Base Data'!AV116</f>
        <v>0</v>
      </c>
      <c r="AW116" s="758">
        <f>$H116*'Base Data'!AW116</f>
        <v>0</v>
      </c>
      <c r="AX116" s="758">
        <f>$H116*'Base Data'!AX116</f>
        <v>0</v>
      </c>
      <c r="AY116" s="758">
        <f>$H116*'Base Data'!AY116</f>
        <v>0</v>
      </c>
      <c r="AZ116" s="758">
        <f>$H116*'Base Data'!AZ116</f>
        <v>0</v>
      </c>
      <c r="BA116" s="758">
        <f>$H116*'Base Data'!BA116</f>
        <v>0</v>
      </c>
      <c r="BB116" s="758">
        <f>$H116*'Base Data'!BB116</f>
        <v>0</v>
      </c>
      <c r="BC116" s="758">
        <f>$H116*'Base Data'!BC116</f>
        <v>0</v>
      </c>
      <c r="BD116" s="758">
        <f>$H116*'Base Data'!BD116</f>
        <v>0</v>
      </c>
      <c r="BE116" s="758">
        <f>$H116*'Base Data'!BE116</f>
        <v>0</v>
      </c>
      <c r="BF116" s="758">
        <f>$H116*'Base Data'!BF116</f>
        <v>0</v>
      </c>
      <c r="BG116" s="758">
        <f>$H116*'Base Data'!BG116</f>
        <v>0</v>
      </c>
      <c r="BH116" s="758">
        <f>$H116*'Base Data'!BH116</f>
        <v>0</v>
      </c>
      <c r="BI116" s="758">
        <f>$H116*'Base Data'!BI116</f>
        <v>0</v>
      </c>
      <c r="BJ116" s="758">
        <f>$H116*'Base Data'!BJ116</f>
        <v>0</v>
      </c>
      <c r="BK116" s="758">
        <f>$H116*'Base Data'!BK116</f>
        <v>0</v>
      </c>
      <c r="BL116" s="758">
        <f>$H116*'Base Data'!BL116</f>
        <v>0</v>
      </c>
      <c r="BM116" s="758">
        <f>$H116*'Base Data'!BM116</f>
        <v>0</v>
      </c>
      <c r="BN116" s="758">
        <f>$H116*'Base Data'!BN116</f>
        <v>0</v>
      </c>
      <c r="BO116" s="758">
        <f>$H116*'Base Data'!BO116</f>
        <v>0</v>
      </c>
      <c r="BP116" s="758">
        <f>$H116*'Base Data'!BP116</f>
        <v>0</v>
      </c>
      <c r="BQ116" s="758">
        <f>$H116*'Base Data'!BQ116</f>
        <v>0</v>
      </c>
      <c r="BR116" s="758">
        <f>$H116*'Base Data'!BR116</f>
        <v>0</v>
      </c>
      <c r="BS116" s="758">
        <f>$H116*'Base Data'!BS116</f>
        <v>0</v>
      </c>
      <c r="BT116" s="758">
        <f>$H116*'Base Data'!BT116</f>
        <v>0</v>
      </c>
      <c r="BU116" s="758">
        <f>$H116*'Base Data'!BU116</f>
        <v>0</v>
      </c>
      <c r="BV116" s="758">
        <f>$H116*'Base Data'!BV116</f>
        <v>0</v>
      </c>
      <c r="BW116" s="758">
        <f>$H116*'Base Data'!BW116</f>
        <v>0</v>
      </c>
      <c r="BX116" s="758">
        <f>$H116*'Base Data'!BX116</f>
        <v>0</v>
      </c>
      <c r="BY116" s="758">
        <f>$H116*'Base Data'!BY116</f>
        <v>0</v>
      </c>
      <c r="BZ116" s="758">
        <f>$H116*'Base Data'!BZ116</f>
        <v>0</v>
      </c>
      <c r="CA116" s="758">
        <f>$H116*'Base Data'!CA116</f>
        <v>0</v>
      </c>
      <c r="CB116" s="758">
        <f>$H116*'Base Data'!CB116</f>
        <v>0</v>
      </c>
      <c r="CC116" s="758">
        <f>$H116*'Base Data'!CC116</f>
        <v>0</v>
      </c>
      <c r="CD116" s="758">
        <f>$H116*'Base Data'!CD116</f>
        <v>0</v>
      </c>
      <c r="CE116" s="758">
        <f>$H116*'Base Data'!CE116</f>
        <v>0</v>
      </c>
      <c r="CF116" s="758">
        <f>$H116*'Base Data'!CF116</f>
        <v>0</v>
      </c>
      <c r="CG116" s="758">
        <f>$H116*'Base Data'!CG116</f>
        <v>0</v>
      </c>
      <c r="CH116" s="758">
        <f>$H116*'Base Data'!CH116</f>
        <v>0</v>
      </c>
      <c r="CI116" s="758">
        <f>$H116*'Base Data'!CI116</f>
        <v>0</v>
      </c>
      <c r="CJ116" s="758">
        <f>$H116*'Base Data'!CJ116</f>
        <v>0</v>
      </c>
      <c r="CK116" s="758">
        <f>$H116*'Base Data'!CK116</f>
        <v>0</v>
      </c>
      <c r="CL116" s="758">
        <f>$H116*'Base Data'!CL116</f>
        <v>0</v>
      </c>
      <c r="CM116" s="758">
        <f>$H116*'Base Data'!CM116</f>
        <v>0</v>
      </c>
      <c r="CN116" s="758">
        <f>$H116*'Base Data'!CN116</f>
        <v>0</v>
      </c>
      <c r="CO116" s="758">
        <f>$H116*'Base Data'!CO116</f>
        <v>0</v>
      </c>
      <c r="CP116" s="758">
        <f>$H116*'Base Data'!CP116</f>
        <v>0</v>
      </c>
      <c r="CQ116" s="758">
        <f>$H116*'Base Data'!CQ116</f>
        <v>0</v>
      </c>
      <c r="CR116" s="758">
        <f>$H116*'Base Data'!CR116</f>
        <v>0</v>
      </c>
      <c r="CS116" s="758">
        <f>$H116*'Base Data'!CS116</f>
        <v>0</v>
      </c>
      <c r="CT116" s="758">
        <f>$H116*'Base Data'!CT116</f>
        <v>0</v>
      </c>
      <c r="CU116" s="758">
        <f>$H116*'Base Data'!CU116</f>
        <v>0</v>
      </c>
      <c r="CV116" s="758">
        <f>$H116*'Base Data'!CV116</f>
        <v>0</v>
      </c>
      <c r="CW116" s="758">
        <f>$H116*'Base Data'!CW116</f>
        <v>0</v>
      </c>
      <c r="CX116" s="758">
        <f>$H116*'Base Data'!CX116</f>
        <v>0</v>
      </c>
      <c r="CY116" s="758">
        <f>$H116*'Base Data'!CY116</f>
        <v>0</v>
      </c>
      <c r="CZ116" s="758">
        <f>$H116*'Base Data'!CZ116</f>
        <v>0</v>
      </c>
      <c r="DA116" s="758">
        <f>$H116*'Base Data'!DA116</f>
        <v>0</v>
      </c>
      <c r="DB116" s="758">
        <f>$H116*'Base Data'!DB116</f>
        <v>0</v>
      </c>
      <c r="DC116" s="758">
        <f>$H116*'Base Data'!DC116</f>
        <v>0</v>
      </c>
      <c r="DD116" s="758">
        <f>$H116*'Base Data'!DD116</f>
        <v>0</v>
      </c>
      <c r="DE116" s="758">
        <f>$H116*'Base Data'!DE116</f>
        <v>0</v>
      </c>
      <c r="DF116" s="758">
        <f>$H116*'Base Data'!DF116</f>
        <v>0</v>
      </c>
      <c r="DG116" s="758">
        <f>$H116*'Base Data'!DG116</f>
        <v>0</v>
      </c>
      <c r="DH116" s="758">
        <f>$H116*'Base Data'!DH116</f>
        <v>0</v>
      </c>
      <c r="DI116" s="758">
        <f>$H116*'Base Data'!DI116</f>
        <v>0</v>
      </c>
      <c r="DJ116" s="758">
        <f>$H116*'Base Data'!DJ116</f>
        <v>0</v>
      </c>
      <c r="DK116" s="758">
        <f>$H116*'Base Data'!DK116</f>
        <v>0</v>
      </c>
      <c r="DL116" s="519">
        <f>$H116*'Base Data'!DL116</f>
        <v>0</v>
      </c>
    </row>
    <row r="117" spans="1:116" s="206" customFormat="1" ht="19.899999999999999" customHeight="1">
      <c r="A117" s="207">
        <f>'LCR Weights'!N117</f>
        <v>0</v>
      </c>
      <c r="B117" s="207"/>
      <c r="C117" s="73"/>
      <c r="D117" s="795" t="s">
        <v>588</v>
      </c>
      <c r="E117" s="798" t="s">
        <v>795</v>
      </c>
      <c r="F117" s="231" t="s">
        <v>81</v>
      </c>
      <c r="G117" s="811">
        <f>'LCR Weights'!M117</f>
        <v>0</v>
      </c>
      <c r="H117" s="811">
        <f>IF(Metrics!$I$7="Reported weights",'LCR Weights'!H117,'LCR Weights'!K117)</f>
        <v>0</v>
      </c>
      <c r="I117" s="518"/>
      <c r="J117" s="758">
        <f>IF('LCR Weights'!$N117=0,1,0)*('Base Data'!J117+'Base Data'!I117)*G117</f>
        <v>0</v>
      </c>
      <c r="K117" s="31">
        <f>'LCR Weights'!$N117*($G117*('Base Data'!$I117+'Base Data'!$J117)/30)+($H117*'Base Data'!K117)</f>
        <v>0</v>
      </c>
      <c r="L117" s="31">
        <f>'LCR Weights'!$N117*($G117*('Base Data'!$I117+'Base Data'!$J117)/30)+($H117*'Base Data'!L117)</f>
        <v>0</v>
      </c>
      <c r="M117" s="31">
        <f>'LCR Weights'!$N117*($G117*('Base Data'!$I117+'Base Data'!$J117)/30)+($H117*'Base Data'!M117)</f>
        <v>0</v>
      </c>
      <c r="N117" s="31">
        <f>'LCR Weights'!$N117*($G117*('Base Data'!$I117+'Base Data'!$J117)/30)+($H117*'Base Data'!N117)</f>
        <v>0</v>
      </c>
      <c r="O117" s="31">
        <f>'LCR Weights'!$N117*($G117*('Base Data'!$I117+'Base Data'!$J117)/30)+($H117*'Base Data'!O117)</f>
        <v>0</v>
      </c>
      <c r="P117" s="31">
        <f>'LCR Weights'!$N117*($G117*('Base Data'!$I117+'Base Data'!$J117)/30)+($H117*'Base Data'!P117)</f>
        <v>0</v>
      </c>
      <c r="Q117" s="31">
        <f>'LCR Weights'!$N117*($G117*('Base Data'!$I117+'Base Data'!$J117)/30)+($H117*'Base Data'!Q117)</f>
        <v>0</v>
      </c>
      <c r="R117" s="31">
        <f>'LCR Weights'!$N117*($G117*('Base Data'!$I117+'Base Data'!$J117)/30)+($H117*'Base Data'!R117)</f>
        <v>0</v>
      </c>
      <c r="S117" s="31">
        <f>'LCR Weights'!$N117*($G117*('Base Data'!$I117+'Base Data'!$J117)/30)+($H117*'Base Data'!S117)</f>
        <v>0</v>
      </c>
      <c r="T117" s="31">
        <f>'LCR Weights'!$N117*($G117*('Base Data'!$I117+'Base Data'!$J117)/30)+($H117*'Base Data'!T117)</f>
        <v>0</v>
      </c>
      <c r="U117" s="31">
        <f>'LCR Weights'!$N117*($G117*('Base Data'!$I117+'Base Data'!$J117)/30)+($H117*'Base Data'!U117)</f>
        <v>0</v>
      </c>
      <c r="V117" s="31">
        <f>'LCR Weights'!$N117*($G117*('Base Data'!$I117+'Base Data'!$J117)/30)+($H117*'Base Data'!V117)</f>
        <v>0</v>
      </c>
      <c r="W117" s="31">
        <f>'LCR Weights'!$N117*($G117*('Base Data'!$I117+'Base Data'!$J117)/30)+($H117*'Base Data'!W117)</f>
        <v>0</v>
      </c>
      <c r="X117" s="31">
        <f>'LCR Weights'!$N117*($G117*('Base Data'!$I117+'Base Data'!$J117)/30)+($H117*'Base Data'!X117)</f>
        <v>0</v>
      </c>
      <c r="Y117" s="31">
        <f>'LCR Weights'!$N117*($G117*('Base Data'!$I117+'Base Data'!$J117)/30)+($H117*'Base Data'!Y117)</f>
        <v>0</v>
      </c>
      <c r="Z117" s="31">
        <f>'LCR Weights'!$N117*($G117*('Base Data'!$I117+'Base Data'!$J117)/30)+($H117*'Base Data'!Z117)</f>
        <v>0</v>
      </c>
      <c r="AA117" s="31">
        <f>'LCR Weights'!$N117*($G117*('Base Data'!$I117+'Base Data'!$J117)/30)+($H117*'Base Data'!AA117)</f>
        <v>0</v>
      </c>
      <c r="AB117" s="31">
        <f>'LCR Weights'!$N117*($G117*('Base Data'!$I117+'Base Data'!$J117)/30)+($H117*'Base Data'!AB117)</f>
        <v>0</v>
      </c>
      <c r="AC117" s="31">
        <f>'LCR Weights'!$N117*($G117*('Base Data'!$I117+'Base Data'!$J117)/30)+($H117*'Base Data'!AC117)</f>
        <v>0</v>
      </c>
      <c r="AD117" s="31">
        <f>'LCR Weights'!$N117*($G117*('Base Data'!$I117+'Base Data'!$J117)/30)+($H117*'Base Data'!AD117)</f>
        <v>0</v>
      </c>
      <c r="AE117" s="31">
        <f>'LCR Weights'!$N117*($G117*('Base Data'!$I117+'Base Data'!$J117)/30)+($H117*'Base Data'!AE117)</f>
        <v>0</v>
      </c>
      <c r="AF117" s="31">
        <f>'LCR Weights'!$N117*($G117*('Base Data'!$I117+'Base Data'!$J117)/30)+($H117*'Base Data'!AF117)</f>
        <v>0</v>
      </c>
      <c r="AG117" s="31">
        <f>'LCR Weights'!$N117*($G117*('Base Data'!$I117+'Base Data'!$J117)/30)+($H117*'Base Data'!AG117)</f>
        <v>0</v>
      </c>
      <c r="AH117" s="31">
        <f>'LCR Weights'!$N117*($G117*('Base Data'!$I117+'Base Data'!$J117)/30)+($H117*'Base Data'!AH117)</f>
        <v>0</v>
      </c>
      <c r="AI117" s="31">
        <f>'LCR Weights'!$N117*($G117*('Base Data'!$I117+'Base Data'!$J117)/30)+($H117*'Base Data'!AI117)</f>
        <v>0</v>
      </c>
      <c r="AJ117" s="31">
        <f>'LCR Weights'!$N117*($G117*('Base Data'!$I117+'Base Data'!$J117)/30)+($H117*'Base Data'!AJ117)</f>
        <v>0</v>
      </c>
      <c r="AK117" s="31">
        <f>'LCR Weights'!$N117*($G117*('Base Data'!$I117+'Base Data'!$J117)/30)+($H117*'Base Data'!AK117)</f>
        <v>0</v>
      </c>
      <c r="AL117" s="31">
        <f>'LCR Weights'!$N117*($G117*('Base Data'!$I117+'Base Data'!$J117)/30)+($H117*'Base Data'!AL117)</f>
        <v>0</v>
      </c>
      <c r="AM117" s="31">
        <f>'LCR Weights'!$N117*($G117*('Base Data'!$I117+'Base Data'!$J117)/30)+($H117*'Base Data'!AM117)</f>
        <v>0</v>
      </c>
      <c r="AN117" s="31">
        <f>'LCR Weights'!$N117*($G117*('Base Data'!$I117+'Base Data'!$J117)/30)+($H117*'Base Data'!AN117)</f>
        <v>0</v>
      </c>
      <c r="AO117" s="758">
        <f>$H117*'Base Data'!AO117</f>
        <v>0</v>
      </c>
      <c r="AP117" s="758">
        <f>$H117*'Base Data'!AP117</f>
        <v>0</v>
      </c>
      <c r="AQ117" s="758">
        <f>$H117*'Base Data'!AQ117</f>
        <v>0</v>
      </c>
      <c r="AR117" s="758">
        <f>$H117*'Base Data'!AR117</f>
        <v>0</v>
      </c>
      <c r="AS117" s="758">
        <f>$H117*'Base Data'!AS117</f>
        <v>0</v>
      </c>
      <c r="AT117" s="758">
        <f>$H117*'Base Data'!AT117</f>
        <v>0</v>
      </c>
      <c r="AU117" s="758">
        <f>$H117*'Base Data'!AU117</f>
        <v>0</v>
      </c>
      <c r="AV117" s="758">
        <f>$H117*'Base Data'!AV117</f>
        <v>0</v>
      </c>
      <c r="AW117" s="758">
        <f>$H117*'Base Data'!AW117</f>
        <v>0</v>
      </c>
      <c r="AX117" s="758">
        <f>$H117*'Base Data'!AX117</f>
        <v>0</v>
      </c>
      <c r="AY117" s="758">
        <f>$H117*'Base Data'!AY117</f>
        <v>0</v>
      </c>
      <c r="AZ117" s="758">
        <f>$H117*'Base Data'!AZ117</f>
        <v>0</v>
      </c>
      <c r="BA117" s="758">
        <f>$H117*'Base Data'!BA117</f>
        <v>0</v>
      </c>
      <c r="BB117" s="758">
        <f>$H117*'Base Data'!BB117</f>
        <v>0</v>
      </c>
      <c r="BC117" s="758">
        <f>$H117*'Base Data'!BC117</f>
        <v>0</v>
      </c>
      <c r="BD117" s="758">
        <f>$H117*'Base Data'!BD117</f>
        <v>0</v>
      </c>
      <c r="BE117" s="758">
        <f>$H117*'Base Data'!BE117</f>
        <v>0</v>
      </c>
      <c r="BF117" s="758">
        <f>$H117*'Base Data'!BF117</f>
        <v>0</v>
      </c>
      <c r="BG117" s="758">
        <f>$H117*'Base Data'!BG117</f>
        <v>0</v>
      </c>
      <c r="BH117" s="758">
        <f>$H117*'Base Data'!BH117</f>
        <v>0</v>
      </c>
      <c r="BI117" s="758">
        <f>$H117*'Base Data'!BI117</f>
        <v>0</v>
      </c>
      <c r="BJ117" s="758">
        <f>$H117*'Base Data'!BJ117</f>
        <v>0</v>
      </c>
      <c r="BK117" s="758">
        <f>$H117*'Base Data'!BK117</f>
        <v>0</v>
      </c>
      <c r="BL117" s="758">
        <f>$H117*'Base Data'!BL117</f>
        <v>0</v>
      </c>
      <c r="BM117" s="758">
        <f>$H117*'Base Data'!BM117</f>
        <v>0</v>
      </c>
      <c r="BN117" s="758">
        <f>$H117*'Base Data'!BN117</f>
        <v>0</v>
      </c>
      <c r="BO117" s="758">
        <f>$H117*'Base Data'!BO117</f>
        <v>0</v>
      </c>
      <c r="BP117" s="758">
        <f>$H117*'Base Data'!BP117</f>
        <v>0</v>
      </c>
      <c r="BQ117" s="758">
        <f>$H117*'Base Data'!BQ117</f>
        <v>0</v>
      </c>
      <c r="BR117" s="758">
        <f>$H117*'Base Data'!BR117</f>
        <v>0</v>
      </c>
      <c r="BS117" s="758">
        <f>$H117*'Base Data'!BS117</f>
        <v>0</v>
      </c>
      <c r="BT117" s="758">
        <f>$H117*'Base Data'!BT117</f>
        <v>0</v>
      </c>
      <c r="BU117" s="758">
        <f>$H117*'Base Data'!BU117</f>
        <v>0</v>
      </c>
      <c r="BV117" s="758">
        <f>$H117*'Base Data'!BV117</f>
        <v>0</v>
      </c>
      <c r="BW117" s="758">
        <f>$H117*'Base Data'!BW117</f>
        <v>0</v>
      </c>
      <c r="BX117" s="758">
        <f>$H117*'Base Data'!BX117</f>
        <v>0</v>
      </c>
      <c r="BY117" s="758">
        <f>$H117*'Base Data'!BY117</f>
        <v>0</v>
      </c>
      <c r="BZ117" s="758">
        <f>$H117*'Base Data'!BZ117</f>
        <v>0</v>
      </c>
      <c r="CA117" s="758">
        <f>$H117*'Base Data'!CA117</f>
        <v>0</v>
      </c>
      <c r="CB117" s="758">
        <f>$H117*'Base Data'!CB117</f>
        <v>0</v>
      </c>
      <c r="CC117" s="758">
        <f>$H117*'Base Data'!CC117</f>
        <v>0</v>
      </c>
      <c r="CD117" s="758">
        <f>$H117*'Base Data'!CD117</f>
        <v>0</v>
      </c>
      <c r="CE117" s="758">
        <f>$H117*'Base Data'!CE117</f>
        <v>0</v>
      </c>
      <c r="CF117" s="758">
        <f>$H117*'Base Data'!CF117</f>
        <v>0</v>
      </c>
      <c r="CG117" s="758">
        <f>$H117*'Base Data'!CG117</f>
        <v>0</v>
      </c>
      <c r="CH117" s="758">
        <f>$H117*'Base Data'!CH117</f>
        <v>0</v>
      </c>
      <c r="CI117" s="758">
        <f>$H117*'Base Data'!CI117</f>
        <v>0</v>
      </c>
      <c r="CJ117" s="758">
        <f>$H117*'Base Data'!CJ117</f>
        <v>0</v>
      </c>
      <c r="CK117" s="758">
        <f>$H117*'Base Data'!CK117</f>
        <v>0</v>
      </c>
      <c r="CL117" s="758">
        <f>$H117*'Base Data'!CL117</f>
        <v>0</v>
      </c>
      <c r="CM117" s="758">
        <f>$H117*'Base Data'!CM117</f>
        <v>0</v>
      </c>
      <c r="CN117" s="758">
        <f>$H117*'Base Data'!CN117</f>
        <v>0</v>
      </c>
      <c r="CO117" s="758">
        <f>$H117*'Base Data'!CO117</f>
        <v>0</v>
      </c>
      <c r="CP117" s="758">
        <f>$H117*'Base Data'!CP117</f>
        <v>0</v>
      </c>
      <c r="CQ117" s="758">
        <f>$H117*'Base Data'!CQ117</f>
        <v>0</v>
      </c>
      <c r="CR117" s="758">
        <f>$H117*'Base Data'!CR117</f>
        <v>0</v>
      </c>
      <c r="CS117" s="758">
        <f>$H117*'Base Data'!CS117</f>
        <v>0</v>
      </c>
      <c r="CT117" s="758">
        <f>$H117*'Base Data'!CT117</f>
        <v>0</v>
      </c>
      <c r="CU117" s="758">
        <f>$H117*'Base Data'!CU117</f>
        <v>0</v>
      </c>
      <c r="CV117" s="758">
        <f>$H117*'Base Data'!CV117</f>
        <v>0</v>
      </c>
      <c r="CW117" s="758">
        <f>$H117*'Base Data'!CW117</f>
        <v>0</v>
      </c>
      <c r="CX117" s="758">
        <f>$H117*'Base Data'!CX117</f>
        <v>0</v>
      </c>
      <c r="CY117" s="758">
        <f>$H117*'Base Data'!CY117</f>
        <v>0</v>
      </c>
      <c r="CZ117" s="758">
        <f>$H117*'Base Data'!CZ117</f>
        <v>0</v>
      </c>
      <c r="DA117" s="758">
        <f>$H117*'Base Data'!DA117</f>
        <v>0</v>
      </c>
      <c r="DB117" s="758">
        <f>$H117*'Base Data'!DB117</f>
        <v>0</v>
      </c>
      <c r="DC117" s="758">
        <f>$H117*'Base Data'!DC117</f>
        <v>0</v>
      </c>
      <c r="DD117" s="758">
        <f>$H117*'Base Data'!DD117</f>
        <v>0</v>
      </c>
      <c r="DE117" s="758">
        <f>$H117*'Base Data'!DE117</f>
        <v>0</v>
      </c>
      <c r="DF117" s="758">
        <f>$H117*'Base Data'!DF117</f>
        <v>0</v>
      </c>
      <c r="DG117" s="758">
        <f>$H117*'Base Data'!DG117</f>
        <v>0</v>
      </c>
      <c r="DH117" s="758">
        <f>$H117*'Base Data'!DH117</f>
        <v>0</v>
      </c>
      <c r="DI117" s="758">
        <f>$H117*'Base Data'!DI117</f>
        <v>0</v>
      </c>
      <c r="DJ117" s="758">
        <f>$H117*'Base Data'!DJ117</f>
        <v>0</v>
      </c>
      <c r="DK117" s="758">
        <f>$H117*'Base Data'!DK117</f>
        <v>0</v>
      </c>
      <c r="DL117" s="519">
        <f>$H117*'Base Data'!DL117</f>
        <v>0</v>
      </c>
    </row>
    <row r="118" spans="1:116" s="206" customFormat="1" ht="19.899999999999999" customHeight="1">
      <c r="A118" s="207">
        <f>'LCR Weights'!N118</f>
        <v>0</v>
      </c>
      <c r="B118" s="207"/>
      <c r="C118" s="73"/>
      <c r="D118" s="795" t="s">
        <v>589</v>
      </c>
      <c r="E118" s="798" t="s">
        <v>796</v>
      </c>
      <c r="F118" s="231" t="s">
        <v>89</v>
      </c>
      <c r="G118" s="811">
        <f>'LCR Weights'!M118</f>
        <v>0</v>
      </c>
      <c r="H118" s="811">
        <f>IF(Metrics!$I$7="Reported weights",'LCR Weights'!H118,'LCR Weights'!K118)</f>
        <v>0</v>
      </c>
      <c r="I118" s="518"/>
      <c r="J118" s="758">
        <f>SUM(J119:J123)</f>
        <v>0</v>
      </c>
      <c r="K118" s="31">
        <f t="shared" ref="K118:BV118" si="256">SUM(K119:K123)</f>
        <v>0</v>
      </c>
      <c r="L118" s="31">
        <f t="shared" si="256"/>
        <v>0</v>
      </c>
      <c r="M118" s="31">
        <f t="shared" si="256"/>
        <v>0</v>
      </c>
      <c r="N118" s="31">
        <f t="shared" si="256"/>
        <v>0</v>
      </c>
      <c r="O118" s="31">
        <f t="shared" si="256"/>
        <v>0</v>
      </c>
      <c r="P118" s="31">
        <f t="shared" si="256"/>
        <v>0</v>
      </c>
      <c r="Q118" s="31">
        <f t="shared" si="256"/>
        <v>0</v>
      </c>
      <c r="R118" s="31">
        <f t="shared" si="256"/>
        <v>0</v>
      </c>
      <c r="S118" s="31">
        <f t="shared" si="256"/>
        <v>0</v>
      </c>
      <c r="T118" s="31">
        <f t="shared" si="256"/>
        <v>0</v>
      </c>
      <c r="U118" s="31">
        <f t="shared" si="256"/>
        <v>0</v>
      </c>
      <c r="V118" s="31">
        <f t="shared" si="256"/>
        <v>0</v>
      </c>
      <c r="W118" s="31">
        <f t="shared" si="256"/>
        <v>0</v>
      </c>
      <c r="X118" s="31">
        <f t="shared" si="256"/>
        <v>0</v>
      </c>
      <c r="Y118" s="31">
        <f t="shared" si="256"/>
        <v>0</v>
      </c>
      <c r="Z118" s="31">
        <f t="shared" si="256"/>
        <v>0</v>
      </c>
      <c r="AA118" s="31">
        <f t="shared" si="256"/>
        <v>0</v>
      </c>
      <c r="AB118" s="31">
        <f t="shared" si="256"/>
        <v>0</v>
      </c>
      <c r="AC118" s="31">
        <f t="shared" si="256"/>
        <v>0</v>
      </c>
      <c r="AD118" s="31">
        <f t="shared" si="256"/>
        <v>0</v>
      </c>
      <c r="AE118" s="31">
        <f t="shared" si="256"/>
        <v>0</v>
      </c>
      <c r="AF118" s="31">
        <f t="shared" si="256"/>
        <v>0</v>
      </c>
      <c r="AG118" s="31">
        <f t="shared" si="256"/>
        <v>0</v>
      </c>
      <c r="AH118" s="31">
        <f t="shared" si="256"/>
        <v>0</v>
      </c>
      <c r="AI118" s="31">
        <f t="shared" si="256"/>
        <v>0</v>
      </c>
      <c r="AJ118" s="31">
        <f t="shared" si="256"/>
        <v>0</v>
      </c>
      <c r="AK118" s="31">
        <f t="shared" si="256"/>
        <v>0</v>
      </c>
      <c r="AL118" s="31">
        <f t="shared" si="256"/>
        <v>0</v>
      </c>
      <c r="AM118" s="31">
        <f t="shared" si="256"/>
        <v>0</v>
      </c>
      <c r="AN118" s="31">
        <f t="shared" si="256"/>
        <v>0</v>
      </c>
      <c r="AO118" s="758">
        <f t="shared" si="256"/>
        <v>0</v>
      </c>
      <c r="AP118" s="758">
        <f t="shared" si="256"/>
        <v>0</v>
      </c>
      <c r="AQ118" s="758">
        <f t="shared" si="256"/>
        <v>0</v>
      </c>
      <c r="AR118" s="758">
        <f t="shared" si="256"/>
        <v>0</v>
      </c>
      <c r="AS118" s="758">
        <f t="shared" si="256"/>
        <v>0</v>
      </c>
      <c r="AT118" s="758">
        <f t="shared" si="256"/>
        <v>0</v>
      </c>
      <c r="AU118" s="758">
        <f t="shared" si="256"/>
        <v>0</v>
      </c>
      <c r="AV118" s="758">
        <f t="shared" si="256"/>
        <v>0</v>
      </c>
      <c r="AW118" s="758">
        <f t="shared" si="256"/>
        <v>0</v>
      </c>
      <c r="AX118" s="758">
        <f t="shared" si="256"/>
        <v>0</v>
      </c>
      <c r="AY118" s="758">
        <f t="shared" si="256"/>
        <v>0</v>
      </c>
      <c r="AZ118" s="758">
        <f t="shared" si="256"/>
        <v>0</v>
      </c>
      <c r="BA118" s="758">
        <f t="shared" si="256"/>
        <v>0</v>
      </c>
      <c r="BB118" s="758">
        <f t="shared" si="256"/>
        <v>0</v>
      </c>
      <c r="BC118" s="758">
        <f t="shared" si="256"/>
        <v>0</v>
      </c>
      <c r="BD118" s="758">
        <f t="shared" si="256"/>
        <v>0</v>
      </c>
      <c r="BE118" s="758">
        <f t="shared" si="256"/>
        <v>0</v>
      </c>
      <c r="BF118" s="758">
        <f t="shared" si="256"/>
        <v>0</v>
      </c>
      <c r="BG118" s="758">
        <f t="shared" si="256"/>
        <v>0</v>
      </c>
      <c r="BH118" s="758">
        <f t="shared" si="256"/>
        <v>0</v>
      </c>
      <c r="BI118" s="758">
        <f t="shared" si="256"/>
        <v>0</v>
      </c>
      <c r="BJ118" s="758">
        <f t="shared" si="256"/>
        <v>0</v>
      </c>
      <c r="BK118" s="758">
        <f t="shared" si="256"/>
        <v>0</v>
      </c>
      <c r="BL118" s="758">
        <f t="shared" si="256"/>
        <v>0</v>
      </c>
      <c r="BM118" s="758">
        <f t="shared" si="256"/>
        <v>0</v>
      </c>
      <c r="BN118" s="758">
        <f t="shared" si="256"/>
        <v>0</v>
      </c>
      <c r="BO118" s="758">
        <f t="shared" si="256"/>
        <v>0</v>
      </c>
      <c r="BP118" s="758">
        <f t="shared" si="256"/>
        <v>0</v>
      </c>
      <c r="BQ118" s="758">
        <f t="shared" si="256"/>
        <v>0</v>
      </c>
      <c r="BR118" s="758">
        <f t="shared" si="256"/>
        <v>0</v>
      </c>
      <c r="BS118" s="758">
        <f t="shared" si="256"/>
        <v>0</v>
      </c>
      <c r="BT118" s="758">
        <f t="shared" si="256"/>
        <v>0</v>
      </c>
      <c r="BU118" s="758">
        <f t="shared" si="256"/>
        <v>0</v>
      </c>
      <c r="BV118" s="758">
        <f t="shared" si="256"/>
        <v>0</v>
      </c>
      <c r="BW118" s="758">
        <f t="shared" ref="BW118:DL118" si="257">SUM(BW119:BW123)</f>
        <v>0</v>
      </c>
      <c r="BX118" s="758">
        <f t="shared" si="257"/>
        <v>0</v>
      </c>
      <c r="BY118" s="758">
        <f t="shared" si="257"/>
        <v>0</v>
      </c>
      <c r="BZ118" s="758">
        <f t="shared" si="257"/>
        <v>0</v>
      </c>
      <c r="CA118" s="758">
        <f t="shared" si="257"/>
        <v>0</v>
      </c>
      <c r="CB118" s="758">
        <f t="shared" si="257"/>
        <v>0</v>
      </c>
      <c r="CC118" s="758">
        <f t="shared" si="257"/>
        <v>0</v>
      </c>
      <c r="CD118" s="758">
        <f t="shared" si="257"/>
        <v>0</v>
      </c>
      <c r="CE118" s="758">
        <f t="shared" si="257"/>
        <v>0</v>
      </c>
      <c r="CF118" s="758">
        <f t="shared" si="257"/>
        <v>0</v>
      </c>
      <c r="CG118" s="758">
        <f t="shared" si="257"/>
        <v>0</v>
      </c>
      <c r="CH118" s="758">
        <f t="shared" si="257"/>
        <v>0</v>
      </c>
      <c r="CI118" s="758">
        <f t="shared" si="257"/>
        <v>0</v>
      </c>
      <c r="CJ118" s="758">
        <f t="shared" si="257"/>
        <v>0</v>
      </c>
      <c r="CK118" s="758">
        <f t="shared" si="257"/>
        <v>0</v>
      </c>
      <c r="CL118" s="758">
        <f t="shared" si="257"/>
        <v>0</v>
      </c>
      <c r="CM118" s="758">
        <f t="shared" si="257"/>
        <v>0</v>
      </c>
      <c r="CN118" s="758">
        <f t="shared" si="257"/>
        <v>0</v>
      </c>
      <c r="CO118" s="758">
        <f t="shared" si="257"/>
        <v>0</v>
      </c>
      <c r="CP118" s="758">
        <f t="shared" si="257"/>
        <v>0</v>
      </c>
      <c r="CQ118" s="758">
        <f t="shared" si="257"/>
        <v>0</v>
      </c>
      <c r="CR118" s="758">
        <f t="shared" si="257"/>
        <v>0</v>
      </c>
      <c r="CS118" s="758">
        <f t="shared" si="257"/>
        <v>0</v>
      </c>
      <c r="CT118" s="758">
        <f t="shared" si="257"/>
        <v>0</v>
      </c>
      <c r="CU118" s="758">
        <f t="shared" si="257"/>
        <v>0</v>
      </c>
      <c r="CV118" s="758">
        <f t="shared" si="257"/>
        <v>0</v>
      </c>
      <c r="CW118" s="758">
        <f t="shared" si="257"/>
        <v>0</v>
      </c>
      <c r="CX118" s="758">
        <f t="shared" si="257"/>
        <v>0</v>
      </c>
      <c r="CY118" s="758">
        <f t="shared" si="257"/>
        <v>0</v>
      </c>
      <c r="CZ118" s="758">
        <f t="shared" si="257"/>
        <v>0</v>
      </c>
      <c r="DA118" s="758">
        <f t="shared" si="257"/>
        <v>0</v>
      </c>
      <c r="DB118" s="758">
        <f t="shared" si="257"/>
        <v>0</v>
      </c>
      <c r="DC118" s="758">
        <f t="shared" si="257"/>
        <v>0</v>
      </c>
      <c r="DD118" s="758">
        <f t="shared" si="257"/>
        <v>0</v>
      </c>
      <c r="DE118" s="758">
        <f t="shared" si="257"/>
        <v>0</v>
      </c>
      <c r="DF118" s="758">
        <f t="shared" si="257"/>
        <v>0</v>
      </c>
      <c r="DG118" s="758">
        <f t="shared" si="257"/>
        <v>0</v>
      </c>
      <c r="DH118" s="758">
        <f t="shared" si="257"/>
        <v>0</v>
      </c>
      <c r="DI118" s="758">
        <f t="shared" si="257"/>
        <v>0</v>
      </c>
      <c r="DJ118" s="758">
        <f t="shared" si="257"/>
        <v>0</v>
      </c>
      <c r="DK118" s="758">
        <f t="shared" si="257"/>
        <v>0</v>
      </c>
      <c r="DL118" s="519">
        <f t="shared" si="257"/>
        <v>0</v>
      </c>
    </row>
    <row r="119" spans="1:116" s="206" customFormat="1" ht="19.899999999999999" customHeight="1">
      <c r="A119" s="207">
        <f>'LCR Weights'!N119</f>
        <v>0</v>
      </c>
      <c r="B119" s="207"/>
      <c r="C119" s="73"/>
      <c r="D119" s="795" t="s">
        <v>590</v>
      </c>
      <c r="E119" s="798" t="s">
        <v>797</v>
      </c>
      <c r="F119" s="231" t="s">
        <v>91</v>
      </c>
      <c r="G119" s="811">
        <f>'LCR Weights'!M119</f>
        <v>0</v>
      </c>
      <c r="H119" s="811">
        <f>IF(Metrics!$I$7="Reported weights",'LCR Weights'!H119,'LCR Weights'!K119)</f>
        <v>0</v>
      </c>
      <c r="I119" s="518"/>
      <c r="J119" s="758">
        <f>IF('LCR Weights'!$N119=0,1,0)*('Base Data'!J119+'Base Data'!I119)*G119</f>
        <v>0</v>
      </c>
      <c r="K119" s="31">
        <f>'LCR Weights'!$N119*($G119*('Base Data'!$I119+'Base Data'!$J119)/30)+($H119*'Base Data'!K119)</f>
        <v>0</v>
      </c>
      <c r="L119" s="31">
        <f>'LCR Weights'!$N119*($G119*('Base Data'!$I119+'Base Data'!$J119)/30)+($H119*'Base Data'!L119)</f>
        <v>0</v>
      </c>
      <c r="M119" s="31">
        <f>'LCR Weights'!$N119*($G119*('Base Data'!$I119+'Base Data'!$J119)/30)+($H119*'Base Data'!M119)</f>
        <v>0</v>
      </c>
      <c r="N119" s="31">
        <f>'LCR Weights'!$N119*($G119*('Base Data'!$I119+'Base Data'!$J119)/30)+($H119*'Base Data'!N119)</f>
        <v>0</v>
      </c>
      <c r="O119" s="31">
        <f>'LCR Weights'!$N119*($G119*('Base Data'!$I119+'Base Data'!$J119)/30)+($H119*'Base Data'!O119)</f>
        <v>0</v>
      </c>
      <c r="P119" s="31">
        <f>'LCR Weights'!$N119*($G119*('Base Data'!$I119+'Base Data'!$J119)/30)+($H119*'Base Data'!P119)</f>
        <v>0</v>
      </c>
      <c r="Q119" s="31">
        <f>'LCR Weights'!$N119*($G119*('Base Data'!$I119+'Base Data'!$J119)/30)+($H119*'Base Data'!Q119)</f>
        <v>0</v>
      </c>
      <c r="R119" s="31">
        <f>'LCR Weights'!$N119*($G119*('Base Data'!$I119+'Base Data'!$J119)/30)+($H119*'Base Data'!R119)</f>
        <v>0</v>
      </c>
      <c r="S119" s="31">
        <f>'LCR Weights'!$N119*($G119*('Base Data'!$I119+'Base Data'!$J119)/30)+($H119*'Base Data'!S119)</f>
        <v>0</v>
      </c>
      <c r="T119" s="31">
        <f>'LCR Weights'!$N119*($G119*('Base Data'!$I119+'Base Data'!$J119)/30)+($H119*'Base Data'!T119)</f>
        <v>0</v>
      </c>
      <c r="U119" s="31">
        <f>'LCR Weights'!$N119*($G119*('Base Data'!$I119+'Base Data'!$J119)/30)+($H119*'Base Data'!U119)</f>
        <v>0</v>
      </c>
      <c r="V119" s="31">
        <f>'LCR Weights'!$N119*($G119*('Base Data'!$I119+'Base Data'!$J119)/30)+($H119*'Base Data'!V119)</f>
        <v>0</v>
      </c>
      <c r="W119" s="31">
        <f>'LCR Weights'!$N119*($G119*('Base Data'!$I119+'Base Data'!$J119)/30)+($H119*'Base Data'!W119)</f>
        <v>0</v>
      </c>
      <c r="X119" s="31">
        <f>'LCR Weights'!$N119*($G119*('Base Data'!$I119+'Base Data'!$J119)/30)+($H119*'Base Data'!X119)</f>
        <v>0</v>
      </c>
      <c r="Y119" s="31">
        <f>'LCR Weights'!$N119*($G119*('Base Data'!$I119+'Base Data'!$J119)/30)+($H119*'Base Data'!Y119)</f>
        <v>0</v>
      </c>
      <c r="Z119" s="31">
        <f>'LCR Weights'!$N119*($G119*('Base Data'!$I119+'Base Data'!$J119)/30)+($H119*'Base Data'!Z119)</f>
        <v>0</v>
      </c>
      <c r="AA119" s="31">
        <f>'LCR Weights'!$N119*($G119*('Base Data'!$I119+'Base Data'!$J119)/30)+($H119*'Base Data'!AA119)</f>
        <v>0</v>
      </c>
      <c r="AB119" s="31">
        <f>'LCR Weights'!$N119*($G119*('Base Data'!$I119+'Base Data'!$J119)/30)+($H119*'Base Data'!AB119)</f>
        <v>0</v>
      </c>
      <c r="AC119" s="31">
        <f>'LCR Weights'!$N119*($G119*('Base Data'!$I119+'Base Data'!$J119)/30)+($H119*'Base Data'!AC119)</f>
        <v>0</v>
      </c>
      <c r="AD119" s="31">
        <f>'LCR Weights'!$N119*($G119*('Base Data'!$I119+'Base Data'!$J119)/30)+($H119*'Base Data'!AD119)</f>
        <v>0</v>
      </c>
      <c r="AE119" s="31">
        <f>'LCR Weights'!$N119*($G119*('Base Data'!$I119+'Base Data'!$J119)/30)+($H119*'Base Data'!AE119)</f>
        <v>0</v>
      </c>
      <c r="AF119" s="31">
        <f>'LCR Weights'!$N119*($G119*('Base Data'!$I119+'Base Data'!$J119)/30)+($H119*'Base Data'!AF119)</f>
        <v>0</v>
      </c>
      <c r="AG119" s="31">
        <f>'LCR Weights'!$N119*($G119*('Base Data'!$I119+'Base Data'!$J119)/30)+($H119*'Base Data'!AG119)</f>
        <v>0</v>
      </c>
      <c r="AH119" s="31">
        <f>'LCR Weights'!$N119*($G119*('Base Data'!$I119+'Base Data'!$J119)/30)+($H119*'Base Data'!AH119)</f>
        <v>0</v>
      </c>
      <c r="AI119" s="31">
        <f>'LCR Weights'!$N119*($G119*('Base Data'!$I119+'Base Data'!$J119)/30)+($H119*'Base Data'!AI119)</f>
        <v>0</v>
      </c>
      <c r="AJ119" s="31">
        <f>'LCR Weights'!$N119*($G119*('Base Data'!$I119+'Base Data'!$J119)/30)+($H119*'Base Data'!AJ119)</f>
        <v>0</v>
      </c>
      <c r="AK119" s="31">
        <f>'LCR Weights'!$N119*($G119*('Base Data'!$I119+'Base Data'!$J119)/30)+($H119*'Base Data'!AK119)</f>
        <v>0</v>
      </c>
      <c r="AL119" s="31">
        <f>'LCR Weights'!$N119*($G119*('Base Data'!$I119+'Base Data'!$J119)/30)+($H119*'Base Data'!AL119)</f>
        <v>0</v>
      </c>
      <c r="AM119" s="31">
        <f>'LCR Weights'!$N119*($G119*('Base Data'!$I119+'Base Data'!$J119)/30)+($H119*'Base Data'!AM119)</f>
        <v>0</v>
      </c>
      <c r="AN119" s="31">
        <f>'LCR Weights'!$N119*($G119*('Base Data'!$I119+'Base Data'!$J119)/30)+($H119*'Base Data'!AN119)</f>
        <v>0</v>
      </c>
      <c r="AO119" s="758">
        <f>$H119*'Base Data'!AO119</f>
        <v>0</v>
      </c>
      <c r="AP119" s="758">
        <f>$H119*'Base Data'!AP119</f>
        <v>0</v>
      </c>
      <c r="AQ119" s="758">
        <f>$H119*'Base Data'!AQ119</f>
        <v>0</v>
      </c>
      <c r="AR119" s="758">
        <f>$H119*'Base Data'!AR119</f>
        <v>0</v>
      </c>
      <c r="AS119" s="758">
        <f>$H119*'Base Data'!AS119</f>
        <v>0</v>
      </c>
      <c r="AT119" s="758">
        <f>$H119*'Base Data'!AT119</f>
        <v>0</v>
      </c>
      <c r="AU119" s="758">
        <f>$H119*'Base Data'!AU119</f>
        <v>0</v>
      </c>
      <c r="AV119" s="758">
        <f>$H119*'Base Data'!AV119</f>
        <v>0</v>
      </c>
      <c r="AW119" s="758">
        <f>$H119*'Base Data'!AW119</f>
        <v>0</v>
      </c>
      <c r="AX119" s="758">
        <f>$H119*'Base Data'!AX119</f>
        <v>0</v>
      </c>
      <c r="AY119" s="758">
        <f>$H119*'Base Data'!AY119</f>
        <v>0</v>
      </c>
      <c r="AZ119" s="758">
        <f>$H119*'Base Data'!AZ119</f>
        <v>0</v>
      </c>
      <c r="BA119" s="758">
        <f>$H119*'Base Data'!BA119</f>
        <v>0</v>
      </c>
      <c r="BB119" s="758">
        <f>$H119*'Base Data'!BB119</f>
        <v>0</v>
      </c>
      <c r="BC119" s="758">
        <f>$H119*'Base Data'!BC119</f>
        <v>0</v>
      </c>
      <c r="BD119" s="758">
        <f>$H119*'Base Data'!BD119</f>
        <v>0</v>
      </c>
      <c r="BE119" s="758">
        <f>$H119*'Base Data'!BE119</f>
        <v>0</v>
      </c>
      <c r="BF119" s="758">
        <f>$H119*'Base Data'!BF119</f>
        <v>0</v>
      </c>
      <c r="BG119" s="758">
        <f>$H119*'Base Data'!BG119</f>
        <v>0</v>
      </c>
      <c r="BH119" s="758">
        <f>$H119*'Base Data'!BH119</f>
        <v>0</v>
      </c>
      <c r="BI119" s="758">
        <f>$H119*'Base Data'!BI119</f>
        <v>0</v>
      </c>
      <c r="BJ119" s="758">
        <f>$H119*'Base Data'!BJ119</f>
        <v>0</v>
      </c>
      <c r="BK119" s="758">
        <f>$H119*'Base Data'!BK119</f>
        <v>0</v>
      </c>
      <c r="BL119" s="758">
        <f>$H119*'Base Data'!BL119</f>
        <v>0</v>
      </c>
      <c r="BM119" s="758">
        <f>$H119*'Base Data'!BM119</f>
        <v>0</v>
      </c>
      <c r="BN119" s="758">
        <f>$H119*'Base Data'!BN119</f>
        <v>0</v>
      </c>
      <c r="BO119" s="758">
        <f>$H119*'Base Data'!BO119</f>
        <v>0</v>
      </c>
      <c r="BP119" s="758">
        <f>$H119*'Base Data'!BP119</f>
        <v>0</v>
      </c>
      <c r="BQ119" s="758">
        <f>$H119*'Base Data'!BQ119</f>
        <v>0</v>
      </c>
      <c r="BR119" s="758">
        <f>$H119*'Base Data'!BR119</f>
        <v>0</v>
      </c>
      <c r="BS119" s="758">
        <f>$H119*'Base Data'!BS119</f>
        <v>0</v>
      </c>
      <c r="BT119" s="758">
        <f>$H119*'Base Data'!BT119</f>
        <v>0</v>
      </c>
      <c r="BU119" s="758">
        <f>$H119*'Base Data'!BU119</f>
        <v>0</v>
      </c>
      <c r="BV119" s="758">
        <f>$H119*'Base Data'!BV119</f>
        <v>0</v>
      </c>
      <c r="BW119" s="758">
        <f>$H119*'Base Data'!BW119</f>
        <v>0</v>
      </c>
      <c r="BX119" s="758">
        <f>$H119*'Base Data'!BX119</f>
        <v>0</v>
      </c>
      <c r="BY119" s="758">
        <f>$H119*'Base Data'!BY119</f>
        <v>0</v>
      </c>
      <c r="BZ119" s="758">
        <f>$H119*'Base Data'!BZ119</f>
        <v>0</v>
      </c>
      <c r="CA119" s="758">
        <f>$H119*'Base Data'!CA119</f>
        <v>0</v>
      </c>
      <c r="CB119" s="758">
        <f>$H119*'Base Data'!CB119</f>
        <v>0</v>
      </c>
      <c r="CC119" s="758">
        <f>$H119*'Base Data'!CC119</f>
        <v>0</v>
      </c>
      <c r="CD119" s="758">
        <f>$H119*'Base Data'!CD119</f>
        <v>0</v>
      </c>
      <c r="CE119" s="758">
        <f>$H119*'Base Data'!CE119</f>
        <v>0</v>
      </c>
      <c r="CF119" s="758">
        <f>$H119*'Base Data'!CF119</f>
        <v>0</v>
      </c>
      <c r="CG119" s="758">
        <f>$H119*'Base Data'!CG119</f>
        <v>0</v>
      </c>
      <c r="CH119" s="758">
        <f>$H119*'Base Data'!CH119</f>
        <v>0</v>
      </c>
      <c r="CI119" s="758">
        <f>$H119*'Base Data'!CI119</f>
        <v>0</v>
      </c>
      <c r="CJ119" s="758">
        <f>$H119*'Base Data'!CJ119</f>
        <v>0</v>
      </c>
      <c r="CK119" s="758">
        <f>$H119*'Base Data'!CK119</f>
        <v>0</v>
      </c>
      <c r="CL119" s="758">
        <f>$H119*'Base Data'!CL119</f>
        <v>0</v>
      </c>
      <c r="CM119" s="758">
        <f>$H119*'Base Data'!CM119</f>
        <v>0</v>
      </c>
      <c r="CN119" s="758">
        <f>$H119*'Base Data'!CN119</f>
        <v>0</v>
      </c>
      <c r="CO119" s="758">
        <f>$H119*'Base Data'!CO119</f>
        <v>0</v>
      </c>
      <c r="CP119" s="758">
        <f>$H119*'Base Data'!CP119</f>
        <v>0</v>
      </c>
      <c r="CQ119" s="758">
        <f>$H119*'Base Data'!CQ119</f>
        <v>0</v>
      </c>
      <c r="CR119" s="758">
        <f>$H119*'Base Data'!CR119</f>
        <v>0</v>
      </c>
      <c r="CS119" s="758">
        <f>$H119*'Base Data'!CS119</f>
        <v>0</v>
      </c>
      <c r="CT119" s="758">
        <f>$H119*'Base Data'!CT119</f>
        <v>0</v>
      </c>
      <c r="CU119" s="758">
        <f>$H119*'Base Data'!CU119</f>
        <v>0</v>
      </c>
      <c r="CV119" s="758">
        <f>$H119*'Base Data'!CV119</f>
        <v>0</v>
      </c>
      <c r="CW119" s="758">
        <f>$H119*'Base Data'!CW119</f>
        <v>0</v>
      </c>
      <c r="CX119" s="758">
        <f>$H119*'Base Data'!CX119</f>
        <v>0</v>
      </c>
      <c r="CY119" s="758">
        <f>$H119*'Base Data'!CY119</f>
        <v>0</v>
      </c>
      <c r="CZ119" s="758">
        <f>$H119*'Base Data'!CZ119</f>
        <v>0</v>
      </c>
      <c r="DA119" s="758">
        <f>$H119*'Base Data'!DA119</f>
        <v>0</v>
      </c>
      <c r="DB119" s="758">
        <f>$H119*'Base Data'!DB119</f>
        <v>0</v>
      </c>
      <c r="DC119" s="758">
        <f>$H119*'Base Data'!DC119</f>
        <v>0</v>
      </c>
      <c r="DD119" s="758">
        <f>$H119*'Base Data'!DD119</f>
        <v>0</v>
      </c>
      <c r="DE119" s="758">
        <f>$H119*'Base Data'!DE119</f>
        <v>0</v>
      </c>
      <c r="DF119" s="758">
        <f>$H119*'Base Data'!DF119</f>
        <v>0</v>
      </c>
      <c r="DG119" s="758">
        <f>$H119*'Base Data'!DG119</f>
        <v>0</v>
      </c>
      <c r="DH119" s="758">
        <f>$H119*'Base Data'!DH119</f>
        <v>0</v>
      </c>
      <c r="DI119" s="758">
        <f>$H119*'Base Data'!DI119</f>
        <v>0</v>
      </c>
      <c r="DJ119" s="758">
        <f>$H119*'Base Data'!DJ119</f>
        <v>0</v>
      </c>
      <c r="DK119" s="758">
        <f>$H119*'Base Data'!DK119</f>
        <v>0</v>
      </c>
      <c r="DL119" s="519">
        <f>$H119*'Base Data'!DL119</f>
        <v>0</v>
      </c>
    </row>
    <row r="120" spans="1:116" s="206" customFormat="1" ht="19.899999999999999" customHeight="1">
      <c r="A120" s="207">
        <f>'LCR Weights'!N120</f>
        <v>0</v>
      </c>
      <c r="B120" s="207"/>
      <c r="C120" s="73"/>
      <c r="D120" s="795" t="s">
        <v>591</v>
      </c>
      <c r="E120" s="798" t="s">
        <v>798</v>
      </c>
      <c r="F120" s="231" t="s">
        <v>93</v>
      </c>
      <c r="G120" s="811">
        <f>'LCR Weights'!M120</f>
        <v>0</v>
      </c>
      <c r="H120" s="811">
        <f>IF(Metrics!$I$7="Reported weights",'LCR Weights'!H120,'LCR Weights'!K120)</f>
        <v>0</v>
      </c>
      <c r="I120" s="518"/>
      <c r="J120" s="758">
        <f>IF('LCR Weights'!$N120=0,1,0)*('Base Data'!J120+'Base Data'!I120)*G120</f>
        <v>0</v>
      </c>
      <c r="K120" s="31">
        <f>'LCR Weights'!$N120*($G120*('Base Data'!$I120+'Base Data'!$J120)/30)+($H120*'Base Data'!K120)</f>
        <v>0</v>
      </c>
      <c r="L120" s="31">
        <f>'LCR Weights'!$N120*($G120*('Base Data'!$I120+'Base Data'!$J120)/30)+($H120*'Base Data'!L120)</f>
        <v>0</v>
      </c>
      <c r="M120" s="31">
        <f>'LCR Weights'!$N120*($G120*('Base Data'!$I120+'Base Data'!$J120)/30)+($H120*'Base Data'!M120)</f>
        <v>0</v>
      </c>
      <c r="N120" s="31">
        <f>'LCR Weights'!$N120*($G120*('Base Data'!$I120+'Base Data'!$J120)/30)+($H120*'Base Data'!N120)</f>
        <v>0</v>
      </c>
      <c r="O120" s="31">
        <f>'LCR Weights'!$N120*($G120*('Base Data'!$I120+'Base Data'!$J120)/30)+($H120*'Base Data'!O120)</f>
        <v>0</v>
      </c>
      <c r="P120" s="31">
        <f>'LCR Weights'!$N120*($G120*('Base Data'!$I120+'Base Data'!$J120)/30)+($H120*'Base Data'!P120)</f>
        <v>0</v>
      </c>
      <c r="Q120" s="31">
        <f>'LCR Weights'!$N120*($G120*('Base Data'!$I120+'Base Data'!$J120)/30)+($H120*'Base Data'!Q120)</f>
        <v>0</v>
      </c>
      <c r="R120" s="31">
        <f>'LCR Weights'!$N120*($G120*('Base Data'!$I120+'Base Data'!$J120)/30)+($H120*'Base Data'!R120)</f>
        <v>0</v>
      </c>
      <c r="S120" s="31">
        <f>'LCR Weights'!$N120*($G120*('Base Data'!$I120+'Base Data'!$J120)/30)+($H120*'Base Data'!S120)</f>
        <v>0</v>
      </c>
      <c r="T120" s="31">
        <f>'LCR Weights'!$N120*($G120*('Base Data'!$I120+'Base Data'!$J120)/30)+($H120*'Base Data'!T120)</f>
        <v>0</v>
      </c>
      <c r="U120" s="31">
        <f>'LCR Weights'!$N120*($G120*('Base Data'!$I120+'Base Data'!$J120)/30)+($H120*'Base Data'!U120)</f>
        <v>0</v>
      </c>
      <c r="V120" s="31">
        <f>'LCR Weights'!$N120*($G120*('Base Data'!$I120+'Base Data'!$J120)/30)+($H120*'Base Data'!V120)</f>
        <v>0</v>
      </c>
      <c r="W120" s="31">
        <f>'LCR Weights'!$N120*($G120*('Base Data'!$I120+'Base Data'!$J120)/30)+($H120*'Base Data'!W120)</f>
        <v>0</v>
      </c>
      <c r="X120" s="31">
        <f>'LCR Weights'!$N120*($G120*('Base Data'!$I120+'Base Data'!$J120)/30)+($H120*'Base Data'!X120)</f>
        <v>0</v>
      </c>
      <c r="Y120" s="31">
        <f>'LCR Weights'!$N120*($G120*('Base Data'!$I120+'Base Data'!$J120)/30)+($H120*'Base Data'!Y120)</f>
        <v>0</v>
      </c>
      <c r="Z120" s="31">
        <f>'LCR Weights'!$N120*($G120*('Base Data'!$I120+'Base Data'!$J120)/30)+($H120*'Base Data'!Z120)</f>
        <v>0</v>
      </c>
      <c r="AA120" s="31">
        <f>'LCR Weights'!$N120*($G120*('Base Data'!$I120+'Base Data'!$J120)/30)+($H120*'Base Data'!AA120)</f>
        <v>0</v>
      </c>
      <c r="AB120" s="31">
        <f>'LCR Weights'!$N120*($G120*('Base Data'!$I120+'Base Data'!$J120)/30)+($H120*'Base Data'!AB120)</f>
        <v>0</v>
      </c>
      <c r="AC120" s="31">
        <f>'LCR Weights'!$N120*($G120*('Base Data'!$I120+'Base Data'!$J120)/30)+($H120*'Base Data'!AC120)</f>
        <v>0</v>
      </c>
      <c r="AD120" s="31">
        <f>'LCR Weights'!$N120*($G120*('Base Data'!$I120+'Base Data'!$J120)/30)+($H120*'Base Data'!AD120)</f>
        <v>0</v>
      </c>
      <c r="AE120" s="31">
        <f>'LCR Weights'!$N120*($G120*('Base Data'!$I120+'Base Data'!$J120)/30)+($H120*'Base Data'!AE120)</f>
        <v>0</v>
      </c>
      <c r="AF120" s="31">
        <f>'LCR Weights'!$N120*($G120*('Base Data'!$I120+'Base Data'!$J120)/30)+($H120*'Base Data'!AF120)</f>
        <v>0</v>
      </c>
      <c r="AG120" s="31">
        <f>'LCR Weights'!$N120*($G120*('Base Data'!$I120+'Base Data'!$J120)/30)+($H120*'Base Data'!AG120)</f>
        <v>0</v>
      </c>
      <c r="AH120" s="31">
        <f>'LCR Weights'!$N120*($G120*('Base Data'!$I120+'Base Data'!$J120)/30)+($H120*'Base Data'!AH120)</f>
        <v>0</v>
      </c>
      <c r="AI120" s="31">
        <f>'LCR Weights'!$N120*($G120*('Base Data'!$I120+'Base Data'!$J120)/30)+($H120*'Base Data'!AI120)</f>
        <v>0</v>
      </c>
      <c r="AJ120" s="31">
        <f>'LCR Weights'!$N120*($G120*('Base Data'!$I120+'Base Data'!$J120)/30)+($H120*'Base Data'!AJ120)</f>
        <v>0</v>
      </c>
      <c r="AK120" s="31">
        <f>'LCR Weights'!$N120*($G120*('Base Data'!$I120+'Base Data'!$J120)/30)+($H120*'Base Data'!AK120)</f>
        <v>0</v>
      </c>
      <c r="AL120" s="31">
        <f>'LCR Weights'!$N120*($G120*('Base Data'!$I120+'Base Data'!$J120)/30)+($H120*'Base Data'!AL120)</f>
        <v>0</v>
      </c>
      <c r="AM120" s="31">
        <f>'LCR Weights'!$N120*($G120*('Base Data'!$I120+'Base Data'!$J120)/30)+($H120*'Base Data'!AM120)</f>
        <v>0</v>
      </c>
      <c r="AN120" s="31">
        <f>'LCR Weights'!$N120*($G120*('Base Data'!$I120+'Base Data'!$J120)/30)+($H120*'Base Data'!AN120)</f>
        <v>0</v>
      </c>
      <c r="AO120" s="758">
        <f>$H120*'Base Data'!AO120</f>
        <v>0</v>
      </c>
      <c r="AP120" s="758">
        <f>$H120*'Base Data'!AP120</f>
        <v>0</v>
      </c>
      <c r="AQ120" s="758">
        <f>$H120*'Base Data'!AQ120</f>
        <v>0</v>
      </c>
      <c r="AR120" s="758">
        <f>$H120*'Base Data'!AR120</f>
        <v>0</v>
      </c>
      <c r="AS120" s="758">
        <f>$H120*'Base Data'!AS120</f>
        <v>0</v>
      </c>
      <c r="AT120" s="758">
        <f>$H120*'Base Data'!AT120</f>
        <v>0</v>
      </c>
      <c r="AU120" s="758">
        <f>$H120*'Base Data'!AU120</f>
        <v>0</v>
      </c>
      <c r="AV120" s="758">
        <f>$H120*'Base Data'!AV120</f>
        <v>0</v>
      </c>
      <c r="AW120" s="758">
        <f>$H120*'Base Data'!AW120</f>
        <v>0</v>
      </c>
      <c r="AX120" s="758">
        <f>$H120*'Base Data'!AX120</f>
        <v>0</v>
      </c>
      <c r="AY120" s="758">
        <f>$H120*'Base Data'!AY120</f>
        <v>0</v>
      </c>
      <c r="AZ120" s="758">
        <f>$H120*'Base Data'!AZ120</f>
        <v>0</v>
      </c>
      <c r="BA120" s="758">
        <f>$H120*'Base Data'!BA120</f>
        <v>0</v>
      </c>
      <c r="BB120" s="758">
        <f>$H120*'Base Data'!BB120</f>
        <v>0</v>
      </c>
      <c r="BC120" s="758">
        <f>$H120*'Base Data'!BC120</f>
        <v>0</v>
      </c>
      <c r="BD120" s="758">
        <f>$H120*'Base Data'!BD120</f>
        <v>0</v>
      </c>
      <c r="BE120" s="758">
        <f>$H120*'Base Data'!BE120</f>
        <v>0</v>
      </c>
      <c r="BF120" s="758">
        <f>$H120*'Base Data'!BF120</f>
        <v>0</v>
      </c>
      <c r="BG120" s="758">
        <f>$H120*'Base Data'!BG120</f>
        <v>0</v>
      </c>
      <c r="BH120" s="758">
        <f>$H120*'Base Data'!BH120</f>
        <v>0</v>
      </c>
      <c r="BI120" s="758">
        <f>$H120*'Base Data'!BI120</f>
        <v>0</v>
      </c>
      <c r="BJ120" s="758">
        <f>$H120*'Base Data'!BJ120</f>
        <v>0</v>
      </c>
      <c r="BK120" s="758">
        <f>$H120*'Base Data'!BK120</f>
        <v>0</v>
      </c>
      <c r="BL120" s="758">
        <f>$H120*'Base Data'!BL120</f>
        <v>0</v>
      </c>
      <c r="BM120" s="758">
        <f>$H120*'Base Data'!BM120</f>
        <v>0</v>
      </c>
      <c r="BN120" s="758">
        <f>$H120*'Base Data'!BN120</f>
        <v>0</v>
      </c>
      <c r="BO120" s="758">
        <f>$H120*'Base Data'!BO120</f>
        <v>0</v>
      </c>
      <c r="BP120" s="758">
        <f>$H120*'Base Data'!BP120</f>
        <v>0</v>
      </c>
      <c r="BQ120" s="758">
        <f>$H120*'Base Data'!BQ120</f>
        <v>0</v>
      </c>
      <c r="BR120" s="758">
        <f>$H120*'Base Data'!BR120</f>
        <v>0</v>
      </c>
      <c r="BS120" s="758">
        <f>$H120*'Base Data'!BS120</f>
        <v>0</v>
      </c>
      <c r="BT120" s="758">
        <f>$H120*'Base Data'!BT120</f>
        <v>0</v>
      </c>
      <c r="BU120" s="758">
        <f>$H120*'Base Data'!BU120</f>
        <v>0</v>
      </c>
      <c r="BV120" s="758">
        <f>$H120*'Base Data'!BV120</f>
        <v>0</v>
      </c>
      <c r="BW120" s="758">
        <f>$H120*'Base Data'!BW120</f>
        <v>0</v>
      </c>
      <c r="BX120" s="758">
        <f>$H120*'Base Data'!BX120</f>
        <v>0</v>
      </c>
      <c r="BY120" s="758">
        <f>$H120*'Base Data'!BY120</f>
        <v>0</v>
      </c>
      <c r="BZ120" s="758">
        <f>$H120*'Base Data'!BZ120</f>
        <v>0</v>
      </c>
      <c r="CA120" s="758">
        <f>$H120*'Base Data'!CA120</f>
        <v>0</v>
      </c>
      <c r="CB120" s="758">
        <f>$H120*'Base Data'!CB120</f>
        <v>0</v>
      </c>
      <c r="CC120" s="758">
        <f>$H120*'Base Data'!CC120</f>
        <v>0</v>
      </c>
      <c r="CD120" s="758">
        <f>$H120*'Base Data'!CD120</f>
        <v>0</v>
      </c>
      <c r="CE120" s="758">
        <f>$H120*'Base Data'!CE120</f>
        <v>0</v>
      </c>
      <c r="CF120" s="758">
        <f>$H120*'Base Data'!CF120</f>
        <v>0</v>
      </c>
      <c r="CG120" s="758">
        <f>$H120*'Base Data'!CG120</f>
        <v>0</v>
      </c>
      <c r="CH120" s="758">
        <f>$H120*'Base Data'!CH120</f>
        <v>0</v>
      </c>
      <c r="CI120" s="758">
        <f>$H120*'Base Data'!CI120</f>
        <v>0</v>
      </c>
      <c r="CJ120" s="758">
        <f>$H120*'Base Data'!CJ120</f>
        <v>0</v>
      </c>
      <c r="CK120" s="758">
        <f>$H120*'Base Data'!CK120</f>
        <v>0</v>
      </c>
      <c r="CL120" s="758">
        <f>$H120*'Base Data'!CL120</f>
        <v>0</v>
      </c>
      <c r="CM120" s="758">
        <f>$H120*'Base Data'!CM120</f>
        <v>0</v>
      </c>
      <c r="CN120" s="758">
        <f>$H120*'Base Data'!CN120</f>
        <v>0</v>
      </c>
      <c r="CO120" s="758">
        <f>$H120*'Base Data'!CO120</f>
        <v>0</v>
      </c>
      <c r="CP120" s="758">
        <f>$H120*'Base Data'!CP120</f>
        <v>0</v>
      </c>
      <c r="CQ120" s="758">
        <f>$H120*'Base Data'!CQ120</f>
        <v>0</v>
      </c>
      <c r="CR120" s="758">
        <f>$H120*'Base Data'!CR120</f>
        <v>0</v>
      </c>
      <c r="CS120" s="758">
        <f>$H120*'Base Data'!CS120</f>
        <v>0</v>
      </c>
      <c r="CT120" s="758">
        <f>$H120*'Base Data'!CT120</f>
        <v>0</v>
      </c>
      <c r="CU120" s="758">
        <f>$H120*'Base Data'!CU120</f>
        <v>0</v>
      </c>
      <c r="CV120" s="758">
        <f>$H120*'Base Data'!CV120</f>
        <v>0</v>
      </c>
      <c r="CW120" s="758">
        <f>$H120*'Base Data'!CW120</f>
        <v>0</v>
      </c>
      <c r="CX120" s="758">
        <f>$H120*'Base Data'!CX120</f>
        <v>0</v>
      </c>
      <c r="CY120" s="758">
        <f>$H120*'Base Data'!CY120</f>
        <v>0</v>
      </c>
      <c r="CZ120" s="758">
        <f>$H120*'Base Data'!CZ120</f>
        <v>0</v>
      </c>
      <c r="DA120" s="758">
        <f>$H120*'Base Data'!DA120</f>
        <v>0</v>
      </c>
      <c r="DB120" s="758">
        <f>$H120*'Base Data'!DB120</f>
        <v>0</v>
      </c>
      <c r="DC120" s="758">
        <f>$H120*'Base Data'!DC120</f>
        <v>0</v>
      </c>
      <c r="DD120" s="758">
        <f>$H120*'Base Data'!DD120</f>
        <v>0</v>
      </c>
      <c r="DE120" s="758">
        <f>$H120*'Base Data'!DE120</f>
        <v>0</v>
      </c>
      <c r="DF120" s="758">
        <f>$H120*'Base Data'!DF120</f>
        <v>0</v>
      </c>
      <c r="DG120" s="758">
        <f>$H120*'Base Data'!DG120</f>
        <v>0</v>
      </c>
      <c r="DH120" s="758">
        <f>$H120*'Base Data'!DH120</f>
        <v>0</v>
      </c>
      <c r="DI120" s="758">
        <f>$H120*'Base Data'!DI120</f>
        <v>0</v>
      </c>
      <c r="DJ120" s="758">
        <f>$H120*'Base Data'!DJ120</f>
        <v>0</v>
      </c>
      <c r="DK120" s="758">
        <f>$H120*'Base Data'!DK120</f>
        <v>0</v>
      </c>
      <c r="DL120" s="519">
        <f>$H120*'Base Data'!DL120</f>
        <v>0</v>
      </c>
    </row>
    <row r="121" spans="1:116" s="206" customFormat="1" ht="19.899999999999999" customHeight="1">
      <c r="A121" s="207">
        <f>'LCR Weights'!N121</f>
        <v>0</v>
      </c>
      <c r="B121" s="207"/>
      <c r="C121" s="73"/>
      <c r="D121" s="795" t="s">
        <v>592</v>
      </c>
      <c r="E121" s="798" t="s">
        <v>799</v>
      </c>
      <c r="F121" s="231" t="s">
        <v>251</v>
      </c>
      <c r="G121" s="811">
        <f>'LCR Weights'!M121</f>
        <v>0</v>
      </c>
      <c r="H121" s="811">
        <f>IF(Metrics!$I$7="Reported weights",'LCR Weights'!H121,'LCR Weights'!K121)</f>
        <v>0</v>
      </c>
      <c r="I121" s="518"/>
      <c r="J121" s="758">
        <f>IF('LCR Weights'!$N121=0,1,0)*('Base Data'!J121+'Base Data'!I121)*G121</f>
        <v>0</v>
      </c>
      <c r="K121" s="31">
        <f>'LCR Weights'!$N121*($G121*('Base Data'!$I121+'Base Data'!$J121)/30)+($H121*'Base Data'!K121)</f>
        <v>0</v>
      </c>
      <c r="L121" s="31">
        <f>'LCR Weights'!$N121*($G121*('Base Data'!$I121+'Base Data'!$J121)/30)+($H121*'Base Data'!L121)</f>
        <v>0</v>
      </c>
      <c r="M121" s="31">
        <f>'LCR Weights'!$N121*($G121*('Base Data'!$I121+'Base Data'!$J121)/30)+($H121*'Base Data'!M121)</f>
        <v>0</v>
      </c>
      <c r="N121" s="31">
        <f>'LCR Weights'!$N121*($G121*('Base Data'!$I121+'Base Data'!$J121)/30)+($H121*'Base Data'!N121)</f>
        <v>0</v>
      </c>
      <c r="O121" s="31">
        <f>'LCR Weights'!$N121*($G121*('Base Data'!$I121+'Base Data'!$J121)/30)+($H121*'Base Data'!O121)</f>
        <v>0</v>
      </c>
      <c r="P121" s="31">
        <f>'LCR Weights'!$N121*($G121*('Base Data'!$I121+'Base Data'!$J121)/30)+($H121*'Base Data'!P121)</f>
        <v>0</v>
      </c>
      <c r="Q121" s="31">
        <f>'LCR Weights'!$N121*($G121*('Base Data'!$I121+'Base Data'!$J121)/30)+($H121*'Base Data'!Q121)</f>
        <v>0</v>
      </c>
      <c r="R121" s="31">
        <f>'LCR Weights'!$N121*($G121*('Base Data'!$I121+'Base Data'!$J121)/30)+($H121*'Base Data'!R121)</f>
        <v>0</v>
      </c>
      <c r="S121" s="31">
        <f>'LCR Weights'!$N121*($G121*('Base Data'!$I121+'Base Data'!$J121)/30)+($H121*'Base Data'!S121)</f>
        <v>0</v>
      </c>
      <c r="T121" s="31">
        <f>'LCR Weights'!$N121*($G121*('Base Data'!$I121+'Base Data'!$J121)/30)+($H121*'Base Data'!T121)</f>
        <v>0</v>
      </c>
      <c r="U121" s="31">
        <f>'LCR Weights'!$N121*($G121*('Base Data'!$I121+'Base Data'!$J121)/30)+($H121*'Base Data'!U121)</f>
        <v>0</v>
      </c>
      <c r="V121" s="31">
        <f>'LCR Weights'!$N121*($G121*('Base Data'!$I121+'Base Data'!$J121)/30)+($H121*'Base Data'!V121)</f>
        <v>0</v>
      </c>
      <c r="W121" s="31">
        <f>'LCR Weights'!$N121*($G121*('Base Data'!$I121+'Base Data'!$J121)/30)+($H121*'Base Data'!W121)</f>
        <v>0</v>
      </c>
      <c r="X121" s="31">
        <f>'LCR Weights'!$N121*($G121*('Base Data'!$I121+'Base Data'!$J121)/30)+($H121*'Base Data'!X121)</f>
        <v>0</v>
      </c>
      <c r="Y121" s="31">
        <f>'LCR Weights'!$N121*($G121*('Base Data'!$I121+'Base Data'!$J121)/30)+($H121*'Base Data'!Y121)</f>
        <v>0</v>
      </c>
      <c r="Z121" s="31">
        <f>'LCR Weights'!$N121*($G121*('Base Data'!$I121+'Base Data'!$J121)/30)+($H121*'Base Data'!Z121)</f>
        <v>0</v>
      </c>
      <c r="AA121" s="31">
        <f>'LCR Weights'!$N121*($G121*('Base Data'!$I121+'Base Data'!$J121)/30)+($H121*'Base Data'!AA121)</f>
        <v>0</v>
      </c>
      <c r="AB121" s="31">
        <f>'LCR Weights'!$N121*($G121*('Base Data'!$I121+'Base Data'!$J121)/30)+($H121*'Base Data'!AB121)</f>
        <v>0</v>
      </c>
      <c r="AC121" s="31">
        <f>'LCR Weights'!$N121*($G121*('Base Data'!$I121+'Base Data'!$J121)/30)+($H121*'Base Data'!AC121)</f>
        <v>0</v>
      </c>
      <c r="AD121" s="31">
        <f>'LCR Weights'!$N121*($G121*('Base Data'!$I121+'Base Data'!$J121)/30)+($H121*'Base Data'!AD121)</f>
        <v>0</v>
      </c>
      <c r="AE121" s="31">
        <f>'LCR Weights'!$N121*($G121*('Base Data'!$I121+'Base Data'!$J121)/30)+($H121*'Base Data'!AE121)</f>
        <v>0</v>
      </c>
      <c r="AF121" s="31">
        <f>'LCR Weights'!$N121*($G121*('Base Data'!$I121+'Base Data'!$J121)/30)+($H121*'Base Data'!AF121)</f>
        <v>0</v>
      </c>
      <c r="AG121" s="31">
        <f>'LCR Weights'!$N121*($G121*('Base Data'!$I121+'Base Data'!$J121)/30)+($H121*'Base Data'!AG121)</f>
        <v>0</v>
      </c>
      <c r="AH121" s="31">
        <f>'LCR Weights'!$N121*($G121*('Base Data'!$I121+'Base Data'!$J121)/30)+($H121*'Base Data'!AH121)</f>
        <v>0</v>
      </c>
      <c r="AI121" s="31">
        <f>'LCR Weights'!$N121*($G121*('Base Data'!$I121+'Base Data'!$J121)/30)+($H121*'Base Data'!AI121)</f>
        <v>0</v>
      </c>
      <c r="AJ121" s="31">
        <f>'LCR Weights'!$N121*($G121*('Base Data'!$I121+'Base Data'!$J121)/30)+($H121*'Base Data'!AJ121)</f>
        <v>0</v>
      </c>
      <c r="AK121" s="31">
        <f>'LCR Weights'!$N121*($G121*('Base Data'!$I121+'Base Data'!$J121)/30)+($H121*'Base Data'!AK121)</f>
        <v>0</v>
      </c>
      <c r="AL121" s="31">
        <f>'LCR Weights'!$N121*($G121*('Base Data'!$I121+'Base Data'!$J121)/30)+($H121*'Base Data'!AL121)</f>
        <v>0</v>
      </c>
      <c r="AM121" s="31">
        <f>'LCR Weights'!$N121*($G121*('Base Data'!$I121+'Base Data'!$J121)/30)+($H121*'Base Data'!AM121)</f>
        <v>0</v>
      </c>
      <c r="AN121" s="31">
        <f>'LCR Weights'!$N121*($G121*('Base Data'!$I121+'Base Data'!$J121)/30)+($H121*'Base Data'!AN121)</f>
        <v>0</v>
      </c>
      <c r="AO121" s="758">
        <f>$H121*'Base Data'!AO121</f>
        <v>0</v>
      </c>
      <c r="AP121" s="758">
        <f>$H121*'Base Data'!AP121</f>
        <v>0</v>
      </c>
      <c r="AQ121" s="758">
        <f>$H121*'Base Data'!AQ121</f>
        <v>0</v>
      </c>
      <c r="AR121" s="758">
        <f>$H121*'Base Data'!AR121</f>
        <v>0</v>
      </c>
      <c r="AS121" s="758">
        <f>$H121*'Base Data'!AS121</f>
        <v>0</v>
      </c>
      <c r="AT121" s="758">
        <f>$H121*'Base Data'!AT121</f>
        <v>0</v>
      </c>
      <c r="AU121" s="758">
        <f>$H121*'Base Data'!AU121</f>
        <v>0</v>
      </c>
      <c r="AV121" s="758">
        <f>$H121*'Base Data'!AV121</f>
        <v>0</v>
      </c>
      <c r="AW121" s="758">
        <f>$H121*'Base Data'!AW121</f>
        <v>0</v>
      </c>
      <c r="AX121" s="758">
        <f>$H121*'Base Data'!AX121</f>
        <v>0</v>
      </c>
      <c r="AY121" s="758">
        <f>$H121*'Base Data'!AY121</f>
        <v>0</v>
      </c>
      <c r="AZ121" s="758">
        <f>$H121*'Base Data'!AZ121</f>
        <v>0</v>
      </c>
      <c r="BA121" s="758">
        <f>$H121*'Base Data'!BA121</f>
        <v>0</v>
      </c>
      <c r="BB121" s="758">
        <f>$H121*'Base Data'!BB121</f>
        <v>0</v>
      </c>
      <c r="BC121" s="758">
        <f>$H121*'Base Data'!BC121</f>
        <v>0</v>
      </c>
      <c r="BD121" s="758">
        <f>$H121*'Base Data'!BD121</f>
        <v>0</v>
      </c>
      <c r="BE121" s="758">
        <f>$H121*'Base Data'!BE121</f>
        <v>0</v>
      </c>
      <c r="BF121" s="758">
        <f>$H121*'Base Data'!BF121</f>
        <v>0</v>
      </c>
      <c r="BG121" s="758">
        <f>$H121*'Base Data'!BG121</f>
        <v>0</v>
      </c>
      <c r="BH121" s="758">
        <f>$H121*'Base Data'!BH121</f>
        <v>0</v>
      </c>
      <c r="BI121" s="758">
        <f>$H121*'Base Data'!BI121</f>
        <v>0</v>
      </c>
      <c r="BJ121" s="758">
        <f>$H121*'Base Data'!BJ121</f>
        <v>0</v>
      </c>
      <c r="BK121" s="758">
        <f>$H121*'Base Data'!BK121</f>
        <v>0</v>
      </c>
      <c r="BL121" s="758">
        <f>$H121*'Base Data'!BL121</f>
        <v>0</v>
      </c>
      <c r="BM121" s="758">
        <f>$H121*'Base Data'!BM121</f>
        <v>0</v>
      </c>
      <c r="BN121" s="758">
        <f>$H121*'Base Data'!BN121</f>
        <v>0</v>
      </c>
      <c r="BO121" s="758">
        <f>$H121*'Base Data'!BO121</f>
        <v>0</v>
      </c>
      <c r="BP121" s="758">
        <f>$H121*'Base Data'!BP121</f>
        <v>0</v>
      </c>
      <c r="BQ121" s="758">
        <f>$H121*'Base Data'!BQ121</f>
        <v>0</v>
      </c>
      <c r="BR121" s="758">
        <f>$H121*'Base Data'!BR121</f>
        <v>0</v>
      </c>
      <c r="BS121" s="758">
        <f>$H121*'Base Data'!BS121</f>
        <v>0</v>
      </c>
      <c r="BT121" s="758">
        <f>$H121*'Base Data'!BT121</f>
        <v>0</v>
      </c>
      <c r="BU121" s="758">
        <f>$H121*'Base Data'!BU121</f>
        <v>0</v>
      </c>
      <c r="BV121" s="758">
        <f>$H121*'Base Data'!BV121</f>
        <v>0</v>
      </c>
      <c r="BW121" s="758">
        <f>$H121*'Base Data'!BW121</f>
        <v>0</v>
      </c>
      <c r="BX121" s="758">
        <f>$H121*'Base Data'!BX121</f>
        <v>0</v>
      </c>
      <c r="BY121" s="758">
        <f>$H121*'Base Data'!BY121</f>
        <v>0</v>
      </c>
      <c r="BZ121" s="758">
        <f>$H121*'Base Data'!BZ121</f>
        <v>0</v>
      </c>
      <c r="CA121" s="758">
        <f>$H121*'Base Data'!CA121</f>
        <v>0</v>
      </c>
      <c r="CB121" s="758">
        <f>$H121*'Base Data'!CB121</f>
        <v>0</v>
      </c>
      <c r="CC121" s="758">
        <f>$H121*'Base Data'!CC121</f>
        <v>0</v>
      </c>
      <c r="CD121" s="758">
        <f>$H121*'Base Data'!CD121</f>
        <v>0</v>
      </c>
      <c r="CE121" s="758">
        <f>$H121*'Base Data'!CE121</f>
        <v>0</v>
      </c>
      <c r="CF121" s="758">
        <f>$H121*'Base Data'!CF121</f>
        <v>0</v>
      </c>
      <c r="CG121" s="758">
        <f>$H121*'Base Data'!CG121</f>
        <v>0</v>
      </c>
      <c r="CH121" s="758">
        <f>$H121*'Base Data'!CH121</f>
        <v>0</v>
      </c>
      <c r="CI121" s="758">
        <f>$H121*'Base Data'!CI121</f>
        <v>0</v>
      </c>
      <c r="CJ121" s="758">
        <f>$H121*'Base Data'!CJ121</f>
        <v>0</v>
      </c>
      <c r="CK121" s="758">
        <f>$H121*'Base Data'!CK121</f>
        <v>0</v>
      </c>
      <c r="CL121" s="758">
        <f>$H121*'Base Data'!CL121</f>
        <v>0</v>
      </c>
      <c r="CM121" s="758">
        <f>$H121*'Base Data'!CM121</f>
        <v>0</v>
      </c>
      <c r="CN121" s="758">
        <f>$H121*'Base Data'!CN121</f>
        <v>0</v>
      </c>
      <c r="CO121" s="758">
        <f>$H121*'Base Data'!CO121</f>
        <v>0</v>
      </c>
      <c r="CP121" s="758">
        <f>$H121*'Base Data'!CP121</f>
        <v>0</v>
      </c>
      <c r="CQ121" s="758">
        <f>$H121*'Base Data'!CQ121</f>
        <v>0</v>
      </c>
      <c r="CR121" s="758">
        <f>$H121*'Base Data'!CR121</f>
        <v>0</v>
      </c>
      <c r="CS121" s="758">
        <f>$H121*'Base Data'!CS121</f>
        <v>0</v>
      </c>
      <c r="CT121" s="758">
        <f>$H121*'Base Data'!CT121</f>
        <v>0</v>
      </c>
      <c r="CU121" s="758">
        <f>$H121*'Base Data'!CU121</f>
        <v>0</v>
      </c>
      <c r="CV121" s="758">
        <f>$H121*'Base Data'!CV121</f>
        <v>0</v>
      </c>
      <c r="CW121" s="758">
        <f>$H121*'Base Data'!CW121</f>
        <v>0</v>
      </c>
      <c r="CX121" s="758">
        <f>$H121*'Base Data'!CX121</f>
        <v>0</v>
      </c>
      <c r="CY121" s="758">
        <f>$H121*'Base Data'!CY121</f>
        <v>0</v>
      </c>
      <c r="CZ121" s="758">
        <f>$H121*'Base Data'!CZ121</f>
        <v>0</v>
      </c>
      <c r="DA121" s="758">
        <f>$H121*'Base Data'!DA121</f>
        <v>0</v>
      </c>
      <c r="DB121" s="758">
        <f>$H121*'Base Data'!DB121</f>
        <v>0</v>
      </c>
      <c r="DC121" s="758">
        <f>$H121*'Base Data'!DC121</f>
        <v>0</v>
      </c>
      <c r="DD121" s="758">
        <f>$H121*'Base Data'!DD121</f>
        <v>0</v>
      </c>
      <c r="DE121" s="758">
        <f>$H121*'Base Data'!DE121</f>
        <v>0</v>
      </c>
      <c r="DF121" s="758">
        <f>$H121*'Base Data'!DF121</f>
        <v>0</v>
      </c>
      <c r="DG121" s="758">
        <f>$H121*'Base Data'!DG121</f>
        <v>0</v>
      </c>
      <c r="DH121" s="758">
        <f>$H121*'Base Data'!DH121</f>
        <v>0</v>
      </c>
      <c r="DI121" s="758">
        <f>$H121*'Base Data'!DI121</f>
        <v>0</v>
      </c>
      <c r="DJ121" s="758">
        <f>$H121*'Base Data'!DJ121</f>
        <v>0</v>
      </c>
      <c r="DK121" s="758">
        <f>$H121*'Base Data'!DK121</f>
        <v>0</v>
      </c>
      <c r="DL121" s="519">
        <f>$H121*'Base Data'!DL121</f>
        <v>0</v>
      </c>
    </row>
    <row r="122" spans="1:116" s="206" customFormat="1" ht="19.5" customHeight="1">
      <c r="A122" s="207">
        <f>'LCR Weights'!N122</f>
        <v>0</v>
      </c>
      <c r="B122" s="207"/>
      <c r="C122" s="73"/>
      <c r="D122" s="795" t="s">
        <v>593</v>
      </c>
      <c r="E122" s="798" t="s">
        <v>800</v>
      </c>
      <c r="F122" s="231" t="s">
        <v>97</v>
      </c>
      <c r="G122" s="811">
        <f>'LCR Weights'!M122</f>
        <v>0</v>
      </c>
      <c r="H122" s="811">
        <f>IF(Metrics!$I$7="Reported weights",'LCR Weights'!H122,'LCR Weights'!K122)</f>
        <v>0</v>
      </c>
      <c r="I122" s="518"/>
      <c r="J122" s="758">
        <f>IF('LCR Weights'!$N122=0,1,0)*('Base Data'!J122+'Base Data'!I122)*G122</f>
        <v>0</v>
      </c>
      <c r="K122" s="31">
        <f>'LCR Weights'!$N122*($G122*('Base Data'!$I122+'Base Data'!$J122)/30)+($H122*'Base Data'!K122)</f>
        <v>0</v>
      </c>
      <c r="L122" s="31">
        <f>'LCR Weights'!$N122*($G122*('Base Data'!$I122+'Base Data'!$J122)/30)+($H122*'Base Data'!L122)</f>
        <v>0</v>
      </c>
      <c r="M122" s="31">
        <f>'LCR Weights'!$N122*($G122*('Base Data'!$I122+'Base Data'!$J122)/30)+($H122*'Base Data'!M122)</f>
        <v>0</v>
      </c>
      <c r="N122" s="31">
        <f>'LCR Weights'!$N122*($G122*('Base Data'!$I122+'Base Data'!$J122)/30)+($H122*'Base Data'!N122)</f>
        <v>0</v>
      </c>
      <c r="O122" s="31">
        <f>'LCR Weights'!$N122*($G122*('Base Data'!$I122+'Base Data'!$J122)/30)+($H122*'Base Data'!O122)</f>
        <v>0</v>
      </c>
      <c r="P122" s="31">
        <f>'LCR Weights'!$N122*($G122*('Base Data'!$I122+'Base Data'!$J122)/30)+($H122*'Base Data'!P122)</f>
        <v>0</v>
      </c>
      <c r="Q122" s="31">
        <f>'LCR Weights'!$N122*($G122*('Base Data'!$I122+'Base Data'!$J122)/30)+($H122*'Base Data'!Q122)</f>
        <v>0</v>
      </c>
      <c r="R122" s="31">
        <f>'LCR Weights'!$N122*($G122*('Base Data'!$I122+'Base Data'!$J122)/30)+($H122*'Base Data'!R122)</f>
        <v>0</v>
      </c>
      <c r="S122" s="31">
        <f>'LCR Weights'!$N122*($G122*('Base Data'!$I122+'Base Data'!$J122)/30)+($H122*'Base Data'!S122)</f>
        <v>0</v>
      </c>
      <c r="T122" s="31">
        <f>'LCR Weights'!$N122*($G122*('Base Data'!$I122+'Base Data'!$J122)/30)+($H122*'Base Data'!T122)</f>
        <v>0</v>
      </c>
      <c r="U122" s="31">
        <f>'LCR Weights'!$N122*($G122*('Base Data'!$I122+'Base Data'!$J122)/30)+($H122*'Base Data'!U122)</f>
        <v>0</v>
      </c>
      <c r="V122" s="31">
        <f>'LCR Weights'!$N122*($G122*('Base Data'!$I122+'Base Data'!$J122)/30)+($H122*'Base Data'!V122)</f>
        <v>0</v>
      </c>
      <c r="W122" s="31">
        <f>'LCR Weights'!$N122*($G122*('Base Data'!$I122+'Base Data'!$J122)/30)+($H122*'Base Data'!W122)</f>
        <v>0</v>
      </c>
      <c r="X122" s="31">
        <f>'LCR Weights'!$N122*($G122*('Base Data'!$I122+'Base Data'!$J122)/30)+($H122*'Base Data'!X122)</f>
        <v>0</v>
      </c>
      <c r="Y122" s="31">
        <f>'LCR Weights'!$N122*($G122*('Base Data'!$I122+'Base Data'!$J122)/30)+($H122*'Base Data'!Y122)</f>
        <v>0</v>
      </c>
      <c r="Z122" s="31">
        <f>'LCR Weights'!$N122*($G122*('Base Data'!$I122+'Base Data'!$J122)/30)+($H122*'Base Data'!Z122)</f>
        <v>0</v>
      </c>
      <c r="AA122" s="31">
        <f>'LCR Weights'!$N122*($G122*('Base Data'!$I122+'Base Data'!$J122)/30)+($H122*'Base Data'!AA122)</f>
        <v>0</v>
      </c>
      <c r="AB122" s="31">
        <f>'LCR Weights'!$N122*($G122*('Base Data'!$I122+'Base Data'!$J122)/30)+($H122*'Base Data'!AB122)</f>
        <v>0</v>
      </c>
      <c r="AC122" s="31">
        <f>'LCR Weights'!$N122*($G122*('Base Data'!$I122+'Base Data'!$J122)/30)+($H122*'Base Data'!AC122)</f>
        <v>0</v>
      </c>
      <c r="AD122" s="31">
        <f>'LCR Weights'!$N122*($G122*('Base Data'!$I122+'Base Data'!$J122)/30)+($H122*'Base Data'!AD122)</f>
        <v>0</v>
      </c>
      <c r="AE122" s="31">
        <f>'LCR Weights'!$N122*($G122*('Base Data'!$I122+'Base Data'!$J122)/30)+($H122*'Base Data'!AE122)</f>
        <v>0</v>
      </c>
      <c r="AF122" s="31">
        <f>'LCR Weights'!$N122*($G122*('Base Data'!$I122+'Base Data'!$J122)/30)+($H122*'Base Data'!AF122)</f>
        <v>0</v>
      </c>
      <c r="AG122" s="31">
        <f>'LCR Weights'!$N122*($G122*('Base Data'!$I122+'Base Data'!$J122)/30)+($H122*'Base Data'!AG122)</f>
        <v>0</v>
      </c>
      <c r="AH122" s="31">
        <f>'LCR Weights'!$N122*($G122*('Base Data'!$I122+'Base Data'!$J122)/30)+($H122*'Base Data'!AH122)</f>
        <v>0</v>
      </c>
      <c r="AI122" s="31">
        <f>'LCR Weights'!$N122*($G122*('Base Data'!$I122+'Base Data'!$J122)/30)+($H122*'Base Data'!AI122)</f>
        <v>0</v>
      </c>
      <c r="AJ122" s="31">
        <f>'LCR Weights'!$N122*($G122*('Base Data'!$I122+'Base Data'!$J122)/30)+($H122*'Base Data'!AJ122)</f>
        <v>0</v>
      </c>
      <c r="AK122" s="31">
        <f>'LCR Weights'!$N122*($G122*('Base Data'!$I122+'Base Data'!$J122)/30)+($H122*'Base Data'!AK122)</f>
        <v>0</v>
      </c>
      <c r="AL122" s="31">
        <f>'LCR Weights'!$N122*($G122*('Base Data'!$I122+'Base Data'!$J122)/30)+($H122*'Base Data'!AL122)</f>
        <v>0</v>
      </c>
      <c r="AM122" s="31">
        <f>'LCR Weights'!$N122*($G122*('Base Data'!$I122+'Base Data'!$J122)/30)+($H122*'Base Data'!AM122)</f>
        <v>0</v>
      </c>
      <c r="AN122" s="31">
        <f>'LCR Weights'!$N122*($G122*('Base Data'!$I122+'Base Data'!$J122)/30)+($H122*'Base Data'!AN122)</f>
        <v>0</v>
      </c>
      <c r="AO122" s="758">
        <f>$H122*'Base Data'!AO122</f>
        <v>0</v>
      </c>
      <c r="AP122" s="758">
        <f>$H122*'Base Data'!AP122</f>
        <v>0</v>
      </c>
      <c r="AQ122" s="758">
        <f>$H122*'Base Data'!AQ122</f>
        <v>0</v>
      </c>
      <c r="AR122" s="758">
        <f>$H122*'Base Data'!AR122</f>
        <v>0</v>
      </c>
      <c r="AS122" s="758">
        <f>$H122*'Base Data'!AS122</f>
        <v>0</v>
      </c>
      <c r="AT122" s="758">
        <f>$H122*'Base Data'!AT122</f>
        <v>0</v>
      </c>
      <c r="AU122" s="758">
        <f>$H122*'Base Data'!AU122</f>
        <v>0</v>
      </c>
      <c r="AV122" s="758">
        <f>$H122*'Base Data'!AV122</f>
        <v>0</v>
      </c>
      <c r="AW122" s="758">
        <f>$H122*'Base Data'!AW122</f>
        <v>0</v>
      </c>
      <c r="AX122" s="758">
        <f>$H122*'Base Data'!AX122</f>
        <v>0</v>
      </c>
      <c r="AY122" s="758">
        <f>$H122*'Base Data'!AY122</f>
        <v>0</v>
      </c>
      <c r="AZ122" s="758">
        <f>$H122*'Base Data'!AZ122</f>
        <v>0</v>
      </c>
      <c r="BA122" s="758">
        <f>$H122*'Base Data'!BA122</f>
        <v>0</v>
      </c>
      <c r="BB122" s="758">
        <f>$H122*'Base Data'!BB122</f>
        <v>0</v>
      </c>
      <c r="BC122" s="758">
        <f>$H122*'Base Data'!BC122</f>
        <v>0</v>
      </c>
      <c r="BD122" s="758">
        <f>$H122*'Base Data'!BD122</f>
        <v>0</v>
      </c>
      <c r="BE122" s="758">
        <f>$H122*'Base Data'!BE122</f>
        <v>0</v>
      </c>
      <c r="BF122" s="758">
        <f>$H122*'Base Data'!BF122</f>
        <v>0</v>
      </c>
      <c r="BG122" s="758">
        <f>$H122*'Base Data'!BG122</f>
        <v>0</v>
      </c>
      <c r="BH122" s="758">
        <f>$H122*'Base Data'!BH122</f>
        <v>0</v>
      </c>
      <c r="BI122" s="758">
        <f>$H122*'Base Data'!BI122</f>
        <v>0</v>
      </c>
      <c r="BJ122" s="758">
        <f>$H122*'Base Data'!BJ122</f>
        <v>0</v>
      </c>
      <c r="BK122" s="758">
        <f>$H122*'Base Data'!BK122</f>
        <v>0</v>
      </c>
      <c r="BL122" s="758">
        <f>$H122*'Base Data'!BL122</f>
        <v>0</v>
      </c>
      <c r="BM122" s="758">
        <f>$H122*'Base Data'!BM122</f>
        <v>0</v>
      </c>
      <c r="BN122" s="758">
        <f>$H122*'Base Data'!BN122</f>
        <v>0</v>
      </c>
      <c r="BO122" s="758">
        <f>$H122*'Base Data'!BO122</f>
        <v>0</v>
      </c>
      <c r="BP122" s="758">
        <f>$H122*'Base Data'!BP122</f>
        <v>0</v>
      </c>
      <c r="BQ122" s="758">
        <f>$H122*'Base Data'!BQ122</f>
        <v>0</v>
      </c>
      <c r="BR122" s="758">
        <f>$H122*'Base Data'!BR122</f>
        <v>0</v>
      </c>
      <c r="BS122" s="758">
        <f>$H122*'Base Data'!BS122</f>
        <v>0</v>
      </c>
      <c r="BT122" s="758">
        <f>$H122*'Base Data'!BT122</f>
        <v>0</v>
      </c>
      <c r="BU122" s="758">
        <f>$H122*'Base Data'!BU122</f>
        <v>0</v>
      </c>
      <c r="BV122" s="758">
        <f>$H122*'Base Data'!BV122</f>
        <v>0</v>
      </c>
      <c r="BW122" s="758">
        <f>$H122*'Base Data'!BW122</f>
        <v>0</v>
      </c>
      <c r="BX122" s="758">
        <f>$H122*'Base Data'!BX122</f>
        <v>0</v>
      </c>
      <c r="BY122" s="758">
        <f>$H122*'Base Data'!BY122</f>
        <v>0</v>
      </c>
      <c r="BZ122" s="758">
        <f>$H122*'Base Data'!BZ122</f>
        <v>0</v>
      </c>
      <c r="CA122" s="758">
        <f>$H122*'Base Data'!CA122</f>
        <v>0</v>
      </c>
      <c r="CB122" s="758">
        <f>$H122*'Base Data'!CB122</f>
        <v>0</v>
      </c>
      <c r="CC122" s="758">
        <f>$H122*'Base Data'!CC122</f>
        <v>0</v>
      </c>
      <c r="CD122" s="758">
        <f>$H122*'Base Data'!CD122</f>
        <v>0</v>
      </c>
      <c r="CE122" s="758">
        <f>$H122*'Base Data'!CE122</f>
        <v>0</v>
      </c>
      <c r="CF122" s="758">
        <f>$H122*'Base Data'!CF122</f>
        <v>0</v>
      </c>
      <c r="CG122" s="758">
        <f>$H122*'Base Data'!CG122</f>
        <v>0</v>
      </c>
      <c r="CH122" s="758">
        <f>$H122*'Base Data'!CH122</f>
        <v>0</v>
      </c>
      <c r="CI122" s="758">
        <f>$H122*'Base Data'!CI122</f>
        <v>0</v>
      </c>
      <c r="CJ122" s="758">
        <f>$H122*'Base Data'!CJ122</f>
        <v>0</v>
      </c>
      <c r="CK122" s="758">
        <f>$H122*'Base Data'!CK122</f>
        <v>0</v>
      </c>
      <c r="CL122" s="758">
        <f>$H122*'Base Data'!CL122</f>
        <v>0</v>
      </c>
      <c r="CM122" s="758">
        <f>$H122*'Base Data'!CM122</f>
        <v>0</v>
      </c>
      <c r="CN122" s="758">
        <f>$H122*'Base Data'!CN122</f>
        <v>0</v>
      </c>
      <c r="CO122" s="758">
        <f>$H122*'Base Data'!CO122</f>
        <v>0</v>
      </c>
      <c r="CP122" s="758">
        <f>$H122*'Base Data'!CP122</f>
        <v>0</v>
      </c>
      <c r="CQ122" s="758">
        <f>$H122*'Base Data'!CQ122</f>
        <v>0</v>
      </c>
      <c r="CR122" s="758">
        <f>$H122*'Base Data'!CR122</f>
        <v>0</v>
      </c>
      <c r="CS122" s="758">
        <f>$H122*'Base Data'!CS122</f>
        <v>0</v>
      </c>
      <c r="CT122" s="758">
        <f>$H122*'Base Data'!CT122</f>
        <v>0</v>
      </c>
      <c r="CU122" s="758">
        <f>$H122*'Base Data'!CU122</f>
        <v>0</v>
      </c>
      <c r="CV122" s="758">
        <f>$H122*'Base Data'!CV122</f>
        <v>0</v>
      </c>
      <c r="CW122" s="758">
        <f>$H122*'Base Data'!CW122</f>
        <v>0</v>
      </c>
      <c r="CX122" s="758">
        <f>$H122*'Base Data'!CX122</f>
        <v>0</v>
      </c>
      <c r="CY122" s="758">
        <f>$H122*'Base Data'!CY122</f>
        <v>0</v>
      </c>
      <c r="CZ122" s="758">
        <f>$H122*'Base Data'!CZ122</f>
        <v>0</v>
      </c>
      <c r="DA122" s="758">
        <f>$H122*'Base Data'!DA122</f>
        <v>0</v>
      </c>
      <c r="DB122" s="758">
        <f>$H122*'Base Data'!DB122</f>
        <v>0</v>
      </c>
      <c r="DC122" s="758">
        <f>$H122*'Base Data'!DC122</f>
        <v>0</v>
      </c>
      <c r="DD122" s="758">
        <f>$H122*'Base Data'!DD122</f>
        <v>0</v>
      </c>
      <c r="DE122" s="758">
        <f>$H122*'Base Data'!DE122</f>
        <v>0</v>
      </c>
      <c r="DF122" s="758">
        <f>$H122*'Base Data'!DF122</f>
        <v>0</v>
      </c>
      <c r="DG122" s="758">
        <f>$H122*'Base Data'!DG122</f>
        <v>0</v>
      </c>
      <c r="DH122" s="758">
        <f>$H122*'Base Data'!DH122</f>
        <v>0</v>
      </c>
      <c r="DI122" s="758">
        <f>$H122*'Base Data'!DI122</f>
        <v>0</v>
      </c>
      <c r="DJ122" s="758">
        <f>$H122*'Base Data'!DJ122</f>
        <v>0</v>
      </c>
      <c r="DK122" s="758">
        <f>$H122*'Base Data'!DK122</f>
        <v>0</v>
      </c>
      <c r="DL122" s="519">
        <f>$H122*'Base Data'!DL122</f>
        <v>0</v>
      </c>
    </row>
    <row r="123" spans="1:116" s="206" customFormat="1" ht="19.5" customHeight="1">
      <c r="A123" s="207">
        <f>'LCR Weights'!N123</f>
        <v>0</v>
      </c>
      <c r="B123" s="207"/>
      <c r="C123" s="73"/>
      <c r="D123" s="795" t="s">
        <v>594</v>
      </c>
      <c r="E123" s="798" t="s">
        <v>801</v>
      </c>
      <c r="F123" s="234" t="s">
        <v>100</v>
      </c>
      <c r="G123" s="811">
        <f>'LCR Weights'!M123</f>
        <v>0</v>
      </c>
      <c r="H123" s="811">
        <f>IF(Metrics!$I$7="Reported weights",'LCR Weights'!H123,'LCR Weights'!K123)</f>
        <v>0</v>
      </c>
      <c r="I123" s="518"/>
      <c r="J123" s="758">
        <f>IF('LCR Weights'!$N123=0,1,0)*('Base Data'!J123+'Base Data'!I123)*G123</f>
        <v>0</v>
      </c>
      <c r="K123" s="31">
        <f>'LCR Weights'!$N123*($G123*('Base Data'!$I123+'Base Data'!$J123)/30)+($H123*'Base Data'!K123)</f>
        <v>0</v>
      </c>
      <c r="L123" s="31">
        <f>'LCR Weights'!$N123*($G123*('Base Data'!$I123+'Base Data'!$J123)/30)+($H123*'Base Data'!L123)</f>
        <v>0</v>
      </c>
      <c r="M123" s="31">
        <f>'LCR Weights'!$N123*($G123*('Base Data'!$I123+'Base Data'!$J123)/30)+($H123*'Base Data'!M123)</f>
        <v>0</v>
      </c>
      <c r="N123" s="31">
        <f>'LCR Weights'!$N123*($G123*('Base Data'!$I123+'Base Data'!$J123)/30)+($H123*'Base Data'!N123)</f>
        <v>0</v>
      </c>
      <c r="O123" s="31">
        <f>'LCR Weights'!$N123*($G123*('Base Data'!$I123+'Base Data'!$J123)/30)+($H123*'Base Data'!O123)</f>
        <v>0</v>
      </c>
      <c r="P123" s="31">
        <f>'LCR Weights'!$N123*($G123*('Base Data'!$I123+'Base Data'!$J123)/30)+($H123*'Base Data'!P123)</f>
        <v>0</v>
      </c>
      <c r="Q123" s="31">
        <f>'LCR Weights'!$N123*($G123*('Base Data'!$I123+'Base Data'!$J123)/30)+($H123*'Base Data'!Q123)</f>
        <v>0</v>
      </c>
      <c r="R123" s="31">
        <f>'LCR Weights'!$N123*($G123*('Base Data'!$I123+'Base Data'!$J123)/30)+($H123*'Base Data'!R123)</f>
        <v>0</v>
      </c>
      <c r="S123" s="31">
        <f>'LCR Weights'!$N123*($G123*('Base Data'!$I123+'Base Data'!$J123)/30)+($H123*'Base Data'!S123)</f>
        <v>0</v>
      </c>
      <c r="T123" s="31">
        <f>'LCR Weights'!$N123*($G123*('Base Data'!$I123+'Base Data'!$J123)/30)+($H123*'Base Data'!T123)</f>
        <v>0</v>
      </c>
      <c r="U123" s="31">
        <f>'LCR Weights'!$N123*($G123*('Base Data'!$I123+'Base Data'!$J123)/30)+($H123*'Base Data'!U123)</f>
        <v>0</v>
      </c>
      <c r="V123" s="31">
        <f>'LCR Weights'!$N123*($G123*('Base Data'!$I123+'Base Data'!$J123)/30)+($H123*'Base Data'!V123)</f>
        <v>0</v>
      </c>
      <c r="W123" s="31">
        <f>'LCR Weights'!$N123*($G123*('Base Data'!$I123+'Base Data'!$J123)/30)+($H123*'Base Data'!W123)</f>
        <v>0</v>
      </c>
      <c r="X123" s="31">
        <f>'LCR Weights'!$N123*($G123*('Base Data'!$I123+'Base Data'!$J123)/30)+($H123*'Base Data'!X123)</f>
        <v>0</v>
      </c>
      <c r="Y123" s="31">
        <f>'LCR Weights'!$N123*($G123*('Base Data'!$I123+'Base Data'!$J123)/30)+($H123*'Base Data'!Y123)</f>
        <v>0</v>
      </c>
      <c r="Z123" s="31">
        <f>'LCR Weights'!$N123*($G123*('Base Data'!$I123+'Base Data'!$J123)/30)+($H123*'Base Data'!Z123)</f>
        <v>0</v>
      </c>
      <c r="AA123" s="31">
        <f>'LCR Weights'!$N123*($G123*('Base Data'!$I123+'Base Data'!$J123)/30)+($H123*'Base Data'!AA123)</f>
        <v>0</v>
      </c>
      <c r="AB123" s="31">
        <f>'LCR Weights'!$N123*($G123*('Base Data'!$I123+'Base Data'!$J123)/30)+($H123*'Base Data'!AB123)</f>
        <v>0</v>
      </c>
      <c r="AC123" s="31">
        <f>'LCR Weights'!$N123*($G123*('Base Data'!$I123+'Base Data'!$J123)/30)+($H123*'Base Data'!AC123)</f>
        <v>0</v>
      </c>
      <c r="AD123" s="31">
        <f>'LCR Weights'!$N123*($G123*('Base Data'!$I123+'Base Data'!$J123)/30)+($H123*'Base Data'!AD123)</f>
        <v>0</v>
      </c>
      <c r="AE123" s="31">
        <f>'LCR Weights'!$N123*($G123*('Base Data'!$I123+'Base Data'!$J123)/30)+($H123*'Base Data'!AE123)</f>
        <v>0</v>
      </c>
      <c r="AF123" s="31">
        <f>'LCR Weights'!$N123*($G123*('Base Data'!$I123+'Base Data'!$J123)/30)+($H123*'Base Data'!AF123)</f>
        <v>0</v>
      </c>
      <c r="AG123" s="31">
        <f>'LCR Weights'!$N123*($G123*('Base Data'!$I123+'Base Data'!$J123)/30)+($H123*'Base Data'!AG123)</f>
        <v>0</v>
      </c>
      <c r="AH123" s="31">
        <f>'LCR Weights'!$N123*($G123*('Base Data'!$I123+'Base Data'!$J123)/30)+($H123*'Base Data'!AH123)</f>
        <v>0</v>
      </c>
      <c r="AI123" s="31">
        <f>'LCR Weights'!$N123*($G123*('Base Data'!$I123+'Base Data'!$J123)/30)+($H123*'Base Data'!AI123)</f>
        <v>0</v>
      </c>
      <c r="AJ123" s="31">
        <f>'LCR Weights'!$N123*($G123*('Base Data'!$I123+'Base Data'!$J123)/30)+($H123*'Base Data'!AJ123)</f>
        <v>0</v>
      </c>
      <c r="AK123" s="31">
        <f>'LCR Weights'!$N123*($G123*('Base Data'!$I123+'Base Data'!$J123)/30)+($H123*'Base Data'!AK123)</f>
        <v>0</v>
      </c>
      <c r="AL123" s="31">
        <f>'LCR Weights'!$N123*($G123*('Base Data'!$I123+'Base Data'!$J123)/30)+($H123*'Base Data'!AL123)</f>
        <v>0</v>
      </c>
      <c r="AM123" s="31">
        <f>'LCR Weights'!$N123*($G123*('Base Data'!$I123+'Base Data'!$J123)/30)+($H123*'Base Data'!AM123)</f>
        <v>0</v>
      </c>
      <c r="AN123" s="31">
        <f>'LCR Weights'!$N123*($G123*('Base Data'!$I123+'Base Data'!$J123)/30)+($H123*'Base Data'!AN123)</f>
        <v>0</v>
      </c>
      <c r="AO123" s="758">
        <f>$H123*'Base Data'!AO123</f>
        <v>0</v>
      </c>
      <c r="AP123" s="758">
        <f>$H123*'Base Data'!AP123</f>
        <v>0</v>
      </c>
      <c r="AQ123" s="758">
        <f>$H123*'Base Data'!AQ123</f>
        <v>0</v>
      </c>
      <c r="AR123" s="758">
        <f>$H123*'Base Data'!AR123</f>
        <v>0</v>
      </c>
      <c r="AS123" s="758">
        <f>$H123*'Base Data'!AS123</f>
        <v>0</v>
      </c>
      <c r="AT123" s="758">
        <f>$H123*'Base Data'!AT123</f>
        <v>0</v>
      </c>
      <c r="AU123" s="758">
        <f>$H123*'Base Data'!AU123</f>
        <v>0</v>
      </c>
      <c r="AV123" s="758">
        <f>$H123*'Base Data'!AV123</f>
        <v>0</v>
      </c>
      <c r="AW123" s="758">
        <f>$H123*'Base Data'!AW123</f>
        <v>0</v>
      </c>
      <c r="AX123" s="758">
        <f>$H123*'Base Data'!AX123</f>
        <v>0</v>
      </c>
      <c r="AY123" s="758">
        <f>$H123*'Base Data'!AY123</f>
        <v>0</v>
      </c>
      <c r="AZ123" s="758">
        <f>$H123*'Base Data'!AZ123</f>
        <v>0</v>
      </c>
      <c r="BA123" s="758">
        <f>$H123*'Base Data'!BA123</f>
        <v>0</v>
      </c>
      <c r="BB123" s="758">
        <f>$H123*'Base Data'!BB123</f>
        <v>0</v>
      </c>
      <c r="BC123" s="758">
        <f>$H123*'Base Data'!BC123</f>
        <v>0</v>
      </c>
      <c r="BD123" s="758">
        <f>$H123*'Base Data'!BD123</f>
        <v>0</v>
      </c>
      <c r="BE123" s="758">
        <f>$H123*'Base Data'!BE123</f>
        <v>0</v>
      </c>
      <c r="BF123" s="758">
        <f>$H123*'Base Data'!BF123</f>
        <v>0</v>
      </c>
      <c r="BG123" s="758">
        <f>$H123*'Base Data'!BG123</f>
        <v>0</v>
      </c>
      <c r="BH123" s="758">
        <f>$H123*'Base Data'!BH123</f>
        <v>0</v>
      </c>
      <c r="BI123" s="758">
        <f>$H123*'Base Data'!BI123</f>
        <v>0</v>
      </c>
      <c r="BJ123" s="758">
        <f>$H123*'Base Data'!BJ123</f>
        <v>0</v>
      </c>
      <c r="BK123" s="758">
        <f>$H123*'Base Data'!BK123</f>
        <v>0</v>
      </c>
      <c r="BL123" s="758">
        <f>$H123*'Base Data'!BL123</f>
        <v>0</v>
      </c>
      <c r="BM123" s="758">
        <f>$H123*'Base Data'!BM123</f>
        <v>0</v>
      </c>
      <c r="BN123" s="758">
        <f>$H123*'Base Data'!BN123</f>
        <v>0</v>
      </c>
      <c r="BO123" s="758">
        <f>$H123*'Base Data'!BO123</f>
        <v>0</v>
      </c>
      <c r="BP123" s="758">
        <f>$H123*'Base Data'!BP123</f>
        <v>0</v>
      </c>
      <c r="BQ123" s="758">
        <f>$H123*'Base Data'!BQ123</f>
        <v>0</v>
      </c>
      <c r="BR123" s="758">
        <f>$H123*'Base Data'!BR123</f>
        <v>0</v>
      </c>
      <c r="BS123" s="758">
        <f>$H123*'Base Data'!BS123</f>
        <v>0</v>
      </c>
      <c r="BT123" s="758">
        <f>$H123*'Base Data'!BT123</f>
        <v>0</v>
      </c>
      <c r="BU123" s="758">
        <f>$H123*'Base Data'!BU123</f>
        <v>0</v>
      </c>
      <c r="BV123" s="758">
        <f>$H123*'Base Data'!BV123</f>
        <v>0</v>
      </c>
      <c r="BW123" s="758">
        <f>$H123*'Base Data'!BW123</f>
        <v>0</v>
      </c>
      <c r="BX123" s="758">
        <f>$H123*'Base Data'!BX123</f>
        <v>0</v>
      </c>
      <c r="BY123" s="758">
        <f>$H123*'Base Data'!BY123</f>
        <v>0</v>
      </c>
      <c r="BZ123" s="758">
        <f>$H123*'Base Data'!BZ123</f>
        <v>0</v>
      </c>
      <c r="CA123" s="758">
        <f>$H123*'Base Data'!CA123</f>
        <v>0</v>
      </c>
      <c r="CB123" s="758">
        <f>$H123*'Base Data'!CB123</f>
        <v>0</v>
      </c>
      <c r="CC123" s="758">
        <f>$H123*'Base Data'!CC123</f>
        <v>0</v>
      </c>
      <c r="CD123" s="758">
        <f>$H123*'Base Data'!CD123</f>
        <v>0</v>
      </c>
      <c r="CE123" s="758">
        <f>$H123*'Base Data'!CE123</f>
        <v>0</v>
      </c>
      <c r="CF123" s="758">
        <f>$H123*'Base Data'!CF123</f>
        <v>0</v>
      </c>
      <c r="CG123" s="758">
        <f>$H123*'Base Data'!CG123</f>
        <v>0</v>
      </c>
      <c r="CH123" s="758">
        <f>$H123*'Base Data'!CH123</f>
        <v>0</v>
      </c>
      <c r="CI123" s="758">
        <f>$H123*'Base Data'!CI123</f>
        <v>0</v>
      </c>
      <c r="CJ123" s="758">
        <f>$H123*'Base Data'!CJ123</f>
        <v>0</v>
      </c>
      <c r="CK123" s="758">
        <f>$H123*'Base Data'!CK123</f>
        <v>0</v>
      </c>
      <c r="CL123" s="758">
        <f>$H123*'Base Data'!CL123</f>
        <v>0</v>
      </c>
      <c r="CM123" s="758">
        <f>$H123*'Base Data'!CM123</f>
        <v>0</v>
      </c>
      <c r="CN123" s="758">
        <f>$H123*'Base Data'!CN123</f>
        <v>0</v>
      </c>
      <c r="CO123" s="758">
        <f>$H123*'Base Data'!CO123</f>
        <v>0</v>
      </c>
      <c r="CP123" s="758">
        <f>$H123*'Base Data'!CP123</f>
        <v>0</v>
      </c>
      <c r="CQ123" s="758">
        <f>$H123*'Base Data'!CQ123</f>
        <v>0</v>
      </c>
      <c r="CR123" s="758">
        <f>$H123*'Base Data'!CR123</f>
        <v>0</v>
      </c>
      <c r="CS123" s="758">
        <f>$H123*'Base Data'!CS123</f>
        <v>0</v>
      </c>
      <c r="CT123" s="758">
        <f>$H123*'Base Data'!CT123</f>
        <v>0</v>
      </c>
      <c r="CU123" s="758">
        <f>$H123*'Base Data'!CU123</f>
        <v>0</v>
      </c>
      <c r="CV123" s="758">
        <f>$H123*'Base Data'!CV123</f>
        <v>0</v>
      </c>
      <c r="CW123" s="758">
        <f>$H123*'Base Data'!CW123</f>
        <v>0</v>
      </c>
      <c r="CX123" s="758">
        <f>$H123*'Base Data'!CX123</f>
        <v>0</v>
      </c>
      <c r="CY123" s="758">
        <f>$H123*'Base Data'!CY123</f>
        <v>0</v>
      </c>
      <c r="CZ123" s="758">
        <f>$H123*'Base Data'!CZ123</f>
        <v>0</v>
      </c>
      <c r="DA123" s="758">
        <f>$H123*'Base Data'!DA123</f>
        <v>0</v>
      </c>
      <c r="DB123" s="758">
        <f>$H123*'Base Data'!DB123</f>
        <v>0</v>
      </c>
      <c r="DC123" s="758">
        <f>$H123*'Base Data'!DC123</f>
        <v>0</v>
      </c>
      <c r="DD123" s="758">
        <f>$H123*'Base Data'!DD123</f>
        <v>0</v>
      </c>
      <c r="DE123" s="758">
        <f>$H123*'Base Data'!DE123</f>
        <v>0</v>
      </c>
      <c r="DF123" s="758">
        <f>$H123*'Base Data'!DF123</f>
        <v>0</v>
      </c>
      <c r="DG123" s="758">
        <f>$H123*'Base Data'!DG123</f>
        <v>0</v>
      </c>
      <c r="DH123" s="758">
        <f>$H123*'Base Data'!DH123</f>
        <v>0</v>
      </c>
      <c r="DI123" s="758">
        <f>$H123*'Base Data'!DI123</f>
        <v>0</v>
      </c>
      <c r="DJ123" s="758">
        <f>$H123*'Base Data'!DJ123</f>
        <v>0</v>
      </c>
      <c r="DK123" s="758">
        <f>$H123*'Base Data'!DK123</f>
        <v>0</v>
      </c>
      <c r="DL123" s="519">
        <f>$H123*'Base Data'!DL123</f>
        <v>0</v>
      </c>
    </row>
    <row r="124" spans="1:116" s="206" customFormat="1" ht="19.5" customHeight="1">
      <c r="A124" s="207">
        <f>'LCR Weights'!N124</f>
        <v>0</v>
      </c>
      <c r="B124" s="207"/>
      <c r="C124" s="73"/>
      <c r="D124" s="795"/>
      <c r="E124" s="798"/>
      <c r="F124" s="231" t="s">
        <v>948</v>
      </c>
      <c r="G124" s="811">
        <f>'LCR Weights'!M124</f>
        <v>0</v>
      </c>
      <c r="H124" s="811">
        <f>IF(Metrics!$I$7="Reported weights",'LCR Weights'!H124,'LCR Weights'!K124)</f>
        <v>0</v>
      </c>
      <c r="I124" s="518"/>
      <c r="J124" s="758">
        <f>IF('LCR Weights'!$N124=0,1,0)*('Base Data'!J124+'Base Data'!I124)*G124</f>
        <v>0</v>
      </c>
      <c r="K124" s="31">
        <f>'LCR Weights'!$N124*($G124*('Base Data'!$I124+'Base Data'!$J124)/30)+($H124*'Base Data'!K124)</f>
        <v>0</v>
      </c>
      <c r="L124" s="31">
        <f>'LCR Weights'!$N124*($G124*('Base Data'!$I124+'Base Data'!$J124)/30)+($H124*'Base Data'!L124)</f>
        <v>0</v>
      </c>
      <c r="M124" s="31">
        <f>'LCR Weights'!$N124*($G124*('Base Data'!$I124+'Base Data'!$J124)/30)+($H124*'Base Data'!M124)</f>
        <v>0</v>
      </c>
      <c r="N124" s="31">
        <f>'LCR Weights'!$N124*($G124*('Base Data'!$I124+'Base Data'!$J124)/30)+($H124*'Base Data'!N124)</f>
        <v>0</v>
      </c>
      <c r="O124" s="31">
        <f>'LCR Weights'!$N124*($G124*('Base Data'!$I124+'Base Data'!$J124)/30)+($H124*'Base Data'!O124)</f>
        <v>0</v>
      </c>
      <c r="P124" s="31">
        <f>'LCR Weights'!$N124*($G124*('Base Data'!$I124+'Base Data'!$J124)/30)+($H124*'Base Data'!P124)</f>
        <v>0</v>
      </c>
      <c r="Q124" s="31">
        <f>'LCR Weights'!$N124*($G124*('Base Data'!$I124+'Base Data'!$J124)/30)+($H124*'Base Data'!Q124)</f>
        <v>0</v>
      </c>
      <c r="R124" s="31">
        <f>'LCR Weights'!$N124*($G124*('Base Data'!$I124+'Base Data'!$J124)/30)+($H124*'Base Data'!R124)</f>
        <v>0</v>
      </c>
      <c r="S124" s="31">
        <f>'LCR Weights'!$N124*($G124*('Base Data'!$I124+'Base Data'!$J124)/30)+($H124*'Base Data'!S124)</f>
        <v>0</v>
      </c>
      <c r="T124" s="31">
        <f>'LCR Weights'!$N124*($G124*('Base Data'!$I124+'Base Data'!$J124)/30)+($H124*'Base Data'!T124)</f>
        <v>0</v>
      </c>
      <c r="U124" s="31">
        <f>'LCR Weights'!$N124*($G124*('Base Data'!$I124+'Base Data'!$J124)/30)+($H124*'Base Data'!U124)</f>
        <v>0</v>
      </c>
      <c r="V124" s="31">
        <f>'LCR Weights'!$N124*($G124*('Base Data'!$I124+'Base Data'!$J124)/30)+($H124*'Base Data'!V124)</f>
        <v>0</v>
      </c>
      <c r="W124" s="31">
        <f>'LCR Weights'!$N124*($G124*('Base Data'!$I124+'Base Data'!$J124)/30)+($H124*'Base Data'!W124)</f>
        <v>0</v>
      </c>
      <c r="X124" s="31">
        <f>'LCR Weights'!$N124*($G124*('Base Data'!$I124+'Base Data'!$J124)/30)+($H124*'Base Data'!X124)</f>
        <v>0</v>
      </c>
      <c r="Y124" s="31">
        <f>'LCR Weights'!$N124*($G124*('Base Data'!$I124+'Base Data'!$J124)/30)+($H124*'Base Data'!Y124)</f>
        <v>0</v>
      </c>
      <c r="Z124" s="31">
        <f>'LCR Weights'!$N124*($G124*('Base Data'!$I124+'Base Data'!$J124)/30)+($H124*'Base Data'!Z124)</f>
        <v>0</v>
      </c>
      <c r="AA124" s="31">
        <f>'LCR Weights'!$N124*($G124*('Base Data'!$I124+'Base Data'!$J124)/30)+($H124*'Base Data'!AA124)</f>
        <v>0</v>
      </c>
      <c r="AB124" s="31">
        <f>'LCR Weights'!$N124*($G124*('Base Data'!$I124+'Base Data'!$J124)/30)+($H124*'Base Data'!AB124)</f>
        <v>0</v>
      </c>
      <c r="AC124" s="31">
        <f>'LCR Weights'!$N124*($G124*('Base Data'!$I124+'Base Data'!$J124)/30)+($H124*'Base Data'!AC124)</f>
        <v>0</v>
      </c>
      <c r="AD124" s="31">
        <f>'LCR Weights'!$N124*($G124*('Base Data'!$I124+'Base Data'!$J124)/30)+($H124*'Base Data'!AD124)</f>
        <v>0</v>
      </c>
      <c r="AE124" s="31">
        <f>'LCR Weights'!$N124*($G124*('Base Data'!$I124+'Base Data'!$J124)/30)+($H124*'Base Data'!AE124)</f>
        <v>0</v>
      </c>
      <c r="AF124" s="31">
        <f>'LCR Weights'!$N124*($G124*('Base Data'!$I124+'Base Data'!$J124)/30)+($H124*'Base Data'!AF124)</f>
        <v>0</v>
      </c>
      <c r="AG124" s="31">
        <f>'LCR Weights'!$N124*($G124*('Base Data'!$I124+'Base Data'!$J124)/30)+($H124*'Base Data'!AG124)</f>
        <v>0</v>
      </c>
      <c r="AH124" s="31">
        <f>'LCR Weights'!$N124*($G124*('Base Data'!$I124+'Base Data'!$J124)/30)+($H124*'Base Data'!AH124)</f>
        <v>0</v>
      </c>
      <c r="AI124" s="31">
        <f>'LCR Weights'!$N124*($G124*('Base Data'!$I124+'Base Data'!$J124)/30)+($H124*'Base Data'!AI124)</f>
        <v>0</v>
      </c>
      <c r="AJ124" s="31">
        <f>'LCR Weights'!$N124*($G124*('Base Data'!$I124+'Base Data'!$J124)/30)+($H124*'Base Data'!AJ124)</f>
        <v>0</v>
      </c>
      <c r="AK124" s="31">
        <f>'LCR Weights'!$N124*($G124*('Base Data'!$I124+'Base Data'!$J124)/30)+($H124*'Base Data'!AK124)</f>
        <v>0</v>
      </c>
      <c r="AL124" s="31">
        <f>'LCR Weights'!$N124*($G124*('Base Data'!$I124+'Base Data'!$J124)/30)+($H124*'Base Data'!AL124)</f>
        <v>0</v>
      </c>
      <c r="AM124" s="31">
        <f>'LCR Weights'!$N124*($G124*('Base Data'!$I124+'Base Data'!$J124)/30)+($H124*'Base Data'!AM124)</f>
        <v>0</v>
      </c>
      <c r="AN124" s="31">
        <f>'LCR Weights'!$N124*($G124*('Base Data'!$I124+'Base Data'!$J124)/30)+($H124*'Base Data'!AN124)</f>
        <v>0</v>
      </c>
      <c r="AO124" s="758">
        <f>$H124*'Base Data'!AO124</f>
        <v>0</v>
      </c>
      <c r="AP124" s="758">
        <f>$H124*'Base Data'!AP124</f>
        <v>0</v>
      </c>
      <c r="AQ124" s="758">
        <f>$H124*'Base Data'!AQ124</f>
        <v>0</v>
      </c>
      <c r="AR124" s="758">
        <f>$H124*'Base Data'!AR124</f>
        <v>0</v>
      </c>
      <c r="AS124" s="758">
        <f>$H124*'Base Data'!AS124</f>
        <v>0</v>
      </c>
      <c r="AT124" s="758">
        <f>$H124*'Base Data'!AT124</f>
        <v>0</v>
      </c>
      <c r="AU124" s="758">
        <f>$H124*'Base Data'!AU124</f>
        <v>0</v>
      </c>
      <c r="AV124" s="758">
        <f>$H124*'Base Data'!AV124</f>
        <v>0</v>
      </c>
      <c r="AW124" s="758">
        <f>$H124*'Base Data'!AW124</f>
        <v>0</v>
      </c>
      <c r="AX124" s="758">
        <f>$H124*'Base Data'!AX124</f>
        <v>0</v>
      </c>
      <c r="AY124" s="758">
        <f>$H124*'Base Data'!AY124</f>
        <v>0</v>
      </c>
      <c r="AZ124" s="758">
        <f>$H124*'Base Data'!AZ124</f>
        <v>0</v>
      </c>
      <c r="BA124" s="758">
        <f>$H124*'Base Data'!BA124</f>
        <v>0</v>
      </c>
      <c r="BB124" s="758">
        <f>$H124*'Base Data'!BB124</f>
        <v>0</v>
      </c>
      <c r="BC124" s="758">
        <f>$H124*'Base Data'!BC124</f>
        <v>0</v>
      </c>
      <c r="BD124" s="758">
        <f>$H124*'Base Data'!BD124</f>
        <v>0</v>
      </c>
      <c r="BE124" s="758">
        <f>$H124*'Base Data'!BE124</f>
        <v>0</v>
      </c>
      <c r="BF124" s="758">
        <f>$H124*'Base Data'!BF124</f>
        <v>0</v>
      </c>
      <c r="BG124" s="758">
        <f>$H124*'Base Data'!BG124</f>
        <v>0</v>
      </c>
      <c r="BH124" s="758">
        <f>$H124*'Base Data'!BH124</f>
        <v>0</v>
      </c>
      <c r="BI124" s="758">
        <f>$H124*'Base Data'!BI124</f>
        <v>0</v>
      </c>
      <c r="BJ124" s="758">
        <f>$H124*'Base Data'!BJ124</f>
        <v>0</v>
      </c>
      <c r="BK124" s="758">
        <f>$H124*'Base Data'!BK124</f>
        <v>0</v>
      </c>
      <c r="BL124" s="758">
        <f>$H124*'Base Data'!BL124</f>
        <v>0</v>
      </c>
      <c r="BM124" s="758">
        <f>$H124*'Base Data'!BM124</f>
        <v>0</v>
      </c>
      <c r="BN124" s="758">
        <f>$H124*'Base Data'!BN124</f>
        <v>0</v>
      </c>
      <c r="BO124" s="758">
        <f>$H124*'Base Data'!BO124</f>
        <v>0</v>
      </c>
      <c r="BP124" s="758">
        <f>$H124*'Base Data'!BP124</f>
        <v>0</v>
      </c>
      <c r="BQ124" s="758">
        <f>$H124*'Base Data'!BQ124</f>
        <v>0</v>
      </c>
      <c r="BR124" s="758">
        <f>$H124*'Base Data'!BR124</f>
        <v>0</v>
      </c>
      <c r="BS124" s="758">
        <f>$H124*'Base Data'!BS124</f>
        <v>0</v>
      </c>
      <c r="BT124" s="758">
        <f>$H124*'Base Data'!BT124</f>
        <v>0</v>
      </c>
      <c r="BU124" s="758">
        <f>$H124*'Base Data'!BU124</f>
        <v>0</v>
      </c>
      <c r="BV124" s="758">
        <f>$H124*'Base Data'!BV124</f>
        <v>0</v>
      </c>
      <c r="BW124" s="758">
        <f>$H124*'Base Data'!BW124</f>
        <v>0</v>
      </c>
      <c r="BX124" s="758">
        <f>$H124*'Base Data'!BX124</f>
        <v>0</v>
      </c>
      <c r="BY124" s="758">
        <f>$H124*'Base Data'!BY124</f>
        <v>0</v>
      </c>
      <c r="BZ124" s="758">
        <f>$H124*'Base Data'!BZ124</f>
        <v>0</v>
      </c>
      <c r="CA124" s="758">
        <f>$H124*'Base Data'!CA124</f>
        <v>0</v>
      </c>
      <c r="CB124" s="758">
        <f>$H124*'Base Data'!CB124</f>
        <v>0</v>
      </c>
      <c r="CC124" s="758">
        <f>$H124*'Base Data'!CC124</f>
        <v>0</v>
      </c>
      <c r="CD124" s="758">
        <f>$H124*'Base Data'!CD124</f>
        <v>0</v>
      </c>
      <c r="CE124" s="758">
        <f>$H124*'Base Data'!CE124</f>
        <v>0</v>
      </c>
      <c r="CF124" s="758">
        <f>$H124*'Base Data'!CF124</f>
        <v>0</v>
      </c>
      <c r="CG124" s="758">
        <f>$H124*'Base Data'!CG124</f>
        <v>0</v>
      </c>
      <c r="CH124" s="758">
        <f>$H124*'Base Data'!CH124</f>
        <v>0</v>
      </c>
      <c r="CI124" s="758">
        <f>$H124*'Base Data'!CI124</f>
        <v>0</v>
      </c>
      <c r="CJ124" s="758">
        <f>$H124*'Base Data'!CJ124</f>
        <v>0</v>
      </c>
      <c r="CK124" s="758">
        <f>$H124*'Base Data'!CK124</f>
        <v>0</v>
      </c>
      <c r="CL124" s="758">
        <f>$H124*'Base Data'!CL124</f>
        <v>0</v>
      </c>
      <c r="CM124" s="758">
        <f>$H124*'Base Data'!CM124</f>
        <v>0</v>
      </c>
      <c r="CN124" s="758">
        <f>$H124*'Base Data'!CN124</f>
        <v>0</v>
      </c>
      <c r="CO124" s="758">
        <f>$H124*'Base Data'!CO124</f>
        <v>0</v>
      </c>
      <c r="CP124" s="758">
        <f>$H124*'Base Data'!CP124</f>
        <v>0</v>
      </c>
      <c r="CQ124" s="758">
        <f>$H124*'Base Data'!CQ124</f>
        <v>0</v>
      </c>
      <c r="CR124" s="758">
        <f>$H124*'Base Data'!CR124</f>
        <v>0</v>
      </c>
      <c r="CS124" s="758">
        <f>$H124*'Base Data'!CS124</f>
        <v>0</v>
      </c>
      <c r="CT124" s="758">
        <f>$H124*'Base Data'!CT124</f>
        <v>0</v>
      </c>
      <c r="CU124" s="758">
        <f>$H124*'Base Data'!CU124</f>
        <v>0</v>
      </c>
      <c r="CV124" s="758">
        <f>$H124*'Base Data'!CV124</f>
        <v>0</v>
      </c>
      <c r="CW124" s="758">
        <f>$H124*'Base Data'!CW124</f>
        <v>0</v>
      </c>
      <c r="CX124" s="758">
        <f>$H124*'Base Data'!CX124</f>
        <v>0</v>
      </c>
      <c r="CY124" s="758">
        <f>$H124*'Base Data'!CY124</f>
        <v>0</v>
      </c>
      <c r="CZ124" s="758">
        <f>$H124*'Base Data'!CZ124</f>
        <v>0</v>
      </c>
      <c r="DA124" s="758">
        <f>$H124*'Base Data'!DA124</f>
        <v>0</v>
      </c>
      <c r="DB124" s="758">
        <f>$H124*'Base Data'!DB124</f>
        <v>0</v>
      </c>
      <c r="DC124" s="758">
        <f>$H124*'Base Data'!DC124</f>
        <v>0</v>
      </c>
      <c r="DD124" s="758">
        <f>$H124*'Base Data'!DD124</f>
        <v>0</v>
      </c>
      <c r="DE124" s="758">
        <f>$H124*'Base Data'!DE124</f>
        <v>0</v>
      </c>
      <c r="DF124" s="758">
        <f>$H124*'Base Data'!DF124</f>
        <v>0</v>
      </c>
      <c r="DG124" s="758">
        <f>$H124*'Base Data'!DG124</f>
        <v>0</v>
      </c>
      <c r="DH124" s="758">
        <f>$H124*'Base Data'!DH124</f>
        <v>0</v>
      </c>
      <c r="DI124" s="758">
        <f>$H124*'Base Data'!DI124</f>
        <v>0</v>
      </c>
      <c r="DJ124" s="758">
        <f>$H124*'Base Data'!DJ124</f>
        <v>0</v>
      </c>
      <c r="DK124" s="758">
        <f>$H124*'Base Data'!DK124</f>
        <v>0</v>
      </c>
      <c r="DL124" s="519">
        <f>$H124*'Base Data'!DL124</f>
        <v>0</v>
      </c>
    </row>
    <row r="125" spans="1:116" s="206" customFormat="1" ht="19.5" customHeight="1">
      <c r="A125" s="207">
        <f>'LCR Weights'!N125</f>
        <v>0</v>
      </c>
      <c r="B125" s="207"/>
      <c r="C125" s="73"/>
      <c r="D125" s="795" t="s">
        <v>596</v>
      </c>
      <c r="E125" s="798" t="s">
        <v>803</v>
      </c>
      <c r="F125" s="231" t="s">
        <v>1170</v>
      </c>
      <c r="G125" s="811">
        <f>'LCR Weights'!M125</f>
        <v>0</v>
      </c>
      <c r="H125" s="811">
        <f>IF(Metrics!$I$7="Reported weights",'LCR Weights'!H125,'LCR Weights'!K125)</f>
        <v>0</v>
      </c>
      <c r="I125" s="518"/>
      <c r="J125" s="758">
        <f>IF('LCR Weights'!$N125=0,1,0)*('Base Data'!J125+'Base Data'!I125)*G125</f>
        <v>0</v>
      </c>
      <c r="K125" s="31">
        <f>'LCR Weights'!$N125*($G125*('Base Data'!$I125+'Base Data'!$J125)/30)+($H125*'Base Data'!K125)</f>
        <v>0</v>
      </c>
      <c r="L125" s="31">
        <f>'LCR Weights'!$N125*($G125*('Base Data'!$I125+'Base Data'!$J125)/30)+($H125*'Base Data'!L125)</f>
        <v>0</v>
      </c>
      <c r="M125" s="31">
        <f>'LCR Weights'!$N125*($G125*('Base Data'!$I125+'Base Data'!$J125)/30)+($H125*'Base Data'!M125)</f>
        <v>0</v>
      </c>
      <c r="N125" s="31">
        <f>'LCR Weights'!$N125*($G125*('Base Data'!$I125+'Base Data'!$J125)/30)+($H125*'Base Data'!N125)</f>
        <v>0</v>
      </c>
      <c r="O125" s="31">
        <f>'LCR Weights'!$N125*($G125*('Base Data'!$I125+'Base Data'!$J125)/30)+($H125*'Base Data'!O125)</f>
        <v>0</v>
      </c>
      <c r="P125" s="31">
        <f>'LCR Weights'!$N125*($G125*('Base Data'!$I125+'Base Data'!$J125)/30)+($H125*'Base Data'!P125)</f>
        <v>0</v>
      </c>
      <c r="Q125" s="31">
        <f>'LCR Weights'!$N125*($G125*('Base Data'!$I125+'Base Data'!$J125)/30)+($H125*'Base Data'!Q125)</f>
        <v>0</v>
      </c>
      <c r="R125" s="31">
        <f>'LCR Weights'!$N125*($G125*('Base Data'!$I125+'Base Data'!$J125)/30)+($H125*'Base Data'!R125)</f>
        <v>0</v>
      </c>
      <c r="S125" s="31">
        <f>'LCR Weights'!$N125*($G125*('Base Data'!$I125+'Base Data'!$J125)/30)+($H125*'Base Data'!S125)</f>
        <v>0</v>
      </c>
      <c r="T125" s="31">
        <f>'LCR Weights'!$N125*($G125*('Base Data'!$I125+'Base Data'!$J125)/30)+($H125*'Base Data'!T125)</f>
        <v>0</v>
      </c>
      <c r="U125" s="31">
        <f>'LCR Weights'!$N125*($G125*('Base Data'!$I125+'Base Data'!$J125)/30)+($H125*'Base Data'!U125)</f>
        <v>0</v>
      </c>
      <c r="V125" s="31">
        <f>'LCR Weights'!$N125*($G125*('Base Data'!$I125+'Base Data'!$J125)/30)+($H125*'Base Data'!V125)</f>
        <v>0</v>
      </c>
      <c r="W125" s="31">
        <f>'LCR Weights'!$N125*($G125*('Base Data'!$I125+'Base Data'!$J125)/30)+($H125*'Base Data'!W125)</f>
        <v>0</v>
      </c>
      <c r="X125" s="31">
        <f>'LCR Weights'!$N125*($G125*('Base Data'!$I125+'Base Data'!$J125)/30)+($H125*'Base Data'!X125)</f>
        <v>0</v>
      </c>
      <c r="Y125" s="31">
        <f>'LCR Weights'!$N125*($G125*('Base Data'!$I125+'Base Data'!$J125)/30)+($H125*'Base Data'!Y125)</f>
        <v>0</v>
      </c>
      <c r="Z125" s="31">
        <f>'LCR Weights'!$N125*($G125*('Base Data'!$I125+'Base Data'!$J125)/30)+($H125*'Base Data'!Z125)</f>
        <v>0</v>
      </c>
      <c r="AA125" s="31">
        <f>'LCR Weights'!$N125*($G125*('Base Data'!$I125+'Base Data'!$J125)/30)+($H125*'Base Data'!AA125)</f>
        <v>0</v>
      </c>
      <c r="AB125" s="31">
        <f>'LCR Weights'!$N125*($G125*('Base Data'!$I125+'Base Data'!$J125)/30)+($H125*'Base Data'!AB125)</f>
        <v>0</v>
      </c>
      <c r="AC125" s="31">
        <f>'LCR Weights'!$N125*($G125*('Base Data'!$I125+'Base Data'!$J125)/30)+($H125*'Base Data'!AC125)</f>
        <v>0</v>
      </c>
      <c r="AD125" s="31">
        <f>'LCR Weights'!$N125*($G125*('Base Data'!$I125+'Base Data'!$J125)/30)+($H125*'Base Data'!AD125)</f>
        <v>0</v>
      </c>
      <c r="AE125" s="31">
        <f>'LCR Weights'!$N125*($G125*('Base Data'!$I125+'Base Data'!$J125)/30)+($H125*'Base Data'!AE125)</f>
        <v>0</v>
      </c>
      <c r="AF125" s="31">
        <f>'LCR Weights'!$N125*($G125*('Base Data'!$I125+'Base Data'!$J125)/30)+($H125*'Base Data'!AF125)</f>
        <v>0</v>
      </c>
      <c r="AG125" s="31">
        <f>'LCR Weights'!$N125*($G125*('Base Data'!$I125+'Base Data'!$J125)/30)+($H125*'Base Data'!AG125)</f>
        <v>0</v>
      </c>
      <c r="AH125" s="31">
        <f>'LCR Weights'!$N125*($G125*('Base Data'!$I125+'Base Data'!$J125)/30)+($H125*'Base Data'!AH125)</f>
        <v>0</v>
      </c>
      <c r="AI125" s="31">
        <f>'LCR Weights'!$N125*($G125*('Base Data'!$I125+'Base Data'!$J125)/30)+($H125*'Base Data'!AI125)</f>
        <v>0</v>
      </c>
      <c r="AJ125" s="31">
        <f>'LCR Weights'!$N125*($G125*('Base Data'!$I125+'Base Data'!$J125)/30)+($H125*'Base Data'!AJ125)</f>
        <v>0</v>
      </c>
      <c r="AK125" s="31">
        <f>'LCR Weights'!$N125*($G125*('Base Data'!$I125+'Base Data'!$J125)/30)+($H125*'Base Data'!AK125)</f>
        <v>0</v>
      </c>
      <c r="AL125" s="31">
        <f>'LCR Weights'!$N125*($G125*('Base Data'!$I125+'Base Data'!$J125)/30)+($H125*'Base Data'!AL125)</f>
        <v>0</v>
      </c>
      <c r="AM125" s="31">
        <f>'LCR Weights'!$N125*($G125*('Base Data'!$I125+'Base Data'!$J125)/30)+($H125*'Base Data'!AM125)</f>
        <v>0</v>
      </c>
      <c r="AN125" s="31">
        <f>'LCR Weights'!$N125*($G125*('Base Data'!$I125+'Base Data'!$J125)/30)+($H125*'Base Data'!AN125)</f>
        <v>0</v>
      </c>
      <c r="AO125" s="758">
        <f>$H125*'Base Data'!AO125</f>
        <v>0</v>
      </c>
      <c r="AP125" s="758">
        <f>$H125*'Base Data'!AP125</f>
        <v>0</v>
      </c>
      <c r="AQ125" s="758">
        <f>$H125*'Base Data'!AQ125</f>
        <v>0</v>
      </c>
      <c r="AR125" s="758">
        <f>$H125*'Base Data'!AR125</f>
        <v>0</v>
      </c>
      <c r="AS125" s="758">
        <f>$H125*'Base Data'!AS125</f>
        <v>0</v>
      </c>
      <c r="AT125" s="758">
        <f>$H125*'Base Data'!AT125</f>
        <v>0</v>
      </c>
      <c r="AU125" s="758">
        <f>$H125*'Base Data'!AU125</f>
        <v>0</v>
      </c>
      <c r="AV125" s="758">
        <f>$H125*'Base Data'!AV125</f>
        <v>0</v>
      </c>
      <c r="AW125" s="758">
        <f>$H125*'Base Data'!AW125</f>
        <v>0</v>
      </c>
      <c r="AX125" s="758">
        <f>$H125*'Base Data'!AX125</f>
        <v>0</v>
      </c>
      <c r="AY125" s="758">
        <f>$H125*'Base Data'!AY125</f>
        <v>0</v>
      </c>
      <c r="AZ125" s="758">
        <f>$H125*'Base Data'!AZ125</f>
        <v>0</v>
      </c>
      <c r="BA125" s="758">
        <f>$H125*'Base Data'!BA125</f>
        <v>0</v>
      </c>
      <c r="BB125" s="758">
        <f>$H125*'Base Data'!BB125</f>
        <v>0</v>
      </c>
      <c r="BC125" s="758">
        <f>$H125*'Base Data'!BC125</f>
        <v>0</v>
      </c>
      <c r="BD125" s="758">
        <f>$H125*'Base Data'!BD125</f>
        <v>0</v>
      </c>
      <c r="BE125" s="758">
        <f>$H125*'Base Data'!BE125</f>
        <v>0</v>
      </c>
      <c r="BF125" s="758">
        <f>$H125*'Base Data'!BF125</f>
        <v>0</v>
      </c>
      <c r="BG125" s="758">
        <f>$H125*'Base Data'!BG125</f>
        <v>0</v>
      </c>
      <c r="BH125" s="758">
        <f>$H125*'Base Data'!BH125</f>
        <v>0</v>
      </c>
      <c r="BI125" s="758">
        <f>$H125*'Base Data'!BI125</f>
        <v>0</v>
      </c>
      <c r="BJ125" s="758">
        <f>$H125*'Base Data'!BJ125</f>
        <v>0</v>
      </c>
      <c r="BK125" s="758">
        <f>$H125*'Base Data'!BK125</f>
        <v>0</v>
      </c>
      <c r="BL125" s="758">
        <f>$H125*'Base Data'!BL125</f>
        <v>0</v>
      </c>
      <c r="BM125" s="758">
        <f>$H125*'Base Data'!BM125</f>
        <v>0</v>
      </c>
      <c r="BN125" s="758">
        <f>$H125*'Base Data'!BN125</f>
        <v>0</v>
      </c>
      <c r="BO125" s="758">
        <f>$H125*'Base Data'!BO125</f>
        <v>0</v>
      </c>
      <c r="BP125" s="758">
        <f>$H125*'Base Data'!BP125</f>
        <v>0</v>
      </c>
      <c r="BQ125" s="758">
        <f>$H125*'Base Data'!BQ125</f>
        <v>0</v>
      </c>
      <c r="BR125" s="758">
        <f>$H125*'Base Data'!BR125</f>
        <v>0</v>
      </c>
      <c r="BS125" s="758">
        <f>$H125*'Base Data'!BS125</f>
        <v>0</v>
      </c>
      <c r="BT125" s="758">
        <f>$H125*'Base Data'!BT125</f>
        <v>0</v>
      </c>
      <c r="BU125" s="758">
        <f>$H125*'Base Data'!BU125</f>
        <v>0</v>
      </c>
      <c r="BV125" s="758">
        <f>$H125*'Base Data'!BV125</f>
        <v>0</v>
      </c>
      <c r="BW125" s="758">
        <f>$H125*'Base Data'!BW125</f>
        <v>0</v>
      </c>
      <c r="BX125" s="758">
        <f>$H125*'Base Data'!BX125</f>
        <v>0</v>
      </c>
      <c r="BY125" s="758">
        <f>$H125*'Base Data'!BY125</f>
        <v>0</v>
      </c>
      <c r="BZ125" s="758">
        <f>$H125*'Base Data'!BZ125</f>
        <v>0</v>
      </c>
      <c r="CA125" s="758">
        <f>$H125*'Base Data'!CA125</f>
        <v>0</v>
      </c>
      <c r="CB125" s="758">
        <f>$H125*'Base Data'!CB125</f>
        <v>0</v>
      </c>
      <c r="CC125" s="758">
        <f>$H125*'Base Data'!CC125</f>
        <v>0</v>
      </c>
      <c r="CD125" s="758">
        <f>$H125*'Base Data'!CD125</f>
        <v>0</v>
      </c>
      <c r="CE125" s="758">
        <f>$H125*'Base Data'!CE125</f>
        <v>0</v>
      </c>
      <c r="CF125" s="758">
        <f>$H125*'Base Data'!CF125</f>
        <v>0</v>
      </c>
      <c r="CG125" s="758">
        <f>$H125*'Base Data'!CG125</f>
        <v>0</v>
      </c>
      <c r="CH125" s="758">
        <f>$H125*'Base Data'!CH125</f>
        <v>0</v>
      </c>
      <c r="CI125" s="758">
        <f>$H125*'Base Data'!CI125</f>
        <v>0</v>
      </c>
      <c r="CJ125" s="758">
        <f>$H125*'Base Data'!CJ125</f>
        <v>0</v>
      </c>
      <c r="CK125" s="758">
        <f>$H125*'Base Data'!CK125</f>
        <v>0</v>
      </c>
      <c r="CL125" s="758">
        <f>$H125*'Base Data'!CL125</f>
        <v>0</v>
      </c>
      <c r="CM125" s="758">
        <f>$H125*'Base Data'!CM125</f>
        <v>0</v>
      </c>
      <c r="CN125" s="758">
        <f>$H125*'Base Data'!CN125</f>
        <v>0</v>
      </c>
      <c r="CO125" s="758">
        <f>$H125*'Base Data'!CO125</f>
        <v>0</v>
      </c>
      <c r="CP125" s="758">
        <f>$H125*'Base Data'!CP125</f>
        <v>0</v>
      </c>
      <c r="CQ125" s="758">
        <f>$H125*'Base Data'!CQ125</f>
        <v>0</v>
      </c>
      <c r="CR125" s="758">
        <f>$H125*'Base Data'!CR125</f>
        <v>0</v>
      </c>
      <c r="CS125" s="758">
        <f>$H125*'Base Data'!CS125</f>
        <v>0</v>
      </c>
      <c r="CT125" s="758">
        <f>$H125*'Base Data'!CT125</f>
        <v>0</v>
      </c>
      <c r="CU125" s="758">
        <f>$H125*'Base Data'!CU125</f>
        <v>0</v>
      </c>
      <c r="CV125" s="758">
        <f>$H125*'Base Data'!CV125</f>
        <v>0</v>
      </c>
      <c r="CW125" s="758">
        <f>$H125*'Base Data'!CW125</f>
        <v>0</v>
      </c>
      <c r="CX125" s="758">
        <f>$H125*'Base Data'!CX125</f>
        <v>0</v>
      </c>
      <c r="CY125" s="758">
        <f>$H125*'Base Data'!CY125</f>
        <v>0</v>
      </c>
      <c r="CZ125" s="758">
        <f>$H125*'Base Data'!CZ125</f>
        <v>0</v>
      </c>
      <c r="DA125" s="758">
        <f>$H125*'Base Data'!DA125</f>
        <v>0</v>
      </c>
      <c r="DB125" s="758">
        <f>$H125*'Base Data'!DB125</f>
        <v>0</v>
      </c>
      <c r="DC125" s="758">
        <f>$H125*'Base Data'!DC125</f>
        <v>0</v>
      </c>
      <c r="DD125" s="758">
        <f>$H125*'Base Data'!DD125</f>
        <v>0</v>
      </c>
      <c r="DE125" s="758">
        <f>$H125*'Base Data'!DE125</f>
        <v>0</v>
      </c>
      <c r="DF125" s="758">
        <f>$H125*'Base Data'!DF125</f>
        <v>0</v>
      </c>
      <c r="DG125" s="758">
        <f>$H125*'Base Data'!DG125</f>
        <v>0</v>
      </c>
      <c r="DH125" s="758">
        <f>$H125*'Base Data'!DH125</f>
        <v>0</v>
      </c>
      <c r="DI125" s="758">
        <f>$H125*'Base Data'!DI125</f>
        <v>0</v>
      </c>
      <c r="DJ125" s="758">
        <f>$H125*'Base Data'!DJ125</f>
        <v>0</v>
      </c>
      <c r="DK125" s="758">
        <f>$H125*'Base Data'!DK125</f>
        <v>0</v>
      </c>
      <c r="DL125" s="519">
        <f>$H125*'Base Data'!DL125</f>
        <v>0</v>
      </c>
    </row>
    <row r="126" spans="1:116" s="206" customFormat="1" ht="13.5">
      <c r="A126" s="207">
        <f>'LCR Weights'!N126</f>
        <v>0</v>
      </c>
      <c r="B126" s="207"/>
      <c r="C126" s="73"/>
      <c r="D126" s="795" t="s">
        <v>597</v>
      </c>
      <c r="E126" s="798" t="s">
        <v>804</v>
      </c>
      <c r="F126" s="231" t="s">
        <v>106</v>
      </c>
      <c r="G126" s="811">
        <f>'LCR Weights'!M126</f>
        <v>0</v>
      </c>
      <c r="H126" s="811">
        <f>IF(Metrics!$I$7="Reported weights",'LCR Weights'!H126,'LCR Weights'!K126)</f>
        <v>0</v>
      </c>
      <c r="I126" s="518"/>
      <c r="J126" s="758">
        <f>IF('LCR Weights'!$N126=0,1,0)*('Base Data'!J126+'Base Data'!I126)*G126</f>
        <v>0</v>
      </c>
      <c r="K126" s="31">
        <f>'LCR Weights'!$N126*($G126*('Base Data'!$I126+'Base Data'!$J126)/30)+($H126*'Base Data'!K126)</f>
        <v>0</v>
      </c>
      <c r="L126" s="31">
        <f>'LCR Weights'!$N126*($G126*('Base Data'!$I126+'Base Data'!$J126)/30)+($H126*'Base Data'!L126)</f>
        <v>0</v>
      </c>
      <c r="M126" s="31">
        <f>'LCR Weights'!$N126*($G126*('Base Data'!$I126+'Base Data'!$J126)/30)+($H126*'Base Data'!M126)</f>
        <v>0</v>
      </c>
      <c r="N126" s="31">
        <f>'LCR Weights'!$N126*($G126*('Base Data'!$I126+'Base Data'!$J126)/30)+($H126*'Base Data'!N126)</f>
        <v>0</v>
      </c>
      <c r="O126" s="31">
        <f>'LCR Weights'!$N126*($G126*('Base Data'!$I126+'Base Data'!$J126)/30)+($H126*'Base Data'!O126)</f>
        <v>0</v>
      </c>
      <c r="P126" s="31">
        <f>'LCR Weights'!$N126*($G126*('Base Data'!$I126+'Base Data'!$J126)/30)+($H126*'Base Data'!P126)</f>
        <v>0</v>
      </c>
      <c r="Q126" s="31">
        <f>'LCR Weights'!$N126*($G126*('Base Data'!$I126+'Base Data'!$J126)/30)+($H126*'Base Data'!Q126)</f>
        <v>0</v>
      </c>
      <c r="R126" s="31">
        <f>'LCR Weights'!$N126*($G126*('Base Data'!$I126+'Base Data'!$J126)/30)+($H126*'Base Data'!R126)</f>
        <v>0</v>
      </c>
      <c r="S126" s="31">
        <f>'LCR Weights'!$N126*($G126*('Base Data'!$I126+'Base Data'!$J126)/30)+($H126*'Base Data'!S126)</f>
        <v>0</v>
      </c>
      <c r="T126" s="31">
        <f>'LCR Weights'!$N126*($G126*('Base Data'!$I126+'Base Data'!$J126)/30)+($H126*'Base Data'!T126)</f>
        <v>0</v>
      </c>
      <c r="U126" s="31">
        <f>'LCR Weights'!$N126*($G126*('Base Data'!$I126+'Base Data'!$J126)/30)+($H126*'Base Data'!U126)</f>
        <v>0</v>
      </c>
      <c r="V126" s="31">
        <f>'LCR Weights'!$N126*($G126*('Base Data'!$I126+'Base Data'!$J126)/30)+($H126*'Base Data'!V126)</f>
        <v>0</v>
      </c>
      <c r="W126" s="31">
        <f>'LCR Weights'!$N126*($G126*('Base Data'!$I126+'Base Data'!$J126)/30)+($H126*'Base Data'!W126)</f>
        <v>0</v>
      </c>
      <c r="X126" s="31">
        <f>'LCR Weights'!$N126*($G126*('Base Data'!$I126+'Base Data'!$J126)/30)+($H126*'Base Data'!X126)</f>
        <v>0</v>
      </c>
      <c r="Y126" s="31">
        <f>'LCR Weights'!$N126*($G126*('Base Data'!$I126+'Base Data'!$J126)/30)+($H126*'Base Data'!Y126)</f>
        <v>0</v>
      </c>
      <c r="Z126" s="31">
        <f>'LCR Weights'!$N126*($G126*('Base Data'!$I126+'Base Data'!$J126)/30)+($H126*'Base Data'!Z126)</f>
        <v>0</v>
      </c>
      <c r="AA126" s="31">
        <f>'LCR Weights'!$N126*($G126*('Base Data'!$I126+'Base Data'!$J126)/30)+($H126*'Base Data'!AA126)</f>
        <v>0</v>
      </c>
      <c r="AB126" s="31">
        <f>'LCR Weights'!$N126*($G126*('Base Data'!$I126+'Base Data'!$J126)/30)+($H126*'Base Data'!AB126)</f>
        <v>0</v>
      </c>
      <c r="AC126" s="31">
        <f>'LCR Weights'!$N126*($G126*('Base Data'!$I126+'Base Data'!$J126)/30)+($H126*'Base Data'!AC126)</f>
        <v>0</v>
      </c>
      <c r="AD126" s="31">
        <f>'LCR Weights'!$N126*($G126*('Base Data'!$I126+'Base Data'!$J126)/30)+($H126*'Base Data'!AD126)</f>
        <v>0</v>
      </c>
      <c r="AE126" s="31">
        <f>'LCR Weights'!$N126*($G126*('Base Data'!$I126+'Base Data'!$J126)/30)+($H126*'Base Data'!AE126)</f>
        <v>0</v>
      </c>
      <c r="AF126" s="31">
        <f>'LCR Weights'!$N126*($G126*('Base Data'!$I126+'Base Data'!$J126)/30)+($H126*'Base Data'!AF126)</f>
        <v>0</v>
      </c>
      <c r="AG126" s="31">
        <f>'LCR Weights'!$N126*($G126*('Base Data'!$I126+'Base Data'!$J126)/30)+($H126*'Base Data'!AG126)</f>
        <v>0</v>
      </c>
      <c r="AH126" s="31">
        <f>'LCR Weights'!$N126*($G126*('Base Data'!$I126+'Base Data'!$J126)/30)+($H126*'Base Data'!AH126)</f>
        <v>0</v>
      </c>
      <c r="AI126" s="31">
        <f>'LCR Weights'!$N126*($G126*('Base Data'!$I126+'Base Data'!$J126)/30)+($H126*'Base Data'!AI126)</f>
        <v>0</v>
      </c>
      <c r="AJ126" s="31">
        <f>'LCR Weights'!$N126*($G126*('Base Data'!$I126+'Base Data'!$J126)/30)+($H126*'Base Data'!AJ126)</f>
        <v>0</v>
      </c>
      <c r="AK126" s="31">
        <f>'LCR Weights'!$N126*($G126*('Base Data'!$I126+'Base Data'!$J126)/30)+($H126*'Base Data'!AK126)</f>
        <v>0</v>
      </c>
      <c r="AL126" s="31">
        <f>'LCR Weights'!$N126*($G126*('Base Data'!$I126+'Base Data'!$J126)/30)+($H126*'Base Data'!AL126)</f>
        <v>0</v>
      </c>
      <c r="AM126" s="31">
        <f>'LCR Weights'!$N126*($G126*('Base Data'!$I126+'Base Data'!$J126)/30)+($H126*'Base Data'!AM126)</f>
        <v>0</v>
      </c>
      <c r="AN126" s="31">
        <f>'LCR Weights'!$N126*($G126*('Base Data'!$I126+'Base Data'!$J126)/30)+($H126*'Base Data'!AN126)</f>
        <v>0</v>
      </c>
      <c r="AO126" s="758">
        <f>$H126*'Base Data'!AO126</f>
        <v>0</v>
      </c>
      <c r="AP126" s="758">
        <f>$H126*'Base Data'!AP126</f>
        <v>0</v>
      </c>
      <c r="AQ126" s="758">
        <f>$H126*'Base Data'!AQ126</f>
        <v>0</v>
      </c>
      <c r="AR126" s="758">
        <f>$H126*'Base Data'!AR126</f>
        <v>0</v>
      </c>
      <c r="AS126" s="758">
        <f>$H126*'Base Data'!AS126</f>
        <v>0</v>
      </c>
      <c r="AT126" s="758">
        <f>$H126*'Base Data'!AT126</f>
        <v>0</v>
      </c>
      <c r="AU126" s="758">
        <f>$H126*'Base Data'!AU126</f>
        <v>0</v>
      </c>
      <c r="AV126" s="758">
        <f>$H126*'Base Data'!AV126</f>
        <v>0</v>
      </c>
      <c r="AW126" s="758">
        <f>$H126*'Base Data'!AW126</f>
        <v>0</v>
      </c>
      <c r="AX126" s="758">
        <f>$H126*'Base Data'!AX126</f>
        <v>0</v>
      </c>
      <c r="AY126" s="758">
        <f>$H126*'Base Data'!AY126</f>
        <v>0</v>
      </c>
      <c r="AZ126" s="758">
        <f>$H126*'Base Data'!AZ126</f>
        <v>0</v>
      </c>
      <c r="BA126" s="758">
        <f>$H126*'Base Data'!BA126</f>
        <v>0</v>
      </c>
      <c r="BB126" s="758">
        <f>$H126*'Base Data'!BB126</f>
        <v>0</v>
      </c>
      <c r="BC126" s="758">
        <f>$H126*'Base Data'!BC126</f>
        <v>0</v>
      </c>
      <c r="BD126" s="758">
        <f>$H126*'Base Data'!BD126</f>
        <v>0</v>
      </c>
      <c r="BE126" s="758">
        <f>$H126*'Base Data'!BE126</f>
        <v>0</v>
      </c>
      <c r="BF126" s="758">
        <f>$H126*'Base Data'!BF126</f>
        <v>0</v>
      </c>
      <c r="BG126" s="758">
        <f>$H126*'Base Data'!BG126</f>
        <v>0</v>
      </c>
      <c r="BH126" s="758">
        <f>$H126*'Base Data'!BH126</f>
        <v>0</v>
      </c>
      <c r="BI126" s="758">
        <f>$H126*'Base Data'!BI126</f>
        <v>0</v>
      </c>
      <c r="BJ126" s="758">
        <f>$H126*'Base Data'!BJ126</f>
        <v>0</v>
      </c>
      <c r="BK126" s="758">
        <f>$H126*'Base Data'!BK126</f>
        <v>0</v>
      </c>
      <c r="BL126" s="758">
        <f>$H126*'Base Data'!BL126</f>
        <v>0</v>
      </c>
      <c r="BM126" s="758">
        <f>$H126*'Base Data'!BM126</f>
        <v>0</v>
      </c>
      <c r="BN126" s="758">
        <f>$H126*'Base Data'!BN126</f>
        <v>0</v>
      </c>
      <c r="BO126" s="758">
        <f>$H126*'Base Data'!BO126</f>
        <v>0</v>
      </c>
      <c r="BP126" s="758">
        <f>$H126*'Base Data'!BP126</f>
        <v>0</v>
      </c>
      <c r="BQ126" s="758">
        <f>$H126*'Base Data'!BQ126</f>
        <v>0</v>
      </c>
      <c r="BR126" s="758">
        <f>$H126*'Base Data'!BR126</f>
        <v>0</v>
      </c>
      <c r="BS126" s="758">
        <f>$H126*'Base Data'!BS126</f>
        <v>0</v>
      </c>
      <c r="BT126" s="758">
        <f>$H126*'Base Data'!BT126</f>
        <v>0</v>
      </c>
      <c r="BU126" s="758">
        <f>$H126*'Base Data'!BU126</f>
        <v>0</v>
      </c>
      <c r="BV126" s="758">
        <f>$H126*'Base Data'!BV126</f>
        <v>0</v>
      </c>
      <c r="BW126" s="758">
        <f>$H126*'Base Data'!BW126</f>
        <v>0</v>
      </c>
      <c r="BX126" s="758">
        <f>$H126*'Base Data'!BX126</f>
        <v>0</v>
      </c>
      <c r="BY126" s="758">
        <f>$H126*'Base Data'!BY126</f>
        <v>0</v>
      </c>
      <c r="BZ126" s="758">
        <f>$H126*'Base Data'!BZ126</f>
        <v>0</v>
      </c>
      <c r="CA126" s="758">
        <f>$H126*'Base Data'!CA126</f>
        <v>0</v>
      </c>
      <c r="CB126" s="758">
        <f>$H126*'Base Data'!CB126</f>
        <v>0</v>
      </c>
      <c r="CC126" s="758">
        <f>$H126*'Base Data'!CC126</f>
        <v>0</v>
      </c>
      <c r="CD126" s="758">
        <f>$H126*'Base Data'!CD126</f>
        <v>0</v>
      </c>
      <c r="CE126" s="758">
        <f>$H126*'Base Data'!CE126</f>
        <v>0</v>
      </c>
      <c r="CF126" s="758">
        <f>$H126*'Base Data'!CF126</f>
        <v>0</v>
      </c>
      <c r="CG126" s="758">
        <f>$H126*'Base Data'!CG126</f>
        <v>0</v>
      </c>
      <c r="CH126" s="758">
        <f>$H126*'Base Data'!CH126</f>
        <v>0</v>
      </c>
      <c r="CI126" s="758">
        <f>$H126*'Base Data'!CI126</f>
        <v>0</v>
      </c>
      <c r="CJ126" s="758">
        <f>$H126*'Base Data'!CJ126</f>
        <v>0</v>
      </c>
      <c r="CK126" s="758">
        <f>$H126*'Base Data'!CK126</f>
        <v>0</v>
      </c>
      <c r="CL126" s="758">
        <f>$H126*'Base Data'!CL126</f>
        <v>0</v>
      </c>
      <c r="CM126" s="758">
        <f>$H126*'Base Data'!CM126</f>
        <v>0</v>
      </c>
      <c r="CN126" s="758">
        <f>$H126*'Base Data'!CN126</f>
        <v>0</v>
      </c>
      <c r="CO126" s="758">
        <f>$H126*'Base Data'!CO126</f>
        <v>0</v>
      </c>
      <c r="CP126" s="758">
        <f>$H126*'Base Data'!CP126</f>
        <v>0</v>
      </c>
      <c r="CQ126" s="758">
        <f>$H126*'Base Data'!CQ126</f>
        <v>0</v>
      </c>
      <c r="CR126" s="758">
        <f>$H126*'Base Data'!CR126</f>
        <v>0</v>
      </c>
      <c r="CS126" s="758">
        <f>$H126*'Base Data'!CS126</f>
        <v>0</v>
      </c>
      <c r="CT126" s="758">
        <f>$H126*'Base Data'!CT126</f>
        <v>0</v>
      </c>
      <c r="CU126" s="758">
        <f>$H126*'Base Data'!CU126</f>
        <v>0</v>
      </c>
      <c r="CV126" s="758">
        <f>$H126*'Base Data'!CV126</f>
        <v>0</v>
      </c>
      <c r="CW126" s="758">
        <f>$H126*'Base Data'!CW126</f>
        <v>0</v>
      </c>
      <c r="CX126" s="758">
        <f>$H126*'Base Data'!CX126</f>
        <v>0</v>
      </c>
      <c r="CY126" s="758">
        <f>$H126*'Base Data'!CY126</f>
        <v>0</v>
      </c>
      <c r="CZ126" s="758">
        <f>$H126*'Base Data'!CZ126</f>
        <v>0</v>
      </c>
      <c r="DA126" s="758">
        <f>$H126*'Base Data'!DA126</f>
        <v>0</v>
      </c>
      <c r="DB126" s="758">
        <f>$H126*'Base Data'!DB126</f>
        <v>0</v>
      </c>
      <c r="DC126" s="758">
        <f>$H126*'Base Data'!DC126</f>
        <v>0</v>
      </c>
      <c r="DD126" s="758">
        <f>$H126*'Base Data'!DD126</f>
        <v>0</v>
      </c>
      <c r="DE126" s="758">
        <f>$H126*'Base Data'!DE126</f>
        <v>0</v>
      </c>
      <c r="DF126" s="758">
        <f>$H126*'Base Data'!DF126</f>
        <v>0</v>
      </c>
      <c r="DG126" s="758">
        <f>$H126*'Base Data'!DG126</f>
        <v>0</v>
      </c>
      <c r="DH126" s="758">
        <f>$H126*'Base Data'!DH126</f>
        <v>0</v>
      </c>
      <c r="DI126" s="758">
        <f>$H126*'Base Data'!DI126</f>
        <v>0</v>
      </c>
      <c r="DJ126" s="758">
        <f>$H126*'Base Data'!DJ126</f>
        <v>0</v>
      </c>
      <c r="DK126" s="758">
        <f>$H126*'Base Data'!DK126</f>
        <v>0</v>
      </c>
      <c r="DL126" s="519">
        <f>$H126*'Base Data'!DL126</f>
        <v>0</v>
      </c>
    </row>
    <row r="127" spans="1:116" s="206" customFormat="1" ht="19.5" customHeight="1">
      <c r="A127" s="207">
        <f>'LCR Weights'!N127</f>
        <v>0</v>
      </c>
      <c r="B127" s="207"/>
      <c r="C127" s="73"/>
      <c r="D127" s="795" t="s">
        <v>180</v>
      </c>
      <c r="E127" s="797" t="s">
        <v>181</v>
      </c>
      <c r="F127" s="246" t="s">
        <v>598</v>
      </c>
      <c r="G127" s="810"/>
      <c r="H127" s="810"/>
      <c r="I127" s="518"/>
      <c r="J127" s="758">
        <f>SUM(J128:J137)</f>
        <v>0</v>
      </c>
      <c r="K127" s="758">
        <f t="shared" ref="K127:BV127" si="258">SUM(K128:K137)</f>
        <v>0</v>
      </c>
      <c r="L127" s="758">
        <f t="shared" si="258"/>
        <v>0</v>
      </c>
      <c r="M127" s="758">
        <f t="shared" si="258"/>
        <v>0</v>
      </c>
      <c r="N127" s="758">
        <f t="shared" si="258"/>
        <v>0</v>
      </c>
      <c r="O127" s="758">
        <f t="shared" si="258"/>
        <v>0</v>
      </c>
      <c r="P127" s="758">
        <f t="shared" si="258"/>
        <v>0</v>
      </c>
      <c r="Q127" s="758">
        <f t="shared" si="258"/>
        <v>0</v>
      </c>
      <c r="R127" s="758">
        <f t="shared" si="258"/>
        <v>0</v>
      </c>
      <c r="S127" s="758">
        <f t="shared" si="258"/>
        <v>0</v>
      </c>
      <c r="T127" s="758">
        <f t="shared" si="258"/>
        <v>0</v>
      </c>
      <c r="U127" s="758">
        <f t="shared" si="258"/>
        <v>0</v>
      </c>
      <c r="V127" s="758">
        <f t="shared" si="258"/>
        <v>0</v>
      </c>
      <c r="W127" s="758">
        <f t="shared" si="258"/>
        <v>0</v>
      </c>
      <c r="X127" s="758">
        <f t="shared" si="258"/>
        <v>0</v>
      </c>
      <c r="Y127" s="758">
        <f t="shared" si="258"/>
        <v>0</v>
      </c>
      <c r="Z127" s="758">
        <f t="shared" si="258"/>
        <v>0</v>
      </c>
      <c r="AA127" s="758">
        <f t="shared" si="258"/>
        <v>0</v>
      </c>
      <c r="AB127" s="758">
        <f t="shared" si="258"/>
        <v>0</v>
      </c>
      <c r="AC127" s="758">
        <f t="shared" si="258"/>
        <v>0</v>
      </c>
      <c r="AD127" s="758">
        <f t="shared" si="258"/>
        <v>0</v>
      </c>
      <c r="AE127" s="758">
        <f t="shared" si="258"/>
        <v>0</v>
      </c>
      <c r="AF127" s="758">
        <f t="shared" si="258"/>
        <v>0</v>
      </c>
      <c r="AG127" s="758">
        <f t="shared" si="258"/>
        <v>0</v>
      </c>
      <c r="AH127" s="758">
        <f t="shared" si="258"/>
        <v>0</v>
      </c>
      <c r="AI127" s="758">
        <f t="shared" si="258"/>
        <v>0</v>
      </c>
      <c r="AJ127" s="758">
        <f t="shared" si="258"/>
        <v>0</v>
      </c>
      <c r="AK127" s="758">
        <f t="shared" si="258"/>
        <v>0</v>
      </c>
      <c r="AL127" s="758">
        <f t="shared" si="258"/>
        <v>0</v>
      </c>
      <c r="AM127" s="758">
        <f t="shared" si="258"/>
        <v>0</v>
      </c>
      <c r="AN127" s="758">
        <f t="shared" si="258"/>
        <v>0</v>
      </c>
      <c r="AO127" s="758">
        <f t="shared" si="258"/>
        <v>0</v>
      </c>
      <c r="AP127" s="758">
        <f t="shared" si="258"/>
        <v>0</v>
      </c>
      <c r="AQ127" s="758">
        <f t="shared" si="258"/>
        <v>0</v>
      </c>
      <c r="AR127" s="758">
        <f t="shared" si="258"/>
        <v>0</v>
      </c>
      <c r="AS127" s="758">
        <f t="shared" si="258"/>
        <v>0</v>
      </c>
      <c r="AT127" s="758">
        <f t="shared" si="258"/>
        <v>0</v>
      </c>
      <c r="AU127" s="758">
        <f t="shared" si="258"/>
        <v>0</v>
      </c>
      <c r="AV127" s="758">
        <f t="shared" si="258"/>
        <v>0</v>
      </c>
      <c r="AW127" s="758">
        <f t="shared" si="258"/>
        <v>0</v>
      </c>
      <c r="AX127" s="758">
        <f t="shared" si="258"/>
        <v>0</v>
      </c>
      <c r="AY127" s="758">
        <f t="shared" si="258"/>
        <v>0</v>
      </c>
      <c r="AZ127" s="758">
        <f t="shared" si="258"/>
        <v>0</v>
      </c>
      <c r="BA127" s="758">
        <f t="shared" si="258"/>
        <v>0</v>
      </c>
      <c r="BB127" s="758">
        <f t="shared" si="258"/>
        <v>0</v>
      </c>
      <c r="BC127" s="758">
        <f t="shared" si="258"/>
        <v>0</v>
      </c>
      <c r="BD127" s="758">
        <f t="shared" si="258"/>
        <v>0</v>
      </c>
      <c r="BE127" s="758">
        <f t="shared" si="258"/>
        <v>0</v>
      </c>
      <c r="BF127" s="758">
        <f t="shared" si="258"/>
        <v>0</v>
      </c>
      <c r="BG127" s="758">
        <f t="shared" si="258"/>
        <v>0</v>
      </c>
      <c r="BH127" s="758">
        <f t="shared" si="258"/>
        <v>0</v>
      </c>
      <c r="BI127" s="758">
        <f t="shared" si="258"/>
        <v>0</v>
      </c>
      <c r="BJ127" s="758">
        <f t="shared" si="258"/>
        <v>0</v>
      </c>
      <c r="BK127" s="758">
        <f t="shared" si="258"/>
        <v>0</v>
      </c>
      <c r="BL127" s="758">
        <f t="shared" si="258"/>
        <v>0</v>
      </c>
      <c r="BM127" s="758">
        <f t="shared" si="258"/>
        <v>0</v>
      </c>
      <c r="BN127" s="758">
        <f t="shared" si="258"/>
        <v>0</v>
      </c>
      <c r="BO127" s="758">
        <f t="shared" si="258"/>
        <v>0</v>
      </c>
      <c r="BP127" s="758">
        <f t="shared" si="258"/>
        <v>0</v>
      </c>
      <c r="BQ127" s="758">
        <f t="shared" si="258"/>
        <v>0</v>
      </c>
      <c r="BR127" s="758">
        <f t="shared" si="258"/>
        <v>0</v>
      </c>
      <c r="BS127" s="758">
        <f t="shared" si="258"/>
        <v>0</v>
      </c>
      <c r="BT127" s="758">
        <f t="shared" si="258"/>
        <v>0</v>
      </c>
      <c r="BU127" s="758">
        <f t="shared" si="258"/>
        <v>0</v>
      </c>
      <c r="BV127" s="758">
        <f t="shared" si="258"/>
        <v>0</v>
      </c>
      <c r="BW127" s="758">
        <f t="shared" ref="BW127:DL127" si="259">SUM(BW128:BW137)</f>
        <v>0</v>
      </c>
      <c r="BX127" s="758">
        <f t="shared" si="259"/>
        <v>0</v>
      </c>
      <c r="BY127" s="758">
        <f t="shared" si="259"/>
        <v>0</v>
      </c>
      <c r="BZ127" s="758">
        <f t="shared" si="259"/>
        <v>0</v>
      </c>
      <c r="CA127" s="758">
        <f t="shared" si="259"/>
        <v>0</v>
      </c>
      <c r="CB127" s="758">
        <f t="shared" si="259"/>
        <v>0</v>
      </c>
      <c r="CC127" s="758">
        <f t="shared" si="259"/>
        <v>0</v>
      </c>
      <c r="CD127" s="758">
        <f t="shared" si="259"/>
        <v>0</v>
      </c>
      <c r="CE127" s="758">
        <f t="shared" si="259"/>
        <v>0</v>
      </c>
      <c r="CF127" s="758">
        <f t="shared" si="259"/>
        <v>0</v>
      </c>
      <c r="CG127" s="758">
        <f t="shared" si="259"/>
        <v>0</v>
      </c>
      <c r="CH127" s="758">
        <f t="shared" si="259"/>
        <v>0</v>
      </c>
      <c r="CI127" s="758">
        <f t="shared" si="259"/>
        <v>0</v>
      </c>
      <c r="CJ127" s="758">
        <f t="shared" si="259"/>
        <v>0</v>
      </c>
      <c r="CK127" s="758">
        <f t="shared" si="259"/>
        <v>0</v>
      </c>
      <c r="CL127" s="758">
        <f t="shared" si="259"/>
        <v>0</v>
      </c>
      <c r="CM127" s="758">
        <f t="shared" si="259"/>
        <v>0</v>
      </c>
      <c r="CN127" s="758">
        <f t="shared" si="259"/>
        <v>0</v>
      </c>
      <c r="CO127" s="758">
        <f t="shared" si="259"/>
        <v>0</v>
      </c>
      <c r="CP127" s="758">
        <f t="shared" si="259"/>
        <v>0</v>
      </c>
      <c r="CQ127" s="758">
        <f t="shared" si="259"/>
        <v>0</v>
      </c>
      <c r="CR127" s="758">
        <f t="shared" si="259"/>
        <v>0</v>
      </c>
      <c r="CS127" s="758">
        <f t="shared" si="259"/>
        <v>0</v>
      </c>
      <c r="CT127" s="758">
        <f t="shared" si="259"/>
        <v>0</v>
      </c>
      <c r="CU127" s="758">
        <f t="shared" si="259"/>
        <v>0</v>
      </c>
      <c r="CV127" s="758">
        <f t="shared" si="259"/>
        <v>0</v>
      </c>
      <c r="CW127" s="758">
        <f t="shared" si="259"/>
        <v>0</v>
      </c>
      <c r="CX127" s="758">
        <f t="shared" si="259"/>
        <v>0</v>
      </c>
      <c r="CY127" s="758">
        <f t="shared" si="259"/>
        <v>0</v>
      </c>
      <c r="CZ127" s="758">
        <f t="shared" si="259"/>
        <v>0</v>
      </c>
      <c r="DA127" s="758">
        <f t="shared" si="259"/>
        <v>0</v>
      </c>
      <c r="DB127" s="758">
        <f t="shared" si="259"/>
        <v>0</v>
      </c>
      <c r="DC127" s="758">
        <f t="shared" si="259"/>
        <v>0</v>
      </c>
      <c r="DD127" s="758">
        <f t="shared" si="259"/>
        <v>0</v>
      </c>
      <c r="DE127" s="758">
        <f t="shared" si="259"/>
        <v>0</v>
      </c>
      <c r="DF127" s="758">
        <f t="shared" si="259"/>
        <v>0</v>
      </c>
      <c r="DG127" s="758">
        <f t="shared" si="259"/>
        <v>0</v>
      </c>
      <c r="DH127" s="758">
        <f t="shared" si="259"/>
        <v>0</v>
      </c>
      <c r="DI127" s="758">
        <f t="shared" si="259"/>
        <v>0</v>
      </c>
      <c r="DJ127" s="758">
        <f t="shared" si="259"/>
        <v>0</v>
      </c>
      <c r="DK127" s="758">
        <f t="shared" si="259"/>
        <v>0</v>
      </c>
      <c r="DL127" s="519">
        <f t="shared" si="259"/>
        <v>0</v>
      </c>
    </row>
    <row r="128" spans="1:116" s="206" customFormat="1" ht="13.5">
      <c r="A128" s="207">
        <f>'LCR Weights'!N128</f>
        <v>1</v>
      </c>
      <c r="B128" s="207">
        <f>SUM('LCR &amp; Benchmark weighted'!J17,'LCR &amp; Benchmark weighted'!J22,'LCR &amp; Benchmark weighted'!J45,'LCR &amp; Benchmark weighted'!J73:J85,'LCR &amp; Benchmark weighted'!J195:J196,'LCR &amp; Benchmark weighted'!J198:J202,'LCR &amp; Benchmark weighted'!J204:J209,'LCR &amp; Benchmark weighted'!J211:J212,'LCR &amp; Benchmark weighted'!J217,'LCR &amp; Benchmark weighted'!J219:J225,'LCR &amp; Benchmark weighted'!J234:J242)+H34</f>
        <v>0</v>
      </c>
      <c r="C128" s="73"/>
      <c r="D128" s="795"/>
      <c r="E128" s="798"/>
      <c r="F128" s="211" t="s">
        <v>925</v>
      </c>
      <c r="G128" s="811">
        <f>'LCR Weights'!M128</f>
        <v>0.2</v>
      </c>
      <c r="H128" s="811">
        <f>IF(Metrics!$I$7="Reported weights",'LCR Weights'!H128,'LCR Weights'!K128)</f>
        <v>0.5</v>
      </c>
      <c r="I128" s="518"/>
      <c r="J128" s="758">
        <f>IF('LCR Weights'!$N128=0,1,0)*('Base Data'!J128+'Base Data'!I128)*G128</f>
        <v>0</v>
      </c>
      <c r="K128" s="31">
        <f>'LCR Weights'!$N128*($G128*('Base Data'!$I128+'Base Data'!$J128)/30)+($H128*'Base Data'!K128)</f>
        <v>0</v>
      </c>
      <c r="L128" s="31">
        <f>'LCR Weights'!$N128*($G128*('Base Data'!$I128+'Base Data'!$J128)/30)+($H128*'Base Data'!L128)</f>
        <v>0</v>
      </c>
      <c r="M128" s="31">
        <f>'LCR Weights'!$N128*($G128*('Base Data'!$I128+'Base Data'!$J128)/30)+($H128*'Base Data'!M128)</f>
        <v>0</v>
      </c>
      <c r="N128" s="31">
        <f>'LCR Weights'!$N128*($G128*('Base Data'!$I128+'Base Data'!$J128)/30)+($H128*'Base Data'!N128)</f>
        <v>0</v>
      </c>
      <c r="O128" s="31">
        <f>'LCR Weights'!$N128*($G128*('Base Data'!$I128+'Base Data'!$J128)/30)+($H128*'Base Data'!O128)</f>
        <v>0</v>
      </c>
      <c r="P128" s="31">
        <f>'LCR Weights'!$N128*($G128*('Base Data'!$I128+'Base Data'!$J128)/30)+($H128*'Base Data'!P128)</f>
        <v>0</v>
      </c>
      <c r="Q128" s="31">
        <f>'LCR Weights'!$N128*($G128*('Base Data'!$I128+'Base Data'!$J128)/30)+($H128*'Base Data'!Q128)</f>
        <v>0</v>
      </c>
      <c r="R128" s="31">
        <f>'LCR Weights'!$N128*($G128*('Base Data'!$I128+'Base Data'!$J128)/30)+($H128*'Base Data'!R128)</f>
        <v>0</v>
      </c>
      <c r="S128" s="31">
        <f>'LCR Weights'!$N128*($G128*('Base Data'!$I128+'Base Data'!$J128)/30)+($H128*'Base Data'!S128)</f>
        <v>0</v>
      </c>
      <c r="T128" s="31">
        <f>'LCR Weights'!$N128*($G128*('Base Data'!$I128+'Base Data'!$J128)/30)+($H128*'Base Data'!T128)</f>
        <v>0</v>
      </c>
      <c r="U128" s="31">
        <f>'LCR Weights'!$N128*($G128*('Base Data'!$I128+'Base Data'!$J128)/30)+($H128*'Base Data'!U128)</f>
        <v>0</v>
      </c>
      <c r="V128" s="31">
        <f>'LCR Weights'!$N128*($G128*('Base Data'!$I128+'Base Data'!$J128)/30)+($H128*'Base Data'!V128)</f>
        <v>0</v>
      </c>
      <c r="W128" s="31">
        <f>'LCR Weights'!$N128*($G128*('Base Data'!$I128+'Base Data'!$J128)/30)+($H128*'Base Data'!W128)</f>
        <v>0</v>
      </c>
      <c r="X128" s="31">
        <f>'LCR Weights'!$N128*($G128*('Base Data'!$I128+'Base Data'!$J128)/30)+($H128*'Base Data'!X128)</f>
        <v>0</v>
      </c>
      <c r="Y128" s="31">
        <f>'LCR Weights'!$N128*($G128*('Base Data'!$I128+'Base Data'!$J128)/30)+($H128*'Base Data'!Y128)</f>
        <v>0</v>
      </c>
      <c r="Z128" s="31">
        <f>'LCR Weights'!$N128*($G128*('Base Data'!$I128+'Base Data'!$J128)/30)+($H128*'Base Data'!Z128)</f>
        <v>0</v>
      </c>
      <c r="AA128" s="31">
        <f>'LCR Weights'!$N128*($G128*('Base Data'!$I128+'Base Data'!$J128)/30)+($H128*'Base Data'!AA128)</f>
        <v>0</v>
      </c>
      <c r="AB128" s="31">
        <f>'LCR Weights'!$N128*($G128*('Base Data'!$I128+'Base Data'!$J128)/30)+($H128*'Base Data'!AB128)</f>
        <v>0</v>
      </c>
      <c r="AC128" s="31">
        <f>'LCR Weights'!$N128*($G128*('Base Data'!$I128+'Base Data'!$J128)/30)+($H128*'Base Data'!AC128)</f>
        <v>0</v>
      </c>
      <c r="AD128" s="31">
        <f>'LCR Weights'!$N128*($G128*('Base Data'!$I128+'Base Data'!$J128)/30)+($H128*'Base Data'!AD128)</f>
        <v>0</v>
      </c>
      <c r="AE128" s="31">
        <f>'LCR Weights'!$N128*($G128*('Base Data'!$I128+'Base Data'!$J128)/30)+($H128*'Base Data'!AE128)</f>
        <v>0</v>
      </c>
      <c r="AF128" s="31">
        <f>'LCR Weights'!$N128*($G128*('Base Data'!$I128+'Base Data'!$J128)/30)+($H128*'Base Data'!AF128)</f>
        <v>0</v>
      </c>
      <c r="AG128" s="31">
        <f>'LCR Weights'!$N128*($G128*('Base Data'!$I128+'Base Data'!$J128)/30)+($H128*'Base Data'!AG128)</f>
        <v>0</v>
      </c>
      <c r="AH128" s="31">
        <f>'LCR Weights'!$N128*($G128*('Base Data'!$I128+'Base Data'!$J128)/30)+($H128*'Base Data'!AH128)</f>
        <v>0</v>
      </c>
      <c r="AI128" s="31">
        <f>'LCR Weights'!$N128*($G128*('Base Data'!$I128+'Base Data'!$J128)/30)+($H128*'Base Data'!AI128)</f>
        <v>0</v>
      </c>
      <c r="AJ128" s="31">
        <f>'LCR Weights'!$N128*($G128*('Base Data'!$I128+'Base Data'!$J128)/30)+($H128*'Base Data'!AJ128)</f>
        <v>0</v>
      </c>
      <c r="AK128" s="31">
        <f>'LCR Weights'!$N128*($G128*('Base Data'!$I128+'Base Data'!$J128)/30)+($H128*'Base Data'!AK128)</f>
        <v>0</v>
      </c>
      <c r="AL128" s="31">
        <f>'LCR Weights'!$N128*($G128*('Base Data'!$I128+'Base Data'!$J128)/30)+($H128*'Base Data'!AL128)</f>
        <v>0</v>
      </c>
      <c r="AM128" s="31">
        <f>'LCR Weights'!$N128*($G128*('Base Data'!$I128+'Base Data'!$J128)/30)+($H128*'Base Data'!AM128)</f>
        <v>0</v>
      </c>
      <c r="AN128" s="31">
        <f>'LCR Weights'!$N128*($G128*('Base Data'!$I128+'Base Data'!$J128)/30)+($H128*'Base Data'!AN128)</f>
        <v>0</v>
      </c>
      <c r="AO128" s="758">
        <f>$H128*'Base Data'!AO128</f>
        <v>0</v>
      </c>
      <c r="AP128" s="758">
        <f>$H128*'Base Data'!AP128</f>
        <v>0</v>
      </c>
      <c r="AQ128" s="758">
        <f>$H128*'Base Data'!AQ128</f>
        <v>0</v>
      </c>
      <c r="AR128" s="758">
        <f>$H128*'Base Data'!AR128</f>
        <v>0</v>
      </c>
      <c r="AS128" s="758">
        <f>$H128*'Base Data'!AS128</f>
        <v>0</v>
      </c>
      <c r="AT128" s="758">
        <f>$H128*'Base Data'!AT128</f>
        <v>0</v>
      </c>
      <c r="AU128" s="758">
        <f>$H128*'Base Data'!AU128</f>
        <v>0</v>
      </c>
      <c r="AV128" s="758">
        <f>$H128*'Base Data'!AV128</f>
        <v>0</v>
      </c>
      <c r="AW128" s="758">
        <f>$H128*'Base Data'!AW128</f>
        <v>0</v>
      </c>
      <c r="AX128" s="758">
        <f>$H128*'Base Data'!AX128</f>
        <v>0</v>
      </c>
      <c r="AY128" s="758">
        <f>$H128*'Base Data'!AY128</f>
        <v>0</v>
      </c>
      <c r="AZ128" s="758">
        <f>$H128*'Base Data'!AZ128</f>
        <v>0</v>
      </c>
      <c r="BA128" s="758">
        <f>$H128*'Base Data'!BA128</f>
        <v>0</v>
      </c>
      <c r="BB128" s="758">
        <f>$H128*'Base Data'!BB128</f>
        <v>0</v>
      </c>
      <c r="BC128" s="758">
        <f>$H128*'Base Data'!BC128</f>
        <v>0</v>
      </c>
      <c r="BD128" s="758">
        <f>$H128*'Base Data'!BD128</f>
        <v>0</v>
      </c>
      <c r="BE128" s="758">
        <f>$H128*'Base Data'!BE128</f>
        <v>0</v>
      </c>
      <c r="BF128" s="758">
        <f>$H128*'Base Data'!BF128</f>
        <v>0</v>
      </c>
      <c r="BG128" s="758">
        <f>$H128*'Base Data'!BG128</f>
        <v>0</v>
      </c>
      <c r="BH128" s="758">
        <f>$H128*'Base Data'!BH128</f>
        <v>0</v>
      </c>
      <c r="BI128" s="758">
        <f>$H128*'Base Data'!BI128</f>
        <v>0</v>
      </c>
      <c r="BJ128" s="758">
        <f>$H128*'Base Data'!BJ128</f>
        <v>0</v>
      </c>
      <c r="BK128" s="758">
        <f>$H128*'Base Data'!BK128</f>
        <v>0</v>
      </c>
      <c r="BL128" s="758">
        <f>$H128*'Base Data'!BL128</f>
        <v>0</v>
      </c>
      <c r="BM128" s="758">
        <f>$H128*'Base Data'!BM128</f>
        <v>0</v>
      </c>
      <c r="BN128" s="758">
        <f>$H128*'Base Data'!BN128</f>
        <v>0</v>
      </c>
      <c r="BO128" s="758">
        <f>$H128*'Base Data'!BO128</f>
        <v>0</v>
      </c>
      <c r="BP128" s="758">
        <f>$H128*'Base Data'!BP128</f>
        <v>0</v>
      </c>
      <c r="BQ128" s="758">
        <f>$H128*'Base Data'!BQ128</f>
        <v>0</v>
      </c>
      <c r="BR128" s="758">
        <f>$H128*'Base Data'!BR128</f>
        <v>0</v>
      </c>
      <c r="BS128" s="758">
        <f>$H128*'Base Data'!BS128</f>
        <v>0</v>
      </c>
      <c r="BT128" s="758">
        <f>$H128*'Base Data'!BT128</f>
        <v>0</v>
      </c>
      <c r="BU128" s="758">
        <f>$H128*'Base Data'!BU128</f>
        <v>0</v>
      </c>
      <c r="BV128" s="758">
        <f>$H128*'Base Data'!BV128</f>
        <v>0</v>
      </c>
      <c r="BW128" s="758">
        <f>$H128*'Base Data'!BW128</f>
        <v>0</v>
      </c>
      <c r="BX128" s="758">
        <f>$H128*'Base Data'!BX128</f>
        <v>0</v>
      </c>
      <c r="BY128" s="758">
        <f>$H128*'Base Data'!BY128</f>
        <v>0</v>
      </c>
      <c r="BZ128" s="758">
        <f>$H128*'Base Data'!BZ128</f>
        <v>0</v>
      </c>
      <c r="CA128" s="758">
        <f>$H128*'Base Data'!CA128</f>
        <v>0</v>
      </c>
      <c r="CB128" s="758">
        <f>$H128*'Base Data'!CB128</f>
        <v>0</v>
      </c>
      <c r="CC128" s="758">
        <f>$H128*'Base Data'!CC128</f>
        <v>0</v>
      </c>
      <c r="CD128" s="758">
        <f>$H128*'Base Data'!CD128</f>
        <v>0</v>
      </c>
      <c r="CE128" s="758">
        <f>$H128*'Base Data'!CE128</f>
        <v>0</v>
      </c>
      <c r="CF128" s="758">
        <f>$H128*'Base Data'!CF128</f>
        <v>0</v>
      </c>
      <c r="CG128" s="758">
        <f>$H128*'Base Data'!CG128</f>
        <v>0</v>
      </c>
      <c r="CH128" s="758">
        <f>$H128*'Base Data'!CH128</f>
        <v>0</v>
      </c>
      <c r="CI128" s="758">
        <f>$H128*'Base Data'!CI128</f>
        <v>0</v>
      </c>
      <c r="CJ128" s="758">
        <f>$H128*'Base Data'!CJ128</f>
        <v>0</v>
      </c>
      <c r="CK128" s="758">
        <f>$H128*'Base Data'!CK128</f>
        <v>0</v>
      </c>
      <c r="CL128" s="758">
        <f>$H128*'Base Data'!CL128</f>
        <v>0</v>
      </c>
      <c r="CM128" s="758">
        <f>$H128*'Base Data'!CM128</f>
        <v>0</v>
      </c>
      <c r="CN128" s="758">
        <f>$H128*'Base Data'!CN128</f>
        <v>0</v>
      </c>
      <c r="CO128" s="758">
        <f>$H128*'Base Data'!CO128</f>
        <v>0</v>
      </c>
      <c r="CP128" s="758">
        <f>$H128*'Base Data'!CP128</f>
        <v>0</v>
      </c>
      <c r="CQ128" s="758">
        <f>$H128*'Base Data'!CQ128</f>
        <v>0</v>
      </c>
      <c r="CR128" s="758">
        <f>$H128*'Base Data'!CR128</f>
        <v>0</v>
      </c>
      <c r="CS128" s="758">
        <f>$H128*'Base Data'!CS128</f>
        <v>0</v>
      </c>
      <c r="CT128" s="758">
        <f>$H128*'Base Data'!CT128</f>
        <v>0</v>
      </c>
      <c r="CU128" s="758">
        <f>$H128*'Base Data'!CU128</f>
        <v>0</v>
      </c>
      <c r="CV128" s="758">
        <f>$H128*'Base Data'!CV128</f>
        <v>0</v>
      </c>
      <c r="CW128" s="758">
        <f>$H128*'Base Data'!CW128</f>
        <v>0</v>
      </c>
      <c r="CX128" s="758">
        <f>$H128*'Base Data'!CX128</f>
        <v>0</v>
      </c>
      <c r="CY128" s="758">
        <f>$H128*'Base Data'!CY128</f>
        <v>0</v>
      </c>
      <c r="CZ128" s="758">
        <f>$H128*'Base Data'!CZ128</f>
        <v>0</v>
      </c>
      <c r="DA128" s="758">
        <f>$H128*'Base Data'!DA128</f>
        <v>0</v>
      </c>
      <c r="DB128" s="758">
        <f>$H128*'Base Data'!DB128</f>
        <v>0</v>
      </c>
      <c r="DC128" s="758">
        <f>$H128*'Base Data'!DC128</f>
        <v>0</v>
      </c>
      <c r="DD128" s="758">
        <f>$H128*'Base Data'!DD128</f>
        <v>0</v>
      </c>
      <c r="DE128" s="758">
        <f>$H128*'Base Data'!DE128</f>
        <v>0</v>
      </c>
      <c r="DF128" s="758">
        <f>$H128*'Base Data'!DF128</f>
        <v>0</v>
      </c>
      <c r="DG128" s="758">
        <f>$H128*'Base Data'!DG128</f>
        <v>0</v>
      </c>
      <c r="DH128" s="758">
        <f>$H128*'Base Data'!DH128</f>
        <v>0</v>
      </c>
      <c r="DI128" s="758">
        <f>$H128*'Base Data'!DI128</f>
        <v>0</v>
      </c>
      <c r="DJ128" s="758">
        <f>$H128*'Base Data'!DJ128</f>
        <v>0</v>
      </c>
      <c r="DK128" s="758">
        <f>$H128*'Base Data'!DK128</f>
        <v>0</v>
      </c>
      <c r="DL128" s="519">
        <f>$H128*'Base Data'!DL128</f>
        <v>0</v>
      </c>
    </row>
    <row r="129" spans="1:129" s="206" customFormat="1" ht="19.5" customHeight="1">
      <c r="A129" s="207">
        <f>'LCR Weights'!N129</f>
        <v>1</v>
      </c>
      <c r="B129" s="207"/>
      <c r="C129" s="73"/>
      <c r="D129" s="795" t="s">
        <v>600</v>
      </c>
      <c r="E129" s="798" t="s">
        <v>805</v>
      </c>
      <c r="F129" s="211" t="s">
        <v>1171</v>
      </c>
      <c r="G129" s="811">
        <f>'LCR Weights'!M129</f>
        <v>0.2</v>
      </c>
      <c r="H129" s="811">
        <f>IF(Metrics!$I$7="Reported weights",'LCR Weights'!H129,'LCR Weights'!K129)</f>
        <v>1</v>
      </c>
      <c r="I129" s="518"/>
      <c r="J129" s="758">
        <f>IF('LCR Weights'!$N129=0,1,0)*('Base Data'!J129+'Base Data'!I129)*G129</f>
        <v>0</v>
      </c>
      <c r="K129" s="31">
        <f>'LCR Weights'!$N129*($G129*('Base Data'!$I129+'Base Data'!$J129)/30)+($H129*'Base Data'!K129)</f>
        <v>0</v>
      </c>
      <c r="L129" s="31">
        <f>'LCR Weights'!$N129*($G129*('Base Data'!$I129+'Base Data'!$J129)/30)+($H129*'Base Data'!L129)</f>
        <v>0</v>
      </c>
      <c r="M129" s="31">
        <f>'LCR Weights'!$N129*($G129*('Base Data'!$I129+'Base Data'!$J129)/30)+($H129*'Base Data'!M129)</f>
        <v>0</v>
      </c>
      <c r="N129" s="31">
        <f>'LCR Weights'!$N129*($G129*('Base Data'!$I129+'Base Data'!$J129)/30)+($H129*'Base Data'!N129)</f>
        <v>0</v>
      </c>
      <c r="O129" s="31">
        <f>'LCR Weights'!$N129*($G129*('Base Data'!$I129+'Base Data'!$J129)/30)+($H129*'Base Data'!O129)</f>
        <v>0</v>
      </c>
      <c r="P129" s="31">
        <f>'LCR Weights'!$N129*($G129*('Base Data'!$I129+'Base Data'!$J129)/30)+($H129*'Base Data'!P129)</f>
        <v>0</v>
      </c>
      <c r="Q129" s="31">
        <f>'LCR Weights'!$N129*($G129*('Base Data'!$I129+'Base Data'!$J129)/30)+($H129*'Base Data'!Q129)</f>
        <v>0</v>
      </c>
      <c r="R129" s="31">
        <f>'LCR Weights'!$N129*($G129*('Base Data'!$I129+'Base Data'!$J129)/30)+($H129*'Base Data'!R129)</f>
        <v>0</v>
      </c>
      <c r="S129" s="31">
        <f>'LCR Weights'!$N129*($G129*('Base Data'!$I129+'Base Data'!$J129)/30)+($H129*'Base Data'!S129)</f>
        <v>0</v>
      </c>
      <c r="T129" s="31">
        <f>'LCR Weights'!$N129*($G129*('Base Data'!$I129+'Base Data'!$J129)/30)+($H129*'Base Data'!T129)</f>
        <v>0</v>
      </c>
      <c r="U129" s="31">
        <f>'LCR Weights'!$N129*($G129*('Base Data'!$I129+'Base Data'!$J129)/30)+($H129*'Base Data'!U129)</f>
        <v>0</v>
      </c>
      <c r="V129" s="31">
        <f>'LCR Weights'!$N129*($G129*('Base Data'!$I129+'Base Data'!$J129)/30)+($H129*'Base Data'!V129)</f>
        <v>0</v>
      </c>
      <c r="W129" s="31">
        <f>'LCR Weights'!$N129*($G129*('Base Data'!$I129+'Base Data'!$J129)/30)+($H129*'Base Data'!W129)</f>
        <v>0</v>
      </c>
      <c r="X129" s="31">
        <f>'LCR Weights'!$N129*($G129*('Base Data'!$I129+'Base Data'!$J129)/30)+($H129*'Base Data'!X129)</f>
        <v>0</v>
      </c>
      <c r="Y129" s="31">
        <f>'LCR Weights'!$N129*($G129*('Base Data'!$I129+'Base Data'!$J129)/30)+($H129*'Base Data'!Y129)</f>
        <v>0</v>
      </c>
      <c r="Z129" s="31">
        <f>'LCR Weights'!$N129*($G129*('Base Data'!$I129+'Base Data'!$J129)/30)+($H129*'Base Data'!Z129)</f>
        <v>0</v>
      </c>
      <c r="AA129" s="31">
        <f>'LCR Weights'!$N129*($G129*('Base Data'!$I129+'Base Data'!$J129)/30)+($H129*'Base Data'!AA129)</f>
        <v>0</v>
      </c>
      <c r="AB129" s="31">
        <f>'LCR Weights'!$N129*($G129*('Base Data'!$I129+'Base Data'!$J129)/30)+($H129*'Base Data'!AB129)</f>
        <v>0</v>
      </c>
      <c r="AC129" s="31">
        <f>'LCR Weights'!$N129*($G129*('Base Data'!$I129+'Base Data'!$J129)/30)+($H129*'Base Data'!AC129)</f>
        <v>0</v>
      </c>
      <c r="AD129" s="31">
        <f>'LCR Weights'!$N129*($G129*('Base Data'!$I129+'Base Data'!$J129)/30)+($H129*'Base Data'!AD129)</f>
        <v>0</v>
      </c>
      <c r="AE129" s="31">
        <f>'LCR Weights'!$N129*($G129*('Base Data'!$I129+'Base Data'!$J129)/30)+($H129*'Base Data'!AE129)</f>
        <v>0</v>
      </c>
      <c r="AF129" s="31">
        <f>'LCR Weights'!$N129*($G129*('Base Data'!$I129+'Base Data'!$J129)/30)+($H129*'Base Data'!AF129)</f>
        <v>0</v>
      </c>
      <c r="AG129" s="31">
        <f>'LCR Weights'!$N129*($G129*('Base Data'!$I129+'Base Data'!$J129)/30)+($H129*'Base Data'!AG129)</f>
        <v>0</v>
      </c>
      <c r="AH129" s="31">
        <f>'LCR Weights'!$N129*($G129*('Base Data'!$I129+'Base Data'!$J129)/30)+($H129*'Base Data'!AH129)</f>
        <v>0</v>
      </c>
      <c r="AI129" s="31">
        <f>'LCR Weights'!$N129*($G129*('Base Data'!$I129+'Base Data'!$J129)/30)+($H129*'Base Data'!AI129)</f>
        <v>0</v>
      </c>
      <c r="AJ129" s="31">
        <f>'LCR Weights'!$N129*($G129*('Base Data'!$I129+'Base Data'!$J129)/30)+($H129*'Base Data'!AJ129)</f>
        <v>0</v>
      </c>
      <c r="AK129" s="31">
        <f>'LCR Weights'!$N129*($G129*('Base Data'!$I129+'Base Data'!$J129)/30)+($H129*'Base Data'!AK129)</f>
        <v>0</v>
      </c>
      <c r="AL129" s="31">
        <f>'LCR Weights'!$N129*($G129*('Base Data'!$I129+'Base Data'!$J129)/30)+($H129*'Base Data'!AL129)</f>
        <v>0</v>
      </c>
      <c r="AM129" s="31">
        <f>'LCR Weights'!$N129*($G129*('Base Data'!$I129+'Base Data'!$J129)/30)+($H129*'Base Data'!AM129)</f>
        <v>0</v>
      </c>
      <c r="AN129" s="31">
        <f>'LCR Weights'!$N129*($G129*('Base Data'!$I129+'Base Data'!$J129)/30)+($H129*'Base Data'!AN129)</f>
        <v>0</v>
      </c>
      <c r="AO129" s="758">
        <f>$H129*'Base Data'!AO129</f>
        <v>0</v>
      </c>
      <c r="AP129" s="758">
        <f>$H129*'Base Data'!AP129</f>
        <v>0</v>
      </c>
      <c r="AQ129" s="758">
        <f>$H129*'Base Data'!AQ129</f>
        <v>0</v>
      </c>
      <c r="AR129" s="758">
        <f>$H129*'Base Data'!AR129</f>
        <v>0</v>
      </c>
      <c r="AS129" s="758">
        <f>$H129*'Base Data'!AS129</f>
        <v>0</v>
      </c>
      <c r="AT129" s="758">
        <f>$H129*'Base Data'!AT129</f>
        <v>0</v>
      </c>
      <c r="AU129" s="758">
        <f>$H129*'Base Data'!AU129</f>
        <v>0</v>
      </c>
      <c r="AV129" s="758">
        <f>$H129*'Base Data'!AV129</f>
        <v>0</v>
      </c>
      <c r="AW129" s="758">
        <f>$H129*'Base Data'!AW129</f>
        <v>0</v>
      </c>
      <c r="AX129" s="758">
        <f>$H129*'Base Data'!AX129</f>
        <v>0</v>
      </c>
      <c r="AY129" s="758">
        <f>$H129*'Base Data'!AY129</f>
        <v>0</v>
      </c>
      <c r="AZ129" s="758">
        <f>$H129*'Base Data'!AZ129</f>
        <v>0</v>
      </c>
      <c r="BA129" s="758">
        <f>$H129*'Base Data'!BA129</f>
        <v>0</v>
      </c>
      <c r="BB129" s="758">
        <f>$H129*'Base Data'!BB129</f>
        <v>0</v>
      </c>
      <c r="BC129" s="758">
        <f>$H129*'Base Data'!BC129</f>
        <v>0</v>
      </c>
      <c r="BD129" s="758">
        <f>$H129*'Base Data'!BD129</f>
        <v>0</v>
      </c>
      <c r="BE129" s="758">
        <f>$H129*'Base Data'!BE129</f>
        <v>0</v>
      </c>
      <c r="BF129" s="758">
        <f>$H129*'Base Data'!BF129</f>
        <v>0</v>
      </c>
      <c r="BG129" s="758">
        <f>$H129*'Base Data'!BG129</f>
        <v>0</v>
      </c>
      <c r="BH129" s="758">
        <f>$H129*'Base Data'!BH129</f>
        <v>0</v>
      </c>
      <c r="BI129" s="758">
        <f>$H129*'Base Data'!BI129</f>
        <v>0</v>
      </c>
      <c r="BJ129" s="758">
        <f>$H129*'Base Data'!BJ129</f>
        <v>0</v>
      </c>
      <c r="BK129" s="758">
        <f>$H129*'Base Data'!BK129</f>
        <v>0</v>
      </c>
      <c r="BL129" s="758">
        <f>$H129*'Base Data'!BL129</f>
        <v>0</v>
      </c>
      <c r="BM129" s="758">
        <f>$H129*'Base Data'!BM129</f>
        <v>0</v>
      </c>
      <c r="BN129" s="758">
        <f>$H129*'Base Data'!BN129</f>
        <v>0</v>
      </c>
      <c r="BO129" s="758">
        <f>$H129*'Base Data'!BO129</f>
        <v>0</v>
      </c>
      <c r="BP129" s="758">
        <f>$H129*'Base Data'!BP129</f>
        <v>0</v>
      </c>
      <c r="BQ129" s="758">
        <f>$H129*'Base Data'!BQ129</f>
        <v>0</v>
      </c>
      <c r="BR129" s="758">
        <f>$H129*'Base Data'!BR129</f>
        <v>0</v>
      </c>
      <c r="BS129" s="758">
        <f>$H129*'Base Data'!BS129</f>
        <v>0</v>
      </c>
      <c r="BT129" s="758">
        <f>$H129*'Base Data'!BT129</f>
        <v>0</v>
      </c>
      <c r="BU129" s="758">
        <f>$H129*'Base Data'!BU129</f>
        <v>0</v>
      </c>
      <c r="BV129" s="758">
        <f>$H129*'Base Data'!BV129</f>
        <v>0</v>
      </c>
      <c r="BW129" s="758">
        <f>$H129*'Base Data'!BW129</f>
        <v>0</v>
      </c>
      <c r="BX129" s="758">
        <f>$H129*'Base Data'!BX129</f>
        <v>0</v>
      </c>
      <c r="BY129" s="758">
        <f>$H129*'Base Data'!BY129</f>
        <v>0</v>
      </c>
      <c r="BZ129" s="758">
        <f>$H129*'Base Data'!BZ129</f>
        <v>0</v>
      </c>
      <c r="CA129" s="758">
        <f>$H129*'Base Data'!CA129</f>
        <v>0</v>
      </c>
      <c r="CB129" s="758">
        <f>$H129*'Base Data'!CB129</f>
        <v>0</v>
      </c>
      <c r="CC129" s="758">
        <f>$H129*'Base Data'!CC129</f>
        <v>0</v>
      </c>
      <c r="CD129" s="758">
        <f>$H129*'Base Data'!CD129</f>
        <v>0</v>
      </c>
      <c r="CE129" s="758">
        <f>$H129*'Base Data'!CE129</f>
        <v>0</v>
      </c>
      <c r="CF129" s="758">
        <f>$H129*'Base Data'!CF129</f>
        <v>0</v>
      </c>
      <c r="CG129" s="758">
        <f>$H129*'Base Data'!CG129</f>
        <v>0</v>
      </c>
      <c r="CH129" s="758">
        <f>$H129*'Base Data'!CH129</f>
        <v>0</v>
      </c>
      <c r="CI129" s="758">
        <f>$H129*'Base Data'!CI129</f>
        <v>0</v>
      </c>
      <c r="CJ129" s="758">
        <f>$H129*'Base Data'!CJ129</f>
        <v>0</v>
      </c>
      <c r="CK129" s="758">
        <f>$H129*'Base Data'!CK129</f>
        <v>0</v>
      </c>
      <c r="CL129" s="758">
        <f>$H129*'Base Data'!CL129</f>
        <v>0</v>
      </c>
      <c r="CM129" s="758">
        <f>$H129*'Base Data'!CM129</f>
        <v>0</v>
      </c>
      <c r="CN129" s="758">
        <f>$H129*'Base Data'!CN129</f>
        <v>0</v>
      </c>
      <c r="CO129" s="758">
        <f>$H129*'Base Data'!CO129</f>
        <v>0</v>
      </c>
      <c r="CP129" s="758">
        <f>$H129*'Base Data'!CP129</f>
        <v>0</v>
      </c>
      <c r="CQ129" s="758">
        <f>$H129*'Base Data'!CQ129</f>
        <v>0</v>
      </c>
      <c r="CR129" s="758">
        <f>$H129*'Base Data'!CR129</f>
        <v>0</v>
      </c>
      <c r="CS129" s="758">
        <f>$H129*'Base Data'!CS129</f>
        <v>0</v>
      </c>
      <c r="CT129" s="758">
        <f>$H129*'Base Data'!CT129</f>
        <v>0</v>
      </c>
      <c r="CU129" s="758">
        <f>$H129*'Base Data'!CU129</f>
        <v>0</v>
      </c>
      <c r="CV129" s="758">
        <f>$H129*'Base Data'!CV129</f>
        <v>0</v>
      </c>
      <c r="CW129" s="758">
        <f>$H129*'Base Data'!CW129</f>
        <v>0</v>
      </c>
      <c r="CX129" s="758">
        <f>$H129*'Base Data'!CX129</f>
        <v>0</v>
      </c>
      <c r="CY129" s="758">
        <f>$H129*'Base Data'!CY129</f>
        <v>0</v>
      </c>
      <c r="CZ129" s="758">
        <f>$H129*'Base Data'!CZ129</f>
        <v>0</v>
      </c>
      <c r="DA129" s="758">
        <f>$H129*'Base Data'!DA129</f>
        <v>0</v>
      </c>
      <c r="DB129" s="758">
        <f>$H129*'Base Data'!DB129</f>
        <v>0</v>
      </c>
      <c r="DC129" s="758">
        <f>$H129*'Base Data'!DC129</f>
        <v>0</v>
      </c>
      <c r="DD129" s="758">
        <f>$H129*'Base Data'!DD129</f>
        <v>0</v>
      </c>
      <c r="DE129" s="758">
        <f>$H129*'Base Data'!DE129</f>
        <v>0</v>
      </c>
      <c r="DF129" s="758">
        <f>$H129*'Base Data'!DF129</f>
        <v>0</v>
      </c>
      <c r="DG129" s="758">
        <f>$H129*'Base Data'!DG129</f>
        <v>0</v>
      </c>
      <c r="DH129" s="758">
        <f>$H129*'Base Data'!DH129</f>
        <v>0</v>
      </c>
      <c r="DI129" s="758">
        <f>$H129*'Base Data'!DI129</f>
        <v>0</v>
      </c>
      <c r="DJ129" s="758">
        <f>$H129*'Base Data'!DJ129</f>
        <v>0</v>
      </c>
      <c r="DK129" s="758">
        <f>$H129*'Base Data'!DK129</f>
        <v>0</v>
      </c>
      <c r="DL129" s="519">
        <f>$H129*'Base Data'!DL129</f>
        <v>0</v>
      </c>
    </row>
    <row r="130" spans="1:129" s="206" customFormat="1" ht="13.5">
      <c r="A130" s="207">
        <f>'LCR Weights'!N130</f>
        <v>1</v>
      </c>
      <c r="B130" s="207"/>
      <c r="C130" s="73"/>
      <c r="D130" s="795"/>
      <c r="E130" s="798"/>
      <c r="F130" s="211" t="s">
        <v>926</v>
      </c>
      <c r="G130" s="811">
        <f>'LCR Weights'!M130</f>
        <v>0.2</v>
      </c>
      <c r="H130" s="811">
        <f>IF(Metrics!$I$7="Reported weights",'LCR Weights'!H130,'LCR Weights'!K130)</f>
        <v>0.5</v>
      </c>
      <c r="I130" s="518"/>
      <c r="J130" s="758">
        <f>IF('LCR Weights'!$N130=0,1,0)*('Base Data'!J130+'Base Data'!I130)*G130</f>
        <v>0</v>
      </c>
      <c r="K130" s="31">
        <f>'LCR Weights'!$N130*($G130*('Base Data'!$I130+'Base Data'!$J130)/30)+($H130*'Base Data'!K130)</f>
        <v>0</v>
      </c>
      <c r="L130" s="31">
        <f>'LCR Weights'!$N130*($G130*('Base Data'!$I130+'Base Data'!$J130)/30)+($H130*'Base Data'!L130)</f>
        <v>0</v>
      </c>
      <c r="M130" s="31">
        <f>'LCR Weights'!$N130*($G130*('Base Data'!$I130+'Base Data'!$J130)/30)+($H130*'Base Data'!M130)</f>
        <v>0</v>
      </c>
      <c r="N130" s="31">
        <f>'LCR Weights'!$N130*($G130*('Base Data'!$I130+'Base Data'!$J130)/30)+($H130*'Base Data'!N130)</f>
        <v>0</v>
      </c>
      <c r="O130" s="31">
        <f>'LCR Weights'!$N130*($G130*('Base Data'!$I130+'Base Data'!$J130)/30)+($H130*'Base Data'!O130)</f>
        <v>0</v>
      </c>
      <c r="P130" s="31">
        <f>'LCR Weights'!$N130*($G130*('Base Data'!$I130+'Base Data'!$J130)/30)+($H130*'Base Data'!P130)</f>
        <v>0</v>
      </c>
      <c r="Q130" s="31">
        <f>'LCR Weights'!$N130*($G130*('Base Data'!$I130+'Base Data'!$J130)/30)+($H130*'Base Data'!Q130)</f>
        <v>0</v>
      </c>
      <c r="R130" s="31">
        <f>'LCR Weights'!$N130*($G130*('Base Data'!$I130+'Base Data'!$J130)/30)+($H130*'Base Data'!R130)</f>
        <v>0</v>
      </c>
      <c r="S130" s="31">
        <f>'LCR Weights'!$N130*($G130*('Base Data'!$I130+'Base Data'!$J130)/30)+($H130*'Base Data'!S130)</f>
        <v>0</v>
      </c>
      <c r="T130" s="31">
        <f>'LCR Weights'!$N130*($G130*('Base Data'!$I130+'Base Data'!$J130)/30)+($H130*'Base Data'!T130)</f>
        <v>0</v>
      </c>
      <c r="U130" s="31">
        <f>'LCR Weights'!$N130*($G130*('Base Data'!$I130+'Base Data'!$J130)/30)+($H130*'Base Data'!U130)</f>
        <v>0</v>
      </c>
      <c r="V130" s="31">
        <f>'LCR Weights'!$N130*($G130*('Base Data'!$I130+'Base Data'!$J130)/30)+($H130*'Base Data'!V130)</f>
        <v>0</v>
      </c>
      <c r="W130" s="31">
        <f>'LCR Weights'!$N130*($G130*('Base Data'!$I130+'Base Data'!$J130)/30)+($H130*'Base Data'!W130)</f>
        <v>0</v>
      </c>
      <c r="X130" s="31">
        <f>'LCR Weights'!$N130*($G130*('Base Data'!$I130+'Base Data'!$J130)/30)+($H130*'Base Data'!X130)</f>
        <v>0</v>
      </c>
      <c r="Y130" s="31">
        <f>'LCR Weights'!$N130*($G130*('Base Data'!$I130+'Base Data'!$J130)/30)+($H130*'Base Data'!Y130)</f>
        <v>0</v>
      </c>
      <c r="Z130" s="31">
        <f>'LCR Weights'!$N130*($G130*('Base Data'!$I130+'Base Data'!$J130)/30)+($H130*'Base Data'!Z130)</f>
        <v>0</v>
      </c>
      <c r="AA130" s="31">
        <f>'LCR Weights'!$N130*($G130*('Base Data'!$I130+'Base Data'!$J130)/30)+($H130*'Base Data'!AA130)</f>
        <v>0</v>
      </c>
      <c r="AB130" s="31">
        <f>'LCR Weights'!$N130*($G130*('Base Data'!$I130+'Base Data'!$J130)/30)+($H130*'Base Data'!AB130)</f>
        <v>0</v>
      </c>
      <c r="AC130" s="31">
        <f>'LCR Weights'!$N130*($G130*('Base Data'!$I130+'Base Data'!$J130)/30)+($H130*'Base Data'!AC130)</f>
        <v>0</v>
      </c>
      <c r="AD130" s="31">
        <f>'LCR Weights'!$N130*($G130*('Base Data'!$I130+'Base Data'!$J130)/30)+($H130*'Base Data'!AD130)</f>
        <v>0</v>
      </c>
      <c r="AE130" s="31">
        <f>'LCR Weights'!$N130*($G130*('Base Data'!$I130+'Base Data'!$J130)/30)+($H130*'Base Data'!AE130)</f>
        <v>0</v>
      </c>
      <c r="AF130" s="31">
        <f>'LCR Weights'!$N130*($G130*('Base Data'!$I130+'Base Data'!$J130)/30)+($H130*'Base Data'!AF130)</f>
        <v>0</v>
      </c>
      <c r="AG130" s="31">
        <f>'LCR Weights'!$N130*($G130*('Base Data'!$I130+'Base Data'!$J130)/30)+($H130*'Base Data'!AG130)</f>
        <v>0</v>
      </c>
      <c r="AH130" s="31">
        <f>'LCR Weights'!$N130*($G130*('Base Data'!$I130+'Base Data'!$J130)/30)+($H130*'Base Data'!AH130)</f>
        <v>0</v>
      </c>
      <c r="AI130" s="31">
        <f>'LCR Weights'!$N130*($G130*('Base Data'!$I130+'Base Data'!$J130)/30)+($H130*'Base Data'!AI130)</f>
        <v>0</v>
      </c>
      <c r="AJ130" s="31">
        <f>'LCR Weights'!$N130*($G130*('Base Data'!$I130+'Base Data'!$J130)/30)+($H130*'Base Data'!AJ130)</f>
        <v>0</v>
      </c>
      <c r="AK130" s="31">
        <f>'LCR Weights'!$N130*($G130*('Base Data'!$I130+'Base Data'!$J130)/30)+($H130*'Base Data'!AK130)</f>
        <v>0</v>
      </c>
      <c r="AL130" s="31">
        <f>'LCR Weights'!$N130*($G130*('Base Data'!$I130+'Base Data'!$J130)/30)+($H130*'Base Data'!AL130)</f>
        <v>0</v>
      </c>
      <c r="AM130" s="31">
        <f>'LCR Weights'!$N130*($G130*('Base Data'!$I130+'Base Data'!$J130)/30)+($H130*'Base Data'!AM130)</f>
        <v>0</v>
      </c>
      <c r="AN130" s="31">
        <f>'LCR Weights'!$N130*($G130*('Base Data'!$I130+'Base Data'!$J130)/30)+($H130*'Base Data'!AN130)</f>
        <v>0</v>
      </c>
      <c r="AO130" s="758">
        <f>$H130*'Base Data'!AO130</f>
        <v>0</v>
      </c>
      <c r="AP130" s="758">
        <f>$H130*'Base Data'!AP130</f>
        <v>0</v>
      </c>
      <c r="AQ130" s="758">
        <f>$H130*'Base Data'!AQ130</f>
        <v>0</v>
      </c>
      <c r="AR130" s="758">
        <f>$H130*'Base Data'!AR130</f>
        <v>0</v>
      </c>
      <c r="AS130" s="758">
        <f>$H130*'Base Data'!AS130</f>
        <v>0</v>
      </c>
      <c r="AT130" s="758">
        <f>$H130*'Base Data'!AT130</f>
        <v>0</v>
      </c>
      <c r="AU130" s="758">
        <f>$H130*'Base Data'!AU130</f>
        <v>0</v>
      </c>
      <c r="AV130" s="758">
        <f>$H130*'Base Data'!AV130</f>
        <v>0</v>
      </c>
      <c r="AW130" s="758">
        <f>$H130*'Base Data'!AW130</f>
        <v>0</v>
      </c>
      <c r="AX130" s="758">
        <f>$H130*'Base Data'!AX130</f>
        <v>0</v>
      </c>
      <c r="AY130" s="758">
        <f>$H130*'Base Data'!AY130</f>
        <v>0</v>
      </c>
      <c r="AZ130" s="758">
        <f>$H130*'Base Data'!AZ130</f>
        <v>0</v>
      </c>
      <c r="BA130" s="758">
        <f>$H130*'Base Data'!BA130</f>
        <v>0</v>
      </c>
      <c r="BB130" s="758">
        <f>$H130*'Base Data'!BB130</f>
        <v>0</v>
      </c>
      <c r="BC130" s="758">
        <f>$H130*'Base Data'!BC130</f>
        <v>0</v>
      </c>
      <c r="BD130" s="758">
        <f>$H130*'Base Data'!BD130</f>
        <v>0</v>
      </c>
      <c r="BE130" s="758">
        <f>$H130*'Base Data'!BE130</f>
        <v>0</v>
      </c>
      <c r="BF130" s="758">
        <f>$H130*'Base Data'!BF130</f>
        <v>0</v>
      </c>
      <c r="BG130" s="758">
        <f>$H130*'Base Data'!BG130</f>
        <v>0</v>
      </c>
      <c r="BH130" s="758">
        <f>$H130*'Base Data'!BH130</f>
        <v>0</v>
      </c>
      <c r="BI130" s="758">
        <f>$H130*'Base Data'!BI130</f>
        <v>0</v>
      </c>
      <c r="BJ130" s="758">
        <f>$H130*'Base Data'!BJ130</f>
        <v>0</v>
      </c>
      <c r="BK130" s="758">
        <f>$H130*'Base Data'!BK130</f>
        <v>0</v>
      </c>
      <c r="BL130" s="758">
        <f>$H130*'Base Data'!BL130</f>
        <v>0</v>
      </c>
      <c r="BM130" s="758">
        <f>$H130*'Base Data'!BM130</f>
        <v>0</v>
      </c>
      <c r="BN130" s="758">
        <f>$H130*'Base Data'!BN130</f>
        <v>0</v>
      </c>
      <c r="BO130" s="758">
        <f>$H130*'Base Data'!BO130</f>
        <v>0</v>
      </c>
      <c r="BP130" s="758">
        <f>$H130*'Base Data'!BP130</f>
        <v>0</v>
      </c>
      <c r="BQ130" s="758">
        <f>$H130*'Base Data'!BQ130</f>
        <v>0</v>
      </c>
      <c r="BR130" s="758">
        <f>$H130*'Base Data'!BR130</f>
        <v>0</v>
      </c>
      <c r="BS130" s="758">
        <f>$H130*'Base Data'!BS130</f>
        <v>0</v>
      </c>
      <c r="BT130" s="758">
        <f>$H130*'Base Data'!BT130</f>
        <v>0</v>
      </c>
      <c r="BU130" s="758">
        <f>$H130*'Base Data'!BU130</f>
        <v>0</v>
      </c>
      <c r="BV130" s="758">
        <f>$H130*'Base Data'!BV130</f>
        <v>0</v>
      </c>
      <c r="BW130" s="758">
        <f>$H130*'Base Data'!BW130</f>
        <v>0</v>
      </c>
      <c r="BX130" s="758">
        <f>$H130*'Base Data'!BX130</f>
        <v>0</v>
      </c>
      <c r="BY130" s="758">
        <f>$H130*'Base Data'!BY130</f>
        <v>0</v>
      </c>
      <c r="BZ130" s="758">
        <f>$H130*'Base Data'!BZ130</f>
        <v>0</v>
      </c>
      <c r="CA130" s="758">
        <f>$H130*'Base Data'!CA130</f>
        <v>0</v>
      </c>
      <c r="CB130" s="758">
        <f>$H130*'Base Data'!CB130</f>
        <v>0</v>
      </c>
      <c r="CC130" s="758">
        <f>$H130*'Base Data'!CC130</f>
        <v>0</v>
      </c>
      <c r="CD130" s="758">
        <f>$H130*'Base Data'!CD130</f>
        <v>0</v>
      </c>
      <c r="CE130" s="758">
        <f>$H130*'Base Data'!CE130</f>
        <v>0</v>
      </c>
      <c r="CF130" s="758">
        <f>$H130*'Base Data'!CF130</f>
        <v>0</v>
      </c>
      <c r="CG130" s="758">
        <f>$H130*'Base Data'!CG130</f>
        <v>0</v>
      </c>
      <c r="CH130" s="758">
        <f>$H130*'Base Data'!CH130</f>
        <v>0</v>
      </c>
      <c r="CI130" s="758">
        <f>$H130*'Base Data'!CI130</f>
        <v>0</v>
      </c>
      <c r="CJ130" s="758">
        <f>$H130*'Base Data'!CJ130</f>
        <v>0</v>
      </c>
      <c r="CK130" s="758">
        <f>$H130*'Base Data'!CK130</f>
        <v>0</v>
      </c>
      <c r="CL130" s="758">
        <f>$H130*'Base Data'!CL130</f>
        <v>0</v>
      </c>
      <c r="CM130" s="758">
        <f>$H130*'Base Data'!CM130</f>
        <v>0</v>
      </c>
      <c r="CN130" s="758">
        <f>$H130*'Base Data'!CN130</f>
        <v>0</v>
      </c>
      <c r="CO130" s="758">
        <f>$H130*'Base Data'!CO130</f>
        <v>0</v>
      </c>
      <c r="CP130" s="758">
        <f>$H130*'Base Data'!CP130</f>
        <v>0</v>
      </c>
      <c r="CQ130" s="758">
        <f>$H130*'Base Data'!CQ130</f>
        <v>0</v>
      </c>
      <c r="CR130" s="758">
        <f>$H130*'Base Data'!CR130</f>
        <v>0</v>
      </c>
      <c r="CS130" s="758">
        <f>$H130*'Base Data'!CS130</f>
        <v>0</v>
      </c>
      <c r="CT130" s="758">
        <f>$H130*'Base Data'!CT130</f>
        <v>0</v>
      </c>
      <c r="CU130" s="758">
        <f>$H130*'Base Data'!CU130</f>
        <v>0</v>
      </c>
      <c r="CV130" s="758">
        <f>$H130*'Base Data'!CV130</f>
        <v>0</v>
      </c>
      <c r="CW130" s="758">
        <f>$H130*'Base Data'!CW130</f>
        <v>0</v>
      </c>
      <c r="CX130" s="758">
        <f>$H130*'Base Data'!CX130</f>
        <v>0</v>
      </c>
      <c r="CY130" s="758">
        <f>$H130*'Base Data'!CY130</f>
        <v>0</v>
      </c>
      <c r="CZ130" s="758">
        <f>$H130*'Base Data'!CZ130</f>
        <v>0</v>
      </c>
      <c r="DA130" s="758">
        <f>$H130*'Base Data'!DA130</f>
        <v>0</v>
      </c>
      <c r="DB130" s="758">
        <f>$H130*'Base Data'!DB130</f>
        <v>0</v>
      </c>
      <c r="DC130" s="758">
        <f>$H130*'Base Data'!DC130</f>
        <v>0</v>
      </c>
      <c r="DD130" s="758">
        <f>$H130*'Base Data'!DD130</f>
        <v>0</v>
      </c>
      <c r="DE130" s="758">
        <f>$H130*'Base Data'!DE130</f>
        <v>0</v>
      </c>
      <c r="DF130" s="758">
        <f>$H130*'Base Data'!DF130</f>
        <v>0</v>
      </c>
      <c r="DG130" s="758">
        <f>$H130*'Base Data'!DG130</f>
        <v>0</v>
      </c>
      <c r="DH130" s="758">
        <f>$H130*'Base Data'!DH130</f>
        <v>0</v>
      </c>
      <c r="DI130" s="758">
        <f>$H130*'Base Data'!DI130</f>
        <v>0</v>
      </c>
      <c r="DJ130" s="758">
        <f>$H130*'Base Data'!DJ130</f>
        <v>0</v>
      </c>
      <c r="DK130" s="758">
        <f>$H130*'Base Data'!DK130</f>
        <v>0</v>
      </c>
      <c r="DL130" s="519">
        <f>$H130*'Base Data'!DL130</f>
        <v>0</v>
      </c>
    </row>
    <row r="131" spans="1:129" s="206" customFormat="1" ht="19.5" customHeight="1">
      <c r="A131" s="207">
        <f>'LCR Weights'!N131</f>
        <v>1</v>
      </c>
      <c r="B131" s="207"/>
      <c r="C131" s="73"/>
      <c r="D131" s="795" t="s">
        <v>603</v>
      </c>
      <c r="E131" s="798" t="s">
        <v>806</v>
      </c>
      <c r="F131" s="211" t="s">
        <v>927</v>
      </c>
      <c r="G131" s="811">
        <f>'LCR Weights'!M131</f>
        <v>0.2</v>
      </c>
      <c r="H131" s="811">
        <f>IF(Metrics!$I$7="Reported weights",'LCR Weights'!H131,'LCR Weights'!K131)</f>
        <v>1</v>
      </c>
      <c r="I131" s="518"/>
      <c r="J131" s="758">
        <f>IF('LCR Weights'!$N131=0,1,0)*('Base Data'!J131+'Base Data'!I131)*G131</f>
        <v>0</v>
      </c>
      <c r="K131" s="31">
        <f>'LCR Weights'!$N131*($G131*('Base Data'!$I131+'Base Data'!$J131)/30)+($H131*'Base Data'!K131)</f>
        <v>0</v>
      </c>
      <c r="L131" s="31">
        <f>'LCR Weights'!$N131*($G131*('Base Data'!$I131+'Base Data'!$J131)/30)+($H131*'Base Data'!L131)</f>
        <v>0</v>
      </c>
      <c r="M131" s="31">
        <f>'LCR Weights'!$N131*($G131*('Base Data'!$I131+'Base Data'!$J131)/30)+($H131*'Base Data'!M131)</f>
        <v>0</v>
      </c>
      <c r="N131" s="31">
        <f>'LCR Weights'!$N131*($G131*('Base Data'!$I131+'Base Data'!$J131)/30)+($H131*'Base Data'!N131)</f>
        <v>0</v>
      </c>
      <c r="O131" s="31">
        <f>'LCR Weights'!$N131*($G131*('Base Data'!$I131+'Base Data'!$J131)/30)+($H131*'Base Data'!O131)</f>
        <v>0</v>
      </c>
      <c r="P131" s="31">
        <f>'LCR Weights'!$N131*($G131*('Base Data'!$I131+'Base Data'!$J131)/30)+($H131*'Base Data'!P131)</f>
        <v>0</v>
      </c>
      <c r="Q131" s="31">
        <f>'LCR Weights'!$N131*($G131*('Base Data'!$I131+'Base Data'!$J131)/30)+($H131*'Base Data'!Q131)</f>
        <v>0</v>
      </c>
      <c r="R131" s="31">
        <f>'LCR Weights'!$N131*($G131*('Base Data'!$I131+'Base Data'!$J131)/30)+($H131*'Base Data'!R131)</f>
        <v>0</v>
      </c>
      <c r="S131" s="31">
        <f>'LCR Weights'!$N131*($G131*('Base Data'!$I131+'Base Data'!$J131)/30)+($H131*'Base Data'!S131)</f>
        <v>0</v>
      </c>
      <c r="T131" s="31">
        <f>'LCR Weights'!$N131*($G131*('Base Data'!$I131+'Base Data'!$J131)/30)+($H131*'Base Data'!T131)</f>
        <v>0</v>
      </c>
      <c r="U131" s="31">
        <f>'LCR Weights'!$N131*($G131*('Base Data'!$I131+'Base Data'!$J131)/30)+($H131*'Base Data'!U131)</f>
        <v>0</v>
      </c>
      <c r="V131" s="31">
        <f>'LCR Weights'!$N131*($G131*('Base Data'!$I131+'Base Data'!$J131)/30)+($H131*'Base Data'!V131)</f>
        <v>0</v>
      </c>
      <c r="W131" s="31">
        <f>'LCR Weights'!$N131*($G131*('Base Data'!$I131+'Base Data'!$J131)/30)+($H131*'Base Data'!W131)</f>
        <v>0</v>
      </c>
      <c r="X131" s="31">
        <f>'LCR Weights'!$N131*($G131*('Base Data'!$I131+'Base Data'!$J131)/30)+($H131*'Base Data'!X131)</f>
        <v>0</v>
      </c>
      <c r="Y131" s="31">
        <f>'LCR Weights'!$N131*($G131*('Base Data'!$I131+'Base Data'!$J131)/30)+($H131*'Base Data'!Y131)</f>
        <v>0</v>
      </c>
      <c r="Z131" s="31">
        <f>'LCR Weights'!$N131*($G131*('Base Data'!$I131+'Base Data'!$J131)/30)+($H131*'Base Data'!Z131)</f>
        <v>0</v>
      </c>
      <c r="AA131" s="31">
        <f>'LCR Weights'!$N131*($G131*('Base Data'!$I131+'Base Data'!$J131)/30)+($H131*'Base Data'!AA131)</f>
        <v>0</v>
      </c>
      <c r="AB131" s="31">
        <f>'LCR Weights'!$N131*($G131*('Base Data'!$I131+'Base Data'!$J131)/30)+($H131*'Base Data'!AB131)</f>
        <v>0</v>
      </c>
      <c r="AC131" s="31">
        <f>'LCR Weights'!$N131*($G131*('Base Data'!$I131+'Base Data'!$J131)/30)+($H131*'Base Data'!AC131)</f>
        <v>0</v>
      </c>
      <c r="AD131" s="31">
        <f>'LCR Weights'!$N131*($G131*('Base Data'!$I131+'Base Data'!$J131)/30)+($H131*'Base Data'!AD131)</f>
        <v>0</v>
      </c>
      <c r="AE131" s="31">
        <f>'LCR Weights'!$N131*($G131*('Base Data'!$I131+'Base Data'!$J131)/30)+($H131*'Base Data'!AE131)</f>
        <v>0</v>
      </c>
      <c r="AF131" s="31">
        <f>'LCR Weights'!$N131*($G131*('Base Data'!$I131+'Base Data'!$J131)/30)+($H131*'Base Data'!AF131)</f>
        <v>0</v>
      </c>
      <c r="AG131" s="31">
        <f>'LCR Weights'!$N131*($G131*('Base Data'!$I131+'Base Data'!$J131)/30)+($H131*'Base Data'!AG131)</f>
        <v>0</v>
      </c>
      <c r="AH131" s="31">
        <f>'LCR Weights'!$N131*($G131*('Base Data'!$I131+'Base Data'!$J131)/30)+($H131*'Base Data'!AH131)</f>
        <v>0</v>
      </c>
      <c r="AI131" s="31">
        <f>'LCR Weights'!$N131*($G131*('Base Data'!$I131+'Base Data'!$J131)/30)+($H131*'Base Data'!AI131)</f>
        <v>0</v>
      </c>
      <c r="AJ131" s="31">
        <f>'LCR Weights'!$N131*($G131*('Base Data'!$I131+'Base Data'!$J131)/30)+($H131*'Base Data'!AJ131)</f>
        <v>0</v>
      </c>
      <c r="AK131" s="31">
        <f>'LCR Weights'!$N131*($G131*('Base Data'!$I131+'Base Data'!$J131)/30)+($H131*'Base Data'!AK131)</f>
        <v>0</v>
      </c>
      <c r="AL131" s="31">
        <f>'LCR Weights'!$N131*($G131*('Base Data'!$I131+'Base Data'!$J131)/30)+($H131*'Base Data'!AL131)</f>
        <v>0</v>
      </c>
      <c r="AM131" s="31">
        <f>'LCR Weights'!$N131*($G131*('Base Data'!$I131+'Base Data'!$J131)/30)+($H131*'Base Data'!AM131)</f>
        <v>0</v>
      </c>
      <c r="AN131" s="31">
        <f>'LCR Weights'!$N131*($G131*('Base Data'!$I131+'Base Data'!$J131)/30)+($H131*'Base Data'!AN131)</f>
        <v>0</v>
      </c>
      <c r="AO131" s="758">
        <f>$H131*'Base Data'!AO131</f>
        <v>0</v>
      </c>
      <c r="AP131" s="758">
        <f>$H131*'Base Data'!AP131</f>
        <v>0</v>
      </c>
      <c r="AQ131" s="758">
        <f>$H131*'Base Data'!AQ131</f>
        <v>0</v>
      </c>
      <c r="AR131" s="758">
        <f>$H131*'Base Data'!AR131</f>
        <v>0</v>
      </c>
      <c r="AS131" s="758">
        <f>$H131*'Base Data'!AS131</f>
        <v>0</v>
      </c>
      <c r="AT131" s="758">
        <f>$H131*'Base Data'!AT131</f>
        <v>0</v>
      </c>
      <c r="AU131" s="758">
        <f>$H131*'Base Data'!AU131</f>
        <v>0</v>
      </c>
      <c r="AV131" s="758">
        <f>$H131*'Base Data'!AV131</f>
        <v>0</v>
      </c>
      <c r="AW131" s="758">
        <f>$H131*'Base Data'!AW131</f>
        <v>0</v>
      </c>
      <c r="AX131" s="758">
        <f>$H131*'Base Data'!AX131</f>
        <v>0</v>
      </c>
      <c r="AY131" s="758">
        <f>$H131*'Base Data'!AY131</f>
        <v>0</v>
      </c>
      <c r="AZ131" s="758">
        <f>$H131*'Base Data'!AZ131</f>
        <v>0</v>
      </c>
      <c r="BA131" s="758">
        <f>$H131*'Base Data'!BA131</f>
        <v>0</v>
      </c>
      <c r="BB131" s="758">
        <f>$H131*'Base Data'!BB131</f>
        <v>0</v>
      </c>
      <c r="BC131" s="758">
        <f>$H131*'Base Data'!BC131</f>
        <v>0</v>
      </c>
      <c r="BD131" s="758">
        <f>$H131*'Base Data'!BD131</f>
        <v>0</v>
      </c>
      <c r="BE131" s="758">
        <f>$H131*'Base Data'!BE131</f>
        <v>0</v>
      </c>
      <c r="BF131" s="758">
        <f>$H131*'Base Data'!BF131</f>
        <v>0</v>
      </c>
      <c r="BG131" s="758">
        <f>$H131*'Base Data'!BG131</f>
        <v>0</v>
      </c>
      <c r="BH131" s="758">
        <f>$H131*'Base Data'!BH131</f>
        <v>0</v>
      </c>
      <c r="BI131" s="758">
        <f>$H131*'Base Data'!BI131</f>
        <v>0</v>
      </c>
      <c r="BJ131" s="758">
        <f>$H131*'Base Data'!BJ131</f>
        <v>0</v>
      </c>
      <c r="BK131" s="758">
        <f>$H131*'Base Data'!BK131</f>
        <v>0</v>
      </c>
      <c r="BL131" s="758">
        <f>$H131*'Base Data'!BL131</f>
        <v>0</v>
      </c>
      <c r="BM131" s="758">
        <f>$H131*'Base Data'!BM131</f>
        <v>0</v>
      </c>
      <c r="BN131" s="758">
        <f>$H131*'Base Data'!BN131</f>
        <v>0</v>
      </c>
      <c r="BO131" s="758">
        <f>$H131*'Base Data'!BO131</f>
        <v>0</v>
      </c>
      <c r="BP131" s="758">
        <f>$H131*'Base Data'!BP131</f>
        <v>0</v>
      </c>
      <c r="BQ131" s="758">
        <f>$H131*'Base Data'!BQ131</f>
        <v>0</v>
      </c>
      <c r="BR131" s="758">
        <f>$H131*'Base Data'!BR131</f>
        <v>0</v>
      </c>
      <c r="BS131" s="758">
        <f>$H131*'Base Data'!BS131</f>
        <v>0</v>
      </c>
      <c r="BT131" s="758">
        <f>$H131*'Base Data'!BT131</f>
        <v>0</v>
      </c>
      <c r="BU131" s="758">
        <f>$H131*'Base Data'!BU131</f>
        <v>0</v>
      </c>
      <c r="BV131" s="758">
        <f>$H131*'Base Data'!BV131</f>
        <v>0</v>
      </c>
      <c r="BW131" s="758">
        <f>$H131*'Base Data'!BW131</f>
        <v>0</v>
      </c>
      <c r="BX131" s="758">
        <f>$H131*'Base Data'!BX131</f>
        <v>0</v>
      </c>
      <c r="BY131" s="758">
        <f>$H131*'Base Data'!BY131</f>
        <v>0</v>
      </c>
      <c r="BZ131" s="758">
        <f>$H131*'Base Data'!BZ131</f>
        <v>0</v>
      </c>
      <c r="CA131" s="758">
        <f>$H131*'Base Data'!CA131</f>
        <v>0</v>
      </c>
      <c r="CB131" s="758">
        <f>$H131*'Base Data'!CB131</f>
        <v>0</v>
      </c>
      <c r="CC131" s="758">
        <f>$H131*'Base Data'!CC131</f>
        <v>0</v>
      </c>
      <c r="CD131" s="758">
        <f>$H131*'Base Data'!CD131</f>
        <v>0</v>
      </c>
      <c r="CE131" s="758">
        <f>$H131*'Base Data'!CE131</f>
        <v>0</v>
      </c>
      <c r="CF131" s="758">
        <f>$H131*'Base Data'!CF131</f>
        <v>0</v>
      </c>
      <c r="CG131" s="758">
        <f>$H131*'Base Data'!CG131</f>
        <v>0</v>
      </c>
      <c r="CH131" s="758">
        <f>$H131*'Base Data'!CH131</f>
        <v>0</v>
      </c>
      <c r="CI131" s="758">
        <f>$H131*'Base Data'!CI131</f>
        <v>0</v>
      </c>
      <c r="CJ131" s="758">
        <f>$H131*'Base Data'!CJ131</f>
        <v>0</v>
      </c>
      <c r="CK131" s="758">
        <f>$H131*'Base Data'!CK131</f>
        <v>0</v>
      </c>
      <c r="CL131" s="758">
        <f>$H131*'Base Data'!CL131</f>
        <v>0</v>
      </c>
      <c r="CM131" s="758">
        <f>$H131*'Base Data'!CM131</f>
        <v>0</v>
      </c>
      <c r="CN131" s="758">
        <f>$H131*'Base Data'!CN131</f>
        <v>0</v>
      </c>
      <c r="CO131" s="758">
        <f>$H131*'Base Data'!CO131</f>
        <v>0</v>
      </c>
      <c r="CP131" s="758">
        <f>$H131*'Base Data'!CP131</f>
        <v>0</v>
      </c>
      <c r="CQ131" s="758">
        <f>$H131*'Base Data'!CQ131</f>
        <v>0</v>
      </c>
      <c r="CR131" s="758">
        <f>$H131*'Base Data'!CR131</f>
        <v>0</v>
      </c>
      <c r="CS131" s="758">
        <f>$H131*'Base Data'!CS131</f>
        <v>0</v>
      </c>
      <c r="CT131" s="758">
        <f>$H131*'Base Data'!CT131</f>
        <v>0</v>
      </c>
      <c r="CU131" s="758">
        <f>$H131*'Base Data'!CU131</f>
        <v>0</v>
      </c>
      <c r="CV131" s="758">
        <f>$H131*'Base Data'!CV131</f>
        <v>0</v>
      </c>
      <c r="CW131" s="758">
        <f>$H131*'Base Data'!CW131</f>
        <v>0</v>
      </c>
      <c r="CX131" s="758">
        <f>$H131*'Base Data'!CX131</f>
        <v>0</v>
      </c>
      <c r="CY131" s="758">
        <f>$H131*'Base Data'!CY131</f>
        <v>0</v>
      </c>
      <c r="CZ131" s="758">
        <f>$H131*'Base Data'!CZ131</f>
        <v>0</v>
      </c>
      <c r="DA131" s="758">
        <f>$H131*'Base Data'!DA131</f>
        <v>0</v>
      </c>
      <c r="DB131" s="758">
        <f>$H131*'Base Data'!DB131</f>
        <v>0</v>
      </c>
      <c r="DC131" s="758">
        <f>$H131*'Base Data'!DC131</f>
        <v>0</v>
      </c>
      <c r="DD131" s="758">
        <f>$H131*'Base Data'!DD131</f>
        <v>0</v>
      </c>
      <c r="DE131" s="758">
        <f>$H131*'Base Data'!DE131</f>
        <v>0</v>
      </c>
      <c r="DF131" s="758">
        <f>$H131*'Base Data'!DF131</f>
        <v>0</v>
      </c>
      <c r="DG131" s="758">
        <f>$H131*'Base Data'!DG131</f>
        <v>0</v>
      </c>
      <c r="DH131" s="758">
        <f>$H131*'Base Data'!DH131</f>
        <v>0</v>
      </c>
      <c r="DI131" s="758">
        <f>$H131*'Base Data'!DI131</f>
        <v>0</v>
      </c>
      <c r="DJ131" s="758">
        <f>$H131*'Base Data'!DJ131</f>
        <v>0</v>
      </c>
      <c r="DK131" s="758">
        <f>$H131*'Base Data'!DK131</f>
        <v>0</v>
      </c>
      <c r="DL131" s="519">
        <f>$H131*'Base Data'!DL131</f>
        <v>0</v>
      </c>
    </row>
    <row r="132" spans="1:129" s="206" customFormat="1" ht="19.5" customHeight="1">
      <c r="A132" s="207">
        <f>'LCR Weights'!N132</f>
        <v>0</v>
      </c>
      <c r="B132" s="207"/>
      <c r="C132" s="73"/>
      <c r="D132" s="795"/>
      <c r="E132" s="798"/>
      <c r="F132" s="211" t="s">
        <v>928</v>
      </c>
      <c r="G132" s="811">
        <f>'LCR Weights'!M132</f>
        <v>0.2</v>
      </c>
      <c r="H132" s="811">
        <f>IF(Metrics!$I$7="Reported weights",'LCR Weights'!H132,'LCR Weights'!K132)</f>
        <v>1</v>
      </c>
      <c r="I132" s="518"/>
      <c r="J132" s="758">
        <f>IF('LCR Weights'!$N132=0,1,0)*('Base Data'!J132+'Base Data'!I132)*G132</f>
        <v>0</v>
      </c>
      <c r="K132" s="31">
        <f>'LCR Weights'!$N132*($G132*('Base Data'!$I132+'Base Data'!$J132)/30)+($H132*'Base Data'!K132)</f>
        <v>0</v>
      </c>
      <c r="L132" s="31">
        <f>'LCR Weights'!$N132*($G132*('Base Data'!$I132+'Base Data'!$J132)/30)+($H132*'Base Data'!L132)</f>
        <v>0</v>
      </c>
      <c r="M132" s="31">
        <f>'LCR Weights'!$N132*($G132*('Base Data'!$I132+'Base Data'!$J132)/30)+($H132*'Base Data'!M132)</f>
        <v>0</v>
      </c>
      <c r="N132" s="31">
        <f>'LCR Weights'!$N132*($G132*('Base Data'!$I132+'Base Data'!$J132)/30)+($H132*'Base Data'!N132)</f>
        <v>0</v>
      </c>
      <c r="O132" s="31">
        <f>'LCR Weights'!$N132*($G132*('Base Data'!$I132+'Base Data'!$J132)/30)+($H132*'Base Data'!O132)</f>
        <v>0</v>
      </c>
      <c r="P132" s="31">
        <f>'LCR Weights'!$N132*($G132*('Base Data'!$I132+'Base Data'!$J132)/30)+($H132*'Base Data'!P132)</f>
        <v>0</v>
      </c>
      <c r="Q132" s="31">
        <f>'LCR Weights'!$N132*($G132*('Base Data'!$I132+'Base Data'!$J132)/30)+($H132*'Base Data'!Q132)</f>
        <v>0</v>
      </c>
      <c r="R132" s="31">
        <f>'LCR Weights'!$N132*($G132*('Base Data'!$I132+'Base Data'!$J132)/30)+($H132*'Base Data'!R132)</f>
        <v>0</v>
      </c>
      <c r="S132" s="31">
        <f>'LCR Weights'!$N132*($G132*('Base Data'!$I132+'Base Data'!$J132)/30)+($H132*'Base Data'!S132)</f>
        <v>0</v>
      </c>
      <c r="T132" s="31">
        <f>'LCR Weights'!$N132*($G132*('Base Data'!$I132+'Base Data'!$J132)/30)+($H132*'Base Data'!T132)</f>
        <v>0</v>
      </c>
      <c r="U132" s="31">
        <f>'LCR Weights'!$N132*($G132*('Base Data'!$I132+'Base Data'!$J132)/30)+($H132*'Base Data'!U132)</f>
        <v>0</v>
      </c>
      <c r="V132" s="31">
        <f>'LCR Weights'!$N132*($G132*('Base Data'!$I132+'Base Data'!$J132)/30)+($H132*'Base Data'!V132)</f>
        <v>0</v>
      </c>
      <c r="W132" s="31">
        <f>'LCR Weights'!$N132*($G132*('Base Data'!$I132+'Base Data'!$J132)/30)+($H132*'Base Data'!W132)</f>
        <v>0</v>
      </c>
      <c r="X132" s="31">
        <f>'LCR Weights'!$N132*($G132*('Base Data'!$I132+'Base Data'!$J132)/30)+($H132*'Base Data'!X132)</f>
        <v>0</v>
      </c>
      <c r="Y132" s="31">
        <f>'LCR Weights'!$N132*($G132*('Base Data'!$I132+'Base Data'!$J132)/30)+($H132*'Base Data'!Y132)</f>
        <v>0</v>
      </c>
      <c r="Z132" s="31">
        <f>'LCR Weights'!$N132*($G132*('Base Data'!$I132+'Base Data'!$J132)/30)+($H132*'Base Data'!Z132)</f>
        <v>0</v>
      </c>
      <c r="AA132" s="31">
        <f>'LCR Weights'!$N132*($G132*('Base Data'!$I132+'Base Data'!$J132)/30)+($H132*'Base Data'!AA132)</f>
        <v>0</v>
      </c>
      <c r="AB132" s="31">
        <f>'LCR Weights'!$N132*($G132*('Base Data'!$I132+'Base Data'!$J132)/30)+($H132*'Base Data'!AB132)</f>
        <v>0</v>
      </c>
      <c r="AC132" s="31">
        <f>'LCR Weights'!$N132*($G132*('Base Data'!$I132+'Base Data'!$J132)/30)+($H132*'Base Data'!AC132)</f>
        <v>0</v>
      </c>
      <c r="AD132" s="31">
        <f>'LCR Weights'!$N132*($G132*('Base Data'!$I132+'Base Data'!$J132)/30)+($H132*'Base Data'!AD132)</f>
        <v>0</v>
      </c>
      <c r="AE132" s="31">
        <f>'LCR Weights'!$N132*($G132*('Base Data'!$I132+'Base Data'!$J132)/30)+($H132*'Base Data'!AE132)</f>
        <v>0</v>
      </c>
      <c r="AF132" s="31">
        <f>'LCR Weights'!$N132*($G132*('Base Data'!$I132+'Base Data'!$J132)/30)+($H132*'Base Data'!AF132)</f>
        <v>0</v>
      </c>
      <c r="AG132" s="31">
        <f>'LCR Weights'!$N132*($G132*('Base Data'!$I132+'Base Data'!$J132)/30)+($H132*'Base Data'!AG132)</f>
        <v>0</v>
      </c>
      <c r="AH132" s="31">
        <f>'LCR Weights'!$N132*($G132*('Base Data'!$I132+'Base Data'!$J132)/30)+($H132*'Base Data'!AH132)</f>
        <v>0</v>
      </c>
      <c r="AI132" s="31">
        <f>'LCR Weights'!$N132*($G132*('Base Data'!$I132+'Base Data'!$J132)/30)+($H132*'Base Data'!AI132)</f>
        <v>0</v>
      </c>
      <c r="AJ132" s="31">
        <f>'LCR Weights'!$N132*($G132*('Base Data'!$I132+'Base Data'!$J132)/30)+($H132*'Base Data'!AJ132)</f>
        <v>0</v>
      </c>
      <c r="AK132" s="31">
        <f>'LCR Weights'!$N132*($G132*('Base Data'!$I132+'Base Data'!$J132)/30)+($H132*'Base Data'!AK132)</f>
        <v>0</v>
      </c>
      <c r="AL132" s="31">
        <f>'LCR Weights'!$N132*($G132*('Base Data'!$I132+'Base Data'!$J132)/30)+($H132*'Base Data'!AL132)</f>
        <v>0</v>
      </c>
      <c r="AM132" s="31">
        <f>'LCR Weights'!$N132*($G132*('Base Data'!$I132+'Base Data'!$J132)/30)+($H132*'Base Data'!AM132)</f>
        <v>0</v>
      </c>
      <c r="AN132" s="31">
        <f>'LCR Weights'!$N132*($G132*('Base Data'!$I132+'Base Data'!$J132)/30)+($H132*'Base Data'!AN132)</f>
        <v>0</v>
      </c>
      <c r="AO132" s="758">
        <f>$H132*'Base Data'!AO132</f>
        <v>0</v>
      </c>
      <c r="AP132" s="758">
        <f>$H132*'Base Data'!AP132</f>
        <v>0</v>
      </c>
      <c r="AQ132" s="758">
        <f>$H132*'Base Data'!AQ132</f>
        <v>0</v>
      </c>
      <c r="AR132" s="758">
        <f>$H132*'Base Data'!AR132</f>
        <v>0</v>
      </c>
      <c r="AS132" s="758">
        <f>$H132*'Base Data'!AS132</f>
        <v>0</v>
      </c>
      <c r="AT132" s="758">
        <f>$H132*'Base Data'!AT132</f>
        <v>0</v>
      </c>
      <c r="AU132" s="758">
        <f>$H132*'Base Data'!AU132</f>
        <v>0</v>
      </c>
      <c r="AV132" s="758">
        <f>$H132*'Base Data'!AV132</f>
        <v>0</v>
      </c>
      <c r="AW132" s="758">
        <f>$H132*'Base Data'!AW132</f>
        <v>0</v>
      </c>
      <c r="AX132" s="758">
        <f>$H132*'Base Data'!AX132</f>
        <v>0</v>
      </c>
      <c r="AY132" s="758">
        <f>$H132*'Base Data'!AY132</f>
        <v>0</v>
      </c>
      <c r="AZ132" s="758">
        <f>$H132*'Base Data'!AZ132</f>
        <v>0</v>
      </c>
      <c r="BA132" s="758">
        <f>$H132*'Base Data'!BA132</f>
        <v>0</v>
      </c>
      <c r="BB132" s="758">
        <f>$H132*'Base Data'!BB132</f>
        <v>0</v>
      </c>
      <c r="BC132" s="758">
        <f>$H132*'Base Data'!BC132</f>
        <v>0</v>
      </c>
      <c r="BD132" s="758">
        <f>$H132*'Base Data'!BD132</f>
        <v>0</v>
      </c>
      <c r="BE132" s="758">
        <f>$H132*'Base Data'!BE132</f>
        <v>0</v>
      </c>
      <c r="BF132" s="758">
        <f>$H132*'Base Data'!BF132</f>
        <v>0</v>
      </c>
      <c r="BG132" s="758">
        <f>$H132*'Base Data'!BG132</f>
        <v>0</v>
      </c>
      <c r="BH132" s="758">
        <f>$H132*'Base Data'!BH132</f>
        <v>0</v>
      </c>
      <c r="BI132" s="758">
        <f>$H132*'Base Data'!BI132</f>
        <v>0</v>
      </c>
      <c r="BJ132" s="758">
        <f>$H132*'Base Data'!BJ132</f>
        <v>0</v>
      </c>
      <c r="BK132" s="758">
        <f>$H132*'Base Data'!BK132</f>
        <v>0</v>
      </c>
      <c r="BL132" s="758">
        <f>$H132*'Base Data'!BL132</f>
        <v>0</v>
      </c>
      <c r="BM132" s="758">
        <f>$H132*'Base Data'!BM132</f>
        <v>0</v>
      </c>
      <c r="BN132" s="758">
        <f>$H132*'Base Data'!BN132</f>
        <v>0</v>
      </c>
      <c r="BO132" s="758">
        <f>$H132*'Base Data'!BO132</f>
        <v>0</v>
      </c>
      <c r="BP132" s="758">
        <f>$H132*'Base Data'!BP132</f>
        <v>0</v>
      </c>
      <c r="BQ132" s="758">
        <f>$H132*'Base Data'!BQ132</f>
        <v>0</v>
      </c>
      <c r="BR132" s="758">
        <f>$H132*'Base Data'!BR132</f>
        <v>0</v>
      </c>
      <c r="BS132" s="758">
        <f>$H132*'Base Data'!BS132</f>
        <v>0</v>
      </c>
      <c r="BT132" s="758">
        <f>$H132*'Base Data'!BT132</f>
        <v>0</v>
      </c>
      <c r="BU132" s="758">
        <f>$H132*'Base Data'!BU132</f>
        <v>0</v>
      </c>
      <c r="BV132" s="758">
        <f>$H132*'Base Data'!BV132</f>
        <v>0</v>
      </c>
      <c r="BW132" s="758">
        <f>$H132*'Base Data'!BW132</f>
        <v>0</v>
      </c>
      <c r="BX132" s="758">
        <f>$H132*'Base Data'!BX132</f>
        <v>0</v>
      </c>
      <c r="BY132" s="758">
        <f>$H132*'Base Data'!BY132</f>
        <v>0</v>
      </c>
      <c r="BZ132" s="758">
        <f>$H132*'Base Data'!BZ132</f>
        <v>0</v>
      </c>
      <c r="CA132" s="758">
        <f>$H132*'Base Data'!CA132</f>
        <v>0</v>
      </c>
      <c r="CB132" s="758">
        <f>$H132*'Base Data'!CB132</f>
        <v>0</v>
      </c>
      <c r="CC132" s="758">
        <f>$H132*'Base Data'!CC132</f>
        <v>0</v>
      </c>
      <c r="CD132" s="758">
        <f>$H132*'Base Data'!CD132</f>
        <v>0</v>
      </c>
      <c r="CE132" s="758">
        <f>$H132*'Base Data'!CE132</f>
        <v>0</v>
      </c>
      <c r="CF132" s="758">
        <f>$H132*'Base Data'!CF132</f>
        <v>0</v>
      </c>
      <c r="CG132" s="758">
        <f>$H132*'Base Data'!CG132</f>
        <v>0</v>
      </c>
      <c r="CH132" s="758">
        <f>$H132*'Base Data'!CH132</f>
        <v>0</v>
      </c>
      <c r="CI132" s="758">
        <f>$H132*'Base Data'!CI132</f>
        <v>0</v>
      </c>
      <c r="CJ132" s="758">
        <f>$H132*'Base Data'!CJ132</f>
        <v>0</v>
      </c>
      <c r="CK132" s="758">
        <f>$H132*'Base Data'!CK132</f>
        <v>0</v>
      </c>
      <c r="CL132" s="758">
        <f>$H132*'Base Data'!CL132</f>
        <v>0</v>
      </c>
      <c r="CM132" s="758">
        <f>$H132*'Base Data'!CM132</f>
        <v>0</v>
      </c>
      <c r="CN132" s="758">
        <f>$H132*'Base Data'!CN132</f>
        <v>0</v>
      </c>
      <c r="CO132" s="758">
        <f>$H132*'Base Data'!CO132</f>
        <v>0</v>
      </c>
      <c r="CP132" s="758">
        <f>$H132*'Base Data'!CP132</f>
        <v>0</v>
      </c>
      <c r="CQ132" s="758">
        <f>$H132*'Base Data'!CQ132</f>
        <v>0</v>
      </c>
      <c r="CR132" s="758">
        <f>$H132*'Base Data'!CR132</f>
        <v>0</v>
      </c>
      <c r="CS132" s="758">
        <f>$H132*'Base Data'!CS132</f>
        <v>0</v>
      </c>
      <c r="CT132" s="758">
        <f>$H132*'Base Data'!CT132</f>
        <v>0</v>
      </c>
      <c r="CU132" s="758">
        <f>$H132*'Base Data'!CU132</f>
        <v>0</v>
      </c>
      <c r="CV132" s="758">
        <f>$H132*'Base Data'!CV132</f>
        <v>0</v>
      </c>
      <c r="CW132" s="758">
        <f>$H132*'Base Data'!CW132</f>
        <v>0</v>
      </c>
      <c r="CX132" s="758">
        <f>$H132*'Base Data'!CX132</f>
        <v>0</v>
      </c>
      <c r="CY132" s="758">
        <f>$H132*'Base Data'!CY132</f>
        <v>0</v>
      </c>
      <c r="CZ132" s="758">
        <f>$H132*'Base Data'!CZ132</f>
        <v>0</v>
      </c>
      <c r="DA132" s="758">
        <f>$H132*'Base Data'!DA132</f>
        <v>0</v>
      </c>
      <c r="DB132" s="758">
        <f>$H132*'Base Data'!DB132</f>
        <v>0</v>
      </c>
      <c r="DC132" s="758">
        <f>$H132*'Base Data'!DC132</f>
        <v>0</v>
      </c>
      <c r="DD132" s="758">
        <f>$H132*'Base Data'!DD132</f>
        <v>0</v>
      </c>
      <c r="DE132" s="758">
        <f>$H132*'Base Data'!DE132</f>
        <v>0</v>
      </c>
      <c r="DF132" s="758">
        <f>$H132*'Base Data'!DF132</f>
        <v>0</v>
      </c>
      <c r="DG132" s="758">
        <f>$H132*'Base Data'!DG132</f>
        <v>0</v>
      </c>
      <c r="DH132" s="758">
        <f>$H132*'Base Data'!DH132</f>
        <v>0</v>
      </c>
      <c r="DI132" s="758">
        <f>$H132*'Base Data'!DI132</f>
        <v>0</v>
      </c>
      <c r="DJ132" s="758">
        <f>$H132*'Base Data'!DJ132</f>
        <v>0</v>
      </c>
      <c r="DK132" s="758">
        <f>$H132*'Base Data'!DK132</f>
        <v>0</v>
      </c>
      <c r="DL132" s="519">
        <f>$H132*'Base Data'!DL132</f>
        <v>0</v>
      </c>
    </row>
    <row r="133" spans="1:129" s="206" customFormat="1" ht="18.75" customHeight="1">
      <c r="A133" s="207">
        <f>'LCR Weights'!N133</f>
        <v>0</v>
      </c>
      <c r="B133" s="207"/>
      <c r="C133" s="73"/>
      <c r="D133" s="795" t="s">
        <v>605</v>
      </c>
      <c r="E133" s="798" t="s">
        <v>807</v>
      </c>
      <c r="F133" s="211" t="s">
        <v>1172</v>
      </c>
      <c r="G133" s="811">
        <f>'LCR Weights'!M133</f>
        <v>0.25</v>
      </c>
      <c r="H133" s="811">
        <f>IF(Metrics!$I$7="Reported weights",'LCR Weights'!H133,'LCR Weights'!K133)</f>
        <v>0.25</v>
      </c>
      <c r="I133" s="518"/>
      <c r="J133" s="758">
        <f>IF('LCR Weights'!$N133=0,1,0)*('Base Data'!J133+'Base Data'!I133)*G133</f>
        <v>0</v>
      </c>
      <c r="K133" s="31">
        <f>'LCR Weights'!$N133*($G133*('Base Data'!$I133+'Base Data'!$J133)/30)+($H133*'Base Data'!K133)</f>
        <v>0</v>
      </c>
      <c r="L133" s="31">
        <f>'LCR Weights'!$N133*($G133*('Base Data'!$I133+'Base Data'!$J133)/30)+($H133*'Base Data'!L133)</f>
        <v>0</v>
      </c>
      <c r="M133" s="31">
        <f>'LCR Weights'!$N133*($G133*('Base Data'!$I133+'Base Data'!$J133)/30)+($H133*'Base Data'!M133)</f>
        <v>0</v>
      </c>
      <c r="N133" s="31">
        <f>'LCR Weights'!$N133*($G133*('Base Data'!$I133+'Base Data'!$J133)/30)+($H133*'Base Data'!N133)</f>
        <v>0</v>
      </c>
      <c r="O133" s="31">
        <f>'LCR Weights'!$N133*($G133*('Base Data'!$I133+'Base Data'!$J133)/30)+($H133*'Base Data'!O133)</f>
        <v>0</v>
      </c>
      <c r="P133" s="31">
        <f>'LCR Weights'!$N133*($G133*('Base Data'!$I133+'Base Data'!$J133)/30)+($H133*'Base Data'!P133)</f>
        <v>0</v>
      </c>
      <c r="Q133" s="31">
        <f>'LCR Weights'!$N133*($G133*('Base Data'!$I133+'Base Data'!$J133)/30)+($H133*'Base Data'!Q133)</f>
        <v>0</v>
      </c>
      <c r="R133" s="31">
        <f>'LCR Weights'!$N133*($G133*('Base Data'!$I133+'Base Data'!$J133)/30)+($H133*'Base Data'!R133)</f>
        <v>0</v>
      </c>
      <c r="S133" s="31">
        <f>'LCR Weights'!$N133*($G133*('Base Data'!$I133+'Base Data'!$J133)/30)+($H133*'Base Data'!S133)</f>
        <v>0</v>
      </c>
      <c r="T133" s="31">
        <f>'LCR Weights'!$N133*($G133*('Base Data'!$I133+'Base Data'!$J133)/30)+($H133*'Base Data'!T133)</f>
        <v>0</v>
      </c>
      <c r="U133" s="31">
        <f>'LCR Weights'!$N133*($G133*('Base Data'!$I133+'Base Data'!$J133)/30)+($H133*'Base Data'!U133)</f>
        <v>0</v>
      </c>
      <c r="V133" s="31">
        <f>'LCR Weights'!$N133*($G133*('Base Data'!$I133+'Base Data'!$J133)/30)+($H133*'Base Data'!V133)</f>
        <v>0</v>
      </c>
      <c r="W133" s="31">
        <f>'LCR Weights'!$N133*($G133*('Base Data'!$I133+'Base Data'!$J133)/30)+($H133*'Base Data'!W133)</f>
        <v>0</v>
      </c>
      <c r="X133" s="31">
        <f>'LCR Weights'!$N133*($G133*('Base Data'!$I133+'Base Data'!$J133)/30)+($H133*'Base Data'!X133)</f>
        <v>0</v>
      </c>
      <c r="Y133" s="31">
        <f>'LCR Weights'!$N133*($G133*('Base Data'!$I133+'Base Data'!$J133)/30)+($H133*'Base Data'!Y133)</f>
        <v>0</v>
      </c>
      <c r="Z133" s="31">
        <f>'LCR Weights'!$N133*($G133*('Base Data'!$I133+'Base Data'!$J133)/30)+($H133*'Base Data'!Z133)</f>
        <v>0</v>
      </c>
      <c r="AA133" s="31">
        <f>'LCR Weights'!$N133*($G133*('Base Data'!$I133+'Base Data'!$J133)/30)+($H133*'Base Data'!AA133)</f>
        <v>0</v>
      </c>
      <c r="AB133" s="31">
        <f>'LCR Weights'!$N133*($G133*('Base Data'!$I133+'Base Data'!$J133)/30)+($H133*'Base Data'!AB133)</f>
        <v>0</v>
      </c>
      <c r="AC133" s="31">
        <f>'LCR Weights'!$N133*($G133*('Base Data'!$I133+'Base Data'!$J133)/30)+($H133*'Base Data'!AC133)</f>
        <v>0</v>
      </c>
      <c r="AD133" s="31">
        <f>'LCR Weights'!$N133*($G133*('Base Data'!$I133+'Base Data'!$J133)/30)+($H133*'Base Data'!AD133)</f>
        <v>0</v>
      </c>
      <c r="AE133" s="31">
        <f>'LCR Weights'!$N133*($G133*('Base Data'!$I133+'Base Data'!$J133)/30)+($H133*'Base Data'!AE133)</f>
        <v>0</v>
      </c>
      <c r="AF133" s="31">
        <f>'LCR Weights'!$N133*($G133*('Base Data'!$I133+'Base Data'!$J133)/30)+($H133*'Base Data'!AF133)</f>
        <v>0</v>
      </c>
      <c r="AG133" s="31">
        <f>'LCR Weights'!$N133*($G133*('Base Data'!$I133+'Base Data'!$J133)/30)+($H133*'Base Data'!AG133)</f>
        <v>0</v>
      </c>
      <c r="AH133" s="31">
        <f>'LCR Weights'!$N133*($G133*('Base Data'!$I133+'Base Data'!$J133)/30)+($H133*'Base Data'!AH133)</f>
        <v>0</v>
      </c>
      <c r="AI133" s="31">
        <f>'LCR Weights'!$N133*($G133*('Base Data'!$I133+'Base Data'!$J133)/30)+($H133*'Base Data'!AI133)</f>
        <v>0</v>
      </c>
      <c r="AJ133" s="31">
        <f>'LCR Weights'!$N133*($G133*('Base Data'!$I133+'Base Data'!$J133)/30)+($H133*'Base Data'!AJ133)</f>
        <v>0</v>
      </c>
      <c r="AK133" s="31">
        <f>'LCR Weights'!$N133*($G133*('Base Data'!$I133+'Base Data'!$J133)/30)+($H133*'Base Data'!AK133)</f>
        <v>0</v>
      </c>
      <c r="AL133" s="31">
        <f>'LCR Weights'!$N133*($G133*('Base Data'!$I133+'Base Data'!$J133)/30)+($H133*'Base Data'!AL133)</f>
        <v>0</v>
      </c>
      <c r="AM133" s="31">
        <f>'LCR Weights'!$N133*($G133*('Base Data'!$I133+'Base Data'!$J133)/30)+($H133*'Base Data'!AM133)</f>
        <v>0</v>
      </c>
      <c r="AN133" s="31">
        <f>'LCR Weights'!$N133*($G133*('Base Data'!$I133+'Base Data'!$J133)/30)+($H133*'Base Data'!AN133)</f>
        <v>0</v>
      </c>
      <c r="AO133" s="758">
        <f>$H133*'Base Data'!AO133</f>
        <v>0</v>
      </c>
      <c r="AP133" s="758">
        <f>$H133*'Base Data'!AP133</f>
        <v>0</v>
      </c>
      <c r="AQ133" s="758">
        <f>$H133*'Base Data'!AQ133</f>
        <v>0</v>
      </c>
      <c r="AR133" s="758">
        <f>$H133*'Base Data'!AR133</f>
        <v>0</v>
      </c>
      <c r="AS133" s="758">
        <f>$H133*'Base Data'!AS133</f>
        <v>0</v>
      </c>
      <c r="AT133" s="758">
        <f>$H133*'Base Data'!AT133</f>
        <v>0</v>
      </c>
      <c r="AU133" s="758">
        <f>$H133*'Base Data'!AU133</f>
        <v>0</v>
      </c>
      <c r="AV133" s="758">
        <f>$H133*'Base Data'!AV133</f>
        <v>0</v>
      </c>
      <c r="AW133" s="758">
        <f>$H133*'Base Data'!AW133</f>
        <v>0</v>
      </c>
      <c r="AX133" s="758">
        <f>$H133*'Base Data'!AX133</f>
        <v>0</v>
      </c>
      <c r="AY133" s="758">
        <f>$H133*'Base Data'!AY133</f>
        <v>0</v>
      </c>
      <c r="AZ133" s="758">
        <f>$H133*'Base Data'!AZ133</f>
        <v>0</v>
      </c>
      <c r="BA133" s="758">
        <f>$H133*'Base Data'!BA133</f>
        <v>0</v>
      </c>
      <c r="BB133" s="758">
        <f>$H133*'Base Data'!BB133</f>
        <v>0</v>
      </c>
      <c r="BC133" s="758">
        <f>$H133*'Base Data'!BC133</f>
        <v>0</v>
      </c>
      <c r="BD133" s="758">
        <f>$H133*'Base Data'!BD133</f>
        <v>0</v>
      </c>
      <c r="BE133" s="758">
        <f>$H133*'Base Data'!BE133</f>
        <v>0</v>
      </c>
      <c r="BF133" s="758">
        <f>$H133*'Base Data'!BF133</f>
        <v>0</v>
      </c>
      <c r="BG133" s="758">
        <f>$H133*'Base Data'!BG133</f>
        <v>0</v>
      </c>
      <c r="BH133" s="758">
        <f>$H133*'Base Data'!BH133</f>
        <v>0</v>
      </c>
      <c r="BI133" s="758">
        <f>$H133*'Base Data'!BI133</f>
        <v>0</v>
      </c>
      <c r="BJ133" s="758">
        <f>$H133*'Base Data'!BJ133</f>
        <v>0</v>
      </c>
      <c r="BK133" s="758">
        <f>$H133*'Base Data'!BK133</f>
        <v>0</v>
      </c>
      <c r="BL133" s="758">
        <f>$H133*'Base Data'!BL133</f>
        <v>0</v>
      </c>
      <c r="BM133" s="758">
        <f>$H133*'Base Data'!BM133</f>
        <v>0</v>
      </c>
      <c r="BN133" s="758">
        <f>$H133*'Base Data'!BN133</f>
        <v>0</v>
      </c>
      <c r="BO133" s="758">
        <f>$H133*'Base Data'!BO133</f>
        <v>0</v>
      </c>
      <c r="BP133" s="758">
        <f>$H133*'Base Data'!BP133</f>
        <v>0</v>
      </c>
      <c r="BQ133" s="758">
        <f>$H133*'Base Data'!BQ133</f>
        <v>0</v>
      </c>
      <c r="BR133" s="758">
        <f>$H133*'Base Data'!BR133</f>
        <v>0</v>
      </c>
      <c r="BS133" s="758">
        <f>$H133*'Base Data'!BS133</f>
        <v>0</v>
      </c>
      <c r="BT133" s="758">
        <f>$H133*'Base Data'!BT133</f>
        <v>0</v>
      </c>
      <c r="BU133" s="758">
        <f>$H133*'Base Data'!BU133</f>
        <v>0</v>
      </c>
      <c r="BV133" s="758">
        <f>$H133*'Base Data'!BV133</f>
        <v>0</v>
      </c>
      <c r="BW133" s="758">
        <f>$H133*'Base Data'!BW133</f>
        <v>0</v>
      </c>
      <c r="BX133" s="758">
        <f>$H133*'Base Data'!BX133</f>
        <v>0</v>
      </c>
      <c r="BY133" s="758">
        <f>$H133*'Base Data'!BY133</f>
        <v>0</v>
      </c>
      <c r="BZ133" s="758">
        <f>$H133*'Base Data'!BZ133</f>
        <v>0</v>
      </c>
      <c r="CA133" s="758">
        <f>$H133*'Base Data'!CA133</f>
        <v>0</v>
      </c>
      <c r="CB133" s="758">
        <f>$H133*'Base Data'!CB133</f>
        <v>0</v>
      </c>
      <c r="CC133" s="758">
        <f>$H133*'Base Data'!CC133</f>
        <v>0</v>
      </c>
      <c r="CD133" s="758">
        <f>$H133*'Base Data'!CD133</f>
        <v>0</v>
      </c>
      <c r="CE133" s="758">
        <f>$H133*'Base Data'!CE133</f>
        <v>0</v>
      </c>
      <c r="CF133" s="758">
        <f>$H133*'Base Data'!CF133</f>
        <v>0</v>
      </c>
      <c r="CG133" s="758">
        <f>$H133*'Base Data'!CG133</f>
        <v>0</v>
      </c>
      <c r="CH133" s="758">
        <f>$H133*'Base Data'!CH133</f>
        <v>0</v>
      </c>
      <c r="CI133" s="758">
        <f>$H133*'Base Data'!CI133</f>
        <v>0</v>
      </c>
      <c r="CJ133" s="758">
        <f>$H133*'Base Data'!CJ133</f>
        <v>0</v>
      </c>
      <c r="CK133" s="758">
        <f>$H133*'Base Data'!CK133</f>
        <v>0</v>
      </c>
      <c r="CL133" s="758">
        <f>$H133*'Base Data'!CL133</f>
        <v>0</v>
      </c>
      <c r="CM133" s="758">
        <f>$H133*'Base Data'!CM133</f>
        <v>0</v>
      </c>
      <c r="CN133" s="758">
        <f>$H133*'Base Data'!CN133</f>
        <v>0</v>
      </c>
      <c r="CO133" s="758">
        <f>$H133*'Base Data'!CO133</f>
        <v>0</v>
      </c>
      <c r="CP133" s="758">
        <f>$H133*'Base Data'!CP133</f>
        <v>0</v>
      </c>
      <c r="CQ133" s="758">
        <f>$H133*'Base Data'!CQ133</f>
        <v>0</v>
      </c>
      <c r="CR133" s="758">
        <f>$H133*'Base Data'!CR133</f>
        <v>0</v>
      </c>
      <c r="CS133" s="758">
        <f>$H133*'Base Data'!CS133</f>
        <v>0</v>
      </c>
      <c r="CT133" s="758">
        <f>$H133*'Base Data'!CT133</f>
        <v>0</v>
      </c>
      <c r="CU133" s="758">
        <f>$H133*'Base Data'!CU133</f>
        <v>0</v>
      </c>
      <c r="CV133" s="758">
        <f>$H133*'Base Data'!CV133</f>
        <v>0</v>
      </c>
      <c r="CW133" s="758">
        <f>$H133*'Base Data'!CW133</f>
        <v>0</v>
      </c>
      <c r="CX133" s="758">
        <f>$H133*'Base Data'!CX133</f>
        <v>0</v>
      </c>
      <c r="CY133" s="758">
        <f>$H133*'Base Data'!CY133</f>
        <v>0</v>
      </c>
      <c r="CZ133" s="758">
        <f>$H133*'Base Data'!CZ133</f>
        <v>0</v>
      </c>
      <c r="DA133" s="758">
        <f>$H133*'Base Data'!DA133</f>
        <v>0</v>
      </c>
      <c r="DB133" s="758">
        <f>$H133*'Base Data'!DB133</f>
        <v>0</v>
      </c>
      <c r="DC133" s="758">
        <f>$H133*'Base Data'!DC133</f>
        <v>0</v>
      </c>
      <c r="DD133" s="758">
        <f>$H133*'Base Data'!DD133</f>
        <v>0</v>
      </c>
      <c r="DE133" s="758">
        <f>$H133*'Base Data'!DE133</f>
        <v>0</v>
      </c>
      <c r="DF133" s="758">
        <f>$H133*'Base Data'!DF133</f>
        <v>0</v>
      </c>
      <c r="DG133" s="758">
        <f>$H133*'Base Data'!DG133</f>
        <v>0</v>
      </c>
      <c r="DH133" s="758">
        <f>$H133*'Base Data'!DH133</f>
        <v>0</v>
      </c>
      <c r="DI133" s="758">
        <f>$H133*'Base Data'!DI133</f>
        <v>0</v>
      </c>
      <c r="DJ133" s="758">
        <f>$H133*'Base Data'!DJ133</f>
        <v>0</v>
      </c>
      <c r="DK133" s="758">
        <f>$H133*'Base Data'!DK133</f>
        <v>0</v>
      </c>
      <c r="DL133" s="519">
        <f>$H133*'Base Data'!DL133</f>
        <v>0</v>
      </c>
    </row>
    <row r="134" spans="1:129" s="206" customFormat="1" ht="18.75" customHeight="1">
      <c r="A134" s="207">
        <f>'LCR Weights'!N134</f>
        <v>0</v>
      </c>
      <c r="B134" s="207"/>
      <c r="C134" s="73"/>
      <c r="D134" s="795"/>
      <c r="E134" s="798"/>
      <c r="F134" s="211" t="s">
        <v>929</v>
      </c>
      <c r="G134" s="811">
        <f>'LCR Weights'!M134</f>
        <v>0.2</v>
      </c>
      <c r="H134" s="811">
        <f>IF(Metrics!$I$7="Reported weights",'LCR Weights'!H134,'LCR Weights'!K134)</f>
        <v>1</v>
      </c>
      <c r="I134" s="518"/>
      <c r="J134" s="758">
        <f>IF('LCR Weights'!$N134=0,1,0)*('Base Data'!J134+'Base Data'!I134)*G134</f>
        <v>0</v>
      </c>
      <c r="K134" s="31">
        <f>'LCR Weights'!$N134*($G134*('Base Data'!$I134+'Base Data'!$J134)/30)+($H134*'Base Data'!K134)</f>
        <v>0</v>
      </c>
      <c r="L134" s="31">
        <f>'LCR Weights'!$N134*($G134*('Base Data'!$I134+'Base Data'!$J134)/30)+($H134*'Base Data'!L134)</f>
        <v>0</v>
      </c>
      <c r="M134" s="31">
        <f>'LCR Weights'!$N134*($G134*('Base Data'!$I134+'Base Data'!$J134)/30)+($H134*'Base Data'!M134)</f>
        <v>0</v>
      </c>
      <c r="N134" s="31">
        <f>'LCR Weights'!$N134*($G134*('Base Data'!$I134+'Base Data'!$J134)/30)+($H134*'Base Data'!N134)</f>
        <v>0</v>
      </c>
      <c r="O134" s="31">
        <f>'LCR Weights'!$N134*($G134*('Base Data'!$I134+'Base Data'!$J134)/30)+($H134*'Base Data'!O134)</f>
        <v>0</v>
      </c>
      <c r="P134" s="31">
        <f>'LCR Weights'!$N134*($G134*('Base Data'!$I134+'Base Data'!$J134)/30)+($H134*'Base Data'!P134)</f>
        <v>0</v>
      </c>
      <c r="Q134" s="31">
        <f>'LCR Weights'!$N134*($G134*('Base Data'!$I134+'Base Data'!$J134)/30)+($H134*'Base Data'!Q134)</f>
        <v>0</v>
      </c>
      <c r="R134" s="31">
        <f>'LCR Weights'!$N134*($G134*('Base Data'!$I134+'Base Data'!$J134)/30)+($H134*'Base Data'!R134)</f>
        <v>0</v>
      </c>
      <c r="S134" s="31">
        <f>'LCR Weights'!$N134*($G134*('Base Data'!$I134+'Base Data'!$J134)/30)+($H134*'Base Data'!S134)</f>
        <v>0</v>
      </c>
      <c r="T134" s="31">
        <f>'LCR Weights'!$N134*($G134*('Base Data'!$I134+'Base Data'!$J134)/30)+($H134*'Base Data'!T134)</f>
        <v>0</v>
      </c>
      <c r="U134" s="31">
        <f>'LCR Weights'!$N134*($G134*('Base Data'!$I134+'Base Data'!$J134)/30)+($H134*'Base Data'!U134)</f>
        <v>0</v>
      </c>
      <c r="V134" s="31">
        <f>'LCR Weights'!$N134*($G134*('Base Data'!$I134+'Base Data'!$J134)/30)+($H134*'Base Data'!V134)</f>
        <v>0</v>
      </c>
      <c r="W134" s="31">
        <f>'LCR Weights'!$N134*($G134*('Base Data'!$I134+'Base Data'!$J134)/30)+($H134*'Base Data'!W134)</f>
        <v>0</v>
      </c>
      <c r="X134" s="31">
        <f>'LCR Weights'!$N134*($G134*('Base Data'!$I134+'Base Data'!$J134)/30)+($H134*'Base Data'!X134)</f>
        <v>0</v>
      </c>
      <c r="Y134" s="31">
        <f>'LCR Weights'!$N134*($G134*('Base Data'!$I134+'Base Data'!$J134)/30)+($H134*'Base Data'!Y134)</f>
        <v>0</v>
      </c>
      <c r="Z134" s="31">
        <f>'LCR Weights'!$N134*($G134*('Base Data'!$I134+'Base Data'!$J134)/30)+($H134*'Base Data'!Z134)</f>
        <v>0</v>
      </c>
      <c r="AA134" s="31">
        <f>'LCR Weights'!$N134*($G134*('Base Data'!$I134+'Base Data'!$J134)/30)+($H134*'Base Data'!AA134)</f>
        <v>0</v>
      </c>
      <c r="AB134" s="31">
        <f>'LCR Weights'!$N134*($G134*('Base Data'!$I134+'Base Data'!$J134)/30)+($H134*'Base Data'!AB134)</f>
        <v>0</v>
      </c>
      <c r="AC134" s="31">
        <f>'LCR Weights'!$N134*($G134*('Base Data'!$I134+'Base Data'!$J134)/30)+($H134*'Base Data'!AC134)</f>
        <v>0</v>
      </c>
      <c r="AD134" s="31">
        <f>'LCR Weights'!$N134*($G134*('Base Data'!$I134+'Base Data'!$J134)/30)+($H134*'Base Data'!AD134)</f>
        <v>0</v>
      </c>
      <c r="AE134" s="31">
        <f>'LCR Weights'!$N134*($G134*('Base Data'!$I134+'Base Data'!$J134)/30)+($H134*'Base Data'!AE134)</f>
        <v>0</v>
      </c>
      <c r="AF134" s="31">
        <f>'LCR Weights'!$N134*($G134*('Base Data'!$I134+'Base Data'!$J134)/30)+($H134*'Base Data'!AF134)</f>
        <v>0</v>
      </c>
      <c r="AG134" s="31">
        <f>'LCR Weights'!$N134*($G134*('Base Data'!$I134+'Base Data'!$J134)/30)+($H134*'Base Data'!AG134)</f>
        <v>0</v>
      </c>
      <c r="AH134" s="31">
        <f>'LCR Weights'!$N134*($G134*('Base Data'!$I134+'Base Data'!$J134)/30)+($H134*'Base Data'!AH134)</f>
        <v>0</v>
      </c>
      <c r="AI134" s="31">
        <f>'LCR Weights'!$N134*($G134*('Base Data'!$I134+'Base Data'!$J134)/30)+($H134*'Base Data'!AI134)</f>
        <v>0</v>
      </c>
      <c r="AJ134" s="31">
        <f>'LCR Weights'!$N134*($G134*('Base Data'!$I134+'Base Data'!$J134)/30)+($H134*'Base Data'!AJ134)</f>
        <v>0</v>
      </c>
      <c r="AK134" s="31">
        <f>'LCR Weights'!$N134*($G134*('Base Data'!$I134+'Base Data'!$J134)/30)+($H134*'Base Data'!AK134)</f>
        <v>0</v>
      </c>
      <c r="AL134" s="31">
        <f>'LCR Weights'!$N134*($G134*('Base Data'!$I134+'Base Data'!$J134)/30)+($H134*'Base Data'!AL134)</f>
        <v>0</v>
      </c>
      <c r="AM134" s="31">
        <f>'LCR Weights'!$N134*($G134*('Base Data'!$I134+'Base Data'!$J134)/30)+($H134*'Base Data'!AM134)</f>
        <v>0</v>
      </c>
      <c r="AN134" s="31">
        <f>'LCR Weights'!$N134*($G134*('Base Data'!$I134+'Base Data'!$J134)/30)+($H134*'Base Data'!AN134)</f>
        <v>0</v>
      </c>
      <c r="AO134" s="758">
        <f>$H134*'Base Data'!AO134</f>
        <v>0</v>
      </c>
      <c r="AP134" s="758">
        <f>$H134*'Base Data'!AP134</f>
        <v>0</v>
      </c>
      <c r="AQ134" s="758">
        <f>$H134*'Base Data'!AQ134</f>
        <v>0</v>
      </c>
      <c r="AR134" s="758">
        <f>$H134*'Base Data'!AR134</f>
        <v>0</v>
      </c>
      <c r="AS134" s="758">
        <f>$H134*'Base Data'!AS134</f>
        <v>0</v>
      </c>
      <c r="AT134" s="758">
        <f>$H134*'Base Data'!AT134</f>
        <v>0</v>
      </c>
      <c r="AU134" s="758">
        <f>$H134*'Base Data'!AU134</f>
        <v>0</v>
      </c>
      <c r="AV134" s="758">
        <f>$H134*'Base Data'!AV134</f>
        <v>0</v>
      </c>
      <c r="AW134" s="758">
        <f>$H134*'Base Data'!AW134</f>
        <v>0</v>
      </c>
      <c r="AX134" s="758">
        <f>$H134*'Base Data'!AX134</f>
        <v>0</v>
      </c>
      <c r="AY134" s="758">
        <f>$H134*'Base Data'!AY134</f>
        <v>0</v>
      </c>
      <c r="AZ134" s="758">
        <f>$H134*'Base Data'!AZ134</f>
        <v>0</v>
      </c>
      <c r="BA134" s="758">
        <f>$H134*'Base Data'!BA134</f>
        <v>0</v>
      </c>
      <c r="BB134" s="758">
        <f>$H134*'Base Data'!BB134</f>
        <v>0</v>
      </c>
      <c r="BC134" s="758">
        <f>$H134*'Base Data'!BC134</f>
        <v>0</v>
      </c>
      <c r="BD134" s="758">
        <f>$H134*'Base Data'!BD134</f>
        <v>0</v>
      </c>
      <c r="BE134" s="758">
        <f>$H134*'Base Data'!BE134</f>
        <v>0</v>
      </c>
      <c r="BF134" s="758">
        <f>$H134*'Base Data'!BF134</f>
        <v>0</v>
      </c>
      <c r="BG134" s="758">
        <f>$H134*'Base Data'!BG134</f>
        <v>0</v>
      </c>
      <c r="BH134" s="758">
        <f>$H134*'Base Data'!BH134</f>
        <v>0</v>
      </c>
      <c r="BI134" s="758">
        <f>$H134*'Base Data'!BI134</f>
        <v>0</v>
      </c>
      <c r="BJ134" s="758">
        <f>$H134*'Base Data'!BJ134</f>
        <v>0</v>
      </c>
      <c r="BK134" s="758">
        <f>$H134*'Base Data'!BK134</f>
        <v>0</v>
      </c>
      <c r="BL134" s="758">
        <f>$H134*'Base Data'!BL134</f>
        <v>0</v>
      </c>
      <c r="BM134" s="758">
        <f>$H134*'Base Data'!BM134</f>
        <v>0</v>
      </c>
      <c r="BN134" s="758">
        <f>$H134*'Base Data'!BN134</f>
        <v>0</v>
      </c>
      <c r="BO134" s="758">
        <f>$H134*'Base Data'!BO134</f>
        <v>0</v>
      </c>
      <c r="BP134" s="758">
        <f>$H134*'Base Data'!BP134</f>
        <v>0</v>
      </c>
      <c r="BQ134" s="758">
        <f>$H134*'Base Data'!BQ134</f>
        <v>0</v>
      </c>
      <c r="BR134" s="758">
        <f>$H134*'Base Data'!BR134</f>
        <v>0</v>
      </c>
      <c r="BS134" s="758">
        <f>$H134*'Base Data'!BS134</f>
        <v>0</v>
      </c>
      <c r="BT134" s="758">
        <f>$H134*'Base Data'!BT134</f>
        <v>0</v>
      </c>
      <c r="BU134" s="758">
        <f>$H134*'Base Data'!BU134</f>
        <v>0</v>
      </c>
      <c r="BV134" s="758">
        <f>$H134*'Base Data'!BV134</f>
        <v>0</v>
      </c>
      <c r="BW134" s="758">
        <f>$H134*'Base Data'!BW134</f>
        <v>0</v>
      </c>
      <c r="BX134" s="758">
        <f>$H134*'Base Data'!BX134</f>
        <v>0</v>
      </c>
      <c r="BY134" s="758">
        <f>$H134*'Base Data'!BY134</f>
        <v>0</v>
      </c>
      <c r="BZ134" s="758">
        <f>$H134*'Base Data'!BZ134</f>
        <v>0</v>
      </c>
      <c r="CA134" s="758">
        <f>$H134*'Base Data'!CA134</f>
        <v>0</v>
      </c>
      <c r="CB134" s="758">
        <f>$H134*'Base Data'!CB134</f>
        <v>0</v>
      </c>
      <c r="CC134" s="758">
        <f>$H134*'Base Data'!CC134</f>
        <v>0</v>
      </c>
      <c r="CD134" s="758">
        <f>$H134*'Base Data'!CD134</f>
        <v>0</v>
      </c>
      <c r="CE134" s="758">
        <f>$H134*'Base Data'!CE134</f>
        <v>0</v>
      </c>
      <c r="CF134" s="758">
        <f>$H134*'Base Data'!CF134</f>
        <v>0</v>
      </c>
      <c r="CG134" s="758">
        <f>$H134*'Base Data'!CG134</f>
        <v>0</v>
      </c>
      <c r="CH134" s="758">
        <f>$H134*'Base Data'!CH134</f>
        <v>0</v>
      </c>
      <c r="CI134" s="758">
        <f>$H134*'Base Data'!CI134</f>
        <v>0</v>
      </c>
      <c r="CJ134" s="758">
        <f>$H134*'Base Data'!CJ134</f>
        <v>0</v>
      </c>
      <c r="CK134" s="758">
        <f>$H134*'Base Data'!CK134</f>
        <v>0</v>
      </c>
      <c r="CL134" s="758">
        <f>$H134*'Base Data'!CL134</f>
        <v>0</v>
      </c>
      <c r="CM134" s="758">
        <f>$H134*'Base Data'!CM134</f>
        <v>0</v>
      </c>
      <c r="CN134" s="758">
        <f>$H134*'Base Data'!CN134</f>
        <v>0</v>
      </c>
      <c r="CO134" s="758">
        <f>$H134*'Base Data'!CO134</f>
        <v>0</v>
      </c>
      <c r="CP134" s="758">
        <f>$H134*'Base Data'!CP134</f>
        <v>0</v>
      </c>
      <c r="CQ134" s="758">
        <f>$H134*'Base Data'!CQ134</f>
        <v>0</v>
      </c>
      <c r="CR134" s="758">
        <f>$H134*'Base Data'!CR134</f>
        <v>0</v>
      </c>
      <c r="CS134" s="758">
        <f>$H134*'Base Data'!CS134</f>
        <v>0</v>
      </c>
      <c r="CT134" s="758">
        <f>$H134*'Base Data'!CT134</f>
        <v>0</v>
      </c>
      <c r="CU134" s="758">
        <f>$H134*'Base Data'!CU134</f>
        <v>0</v>
      </c>
      <c r="CV134" s="758">
        <f>$H134*'Base Data'!CV134</f>
        <v>0</v>
      </c>
      <c r="CW134" s="758">
        <f>$H134*'Base Data'!CW134</f>
        <v>0</v>
      </c>
      <c r="CX134" s="758">
        <f>$H134*'Base Data'!CX134</f>
        <v>0</v>
      </c>
      <c r="CY134" s="758">
        <f>$H134*'Base Data'!CY134</f>
        <v>0</v>
      </c>
      <c r="CZ134" s="758">
        <f>$H134*'Base Data'!CZ134</f>
        <v>0</v>
      </c>
      <c r="DA134" s="758">
        <f>$H134*'Base Data'!DA134</f>
        <v>0</v>
      </c>
      <c r="DB134" s="758">
        <f>$H134*'Base Data'!DB134</f>
        <v>0</v>
      </c>
      <c r="DC134" s="758">
        <f>$H134*'Base Data'!DC134</f>
        <v>0</v>
      </c>
      <c r="DD134" s="758">
        <f>$H134*'Base Data'!DD134</f>
        <v>0</v>
      </c>
      <c r="DE134" s="758">
        <f>$H134*'Base Data'!DE134</f>
        <v>0</v>
      </c>
      <c r="DF134" s="758">
        <f>$H134*'Base Data'!DF134</f>
        <v>0</v>
      </c>
      <c r="DG134" s="758">
        <f>$H134*'Base Data'!DG134</f>
        <v>0</v>
      </c>
      <c r="DH134" s="758">
        <f>$H134*'Base Data'!DH134</f>
        <v>0</v>
      </c>
      <c r="DI134" s="758">
        <f>$H134*'Base Data'!DI134</f>
        <v>0</v>
      </c>
      <c r="DJ134" s="758">
        <f>$H134*'Base Data'!DJ134</f>
        <v>0</v>
      </c>
      <c r="DK134" s="758">
        <f>$H134*'Base Data'!DK134</f>
        <v>0</v>
      </c>
      <c r="DL134" s="519">
        <f>$H134*'Base Data'!DL134</f>
        <v>0</v>
      </c>
    </row>
    <row r="135" spans="1:129" s="206" customFormat="1" ht="18.75" customHeight="1">
      <c r="A135" s="207">
        <f>'LCR Weights'!N135</f>
        <v>0</v>
      </c>
      <c r="B135" s="207"/>
      <c r="C135" s="73"/>
      <c r="D135" s="795" t="s">
        <v>608</v>
      </c>
      <c r="E135" s="798" t="s">
        <v>808</v>
      </c>
      <c r="F135" s="211" t="s">
        <v>930</v>
      </c>
      <c r="G135" s="811">
        <f>'LCR Weights'!M135</f>
        <v>0.25</v>
      </c>
      <c r="H135" s="811">
        <f>IF(Metrics!$I$7="Reported weights",'LCR Weights'!H135,'LCR Weights'!K135)</f>
        <v>0.25</v>
      </c>
      <c r="I135" s="518"/>
      <c r="J135" s="758">
        <f>IF('LCR Weights'!$N135=0,1,0)*('Base Data'!J135+'Base Data'!I135)*G135</f>
        <v>0</v>
      </c>
      <c r="K135" s="31">
        <f>'LCR Weights'!$N135*($G135*('Base Data'!$I135+'Base Data'!$J135)/30)+($H135*'Base Data'!K135)</f>
        <v>0</v>
      </c>
      <c r="L135" s="31">
        <f>'LCR Weights'!$N135*($G135*('Base Data'!$I135+'Base Data'!$J135)/30)+($H135*'Base Data'!L135)</f>
        <v>0</v>
      </c>
      <c r="M135" s="31">
        <f>'LCR Weights'!$N135*($G135*('Base Data'!$I135+'Base Data'!$J135)/30)+($H135*'Base Data'!M135)</f>
        <v>0</v>
      </c>
      <c r="N135" s="31">
        <f>'LCR Weights'!$N135*($G135*('Base Data'!$I135+'Base Data'!$J135)/30)+($H135*'Base Data'!N135)</f>
        <v>0</v>
      </c>
      <c r="O135" s="31">
        <f>'LCR Weights'!$N135*($G135*('Base Data'!$I135+'Base Data'!$J135)/30)+($H135*'Base Data'!O135)</f>
        <v>0</v>
      </c>
      <c r="P135" s="31">
        <f>'LCR Weights'!$N135*($G135*('Base Data'!$I135+'Base Data'!$J135)/30)+($H135*'Base Data'!P135)</f>
        <v>0</v>
      </c>
      <c r="Q135" s="31">
        <f>'LCR Weights'!$N135*($G135*('Base Data'!$I135+'Base Data'!$J135)/30)+($H135*'Base Data'!Q135)</f>
        <v>0</v>
      </c>
      <c r="R135" s="31">
        <f>'LCR Weights'!$N135*($G135*('Base Data'!$I135+'Base Data'!$J135)/30)+($H135*'Base Data'!R135)</f>
        <v>0</v>
      </c>
      <c r="S135" s="31">
        <f>'LCR Weights'!$N135*($G135*('Base Data'!$I135+'Base Data'!$J135)/30)+($H135*'Base Data'!S135)</f>
        <v>0</v>
      </c>
      <c r="T135" s="31">
        <f>'LCR Weights'!$N135*($G135*('Base Data'!$I135+'Base Data'!$J135)/30)+($H135*'Base Data'!T135)</f>
        <v>0</v>
      </c>
      <c r="U135" s="31">
        <f>'LCR Weights'!$N135*($G135*('Base Data'!$I135+'Base Data'!$J135)/30)+($H135*'Base Data'!U135)</f>
        <v>0</v>
      </c>
      <c r="V135" s="31">
        <f>'LCR Weights'!$N135*($G135*('Base Data'!$I135+'Base Data'!$J135)/30)+($H135*'Base Data'!V135)</f>
        <v>0</v>
      </c>
      <c r="W135" s="31">
        <f>'LCR Weights'!$N135*($G135*('Base Data'!$I135+'Base Data'!$J135)/30)+($H135*'Base Data'!W135)</f>
        <v>0</v>
      </c>
      <c r="X135" s="31">
        <f>'LCR Weights'!$N135*($G135*('Base Data'!$I135+'Base Data'!$J135)/30)+($H135*'Base Data'!X135)</f>
        <v>0</v>
      </c>
      <c r="Y135" s="31">
        <f>'LCR Weights'!$N135*($G135*('Base Data'!$I135+'Base Data'!$J135)/30)+($H135*'Base Data'!Y135)</f>
        <v>0</v>
      </c>
      <c r="Z135" s="31">
        <f>'LCR Weights'!$N135*($G135*('Base Data'!$I135+'Base Data'!$J135)/30)+($H135*'Base Data'!Z135)</f>
        <v>0</v>
      </c>
      <c r="AA135" s="31">
        <f>'LCR Weights'!$N135*($G135*('Base Data'!$I135+'Base Data'!$J135)/30)+($H135*'Base Data'!AA135)</f>
        <v>0</v>
      </c>
      <c r="AB135" s="31">
        <f>'LCR Weights'!$N135*($G135*('Base Data'!$I135+'Base Data'!$J135)/30)+($H135*'Base Data'!AB135)</f>
        <v>0</v>
      </c>
      <c r="AC135" s="31">
        <f>'LCR Weights'!$N135*($G135*('Base Data'!$I135+'Base Data'!$J135)/30)+($H135*'Base Data'!AC135)</f>
        <v>0</v>
      </c>
      <c r="AD135" s="31">
        <f>'LCR Weights'!$N135*($G135*('Base Data'!$I135+'Base Data'!$J135)/30)+($H135*'Base Data'!AD135)</f>
        <v>0</v>
      </c>
      <c r="AE135" s="31">
        <f>'LCR Weights'!$N135*($G135*('Base Data'!$I135+'Base Data'!$J135)/30)+($H135*'Base Data'!AE135)</f>
        <v>0</v>
      </c>
      <c r="AF135" s="31">
        <f>'LCR Weights'!$N135*($G135*('Base Data'!$I135+'Base Data'!$J135)/30)+($H135*'Base Data'!AF135)</f>
        <v>0</v>
      </c>
      <c r="AG135" s="31">
        <f>'LCR Weights'!$N135*($G135*('Base Data'!$I135+'Base Data'!$J135)/30)+($H135*'Base Data'!AG135)</f>
        <v>0</v>
      </c>
      <c r="AH135" s="31">
        <f>'LCR Weights'!$N135*($G135*('Base Data'!$I135+'Base Data'!$J135)/30)+($H135*'Base Data'!AH135)</f>
        <v>0</v>
      </c>
      <c r="AI135" s="31">
        <f>'LCR Weights'!$N135*($G135*('Base Data'!$I135+'Base Data'!$J135)/30)+($H135*'Base Data'!AI135)</f>
        <v>0</v>
      </c>
      <c r="AJ135" s="31">
        <f>'LCR Weights'!$N135*($G135*('Base Data'!$I135+'Base Data'!$J135)/30)+($H135*'Base Data'!AJ135)</f>
        <v>0</v>
      </c>
      <c r="AK135" s="31">
        <f>'LCR Weights'!$N135*($G135*('Base Data'!$I135+'Base Data'!$J135)/30)+($H135*'Base Data'!AK135)</f>
        <v>0</v>
      </c>
      <c r="AL135" s="31">
        <f>'LCR Weights'!$N135*($G135*('Base Data'!$I135+'Base Data'!$J135)/30)+($H135*'Base Data'!AL135)</f>
        <v>0</v>
      </c>
      <c r="AM135" s="31">
        <f>'LCR Weights'!$N135*($G135*('Base Data'!$I135+'Base Data'!$J135)/30)+($H135*'Base Data'!AM135)</f>
        <v>0</v>
      </c>
      <c r="AN135" s="31">
        <f>'LCR Weights'!$N135*($G135*('Base Data'!$I135+'Base Data'!$J135)/30)+($H135*'Base Data'!AN135)</f>
        <v>0</v>
      </c>
      <c r="AO135" s="758">
        <f>$H135*'Base Data'!AO135</f>
        <v>0</v>
      </c>
      <c r="AP135" s="758">
        <f>$H135*'Base Data'!AP135</f>
        <v>0</v>
      </c>
      <c r="AQ135" s="758">
        <f>$H135*'Base Data'!AQ135</f>
        <v>0</v>
      </c>
      <c r="AR135" s="758">
        <f>$H135*'Base Data'!AR135</f>
        <v>0</v>
      </c>
      <c r="AS135" s="758">
        <f>$H135*'Base Data'!AS135</f>
        <v>0</v>
      </c>
      <c r="AT135" s="758">
        <f>$H135*'Base Data'!AT135</f>
        <v>0</v>
      </c>
      <c r="AU135" s="758">
        <f>$H135*'Base Data'!AU135</f>
        <v>0</v>
      </c>
      <c r="AV135" s="758">
        <f>$H135*'Base Data'!AV135</f>
        <v>0</v>
      </c>
      <c r="AW135" s="758">
        <f>$H135*'Base Data'!AW135</f>
        <v>0</v>
      </c>
      <c r="AX135" s="758">
        <f>$H135*'Base Data'!AX135</f>
        <v>0</v>
      </c>
      <c r="AY135" s="758">
        <f>$H135*'Base Data'!AY135</f>
        <v>0</v>
      </c>
      <c r="AZ135" s="758">
        <f>$H135*'Base Data'!AZ135</f>
        <v>0</v>
      </c>
      <c r="BA135" s="758">
        <f>$H135*'Base Data'!BA135</f>
        <v>0</v>
      </c>
      <c r="BB135" s="758">
        <f>$H135*'Base Data'!BB135</f>
        <v>0</v>
      </c>
      <c r="BC135" s="758">
        <f>$H135*'Base Data'!BC135</f>
        <v>0</v>
      </c>
      <c r="BD135" s="758">
        <f>$H135*'Base Data'!BD135</f>
        <v>0</v>
      </c>
      <c r="BE135" s="758">
        <f>$H135*'Base Data'!BE135</f>
        <v>0</v>
      </c>
      <c r="BF135" s="758">
        <f>$H135*'Base Data'!BF135</f>
        <v>0</v>
      </c>
      <c r="BG135" s="758">
        <f>$H135*'Base Data'!BG135</f>
        <v>0</v>
      </c>
      <c r="BH135" s="758">
        <f>$H135*'Base Data'!BH135</f>
        <v>0</v>
      </c>
      <c r="BI135" s="758">
        <f>$H135*'Base Data'!BI135</f>
        <v>0</v>
      </c>
      <c r="BJ135" s="758">
        <f>$H135*'Base Data'!BJ135</f>
        <v>0</v>
      </c>
      <c r="BK135" s="758">
        <f>$H135*'Base Data'!BK135</f>
        <v>0</v>
      </c>
      <c r="BL135" s="758">
        <f>$H135*'Base Data'!BL135</f>
        <v>0</v>
      </c>
      <c r="BM135" s="758">
        <f>$H135*'Base Data'!BM135</f>
        <v>0</v>
      </c>
      <c r="BN135" s="758">
        <f>$H135*'Base Data'!BN135</f>
        <v>0</v>
      </c>
      <c r="BO135" s="758">
        <f>$H135*'Base Data'!BO135</f>
        <v>0</v>
      </c>
      <c r="BP135" s="758">
        <f>$H135*'Base Data'!BP135</f>
        <v>0</v>
      </c>
      <c r="BQ135" s="758">
        <f>$H135*'Base Data'!BQ135</f>
        <v>0</v>
      </c>
      <c r="BR135" s="758">
        <f>$H135*'Base Data'!BR135</f>
        <v>0</v>
      </c>
      <c r="BS135" s="758">
        <f>$H135*'Base Data'!BS135</f>
        <v>0</v>
      </c>
      <c r="BT135" s="758">
        <f>$H135*'Base Data'!BT135</f>
        <v>0</v>
      </c>
      <c r="BU135" s="758">
        <f>$H135*'Base Data'!BU135</f>
        <v>0</v>
      </c>
      <c r="BV135" s="758">
        <f>$H135*'Base Data'!BV135</f>
        <v>0</v>
      </c>
      <c r="BW135" s="758">
        <f>$H135*'Base Data'!BW135</f>
        <v>0</v>
      </c>
      <c r="BX135" s="758">
        <f>$H135*'Base Data'!BX135</f>
        <v>0</v>
      </c>
      <c r="BY135" s="758">
        <f>$H135*'Base Data'!BY135</f>
        <v>0</v>
      </c>
      <c r="BZ135" s="758">
        <f>$H135*'Base Data'!BZ135</f>
        <v>0</v>
      </c>
      <c r="CA135" s="758">
        <f>$H135*'Base Data'!CA135</f>
        <v>0</v>
      </c>
      <c r="CB135" s="758">
        <f>$H135*'Base Data'!CB135</f>
        <v>0</v>
      </c>
      <c r="CC135" s="758">
        <f>$H135*'Base Data'!CC135</f>
        <v>0</v>
      </c>
      <c r="CD135" s="758">
        <f>$H135*'Base Data'!CD135</f>
        <v>0</v>
      </c>
      <c r="CE135" s="758">
        <f>$H135*'Base Data'!CE135</f>
        <v>0</v>
      </c>
      <c r="CF135" s="758">
        <f>$H135*'Base Data'!CF135</f>
        <v>0</v>
      </c>
      <c r="CG135" s="758">
        <f>$H135*'Base Data'!CG135</f>
        <v>0</v>
      </c>
      <c r="CH135" s="758">
        <f>$H135*'Base Data'!CH135</f>
        <v>0</v>
      </c>
      <c r="CI135" s="758">
        <f>$H135*'Base Data'!CI135</f>
        <v>0</v>
      </c>
      <c r="CJ135" s="758">
        <f>$H135*'Base Data'!CJ135</f>
        <v>0</v>
      </c>
      <c r="CK135" s="758">
        <f>$H135*'Base Data'!CK135</f>
        <v>0</v>
      </c>
      <c r="CL135" s="758">
        <f>$H135*'Base Data'!CL135</f>
        <v>0</v>
      </c>
      <c r="CM135" s="758">
        <f>$H135*'Base Data'!CM135</f>
        <v>0</v>
      </c>
      <c r="CN135" s="758">
        <f>$H135*'Base Data'!CN135</f>
        <v>0</v>
      </c>
      <c r="CO135" s="758">
        <f>$H135*'Base Data'!CO135</f>
        <v>0</v>
      </c>
      <c r="CP135" s="758">
        <f>$H135*'Base Data'!CP135</f>
        <v>0</v>
      </c>
      <c r="CQ135" s="758">
        <f>$H135*'Base Data'!CQ135</f>
        <v>0</v>
      </c>
      <c r="CR135" s="758">
        <f>$H135*'Base Data'!CR135</f>
        <v>0</v>
      </c>
      <c r="CS135" s="758">
        <f>$H135*'Base Data'!CS135</f>
        <v>0</v>
      </c>
      <c r="CT135" s="758">
        <f>$H135*'Base Data'!CT135</f>
        <v>0</v>
      </c>
      <c r="CU135" s="758">
        <f>$H135*'Base Data'!CU135</f>
        <v>0</v>
      </c>
      <c r="CV135" s="758">
        <f>$H135*'Base Data'!CV135</f>
        <v>0</v>
      </c>
      <c r="CW135" s="758">
        <f>$H135*'Base Data'!CW135</f>
        <v>0</v>
      </c>
      <c r="CX135" s="758">
        <f>$H135*'Base Data'!CX135</f>
        <v>0</v>
      </c>
      <c r="CY135" s="758">
        <f>$H135*'Base Data'!CY135</f>
        <v>0</v>
      </c>
      <c r="CZ135" s="758">
        <f>$H135*'Base Data'!CZ135</f>
        <v>0</v>
      </c>
      <c r="DA135" s="758">
        <f>$H135*'Base Data'!DA135</f>
        <v>0</v>
      </c>
      <c r="DB135" s="758">
        <f>$H135*'Base Data'!DB135</f>
        <v>0</v>
      </c>
      <c r="DC135" s="758">
        <f>$H135*'Base Data'!DC135</f>
        <v>0</v>
      </c>
      <c r="DD135" s="758">
        <f>$H135*'Base Data'!DD135</f>
        <v>0</v>
      </c>
      <c r="DE135" s="758">
        <f>$H135*'Base Data'!DE135</f>
        <v>0</v>
      </c>
      <c r="DF135" s="758">
        <f>$H135*'Base Data'!DF135</f>
        <v>0</v>
      </c>
      <c r="DG135" s="758">
        <f>$H135*'Base Data'!DG135</f>
        <v>0</v>
      </c>
      <c r="DH135" s="758">
        <f>$H135*'Base Data'!DH135</f>
        <v>0</v>
      </c>
      <c r="DI135" s="758">
        <f>$H135*'Base Data'!DI135</f>
        <v>0</v>
      </c>
      <c r="DJ135" s="758">
        <f>$H135*'Base Data'!DJ135</f>
        <v>0</v>
      </c>
      <c r="DK135" s="758">
        <f>$H135*'Base Data'!DK135</f>
        <v>0</v>
      </c>
      <c r="DL135" s="519">
        <f>$H135*'Base Data'!DL135</f>
        <v>0</v>
      </c>
    </row>
    <row r="136" spans="1:129" s="206" customFormat="1" ht="18.75" customHeight="1">
      <c r="A136" s="207">
        <f>'LCR Weights'!N136</f>
        <v>0</v>
      </c>
      <c r="B136" s="207"/>
      <c r="C136" s="73"/>
      <c r="D136" s="795"/>
      <c r="E136" s="798"/>
      <c r="F136" s="211" t="s">
        <v>1098</v>
      </c>
      <c r="G136" s="811">
        <f>'LCR Weights'!M136</f>
        <v>0.2</v>
      </c>
      <c r="H136" s="811">
        <f>IF(Metrics!$I$7="Reported weights",'LCR Weights'!H136,'LCR Weights'!K136)</f>
        <v>1</v>
      </c>
      <c r="I136" s="518"/>
      <c r="J136" s="758">
        <f>IF('LCR Weights'!$N136=0,1,0)*('Base Data'!J136+'Base Data'!I136)*G136</f>
        <v>0</v>
      </c>
      <c r="K136" s="31">
        <f>'LCR Weights'!$N136*($G136*('Base Data'!$I136+'Base Data'!$J136)/30)+($H136*'Base Data'!K136)</f>
        <v>0</v>
      </c>
      <c r="L136" s="31">
        <f>'LCR Weights'!$N136*($G136*('Base Data'!$I136+'Base Data'!$J136)/30)+($H136*'Base Data'!L136)</f>
        <v>0</v>
      </c>
      <c r="M136" s="31">
        <f>'LCR Weights'!$N136*($G136*('Base Data'!$I136+'Base Data'!$J136)/30)+($H136*'Base Data'!M136)</f>
        <v>0</v>
      </c>
      <c r="N136" s="31">
        <f>'LCR Weights'!$N136*($G136*('Base Data'!$I136+'Base Data'!$J136)/30)+($H136*'Base Data'!N136)</f>
        <v>0</v>
      </c>
      <c r="O136" s="31">
        <f>'LCR Weights'!$N136*($G136*('Base Data'!$I136+'Base Data'!$J136)/30)+($H136*'Base Data'!O136)</f>
        <v>0</v>
      </c>
      <c r="P136" s="31">
        <f>'LCR Weights'!$N136*($G136*('Base Data'!$I136+'Base Data'!$J136)/30)+($H136*'Base Data'!P136)</f>
        <v>0</v>
      </c>
      <c r="Q136" s="31">
        <f>'LCR Weights'!$N136*($G136*('Base Data'!$I136+'Base Data'!$J136)/30)+($H136*'Base Data'!Q136)</f>
        <v>0</v>
      </c>
      <c r="R136" s="31">
        <f>'LCR Weights'!$N136*($G136*('Base Data'!$I136+'Base Data'!$J136)/30)+($H136*'Base Data'!R136)</f>
        <v>0</v>
      </c>
      <c r="S136" s="31">
        <f>'LCR Weights'!$N136*($G136*('Base Data'!$I136+'Base Data'!$J136)/30)+($H136*'Base Data'!S136)</f>
        <v>0</v>
      </c>
      <c r="T136" s="31">
        <f>'LCR Weights'!$N136*($G136*('Base Data'!$I136+'Base Data'!$J136)/30)+($H136*'Base Data'!T136)</f>
        <v>0</v>
      </c>
      <c r="U136" s="31">
        <f>'LCR Weights'!$N136*($G136*('Base Data'!$I136+'Base Data'!$J136)/30)+($H136*'Base Data'!U136)</f>
        <v>0</v>
      </c>
      <c r="V136" s="31">
        <f>'LCR Weights'!$N136*($G136*('Base Data'!$I136+'Base Data'!$J136)/30)+($H136*'Base Data'!V136)</f>
        <v>0</v>
      </c>
      <c r="W136" s="31">
        <f>'LCR Weights'!$N136*($G136*('Base Data'!$I136+'Base Data'!$J136)/30)+($H136*'Base Data'!W136)</f>
        <v>0</v>
      </c>
      <c r="X136" s="31">
        <f>'LCR Weights'!$N136*($G136*('Base Data'!$I136+'Base Data'!$J136)/30)+($H136*'Base Data'!X136)</f>
        <v>0</v>
      </c>
      <c r="Y136" s="31">
        <f>'LCR Weights'!$N136*($G136*('Base Data'!$I136+'Base Data'!$J136)/30)+($H136*'Base Data'!Y136)</f>
        <v>0</v>
      </c>
      <c r="Z136" s="31">
        <f>'LCR Weights'!$N136*($G136*('Base Data'!$I136+'Base Data'!$J136)/30)+($H136*'Base Data'!Z136)</f>
        <v>0</v>
      </c>
      <c r="AA136" s="31">
        <f>'LCR Weights'!$N136*($G136*('Base Data'!$I136+'Base Data'!$J136)/30)+($H136*'Base Data'!AA136)</f>
        <v>0</v>
      </c>
      <c r="AB136" s="31">
        <f>'LCR Weights'!$N136*($G136*('Base Data'!$I136+'Base Data'!$J136)/30)+($H136*'Base Data'!AB136)</f>
        <v>0</v>
      </c>
      <c r="AC136" s="31">
        <f>'LCR Weights'!$N136*($G136*('Base Data'!$I136+'Base Data'!$J136)/30)+($H136*'Base Data'!AC136)</f>
        <v>0</v>
      </c>
      <c r="AD136" s="31">
        <f>'LCR Weights'!$N136*($G136*('Base Data'!$I136+'Base Data'!$J136)/30)+($H136*'Base Data'!AD136)</f>
        <v>0</v>
      </c>
      <c r="AE136" s="31">
        <f>'LCR Weights'!$N136*($G136*('Base Data'!$I136+'Base Data'!$J136)/30)+($H136*'Base Data'!AE136)</f>
        <v>0</v>
      </c>
      <c r="AF136" s="31">
        <f>'LCR Weights'!$N136*($G136*('Base Data'!$I136+'Base Data'!$J136)/30)+($H136*'Base Data'!AF136)</f>
        <v>0</v>
      </c>
      <c r="AG136" s="31">
        <f>'LCR Weights'!$N136*($G136*('Base Data'!$I136+'Base Data'!$J136)/30)+($H136*'Base Data'!AG136)</f>
        <v>0</v>
      </c>
      <c r="AH136" s="31">
        <f>'LCR Weights'!$N136*($G136*('Base Data'!$I136+'Base Data'!$J136)/30)+($H136*'Base Data'!AH136)</f>
        <v>0</v>
      </c>
      <c r="AI136" s="31">
        <f>'LCR Weights'!$N136*($G136*('Base Data'!$I136+'Base Data'!$J136)/30)+($H136*'Base Data'!AI136)</f>
        <v>0</v>
      </c>
      <c r="AJ136" s="31">
        <f>'LCR Weights'!$N136*($G136*('Base Data'!$I136+'Base Data'!$J136)/30)+($H136*'Base Data'!AJ136)</f>
        <v>0</v>
      </c>
      <c r="AK136" s="31">
        <f>'LCR Weights'!$N136*($G136*('Base Data'!$I136+'Base Data'!$J136)/30)+($H136*'Base Data'!AK136)</f>
        <v>0</v>
      </c>
      <c r="AL136" s="31">
        <f>'LCR Weights'!$N136*($G136*('Base Data'!$I136+'Base Data'!$J136)/30)+($H136*'Base Data'!AL136)</f>
        <v>0</v>
      </c>
      <c r="AM136" s="31">
        <f>'LCR Weights'!$N136*($G136*('Base Data'!$I136+'Base Data'!$J136)/30)+($H136*'Base Data'!AM136)</f>
        <v>0</v>
      </c>
      <c r="AN136" s="31">
        <f>'LCR Weights'!$N136*($G136*('Base Data'!$I136+'Base Data'!$J136)/30)+($H136*'Base Data'!AN136)</f>
        <v>0</v>
      </c>
      <c r="AO136" s="758">
        <f>$H136*'Base Data'!AO136</f>
        <v>0</v>
      </c>
      <c r="AP136" s="758">
        <f>$H136*'Base Data'!AP136</f>
        <v>0</v>
      </c>
      <c r="AQ136" s="758">
        <f>$H136*'Base Data'!AQ136</f>
        <v>0</v>
      </c>
      <c r="AR136" s="758">
        <f>$H136*'Base Data'!AR136</f>
        <v>0</v>
      </c>
      <c r="AS136" s="758">
        <f>$H136*'Base Data'!AS136</f>
        <v>0</v>
      </c>
      <c r="AT136" s="758">
        <f>$H136*'Base Data'!AT136</f>
        <v>0</v>
      </c>
      <c r="AU136" s="758">
        <f>$H136*'Base Data'!AU136</f>
        <v>0</v>
      </c>
      <c r="AV136" s="758">
        <f>$H136*'Base Data'!AV136</f>
        <v>0</v>
      </c>
      <c r="AW136" s="758">
        <f>$H136*'Base Data'!AW136</f>
        <v>0</v>
      </c>
      <c r="AX136" s="758">
        <f>$H136*'Base Data'!AX136</f>
        <v>0</v>
      </c>
      <c r="AY136" s="758">
        <f>$H136*'Base Data'!AY136</f>
        <v>0</v>
      </c>
      <c r="AZ136" s="758">
        <f>$H136*'Base Data'!AZ136</f>
        <v>0</v>
      </c>
      <c r="BA136" s="758">
        <f>$H136*'Base Data'!BA136</f>
        <v>0</v>
      </c>
      <c r="BB136" s="758">
        <f>$H136*'Base Data'!BB136</f>
        <v>0</v>
      </c>
      <c r="BC136" s="758">
        <f>$H136*'Base Data'!BC136</f>
        <v>0</v>
      </c>
      <c r="BD136" s="758">
        <f>$H136*'Base Data'!BD136</f>
        <v>0</v>
      </c>
      <c r="BE136" s="758">
        <f>$H136*'Base Data'!BE136</f>
        <v>0</v>
      </c>
      <c r="BF136" s="758">
        <f>$H136*'Base Data'!BF136</f>
        <v>0</v>
      </c>
      <c r="BG136" s="758">
        <f>$H136*'Base Data'!BG136</f>
        <v>0</v>
      </c>
      <c r="BH136" s="758">
        <f>$H136*'Base Data'!BH136</f>
        <v>0</v>
      </c>
      <c r="BI136" s="758">
        <f>$H136*'Base Data'!BI136</f>
        <v>0</v>
      </c>
      <c r="BJ136" s="758">
        <f>$H136*'Base Data'!BJ136</f>
        <v>0</v>
      </c>
      <c r="BK136" s="758">
        <f>$H136*'Base Data'!BK136</f>
        <v>0</v>
      </c>
      <c r="BL136" s="758">
        <f>$H136*'Base Data'!BL136</f>
        <v>0</v>
      </c>
      <c r="BM136" s="758">
        <f>$H136*'Base Data'!BM136</f>
        <v>0</v>
      </c>
      <c r="BN136" s="758">
        <f>$H136*'Base Data'!BN136</f>
        <v>0</v>
      </c>
      <c r="BO136" s="758">
        <f>$H136*'Base Data'!BO136</f>
        <v>0</v>
      </c>
      <c r="BP136" s="758">
        <f>$H136*'Base Data'!BP136</f>
        <v>0</v>
      </c>
      <c r="BQ136" s="758">
        <f>$H136*'Base Data'!BQ136</f>
        <v>0</v>
      </c>
      <c r="BR136" s="758">
        <f>$H136*'Base Data'!BR136</f>
        <v>0</v>
      </c>
      <c r="BS136" s="758">
        <f>$H136*'Base Data'!BS136</f>
        <v>0</v>
      </c>
      <c r="BT136" s="758">
        <f>$H136*'Base Data'!BT136</f>
        <v>0</v>
      </c>
      <c r="BU136" s="758">
        <f>$H136*'Base Data'!BU136</f>
        <v>0</v>
      </c>
      <c r="BV136" s="758">
        <f>$H136*'Base Data'!BV136</f>
        <v>0</v>
      </c>
      <c r="BW136" s="758">
        <f>$H136*'Base Data'!BW136</f>
        <v>0</v>
      </c>
      <c r="BX136" s="758">
        <f>$H136*'Base Data'!BX136</f>
        <v>0</v>
      </c>
      <c r="BY136" s="758">
        <f>$H136*'Base Data'!BY136</f>
        <v>0</v>
      </c>
      <c r="BZ136" s="758">
        <f>$H136*'Base Data'!BZ136</f>
        <v>0</v>
      </c>
      <c r="CA136" s="758">
        <f>$H136*'Base Data'!CA136</f>
        <v>0</v>
      </c>
      <c r="CB136" s="758">
        <f>$H136*'Base Data'!CB136</f>
        <v>0</v>
      </c>
      <c r="CC136" s="758">
        <f>$H136*'Base Data'!CC136</f>
        <v>0</v>
      </c>
      <c r="CD136" s="758">
        <f>$H136*'Base Data'!CD136</f>
        <v>0</v>
      </c>
      <c r="CE136" s="758">
        <f>$H136*'Base Data'!CE136</f>
        <v>0</v>
      </c>
      <c r="CF136" s="758">
        <f>$H136*'Base Data'!CF136</f>
        <v>0</v>
      </c>
      <c r="CG136" s="758">
        <f>$H136*'Base Data'!CG136</f>
        <v>0</v>
      </c>
      <c r="CH136" s="758">
        <f>$H136*'Base Data'!CH136</f>
        <v>0</v>
      </c>
      <c r="CI136" s="758">
        <f>$H136*'Base Data'!CI136</f>
        <v>0</v>
      </c>
      <c r="CJ136" s="758">
        <f>$H136*'Base Data'!CJ136</f>
        <v>0</v>
      </c>
      <c r="CK136" s="758">
        <f>$H136*'Base Data'!CK136</f>
        <v>0</v>
      </c>
      <c r="CL136" s="758">
        <f>$H136*'Base Data'!CL136</f>
        <v>0</v>
      </c>
      <c r="CM136" s="758">
        <f>$H136*'Base Data'!CM136</f>
        <v>0</v>
      </c>
      <c r="CN136" s="758">
        <f>$H136*'Base Data'!CN136</f>
        <v>0</v>
      </c>
      <c r="CO136" s="758">
        <f>$H136*'Base Data'!CO136</f>
        <v>0</v>
      </c>
      <c r="CP136" s="758">
        <f>$H136*'Base Data'!CP136</f>
        <v>0</v>
      </c>
      <c r="CQ136" s="758">
        <f>$H136*'Base Data'!CQ136</f>
        <v>0</v>
      </c>
      <c r="CR136" s="758">
        <f>$H136*'Base Data'!CR136</f>
        <v>0</v>
      </c>
      <c r="CS136" s="758">
        <f>$H136*'Base Data'!CS136</f>
        <v>0</v>
      </c>
      <c r="CT136" s="758">
        <f>$H136*'Base Data'!CT136</f>
        <v>0</v>
      </c>
      <c r="CU136" s="758">
        <f>$H136*'Base Data'!CU136</f>
        <v>0</v>
      </c>
      <c r="CV136" s="758">
        <f>$H136*'Base Data'!CV136</f>
        <v>0</v>
      </c>
      <c r="CW136" s="758">
        <f>$H136*'Base Data'!CW136</f>
        <v>0</v>
      </c>
      <c r="CX136" s="758">
        <f>$H136*'Base Data'!CX136</f>
        <v>0</v>
      </c>
      <c r="CY136" s="758">
        <f>$H136*'Base Data'!CY136</f>
        <v>0</v>
      </c>
      <c r="CZ136" s="758">
        <f>$H136*'Base Data'!CZ136</f>
        <v>0</v>
      </c>
      <c r="DA136" s="758">
        <f>$H136*'Base Data'!DA136</f>
        <v>0</v>
      </c>
      <c r="DB136" s="758">
        <f>$H136*'Base Data'!DB136</f>
        <v>0</v>
      </c>
      <c r="DC136" s="758">
        <f>$H136*'Base Data'!DC136</f>
        <v>0</v>
      </c>
      <c r="DD136" s="758">
        <f>$H136*'Base Data'!DD136</f>
        <v>0</v>
      </c>
      <c r="DE136" s="758">
        <f>$H136*'Base Data'!DE136</f>
        <v>0</v>
      </c>
      <c r="DF136" s="758">
        <f>$H136*'Base Data'!DF136</f>
        <v>0</v>
      </c>
      <c r="DG136" s="758">
        <f>$H136*'Base Data'!DG136</f>
        <v>0</v>
      </c>
      <c r="DH136" s="758">
        <f>$H136*'Base Data'!DH136</f>
        <v>0</v>
      </c>
      <c r="DI136" s="758">
        <f>$H136*'Base Data'!DI136</f>
        <v>0</v>
      </c>
      <c r="DJ136" s="758">
        <f>$H136*'Base Data'!DJ136</f>
        <v>0</v>
      </c>
      <c r="DK136" s="758">
        <f>$H136*'Base Data'!DK136</f>
        <v>0</v>
      </c>
      <c r="DL136" s="519">
        <f>$H136*'Base Data'!DL136</f>
        <v>0</v>
      </c>
    </row>
    <row r="137" spans="1:129" s="206" customFormat="1" ht="18.75" customHeight="1">
      <c r="A137" s="207">
        <f>'LCR Weights'!N137</f>
        <v>1</v>
      </c>
      <c r="B137" s="207"/>
      <c r="C137" s="73"/>
      <c r="D137" s="795" t="s">
        <v>192</v>
      </c>
      <c r="E137" s="798" t="s">
        <v>193</v>
      </c>
      <c r="F137" s="211" t="s">
        <v>610</v>
      </c>
      <c r="G137" s="811">
        <f>'LCR Weights'!M137</f>
        <v>0.2</v>
      </c>
      <c r="H137" s="811">
        <f>IF(Metrics!$I$7="Reported weights",'LCR Weights'!H137,'LCR Weights'!K137)</f>
        <v>0.5</v>
      </c>
      <c r="I137" s="518"/>
      <c r="J137" s="758">
        <f>IF('LCR Weights'!$N137=0,1,0)*('Base Data'!J137+'Base Data'!I137)*G137</f>
        <v>0</v>
      </c>
      <c r="K137" s="31">
        <f>'LCR Weights'!$N137*($G137*('Base Data'!$I137+'Base Data'!$J137)/30)+($H137*'Base Data'!K137)</f>
        <v>0</v>
      </c>
      <c r="L137" s="31">
        <f>'LCR Weights'!$N137*($G137*('Base Data'!$I137+'Base Data'!$J137)/30)+($H137*'Base Data'!L137)</f>
        <v>0</v>
      </c>
      <c r="M137" s="31">
        <f>'LCR Weights'!$N137*($G137*('Base Data'!$I137+'Base Data'!$J137)/30)+($H137*'Base Data'!M137)</f>
        <v>0</v>
      </c>
      <c r="N137" s="31">
        <f>'LCR Weights'!$N137*($G137*('Base Data'!$I137+'Base Data'!$J137)/30)+($H137*'Base Data'!N137)</f>
        <v>0</v>
      </c>
      <c r="O137" s="31">
        <f>'LCR Weights'!$N137*($G137*('Base Data'!$I137+'Base Data'!$J137)/30)+($H137*'Base Data'!O137)</f>
        <v>0</v>
      </c>
      <c r="P137" s="31">
        <f>'LCR Weights'!$N137*($G137*('Base Data'!$I137+'Base Data'!$J137)/30)+($H137*'Base Data'!P137)</f>
        <v>0</v>
      </c>
      <c r="Q137" s="31">
        <f>'LCR Weights'!$N137*($G137*('Base Data'!$I137+'Base Data'!$J137)/30)+($H137*'Base Data'!Q137)</f>
        <v>0</v>
      </c>
      <c r="R137" s="31">
        <f>'LCR Weights'!$N137*($G137*('Base Data'!$I137+'Base Data'!$J137)/30)+($H137*'Base Data'!R137)</f>
        <v>0</v>
      </c>
      <c r="S137" s="31">
        <f>'LCR Weights'!$N137*($G137*('Base Data'!$I137+'Base Data'!$J137)/30)+($H137*'Base Data'!S137)</f>
        <v>0</v>
      </c>
      <c r="T137" s="31">
        <f>'LCR Weights'!$N137*($G137*('Base Data'!$I137+'Base Data'!$J137)/30)+($H137*'Base Data'!T137)</f>
        <v>0</v>
      </c>
      <c r="U137" s="31">
        <f>'LCR Weights'!$N137*($G137*('Base Data'!$I137+'Base Data'!$J137)/30)+($H137*'Base Data'!U137)</f>
        <v>0</v>
      </c>
      <c r="V137" s="31">
        <f>'LCR Weights'!$N137*($G137*('Base Data'!$I137+'Base Data'!$J137)/30)+($H137*'Base Data'!V137)</f>
        <v>0</v>
      </c>
      <c r="W137" s="31">
        <f>'LCR Weights'!$N137*($G137*('Base Data'!$I137+'Base Data'!$J137)/30)+($H137*'Base Data'!W137)</f>
        <v>0</v>
      </c>
      <c r="X137" s="31">
        <f>'LCR Weights'!$N137*($G137*('Base Data'!$I137+'Base Data'!$J137)/30)+($H137*'Base Data'!X137)</f>
        <v>0</v>
      </c>
      <c r="Y137" s="31">
        <f>'LCR Weights'!$N137*($G137*('Base Data'!$I137+'Base Data'!$J137)/30)+($H137*'Base Data'!Y137)</f>
        <v>0</v>
      </c>
      <c r="Z137" s="31">
        <f>'LCR Weights'!$N137*($G137*('Base Data'!$I137+'Base Data'!$J137)/30)+($H137*'Base Data'!Z137)</f>
        <v>0</v>
      </c>
      <c r="AA137" s="31">
        <f>'LCR Weights'!$N137*($G137*('Base Data'!$I137+'Base Data'!$J137)/30)+($H137*'Base Data'!AA137)</f>
        <v>0</v>
      </c>
      <c r="AB137" s="31">
        <f>'LCR Weights'!$N137*($G137*('Base Data'!$I137+'Base Data'!$J137)/30)+($H137*'Base Data'!AB137)</f>
        <v>0</v>
      </c>
      <c r="AC137" s="31">
        <f>'LCR Weights'!$N137*($G137*('Base Data'!$I137+'Base Data'!$J137)/30)+($H137*'Base Data'!AC137)</f>
        <v>0</v>
      </c>
      <c r="AD137" s="31">
        <f>'LCR Weights'!$N137*($G137*('Base Data'!$I137+'Base Data'!$J137)/30)+($H137*'Base Data'!AD137)</f>
        <v>0</v>
      </c>
      <c r="AE137" s="31">
        <f>'LCR Weights'!$N137*($G137*('Base Data'!$I137+'Base Data'!$J137)/30)+($H137*'Base Data'!AE137)</f>
        <v>0</v>
      </c>
      <c r="AF137" s="31">
        <f>'LCR Weights'!$N137*($G137*('Base Data'!$I137+'Base Data'!$J137)/30)+($H137*'Base Data'!AF137)</f>
        <v>0</v>
      </c>
      <c r="AG137" s="31">
        <f>'LCR Weights'!$N137*($G137*('Base Data'!$I137+'Base Data'!$J137)/30)+($H137*'Base Data'!AG137)</f>
        <v>0</v>
      </c>
      <c r="AH137" s="31">
        <f>'LCR Weights'!$N137*($G137*('Base Data'!$I137+'Base Data'!$J137)/30)+($H137*'Base Data'!AH137)</f>
        <v>0</v>
      </c>
      <c r="AI137" s="31">
        <f>'LCR Weights'!$N137*($G137*('Base Data'!$I137+'Base Data'!$J137)/30)+($H137*'Base Data'!AI137)</f>
        <v>0</v>
      </c>
      <c r="AJ137" s="31">
        <f>'LCR Weights'!$N137*($G137*('Base Data'!$I137+'Base Data'!$J137)/30)+($H137*'Base Data'!AJ137)</f>
        <v>0</v>
      </c>
      <c r="AK137" s="31">
        <f>'LCR Weights'!$N137*($G137*('Base Data'!$I137+'Base Data'!$J137)/30)+($H137*'Base Data'!AK137)</f>
        <v>0</v>
      </c>
      <c r="AL137" s="31">
        <f>'LCR Weights'!$N137*($G137*('Base Data'!$I137+'Base Data'!$J137)/30)+($H137*'Base Data'!AL137)</f>
        <v>0</v>
      </c>
      <c r="AM137" s="31">
        <f>'LCR Weights'!$N137*($G137*('Base Data'!$I137+'Base Data'!$J137)/30)+($H137*'Base Data'!AM137)</f>
        <v>0</v>
      </c>
      <c r="AN137" s="31">
        <f>'LCR Weights'!$N137*($G137*('Base Data'!$I137+'Base Data'!$J137)/30)+($H137*'Base Data'!AN137)</f>
        <v>0</v>
      </c>
      <c r="AO137" s="758">
        <f>$H137*'Base Data'!AO137</f>
        <v>0</v>
      </c>
      <c r="AP137" s="758">
        <f>$H137*'Base Data'!AP137</f>
        <v>0</v>
      </c>
      <c r="AQ137" s="758">
        <f>$H137*'Base Data'!AQ137</f>
        <v>0</v>
      </c>
      <c r="AR137" s="758">
        <f>$H137*'Base Data'!AR137</f>
        <v>0</v>
      </c>
      <c r="AS137" s="758">
        <f>$H137*'Base Data'!AS137</f>
        <v>0</v>
      </c>
      <c r="AT137" s="758">
        <f>$H137*'Base Data'!AT137</f>
        <v>0</v>
      </c>
      <c r="AU137" s="758">
        <f>$H137*'Base Data'!AU137</f>
        <v>0</v>
      </c>
      <c r="AV137" s="758">
        <f>$H137*'Base Data'!AV137</f>
        <v>0</v>
      </c>
      <c r="AW137" s="758">
        <f>$H137*'Base Data'!AW137</f>
        <v>0</v>
      </c>
      <c r="AX137" s="758">
        <f>$H137*'Base Data'!AX137</f>
        <v>0</v>
      </c>
      <c r="AY137" s="758">
        <f>$H137*'Base Data'!AY137</f>
        <v>0</v>
      </c>
      <c r="AZ137" s="758">
        <f>$H137*'Base Data'!AZ137</f>
        <v>0</v>
      </c>
      <c r="BA137" s="758">
        <f>$H137*'Base Data'!BA137</f>
        <v>0</v>
      </c>
      <c r="BB137" s="758">
        <f>$H137*'Base Data'!BB137</f>
        <v>0</v>
      </c>
      <c r="BC137" s="758">
        <f>$H137*'Base Data'!BC137</f>
        <v>0</v>
      </c>
      <c r="BD137" s="758">
        <f>$H137*'Base Data'!BD137</f>
        <v>0</v>
      </c>
      <c r="BE137" s="758">
        <f>$H137*'Base Data'!BE137</f>
        <v>0</v>
      </c>
      <c r="BF137" s="758">
        <f>$H137*'Base Data'!BF137</f>
        <v>0</v>
      </c>
      <c r="BG137" s="758">
        <f>$H137*'Base Data'!BG137</f>
        <v>0</v>
      </c>
      <c r="BH137" s="758">
        <f>$H137*'Base Data'!BH137</f>
        <v>0</v>
      </c>
      <c r="BI137" s="758">
        <f>$H137*'Base Data'!BI137</f>
        <v>0</v>
      </c>
      <c r="BJ137" s="758">
        <f>$H137*'Base Data'!BJ137</f>
        <v>0</v>
      </c>
      <c r="BK137" s="758">
        <f>$H137*'Base Data'!BK137</f>
        <v>0</v>
      </c>
      <c r="BL137" s="758">
        <f>$H137*'Base Data'!BL137</f>
        <v>0</v>
      </c>
      <c r="BM137" s="758">
        <f>$H137*'Base Data'!BM137</f>
        <v>0</v>
      </c>
      <c r="BN137" s="758">
        <f>$H137*'Base Data'!BN137</f>
        <v>0</v>
      </c>
      <c r="BO137" s="758">
        <f>$H137*'Base Data'!BO137</f>
        <v>0</v>
      </c>
      <c r="BP137" s="758">
        <f>$H137*'Base Data'!BP137</f>
        <v>0</v>
      </c>
      <c r="BQ137" s="758">
        <f>$H137*'Base Data'!BQ137</f>
        <v>0</v>
      </c>
      <c r="BR137" s="758">
        <f>$H137*'Base Data'!BR137</f>
        <v>0</v>
      </c>
      <c r="BS137" s="758">
        <f>$H137*'Base Data'!BS137</f>
        <v>0</v>
      </c>
      <c r="BT137" s="758">
        <f>$H137*'Base Data'!BT137</f>
        <v>0</v>
      </c>
      <c r="BU137" s="758">
        <f>$H137*'Base Data'!BU137</f>
        <v>0</v>
      </c>
      <c r="BV137" s="758">
        <f>$H137*'Base Data'!BV137</f>
        <v>0</v>
      </c>
      <c r="BW137" s="758">
        <f>$H137*'Base Data'!BW137</f>
        <v>0</v>
      </c>
      <c r="BX137" s="758">
        <f>$H137*'Base Data'!BX137</f>
        <v>0</v>
      </c>
      <c r="BY137" s="758">
        <f>$H137*'Base Data'!BY137</f>
        <v>0</v>
      </c>
      <c r="BZ137" s="758">
        <f>$H137*'Base Data'!BZ137</f>
        <v>0</v>
      </c>
      <c r="CA137" s="758">
        <f>$H137*'Base Data'!CA137</f>
        <v>0</v>
      </c>
      <c r="CB137" s="758">
        <f>$H137*'Base Data'!CB137</f>
        <v>0</v>
      </c>
      <c r="CC137" s="758">
        <f>$H137*'Base Data'!CC137</f>
        <v>0</v>
      </c>
      <c r="CD137" s="758">
        <f>$H137*'Base Data'!CD137</f>
        <v>0</v>
      </c>
      <c r="CE137" s="758">
        <f>$H137*'Base Data'!CE137</f>
        <v>0</v>
      </c>
      <c r="CF137" s="758">
        <f>$H137*'Base Data'!CF137</f>
        <v>0</v>
      </c>
      <c r="CG137" s="758">
        <f>$H137*'Base Data'!CG137</f>
        <v>0</v>
      </c>
      <c r="CH137" s="758">
        <f>$H137*'Base Data'!CH137</f>
        <v>0</v>
      </c>
      <c r="CI137" s="758">
        <f>$H137*'Base Data'!CI137</f>
        <v>0</v>
      </c>
      <c r="CJ137" s="758">
        <f>$H137*'Base Data'!CJ137</f>
        <v>0</v>
      </c>
      <c r="CK137" s="758">
        <f>$H137*'Base Data'!CK137</f>
        <v>0</v>
      </c>
      <c r="CL137" s="758">
        <f>$H137*'Base Data'!CL137</f>
        <v>0</v>
      </c>
      <c r="CM137" s="758">
        <f>$H137*'Base Data'!CM137</f>
        <v>0</v>
      </c>
      <c r="CN137" s="758">
        <f>$H137*'Base Data'!CN137</f>
        <v>0</v>
      </c>
      <c r="CO137" s="758">
        <f>$H137*'Base Data'!CO137</f>
        <v>0</v>
      </c>
      <c r="CP137" s="758">
        <f>$H137*'Base Data'!CP137</f>
        <v>0</v>
      </c>
      <c r="CQ137" s="758">
        <f>$H137*'Base Data'!CQ137</f>
        <v>0</v>
      </c>
      <c r="CR137" s="758">
        <f>$H137*'Base Data'!CR137</f>
        <v>0</v>
      </c>
      <c r="CS137" s="758">
        <f>$H137*'Base Data'!CS137</f>
        <v>0</v>
      </c>
      <c r="CT137" s="758">
        <f>$H137*'Base Data'!CT137</f>
        <v>0</v>
      </c>
      <c r="CU137" s="758">
        <f>$H137*'Base Data'!CU137</f>
        <v>0</v>
      </c>
      <c r="CV137" s="758">
        <f>$H137*'Base Data'!CV137</f>
        <v>0</v>
      </c>
      <c r="CW137" s="758">
        <f>$H137*'Base Data'!CW137</f>
        <v>0</v>
      </c>
      <c r="CX137" s="758">
        <f>$H137*'Base Data'!CX137</f>
        <v>0</v>
      </c>
      <c r="CY137" s="758">
        <f>$H137*'Base Data'!CY137</f>
        <v>0</v>
      </c>
      <c r="CZ137" s="758">
        <f>$H137*'Base Data'!CZ137</f>
        <v>0</v>
      </c>
      <c r="DA137" s="758">
        <f>$H137*'Base Data'!DA137</f>
        <v>0</v>
      </c>
      <c r="DB137" s="758">
        <f>$H137*'Base Data'!DB137</f>
        <v>0</v>
      </c>
      <c r="DC137" s="758">
        <f>$H137*'Base Data'!DC137</f>
        <v>0</v>
      </c>
      <c r="DD137" s="758">
        <f>$H137*'Base Data'!DD137</f>
        <v>0</v>
      </c>
      <c r="DE137" s="758">
        <f>$H137*'Base Data'!DE137</f>
        <v>0</v>
      </c>
      <c r="DF137" s="758">
        <f>$H137*'Base Data'!DF137</f>
        <v>0</v>
      </c>
      <c r="DG137" s="758">
        <f>$H137*'Base Data'!DG137</f>
        <v>0</v>
      </c>
      <c r="DH137" s="758">
        <f>$H137*'Base Data'!DH137</f>
        <v>0</v>
      </c>
      <c r="DI137" s="758">
        <f>$H137*'Base Data'!DI137</f>
        <v>0</v>
      </c>
      <c r="DJ137" s="758">
        <f>$H137*'Base Data'!DJ137</f>
        <v>0</v>
      </c>
      <c r="DK137" s="758">
        <f>$H137*'Base Data'!DK137</f>
        <v>0</v>
      </c>
      <c r="DL137" s="519">
        <f>$H137*'Base Data'!DL137</f>
        <v>0</v>
      </c>
    </row>
    <row r="138" spans="1:129" s="206" customFormat="1" ht="18.75" customHeight="1">
      <c r="A138" s="207">
        <f>'LCR Weights'!N138</f>
        <v>0</v>
      </c>
      <c r="B138" s="207"/>
      <c r="C138" s="73"/>
      <c r="D138" s="795" t="s">
        <v>194</v>
      </c>
      <c r="E138" s="792" t="s">
        <v>195</v>
      </c>
      <c r="F138" s="208" t="s">
        <v>128</v>
      </c>
      <c r="G138" s="811">
        <f>'LCR Weights'!M138</f>
        <v>1</v>
      </c>
      <c r="H138" s="811">
        <f>IF(Metrics!$I$7="Reported weights",'LCR Weights'!H138,'LCR Weights'!K138)</f>
        <v>1</v>
      </c>
      <c r="I138" s="518"/>
      <c r="J138" s="758">
        <f>IF('LCR Weights'!$N138=0,1,0)*('Base Data'!J138+'Base Data'!I138)*G138</f>
        <v>0</v>
      </c>
      <c r="K138" s="31">
        <f>'LCR Weights'!$N138*($G138*('Base Data'!$I138+'Base Data'!$J138)/30)+($H138*'Base Data'!K138)</f>
        <v>0</v>
      </c>
      <c r="L138" s="31">
        <f>'LCR Weights'!$N138*($G138*('Base Data'!$I138+'Base Data'!$J138)/30)+($H138*'Base Data'!L138)</f>
        <v>0</v>
      </c>
      <c r="M138" s="31">
        <f>'LCR Weights'!$N138*($G138*('Base Data'!$I138+'Base Data'!$J138)/30)+($H138*'Base Data'!M138)</f>
        <v>0</v>
      </c>
      <c r="N138" s="31">
        <f>'LCR Weights'!$N138*($G138*('Base Data'!$I138+'Base Data'!$J138)/30)+($H138*'Base Data'!N138)</f>
        <v>0</v>
      </c>
      <c r="O138" s="31">
        <f>'LCR Weights'!$N138*($G138*('Base Data'!$I138+'Base Data'!$J138)/30)+($H138*'Base Data'!O138)</f>
        <v>0</v>
      </c>
      <c r="P138" s="31">
        <f>'LCR Weights'!$N138*($G138*('Base Data'!$I138+'Base Data'!$J138)/30)+($H138*'Base Data'!P138)</f>
        <v>0</v>
      </c>
      <c r="Q138" s="31">
        <f>'LCR Weights'!$N138*($G138*('Base Data'!$I138+'Base Data'!$J138)/30)+($H138*'Base Data'!Q138)</f>
        <v>0</v>
      </c>
      <c r="R138" s="31">
        <f>'LCR Weights'!$N138*($G138*('Base Data'!$I138+'Base Data'!$J138)/30)+($H138*'Base Data'!R138)</f>
        <v>0</v>
      </c>
      <c r="S138" s="31">
        <f>'LCR Weights'!$N138*($G138*('Base Data'!$I138+'Base Data'!$J138)/30)+($H138*'Base Data'!S138)</f>
        <v>0</v>
      </c>
      <c r="T138" s="31">
        <f>'LCR Weights'!$N138*($G138*('Base Data'!$I138+'Base Data'!$J138)/30)+($H138*'Base Data'!T138)</f>
        <v>0</v>
      </c>
      <c r="U138" s="31">
        <f>'LCR Weights'!$N138*($G138*('Base Data'!$I138+'Base Data'!$J138)/30)+($H138*'Base Data'!U138)</f>
        <v>0</v>
      </c>
      <c r="V138" s="31">
        <f>'LCR Weights'!$N138*($G138*('Base Data'!$I138+'Base Data'!$J138)/30)+($H138*'Base Data'!V138)</f>
        <v>0</v>
      </c>
      <c r="W138" s="31">
        <f>'LCR Weights'!$N138*($G138*('Base Data'!$I138+'Base Data'!$J138)/30)+($H138*'Base Data'!W138)</f>
        <v>0</v>
      </c>
      <c r="X138" s="31">
        <f>'LCR Weights'!$N138*($G138*('Base Data'!$I138+'Base Data'!$J138)/30)+($H138*'Base Data'!X138)</f>
        <v>0</v>
      </c>
      <c r="Y138" s="31">
        <f>'LCR Weights'!$N138*($G138*('Base Data'!$I138+'Base Data'!$J138)/30)+($H138*'Base Data'!Y138)</f>
        <v>0</v>
      </c>
      <c r="Z138" s="31">
        <f>'LCR Weights'!$N138*($G138*('Base Data'!$I138+'Base Data'!$J138)/30)+($H138*'Base Data'!Z138)</f>
        <v>0</v>
      </c>
      <c r="AA138" s="31">
        <f>'LCR Weights'!$N138*($G138*('Base Data'!$I138+'Base Data'!$J138)/30)+($H138*'Base Data'!AA138)</f>
        <v>0</v>
      </c>
      <c r="AB138" s="31">
        <f>'LCR Weights'!$N138*($G138*('Base Data'!$I138+'Base Data'!$J138)/30)+($H138*'Base Data'!AB138)</f>
        <v>0</v>
      </c>
      <c r="AC138" s="31">
        <f>'LCR Weights'!$N138*($G138*('Base Data'!$I138+'Base Data'!$J138)/30)+($H138*'Base Data'!AC138)</f>
        <v>0</v>
      </c>
      <c r="AD138" s="31">
        <f>'LCR Weights'!$N138*($G138*('Base Data'!$I138+'Base Data'!$J138)/30)+($H138*'Base Data'!AD138)</f>
        <v>0</v>
      </c>
      <c r="AE138" s="31">
        <f>'LCR Weights'!$N138*($G138*('Base Data'!$I138+'Base Data'!$J138)/30)+($H138*'Base Data'!AE138)</f>
        <v>0</v>
      </c>
      <c r="AF138" s="31">
        <f>'LCR Weights'!$N138*($G138*('Base Data'!$I138+'Base Data'!$J138)/30)+($H138*'Base Data'!AF138)</f>
        <v>0</v>
      </c>
      <c r="AG138" s="31">
        <f>'LCR Weights'!$N138*($G138*('Base Data'!$I138+'Base Data'!$J138)/30)+($H138*'Base Data'!AG138)</f>
        <v>0</v>
      </c>
      <c r="AH138" s="31">
        <f>'LCR Weights'!$N138*($G138*('Base Data'!$I138+'Base Data'!$J138)/30)+($H138*'Base Data'!AH138)</f>
        <v>0</v>
      </c>
      <c r="AI138" s="31">
        <f>'LCR Weights'!$N138*($G138*('Base Data'!$I138+'Base Data'!$J138)/30)+($H138*'Base Data'!AI138)</f>
        <v>0</v>
      </c>
      <c r="AJ138" s="31">
        <f>'LCR Weights'!$N138*($G138*('Base Data'!$I138+'Base Data'!$J138)/30)+($H138*'Base Data'!AJ138)</f>
        <v>0</v>
      </c>
      <c r="AK138" s="31">
        <f>'LCR Weights'!$N138*($G138*('Base Data'!$I138+'Base Data'!$J138)/30)+($H138*'Base Data'!AK138)</f>
        <v>0</v>
      </c>
      <c r="AL138" s="31">
        <f>'LCR Weights'!$N138*($G138*('Base Data'!$I138+'Base Data'!$J138)/30)+($H138*'Base Data'!AL138)</f>
        <v>0</v>
      </c>
      <c r="AM138" s="31">
        <f>'LCR Weights'!$N138*($G138*('Base Data'!$I138+'Base Data'!$J138)/30)+($H138*'Base Data'!AM138)</f>
        <v>0</v>
      </c>
      <c r="AN138" s="31">
        <f>'LCR Weights'!$N138*($G138*('Base Data'!$I138+'Base Data'!$J138)/30)+($H138*'Base Data'!AN138)</f>
        <v>0</v>
      </c>
      <c r="AO138" s="758">
        <f>$H138*'Base Data'!AO138</f>
        <v>0</v>
      </c>
      <c r="AP138" s="758">
        <f>$H138*'Base Data'!AP138</f>
        <v>0</v>
      </c>
      <c r="AQ138" s="758">
        <f>$H138*'Base Data'!AQ138</f>
        <v>0</v>
      </c>
      <c r="AR138" s="758">
        <f>$H138*'Base Data'!AR138</f>
        <v>0</v>
      </c>
      <c r="AS138" s="758">
        <f>$H138*'Base Data'!AS138</f>
        <v>0</v>
      </c>
      <c r="AT138" s="758">
        <f>$H138*'Base Data'!AT138</f>
        <v>0</v>
      </c>
      <c r="AU138" s="758">
        <f>$H138*'Base Data'!AU138</f>
        <v>0</v>
      </c>
      <c r="AV138" s="758">
        <f>$H138*'Base Data'!AV138</f>
        <v>0</v>
      </c>
      <c r="AW138" s="758">
        <f>$H138*'Base Data'!AW138</f>
        <v>0</v>
      </c>
      <c r="AX138" s="758">
        <f>$H138*'Base Data'!AX138</f>
        <v>0</v>
      </c>
      <c r="AY138" s="758">
        <f>$H138*'Base Data'!AY138</f>
        <v>0</v>
      </c>
      <c r="AZ138" s="758">
        <f>$H138*'Base Data'!AZ138</f>
        <v>0</v>
      </c>
      <c r="BA138" s="758">
        <f>$H138*'Base Data'!BA138</f>
        <v>0</v>
      </c>
      <c r="BB138" s="758">
        <f>$H138*'Base Data'!BB138</f>
        <v>0</v>
      </c>
      <c r="BC138" s="758">
        <f>$H138*'Base Data'!BC138</f>
        <v>0</v>
      </c>
      <c r="BD138" s="758">
        <f>$H138*'Base Data'!BD138</f>
        <v>0</v>
      </c>
      <c r="BE138" s="758">
        <f>$H138*'Base Data'!BE138</f>
        <v>0</v>
      </c>
      <c r="BF138" s="758">
        <f>$H138*'Base Data'!BF138</f>
        <v>0</v>
      </c>
      <c r="BG138" s="758">
        <f>$H138*'Base Data'!BG138</f>
        <v>0</v>
      </c>
      <c r="BH138" s="758">
        <f>$H138*'Base Data'!BH138</f>
        <v>0</v>
      </c>
      <c r="BI138" s="758">
        <f>$H138*'Base Data'!BI138</f>
        <v>0</v>
      </c>
      <c r="BJ138" s="758">
        <f>$H138*'Base Data'!BJ138</f>
        <v>0</v>
      </c>
      <c r="BK138" s="758">
        <f>$H138*'Base Data'!BK138</f>
        <v>0</v>
      </c>
      <c r="BL138" s="758">
        <f>$H138*'Base Data'!BL138</f>
        <v>0</v>
      </c>
      <c r="BM138" s="758">
        <f>$H138*'Base Data'!BM138</f>
        <v>0</v>
      </c>
      <c r="BN138" s="758">
        <f>$H138*'Base Data'!BN138</f>
        <v>0</v>
      </c>
      <c r="BO138" s="758">
        <f>$H138*'Base Data'!BO138</f>
        <v>0</v>
      </c>
      <c r="BP138" s="758">
        <f>$H138*'Base Data'!BP138</f>
        <v>0</v>
      </c>
      <c r="BQ138" s="758">
        <f>$H138*'Base Data'!BQ138</f>
        <v>0</v>
      </c>
      <c r="BR138" s="758">
        <f>$H138*'Base Data'!BR138</f>
        <v>0</v>
      </c>
      <c r="BS138" s="758">
        <f>$H138*'Base Data'!BS138</f>
        <v>0</v>
      </c>
      <c r="BT138" s="758">
        <f>$H138*'Base Data'!BT138</f>
        <v>0</v>
      </c>
      <c r="BU138" s="758">
        <f>$H138*'Base Data'!BU138</f>
        <v>0</v>
      </c>
      <c r="BV138" s="758">
        <f>$H138*'Base Data'!BV138</f>
        <v>0</v>
      </c>
      <c r="BW138" s="758">
        <f>$H138*'Base Data'!BW138</f>
        <v>0</v>
      </c>
      <c r="BX138" s="758">
        <f>$H138*'Base Data'!BX138</f>
        <v>0</v>
      </c>
      <c r="BY138" s="758">
        <f>$H138*'Base Data'!BY138</f>
        <v>0</v>
      </c>
      <c r="BZ138" s="758">
        <f>$H138*'Base Data'!BZ138</f>
        <v>0</v>
      </c>
      <c r="CA138" s="758">
        <f>$H138*'Base Data'!CA138</f>
        <v>0</v>
      </c>
      <c r="CB138" s="758">
        <f>$H138*'Base Data'!CB138</f>
        <v>0</v>
      </c>
      <c r="CC138" s="758">
        <f>$H138*'Base Data'!CC138</f>
        <v>0</v>
      </c>
      <c r="CD138" s="758">
        <f>$H138*'Base Data'!CD138</f>
        <v>0</v>
      </c>
      <c r="CE138" s="758">
        <f>$H138*'Base Data'!CE138</f>
        <v>0</v>
      </c>
      <c r="CF138" s="758">
        <f>$H138*'Base Data'!CF138</f>
        <v>0</v>
      </c>
      <c r="CG138" s="758">
        <f>$H138*'Base Data'!CG138</f>
        <v>0</v>
      </c>
      <c r="CH138" s="758">
        <f>$H138*'Base Data'!CH138</f>
        <v>0</v>
      </c>
      <c r="CI138" s="758">
        <f>$H138*'Base Data'!CI138</f>
        <v>0</v>
      </c>
      <c r="CJ138" s="758">
        <f>$H138*'Base Data'!CJ138</f>
        <v>0</v>
      </c>
      <c r="CK138" s="758">
        <f>$H138*'Base Data'!CK138</f>
        <v>0</v>
      </c>
      <c r="CL138" s="758">
        <f>$H138*'Base Data'!CL138</f>
        <v>0</v>
      </c>
      <c r="CM138" s="758">
        <f>$H138*'Base Data'!CM138</f>
        <v>0</v>
      </c>
      <c r="CN138" s="758">
        <f>$H138*'Base Data'!CN138</f>
        <v>0</v>
      </c>
      <c r="CO138" s="758">
        <f>$H138*'Base Data'!CO138</f>
        <v>0</v>
      </c>
      <c r="CP138" s="758">
        <f>$H138*'Base Data'!CP138</f>
        <v>0</v>
      </c>
      <c r="CQ138" s="758">
        <f>$H138*'Base Data'!CQ138</f>
        <v>0</v>
      </c>
      <c r="CR138" s="758">
        <f>$H138*'Base Data'!CR138</f>
        <v>0</v>
      </c>
      <c r="CS138" s="758">
        <f>$H138*'Base Data'!CS138</f>
        <v>0</v>
      </c>
      <c r="CT138" s="758">
        <f>$H138*'Base Data'!CT138</f>
        <v>0</v>
      </c>
      <c r="CU138" s="758">
        <f>$H138*'Base Data'!CU138</f>
        <v>0</v>
      </c>
      <c r="CV138" s="758">
        <f>$H138*'Base Data'!CV138</f>
        <v>0</v>
      </c>
      <c r="CW138" s="758">
        <f>$H138*'Base Data'!CW138</f>
        <v>0</v>
      </c>
      <c r="CX138" s="758">
        <f>$H138*'Base Data'!CX138</f>
        <v>0</v>
      </c>
      <c r="CY138" s="758">
        <f>$H138*'Base Data'!CY138</f>
        <v>0</v>
      </c>
      <c r="CZ138" s="758">
        <f>$H138*'Base Data'!CZ138</f>
        <v>0</v>
      </c>
      <c r="DA138" s="758">
        <f>$H138*'Base Data'!DA138</f>
        <v>0</v>
      </c>
      <c r="DB138" s="758">
        <f>$H138*'Base Data'!DB138</f>
        <v>0</v>
      </c>
      <c r="DC138" s="758">
        <f>$H138*'Base Data'!DC138</f>
        <v>0</v>
      </c>
      <c r="DD138" s="758">
        <f>$H138*'Base Data'!DD138</f>
        <v>0</v>
      </c>
      <c r="DE138" s="758">
        <f>$H138*'Base Data'!DE138</f>
        <v>0</v>
      </c>
      <c r="DF138" s="758">
        <f>$H138*'Base Data'!DF138</f>
        <v>0</v>
      </c>
      <c r="DG138" s="758">
        <f>$H138*'Base Data'!DG138</f>
        <v>0</v>
      </c>
      <c r="DH138" s="758">
        <f>$H138*'Base Data'!DH138</f>
        <v>0</v>
      </c>
      <c r="DI138" s="758">
        <f>$H138*'Base Data'!DI138</f>
        <v>0</v>
      </c>
      <c r="DJ138" s="758">
        <f>$H138*'Base Data'!DJ138</f>
        <v>0</v>
      </c>
      <c r="DK138" s="758">
        <f>$H138*'Base Data'!DK138</f>
        <v>0</v>
      </c>
      <c r="DL138" s="519">
        <f>$H138*'Base Data'!DL138</f>
        <v>0</v>
      </c>
    </row>
    <row r="139" spans="1:129" s="206" customFormat="1" ht="18.75" customHeight="1">
      <c r="A139" s="207">
        <f>'LCR Weights'!N139</f>
        <v>0</v>
      </c>
      <c r="B139" s="207"/>
      <c r="C139" s="73"/>
      <c r="D139" s="795" t="s">
        <v>196</v>
      </c>
      <c r="E139" s="792" t="s">
        <v>197</v>
      </c>
      <c r="F139" s="1007" t="s">
        <v>198</v>
      </c>
      <c r="G139" s="811">
        <f>'LCR Weights'!M139</f>
        <v>1</v>
      </c>
      <c r="H139" s="811">
        <f>IF(Metrics!$I$7="Reported weights",'LCR Weights'!H139,'LCR Weights'!K139)</f>
        <v>1</v>
      </c>
      <c r="I139" s="518"/>
      <c r="J139" s="1036">
        <f>IF('LCR Weights'!$N139=0,1,0)*('Base Data'!J139+'Base Data'!I139)*G139</f>
        <v>0</v>
      </c>
      <c r="K139" s="1171">
        <f>'LCR Weights'!$N139*($G139*('Base Data'!$I139+'Base Data'!$J139)/30)+($H139*'Base Data'!K139)</f>
        <v>0</v>
      </c>
      <c r="L139" s="1171">
        <f>'LCR Weights'!$N139*($G139*('Base Data'!$I139+'Base Data'!$J139)/30)+($H139*'Base Data'!L139)</f>
        <v>0</v>
      </c>
      <c r="M139" s="1171">
        <f>'LCR Weights'!$N139*($G139*('Base Data'!$I139+'Base Data'!$J139)/30)+($H139*'Base Data'!M139)</f>
        <v>0</v>
      </c>
      <c r="N139" s="1171">
        <f>'LCR Weights'!$N139*($G139*('Base Data'!$I139+'Base Data'!$J139)/30)+($H139*'Base Data'!N139)</f>
        <v>0</v>
      </c>
      <c r="O139" s="1171">
        <f>'LCR Weights'!$N139*($G139*('Base Data'!$I139+'Base Data'!$J139)/30)+($H139*'Base Data'!O139)</f>
        <v>0</v>
      </c>
      <c r="P139" s="1171">
        <f>'LCR Weights'!$N139*($G139*('Base Data'!$I139+'Base Data'!$J139)/30)+($H139*'Base Data'!P139)</f>
        <v>0</v>
      </c>
      <c r="Q139" s="1171">
        <f>'LCR Weights'!$N139*($G139*('Base Data'!$I139+'Base Data'!$J139)/30)+($H139*'Base Data'!Q139)</f>
        <v>0</v>
      </c>
      <c r="R139" s="1171">
        <f>'LCR Weights'!$N139*($G139*('Base Data'!$I139+'Base Data'!$J139)/30)+($H139*'Base Data'!R139)</f>
        <v>0</v>
      </c>
      <c r="S139" s="1171">
        <f>'LCR Weights'!$N139*($G139*('Base Data'!$I139+'Base Data'!$J139)/30)+($H139*'Base Data'!S139)</f>
        <v>0</v>
      </c>
      <c r="T139" s="1171">
        <f>'LCR Weights'!$N139*($G139*('Base Data'!$I139+'Base Data'!$J139)/30)+($H139*'Base Data'!T139)</f>
        <v>0</v>
      </c>
      <c r="U139" s="1171">
        <f>'LCR Weights'!$N139*($G139*('Base Data'!$I139+'Base Data'!$J139)/30)+($H139*'Base Data'!U139)</f>
        <v>0</v>
      </c>
      <c r="V139" s="1171">
        <f>'LCR Weights'!$N139*($G139*('Base Data'!$I139+'Base Data'!$J139)/30)+($H139*'Base Data'!V139)</f>
        <v>0</v>
      </c>
      <c r="W139" s="1171">
        <f>'LCR Weights'!$N139*($G139*('Base Data'!$I139+'Base Data'!$J139)/30)+($H139*'Base Data'!W139)</f>
        <v>0</v>
      </c>
      <c r="X139" s="1171">
        <f>'LCR Weights'!$N139*($G139*('Base Data'!$I139+'Base Data'!$J139)/30)+($H139*'Base Data'!X139)</f>
        <v>0</v>
      </c>
      <c r="Y139" s="1171">
        <f>'LCR Weights'!$N139*($G139*('Base Data'!$I139+'Base Data'!$J139)/30)+($H139*'Base Data'!Y139)</f>
        <v>0</v>
      </c>
      <c r="Z139" s="1171">
        <f>'LCR Weights'!$N139*($G139*('Base Data'!$I139+'Base Data'!$J139)/30)+($H139*'Base Data'!Z139)</f>
        <v>0</v>
      </c>
      <c r="AA139" s="1171">
        <f>'LCR Weights'!$N139*($G139*('Base Data'!$I139+'Base Data'!$J139)/30)+($H139*'Base Data'!AA139)</f>
        <v>0</v>
      </c>
      <c r="AB139" s="1171">
        <f>'LCR Weights'!$N139*($G139*('Base Data'!$I139+'Base Data'!$J139)/30)+($H139*'Base Data'!AB139)</f>
        <v>0</v>
      </c>
      <c r="AC139" s="1171">
        <f>'LCR Weights'!$N139*($G139*('Base Data'!$I139+'Base Data'!$J139)/30)+($H139*'Base Data'!AC139)</f>
        <v>0</v>
      </c>
      <c r="AD139" s="1171">
        <f>'LCR Weights'!$N139*($G139*('Base Data'!$I139+'Base Data'!$J139)/30)+($H139*'Base Data'!AD139)</f>
        <v>0</v>
      </c>
      <c r="AE139" s="1171">
        <f>'LCR Weights'!$N139*($G139*('Base Data'!$I139+'Base Data'!$J139)/30)+($H139*'Base Data'!AE139)</f>
        <v>0</v>
      </c>
      <c r="AF139" s="1171">
        <f>'LCR Weights'!$N139*($G139*('Base Data'!$I139+'Base Data'!$J139)/30)+($H139*'Base Data'!AF139)</f>
        <v>0</v>
      </c>
      <c r="AG139" s="1171">
        <f>'LCR Weights'!$N139*($G139*('Base Data'!$I139+'Base Data'!$J139)/30)+($H139*'Base Data'!AG139)</f>
        <v>0</v>
      </c>
      <c r="AH139" s="1171">
        <f>'LCR Weights'!$N139*($G139*('Base Data'!$I139+'Base Data'!$J139)/30)+($H139*'Base Data'!AH139)</f>
        <v>0</v>
      </c>
      <c r="AI139" s="1171">
        <f>'LCR Weights'!$N139*($G139*('Base Data'!$I139+'Base Data'!$J139)/30)+($H139*'Base Data'!AI139)</f>
        <v>0</v>
      </c>
      <c r="AJ139" s="1171">
        <f>'LCR Weights'!$N139*($G139*('Base Data'!$I139+'Base Data'!$J139)/30)+($H139*'Base Data'!AJ139)</f>
        <v>0</v>
      </c>
      <c r="AK139" s="1171">
        <f>'LCR Weights'!$N139*($G139*('Base Data'!$I139+'Base Data'!$J139)/30)+($H139*'Base Data'!AK139)</f>
        <v>0</v>
      </c>
      <c r="AL139" s="1171">
        <f>'LCR Weights'!$N139*($G139*('Base Data'!$I139+'Base Data'!$J139)/30)+($H139*'Base Data'!AL139)</f>
        <v>0</v>
      </c>
      <c r="AM139" s="1171">
        <f>'LCR Weights'!$N139*($G139*('Base Data'!$I139+'Base Data'!$J139)/30)+($H139*'Base Data'!AM139)</f>
        <v>0</v>
      </c>
      <c r="AN139" s="1171">
        <f>'LCR Weights'!$N139*($G139*('Base Data'!$I139+'Base Data'!$J139)/30)+($H139*'Base Data'!AN139)</f>
        <v>0</v>
      </c>
      <c r="AO139" s="1036">
        <f>$H139*'Base Data'!AO139</f>
        <v>0</v>
      </c>
      <c r="AP139" s="1036">
        <f>$H139*'Base Data'!AP139</f>
        <v>0</v>
      </c>
      <c r="AQ139" s="1036">
        <f>$H139*'Base Data'!AQ139</f>
        <v>0</v>
      </c>
      <c r="AR139" s="1036">
        <f>$H139*'Base Data'!AR139</f>
        <v>0</v>
      </c>
      <c r="AS139" s="1036">
        <f>$H139*'Base Data'!AS139</f>
        <v>0</v>
      </c>
      <c r="AT139" s="1036">
        <f>$H139*'Base Data'!AT139</f>
        <v>0</v>
      </c>
      <c r="AU139" s="1036">
        <f>$H139*'Base Data'!AU139</f>
        <v>0</v>
      </c>
      <c r="AV139" s="1036">
        <f>$H139*'Base Data'!AV139</f>
        <v>0</v>
      </c>
      <c r="AW139" s="1036">
        <f>$H139*'Base Data'!AW139</f>
        <v>0</v>
      </c>
      <c r="AX139" s="1036">
        <f>$H139*'Base Data'!AX139</f>
        <v>0</v>
      </c>
      <c r="AY139" s="1036">
        <f>$H139*'Base Data'!AY139</f>
        <v>0</v>
      </c>
      <c r="AZ139" s="1036">
        <f>$H139*'Base Data'!AZ139</f>
        <v>0</v>
      </c>
      <c r="BA139" s="1036">
        <f>$H139*'Base Data'!BA139</f>
        <v>0</v>
      </c>
      <c r="BB139" s="1036">
        <f>$H139*'Base Data'!BB139</f>
        <v>0</v>
      </c>
      <c r="BC139" s="1036">
        <f>$H139*'Base Data'!BC139</f>
        <v>0</v>
      </c>
      <c r="BD139" s="1036">
        <f>$H139*'Base Data'!BD139</f>
        <v>0</v>
      </c>
      <c r="BE139" s="1036">
        <f>$H139*'Base Data'!BE139</f>
        <v>0</v>
      </c>
      <c r="BF139" s="1036">
        <f>$H139*'Base Data'!BF139</f>
        <v>0</v>
      </c>
      <c r="BG139" s="1036">
        <f>$H139*'Base Data'!BG139</f>
        <v>0</v>
      </c>
      <c r="BH139" s="1036">
        <f>$H139*'Base Data'!BH139</f>
        <v>0</v>
      </c>
      <c r="BI139" s="1036">
        <f>$H139*'Base Data'!BI139</f>
        <v>0</v>
      </c>
      <c r="BJ139" s="1036">
        <f>$H139*'Base Data'!BJ139</f>
        <v>0</v>
      </c>
      <c r="BK139" s="1036">
        <f>$H139*'Base Data'!BK139</f>
        <v>0</v>
      </c>
      <c r="BL139" s="1036">
        <f>$H139*'Base Data'!BL139</f>
        <v>0</v>
      </c>
      <c r="BM139" s="1036">
        <f>$H139*'Base Data'!BM139</f>
        <v>0</v>
      </c>
      <c r="BN139" s="1036">
        <f>$H139*'Base Data'!BN139</f>
        <v>0</v>
      </c>
      <c r="BO139" s="1036">
        <f>$H139*'Base Data'!BO139</f>
        <v>0</v>
      </c>
      <c r="BP139" s="1036">
        <f>$H139*'Base Data'!BP139</f>
        <v>0</v>
      </c>
      <c r="BQ139" s="1036">
        <f>$H139*'Base Data'!BQ139</f>
        <v>0</v>
      </c>
      <c r="BR139" s="1036">
        <f>$H139*'Base Data'!BR139</f>
        <v>0</v>
      </c>
      <c r="BS139" s="1036">
        <f>$H139*'Base Data'!BS139</f>
        <v>0</v>
      </c>
      <c r="BT139" s="1036">
        <f>$H139*'Base Data'!BT139</f>
        <v>0</v>
      </c>
      <c r="BU139" s="1036">
        <f>$H139*'Base Data'!BU139</f>
        <v>0</v>
      </c>
      <c r="BV139" s="1036">
        <f>$H139*'Base Data'!BV139</f>
        <v>0</v>
      </c>
      <c r="BW139" s="1036">
        <f>$H139*'Base Data'!BW139</f>
        <v>0</v>
      </c>
      <c r="BX139" s="1036">
        <f>$H139*'Base Data'!BX139</f>
        <v>0</v>
      </c>
      <c r="BY139" s="1036">
        <f>$H139*'Base Data'!BY139</f>
        <v>0</v>
      </c>
      <c r="BZ139" s="1036">
        <f>$H139*'Base Data'!BZ139</f>
        <v>0</v>
      </c>
      <c r="CA139" s="1036">
        <f>$H139*'Base Data'!CA139</f>
        <v>0</v>
      </c>
      <c r="CB139" s="1036">
        <f>$H139*'Base Data'!CB139</f>
        <v>0</v>
      </c>
      <c r="CC139" s="1036">
        <f>$H139*'Base Data'!CC139</f>
        <v>0</v>
      </c>
      <c r="CD139" s="1036">
        <f>$H139*'Base Data'!CD139</f>
        <v>0</v>
      </c>
      <c r="CE139" s="1036">
        <f>$H139*'Base Data'!CE139</f>
        <v>0</v>
      </c>
      <c r="CF139" s="1036">
        <f>$H139*'Base Data'!CF139</f>
        <v>0</v>
      </c>
      <c r="CG139" s="1036">
        <f>$H139*'Base Data'!CG139</f>
        <v>0</v>
      </c>
      <c r="CH139" s="1036">
        <f>$H139*'Base Data'!CH139</f>
        <v>0</v>
      </c>
      <c r="CI139" s="1036">
        <f>$H139*'Base Data'!CI139</f>
        <v>0</v>
      </c>
      <c r="CJ139" s="1036">
        <f>$H139*'Base Data'!CJ139</f>
        <v>0</v>
      </c>
      <c r="CK139" s="1036">
        <f>$H139*'Base Data'!CK139</f>
        <v>0</v>
      </c>
      <c r="CL139" s="1036">
        <f>$H139*'Base Data'!CL139</f>
        <v>0</v>
      </c>
      <c r="CM139" s="1036">
        <f>$H139*'Base Data'!CM139</f>
        <v>0</v>
      </c>
      <c r="CN139" s="1036">
        <f>$H139*'Base Data'!CN139</f>
        <v>0</v>
      </c>
      <c r="CO139" s="1036">
        <f>$H139*'Base Data'!CO139</f>
        <v>0</v>
      </c>
      <c r="CP139" s="1036">
        <f>$H139*'Base Data'!CP139</f>
        <v>0</v>
      </c>
      <c r="CQ139" s="1036">
        <f>$H139*'Base Data'!CQ139</f>
        <v>0</v>
      </c>
      <c r="CR139" s="1036">
        <f>$H139*'Base Data'!CR139</f>
        <v>0</v>
      </c>
      <c r="CS139" s="1036">
        <f>$H139*'Base Data'!CS139</f>
        <v>0</v>
      </c>
      <c r="CT139" s="1036">
        <f>$H139*'Base Data'!CT139</f>
        <v>0</v>
      </c>
      <c r="CU139" s="1036">
        <f>$H139*'Base Data'!CU139</f>
        <v>0</v>
      </c>
      <c r="CV139" s="1036">
        <f>$H139*'Base Data'!CV139</f>
        <v>0</v>
      </c>
      <c r="CW139" s="1036">
        <f>$H139*'Base Data'!CW139</f>
        <v>0</v>
      </c>
      <c r="CX139" s="1036">
        <f>$H139*'Base Data'!CX139</f>
        <v>0</v>
      </c>
      <c r="CY139" s="1036">
        <f>$H139*'Base Data'!CY139</f>
        <v>0</v>
      </c>
      <c r="CZ139" s="1036">
        <f>$H139*'Base Data'!CZ139</f>
        <v>0</v>
      </c>
      <c r="DA139" s="1036">
        <f>$H139*'Base Data'!DA139</f>
        <v>0</v>
      </c>
      <c r="DB139" s="1036">
        <f>$H139*'Base Data'!DB139</f>
        <v>0</v>
      </c>
      <c r="DC139" s="1036">
        <f>$H139*'Base Data'!DC139</f>
        <v>0</v>
      </c>
      <c r="DD139" s="1036">
        <f>$H139*'Base Data'!DD139</f>
        <v>0</v>
      </c>
      <c r="DE139" s="1036">
        <f>$H139*'Base Data'!DE139</f>
        <v>0</v>
      </c>
      <c r="DF139" s="1036">
        <f>$H139*'Base Data'!DF139</f>
        <v>0</v>
      </c>
      <c r="DG139" s="1036">
        <f>$H139*'Base Data'!DG139</f>
        <v>0</v>
      </c>
      <c r="DH139" s="1036">
        <f>$H139*'Base Data'!DH139</f>
        <v>0</v>
      </c>
      <c r="DI139" s="1036">
        <f>$H139*'Base Data'!DI139</f>
        <v>0</v>
      </c>
      <c r="DJ139" s="1036">
        <f>$H139*'Base Data'!DJ139</f>
        <v>0</v>
      </c>
      <c r="DK139" s="1036">
        <f>$H139*'Base Data'!DK139</f>
        <v>0</v>
      </c>
      <c r="DL139" s="1037">
        <f>$H139*'Base Data'!DL139</f>
        <v>0</v>
      </c>
    </row>
    <row r="140" spans="1:129" s="206" customFormat="1" ht="32.25" customHeight="1">
      <c r="A140" s="207">
        <f>'LCR Weights'!N140</f>
        <v>0</v>
      </c>
      <c r="B140" s="207"/>
      <c r="C140" s="73"/>
      <c r="D140" s="795"/>
      <c r="E140" s="1002"/>
      <c r="F140" s="796" t="s">
        <v>1141</v>
      </c>
      <c r="G140" s="811">
        <f>'LCR Weights'!M140</f>
        <v>1</v>
      </c>
      <c r="H140" s="811">
        <f>IF(Metrics!$I$7="Reported weights",'LCR Weights'!H140,'LCR Weights'!K140)</f>
        <v>1</v>
      </c>
      <c r="I140" s="153"/>
      <c r="J140" s="1172">
        <f>IF('LCR Weights'!$N140=0,1,0)*('Base Data'!J140+'Base Data'!I140)*G140</f>
        <v>0</v>
      </c>
      <c r="K140" s="31">
        <f>'LCR Weights'!$N140*($G140*('Base Data'!$I140+'Base Data'!$J140)/30)+($H140*'Base Data'!K140)</f>
        <v>0</v>
      </c>
      <c r="L140" s="31">
        <f>'LCR Weights'!$N140*($G140*('Base Data'!$I140+'Base Data'!$J140)/30)+($H140*'Base Data'!L140)</f>
        <v>0</v>
      </c>
      <c r="M140" s="31">
        <f>'LCR Weights'!$N140*($G140*('Base Data'!$I140+'Base Data'!$J140)/30)+($H140*'Base Data'!M140)</f>
        <v>0</v>
      </c>
      <c r="N140" s="31">
        <f>'LCR Weights'!$N140*($G140*('Base Data'!$I140+'Base Data'!$J140)/30)+($H140*'Base Data'!N140)</f>
        <v>0</v>
      </c>
      <c r="O140" s="31">
        <f>'LCR Weights'!$N140*($G140*('Base Data'!$I140+'Base Data'!$J140)/30)+($H140*'Base Data'!O140)</f>
        <v>0</v>
      </c>
      <c r="P140" s="31">
        <f>'LCR Weights'!$N140*($G140*('Base Data'!$I140+'Base Data'!$J140)/30)+($H140*'Base Data'!P140)</f>
        <v>0</v>
      </c>
      <c r="Q140" s="31">
        <f>'LCR Weights'!$N140*($G140*('Base Data'!$I140+'Base Data'!$J140)/30)+($H140*'Base Data'!Q140)</f>
        <v>0</v>
      </c>
      <c r="R140" s="31">
        <f>'LCR Weights'!$N140*($G140*('Base Data'!$I140+'Base Data'!$J140)/30)+($H140*'Base Data'!R140)</f>
        <v>0</v>
      </c>
      <c r="S140" s="31">
        <f>'LCR Weights'!$N140*($G140*('Base Data'!$I140+'Base Data'!$J140)/30)+($H140*'Base Data'!S140)</f>
        <v>0</v>
      </c>
      <c r="T140" s="31">
        <f>'LCR Weights'!$N140*($G140*('Base Data'!$I140+'Base Data'!$J140)/30)+($H140*'Base Data'!T140)</f>
        <v>0</v>
      </c>
      <c r="U140" s="31">
        <f>'LCR Weights'!$N140*($G140*('Base Data'!$I140+'Base Data'!$J140)/30)+($H140*'Base Data'!U140)</f>
        <v>0</v>
      </c>
      <c r="V140" s="31">
        <f>'LCR Weights'!$N140*($G140*('Base Data'!$I140+'Base Data'!$J140)/30)+($H140*'Base Data'!V140)</f>
        <v>0</v>
      </c>
      <c r="W140" s="31">
        <f>'LCR Weights'!$N140*($G140*('Base Data'!$I140+'Base Data'!$J140)/30)+($H140*'Base Data'!W140)</f>
        <v>0</v>
      </c>
      <c r="X140" s="31">
        <f>'LCR Weights'!$N140*($G140*('Base Data'!$I140+'Base Data'!$J140)/30)+($H140*'Base Data'!X140)</f>
        <v>0</v>
      </c>
      <c r="Y140" s="31">
        <f>'LCR Weights'!$N140*($G140*('Base Data'!$I140+'Base Data'!$J140)/30)+($H140*'Base Data'!Y140)</f>
        <v>0</v>
      </c>
      <c r="Z140" s="31">
        <f>'LCR Weights'!$N140*($G140*('Base Data'!$I140+'Base Data'!$J140)/30)+($H140*'Base Data'!Z140)</f>
        <v>0</v>
      </c>
      <c r="AA140" s="31">
        <f>'LCR Weights'!$N140*($G140*('Base Data'!$I140+'Base Data'!$J140)/30)+($H140*'Base Data'!AA140)</f>
        <v>0</v>
      </c>
      <c r="AB140" s="31">
        <f>'LCR Weights'!$N140*($G140*('Base Data'!$I140+'Base Data'!$J140)/30)+($H140*'Base Data'!AB140)</f>
        <v>0</v>
      </c>
      <c r="AC140" s="31">
        <f>'LCR Weights'!$N140*($G140*('Base Data'!$I140+'Base Data'!$J140)/30)+($H140*'Base Data'!AC140)</f>
        <v>0</v>
      </c>
      <c r="AD140" s="31">
        <f>'LCR Weights'!$N140*($G140*('Base Data'!$I140+'Base Data'!$J140)/30)+($H140*'Base Data'!AD140)</f>
        <v>0</v>
      </c>
      <c r="AE140" s="31">
        <f>'LCR Weights'!$N140*($G140*('Base Data'!$I140+'Base Data'!$J140)/30)+($H140*'Base Data'!AE140)</f>
        <v>0</v>
      </c>
      <c r="AF140" s="31">
        <f>'LCR Weights'!$N140*($G140*('Base Data'!$I140+'Base Data'!$J140)/30)+($H140*'Base Data'!AF140)</f>
        <v>0</v>
      </c>
      <c r="AG140" s="31">
        <f>'LCR Weights'!$N140*($G140*('Base Data'!$I140+'Base Data'!$J140)/30)+($H140*'Base Data'!AG140)</f>
        <v>0</v>
      </c>
      <c r="AH140" s="31">
        <f>'LCR Weights'!$N140*($G140*('Base Data'!$I140+'Base Data'!$J140)/30)+($H140*'Base Data'!AH140)</f>
        <v>0</v>
      </c>
      <c r="AI140" s="31">
        <f>'LCR Weights'!$N140*($G140*('Base Data'!$I140+'Base Data'!$J140)/30)+($H140*'Base Data'!AI140)</f>
        <v>0</v>
      </c>
      <c r="AJ140" s="31">
        <f>'LCR Weights'!$N140*($G140*('Base Data'!$I140+'Base Data'!$J140)/30)+($H140*'Base Data'!AJ140)</f>
        <v>0</v>
      </c>
      <c r="AK140" s="31">
        <f>'LCR Weights'!$N140*($G140*('Base Data'!$I140+'Base Data'!$J140)/30)+($H140*'Base Data'!AK140)</f>
        <v>0</v>
      </c>
      <c r="AL140" s="31">
        <f>'LCR Weights'!$N140*($G140*('Base Data'!$I140+'Base Data'!$J140)/30)+($H140*'Base Data'!AL140)</f>
        <v>0</v>
      </c>
      <c r="AM140" s="31">
        <f>'LCR Weights'!$N140*($G140*('Base Data'!$I140+'Base Data'!$J140)/30)+($H140*'Base Data'!AM140)</f>
        <v>0</v>
      </c>
      <c r="AN140" s="31">
        <f>'LCR Weights'!$N140*($G140*('Base Data'!$I140+'Base Data'!$J140)/30)+($H140*'Base Data'!AN140)</f>
        <v>0</v>
      </c>
      <c r="AO140" s="758">
        <f>$H140*'Base Data'!AO140</f>
        <v>0</v>
      </c>
      <c r="AP140" s="758">
        <f>$H140*'Base Data'!AP140</f>
        <v>0</v>
      </c>
      <c r="AQ140" s="758">
        <f>$H140*'Base Data'!AQ140</f>
        <v>0</v>
      </c>
      <c r="AR140" s="758">
        <f>$H140*'Base Data'!AR140</f>
        <v>0</v>
      </c>
      <c r="AS140" s="758">
        <f>$H140*'Base Data'!AS140</f>
        <v>0</v>
      </c>
      <c r="AT140" s="758">
        <f>$H140*'Base Data'!AT140</f>
        <v>0</v>
      </c>
      <c r="AU140" s="758">
        <f>$H140*'Base Data'!AU140</f>
        <v>0</v>
      </c>
      <c r="AV140" s="758">
        <f>$H140*'Base Data'!AV140</f>
        <v>0</v>
      </c>
      <c r="AW140" s="758">
        <f>$H140*'Base Data'!AW140</f>
        <v>0</v>
      </c>
      <c r="AX140" s="758">
        <f>$H140*'Base Data'!AX140</f>
        <v>0</v>
      </c>
      <c r="AY140" s="758">
        <f>$H140*'Base Data'!AY140</f>
        <v>0</v>
      </c>
      <c r="AZ140" s="758">
        <f>$H140*'Base Data'!AZ140</f>
        <v>0</v>
      </c>
      <c r="BA140" s="758">
        <f>$H140*'Base Data'!BA140</f>
        <v>0</v>
      </c>
      <c r="BB140" s="758">
        <f>$H140*'Base Data'!BB140</f>
        <v>0</v>
      </c>
      <c r="BC140" s="758">
        <f>$H140*'Base Data'!BC140</f>
        <v>0</v>
      </c>
      <c r="BD140" s="758">
        <f>$H140*'Base Data'!BD140</f>
        <v>0</v>
      </c>
      <c r="BE140" s="758">
        <f>$H140*'Base Data'!BE140</f>
        <v>0</v>
      </c>
      <c r="BF140" s="758">
        <f>$H140*'Base Data'!BF140</f>
        <v>0</v>
      </c>
      <c r="BG140" s="758">
        <f>$H140*'Base Data'!BG140</f>
        <v>0</v>
      </c>
      <c r="BH140" s="758">
        <f>$H140*'Base Data'!BH140</f>
        <v>0</v>
      </c>
      <c r="BI140" s="758">
        <f>$H140*'Base Data'!BI140</f>
        <v>0</v>
      </c>
      <c r="BJ140" s="758">
        <f>$H140*'Base Data'!BJ140</f>
        <v>0</v>
      </c>
      <c r="BK140" s="758">
        <f>$H140*'Base Data'!BK140</f>
        <v>0</v>
      </c>
      <c r="BL140" s="758">
        <f>$H140*'Base Data'!BL140</f>
        <v>0</v>
      </c>
      <c r="BM140" s="758">
        <f>$H140*'Base Data'!BM140</f>
        <v>0</v>
      </c>
      <c r="BN140" s="758">
        <f>$H140*'Base Data'!BN140</f>
        <v>0</v>
      </c>
      <c r="BO140" s="758">
        <f>$H140*'Base Data'!BO140</f>
        <v>0</v>
      </c>
      <c r="BP140" s="758">
        <f>$H140*'Base Data'!BP140</f>
        <v>0</v>
      </c>
      <c r="BQ140" s="758">
        <f>$H140*'Base Data'!BQ140</f>
        <v>0</v>
      </c>
      <c r="BR140" s="758">
        <f>$H140*'Base Data'!BR140</f>
        <v>0</v>
      </c>
      <c r="BS140" s="758">
        <f>$H140*'Base Data'!BS140</f>
        <v>0</v>
      </c>
      <c r="BT140" s="758">
        <f>$H140*'Base Data'!BT140</f>
        <v>0</v>
      </c>
      <c r="BU140" s="758">
        <f>$H140*'Base Data'!BU140</f>
        <v>0</v>
      </c>
      <c r="BV140" s="758">
        <f>$H140*'Base Data'!BV140</f>
        <v>0</v>
      </c>
      <c r="BW140" s="758">
        <f>$H140*'Base Data'!BW140</f>
        <v>0</v>
      </c>
      <c r="BX140" s="758">
        <f>$H140*'Base Data'!BX140</f>
        <v>0</v>
      </c>
      <c r="BY140" s="758">
        <f>$H140*'Base Data'!BY140</f>
        <v>0</v>
      </c>
      <c r="BZ140" s="758">
        <f>$H140*'Base Data'!BZ140</f>
        <v>0</v>
      </c>
      <c r="CA140" s="758">
        <f>$H140*'Base Data'!CA140</f>
        <v>0</v>
      </c>
      <c r="CB140" s="758">
        <f>$H140*'Base Data'!CB140</f>
        <v>0</v>
      </c>
      <c r="CC140" s="758">
        <f>$H140*'Base Data'!CC140</f>
        <v>0</v>
      </c>
      <c r="CD140" s="758">
        <f>$H140*'Base Data'!CD140</f>
        <v>0</v>
      </c>
      <c r="CE140" s="758">
        <f>$H140*'Base Data'!CE140</f>
        <v>0</v>
      </c>
      <c r="CF140" s="758">
        <f>$H140*'Base Data'!CF140</f>
        <v>0</v>
      </c>
      <c r="CG140" s="758">
        <f>$H140*'Base Data'!CG140</f>
        <v>0</v>
      </c>
      <c r="CH140" s="758">
        <f>$H140*'Base Data'!CH140</f>
        <v>0</v>
      </c>
      <c r="CI140" s="758">
        <f>$H140*'Base Data'!CI140</f>
        <v>0</v>
      </c>
      <c r="CJ140" s="758">
        <f>$H140*'Base Data'!CJ140</f>
        <v>0</v>
      </c>
      <c r="CK140" s="758">
        <f>$H140*'Base Data'!CK140</f>
        <v>0</v>
      </c>
      <c r="CL140" s="758">
        <f>$H140*'Base Data'!CL140</f>
        <v>0</v>
      </c>
      <c r="CM140" s="758">
        <f>$H140*'Base Data'!CM140</f>
        <v>0</v>
      </c>
      <c r="CN140" s="758">
        <f>$H140*'Base Data'!CN140</f>
        <v>0</v>
      </c>
      <c r="CO140" s="758">
        <f>$H140*'Base Data'!CO140</f>
        <v>0</v>
      </c>
      <c r="CP140" s="758">
        <f>$H140*'Base Data'!CP140</f>
        <v>0</v>
      </c>
      <c r="CQ140" s="758">
        <f>$H140*'Base Data'!CQ140</f>
        <v>0</v>
      </c>
      <c r="CR140" s="758">
        <f>$H140*'Base Data'!CR140</f>
        <v>0</v>
      </c>
      <c r="CS140" s="758">
        <f>$H140*'Base Data'!CS140</f>
        <v>0</v>
      </c>
      <c r="CT140" s="758">
        <f>$H140*'Base Data'!CT140</f>
        <v>0</v>
      </c>
      <c r="CU140" s="758">
        <f>$H140*'Base Data'!CU140</f>
        <v>0</v>
      </c>
      <c r="CV140" s="758">
        <f>$H140*'Base Data'!CV140</f>
        <v>0</v>
      </c>
      <c r="CW140" s="758">
        <f>$H140*'Base Data'!CW140</f>
        <v>0</v>
      </c>
      <c r="CX140" s="758">
        <f>$H140*'Base Data'!CX140</f>
        <v>0</v>
      </c>
      <c r="CY140" s="758">
        <f>$H140*'Base Data'!CY140</f>
        <v>0</v>
      </c>
      <c r="CZ140" s="758">
        <f>$H140*'Base Data'!CZ140</f>
        <v>0</v>
      </c>
      <c r="DA140" s="758">
        <f>$H140*'Base Data'!DA140</f>
        <v>0</v>
      </c>
      <c r="DB140" s="758">
        <f>$H140*'Base Data'!DB140</f>
        <v>0</v>
      </c>
      <c r="DC140" s="758">
        <f>$H140*'Base Data'!DC140</f>
        <v>0</v>
      </c>
      <c r="DD140" s="758">
        <f>$H140*'Base Data'!DD140</f>
        <v>0</v>
      </c>
      <c r="DE140" s="758">
        <f>$H140*'Base Data'!DE140</f>
        <v>0</v>
      </c>
      <c r="DF140" s="758">
        <f>$H140*'Base Data'!DF140</f>
        <v>0</v>
      </c>
      <c r="DG140" s="758">
        <f>$H140*'Base Data'!DG140</f>
        <v>0</v>
      </c>
      <c r="DH140" s="758">
        <f>$H140*'Base Data'!DH140</f>
        <v>0</v>
      </c>
      <c r="DI140" s="758">
        <f>$H140*'Base Data'!DI140</f>
        <v>0</v>
      </c>
      <c r="DJ140" s="758">
        <f>$H140*'Base Data'!DJ140</f>
        <v>0</v>
      </c>
      <c r="DK140" s="758">
        <f>$H140*'Base Data'!DK140</f>
        <v>0</v>
      </c>
      <c r="DL140" s="519">
        <f>$H140*'Base Data'!DL140</f>
        <v>0</v>
      </c>
    </row>
    <row r="141" spans="1:129" s="206" customFormat="1" ht="24.75" customHeight="1">
      <c r="A141" s="207">
        <f>'LCR Weights'!N141</f>
        <v>0</v>
      </c>
      <c r="B141" s="207"/>
      <c r="C141" s="73"/>
      <c r="D141" s="827"/>
      <c r="E141" s="1005"/>
      <c r="F141" s="1106" t="s">
        <v>1158</v>
      </c>
      <c r="G141" s="811">
        <f>'LCR Weights'!M141</f>
        <v>0</v>
      </c>
      <c r="H141" s="811">
        <f>IF(Metrics!$I$7="Reported weights",'LCR Weights'!H141,'LCR Weights'!K141)</f>
        <v>0</v>
      </c>
      <c r="I141" s="153"/>
      <c r="J141" s="1172">
        <f>IF('LCR Weights'!$N141=0,1,0)*('Base Data'!J141+'Base Data'!I141)*G141</f>
        <v>0</v>
      </c>
      <c r="K141" s="31">
        <f>'LCR Weights'!$N141*($G141*('Base Data'!$I141+'Base Data'!$J141)/30)+($H141*'Base Data'!K141)</f>
        <v>0</v>
      </c>
      <c r="L141" s="31">
        <f>'LCR Weights'!$N141*($G141*('Base Data'!$I141+'Base Data'!$J141)/30)+($H141*'Base Data'!L141)</f>
        <v>0</v>
      </c>
      <c r="M141" s="31">
        <f>'LCR Weights'!$N141*($G141*('Base Data'!$I141+'Base Data'!$J141)/30)+($H141*'Base Data'!M141)</f>
        <v>0</v>
      </c>
      <c r="N141" s="31">
        <f>'LCR Weights'!$N141*($G141*('Base Data'!$I141+'Base Data'!$J141)/30)+($H141*'Base Data'!N141)</f>
        <v>0</v>
      </c>
      <c r="O141" s="31">
        <f>'LCR Weights'!$N141*($G141*('Base Data'!$I141+'Base Data'!$J141)/30)+($H141*'Base Data'!O141)</f>
        <v>0</v>
      </c>
      <c r="P141" s="31">
        <f>'LCR Weights'!$N141*($G141*('Base Data'!$I141+'Base Data'!$J141)/30)+($H141*'Base Data'!P141)</f>
        <v>0</v>
      </c>
      <c r="Q141" s="31">
        <f>'LCR Weights'!$N141*($G141*('Base Data'!$I141+'Base Data'!$J141)/30)+($H141*'Base Data'!Q141)</f>
        <v>0</v>
      </c>
      <c r="R141" s="31">
        <f>'LCR Weights'!$N141*($G141*('Base Data'!$I141+'Base Data'!$J141)/30)+($H141*'Base Data'!R141)</f>
        <v>0</v>
      </c>
      <c r="S141" s="31">
        <f>'LCR Weights'!$N141*($G141*('Base Data'!$I141+'Base Data'!$J141)/30)+($H141*'Base Data'!S141)</f>
        <v>0</v>
      </c>
      <c r="T141" s="31">
        <f>'LCR Weights'!$N141*($G141*('Base Data'!$I141+'Base Data'!$J141)/30)+($H141*'Base Data'!T141)</f>
        <v>0</v>
      </c>
      <c r="U141" s="31">
        <f>'LCR Weights'!$N141*($G141*('Base Data'!$I141+'Base Data'!$J141)/30)+($H141*'Base Data'!U141)</f>
        <v>0</v>
      </c>
      <c r="V141" s="31">
        <f>'LCR Weights'!$N141*($G141*('Base Data'!$I141+'Base Data'!$J141)/30)+($H141*'Base Data'!V141)</f>
        <v>0</v>
      </c>
      <c r="W141" s="31">
        <f>'LCR Weights'!$N141*($G141*('Base Data'!$I141+'Base Data'!$J141)/30)+($H141*'Base Data'!W141)</f>
        <v>0</v>
      </c>
      <c r="X141" s="31">
        <f>'LCR Weights'!$N141*($G141*('Base Data'!$I141+'Base Data'!$J141)/30)+($H141*'Base Data'!X141)</f>
        <v>0</v>
      </c>
      <c r="Y141" s="31">
        <f>'LCR Weights'!$N141*($G141*('Base Data'!$I141+'Base Data'!$J141)/30)+($H141*'Base Data'!Y141)</f>
        <v>0</v>
      </c>
      <c r="Z141" s="31">
        <f>'LCR Weights'!$N141*($G141*('Base Data'!$I141+'Base Data'!$J141)/30)+($H141*'Base Data'!Z141)</f>
        <v>0</v>
      </c>
      <c r="AA141" s="31">
        <f>'LCR Weights'!$N141*($G141*('Base Data'!$I141+'Base Data'!$J141)/30)+($H141*'Base Data'!AA141)</f>
        <v>0</v>
      </c>
      <c r="AB141" s="31">
        <f>'LCR Weights'!$N141*($G141*('Base Data'!$I141+'Base Data'!$J141)/30)+($H141*'Base Data'!AB141)</f>
        <v>0</v>
      </c>
      <c r="AC141" s="31">
        <f>'LCR Weights'!$N141*($G141*('Base Data'!$I141+'Base Data'!$J141)/30)+($H141*'Base Data'!AC141)</f>
        <v>0</v>
      </c>
      <c r="AD141" s="31">
        <f>'LCR Weights'!$N141*($G141*('Base Data'!$I141+'Base Data'!$J141)/30)+($H141*'Base Data'!AD141)</f>
        <v>0</v>
      </c>
      <c r="AE141" s="31">
        <f>'LCR Weights'!$N141*($G141*('Base Data'!$I141+'Base Data'!$J141)/30)+($H141*'Base Data'!AE141)</f>
        <v>0</v>
      </c>
      <c r="AF141" s="31">
        <f>'LCR Weights'!$N141*($G141*('Base Data'!$I141+'Base Data'!$J141)/30)+($H141*'Base Data'!AF141)</f>
        <v>0</v>
      </c>
      <c r="AG141" s="31">
        <f>'LCR Weights'!$N141*($G141*('Base Data'!$I141+'Base Data'!$J141)/30)+($H141*'Base Data'!AG141)</f>
        <v>0</v>
      </c>
      <c r="AH141" s="31">
        <f>'LCR Weights'!$N141*($G141*('Base Data'!$I141+'Base Data'!$J141)/30)+($H141*'Base Data'!AH141)</f>
        <v>0</v>
      </c>
      <c r="AI141" s="31">
        <f>'LCR Weights'!$N141*($G141*('Base Data'!$I141+'Base Data'!$J141)/30)+($H141*'Base Data'!AI141)</f>
        <v>0</v>
      </c>
      <c r="AJ141" s="31">
        <f>'LCR Weights'!$N141*($G141*('Base Data'!$I141+'Base Data'!$J141)/30)+($H141*'Base Data'!AJ141)</f>
        <v>0</v>
      </c>
      <c r="AK141" s="31">
        <f>'LCR Weights'!$N141*($G141*('Base Data'!$I141+'Base Data'!$J141)/30)+($H141*'Base Data'!AK141)</f>
        <v>0</v>
      </c>
      <c r="AL141" s="31">
        <f>'LCR Weights'!$N141*($G141*('Base Data'!$I141+'Base Data'!$J141)/30)+($H141*'Base Data'!AL141)</f>
        <v>0</v>
      </c>
      <c r="AM141" s="31">
        <f>'LCR Weights'!$N141*($G141*('Base Data'!$I141+'Base Data'!$J141)/30)+($H141*'Base Data'!AM141)</f>
        <v>0</v>
      </c>
      <c r="AN141" s="31">
        <f>'LCR Weights'!$N141*($G141*('Base Data'!$I141+'Base Data'!$J141)/30)+($H141*'Base Data'!AN141)</f>
        <v>0</v>
      </c>
      <c r="AO141" s="758">
        <f>$H141*'Base Data'!AO141</f>
        <v>0</v>
      </c>
      <c r="AP141" s="758">
        <f>$H141*'Base Data'!AP141</f>
        <v>0</v>
      </c>
      <c r="AQ141" s="758">
        <f>$H141*'Base Data'!AQ141</f>
        <v>0</v>
      </c>
      <c r="AR141" s="758">
        <f>$H141*'Base Data'!AR141</f>
        <v>0</v>
      </c>
      <c r="AS141" s="758">
        <f>$H141*'Base Data'!AS141</f>
        <v>0</v>
      </c>
      <c r="AT141" s="758">
        <f>$H141*'Base Data'!AT141</f>
        <v>0</v>
      </c>
      <c r="AU141" s="758">
        <f>$H141*'Base Data'!AU141</f>
        <v>0</v>
      </c>
      <c r="AV141" s="758">
        <f>$H141*'Base Data'!AV141</f>
        <v>0</v>
      </c>
      <c r="AW141" s="758">
        <f>$H141*'Base Data'!AW141</f>
        <v>0</v>
      </c>
      <c r="AX141" s="758">
        <f>$H141*'Base Data'!AX141</f>
        <v>0</v>
      </c>
      <c r="AY141" s="758">
        <f>$H141*'Base Data'!AY141</f>
        <v>0</v>
      </c>
      <c r="AZ141" s="758">
        <f>$H141*'Base Data'!AZ141</f>
        <v>0</v>
      </c>
      <c r="BA141" s="758">
        <f>$H141*'Base Data'!BA141</f>
        <v>0</v>
      </c>
      <c r="BB141" s="758">
        <f>$H141*'Base Data'!BB141</f>
        <v>0</v>
      </c>
      <c r="BC141" s="758">
        <f>$H141*'Base Data'!BC141</f>
        <v>0</v>
      </c>
      <c r="BD141" s="758">
        <f>$H141*'Base Data'!BD141</f>
        <v>0</v>
      </c>
      <c r="BE141" s="758">
        <f>$H141*'Base Data'!BE141</f>
        <v>0</v>
      </c>
      <c r="BF141" s="758">
        <f>$H141*'Base Data'!BF141</f>
        <v>0</v>
      </c>
      <c r="BG141" s="758">
        <f>$H141*'Base Data'!BG141</f>
        <v>0</v>
      </c>
      <c r="BH141" s="758">
        <f>$H141*'Base Data'!BH141</f>
        <v>0</v>
      </c>
      <c r="BI141" s="758">
        <f>$H141*'Base Data'!BI141</f>
        <v>0</v>
      </c>
      <c r="BJ141" s="758">
        <f>$H141*'Base Data'!BJ141</f>
        <v>0</v>
      </c>
      <c r="BK141" s="758">
        <f>$H141*'Base Data'!BK141</f>
        <v>0</v>
      </c>
      <c r="BL141" s="758">
        <f>$H141*'Base Data'!BL141</f>
        <v>0</v>
      </c>
      <c r="BM141" s="758">
        <f>$H141*'Base Data'!BM141</f>
        <v>0</v>
      </c>
      <c r="BN141" s="758">
        <f>$H141*'Base Data'!BN141</f>
        <v>0</v>
      </c>
      <c r="BO141" s="758">
        <f>$H141*'Base Data'!BO141</f>
        <v>0</v>
      </c>
      <c r="BP141" s="758">
        <f>$H141*'Base Data'!BP141</f>
        <v>0</v>
      </c>
      <c r="BQ141" s="758">
        <f>$H141*'Base Data'!BQ141</f>
        <v>0</v>
      </c>
      <c r="BR141" s="758">
        <f>$H141*'Base Data'!BR141</f>
        <v>0</v>
      </c>
      <c r="BS141" s="758">
        <f>$H141*'Base Data'!BS141</f>
        <v>0</v>
      </c>
      <c r="BT141" s="758">
        <f>$H141*'Base Data'!BT141</f>
        <v>0</v>
      </c>
      <c r="BU141" s="758">
        <f>$H141*'Base Data'!BU141</f>
        <v>0</v>
      </c>
      <c r="BV141" s="758">
        <f>$H141*'Base Data'!BV141</f>
        <v>0</v>
      </c>
      <c r="BW141" s="758">
        <f>$H141*'Base Data'!BW141</f>
        <v>0</v>
      </c>
      <c r="BX141" s="758">
        <f>$H141*'Base Data'!BX141</f>
        <v>0</v>
      </c>
      <c r="BY141" s="758">
        <f>$H141*'Base Data'!BY141</f>
        <v>0</v>
      </c>
      <c r="BZ141" s="758">
        <f>$H141*'Base Data'!BZ141</f>
        <v>0</v>
      </c>
      <c r="CA141" s="758">
        <f>$H141*'Base Data'!CA141</f>
        <v>0</v>
      </c>
      <c r="CB141" s="758">
        <f>$H141*'Base Data'!CB141</f>
        <v>0</v>
      </c>
      <c r="CC141" s="758">
        <f>$H141*'Base Data'!CC141</f>
        <v>0</v>
      </c>
      <c r="CD141" s="758">
        <f>$H141*'Base Data'!CD141</f>
        <v>0</v>
      </c>
      <c r="CE141" s="758">
        <f>$H141*'Base Data'!CE141</f>
        <v>0</v>
      </c>
      <c r="CF141" s="758">
        <f>$H141*'Base Data'!CF141</f>
        <v>0</v>
      </c>
      <c r="CG141" s="758">
        <f>$H141*'Base Data'!CG141</f>
        <v>0</v>
      </c>
      <c r="CH141" s="758">
        <f>$H141*'Base Data'!CH141</f>
        <v>0</v>
      </c>
      <c r="CI141" s="758">
        <f>$H141*'Base Data'!CI141</f>
        <v>0</v>
      </c>
      <c r="CJ141" s="758">
        <f>$H141*'Base Data'!CJ141</f>
        <v>0</v>
      </c>
      <c r="CK141" s="758">
        <f>$H141*'Base Data'!CK141</f>
        <v>0</v>
      </c>
      <c r="CL141" s="758">
        <f>$H141*'Base Data'!CL141</f>
        <v>0</v>
      </c>
      <c r="CM141" s="758">
        <f>$H141*'Base Data'!CM141</f>
        <v>0</v>
      </c>
      <c r="CN141" s="758">
        <f>$H141*'Base Data'!CN141</f>
        <v>0</v>
      </c>
      <c r="CO141" s="758">
        <f>$H141*'Base Data'!CO141</f>
        <v>0</v>
      </c>
      <c r="CP141" s="758">
        <f>$H141*'Base Data'!CP141</f>
        <v>0</v>
      </c>
      <c r="CQ141" s="758">
        <f>$H141*'Base Data'!CQ141</f>
        <v>0</v>
      </c>
      <c r="CR141" s="758">
        <f>$H141*'Base Data'!CR141</f>
        <v>0</v>
      </c>
      <c r="CS141" s="758">
        <f>$H141*'Base Data'!CS141</f>
        <v>0</v>
      </c>
      <c r="CT141" s="758">
        <f>$H141*'Base Data'!CT141</f>
        <v>0</v>
      </c>
      <c r="CU141" s="758">
        <f>$H141*'Base Data'!CU141</f>
        <v>0</v>
      </c>
      <c r="CV141" s="758">
        <f>$H141*'Base Data'!CV141</f>
        <v>0</v>
      </c>
      <c r="CW141" s="758">
        <f>$H141*'Base Data'!CW141</f>
        <v>0</v>
      </c>
      <c r="CX141" s="758">
        <f>$H141*'Base Data'!CX141</f>
        <v>0</v>
      </c>
      <c r="CY141" s="758">
        <f>$H141*'Base Data'!CY141</f>
        <v>0</v>
      </c>
      <c r="CZ141" s="758">
        <f>$H141*'Base Data'!CZ141</f>
        <v>0</v>
      </c>
      <c r="DA141" s="758">
        <f>$H141*'Base Data'!DA141</f>
        <v>0</v>
      </c>
      <c r="DB141" s="758">
        <f>$H141*'Base Data'!DB141</f>
        <v>0</v>
      </c>
      <c r="DC141" s="758">
        <f>$H141*'Base Data'!DC141</f>
        <v>0</v>
      </c>
      <c r="DD141" s="758">
        <f>$H141*'Base Data'!DD141</f>
        <v>0</v>
      </c>
      <c r="DE141" s="758">
        <f>$H141*'Base Data'!DE141</f>
        <v>0</v>
      </c>
      <c r="DF141" s="758">
        <f>$H141*'Base Data'!DF141</f>
        <v>0</v>
      </c>
      <c r="DG141" s="758">
        <f>$H141*'Base Data'!DG141</f>
        <v>0</v>
      </c>
      <c r="DH141" s="758">
        <f>$H141*'Base Data'!DH141</f>
        <v>0</v>
      </c>
      <c r="DI141" s="758">
        <f>$H141*'Base Data'!DI141</f>
        <v>0</v>
      </c>
      <c r="DJ141" s="758">
        <f>$H141*'Base Data'!DJ141</f>
        <v>0</v>
      </c>
      <c r="DK141" s="758">
        <f>$H141*'Base Data'!DK141</f>
        <v>0</v>
      </c>
      <c r="DL141" s="519">
        <f>$H141*'Base Data'!DL141</f>
        <v>0</v>
      </c>
    </row>
    <row r="142" spans="1:129" s="256" customFormat="1" ht="22.15" customHeight="1">
      <c r="A142" s="207">
        <f>'LCR Weights'!N142</f>
        <v>0</v>
      </c>
      <c r="B142" s="207"/>
      <c r="C142" s="73"/>
      <c r="D142" s="752" t="s">
        <v>517</v>
      </c>
      <c r="E142" s="830" t="s">
        <v>1118</v>
      </c>
      <c r="F142" s="1102" t="s">
        <v>1139</v>
      </c>
      <c r="G142" s="811">
        <f>'LCR Weights'!M142</f>
        <v>0</v>
      </c>
      <c r="H142" s="811">
        <f>IF(Metrics!$I$7="Reported weights",'LCR Weights'!H142,'LCR Weights'!K142)</f>
        <v>0</v>
      </c>
      <c r="I142" s="153"/>
      <c r="J142" s="1172">
        <f>IF('LCR Weights'!$N142=0,1,0)*('Base Data'!J142+'Base Data'!I142)*G142</f>
        <v>0</v>
      </c>
      <c r="K142" s="31">
        <f>'LCR Weights'!$N142*($G142*('Base Data'!$I142+'Base Data'!$J142)/30)+($H142*'Base Data'!K142)</f>
        <v>0</v>
      </c>
      <c r="L142" s="31">
        <f>'LCR Weights'!$N142*($G142*('Base Data'!$I142+'Base Data'!$J142)/30)+($H142*'Base Data'!L142)</f>
        <v>0</v>
      </c>
      <c r="M142" s="31">
        <f>'LCR Weights'!$N142*($G142*('Base Data'!$I142+'Base Data'!$J142)/30)+($H142*'Base Data'!M142)</f>
        <v>0</v>
      </c>
      <c r="N142" s="31">
        <f>'LCR Weights'!$N142*($G142*('Base Data'!$I142+'Base Data'!$J142)/30)+($H142*'Base Data'!N142)</f>
        <v>0</v>
      </c>
      <c r="O142" s="31">
        <f>'LCR Weights'!$N142*($G142*('Base Data'!$I142+'Base Data'!$J142)/30)+($H142*'Base Data'!O142)</f>
        <v>0</v>
      </c>
      <c r="P142" s="31">
        <f>'LCR Weights'!$N142*($G142*('Base Data'!$I142+'Base Data'!$J142)/30)+($H142*'Base Data'!P142)</f>
        <v>0</v>
      </c>
      <c r="Q142" s="31">
        <f>'LCR Weights'!$N142*($G142*('Base Data'!$I142+'Base Data'!$J142)/30)+($H142*'Base Data'!Q142)</f>
        <v>0</v>
      </c>
      <c r="R142" s="31">
        <f>'LCR Weights'!$N142*($G142*('Base Data'!$I142+'Base Data'!$J142)/30)+($H142*'Base Data'!R142)</f>
        <v>0</v>
      </c>
      <c r="S142" s="31">
        <f>'LCR Weights'!$N142*($G142*('Base Data'!$I142+'Base Data'!$J142)/30)+($H142*'Base Data'!S142)</f>
        <v>0</v>
      </c>
      <c r="T142" s="31">
        <f>'LCR Weights'!$N142*($G142*('Base Data'!$I142+'Base Data'!$J142)/30)+($H142*'Base Data'!T142)</f>
        <v>0</v>
      </c>
      <c r="U142" s="31">
        <f>'LCR Weights'!$N142*($G142*('Base Data'!$I142+'Base Data'!$J142)/30)+($H142*'Base Data'!U142)</f>
        <v>0</v>
      </c>
      <c r="V142" s="31">
        <f>'LCR Weights'!$N142*($G142*('Base Data'!$I142+'Base Data'!$J142)/30)+($H142*'Base Data'!V142)</f>
        <v>0</v>
      </c>
      <c r="W142" s="31">
        <f>'LCR Weights'!$N142*($G142*('Base Data'!$I142+'Base Data'!$J142)/30)+($H142*'Base Data'!W142)</f>
        <v>0</v>
      </c>
      <c r="X142" s="31">
        <f>'LCR Weights'!$N142*($G142*('Base Data'!$I142+'Base Data'!$J142)/30)+($H142*'Base Data'!X142)</f>
        <v>0</v>
      </c>
      <c r="Y142" s="31">
        <f>'LCR Weights'!$N142*($G142*('Base Data'!$I142+'Base Data'!$J142)/30)+($H142*'Base Data'!Y142)</f>
        <v>0</v>
      </c>
      <c r="Z142" s="31">
        <f>'LCR Weights'!$N142*($G142*('Base Data'!$I142+'Base Data'!$J142)/30)+($H142*'Base Data'!Z142)</f>
        <v>0</v>
      </c>
      <c r="AA142" s="31">
        <f>'LCR Weights'!$N142*($G142*('Base Data'!$I142+'Base Data'!$J142)/30)+($H142*'Base Data'!AA142)</f>
        <v>0</v>
      </c>
      <c r="AB142" s="31">
        <f>'LCR Weights'!$N142*($G142*('Base Data'!$I142+'Base Data'!$J142)/30)+($H142*'Base Data'!AB142)</f>
        <v>0</v>
      </c>
      <c r="AC142" s="31">
        <f>'LCR Weights'!$N142*($G142*('Base Data'!$I142+'Base Data'!$J142)/30)+($H142*'Base Data'!AC142)</f>
        <v>0</v>
      </c>
      <c r="AD142" s="31">
        <f>'LCR Weights'!$N142*($G142*('Base Data'!$I142+'Base Data'!$J142)/30)+($H142*'Base Data'!AD142)</f>
        <v>0</v>
      </c>
      <c r="AE142" s="31">
        <f>'LCR Weights'!$N142*($G142*('Base Data'!$I142+'Base Data'!$J142)/30)+($H142*'Base Data'!AE142)</f>
        <v>0</v>
      </c>
      <c r="AF142" s="31">
        <f>'LCR Weights'!$N142*($G142*('Base Data'!$I142+'Base Data'!$J142)/30)+($H142*'Base Data'!AF142)</f>
        <v>0</v>
      </c>
      <c r="AG142" s="31">
        <f>'LCR Weights'!$N142*($G142*('Base Data'!$I142+'Base Data'!$J142)/30)+($H142*'Base Data'!AG142)</f>
        <v>0</v>
      </c>
      <c r="AH142" s="31">
        <f>'LCR Weights'!$N142*($G142*('Base Data'!$I142+'Base Data'!$J142)/30)+($H142*'Base Data'!AH142)</f>
        <v>0</v>
      </c>
      <c r="AI142" s="31">
        <f>'LCR Weights'!$N142*($G142*('Base Data'!$I142+'Base Data'!$J142)/30)+($H142*'Base Data'!AI142)</f>
        <v>0</v>
      </c>
      <c r="AJ142" s="31">
        <f>'LCR Weights'!$N142*($G142*('Base Data'!$I142+'Base Data'!$J142)/30)+($H142*'Base Data'!AJ142)</f>
        <v>0</v>
      </c>
      <c r="AK142" s="31">
        <f>'LCR Weights'!$N142*($G142*('Base Data'!$I142+'Base Data'!$J142)/30)+($H142*'Base Data'!AK142)</f>
        <v>0</v>
      </c>
      <c r="AL142" s="31">
        <f>'LCR Weights'!$N142*($G142*('Base Data'!$I142+'Base Data'!$J142)/30)+($H142*'Base Data'!AL142)</f>
        <v>0</v>
      </c>
      <c r="AM142" s="31">
        <f>'LCR Weights'!$N142*($G142*('Base Data'!$I142+'Base Data'!$J142)/30)+($H142*'Base Data'!AM142)</f>
        <v>0</v>
      </c>
      <c r="AN142" s="31">
        <f>'LCR Weights'!$N142*($G142*('Base Data'!$I142+'Base Data'!$J142)/30)+($H142*'Base Data'!AN142)</f>
        <v>0</v>
      </c>
      <c r="AO142" s="758">
        <f>$H142*'Base Data'!AO142</f>
        <v>0</v>
      </c>
      <c r="AP142" s="758">
        <f>$H142*'Base Data'!AP142</f>
        <v>0</v>
      </c>
      <c r="AQ142" s="758">
        <f>$H142*'Base Data'!AQ142</f>
        <v>0</v>
      </c>
      <c r="AR142" s="758">
        <f>$H142*'Base Data'!AR142</f>
        <v>0</v>
      </c>
      <c r="AS142" s="758">
        <f>$H142*'Base Data'!AS142</f>
        <v>0</v>
      </c>
      <c r="AT142" s="758">
        <f>$H142*'Base Data'!AT142</f>
        <v>0</v>
      </c>
      <c r="AU142" s="758">
        <f>$H142*'Base Data'!AU142</f>
        <v>0</v>
      </c>
      <c r="AV142" s="758">
        <f>$H142*'Base Data'!AV142</f>
        <v>0</v>
      </c>
      <c r="AW142" s="758">
        <f>$H142*'Base Data'!AW142</f>
        <v>0</v>
      </c>
      <c r="AX142" s="758">
        <f>$H142*'Base Data'!AX142</f>
        <v>0</v>
      </c>
      <c r="AY142" s="758">
        <f>$H142*'Base Data'!AY142</f>
        <v>0</v>
      </c>
      <c r="AZ142" s="758">
        <f>$H142*'Base Data'!AZ142</f>
        <v>0</v>
      </c>
      <c r="BA142" s="758">
        <f>$H142*'Base Data'!BA142</f>
        <v>0</v>
      </c>
      <c r="BB142" s="758">
        <f>$H142*'Base Data'!BB142</f>
        <v>0</v>
      </c>
      <c r="BC142" s="758">
        <f>$H142*'Base Data'!BC142</f>
        <v>0</v>
      </c>
      <c r="BD142" s="758">
        <f>$H142*'Base Data'!BD142</f>
        <v>0</v>
      </c>
      <c r="BE142" s="758">
        <f>$H142*'Base Data'!BE142</f>
        <v>0</v>
      </c>
      <c r="BF142" s="758">
        <f>$H142*'Base Data'!BF142</f>
        <v>0</v>
      </c>
      <c r="BG142" s="758">
        <f>$H142*'Base Data'!BG142</f>
        <v>0</v>
      </c>
      <c r="BH142" s="758">
        <f>$H142*'Base Data'!BH142</f>
        <v>0</v>
      </c>
      <c r="BI142" s="758">
        <f>$H142*'Base Data'!BI142</f>
        <v>0</v>
      </c>
      <c r="BJ142" s="758">
        <f>$H142*'Base Data'!BJ142</f>
        <v>0</v>
      </c>
      <c r="BK142" s="758">
        <f>$H142*'Base Data'!BK142</f>
        <v>0</v>
      </c>
      <c r="BL142" s="758">
        <f>$H142*'Base Data'!BL142</f>
        <v>0</v>
      </c>
      <c r="BM142" s="758">
        <f>$H142*'Base Data'!BM142</f>
        <v>0</v>
      </c>
      <c r="BN142" s="758">
        <f>$H142*'Base Data'!BN142</f>
        <v>0</v>
      </c>
      <c r="BO142" s="758">
        <f>$H142*'Base Data'!BO142</f>
        <v>0</v>
      </c>
      <c r="BP142" s="758">
        <f>$H142*'Base Data'!BP142</f>
        <v>0</v>
      </c>
      <c r="BQ142" s="758">
        <f>$H142*'Base Data'!BQ142</f>
        <v>0</v>
      </c>
      <c r="BR142" s="758">
        <f>$H142*'Base Data'!BR142</f>
        <v>0</v>
      </c>
      <c r="BS142" s="758">
        <f>$H142*'Base Data'!BS142</f>
        <v>0</v>
      </c>
      <c r="BT142" s="758">
        <f>$H142*'Base Data'!BT142</f>
        <v>0</v>
      </c>
      <c r="BU142" s="758">
        <f>$H142*'Base Data'!BU142</f>
        <v>0</v>
      </c>
      <c r="BV142" s="758">
        <f>$H142*'Base Data'!BV142</f>
        <v>0</v>
      </c>
      <c r="BW142" s="758">
        <f>$H142*'Base Data'!BW142</f>
        <v>0</v>
      </c>
      <c r="BX142" s="758">
        <f>$H142*'Base Data'!BX142</f>
        <v>0</v>
      </c>
      <c r="BY142" s="758">
        <f>$H142*'Base Data'!BY142</f>
        <v>0</v>
      </c>
      <c r="BZ142" s="758">
        <f>$H142*'Base Data'!BZ142</f>
        <v>0</v>
      </c>
      <c r="CA142" s="758">
        <f>$H142*'Base Data'!CA142</f>
        <v>0</v>
      </c>
      <c r="CB142" s="758">
        <f>$H142*'Base Data'!CB142</f>
        <v>0</v>
      </c>
      <c r="CC142" s="758">
        <f>$H142*'Base Data'!CC142</f>
        <v>0</v>
      </c>
      <c r="CD142" s="758">
        <f>$H142*'Base Data'!CD142</f>
        <v>0</v>
      </c>
      <c r="CE142" s="758">
        <f>$H142*'Base Data'!CE142</f>
        <v>0</v>
      </c>
      <c r="CF142" s="758">
        <f>$H142*'Base Data'!CF142</f>
        <v>0</v>
      </c>
      <c r="CG142" s="758">
        <f>$H142*'Base Data'!CG142</f>
        <v>0</v>
      </c>
      <c r="CH142" s="758">
        <f>$H142*'Base Data'!CH142</f>
        <v>0</v>
      </c>
      <c r="CI142" s="758">
        <f>$H142*'Base Data'!CI142</f>
        <v>0</v>
      </c>
      <c r="CJ142" s="758">
        <f>$H142*'Base Data'!CJ142</f>
        <v>0</v>
      </c>
      <c r="CK142" s="758">
        <f>$H142*'Base Data'!CK142</f>
        <v>0</v>
      </c>
      <c r="CL142" s="758">
        <f>$H142*'Base Data'!CL142</f>
        <v>0</v>
      </c>
      <c r="CM142" s="758">
        <f>$H142*'Base Data'!CM142</f>
        <v>0</v>
      </c>
      <c r="CN142" s="758">
        <f>$H142*'Base Data'!CN142</f>
        <v>0</v>
      </c>
      <c r="CO142" s="758">
        <f>$H142*'Base Data'!CO142</f>
        <v>0</v>
      </c>
      <c r="CP142" s="758">
        <f>$H142*'Base Data'!CP142</f>
        <v>0</v>
      </c>
      <c r="CQ142" s="758">
        <f>$H142*'Base Data'!CQ142</f>
        <v>0</v>
      </c>
      <c r="CR142" s="758">
        <f>$H142*'Base Data'!CR142</f>
        <v>0</v>
      </c>
      <c r="CS142" s="758">
        <f>$H142*'Base Data'!CS142</f>
        <v>0</v>
      </c>
      <c r="CT142" s="758">
        <f>$H142*'Base Data'!CT142</f>
        <v>0</v>
      </c>
      <c r="CU142" s="758">
        <f>$H142*'Base Data'!CU142</f>
        <v>0</v>
      </c>
      <c r="CV142" s="758">
        <f>$H142*'Base Data'!CV142</f>
        <v>0</v>
      </c>
      <c r="CW142" s="758">
        <f>$H142*'Base Data'!CW142</f>
        <v>0</v>
      </c>
      <c r="CX142" s="758">
        <f>$H142*'Base Data'!CX142</f>
        <v>0</v>
      </c>
      <c r="CY142" s="758">
        <f>$H142*'Base Data'!CY142</f>
        <v>0</v>
      </c>
      <c r="CZ142" s="758">
        <f>$H142*'Base Data'!CZ142</f>
        <v>0</v>
      </c>
      <c r="DA142" s="758">
        <f>$H142*'Base Data'!DA142</f>
        <v>0</v>
      </c>
      <c r="DB142" s="758">
        <f>$H142*'Base Data'!DB142</f>
        <v>0</v>
      </c>
      <c r="DC142" s="758">
        <f>$H142*'Base Data'!DC142</f>
        <v>0</v>
      </c>
      <c r="DD142" s="758">
        <f>$H142*'Base Data'!DD142</f>
        <v>0</v>
      </c>
      <c r="DE142" s="758">
        <f>$H142*'Base Data'!DE142</f>
        <v>0</v>
      </c>
      <c r="DF142" s="758">
        <f>$H142*'Base Data'!DF142</f>
        <v>0</v>
      </c>
      <c r="DG142" s="758">
        <f>$H142*'Base Data'!DG142</f>
        <v>0</v>
      </c>
      <c r="DH142" s="758">
        <f>$H142*'Base Data'!DH142</f>
        <v>0</v>
      </c>
      <c r="DI142" s="758">
        <f>$H142*'Base Data'!DI142</f>
        <v>0</v>
      </c>
      <c r="DJ142" s="758">
        <f>$H142*'Base Data'!DJ142</f>
        <v>0</v>
      </c>
      <c r="DK142" s="758">
        <f>$H142*'Base Data'!DK142</f>
        <v>0</v>
      </c>
      <c r="DL142" s="519">
        <f>$H142*'Base Data'!DL142</f>
        <v>0</v>
      </c>
      <c r="DM142" s="101"/>
      <c r="DN142" s="101"/>
      <c r="DO142" s="101"/>
      <c r="DP142" s="101"/>
      <c r="DQ142" s="101"/>
      <c r="DR142" s="101"/>
      <c r="DS142" s="101"/>
      <c r="DT142" s="101"/>
      <c r="DU142" s="101"/>
      <c r="DV142" s="101"/>
      <c r="DW142" s="101"/>
      <c r="DX142" s="101"/>
      <c r="DY142" s="101"/>
    </row>
    <row r="143" spans="1:129" s="256" customFormat="1" ht="22.15" customHeight="1">
      <c r="A143" s="207">
        <f>'LCR Weights'!N143</f>
        <v>0</v>
      </c>
      <c r="B143" s="207"/>
      <c r="C143" s="73"/>
      <c r="D143" s="750"/>
      <c r="E143" s="1006"/>
      <c r="F143" s="1107" t="s">
        <v>1159</v>
      </c>
      <c r="G143" s="811">
        <f>'LCR Weights'!M143</f>
        <v>0</v>
      </c>
      <c r="H143" s="811">
        <f>IF(Metrics!$I$7="Reported weights",'LCR Weights'!H143,'LCR Weights'!K143)</f>
        <v>0</v>
      </c>
      <c r="I143" s="153"/>
      <c r="J143" s="1172">
        <f>IF('LCR Weights'!$N143=0,1,0)*('Base Data'!J143+'Base Data'!I143)*G143</f>
        <v>0</v>
      </c>
      <c r="K143" s="31">
        <f>'LCR Weights'!$N143*($G143*('Base Data'!$I143+'Base Data'!$J143)/30)+($H143*'Base Data'!K143)</f>
        <v>0</v>
      </c>
      <c r="L143" s="31">
        <f>'LCR Weights'!$N143*($G143*('Base Data'!$I143+'Base Data'!$J143)/30)+($H143*'Base Data'!L143)</f>
        <v>0</v>
      </c>
      <c r="M143" s="31">
        <f>'LCR Weights'!$N143*($G143*('Base Data'!$I143+'Base Data'!$J143)/30)+($H143*'Base Data'!M143)</f>
        <v>0</v>
      </c>
      <c r="N143" s="31">
        <f>'LCR Weights'!$N143*($G143*('Base Data'!$I143+'Base Data'!$J143)/30)+($H143*'Base Data'!N143)</f>
        <v>0</v>
      </c>
      <c r="O143" s="31">
        <f>'LCR Weights'!$N143*($G143*('Base Data'!$I143+'Base Data'!$J143)/30)+($H143*'Base Data'!O143)</f>
        <v>0</v>
      </c>
      <c r="P143" s="31">
        <f>'LCR Weights'!$N143*($G143*('Base Data'!$I143+'Base Data'!$J143)/30)+($H143*'Base Data'!P143)</f>
        <v>0</v>
      </c>
      <c r="Q143" s="31">
        <f>'LCR Weights'!$N143*($G143*('Base Data'!$I143+'Base Data'!$J143)/30)+($H143*'Base Data'!Q143)</f>
        <v>0</v>
      </c>
      <c r="R143" s="31">
        <f>'LCR Weights'!$N143*($G143*('Base Data'!$I143+'Base Data'!$J143)/30)+($H143*'Base Data'!R143)</f>
        <v>0</v>
      </c>
      <c r="S143" s="31">
        <f>'LCR Weights'!$N143*($G143*('Base Data'!$I143+'Base Data'!$J143)/30)+($H143*'Base Data'!S143)</f>
        <v>0</v>
      </c>
      <c r="T143" s="31">
        <f>'LCR Weights'!$N143*($G143*('Base Data'!$I143+'Base Data'!$J143)/30)+($H143*'Base Data'!T143)</f>
        <v>0</v>
      </c>
      <c r="U143" s="31">
        <f>'LCR Weights'!$N143*($G143*('Base Data'!$I143+'Base Data'!$J143)/30)+($H143*'Base Data'!U143)</f>
        <v>0</v>
      </c>
      <c r="V143" s="31">
        <f>'LCR Weights'!$N143*($G143*('Base Data'!$I143+'Base Data'!$J143)/30)+($H143*'Base Data'!V143)</f>
        <v>0</v>
      </c>
      <c r="W143" s="31">
        <f>'LCR Weights'!$N143*($G143*('Base Data'!$I143+'Base Data'!$J143)/30)+($H143*'Base Data'!W143)</f>
        <v>0</v>
      </c>
      <c r="X143" s="31">
        <f>'LCR Weights'!$N143*($G143*('Base Data'!$I143+'Base Data'!$J143)/30)+($H143*'Base Data'!X143)</f>
        <v>0</v>
      </c>
      <c r="Y143" s="31">
        <f>'LCR Weights'!$N143*($G143*('Base Data'!$I143+'Base Data'!$J143)/30)+($H143*'Base Data'!Y143)</f>
        <v>0</v>
      </c>
      <c r="Z143" s="31">
        <f>'LCR Weights'!$N143*($G143*('Base Data'!$I143+'Base Data'!$J143)/30)+($H143*'Base Data'!Z143)</f>
        <v>0</v>
      </c>
      <c r="AA143" s="31">
        <f>'LCR Weights'!$N143*($G143*('Base Data'!$I143+'Base Data'!$J143)/30)+($H143*'Base Data'!AA143)</f>
        <v>0</v>
      </c>
      <c r="AB143" s="31">
        <f>'LCR Weights'!$N143*($G143*('Base Data'!$I143+'Base Data'!$J143)/30)+($H143*'Base Data'!AB143)</f>
        <v>0</v>
      </c>
      <c r="AC143" s="31">
        <f>'LCR Weights'!$N143*($G143*('Base Data'!$I143+'Base Data'!$J143)/30)+($H143*'Base Data'!AC143)</f>
        <v>0</v>
      </c>
      <c r="AD143" s="31">
        <f>'LCR Weights'!$N143*($G143*('Base Data'!$I143+'Base Data'!$J143)/30)+($H143*'Base Data'!AD143)</f>
        <v>0</v>
      </c>
      <c r="AE143" s="31">
        <f>'LCR Weights'!$N143*($G143*('Base Data'!$I143+'Base Data'!$J143)/30)+($H143*'Base Data'!AE143)</f>
        <v>0</v>
      </c>
      <c r="AF143" s="31">
        <f>'LCR Weights'!$N143*($G143*('Base Data'!$I143+'Base Data'!$J143)/30)+($H143*'Base Data'!AF143)</f>
        <v>0</v>
      </c>
      <c r="AG143" s="31">
        <f>'LCR Weights'!$N143*($G143*('Base Data'!$I143+'Base Data'!$J143)/30)+($H143*'Base Data'!AG143)</f>
        <v>0</v>
      </c>
      <c r="AH143" s="31">
        <f>'LCR Weights'!$N143*($G143*('Base Data'!$I143+'Base Data'!$J143)/30)+($H143*'Base Data'!AH143)</f>
        <v>0</v>
      </c>
      <c r="AI143" s="31">
        <f>'LCR Weights'!$N143*($G143*('Base Data'!$I143+'Base Data'!$J143)/30)+($H143*'Base Data'!AI143)</f>
        <v>0</v>
      </c>
      <c r="AJ143" s="31">
        <f>'LCR Weights'!$N143*($G143*('Base Data'!$I143+'Base Data'!$J143)/30)+($H143*'Base Data'!AJ143)</f>
        <v>0</v>
      </c>
      <c r="AK143" s="31">
        <f>'LCR Weights'!$N143*($G143*('Base Data'!$I143+'Base Data'!$J143)/30)+($H143*'Base Data'!AK143)</f>
        <v>0</v>
      </c>
      <c r="AL143" s="31">
        <f>'LCR Weights'!$N143*($G143*('Base Data'!$I143+'Base Data'!$J143)/30)+($H143*'Base Data'!AL143)</f>
        <v>0</v>
      </c>
      <c r="AM143" s="31">
        <f>'LCR Weights'!$N143*($G143*('Base Data'!$I143+'Base Data'!$J143)/30)+($H143*'Base Data'!AM143)</f>
        <v>0</v>
      </c>
      <c r="AN143" s="31">
        <f>'LCR Weights'!$N143*($G143*('Base Data'!$I143+'Base Data'!$J143)/30)+($H143*'Base Data'!AN143)</f>
        <v>0</v>
      </c>
      <c r="AO143" s="758">
        <f>$H143*'Base Data'!AO143</f>
        <v>0</v>
      </c>
      <c r="AP143" s="758">
        <f>$H143*'Base Data'!AP143</f>
        <v>0</v>
      </c>
      <c r="AQ143" s="758">
        <f>$H143*'Base Data'!AQ143</f>
        <v>0</v>
      </c>
      <c r="AR143" s="758">
        <f>$H143*'Base Data'!AR143</f>
        <v>0</v>
      </c>
      <c r="AS143" s="758">
        <f>$H143*'Base Data'!AS143</f>
        <v>0</v>
      </c>
      <c r="AT143" s="758">
        <f>$H143*'Base Data'!AT143</f>
        <v>0</v>
      </c>
      <c r="AU143" s="758">
        <f>$H143*'Base Data'!AU143</f>
        <v>0</v>
      </c>
      <c r="AV143" s="758">
        <f>$H143*'Base Data'!AV143</f>
        <v>0</v>
      </c>
      <c r="AW143" s="758">
        <f>$H143*'Base Data'!AW143</f>
        <v>0</v>
      </c>
      <c r="AX143" s="758">
        <f>$H143*'Base Data'!AX143</f>
        <v>0</v>
      </c>
      <c r="AY143" s="758">
        <f>$H143*'Base Data'!AY143</f>
        <v>0</v>
      </c>
      <c r="AZ143" s="758">
        <f>$H143*'Base Data'!AZ143</f>
        <v>0</v>
      </c>
      <c r="BA143" s="758">
        <f>$H143*'Base Data'!BA143</f>
        <v>0</v>
      </c>
      <c r="BB143" s="758">
        <f>$H143*'Base Data'!BB143</f>
        <v>0</v>
      </c>
      <c r="BC143" s="758">
        <f>$H143*'Base Data'!BC143</f>
        <v>0</v>
      </c>
      <c r="BD143" s="758">
        <f>$H143*'Base Data'!BD143</f>
        <v>0</v>
      </c>
      <c r="BE143" s="758">
        <f>$H143*'Base Data'!BE143</f>
        <v>0</v>
      </c>
      <c r="BF143" s="758">
        <f>$H143*'Base Data'!BF143</f>
        <v>0</v>
      </c>
      <c r="BG143" s="758">
        <f>$H143*'Base Data'!BG143</f>
        <v>0</v>
      </c>
      <c r="BH143" s="758">
        <f>$H143*'Base Data'!BH143</f>
        <v>0</v>
      </c>
      <c r="BI143" s="758">
        <f>$H143*'Base Data'!BI143</f>
        <v>0</v>
      </c>
      <c r="BJ143" s="758">
        <f>$H143*'Base Data'!BJ143</f>
        <v>0</v>
      </c>
      <c r="BK143" s="758">
        <f>$H143*'Base Data'!BK143</f>
        <v>0</v>
      </c>
      <c r="BL143" s="758">
        <f>$H143*'Base Data'!BL143</f>
        <v>0</v>
      </c>
      <c r="BM143" s="758">
        <f>$H143*'Base Data'!BM143</f>
        <v>0</v>
      </c>
      <c r="BN143" s="758">
        <f>$H143*'Base Data'!BN143</f>
        <v>0</v>
      </c>
      <c r="BO143" s="758">
        <f>$H143*'Base Data'!BO143</f>
        <v>0</v>
      </c>
      <c r="BP143" s="758">
        <f>$H143*'Base Data'!BP143</f>
        <v>0</v>
      </c>
      <c r="BQ143" s="758">
        <f>$H143*'Base Data'!BQ143</f>
        <v>0</v>
      </c>
      <c r="BR143" s="758">
        <f>$H143*'Base Data'!BR143</f>
        <v>0</v>
      </c>
      <c r="BS143" s="758">
        <f>$H143*'Base Data'!BS143</f>
        <v>0</v>
      </c>
      <c r="BT143" s="758">
        <f>$H143*'Base Data'!BT143</f>
        <v>0</v>
      </c>
      <c r="BU143" s="758">
        <f>$H143*'Base Data'!BU143</f>
        <v>0</v>
      </c>
      <c r="BV143" s="758">
        <f>$H143*'Base Data'!BV143</f>
        <v>0</v>
      </c>
      <c r="BW143" s="758">
        <f>$H143*'Base Data'!BW143</f>
        <v>0</v>
      </c>
      <c r="BX143" s="758">
        <f>$H143*'Base Data'!BX143</f>
        <v>0</v>
      </c>
      <c r="BY143" s="758">
        <f>$H143*'Base Data'!BY143</f>
        <v>0</v>
      </c>
      <c r="BZ143" s="758">
        <f>$H143*'Base Data'!BZ143</f>
        <v>0</v>
      </c>
      <c r="CA143" s="758">
        <f>$H143*'Base Data'!CA143</f>
        <v>0</v>
      </c>
      <c r="CB143" s="758">
        <f>$H143*'Base Data'!CB143</f>
        <v>0</v>
      </c>
      <c r="CC143" s="758">
        <f>$H143*'Base Data'!CC143</f>
        <v>0</v>
      </c>
      <c r="CD143" s="758">
        <f>$H143*'Base Data'!CD143</f>
        <v>0</v>
      </c>
      <c r="CE143" s="758">
        <f>$H143*'Base Data'!CE143</f>
        <v>0</v>
      </c>
      <c r="CF143" s="758">
        <f>$H143*'Base Data'!CF143</f>
        <v>0</v>
      </c>
      <c r="CG143" s="758">
        <f>$H143*'Base Data'!CG143</f>
        <v>0</v>
      </c>
      <c r="CH143" s="758">
        <f>$H143*'Base Data'!CH143</f>
        <v>0</v>
      </c>
      <c r="CI143" s="758">
        <f>$H143*'Base Data'!CI143</f>
        <v>0</v>
      </c>
      <c r="CJ143" s="758">
        <f>$H143*'Base Data'!CJ143</f>
        <v>0</v>
      </c>
      <c r="CK143" s="758">
        <f>$H143*'Base Data'!CK143</f>
        <v>0</v>
      </c>
      <c r="CL143" s="758">
        <f>$H143*'Base Data'!CL143</f>
        <v>0</v>
      </c>
      <c r="CM143" s="758">
        <f>$H143*'Base Data'!CM143</f>
        <v>0</v>
      </c>
      <c r="CN143" s="758">
        <f>$H143*'Base Data'!CN143</f>
        <v>0</v>
      </c>
      <c r="CO143" s="758">
        <f>$H143*'Base Data'!CO143</f>
        <v>0</v>
      </c>
      <c r="CP143" s="758">
        <f>$H143*'Base Data'!CP143</f>
        <v>0</v>
      </c>
      <c r="CQ143" s="758">
        <f>$H143*'Base Data'!CQ143</f>
        <v>0</v>
      </c>
      <c r="CR143" s="758">
        <f>$H143*'Base Data'!CR143</f>
        <v>0</v>
      </c>
      <c r="CS143" s="758">
        <f>$H143*'Base Data'!CS143</f>
        <v>0</v>
      </c>
      <c r="CT143" s="758">
        <f>$H143*'Base Data'!CT143</f>
        <v>0</v>
      </c>
      <c r="CU143" s="758">
        <f>$H143*'Base Data'!CU143</f>
        <v>0</v>
      </c>
      <c r="CV143" s="758">
        <f>$H143*'Base Data'!CV143</f>
        <v>0</v>
      </c>
      <c r="CW143" s="758">
        <f>$H143*'Base Data'!CW143</f>
        <v>0</v>
      </c>
      <c r="CX143" s="758">
        <f>$H143*'Base Data'!CX143</f>
        <v>0</v>
      </c>
      <c r="CY143" s="758">
        <f>$H143*'Base Data'!CY143</f>
        <v>0</v>
      </c>
      <c r="CZ143" s="758">
        <f>$H143*'Base Data'!CZ143</f>
        <v>0</v>
      </c>
      <c r="DA143" s="758">
        <f>$H143*'Base Data'!DA143</f>
        <v>0</v>
      </c>
      <c r="DB143" s="758">
        <f>$H143*'Base Data'!DB143</f>
        <v>0</v>
      </c>
      <c r="DC143" s="758">
        <f>$H143*'Base Data'!DC143</f>
        <v>0</v>
      </c>
      <c r="DD143" s="758">
        <f>$H143*'Base Data'!DD143</f>
        <v>0</v>
      </c>
      <c r="DE143" s="758">
        <f>$H143*'Base Data'!DE143</f>
        <v>0</v>
      </c>
      <c r="DF143" s="758">
        <f>$H143*'Base Data'!DF143</f>
        <v>0</v>
      </c>
      <c r="DG143" s="758">
        <f>$H143*'Base Data'!DG143</f>
        <v>0</v>
      </c>
      <c r="DH143" s="758">
        <f>$H143*'Base Data'!DH143</f>
        <v>0</v>
      </c>
      <c r="DI143" s="758">
        <f>$H143*'Base Data'!DI143</f>
        <v>0</v>
      </c>
      <c r="DJ143" s="758">
        <f>$H143*'Base Data'!DJ143</f>
        <v>0</v>
      </c>
      <c r="DK143" s="758">
        <f>$H143*'Base Data'!DK143</f>
        <v>0</v>
      </c>
      <c r="DL143" s="519">
        <f>$H143*'Base Data'!DL143</f>
        <v>0</v>
      </c>
      <c r="DM143" s="101"/>
      <c r="DN143" s="101"/>
      <c r="DO143" s="101"/>
      <c r="DP143" s="101"/>
      <c r="DQ143" s="101"/>
      <c r="DR143" s="101"/>
      <c r="DS143" s="101"/>
      <c r="DT143" s="101"/>
      <c r="DU143" s="101"/>
      <c r="DV143" s="101"/>
      <c r="DW143" s="101"/>
      <c r="DX143" s="101"/>
      <c r="DY143" s="101"/>
    </row>
    <row r="144" spans="1:129" s="256" customFormat="1" ht="22.15" customHeight="1">
      <c r="A144" s="207">
        <f>'LCR Weights'!N144</f>
        <v>1</v>
      </c>
      <c r="B144" s="207"/>
      <c r="C144" s="73"/>
      <c r="D144" s="795" t="s">
        <v>202</v>
      </c>
      <c r="E144" s="792" t="s">
        <v>203</v>
      </c>
      <c r="F144" s="215" t="s">
        <v>204</v>
      </c>
      <c r="G144" s="811">
        <f>'LCR Weights'!M144</f>
        <v>1</v>
      </c>
      <c r="H144" s="811">
        <f>IF(Metrics!$I$7="Reported weights",'LCR Weights'!H144,'LCR Weights'!K144)</f>
        <v>1</v>
      </c>
      <c r="I144" s="518"/>
      <c r="J144" s="1038">
        <f>IF('LCR Weights'!$N144=0,1,0)*('Base Data'!J144+'Base Data'!I144)*G144</f>
        <v>0</v>
      </c>
      <c r="K144" s="1039">
        <f>'LCR Weights'!$N144*($G144*('Base Data'!$I144+'Base Data'!$J144)/30)+($H144*'Base Data'!K144)</f>
        <v>0</v>
      </c>
      <c r="L144" s="1039">
        <f>'LCR Weights'!$N144*($G144*('Base Data'!$I144+'Base Data'!$J144)/30)+($H144*'Base Data'!L144)</f>
        <v>0</v>
      </c>
      <c r="M144" s="1039">
        <f>'LCR Weights'!$N144*($G144*('Base Data'!$I144+'Base Data'!$J144)/30)+($H144*'Base Data'!M144)</f>
        <v>0</v>
      </c>
      <c r="N144" s="1039">
        <f>'LCR Weights'!$N144*($G144*('Base Data'!$I144+'Base Data'!$J144)/30)+($H144*'Base Data'!N144)</f>
        <v>0</v>
      </c>
      <c r="O144" s="1039">
        <f>'LCR Weights'!$N144*($G144*('Base Data'!$I144+'Base Data'!$J144)/30)+($H144*'Base Data'!O144)</f>
        <v>0</v>
      </c>
      <c r="P144" s="1039">
        <f>'LCR Weights'!$N144*($G144*('Base Data'!$I144+'Base Data'!$J144)/30)+($H144*'Base Data'!P144)</f>
        <v>0</v>
      </c>
      <c r="Q144" s="1039">
        <f>'LCR Weights'!$N144*($G144*('Base Data'!$I144+'Base Data'!$J144)/30)+($H144*'Base Data'!Q144)</f>
        <v>0</v>
      </c>
      <c r="R144" s="1039">
        <f>'LCR Weights'!$N144*($G144*('Base Data'!$I144+'Base Data'!$J144)/30)+($H144*'Base Data'!R144)</f>
        <v>0</v>
      </c>
      <c r="S144" s="1039">
        <f>'LCR Weights'!$N144*($G144*('Base Data'!$I144+'Base Data'!$J144)/30)+($H144*'Base Data'!S144)</f>
        <v>0</v>
      </c>
      <c r="T144" s="1039">
        <f>'LCR Weights'!$N144*($G144*('Base Data'!$I144+'Base Data'!$J144)/30)+($H144*'Base Data'!T144)</f>
        <v>0</v>
      </c>
      <c r="U144" s="1039">
        <f>'LCR Weights'!$N144*($G144*('Base Data'!$I144+'Base Data'!$J144)/30)+($H144*'Base Data'!U144)</f>
        <v>0</v>
      </c>
      <c r="V144" s="1039">
        <f>'LCR Weights'!$N144*($G144*('Base Data'!$I144+'Base Data'!$J144)/30)+($H144*'Base Data'!V144)</f>
        <v>0</v>
      </c>
      <c r="W144" s="1039">
        <f>'LCR Weights'!$N144*($G144*('Base Data'!$I144+'Base Data'!$J144)/30)+($H144*'Base Data'!W144)</f>
        <v>0</v>
      </c>
      <c r="X144" s="1039">
        <f>'LCR Weights'!$N144*($G144*('Base Data'!$I144+'Base Data'!$J144)/30)+($H144*'Base Data'!X144)</f>
        <v>0</v>
      </c>
      <c r="Y144" s="1039">
        <f>'LCR Weights'!$N144*($G144*('Base Data'!$I144+'Base Data'!$J144)/30)+($H144*'Base Data'!Y144)</f>
        <v>0</v>
      </c>
      <c r="Z144" s="1039">
        <f>'LCR Weights'!$N144*($G144*('Base Data'!$I144+'Base Data'!$J144)/30)+($H144*'Base Data'!Z144)</f>
        <v>0</v>
      </c>
      <c r="AA144" s="1039">
        <f>'LCR Weights'!$N144*($G144*('Base Data'!$I144+'Base Data'!$J144)/30)+($H144*'Base Data'!AA144)</f>
        <v>0</v>
      </c>
      <c r="AB144" s="1039">
        <f>'LCR Weights'!$N144*($G144*('Base Data'!$I144+'Base Data'!$J144)/30)+($H144*'Base Data'!AB144)</f>
        <v>0</v>
      </c>
      <c r="AC144" s="1039">
        <f>'LCR Weights'!$N144*($G144*('Base Data'!$I144+'Base Data'!$J144)/30)+($H144*'Base Data'!AC144)</f>
        <v>0</v>
      </c>
      <c r="AD144" s="1039">
        <f>'LCR Weights'!$N144*($G144*('Base Data'!$I144+'Base Data'!$J144)/30)+($H144*'Base Data'!AD144)</f>
        <v>0</v>
      </c>
      <c r="AE144" s="1039">
        <f>'LCR Weights'!$N144*($G144*('Base Data'!$I144+'Base Data'!$J144)/30)+($H144*'Base Data'!AE144)</f>
        <v>0</v>
      </c>
      <c r="AF144" s="1039">
        <f>'LCR Weights'!$N144*($G144*('Base Data'!$I144+'Base Data'!$J144)/30)+($H144*'Base Data'!AF144)</f>
        <v>0</v>
      </c>
      <c r="AG144" s="1039">
        <f>'LCR Weights'!$N144*($G144*('Base Data'!$I144+'Base Data'!$J144)/30)+($H144*'Base Data'!AG144)</f>
        <v>0</v>
      </c>
      <c r="AH144" s="1039">
        <f>'LCR Weights'!$N144*($G144*('Base Data'!$I144+'Base Data'!$J144)/30)+($H144*'Base Data'!AH144)</f>
        <v>0</v>
      </c>
      <c r="AI144" s="1039">
        <f>'LCR Weights'!$N144*($G144*('Base Data'!$I144+'Base Data'!$J144)/30)+($H144*'Base Data'!AI144)</f>
        <v>0</v>
      </c>
      <c r="AJ144" s="1039">
        <f>'LCR Weights'!$N144*($G144*('Base Data'!$I144+'Base Data'!$J144)/30)+($H144*'Base Data'!AJ144)</f>
        <v>0</v>
      </c>
      <c r="AK144" s="1039">
        <f>'LCR Weights'!$N144*($G144*('Base Data'!$I144+'Base Data'!$J144)/30)+($H144*'Base Data'!AK144)</f>
        <v>0</v>
      </c>
      <c r="AL144" s="1039">
        <f>'LCR Weights'!$N144*($G144*('Base Data'!$I144+'Base Data'!$J144)/30)+($H144*'Base Data'!AL144)</f>
        <v>0</v>
      </c>
      <c r="AM144" s="1039">
        <f>'LCR Weights'!$N144*($G144*('Base Data'!$I144+'Base Data'!$J144)/30)+($H144*'Base Data'!AM144)</f>
        <v>0</v>
      </c>
      <c r="AN144" s="1039">
        <f>'LCR Weights'!$N144*($G144*('Base Data'!$I144+'Base Data'!$J144)/30)+($H144*'Base Data'!AN144)</f>
        <v>0</v>
      </c>
      <c r="AO144" s="1038">
        <f>$H144*'Base Data'!AO144</f>
        <v>0</v>
      </c>
      <c r="AP144" s="1038">
        <f>$H144*'Base Data'!AP144</f>
        <v>0</v>
      </c>
      <c r="AQ144" s="1038">
        <f>$H144*'Base Data'!AQ144</f>
        <v>0</v>
      </c>
      <c r="AR144" s="1038">
        <f>$H144*'Base Data'!AR144</f>
        <v>0</v>
      </c>
      <c r="AS144" s="1038">
        <f>$H144*'Base Data'!AS144</f>
        <v>0</v>
      </c>
      <c r="AT144" s="1038">
        <f>$H144*'Base Data'!AT144</f>
        <v>0</v>
      </c>
      <c r="AU144" s="1038">
        <f>$H144*'Base Data'!AU144</f>
        <v>0</v>
      </c>
      <c r="AV144" s="1038">
        <f>$H144*'Base Data'!AV144</f>
        <v>0</v>
      </c>
      <c r="AW144" s="1038">
        <f>$H144*'Base Data'!AW144</f>
        <v>0</v>
      </c>
      <c r="AX144" s="1038">
        <f>$H144*'Base Data'!AX144</f>
        <v>0</v>
      </c>
      <c r="AY144" s="1038">
        <f>$H144*'Base Data'!AY144</f>
        <v>0</v>
      </c>
      <c r="AZ144" s="1038">
        <f>$H144*'Base Data'!AZ144</f>
        <v>0</v>
      </c>
      <c r="BA144" s="1038">
        <f>$H144*'Base Data'!BA144</f>
        <v>0</v>
      </c>
      <c r="BB144" s="1038">
        <f>$H144*'Base Data'!BB144</f>
        <v>0</v>
      </c>
      <c r="BC144" s="1038">
        <f>$H144*'Base Data'!BC144</f>
        <v>0</v>
      </c>
      <c r="BD144" s="1038">
        <f>$H144*'Base Data'!BD144</f>
        <v>0</v>
      </c>
      <c r="BE144" s="1038">
        <f>$H144*'Base Data'!BE144</f>
        <v>0</v>
      </c>
      <c r="BF144" s="1038">
        <f>$H144*'Base Data'!BF144</f>
        <v>0</v>
      </c>
      <c r="BG144" s="1038">
        <f>$H144*'Base Data'!BG144</f>
        <v>0</v>
      </c>
      <c r="BH144" s="1038">
        <f>$H144*'Base Data'!BH144</f>
        <v>0</v>
      </c>
      <c r="BI144" s="1038">
        <f>$H144*'Base Data'!BI144</f>
        <v>0</v>
      </c>
      <c r="BJ144" s="1038">
        <f>$H144*'Base Data'!BJ144</f>
        <v>0</v>
      </c>
      <c r="BK144" s="1038">
        <f>$H144*'Base Data'!BK144</f>
        <v>0</v>
      </c>
      <c r="BL144" s="1038">
        <f>$H144*'Base Data'!BL144</f>
        <v>0</v>
      </c>
      <c r="BM144" s="1038">
        <f>$H144*'Base Data'!BM144</f>
        <v>0</v>
      </c>
      <c r="BN144" s="1038">
        <f>$H144*'Base Data'!BN144</f>
        <v>0</v>
      </c>
      <c r="BO144" s="1038">
        <f>$H144*'Base Data'!BO144</f>
        <v>0</v>
      </c>
      <c r="BP144" s="1038">
        <f>$H144*'Base Data'!BP144</f>
        <v>0</v>
      </c>
      <c r="BQ144" s="1038">
        <f>$H144*'Base Data'!BQ144</f>
        <v>0</v>
      </c>
      <c r="BR144" s="1038">
        <f>$H144*'Base Data'!BR144</f>
        <v>0</v>
      </c>
      <c r="BS144" s="1038">
        <f>$H144*'Base Data'!BS144</f>
        <v>0</v>
      </c>
      <c r="BT144" s="1038">
        <f>$H144*'Base Data'!BT144</f>
        <v>0</v>
      </c>
      <c r="BU144" s="1038">
        <f>$H144*'Base Data'!BU144</f>
        <v>0</v>
      </c>
      <c r="BV144" s="1038">
        <f>$H144*'Base Data'!BV144</f>
        <v>0</v>
      </c>
      <c r="BW144" s="1038">
        <f>$H144*'Base Data'!BW144</f>
        <v>0</v>
      </c>
      <c r="BX144" s="1038">
        <f>$H144*'Base Data'!BX144</f>
        <v>0</v>
      </c>
      <c r="BY144" s="1038">
        <f>$H144*'Base Data'!BY144</f>
        <v>0</v>
      </c>
      <c r="BZ144" s="1038">
        <f>$H144*'Base Data'!BZ144</f>
        <v>0</v>
      </c>
      <c r="CA144" s="1038">
        <f>$H144*'Base Data'!CA144</f>
        <v>0</v>
      </c>
      <c r="CB144" s="1038">
        <f>$H144*'Base Data'!CB144</f>
        <v>0</v>
      </c>
      <c r="CC144" s="1038">
        <f>$H144*'Base Data'!CC144</f>
        <v>0</v>
      </c>
      <c r="CD144" s="1038">
        <f>$H144*'Base Data'!CD144</f>
        <v>0</v>
      </c>
      <c r="CE144" s="1038">
        <f>$H144*'Base Data'!CE144</f>
        <v>0</v>
      </c>
      <c r="CF144" s="1038">
        <f>$H144*'Base Data'!CF144</f>
        <v>0</v>
      </c>
      <c r="CG144" s="1038">
        <f>$H144*'Base Data'!CG144</f>
        <v>0</v>
      </c>
      <c r="CH144" s="1038">
        <f>$H144*'Base Data'!CH144</f>
        <v>0</v>
      </c>
      <c r="CI144" s="1038">
        <f>$H144*'Base Data'!CI144</f>
        <v>0</v>
      </c>
      <c r="CJ144" s="1038">
        <f>$H144*'Base Data'!CJ144</f>
        <v>0</v>
      </c>
      <c r="CK144" s="1038">
        <f>$H144*'Base Data'!CK144</f>
        <v>0</v>
      </c>
      <c r="CL144" s="1038">
        <f>$H144*'Base Data'!CL144</f>
        <v>0</v>
      </c>
      <c r="CM144" s="1038">
        <f>$H144*'Base Data'!CM144</f>
        <v>0</v>
      </c>
      <c r="CN144" s="1038">
        <f>$H144*'Base Data'!CN144</f>
        <v>0</v>
      </c>
      <c r="CO144" s="1038">
        <f>$H144*'Base Data'!CO144</f>
        <v>0</v>
      </c>
      <c r="CP144" s="1038">
        <f>$H144*'Base Data'!CP144</f>
        <v>0</v>
      </c>
      <c r="CQ144" s="1038">
        <f>$H144*'Base Data'!CQ144</f>
        <v>0</v>
      </c>
      <c r="CR144" s="1038">
        <f>$H144*'Base Data'!CR144</f>
        <v>0</v>
      </c>
      <c r="CS144" s="1038">
        <f>$H144*'Base Data'!CS144</f>
        <v>0</v>
      </c>
      <c r="CT144" s="1038">
        <f>$H144*'Base Data'!CT144</f>
        <v>0</v>
      </c>
      <c r="CU144" s="1038">
        <f>$H144*'Base Data'!CU144</f>
        <v>0</v>
      </c>
      <c r="CV144" s="1038">
        <f>$H144*'Base Data'!CV144</f>
        <v>0</v>
      </c>
      <c r="CW144" s="1038">
        <f>$H144*'Base Data'!CW144</f>
        <v>0</v>
      </c>
      <c r="CX144" s="1038">
        <f>$H144*'Base Data'!CX144</f>
        <v>0</v>
      </c>
      <c r="CY144" s="1038">
        <f>$H144*'Base Data'!CY144</f>
        <v>0</v>
      </c>
      <c r="CZ144" s="1038">
        <f>$H144*'Base Data'!CZ144</f>
        <v>0</v>
      </c>
      <c r="DA144" s="1038">
        <f>$H144*'Base Data'!DA144</f>
        <v>0</v>
      </c>
      <c r="DB144" s="1038">
        <f>$H144*'Base Data'!DB144</f>
        <v>0</v>
      </c>
      <c r="DC144" s="1038">
        <f>$H144*'Base Data'!DC144</f>
        <v>0</v>
      </c>
      <c r="DD144" s="1038">
        <f>$H144*'Base Data'!DD144</f>
        <v>0</v>
      </c>
      <c r="DE144" s="1038">
        <f>$H144*'Base Data'!DE144</f>
        <v>0</v>
      </c>
      <c r="DF144" s="1038">
        <f>$H144*'Base Data'!DF144</f>
        <v>0</v>
      </c>
      <c r="DG144" s="1038">
        <f>$H144*'Base Data'!DG144</f>
        <v>0</v>
      </c>
      <c r="DH144" s="1038">
        <f>$H144*'Base Data'!DH144</f>
        <v>0</v>
      </c>
      <c r="DI144" s="1038">
        <f>$H144*'Base Data'!DI144</f>
        <v>0</v>
      </c>
      <c r="DJ144" s="1038">
        <f>$H144*'Base Data'!DJ144</f>
        <v>0</v>
      </c>
      <c r="DK144" s="1038">
        <f>$H144*'Base Data'!DK144</f>
        <v>0</v>
      </c>
      <c r="DL144" s="1043">
        <f>$H144*'Base Data'!DL144</f>
        <v>0</v>
      </c>
      <c r="DM144" s="101"/>
      <c r="DN144" s="101"/>
      <c r="DO144" s="101"/>
      <c r="DP144" s="101"/>
      <c r="DQ144" s="101"/>
      <c r="DR144" s="101"/>
      <c r="DS144" s="101"/>
      <c r="DT144" s="101"/>
      <c r="DU144" s="101"/>
      <c r="DV144" s="101"/>
      <c r="DW144" s="101"/>
      <c r="DX144" s="101"/>
      <c r="DY144" s="101"/>
    </row>
    <row r="145" spans="1:129" s="256" customFormat="1" ht="19.149999999999999" customHeight="1">
      <c r="A145" s="207">
        <f>'LCR Weights'!N145</f>
        <v>0</v>
      </c>
      <c r="B145" s="207"/>
      <c r="C145" s="73"/>
      <c r="D145" s="795" t="s">
        <v>205</v>
      </c>
      <c r="E145" s="792" t="s">
        <v>206</v>
      </c>
      <c r="F145" s="208" t="s">
        <v>970</v>
      </c>
      <c r="G145" s="1035">
        <f>'LCR Weights'!M145</f>
        <v>0</v>
      </c>
      <c r="H145" s="1035">
        <f>IF(Metrics!$I$7="Reported weights",'LCR Weights'!H145,'LCR Weights'!K145)</f>
        <v>0</v>
      </c>
      <c r="I145" s="518"/>
      <c r="J145" s="758">
        <f>SUM(J89,J111,J127,J138:J144)</f>
        <v>0</v>
      </c>
      <c r="K145" s="758">
        <f t="shared" ref="K145:BV145" si="260">SUM(K89,K111,K127,K138:K144)</f>
        <v>0</v>
      </c>
      <c r="L145" s="758">
        <f t="shared" si="260"/>
        <v>0</v>
      </c>
      <c r="M145" s="758">
        <f t="shared" si="260"/>
        <v>0</v>
      </c>
      <c r="N145" s="758">
        <f t="shared" si="260"/>
        <v>0</v>
      </c>
      <c r="O145" s="758">
        <f t="shared" si="260"/>
        <v>0</v>
      </c>
      <c r="P145" s="758">
        <f t="shared" si="260"/>
        <v>0</v>
      </c>
      <c r="Q145" s="758">
        <f t="shared" si="260"/>
        <v>0</v>
      </c>
      <c r="R145" s="758">
        <f t="shared" si="260"/>
        <v>0</v>
      </c>
      <c r="S145" s="758">
        <f t="shared" si="260"/>
        <v>0</v>
      </c>
      <c r="T145" s="758">
        <f t="shared" si="260"/>
        <v>0</v>
      </c>
      <c r="U145" s="758">
        <f t="shared" si="260"/>
        <v>0</v>
      </c>
      <c r="V145" s="758">
        <f t="shared" si="260"/>
        <v>0</v>
      </c>
      <c r="W145" s="758">
        <f t="shared" si="260"/>
        <v>0</v>
      </c>
      <c r="X145" s="758">
        <f t="shared" si="260"/>
        <v>0</v>
      </c>
      <c r="Y145" s="758">
        <f t="shared" si="260"/>
        <v>0</v>
      </c>
      <c r="Z145" s="758">
        <f t="shared" si="260"/>
        <v>0</v>
      </c>
      <c r="AA145" s="758">
        <f t="shared" si="260"/>
        <v>0</v>
      </c>
      <c r="AB145" s="758">
        <f t="shared" si="260"/>
        <v>0</v>
      </c>
      <c r="AC145" s="758">
        <f t="shared" si="260"/>
        <v>0</v>
      </c>
      <c r="AD145" s="758">
        <f t="shared" si="260"/>
        <v>0</v>
      </c>
      <c r="AE145" s="758">
        <f t="shared" si="260"/>
        <v>0</v>
      </c>
      <c r="AF145" s="758">
        <f t="shared" si="260"/>
        <v>0</v>
      </c>
      <c r="AG145" s="758">
        <f t="shared" si="260"/>
        <v>0</v>
      </c>
      <c r="AH145" s="758">
        <f t="shared" si="260"/>
        <v>0</v>
      </c>
      <c r="AI145" s="758">
        <f t="shared" si="260"/>
        <v>0</v>
      </c>
      <c r="AJ145" s="758">
        <f t="shared" si="260"/>
        <v>0</v>
      </c>
      <c r="AK145" s="758">
        <f t="shared" si="260"/>
        <v>0</v>
      </c>
      <c r="AL145" s="758">
        <f t="shared" si="260"/>
        <v>0</v>
      </c>
      <c r="AM145" s="758">
        <f t="shared" si="260"/>
        <v>0</v>
      </c>
      <c r="AN145" s="758">
        <f t="shared" si="260"/>
        <v>0</v>
      </c>
      <c r="AO145" s="758">
        <f t="shared" si="260"/>
        <v>0</v>
      </c>
      <c r="AP145" s="758">
        <f t="shared" si="260"/>
        <v>0</v>
      </c>
      <c r="AQ145" s="758">
        <f t="shared" si="260"/>
        <v>0</v>
      </c>
      <c r="AR145" s="758">
        <f t="shared" si="260"/>
        <v>0</v>
      </c>
      <c r="AS145" s="758">
        <f t="shared" si="260"/>
        <v>0</v>
      </c>
      <c r="AT145" s="758">
        <f t="shared" si="260"/>
        <v>0</v>
      </c>
      <c r="AU145" s="758">
        <f t="shared" si="260"/>
        <v>0</v>
      </c>
      <c r="AV145" s="758">
        <f t="shared" si="260"/>
        <v>0</v>
      </c>
      <c r="AW145" s="758">
        <f t="shared" si="260"/>
        <v>0</v>
      </c>
      <c r="AX145" s="758">
        <f t="shared" si="260"/>
        <v>0</v>
      </c>
      <c r="AY145" s="758">
        <f t="shared" si="260"/>
        <v>0</v>
      </c>
      <c r="AZ145" s="758">
        <f t="shared" si="260"/>
        <v>0</v>
      </c>
      <c r="BA145" s="758">
        <f t="shared" si="260"/>
        <v>0</v>
      </c>
      <c r="BB145" s="758">
        <f t="shared" si="260"/>
        <v>0</v>
      </c>
      <c r="BC145" s="758">
        <f t="shared" si="260"/>
        <v>0</v>
      </c>
      <c r="BD145" s="758">
        <f t="shared" si="260"/>
        <v>0</v>
      </c>
      <c r="BE145" s="758">
        <f t="shared" si="260"/>
        <v>0</v>
      </c>
      <c r="BF145" s="758">
        <f t="shared" si="260"/>
        <v>0</v>
      </c>
      <c r="BG145" s="758">
        <f t="shared" si="260"/>
        <v>0</v>
      </c>
      <c r="BH145" s="758">
        <f t="shared" si="260"/>
        <v>0</v>
      </c>
      <c r="BI145" s="758">
        <f t="shared" si="260"/>
        <v>0</v>
      </c>
      <c r="BJ145" s="758">
        <f t="shared" si="260"/>
        <v>0</v>
      </c>
      <c r="BK145" s="758">
        <f t="shared" si="260"/>
        <v>0</v>
      </c>
      <c r="BL145" s="758">
        <f t="shared" si="260"/>
        <v>0</v>
      </c>
      <c r="BM145" s="758">
        <f t="shared" si="260"/>
        <v>0</v>
      </c>
      <c r="BN145" s="758">
        <f t="shared" si="260"/>
        <v>0</v>
      </c>
      <c r="BO145" s="758">
        <f t="shared" si="260"/>
        <v>0</v>
      </c>
      <c r="BP145" s="758">
        <f t="shared" si="260"/>
        <v>0</v>
      </c>
      <c r="BQ145" s="758">
        <f t="shared" si="260"/>
        <v>0</v>
      </c>
      <c r="BR145" s="758">
        <f t="shared" si="260"/>
        <v>0</v>
      </c>
      <c r="BS145" s="758">
        <f t="shared" si="260"/>
        <v>0</v>
      </c>
      <c r="BT145" s="758">
        <f t="shared" si="260"/>
        <v>0</v>
      </c>
      <c r="BU145" s="758">
        <f t="shared" si="260"/>
        <v>0</v>
      </c>
      <c r="BV145" s="758">
        <f t="shared" si="260"/>
        <v>0</v>
      </c>
      <c r="BW145" s="758">
        <f t="shared" ref="BW145:DL145" si="261">SUM(BW89,BW111,BW127,BW138:BW144)</f>
        <v>0</v>
      </c>
      <c r="BX145" s="758">
        <f t="shared" si="261"/>
        <v>0</v>
      </c>
      <c r="BY145" s="758">
        <f t="shared" si="261"/>
        <v>0</v>
      </c>
      <c r="BZ145" s="758">
        <f t="shared" si="261"/>
        <v>0</v>
      </c>
      <c r="CA145" s="758">
        <f t="shared" si="261"/>
        <v>0</v>
      </c>
      <c r="CB145" s="758">
        <f t="shared" si="261"/>
        <v>0</v>
      </c>
      <c r="CC145" s="758">
        <f t="shared" si="261"/>
        <v>0</v>
      </c>
      <c r="CD145" s="758">
        <f t="shared" si="261"/>
        <v>0</v>
      </c>
      <c r="CE145" s="758">
        <f t="shared" si="261"/>
        <v>0</v>
      </c>
      <c r="CF145" s="758">
        <f t="shared" si="261"/>
        <v>0</v>
      </c>
      <c r="CG145" s="758">
        <f t="shared" si="261"/>
        <v>0</v>
      </c>
      <c r="CH145" s="758">
        <f t="shared" si="261"/>
        <v>0</v>
      </c>
      <c r="CI145" s="758">
        <f t="shared" si="261"/>
        <v>0</v>
      </c>
      <c r="CJ145" s="758">
        <f t="shared" si="261"/>
        <v>0</v>
      </c>
      <c r="CK145" s="758">
        <f t="shared" si="261"/>
        <v>0</v>
      </c>
      <c r="CL145" s="758">
        <f t="shared" si="261"/>
        <v>0</v>
      </c>
      <c r="CM145" s="758">
        <f t="shared" si="261"/>
        <v>0</v>
      </c>
      <c r="CN145" s="758">
        <f t="shared" si="261"/>
        <v>0</v>
      </c>
      <c r="CO145" s="758">
        <f t="shared" si="261"/>
        <v>0</v>
      </c>
      <c r="CP145" s="758">
        <f t="shared" si="261"/>
        <v>0</v>
      </c>
      <c r="CQ145" s="758">
        <f t="shared" si="261"/>
        <v>0</v>
      </c>
      <c r="CR145" s="758">
        <f t="shared" si="261"/>
        <v>0</v>
      </c>
      <c r="CS145" s="758">
        <f t="shared" si="261"/>
        <v>0</v>
      </c>
      <c r="CT145" s="758">
        <f t="shared" si="261"/>
        <v>0</v>
      </c>
      <c r="CU145" s="758">
        <f t="shared" si="261"/>
        <v>0</v>
      </c>
      <c r="CV145" s="758">
        <f t="shared" si="261"/>
        <v>0</v>
      </c>
      <c r="CW145" s="758">
        <f t="shared" si="261"/>
        <v>0</v>
      </c>
      <c r="CX145" s="758">
        <f t="shared" si="261"/>
        <v>0</v>
      </c>
      <c r="CY145" s="758">
        <f t="shared" si="261"/>
        <v>0</v>
      </c>
      <c r="CZ145" s="758">
        <f t="shared" si="261"/>
        <v>0</v>
      </c>
      <c r="DA145" s="758">
        <f t="shared" si="261"/>
        <v>0</v>
      </c>
      <c r="DB145" s="758">
        <f t="shared" si="261"/>
        <v>0</v>
      </c>
      <c r="DC145" s="758">
        <f t="shared" si="261"/>
        <v>0</v>
      </c>
      <c r="DD145" s="758">
        <f t="shared" si="261"/>
        <v>0</v>
      </c>
      <c r="DE145" s="758">
        <f t="shared" si="261"/>
        <v>0</v>
      </c>
      <c r="DF145" s="758">
        <f t="shared" si="261"/>
        <v>0</v>
      </c>
      <c r="DG145" s="758">
        <f t="shared" si="261"/>
        <v>0</v>
      </c>
      <c r="DH145" s="758">
        <f t="shared" si="261"/>
        <v>0</v>
      </c>
      <c r="DI145" s="758">
        <f t="shared" si="261"/>
        <v>0</v>
      </c>
      <c r="DJ145" s="758">
        <f t="shared" si="261"/>
        <v>0</v>
      </c>
      <c r="DK145" s="758">
        <f t="shared" si="261"/>
        <v>0</v>
      </c>
      <c r="DL145" s="519">
        <f t="shared" si="261"/>
        <v>0</v>
      </c>
      <c r="DM145" s="101"/>
      <c r="DN145" s="101"/>
      <c r="DO145" s="101"/>
      <c r="DP145" s="101"/>
      <c r="DQ145" s="101"/>
      <c r="DR145" s="101"/>
      <c r="DS145" s="101"/>
      <c r="DT145" s="101"/>
      <c r="DU145" s="101"/>
      <c r="DV145" s="101"/>
      <c r="DW145" s="101"/>
      <c r="DX145" s="101"/>
      <c r="DY145" s="101"/>
    </row>
    <row r="146" spans="1:129" s="256" customFormat="1" ht="21" customHeight="1">
      <c r="A146" s="207">
        <f>'LCR Weights'!N146</f>
        <v>0</v>
      </c>
      <c r="B146" s="207"/>
      <c r="C146" s="73"/>
      <c r="D146" s="795" t="s">
        <v>208</v>
      </c>
      <c r="E146" s="792" t="s">
        <v>209</v>
      </c>
      <c r="F146" s="208" t="s">
        <v>971</v>
      </c>
      <c r="G146" s="1035">
        <f>'LCR Weights'!M146</f>
        <v>0</v>
      </c>
      <c r="H146" s="1035">
        <f>IF(Metrics!$I$7="Reported weights",'LCR Weights'!H146,'LCR Weights'!K146)</f>
        <v>0</v>
      </c>
      <c r="I146" s="518"/>
      <c r="J146" s="758">
        <f>J86+J145</f>
        <v>0</v>
      </c>
      <c r="K146" s="758">
        <f>K86+K145</f>
        <v>0</v>
      </c>
      <c r="L146" s="758">
        <f t="shared" ref="L146:BW146" si="262">L86+L145</f>
        <v>0</v>
      </c>
      <c r="M146" s="758">
        <f t="shared" si="262"/>
        <v>0</v>
      </c>
      <c r="N146" s="758">
        <f t="shared" si="262"/>
        <v>0</v>
      </c>
      <c r="O146" s="758">
        <f t="shared" si="262"/>
        <v>0</v>
      </c>
      <c r="P146" s="758">
        <f t="shared" si="262"/>
        <v>0</v>
      </c>
      <c r="Q146" s="758">
        <f t="shared" si="262"/>
        <v>0</v>
      </c>
      <c r="R146" s="758">
        <f t="shared" si="262"/>
        <v>0</v>
      </c>
      <c r="S146" s="758">
        <f t="shared" si="262"/>
        <v>0</v>
      </c>
      <c r="T146" s="758">
        <f t="shared" si="262"/>
        <v>0</v>
      </c>
      <c r="U146" s="758">
        <f t="shared" si="262"/>
        <v>0</v>
      </c>
      <c r="V146" s="758">
        <f t="shared" si="262"/>
        <v>0</v>
      </c>
      <c r="W146" s="758">
        <f t="shared" si="262"/>
        <v>0</v>
      </c>
      <c r="X146" s="758">
        <f t="shared" si="262"/>
        <v>0</v>
      </c>
      <c r="Y146" s="758">
        <f t="shared" si="262"/>
        <v>0</v>
      </c>
      <c r="Z146" s="758">
        <f t="shared" si="262"/>
        <v>0</v>
      </c>
      <c r="AA146" s="758">
        <f t="shared" si="262"/>
        <v>0</v>
      </c>
      <c r="AB146" s="758">
        <f t="shared" si="262"/>
        <v>0</v>
      </c>
      <c r="AC146" s="758">
        <f t="shared" si="262"/>
        <v>0</v>
      </c>
      <c r="AD146" s="758">
        <f t="shared" si="262"/>
        <v>0</v>
      </c>
      <c r="AE146" s="758">
        <f t="shared" si="262"/>
        <v>0</v>
      </c>
      <c r="AF146" s="758">
        <f t="shared" si="262"/>
        <v>0</v>
      </c>
      <c r="AG146" s="758">
        <f t="shared" si="262"/>
        <v>0</v>
      </c>
      <c r="AH146" s="758">
        <f t="shared" si="262"/>
        <v>0</v>
      </c>
      <c r="AI146" s="758">
        <f t="shared" si="262"/>
        <v>0</v>
      </c>
      <c r="AJ146" s="758">
        <f t="shared" si="262"/>
        <v>0</v>
      </c>
      <c r="AK146" s="758">
        <f t="shared" si="262"/>
        <v>0</v>
      </c>
      <c r="AL146" s="758">
        <f t="shared" si="262"/>
        <v>0</v>
      </c>
      <c r="AM146" s="758">
        <f t="shared" si="262"/>
        <v>0</v>
      </c>
      <c r="AN146" s="758">
        <f t="shared" si="262"/>
        <v>0</v>
      </c>
      <c r="AO146" s="758">
        <f t="shared" si="262"/>
        <v>0</v>
      </c>
      <c r="AP146" s="758">
        <f t="shared" si="262"/>
        <v>0</v>
      </c>
      <c r="AQ146" s="758">
        <f t="shared" si="262"/>
        <v>0</v>
      </c>
      <c r="AR146" s="758">
        <f t="shared" si="262"/>
        <v>0</v>
      </c>
      <c r="AS146" s="758">
        <f t="shared" si="262"/>
        <v>0</v>
      </c>
      <c r="AT146" s="758">
        <f t="shared" si="262"/>
        <v>0</v>
      </c>
      <c r="AU146" s="758">
        <f t="shared" si="262"/>
        <v>0</v>
      </c>
      <c r="AV146" s="758">
        <f t="shared" si="262"/>
        <v>0</v>
      </c>
      <c r="AW146" s="758">
        <f t="shared" si="262"/>
        <v>0</v>
      </c>
      <c r="AX146" s="758">
        <f t="shared" si="262"/>
        <v>0</v>
      </c>
      <c r="AY146" s="758">
        <f t="shared" si="262"/>
        <v>0</v>
      </c>
      <c r="AZ146" s="758">
        <f t="shared" si="262"/>
        <v>0</v>
      </c>
      <c r="BA146" s="758">
        <f t="shared" si="262"/>
        <v>0</v>
      </c>
      <c r="BB146" s="758">
        <f t="shared" si="262"/>
        <v>0</v>
      </c>
      <c r="BC146" s="758">
        <f t="shared" si="262"/>
        <v>0</v>
      </c>
      <c r="BD146" s="758">
        <f t="shared" si="262"/>
        <v>0</v>
      </c>
      <c r="BE146" s="758">
        <f t="shared" si="262"/>
        <v>0</v>
      </c>
      <c r="BF146" s="758">
        <f t="shared" si="262"/>
        <v>0</v>
      </c>
      <c r="BG146" s="758">
        <f t="shared" si="262"/>
        <v>0</v>
      </c>
      <c r="BH146" s="758">
        <f t="shared" si="262"/>
        <v>0</v>
      </c>
      <c r="BI146" s="758">
        <f t="shared" si="262"/>
        <v>0</v>
      </c>
      <c r="BJ146" s="758">
        <f t="shared" si="262"/>
        <v>0</v>
      </c>
      <c r="BK146" s="758">
        <f t="shared" si="262"/>
        <v>0</v>
      </c>
      <c r="BL146" s="758">
        <f t="shared" si="262"/>
        <v>0</v>
      </c>
      <c r="BM146" s="758">
        <f t="shared" si="262"/>
        <v>0</v>
      </c>
      <c r="BN146" s="758">
        <f t="shared" si="262"/>
        <v>0</v>
      </c>
      <c r="BO146" s="758">
        <f t="shared" si="262"/>
        <v>0</v>
      </c>
      <c r="BP146" s="758">
        <f t="shared" si="262"/>
        <v>0</v>
      </c>
      <c r="BQ146" s="758">
        <f t="shared" si="262"/>
        <v>0</v>
      </c>
      <c r="BR146" s="758">
        <f t="shared" si="262"/>
        <v>0</v>
      </c>
      <c r="BS146" s="758">
        <f t="shared" si="262"/>
        <v>0</v>
      </c>
      <c r="BT146" s="758">
        <f t="shared" si="262"/>
        <v>0</v>
      </c>
      <c r="BU146" s="758">
        <f t="shared" si="262"/>
        <v>0</v>
      </c>
      <c r="BV146" s="758">
        <f t="shared" si="262"/>
        <v>0</v>
      </c>
      <c r="BW146" s="758">
        <f t="shared" si="262"/>
        <v>0</v>
      </c>
      <c r="BX146" s="758">
        <f t="shared" ref="BX146:DL146" si="263">BX86+BX145</f>
        <v>0</v>
      </c>
      <c r="BY146" s="758">
        <f t="shared" si="263"/>
        <v>0</v>
      </c>
      <c r="BZ146" s="758">
        <f t="shared" si="263"/>
        <v>0</v>
      </c>
      <c r="CA146" s="758">
        <f t="shared" si="263"/>
        <v>0</v>
      </c>
      <c r="CB146" s="758">
        <f t="shared" si="263"/>
        <v>0</v>
      </c>
      <c r="CC146" s="758">
        <f t="shared" si="263"/>
        <v>0</v>
      </c>
      <c r="CD146" s="758">
        <f t="shared" si="263"/>
        <v>0</v>
      </c>
      <c r="CE146" s="758">
        <f t="shared" si="263"/>
        <v>0</v>
      </c>
      <c r="CF146" s="758">
        <f t="shared" si="263"/>
        <v>0</v>
      </c>
      <c r="CG146" s="758">
        <f t="shared" si="263"/>
        <v>0</v>
      </c>
      <c r="CH146" s="758">
        <f t="shared" si="263"/>
        <v>0</v>
      </c>
      <c r="CI146" s="758">
        <f t="shared" si="263"/>
        <v>0</v>
      </c>
      <c r="CJ146" s="758">
        <f t="shared" si="263"/>
        <v>0</v>
      </c>
      <c r="CK146" s="758">
        <f t="shared" si="263"/>
        <v>0</v>
      </c>
      <c r="CL146" s="758">
        <f t="shared" si="263"/>
        <v>0</v>
      </c>
      <c r="CM146" s="758">
        <f t="shared" si="263"/>
        <v>0</v>
      </c>
      <c r="CN146" s="758">
        <f t="shared" si="263"/>
        <v>0</v>
      </c>
      <c r="CO146" s="758">
        <f t="shared" si="263"/>
        <v>0</v>
      </c>
      <c r="CP146" s="758">
        <f t="shared" si="263"/>
        <v>0</v>
      </c>
      <c r="CQ146" s="758">
        <f t="shared" si="263"/>
        <v>0</v>
      </c>
      <c r="CR146" s="758">
        <f t="shared" si="263"/>
        <v>0</v>
      </c>
      <c r="CS146" s="758">
        <f t="shared" si="263"/>
        <v>0</v>
      </c>
      <c r="CT146" s="758">
        <f t="shared" si="263"/>
        <v>0</v>
      </c>
      <c r="CU146" s="758">
        <f t="shared" si="263"/>
        <v>0</v>
      </c>
      <c r="CV146" s="758">
        <f t="shared" si="263"/>
        <v>0</v>
      </c>
      <c r="CW146" s="758">
        <f t="shared" si="263"/>
        <v>0</v>
      </c>
      <c r="CX146" s="758">
        <f t="shared" si="263"/>
        <v>0</v>
      </c>
      <c r="CY146" s="758">
        <f t="shared" si="263"/>
        <v>0</v>
      </c>
      <c r="CZ146" s="758">
        <f t="shared" si="263"/>
        <v>0</v>
      </c>
      <c r="DA146" s="758">
        <f t="shared" si="263"/>
        <v>0</v>
      </c>
      <c r="DB146" s="758">
        <f t="shared" si="263"/>
        <v>0</v>
      </c>
      <c r="DC146" s="758">
        <f t="shared" si="263"/>
        <v>0</v>
      </c>
      <c r="DD146" s="758">
        <f t="shared" si="263"/>
        <v>0</v>
      </c>
      <c r="DE146" s="758">
        <f t="shared" si="263"/>
        <v>0</v>
      </c>
      <c r="DF146" s="758">
        <f t="shared" si="263"/>
        <v>0</v>
      </c>
      <c r="DG146" s="758">
        <f t="shared" si="263"/>
        <v>0</v>
      </c>
      <c r="DH146" s="758">
        <f t="shared" si="263"/>
        <v>0</v>
      </c>
      <c r="DI146" s="758">
        <f t="shared" si="263"/>
        <v>0</v>
      </c>
      <c r="DJ146" s="758">
        <f t="shared" si="263"/>
        <v>0</v>
      </c>
      <c r="DK146" s="758">
        <f t="shared" si="263"/>
        <v>0</v>
      </c>
      <c r="DL146" s="519">
        <f t="shared" si="263"/>
        <v>0</v>
      </c>
      <c r="DM146" s="101"/>
      <c r="DN146" s="101"/>
      <c r="DO146" s="101"/>
      <c r="DP146" s="101"/>
      <c r="DQ146" s="101"/>
      <c r="DR146" s="101"/>
      <c r="DS146" s="101"/>
      <c r="DT146" s="101"/>
      <c r="DU146" s="101"/>
      <c r="DV146" s="101"/>
      <c r="DW146" s="101"/>
      <c r="DX146" s="101"/>
      <c r="DY146" s="101"/>
    </row>
    <row r="147" spans="1:129" s="256" customFormat="1" ht="19.899999999999999" customHeight="1">
      <c r="A147" s="207">
        <f>'LCR Weights'!N147</f>
        <v>0</v>
      </c>
      <c r="B147" s="207"/>
      <c r="C147" s="73"/>
      <c r="D147" s="795" t="s">
        <v>211</v>
      </c>
      <c r="E147" s="792" t="s">
        <v>212</v>
      </c>
      <c r="F147" s="208" t="s">
        <v>213</v>
      </c>
      <c r="G147" s="1035">
        <f>'LCR Weights'!M147</f>
        <v>0</v>
      </c>
      <c r="H147" s="1035">
        <f>IF(Metrics!$I$7="Reported weights",'LCR Weights'!H147,'LCR Weights'!K147)</f>
        <v>0</v>
      </c>
      <c r="I147" s="531"/>
      <c r="J147" s="532">
        <f>J146</f>
        <v>0</v>
      </c>
      <c r="K147" s="532">
        <f>J147+K146</f>
        <v>0</v>
      </c>
      <c r="L147" s="532">
        <f t="shared" ref="L147:BW147" si="264">K147+L146</f>
        <v>0</v>
      </c>
      <c r="M147" s="532">
        <f t="shared" si="264"/>
        <v>0</v>
      </c>
      <c r="N147" s="532">
        <f t="shared" si="264"/>
        <v>0</v>
      </c>
      <c r="O147" s="532">
        <f t="shared" si="264"/>
        <v>0</v>
      </c>
      <c r="P147" s="532">
        <f t="shared" si="264"/>
        <v>0</v>
      </c>
      <c r="Q147" s="532">
        <f t="shared" si="264"/>
        <v>0</v>
      </c>
      <c r="R147" s="532">
        <f t="shared" si="264"/>
        <v>0</v>
      </c>
      <c r="S147" s="532">
        <f t="shared" si="264"/>
        <v>0</v>
      </c>
      <c r="T147" s="532">
        <f t="shared" si="264"/>
        <v>0</v>
      </c>
      <c r="U147" s="532">
        <f t="shared" si="264"/>
        <v>0</v>
      </c>
      <c r="V147" s="532">
        <f t="shared" si="264"/>
        <v>0</v>
      </c>
      <c r="W147" s="532">
        <f t="shared" si="264"/>
        <v>0</v>
      </c>
      <c r="X147" s="532">
        <f t="shared" si="264"/>
        <v>0</v>
      </c>
      <c r="Y147" s="532">
        <f t="shared" si="264"/>
        <v>0</v>
      </c>
      <c r="Z147" s="532">
        <f t="shared" si="264"/>
        <v>0</v>
      </c>
      <c r="AA147" s="532">
        <f t="shared" si="264"/>
        <v>0</v>
      </c>
      <c r="AB147" s="532">
        <f t="shared" si="264"/>
        <v>0</v>
      </c>
      <c r="AC147" s="532">
        <f t="shared" si="264"/>
        <v>0</v>
      </c>
      <c r="AD147" s="532">
        <f t="shared" si="264"/>
        <v>0</v>
      </c>
      <c r="AE147" s="532">
        <f t="shared" si="264"/>
        <v>0</v>
      </c>
      <c r="AF147" s="532">
        <f t="shared" si="264"/>
        <v>0</v>
      </c>
      <c r="AG147" s="532">
        <f t="shared" si="264"/>
        <v>0</v>
      </c>
      <c r="AH147" s="532">
        <f t="shared" si="264"/>
        <v>0</v>
      </c>
      <c r="AI147" s="532">
        <f t="shared" si="264"/>
        <v>0</v>
      </c>
      <c r="AJ147" s="532">
        <f t="shared" si="264"/>
        <v>0</v>
      </c>
      <c r="AK147" s="532">
        <f t="shared" si="264"/>
        <v>0</v>
      </c>
      <c r="AL147" s="532">
        <f t="shared" si="264"/>
        <v>0</v>
      </c>
      <c r="AM147" s="532">
        <f t="shared" si="264"/>
        <v>0</v>
      </c>
      <c r="AN147" s="532">
        <f t="shared" si="264"/>
        <v>0</v>
      </c>
      <c r="AO147" s="532">
        <f t="shared" si="264"/>
        <v>0</v>
      </c>
      <c r="AP147" s="532">
        <f t="shared" si="264"/>
        <v>0</v>
      </c>
      <c r="AQ147" s="532">
        <f t="shared" si="264"/>
        <v>0</v>
      </c>
      <c r="AR147" s="532">
        <f t="shared" si="264"/>
        <v>0</v>
      </c>
      <c r="AS147" s="532">
        <f t="shared" si="264"/>
        <v>0</v>
      </c>
      <c r="AT147" s="532">
        <f t="shared" si="264"/>
        <v>0</v>
      </c>
      <c r="AU147" s="532">
        <f t="shared" si="264"/>
        <v>0</v>
      </c>
      <c r="AV147" s="532">
        <f t="shared" si="264"/>
        <v>0</v>
      </c>
      <c r="AW147" s="532">
        <f t="shared" si="264"/>
        <v>0</v>
      </c>
      <c r="AX147" s="532">
        <f t="shared" si="264"/>
        <v>0</v>
      </c>
      <c r="AY147" s="532">
        <f t="shared" si="264"/>
        <v>0</v>
      </c>
      <c r="AZ147" s="532">
        <f t="shared" si="264"/>
        <v>0</v>
      </c>
      <c r="BA147" s="532">
        <f t="shared" si="264"/>
        <v>0</v>
      </c>
      <c r="BB147" s="532">
        <f t="shared" si="264"/>
        <v>0</v>
      </c>
      <c r="BC147" s="532">
        <f t="shared" si="264"/>
        <v>0</v>
      </c>
      <c r="BD147" s="532">
        <f t="shared" si="264"/>
        <v>0</v>
      </c>
      <c r="BE147" s="532">
        <f t="shared" si="264"/>
        <v>0</v>
      </c>
      <c r="BF147" s="532">
        <f t="shared" si="264"/>
        <v>0</v>
      </c>
      <c r="BG147" s="532">
        <f t="shared" si="264"/>
        <v>0</v>
      </c>
      <c r="BH147" s="532">
        <f t="shared" si="264"/>
        <v>0</v>
      </c>
      <c r="BI147" s="532">
        <f t="shared" si="264"/>
        <v>0</v>
      </c>
      <c r="BJ147" s="532">
        <f t="shared" si="264"/>
        <v>0</v>
      </c>
      <c r="BK147" s="532">
        <f t="shared" si="264"/>
        <v>0</v>
      </c>
      <c r="BL147" s="532">
        <f t="shared" si="264"/>
        <v>0</v>
      </c>
      <c r="BM147" s="532">
        <f t="shared" si="264"/>
        <v>0</v>
      </c>
      <c r="BN147" s="532">
        <f t="shared" si="264"/>
        <v>0</v>
      </c>
      <c r="BO147" s="532">
        <f t="shared" si="264"/>
        <v>0</v>
      </c>
      <c r="BP147" s="532">
        <f t="shared" si="264"/>
        <v>0</v>
      </c>
      <c r="BQ147" s="532">
        <f t="shared" si="264"/>
        <v>0</v>
      </c>
      <c r="BR147" s="532">
        <f t="shared" si="264"/>
        <v>0</v>
      </c>
      <c r="BS147" s="532">
        <f t="shared" si="264"/>
        <v>0</v>
      </c>
      <c r="BT147" s="532">
        <f t="shared" si="264"/>
        <v>0</v>
      </c>
      <c r="BU147" s="532">
        <f t="shared" si="264"/>
        <v>0</v>
      </c>
      <c r="BV147" s="532">
        <f t="shared" si="264"/>
        <v>0</v>
      </c>
      <c r="BW147" s="532">
        <f t="shared" si="264"/>
        <v>0</v>
      </c>
      <c r="BX147" s="532">
        <f t="shared" ref="BX147:DL147" si="265">BW147+BX146</f>
        <v>0</v>
      </c>
      <c r="BY147" s="532">
        <f t="shared" si="265"/>
        <v>0</v>
      </c>
      <c r="BZ147" s="532">
        <f t="shared" si="265"/>
        <v>0</v>
      </c>
      <c r="CA147" s="532">
        <f t="shared" si="265"/>
        <v>0</v>
      </c>
      <c r="CB147" s="532">
        <f t="shared" si="265"/>
        <v>0</v>
      </c>
      <c r="CC147" s="532">
        <f t="shared" si="265"/>
        <v>0</v>
      </c>
      <c r="CD147" s="532">
        <f t="shared" si="265"/>
        <v>0</v>
      </c>
      <c r="CE147" s="532">
        <f t="shared" si="265"/>
        <v>0</v>
      </c>
      <c r="CF147" s="532">
        <f t="shared" si="265"/>
        <v>0</v>
      </c>
      <c r="CG147" s="532">
        <f t="shared" si="265"/>
        <v>0</v>
      </c>
      <c r="CH147" s="532">
        <f t="shared" si="265"/>
        <v>0</v>
      </c>
      <c r="CI147" s="532">
        <f t="shared" si="265"/>
        <v>0</v>
      </c>
      <c r="CJ147" s="532">
        <f t="shared" si="265"/>
        <v>0</v>
      </c>
      <c r="CK147" s="532">
        <f t="shared" si="265"/>
        <v>0</v>
      </c>
      <c r="CL147" s="532">
        <f t="shared" si="265"/>
        <v>0</v>
      </c>
      <c r="CM147" s="532">
        <f t="shared" si="265"/>
        <v>0</v>
      </c>
      <c r="CN147" s="532">
        <f t="shared" si="265"/>
        <v>0</v>
      </c>
      <c r="CO147" s="532">
        <f t="shared" si="265"/>
        <v>0</v>
      </c>
      <c r="CP147" s="532">
        <f t="shared" si="265"/>
        <v>0</v>
      </c>
      <c r="CQ147" s="532">
        <f t="shared" si="265"/>
        <v>0</v>
      </c>
      <c r="CR147" s="532">
        <f t="shared" si="265"/>
        <v>0</v>
      </c>
      <c r="CS147" s="532">
        <f t="shared" si="265"/>
        <v>0</v>
      </c>
      <c r="CT147" s="532">
        <f t="shared" si="265"/>
        <v>0</v>
      </c>
      <c r="CU147" s="532">
        <f t="shared" si="265"/>
        <v>0</v>
      </c>
      <c r="CV147" s="532">
        <f t="shared" si="265"/>
        <v>0</v>
      </c>
      <c r="CW147" s="532">
        <f t="shared" si="265"/>
        <v>0</v>
      </c>
      <c r="CX147" s="532">
        <f t="shared" si="265"/>
        <v>0</v>
      </c>
      <c r="CY147" s="532">
        <f t="shared" si="265"/>
        <v>0</v>
      </c>
      <c r="CZ147" s="532">
        <f t="shared" si="265"/>
        <v>0</v>
      </c>
      <c r="DA147" s="532">
        <f t="shared" si="265"/>
        <v>0</v>
      </c>
      <c r="DB147" s="532">
        <f t="shared" si="265"/>
        <v>0</v>
      </c>
      <c r="DC147" s="532">
        <f t="shared" si="265"/>
        <v>0</v>
      </c>
      <c r="DD147" s="532">
        <f t="shared" si="265"/>
        <v>0</v>
      </c>
      <c r="DE147" s="532">
        <f t="shared" si="265"/>
        <v>0</v>
      </c>
      <c r="DF147" s="532">
        <f t="shared" si="265"/>
        <v>0</v>
      </c>
      <c r="DG147" s="532">
        <f t="shared" si="265"/>
        <v>0</v>
      </c>
      <c r="DH147" s="532">
        <f t="shared" si="265"/>
        <v>0</v>
      </c>
      <c r="DI147" s="532">
        <f t="shared" si="265"/>
        <v>0</v>
      </c>
      <c r="DJ147" s="532">
        <f t="shared" si="265"/>
        <v>0</v>
      </c>
      <c r="DK147" s="532">
        <f t="shared" si="265"/>
        <v>0</v>
      </c>
      <c r="DL147" s="533">
        <f t="shared" si="265"/>
        <v>0</v>
      </c>
      <c r="DM147" s="101"/>
      <c r="DN147" s="101"/>
      <c r="DO147" s="101"/>
      <c r="DP147" s="101"/>
      <c r="DQ147" s="101"/>
      <c r="DR147" s="101"/>
      <c r="DS147" s="101"/>
      <c r="DT147" s="101"/>
      <c r="DU147" s="101"/>
      <c r="DV147" s="101"/>
      <c r="DW147" s="101"/>
      <c r="DX147" s="101"/>
      <c r="DY147" s="101"/>
    </row>
    <row r="148" spans="1:129" s="256" customFormat="1" ht="19.899999999999999" customHeight="1">
      <c r="A148" s="207">
        <f>'LCR Weights'!N148</f>
        <v>0</v>
      </c>
      <c r="B148" s="207"/>
      <c r="C148" s="73"/>
      <c r="D148" s="1246"/>
      <c r="E148" s="1248">
        <v>3</v>
      </c>
      <c r="F148" s="1335" t="s">
        <v>214</v>
      </c>
      <c r="G148" s="1400" t="str">
        <f>G$13</f>
        <v>Weight - open</v>
      </c>
      <c r="H148" s="1402" t="str">
        <f>H$13</f>
        <v>Weight - term</v>
      </c>
      <c r="I148" s="1404" t="s">
        <v>35</v>
      </c>
      <c r="J148" s="1394" t="str">
        <f>J$13</f>
        <v>Open</v>
      </c>
      <c r="K148" s="1394" t="str">
        <f>K$13</f>
        <v>Overnight (excl. open)</v>
      </c>
      <c r="L148" s="1388" t="s">
        <v>37</v>
      </c>
      <c r="M148" s="1388" t="s">
        <v>38</v>
      </c>
      <c r="N148" s="1388" t="s">
        <v>39</v>
      </c>
      <c r="O148" s="1388" t="s">
        <v>40</v>
      </c>
      <c r="P148" s="1388" t="s">
        <v>41</v>
      </c>
      <c r="Q148" s="1388" t="s">
        <v>42</v>
      </c>
      <c r="R148" s="1392"/>
      <c r="S148" s="1392"/>
      <c r="T148" s="1392"/>
      <c r="U148" s="1392"/>
      <c r="V148" s="1392"/>
      <c r="W148" s="1392"/>
      <c r="X148" s="1393"/>
      <c r="Y148" s="1392"/>
      <c r="Z148" s="1392"/>
      <c r="AA148" s="1392"/>
      <c r="AB148" s="1392"/>
      <c r="AC148" s="1392"/>
      <c r="AD148" s="1392"/>
      <c r="AE148" s="1393"/>
      <c r="AF148" s="1392"/>
      <c r="AG148" s="1392"/>
      <c r="AH148" s="1392"/>
      <c r="AI148" s="1392"/>
      <c r="AJ148" s="1392"/>
      <c r="AK148" s="1392"/>
      <c r="AL148" s="1393"/>
      <c r="AM148" s="1392"/>
      <c r="AN148" s="1392"/>
      <c r="AO148" s="1392"/>
      <c r="AP148" s="1392"/>
      <c r="AQ148" s="1392"/>
      <c r="AR148" s="1392"/>
      <c r="AS148" s="1393"/>
      <c r="AT148" s="1392"/>
      <c r="AU148" s="1392"/>
      <c r="AV148" s="1392"/>
      <c r="AW148" s="1392"/>
      <c r="AX148" s="1392"/>
      <c r="AY148" s="1392"/>
      <c r="AZ148" s="1392"/>
      <c r="BA148" s="1392"/>
      <c r="BB148" s="1392"/>
      <c r="BC148" s="1392"/>
      <c r="BD148" s="1392"/>
      <c r="BE148" s="1392"/>
      <c r="BF148" s="1392"/>
      <c r="BG148" s="1392"/>
      <c r="BH148" s="1392"/>
      <c r="BI148" s="1392"/>
      <c r="BJ148" s="1392"/>
      <c r="BK148" s="1392"/>
      <c r="BL148" s="1392"/>
      <c r="BM148" s="1392"/>
      <c r="BN148" s="1392"/>
      <c r="BO148" s="1392"/>
      <c r="BP148" s="1392"/>
      <c r="BQ148" s="1392"/>
      <c r="BR148" s="1392"/>
      <c r="BS148" s="1392"/>
      <c r="BT148" s="1393"/>
      <c r="BU148" s="1392"/>
      <c r="BV148" s="1392"/>
      <c r="BW148" s="1392"/>
      <c r="BX148" s="1392"/>
      <c r="BY148" s="1392"/>
      <c r="BZ148" s="1392"/>
      <c r="CA148" s="1392"/>
      <c r="CB148" s="1392"/>
      <c r="CC148" s="1392"/>
      <c r="CD148" s="1392"/>
      <c r="CE148" s="1392"/>
      <c r="CF148" s="1392"/>
      <c r="CG148" s="1392"/>
      <c r="CH148" s="1392"/>
      <c r="CI148" s="1392"/>
      <c r="CJ148" s="1392"/>
      <c r="CK148" s="1392"/>
      <c r="CL148" s="1392"/>
      <c r="CM148" s="1392"/>
      <c r="CN148" s="1392"/>
      <c r="CO148" s="1392"/>
      <c r="CP148" s="1392"/>
      <c r="CQ148" s="1392"/>
      <c r="CR148" s="1392"/>
      <c r="CS148" s="1392"/>
      <c r="CT148" s="1392"/>
      <c r="CU148" s="1392"/>
      <c r="CV148" s="1392"/>
      <c r="CW148" s="1392"/>
      <c r="CX148" s="1393"/>
      <c r="CY148" s="1405" t="s">
        <v>43</v>
      </c>
      <c r="CZ148" s="1405" t="s">
        <v>44</v>
      </c>
      <c r="DA148" s="1405" t="s">
        <v>758</v>
      </c>
      <c r="DB148" s="1405" t="s">
        <v>759</v>
      </c>
      <c r="DC148" s="1405" t="s">
        <v>45</v>
      </c>
      <c r="DD148" s="1405" t="s">
        <v>46</v>
      </c>
      <c r="DE148" s="1388" t="s">
        <v>47</v>
      </c>
      <c r="DF148" s="1388" t="s">
        <v>48</v>
      </c>
      <c r="DG148" s="1388" t="s">
        <v>49</v>
      </c>
      <c r="DH148" s="1388" t="s">
        <v>50</v>
      </c>
      <c r="DI148" s="1388" t="s">
        <v>51</v>
      </c>
      <c r="DJ148" s="1388" t="s">
        <v>52</v>
      </c>
      <c r="DK148" s="1388" t="s">
        <v>53</v>
      </c>
      <c r="DL148" s="1389" t="s">
        <v>54</v>
      </c>
      <c r="DM148" s="101"/>
      <c r="DN148" s="101"/>
      <c r="DO148" s="101"/>
      <c r="DP148" s="101"/>
      <c r="DQ148" s="101"/>
      <c r="DR148" s="101"/>
      <c r="DS148" s="101"/>
      <c r="DT148" s="101"/>
      <c r="DU148" s="101"/>
      <c r="DV148" s="101"/>
      <c r="DW148" s="101"/>
      <c r="DX148" s="101"/>
      <c r="DY148" s="101"/>
    </row>
    <row r="149" spans="1:129" s="256" customFormat="1" ht="19.899999999999999" customHeight="1">
      <c r="A149" s="207">
        <f>'LCR Weights'!N149</f>
        <v>0</v>
      </c>
      <c r="B149" s="207"/>
      <c r="C149" s="73"/>
      <c r="D149" s="1328"/>
      <c r="E149" s="1253"/>
      <c r="F149" s="1332"/>
      <c r="G149" s="1401"/>
      <c r="H149" s="1403"/>
      <c r="I149" s="1385"/>
      <c r="J149" s="1387"/>
      <c r="K149" s="1387"/>
      <c r="L149" s="1378"/>
      <c r="M149" s="1378"/>
      <c r="N149" s="1378"/>
      <c r="O149" s="1378"/>
      <c r="P149" s="1378"/>
      <c r="Q149" s="1378"/>
      <c r="R149" s="800" t="s">
        <v>373</v>
      </c>
      <c r="S149" s="800" t="s">
        <v>374</v>
      </c>
      <c r="T149" s="800" t="s">
        <v>375</v>
      </c>
      <c r="U149" s="800" t="s">
        <v>376</v>
      </c>
      <c r="V149" s="800" t="s">
        <v>377</v>
      </c>
      <c r="W149" s="800" t="s">
        <v>378</v>
      </c>
      <c r="X149" s="800" t="s">
        <v>379</v>
      </c>
      <c r="Y149" s="800" t="s">
        <v>380</v>
      </c>
      <c r="Z149" s="800" t="s">
        <v>381</v>
      </c>
      <c r="AA149" s="800" t="s">
        <v>382</v>
      </c>
      <c r="AB149" s="800" t="s">
        <v>383</v>
      </c>
      <c r="AC149" s="800" t="s">
        <v>384</v>
      </c>
      <c r="AD149" s="800" t="s">
        <v>385</v>
      </c>
      <c r="AE149" s="800" t="s">
        <v>386</v>
      </c>
      <c r="AF149" s="800" t="s">
        <v>387</v>
      </c>
      <c r="AG149" s="800" t="s">
        <v>388</v>
      </c>
      <c r="AH149" s="800" t="s">
        <v>389</v>
      </c>
      <c r="AI149" s="800" t="s">
        <v>390</v>
      </c>
      <c r="AJ149" s="800" t="s">
        <v>391</v>
      </c>
      <c r="AK149" s="800" t="s">
        <v>392</v>
      </c>
      <c r="AL149" s="800" t="s">
        <v>393</v>
      </c>
      <c r="AM149" s="800" t="s">
        <v>394</v>
      </c>
      <c r="AN149" s="800" t="s">
        <v>395</v>
      </c>
      <c r="AO149" s="800" t="s">
        <v>396</v>
      </c>
      <c r="AP149" s="800" t="s">
        <v>397</v>
      </c>
      <c r="AQ149" s="800" t="s">
        <v>398</v>
      </c>
      <c r="AR149" s="800" t="s">
        <v>399</v>
      </c>
      <c r="AS149" s="800" t="s">
        <v>400</v>
      </c>
      <c r="AT149" s="800" t="s">
        <v>401</v>
      </c>
      <c r="AU149" s="800" t="s">
        <v>402</v>
      </c>
      <c r="AV149" s="800" t="s">
        <v>403</v>
      </c>
      <c r="AW149" s="800" t="s">
        <v>404</v>
      </c>
      <c r="AX149" s="800" t="s">
        <v>405</v>
      </c>
      <c r="AY149" s="800" t="s">
        <v>406</v>
      </c>
      <c r="AZ149" s="800" t="s">
        <v>407</v>
      </c>
      <c r="BA149" s="800" t="s">
        <v>408</v>
      </c>
      <c r="BB149" s="800" t="s">
        <v>409</v>
      </c>
      <c r="BC149" s="800" t="s">
        <v>410</v>
      </c>
      <c r="BD149" s="800" t="s">
        <v>411</v>
      </c>
      <c r="BE149" s="800" t="s">
        <v>412</v>
      </c>
      <c r="BF149" s="800" t="s">
        <v>413</v>
      </c>
      <c r="BG149" s="800" t="s">
        <v>414</v>
      </c>
      <c r="BH149" s="800" t="s">
        <v>415</v>
      </c>
      <c r="BI149" s="800" t="s">
        <v>416</v>
      </c>
      <c r="BJ149" s="800" t="s">
        <v>417</v>
      </c>
      <c r="BK149" s="800" t="s">
        <v>418</v>
      </c>
      <c r="BL149" s="800" t="s">
        <v>419</v>
      </c>
      <c r="BM149" s="800" t="s">
        <v>420</v>
      </c>
      <c r="BN149" s="800" t="s">
        <v>421</v>
      </c>
      <c r="BO149" s="800" t="s">
        <v>422</v>
      </c>
      <c r="BP149" s="800" t="s">
        <v>423</v>
      </c>
      <c r="BQ149" s="800" t="s">
        <v>424</v>
      </c>
      <c r="BR149" s="800" t="s">
        <v>425</v>
      </c>
      <c r="BS149" s="800" t="s">
        <v>426</v>
      </c>
      <c r="BT149" s="800" t="s">
        <v>427</v>
      </c>
      <c r="BU149" s="800" t="s">
        <v>428</v>
      </c>
      <c r="BV149" s="800" t="s">
        <v>429</v>
      </c>
      <c r="BW149" s="800" t="s">
        <v>430</v>
      </c>
      <c r="BX149" s="800" t="s">
        <v>431</v>
      </c>
      <c r="BY149" s="800" t="s">
        <v>432</v>
      </c>
      <c r="BZ149" s="800" t="s">
        <v>433</v>
      </c>
      <c r="CA149" s="800" t="s">
        <v>434</v>
      </c>
      <c r="CB149" s="800" t="s">
        <v>435</v>
      </c>
      <c r="CC149" s="800" t="s">
        <v>436</v>
      </c>
      <c r="CD149" s="800" t="s">
        <v>437</v>
      </c>
      <c r="CE149" s="800" t="s">
        <v>438</v>
      </c>
      <c r="CF149" s="800" t="s">
        <v>439</v>
      </c>
      <c r="CG149" s="800" t="s">
        <v>440</v>
      </c>
      <c r="CH149" s="800" t="s">
        <v>441</v>
      </c>
      <c r="CI149" s="800" t="s">
        <v>442</v>
      </c>
      <c r="CJ149" s="800" t="s">
        <v>443</v>
      </c>
      <c r="CK149" s="800" t="s">
        <v>444</v>
      </c>
      <c r="CL149" s="800" t="s">
        <v>445</v>
      </c>
      <c r="CM149" s="800" t="s">
        <v>446</v>
      </c>
      <c r="CN149" s="800" t="s">
        <v>447</v>
      </c>
      <c r="CO149" s="800" t="s">
        <v>448</v>
      </c>
      <c r="CP149" s="800" t="s">
        <v>449</v>
      </c>
      <c r="CQ149" s="800" t="s">
        <v>450</v>
      </c>
      <c r="CR149" s="800" t="s">
        <v>451</v>
      </c>
      <c r="CS149" s="800" t="s">
        <v>452</v>
      </c>
      <c r="CT149" s="800" t="s">
        <v>453</v>
      </c>
      <c r="CU149" s="800" t="s">
        <v>454</v>
      </c>
      <c r="CV149" s="800" t="s">
        <v>455</v>
      </c>
      <c r="CW149" s="800" t="s">
        <v>456</v>
      </c>
      <c r="CX149" s="800" t="s">
        <v>457</v>
      </c>
      <c r="CY149" s="1378"/>
      <c r="CZ149" s="1378"/>
      <c r="DA149" s="1378"/>
      <c r="DB149" s="1378"/>
      <c r="DC149" s="1378"/>
      <c r="DD149" s="1378"/>
      <c r="DE149" s="1378"/>
      <c r="DF149" s="1378"/>
      <c r="DG149" s="1378"/>
      <c r="DH149" s="1378"/>
      <c r="DI149" s="1378"/>
      <c r="DJ149" s="1378"/>
      <c r="DK149" s="1378"/>
      <c r="DL149" s="1380"/>
      <c r="DM149" s="101"/>
      <c r="DN149" s="101"/>
      <c r="DO149" s="101"/>
      <c r="DP149" s="101"/>
      <c r="DQ149" s="101"/>
      <c r="DR149" s="101"/>
      <c r="DS149" s="101"/>
      <c r="DT149" s="101"/>
      <c r="DU149" s="101"/>
      <c r="DV149" s="101"/>
      <c r="DW149" s="101"/>
      <c r="DX149" s="101"/>
      <c r="DY149" s="101"/>
    </row>
    <row r="150" spans="1:129" s="256" customFormat="1" ht="19.899999999999999" customHeight="1">
      <c r="A150" s="207">
        <f>'LCR Weights'!N150</f>
        <v>0</v>
      </c>
      <c r="B150" s="207"/>
      <c r="C150" s="73"/>
      <c r="D150" s="795" t="s">
        <v>215</v>
      </c>
      <c r="E150" s="792" t="s">
        <v>216</v>
      </c>
      <c r="F150" s="254" t="s">
        <v>611</v>
      </c>
      <c r="G150" s="538">
        <f>'LCR Weights'!M150</f>
        <v>1</v>
      </c>
      <c r="H150" s="538">
        <f>IF(Metrics!$I$7="Reported weights",'LCR Weights'!H150,'LCR Weights'!K150)</f>
        <v>1</v>
      </c>
      <c r="I150" s="539">
        <f>$H150*'Base Data'!I150</f>
        <v>0</v>
      </c>
      <c r="J150" s="98"/>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c r="CZ150" s="99"/>
      <c r="DA150" s="99"/>
      <c r="DB150" s="99"/>
      <c r="DC150" s="99"/>
      <c r="DD150" s="99"/>
      <c r="DE150" s="99"/>
      <c r="DF150" s="99"/>
      <c r="DG150" s="99"/>
      <c r="DH150" s="99"/>
      <c r="DI150" s="99"/>
      <c r="DJ150" s="99"/>
      <c r="DK150" s="99"/>
      <c r="DL150" s="100"/>
      <c r="DM150" s="101"/>
      <c r="DN150" s="101"/>
      <c r="DO150" s="101"/>
      <c r="DP150" s="101"/>
      <c r="DQ150" s="101"/>
      <c r="DR150" s="101"/>
      <c r="DS150" s="101"/>
      <c r="DT150" s="101"/>
      <c r="DU150" s="101"/>
      <c r="DV150" s="101"/>
      <c r="DW150" s="101"/>
      <c r="DX150" s="101"/>
      <c r="DY150" s="101"/>
    </row>
    <row r="151" spans="1:129" s="256" customFormat="1" ht="18.75" customHeight="1">
      <c r="A151" s="207">
        <f>'LCR Weights'!N151</f>
        <v>0</v>
      </c>
      <c r="B151" s="207"/>
      <c r="C151" s="73"/>
      <c r="D151" s="795" t="s">
        <v>217</v>
      </c>
      <c r="E151" s="792" t="s">
        <v>218</v>
      </c>
      <c r="F151" s="254" t="s">
        <v>219</v>
      </c>
      <c r="G151" s="811">
        <f>'LCR Weights'!M151</f>
        <v>1</v>
      </c>
      <c r="H151" s="811">
        <f>IF(Metrics!$I$7="Reported weights",'LCR Weights'!H151,'LCR Weights'!K151)</f>
        <v>1</v>
      </c>
      <c r="I151" s="540">
        <f>$H151*'Base Data'!I151</f>
        <v>0</v>
      </c>
      <c r="J151" s="98"/>
      <c r="K151" s="758">
        <f>$H151*'Base Data'!K151</f>
        <v>0</v>
      </c>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c r="CZ151" s="99"/>
      <c r="DA151" s="99"/>
      <c r="DB151" s="99"/>
      <c r="DC151" s="99"/>
      <c r="DD151" s="99"/>
      <c r="DE151" s="99"/>
      <c r="DF151" s="99"/>
      <c r="DG151" s="99"/>
      <c r="DH151" s="99"/>
      <c r="DI151" s="99"/>
      <c r="DJ151" s="99"/>
      <c r="DK151" s="99"/>
      <c r="DL151" s="100"/>
      <c r="DM151" s="101"/>
      <c r="DN151" s="101"/>
      <c r="DO151" s="101"/>
      <c r="DP151" s="101"/>
      <c r="DQ151" s="101"/>
      <c r="DR151" s="101"/>
      <c r="DS151" s="101"/>
      <c r="DT151" s="101"/>
      <c r="DU151" s="101"/>
      <c r="DV151" s="101"/>
      <c r="DW151" s="101"/>
      <c r="DX151" s="101"/>
      <c r="DY151" s="101"/>
    </row>
    <row r="152" spans="1:129" s="256" customFormat="1" ht="21.6" customHeight="1">
      <c r="A152" s="207">
        <f>'LCR Weights'!N152</f>
        <v>0</v>
      </c>
      <c r="B152" s="207"/>
      <c r="C152" s="73"/>
      <c r="D152" s="795" t="s">
        <v>220</v>
      </c>
      <c r="E152" s="1002" t="s">
        <v>221</v>
      </c>
      <c r="F152" s="103" t="s">
        <v>67</v>
      </c>
      <c r="G152" s="1173"/>
      <c r="H152" s="1035"/>
      <c r="I152" s="1041">
        <f>SUM(I154,I160)</f>
        <v>0</v>
      </c>
      <c r="J152" s="1036">
        <f t="shared" ref="J152" si="266">SUM(J154,J160)</f>
        <v>0</v>
      </c>
      <c r="K152" s="1036">
        <f t="shared" ref="K152" si="267">SUM(K154,K160)</f>
        <v>0</v>
      </c>
      <c r="L152" s="1036">
        <f t="shared" ref="L152" si="268">SUM(L154,L160)</f>
        <v>0</v>
      </c>
      <c r="M152" s="1036">
        <f t="shared" ref="M152" si="269">SUM(M154,M160)</f>
        <v>0</v>
      </c>
      <c r="N152" s="1036">
        <f t="shared" ref="N152" si="270">SUM(N154,N160)</f>
        <v>0</v>
      </c>
      <c r="O152" s="1036">
        <f t="shared" ref="O152" si="271">SUM(O154,O160)</f>
        <v>0</v>
      </c>
      <c r="P152" s="1036">
        <f t="shared" ref="P152" si="272">SUM(P154,P160)</f>
        <v>0</v>
      </c>
      <c r="Q152" s="1036">
        <f t="shared" ref="Q152" si="273">SUM(Q154,Q160)</f>
        <v>0</v>
      </c>
      <c r="R152" s="1036">
        <f t="shared" ref="R152" si="274">SUM(R154,R160)</f>
        <v>0</v>
      </c>
      <c r="S152" s="1036">
        <f t="shared" ref="S152" si="275">SUM(S154,S160)</f>
        <v>0</v>
      </c>
      <c r="T152" s="1036">
        <f t="shared" ref="T152" si="276">SUM(T154,T160)</f>
        <v>0</v>
      </c>
      <c r="U152" s="1036">
        <f t="shared" ref="U152" si="277">SUM(U154,U160)</f>
        <v>0</v>
      </c>
      <c r="V152" s="1036">
        <f t="shared" ref="V152" si="278">SUM(V154,V160)</f>
        <v>0</v>
      </c>
      <c r="W152" s="1036">
        <f t="shared" ref="W152" si="279">SUM(W154,W160)</f>
        <v>0</v>
      </c>
      <c r="X152" s="1036">
        <f t="shared" ref="X152" si="280">SUM(X154,X160)</f>
        <v>0</v>
      </c>
      <c r="Y152" s="1036">
        <f t="shared" ref="Y152" si="281">SUM(Y154,Y160)</f>
        <v>0</v>
      </c>
      <c r="Z152" s="1036">
        <f t="shared" ref="Z152" si="282">SUM(Z154,Z160)</f>
        <v>0</v>
      </c>
      <c r="AA152" s="1036">
        <f t="shared" ref="AA152" si="283">SUM(AA154,AA160)</f>
        <v>0</v>
      </c>
      <c r="AB152" s="1036">
        <f t="shared" ref="AB152" si="284">SUM(AB154,AB160)</f>
        <v>0</v>
      </c>
      <c r="AC152" s="1036">
        <f t="shared" ref="AC152" si="285">SUM(AC154,AC160)</f>
        <v>0</v>
      </c>
      <c r="AD152" s="1036">
        <f t="shared" ref="AD152" si="286">SUM(AD154,AD160)</f>
        <v>0</v>
      </c>
      <c r="AE152" s="1036">
        <f t="shared" ref="AE152" si="287">SUM(AE154,AE160)</f>
        <v>0</v>
      </c>
      <c r="AF152" s="1036">
        <f t="shared" ref="AF152" si="288">SUM(AF154,AF160)</f>
        <v>0</v>
      </c>
      <c r="AG152" s="1036">
        <f t="shared" ref="AG152" si="289">SUM(AG154,AG160)</f>
        <v>0</v>
      </c>
      <c r="AH152" s="1036">
        <f t="shared" ref="AH152" si="290">SUM(AH154,AH160)</f>
        <v>0</v>
      </c>
      <c r="AI152" s="1036">
        <f t="shared" ref="AI152" si="291">SUM(AI154,AI160)</f>
        <v>0</v>
      </c>
      <c r="AJ152" s="1036">
        <f t="shared" ref="AJ152" si="292">SUM(AJ154,AJ160)</f>
        <v>0</v>
      </c>
      <c r="AK152" s="1036">
        <f t="shared" ref="AK152" si="293">SUM(AK154,AK160)</f>
        <v>0</v>
      </c>
      <c r="AL152" s="1036">
        <f t="shared" ref="AL152" si="294">SUM(AL154,AL160)</f>
        <v>0</v>
      </c>
      <c r="AM152" s="1036">
        <f t="shared" ref="AM152" si="295">SUM(AM154,AM160)</f>
        <v>0</v>
      </c>
      <c r="AN152" s="1036">
        <f t="shared" ref="AN152" si="296">SUM(AN154,AN160)</f>
        <v>0</v>
      </c>
      <c r="AO152" s="1036">
        <f t="shared" ref="AO152" si="297">SUM(AO154,AO160)</f>
        <v>0</v>
      </c>
      <c r="AP152" s="1036">
        <f t="shared" ref="AP152" si="298">SUM(AP154,AP160)</f>
        <v>0</v>
      </c>
      <c r="AQ152" s="1036">
        <f t="shared" ref="AQ152" si="299">SUM(AQ154,AQ160)</f>
        <v>0</v>
      </c>
      <c r="AR152" s="1036">
        <f t="shared" ref="AR152" si="300">SUM(AR154,AR160)</f>
        <v>0</v>
      </c>
      <c r="AS152" s="1036">
        <f t="shared" ref="AS152" si="301">SUM(AS154,AS160)</f>
        <v>0</v>
      </c>
      <c r="AT152" s="1036">
        <f t="shared" ref="AT152" si="302">SUM(AT154,AT160)</f>
        <v>0</v>
      </c>
      <c r="AU152" s="1036">
        <f t="shared" ref="AU152" si="303">SUM(AU154,AU160)</f>
        <v>0</v>
      </c>
      <c r="AV152" s="1036">
        <f t="shared" ref="AV152" si="304">SUM(AV154,AV160)</f>
        <v>0</v>
      </c>
      <c r="AW152" s="1036">
        <f t="shared" ref="AW152" si="305">SUM(AW154,AW160)</f>
        <v>0</v>
      </c>
      <c r="AX152" s="1036">
        <f t="shared" ref="AX152" si="306">SUM(AX154,AX160)</f>
        <v>0</v>
      </c>
      <c r="AY152" s="1036">
        <f t="shared" ref="AY152" si="307">SUM(AY154,AY160)</f>
        <v>0</v>
      </c>
      <c r="AZ152" s="1036">
        <f t="shared" ref="AZ152" si="308">SUM(AZ154,AZ160)</f>
        <v>0</v>
      </c>
      <c r="BA152" s="1036">
        <f t="shared" ref="BA152" si="309">SUM(BA154,BA160)</f>
        <v>0</v>
      </c>
      <c r="BB152" s="1036">
        <f t="shared" ref="BB152" si="310">SUM(BB154,BB160)</f>
        <v>0</v>
      </c>
      <c r="BC152" s="1036">
        <f t="shared" ref="BC152" si="311">SUM(BC154,BC160)</f>
        <v>0</v>
      </c>
      <c r="BD152" s="1036">
        <f t="shared" ref="BD152" si="312">SUM(BD154,BD160)</f>
        <v>0</v>
      </c>
      <c r="BE152" s="1036">
        <f t="shared" ref="BE152" si="313">SUM(BE154,BE160)</f>
        <v>0</v>
      </c>
      <c r="BF152" s="1036">
        <f t="shared" ref="BF152" si="314">SUM(BF154,BF160)</f>
        <v>0</v>
      </c>
      <c r="BG152" s="1036">
        <f t="shared" ref="BG152" si="315">SUM(BG154,BG160)</f>
        <v>0</v>
      </c>
      <c r="BH152" s="1036">
        <f t="shared" ref="BH152" si="316">SUM(BH154,BH160)</f>
        <v>0</v>
      </c>
      <c r="BI152" s="1036">
        <f t="shared" ref="BI152" si="317">SUM(BI154,BI160)</f>
        <v>0</v>
      </c>
      <c r="BJ152" s="1036">
        <f t="shared" ref="BJ152" si="318">SUM(BJ154,BJ160)</f>
        <v>0</v>
      </c>
      <c r="BK152" s="1036">
        <f t="shared" ref="BK152" si="319">SUM(BK154,BK160)</f>
        <v>0</v>
      </c>
      <c r="BL152" s="1036">
        <f t="shared" ref="BL152" si="320">SUM(BL154,BL160)</f>
        <v>0</v>
      </c>
      <c r="BM152" s="1036">
        <f t="shared" ref="BM152" si="321">SUM(BM154,BM160)</f>
        <v>0</v>
      </c>
      <c r="BN152" s="1036">
        <f t="shared" ref="BN152" si="322">SUM(BN154,BN160)</f>
        <v>0</v>
      </c>
      <c r="BO152" s="1036">
        <f t="shared" ref="BO152" si="323">SUM(BO154,BO160)</f>
        <v>0</v>
      </c>
      <c r="BP152" s="1036">
        <f t="shared" ref="BP152" si="324">SUM(BP154,BP160)</f>
        <v>0</v>
      </c>
      <c r="BQ152" s="1036">
        <f t="shared" ref="BQ152" si="325">SUM(BQ154,BQ160)</f>
        <v>0</v>
      </c>
      <c r="BR152" s="1036">
        <f t="shared" ref="BR152" si="326">SUM(BR154,BR160)</f>
        <v>0</v>
      </c>
      <c r="BS152" s="1036">
        <f t="shared" ref="BS152" si="327">SUM(BS154,BS160)</f>
        <v>0</v>
      </c>
      <c r="BT152" s="1036">
        <f t="shared" ref="BT152" si="328">SUM(BT154,BT160)</f>
        <v>0</v>
      </c>
      <c r="BU152" s="1036">
        <f t="shared" ref="BU152" si="329">SUM(BU154,BU160)</f>
        <v>0</v>
      </c>
      <c r="BV152" s="1036">
        <f t="shared" ref="BV152" si="330">SUM(BV154,BV160)</f>
        <v>0</v>
      </c>
      <c r="BW152" s="1036">
        <f t="shared" ref="BW152" si="331">SUM(BW154,BW160)</f>
        <v>0</v>
      </c>
      <c r="BX152" s="1036">
        <f t="shared" ref="BX152" si="332">SUM(BX154,BX160)</f>
        <v>0</v>
      </c>
      <c r="BY152" s="1036">
        <f t="shared" ref="BY152" si="333">SUM(BY154,BY160)</f>
        <v>0</v>
      </c>
      <c r="BZ152" s="1036">
        <f t="shared" ref="BZ152" si="334">SUM(BZ154,BZ160)</f>
        <v>0</v>
      </c>
      <c r="CA152" s="1036">
        <f t="shared" ref="CA152" si="335">SUM(CA154,CA160)</f>
        <v>0</v>
      </c>
      <c r="CB152" s="1036">
        <f t="shared" ref="CB152" si="336">SUM(CB154,CB160)</f>
        <v>0</v>
      </c>
      <c r="CC152" s="1036">
        <f t="shared" ref="CC152" si="337">SUM(CC154,CC160)</f>
        <v>0</v>
      </c>
      <c r="CD152" s="1036">
        <f t="shared" ref="CD152" si="338">SUM(CD154,CD160)</f>
        <v>0</v>
      </c>
      <c r="CE152" s="1036">
        <f t="shared" ref="CE152" si="339">SUM(CE154,CE160)</f>
        <v>0</v>
      </c>
      <c r="CF152" s="1036">
        <f t="shared" ref="CF152" si="340">SUM(CF154,CF160)</f>
        <v>0</v>
      </c>
      <c r="CG152" s="1036">
        <f t="shared" ref="CG152" si="341">SUM(CG154,CG160)</f>
        <v>0</v>
      </c>
      <c r="CH152" s="1036">
        <f t="shared" ref="CH152" si="342">SUM(CH154,CH160)</f>
        <v>0</v>
      </c>
      <c r="CI152" s="1036">
        <f t="shared" ref="CI152" si="343">SUM(CI154,CI160)</f>
        <v>0</v>
      </c>
      <c r="CJ152" s="1036">
        <f t="shared" ref="CJ152" si="344">SUM(CJ154,CJ160)</f>
        <v>0</v>
      </c>
      <c r="CK152" s="1036">
        <f t="shared" ref="CK152" si="345">SUM(CK154,CK160)</f>
        <v>0</v>
      </c>
      <c r="CL152" s="1036">
        <f t="shared" ref="CL152" si="346">SUM(CL154,CL160)</f>
        <v>0</v>
      </c>
      <c r="CM152" s="1036">
        <f t="shared" ref="CM152" si="347">SUM(CM154,CM160)</f>
        <v>0</v>
      </c>
      <c r="CN152" s="1036">
        <f t="shared" ref="CN152" si="348">SUM(CN154,CN160)</f>
        <v>0</v>
      </c>
      <c r="CO152" s="1036">
        <f t="shared" ref="CO152" si="349">SUM(CO154,CO160)</f>
        <v>0</v>
      </c>
      <c r="CP152" s="1036">
        <f t="shared" ref="CP152" si="350">SUM(CP154,CP160)</f>
        <v>0</v>
      </c>
      <c r="CQ152" s="1036">
        <f t="shared" ref="CQ152" si="351">SUM(CQ154,CQ160)</f>
        <v>0</v>
      </c>
      <c r="CR152" s="1036">
        <f t="shared" ref="CR152" si="352">SUM(CR154,CR160)</f>
        <v>0</v>
      </c>
      <c r="CS152" s="1036">
        <f t="shared" ref="CS152" si="353">SUM(CS154,CS160)</f>
        <v>0</v>
      </c>
      <c r="CT152" s="1036">
        <f t="shared" ref="CT152" si="354">SUM(CT154,CT160)</f>
        <v>0</v>
      </c>
      <c r="CU152" s="1036">
        <f t="shared" ref="CU152" si="355">SUM(CU154,CU160)</f>
        <v>0</v>
      </c>
      <c r="CV152" s="1036">
        <f t="shared" ref="CV152" si="356">SUM(CV154,CV160)</f>
        <v>0</v>
      </c>
      <c r="CW152" s="1036">
        <f t="shared" ref="CW152" si="357">SUM(CW154,CW160)</f>
        <v>0</v>
      </c>
      <c r="CX152" s="1036">
        <f t="shared" ref="CX152" si="358">SUM(CX154,CX160)</f>
        <v>0</v>
      </c>
      <c r="CY152" s="1036">
        <f t="shared" ref="CY152" si="359">SUM(CY154,CY160)</f>
        <v>0</v>
      </c>
      <c r="CZ152" s="1036">
        <f t="shared" ref="CZ152" si="360">SUM(CZ154,CZ160)</f>
        <v>0</v>
      </c>
      <c r="DA152" s="1036">
        <f t="shared" ref="DA152" si="361">SUM(DA154,DA160)</f>
        <v>0</v>
      </c>
      <c r="DB152" s="1036">
        <f t="shared" ref="DB152" si="362">SUM(DB154,DB160)</f>
        <v>0</v>
      </c>
      <c r="DC152" s="1036">
        <f t="shared" ref="DC152" si="363">SUM(DC154,DC160)</f>
        <v>0</v>
      </c>
      <c r="DD152" s="1036">
        <f t="shared" ref="DD152" si="364">SUM(DD154,DD160)</f>
        <v>0</v>
      </c>
      <c r="DE152" s="1036">
        <f t="shared" ref="DE152" si="365">SUM(DE154,DE160)</f>
        <v>0</v>
      </c>
      <c r="DF152" s="1036">
        <f t="shared" ref="DF152" si="366">SUM(DF154,DF160)</f>
        <v>0</v>
      </c>
      <c r="DG152" s="1036">
        <f t="shared" ref="DG152" si="367">SUM(DG154,DG160)</f>
        <v>0</v>
      </c>
      <c r="DH152" s="1036">
        <f t="shared" ref="DH152" si="368">SUM(DH154,DH160)</f>
        <v>0</v>
      </c>
      <c r="DI152" s="1036">
        <f t="shared" ref="DI152" si="369">SUM(DI154,DI160)</f>
        <v>0</v>
      </c>
      <c r="DJ152" s="1036">
        <f t="shared" ref="DJ152" si="370">SUM(DJ154,DJ160)</f>
        <v>0</v>
      </c>
      <c r="DK152" s="1036">
        <f t="shared" ref="DK152" si="371">SUM(DK154,DK160)</f>
        <v>0</v>
      </c>
      <c r="DL152" s="1037">
        <f t="shared" ref="DL152" si="372">SUM(DL154,DL160)</f>
        <v>0</v>
      </c>
      <c r="DM152" s="101"/>
      <c r="DN152" s="101"/>
      <c r="DO152" s="101"/>
      <c r="DP152" s="101"/>
      <c r="DQ152" s="101"/>
      <c r="DR152" s="101"/>
      <c r="DS152" s="101"/>
      <c r="DT152" s="101"/>
      <c r="DU152" s="101"/>
      <c r="DV152" s="101"/>
      <c r="DW152" s="101"/>
      <c r="DX152" s="101"/>
      <c r="DY152" s="101"/>
    </row>
    <row r="153" spans="1:129" s="256" customFormat="1" ht="21.6" customHeight="1">
      <c r="A153" s="207">
        <f>'LCR Weights'!N153</f>
        <v>0</v>
      </c>
      <c r="B153" s="207"/>
      <c r="C153" s="73"/>
      <c r="D153" s="752" t="s">
        <v>519</v>
      </c>
      <c r="E153" s="830" t="s">
        <v>1121</v>
      </c>
      <c r="F153" s="1108" t="s">
        <v>1140</v>
      </c>
      <c r="G153" s="811">
        <f>'LCR Weights'!M153</f>
        <v>1</v>
      </c>
      <c r="H153" s="811">
        <f>IF(Metrics!$I$7="Reported weights",'LCR Weights'!H153,'LCR Weights'!K153)</f>
        <v>1</v>
      </c>
      <c r="I153" s="540">
        <f>$H153*'Base Data'!I153</f>
        <v>0</v>
      </c>
      <c r="J153" s="758">
        <f>$H153*'Base Data'!J153</f>
        <v>0</v>
      </c>
      <c r="K153" s="758">
        <f>$H153*'Base Data'!K153</f>
        <v>0</v>
      </c>
      <c r="L153" s="758">
        <f>$H153*'Base Data'!L153</f>
        <v>0</v>
      </c>
      <c r="M153" s="758">
        <f>$H153*'Base Data'!M153</f>
        <v>0</v>
      </c>
      <c r="N153" s="758">
        <f>$H153*'Base Data'!N153</f>
        <v>0</v>
      </c>
      <c r="O153" s="758">
        <f>$H153*'Base Data'!O153</f>
        <v>0</v>
      </c>
      <c r="P153" s="758">
        <f>$H153*'Base Data'!P153</f>
        <v>0</v>
      </c>
      <c r="Q153" s="758">
        <f>$H153*'Base Data'!Q153</f>
        <v>0</v>
      </c>
      <c r="R153" s="758">
        <f>$H153*'Base Data'!R153</f>
        <v>0</v>
      </c>
      <c r="S153" s="758">
        <f>$H153*'Base Data'!S153</f>
        <v>0</v>
      </c>
      <c r="T153" s="758">
        <f>$H153*'Base Data'!T153</f>
        <v>0</v>
      </c>
      <c r="U153" s="758">
        <f>$H153*'Base Data'!U153</f>
        <v>0</v>
      </c>
      <c r="V153" s="758">
        <f>$H153*'Base Data'!V153</f>
        <v>0</v>
      </c>
      <c r="W153" s="758">
        <f>$H153*'Base Data'!W153</f>
        <v>0</v>
      </c>
      <c r="X153" s="758">
        <f>$H153*'Base Data'!X153</f>
        <v>0</v>
      </c>
      <c r="Y153" s="758">
        <f>$H153*'Base Data'!Y153</f>
        <v>0</v>
      </c>
      <c r="Z153" s="758">
        <f>$H153*'Base Data'!Z153</f>
        <v>0</v>
      </c>
      <c r="AA153" s="758">
        <f>$H153*'Base Data'!AA153</f>
        <v>0</v>
      </c>
      <c r="AB153" s="758">
        <f>$H153*'Base Data'!AB153</f>
        <v>0</v>
      </c>
      <c r="AC153" s="758">
        <f>$H153*'Base Data'!AC153</f>
        <v>0</v>
      </c>
      <c r="AD153" s="758">
        <f>$H153*'Base Data'!AD153</f>
        <v>0</v>
      </c>
      <c r="AE153" s="758">
        <f>$H153*'Base Data'!AE153</f>
        <v>0</v>
      </c>
      <c r="AF153" s="758">
        <f>$H153*'Base Data'!AF153</f>
        <v>0</v>
      </c>
      <c r="AG153" s="758">
        <f>$H153*'Base Data'!AG153</f>
        <v>0</v>
      </c>
      <c r="AH153" s="758">
        <f>$H153*'Base Data'!AH153</f>
        <v>0</v>
      </c>
      <c r="AI153" s="758">
        <f>$H153*'Base Data'!AI153</f>
        <v>0</v>
      </c>
      <c r="AJ153" s="758">
        <f>$H153*'Base Data'!AJ153</f>
        <v>0</v>
      </c>
      <c r="AK153" s="758">
        <f>$H153*'Base Data'!AK153</f>
        <v>0</v>
      </c>
      <c r="AL153" s="758">
        <f>$H153*'Base Data'!AL153</f>
        <v>0</v>
      </c>
      <c r="AM153" s="758">
        <f>$H153*'Base Data'!AM153</f>
        <v>0</v>
      </c>
      <c r="AN153" s="758">
        <f>$H153*'Base Data'!AN153</f>
        <v>0</v>
      </c>
      <c r="AO153" s="758">
        <f>$H153*'Base Data'!AO153</f>
        <v>0</v>
      </c>
      <c r="AP153" s="758">
        <f>$H153*'Base Data'!AP153</f>
        <v>0</v>
      </c>
      <c r="AQ153" s="758">
        <f>$H153*'Base Data'!AQ153</f>
        <v>0</v>
      </c>
      <c r="AR153" s="758">
        <f>$H153*'Base Data'!AR153</f>
        <v>0</v>
      </c>
      <c r="AS153" s="758">
        <f>$H153*'Base Data'!AS153</f>
        <v>0</v>
      </c>
      <c r="AT153" s="758">
        <f>$H153*'Base Data'!AT153</f>
        <v>0</v>
      </c>
      <c r="AU153" s="758">
        <f>$H153*'Base Data'!AU153</f>
        <v>0</v>
      </c>
      <c r="AV153" s="758">
        <f>$H153*'Base Data'!AV153</f>
        <v>0</v>
      </c>
      <c r="AW153" s="758">
        <f>$H153*'Base Data'!AW153</f>
        <v>0</v>
      </c>
      <c r="AX153" s="758">
        <f>$H153*'Base Data'!AX153</f>
        <v>0</v>
      </c>
      <c r="AY153" s="758">
        <f>$H153*'Base Data'!AY153</f>
        <v>0</v>
      </c>
      <c r="AZ153" s="758">
        <f>$H153*'Base Data'!AZ153</f>
        <v>0</v>
      </c>
      <c r="BA153" s="758">
        <f>$H153*'Base Data'!BA153</f>
        <v>0</v>
      </c>
      <c r="BB153" s="758">
        <f>$H153*'Base Data'!BB153</f>
        <v>0</v>
      </c>
      <c r="BC153" s="758">
        <f>$H153*'Base Data'!BC153</f>
        <v>0</v>
      </c>
      <c r="BD153" s="758">
        <f>$H153*'Base Data'!BD153</f>
        <v>0</v>
      </c>
      <c r="BE153" s="758">
        <f>$H153*'Base Data'!BE153</f>
        <v>0</v>
      </c>
      <c r="BF153" s="758">
        <f>$H153*'Base Data'!BF153</f>
        <v>0</v>
      </c>
      <c r="BG153" s="758">
        <f>$H153*'Base Data'!BG153</f>
        <v>0</v>
      </c>
      <c r="BH153" s="758">
        <f>$H153*'Base Data'!BH153</f>
        <v>0</v>
      </c>
      <c r="BI153" s="758">
        <f>$H153*'Base Data'!BI153</f>
        <v>0</v>
      </c>
      <c r="BJ153" s="758">
        <f>$H153*'Base Data'!BJ153</f>
        <v>0</v>
      </c>
      <c r="BK153" s="758">
        <f>$H153*'Base Data'!BK153</f>
        <v>0</v>
      </c>
      <c r="BL153" s="758">
        <f>$H153*'Base Data'!BL153</f>
        <v>0</v>
      </c>
      <c r="BM153" s="758">
        <f>$H153*'Base Data'!BM153</f>
        <v>0</v>
      </c>
      <c r="BN153" s="758">
        <f>$H153*'Base Data'!BN153</f>
        <v>0</v>
      </c>
      <c r="BO153" s="758">
        <f>$H153*'Base Data'!BO153</f>
        <v>0</v>
      </c>
      <c r="BP153" s="758">
        <f>$H153*'Base Data'!BP153</f>
        <v>0</v>
      </c>
      <c r="BQ153" s="758">
        <f>$H153*'Base Data'!BQ153</f>
        <v>0</v>
      </c>
      <c r="BR153" s="758">
        <f>$H153*'Base Data'!BR153</f>
        <v>0</v>
      </c>
      <c r="BS153" s="758">
        <f>$H153*'Base Data'!BS153</f>
        <v>0</v>
      </c>
      <c r="BT153" s="758">
        <f>$H153*'Base Data'!BT153</f>
        <v>0</v>
      </c>
      <c r="BU153" s="758">
        <f>$H153*'Base Data'!BU153</f>
        <v>0</v>
      </c>
      <c r="BV153" s="758">
        <f>$H153*'Base Data'!BV153</f>
        <v>0</v>
      </c>
      <c r="BW153" s="758">
        <f>$H153*'Base Data'!BW153</f>
        <v>0</v>
      </c>
      <c r="BX153" s="758">
        <f>$H153*'Base Data'!BX153</f>
        <v>0</v>
      </c>
      <c r="BY153" s="758">
        <f>$H153*'Base Data'!BY153</f>
        <v>0</v>
      </c>
      <c r="BZ153" s="758">
        <f>$H153*'Base Data'!BZ153</f>
        <v>0</v>
      </c>
      <c r="CA153" s="758">
        <f>$H153*'Base Data'!CA153</f>
        <v>0</v>
      </c>
      <c r="CB153" s="758">
        <f>$H153*'Base Data'!CB153</f>
        <v>0</v>
      </c>
      <c r="CC153" s="758">
        <f>$H153*'Base Data'!CC153</f>
        <v>0</v>
      </c>
      <c r="CD153" s="758">
        <f>$H153*'Base Data'!CD153</f>
        <v>0</v>
      </c>
      <c r="CE153" s="758">
        <f>$H153*'Base Data'!CE153</f>
        <v>0</v>
      </c>
      <c r="CF153" s="758">
        <f>$H153*'Base Data'!CF153</f>
        <v>0</v>
      </c>
      <c r="CG153" s="758">
        <f>$H153*'Base Data'!CG153</f>
        <v>0</v>
      </c>
      <c r="CH153" s="758">
        <f>$H153*'Base Data'!CH153</f>
        <v>0</v>
      </c>
      <c r="CI153" s="758">
        <f>$H153*'Base Data'!CI153</f>
        <v>0</v>
      </c>
      <c r="CJ153" s="758">
        <f>$H153*'Base Data'!CJ153</f>
        <v>0</v>
      </c>
      <c r="CK153" s="758">
        <f>$H153*'Base Data'!CK153</f>
        <v>0</v>
      </c>
      <c r="CL153" s="758">
        <f>$H153*'Base Data'!CL153</f>
        <v>0</v>
      </c>
      <c r="CM153" s="758">
        <f>$H153*'Base Data'!CM153</f>
        <v>0</v>
      </c>
      <c r="CN153" s="758">
        <f>$H153*'Base Data'!CN153</f>
        <v>0</v>
      </c>
      <c r="CO153" s="758">
        <f>$H153*'Base Data'!CO153</f>
        <v>0</v>
      </c>
      <c r="CP153" s="758">
        <f>$H153*'Base Data'!CP153</f>
        <v>0</v>
      </c>
      <c r="CQ153" s="758">
        <f>$H153*'Base Data'!CQ153</f>
        <v>0</v>
      </c>
      <c r="CR153" s="758">
        <f>$H153*'Base Data'!CR153</f>
        <v>0</v>
      </c>
      <c r="CS153" s="758">
        <f>$H153*'Base Data'!CS153</f>
        <v>0</v>
      </c>
      <c r="CT153" s="758">
        <f>$H153*'Base Data'!CT153</f>
        <v>0</v>
      </c>
      <c r="CU153" s="758">
        <f>$H153*'Base Data'!CU153</f>
        <v>0</v>
      </c>
      <c r="CV153" s="758">
        <f>$H153*'Base Data'!CV153</f>
        <v>0</v>
      </c>
      <c r="CW153" s="758">
        <f>$H153*'Base Data'!CW153</f>
        <v>0</v>
      </c>
      <c r="CX153" s="758">
        <f>$H153*'Base Data'!CX153</f>
        <v>0</v>
      </c>
      <c r="CY153" s="758">
        <f>$H153*'Base Data'!CY153</f>
        <v>0</v>
      </c>
      <c r="CZ153" s="758">
        <f>$H153*'Base Data'!CZ153</f>
        <v>0</v>
      </c>
      <c r="DA153" s="758">
        <f>$H153*'Base Data'!DA153</f>
        <v>0</v>
      </c>
      <c r="DB153" s="758">
        <f>$H153*'Base Data'!DB153</f>
        <v>0</v>
      </c>
      <c r="DC153" s="758">
        <f>$H153*'Base Data'!DC153</f>
        <v>0</v>
      </c>
      <c r="DD153" s="758">
        <f>$H153*'Base Data'!DD153</f>
        <v>0</v>
      </c>
      <c r="DE153" s="758">
        <f>$H153*'Base Data'!DE153</f>
        <v>0</v>
      </c>
      <c r="DF153" s="758">
        <f>$H153*'Base Data'!DF153</f>
        <v>0</v>
      </c>
      <c r="DG153" s="758">
        <f>$H153*'Base Data'!DG153</f>
        <v>0</v>
      </c>
      <c r="DH153" s="758">
        <f>$H153*'Base Data'!DH153</f>
        <v>0</v>
      </c>
      <c r="DI153" s="758">
        <f>$H153*'Base Data'!DI153</f>
        <v>0</v>
      </c>
      <c r="DJ153" s="758">
        <f>$H153*'Base Data'!DJ153</f>
        <v>0</v>
      </c>
      <c r="DK153" s="758">
        <f>$H153*'Base Data'!DK153</f>
        <v>0</v>
      </c>
      <c r="DL153" s="519">
        <f>$H153*'Base Data'!DL153</f>
        <v>0</v>
      </c>
      <c r="DM153" s="101"/>
      <c r="DN153" s="101"/>
      <c r="DO153" s="101"/>
      <c r="DP153" s="101"/>
      <c r="DQ153" s="101"/>
      <c r="DR153" s="101"/>
      <c r="DS153" s="101"/>
      <c r="DT153" s="101"/>
      <c r="DU153" s="101"/>
      <c r="DV153" s="101"/>
      <c r="DW153" s="101"/>
      <c r="DX153" s="101"/>
      <c r="DY153" s="101"/>
    </row>
    <row r="154" spans="1:129" s="256" customFormat="1" ht="19.899999999999999" customHeight="1">
      <c r="A154" s="207">
        <f>'LCR Weights'!N154</f>
        <v>0</v>
      </c>
      <c r="B154" s="207"/>
      <c r="C154" s="73"/>
      <c r="D154" s="795" t="s">
        <v>222</v>
      </c>
      <c r="E154" s="828" t="s">
        <v>223</v>
      </c>
      <c r="F154" s="91" t="s">
        <v>69</v>
      </c>
      <c r="G154" s="1174"/>
      <c r="H154" s="1176"/>
      <c r="I154" s="540">
        <f>SUM(I155:I159,I153)</f>
        <v>0</v>
      </c>
      <c r="J154" s="758">
        <f t="shared" ref="J154:BU154" si="373">SUM(J155:J159,J153)</f>
        <v>0</v>
      </c>
      <c r="K154" s="758">
        <f t="shared" si="373"/>
        <v>0</v>
      </c>
      <c r="L154" s="758">
        <f t="shared" si="373"/>
        <v>0</v>
      </c>
      <c r="M154" s="758">
        <f t="shared" si="373"/>
        <v>0</v>
      </c>
      <c r="N154" s="758">
        <f t="shared" si="373"/>
        <v>0</v>
      </c>
      <c r="O154" s="758">
        <f t="shared" si="373"/>
        <v>0</v>
      </c>
      <c r="P154" s="758">
        <f t="shared" si="373"/>
        <v>0</v>
      </c>
      <c r="Q154" s="758">
        <f t="shared" si="373"/>
        <v>0</v>
      </c>
      <c r="R154" s="758">
        <f t="shared" si="373"/>
        <v>0</v>
      </c>
      <c r="S154" s="758">
        <f t="shared" si="373"/>
        <v>0</v>
      </c>
      <c r="T154" s="758">
        <f t="shared" si="373"/>
        <v>0</v>
      </c>
      <c r="U154" s="758">
        <f t="shared" si="373"/>
        <v>0</v>
      </c>
      <c r="V154" s="758">
        <f t="shared" si="373"/>
        <v>0</v>
      </c>
      <c r="W154" s="758">
        <f t="shared" si="373"/>
        <v>0</v>
      </c>
      <c r="X154" s="758">
        <f t="shared" si="373"/>
        <v>0</v>
      </c>
      <c r="Y154" s="758">
        <f t="shared" si="373"/>
        <v>0</v>
      </c>
      <c r="Z154" s="758">
        <f t="shared" si="373"/>
        <v>0</v>
      </c>
      <c r="AA154" s="758">
        <f t="shared" si="373"/>
        <v>0</v>
      </c>
      <c r="AB154" s="758">
        <f t="shared" si="373"/>
        <v>0</v>
      </c>
      <c r="AC154" s="758">
        <f t="shared" si="373"/>
        <v>0</v>
      </c>
      <c r="AD154" s="758">
        <f t="shared" si="373"/>
        <v>0</v>
      </c>
      <c r="AE154" s="758">
        <f t="shared" si="373"/>
        <v>0</v>
      </c>
      <c r="AF154" s="758">
        <f t="shared" si="373"/>
        <v>0</v>
      </c>
      <c r="AG154" s="758">
        <f t="shared" si="373"/>
        <v>0</v>
      </c>
      <c r="AH154" s="758">
        <f t="shared" si="373"/>
        <v>0</v>
      </c>
      <c r="AI154" s="758">
        <f t="shared" si="373"/>
        <v>0</v>
      </c>
      <c r="AJ154" s="758">
        <f t="shared" si="373"/>
        <v>0</v>
      </c>
      <c r="AK154" s="758">
        <f t="shared" si="373"/>
        <v>0</v>
      </c>
      <c r="AL154" s="758">
        <f t="shared" si="373"/>
        <v>0</v>
      </c>
      <c r="AM154" s="758">
        <f t="shared" si="373"/>
        <v>0</v>
      </c>
      <c r="AN154" s="758">
        <f t="shared" si="373"/>
        <v>0</v>
      </c>
      <c r="AO154" s="758">
        <f t="shared" si="373"/>
        <v>0</v>
      </c>
      <c r="AP154" s="758">
        <f t="shared" si="373"/>
        <v>0</v>
      </c>
      <c r="AQ154" s="758">
        <f t="shared" si="373"/>
        <v>0</v>
      </c>
      <c r="AR154" s="758">
        <f t="shared" si="373"/>
        <v>0</v>
      </c>
      <c r="AS154" s="758">
        <f t="shared" si="373"/>
        <v>0</v>
      </c>
      <c r="AT154" s="758">
        <f t="shared" si="373"/>
        <v>0</v>
      </c>
      <c r="AU154" s="758">
        <f t="shared" si="373"/>
        <v>0</v>
      </c>
      <c r="AV154" s="758">
        <f t="shared" si="373"/>
        <v>0</v>
      </c>
      <c r="AW154" s="758">
        <f t="shared" si="373"/>
        <v>0</v>
      </c>
      <c r="AX154" s="758">
        <f t="shared" si="373"/>
        <v>0</v>
      </c>
      <c r="AY154" s="758">
        <f t="shared" si="373"/>
        <v>0</v>
      </c>
      <c r="AZ154" s="758">
        <f t="shared" si="373"/>
        <v>0</v>
      </c>
      <c r="BA154" s="758">
        <f t="shared" si="373"/>
        <v>0</v>
      </c>
      <c r="BB154" s="758">
        <f t="shared" si="373"/>
        <v>0</v>
      </c>
      <c r="BC154" s="758">
        <f t="shared" si="373"/>
        <v>0</v>
      </c>
      <c r="BD154" s="758">
        <f t="shared" si="373"/>
        <v>0</v>
      </c>
      <c r="BE154" s="758">
        <f t="shared" si="373"/>
        <v>0</v>
      </c>
      <c r="BF154" s="758">
        <f t="shared" si="373"/>
        <v>0</v>
      </c>
      <c r="BG154" s="758">
        <f t="shared" si="373"/>
        <v>0</v>
      </c>
      <c r="BH154" s="758">
        <f t="shared" si="373"/>
        <v>0</v>
      </c>
      <c r="BI154" s="758">
        <f t="shared" si="373"/>
        <v>0</v>
      </c>
      <c r="BJ154" s="758">
        <f t="shared" si="373"/>
        <v>0</v>
      </c>
      <c r="BK154" s="758">
        <f t="shared" si="373"/>
        <v>0</v>
      </c>
      <c r="BL154" s="758">
        <f t="shared" si="373"/>
        <v>0</v>
      </c>
      <c r="BM154" s="758">
        <f t="shared" si="373"/>
        <v>0</v>
      </c>
      <c r="BN154" s="758">
        <f t="shared" si="373"/>
        <v>0</v>
      </c>
      <c r="BO154" s="758">
        <f t="shared" si="373"/>
        <v>0</v>
      </c>
      <c r="BP154" s="758">
        <f t="shared" si="373"/>
        <v>0</v>
      </c>
      <c r="BQ154" s="758">
        <f t="shared" si="373"/>
        <v>0</v>
      </c>
      <c r="BR154" s="758">
        <f t="shared" si="373"/>
        <v>0</v>
      </c>
      <c r="BS154" s="758">
        <f t="shared" si="373"/>
        <v>0</v>
      </c>
      <c r="BT154" s="758">
        <f t="shared" si="373"/>
        <v>0</v>
      </c>
      <c r="BU154" s="758">
        <f t="shared" si="373"/>
        <v>0</v>
      </c>
      <c r="BV154" s="758">
        <f t="shared" ref="BV154:DL154" si="374">SUM(BV155:BV159,BV153)</f>
        <v>0</v>
      </c>
      <c r="BW154" s="758">
        <f t="shared" si="374"/>
        <v>0</v>
      </c>
      <c r="BX154" s="758">
        <f t="shared" si="374"/>
        <v>0</v>
      </c>
      <c r="BY154" s="758">
        <f t="shared" si="374"/>
        <v>0</v>
      </c>
      <c r="BZ154" s="758">
        <f t="shared" si="374"/>
        <v>0</v>
      </c>
      <c r="CA154" s="758">
        <f t="shared" si="374"/>
        <v>0</v>
      </c>
      <c r="CB154" s="758">
        <f t="shared" si="374"/>
        <v>0</v>
      </c>
      <c r="CC154" s="758">
        <f t="shared" si="374"/>
        <v>0</v>
      </c>
      <c r="CD154" s="758">
        <f t="shared" si="374"/>
        <v>0</v>
      </c>
      <c r="CE154" s="758">
        <f t="shared" si="374"/>
        <v>0</v>
      </c>
      <c r="CF154" s="758">
        <f t="shared" si="374"/>
        <v>0</v>
      </c>
      <c r="CG154" s="758">
        <f t="shared" si="374"/>
        <v>0</v>
      </c>
      <c r="CH154" s="758">
        <f t="shared" si="374"/>
        <v>0</v>
      </c>
      <c r="CI154" s="758">
        <f t="shared" si="374"/>
        <v>0</v>
      </c>
      <c r="CJ154" s="758">
        <f t="shared" si="374"/>
        <v>0</v>
      </c>
      <c r="CK154" s="758">
        <f t="shared" si="374"/>
        <v>0</v>
      </c>
      <c r="CL154" s="758">
        <f t="shared" si="374"/>
        <v>0</v>
      </c>
      <c r="CM154" s="758">
        <f t="shared" si="374"/>
        <v>0</v>
      </c>
      <c r="CN154" s="758">
        <f t="shared" si="374"/>
        <v>0</v>
      </c>
      <c r="CO154" s="758">
        <f t="shared" si="374"/>
        <v>0</v>
      </c>
      <c r="CP154" s="758">
        <f t="shared" si="374"/>
        <v>0</v>
      </c>
      <c r="CQ154" s="758">
        <f t="shared" si="374"/>
        <v>0</v>
      </c>
      <c r="CR154" s="758">
        <f t="shared" si="374"/>
        <v>0</v>
      </c>
      <c r="CS154" s="758">
        <f t="shared" si="374"/>
        <v>0</v>
      </c>
      <c r="CT154" s="758">
        <f t="shared" si="374"/>
        <v>0</v>
      </c>
      <c r="CU154" s="758">
        <f t="shared" si="374"/>
        <v>0</v>
      </c>
      <c r="CV154" s="758">
        <f t="shared" si="374"/>
        <v>0</v>
      </c>
      <c r="CW154" s="758">
        <f t="shared" si="374"/>
        <v>0</v>
      </c>
      <c r="CX154" s="758">
        <f t="shared" si="374"/>
        <v>0</v>
      </c>
      <c r="CY154" s="758">
        <f t="shared" si="374"/>
        <v>0</v>
      </c>
      <c r="CZ154" s="758">
        <f t="shared" si="374"/>
        <v>0</v>
      </c>
      <c r="DA154" s="758">
        <f t="shared" si="374"/>
        <v>0</v>
      </c>
      <c r="DB154" s="758">
        <f t="shared" si="374"/>
        <v>0</v>
      </c>
      <c r="DC154" s="758">
        <f t="shared" si="374"/>
        <v>0</v>
      </c>
      <c r="DD154" s="758">
        <f t="shared" si="374"/>
        <v>0</v>
      </c>
      <c r="DE154" s="758">
        <f t="shared" si="374"/>
        <v>0</v>
      </c>
      <c r="DF154" s="758">
        <f t="shared" si="374"/>
        <v>0</v>
      </c>
      <c r="DG154" s="758">
        <f t="shared" si="374"/>
        <v>0</v>
      </c>
      <c r="DH154" s="758">
        <f t="shared" si="374"/>
        <v>0</v>
      </c>
      <c r="DI154" s="758">
        <f t="shared" si="374"/>
        <v>0</v>
      </c>
      <c r="DJ154" s="758">
        <f t="shared" si="374"/>
        <v>0</v>
      </c>
      <c r="DK154" s="758">
        <f t="shared" si="374"/>
        <v>0</v>
      </c>
      <c r="DL154" s="1175">
        <f t="shared" si="374"/>
        <v>0</v>
      </c>
      <c r="DM154" s="101"/>
      <c r="DN154" s="101"/>
      <c r="DO154" s="101"/>
      <c r="DP154" s="101"/>
      <c r="DQ154" s="101"/>
      <c r="DR154" s="101"/>
      <c r="DS154" s="101"/>
      <c r="DT154" s="101"/>
      <c r="DU154" s="101"/>
      <c r="DV154" s="101"/>
      <c r="DW154" s="101"/>
      <c r="DX154" s="101"/>
      <c r="DY154" s="101"/>
    </row>
    <row r="155" spans="1:129" s="256" customFormat="1" ht="19.899999999999999" customHeight="1">
      <c r="A155" s="207">
        <f>'LCR Weights'!N155</f>
        <v>0</v>
      </c>
      <c r="B155" s="207"/>
      <c r="C155" s="73"/>
      <c r="D155" s="795" t="s">
        <v>612</v>
      </c>
      <c r="E155" s="828" t="s">
        <v>809</v>
      </c>
      <c r="F155" s="104" t="s">
        <v>613</v>
      </c>
      <c r="G155" s="1165">
        <f>'LCR Weights'!M155</f>
        <v>0.8</v>
      </c>
      <c r="H155" s="811">
        <f>IF(Metrics!$I$7="Reported weights",'LCR Weights'!H155,'LCR Weights'!K155)</f>
        <v>0.8</v>
      </c>
      <c r="I155" s="1042">
        <f>$H155*'Base Data'!I155</f>
        <v>0</v>
      </c>
      <c r="J155" s="1038">
        <f>$H155*'Base Data'!J155</f>
        <v>0</v>
      </c>
      <c r="K155" s="1038">
        <f>$H155*'Base Data'!K155</f>
        <v>0</v>
      </c>
      <c r="L155" s="1038">
        <f>$H155*'Base Data'!L155</f>
        <v>0</v>
      </c>
      <c r="M155" s="1038">
        <f>$H155*'Base Data'!M155</f>
        <v>0</v>
      </c>
      <c r="N155" s="1038">
        <f>$H155*'Base Data'!N155</f>
        <v>0</v>
      </c>
      <c r="O155" s="1038">
        <f>$H155*'Base Data'!O155</f>
        <v>0</v>
      </c>
      <c r="P155" s="1038">
        <f>$H155*'Base Data'!P155</f>
        <v>0</v>
      </c>
      <c r="Q155" s="1038">
        <f>$H155*'Base Data'!Q155</f>
        <v>0</v>
      </c>
      <c r="R155" s="1038">
        <f>$H155*'Base Data'!R155</f>
        <v>0</v>
      </c>
      <c r="S155" s="1038">
        <f>$H155*'Base Data'!S155</f>
        <v>0</v>
      </c>
      <c r="T155" s="1038">
        <f>$H155*'Base Data'!T155</f>
        <v>0</v>
      </c>
      <c r="U155" s="1038">
        <f>$H155*'Base Data'!U155</f>
        <v>0</v>
      </c>
      <c r="V155" s="1038">
        <f>$H155*'Base Data'!V155</f>
        <v>0</v>
      </c>
      <c r="W155" s="1038">
        <f>$H155*'Base Data'!W155</f>
        <v>0</v>
      </c>
      <c r="X155" s="1038">
        <f>$H155*'Base Data'!X155</f>
        <v>0</v>
      </c>
      <c r="Y155" s="1038">
        <f>$H155*'Base Data'!Y155</f>
        <v>0</v>
      </c>
      <c r="Z155" s="1038">
        <f>$H155*'Base Data'!Z155</f>
        <v>0</v>
      </c>
      <c r="AA155" s="1038">
        <f>$H155*'Base Data'!AA155</f>
        <v>0</v>
      </c>
      <c r="AB155" s="1038">
        <f>$H155*'Base Data'!AB155</f>
        <v>0</v>
      </c>
      <c r="AC155" s="1038">
        <f>$H155*'Base Data'!AC155</f>
        <v>0</v>
      </c>
      <c r="AD155" s="1038">
        <f>$H155*'Base Data'!AD155</f>
        <v>0</v>
      </c>
      <c r="AE155" s="1038">
        <f>$H155*'Base Data'!AE155</f>
        <v>0</v>
      </c>
      <c r="AF155" s="1038">
        <f>$H155*'Base Data'!AF155</f>
        <v>0</v>
      </c>
      <c r="AG155" s="1038">
        <f>$H155*'Base Data'!AG155</f>
        <v>0</v>
      </c>
      <c r="AH155" s="1038">
        <f>$H155*'Base Data'!AH155</f>
        <v>0</v>
      </c>
      <c r="AI155" s="1038">
        <f>$H155*'Base Data'!AI155</f>
        <v>0</v>
      </c>
      <c r="AJ155" s="1038">
        <f>$H155*'Base Data'!AJ155</f>
        <v>0</v>
      </c>
      <c r="AK155" s="1038">
        <f>$H155*'Base Data'!AK155</f>
        <v>0</v>
      </c>
      <c r="AL155" s="1038">
        <f>$H155*'Base Data'!AL155</f>
        <v>0</v>
      </c>
      <c r="AM155" s="1038">
        <f>$H155*'Base Data'!AM155</f>
        <v>0</v>
      </c>
      <c r="AN155" s="1038">
        <f>$H155*'Base Data'!AN155</f>
        <v>0</v>
      </c>
      <c r="AO155" s="1038">
        <f>$H155*'Base Data'!AO155</f>
        <v>0</v>
      </c>
      <c r="AP155" s="1038">
        <f>$H155*'Base Data'!AP155</f>
        <v>0</v>
      </c>
      <c r="AQ155" s="1038">
        <f>$H155*'Base Data'!AQ155</f>
        <v>0</v>
      </c>
      <c r="AR155" s="1038">
        <f>$H155*'Base Data'!AR155</f>
        <v>0</v>
      </c>
      <c r="AS155" s="1038">
        <f>$H155*'Base Data'!AS155</f>
        <v>0</v>
      </c>
      <c r="AT155" s="1038">
        <f>$H155*'Base Data'!AT155</f>
        <v>0</v>
      </c>
      <c r="AU155" s="1038">
        <f>$H155*'Base Data'!AU155</f>
        <v>0</v>
      </c>
      <c r="AV155" s="1038">
        <f>$H155*'Base Data'!AV155</f>
        <v>0</v>
      </c>
      <c r="AW155" s="1038">
        <f>$H155*'Base Data'!AW155</f>
        <v>0</v>
      </c>
      <c r="AX155" s="1038">
        <f>$H155*'Base Data'!AX155</f>
        <v>0</v>
      </c>
      <c r="AY155" s="1038">
        <f>$H155*'Base Data'!AY155</f>
        <v>0</v>
      </c>
      <c r="AZ155" s="1038">
        <f>$H155*'Base Data'!AZ155</f>
        <v>0</v>
      </c>
      <c r="BA155" s="1038">
        <f>$H155*'Base Data'!BA155</f>
        <v>0</v>
      </c>
      <c r="BB155" s="1038">
        <f>$H155*'Base Data'!BB155</f>
        <v>0</v>
      </c>
      <c r="BC155" s="1038">
        <f>$H155*'Base Data'!BC155</f>
        <v>0</v>
      </c>
      <c r="BD155" s="1038">
        <f>$H155*'Base Data'!BD155</f>
        <v>0</v>
      </c>
      <c r="BE155" s="1038">
        <f>$H155*'Base Data'!BE155</f>
        <v>0</v>
      </c>
      <c r="BF155" s="1038">
        <f>$H155*'Base Data'!BF155</f>
        <v>0</v>
      </c>
      <c r="BG155" s="1038">
        <f>$H155*'Base Data'!BG155</f>
        <v>0</v>
      </c>
      <c r="BH155" s="1038">
        <f>$H155*'Base Data'!BH155</f>
        <v>0</v>
      </c>
      <c r="BI155" s="1038">
        <f>$H155*'Base Data'!BI155</f>
        <v>0</v>
      </c>
      <c r="BJ155" s="1038">
        <f>$H155*'Base Data'!BJ155</f>
        <v>0</v>
      </c>
      <c r="BK155" s="1038">
        <f>$H155*'Base Data'!BK155</f>
        <v>0</v>
      </c>
      <c r="BL155" s="1038">
        <f>$H155*'Base Data'!BL155</f>
        <v>0</v>
      </c>
      <c r="BM155" s="1038">
        <f>$H155*'Base Data'!BM155</f>
        <v>0</v>
      </c>
      <c r="BN155" s="1038">
        <f>$H155*'Base Data'!BN155</f>
        <v>0</v>
      </c>
      <c r="BO155" s="1038">
        <f>$H155*'Base Data'!BO155</f>
        <v>0</v>
      </c>
      <c r="BP155" s="1038">
        <f>$H155*'Base Data'!BP155</f>
        <v>0</v>
      </c>
      <c r="BQ155" s="1038">
        <f>$H155*'Base Data'!BQ155</f>
        <v>0</v>
      </c>
      <c r="BR155" s="1038">
        <f>$H155*'Base Data'!BR155</f>
        <v>0</v>
      </c>
      <c r="BS155" s="1038">
        <f>$H155*'Base Data'!BS155</f>
        <v>0</v>
      </c>
      <c r="BT155" s="1038">
        <f>$H155*'Base Data'!BT155</f>
        <v>0</v>
      </c>
      <c r="BU155" s="1038">
        <f>$H155*'Base Data'!BU155</f>
        <v>0</v>
      </c>
      <c r="BV155" s="1038">
        <f>$H155*'Base Data'!BV155</f>
        <v>0</v>
      </c>
      <c r="BW155" s="1038">
        <f>$H155*'Base Data'!BW155</f>
        <v>0</v>
      </c>
      <c r="BX155" s="1038">
        <f>$H155*'Base Data'!BX155</f>
        <v>0</v>
      </c>
      <c r="BY155" s="1038">
        <f>$H155*'Base Data'!BY155</f>
        <v>0</v>
      </c>
      <c r="BZ155" s="1038">
        <f>$H155*'Base Data'!BZ155</f>
        <v>0</v>
      </c>
      <c r="CA155" s="1038">
        <f>$H155*'Base Data'!CA155</f>
        <v>0</v>
      </c>
      <c r="CB155" s="1038">
        <f>$H155*'Base Data'!CB155</f>
        <v>0</v>
      </c>
      <c r="CC155" s="1038">
        <f>$H155*'Base Data'!CC155</f>
        <v>0</v>
      </c>
      <c r="CD155" s="1038">
        <f>$H155*'Base Data'!CD155</f>
        <v>0</v>
      </c>
      <c r="CE155" s="1038">
        <f>$H155*'Base Data'!CE155</f>
        <v>0</v>
      </c>
      <c r="CF155" s="1038">
        <f>$H155*'Base Data'!CF155</f>
        <v>0</v>
      </c>
      <c r="CG155" s="1038">
        <f>$H155*'Base Data'!CG155</f>
        <v>0</v>
      </c>
      <c r="CH155" s="1038">
        <f>$H155*'Base Data'!CH155</f>
        <v>0</v>
      </c>
      <c r="CI155" s="1038">
        <f>$H155*'Base Data'!CI155</f>
        <v>0</v>
      </c>
      <c r="CJ155" s="1038">
        <f>$H155*'Base Data'!CJ155</f>
        <v>0</v>
      </c>
      <c r="CK155" s="1038">
        <f>$H155*'Base Data'!CK155</f>
        <v>0</v>
      </c>
      <c r="CL155" s="1038">
        <f>$H155*'Base Data'!CL155</f>
        <v>0</v>
      </c>
      <c r="CM155" s="1038">
        <f>$H155*'Base Data'!CM155</f>
        <v>0</v>
      </c>
      <c r="CN155" s="1038">
        <f>$H155*'Base Data'!CN155</f>
        <v>0</v>
      </c>
      <c r="CO155" s="1038">
        <f>$H155*'Base Data'!CO155</f>
        <v>0</v>
      </c>
      <c r="CP155" s="1038">
        <f>$H155*'Base Data'!CP155</f>
        <v>0</v>
      </c>
      <c r="CQ155" s="1038">
        <f>$H155*'Base Data'!CQ155</f>
        <v>0</v>
      </c>
      <c r="CR155" s="1038">
        <f>$H155*'Base Data'!CR155</f>
        <v>0</v>
      </c>
      <c r="CS155" s="1038">
        <f>$H155*'Base Data'!CS155</f>
        <v>0</v>
      </c>
      <c r="CT155" s="1038">
        <f>$H155*'Base Data'!CT155</f>
        <v>0</v>
      </c>
      <c r="CU155" s="1038">
        <f>$H155*'Base Data'!CU155</f>
        <v>0</v>
      </c>
      <c r="CV155" s="1038">
        <f>$H155*'Base Data'!CV155</f>
        <v>0</v>
      </c>
      <c r="CW155" s="1038">
        <f>$H155*'Base Data'!CW155</f>
        <v>0</v>
      </c>
      <c r="CX155" s="1038">
        <f>$H155*'Base Data'!CX155</f>
        <v>0</v>
      </c>
      <c r="CY155" s="1038">
        <f>$H155*'Base Data'!CY155</f>
        <v>0</v>
      </c>
      <c r="CZ155" s="1038">
        <f>$H155*'Base Data'!CZ155</f>
        <v>0</v>
      </c>
      <c r="DA155" s="1038">
        <f>$H155*'Base Data'!DA155</f>
        <v>0</v>
      </c>
      <c r="DB155" s="1038">
        <f>$H155*'Base Data'!DB155</f>
        <v>0</v>
      </c>
      <c r="DC155" s="1038">
        <f>$H155*'Base Data'!DC155</f>
        <v>0</v>
      </c>
      <c r="DD155" s="1038">
        <f>$H155*'Base Data'!DD155</f>
        <v>0</v>
      </c>
      <c r="DE155" s="1038">
        <f>$H155*'Base Data'!DE155</f>
        <v>0</v>
      </c>
      <c r="DF155" s="1038">
        <f>$H155*'Base Data'!DF155</f>
        <v>0</v>
      </c>
      <c r="DG155" s="1038">
        <f>$H155*'Base Data'!DG155</f>
        <v>0</v>
      </c>
      <c r="DH155" s="1038">
        <f>$H155*'Base Data'!DH155</f>
        <v>0</v>
      </c>
      <c r="DI155" s="1038">
        <f>$H155*'Base Data'!DI155</f>
        <v>0</v>
      </c>
      <c r="DJ155" s="1038">
        <f>$H155*'Base Data'!DJ155</f>
        <v>0</v>
      </c>
      <c r="DK155" s="1038">
        <f>$H155*'Base Data'!DK155</f>
        <v>0</v>
      </c>
      <c r="DL155" s="1043">
        <f>$H155*'Base Data'!DL155</f>
        <v>0</v>
      </c>
      <c r="DM155" s="101"/>
      <c r="DN155" s="101"/>
      <c r="DO155" s="101"/>
      <c r="DP155" s="101"/>
      <c r="DQ155" s="101"/>
      <c r="DR155" s="101"/>
      <c r="DS155" s="101"/>
      <c r="DT155" s="101"/>
      <c r="DU155" s="101"/>
      <c r="DV155" s="101"/>
      <c r="DW155" s="101"/>
      <c r="DX155" s="101"/>
      <c r="DY155" s="101"/>
    </row>
    <row r="156" spans="1:129" s="256" customFormat="1" ht="22.15" customHeight="1">
      <c r="A156" s="207">
        <f>'LCR Weights'!N156</f>
        <v>0</v>
      </c>
      <c r="B156" s="207"/>
      <c r="C156" s="73"/>
      <c r="D156" s="795" t="s">
        <v>224</v>
      </c>
      <c r="E156" s="828" t="s">
        <v>225</v>
      </c>
      <c r="F156" s="799" t="s">
        <v>71</v>
      </c>
      <c r="G156" s="1165">
        <f>'LCR Weights'!M156</f>
        <v>1</v>
      </c>
      <c r="H156" s="811">
        <f>IF(Metrics!$I$7="Reported weights",'LCR Weights'!H156,'LCR Weights'!K156)</f>
        <v>1</v>
      </c>
      <c r="I156" s="540">
        <f>$H156*'Base Data'!I156</f>
        <v>0</v>
      </c>
      <c r="J156" s="758">
        <f>$H156*'Base Data'!J156</f>
        <v>0</v>
      </c>
      <c r="K156" s="758">
        <f>$H156*'Base Data'!K156</f>
        <v>0</v>
      </c>
      <c r="L156" s="758">
        <f>$H156*'Base Data'!L156</f>
        <v>0</v>
      </c>
      <c r="M156" s="758">
        <f>$H156*'Base Data'!M156</f>
        <v>0</v>
      </c>
      <c r="N156" s="758">
        <f>$H156*'Base Data'!N156</f>
        <v>0</v>
      </c>
      <c r="O156" s="758">
        <f>$H156*'Base Data'!O156</f>
        <v>0</v>
      </c>
      <c r="P156" s="758">
        <f>$H156*'Base Data'!P156</f>
        <v>0</v>
      </c>
      <c r="Q156" s="758">
        <f>$H156*'Base Data'!Q156</f>
        <v>0</v>
      </c>
      <c r="R156" s="758">
        <f>$H156*'Base Data'!R156</f>
        <v>0</v>
      </c>
      <c r="S156" s="758">
        <f>$H156*'Base Data'!S156</f>
        <v>0</v>
      </c>
      <c r="T156" s="758">
        <f>$H156*'Base Data'!T156</f>
        <v>0</v>
      </c>
      <c r="U156" s="758">
        <f>$H156*'Base Data'!U156</f>
        <v>0</v>
      </c>
      <c r="V156" s="758">
        <f>$H156*'Base Data'!V156</f>
        <v>0</v>
      </c>
      <c r="W156" s="758">
        <f>$H156*'Base Data'!W156</f>
        <v>0</v>
      </c>
      <c r="X156" s="758">
        <f>$H156*'Base Data'!X156</f>
        <v>0</v>
      </c>
      <c r="Y156" s="758">
        <f>$H156*'Base Data'!Y156</f>
        <v>0</v>
      </c>
      <c r="Z156" s="758">
        <f>$H156*'Base Data'!Z156</f>
        <v>0</v>
      </c>
      <c r="AA156" s="758">
        <f>$H156*'Base Data'!AA156</f>
        <v>0</v>
      </c>
      <c r="AB156" s="758">
        <f>$H156*'Base Data'!AB156</f>
        <v>0</v>
      </c>
      <c r="AC156" s="758">
        <f>$H156*'Base Data'!AC156</f>
        <v>0</v>
      </c>
      <c r="AD156" s="758">
        <f>$H156*'Base Data'!AD156</f>
        <v>0</v>
      </c>
      <c r="AE156" s="758">
        <f>$H156*'Base Data'!AE156</f>
        <v>0</v>
      </c>
      <c r="AF156" s="758">
        <f>$H156*'Base Data'!AF156</f>
        <v>0</v>
      </c>
      <c r="AG156" s="758">
        <f>$H156*'Base Data'!AG156</f>
        <v>0</v>
      </c>
      <c r="AH156" s="758">
        <f>$H156*'Base Data'!AH156</f>
        <v>0</v>
      </c>
      <c r="AI156" s="758">
        <f>$H156*'Base Data'!AI156</f>
        <v>0</v>
      </c>
      <c r="AJ156" s="758">
        <f>$H156*'Base Data'!AJ156</f>
        <v>0</v>
      </c>
      <c r="AK156" s="758">
        <f>$H156*'Base Data'!AK156</f>
        <v>0</v>
      </c>
      <c r="AL156" s="758">
        <f>$H156*'Base Data'!AL156</f>
        <v>0</v>
      </c>
      <c r="AM156" s="758">
        <f>$H156*'Base Data'!AM156</f>
        <v>0</v>
      </c>
      <c r="AN156" s="758">
        <f>$H156*'Base Data'!AN156</f>
        <v>0</v>
      </c>
      <c r="AO156" s="758">
        <f>$H156*'Base Data'!AO156</f>
        <v>0</v>
      </c>
      <c r="AP156" s="758">
        <f>$H156*'Base Data'!AP156</f>
        <v>0</v>
      </c>
      <c r="AQ156" s="758">
        <f>$H156*'Base Data'!AQ156</f>
        <v>0</v>
      </c>
      <c r="AR156" s="758">
        <f>$H156*'Base Data'!AR156</f>
        <v>0</v>
      </c>
      <c r="AS156" s="758">
        <f>$H156*'Base Data'!AS156</f>
        <v>0</v>
      </c>
      <c r="AT156" s="758">
        <f>$H156*'Base Data'!AT156</f>
        <v>0</v>
      </c>
      <c r="AU156" s="758">
        <f>$H156*'Base Data'!AU156</f>
        <v>0</v>
      </c>
      <c r="AV156" s="758">
        <f>$H156*'Base Data'!AV156</f>
        <v>0</v>
      </c>
      <c r="AW156" s="758">
        <f>$H156*'Base Data'!AW156</f>
        <v>0</v>
      </c>
      <c r="AX156" s="758">
        <f>$H156*'Base Data'!AX156</f>
        <v>0</v>
      </c>
      <c r="AY156" s="758">
        <f>$H156*'Base Data'!AY156</f>
        <v>0</v>
      </c>
      <c r="AZ156" s="758">
        <f>$H156*'Base Data'!AZ156</f>
        <v>0</v>
      </c>
      <c r="BA156" s="758">
        <f>$H156*'Base Data'!BA156</f>
        <v>0</v>
      </c>
      <c r="BB156" s="758">
        <f>$H156*'Base Data'!BB156</f>
        <v>0</v>
      </c>
      <c r="BC156" s="758">
        <f>$H156*'Base Data'!BC156</f>
        <v>0</v>
      </c>
      <c r="BD156" s="758">
        <f>$H156*'Base Data'!BD156</f>
        <v>0</v>
      </c>
      <c r="BE156" s="758">
        <f>$H156*'Base Data'!BE156</f>
        <v>0</v>
      </c>
      <c r="BF156" s="758">
        <f>$H156*'Base Data'!BF156</f>
        <v>0</v>
      </c>
      <c r="BG156" s="758">
        <f>$H156*'Base Data'!BG156</f>
        <v>0</v>
      </c>
      <c r="BH156" s="758">
        <f>$H156*'Base Data'!BH156</f>
        <v>0</v>
      </c>
      <c r="BI156" s="758">
        <f>$H156*'Base Data'!BI156</f>
        <v>0</v>
      </c>
      <c r="BJ156" s="758">
        <f>$H156*'Base Data'!BJ156</f>
        <v>0</v>
      </c>
      <c r="BK156" s="758">
        <f>$H156*'Base Data'!BK156</f>
        <v>0</v>
      </c>
      <c r="BL156" s="758">
        <f>$H156*'Base Data'!BL156</f>
        <v>0</v>
      </c>
      <c r="BM156" s="758">
        <f>$H156*'Base Data'!BM156</f>
        <v>0</v>
      </c>
      <c r="BN156" s="758">
        <f>$H156*'Base Data'!BN156</f>
        <v>0</v>
      </c>
      <c r="BO156" s="758">
        <f>$H156*'Base Data'!BO156</f>
        <v>0</v>
      </c>
      <c r="BP156" s="758">
        <f>$H156*'Base Data'!BP156</f>
        <v>0</v>
      </c>
      <c r="BQ156" s="758">
        <f>$H156*'Base Data'!BQ156</f>
        <v>0</v>
      </c>
      <c r="BR156" s="758">
        <f>$H156*'Base Data'!BR156</f>
        <v>0</v>
      </c>
      <c r="BS156" s="758">
        <f>$H156*'Base Data'!BS156</f>
        <v>0</v>
      </c>
      <c r="BT156" s="758">
        <f>$H156*'Base Data'!BT156</f>
        <v>0</v>
      </c>
      <c r="BU156" s="758">
        <f>$H156*'Base Data'!BU156</f>
        <v>0</v>
      </c>
      <c r="BV156" s="758">
        <f>$H156*'Base Data'!BV156</f>
        <v>0</v>
      </c>
      <c r="BW156" s="758">
        <f>$H156*'Base Data'!BW156</f>
        <v>0</v>
      </c>
      <c r="BX156" s="758">
        <f>$H156*'Base Data'!BX156</f>
        <v>0</v>
      </c>
      <c r="BY156" s="758">
        <f>$H156*'Base Data'!BY156</f>
        <v>0</v>
      </c>
      <c r="BZ156" s="758">
        <f>$H156*'Base Data'!BZ156</f>
        <v>0</v>
      </c>
      <c r="CA156" s="758">
        <f>$H156*'Base Data'!CA156</f>
        <v>0</v>
      </c>
      <c r="CB156" s="758">
        <f>$H156*'Base Data'!CB156</f>
        <v>0</v>
      </c>
      <c r="CC156" s="758">
        <f>$H156*'Base Data'!CC156</f>
        <v>0</v>
      </c>
      <c r="CD156" s="758">
        <f>$H156*'Base Data'!CD156</f>
        <v>0</v>
      </c>
      <c r="CE156" s="758">
        <f>$H156*'Base Data'!CE156</f>
        <v>0</v>
      </c>
      <c r="CF156" s="758">
        <f>$H156*'Base Data'!CF156</f>
        <v>0</v>
      </c>
      <c r="CG156" s="758">
        <f>$H156*'Base Data'!CG156</f>
        <v>0</v>
      </c>
      <c r="CH156" s="758">
        <f>$H156*'Base Data'!CH156</f>
        <v>0</v>
      </c>
      <c r="CI156" s="758">
        <f>$H156*'Base Data'!CI156</f>
        <v>0</v>
      </c>
      <c r="CJ156" s="758">
        <f>$H156*'Base Data'!CJ156</f>
        <v>0</v>
      </c>
      <c r="CK156" s="758">
        <f>$H156*'Base Data'!CK156</f>
        <v>0</v>
      </c>
      <c r="CL156" s="758">
        <f>$H156*'Base Data'!CL156</f>
        <v>0</v>
      </c>
      <c r="CM156" s="758">
        <f>$H156*'Base Data'!CM156</f>
        <v>0</v>
      </c>
      <c r="CN156" s="758">
        <f>$H156*'Base Data'!CN156</f>
        <v>0</v>
      </c>
      <c r="CO156" s="758">
        <f>$H156*'Base Data'!CO156</f>
        <v>0</v>
      </c>
      <c r="CP156" s="758">
        <f>$H156*'Base Data'!CP156</f>
        <v>0</v>
      </c>
      <c r="CQ156" s="758">
        <f>$H156*'Base Data'!CQ156</f>
        <v>0</v>
      </c>
      <c r="CR156" s="758">
        <f>$H156*'Base Data'!CR156</f>
        <v>0</v>
      </c>
      <c r="CS156" s="758">
        <f>$H156*'Base Data'!CS156</f>
        <v>0</v>
      </c>
      <c r="CT156" s="758">
        <f>$H156*'Base Data'!CT156</f>
        <v>0</v>
      </c>
      <c r="CU156" s="758">
        <f>$H156*'Base Data'!CU156</f>
        <v>0</v>
      </c>
      <c r="CV156" s="758">
        <f>$H156*'Base Data'!CV156</f>
        <v>0</v>
      </c>
      <c r="CW156" s="758">
        <f>$H156*'Base Data'!CW156</f>
        <v>0</v>
      </c>
      <c r="CX156" s="758">
        <f>$H156*'Base Data'!CX156</f>
        <v>0</v>
      </c>
      <c r="CY156" s="758">
        <f>$H156*'Base Data'!CY156</f>
        <v>0</v>
      </c>
      <c r="CZ156" s="758">
        <f>$H156*'Base Data'!CZ156</f>
        <v>0</v>
      </c>
      <c r="DA156" s="758">
        <f>$H156*'Base Data'!DA156</f>
        <v>0</v>
      </c>
      <c r="DB156" s="758">
        <f>$H156*'Base Data'!DB156</f>
        <v>0</v>
      </c>
      <c r="DC156" s="758">
        <f>$H156*'Base Data'!DC156</f>
        <v>0</v>
      </c>
      <c r="DD156" s="758">
        <f>$H156*'Base Data'!DD156</f>
        <v>0</v>
      </c>
      <c r="DE156" s="758">
        <f>$H156*'Base Data'!DE156</f>
        <v>0</v>
      </c>
      <c r="DF156" s="758">
        <f>$H156*'Base Data'!DF156</f>
        <v>0</v>
      </c>
      <c r="DG156" s="758">
        <f>$H156*'Base Data'!DG156</f>
        <v>0</v>
      </c>
      <c r="DH156" s="758">
        <f>$H156*'Base Data'!DH156</f>
        <v>0</v>
      </c>
      <c r="DI156" s="758">
        <f>$H156*'Base Data'!DI156</f>
        <v>0</v>
      </c>
      <c r="DJ156" s="758">
        <f>$H156*'Base Data'!DJ156</f>
        <v>0</v>
      </c>
      <c r="DK156" s="758">
        <f>$H156*'Base Data'!DK156</f>
        <v>0</v>
      </c>
      <c r="DL156" s="519">
        <f>$H156*'Base Data'!DL156</f>
        <v>0</v>
      </c>
      <c r="DM156" s="101"/>
      <c r="DN156" s="101"/>
      <c r="DO156" s="101"/>
      <c r="DP156" s="101"/>
      <c r="DQ156" s="101"/>
      <c r="DR156" s="101"/>
      <c r="DS156" s="101"/>
      <c r="DT156" s="101"/>
      <c r="DU156" s="101"/>
      <c r="DV156" s="101"/>
      <c r="DW156" s="101"/>
      <c r="DX156" s="101"/>
      <c r="DY156" s="101"/>
    </row>
    <row r="157" spans="1:129" s="256" customFormat="1" ht="19.149999999999999" customHeight="1">
      <c r="A157" s="207">
        <f>'LCR Weights'!N157</f>
        <v>0</v>
      </c>
      <c r="B157" s="207"/>
      <c r="C157" s="73"/>
      <c r="D157" s="795"/>
      <c r="E157" s="828"/>
      <c r="F157" s="799" t="s">
        <v>1175</v>
      </c>
      <c r="G157" s="1165">
        <f>'LCR Weights'!M157</f>
        <v>1</v>
      </c>
      <c r="H157" s="811">
        <f>IF(Metrics!$I$7="Reported weights",'LCR Weights'!H157,'LCR Weights'!K157)</f>
        <v>1</v>
      </c>
      <c r="I157" s="540">
        <f>$H157*'Base Data'!I157</f>
        <v>0</v>
      </c>
      <c r="J157" s="758">
        <f>$H157*'Base Data'!J157</f>
        <v>0</v>
      </c>
      <c r="K157" s="758">
        <f>$H157*'Base Data'!K157</f>
        <v>0</v>
      </c>
      <c r="L157" s="758">
        <f>$H157*'Base Data'!L157</f>
        <v>0</v>
      </c>
      <c r="M157" s="758">
        <f>$H157*'Base Data'!M157</f>
        <v>0</v>
      </c>
      <c r="N157" s="758">
        <f>$H157*'Base Data'!N157</f>
        <v>0</v>
      </c>
      <c r="O157" s="758">
        <f>$H157*'Base Data'!O157</f>
        <v>0</v>
      </c>
      <c r="P157" s="758">
        <f>$H157*'Base Data'!P157</f>
        <v>0</v>
      </c>
      <c r="Q157" s="758">
        <f>$H157*'Base Data'!Q157</f>
        <v>0</v>
      </c>
      <c r="R157" s="758">
        <f>$H157*'Base Data'!R157</f>
        <v>0</v>
      </c>
      <c r="S157" s="758">
        <f>$H157*'Base Data'!S157</f>
        <v>0</v>
      </c>
      <c r="T157" s="758">
        <f>$H157*'Base Data'!T157</f>
        <v>0</v>
      </c>
      <c r="U157" s="758">
        <f>$H157*'Base Data'!U157</f>
        <v>0</v>
      </c>
      <c r="V157" s="758">
        <f>$H157*'Base Data'!V157</f>
        <v>0</v>
      </c>
      <c r="W157" s="758">
        <f>$H157*'Base Data'!W157</f>
        <v>0</v>
      </c>
      <c r="X157" s="758">
        <f>$H157*'Base Data'!X157</f>
        <v>0</v>
      </c>
      <c r="Y157" s="758">
        <f>$H157*'Base Data'!Y157</f>
        <v>0</v>
      </c>
      <c r="Z157" s="758">
        <f>$H157*'Base Data'!Z157</f>
        <v>0</v>
      </c>
      <c r="AA157" s="758">
        <f>$H157*'Base Data'!AA157</f>
        <v>0</v>
      </c>
      <c r="AB157" s="758">
        <f>$H157*'Base Data'!AB157</f>
        <v>0</v>
      </c>
      <c r="AC157" s="758">
        <f>$H157*'Base Data'!AC157</f>
        <v>0</v>
      </c>
      <c r="AD157" s="758">
        <f>$H157*'Base Data'!AD157</f>
        <v>0</v>
      </c>
      <c r="AE157" s="758">
        <f>$H157*'Base Data'!AE157</f>
        <v>0</v>
      </c>
      <c r="AF157" s="758">
        <f>$H157*'Base Data'!AF157</f>
        <v>0</v>
      </c>
      <c r="AG157" s="758">
        <f>$H157*'Base Data'!AG157</f>
        <v>0</v>
      </c>
      <c r="AH157" s="758">
        <f>$H157*'Base Data'!AH157</f>
        <v>0</v>
      </c>
      <c r="AI157" s="758">
        <f>$H157*'Base Data'!AI157</f>
        <v>0</v>
      </c>
      <c r="AJ157" s="758">
        <f>$H157*'Base Data'!AJ157</f>
        <v>0</v>
      </c>
      <c r="AK157" s="758">
        <f>$H157*'Base Data'!AK157</f>
        <v>0</v>
      </c>
      <c r="AL157" s="758">
        <f>$H157*'Base Data'!AL157</f>
        <v>0</v>
      </c>
      <c r="AM157" s="758">
        <f>$H157*'Base Data'!AM157</f>
        <v>0</v>
      </c>
      <c r="AN157" s="758">
        <f>$H157*'Base Data'!AN157</f>
        <v>0</v>
      </c>
      <c r="AO157" s="758">
        <f>$H157*'Base Data'!AO157</f>
        <v>0</v>
      </c>
      <c r="AP157" s="758">
        <f>$H157*'Base Data'!AP157</f>
        <v>0</v>
      </c>
      <c r="AQ157" s="758">
        <f>$H157*'Base Data'!AQ157</f>
        <v>0</v>
      </c>
      <c r="AR157" s="758">
        <f>$H157*'Base Data'!AR157</f>
        <v>0</v>
      </c>
      <c r="AS157" s="758">
        <f>$H157*'Base Data'!AS157</f>
        <v>0</v>
      </c>
      <c r="AT157" s="758">
        <f>$H157*'Base Data'!AT157</f>
        <v>0</v>
      </c>
      <c r="AU157" s="758">
        <f>$H157*'Base Data'!AU157</f>
        <v>0</v>
      </c>
      <c r="AV157" s="758">
        <f>$H157*'Base Data'!AV157</f>
        <v>0</v>
      </c>
      <c r="AW157" s="758">
        <f>$H157*'Base Data'!AW157</f>
        <v>0</v>
      </c>
      <c r="AX157" s="758">
        <f>$H157*'Base Data'!AX157</f>
        <v>0</v>
      </c>
      <c r="AY157" s="758">
        <f>$H157*'Base Data'!AY157</f>
        <v>0</v>
      </c>
      <c r="AZ157" s="758">
        <f>$H157*'Base Data'!AZ157</f>
        <v>0</v>
      </c>
      <c r="BA157" s="758">
        <f>$H157*'Base Data'!BA157</f>
        <v>0</v>
      </c>
      <c r="BB157" s="758">
        <f>$H157*'Base Data'!BB157</f>
        <v>0</v>
      </c>
      <c r="BC157" s="758">
        <f>$H157*'Base Data'!BC157</f>
        <v>0</v>
      </c>
      <c r="BD157" s="758">
        <f>$H157*'Base Data'!BD157</f>
        <v>0</v>
      </c>
      <c r="BE157" s="758">
        <f>$H157*'Base Data'!BE157</f>
        <v>0</v>
      </c>
      <c r="BF157" s="758">
        <f>$H157*'Base Data'!BF157</f>
        <v>0</v>
      </c>
      <c r="BG157" s="758">
        <f>$H157*'Base Data'!BG157</f>
        <v>0</v>
      </c>
      <c r="BH157" s="758">
        <f>$H157*'Base Data'!BH157</f>
        <v>0</v>
      </c>
      <c r="BI157" s="758">
        <f>$H157*'Base Data'!BI157</f>
        <v>0</v>
      </c>
      <c r="BJ157" s="758">
        <f>$H157*'Base Data'!BJ157</f>
        <v>0</v>
      </c>
      <c r="BK157" s="758">
        <f>$H157*'Base Data'!BK157</f>
        <v>0</v>
      </c>
      <c r="BL157" s="758">
        <f>$H157*'Base Data'!BL157</f>
        <v>0</v>
      </c>
      <c r="BM157" s="758">
        <f>$H157*'Base Data'!BM157</f>
        <v>0</v>
      </c>
      <c r="BN157" s="758">
        <f>$H157*'Base Data'!BN157</f>
        <v>0</v>
      </c>
      <c r="BO157" s="758">
        <f>$H157*'Base Data'!BO157</f>
        <v>0</v>
      </c>
      <c r="BP157" s="758">
        <f>$H157*'Base Data'!BP157</f>
        <v>0</v>
      </c>
      <c r="BQ157" s="758">
        <f>$H157*'Base Data'!BQ157</f>
        <v>0</v>
      </c>
      <c r="BR157" s="758">
        <f>$H157*'Base Data'!BR157</f>
        <v>0</v>
      </c>
      <c r="BS157" s="758">
        <f>$H157*'Base Data'!BS157</f>
        <v>0</v>
      </c>
      <c r="BT157" s="758">
        <f>$H157*'Base Data'!BT157</f>
        <v>0</v>
      </c>
      <c r="BU157" s="758">
        <f>$H157*'Base Data'!BU157</f>
        <v>0</v>
      </c>
      <c r="BV157" s="758">
        <f>$H157*'Base Data'!BV157</f>
        <v>0</v>
      </c>
      <c r="BW157" s="758">
        <f>$H157*'Base Data'!BW157</f>
        <v>0</v>
      </c>
      <c r="BX157" s="758">
        <f>$H157*'Base Data'!BX157</f>
        <v>0</v>
      </c>
      <c r="BY157" s="758">
        <f>$H157*'Base Data'!BY157</f>
        <v>0</v>
      </c>
      <c r="BZ157" s="758">
        <f>$H157*'Base Data'!BZ157</f>
        <v>0</v>
      </c>
      <c r="CA157" s="758">
        <f>$H157*'Base Data'!CA157</f>
        <v>0</v>
      </c>
      <c r="CB157" s="758">
        <f>$H157*'Base Data'!CB157</f>
        <v>0</v>
      </c>
      <c r="CC157" s="758">
        <f>$H157*'Base Data'!CC157</f>
        <v>0</v>
      </c>
      <c r="CD157" s="758">
        <f>$H157*'Base Data'!CD157</f>
        <v>0</v>
      </c>
      <c r="CE157" s="758">
        <f>$H157*'Base Data'!CE157</f>
        <v>0</v>
      </c>
      <c r="CF157" s="758">
        <f>$H157*'Base Data'!CF157</f>
        <v>0</v>
      </c>
      <c r="CG157" s="758">
        <f>$H157*'Base Data'!CG157</f>
        <v>0</v>
      </c>
      <c r="CH157" s="758">
        <f>$H157*'Base Data'!CH157</f>
        <v>0</v>
      </c>
      <c r="CI157" s="758">
        <f>$H157*'Base Data'!CI157</f>
        <v>0</v>
      </c>
      <c r="CJ157" s="758">
        <f>$H157*'Base Data'!CJ157</f>
        <v>0</v>
      </c>
      <c r="CK157" s="758">
        <f>$H157*'Base Data'!CK157</f>
        <v>0</v>
      </c>
      <c r="CL157" s="758">
        <f>$H157*'Base Data'!CL157</f>
        <v>0</v>
      </c>
      <c r="CM157" s="758">
        <f>$H157*'Base Data'!CM157</f>
        <v>0</v>
      </c>
      <c r="CN157" s="758">
        <f>$H157*'Base Data'!CN157</f>
        <v>0</v>
      </c>
      <c r="CO157" s="758">
        <f>$H157*'Base Data'!CO157</f>
        <v>0</v>
      </c>
      <c r="CP157" s="758">
        <f>$H157*'Base Data'!CP157</f>
        <v>0</v>
      </c>
      <c r="CQ157" s="758">
        <f>$H157*'Base Data'!CQ157</f>
        <v>0</v>
      </c>
      <c r="CR157" s="758">
        <f>$H157*'Base Data'!CR157</f>
        <v>0</v>
      </c>
      <c r="CS157" s="758">
        <f>$H157*'Base Data'!CS157</f>
        <v>0</v>
      </c>
      <c r="CT157" s="758">
        <f>$H157*'Base Data'!CT157</f>
        <v>0</v>
      </c>
      <c r="CU157" s="758">
        <f>$H157*'Base Data'!CU157</f>
        <v>0</v>
      </c>
      <c r="CV157" s="758">
        <f>$H157*'Base Data'!CV157</f>
        <v>0</v>
      </c>
      <c r="CW157" s="758">
        <f>$H157*'Base Data'!CW157</f>
        <v>0</v>
      </c>
      <c r="CX157" s="758">
        <f>$H157*'Base Data'!CX157</f>
        <v>0</v>
      </c>
      <c r="CY157" s="758">
        <f>$H157*'Base Data'!CY157</f>
        <v>0</v>
      </c>
      <c r="CZ157" s="758">
        <f>$H157*'Base Data'!CZ157</f>
        <v>0</v>
      </c>
      <c r="DA157" s="758">
        <f>$H157*'Base Data'!DA157</f>
        <v>0</v>
      </c>
      <c r="DB157" s="758">
        <f>$H157*'Base Data'!DB157</f>
        <v>0</v>
      </c>
      <c r="DC157" s="758">
        <f>$H157*'Base Data'!DC157</f>
        <v>0</v>
      </c>
      <c r="DD157" s="758">
        <f>$H157*'Base Data'!DD157</f>
        <v>0</v>
      </c>
      <c r="DE157" s="758">
        <f>$H157*'Base Data'!DE157</f>
        <v>0</v>
      </c>
      <c r="DF157" s="758">
        <f>$H157*'Base Data'!DF157</f>
        <v>0</v>
      </c>
      <c r="DG157" s="758">
        <f>$H157*'Base Data'!DG157</f>
        <v>0</v>
      </c>
      <c r="DH157" s="758">
        <f>$H157*'Base Data'!DH157</f>
        <v>0</v>
      </c>
      <c r="DI157" s="758">
        <f>$H157*'Base Data'!DI157</f>
        <v>0</v>
      </c>
      <c r="DJ157" s="758">
        <f>$H157*'Base Data'!DJ157</f>
        <v>0</v>
      </c>
      <c r="DK157" s="758">
        <f>$H157*'Base Data'!DK157</f>
        <v>0</v>
      </c>
      <c r="DL157" s="519">
        <f>$H157*'Base Data'!DL157</f>
        <v>0</v>
      </c>
      <c r="DM157" s="101"/>
      <c r="DN157" s="101"/>
      <c r="DO157" s="101"/>
      <c r="DP157" s="101"/>
      <c r="DQ157" s="101"/>
      <c r="DR157" s="101"/>
      <c r="DS157" s="101"/>
      <c r="DT157" s="101"/>
      <c r="DU157" s="101"/>
      <c r="DV157" s="101"/>
      <c r="DW157" s="101"/>
      <c r="DX157" s="101"/>
      <c r="DY157" s="101"/>
    </row>
    <row r="158" spans="1:129" s="256" customFormat="1" ht="19.149999999999999" customHeight="1">
      <c r="A158" s="207">
        <f>'LCR Weights'!N158</f>
        <v>0</v>
      </c>
      <c r="B158" s="207"/>
      <c r="C158" s="73"/>
      <c r="D158" s="795"/>
      <c r="E158" s="828"/>
      <c r="F158" s="799" t="s">
        <v>1176</v>
      </c>
      <c r="G158" s="1165">
        <f>'LCR Weights'!M158</f>
        <v>1</v>
      </c>
      <c r="H158" s="811">
        <f>IF(Metrics!$I$7="Reported weights",'LCR Weights'!H158,'LCR Weights'!K158)</f>
        <v>1</v>
      </c>
      <c r="I158" s="540">
        <f>$H158*'Base Data'!I158</f>
        <v>0</v>
      </c>
      <c r="J158" s="758">
        <f>$H158*'Base Data'!J158</f>
        <v>0</v>
      </c>
      <c r="K158" s="758">
        <f>$H158*'Base Data'!K158</f>
        <v>0</v>
      </c>
      <c r="L158" s="758">
        <f>$H158*'Base Data'!L158</f>
        <v>0</v>
      </c>
      <c r="M158" s="758">
        <f>$H158*'Base Data'!M158</f>
        <v>0</v>
      </c>
      <c r="N158" s="758">
        <f>$H158*'Base Data'!N158</f>
        <v>0</v>
      </c>
      <c r="O158" s="758">
        <f>$H158*'Base Data'!O158</f>
        <v>0</v>
      </c>
      <c r="P158" s="758">
        <f>$H158*'Base Data'!P158</f>
        <v>0</v>
      </c>
      <c r="Q158" s="758">
        <f>$H158*'Base Data'!Q158</f>
        <v>0</v>
      </c>
      <c r="R158" s="758">
        <f>$H158*'Base Data'!R158</f>
        <v>0</v>
      </c>
      <c r="S158" s="758">
        <f>$H158*'Base Data'!S158</f>
        <v>0</v>
      </c>
      <c r="T158" s="758">
        <f>$H158*'Base Data'!T158</f>
        <v>0</v>
      </c>
      <c r="U158" s="758">
        <f>$H158*'Base Data'!U158</f>
        <v>0</v>
      </c>
      <c r="V158" s="758">
        <f>$H158*'Base Data'!V158</f>
        <v>0</v>
      </c>
      <c r="W158" s="758">
        <f>$H158*'Base Data'!W158</f>
        <v>0</v>
      </c>
      <c r="X158" s="758">
        <f>$H158*'Base Data'!X158</f>
        <v>0</v>
      </c>
      <c r="Y158" s="758">
        <f>$H158*'Base Data'!Y158</f>
        <v>0</v>
      </c>
      <c r="Z158" s="758">
        <f>$H158*'Base Data'!Z158</f>
        <v>0</v>
      </c>
      <c r="AA158" s="758">
        <f>$H158*'Base Data'!AA158</f>
        <v>0</v>
      </c>
      <c r="AB158" s="758">
        <f>$H158*'Base Data'!AB158</f>
        <v>0</v>
      </c>
      <c r="AC158" s="758">
        <f>$H158*'Base Data'!AC158</f>
        <v>0</v>
      </c>
      <c r="AD158" s="758">
        <f>$H158*'Base Data'!AD158</f>
        <v>0</v>
      </c>
      <c r="AE158" s="758">
        <f>$H158*'Base Data'!AE158</f>
        <v>0</v>
      </c>
      <c r="AF158" s="758">
        <f>$H158*'Base Data'!AF158</f>
        <v>0</v>
      </c>
      <c r="AG158" s="758">
        <f>$H158*'Base Data'!AG158</f>
        <v>0</v>
      </c>
      <c r="AH158" s="758">
        <f>$H158*'Base Data'!AH158</f>
        <v>0</v>
      </c>
      <c r="AI158" s="758">
        <f>$H158*'Base Data'!AI158</f>
        <v>0</v>
      </c>
      <c r="AJ158" s="758">
        <f>$H158*'Base Data'!AJ158</f>
        <v>0</v>
      </c>
      <c r="AK158" s="758">
        <f>$H158*'Base Data'!AK158</f>
        <v>0</v>
      </c>
      <c r="AL158" s="758">
        <f>$H158*'Base Data'!AL158</f>
        <v>0</v>
      </c>
      <c r="AM158" s="758">
        <f>$H158*'Base Data'!AM158</f>
        <v>0</v>
      </c>
      <c r="AN158" s="758">
        <f>$H158*'Base Data'!AN158</f>
        <v>0</v>
      </c>
      <c r="AO158" s="758">
        <f>$H158*'Base Data'!AO158</f>
        <v>0</v>
      </c>
      <c r="AP158" s="758">
        <f>$H158*'Base Data'!AP158</f>
        <v>0</v>
      </c>
      <c r="AQ158" s="758">
        <f>$H158*'Base Data'!AQ158</f>
        <v>0</v>
      </c>
      <c r="AR158" s="758">
        <f>$H158*'Base Data'!AR158</f>
        <v>0</v>
      </c>
      <c r="AS158" s="758">
        <f>$H158*'Base Data'!AS158</f>
        <v>0</v>
      </c>
      <c r="AT158" s="758">
        <f>$H158*'Base Data'!AT158</f>
        <v>0</v>
      </c>
      <c r="AU158" s="758">
        <f>$H158*'Base Data'!AU158</f>
        <v>0</v>
      </c>
      <c r="AV158" s="758">
        <f>$H158*'Base Data'!AV158</f>
        <v>0</v>
      </c>
      <c r="AW158" s="758">
        <f>$H158*'Base Data'!AW158</f>
        <v>0</v>
      </c>
      <c r="AX158" s="758">
        <f>$H158*'Base Data'!AX158</f>
        <v>0</v>
      </c>
      <c r="AY158" s="758">
        <f>$H158*'Base Data'!AY158</f>
        <v>0</v>
      </c>
      <c r="AZ158" s="758">
        <f>$H158*'Base Data'!AZ158</f>
        <v>0</v>
      </c>
      <c r="BA158" s="758">
        <f>$H158*'Base Data'!BA158</f>
        <v>0</v>
      </c>
      <c r="BB158" s="758">
        <f>$H158*'Base Data'!BB158</f>
        <v>0</v>
      </c>
      <c r="BC158" s="758">
        <f>$H158*'Base Data'!BC158</f>
        <v>0</v>
      </c>
      <c r="BD158" s="758">
        <f>$H158*'Base Data'!BD158</f>
        <v>0</v>
      </c>
      <c r="BE158" s="758">
        <f>$H158*'Base Data'!BE158</f>
        <v>0</v>
      </c>
      <c r="BF158" s="758">
        <f>$H158*'Base Data'!BF158</f>
        <v>0</v>
      </c>
      <c r="BG158" s="758">
        <f>$H158*'Base Data'!BG158</f>
        <v>0</v>
      </c>
      <c r="BH158" s="758">
        <f>$H158*'Base Data'!BH158</f>
        <v>0</v>
      </c>
      <c r="BI158" s="758">
        <f>$H158*'Base Data'!BI158</f>
        <v>0</v>
      </c>
      <c r="BJ158" s="758">
        <f>$H158*'Base Data'!BJ158</f>
        <v>0</v>
      </c>
      <c r="BK158" s="758">
        <f>$H158*'Base Data'!BK158</f>
        <v>0</v>
      </c>
      <c r="BL158" s="758">
        <f>$H158*'Base Data'!BL158</f>
        <v>0</v>
      </c>
      <c r="BM158" s="758">
        <f>$H158*'Base Data'!BM158</f>
        <v>0</v>
      </c>
      <c r="BN158" s="758">
        <f>$H158*'Base Data'!BN158</f>
        <v>0</v>
      </c>
      <c r="BO158" s="758">
        <f>$H158*'Base Data'!BO158</f>
        <v>0</v>
      </c>
      <c r="BP158" s="758">
        <f>$H158*'Base Data'!BP158</f>
        <v>0</v>
      </c>
      <c r="BQ158" s="758">
        <f>$H158*'Base Data'!BQ158</f>
        <v>0</v>
      </c>
      <c r="BR158" s="758">
        <f>$H158*'Base Data'!BR158</f>
        <v>0</v>
      </c>
      <c r="BS158" s="758">
        <f>$H158*'Base Data'!BS158</f>
        <v>0</v>
      </c>
      <c r="BT158" s="758">
        <f>$H158*'Base Data'!BT158</f>
        <v>0</v>
      </c>
      <c r="BU158" s="758">
        <f>$H158*'Base Data'!BU158</f>
        <v>0</v>
      </c>
      <c r="BV158" s="758">
        <f>$H158*'Base Data'!BV158</f>
        <v>0</v>
      </c>
      <c r="BW158" s="758">
        <f>$H158*'Base Data'!BW158</f>
        <v>0</v>
      </c>
      <c r="BX158" s="758">
        <f>$H158*'Base Data'!BX158</f>
        <v>0</v>
      </c>
      <c r="BY158" s="758">
        <f>$H158*'Base Data'!BY158</f>
        <v>0</v>
      </c>
      <c r="BZ158" s="758">
        <f>$H158*'Base Data'!BZ158</f>
        <v>0</v>
      </c>
      <c r="CA158" s="758">
        <f>$H158*'Base Data'!CA158</f>
        <v>0</v>
      </c>
      <c r="CB158" s="758">
        <f>$H158*'Base Data'!CB158</f>
        <v>0</v>
      </c>
      <c r="CC158" s="758">
        <f>$H158*'Base Data'!CC158</f>
        <v>0</v>
      </c>
      <c r="CD158" s="758">
        <f>$H158*'Base Data'!CD158</f>
        <v>0</v>
      </c>
      <c r="CE158" s="758">
        <f>$H158*'Base Data'!CE158</f>
        <v>0</v>
      </c>
      <c r="CF158" s="758">
        <f>$H158*'Base Data'!CF158</f>
        <v>0</v>
      </c>
      <c r="CG158" s="758">
        <f>$H158*'Base Data'!CG158</f>
        <v>0</v>
      </c>
      <c r="CH158" s="758">
        <f>$H158*'Base Data'!CH158</f>
        <v>0</v>
      </c>
      <c r="CI158" s="758">
        <f>$H158*'Base Data'!CI158</f>
        <v>0</v>
      </c>
      <c r="CJ158" s="758">
        <f>$H158*'Base Data'!CJ158</f>
        <v>0</v>
      </c>
      <c r="CK158" s="758">
        <f>$H158*'Base Data'!CK158</f>
        <v>0</v>
      </c>
      <c r="CL158" s="758">
        <f>$H158*'Base Data'!CL158</f>
        <v>0</v>
      </c>
      <c r="CM158" s="758">
        <f>$H158*'Base Data'!CM158</f>
        <v>0</v>
      </c>
      <c r="CN158" s="758">
        <f>$H158*'Base Data'!CN158</f>
        <v>0</v>
      </c>
      <c r="CO158" s="758">
        <f>$H158*'Base Data'!CO158</f>
        <v>0</v>
      </c>
      <c r="CP158" s="758">
        <f>$H158*'Base Data'!CP158</f>
        <v>0</v>
      </c>
      <c r="CQ158" s="758">
        <f>$H158*'Base Data'!CQ158</f>
        <v>0</v>
      </c>
      <c r="CR158" s="758">
        <f>$H158*'Base Data'!CR158</f>
        <v>0</v>
      </c>
      <c r="CS158" s="758">
        <f>$H158*'Base Data'!CS158</f>
        <v>0</v>
      </c>
      <c r="CT158" s="758">
        <f>$H158*'Base Data'!CT158</f>
        <v>0</v>
      </c>
      <c r="CU158" s="758">
        <f>$H158*'Base Data'!CU158</f>
        <v>0</v>
      </c>
      <c r="CV158" s="758">
        <f>$H158*'Base Data'!CV158</f>
        <v>0</v>
      </c>
      <c r="CW158" s="758">
        <f>$H158*'Base Data'!CW158</f>
        <v>0</v>
      </c>
      <c r="CX158" s="758">
        <f>$H158*'Base Data'!CX158</f>
        <v>0</v>
      </c>
      <c r="CY158" s="758">
        <f>$H158*'Base Data'!CY158</f>
        <v>0</v>
      </c>
      <c r="CZ158" s="758">
        <f>$H158*'Base Data'!CZ158</f>
        <v>0</v>
      </c>
      <c r="DA158" s="758">
        <f>$H158*'Base Data'!DA158</f>
        <v>0</v>
      </c>
      <c r="DB158" s="758">
        <f>$H158*'Base Data'!DB158</f>
        <v>0</v>
      </c>
      <c r="DC158" s="758">
        <f>$H158*'Base Data'!DC158</f>
        <v>0</v>
      </c>
      <c r="DD158" s="758">
        <f>$H158*'Base Data'!DD158</f>
        <v>0</v>
      </c>
      <c r="DE158" s="758">
        <f>$H158*'Base Data'!DE158</f>
        <v>0</v>
      </c>
      <c r="DF158" s="758">
        <f>$H158*'Base Data'!DF158</f>
        <v>0</v>
      </c>
      <c r="DG158" s="758">
        <f>$H158*'Base Data'!DG158</f>
        <v>0</v>
      </c>
      <c r="DH158" s="758">
        <f>$H158*'Base Data'!DH158</f>
        <v>0</v>
      </c>
      <c r="DI158" s="758">
        <f>$H158*'Base Data'!DI158</f>
        <v>0</v>
      </c>
      <c r="DJ158" s="758">
        <f>$H158*'Base Data'!DJ158</f>
        <v>0</v>
      </c>
      <c r="DK158" s="758">
        <f>$H158*'Base Data'!DK158</f>
        <v>0</v>
      </c>
      <c r="DL158" s="519">
        <f>$H158*'Base Data'!DL158</f>
        <v>0</v>
      </c>
      <c r="DM158" s="101"/>
      <c r="DN158" s="101"/>
      <c r="DO158" s="101"/>
      <c r="DP158" s="101"/>
      <c r="DQ158" s="101"/>
      <c r="DR158" s="101"/>
      <c r="DS158" s="101"/>
      <c r="DT158" s="101"/>
      <c r="DU158" s="101"/>
      <c r="DV158" s="101"/>
      <c r="DW158" s="101"/>
      <c r="DX158" s="101"/>
      <c r="DY158" s="101"/>
    </row>
    <row r="159" spans="1:129" s="256" customFormat="1" ht="19.899999999999999" customHeight="1">
      <c r="A159" s="207">
        <f>'LCR Weights'!N159</f>
        <v>0</v>
      </c>
      <c r="B159" s="207"/>
      <c r="C159" s="73"/>
      <c r="D159" s="795"/>
      <c r="E159" s="828"/>
      <c r="F159" s="799" t="s">
        <v>1177</v>
      </c>
      <c r="G159" s="1165">
        <f>'LCR Weights'!M159</f>
        <v>1</v>
      </c>
      <c r="H159" s="811">
        <f>IF(Metrics!$I$7="Reported weights",'LCR Weights'!H159,'LCR Weights'!K159)</f>
        <v>1</v>
      </c>
      <c r="I159" s="540">
        <f>$H159*'Base Data'!I159</f>
        <v>0</v>
      </c>
      <c r="J159" s="758">
        <f>$H159*'Base Data'!J159</f>
        <v>0</v>
      </c>
      <c r="K159" s="758">
        <f>$H159*'Base Data'!K159</f>
        <v>0</v>
      </c>
      <c r="L159" s="758">
        <f>$H159*'Base Data'!L159</f>
        <v>0</v>
      </c>
      <c r="M159" s="758">
        <f>$H159*'Base Data'!M159</f>
        <v>0</v>
      </c>
      <c r="N159" s="758">
        <f>$H159*'Base Data'!N159</f>
        <v>0</v>
      </c>
      <c r="O159" s="758">
        <f>$H159*'Base Data'!O159</f>
        <v>0</v>
      </c>
      <c r="P159" s="758">
        <f>$H159*'Base Data'!P159</f>
        <v>0</v>
      </c>
      <c r="Q159" s="758">
        <f>$H159*'Base Data'!Q159</f>
        <v>0</v>
      </c>
      <c r="R159" s="758">
        <f>$H159*'Base Data'!R159</f>
        <v>0</v>
      </c>
      <c r="S159" s="758">
        <f>$H159*'Base Data'!S159</f>
        <v>0</v>
      </c>
      <c r="T159" s="758">
        <f>$H159*'Base Data'!T159</f>
        <v>0</v>
      </c>
      <c r="U159" s="758">
        <f>$H159*'Base Data'!U159</f>
        <v>0</v>
      </c>
      <c r="V159" s="758">
        <f>$H159*'Base Data'!V159</f>
        <v>0</v>
      </c>
      <c r="W159" s="758">
        <f>$H159*'Base Data'!W159</f>
        <v>0</v>
      </c>
      <c r="X159" s="758">
        <f>$H159*'Base Data'!X159</f>
        <v>0</v>
      </c>
      <c r="Y159" s="758">
        <f>$H159*'Base Data'!Y159</f>
        <v>0</v>
      </c>
      <c r="Z159" s="758">
        <f>$H159*'Base Data'!Z159</f>
        <v>0</v>
      </c>
      <c r="AA159" s="758">
        <f>$H159*'Base Data'!AA159</f>
        <v>0</v>
      </c>
      <c r="AB159" s="758">
        <f>$H159*'Base Data'!AB159</f>
        <v>0</v>
      </c>
      <c r="AC159" s="758">
        <f>$H159*'Base Data'!AC159</f>
        <v>0</v>
      </c>
      <c r="AD159" s="758">
        <f>$H159*'Base Data'!AD159</f>
        <v>0</v>
      </c>
      <c r="AE159" s="758">
        <f>$H159*'Base Data'!AE159</f>
        <v>0</v>
      </c>
      <c r="AF159" s="758">
        <f>$H159*'Base Data'!AF159</f>
        <v>0</v>
      </c>
      <c r="AG159" s="758">
        <f>$H159*'Base Data'!AG159</f>
        <v>0</v>
      </c>
      <c r="AH159" s="758">
        <f>$H159*'Base Data'!AH159</f>
        <v>0</v>
      </c>
      <c r="AI159" s="758">
        <f>$H159*'Base Data'!AI159</f>
        <v>0</v>
      </c>
      <c r="AJ159" s="758">
        <f>$H159*'Base Data'!AJ159</f>
        <v>0</v>
      </c>
      <c r="AK159" s="758">
        <f>$H159*'Base Data'!AK159</f>
        <v>0</v>
      </c>
      <c r="AL159" s="758">
        <f>$H159*'Base Data'!AL159</f>
        <v>0</v>
      </c>
      <c r="AM159" s="758">
        <f>$H159*'Base Data'!AM159</f>
        <v>0</v>
      </c>
      <c r="AN159" s="758">
        <f>$H159*'Base Data'!AN159</f>
        <v>0</v>
      </c>
      <c r="AO159" s="758">
        <f>$H159*'Base Data'!AO159</f>
        <v>0</v>
      </c>
      <c r="AP159" s="758">
        <f>$H159*'Base Data'!AP159</f>
        <v>0</v>
      </c>
      <c r="AQ159" s="758">
        <f>$H159*'Base Data'!AQ159</f>
        <v>0</v>
      </c>
      <c r="AR159" s="758">
        <f>$H159*'Base Data'!AR159</f>
        <v>0</v>
      </c>
      <c r="AS159" s="758">
        <f>$H159*'Base Data'!AS159</f>
        <v>0</v>
      </c>
      <c r="AT159" s="758">
        <f>$H159*'Base Data'!AT159</f>
        <v>0</v>
      </c>
      <c r="AU159" s="758">
        <f>$H159*'Base Data'!AU159</f>
        <v>0</v>
      </c>
      <c r="AV159" s="758">
        <f>$H159*'Base Data'!AV159</f>
        <v>0</v>
      </c>
      <c r="AW159" s="758">
        <f>$H159*'Base Data'!AW159</f>
        <v>0</v>
      </c>
      <c r="AX159" s="758">
        <f>$H159*'Base Data'!AX159</f>
        <v>0</v>
      </c>
      <c r="AY159" s="758">
        <f>$H159*'Base Data'!AY159</f>
        <v>0</v>
      </c>
      <c r="AZ159" s="758">
        <f>$H159*'Base Data'!AZ159</f>
        <v>0</v>
      </c>
      <c r="BA159" s="758">
        <f>$H159*'Base Data'!BA159</f>
        <v>0</v>
      </c>
      <c r="BB159" s="758">
        <f>$H159*'Base Data'!BB159</f>
        <v>0</v>
      </c>
      <c r="BC159" s="758">
        <f>$H159*'Base Data'!BC159</f>
        <v>0</v>
      </c>
      <c r="BD159" s="758">
        <f>$H159*'Base Data'!BD159</f>
        <v>0</v>
      </c>
      <c r="BE159" s="758">
        <f>$H159*'Base Data'!BE159</f>
        <v>0</v>
      </c>
      <c r="BF159" s="758">
        <f>$H159*'Base Data'!BF159</f>
        <v>0</v>
      </c>
      <c r="BG159" s="758">
        <f>$H159*'Base Data'!BG159</f>
        <v>0</v>
      </c>
      <c r="BH159" s="758">
        <f>$H159*'Base Data'!BH159</f>
        <v>0</v>
      </c>
      <c r="BI159" s="758">
        <f>$H159*'Base Data'!BI159</f>
        <v>0</v>
      </c>
      <c r="BJ159" s="758">
        <f>$H159*'Base Data'!BJ159</f>
        <v>0</v>
      </c>
      <c r="BK159" s="758">
        <f>$H159*'Base Data'!BK159</f>
        <v>0</v>
      </c>
      <c r="BL159" s="758">
        <f>$H159*'Base Data'!BL159</f>
        <v>0</v>
      </c>
      <c r="BM159" s="758">
        <f>$H159*'Base Data'!BM159</f>
        <v>0</v>
      </c>
      <c r="BN159" s="758">
        <f>$H159*'Base Data'!BN159</f>
        <v>0</v>
      </c>
      <c r="BO159" s="758">
        <f>$H159*'Base Data'!BO159</f>
        <v>0</v>
      </c>
      <c r="BP159" s="758">
        <f>$H159*'Base Data'!BP159</f>
        <v>0</v>
      </c>
      <c r="BQ159" s="758">
        <f>$H159*'Base Data'!BQ159</f>
        <v>0</v>
      </c>
      <c r="BR159" s="758">
        <f>$H159*'Base Data'!BR159</f>
        <v>0</v>
      </c>
      <c r="BS159" s="758">
        <f>$H159*'Base Data'!BS159</f>
        <v>0</v>
      </c>
      <c r="BT159" s="758">
        <f>$H159*'Base Data'!BT159</f>
        <v>0</v>
      </c>
      <c r="BU159" s="758">
        <f>$H159*'Base Data'!BU159</f>
        <v>0</v>
      </c>
      <c r="BV159" s="758">
        <f>$H159*'Base Data'!BV159</f>
        <v>0</v>
      </c>
      <c r="BW159" s="758">
        <f>$H159*'Base Data'!BW159</f>
        <v>0</v>
      </c>
      <c r="BX159" s="758">
        <f>$H159*'Base Data'!BX159</f>
        <v>0</v>
      </c>
      <c r="BY159" s="758">
        <f>$H159*'Base Data'!BY159</f>
        <v>0</v>
      </c>
      <c r="BZ159" s="758">
        <f>$H159*'Base Data'!BZ159</f>
        <v>0</v>
      </c>
      <c r="CA159" s="758">
        <f>$H159*'Base Data'!CA159</f>
        <v>0</v>
      </c>
      <c r="CB159" s="758">
        <f>$H159*'Base Data'!CB159</f>
        <v>0</v>
      </c>
      <c r="CC159" s="758">
        <f>$H159*'Base Data'!CC159</f>
        <v>0</v>
      </c>
      <c r="CD159" s="758">
        <f>$H159*'Base Data'!CD159</f>
        <v>0</v>
      </c>
      <c r="CE159" s="758">
        <f>$H159*'Base Data'!CE159</f>
        <v>0</v>
      </c>
      <c r="CF159" s="758">
        <f>$H159*'Base Data'!CF159</f>
        <v>0</v>
      </c>
      <c r="CG159" s="758">
        <f>$H159*'Base Data'!CG159</f>
        <v>0</v>
      </c>
      <c r="CH159" s="758">
        <f>$H159*'Base Data'!CH159</f>
        <v>0</v>
      </c>
      <c r="CI159" s="758">
        <f>$H159*'Base Data'!CI159</f>
        <v>0</v>
      </c>
      <c r="CJ159" s="758">
        <f>$H159*'Base Data'!CJ159</f>
        <v>0</v>
      </c>
      <c r="CK159" s="758">
        <f>$H159*'Base Data'!CK159</f>
        <v>0</v>
      </c>
      <c r="CL159" s="758">
        <f>$H159*'Base Data'!CL159</f>
        <v>0</v>
      </c>
      <c r="CM159" s="758">
        <f>$H159*'Base Data'!CM159</f>
        <v>0</v>
      </c>
      <c r="CN159" s="758">
        <f>$H159*'Base Data'!CN159</f>
        <v>0</v>
      </c>
      <c r="CO159" s="758">
        <f>$H159*'Base Data'!CO159</f>
        <v>0</v>
      </c>
      <c r="CP159" s="758">
        <f>$H159*'Base Data'!CP159</f>
        <v>0</v>
      </c>
      <c r="CQ159" s="758">
        <f>$H159*'Base Data'!CQ159</f>
        <v>0</v>
      </c>
      <c r="CR159" s="758">
        <f>$H159*'Base Data'!CR159</f>
        <v>0</v>
      </c>
      <c r="CS159" s="758">
        <f>$H159*'Base Data'!CS159</f>
        <v>0</v>
      </c>
      <c r="CT159" s="758">
        <f>$H159*'Base Data'!CT159</f>
        <v>0</v>
      </c>
      <c r="CU159" s="758">
        <f>$H159*'Base Data'!CU159</f>
        <v>0</v>
      </c>
      <c r="CV159" s="758">
        <f>$H159*'Base Data'!CV159</f>
        <v>0</v>
      </c>
      <c r="CW159" s="758">
        <f>$H159*'Base Data'!CW159</f>
        <v>0</v>
      </c>
      <c r="CX159" s="758">
        <f>$H159*'Base Data'!CX159</f>
        <v>0</v>
      </c>
      <c r="CY159" s="758">
        <f>$H159*'Base Data'!CY159</f>
        <v>0</v>
      </c>
      <c r="CZ159" s="758">
        <f>$H159*'Base Data'!CZ159</f>
        <v>0</v>
      </c>
      <c r="DA159" s="758">
        <f>$H159*'Base Data'!DA159</f>
        <v>0</v>
      </c>
      <c r="DB159" s="758">
        <f>$H159*'Base Data'!DB159</f>
        <v>0</v>
      </c>
      <c r="DC159" s="758">
        <f>$H159*'Base Data'!DC159</f>
        <v>0</v>
      </c>
      <c r="DD159" s="758">
        <f>$H159*'Base Data'!DD159</f>
        <v>0</v>
      </c>
      <c r="DE159" s="758">
        <f>$H159*'Base Data'!DE159</f>
        <v>0</v>
      </c>
      <c r="DF159" s="758">
        <f>$H159*'Base Data'!DF159</f>
        <v>0</v>
      </c>
      <c r="DG159" s="758">
        <f>$H159*'Base Data'!DG159</f>
        <v>0</v>
      </c>
      <c r="DH159" s="758">
        <f>$H159*'Base Data'!DH159</f>
        <v>0</v>
      </c>
      <c r="DI159" s="758">
        <f>$H159*'Base Data'!DI159</f>
        <v>0</v>
      </c>
      <c r="DJ159" s="758">
        <f>$H159*'Base Data'!DJ159</f>
        <v>0</v>
      </c>
      <c r="DK159" s="758">
        <f>$H159*'Base Data'!DK159</f>
        <v>0</v>
      </c>
      <c r="DL159" s="519">
        <f>$H159*'Base Data'!DL159</f>
        <v>0</v>
      </c>
      <c r="DM159" s="101"/>
      <c r="DN159" s="101"/>
      <c r="DO159" s="101"/>
      <c r="DP159" s="101"/>
      <c r="DQ159" s="101"/>
      <c r="DR159" s="101"/>
      <c r="DS159" s="101"/>
      <c r="DT159" s="101"/>
      <c r="DU159" s="101"/>
      <c r="DV159" s="101"/>
      <c r="DW159" s="101"/>
      <c r="DX159" s="101"/>
      <c r="DY159" s="101"/>
    </row>
    <row r="160" spans="1:129" s="256" customFormat="1" ht="19.899999999999999" customHeight="1">
      <c r="A160" s="207">
        <f>'LCR Weights'!N160</f>
        <v>0</v>
      </c>
      <c r="B160" s="207"/>
      <c r="C160" s="73"/>
      <c r="D160" s="795" t="s">
        <v>232</v>
      </c>
      <c r="E160" s="828" t="s">
        <v>233</v>
      </c>
      <c r="F160" s="91" t="s">
        <v>79</v>
      </c>
      <c r="G160" s="1165">
        <f>'LCR Weights'!M160</f>
        <v>0.93</v>
      </c>
      <c r="H160" s="811">
        <f>IF(Metrics!$I$7="Reported weights",'LCR Weights'!H160,'LCR Weights'!K160)</f>
        <v>0.93</v>
      </c>
      <c r="I160" s="540">
        <f>$H160*'Base Data'!I160</f>
        <v>0</v>
      </c>
      <c r="J160" s="758">
        <f>$H160*'Base Data'!J160</f>
        <v>0</v>
      </c>
      <c r="K160" s="758">
        <f>$H160*'Base Data'!K160</f>
        <v>0</v>
      </c>
      <c r="L160" s="758">
        <f>$H160*'Base Data'!L160</f>
        <v>0</v>
      </c>
      <c r="M160" s="758">
        <f>$H160*'Base Data'!M160</f>
        <v>0</v>
      </c>
      <c r="N160" s="758">
        <f>$H160*'Base Data'!N160</f>
        <v>0</v>
      </c>
      <c r="O160" s="758">
        <f>$H160*'Base Data'!O160</f>
        <v>0</v>
      </c>
      <c r="P160" s="758">
        <f>$H160*'Base Data'!P160</f>
        <v>0</v>
      </c>
      <c r="Q160" s="758">
        <f>$H160*'Base Data'!Q160</f>
        <v>0</v>
      </c>
      <c r="R160" s="758">
        <f>$H160*'Base Data'!R160</f>
        <v>0</v>
      </c>
      <c r="S160" s="758">
        <f>$H160*'Base Data'!S160</f>
        <v>0</v>
      </c>
      <c r="T160" s="758">
        <f>$H160*'Base Data'!T160</f>
        <v>0</v>
      </c>
      <c r="U160" s="758">
        <f>$H160*'Base Data'!U160</f>
        <v>0</v>
      </c>
      <c r="V160" s="758">
        <f>$H160*'Base Data'!V160</f>
        <v>0</v>
      </c>
      <c r="W160" s="758">
        <f>$H160*'Base Data'!W160</f>
        <v>0</v>
      </c>
      <c r="X160" s="758">
        <f>$H160*'Base Data'!X160</f>
        <v>0</v>
      </c>
      <c r="Y160" s="758">
        <f>$H160*'Base Data'!Y160</f>
        <v>0</v>
      </c>
      <c r="Z160" s="758">
        <f>$H160*'Base Data'!Z160</f>
        <v>0</v>
      </c>
      <c r="AA160" s="758">
        <f>$H160*'Base Data'!AA160</f>
        <v>0</v>
      </c>
      <c r="AB160" s="758">
        <f>$H160*'Base Data'!AB160</f>
        <v>0</v>
      </c>
      <c r="AC160" s="758">
        <f>$H160*'Base Data'!AC160</f>
        <v>0</v>
      </c>
      <c r="AD160" s="758">
        <f>$H160*'Base Data'!AD160</f>
        <v>0</v>
      </c>
      <c r="AE160" s="758">
        <f>$H160*'Base Data'!AE160</f>
        <v>0</v>
      </c>
      <c r="AF160" s="758">
        <f>$H160*'Base Data'!AF160</f>
        <v>0</v>
      </c>
      <c r="AG160" s="758">
        <f>$H160*'Base Data'!AG160</f>
        <v>0</v>
      </c>
      <c r="AH160" s="758">
        <f>$H160*'Base Data'!AH160</f>
        <v>0</v>
      </c>
      <c r="AI160" s="758">
        <f>$H160*'Base Data'!AI160</f>
        <v>0</v>
      </c>
      <c r="AJ160" s="758">
        <f>$H160*'Base Data'!AJ160</f>
        <v>0</v>
      </c>
      <c r="AK160" s="758">
        <f>$H160*'Base Data'!AK160</f>
        <v>0</v>
      </c>
      <c r="AL160" s="758">
        <f>$H160*'Base Data'!AL160</f>
        <v>0</v>
      </c>
      <c r="AM160" s="758">
        <f>$H160*'Base Data'!AM160</f>
        <v>0</v>
      </c>
      <c r="AN160" s="758">
        <f>$H160*'Base Data'!AN160</f>
        <v>0</v>
      </c>
      <c r="AO160" s="758">
        <f>$H160*'Base Data'!AO160</f>
        <v>0</v>
      </c>
      <c r="AP160" s="758">
        <f>$H160*'Base Data'!AP160</f>
        <v>0</v>
      </c>
      <c r="AQ160" s="758">
        <f>$H160*'Base Data'!AQ160</f>
        <v>0</v>
      </c>
      <c r="AR160" s="758">
        <f>$H160*'Base Data'!AR160</f>
        <v>0</v>
      </c>
      <c r="AS160" s="758">
        <f>$H160*'Base Data'!AS160</f>
        <v>0</v>
      </c>
      <c r="AT160" s="758">
        <f>$H160*'Base Data'!AT160</f>
        <v>0</v>
      </c>
      <c r="AU160" s="758">
        <f>$H160*'Base Data'!AU160</f>
        <v>0</v>
      </c>
      <c r="AV160" s="758">
        <f>$H160*'Base Data'!AV160</f>
        <v>0</v>
      </c>
      <c r="AW160" s="758">
        <f>$H160*'Base Data'!AW160</f>
        <v>0</v>
      </c>
      <c r="AX160" s="758">
        <f>$H160*'Base Data'!AX160</f>
        <v>0</v>
      </c>
      <c r="AY160" s="758">
        <f>$H160*'Base Data'!AY160</f>
        <v>0</v>
      </c>
      <c r="AZ160" s="758">
        <f>$H160*'Base Data'!AZ160</f>
        <v>0</v>
      </c>
      <c r="BA160" s="758">
        <f>$H160*'Base Data'!BA160</f>
        <v>0</v>
      </c>
      <c r="BB160" s="758">
        <f>$H160*'Base Data'!BB160</f>
        <v>0</v>
      </c>
      <c r="BC160" s="758">
        <f>$H160*'Base Data'!BC160</f>
        <v>0</v>
      </c>
      <c r="BD160" s="758">
        <f>$H160*'Base Data'!BD160</f>
        <v>0</v>
      </c>
      <c r="BE160" s="758">
        <f>$H160*'Base Data'!BE160</f>
        <v>0</v>
      </c>
      <c r="BF160" s="758">
        <f>$H160*'Base Data'!BF160</f>
        <v>0</v>
      </c>
      <c r="BG160" s="758">
        <f>$H160*'Base Data'!BG160</f>
        <v>0</v>
      </c>
      <c r="BH160" s="758">
        <f>$H160*'Base Data'!BH160</f>
        <v>0</v>
      </c>
      <c r="BI160" s="758">
        <f>$H160*'Base Data'!BI160</f>
        <v>0</v>
      </c>
      <c r="BJ160" s="758">
        <f>$H160*'Base Data'!BJ160</f>
        <v>0</v>
      </c>
      <c r="BK160" s="758">
        <f>$H160*'Base Data'!BK160</f>
        <v>0</v>
      </c>
      <c r="BL160" s="758">
        <f>$H160*'Base Data'!BL160</f>
        <v>0</v>
      </c>
      <c r="BM160" s="758">
        <f>$H160*'Base Data'!BM160</f>
        <v>0</v>
      </c>
      <c r="BN160" s="758">
        <f>$H160*'Base Data'!BN160</f>
        <v>0</v>
      </c>
      <c r="BO160" s="758">
        <f>$H160*'Base Data'!BO160</f>
        <v>0</v>
      </c>
      <c r="BP160" s="758">
        <f>$H160*'Base Data'!BP160</f>
        <v>0</v>
      </c>
      <c r="BQ160" s="758">
        <f>$H160*'Base Data'!BQ160</f>
        <v>0</v>
      </c>
      <c r="BR160" s="758">
        <f>$H160*'Base Data'!BR160</f>
        <v>0</v>
      </c>
      <c r="BS160" s="758">
        <f>$H160*'Base Data'!BS160</f>
        <v>0</v>
      </c>
      <c r="BT160" s="758">
        <f>$H160*'Base Data'!BT160</f>
        <v>0</v>
      </c>
      <c r="BU160" s="758">
        <f>$H160*'Base Data'!BU160</f>
        <v>0</v>
      </c>
      <c r="BV160" s="758">
        <f>$H160*'Base Data'!BV160</f>
        <v>0</v>
      </c>
      <c r="BW160" s="758">
        <f>$H160*'Base Data'!BW160</f>
        <v>0</v>
      </c>
      <c r="BX160" s="758">
        <f>$H160*'Base Data'!BX160</f>
        <v>0</v>
      </c>
      <c r="BY160" s="758">
        <f>$H160*'Base Data'!BY160</f>
        <v>0</v>
      </c>
      <c r="BZ160" s="758">
        <f>$H160*'Base Data'!BZ160</f>
        <v>0</v>
      </c>
      <c r="CA160" s="758">
        <f>$H160*'Base Data'!CA160</f>
        <v>0</v>
      </c>
      <c r="CB160" s="758">
        <f>$H160*'Base Data'!CB160</f>
        <v>0</v>
      </c>
      <c r="CC160" s="758">
        <f>$H160*'Base Data'!CC160</f>
        <v>0</v>
      </c>
      <c r="CD160" s="758">
        <f>$H160*'Base Data'!CD160</f>
        <v>0</v>
      </c>
      <c r="CE160" s="758">
        <f>$H160*'Base Data'!CE160</f>
        <v>0</v>
      </c>
      <c r="CF160" s="758">
        <f>$H160*'Base Data'!CF160</f>
        <v>0</v>
      </c>
      <c r="CG160" s="758">
        <f>$H160*'Base Data'!CG160</f>
        <v>0</v>
      </c>
      <c r="CH160" s="758">
        <f>$H160*'Base Data'!CH160</f>
        <v>0</v>
      </c>
      <c r="CI160" s="758">
        <f>$H160*'Base Data'!CI160</f>
        <v>0</v>
      </c>
      <c r="CJ160" s="758">
        <f>$H160*'Base Data'!CJ160</f>
        <v>0</v>
      </c>
      <c r="CK160" s="758">
        <f>$H160*'Base Data'!CK160</f>
        <v>0</v>
      </c>
      <c r="CL160" s="758">
        <f>$H160*'Base Data'!CL160</f>
        <v>0</v>
      </c>
      <c r="CM160" s="758">
        <f>$H160*'Base Data'!CM160</f>
        <v>0</v>
      </c>
      <c r="CN160" s="758">
        <f>$H160*'Base Data'!CN160</f>
        <v>0</v>
      </c>
      <c r="CO160" s="758">
        <f>$H160*'Base Data'!CO160</f>
        <v>0</v>
      </c>
      <c r="CP160" s="758">
        <f>$H160*'Base Data'!CP160</f>
        <v>0</v>
      </c>
      <c r="CQ160" s="758">
        <f>$H160*'Base Data'!CQ160</f>
        <v>0</v>
      </c>
      <c r="CR160" s="758">
        <f>$H160*'Base Data'!CR160</f>
        <v>0</v>
      </c>
      <c r="CS160" s="758">
        <f>$H160*'Base Data'!CS160</f>
        <v>0</v>
      </c>
      <c r="CT160" s="758">
        <f>$H160*'Base Data'!CT160</f>
        <v>0</v>
      </c>
      <c r="CU160" s="758">
        <f>$H160*'Base Data'!CU160</f>
        <v>0</v>
      </c>
      <c r="CV160" s="758">
        <f>$H160*'Base Data'!CV160</f>
        <v>0</v>
      </c>
      <c r="CW160" s="758">
        <f>$H160*'Base Data'!CW160</f>
        <v>0</v>
      </c>
      <c r="CX160" s="758">
        <f>$H160*'Base Data'!CX160</f>
        <v>0</v>
      </c>
      <c r="CY160" s="758">
        <f>$H160*'Base Data'!CY160</f>
        <v>0</v>
      </c>
      <c r="CZ160" s="758">
        <f>$H160*'Base Data'!CZ160</f>
        <v>0</v>
      </c>
      <c r="DA160" s="758">
        <f>$H160*'Base Data'!DA160</f>
        <v>0</v>
      </c>
      <c r="DB160" s="758">
        <f>$H160*'Base Data'!DB160</f>
        <v>0</v>
      </c>
      <c r="DC160" s="758">
        <f>$H160*'Base Data'!DC160</f>
        <v>0</v>
      </c>
      <c r="DD160" s="758">
        <f>$H160*'Base Data'!DD160</f>
        <v>0</v>
      </c>
      <c r="DE160" s="758">
        <f>$H160*'Base Data'!DE160</f>
        <v>0</v>
      </c>
      <c r="DF160" s="758">
        <f>$H160*'Base Data'!DF160</f>
        <v>0</v>
      </c>
      <c r="DG160" s="758">
        <f>$H160*'Base Data'!DG160</f>
        <v>0</v>
      </c>
      <c r="DH160" s="758">
        <f>$H160*'Base Data'!DH160</f>
        <v>0</v>
      </c>
      <c r="DI160" s="758">
        <f>$H160*'Base Data'!DI160</f>
        <v>0</v>
      </c>
      <c r="DJ160" s="758">
        <f>$H160*'Base Data'!DJ160</f>
        <v>0</v>
      </c>
      <c r="DK160" s="758">
        <f>$H160*'Base Data'!DK160</f>
        <v>0</v>
      </c>
      <c r="DL160" s="519">
        <f>$H160*'Base Data'!DL160</f>
        <v>0</v>
      </c>
      <c r="DM160" s="101"/>
      <c r="DN160" s="101"/>
      <c r="DO160" s="101"/>
      <c r="DP160" s="101"/>
      <c r="DQ160" s="101"/>
      <c r="DR160" s="101"/>
      <c r="DS160" s="101"/>
      <c r="DT160" s="101"/>
      <c r="DU160" s="101"/>
      <c r="DV160" s="101"/>
      <c r="DW160" s="101"/>
      <c r="DX160" s="101"/>
      <c r="DY160" s="101"/>
    </row>
    <row r="161" spans="1:129" s="256" customFormat="1" ht="19.899999999999999" customHeight="1">
      <c r="A161" s="207">
        <f>'LCR Weights'!N161</f>
        <v>0</v>
      </c>
      <c r="B161" s="207"/>
      <c r="C161" s="73"/>
      <c r="D161" s="795" t="s">
        <v>234</v>
      </c>
      <c r="E161" s="792" t="s">
        <v>235</v>
      </c>
      <c r="F161" s="258" t="s">
        <v>81</v>
      </c>
      <c r="G161" s="810"/>
      <c r="H161" s="810"/>
      <c r="I161" s="540">
        <f>SUM(I162:I164)</f>
        <v>0</v>
      </c>
      <c r="J161" s="758">
        <f t="shared" ref="J161" si="375">SUM(J162:J164)</f>
        <v>0</v>
      </c>
      <c r="K161" s="758">
        <f t="shared" ref="K161" si="376">SUM(K162:K164)</f>
        <v>0</v>
      </c>
      <c r="L161" s="758">
        <f t="shared" ref="L161" si="377">SUM(L162:L164)</f>
        <v>0</v>
      </c>
      <c r="M161" s="758">
        <f t="shared" ref="M161" si="378">SUM(M162:M164)</f>
        <v>0</v>
      </c>
      <c r="N161" s="758">
        <f t="shared" ref="N161" si="379">SUM(N162:N164)</f>
        <v>0</v>
      </c>
      <c r="O161" s="758">
        <f t="shared" ref="O161" si="380">SUM(O162:O164)</f>
        <v>0</v>
      </c>
      <c r="P161" s="758">
        <f t="shared" ref="P161" si="381">SUM(P162:P164)</f>
        <v>0</v>
      </c>
      <c r="Q161" s="758">
        <f t="shared" ref="Q161" si="382">SUM(Q162:Q164)</f>
        <v>0</v>
      </c>
      <c r="R161" s="758">
        <f t="shared" ref="R161" si="383">SUM(R162:R164)</f>
        <v>0</v>
      </c>
      <c r="S161" s="758">
        <f t="shared" ref="S161" si="384">SUM(S162:S164)</f>
        <v>0</v>
      </c>
      <c r="T161" s="758">
        <f t="shared" ref="T161" si="385">SUM(T162:T164)</f>
        <v>0</v>
      </c>
      <c r="U161" s="758">
        <f t="shared" ref="U161" si="386">SUM(U162:U164)</f>
        <v>0</v>
      </c>
      <c r="V161" s="758">
        <f t="shared" ref="V161" si="387">SUM(V162:V164)</f>
        <v>0</v>
      </c>
      <c r="W161" s="758">
        <f t="shared" ref="W161" si="388">SUM(W162:W164)</f>
        <v>0</v>
      </c>
      <c r="X161" s="758">
        <f t="shared" ref="X161" si="389">SUM(X162:X164)</f>
        <v>0</v>
      </c>
      <c r="Y161" s="758">
        <f t="shared" ref="Y161" si="390">SUM(Y162:Y164)</f>
        <v>0</v>
      </c>
      <c r="Z161" s="758">
        <f t="shared" ref="Z161" si="391">SUM(Z162:Z164)</f>
        <v>0</v>
      </c>
      <c r="AA161" s="758">
        <f t="shared" ref="AA161" si="392">SUM(AA162:AA164)</f>
        <v>0</v>
      </c>
      <c r="AB161" s="758">
        <f t="shared" ref="AB161" si="393">SUM(AB162:AB164)</f>
        <v>0</v>
      </c>
      <c r="AC161" s="758">
        <f t="shared" ref="AC161" si="394">SUM(AC162:AC164)</f>
        <v>0</v>
      </c>
      <c r="AD161" s="758">
        <f t="shared" ref="AD161" si="395">SUM(AD162:AD164)</f>
        <v>0</v>
      </c>
      <c r="AE161" s="758">
        <f t="shared" ref="AE161" si="396">SUM(AE162:AE164)</f>
        <v>0</v>
      </c>
      <c r="AF161" s="758">
        <f t="shared" ref="AF161" si="397">SUM(AF162:AF164)</f>
        <v>0</v>
      </c>
      <c r="AG161" s="758">
        <f t="shared" ref="AG161" si="398">SUM(AG162:AG164)</f>
        <v>0</v>
      </c>
      <c r="AH161" s="758">
        <f t="shared" ref="AH161" si="399">SUM(AH162:AH164)</f>
        <v>0</v>
      </c>
      <c r="AI161" s="758">
        <f t="shared" ref="AI161" si="400">SUM(AI162:AI164)</f>
        <v>0</v>
      </c>
      <c r="AJ161" s="758">
        <f t="shared" ref="AJ161" si="401">SUM(AJ162:AJ164)</f>
        <v>0</v>
      </c>
      <c r="AK161" s="758">
        <f t="shared" ref="AK161" si="402">SUM(AK162:AK164)</f>
        <v>0</v>
      </c>
      <c r="AL161" s="758">
        <f t="shared" ref="AL161" si="403">SUM(AL162:AL164)</f>
        <v>0</v>
      </c>
      <c r="AM161" s="758">
        <f t="shared" ref="AM161" si="404">SUM(AM162:AM164)</f>
        <v>0</v>
      </c>
      <c r="AN161" s="758">
        <f t="shared" ref="AN161" si="405">SUM(AN162:AN164)</f>
        <v>0</v>
      </c>
      <c r="AO161" s="758">
        <f t="shared" ref="AO161" si="406">SUM(AO162:AO164)</f>
        <v>0</v>
      </c>
      <c r="AP161" s="758">
        <f t="shared" ref="AP161" si="407">SUM(AP162:AP164)</f>
        <v>0</v>
      </c>
      <c r="AQ161" s="758">
        <f t="shared" ref="AQ161" si="408">SUM(AQ162:AQ164)</f>
        <v>0</v>
      </c>
      <c r="AR161" s="758">
        <f t="shared" ref="AR161" si="409">SUM(AR162:AR164)</f>
        <v>0</v>
      </c>
      <c r="AS161" s="758">
        <f t="shared" ref="AS161" si="410">SUM(AS162:AS164)</f>
        <v>0</v>
      </c>
      <c r="AT161" s="758">
        <f t="shared" ref="AT161" si="411">SUM(AT162:AT164)</f>
        <v>0</v>
      </c>
      <c r="AU161" s="758">
        <f t="shared" ref="AU161" si="412">SUM(AU162:AU164)</f>
        <v>0</v>
      </c>
      <c r="AV161" s="758">
        <f t="shared" ref="AV161" si="413">SUM(AV162:AV164)</f>
        <v>0</v>
      </c>
      <c r="AW161" s="758">
        <f t="shared" ref="AW161" si="414">SUM(AW162:AW164)</f>
        <v>0</v>
      </c>
      <c r="AX161" s="758">
        <f t="shared" ref="AX161" si="415">SUM(AX162:AX164)</f>
        <v>0</v>
      </c>
      <c r="AY161" s="758">
        <f t="shared" ref="AY161" si="416">SUM(AY162:AY164)</f>
        <v>0</v>
      </c>
      <c r="AZ161" s="758">
        <f t="shared" ref="AZ161" si="417">SUM(AZ162:AZ164)</f>
        <v>0</v>
      </c>
      <c r="BA161" s="758">
        <f t="shared" ref="BA161" si="418">SUM(BA162:BA164)</f>
        <v>0</v>
      </c>
      <c r="BB161" s="758">
        <f t="shared" ref="BB161" si="419">SUM(BB162:BB164)</f>
        <v>0</v>
      </c>
      <c r="BC161" s="758">
        <f t="shared" ref="BC161" si="420">SUM(BC162:BC164)</f>
        <v>0</v>
      </c>
      <c r="BD161" s="758">
        <f t="shared" ref="BD161" si="421">SUM(BD162:BD164)</f>
        <v>0</v>
      </c>
      <c r="BE161" s="758">
        <f t="shared" ref="BE161" si="422">SUM(BE162:BE164)</f>
        <v>0</v>
      </c>
      <c r="BF161" s="758">
        <f t="shared" ref="BF161" si="423">SUM(BF162:BF164)</f>
        <v>0</v>
      </c>
      <c r="BG161" s="758">
        <f t="shared" ref="BG161" si="424">SUM(BG162:BG164)</f>
        <v>0</v>
      </c>
      <c r="BH161" s="758">
        <f t="shared" ref="BH161" si="425">SUM(BH162:BH164)</f>
        <v>0</v>
      </c>
      <c r="BI161" s="758">
        <f t="shared" ref="BI161" si="426">SUM(BI162:BI164)</f>
        <v>0</v>
      </c>
      <c r="BJ161" s="758">
        <f t="shared" ref="BJ161" si="427">SUM(BJ162:BJ164)</f>
        <v>0</v>
      </c>
      <c r="BK161" s="758">
        <f t="shared" ref="BK161" si="428">SUM(BK162:BK164)</f>
        <v>0</v>
      </c>
      <c r="BL161" s="758">
        <f t="shared" ref="BL161" si="429">SUM(BL162:BL164)</f>
        <v>0</v>
      </c>
      <c r="BM161" s="758">
        <f t="shared" ref="BM161" si="430">SUM(BM162:BM164)</f>
        <v>0</v>
      </c>
      <c r="BN161" s="758">
        <f t="shared" ref="BN161" si="431">SUM(BN162:BN164)</f>
        <v>0</v>
      </c>
      <c r="BO161" s="758">
        <f t="shared" ref="BO161" si="432">SUM(BO162:BO164)</f>
        <v>0</v>
      </c>
      <c r="BP161" s="758">
        <f t="shared" ref="BP161" si="433">SUM(BP162:BP164)</f>
        <v>0</v>
      </c>
      <c r="BQ161" s="758">
        <f t="shared" ref="BQ161" si="434">SUM(BQ162:BQ164)</f>
        <v>0</v>
      </c>
      <c r="BR161" s="758">
        <f t="shared" ref="BR161" si="435">SUM(BR162:BR164)</f>
        <v>0</v>
      </c>
      <c r="BS161" s="758">
        <f t="shared" ref="BS161" si="436">SUM(BS162:BS164)</f>
        <v>0</v>
      </c>
      <c r="BT161" s="758">
        <f t="shared" ref="BT161" si="437">SUM(BT162:BT164)</f>
        <v>0</v>
      </c>
      <c r="BU161" s="758">
        <f t="shared" ref="BU161" si="438">SUM(BU162:BU164)</f>
        <v>0</v>
      </c>
      <c r="BV161" s="758">
        <f t="shared" ref="BV161" si="439">SUM(BV162:BV164)</f>
        <v>0</v>
      </c>
      <c r="BW161" s="758">
        <f t="shared" ref="BW161" si="440">SUM(BW162:BW164)</f>
        <v>0</v>
      </c>
      <c r="BX161" s="758">
        <f t="shared" ref="BX161" si="441">SUM(BX162:BX164)</f>
        <v>0</v>
      </c>
      <c r="BY161" s="758">
        <f t="shared" ref="BY161" si="442">SUM(BY162:BY164)</f>
        <v>0</v>
      </c>
      <c r="BZ161" s="758">
        <f t="shared" ref="BZ161" si="443">SUM(BZ162:BZ164)</f>
        <v>0</v>
      </c>
      <c r="CA161" s="758">
        <f t="shared" ref="CA161" si="444">SUM(CA162:CA164)</f>
        <v>0</v>
      </c>
      <c r="CB161" s="758">
        <f t="shared" ref="CB161" si="445">SUM(CB162:CB164)</f>
        <v>0</v>
      </c>
      <c r="CC161" s="758">
        <f t="shared" ref="CC161" si="446">SUM(CC162:CC164)</f>
        <v>0</v>
      </c>
      <c r="CD161" s="758">
        <f t="shared" ref="CD161" si="447">SUM(CD162:CD164)</f>
        <v>0</v>
      </c>
      <c r="CE161" s="758">
        <f t="shared" ref="CE161" si="448">SUM(CE162:CE164)</f>
        <v>0</v>
      </c>
      <c r="CF161" s="758">
        <f t="shared" ref="CF161" si="449">SUM(CF162:CF164)</f>
        <v>0</v>
      </c>
      <c r="CG161" s="758">
        <f t="shared" ref="CG161" si="450">SUM(CG162:CG164)</f>
        <v>0</v>
      </c>
      <c r="CH161" s="758">
        <f t="shared" ref="CH161" si="451">SUM(CH162:CH164)</f>
        <v>0</v>
      </c>
      <c r="CI161" s="758">
        <f t="shared" ref="CI161" si="452">SUM(CI162:CI164)</f>
        <v>0</v>
      </c>
      <c r="CJ161" s="758">
        <f t="shared" ref="CJ161" si="453">SUM(CJ162:CJ164)</f>
        <v>0</v>
      </c>
      <c r="CK161" s="758">
        <f t="shared" ref="CK161" si="454">SUM(CK162:CK164)</f>
        <v>0</v>
      </c>
      <c r="CL161" s="758">
        <f t="shared" ref="CL161" si="455">SUM(CL162:CL164)</f>
        <v>0</v>
      </c>
      <c r="CM161" s="758">
        <f t="shared" ref="CM161" si="456">SUM(CM162:CM164)</f>
        <v>0</v>
      </c>
      <c r="CN161" s="758">
        <f t="shared" ref="CN161" si="457">SUM(CN162:CN164)</f>
        <v>0</v>
      </c>
      <c r="CO161" s="758">
        <f t="shared" ref="CO161" si="458">SUM(CO162:CO164)</f>
        <v>0</v>
      </c>
      <c r="CP161" s="758">
        <f t="shared" ref="CP161" si="459">SUM(CP162:CP164)</f>
        <v>0</v>
      </c>
      <c r="CQ161" s="758">
        <f t="shared" ref="CQ161" si="460">SUM(CQ162:CQ164)</f>
        <v>0</v>
      </c>
      <c r="CR161" s="758">
        <f t="shared" ref="CR161" si="461">SUM(CR162:CR164)</f>
        <v>0</v>
      </c>
      <c r="CS161" s="758">
        <f t="shared" ref="CS161" si="462">SUM(CS162:CS164)</f>
        <v>0</v>
      </c>
      <c r="CT161" s="758">
        <f t="shared" ref="CT161" si="463">SUM(CT162:CT164)</f>
        <v>0</v>
      </c>
      <c r="CU161" s="758">
        <f t="shared" ref="CU161" si="464">SUM(CU162:CU164)</f>
        <v>0</v>
      </c>
      <c r="CV161" s="758">
        <f t="shared" ref="CV161" si="465">SUM(CV162:CV164)</f>
        <v>0</v>
      </c>
      <c r="CW161" s="758">
        <f t="shared" ref="CW161" si="466">SUM(CW162:CW164)</f>
        <v>0</v>
      </c>
      <c r="CX161" s="758">
        <f t="shared" ref="CX161" si="467">SUM(CX162:CX164)</f>
        <v>0</v>
      </c>
      <c r="CY161" s="758">
        <f t="shared" ref="CY161" si="468">SUM(CY162:CY164)</f>
        <v>0</v>
      </c>
      <c r="CZ161" s="758">
        <f t="shared" ref="CZ161" si="469">SUM(CZ162:CZ164)</f>
        <v>0</v>
      </c>
      <c r="DA161" s="758">
        <f t="shared" ref="DA161" si="470">SUM(DA162:DA164)</f>
        <v>0</v>
      </c>
      <c r="DB161" s="758">
        <f t="shared" ref="DB161" si="471">SUM(DB162:DB164)</f>
        <v>0</v>
      </c>
      <c r="DC161" s="758">
        <f t="shared" ref="DC161" si="472">SUM(DC162:DC164)</f>
        <v>0</v>
      </c>
      <c r="DD161" s="758">
        <f t="shared" ref="DD161" si="473">SUM(DD162:DD164)</f>
        <v>0</v>
      </c>
      <c r="DE161" s="758">
        <f t="shared" ref="DE161" si="474">SUM(DE162:DE164)</f>
        <v>0</v>
      </c>
      <c r="DF161" s="758">
        <f t="shared" ref="DF161" si="475">SUM(DF162:DF164)</f>
        <v>0</v>
      </c>
      <c r="DG161" s="758">
        <f t="shared" ref="DG161" si="476">SUM(DG162:DG164)</f>
        <v>0</v>
      </c>
      <c r="DH161" s="758">
        <f t="shared" ref="DH161" si="477">SUM(DH162:DH164)</f>
        <v>0</v>
      </c>
      <c r="DI161" s="758">
        <f t="shared" ref="DI161" si="478">SUM(DI162:DI164)</f>
        <v>0</v>
      </c>
      <c r="DJ161" s="758">
        <f t="shared" ref="DJ161" si="479">SUM(DJ162:DJ164)</f>
        <v>0</v>
      </c>
      <c r="DK161" s="758">
        <f t="shared" ref="DK161" si="480">SUM(DK162:DK164)</f>
        <v>0</v>
      </c>
      <c r="DL161" s="519">
        <f t="shared" ref="DL161" si="481">SUM(DL162:DL164)</f>
        <v>0</v>
      </c>
      <c r="DM161" s="101"/>
      <c r="DN161" s="101"/>
      <c r="DO161" s="101"/>
      <c r="DP161" s="101"/>
      <c r="DQ161" s="101"/>
      <c r="DR161" s="101"/>
      <c r="DS161" s="101"/>
      <c r="DT161" s="101"/>
      <c r="DU161" s="101"/>
      <c r="DV161" s="101"/>
      <c r="DW161" s="101"/>
      <c r="DX161" s="101"/>
      <c r="DY161" s="101"/>
    </row>
    <row r="162" spans="1:129" s="256" customFormat="1" ht="13.5">
      <c r="A162" s="207">
        <f>'LCR Weights'!N162</f>
        <v>0</v>
      </c>
      <c r="B162" s="207"/>
      <c r="C162" s="73"/>
      <c r="D162" s="795" t="s">
        <v>236</v>
      </c>
      <c r="E162" s="793" t="s">
        <v>237</v>
      </c>
      <c r="F162" s="220" t="s">
        <v>83</v>
      </c>
      <c r="G162" s="811">
        <f>'LCR Weights'!M162</f>
        <v>0.85</v>
      </c>
      <c r="H162" s="811">
        <f>IF(Metrics!$I$7="Reported weights",'LCR Weights'!H162,'LCR Weights'!K162)</f>
        <v>0.85</v>
      </c>
      <c r="I162" s="540">
        <f>$H162*'Base Data'!I162</f>
        <v>0</v>
      </c>
      <c r="J162" s="758">
        <f>$H162*'Base Data'!J162</f>
        <v>0</v>
      </c>
      <c r="K162" s="758">
        <f>$H162*'Base Data'!K162</f>
        <v>0</v>
      </c>
      <c r="L162" s="758">
        <f>$H162*'Base Data'!L162</f>
        <v>0</v>
      </c>
      <c r="M162" s="758">
        <f>$H162*'Base Data'!M162</f>
        <v>0</v>
      </c>
      <c r="N162" s="758">
        <f>$H162*'Base Data'!N162</f>
        <v>0</v>
      </c>
      <c r="O162" s="758">
        <f>$H162*'Base Data'!O162</f>
        <v>0</v>
      </c>
      <c r="P162" s="758">
        <f>$H162*'Base Data'!P162</f>
        <v>0</v>
      </c>
      <c r="Q162" s="758">
        <f>$H162*'Base Data'!Q162</f>
        <v>0</v>
      </c>
      <c r="R162" s="758">
        <f>$H162*'Base Data'!R162</f>
        <v>0</v>
      </c>
      <c r="S162" s="758">
        <f>$H162*'Base Data'!S162</f>
        <v>0</v>
      </c>
      <c r="T162" s="758">
        <f>$H162*'Base Data'!T162</f>
        <v>0</v>
      </c>
      <c r="U162" s="758">
        <f>$H162*'Base Data'!U162</f>
        <v>0</v>
      </c>
      <c r="V162" s="758">
        <f>$H162*'Base Data'!V162</f>
        <v>0</v>
      </c>
      <c r="W162" s="758">
        <f>$H162*'Base Data'!W162</f>
        <v>0</v>
      </c>
      <c r="X162" s="758">
        <f>$H162*'Base Data'!X162</f>
        <v>0</v>
      </c>
      <c r="Y162" s="758">
        <f>$H162*'Base Data'!Y162</f>
        <v>0</v>
      </c>
      <c r="Z162" s="758">
        <f>$H162*'Base Data'!Z162</f>
        <v>0</v>
      </c>
      <c r="AA162" s="758">
        <f>$H162*'Base Data'!AA162</f>
        <v>0</v>
      </c>
      <c r="AB162" s="758">
        <f>$H162*'Base Data'!AB162</f>
        <v>0</v>
      </c>
      <c r="AC162" s="758">
        <f>$H162*'Base Data'!AC162</f>
        <v>0</v>
      </c>
      <c r="AD162" s="758">
        <f>$H162*'Base Data'!AD162</f>
        <v>0</v>
      </c>
      <c r="AE162" s="758">
        <f>$H162*'Base Data'!AE162</f>
        <v>0</v>
      </c>
      <c r="AF162" s="758">
        <f>$H162*'Base Data'!AF162</f>
        <v>0</v>
      </c>
      <c r="AG162" s="758">
        <f>$H162*'Base Data'!AG162</f>
        <v>0</v>
      </c>
      <c r="AH162" s="758">
        <f>$H162*'Base Data'!AH162</f>
        <v>0</v>
      </c>
      <c r="AI162" s="758">
        <f>$H162*'Base Data'!AI162</f>
        <v>0</v>
      </c>
      <c r="AJ162" s="758">
        <f>$H162*'Base Data'!AJ162</f>
        <v>0</v>
      </c>
      <c r="AK162" s="758">
        <f>$H162*'Base Data'!AK162</f>
        <v>0</v>
      </c>
      <c r="AL162" s="758">
        <f>$H162*'Base Data'!AL162</f>
        <v>0</v>
      </c>
      <c r="AM162" s="758">
        <f>$H162*'Base Data'!AM162</f>
        <v>0</v>
      </c>
      <c r="AN162" s="758">
        <f>$H162*'Base Data'!AN162</f>
        <v>0</v>
      </c>
      <c r="AO162" s="758">
        <f>$H162*'Base Data'!AO162</f>
        <v>0</v>
      </c>
      <c r="AP162" s="758">
        <f>$H162*'Base Data'!AP162</f>
        <v>0</v>
      </c>
      <c r="AQ162" s="758">
        <f>$H162*'Base Data'!AQ162</f>
        <v>0</v>
      </c>
      <c r="AR162" s="758">
        <f>$H162*'Base Data'!AR162</f>
        <v>0</v>
      </c>
      <c r="AS162" s="758">
        <f>$H162*'Base Data'!AS162</f>
        <v>0</v>
      </c>
      <c r="AT162" s="758">
        <f>$H162*'Base Data'!AT162</f>
        <v>0</v>
      </c>
      <c r="AU162" s="758">
        <f>$H162*'Base Data'!AU162</f>
        <v>0</v>
      </c>
      <c r="AV162" s="758">
        <f>$H162*'Base Data'!AV162</f>
        <v>0</v>
      </c>
      <c r="AW162" s="758">
        <f>$H162*'Base Data'!AW162</f>
        <v>0</v>
      </c>
      <c r="AX162" s="758">
        <f>$H162*'Base Data'!AX162</f>
        <v>0</v>
      </c>
      <c r="AY162" s="758">
        <f>$H162*'Base Data'!AY162</f>
        <v>0</v>
      </c>
      <c r="AZ162" s="758">
        <f>$H162*'Base Data'!AZ162</f>
        <v>0</v>
      </c>
      <c r="BA162" s="758">
        <f>$H162*'Base Data'!BA162</f>
        <v>0</v>
      </c>
      <c r="BB162" s="758">
        <f>$H162*'Base Data'!BB162</f>
        <v>0</v>
      </c>
      <c r="BC162" s="758">
        <f>$H162*'Base Data'!BC162</f>
        <v>0</v>
      </c>
      <c r="BD162" s="758">
        <f>$H162*'Base Data'!BD162</f>
        <v>0</v>
      </c>
      <c r="BE162" s="758">
        <f>$H162*'Base Data'!BE162</f>
        <v>0</v>
      </c>
      <c r="BF162" s="758">
        <f>$H162*'Base Data'!BF162</f>
        <v>0</v>
      </c>
      <c r="BG162" s="758">
        <f>$H162*'Base Data'!BG162</f>
        <v>0</v>
      </c>
      <c r="BH162" s="758">
        <f>$H162*'Base Data'!BH162</f>
        <v>0</v>
      </c>
      <c r="BI162" s="758">
        <f>$H162*'Base Data'!BI162</f>
        <v>0</v>
      </c>
      <c r="BJ162" s="758">
        <f>$H162*'Base Data'!BJ162</f>
        <v>0</v>
      </c>
      <c r="BK162" s="758">
        <f>$H162*'Base Data'!BK162</f>
        <v>0</v>
      </c>
      <c r="BL162" s="758">
        <f>$H162*'Base Data'!BL162</f>
        <v>0</v>
      </c>
      <c r="BM162" s="758">
        <f>$H162*'Base Data'!BM162</f>
        <v>0</v>
      </c>
      <c r="BN162" s="758">
        <f>$H162*'Base Data'!BN162</f>
        <v>0</v>
      </c>
      <c r="BO162" s="758">
        <f>$H162*'Base Data'!BO162</f>
        <v>0</v>
      </c>
      <c r="BP162" s="758">
        <f>$H162*'Base Data'!BP162</f>
        <v>0</v>
      </c>
      <c r="BQ162" s="758">
        <f>$H162*'Base Data'!BQ162</f>
        <v>0</v>
      </c>
      <c r="BR162" s="758">
        <f>$H162*'Base Data'!BR162</f>
        <v>0</v>
      </c>
      <c r="BS162" s="758">
        <f>$H162*'Base Data'!BS162</f>
        <v>0</v>
      </c>
      <c r="BT162" s="758">
        <f>$H162*'Base Data'!BT162</f>
        <v>0</v>
      </c>
      <c r="BU162" s="758">
        <f>$H162*'Base Data'!BU162</f>
        <v>0</v>
      </c>
      <c r="BV162" s="758">
        <f>$H162*'Base Data'!BV162</f>
        <v>0</v>
      </c>
      <c r="BW162" s="758">
        <f>$H162*'Base Data'!BW162</f>
        <v>0</v>
      </c>
      <c r="BX162" s="758">
        <f>$H162*'Base Data'!BX162</f>
        <v>0</v>
      </c>
      <c r="BY162" s="758">
        <f>$H162*'Base Data'!BY162</f>
        <v>0</v>
      </c>
      <c r="BZ162" s="758">
        <f>$H162*'Base Data'!BZ162</f>
        <v>0</v>
      </c>
      <c r="CA162" s="758">
        <f>$H162*'Base Data'!CA162</f>
        <v>0</v>
      </c>
      <c r="CB162" s="758">
        <f>$H162*'Base Data'!CB162</f>
        <v>0</v>
      </c>
      <c r="CC162" s="758">
        <f>$H162*'Base Data'!CC162</f>
        <v>0</v>
      </c>
      <c r="CD162" s="758">
        <f>$H162*'Base Data'!CD162</f>
        <v>0</v>
      </c>
      <c r="CE162" s="758">
        <f>$H162*'Base Data'!CE162</f>
        <v>0</v>
      </c>
      <c r="CF162" s="758">
        <f>$H162*'Base Data'!CF162</f>
        <v>0</v>
      </c>
      <c r="CG162" s="758">
        <f>$H162*'Base Data'!CG162</f>
        <v>0</v>
      </c>
      <c r="CH162" s="758">
        <f>$H162*'Base Data'!CH162</f>
        <v>0</v>
      </c>
      <c r="CI162" s="758">
        <f>$H162*'Base Data'!CI162</f>
        <v>0</v>
      </c>
      <c r="CJ162" s="758">
        <f>$H162*'Base Data'!CJ162</f>
        <v>0</v>
      </c>
      <c r="CK162" s="758">
        <f>$H162*'Base Data'!CK162</f>
        <v>0</v>
      </c>
      <c r="CL162" s="758">
        <f>$H162*'Base Data'!CL162</f>
        <v>0</v>
      </c>
      <c r="CM162" s="758">
        <f>$H162*'Base Data'!CM162</f>
        <v>0</v>
      </c>
      <c r="CN162" s="758">
        <f>$H162*'Base Data'!CN162</f>
        <v>0</v>
      </c>
      <c r="CO162" s="758">
        <f>$H162*'Base Data'!CO162</f>
        <v>0</v>
      </c>
      <c r="CP162" s="758">
        <f>$H162*'Base Data'!CP162</f>
        <v>0</v>
      </c>
      <c r="CQ162" s="758">
        <f>$H162*'Base Data'!CQ162</f>
        <v>0</v>
      </c>
      <c r="CR162" s="758">
        <f>$H162*'Base Data'!CR162</f>
        <v>0</v>
      </c>
      <c r="CS162" s="758">
        <f>$H162*'Base Data'!CS162</f>
        <v>0</v>
      </c>
      <c r="CT162" s="758">
        <f>$H162*'Base Data'!CT162</f>
        <v>0</v>
      </c>
      <c r="CU162" s="758">
        <f>$H162*'Base Data'!CU162</f>
        <v>0</v>
      </c>
      <c r="CV162" s="758">
        <f>$H162*'Base Data'!CV162</f>
        <v>0</v>
      </c>
      <c r="CW162" s="758">
        <f>$H162*'Base Data'!CW162</f>
        <v>0</v>
      </c>
      <c r="CX162" s="758">
        <f>$H162*'Base Data'!CX162</f>
        <v>0</v>
      </c>
      <c r="CY162" s="758">
        <f>$H162*'Base Data'!CY162</f>
        <v>0</v>
      </c>
      <c r="CZ162" s="758">
        <f>$H162*'Base Data'!CZ162</f>
        <v>0</v>
      </c>
      <c r="DA162" s="758">
        <f>$H162*'Base Data'!DA162</f>
        <v>0</v>
      </c>
      <c r="DB162" s="758">
        <f>$H162*'Base Data'!DB162</f>
        <v>0</v>
      </c>
      <c r="DC162" s="758">
        <f>$H162*'Base Data'!DC162</f>
        <v>0</v>
      </c>
      <c r="DD162" s="758">
        <f>$H162*'Base Data'!DD162</f>
        <v>0</v>
      </c>
      <c r="DE162" s="758">
        <f>$H162*'Base Data'!DE162</f>
        <v>0</v>
      </c>
      <c r="DF162" s="758">
        <f>$H162*'Base Data'!DF162</f>
        <v>0</v>
      </c>
      <c r="DG162" s="758">
        <f>$H162*'Base Data'!DG162</f>
        <v>0</v>
      </c>
      <c r="DH162" s="758">
        <f>$H162*'Base Data'!DH162</f>
        <v>0</v>
      </c>
      <c r="DI162" s="758">
        <f>$H162*'Base Data'!DI162</f>
        <v>0</v>
      </c>
      <c r="DJ162" s="758">
        <f>$H162*'Base Data'!DJ162</f>
        <v>0</v>
      </c>
      <c r="DK162" s="758">
        <f>$H162*'Base Data'!DK162</f>
        <v>0</v>
      </c>
      <c r="DL162" s="519">
        <f>$H162*'Base Data'!DL162</f>
        <v>0</v>
      </c>
      <c r="DM162" s="101"/>
      <c r="DN162" s="101"/>
      <c r="DO162" s="101"/>
      <c r="DP162" s="101"/>
      <c r="DQ162" s="101"/>
      <c r="DR162" s="101"/>
      <c r="DS162" s="101"/>
      <c r="DT162" s="101"/>
      <c r="DU162" s="101"/>
      <c r="DV162" s="101"/>
      <c r="DW162" s="101"/>
      <c r="DX162" s="101"/>
      <c r="DY162" s="101"/>
    </row>
    <row r="163" spans="1:129" s="256" customFormat="1" ht="21.6" customHeight="1">
      <c r="A163" s="207">
        <f>'LCR Weights'!N163</f>
        <v>0</v>
      </c>
      <c r="B163" s="207"/>
      <c r="C163" s="73"/>
      <c r="D163" s="795" t="s">
        <v>238</v>
      </c>
      <c r="E163" s="793" t="s">
        <v>239</v>
      </c>
      <c r="F163" s="220" t="s">
        <v>240</v>
      </c>
      <c r="G163" s="811">
        <f>'LCR Weights'!M163</f>
        <v>0.85</v>
      </c>
      <c r="H163" s="811">
        <f>IF(Metrics!$I$7="Reported weights",'LCR Weights'!H163,'LCR Weights'!K163)</f>
        <v>0.85</v>
      </c>
      <c r="I163" s="540">
        <f>$H163*'Base Data'!I163</f>
        <v>0</v>
      </c>
      <c r="J163" s="758">
        <f>$H163*'Base Data'!J163</f>
        <v>0</v>
      </c>
      <c r="K163" s="758">
        <f>$H163*'Base Data'!K163</f>
        <v>0</v>
      </c>
      <c r="L163" s="758">
        <f>$H163*'Base Data'!L163</f>
        <v>0</v>
      </c>
      <c r="M163" s="758">
        <f>$H163*'Base Data'!M163</f>
        <v>0</v>
      </c>
      <c r="N163" s="758">
        <f>$H163*'Base Data'!N163</f>
        <v>0</v>
      </c>
      <c r="O163" s="758">
        <f>$H163*'Base Data'!O163</f>
        <v>0</v>
      </c>
      <c r="P163" s="758">
        <f>$H163*'Base Data'!P163</f>
        <v>0</v>
      </c>
      <c r="Q163" s="758">
        <f>$H163*'Base Data'!Q163</f>
        <v>0</v>
      </c>
      <c r="R163" s="758">
        <f>$H163*'Base Data'!R163</f>
        <v>0</v>
      </c>
      <c r="S163" s="758">
        <f>$H163*'Base Data'!S163</f>
        <v>0</v>
      </c>
      <c r="T163" s="758">
        <f>$H163*'Base Data'!T163</f>
        <v>0</v>
      </c>
      <c r="U163" s="758">
        <f>$H163*'Base Data'!U163</f>
        <v>0</v>
      </c>
      <c r="V163" s="758">
        <f>$H163*'Base Data'!V163</f>
        <v>0</v>
      </c>
      <c r="W163" s="758">
        <f>$H163*'Base Data'!W163</f>
        <v>0</v>
      </c>
      <c r="X163" s="758">
        <f>$H163*'Base Data'!X163</f>
        <v>0</v>
      </c>
      <c r="Y163" s="758">
        <f>$H163*'Base Data'!Y163</f>
        <v>0</v>
      </c>
      <c r="Z163" s="758">
        <f>$H163*'Base Data'!Z163</f>
        <v>0</v>
      </c>
      <c r="AA163" s="758">
        <f>$H163*'Base Data'!AA163</f>
        <v>0</v>
      </c>
      <c r="AB163" s="758">
        <f>$H163*'Base Data'!AB163</f>
        <v>0</v>
      </c>
      <c r="AC163" s="758">
        <f>$H163*'Base Data'!AC163</f>
        <v>0</v>
      </c>
      <c r="AD163" s="758">
        <f>$H163*'Base Data'!AD163</f>
        <v>0</v>
      </c>
      <c r="AE163" s="758">
        <f>$H163*'Base Data'!AE163</f>
        <v>0</v>
      </c>
      <c r="AF163" s="758">
        <f>$H163*'Base Data'!AF163</f>
        <v>0</v>
      </c>
      <c r="AG163" s="758">
        <f>$H163*'Base Data'!AG163</f>
        <v>0</v>
      </c>
      <c r="AH163" s="758">
        <f>$H163*'Base Data'!AH163</f>
        <v>0</v>
      </c>
      <c r="AI163" s="758">
        <f>$H163*'Base Data'!AI163</f>
        <v>0</v>
      </c>
      <c r="AJ163" s="758">
        <f>$H163*'Base Data'!AJ163</f>
        <v>0</v>
      </c>
      <c r="AK163" s="758">
        <f>$H163*'Base Data'!AK163</f>
        <v>0</v>
      </c>
      <c r="AL163" s="758">
        <f>$H163*'Base Data'!AL163</f>
        <v>0</v>
      </c>
      <c r="AM163" s="758">
        <f>$H163*'Base Data'!AM163</f>
        <v>0</v>
      </c>
      <c r="AN163" s="758">
        <f>$H163*'Base Data'!AN163</f>
        <v>0</v>
      </c>
      <c r="AO163" s="758">
        <f>$H163*'Base Data'!AO163</f>
        <v>0</v>
      </c>
      <c r="AP163" s="758">
        <f>$H163*'Base Data'!AP163</f>
        <v>0</v>
      </c>
      <c r="AQ163" s="758">
        <f>$H163*'Base Data'!AQ163</f>
        <v>0</v>
      </c>
      <c r="AR163" s="758">
        <f>$H163*'Base Data'!AR163</f>
        <v>0</v>
      </c>
      <c r="AS163" s="758">
        <f>$H163*'Base Data'!AS163</f>
        <v>0</v>
      </c>
      <c r="AT163" s="758">
        <f>$H163*'Base Data'!AT163</f>
        <v>0</v>
      </c>
      <c r="AU163" s="758">
        <f>$H163*'Base Data'!AU163</f>
        <v>0</v>
      </c>
      <c r="AV163" s="758">
        <f>$H163*'Base Data'!AV163</f>
        <v>0</v>
      </c>
      <c r="AW163" s="758">
        <f>$H163*'Base Data'!AW163</f>
        <v>0</v>
      </c>
      <c r="AX163" s="758">
        <f>$H163*'Base Data'!AX163</f>
        <v>0</v>
      </c>
      <c r="AY163" s="758">
        <f>$H163*'Base Data'!AY163</f>
        <v>0</v>
      </c>
      <c r="AZ163" s="758">
        <f>$H163*'Base Data'!AZ163</f>
        <v>0</v>
      </c>
      <c r="BA163" s="758">
        <f>$H163*'Base Data'!BA163</f>
        <v>0</v>
      </c>
      <c r="BB163" s="758">
        <f>$H163*'Base Data'!BB163</f>
        <v>0</v>
      </c>
      <c r="BC163" s="758">
        <f>$H163*'Base Data'!BC163</f>
        <v>0</v>
      </c>
      <c r="BD163" s="758">
        <f>$H163*'Base Data'!BD163</f>
        <v>0</v>
      </c>
      <c r="BE163" s="758">
        <f>$H163*'Base Data'!BE163</f>
        <v>0</v>
      </c>
      <c r="BF163" s="758">
        <f>$H163*'Base Data'!BF163</f>
        <v>0</v>
      </c>
      <c r="BG163" s="758">
        <f>$H163*'Base Data'!BG163</f>
        <v>0</v>
      </c>
      <c r="BH163" s="758">
        <f>$H163*'Base Data'!BH163</f>
        <v>0</v>
      </c>
      <c r="BI163" s="758">
        <f>$H163*'Base Data'!BI163</f>
        <v>0</v>
      </c>
      <c r="BJ163" s="758">
        <f>$H163*'Base Data'!BJ163</f>
        <v>0</v>
      </c>
      <c r="BK163" s="758">
        <f>$H163*'Base Data'!BK163</f>
        <v>0</v>
      </c>
      <c r="BL163" s="758">
        <f>$H163*'Base Data'!BL163</f>
        <v>0</v>
      </c>
      <c r="BM163" s="758">
        <f>$H163*'Base Data'!BM163</f>
        <v>0</v>
      </c>
      <c r="BN163" s="758">
        <f>$H163*'Base Data'!BN163</f>
        <v>0</v>
      </c>
      <c r="BO163" s="758">
        <f>$H163*'Base Data'!BO163</f>
        <v>0</v>
      </c>
      <c r="BP163" s="758">
        <f>$H163*'Base Data'!BP163</f>
        <v>0</v>
      </c>
      <c r="BQ163" s="758">
        <f>$H163*'Base Data'!BQ163</f>
        <v>0</v>
      </c>
      <c r="BR163" s="758">
        <f>$H163*'Base Data'!BR163</f>
        <v>0</v>
      </c>
      <c r="BS163" s="758">
        <f>$H163*'Base Data'!BS163</f>
        <v>0</v>
      </c>
      <c r="BT163" s="758">
        <f>$H163*'Base Data'!BT163</f>
        <v>0</v>
      </c>
      <c r="BU163" s="758">
        <f>$H163*'Base Data'!BU163</f>
        <v>0</v>
      </c>
      <c r="BV163" s="758">
        <f>$H163*'Base Data'!BV163</f>
        <v>0</v>
      </c>
      <c r="BW163" s="758">
        <f>$H163*'Base Data'!BW163</f>
        <v>0</v>
      </c>
      <c r="BX163" s="758">
        <f>$H163*'Base Data'!BX163</f>
        <v>0</v>
      </c>
      <c r="BY163" s="758">
        <f>$H163*'Base Data'!BY163</f>
        <v>0</v>
      </c>
      <c r="BZ163" s="758">
        <f>$H163*'Base Data'!BZ163</f>
        <v>0</v>
      </c>
      <c r="CA163" s="758">
        <f>$H163*'Base Data'!CA163</f>
        <v>0</v>
      </c>
      <c r="CB163" s="758">
        <f>$H163*'Base Data'!CB163</f>
        <v>0</v>
      </c>
      <c r="CC163" s="758">
        <f>$H163*'Base Data'!CC163</f>
        <v>0</v>
      </c>
      <c r="CD163" s="758">
        <f>$H163*'Base Data'!CD163</f>
        <v>0</v>
      </c>
      <c r="CE163" s="758">
        <f>$H163*'Base Data'!CE163</f>
        <v>0</v>
      </c>
      <c r="CF163" s="758">
        <f>$H163*'Base Data'!CF163</f>
        <v>0</v>
      </c>
      <c r="CG163" s="758">
        <f>$H163*'Base Data'!CG163</f>
        <v>0</v>
      </c>
      <c r="CH163" s="758">
        <f>$H163*'Base Data'!CH163</f>
        <v>0</v>
      </c>
      <c r="CI163" s="758">
        <f>$H163*'Base Data'!CI163</f>
        <v>0</v>
      </c>
      <c r="CJ163" s="758">
        <f>$H163*'Base Data'!CJ163</f>
        <v>0</v>
      </c>
      <c r="CK163" s="758">
        <f>$H163*'Base Data'!CK163</f>
        <v>0</v>
      </c>
      <c r="CL163" s="758">
        <f>$H163*'Base Data'!CL163</f>
        <v>0</v>
      </c>
      <c r="CM163" s="758">
        <f>$H163*'Base Data'!CM163</f>
        <v>0</v>
      </c>
      <c r="CN163" s="758">
        <f>$H163*'Base Data'!CN163</f>
        <v>0</v>
      </c>
      <c r="CO163" s="758">
        <f>$H163*'Base Data'!CO163</f>
        <v>0</v>
      </c>
      <c r="CP163" s="758">
        <f>$H163*'Base Data'!CP163</f>
        <v>0</v>
      </c>
      <c r="CQ163" s="758">
        <f>$H163*'Base Data'!CQ163</f>
        <v>0</v>
      </c>
      <c r="CR163" s="758">
        <f>$H163*'Base Data'!CR163</f>
        <v>0</v>
      </c>
      <c r="CS163" s="758">
        <f>$H163*'Base Data'!CS163</f>
        <v>0</v>
      </c>
      <c r="CT163" s="758">
        <f>$H163*'Base Data'!CT163</f>
        <v>0</v>
      </c>
      <c r="CU163" s="758">
        <f>$H163*'Base Data'!CU163</f>
        <v>0</v>
      </c>
      <c r="CV163" s="758">
        <f>$H163*'Base Data'!CV163</f>
        <v>0</v>
      </c>
      <c r="CW163" s="758">
        <f>$H163*'Base Data'!CW163</f>
        <v>0</v>
      </c>
      <c r="CX163" s="758">
        <f>$H163*'Base Data'!CX163</f>
        <v>0</v>
      </c>
      <c r="CY163" s="758">
        <f>$H163*'Base Data'!CY163</f>
        <v>0</v>
      </c>
      <c r="CZ163" s="758">
        <f>$H163*'Base Data'!CZ163</f>
        <v>0</v>
      </c>
      <c r="DA163" s="758">
        <f>$H163*'Base Data'!DA163</f>
        <v>0</v>
      </c>
      <c r="DB163" s="758">
        <f>$H163*'Base Data'!DB163</f>
        <v>0</v>
      </c>
      <c r="DC163" s="758">
        <f>$H163*'Base Data'!DC163</f>
        <v>0</v>
      </c>
      <c r="DD163" s="758">
        <f>$H163*'Base Data'!DD163</f>
        <v>0</v>
      </c>
      <c r="DE163" s="758">
        <f>$H163*'Base Data'!DE163</f>
        <v>0</v>
      </c>
      <c r="DF163" s="758">
        <f>$H163*'Base Data'!DF163</f>
        <v>0</v>
      </c>
      <c r="DG163" s="758">
        <f>$H163*'Base Data'!DG163</f>
        <v>0</v>
      </c>
      <c r="DH163" s="758">
        <f>$H163*'Base Data'!DH163</f>
        <v>0</v>
      </c>
      <c r="DI163" s="758">
        <f>$H163*'Base Data'!DI163</f>
        <v>0</v>
      </c>
      <c r="DJ163" s="758">
        <f>$H163*'Base Data'!DJ163</f>
        <v>0</v>
      </c>
      <c r="DK163" s="758">
        <f>$H163*'Base Data'!DK163</f>
        <v>0</v>
      </c>
      <c r="DL163" s="519">
        <f>$H163*'Base Data'!DL163</f>
        <v>0</v>
      </c>
      <c r="DM163" s="101"/>
      <c r="DN163" s="101"/>
      <c r="DO163" s="101"/>
      <c r="DP163" s="101"/>
      <c r="DQ163" s="101"/>
      <c r="DR163" s="101"/>
      <c r="DS163" s="101"/>
      <c r="DT163" s="101"/>
      <c r="DU163" s="101"/>
      <c r="DV163" s="101"/>
      <c r="DW163" s="101"/>
      <c r="DX163" s="101"/>
      <c r="DY163" s="101"/>
    </row>
    <row r="164" spans="1:129" s="256" customFormat="1" ht="19.899999999999999" customHeight="1">
      <c r="A164" s="207">
        <f>'LCR Weights'!N164</f>
        <v>0</v>
      </c>
      <c r="B164" s="207"/>
      <c r="C164" s="73"/>
      <c r="D164" s="795" t="s">
        <v>241</v>
      </c>
      <c r="E164" s="793" t="s">
        <v>242</v>
      </c>
      <c r="F164" s="220" t="s">
        <v>87</v>
      </c>
      <c r="G164" s="811">
        <f>'LCR Weights'!M164</f>
        <v>0.85</v>
      </c>
      <c r="H164" s="811">
        <f>IF(Metrics!$I$7="Reported weights",'LCR Weights'!H164,'LCR Weights'!K164)</f>
        <v>0.85</v>
      </c>
      <c r="I164" s="540">
        <f>$H164*'Base Data'!I164</f>
        <v>0</v>
      </c>
      <c r="J164" s="758">
        <f>$H164*'Base Data'!J164</f>
        <v>0</v>
      </c>
      <c r="K164" s="758">
        <f>$H164*'Base Data'!K164</f>
        <v>0</v>
      </c>
      <c r="L164" s="758">
        <f>$H164*'Base Data'!L164</f>
        <v>0</v>
      </c>
      <c r="M164" s="758">
        <f>$H164*'Base Data'!M164</f>
        <v>0</v>
      </c>
      <c r="N164" s="758">
        <f>$H164*'Base Data'!N164</f>
        <v>0</v>
      </c>
      <c r="O164" s="758">
        <f>$H164*'Base Data'!O164</f>
        <v>0</v>
      </c>
      <c r="P164" s="758">
        <f>$H164*'Base Data'!P164</f>
        <v>0</v>
      </c>
      <c r="Q164" s="758">
        <f>$H164*'Base Data'!Q164</f>
        <v>0</v>
      </c>
      <c r="R164" s="758">
        <f>$H164*'Base Data'!R164</f>
        <v>0</v>
      </c>
      <c r="S164" s="758">
        <f>$H164*'Base Data'!S164</f>
        <v>0</v>
      </c>
      <c r="T164" s="758">
        <f>$H164*'Base Data'!T164</f>
        <v>0</v>
      </c>
      <c r="U164" s="758">
        <f>$H164*'Base Data'!U164</f>
        <v>0</v>
      </c>
      <c r="V164" s="758">
        <f>$H164*'Base Data'!V164</f>
        <v>0</v>
      </c>
      <c r="W164" s="758">
        <f>$H164*'Base Data'!W164</f>
        <v>0</v>
      </c>
      <c r="X164" s="758">
        <f>$H164*'Base Data'!X164</f>
        <v>0</v>
      </c>
      <c r="Y164" s="758">
        <f>$H164*'Base Data'!Y164</f>
        <v>0</v>
      </c>
      <c r="Z164" s="758">
        <f>$H164*'Base Data'!Z164</f>
        <v>0</v>
      </c>
      <c r="AA164" s="758">
        <f>$H164*'Base Data'!AA164</f>
        <v>0</v>
      </c>
      <c r="AB164" s="758">
        <f>$H164*'Base Data'!AB164</f>
        <v>0</v>
      </c>
      <c r="AC164" s="758">
        <f>$H164*'Base Data'!AC164</f>
        <v>0</v>
      </c>
      <c r="AD164" s="758">
        <f>$H164*'Base Data'!AD164</f>
        <v>0</v>
      </c>
      <c r="AE164" s="758">
        <f>$H164*'Base Data'!AE164</f>
        <v>0</v>
      </c>
      <c r="AF164" s="758">
        <f>$H164*'Base Data'!AF164</f>
        <v>0</v>
      </c>
      <c r="AG164" s="758">
        <f>$H164*'Base Data'!AG164</f>
        <v>0</v>
      </c>
      <c r="AH164" s="758">
        <f>$H164*'Base Data'!AH164</f>
        <v>0</v>
      </c>
      <c r="AI164" s="758">
        <f>$H164*'Base Data'!AI164</f>
        <v>0</v>
      </c>
      <c r="AJ164" s="758">
        <f>$H164*'Base Data'!AJ164</f>
        <v>0</v>
      </c>
      <c r="AK164" s="758">
        <f>$H164*'Base Data'!AK164</f>
        <v>0</v>
      </c>
      <c r="AL164" s="758">
        <f>$H164*'Base Data'!AL164</f>
        <v>0</v>
      </c>
      <c r="AM164" s="758">
        <f>$H164*'Base Data'!AM164</f>
        <v>0</v>
      </c>
      <c r="AN164" s="758">
        <f>$H164*'Base Data'!AN164</f>
        <v>0</v>
      </c>
      <c r="AO164" s="758">
        <f>$H164*'Base Data'!AO164</f>
        <v>0</v>
      </c>
      <c r="AP164" s="758">
        <f>$H164*'Base Data'!AP164</f>
        <v>0</v>
      </c>
      <c r="AQ164" s="758">
        <f>$H164*'Base Data'!AQ164</f>
        <v>0</v>
      </c>
      <c r="AR164" s="758">
        <f>$H164*'Base Data'!AR164</f>
        <v>0</v>
      </c>
      <c r="AS164" s="758">
        <f>$H164*'Base Data'!AS164</f>
        <v>0</v>
      </c>
      <c r="AT164" s="758">
        <f>$H164*'Base Data'!AT164</f>
        <v>0</v>
      </c>
      <c r="AU164" s="758">
        <f>$H164*'Base Data'!AU164</f>
        <v>0</v>
      </c>
      <c r="AV164" s="758">
        <f>$H164*'Base Data'!AV164</f>
        <v>0</v>
      </c>
      <c r="AW164" s="758">
        <f>$H164*'Base Data'!AW164</f>
        <v>0</v>
      </c>
      <c r="AX164" s="758">
        <f>$H164*'Base Data'!AX164</f>
        <v>0</v>
      </c>
      <c r="AY164" s="758">
        <f>$H164*'Base Data'!AY164</f>
        <v>0</v>
      </c>
      <c r="AZ164" s="758">
        <f>$H164*'Base Data'!AZ164</f>
        <v>0</v>
      </c>
      <c r="BA164" s="758">
        <f>$H164*'Base Data'!BA164</f>
        <v>0</v>
      </c>
      <c r="BB164" s="758">
        <f>$H164*'Base Data'!BB164</f>
        <v>0</v>
      </c>
      <c r="BC164" s="758">
        <f>$H164*'Base Data'!BC164</f>
        <v>0</v>
      </c>
      <c r="BD164" s="758">
        <f>$H164*'Base Data'!BD164</f>
        <v>0</v>
      </c>
      <c r="BE164" s="758">
        <f>$H164*'Base Data'!BE164</f>
        <v>0</v>
      </c>
      <c r="BF164" s="758">
        <f>$H164*'Base Data'!BF164</f>
        <v>0</v>
      </c>
      <c r="BG164" s="758">
        <f>$H164*'Base Data'!BG164</f>
        <v>0</v>
      </c>
      <c r="BH164" s="758">
        <f>$H164*'Base Data'!BH164</f>
        <v>0</v>
      </c>
      <c r="BI164" s="758">
        <f>$H164*'Base Data'!BI164</f>
        <v>0</v>
      </c>
      <c r="BJ164" s="758">
        <f>$H164*'Base Data'!BJ164</f>
        <v>0</v>
      </c>
      <c r="BK164" s="758">
        <f>$H164*'Base Data'!BK164</f>
        <v>0</v>
      </c>
      <c r="BL164" s="758">
        <f>$H164*'Base Data'!BL164</f>
        <v>0</v>
      </c>
      <c r="BM164" s="758">
        <f>$H164*'Base Data'!BM164</f>
        <v>0</v>
      </c>
      <c r="BN164" s="758">
        <f>$H164*'Base Data'!BN164</f>
        <v>0</v>
      </c>
      <c r="BO164" s="758">
        <f>$H164*'Base Data'!BO164</f>
        <v>0</v>
      </c>
      <c r="BP164" s="758">
        <f>$H164*'Base Data'!BP164</f>
        <v>0</v>
      </c>
      <c r="BQ164" s="758">
        <f>$H164*'Base Data'!BQ164</f>
        <v>0</v>
      </c>
      <c r="BR164" s="758">
        <f>$H164*'Base Data'!BR164</f>
        <v>0</v>
      </c>
      <c r="BS164" s="758">
        <f>$H164*'Base Data'!BS164</f>
        <v>0</v>
      </c>
      <c r="BT164" s="758">
        <f>$H164*'Base Data'!BT164</f>
        <v>0</v>
      </c>
      <c r="BU164" s="758">
        <f>$H164*'Base Data'!BU164</f>
        <v>0</v>
      </c>
      <c r="BV164" s="758">
        <f>$H164*'Base Data'!BV164</f>
        <v>0</v>
      </c>
      <c r="BW164" s="758">
        <f>$H164*'Base Data'!BW164</f>
        <v>0</v>
      </c>
      <c r="BX164" s="758">
        <f>$H164*'Base Data'!BX164</f>
        <v>0</v>
      </c>
      <c r="BY164" s="758">
        <f>$H164*'Base Data'!BY164</f>
        <v>0</v>
      </c>
      <c r="BZ164" s="758">
        <f>$H164*'Base Data'!BZ164</f>
        <v>0</v>
      </c>
      <c r="CA164" s="758">
        <f>$H164*'Base Data'!CA164</f>
        <v>0</v>
      </c>
      <c r="CB164" s="758">
        <f>$H164*'Base Data'!CB164</f>
        <v>0</v>
      </c>
      <c r="CC164" s="758">
        <f>$H164*'Base Data'!CC164</f>
        <v>0</v>
      </c>
      <c r="CD164" s="758">
        <f>$H164*'Base Data'!CD164</f>
        <v>0</v>
      </c>
      <c r="CE164" s="758">
        <f>$H164*'Base Data'!CE164</f>
        <v>0</v>
      </c>
      <c r="CF164" s="758">
        <f>$H164*'Base Data'!CF164</f>
        <v>0</v>
      </c>
      <c r="CG164" s="758">
        <f>$H164*'Base Data'!CG164</f>
        <v>0</v>
      </c>
      <c r="CH164" s="758">
        <f>$H164*'Base Data'!CH164</f>
        <v>0</v>
      </c>
      <c r="CI164" s="758">
        <f>$H164*'Base Data'!CI164</f>
        <v>0</v>
      </c>
      <c r="CJ164" s="758">
        <f>$H164*'Base Data'!CJ164</f>
        <v>0</v>
      </c>
      <c r="CK164" s="758">
        <f>$H164*'Base Data'!CK164</f>
        <v>0</v>
      </c>
      <c r="CL164" s="758">
        <f>$H164*'Base Data'!CL164</f>
        <v>0</v>
      </c>
      <c r="CM164" s="758">
        <f>$H164*'Base Data'!CM164</f>
        <v>0</v>
      </c>
      <c r="CN164" s="758">
        <f>$H164*'Base Data'!CN164</f>
        <v>0</v>
      </c>
      <c r="CO164" s="758">
        <f>$H164*'Base Data'!CO164</f>
        <v>0</v>
      </c>
      <c r="CP164" s="758">
        <f>$H164*'Base Data'!CP164</f>
        <v>0</v>
      </c>
      <c r="CQ164" s="758">
        <f>$H164*'Base Data'!CQ164</f>
        <v>0</v>
      </c>
      <c r="CR164" s="758">
        <f>$H164*'Base Data'!CR164</f>
        <v>0</v>
      </c>
      <c r="CS164" s="758">
        <f>$H164*'Base Data'!CS164</f>
        <v>0</v>
      </c>
      <c r="CT164" s="758">
        <f>$H164*'Base Data'!CT164</f>
        <v>0</v>
      </c>
      <c r="CU164" s="758">
        <f>$H164*'Base Data'!CU164</f>
        <v>0</v>
      </c>
      <c r="CV164" s="758">
        <f>$H164*'Base Data'!CV164</f>
        <v>0</v>
      </c>
      <c r="CW164" s="758">
        <f>$H164*'Base Data'!CW164</f>
        <v>0</v>
      </c>
      <c r="CX164" s="758">
        <f>$H164*'Base Data'!CX164</f>
        <v>0</v>
      </c>
      <c r="CY164" s="758">
        <f>$H164*'Base Data'!CY164</f>
        <v>0</v>
      </c>
      <c r="CZ164" s="758">
        <f>$H164*'Base Data'!CZ164</f>
        <v>0</v>
      </c>
      <c r="DA164" s="758">
        <f>$H164*'Base Data'!DA164</f>
        <v>0</v>
      </c>
      <c r="DB164" s="758">
        <f>$H164*'Base Data'!DB164</f>
        <v>0</v>
      </c>
      <c r="DC164" s="758">
        <f>$H164*'Base Data'!DC164</f>
        <v>0</v>
      </c>
      <c r="DD164" s="758">
        <f>$H164*'Base Data'!DD164</f>
        <v>0</v>
      </c>
      <c r="DE164" s="758">
        <f>$H164*'Base Data'!DE164</f>
        <v>0</v>
      </c>
      <c r="DF164" s="758">
        <f>$H164*'Base Data'!DF164</f>
        <v>0</v>
      </c>
      <c r="DG164" s="758">
        <f>$H164*'Base Data'!DG164</f>
        <v>0</v>
      </c>
      <c r="DH164" s="758">
        <f>$H164*'Base Data'!DH164</f>
        <v>0</v>
      </c>
      <c r="DI164" s="758">
        <f>$H164*'Base Data'!DI164</f>
        <v>0</v>
      </c>
      <c r="DJ164" s="758">
        <f>$H164*'Base Data'!DJ164</f>
        <v>0</v>
      </c>
      <c r="DK164" s="758">
        <f>$H164*'Base Data'!DK164</f>
        <v>0</v>
      </c>
      <c r="DL164" s="519">
        <f>$H164*'Base Data'!DL164</f>
        <v>0</v>
      </c>
      <c r="DM164" s="101"/>
      <c r="DN164" s="101"/>
      <c r="DO164" s="101"/>
      <c r="DP164" s="101"/>
      <c r="DQ164" s="101"/>
      <c r="DR164" s="101"/>
      <c r="DS164" s="101"/>
      <c r="DT164" s="101"/>
      <c r="DU164" s="101"/>
      <c r="DV164" s="101"/>
      <c r="DW164" s="101"/>
      <c r="DX164" s="101"/>
      <c r="DY164" s="101"/>
    </row>
    <row r="165" spans="1:129" s="256" customFormat="1" ht="19.899999999999999" customHeight="1">
      <c r="A165" s="207">
        <f>'LCR Weights'!N165</f>
        <v>0</v>
      </c>
      <c r="B165" s="207"/>
      <c r="C165" s="73"/>
      <c r="D165" s="795" t="s">
        <v>243</v>
      </c>
      <c r="E165" s="792" t="s">
        <v>244</v>
      </c>
      <c r="F165" s="258" t="s">
        <v>89</v>
      </c>
      <c r="G165" s="810"/>
      <c r="H165" s="810"/>
      <c r="I165" s="540">
        <f>SUM(I166:I171)</f>
        <v>0</v>
      </c>
      <c r="J165" s="758">
        <f t="shared" ref="J165" si="482">SUM(J166:J171)</f>
        <v>0</v>
      </c>
      <c r="K165" s="758">
        <f t="shared" ref="K165:BU165" si="483">SUM(K166:K171)</f>
        <v>0</v>
      </c>
      <c r="L165" s="758">
        <f t="shared" si="483"/>
        <v>0</v>
      </c>
      <c r="M165" s="758">
        <f t="shared" si="483"/>
        <v>0</v>
      </c>
      <c r="N165" s="758">
        <f t="shared" si="483"/>
        <v>0</v>
      </c>
      <c r="O165" s="758">
        <f t="shared" si="483"/>
        <v>0</v>
      </c>
      <c r="P165" s="758">
        <f t="shared" si="483"/>
        <v>0</v>
      </c>
      <c r="Q165" s="758">
        <f t="shared" si="483"/>
        <v>0</v>
      </c>
      <c r="R165" s="758">
        <f t="shared" si="483"/>
        <v>0</v>
      </c>
      <c r="S165" s="758">
        <f t="shared" si="483"/>
        <v>0</v>
      </c>
      <c r="T165" s="758">
        <f t="shared" si="483"/>
        <v>0</v>
      </c>
      <c r="U165" s="758">
        <f t="shared" si="483"/>
        <v>0</v>
      </c>
      <c r="V165" s="758">
        <f t="shared" si="483"/>
        <v>0</v>
      </c>
      <c r="W165" s="758">
        <f t="shared" si="483"/>
        <v>0</v>
      </c>
      <c r="X165" s="758">
        <f t="shared" si="483"/>
        <v>0</v>
      </c>
      <c r="Y165" s="758">
        <f t="shared" si="483"/>
        <v>0</v>
      </c>
      <c r="Z165" s="758">
        <f t="shared" si="483"/>
        <v>0</v>
      </c>
      <c r="AA165" s="758">
        <f t="shared" si="483"/>
        <v>0</v>
      </c>
      <c r="AB165" s="758">
        <f t="shared" si="483"/>
        <v>0</v>
      </c>
      <c r="AC165" s="758">
        <f t="shared" si="483"/>
        <v>0</v>
      </c>
      <c r="AD165" s="758">
        <f t="shared" si="483"/>
        <v>0</v>
      </c>
      <c r="AE165" s="758">
        <f t="shared" si="483"/>
        <v>0</v>
      </c>
      <c r="AF165" s="758">
        <f t="shared" si="483"/>
        <v>0</v>
      </c>
      <c r="AG165" s="758">
        <f t="shared" si="483"/>
        <v>0</v>
      </c>
      <c r="AH165" s="758">
        <f t="shared" si="483"/>
        <v>0</v>
      </c>
      <c r="AI165" s="758">
        <f t="shared" si="483"/>
        <v>0</v>
      </c>
      <c r="AJ165" s="758">
        <f t="shared" si="483"/>
        <v>0</v>
      </c>
      <c r="AK165" s="758">
        <f t="shared" si="483"/>
        <v>0</v>
      </c>
      <c r="AL165" s="758">
        <f t="shared" si="483"/>
        <v>0</v>
      </c>
      <c r="AM165" s="758">
        <f t="shared" si="483"/>
        <v>0</v>
      </c>
      <c r="AN165" s="758">
        <f t="shared" si="483"/>
        <v>0</v>
      </c>
      <c r="AO165" s="758">
        <f t="shared" si="483"/>
        <v>0</v>
      </c>
      <c r="AP165" s="758">
        <f t="shared" si="483"/>
        <v>0</v>
      </c>
      <c r="AQ165" s="758">
        <f t="shared" si="483"/>
        <v>0</v>
      </c>
      <c r="AR165" s="758">
        <f t="shared" si="483"/>
        <v>0</v>
      </c>
      <c r="AS165" s="758">
        <f t="shared" si="483"/>
        <v>0</v>
      </c>
      <c r="AT165" s="758">
        <f t="shared" si="483"/>
        <v>0</v>
      </c>
      <c r="AU165" s="758">
        <f t="shared" si="483"/>
        <v>0</v>
      </c>
      <c r="AV165" s="758">
        <f t="shared" si="483"/>
        <v>0</v>
      </c>
      <c r="AW165" s="758">
        <f t="shared" si="483"/>
        <v>0</v>
      </c>
      <c r="AX165" s="758">
        <f t="shared" si="483"/>
        <v>0</v>
      </c>
      <c r="AY165" s="758">
        <f t="shared" si="483"/>
        <v>0</v>
      </c>
      <c r="AZ165" s="758">
        <f t="shared" si="483"/>
        <v>0</v>
      </c>
      <c r="BA165" s="758">
        <f t="shared" si="483"/>
        <v>0</v>
      </c>
      <c r="BB165" s="758">
        <f t="shared" si="483"/>
        <v>0</v>
      </c>
      <c r="BC165" s="758">
        <f t="shared" si="483"/>
        <v>0</v>
      </c>
      <c r="BD165" s="758">
        <f t="shared" si="483"/>
        <v>0</v>
      </c>
      <c r="BE165" s="758">
        <f t="shared" si="483"/>
        <v>0</v>
      </c>
      <c r="BF165" s="758">
        <f t="shared" si="483"/>
        <v>0</v>
      </c>
      <c r="BG165" s="758">
        <f t="shared" si="483"/>
        <v>0</v>
      </c>
      <c r="BH165" s="758">
        <f t="shared" si="483"/>
        <v>0</v>
      </c>
      <c r="BI165" s="758">
        <f t="shared" si="483"/>
        <v>0</v>
      </c>
      <c r="BJ165" s="758">
        <f t="shared" si="483"/>
        <v>0</v>
      </c>
      <c r="BK165" s="758">
        <f t="shared" si="483"/>
        <v>0</v>
      </c>
      <c r="BL165" s="758">
        <f t="shared" si="483"/>
        <v>0</v>
      </c>
      <c r="BM165" s="758">
        <f t="shared" si="483"/>
        <v>0</v>
      </c>
      <c r="BN165" s="758">
        <f t="shared" si="483"/>
        <v>0</v>
      </c>
      <c r="BO165" s="758">
        <f t="shared" si="483"/>
        <v>0</v>
      </c>
      <c r="BP165" s="758">
        <f t="shared" si="483"/>
        <v>0</v>
      </c>
      <c r="BQ165" s="758">
        <f t="shared" si="483"/>
        <v>0</v>
      </c>
      <c r="BR165" s="758">
        <f t="shared" si="483"/>
        <v>0</v>
      </c>
      <c r="BS165" s="758">
        <f t="shared" si="483"/>
        <v>0</v>
      </c>
      <c r="BT165" s="758">
        <f t="shared" si="483"/>
        <v>0</v>
      </c>
      <c r="BU165" s="758">
        <f t="shared" si="483"/>
        <v>0</v>
      </c>
      <c r="BV165" s="758">
        <f t="shared" ref="BV165:DL165" si="484">SUM(BV166:BV171)</f>
        <v>0</v>
      </c>
      <c r="BW165" s="758">
        <f t="shared" si="484"/>
        <v>0</v>
      </c>
      <c r="BX165" s="758">
        <f t="shared" si="484"/>
        <v>0</v>
      </c>
      <c r="BY165" s="758">
        <f t="shared" si="484"/>
        <v>0</v>
      </c>
      <c r="BZ165" s="758">
        <f t="shared" si="484"/>
        <v>0</v>
      </c>
      <c r="CA165" s="758">
        <f t="shared" si="484"/>
        <v>0</v>
      </c>
      <c r="CB165" s="758">
        <f t="shared" si="484"/>
        <v>0</v>
      </c>
      <c r="CC165" s="758">
        <f t="shared" si="484"/>
        <v>0</v>
      </c>
      <c r="CD165" s="758">
        <f t="shared" si="484"/>
        <v>0</v>
      </c>
      <c r="CE165" s="758">
        <f t="shared" si="484"/>
        <v>0</v>
      </c>
      <c r="CF165" s="758">
        <f t="shared" si="484"/>
        <v>0</v>
      </c>
      <c r="CG165" s="758">
        <f t="shared" si="484"/>
        <v>0</v>
      </c>
      <c r="CH165" s="758">
        <f t="shared" si="484"/>
        <v>0</v>
      </c>
      <c r="CI165" s="758">
        <f t="shared" si="484"/>
        <v>0</v>
      </c>
      <c r="CJ165" s="758">
        <f t="shared" si="484"/>
        <v>0</v>
      </c>
      <c r="CK165" s="758">
        <f t="shared" si="484"/>
        <v>0</v>
      </c>
      <c r="CL165" s="758">
        <f t="shared" si="484"/>
        <v>0</v>
      </c>
      <c r="CM165" s="758">
        <f t="shared" si="484"/>
        <v>0</v>
      </c>
      <c r="CN165" s="758">
        <f t="shared" si="484"/>
        <v>0</v>
      </c>
      <c r="CO165" s="758">
        <f t="shared" si="484"/>
        <v>0</v>
      </c>
      <c r="CP165" s="758">
        <f t="shared" si="484"/>
        <v>0</v>
      </c>
      <c r="CQ165" s="758">
        <f t="shared" si="484"/>
        <v>0</v>
      </c>
      <c r="CR165" s="758">
        <f t="shared" si="484"/>
        <v>0</v>
      </c>
      <c r="CS165" s="758">
        <f t="shared" si="484"/>
        <v>0</v>
      </c>
      <c r="CT165" s="758">
        <f t="shared" si="484"/>
        <v>0</v>
      </c>
      <c r="CU165" s="758">
        <f t="shared" si="484"/>
        <v>0</v>
      </c>
      <c r="CV165" s="758">
        <f t="shared" si="484"/>
        <v>0</v>
      </c>
      <c r="CW165" s="758">
        <f t="shared" si="484"/>
        <v>0</v>
      </c>
      <c r="CX165" s="758">
        <f t="shared" si="484"/>
        <v>0</v>
      </c>
      <c r="CY165" s="758">
        <f t="shared" si="484"/>
        <v>0</v>
      </c>
      <c r="CZ165" s="758">
        <f t="shared" si="484"/>
        <v>0</v>
      </c>
      <c r="DA165" s="758">
        <f t="shared" si="484"/>
        <v>0</v>
      </c>
      <c r="DB165" s="758">
        <f t="shared" si="484"/>
        <v>0</v>
      </c>
      <c r="DC165" s="758">
        <f t="shared" si="484"/>
        <v>0</v>
      </c>
      <c r="DD165" s="758">
        <f t="shared" si="484"/>
        <v>0</v>
      </c>
      <c r="DE165" s="758">
        <f t="shared" si="484"/>
        <v>0</v>
      </c>
      <c r="DF165" s="758">
        <f t="shared" si="484"/>
        <v>0</v>
      </c>
      <c r="DG165" s="758">
        <f t="shared" si="484"/>
        <v>0</v>
      </c>
      <c r="DH165" s="758">
        <f t="shared" si="484"/>
        <v>0</v>
      </c>
      <c r="DI165" s="758">
        <f t="shared" si="484"/>
        <v>0</v>
      </c>
      <c r="DJ165" s="758">
        <f t="shared" si="484"/>
        <v>0</v>
      </c>
      <c r="DK165" s="758">
        <f t="shared" si="484"/>
        <v>0</v>
      </c>
      <c r="DL165" s="519">
        <f t="shared" si="484"/>
        <v>0</v>
      </c>
      <c r="DM165" s="101"/>
      <c r="DN165" s="101"/>
      <c r="DO165" s="101"/>
      <c r="DP165" s="101"/>
      <c r="DQ165" s="101"/>
      <c r="DR165" s="101"/>
      <c r="DS165" s="101"/>
      <c r="DT165" s="101"/>
      <c r="DU165" s="101"/>
      <c r="DV165" s="101"/>
      <c r="DW165" s="101"/>
      <c r="DX165" s="101"/>
      <c r="DY165" s="101"/>
    </row>
    <row r="166" spans="1:129" s="256" customFormat="1" ht="19.899999999999999" customHeight="1">
      <c r="A166" s="207">
        <f>'LCR Weights'!N166</f>
        <v>0</v>
      </c>
      <c r="B166" s="207"/>
      <c r="C166" s="73"/>
      <c r="D166" s="795" t="s">
        <v>245</v>
      </c>
      <c r="E166" s="793" t="s">
        <v>246</v>
      </c>
      <c r="F166" s="231" t="s">
        <v>91</v>
      </c>
      <c r="G166" s="811">
        <f>'LCR Weights'!M166</f>
        <v>0.7</v>
      </c>
      <c r="H166" s="811">
        <f>IF(Metrics!$I$7="Reported weights",'LCR Weights'!H166,'LCR Weights'!K166)</f>
        <v>0.7</v>
      </c>
      <c r="I166" s="540">
        <f>$H166*'Base Data'!I166</f>
        <v>0</v>
      </c>
      <c r="J166" s="758">
        <f>$H166*'Base Data'!J166</f>
        <v>0</v>
      </c>
      <c r="K166" s="758">
        <f>$H166*'Base Data'!K166</f>
        <v>0</v>
      </c>
      <c r="L166" s="758">
        <f>$H166*'Base Data'!L166</f>
        <v>0</v>
      </c>
      <c r="M166" s="758">
        <f>$H166*'Base Data'!M166</f>
        <v>0</v>
      </c>
      <c r="N166" s="758">
        <f>$H166*'Base Data'!N166</f>
        <v>0</v>
      </c>
      <c r="O166" s="758">
        <f>$H166*'Base Data'!O166</f>
        <v>0</v>
      </c>
      <c r="P166" s="758">
        <f>$H166*'Base Data'!P166</f>
        <v>0</v>
      </c>
      <c r="Q166" s="758">
        <f>$H166*'Base Data'!Q166</f>
        <v>0</v>
      </c>
      <c r="R166" s="758">
        <f>$H166*'Base Data'!R166</f>
        <v>0</v>
      </c>
      <c r="S166" s="758">
        <f>$H166*'Base Data'!S166</f>
        <v>0</v>
      </c>
      <c r="T166" s="758">
        <f>$H166*'Base Data'!T166</f>
        <v>0</v>
      </c>
      <c r="U166" s="758">
        <f>$H166*'Base Data'!U166</f>
        <v>0</v>
      </c>
      <c r="V166" s="758">
        <f>$H166*'Base Data'!V166</f>
        <v>0</v>
      </c>
      <c r="W166" s="758">
        <f>$H166*'Base Data'!W166</f>
        <v>0</v>
      </c>
      <c r="X166" s="758">
        <f>$H166*'Base Data'!X166</f>
        <v>0</v>
      </c>
      <c r="Y166" s="758">
        <f>$H166*'Base Data'!Y166</f>
        <v>0</v>
      </c>
      <c r="Z166" s="758">
        <f>$H166*'Base Data'!Z166</f>
        <v>0</v>
      </c>
      <c r="AA166" s="758">
        <f>$H166*'Base Data'!AA166</f>
        <v>0</v>
      </c>
      <c r="AB166" s="758">
        <f>$H166*'Base Data'!AB166</f>
        <v>0</v>
      </c>
      <c r="AC166" s="758">
        <f>$H166*'Base Data'!AC166</f>
        <v>0</v>
      </c>
      <c r="AD166" s="758">
        <f>$H166*'Base Data'!AD166</f>
        <v>0</v>
      </c>
      <c r="AE166" s="758">
        <f>$H166*'Base Data'!AE166</f>
        <v>0</v>
      </c>
      <c r="AF166" s="758">
        <f>$H166*'Base Data'!AF166</f>
        <v>0</v>
      </c>
      <c r="AG166" s="758">
        <f>$H166*'Base Data'!AG166</f>
        <v>0</v>
      </c>
      <c r="AH166" s="758">
        <f>$H166*'Base Data'!AH166</f>
        <v>0</v>
      </c>
      <c r="AI166" s="758">
        <f>$H166*'Base Data'!AI166</f>
        <v>0</v>
      </c>
      <c r="AJ166" s="758">
        <f>$H166*'Base Data'!AJ166</f>
        <v>0</v>
      </c>
      <c r="AK166" s="758">
        <f>$H166*'Base Data'!AK166</f>
        <v>0</v>
      </c>
      <c r="AL166" s="758">
        <f>$H166*'Base Data'!AL166</f>
        <v>0</v>
      </c>
      <c r="AM166" s="758">
        <f>$H166*'Base Data'!AM166</f>
        <v>0</v>
      </c>
      <c r="AN166" s="758">
        <f>$H166*'Base Data'!AN166</f>
        <v>0</v>
      </c>
      <c r="AO166" s="758">
        <f>$H166*'Base Data'!AO166</f>
        <v>0</v>
      </c>
      <c r="AP166" s="758">
        <f>$H166*'Base Data'!AP166</f>
        <v>0</v>
      </c>
      <c r="AQ166" s="758">
        <f>$H166*'Base Data'!AQ166</f>
        <v>0</v>
      </c>
      <c r="AR166" s="758">
        <f>$H166*'Base Data'!AR166</f>
        <v>0</v>
      </c>
      <c r="AS166" s="758">
        <f>$H166*'Base Data'!AS166</f>
        <v>0</v>
      </c>
      <c r="AT166" s="758">
        <f>$H166*'Base Data'!AT166</f>
        <v>0</v>
      </c>
      <c r="AU166" s="758">
        <f>$H166*'Base Data'!AU166</f>
        <v>0</v>
      </c>
      <c r="AV166" s="758">
        <f>$H166*'Base Data'!AV166</f>
        <v>0</v>
      </c>
      <c r="AW166" s="758">
        <f>$H166*'Base Data'!AW166</f>
        <v>0</v>
      </c>
      <c r="AX166" s="758">
        <f>$H166*'Base Data'!AX166</f>
        <v>0</v>
      </c>
      <c r="AY166" s="758">
        <f>$H166*'Base Data'!AY166</f>
        <v>0</v>
      </c>
      <c r="AZ166" s="758">
        <f>$H166*'Base Data'!AZ166</f>
        <v>0</v>
      </c>
      <c r="BA166" s="758">
        <f>$H166*'Base Data'!BA166</f>
        <v>0</v>
      </c>
      <c r="BB166" s="758">
        <f>$H166*'Base Data'!BB166</f>
        <v>0</v>
      </c>
      <c r="BC166" s="758">
        <f>$H166*'Base Data'!BC166</f>
        <v>0</v>
      </c>
      <c r="BD166" s="758">
        <f>$H166*'Base Data'!BD166</f>
        <v>0</v>
      </c>
      <c r="BE166" s="758">
        <f>$H166*'Base Data'!BE166</f>
        <v>0</v>
      </c>
      <c r="BF166" s="758">
        <f>$H166*'Base Data'!BF166</f>
        <v>0</v>
      </c>
      <c r="BG166" s="758">
        <f>$H166*'Base Data'!BG166</f>
        <v>0</v>
      </c>
      <c r="BH166" s="758">
        <f>$H166*'Base Data'!BH166</f>
        <v>0</v>
      </c>
      <c r="BI166" s="758">
        <f>$H166*'Base Data'!BI166</f>
        <v>0</v>
      </c>
      <c r="BJ166" s="758">
        <f>$H166*'Base Data'!BJ166</f>
        <v>0</v>
      </c>
      <c r="BK166" s="758">
        <f>$H166*'Base Data'!BK166</f>
        <v>0</v>
      </c>
      <c r="BL166" s="758">
        <f>$H166*'Base Data'!BL166</f>
        <v>0</v>
      </c>
      <c r="BM166" s="758">
        <f>$H166*'Base Data'!BM166</f>
        <v>0</v>
      </c>
      <c r="BN166" s="758">
        <f>$H166*'Base Data'!BN166</f>
        <v>0</v>
      </c>
      <c r="BO166" s="758">
        <f>$H166*'Base Data'!BO166</f>
        <v>0</v>
      </c>
      <c r="BP166" s="758">
        <f>$H166*'Base Data'!BP166</f>
        <v>0</v>
      </c>
      <c r="BQ166" s="758">
        <f>$H166*'Base Data'!BQ166</f>
        <v>0</v>
      </c>
      <c r="BR166" s="758">
        <f>$H166*'Base Data'!BR166</f>
        <v>0</v>
      </c>
      <c r="BS166" s="758">
        <f>$H166*'Base Data'!BS166</f>
        <v>0</v>
      </c>
      <c r="BT166" s="758">
        <f>$H166*'Base Data'!BT166</f>
        <v>0</v>
      </c>
      <c r="BU166" s="758">
        <f>$H166*'Base Data'!BU166</f>
        <v>0</v>
      </c>
      <c r="BV166" s="758">
        <f>$H166*'Base Data'!BV166</f>
        <v>0</v>
      </c>
      <c r="BW166" s="758">
        <f>$H166*'Base Data'!BW166</f>
        <v>0</v>
      </c>
      <c r="BX166" s="758">
        <f>$H166*'Base Data'!BX166</f>
        <v>0</v>
      </c>
      <c r="BY166" s="758">
        <f>$H166*'Base Data'!BY166</f>
        <v>0</v>
      </c>
      <c r="BZ166" s="758">
        <f>$H166*'Base Data'!BZ166</f>
        <v>0</v>
      </c>
      <c r="CA166" s="758">
        <f>$H166*'Base Data'!CA166</f>
        <v>0</v>
      </c>
      <c r="CB166" s="758">
        <f>$H166*'Base Data'!CB166</f>
        <v>0</v>
      </c>
      <c r="CC166" s="758">
        <f>$H166*'Base Data'!CC166</f>
        <v>0</v>
      </c>
      <c r="CD166" s="758">
        <f>$H166*'Base Data'!CD166</f>
        <v>0</v>
      </c>
      <c r="CE166" s="758">
        <f>$H166*'Base Data'!CE166</f>
        <v>0</v>
      </c>
      <c r="CF166" s="758">
        <f>$H166*'Base Data'!CF166</f>
        <v>0</v>
      </c>
      <c r="CG166" s="758">
        <f>$H166*'Base Data'!CG166</f>
        <v>0</v>
      </c>
      <c r="CH166" s="758">
        <f>$H166*'Base Data'!CH166</f>
        <v>0</v>
      </c>
      <c r="CI166" s="758">
        <f>$H166*'Base Data'!CI166</f>
        <v>0</v>
      </c>
      <c r="CJ166" s="758">
        <f>$H166*'Base Data'!CJ166</f>
        <v>0</v>
      </c>
      <c r="CK166" s="758">
        <f>$H166*'Base Data'!CK166</f>
        <v>0</v>
      </c>
      <c r="CL166" s="758">
        <f>$H166*'Base Data'!CL166</f>
        <v>0</v>
      </c>
      <c r="CM166" s="758">
        <f>$H166*'Base Data'!CM166</f>
        <v>0</v>
      </c>
      <c r="CN166" s="758">
        <f>$H166*'Base Data'!CN166</f>
        <v>0</v>
      </c>
      <c r="CO166" s="758">
        <f>$H166*'Base Data'!CO166</f>
        <v>0</v>
      </c>
      <c r="CP166" s="758">
        <f>$H166*'Base Data'!CP166</f>
        <v>0</v>
      </c>
      <c r="CQ166" s="758">
        <f>$H166*'Base Data'!CQ166</f>
        <v>0</v>
      </c>
      <c r="CR166" s="758">
        <f>$H166*'Base Data'!CR166</f>
        <v>0</v>
      </c>
      <c r="CS166" s="758">
        <f>$H166*'Base Data'!CS166</f>
        <v>0</v>
      </c>
      <c r="CT166" s="758">
        <f>$H166*'Base Data'!CT166</f>
        <v>0</v>
      </c>
      <c r="CU166" s="758">
        <f>$H166*'Base Data'!CU166</f>
        <v>0</v>
      </c>
      <c r="CV166" s="758">
        <f>$H166*'Base Data'!CV166</f>
        <v>0</v>
      </c>
      <c r="CW166" s="758">
        <f>$H166*'Base Data'!CW166</f>
        <v>0</v>
      </c>
      <c r="CX166" s="758">
        <f>$H166*'Base Data'!CX166</f>
        <v>0</v>
      </c>
      <c r="CY166" s="758">
        <f>$H166*'Base Data'!CY166</f>
        <v>0</v>
      </c>
      <c r="CZ166" s="758">
        <f>$H166*'Base Data'!CZ166</f>
        <v>0</v>
      </c>
      <c r="DA166" s="758">
        <f>$H166*'Base Data'!DA166</f>
        <v>0</v>
      </c>
      <c r="DB166" s="758">
        <f>$H166*'Base Data'!DB166</f>
        <v>0</v>
      </c>
      <c r="DC166" s="758">
        <f>$H166*'Base Data'!DC166</f>
        <v>0</v>
      </c>
      <c r="DD166" s="758">
        <f>$H166*'Base Data'!DD166</f>
        <v>0</v>
      </c>
      <c r="DE166" s="758">
        <f>$H166*'Base Data'!DE166</f>
        <v>0</v>
      </c>
      <c r="DF166" s="758">
        <f>$H166*'Base Data'!DF166</f>
        <v>0</v>
      </c>
      <c r="DG166" s="758">
        <f>$H166*'Base Data'!DG166</f>
        <v>0</v>
      </c>
      <c r="DH166" s="758">
        <f>$H166*'Base Data'!DH166</f>
        <v>0</v>
      </c>
      <c r="DI166" s="758">
        <f>$H166*'Base Data'!DI166</f>
        <v>0</v>
      </c>
      <c r="DJ166" s="758">
        <f>$H166*'Base Data'!DJ166</f>
        <v>0</v>
      </c>
      <c r="DK166" s="758">
        <f>$H166*'Base Data'!DK166</f>
        <v>0</v>
      </c>
      <c r="DL166" s="519">
        <f>$H166*'Base Data'!DL166</f>
        <v>0</v>
      </c>
      <c r="DM166" s="101"/>
      <c r="DN166" s="101"/>
      <c r="DO166" s="101"/>
      <c r="DP166" s="101"/>
      <c r="DQ166" s="101"/>
      <c r="DR166" s="101"/>
      <c r="DS166" s="101"/>
      <c r="DT166" s="101"/>
      <c r="DU166" s="101"/>
      <c r="DV166" s="101"/>
      <c r="DW166" s="101"/>
      <c r="DX166" s="101"/>
      <c r="DY166" s="101"/>
    </row>
    <row r="167" spans="1:129" s="256" customFormat="1" ht="19.899999999999999" customHeight="1">
      <c r="A167" s="207">
        <f>'LCR Weights'!N167</f>
        <v>0</v>
      </c>
      <c r="B167" s="207"/>
      <c r="C167" s="73"/>
      <c r="D167" s="795" t="s">
        <v>247</v>
      </c>
      <c r="E167" s="793" t="s">
        <v>248</v>
      </c>
      <c r="F167" s="231" t="s">
        <v>93</v>
      </c>
      <c r="G167" s="811">
        <f>'LCR Weights'!M167</f>
        <v>0.7</v>
      </c>
      <c r="H167" s="811">
        <f>IF(Metrics!$I$7="Reported weights",'LCR Weights'!H167,'LCR Weights'!K167)</f>
        <v>0.7</v>
      </c>
      <c r="I167" s="540">
        <f>$H167*'Base Data'!I167</f>
        <v>0</v>
      </c>
      <c r="J167" s="758">
        <f>$H167*'Base Data'!J167</f>
        <v>0</v>
      </c>
      <c r="K167" s="758">
        <f>$H167*'Base Data'!K167</f>
        <v>0</v>
      </c>
      <c r="L167" s="758">
        <f>$H167*'Base Data'!L167</f>
        <v>0</v>
      </c>
      <c r="M167" s="758">
        <f>$H167*'Base Data'!M167</f>
        <v>0</v>
      </c>
      <c r="N167" s="758">
        <f>$H167*'Base Data'!N167</f>
        <v>0</v>
      </c>
      <c r="O167" s="758">
        <f>$H167*'Base Data'!O167</f>
        <v>0</v>
      </c>
      <c r="P167" s="758">
        <f>$H167*'Base Data'!P167</f>
        <v>0</v>
      </c>
      <c r="Q167" s="758">
        <f>$H167*'Base Data'!Q167</f>
        <v>0</v>
      </c>
      <c r="R167" s="758">
        <f>$H167*'Base Data'!R167</f>
        <v>0</v>
      </c>
      <c r="S167" s="758">
        <f>$H167*'Base Data'!S167</f>
        <v>0</v>
      </c>
      <c r="T167" s="758">
        <f>$H167*'Base Data'!T167</f>
        <v>0</v>
      </c>
      <c r="U167" s="758">
        <f>$H167*'Base Data'!U167</f>
        <v>0</v>
      </c>
      <c r="V167" s="758">
        <f>$H167*'Base Data'!V167</f>
        <v>0</v>
      </c>
      <c r="W167" s="758">
        <f>$H167*'Base Data'!W167</f>
        <v>0</v>
      </c>
      <c r="X167" s="758">
        <f>$H167*'Base Data'!X167</f>
        <v>0</v>
      </c>
      <c r="Y167" s="758">
        <f>$H167*'Base Data'!Y167</f>
        <v>0</v>
      </c>
      <c r="Z167" s="758">
        <f>$H167*'Base Data'!Z167</f>
        <v>0</v>
      </c>
      <c r="AA167" s="758">
        <f>$H167*'Base Data'!AA167</f>
        <v>0</v>
      </c>
      <c r="AB167" s="758">
        <f>$H167*'Base Data'!AB167</f>
        <v>0</v>
      </c>
      <c r="AC167" s="758">
        <f>$H167*'Base Data'!AC167</f>
        <v>0</v>
      </c>
      <c r="AD167" s="758">
        <f>$H167*'Base Data'!AD167</f>
        <v>0</v>
      </c>
      <c r="AE167" s="758">
        <f>$H167*'Base Data'!AE167</f>
        <v>0</v>
      </c>
      <c r="AF167" s="758">
        <f>$H167*'Base Data'!AF167</f>
        <v>0</v>
      </c>
      <c r="AG167" s="758">
        <f>$H167*'Base Data'!AG167</f>
        <v>0</v>
      </c>
      <c r="AH167" s="758">
        <f>$H167*'Base Data'!AH167</f>
        <v>0</v>
      </c>
      <c r="AI167" s="758">
        <f>$H167*'Base Data'!AI167</f>
        <v>0</v>
      </c>
      <c r="AJ167" s="758">
        <f>$H167*'Base Data'!AJ167</f>
        <v>0</v>
      </c>
      <c r="AK167" s="758">
        <f>$H167*'Base Data'!AK167</f>
        <v>0</v>
      </c>
      <c r="AL167" s="758">
        <f>$H167*'Base Data'!AL167</f>
        <v>0</v>
      </c>
      <c r="AM167" s="758">
        <f>$H167*'Base Data'!AM167</f>
        <v>0</v>
      </c>
      <c r="AN167" s="758">
        <f>$H167*'Base Data'!AN167</f>
        <v>0</v>
      </c>
      <c r="AO167" s="758">
        <f>$H167*'Base Data'!AO167</f>
        <v>0</v>
      </c>
      <c r="AP167" s="758">
        <f>$H167*'Base Data'!AP167</f>
        <v>0</v>
      </c>
      <c r="AQ167" s="758">
        <f>$H167*'Base Data'!AQ167</f>
        <v>0</v>
      </c>
      <c r="AR167" s="758">
        <f>$H167*'Base Data'!AR167</f>
        <v>0</v>
      </c>
      <c r="AS167" s="758">
        <f>$H167*'Base Data'!AS167</f>
        <v>0</v>
      </c>
      <c r="AT167" s="758">
        <f>$H167*'Base Data'!AT167</f>
        <v>0</v>
      </c>
      <c r="AU167" s="758">
        <f>$H167*'Base Data'!AU167</f>
        <v>0</v>
      </c>
      <c r="AV167" s="758">
        <f>$H167*'Base Data'!AV167</f>
        <v>0</v>
      </c>
      <c r="AW167" s="758">
        <f>$H167*'Base Data'!AW167</f>
        <v>0</v>
      </c>
      <c r="AX167" s="758">
        <f>$H167*'Base Data'!AX167</f>
        <v>0</v>
      </c>
      <c r="AY167" s="758">
        <f>$H167*'Base Data'!AY167</f>
        <v>0</v>
      </c>
      <c r="AZ167" s="758">
        <f>$H167*'Base Data'!AZ167</f>
        <v>0</v>
      </c>
      <c r="BA167" s="758">
        <f>$H167*'Base Data'!BA167</f>
        <v>0</v>
      </c>
      <c r="BB167" s="758">
        <f>$H167*'Base Data'!BB167</f>
        <v>0</v>
      </c>
      <c r="BC167" s="758">
        <f>$H167*'Base Data'!BC167</f>
        <v>0</v>
      </c>
      <c r="BD167" s="758">
        <f>$H167*'Base Data'!BD167</f>
        <v>0</v>
      </c>
      <c r="BE167" s="758">
        <f>$H167*'Base Data'!BE167</f>
        <v>0</v>
      </c>
      <c r="BF167" s="758">
        <f>$H167*'Base Data'!BF167</f>
        <v>0</v>
      </c>
      <c r="BG167" s="758">
        <f>$H167*'Base Data'!BG167</f>
        <v>0</v>
      </c>
      <c r="BH167" s="758">
        <f>$H167*'Base Data'!BH167</f>
        <v>0</v>
      </c>
      <c r="BI167" s="758">
        <f>$H167*'Base Data'!BI167</f>
        <v>0</v>
      </c>
      <c r="BJ167" s="758">
        <f>$H167*'Base Data'!BJ167</f>
        <v>0</v>
      </c>
      <c r="BK167" s="758">
        <f>$H167*'Base Data'!BK167</f>
        <v>0</v>
      </c>
      <c r="BL167" s="758">
        <f>$H167*'Base Data'!BL167</f>
        <v>0</v>
      </c>
      <c r="BM167" s="758">
        <f>$H167*'Base Data'!BM167</f>
        <v>0</v>
      </c>
      <c r="BN167" s="758">
        <f>$H167*'Base Data'!BN167</f>
        <v>0</v>
      </c>
      <c r="BO167" s="758">
        <f>$H167*'Base Data'!BO167</f>
        <v>0</v>
      </c>
      <c r="BP167" s="758">
        <f>$H167*'Base Data'!BP167</f>
        <v>0</v>
      </c>
      <c r="BQ167" s="758">
        <f>$H167*'Base Data'!BQ167</f>
        <v>0</v>
      </c>
      <c r="BR167" s="758">
        <f>$H167*'Base Data'!BR167</f>
        <v>0</v>
      </c>
      <c r="BS167" s="758">
        <f>$H167*'Base Data'!BS167</f>
        <v>0</v>
      </c>
      <c r="BT167" s="758">
        <f>$H167*'Base Data'!BT167</f>
        <v>0</v>
      </c>
      <c r="BU167" s="758">
        <f>$H167*'Base Data'!BU167</f>
        <v>0</v>
      </c>
      <c r="BV167" s="758">
        <f>$H167*'Base Data'!BV167</f>
        <v>0</v>
      </c>
      <c r="BW167" s="758">
        <f>$H167*'Base Data'!BW167</f>
        <v>0</v>
      </c>
      <c r="BX167" s="758">
        <f>$H167*'Base Data'!BX167</f>
        <v>0</v>
      </c>
      <c r="BY167" s="758">
        <f>$H167*'Base Data'!BY167</f>
        <v>0</v>
      </c>
      <c r="BZ167" s="758">
        <f>$H167*'Base Data'!BZ167</f>
        <v>0</v>
      </c>
      <c r="CA167" s="758">
        <f>$H167*'Base Data'!CA167</f>
        <v>0</v>
      </c>
      <c r="CB167" s="758">
        <f>$H167*'Base Data'!CB167</f>
        <v>0</v>
      </c>
      <c r="CC167" s="758">
        <f>$H167*'Base Data'!CC167</f>
        <v>0</v>
      </c>
      <c r="CD167" s="758">
        <f>$H167*'Base Data'!CD167</f>
        <v>0</v>
      </c>
      <c r="CE167" s="758">
        <f>$H167*'Base Data'!CE167</f>
        <v>0</v>
      </c>
      <c r="CF167" s="758">
        <f>$H167*'Base Data'!CF167</f>
        <v>0</v>
      </c>
      <c r="CG167" s="758">
        <f>$H167*'Base Data'!CG167</f>
        <v>0</v>
      </c>
      <c r="CH167" s="758">
        <f>$H167*'Base Data'!CH167</f>
        <v>0</v>
      </c>
      <c r="CI167" s="758">
        <f>$H167*'Base Data'!CI167</f>
        <v>0</v>
      </c>
      <c r="CJ167" s="758">
        <f>$H167*'Base Data'!CJ167</f>
        <v>0</v>
      </c>
      <c r="CK167" s="758">
        <f>$H167*'Base Data'!CK167</f>
        <v>0</v>
      </c>
      <c r="CL167" s="758">
        <f>$H167*'Base Data'!CL167</f>
        <v>0</v>
      </c>
      <c r="CM167" s="758">
        <f>$H167*'Base Data'!CM167</f>
        <v>0</v>
      </c>
      <c r="CN167" s="758">
        <f>$H167*'Base Data'!CN167</f>
        <v>0</v>
      </c>
      <c r="CO167" s="758">
        <f>$H167*'Base Data'!CO167</f>
        <v>0</v>
      </c>
      <c r="CP167" s="758">
        <f>$H167*'Base Data'!CP167</f>
        <v>0</v>
      </c>
      <c r="CQ167" s="758">
        <f>$H167*'Base Data'!CQ167</f>
        <v>0</v>
      </c>
      <c r="CR167" s="758">
        <f>$H167*'Base Data'!CR167</f>
        <v>0</v>
      </c>
      <c r="CS167" s="758">
        <f>$H167*'Base Data'!CS167</f>
        <v>0</v>
      </c>
      <c r="CT167" s="758">
        <f>$H167*'Base Data'!CT167</f>
        <v>0</v>
      </c>
      <c r="CU167" s="758">
        <f>$H167*'Base Data'!CU167</f>
        <v>0</v>
      </c>
      <c r="CV167" s="758">
        <f>$H167*'Base Data'!CV167</f>
        <v>0</v>
      </c>
      <c r="CW167" s="758">
        <f>$H167*'Base Data'!CW167</f>
        <v>0</v>
      </c>
      <c r="CX167" s="758">
        <f>$H167*'Base Data'!CX167</f>
        <v>0</v>
      </c>
      <c r="CY167" s="758">
        <f>$H167*'Base Data'!CY167</f>
        <v>0</v>
      </c>
      <c r="CZ167" s="758">
        <f>$H167*'Base Data'!CZ167</f>
        <v>0</v>
      </c>
      <c r="DA167" s="758">
        <f>$H167*'Base Data'!DA167</f>
        <v>0</v>
      </c>
      <c r="DB167" s="758">
        <f>$H167*'Base Data'!DB167</f>
        <v>0</v>
      </c>
      <c r="DC167" s="758">
        <f>$H167*'Base Data'!DC167</f>
        <v>0</v>
      </c>
      <c r="DD167" s="758">
        <f>$H167*'Base Data'!DD167</f>
        <v>0</v>
      </c>
      <c r="DE167" s="758">
        <f>$H167*'Base Data'!DE167</f>
        <v>0</v>
      </c>
      <c r="DF167" s="758">
        <f>$H167*'Base Data'!DF167</f>
        <v>0</v>
      </c>
      <c r="DG167" s="758">
        <f>$H167*'Base Data'!DG167</f>
        <v>0</v>
      </c>
      <c r="DH167" s="758">
        <f>$H167*'Base Data'!DH167</f>
        <v>0</v>
      </c>
      <c r="DI167" s="758">
        <f>$H167*'Base Data'!DI167</f>
        <v>0</v>
      </c>
      <c r="DJ167" s="758">
        <f>$H167*'Base Data'!DJ167</f>
        <v>0</v>
      </c>
      <c r="DK167" s="758">
        <f>$H167*'Base Data'!DK167</f>
        <v>0</v>
      </c>
      <c r="DL167" s="519">
        <f>$H167*'Base Data'!DL167</f>
        <v>0</v>
      </c>
      <c r="DM167" s="101"/>
      <c r="DN167" s="101"/>
      <c r="DO167" s="101"/>
      <c r="DP167" s="101"/>
      <c r="DQ167" s="101"/>
      <c r="DR167" s="101"/>
      <c r="DS167" s="101"/>
      <c r="DT167" s="101"/>
      <c r="DU167" s="101"/>
      <c r="DV167" s="101"/>
      <c r="DW167" s="101"/>
      <c r="DX167" s="101"/>
      <c r="DY167" s="101"/>
    </row>
    <row r="168" spans="1:129" s="256" customFormat="1" ht="19.899999999999999" customHeight="1">
      <c r="A168" s="207">
        <f>'LCR Weights'!N168</f>
        <v>0</v>
      </c>
      <c r="B168" s="207"/>
      <c r="C168" s="73"/>
      <c r="D168" s="795" t="s">
        <v>249</v>
      </c>
      <c r="E168" s="793" t="s">
        <v>250</v>
      </c>
      <c r="F168" s="231" t="s">
        <v>251</v>
      </c>
      <c r="G168" s="811">
        <f>'LCR Weights'!M168</f>
        <v>0.5</v>
      </c>
      <c r="H168" s="811">
        <f>IF(Metrics!$I$7="Reported weights",'LCR Weights'!H168,'LCR Weights'!K168)</f>
        <v>0.5</v>
      </c>
      <c r="I168" s="540">
        <f>$H168*'Base Data'!I168</f>
        <v>0</v>
      </c>
      <c r="J168" s="758">
        <f>$H168*'Base Data'!J168</f>
        <v>0</v>
      </c>
      <c r="K168" s="758">
        <f>$H168*'Base Data'!K168</f>
        <v>0</v>
      </c>
      <c r="L168" s="758">
        <f>$H168*'Base Data'!L168</f>
        <v>0</v>
      </c>
      <c r="M168" s="758">
        <f>$H168*'Base Data'!M168</f>
        <v>0</v>
      </c>
      <c r="N168" s="758">
        <f>$H168*'Base Data'!N168</f>
        <v>0</v>
      </c>
      <c r="O168" s="758">
        <f>$H168*'Base Data'!O168</f>
        <v>0</v>
      </c>
      <c r="P168" s="758">
        <f>$H168*'Base Data'!P168</f>
        <v>0</v>
      </c>
      <c r="Q168" s="758">
        <f>$H168*'Base Data'!Q168</f>
        <v>0</v>
      </c>
      <c r="R168" s="758">
        <f>$H168*'Base Data'!R168</f>
        <v>0</v>
      </c>
      <c r="S168" s="758">
        <f>$H168*'Base Data'!S168</f>
        <v>0</v>
      </c>
      <c r="T168" s="758">
        <f>$H168*'Base Data'!T168</f>
        <v>0</v>
      </c>
      <c r="U168" s="758">
        <f>$H168*'Base Data'!U168</f>
        <v>0</v>
      </c>
      <c r="V168" s="758">
        <f>$H168*'Base Data'!V168</f>
        <v>0</v>
      </c>
      <c r="W168" s="758">
        <f>$H168*'Base Data'!W168</f>
        <v>0</v>
      </c>
      <c r="X168" s="758">
        <f>$H168*'Base Data'!X168</f>
        <v>0</v>
      </c>
      <c r="Y168" s="758">
        <f>$H168*'Base Data'!Y168</f>
        <v>0</v>
      </c>
      <c r="Z168" s="758">
        <f>$H168*'Base Data'!Z168</f>
        <v>0</v>
      </c>
      <c r="AA168" s="758">
        <f>$H168*'Base Data'!AA168</f>
        <v>0</v>
      </c>
      <c r="AB168" s="758">
        <f>$H168*'Base Data'!AB168</f>
        <v>0</v>
      </c>
      <c r="AC168" s="758">
        <f>$H168*'Base Data'!AC168</f>
        <v>0</v>
      </c>
      <c r="AD168" s="758">
        <f>$H168*'Base Data'!AD168</f>
        <v>0</v>
      </c>
      <c r="AE168" s="758">
        <f>$H168*'Base Data'!AE168</f>
        <v>0</v>
      </c>
      <c r="AF168" s="758">
        <f>$H168*'Base Data'!AF168</f>
        <v>0</v>
      </c>
      <c r="AG168" s="758">
        <f>$H168*'Base Data'!AG168</f>
        <v>0</v>
      </c>
      <c r="AH168" s="758">
        <f>$H168*'Base Data'!AH168</f>
        <v>0</v>
      </c>
      <c r="AI168" s="758">
        <f>$H168*'Base Data'!AI168</f>
        <v>0</v>
      </c>
      <c r="AJ168" s="758">
        <f>$H168*'Base Data'!AJ168</f>
        <v>0</v>
      </c>
      <c r="AK168" s="758">
        <f>$H168*'Base Data'!AK168</f>
        <v>0</v>
      </c>
      <c r="AL168" s="758">
        <f>$H168*'Base Data'!AL168</f>
        <v>0</v>
      </c>
      <c r="AM168" s="758">
        <f>$H168*'Base Data'!AM168</f>
        <v>0</v>
      </c>
      <c r="AN168" s="758">
        <f>$H168*'Base Data'!AN168</f>
        <v>0</v>
      </c>
      <c r="AO168" s="758">
        <f>$H168*'Base Data'!AO168</f>
        <v>0</v>
      </c>
      <c r="AP168" s="758">
        <f>$H168*'Base Data'!AP168</f>
        <v>0</v>
      </c>
      <c r="AQ168" s="758">
        <f>$H168*'Base Data'!AQ168</f>
        <v>0</v>
      </c>
      <c r="AR168" s="758">
        <f>$H168*'Base Data'!AR168</f>
        <v>0</v>
      </c>
      <c r="AS168" s="758">
        <f>$H168*'Base Data'!AS168</f>
        <v>0</v>
      </c>
      <c r="AT168" s="758">
        <f>$H168*'Base Data'!AT168</f>
        <v>0</v>
      </c>
      <c r="AU168" s="758">
        <f>$H168*'Base Data'!AU168</f>
        <v>0</v>
      </c>
      <c r="AV168" s="758">
        <f>$H168*'Base Data'!AV168</f>
        <v>0</v>
      </c>
      <c r="AW168" s="758">
        <f>$H168*'Base Data'!AW168</f>
        <v>0</v>
      </c>
      <c r="AX168" s="758">
        <f>$H168*'Base Data'!AX168</f>
        <v>0</v>
      </c>
      <c r="AY168" s="758">
        <f>$H168*'Base Data'!AY168</f>
        <v>0</v>
      </c>
      <c r="AZ168" s="758">
        <f>$H168*'Base Data'!AZ168</f>
        <v>0</v>
      </c>
      <c r="BA168" s="758">
        <f>$H168*'Base Data'!BA168</f>
        <v>0</v>
      </c>
      <c r="BB168" s="758">
        <f>$H168*'Base Data'!BB168</f>
        <v>0</v>
      </c>
      <c r="BC168" s="758">
        <f>$H168*'Base Data'!BC168</f>
        <v>0</v>
      </c>
      <c r="BD168" s="758">
        <f>$H168*'Base Data'!BD168</f>
        <v>0</v>
      </c>
      <c r="BE168" s="758">
        <f>$H168*'Base Data'!BE168</f>
        <v>0</v>
      </c>
      <c r="BF168" s="758">
        <f>$H168*'Base Data'!BF168</f>
        <v>0</v>
      </c>
      <c r="BG168" s="758">
        <f>$H168*'Base Data'!BG168</f>
        <v>0</v>
      </c>
      <c r="BH168" s="758">
        <f>$H168*'Base Data'!BH168</f>
        <v>0</v>
      </c>
      <c r="BI168" s="758">
        <f>$H168*'Base Data'!BI168</f>
        <v>0</v>
      </c>
      <c r="BJ168" s="758">
        <f>$H168*'Base Data'!BJ168</f>
        <v>0</v>
      </c>
      <c r="BK168" s="758">
        <f>$H168*'Base Data'!BK168</f>
        <v>0</v>
      </c>
      <c r="BL168" s="758">
        <f>$H168*'Base Data'!BL168</f>
        <v>0</v>
      </c>
      <c r="BM168" s="758">
        <f>$H168*'Base Data'!BM168</f>
        <v>0</v>
      </c>
      <c r="BN168" s="758">
        <f>$H168*'Base Data'!BN168</f>
        <v>0</v>
      </c>
      <c r="BO168" s="758">
        <f>$H168*'Base Data'!BO168</f>
        <v>0</v>
      </c>
      <c r="BP168" s="758">
        <f>$H168*'Base Data'!BP168</f>
        <v>0</v>
      </c>
      <c r="BQ168" s="758">
        <f>$H168*'Base Data'!BQ168</f>
        <v>0</v>
      </c>
      <c r="BR168" s="758">
        <f>$H168*'Base Data'!BR168</f>
        <v>0</v>
      </c>
      <c r="BS168" s="758">
        <f>$H168*'Base Data'!BS168</f>
        <v>0</v>
      </c>
      <c r="BT168" s="758">
        <f>$H168*'Base Data'!BT168</f>
        <v>0</v>
      </c>
      <c r="BU168" s="758">
        <f>$H168*'Base Data'!BU168</f>
        <v>0</v>
      </c>
      <c r="BV168" s="758">
        <f>$H168*'Base Data'!BV168</f>
        <v>0</v>
      </c>
      <c r="BW168" s="758">
        <f>$H168*'Base Data'!BW168</f>
        <v>0</v>
      </c>
      <c r="BX168" s="758">
        <f>$H168*'Base Data'!BX168</f>
        <v>0</v>
      </c>
      <c r="BY168" s="758">
        <f>$H168*'Base Data'!BY168</f>
        <v>0</v>
      </c>
      <c r="BZ168" s="758">
        <f>$H168*'Base Data'!BZ168</f>
        <v>0</v>
      </c>
      <c r="CA168" s="758">
        <f>$H168*'Base Data'!CA168</f>
        <v>0</v>
      </c>
      <c r="CB168" s="758">
        <f>$H168*'Base Data'!CB168</f>
        <v>0</v>
      </c>
      <c r="CC168" s="758">
        <f>$H168*'Base Data'!CC168</f>
        <v>0</v>
      </c>
      <c r="CD168" s="758">
        <f>$H168*'Base Data'!CD168</f>
        <v>0</v>
      </c>
      <c r="CE168" s="758">
        <f>$H168*'Base Data'!CE168</f>
        <v>0</v>
      </c>
      <c r="CF168" s="758">
        <f>$H168*'Base Data'!CF168</f>
        <v>0</v>
      </c>
      <c r="CG168" s="758">
        <f>$H168*'Base Data'!CG168</f>
        <v>0</v>
      </c>
      <c r="CH168" s="758">
        <f>$H168*'Base Data'!CH168</f>
        <v>0</v>
      </c>
      <c r="CI168" s="758">
        <f>$H168*'Base Data'!CI168</f>
        <v>0</v>
      </c>
      <c r="CJ168" s="758">
        <f>$H168*'Base Data'!CJ168</f>
        <v>0</v>
      </c>
      <c r="CK168" s="758">
        <f>$H168*'Base Data'!CK168</f>
        <v>0</v>
      </c>
      <c r="CL168" s="758">
        <f>$H168*'Base Data'!CL168</f>
        <v>0</v>
      </c>
      <c r="CM168" s="758">
        <f>$H168*'Base Data'!CM168</f>
        <v>0</v>
      </c>
      <c r="CN168" s="758">
        <f>$H168*'Base Data'!CN168</f>
        <v>0</v>
      </c>
      <c r="CO168" s="758">
        <f>$H168*'Base Data'!CO168</f>
        <v>0</v>
      </c>
      <c r="CP168" s="758">
        <f>$H168*'Base Data'!CP168</f>
        <v>0</v>
      </c>
      <c r="CQ168" s="758">
        <f>$H168*'Base Data'!CQ168</f>
        <v>0</v>
      </c>
      <c r="CR168" s="758">
        <f>$H168*'Base Data'!CR168</f>
        <v>0</v>
      </c>
      <c r="CS168" s="758">
        <f>$H168*'Base Data'!CS168</f>
        <v>0</v>
      </c>
      <c r="CT168" s="758">
        <f>$H168*'Base Data'!CT168</f>
        <v>0</v>
      </c>
      <c r="CU168" s="758">
        <f>$H168*'Base Data'!CU168</f>
        <v>0</v>
      </c>
      <c r="CV168" s="758">
        <f>$H168*'Base Data'!CV168</f>
        <v>0</v>
      </c>
      <c r="CW168" s="758">
        <f>$H168*'Base Data'!CW168</f>
        <v>0</v>
      </c>
      <c r="CX168" s="758">
        <f>$H168*'Base Data'!CX168</f>
        <v>0</v>
      </c>
      <c r="CY168" s="758">
        <f>$H168*'Base Data'!CY168</f>
        <v>0</v>
      </c>
      <c r="CZ168" s="758">
        <f>$H168*'Base Data'!CZ168</f>
        <v>0</v>
      </c>
      <c r="DA168" s="758">
        <f>$H168*'Base Data'!DA168</f>
        <v>0</v>
      </c>
      <c r="DB168" s="758">
        <f>$H168*'Base Data'!DB168</f>
        <v>0</v>
      </c>
      <c r="DC168" s="758">
        <f>$H168*'Base Data'!DC168</f>
        <v>0</v>
      </c>
      <c r="DD168" s="758">
        <f>$H168*'Base Data'!DD168</f>
        <v>0</v>
      </c>
      <c r="DE168" s="758">
        <f>$H168*'Base Data'!DE168</f>
        <v>0</v>
      </c>
      <c r="DF168" s="758">
        <f>$H168*'Base Data'!DF168</f>
        <v>0</v>
      </c>
      <c r="DG168" s="758">
        <f>$H168*'Base Data'!DG168</f>
        <v>0</v>
      </c>
      <c r="DH168" s="758">
        <f>$H168*'Base Data'!DH168</f>
        <v>0</v>
      </c>
      <c r="DI168" s="758">
        <f>$H168*'Base Data'!DI168</f>
        <v>0</v>
      </c>
      <c r="DJ168" s="758">
        <f>$H168*'Base Data'!DJ168</f>
        <v>0</v>
      </c>
      <c r="DK168" s="758">
        <f>$H168*'Base Data'!DK168</f>
        <v>0</v>
      </c>
      <c r="DL168" s="519">
        <f>$H168*'Base Data'!DL168</f>
        <v>0</v>
      </c>
      <c r="DM168" s="101"/>
      <c r="DN168" s="101"/>
      <c r="DO168" s="101"/>
      <c r="DP168" s="101"/>
      <c r="DQ168" s="101"/>
      <c r="DR168" s="101"/>
      <c r="DS168" s="101"/>
      <c r="DT168" s="101"/>
      <c r="DU168" s="101"/>
      <c r="DV168" s="101"/>
      <c r="DW168" s="101"/>
      <c r="DX168" s="101"/>
      <c r="DY168" s="101"/>
    </row>
    <row r="169" spans="1:129" s="256" customFormat="1" ht="19.899999999999999" customHeight="1">
      <c r="A169" s="207">
        <f>'LCR Weights'!N169</f>
        <v>0</v>
      </c>
      <c r="B169" s="207"/>
      <c r="C169" s="73"/>
      <c r="D169" s="795" t="s">
        <v>252</v>
      </c>
      <c r="E169" s="793" t="s">
        <v>253</v>
      </c>
      <c r="F169" s="231" t="s">
        <v>97</v>
      </c>
      <c r="G169" s="811">
        <f>'LCR Weights'!M169</f>
        <v>0.5</v>
      </c>
      <c r="H169" s="811">
        <f>IF(Metrics!$I$7="Reported weights",'LCR Weights'!H169,'LCR Weights'!K169)</f>
        <v>0.5</v>
      </c>
      <c r="I169" s="540">
        <f>$H169*'Base Data'!I169</f>
        <v>0</v>
      </c>
      <c r="J169" s="758">
        <f>$H169*'Base Data'!J169</f>
        <v>0</v>
      </c>
      <c r="K169" s="758">
        <f>$H169*'Base Data'!K169</f>
        <v>0</v>
      </c>
      <c r="L169" s="758">
        <f>$H169*'Base Data'!L169</f>
        <v>0</v>
      </c>
      <c r="M169" s="758">
        <f>$H169*'Base Data'!M169</f>
        <v>0</v>
      </c>
      <c r="N169" s="758">
        <f>$H169*'Base Data'!N169</f>
        <v>0</v>
      </c>
      <c r="O169" s="758">
        <f>$H169*'Base Data'!O169</f>
        <v>0</v>
      </c>
      <c r="P169" s="758">
        <f>$H169*'Base Data'!P169</f>
        <v>0</v>
      </c>
      <c r="Q169" s="758">
        <f>$H169*'Base Data'!Q169</f>
        <v>0</v>
      </c>
      <c r="R169" s="758">
        <f>$H169*'Base Data'!R169</f>
        <v>0</v>
      </c>
      <c r="S169" s="758">
        <f>$H169*'Base Data'!S169</f>
        <v>0</v>
      </c>
      <c r="T169" s="758">
        <f>$H169*'Base Data'!T169</f>
        <v>0</v>
      </c>
      <c r="U169" s="758">
        <f>$H169*'Base Data'!U169</f>
        <v>0</v>
      </c>
      <c r="V169" s="758">
        <f>$H169*'Base Data'!V169</f>
        <v>0</v>
      </c>
      <c r="W169" s="758">
        <f>$H169*'Base Data'!W169</f>
        <v>0</v>
      </c>
      <c r="X169" s="758">
        <f>$H169*'Base Data'!X169</f>
        <v>0</v>
      </c>
      <c r="Y169" s="758">
        <f>$H169*'Base Data'!Y169</f>
        <v>0</v>
      </c>
      <c r="Z169" s="758">
        <f>$H169*'Base Data'!Z169</f>
        <v>0</v>
      </c>
      <c r="AA169" s="758">
        <f>$H169*'Base Data'!AA169</f>
        <v>0</v>
      </c>
      <c r="AB169" s="758">
        <f>$H169*'Base Data'!AB169</f>
        <v>0</v>
      </c>
      <c r="AC169" s="758">
        <f>$H169*'Base Data'!AC169</f>
        <v>0</v>
      </c>
      <c r="AD169" s="758">
        <f>$H169*'Base Data'!AD169</f>
        <v>0</v>
      </c>
      <c r="AE169" s="758">
        <f>$H169*'Base Data'!AE169</f>
        <v>0</v>
      </c>
      <c r="AF169" s="758">
        <f>$H169*'Base Data'!AF169</f>
        <v>0</v>
      </c>
      <c r="AG169" s="758">
        <f>$H169*'Base Data'!AG169</f>
        <v>0</v>
      </c>
      <c r="AH169" s="758">
        <f>$H169*'Base Data'!AH169</f>
        <v>0</v>
      </c>
      <c r="AI169" s="758">
        <f>$H169*'Base Data'!AI169</f>
        <v>0</v>
      </c>
      <c r="AJ169" s="758">
        <f>$H169*'Base Data'!AJ169</f>
        <v>0</v>
      </c>
      <c r="AK169" s="758">
        <f>$H169*'Base Data'!AK169</f>
        <v>0</v>
      </c>
      <c r="AL169" s="758">
        <f>$H169*'Base Data'!AL169</f>
        <v>0</v>
      </c>
      <c r="AM169" s="758">
        <f>$H169*'Base Data'!AM169</f>
        <v>0</v>
      </c>
      <c r="AN169" s="758">
        <f>$H169*'Base Data'!AN169</f>
        <v>0</v>
      </c>
      <c r="AO169" s="758">
        <f>$H169*'Base Data'!AO169</f>
        <v>0</v>
      </c>
      <c r="AP169" s="758">
        <f>$H169*'Base Data'!AP169</f>
        <v>0</v>
      </c>
      <c r="AQ169" s="758">
        <f>$H169*'Base Data'!AQ169</f>
        <v>0</v>
      </c>
      <c r="AR169" s="758">
        <f>$H169*'Base Data'!AR169</f>
        <v>0</v>
      </c>
      <c r="AS169" s="758">
        <f>$H169*'Base Data'!AS169</f>
        <v>0</v>
      </c>
      <c r="AT169" s="758">
        <f>$H169*'Base Data'!AT169</f>
        <v>0</v>
      </c>
      <c r="AU169" s="758">
        <f>$H169*'Base Data'!AU169</f>
        <v>0</v>
      </c>
      <c r="AV169" s="758">
        <f>$H169*'Base Data'!AV169</f>
        <v>0</v>
      </c>
      <c r="AW169" s="758">
        <f>$H169*'Base Data'!AW169</f>
        <v>0</v>
      </c>
      <c r="AX169" s="758">
        <f>$H169*'Base Data'!AX169</f>
        <v>0</v>
      </c>
      <c r="AY169" s="758">
        <f>$H169*'Base Data'!AY169</f>
        <v>0</v>
      </c>
      <c r="AZ169" s="758">
        <f>$H169*'Base Data'!AZ169</f>
        <v>0</v>
      </c>
      <c r="BA169" s="758">
        <f>$H169*'Base Data'!BA169</f>
        <v>0</v>
      </c>
      <c r="BB169" s="758">
        <f>$H169*'Base Data'!BB169</f>
        <v>0</v>
      </c>
      <c r="BC169" s="758">
        <f>$H169*'Base Data'!BC169</f>
        <v>0</v>
      </c>
      <c r="BD169" s="758">
        <f>$H169*'Base Data'!BD169</f>
        <v>0</v>
      </c>
      <c r="BE169" s="758">
        <f>$H169*'Base Data'!BE169</f>
        <v>0</v>
      </c>
      <c r="BF169" s="758">
        <f>$H169*'Base Data'!BF169</f>
        <v>0</v>
      </c>
      <c r="BG169" s="758">
        <f>$H169*'Base Data'!BG169</f>
        <v>0</v>
      </c>
      <c r="BH169" s="758">
        <f>$H169*'Base Data'!BH169</f>
        <v>0</v>
      </c>
      <c r="BI169" s="758">
        <f>$H169*'Base Data'!BI169</f>
        <v>0</v>
      </c>
      <c r="BJ169" s="758">
        <f>$H169*'Base Data'!BJ169</f>
        <v>0</v>
      </c>
      <c r="BK169" s="758">
        <f>$H169*'Base Data'!BK169</f>
        <v>0</v>
      </c>
      <c r="BL169" s="758">
        <f>$H169*'Base Data'!BL169</f>
        <v>0</v>
      </c>
      <c r="BM169" s="758">
        <f>$H169*'Base Data'!BM169</f>
        <v>0</v>
      </c>
      <c r="BN169" s="758">
        <f>$H169*'Base Data'!BN169</f>
        <v>0</v>
      </c>
      <c r="BO169" s="758">
        <f>$H169*'Base Data'!BO169</f>
        <v>0</v>
      </c>
      <c r="BP169" s="758">
        <f>$H169*'Base Data'!BP169</f>
        <v>0</v>
      </c>
      <c r="BQ169" s="758">
        <f>$H169*'Base Data'!BQ169</f>
        <v>0</v>
      </c>
      <c r="BR169" s="758">
        <f>$H169*'Base Data'!BR169</f>
        <v>0</v>
      </c>
      <c r="BS169" s="758">
        <f>$H169*'Base Data'!BS169</f>
        <v>0</v>
      </c>
      <c r="BT169" s="758">
        <f>$H169*'Base Data'!BT169</f>
        <v>0</v>
      </c>
      <c r="BU169" s="758">
        <f>$H169*'Base Data'!BU169</f>
        <v>0</v>
      </c>
      <c r="BV169" s="758">
        <f>$H169*'Base Data'!BV169</f>
        <v>0</v>
      </c>
      <c r="BW169" s="758">
        <f>$H169*'Base Data'!BW169</f>
        <v>0</v>
      </c>
      <c r="BX169" s="758">
        <f>$H169*'Base Data'!BX169</f>
        <v>0</v>
      </c>
      <c r="BY169" s="758">
        <f>$H169*'Base Data'!BY169</f>
        <v>0</v>
      </c>
      <c r="BZ169" s="758">
        <f>$H169*'Base Data'!BZ169</f>
        <v>0</v>
      </c>
      <c r="CA169" s="758">
        <f>$H169*'Base Data'!CA169</f>
        <v>0</v>
      </c>
      <c r="CB169" s="758">
        <f>$H169*'Base Data'!CB169</f>
        <v>0</v>
      </c>
      <c r="CC169" s="758">
        <f>$H169*'Base Data'!CC169</f>
        <v>0</v>
      </c>
      <c r="CD169" s="758">
        <f>$H169*'Base Data'!CD169</f>
        <v>0</v>
      </c>
      <c r="CE169" s="758">
        <f>$H169*'Base Data'!CE169</f>
        <v>0</v>
      </c>
      <c r="CF169" s="758">
        <f>$H169*'Base Data'!CF169</f>
        <v>0</v>
      </c>
      <c r="CG169" s="758">
        <f>$H169*'Base Data'!CG169</f>
        <v>0</v>
      </c>
      <c r="CH169" s="758">
        <f>$H169*'Base Data'!CH169</f>
        <v>0</v>
      </c>
      <c r="CI169" s="758">
        <f>$H169*'Base Data'!CI169</f>
        <v>0</v>
      </c>
      <c r="CJ169" s="758">
        <f>$H169*'Base Data'!CJ169</f>
        <v>0</v>
      </c>
      <c r="CK169" s="758">
        <f>$H169*'Base Data'!CK169</f>
        <v>0</v>
      </c>
      <c r="CL169" s="758">
        <f>$H169*'Base Data'!CL169</f>
        <v>0</v>
      </c>
      <c r="CM169" s="758">
        <f>$H169*'Base Data'!CM169</f>
        <v>0</v>
      </c>
      <c r="CN169" s="758">
        <f>$H169*'Base Data'!CN169</f>
        <v>0</v>
      </c>
      <c r="CO169" s="758">
        <f>$H169*'Base Data'!CO169</f>
        <v>0</v>
      </c>
      <c r="CP169" s="758">
        <f>$H169*'Base Data'!CP169</f>
        <v>0</v>
      </c>
      <c r="CQ169" s="758">
        <f>$H169*'Base Data'!CQ169</f>
        <v>0</v>
      </c>
      <c r="CR169" s="758">
        <f>$H169*'Base Data'!CR169</f>
        <v>0</v>
      </c>
      <c r="CS169" s="758">
        <f>$H169*'Base Data'!CS169</f>
        <v>0</v>
      </c>
      <c r="CT169" s="758">
        <f>$H169*'Base Data'!CT169</f>
        <v>0</v>
      </c>
      <c r="CU169" s="758">
        <f>$H169*'Base Data'!CU169</f>
        <v>0</v>
      </c>
      <c r="CV169" s="758">
        <f>$H169*'Base Data'!CV169</f>
        <v>0</v>
      </c>
      <c r="CW169" s="758">
        <f>$H169*'Base Data'!CW169</f>
        <v>0</v>
      </c>
      <c r="CX169" s="758">
        <f>$H169*'Base Data'!CX169</f>
        <v>0</v>
      </c>
      <c r="CY169" s="758">
        <f>$H169*'Base Data'!CY169</f>
        <v>0</v>
      </c>
      <c r="CZ169" s="758">
        <f>$H169*'Base Data'!CZ169</f>
        <v>0</v>
      </c>
      <c r="DA169" s="758">
        <f>$H169*'Base Data'!DA169</f>
        <v>0</v>
      </c>
      <c r="DB169" s="758">
        <f>$H169*'Base Data'!DB169</f>
        <v>0</v>
      </c>
      <c r="DC169" s="758">
        <f>$H169*'Base Data'!DC169</f>
        <v>0</v>
      </c>
      <c r="DD169" s="758">
        <f>$H169*'Base Data'!DD169</f>
        <v>0</v>
      </c>
      <c r="DE169" s="758">
        <f>$H169*'Base Data'!DE169</f>
        <v>0</v>
      </c>
      <c r="DF169" s="758">
        <f>$H169*'Base Data'!DF169</f>
        <v>0</v>
      </c>
      <c r="DG169" s="758">
        <f>$H169*'Base Data'!DG169</f>
        <v>0</v>
      </c>
      <c r="DH169" s="758">
        <f>$H169*'Base Data'!DH169</f>
        <v>0</v>
      </c>
      <c r="DI169" s="758">
        <f>$H169*'Base Data'!DI169</f>
        <v>0</v>
      </c>
      <c r="DJ169" s="758">
        <f>$H169*'Base Data'!DJ169</f>
        <v>0</v>
      </c>
      <c r="DK169" s="758">
        <f>$H169*'Base Data'!DK169</f>
        <v>0</v>
      </c>
      <c r="DL169" s="519">
        <f>$H169*'Base Data'!DL169</f>
        <v>0</v>
      </c>
      <c r="DM169" s="101"/>
      <c r="DN169" s="101"/>
      <c r="DO169" s="101"/>
      <c r="DP169" s="101"/>
      <c r="DQ169" s="101"/>
      <c r="DR169" s="101"/>
      <c r="DS169" s="101"/>
      <c r="DT169" s="101"/>
      <c r="DU169" s="101"/>
      <c r="DV169" s="101"/>
      <c r="DW169" s="101"/>
      <c r="DX169" s="101"/>
      <c r="DY169" s="101"/>
    </row>
    <row r="170" spans="1:129" s="256" customFormat="1" ht="22.15" customHeight="1">
      <c r="A170" s="207">
        <f>'LCR Weights'!N170</f>
        <v>0</v>
      </c>
      <c r="B170" s="207"/>
      <c r="C170" s="73"/>
      <c r="D170" s="795" t="s">
        <v>254</v>
      </c>
      <c r="E170" s="798" t="s">
        <v>255</v>
      </c>
      <c r="F170" s="231" t="s">
        <v>100</v>
      </c>
      <c r="G170" s="811">
        <f>'LCR Weights'!M170</f>
        <v>0.5</v>
      </c>
      <c r="H170" s="811">
        <f>IF(Metrics!$I$7="Reported weights",'LCR Weights'!H170,'LCR Weights'!K170)</f>
        <v>0.5</v>
      </c>
      <c r="I170" s="540">
        <f>$H170*'Base Data'!I170</f>
        <v>0</v>
      </c>
      <c r="J170" s="758">
        <f>$H170*'Base Data'!J170</f>
        <v>0</v>
      </c>
      <c r="K170" s="758">
        <f>$H170*'Base Data'!K170</f>
        <v>0</v>
      </c>
      <c r="L170" s="758">
        <f>$H170*'Base Data'!L170</f>
        <v>0</v>
      </c>
      <c r="M170" s="758">
        <f>$H170*'Base Data'!M170</f>
        <v>0</v>
      </c>
      <c r="N170" s="758">
        <f>$H170*'Base Data'!N170</f>
        <v>0</v>
      </c>
      <c r="O170" s="758">
        <f>$H170*'Base Data'!O170</f>
        <v>0</v>
      </c>
      <c r="P170" s="758">
        <f>$H170*'Base Data'!P170</f>
        <v>0</v>
      </c>
      <c r="Q170" s="758">
        <f>$H170*'Base Data'!Q170</f>
        <v>0</v>
      </c>
      <c r="R170" s="758">
        <f>$H170*'Base Data'!R170</f>
        <v>0</v>
      </c>
      <c r="S170" s="758">
        <f>$H170*'Base Data'!S170</f>
        <v>0</v>
      </c>
      <c r="T170" s="758">
        <f>$H170*'Base Data'!T170</f>
        <v>0</v>
      </c>
      <c r="U170" s="758">
        <f>$H170*'Base Data'!U170</f>
        <v>0</v>
      </c>
      <c r="V170" s="758">
        <f>$H170*'Base Data'!V170</f>
        <v>0</v>
      </c>
      <c r="W170" s="758">
        <f>$H170*'Base Data'!W170</f>
        <v>0</v>
      </c>
      <c r="X170" s="758">
        <f>$H170*'Base Data'!X170</f>
        <v>0</v>
      </c>
      <c r="Y170" s="758">
        <f>$H170*'Base Data'!Y170</f>
        <v>0</v>
      </c>
      <c r="Z170" s="758">
        <f>$H170*'Base Data'!Z170</f>
        <v>0</v>
      </c>
      <c r="AA170" s="758">
        <f>$H170*'Base Data'!AA170</f>
        <v>0</v>
      </c>
      <c r="AB170" s="758">
        <f>$H170*'Base Data'!AB170</f>
        <v>0</v>
      </c>
      <c r="AC170" s="758">
        <f>$H170*'Base Data'!AC170</f>
        <v>0</v>
      </c>
      <c r="AD170" s="758">
        <f>$H170*'Base Data'!AD170</f>
        <v>0</v>
      </c>
      <c r="AE170" s="758">
        <f>$H170*'Base Data'!AE170</f>
        <v>0</v>
      </c>
      <c r="AF170" s="758">
        <f>$H170*'Base Data'!AF170</f>
        <v>0</v>
      </c>
      <c r="AG170" s="758">
        <f>$H170*'Base Data'!AG170</f>
        <v>0</v>
      </c>
      <c r="AH170" s="758">
        <f>$H170*'Base Data'!AH170</f>
        <v>0</v>
      </c>
      <c r="AI170" s="758">
        <f>$H170*'Base Data'!AI170</f>
        <v>0</v>
      </c>
      <c r="AJ170" s="758">
        <f>$H170*'Base Data'!AJ170</f>
        <v>0</v>
      </c>
      <c r="AK170" s="758">
        <f>$H170*'Base Data'!AK170</f>
        <v>0</v>
      </c>
      <c r="AL170" s="758">
        <f>$H170*'Base Data'!AL170</f>
        <v>0</v>
      </c>
      <c r="AM170" s="758">
        <f>$H170*'Base Data'!AM170</f>
        <v>0</v>
      </c>
      <c r="AN170" s="758">
        <f>$H170*'Base Data'!AN170</f>
        <v>0</v>
      </c>
      <c r="AO170" s="758">
        <f>$H170*'Base Data'!AO170</f>
        <v>0</v>
      </c>
      <c r="AP170" s="758">
        <f>$H170*'Base Data'!AP170</f>
        <v>0</v>
      </c>
      <c r="AQ170" s="758">
        <f>$H170*'Base Data'!AQ170</f>
        <v>0</v>
      </c>
      <c r="AR170" s="758">
        <f>$H170*'Base Data'!AR170</f>
        <v>0</v>
      </c>
      <c r="AS170" s="758">
        <f>$H170*'Base Data'!AS170</f>
        <v>0</v>
      </c>
      <c r="AT170" s="758">
        <f>$H170*'Base Data'!AT170</f>
        <v>0</v>
      </c>
      <c r="AU170" s="758">
        <f>$H170*'Base Data'!AU170</f>
        <v>0</v>
      </c>
      <c r="AV170" s="758">
        <f>$H170*'Base Data'!AV170</f>
        <v>0</v>
      </c>
      <c r="AW170" s="758">
        <f>$H170*'Base Data'!AW170</f>
        <v>0</v>
      </c>
      <c r="AX170" s="758">
        <f>$H170*'Base Data'!AX170</f>
        <v>0</v>
      </c>
      <c r="AY170" s="758">
        <f>$H170*'Base Data'!AY170</f>
        <v>0</v>
      </c>
      <c r="AZ170" s="758">
        <f>$H170*'Base Data'!AZ170</f>
        <v>0</v>
      </c>
      <c r="BA170" s="758">
        <f>$H170*'Base Data'!BA170</f>
        <v>0</v>
      </c>
      <c r="BB170" s="758">
        <f>$H170*'Base Data'!BB170</f>
        <v>0</v>
      </c>
      <c r="BC170" s="758">
        <f>$H170*'Base Data'!BC170</f>
        <v>0</v>
      </c>
      <c r="BD170" s="758">
        <f>$H170*'Base Data'!BD170</f>
        <v>0</v>
      </c>
      <c r="BE170" s="758">
        <f>$H170*'Base Data'!BE170</f>
        <v>0</v>
      </c>
      <c r="BF170" s="758">
        <f>$H170*'Base Data'!BF170</f>
        <v>0</v>
      </c>
      <c r="BG170" s="758">
        <f>$H170*'Base Data'!BG170</f>
        <v>0</v>
      </c>
      <c r="BH170" s="758">
        <f>$H170*'Base Data'!BH170</f>
        <v>0</v>
      </c>
      <c r="BI170" s="758">
        <f>$H170*'Base Data'!BI170</f>
        <v>0</v>
      </c>
      <c r="BJ170" s="758">
        <f>$H170*'Base Data'!BJ170</f>
        <v>0</v>
      </c>
      <c r="BK170" s="758">
        <f>$H170*'Base Data'!BK170</f>
        <v>0</v>
      </c>
      <c r="BL170" s="758">
        <f>$H170*'Base Data'!BL170</f>
        <v>0</v>
      </c>
      <c r="BM170" s="758">
        <f>$H170*'Base Data'!BM170</f>
        <v>0</v>
      </c>
      <c r="BN170" s="758">
        <f>$H170*'Base Data'!BN170</f>
        <v>0</v>
      </c>
      <c r="BO170" s="758">
        <f>$H170*'Base Data'!BO170</f>
        <v>0</v>
      </c>
      <c r="BP170" s="758">
        <f>$H170*'Base Data'!BP170</f>
        <v>0</v>
      </c>
      <c r="BQ170" s="758">
        <f>$H170*'Base Data'!BQ170</f>
        <v>0</v>
      </c>
      <c r="BR170" s="758">
        <f>$H170*'Base Data'!BR170</f>
        <v>0</v>
      </c>
      <c r="BS170" s="758">
        <f>$H170*'Base Data'!BS170</f>
        <v>0</v>
      </c>
      <c r="BT170" s="758">
        <f>$H170*'Base Data'!BT170</f>
        <v>0</v>
      </c>
      <c r="BU170" s="758">
        <f>$H170*'Base Data'!BU170</f>
        <v>0</v>
      </c>
      <c r="BV170" s="758">
        <f>$H170*'Base Data'!BV170</f>
        <v>0</v>
      </c>
      <c r="BW170" s="758">
        <f>$H170*'Base Data'!BW170</f>
        <v>0</v>
      </c>
      <c r="BX170" s="758">
        <f>$H170*'Base Data'!BX170</f>
        <v>0</v>
      </c>
      <c r="BY170" s="758">
        <f>$H170*'Base Data'!BY170</f>
        <v>0</v>
      </c>
      <c r="BZ170" s="758">
        <f>$H170*'Base Data'!BZ170</f>
        <v>0</v>
      </c>
      <c r="CA170" s="758">
        <f>$H170*'Base Data'!CA170</f>
        <v>0</v>
      </c>
      <c r="CB170" s="758">
        <f>$H170*'Base Data'!CB170</f>
        <v>0</v>
      </c>
      <c r="CC170" s="758">
        <f>$H170*'Base Data'!CC170</f>
        <v>0</v>
      </c>
      <c r="CD170" s="758">
        <f>$H170*'Base Data'!CD170</f>
        <v>0</v>
      </c>
      <c r="CE170" s="758">
        <f>$H170*'Base Data'!CE170</f>
        <v>0</v>
      </c>
      <c r="CF170" s="758">
        <f>$H170*'Base Data'!CF170</f>
        <v>0</v>
      </c>
      <c r="CG170" s="758">
        <f>$H170*'Base Data'!CG170</f>
        <v>0</v>
      </c>
      <c r="CH170" s="758">
        <f>$H170*'Base Data'!CH170</f>
        <v>0</v>
      </c>
      <c r="CI170" s="758">
        <f>$H170*'Base Data'!CI170</f>
        <v>0</v>
      </c>
      <c r="CJ170" s="758">
        <f>$H170*'Base Data'!CJ170</f>
        <v>0</v>
      </c>
      <c r="CK170" s="758">
        <f>$H170*'Base Data'!CK170</f>
        <v>0</v>
      </c>
      <c r="CL170" s="758">
        <f>$H170*'Base Data'!CL170</f>
        <v>0</v>
      </c>
      <c r="CM170" s="758">
        <f>$H170*'Base Data'!CM170</f>
        <v>0</v>
      </c>
      <c r="CN170" s="758">
        <f>$H170*'Base Data'!CN170</f>
        <v>0</v>
      </c>
      <c r="CO170" s="758">
        <f>$H170*'Base Data'!CO170</f>
        <v>0</v>
      </c>
      <c r="CP170" s="758">
        <f>$H170*'Base Data'!CP170</f>
        <v>0</v>
      </c>
      <c r="CQ170" s="758">
        <f>$H170*'Base Data'!CQ170</f>
        <v>0</v>
      </c>
      <c r="CR170" s="758">
        <f>$H170*'Base Data'!CR170</f>
        <v>0</v>
      </c>
      <c r="CS170" s="758">
        <f>$H170*'Base Data'!CS170</f>
        <v>0</v>
      </c>
      <c r="CT170" s="758">
        <f>$H170*'Base Data'!CT170</f>
        <v>0</v>
      </c>
      <c r="CU170" s="758">
        <f>$H170*'Base Data'!CU170</f>
        <v>0</v>
      </c>
      <c r="CV170" s="758">
        <f>$H170*'Base Data'!CV170</f>
        <v>0</v>
      </c>
      <c r="CW170" s="758">
        <f>$H170*'Base Data'!CW170</f>
        <v>0</v>
      </c>
      <c r="CX170" s="758">
        <f>$H170*'Base Data'!CX170</f>
        <v>0</v>
      </c>
      <c r="CY170" s="758">
        <f>$H170*'Base Data'!CY170</f>
        <v>0</v>
      </c>
      <c r="CZ170" s="758">
        <f>$H170*'Base Data'!CZ170</f>
        <v>0</v>
      </c>
      <c r="DA170" s="758">
        <f>$H170*'Base Data'!DA170</f>
        <v>0</v>
      </c>
      <c r="DB170" s="758">
        <f>$H170*'Base Data'!DB170</f>
        <v>0</v>
      </c>
      <c r="DC170" s="758">
        <f>$H170*'Base Data'!DC170</f>
        <v>0</v>
      </c>
      <c r="DD170" s="758">
        <f>$H170*'Base Data'!DD170</f>
        <v>0</v>
      </c>
      <c r="DE170" s="758">
        <f>$H170*'Base Data'!DE170</f>
        <v>0</v>
      </c>
      <c r="DF170" s="758">
        <f>$H170*'Base Data'!DF170</f>
        <v>0</v>
      </c>
      <c r="DG170" s="758">
        <f>$H170*'Base Data'!DG170</f>
        <v>0</v>
      </c>
      <c r="DH170" s="758">
        <f>$H170*'Base Data'!DH170</f>
        <v>0</v>
      </c>
      <c r="DI170" s="758">
        <f>$H170*'Base Data'!DI170</f>
        <v>0</v>
      </c>
      <c r="DJ170" s="758">
        <f>$H170*'Base Data'!DJ170</f>
        <v>0</v>
      </c>
      <c r="DK170" s="758">
        <f>$H170*'Base Data'!DK170</f>
        <v>0</v>
      </c>
      <c r="DL170" s="519">
        <f>$H170*'Base Data'!DL170</f>
        <v>0</v>
      </c>
      <c r="DM170" s="101"/>
      <c r="DN170" s="101"/>
      <c r="DO170" s="101"/>
      <c r="DP170" s="101"/>
      <c r="DQ170" s="101"/>
      <c r="DR170" s="101"/>
      <c r="DS170" s="101"/>
      <c r="DT170" s="101"/>
      <c r="DU170" s="101"/>
      <c r="DV170" s="101"/>
      <c r="DW170" s="101"/>
      <c r="DX170" s="101"/>
      <c r="DY170" s="101"/>
    </row>
    <row r="171" spans="1:129" s="256" customFormat="1" ht="21.6" customHeight="1">
      <c r="A171" s="207">
        <f>'LCR Weights'!N171</f>
        <v>0</v>
      </c>
      <c r="B171" s="207"/>
      <c r="C171" s="73"/>
      <c r="D171" s="795" t="s">
        <v>614</v>
      </c>
      <c r="E171" s="798" t="s">
        <v>810</v>
      </c>
      <c r="F171" s="231" t="s">
        <v>256</v>
      </c>
      <c r="G171" s="811">
        <f>'LCR Weights'!M171</f>
        <v>0.75</v>
      </c>
      <c r="H171" s="811">
        <f>IF(Metrics!$I$7="Reported weights",'LCR Weights'!H171,'LCR Weights'!K171)</f>
        <v>0.75</v>
      </c>
      <c r="I171" s="540">
        <f>$H171*'Base Data'!I171</f>
        <v>0</v>
      </c>
      <c r="J171" s="758">
        <f>$H171*'Base Data'!J171</f>
        <v>0</v>
      </c>
      <c r="K171" s="758">
        <f>$H171*'Base Data'!K171</f>
        <v>0</v>
      </c>
      <c r="L171" s="758">
        <f>$H171*'Base Data'!L171</f>
        <v>0</v>
      </c>
      <c r="M171" s="758">
        <f>$H171*'Base Data'!M171</f>
        <v>0</v>
      </c>
      <c r="N171" s="758">
        <f>$H171*'Base Data'!N171</f>
        <v>0</v>
      </c>
      <c r="O171" s="758">
        <f>$H171*'Base Data'!O171</f>
        <v>0</v>
      </c>
      <c r="P171" s="758">
        <f>$H171*'Base Data'!P171</f>
        <v>0</v>
      </c>
      <c r="Q171" s="758">
        <f>$H171*'Base Data'!Q171</f>
        <v>0</v>
      </c>
      <c r="R171" s="758">
        <f>$H171*'Base Data'!R171</f>
        <v>0</v>
      </c>
      <c r="S171" s="758">
        <f>$H171*'Base Data'!S171</f>
        <v>0</v>
      </c>
      <c r="T171" s="758">
        <f>$H171*'Base Data'!T171</f>
        <v>0</v>
      </c>
      <c r="U171" s="758">
        <f>$H171*'Base Data'!U171</f>
        <v>0</v>
      </c>
      <c r="V171" s="758">
        <f>$H171*'Base Data'!V171</f>
        <v>0</v>
      </c>
      <c r="W171" s="758">
        <f>$H171*'Base Data'!W171</f>
        <v>0</v>
      </c>
      <c r="X171" s="758">
        <f>$H171*'Base Data'!X171</f>
        <v>0</v>
      </c>
      <c r="Y171" s="758">
        <f>$H171*'Base Data'!Y171</f>
        <v>0</v>
      </c>
      <c r="Z171" s="758">
        <f>$H171*'Base Data'!Z171</f>
        <v>0</v>
      </c>
      <c r="AA171" s="758">
        <f>$H171*'Base Data'!AA171</f>
        <v>0</v>
      </c>
      <c r="AB171" s="758">
        <f>$H171*'Base Data'!AB171</f>
        <v>0</v>
      </c>
      <c r="AC171" s="758">
        <f>$H171*'Base Data'!AC171</f>
        <v>0</v>
      </c>
      <c r="AD171" s="758">
        <f>$H171*'Base Data'!AD171</f>
        <v>0</v>
      </c>
      <c r="AE171" s="758">
        <f>$H171*'Base Data'!AE171</f>
        <v>0</v>
      </c>
      <c r="AF171" s="758">
        <f>$H171*'Base Data'!AF171</f>
        <v>0</v>
      </c>
      <c r="AG171" s="758">
        <f>$H171*'Base Data'!AG171</f>
        <v>0</v>
      </c>
      <c r="AH171" s="758">
        <f>$H171*'Base Data'!AH171</f>
        <v>0</v>
      </c>
      <c r="AI171" s="758">
        <f>$H171*'Base Data'!AI171</f>
        <v>0</v>
      </c>
      <c r="AJ171" s="758">
        <f>$H171*'Base Data'!AJ171</f>
        <v>0</v>
      </c>
      <c r="AK171" s="758">
        <f>$H171*'Base Data'!AK171</f>
        <v>0</v>
      </c>
      <c r="AL171" s="758">
        <f>$H171*'Base Data'!AL171</f>
        <v>0</v>
      </c>
      <c r="AM171" s="758">
        <f>$H171*'Base Data'!AM171</f>
        <v>0</v>
      </c>
      <c r="AN171" s="758">
        <f>$H171*'Base Data'!AN171</f>
        <v>0</v>
      </c>
      <c r="AO171" s="758">
        <f>$H171*'Base Data'!AO171</f>
        <v>0</v>
      </c>
      <c r="AP171" s="758">
        <f>$H171*'Base Data'!AP171</f>
        <v>0</v>
      </c>
      <c r="AQ171" s="758">
        <f>$H171*'Base Data'!AQ171</f>
        <v>0</v>
      </c>
      <c r="AR171" s="758">
        <f>$H171*'Base Data'!AR171</f>
        <v>0</v>
      </c>
      <c r="AS171" s="758">
        <f>$H171*'Base Data'!AS171</f>
        <v>0</v>
      </c>
      <c r="AT171" s="758">
        <f>$H171*'Base Data'!AT171</f>
        <v>0</v>
      </c>
      <c r="AU171" s="758">
        <f>$H171*'Base Data'!AU171</f>
        <v>0</v>
      </c>
      <c r="AV171" s="758">
        <f>$H171*'Base Data'!AV171</f>
        <v>0</v>
      </c>
      <c r="AW171" s="758">
        <f>$H171*'Base Data'!AW171</f>
        <v>0</v>
      </c>
      <c r="AX171" s="758">
        <f>$H171*'Base Data'!AX171</f>
        <v>0</v>
      </c>
      <c r="AY171" s="758">
        <f>$H171*'Base Data'!AY171</f>
        <v>0</v>
      </c>
      <c r="AZ171" s="758">
        <f>$H171*'Base Data'!AZ171</f>
        <v>0</v>
      </c>
      <c r="BA171" s="758">
        <f>$H171*'Base Data'!BA171</f>
        <v>0</v>
      </c>
      <c r="BB171" s="758">
        <f>$H171*'Base Data'!BB171</f>
        <v>0</v>
      </c>
      <c r="BC171" s="758">
        <f>$H171*'Base Data'!BC171</f>
        <v>0</v>
      </c>
      <c r="BD171" s="758">
        <f>$H171*'Base Data'!BD171</f>
        <v>0</v>
      </c>
      <c r="BE171" s="758">
        <f>$H171*'Base Data'!BE171</f>
        <v>0</v>
      </c>
      <c r="BF171" s="758">
        <f>$H171*'Base Data'!BF171</f>
        <v>0</v>
      </c>
      <c r="BG171" s="758">
        <f>$H171*'Base Data'!BG171</f>
        <v>0</v>
      </c>
      <c r="BH171" s="758">
        <f>$H171*'Base Data'!BH171</f>
        <v>0</v>
      </c>
      <c r="BI171" s="758">
        <f>$H171*'Base Data'!BI171</f>
        <v>0</v>
      </c>
      <c r="BJ171" s="758">
        <f>$H171*'Base Data'!BJ171</f>
        <v>0</v>
      </c>
      <c r="BK171" s="758">
        <f>$H171*'Base Data'!BK171</f>
        <v>0</v>
      </c>
      <c r="BL171" s="758">
        <f>$H171*'Base Data'!BL171</f>
        <v>0</v>
      </c>
      <c r="BM171" s="758">
        <f>$H171*'Base Data'!BM171</f>
        <v>0</v>
      </c>
      <c r="BN171" s="758">
        <f>$H171*'Base Data'!BN171</f>
        <v>0</v>
      </c>
      <c r="BO171" s="758">
        <f>$H171*'Base Data'!BO171</f>
        <v>0</v>
      </c>
      <c r="BP171" s="758">
        <f>$H171*'Base Data'!BP171</f>
        <v>0</v>
      </c>
      <c r="BQ171" s="758">
        <f>$H171*'Base Data'!BQ171</f>
        <v>0</v>
      </c>
      <c r="BR171" s="758">
        <f>$H171*'Base Data'!BR171</f>
        <v>0</v>
      </c>
      <c r="BS171" s="758">
        <f>$H171*'Base Data'!BS171</f>
        <v>0</v>
      </c>
      <c r="BT171" s="758">
        <f>$H171*'Base Data'!BT171</f>
        <v>0</v>
      </c>
      <c r="BU171" s="758">
        <f>$H171*'Base Data'!BU171</f>
        <v>0</v>
      </c>
      <c r="BV171" s="758">
        <f>$H171*'Base Data'!BV171</f>
        <v>0</v>
      </c>
      <c r="BW171" s="758">
        <f>$H171*'Base Data'!BW171</f>
        <v>0</v>
      </c>
      <c r="BX171" s="758">
        <f>$H171*'Base Data'!BX171</f>
        <v>0</v>
      </c>
      <c r="BY171" s="758">
        <f>$H171*'Base Data'!BY171</f>
        <v>0</v>
      </c>
      <c r="BZ171" s="758">
        <f>$H171*'Base Data'!BZ171</f>
        <v>0</v>
      </c>
      <c r="CA171" s="758">
        <f>$H171*'Base Data'!CA171</f>
        <v>0</v>
      </c>
      <c r="CB171" s="758">
        <f>$H171*'Base Data'!CB171</f>
        <v>0</v>
      </c>
      <c r="CC171" s="758">
        <f>$H171*'Base Data'!CC171</f>
        <v>0</v>
      </c>
      <c r="CD171" s="758">
        <f>$H171*'Base Data'!CD171</f>
        <v>0</v>
      </c>
      <c r="CE171" s="758">
        <f>$H171*'Base Data'!CE171</f>
        <v>0</v>
      </c>
      <c r="CF171" s="758">
        <f>$H171*'Base Data'!CF171</f>
        <v>0</v>
      </c>
      <c r="CG171" s="758">
        <f>$H171*'Base Data'!CG171</f>
        <v>0</v>
      </c>
      <c r="CH171" s="758">
        <f>$H171*'Base Data'!CH171</f>
        <v>0</v>
      </c>
      <c r="CI171" s="758">
        <f>$H171*'Base Data'!CI171</f>
        <v>0</v>
      </c>
      <c r="CJ171" s="758">
        <f>$H171*'Base Data'!CJ171</f>
        <v>0</v>
      </c>
      <c r="CK171" s="758">
        <f>$H171*'Base Data'!CK171</f>
        <v>0</v>
      </c>
      <c r="CL171" s="758">
        <f>$H171*'Base Data'!CL171</f>
        <v>0</v>
      </c>
      <c r="CM171" s="758">
        <f>$H171*'Base Data'!CM171</f>
        <v>0</v>
      </c>
      <c r="CN171" s="758">
        <f>$H171*'Base Data'!CN171</f>
        <v>0</v>
      </c>
      <c r="CO171" s="758">
        <f>$H171*'Base Data'!CO171</f>
        <v>0</v>
      </c>
      <c r="CP171" s="758">
        <f>$H171*'Base Data'!CP171</f>
        <v>0</v>
      </c>
      <c r="CQ171" s="758">
        <f>$H171*'Base Data'!CQ171</f>
        <v>0</v>
      </c>
      <c r="CR171" s="758">
        <f>$H171*'Base Data'!CR171</f>
        <v>0</v>
      </c>
      <c r="CS171" s="758">
        <f>$H171*'Base Data'!CS171</f>
        <v>0</v>
      </c>
      <c r="CT171" s="758">
        <f>$H171*'Base Data'!CT171</f>
        <v>0</v>
      </c>
      <c r="CU171" s="758">
        <f>$H171*'Base Data'!CU171</f>
        <v>0</v>
      </c>
      <c r="CV171" s="758">
        <f>$H171*'Base Data'!CV171</f>
        <v>0</v>
      </c>
      <c r="CW171" s="758">
        <f>$H171*'Base Data'!CW171</f>
        <v>0</v>
      </c>
      <c r="CX171" s="758">
        <f>$H171*'Base Data'!CX171</f>
        <v>0</v>
      </c>
      <c r="CY171" s="758">
        <f>$H171*'Base Data'!CY171</f>
        <v>0</v>
      </c>
      <c r="CZ171" s="758">
        <f>$H171*'Base Data'!CZ171</f>
        <v>0</v>
      </c>
      <c r="DA171" s="758">
        <f>$H171*'Base Data'!DA171</f>
        <v>0</v>
      </c>
      <c r="DB171" s="758">
        <f>$H171*'Base Data'!DB171</f>
        <v>0</v>
      </c>
      <c r="DC171" s="758">
        <f>$H171*'Base Data'!DC171</f>
        <v>0</v>
      </c>
      <c r="DD171" s="758">
        <f>$H171*'Base Data'!DD171</f>
        <v>0</v>
      </c>
      <c r="DE171" s="758">
        <f>$H171*'Base Data'!DE171</f>
        <v>0</v>
      </c>
      <c r="DF171" s="758">
        <f>$H171*'Base Data'!DF171</f>
        <v>0</v>
      </c>
      <c r="DG171" s="758">
        <f>$H171*'Base Data'!DG171</f>
        <v>0</v>
      </c>
      <c r="DH171" s="758">
        <f>$H171*'Base Data'!DH171</f>
        <v>0</v>
      </c>
      <c r="DI171" s="758">
        <f>$H171*'Base Data'!DI171</f>
        <v>0</v>
      </c>
      <c r="DJ171" s="758">
        <f>$H171*'Base Data'!DJ171</f>
        <v>0</v>
      </c>
      <c r="DK171" s="758">
        <f>$H171*'Base Data'!DK171</f>
        <v>0</v>
      </c>
      <c r="DL171" s="519">
        <f>$H171*'Base Data'!DL171</f>
        <v>0</v>
      </c>
      <c r="DM171" s="101"/>
      <c r="DN171" s="101"/>
      <c r="DO171" s="101"/>
      <c r="DP171" s="101"/>
      <c r="DQ171" s="101"/>
      <c r="DR171" s="101"/>
      <c r="DS171" s="101"/>
      <c r="DT171" s="101"/>
      <c r="DU171" s="101"/>
      <c r="DV171" s="101"/>
      <c r="DW171" s="101"/>
      <c r="DX171" s="101"/>
      <c r="DY171" s="101"/>
    </row>
    <row r="172" spans="1:129" s="256" customFormat="1" ht="19.899999999999999" customHeight="1">
      <c r="A172" s="207">
        <f>'LCR Weights'!N172</f>
        <v>0</v>
      </c>
      <c r="B172" s="207"/>
      <c r="C172" s="73"/>
      <c r="D172" s="795" t="s">
        <v>257</v>
      </c>
      <c r="E172" s="792" t="s">
        <v>258</v>
      </c>
      <c r="F172" s="257" t="s">
        <v>615</v>
      </c>
      <c r="G172" s="810">
        <f>'LCR Weights'!M172</f>
        <v>0</v>
      </c>
      <c r="H172" s="810">
        <f>IF(Metrics!$I$7="Reported weights",'LCR Weights'!H172,'LCR Weights'!K172)</f>
        <v>0</v>
      </c>
      <c r="I172" s="541">
        <f>SUM(I173:I178)</f>
        <v>0</v>
      </c>
      <c r="J172" s="102">
        <f t="shared" ref="J172" si="485">SUM(J173:J178)</f>
        <v>0</v>
      </c>
      <c r="K172" s="102">
        <f t="shared" ref="K172:BU172" si="486">SUM(K173:K178)</f>
        <v>0</v>
      </c>
      <c r="L172" s="102">
        <f t="shared" si="486"/>
        <v>0</v>
      </c>
      <c r="M172" s="102">
        <f t="shared" si="486"/>
        <v>0</v>
      </c>
      <c r="N172" s="102">
        <f t="shared" si="486"/>
        <v>0</v>
      </c>
      <c r="O172" s="102">
        <f t="shared" si="486"/>
        <v>0</v>
      </c>
      <c r="P172" s="102">
        <f t="shared" si="486"/>
        <v>0</v>
      </c>
      <c r="Q172" s="102">
        <f t="shared" si="486"/>
        <v>0</v>
      </c>
      <c r="R172" s="102">
        <f t="shared" si="486"/>
        <v>0</v>
      </c>
      <c r="S172" s="102">
        <f t="shared" si="486"/>
        <v>0</v>
      </c>
      <c r="T172" s="102">
        <f t="shared" si="486"/>
        <v>0</v>
      </c>
      <c r="U172" s="102">
        <f t="shared" si="486"/>
        <v>0</v>
      </c>
      <c r="V172" s="102">
        <f t="shared" si="486"/>
        <v>0</v>
      </c>
      <c r="W172" s="102">
        <f t="shared" si="486"/>
        <v>0</v>
      </c>
      <c r="X172" s="102">
        <f t="shared" si="486"/>
        <v>0</v>
      </c>
      <c r="Y172" s="102">
        <f t="shared" si="486"/>
        <v>0</v>
      </c>
      <c r="Z172" s="102">
        <f t="shared" si="486"/>
        <v>0</v>
      </c>
      <c r="AA172" s="102">
        <f t="shared" si="486"/>
        <v>0</v>
      </c>
      <c r="AB172" s="102">
        <f t="shared" si="486"/>
        <v>0</v>
      </c>
      <c r="AC172" s="102">
        <f t="shared" si="486"/>
        <v>0</v>
      </c>
      <c r="AD172" s="102">
        <f t="shared" si="486"/>
        <v>0</v>
      </c>
      <c r="AE172" s="102">
        <f t="shared" si="486"/>
        <v>0</v>
      </c>
      <c r="AF172" s="102">
        <f t="shared" si="486"/>
        <v>0</v>
      </c>
      <c r="AG172" s="102">
        <f t="shared" si="486"/>
        <v>0</v>
      </c>
      <c r="AH172" s="102">
        <f t="shared" si="486"/>
        <v>0</v>
      </c>
      <c r="AI172" s="102">
        <f t="shared" si="486"/>
        <v>0</v>
      </c>
      <c r="AJ172" s="102">
        <f t="shared" si="486"/>
        <v>0</v>
      </c>
      <c r="AK172" s="102">
        <f t="shared" si="486"/>
        <v>0</v>
      </c>
      <c r="AL172" s="102">
        <f t="shared" si="486"/>
        <v>0</v>
      </c>
      <c r="AM172" s="102">
        <f t="shared" si="486"/>
        <v>0</v>
      </c>
      <c r="AN172" s="102">
        <f t="shared" si="486"/>
        <v>0</v>
      </c>
      <c r="AO172" s="102">
        <f t="shared" si="486"/>
        <v>0</v>
      </c>
      <c r="AP172" s="102">
        <f t="shared" si="486"/>
        <v>0</v>
      </c>
      <c r="AQ172" s="102">
        <f t="shared" si="486"/>
        <v>0</v>
      </c>
      <c r="AR172" s="102">
        <f t="shared" si="486"/>
        <v>0</v>
      </c>
      <c r="AS172" s="102">
        <f t="shared" si="486"/>
        <v>0</v>
      </c>
      <c r="AT172" s="102">
        <f t="shared" si="486"/>
        <v>0</v>
      </c>
      <c r="AU172" s="102">
        <f t="shared" si="486"/>
        <v>0</v>
      </c>
      <c r="AV172" s="102">
        <f t="shared" si="486"/>
        <v>0</v>
      </c>
      <c r="AW172" s="102">
        <f t="shared" si="486"/>
        <v>0</v>
      </c>
      <c r="AX172" s="102">
        <f t="shared" si="486"/>
        <v>0</v>
      </c>
      <c r="AY172" s="102">
        <f t="shared" si="486"/>
        <v>0</v>
      </c>
      <c r="AZ172" s="102">
        <f t="shared" si="486"/>
        <v>0</v>
      </c>
      <c r="BA172" s="102">
        <f t="shared" si="486"/>
        <v>0</v>
      </c>
      <c r="BB172" s="102">
        <f t="shared" si="486"/>
        <v>0</v>
      </c>
      <c r="BC172" s="102">
        <f t="shared" si="486"/>
        <v>0</v>
      </c>
      <c r="BD172" s="102">
        <f t="shared" si="486"/>
        <v>0</v>
      </c>
      <c r="BE172" s="102">
        <f t="shared" si="486"/>
        <v>0</v>
      </c>
      <c r="BF172" s="102">
        <f t="shared" si="486"/>
        <v>0</v>
      </c>
      <c r="BG172" s="102">
        <f t="shared" si="486"/>
        <v>0</v>
      </c>
      <c r="BH172" s="102">
        <f t="shared" si="486"/>
        <v>0</v>
      </c>
      <c r="BI172" s="102">
        <f t="shared" si="486"/>
        <v>0</v>
      </c>
      <c r="BJ172" s="102">
        <f t="shared" si="486"/>
        <v>0</v>
      </c>
      <c r="BK172" s="102">
        <f t="shared" si="486"/>
        <v>0</v>
      </c>
      <c r="BL172" s="102">
        <f t="shared" si="486"/>
        <v>0</v>
      </c>
      <c r="BM172" s="102">
        <f t="shared" si="486"/>
        <v>0</v>
      </c>
      <c r="BN172" s="102">
        <f t="shared" si="486"/>
        <v>0</v>
      </c>
      <c r="BO172" s="102">
        <f t="shared" si="486"/>
        <v>0</v>
      </c>
      <c r="BP172" s="102">
        <f t="shared" si="486"/>
        <v>0</v>
      </c>
      <c r="BQ172" s="102">
        <f t="shared" si="486"/>
        <v>0</v>
      </c>
      <c r="BR172" s="102">
        <f t="shared" si="486"/>
        <v>0</v>
      </c>
      <c r="BS172" s="102">
        <f t="shared" si="486"/>
        <v>0</v>
      </c>
      <c r="BT172" s="102">
        <f t="shared" si="486"/>
        <v>0</v>
      </c>
      <c r="BU172" s="102">
        <f t="shared" si="486"/>
        <v>0</v>
      </c>
      <c r="BV172" s="102">
        <f t="shared" ref="BV172:DL172" si="487">SUM(BV173:BV178)</f>
        <v>0</v>
      </c>
      <c r="BW172" s="102">
        <f t="shared" si="487"/>
        <v>0</v>
      </c>
      <c r="BX172" s="102">
        <f t="shared" si="487"/>
        <v>0</v>
      </c>
      <c r="BY172" s="102">
        <f t="shared" si="487"/>
        <v>0</v>
      </c>
      <c r="BZ172" s="102">
        <f t="shared" si="487"/>
        <v>0</v>
      </c>
      <c r="CA172" s="102">
        <f t="shared" si="487"/>
        <v>0</v>
      </c>
      <c r="CB172" s="102">
        <f t="shared" si="487"/>
        <v>0</v>
      </c>
      <c r="CC172" s="102">
        <f t="shared" si="487"/>
        <v>0</v>
      </c>
      <c r="CD172" s="102">
        <f t="shared" si="487"/>
        <v>0</v>
      </c>
      <c r="CE172" s="102">
        <f t="shared" si="487"/>
        <v>0</v>
      </c>
      <c r="CF172" s="102">
        <f t="shared" si="487"/>
        <v>0</v>
      </c>
      <c r="CG172" s="102">
        <f t="shared" si="487"/>
        <v>0</v>
      </c>
      <c r="CH172" s="102">
        <f t="shared" si="487"/>
        <v>0</v>
      </c>
      <c r="CI172" s="102">
        <f t="shared" si="487"/>
        <v>0</v>
      </c>
      <c r="CJ172" s="102">
        <f t="shared" si="487"/>
        <v>0</v>
      </c>
      <c r="CK172" s="102">
        <f t="shared" si="487"/>
        <v>0</v>
      </c>
      <c r="CL172" s="102">
        <f t="shared" si="487"/>
        <v>0</v>
      </c>
      <c r="CM172" s="102">
        <f t="shared" si="487"/>
        <v>0</v>
      </c>
      <c r="CN172" s="102">
        <f t="shared" si="487"/>
        <v>0</v>
      </c>
      <c r="CO172" s="102">
        <f t="shared" si="487"/>
        <v>0</v>
      </c>
      <c r="CP172" s="102">
        <f t="shared" si="487"/>
        <v>0</v>
      </c>
      <c r="CQ172" s="102">
        <f t="shared" si="487"/>
        <v>0</v>
      </c>
      <c r="CR172" s="102">
        <f t="shared" si="487"/>
        <v>0</v>
      </c>
      <c r="CS172" s="102">
        <f t="shared" si="487"/>
        <v>0</v>
      </c>
      <c r="CT172" s="102">
        <f t="shared" si="487"/>
        <v>0</v>
      </c>
      <c r="CU172" s="102">
        <f t="shared" si="487"/>
        <v>0</v>
      </c>
      <c r="CV172" s="102">
        <f t="shared" si="487"/>
        <v>0</v>
      </c>
      <c r="CW172" s="102">
        <f t="shared" si="487"/>
        <v>0</v>
      </c>
      <c r="CX172" s="102">
        <f t="shared" si="487"/>
        <v>0</v>
      </c>
      <c r="CY172" s="102">
        <f t="shared" si="487"/>
        <v>0</v>
      </c>
      <c r="CZ172" s="102">
        <f t="shared" si="487"/>
        <v>0</v>
      </c>
      <c r="DA172" s="102">
        <f t="shared" si="487"/>
        <v>0</v>
      </c>
      <c r="DB172" s="102">
        <f t="shared" si="487"/>
        <v>0</v>
      </c>
      <c r="DC172" s="102">
        <f t="shared" si="487"/>
        <v>0</v>
      </c>
      <c r="DD172" s="102">
        <f t="shared" si="487"/>
        <v>0</v>
      </c>
      <c r="DE172" s="102">
        <f t="shared" si="487"/>
        <v>0</v>
      </c>
      <c r="DF172" s="102">
        <f t="shared" si="487"/>
        <v>0</v>
      </c>
      <c r="DG172" s="102">
        <f t="shared" si="487"/>
        <v>0</v>
      </c>
      <c r="DH172" s="102">
        <f t="shared" si="487"/>
        <v>0</v>
      </c>
      <c r="DI172" s="102">
        <f t="shared" si="487"/>
        <v>0</v>
      </c>
      <c r="DJ172" s="102">
        <f t="shared" si="487"/>
        <v>0</v>
      </c>
      <c r="DK172" s="102">
        <f t="shared" si="487"/>
        <v>0</v>
      </c>
      <c r="DL172" s="542">
        <f t="shared" si="487"/>
        <v>0</v>
      </c>
      <c r="DM172" s="101"/>
      <c r="DN172" s="101"/>
      <c r="DO172" s="101"/>
      <c r="DP172" s="101"/>
      <c r="DQ172" s="101"/>
      <c r="DR172" s="101"/>
      <c r="DS172" s="101"/>
      <c r="DT172" s="101"/>
      <c r="DU172" s="101"/>
      <c r="DV172" s="101"/>
      <c r="DW172" s="101"/>
      <c r="DX172" s="101"/>
      <c r="DY172" s="101"/>
    </row>
    <row r="173" spans="1:129" s="256" customFormat="1" ht="19.899999999999999" customHeight="1">
      <c r="A173" s="207">
        <f>'LCR Weights'!N173</f>
        <v>0</v>
      </c>
      <c r="B173" s="207"/>
      <c r="C173" s="73"/>
      <c r="D173" s="795" t="s">
        <v>259</v>
      </c>
      <c r="E173" s="793" t="s">
        <v>260</v>
      </c>
      <c r="F173" s="231" t="s">
        <v>616</v>
      </c>
      <c r="G173" s="811">
        <f>'LCR Weights'!M173</f>
        <v>0</v>
      </c>
      <c r="H173" s="811">
        <f>IF(Metrics!$I$7="Reported weights",'LCR Weights'!H173,'LCR Weights'!K173)</f>
        <v>0</v>
      </c>
      <c r="I173" s="541">
        <f>$H173*'Base Data'!I173</f>
        <v>0</v>
      </c>
      <c r="J173" s="102">
        <f>$H173*'Base Data'!J173</f>
        <v>0</v>
      </c>
      <c r="K173" s="102">
        <f>$H173*'Base Data'!K173</f>
        <v>0</v>
      </c>
      <c r="L173" s="102">
        <f>$H173*'Base Data'!L173</f>
        <v>0</v>
      </c>
      <c r="M173" s="102">
        <f>$H173*'Base Data'!M173</f>
        <v>0</v>
      </c>
      <c r="N173" s="102">
        <f>$H173*'Base Data'!N173</f>
        <v>0</v>
      </c>
      <c r="O173" s="102">
        <f>$H173*'Base Data'!O173</f>
        <v>0</v>
      </c>
      <c r="P173" s="102">
        <f>$H173*'Base Data'!P173</f>
        <v>0</v>
      </c>
      <c r="Q173" s="102">
        <f>$H173*'Base Data'!Q173</f>
        <v>0</v>
      </c>
      <c r="R173" s="102">
        <f>$H173*'Base Data'!R173</f>
        <v>0</v>
      </c>
      <c r="S173" s="102">
        <f>$H173*'Base Data'!S173</f>
        <v>0</v>
      </c>
      <c r="T173" s="102">
        <f>$H173*'Base Data'!T173</f>
        <v>0</v>
      </c>
      <c r="U173" s="102">
        <f>$H173*'Base Data'!U173</f>
        <v>0</v>
      </c>
      <c r="V173" s="102">
        <f>$H173*'Base Data'!V173</f>
        <v>0</v>
      </c>
      <c r="W173" s="102">
        <f>$H173*'Base Data'!W173</f>
        <v>0</v>
      </c>
      <c r="X173" s="102">
        <f>$H173*'Base Data'!X173</f>
        <v>0</v>
      </c>
      <c r="Y173" s="102">
        <f>$H173*'Base Data'!Y173</f>
        <v>0</v>
      </c>
      <c r="Z173" s="102">
        <f>$H173*'Base Data'!Z173</f>
        <v>0</v>
      </c>
      <c r="AA173" s="102">
        <f>$H173*'Base Data'!AA173</f>
        <v>0</v>
      </c>
      <c r="AB173" s="102">
        <f>$H173*'Base Data'!AB173</f>
        <v>0</v>
      </c>
      <c r="AC173" s="102">
        <f>$H173*'Base Data'!AC173</f>
        <v>0</v>
      </c>
      <c r="AD173" s="102">
        <f>$H173*'Base Data'!AD173</f>
        <v>0</v>
      </c>
      <c r="AE173" s="102">
        <f>$H173*'Base Data'!AE173</f>
        <v>0</v>
      </c>
      <c r="AF173" s="102">
        <f>$H173*'Base Data'!AF173</f>
        <v>0</v>
      </c>
      <c r="AG173" s="102">
        <f>$H173*'Base Data'!AG173</f>
        <v>0</v>
      </c>
      <c r="AH173" s="102">
        <f>$H173*'Base Data'!AH173</f>
        <v>0</v>
      </c>
      <c r="AI173" s="102">
        <f>$H173*'Base Data'!AI173</f>
        <v>0</v>
      </c>
      <c r="AJ173" s="102">
        <f>$H173*'Base Data'!AJ173</f>
        <v>0</v>
      </c>
      <c r="AK173" s="102">
        <f>$H173*'Base Data'!AK173</f>
        <v>0</v>
      </c>
      <c r="AL173" s="102">
        <f>$H173*'Base Data'!AL173</f>
        <v>0</v>
      </c>
      <c r="AM173" s="102">
        <f>$H173*'Base Data'!AM173</f>
        <v>0</v>
      </c>
      <c r="AN173" s="102">
        <f>$H173*'Base Data'!AN173</f>
        <v>0</v>
      </c>
      <c r="AO173" s="102">
        <f>$H173*'Base Data'!AO173</f>
        <v>0</v>
      </c>
      <c r="AP173" s="102">
        <f>$H173*'Base Data'!AP173</f>
        <v>0</v>
      </c>
      <c r="AQ173" s="102">
        <f>$H173*'Base Data'!AQ173</f>
        <v>0</v>
      </c>
      <c r="AR173" s="102">
        <f>$H173*'Base Data'!AR173</f>
        <v>0</v>
      </c>
      <c r="AS173" s="102">
        <f>$H173*'Base Data'!AS173</f>
        <v>0</v>
      </c>
      <c r="AT173" s="102">
        <f>$H173*'Base Data'!AT173</f>
        <v>0</v>
      </c>
      <c r="AU173" s="102">
        <f>$H173*'Base Data'!AU173</f>
        <v>0</v>
      </c>
      <c r="AV173" s="102">
        <f>$H173*'Base Data'!AV173</f>
        <v>0</v>
      </c>
      <c r="AW173" s="102">
        <f>$H173*'Base Data'!AW173</f>
        <v>0</v>
      </c>
      <c r="AX173" s="102">
        <f>$H173*'Base Data'!AX173</f>
        <v>0</v>
      </c>
      <c r="AY173" s="102">
        <f>$H173*'Base Data'!AY173</f>
        <v>0</v>
      </c>
      <c r="AZ173" s="102">
        <f>$H173*'Base Data'!AZ173</f>
        <v>0</v>
      </c>
      <c r="BA173" s="102">
        <f>$H173*'Base Data'!BA173</f>
        <v>0</v>
      </c>
      <c r="BB173" s="102">
        <f>$H173*'Base Data'!BB173</f>
        <v>0</v>
      </c>
      <c r="BC173" s="102">
        <f>$H173*'Base Data'!BC173</f>
        <v>0</v>
      </c>
      <c r="BD173" s="102">
        <f>$H173*'Base Data'!BD173</f>
        <v>0</v>
      </c>
      <c r="BE173" s="102">
        <f>$H173*'Base Data'!BE173</f>
        <v>0</v>
      </c>
      <c r="BF173" s="102">
        <f>$H173*'Base Data'!BF173</f>
        <v>0</v>
      </c>
      <c r="BG173" s="102">
        <f>$H173*'Base Data'!BG173</f>
        <v>0</v>
      </c>
      <c r="BH173" s="102">
        <f>$H173*'Base Data'!BH173</f>
        <v>0</v>
      </c>
      <c r="BI173" s="102">
        <f>$H173*'Base Data'!BI173</f>
        <v>0</v>
      </c>
      <c r="BJ173" s="102">
        <f>$H173*'Base Data'!BJ173</f>
        <v>0</v>
      </c>
      <c r="BK173" s="102">
        <f>$H173*'Base Data'!BK173</f>
        <v>0</v>
      </c>
      <c r="BL173" s="102">
        <f>$H173*'Base Data'!BL173</f>
        <v>0</v>
      </c>
      <c r="BM173" s="102">
        <f>$H173*'Base Data'!BM173</f>
        <v>0</v>
      </c>
      <c r="BN173" s="102">
        <f>$H173*'Base Data'!BN173</f>
        <v>0</v>
      </c>
      <c r="BO173" s="102">
        <f>$H173*'Base Data'!BO173</f>
        <v>0</v>
      </c>
      <c r="BP173" s="102">
        <f>$H173*'Base Data'!BP173</f>
        <v>0</v>
      </c>
      <c r="BQ173" s="102">
        <f>$H173*'Base Data'!BQ173</f>
        <v>0</v>
      </c>
      <c r="BR173" s="102">
        <f>$H173*'Base Data'!BR173</f>
        <v>0</v>
      </c>
      <c r="BS173" s="102">
        <f>$H173*'Base Data'!BS173</f>
        <v>0</v>
      </c>
      <c r="BT173" s="102">
        <f>$H173*'Base Data'!BT173</f>
        <v>0</v>
      </c>
      <c r="BU173" s="102">
        <f>$H173*'Base Data'!BU173</f>
        <v>0</v>
      </c>
      <c r="BV173" s="102">
        <f>$H173*'Base Data'!BV173</f>
        <v>0</v>
      </c>
      <c r="BW173" s="102">
        <f>$H173*'Base Data'!BW173</f>
        <v>0</v>
      </c>
      <c r="BX173" s="102">
        <f>$H173*'Base Data'!BX173</f>
        <v>0</v>
      </c>
      <c r="BY173" s="102">
        <f>$H173*'Base Data'!BY173</f>
        <v>0</v>
      </c>
      <c r="BZ173" s="102">
        <f>$H173*'Base Data'!BZ173</f>
        <v>0</v>
      </c>
      <c r="CA173" s="102">
        <f>$H173*'Base Data'!CA173</f>
        <v>0</v>
      </c>
      <c r="CB173" s="102">
        <f>$H173*'Base Data'!CB173</f>
        <v>0</v>
      </c>
      <c r="CC173" s="102">
        <f>$H173*'Base Data'!CC173</f>
        <v>0</v>
      </c>
      <c r="CD173" s="102">
        <f>$H173*'Base Data'!CD173</f>
        <v>0</v>
      </c>
      <c r="CE173" s="102">
        <f>$H173*'Base Data'!CE173</f>
        <v>0</v>
      </c>
      <c r="CF173" s="102">
        <f>$H173*'Base Data'!CF173</f>
        <v>0</v>
      </c>
      <c r="CG173" s="102">
        <f>$H173*'Base Data'!CG173</f>
        <v>0</v>
      </c>
      <c r="CH173" s="102">
        <f>$H173*'Base Data'!CH173</f>
        <v>0</v>
      </c>
      <c r="CI173" s="102">
        <f>$H173*'Base Data'!CI173</f>
        <v>0</v>
      </c>
      <c r="CJ173" s="102">
        <f>$H173*'Base Data'!CJ173</f>
        <v>0</v>
      </c>
      <c r="CK173" s="102">
        <f>$H173*'Base Data'!CK173</f>
        <v>0</v>
      </c>
      <c r="CL173" s="102">
        <f>$H173*'Base Data'!CL173</f>
        <v>0</v>
      </c>
      <c r="CM173" s="102">
        <f>$H173*'Base Data'!CM173</f>
        <v>0</v>
      </c>
      <c r="CN173" s="102">
        <f>$H173*'Base Data'!CN173</f>
        <v>0</v>
      </c>
      <c r="CO173" s="102">
        <f>$H173*'Base Data'!CO173</f>
        <v>0</v>
      </c>
      <c r="CP173" s="102">
        <f>$H173*'Base Data'!CP173</f>
        <v>0</v>
      </c>
      <c r="CQ173" s="102">
        <f>$H173*'Base Data'!CQ173</f>
        <v>0</v>
      </c>
      <c r="CR173" s="102">
        <f>$H173*'Base Data'!CR173</f>
        <v>0</v>
      </c>
      <c r="CS173" s="102">
        <f>$H173*'Base Data'!CS173</f>
        <v>0</v>
      </c>
      <c r="CT173" s="102">
        <f>$H173*'Base Data'!CT173</f>
        <v>0</v>
      </c>
      <c r="CU173" s="102">
        <f>$H173*'Base Data'!CU173</f>
        <v>0</v>
      </c>
      <c r="CV173" s="102">
        <f>$H173*'Base Data'!CV173</f>
        <v>0</v>
      </c>
      <c r="CW173" s="102">
        <f>$H173*'Base Data'!CW173</f>
        <v>0</v>
      </c>
      <c r="CX173" s="102">
        <f>$H173*'Base Data'!CX173</f>
        <v>0</v>
      </c>
      <c r="CY173" s="102">
        <f>$H173*'Base Data'!CY173</f>
        <v>0</v>
      </c>
      <c r="CZ173" s="102">
        <f>$H173*'Base Data'!CZ173</f>
        <v>0</v>
      </c>
      <c r="DA173" s="102">
        <f>$H173*'Base Data'!DA173</f>
        <v>0</v>
      </c>
      <c r="DB173" s="102">
        <f>$H173*'Base Data'!DB173</f>
        <v>0</v>
      </c>
      <c r="DC173" s="102">
        <f>$H173*'Base Data'!DC173</f>
        <v>0</v>
      </c>
      <c r="DD173" s="102">
        <f>$H173*'Base Data'!DD173</f>
        <v>0</v>
      </c>
      <c r="DE173" s="102">
        <f>$H173*'Base Data'!DE173</f>
        <v>0</v>
      </c>
      <c r="DF173" s="102">
        <f>$H173*'Base Data'!DF173</f>
        <v>0</v>
      </c>
      <c r="DG173" s="102">
        <f>$H173*'Base Data'!DG173</f>
        <v>0</v>
      </c>
      <c r="DH173" s="102">
        <f>$H173*'Base Data'!DH173</f>
        <v>0</v>
      </c>
      <c r="DI173" s="102">
        <f>$H173*'Base Data'!DI173</f>
        <v>0</v>
      </c>
      <c r="DJ173" s="102">
        <f>$H173*'Base Data'!DJ173</f>
        <v>0</v>
      </c>
      <c r="DK173" s="102">
        <f>$H173*'Base Data'!DK173</f>
        <v>0</v>
      </c>
      <c r="DL173" s="542">
        <f>$H173*'Base Data'!DL173</f>
        <v>0</v>
      </c>
      <c r="DM173" s="101"/>
      <c r="DN173" s="101"/>
      <c r="DO173" s="101"/>
      <c r="DP173" s="101"/>
      <c r="DQ173" s="101"/>
      <c r="DR173" s="101"/>
      <c r="DS173" s="101"/>
      <c r="DT173" s="101"/>
      <c r="DU173" s="101"/>
      <c r="DV173" s="101"/>
      <c r="DW173" s="101"/>
      <c r="DX173" s="101"/>
      <c r="DY173" s="101"/>
    </row>
    <row r="174" spans="1:129" s="256" customFormat="1" ht="19.899999999999999" customHeight="1">
      <c r="A174" s="207">
        <f>'LCR Weights'!N174</f>
        <v>0</v>
      </c>
      <c r="B174" s="207"/>
      <c r="C174" s="73"/>
      <c r="D174" s="795" t="s">
        <v>261</v>
      </c>
      <c r="E174" s="793" t="s">
        <v>262</v>
      </c>
      <c r="F174" s="231" t="s">
        <v>617</v>
      </c>
      <c r="G174" s="811">
        <f>'LCR Weights'!M174</f>
        <v>0</v>
      </c>
      <c r="H174" s="811">
        <f>IF(Metrics!$I$7="Reported weights",'LCR Weights'!H174,'LCR Weights'!K174)</f>
        <v>0</v>
      </c>
      <c r="I174" s="541">
        <f>$H174*'Base Data'!I174</f>
        <v>0</v>
      </c>
      <c r="J174" s="102">
        <f>$H174*'Base Data'!J174</f>
        <v>0</v>
      </c>
      <c r="K174" s="102">
        <f>$H174*'Base Data'!K174</f>
        <v>0</v>
      </c>
      <c r="L174" s="102">
        <f>$H174*'Base Data'!L174</f>
        <v>0</v>
      </c>
      <c r="M174" s="102">
        <f>$H174*'Base Data'!M174</f>
        <v>0</v>
      </c>
      <c r="N174" s="102">
        <f>$H174*'Base Data'!N174</f>
        <v>0</v>
      </c>
      <c r="O174" s="102">
        <f>$H174*'Base Data'!O174</f>
        <v>0</v>
      </c>
      <c r="P174" s="102">
        <f>$H174*'Base Data'!P174</f>
        <v>0</v>
      </c>
      <c r="Q174" s="102">
        <f>$H174*'Base Data'!Q174</f>
        <v>0</v>
      </c>
      <c r="R174" s="102">
        <f>$H174*'Base Data'!R174</f>
        <v>0</v>
      </c>
      <c r="S174" s="102">
        <f>$H174*'Base Data'!S174</f>
        <v>0</v>
      </c>
      <c r="T174" s="102">
        <f>$H174*'Base Data'!T174</f>
        <v>0</v>
      </c>
      <c r="U174" s="102">
        <f>$H174*'Base Data'!U174</f>
        <v>0</v>
      </c>
      <c r="V174" s="102">
        <f>$H174*'Base Data'!V174</f>
        <v>0</v>
      </c>
      <c r="W174" s="102">
        <f>$H174*'Base Data'!W174</f>
        <v>0</v>
      </c>
      <c r="X174" s="102">
        <f>$H174*'Base Data'!X174</f>
        <v>0</v>
      </c>
      <c r="Y174" s="102">
        <f>$H174*'Base Data'!Y174</f>
        <v>0</v>
      </c>
      <c r="Z174" s="102">
        <f>$H174*'Base Data'!Z174</f>
        <v>0</v>
      </c>
      <c r="AA174" s="102">
        <f>$H174*'Base Data'!AA174</f>
        <v>0</v>
      </c>
      <c r="AB174" s="102">
        <f>$H174*'Base Data'!AB174</f>
        <v>0</v>
      </c>
      <c r="AC174" s="102">
        <f>$H174*'Base Data'!AC174</f>
        <v>0</v>
      </c>
      <c r="AD174" s="102">
        <f>$H174*'Base Data'!AD174</f>
        <v>0</v>
      </c>
      <c r="AE174" s="102">
        <f>$H174*'Base Data'!AE174</f>
        <v>0</v>
      </c>
      <c r="AF174" s="102">
        <f>$H174*'Base Data'!AF174</f>
        <v>0</v>
      </c>
      <c r="AG174" s="102">
        <f>$H174*'Base Data'!AG174</f>
        <v>0</v>
      </c>
      <c r="AH174" s="102">
        <f>$H174*'Base Data'!AH174</f>
        <v>0</v>
      </c>
      <c r="AI174" s="102">
        <f>$H174*'Base Data'!AI174</f>
        <v>0</v>
      </c>
      <c r="AJ174" s="102">
        <f>$H174*'Base Data'!AJ174</f>
        <v>0</v>
      </c>
      <c r="AK174" s="102">
        <f>$H174*'Base Data'!AK174</f>
        <v>0</v>
      </c>
      <c r="AL174" s="102">
        <f>$H174*'Base Data'!AL174</f>
        <v>0</v>
      </c>
      <c r="AM174" s="102">
        <f>$H174*'Base Data'!AM174</f>
        <v>0</v>
      </c>
      <c r="AN174" s="102">
        <f>$H174*'Base Data'!AN174</f>
        <v>0</v>
      </c>
      <c r="AO174" s="102">
        <f>$H174*'Base Data'!AO174</f>
        <v>0</v>
      </c>
      <c r="AP174" s="102">
        <f>$H174*'Base Data'!AP174</f>
        <v>0</v>
      </c>
      <c r="AQ174" s="102">
        <f>$H174*'Base Data'!AQ174</f>
        <v>0</v>
      </c>
      <c r="AR174" s="102">
        <f>$H174*'Base Data'!AR174</f>
        <v>0</v>
      </c>
      <c r="AS174" s="102">
        <f>$H174*'Base Data'!AS174</f>
        <v>0</v>
      </c>
      <c r="AT174" s="102">
        <f>$H174*'Base Data'!AT174</f>
        <v>0</v>
      </c>
      <c r="AU174" s="102">
        <f>$H174*'Base Data'!AU174</f>
        <v>0</v>
      </c>
      <c r="AV174" s="102">
        <f>$H174*'Base Data'!AV174</f>
        <v>0</v>
      </c>
      <c r="AW174" s="102">
        <f>$H174*'Base Data'!AW174</f>
        <v>0</v>
      </c>
      <c r="AX174" s="102">
        <f>$H174*'Base Data'!AX174</f>
        <v>0</v>
      </c>
      <c r="AY174" s="102">
        <f>$H174*'Base Data'!AY174</f>
        <v>0</v>
      </c>
      <c r="AZ174" s="102">
        <f>$H174*'Base Data'!AZ174</f>
        <v>0</v>
      </c>
      <c r="BA174" s="102">
        <f>$H174*'Base Data'!BA174</f>
        <v>0</v>
      </c>
      <c r="BB174" s="102">
        <f>$H174*'Base Data'!BB174</f>
        <v>0</v>
      </c>
      <c r="BC174" s="102">
        <f>$H174*'Base Data'!BC174</f>
        <v>0</v>
      </c>
      <c r="BD174" s="102">
        <f>$H174*'Base Data'!BD174</f>
        <v>0</v>
      </c>
      <c r="BE174" s="102">
        <f>$H174*'Base Data'!BE174</f>
        <v>0</v>
      </c>
      <c r="BF174" s="102">
        <f>$H174*'Base Data'!BF174</f>
        <v>0</v>
      </c>
      <c r="BG174" s="102">
        <f>$H174*'Base Data'!BG174</f>
        <v>0</v>
      </c>
      <c r="BH174" s="102">
        <f>$H174*'Base Data'!BH174</f>
        <v>0</v>
      </c>
      <c r="BI174" s="102">
        <f>$H174*'Base Data'!BI174</f>
        <v>0</v>
      </c>
      <c r="BJ174" s="102">
        <f>$H174*'Base Data'!BJ174</f>
        <v>0</v>
      </c>
      <c r="BK174" s="102">
        <f>$H174*'Base Data'!BK174</f>
        <v>0</v>
      </c>
      <c r="BL174" s="102">
        <f>$H174*'Base Data'!BL174</f>
        <v>0</v>
      </c>
      <c r="BM174" s="102">
        <f>$H174*'Base Data'!BM174</f>
        <v>0</v>
      </c>
      <c r="BN174" s="102">
        <f>$H174*'Base Data'!BN174</f>
        <v>0</v>
      </c>
      <c r="BO174" s="102">
        <f>$H174*'Base Data'!BO174</f>
        <v>0</v>
      </c>
      <c r="BP174" s="102">
        <f>$H174*'Base Data'!BP174</f>
        <v>0</v>
      </c>
      <c r="BQ174" s="102">
        <f>$H174*'Base Data'!BQ174</f>
        <v>0</v>
      </c>
      <c r="BR174" s="102">
        <f>$H174*'Base Data'!BR174</f>
        <v>0</v>
      </c>
      <c r="BS174" s="102">
        <f>$H174*'Base Data'!BS174</f>
        <v>0</v>
      </c>
      <c r="BT174" s="102">
        <f>$H174*'Base Data'!BT174</f>
        <v>0</v>
      </c>
      <c r="BU174" s="102">
        <f>$H174*'Base Data'!BU174</f>
        <v>0</v>
      </c>
      <c r="BV174" s="102">
        <f>$H174*'Base Data'!BV174</f>
        <v>0</v>
      </c>
      <c r="BW174" s="102">
        <f>$H174*'Base Data'!BW174</f>
        <v>0</v>
      </c>
      <c r="BX174" s="102">
        <f>$H174*'Base Data'!BX174</f>
        <v>0</v>
      </c>
      <c r="BY174" s="102">
        <f>$H174*'Base Data'!BY174</f>
        <v>0</v>
      </c>
      <c r="BZ174" s="102">
        <f>$H174*'Base Data'!BZ174</f>
        <v>0</v>
      </c>
      <c r="CA174" s="102">
        <f>$H174*'Base Data'!CA174</f>
        <v>0</v>
      </c>
      <c r="CB174" s="102">
        <f>$H174*'Base Data'!CB174</f>
        <v>0</v>
      </c>
      <c r="CC174" s="102">
        <f>$H174*'Base Data'!CC174</f>
        <v>0</v>
      </c>
      <c r="CD174" s="102">
        <f>$H174*'Base Data'!CD174</f>
        <v>0</v>
      </c>
      <c r="CE174" s="102">
        <f>$H174*'Base Data'!CE174</f>
        <v>0</v>
      </c>
      <c r="CF174" s="102">
        <f>$H174*'Base Data'!CF174</f>
        <v>0</v>
      </c>
      <c r="CG174" s="102">
        <f>$H174*'Base Data'!CG174</f>
        <v>0</v>
      </c>
      <c r="CH174" s="102">
        <f>$H174*'Base Data'!CH174</f>
        <v>0</v>
      </c>
      <c r="CI174" s="102">
        <f>$H174*'Base Data'!CI174</f>
        <v>0</v>
      </c>
      <c r="CJ174" s="102">
        <f>$H174*'Base Data'!CJ174</f>
        <v>0</v>
      </c>
      <c r="CK174" s="102">
        <f>$H174*'Base Data'!CK174</f>
        <v>0</v>
      </c>
      <c r="CL174" s="102">
        <f>$H174*'Base Data'!CL174</f>
        <v>0</v>
      </c>
      <c r="CM174" s="102">
        <f>$H174*'Base Data'!CM174</f>
        <v>0</v>
      </c>
      <c r="CN174" s="102">
        <f>$H174*'Base Data'!CN174</f>
        <v>0</v>
      </c>
      <c r="CO174" s="102">
        <f>$H174*'Base Data'!CO174</f>
        <v>0</v>
      </c>
      <c r="CP174" s="102">
        <f>$H174*'Base Data'!CP174</f>
        <v>0</v>
      </c>
      <c r="CQ174" s="102">
        <f>$H174*'Base Data'!CQ174</f>
        <v>0</v>
      </c>
      <c r="CR174" s="102">
        <f>$H174*'Base Data'!CR174</f>
        <v>0</v>
      </c>
      <c r="CS174" s="102">
        <f>$H174*'Base Data'!CS174</f>
        <v>0</v>
      </c>
      <c r="CT174" s="102">
        <f>$H174*'Base Data'!CT174</f>
        <v>0</v>
      </c>
      <c r="CU174" s="102">
        <f>$H174*'Base Data'!CU174</f>
        <v>0</v>
      </c>
      <c r="CV174" s="102">
        <f>$H174*'Base Data'!CV174</f>
        <v>0</v>
      </c>
      <c r="CW174" s="102">
        <f>$H174*'Base Data'!CW174</f>
        <v>0</v>
      </c>
      <c r="CX174" s="102">
        <f>$H174*'Base Data'!CX174</f>
        <v>0</v>
      </c>
      <c r="CY174" s="102">
        <f>$H174*'Base Data'!CY174</f>
        <v>0</v>
      </c>
      <c r="CZ174" s="102">
        <f>$H174*'Base Data'!CZ174</f>
        <v>0</v>
      </c>
      <c r="DA174" s="102">
        <f>$H174*'Base Data'!DA174</f>
        <v>0</v>
      </c>
      <c r="DB174" s="102">
        <f>$H174*'Base Data'!DB174</f>
        <v>0</v>
      </c>
      <c r="DC174" s="102">
        <f>$H174*'Base Data'!DC174</f>
        <v>0</v>
      </c>
      <c r="DD174" s="102">
        <f>$H174*'Base Data'!DD174</f>
        <v>0</v>
      </c>
      <c r="DE174" s="102">
        <f>$H174*'Base Data'!DE174</f>
        <v>0</v>
      </c>
      <c r="DF174" s="102">
        <f>$H174*'Base Data'!DF174</f>
        <v>0</v>
      </c>
      <c r="DG174" s="102">
        <f>$H174*'Base Data'!DG174</f>
        <v>0</v>
      </c>
      <c r="DH174" s="102">
        <f>$H174*'Base Data'!DH174</f>
        <v>0</v>
      </c>
      <c r="DI174" s="102">
        <f>$H174*'Base Data'!DI174</f>
        <v>0</v>
      </c>
      <c r="DJ174" s="102">
        <f>$H174*'Base Data'!DJ174</f>
        <v>0</v>
      </c>
      <c r="DK174" s="102">
        <f>$H174*'Base Data'!DK174</f>
        <v>0</v>
      </c>
      <c r="DL174" s="542">
        <f>$H174*'Base Data'!DL174</f>
        <v>0</v>
      </c>
      <c r="DM174" s="101"/>
      <c r="DN174" s="101"/>
      <c r="DO174" s="101"/>
      <c r="DP174" s="101"/>
      <c r="DQ174" s="101"/>
      <c r="DR174" s="101"/>
      <c r="DS174" s="101"/>
      <c r="DT174" s="101"/>
      <c r="DU174" s="101"/>
      <c r="DV174" s="101"/>
      <c r="DW174" s="101"/>
      <c r="DX174" s="101"/>
      <c r="DY174" s="101"/>
    </row>
    <row r="175" spans="1:129" s="256" customFormat="1" ht="19.899999999999999" customHeight="1">
      <c r="A175" s="207">
        <f>'LCR Weights'!N175</f>
        <v>0</v>
      </c>
      <c r="B175" s="207"/>
      <c r="C175" s="73"/>
      <c r="D175" s="795" t="s">
        <v>263</v>
      </c>
      <c r="E175" s="793" t="s">
        <v>264</v>
      </c>
      <c r="F175" s="231" t="s">
        <v>618</v>
      </c>
      <c r="G175" s="811">
        <f>'LCR Weights'!M175</f>
        <v>0</v>
      </c>
      <c r="H175" s="811">
        <f>IF(Metrics!$I$7="Reported weights",'LCR Weights'!H175,'LCR Weights'!K175)</f>
        <v>0</v>
      </c>
      <c r="I175" s="541">
        <f>$H175*'Base Data'!I175</f>
        <v>0</v>
      </c>
      <c r="J175" s="102">
        <f>$H175*'Base Data'!J175</f>
        <v>0</v>
      </c>
      <c r="K175" s="102">
        <f>$H175*'Base Data'!K175</f>
        <v>0</v>
      </c>
      <c r="L175" s="102">
        <f>$H175*'Base Data'!L175</f>
        <v>0</v>
      </c>
      <c r="M175" s="102">
        <f>$H175*'Base Data'!M175</f>
        <v>0</v>
      </c>
      <c r="N175" s="102">
        <f>$H175*'Base Data'!N175</f>
        <v>0</v>
      </c>
      <c r="O175" s="102">
        <f>$H175*'Base Data'!O175</f>
        <v>0</v>
      </c>
      <c r="P175" s="102">
        <f>$H175*'Base Data'!P175</f>
        <v>0</v>
      </c>
      <c r="Q175" s="102">
        <f>$H175*'Base Data'!Q175</f>
        <v>0</v>
      </c>
      <c r="R175" s="102">
        <f>$H175*'Base Data'!R175</f>
        <v>0</v>
      </c>
      <c r="S175" s="102">
        <f>$H175*'Base Data'!S175</f>
        <v>0</v>
      </c>
      <c r="T175" s="102">
        <f>$H175*'Base Data'!T175</f>
        <v>0</v>
      </c>
      <c r="U175" s="102">
        <f>$H175*'Base Data'!U175</f>
        <v>0</v>
      </c>
      <c r="V175" s="102">
        <f>$H175*'Base Data'!V175</f>
        <v>0</v>
      </c>
      <c r="W175" s="102">
        <f>$H175*'Base Data'!W175</f>
        <v>0</v>
      </c>
      <c r="X175" s="102">
        <f>$H175*'Base Data'!X175</f>
        <v>0</v>
      </c>
      <c r="Y175" s="102">
        <f>$H175*'Base Data'!Y175</f>
        <v>0</v>
      </c>
      <c r="Z175" s="102">
        <f>$H175*'Base Data'!Z175</f>
        <v>0</v>
      </c>
      <c r="AA175" s="102">
        <f>$H175*'Base Data'!AA175</f>
        <v>0</v>
      </c>
      <c r="AB175" s="102">
        <f>$H175*'Base Data'!AB175</f>
        <v>0</v>
      </c>
      <c r="AC175" s="102">
        <f>$H175*'Base Data'!AC175</f>
        <v>0</v>
      </c>
      <c r="AD175" s="102">
        <f>$H175*'Base Data'!AD175</f>
        <v>0</v>
      </c>
      <c r="AE175" s="102">
        <f>$H175*'Base Data'!AE175</f>
        <v>0</v>
      </c>
      <c r="AF175" s="102">
        <f>$H175*'Base Data'!AF175</f>
        <v>0</v>
      </c>
      <c r="AG175" s="102">
        <f>$H175*'Base Data'!AG175</f>
        <v>0</v>
      </c>
      <c r="AH175" s="102">
        <f>$H175*'Base Data'!AH175</f>
        <v>0</v>
      </c>
      <c r="AI175" s="102">
        <f>$H175*'Base Data'!AI175</f>
        <v>0</v>
      </c>
      <c r="AJ175" s="102">
        <f>$H175*'Base Data'!AJ175</f>
        <v>0</v>
      </c>
      <c r="AK175" s="102">
        <f>$H175*'Base Data'!AK175</f>
        <v>0</v>
      </c>
      <c r="AL175" s="102">
        <f>$H175*'Base Data'!AL175</f>
        <v>0</v>
      </c>
      <c r="AM175" s="102">
        <f>$H175*'Base Data'!AM175</f>
        <v>0</v>
      </c>
      <c r="AN175" s="102">
        <f>$H175*'Base Data'!AN175</f>
        <v>0</v>
      </c>
      <c r="AO175" s="102">
        <f>$H175*'Base Data'!AO175</f>
        <v>0</v>
      </c>
      <c r="AP175" s="102">
        <f>$H175*'Base Data'!AP175</f>
        <v>0</v>
      </c>
      <c r="AQ175" s="102">
        <f>$H175*'Base Data'!AQ175</f>
        <v>0</v>
      </c>
      <c r="AR175" s="102">
        <f>$H175*'Base Data'!AR175</f>
        <v>0</v>
      </c>
      <c r="AS175" s="102">
        <f>$H175*'Base Data'!AS175</f>
        <v>0</v>
      </c>
      <c r="AT175" s="102">
        <f>$H175*'Base Data'!AT175</f>
        <v>0</v>
      </c>
      <c r="AU175" s="102">
        <f>$H175*'Base Data'!AU175</f>
        <v>0</v>
      </c>
      <c r="AV175" s="102">
        <f>$H175*'Base Data'!AV175</f>
        <v>0</v>
      </c>
      <c r="AW175" s="102">
        <f>$H175*'Base Data'!AW175</f>
        <v>0</v>
      </c>
      <c r="AX175" s="102">
        <f>$H175*'Base Data'!AX175</f>
        <v>0</v>
      </c>
      <c r="AY175" s="102">
        <f>$H175*'Base Data'!AY175</f>
        <v>0</v>
      </c>
      <c r="AZ175" s="102">
        <f>$H175*'Base Data'!AZ175</f>
        <v>0</v>
      </c>
      <c r="BA175" s="102">
        <f>$H175*'Base Data'!BA175</f>
        <v>0</v>
      </c>
      <c r="BB175" s="102">
        <f>$H175*'Base Data'!BB175</f>
        <v>0</v>
      </c>
      <c r="BC175" s="102">
        <f>$H175*'Base Data'!BC175</f>
        <v>0</v>
      </c>
      <c r="BD175" s="102">
        <f>$H175*'Base Data'!BD175</f>
        <v>0</v>
      </c>
      <c r="BE175" s="102">
        <f>$H175*'Base Data'!BE175</f>
        <v>0</v>
      </c>
      <c r="BF175" s="102">
        <f>$H175*'Base Data'!BF175</f>
        <v>0</v>
      </c>
      <c r="BG175" s="102">
        <f>$H175*'Base Data'!BG175</f>
        <v>0</v>
      </c>
      <c r="BH175" s="102">
        <f>$H175*'Base Data'!BH175</f>
        <v>0</v>
      </c>
      <c r="BI175" s="102">
        <f>$H175*'Base Data'!BI175</f>
        <v>0</v>
      </c>
      <c r="BJ175" s="102">
        <f>$H175*'Base Data'!BJ175</f>
        <v>0</v>
      </c>
      <c r="BK175" s="102">
        <f>$H175*'Base Data'!BK175</f>
        <v>0</v>
      </c>
      <c r="BL175" s="102">
        <f>$H175*'Base Data'!BL175</f>
        <v>0</v>
      </c>
      <c r="BM175" s="102">
        <f>$H175*'Base Data'!BM175</f>
        <v>0</v>
      </c>
      <c r="BN175" s="102">
        <f>$H175*'Base Data'!BN175</f>
        <v>0</v>
      </c>
      <c r="BO175" s="102">
        <f>$H175*'Base Data'!BO175</f>
        <v>0</v>
      </c>
      <c r="BP175" s="102">
        <f>$H175*'Base Data'!BP175</f>
        <v>0</v>
      </c>
      <c r="BQ175" s="102">
        <f>$H175*'Base Data'!BQ175</f>
        <v>0</v>
      </c>
      <c r="BR175" s="102">
        <f>$H175*'Base Data'!BR175</f>
        <v>0</v>
      </c>
      <c r="BS175" s="102">
        <f>$H175*'Base Data'!BS175</f>
        <v>0</v>
      </c>
      <c r="BT175" s="102">
        <f>$H175*'Base Data'!BT175</f>
        <v>0</v>
      </c>
      <c r="BU175" s="102">
        <f>$H175*'Base Data'!BU175</f>
        <v>0</v>
      </c>
      <c r="BV175" s="102">
        <f>$H175*'Base Data'!BV175</f>
        <v>0</v>
      </c>
      <c r="BW175" s="102">
        <f>$H175*'Base Data'!BW175</f>
        <v>0</v>
      </c>
      <c r="BX175" s="102">
        <f>$H175*'Base Data'!BX175</f>
        <v>0</v>
      </c>
      <c r="BY175" s="102">
        <f>$H175*'Base Data'!BY175</f>
        <v>0</v>
      </c>
      <c r="BZ175" s="102">
        <f>$H175*'Base Data'!BZ175</f>
        <v>0</v>
      </c>
      <c r="CA175" s="102">
        <f>$H175*'Base Data'!CA175</f>
        <v>0</v>
      </c>
      <c r="CB175" s="102">
        <f>$H175*'Base Data'!CB175</f>
        <v>0</v>
      </c>
      <c r="CC175" s="102">
        <f>$H175*'Base Data'!CC175</f>
        <v>0</v>
      </c>
      <c r="CD175" s="102">
        <f>$H175*'Base Data'!CD175</f>
        <v>0</v>
      </c>
      <c r="CE175" s="102">
        <f>$H175*'Base Data'!CE175</f>
        <v>0</v>
      </c>
      <c r="CF175" s="102">
        <f>$H175*'Base Data'!CF175</f>
        <v>0</v>
      </c>
      <c r="CG175" s="102">
        <f>$H175*'Base Data'!CG175</f>
        <v>0</v>
      </c>
      <c r="CH175" s="102">
        <f>$H175*'Base Data'!CH175</f>
        <v>0</v>
      </c>
      <c r="CI175" s="102">
        <f>$H175*'Base Data'!CI175</f>
        <v>0</v>
      </c>
      <c r="CJ175" s="102">
        <f>$H175*'Base Data'!CJ175</f>
        <v>0</v>
      </c>
      <c r="CK175" s="102">
        <f>$H175*'Base Data'!CK175</f>
        <v>0</v>
      </c>
      <c r="CL175" s="102">
        <f>$H175*'Base Data'!CL175</f>
        <v>0</v>
      </c>
      <c r="CM175" s="102">
        <f>$H175*'Base Data'!CM175</f>
        <v>0</v>
      </c>
      <c r="CN175" s="102">
        <f>$H175*'Base Data'!CN175</f>
        <v>0</v>
      </c>
      <c r="CO175" s="102">
        <f>$H175*'Base Data'!CO175</f>
        <v>0</v>
      </c>
      <c r="CP175" s="102">
        <f>$H175*'Base Data'!CP175</f>
        <v>0</v>
      </c>
      <c r="CQ175" s="102">
        <f>$H175*'Base Data'!CQ175</f>
        <v>0</v>
      </c>
      <c r="CR175" s="102">
        <f>$H175*'Base Data'!CR175</f>
        <v>0</v>
      </c>
      <c r="CS175" s="102">
        <f>$H175*'Base Data'!CS175</f>
        <v>0</v>
      </c>
      <c r="CT175" s="102">
        <f>$H175*'Base Data'!CT175</f>
        <v>0</v>
      </c>
      <c r="CU175" s="102">
        <f>$H175*'Base Data'!CU175</f>
        <v>0</v>
      </c>
      <c r="CV175" s="102">
        <f>$H175*'Base Data'!CV175</f>
        <v>0</v>
      </c>
      <c r="CW175" s="102">
        <f>$H175*'Base Data'!CW175</f>
        <v>0</v>
      </c>
      <c r="CX175" s="102">
        <f>$H175*'Base Data'!CX175</f>
        <v>0</v>
      </c>
      <c r="CY175" s="102">
        <f>$H175*'Base Data'!CY175</f>
        <v>0</v>
      </c>
      <c r="CZ175" s="102">
        <f>$H175*'Base Data'!CZ175</f>
        <v>0</v>
      </c>
      <c r="DA175" s="102">
        <f>$H175*'Base Data'!DA175</f>
        <v>0</v>
      </c>
      <c r="DB175" s="102">
        <f>$H175*'Base Data'!DB175</f>
        <v>0</v>
      </c>
      <c r="DC175" s="102">
        <f>$H175*'Base Data'!DC175</f>
        <v>0</v>
      </c>
      <c r="DD175" s="102">
        <f>$H175*'Base Data'!DD175</f>
        <v>0</v>
      </c>
      <c r="DE175" s="102">
        <f>$H175*'Base Data'!DE175</f>
        <v>0</v>
      </c>
      <c r="DF175" s="102">
        <f>$H175*'Base Data'!DF175</f>
        <v>0</v>
      </c>
      <c r="DG175" s="102">
        <f>$H175*'Base Data'!DG175</f>
        <v>0</v>
      </c>
      <c r="DH175" s="102">
        <f>$H175*'Base Data'!DH175</f>
        <v>0</v>
      </c>
      <c r="DI175" s="102">
        <f>$H175*'Base Data'!DI175</f>
        <v>0</v>
      </c>
      <c r="DJ175" s="102">
        <f>$H175*'Base Data'!DJ175</f>
        <v>0</v>
      </c>
      <c r="DK175" s="102">
        <f>$H175*'Base Data'!DK175</f>
        <v>0</v>
      </c>
      <c r="DL175" s="542">
        <f>$H175*'Base Data'!DL175</f>
        <v>0</v>
      </c>
      <c r="DM175" s="101"/>
      <c r="DN175" s="101"/>
      <c r="DO175" s="101"/>
      <c r="DP175" s="101"/>
      <c r="DQ175" s="101"/>
      <c r="DR175" s="101"/>
      <c r="DS175" s="101"/>
      <c r="DT175" s="101"/>
      <c r="DU175" s="101"/>
      <c r="DV175" s="101"/>
      <c r="DW175" s="101"/>
      <c r="DX175" s="101"/>
      <c r="DY175" s="101"/>
    </row>
    <row r="176" spans="1:129" s="256" customFormat="1" ht="19.899999999999999" customHeight="1">
      <c r="A176" s="207">
        <f>'LCR Weights'!N176</f>
        <v>0</v>
      </c>
      <c r="B176" s="207"/>
      <c r="C176" s="73"/>
      <c r="D176" s="795" t="s">
        <v>265</v>
      </c>
      <c r="E176" s="798" t="s">
        <v>266</v>
      </c>
      <c r="F176" s="220" t="s">
        <v>267</v>
      </c>
      <c r="G176" s="811">
        <f>'LCR Weights'!M176</f>
        <v>0</v>
      </c>
      <c r="H176" s="811">
        <f>IF(Metrics!$I$7="Reported weights",'LCR Weights'!H176,'LCR Weights'!K176)</f>
        <v>0</v>
      </c>
      <c r="I176" s="541">
        <f>$H176*'Base Data'!I176</f>
        <v>0</v>
      </c>
      <c r="J176" s="102">
        <f>$H176*'Base Data'!J176</f>
        <v>0</v>
      </c>
      <c r="K176" s="102">
        <f>$H176*'Base Data'!K176</f>
        <v>0</v>
      </c>
      <c r="L176" s="102">
        <f>$H176*'Base Data'!L176</f>
        <v>0</v>
      </c>
      <c r="M176" s="102">
        <f>$H176*'Base Data'!M176</f>
        <v>0</v>
      </c>
      <c r="N176" s="102">
        <f>$H176*'Base Data'!N176</f>
        <v>0</v>
      </c>
      <c r="O176" s="102">
        <f>$H176*'Base Data'!O176</f>
        <v>0</v>
      </c>
      <c r="P176" s="102">
        <f>$H176*'Base Data'!P176</f>
        <v>0</v>
      </c>
      <c r="Q176" s="102">
        <f>$H176*'Base Data'!Q176</f>
        <v>0</v>
      </c>
      <c r="R176" s="102">
        <f>$H176*'Base Data'!R176</f>
        <v>0</v>
      </c>
      <c r="S176" s="102">
        <f>$H176*'Base Data'!S176</f>
        <v>0</v>
      </c>
      <c r="T176" s="102">
        <f>$H176*'Base Data'!T176</f>
        <v>0</v>
      </c>
      <c r="U176" s="102">
        <f>$H176*'Base Data'!U176</f>
        <v>0</v>
      </c>
      <c r="V176" s="102">
        <f>$H176*'Base Data'!V176</f>
        <v>0</v>
      </c>
      <c r="W176" s="102">
        <f>$H176*'Base Data'!W176</f>
        <v>0</v>
      </c>
      <c r="X176" s="102">
        <f>$H176*'Base Data'!X176</f>
        <v>0</v>
      </c>
      <c r="Y176" s="102">
        <f>$H176*'Base Data'!Y176</f>
        <v>0</v>
      </c>
      <c r="Z176" s="102">
        <f>$H176*'Base Data'!Z176</f>
        <v>0</v>
      </c>
      <c r="AA176" s="102">
        <f>$H176*'Base Data'!AA176</f>
        <v>0</v>
      </c>
      <c r="AB176" s="102">
        <f>$H176*'Base Data'!AB176</f>
        <v>0</v>
      </c>
      <c r="AC176" s="102">
        <f>$H176*'Base Data'!AC176</f>
        <v>0</v>
      </c>
      <c r="AD176" s="102">
        <f>$H176*'Base Data'!AD176</f>
        <v>0</v>
      </c>
      <c r="AE176" s="102">
        <f>$H176*'Base Data'!AE176</f>
        <v>0</v>
      </c>
      <c r="AF176" s="102">
        <f>$H176*'Base Data'!AF176</f>
        <v>0</v>
      </c>
      <c r="AG176" s="102">
        <f>$H176*'Base Data'!AG176</f>
        <v>0</v>
      </c>
      <c r="AH176" s="102">
        <f>$H176*'Base Data'!AH176</f>
        <v>0</v>
      </c>
      <c r="AI176" s="102">
        <f>$H176*'Base Data'!AI176</f>
        <v>0</v>
      </c>
      <c r="AJ176" s="102">
        <f>$H176*'Base Data'!AJ176</f>
        <v>0</v>
      </c>
      <c r="AK176" s="102">
        <f>$H176*'Base Data'!AK176</f>
        <v>0</v>
      </c>
      <c r="AL176" s="102">
        <f>$H176*'Base Data'!AL176</f>
        <v>0</v>
      </c>
      <c r="AM176" s="102">
        <f>$H176*'Base Data'!AM176</f>
        <v>0</v>
      </c>
      <c r="AN176" s="102">
        <f>$H176*'Base Data'!AN176</f>
        <v>0</v>
      </c>
      <c r="AO176" s="102">
        <f>$H176*'Base Data'!AO176</f>
        <v>0</v>
      </c>
      <c r="AP176" s="102">
        <f>$H176*'Base Data'!AP176</f>
        <v>0</v>
      </c>
      <c r="AQ176" s="102">
        <f>$H176*'Base Data'!AQ176</f>
        <v>0</v>
      </c>
      <c r="AR176" s="102">
        <f>$H176*'Base Data'!AR176</f>
        <v>0</v>
      </c>
      <c r="AS176" s="102">
        <f>$H176*'Base Data'!AS176</f>
        <v>0</v>
      </c>
      <c r="AT176" s="102">
        <f>$H176*'Base Data'!AT176</f>
        <v>0</v>
      </c>
      <c r="AU176" s="102">
        <f>$H176*'Base Data'!AU176</f>
        <v>0</v>
      </c>
      <c r="AV176" s="102">
        <f>$H176*'Base Data'!AV176</f>
        <v>0</v>
      </c>
      <c r="AW176" s="102">
        <f>$H176*'Base Data'!AW176</f>
        <v>0</v>
      </c>
      <c r="AX176" s="102">
        <f>$H176*'Base Data'!AX176</f>
        <v>0</v>
      </c>
      <c r="AY176" s="102">
        <f>$H176*'Base Data'!AY176</f>
        <v>0</v>
      </c>
      <c r="AZ176" s="102">
        <f>$H176*'Base Data'!AZ176</f>
        <v>0</v>
      </c>
      <c r="BA176" s="102">
        <f>$H176*'Base Data'!BA176</f>
        <v>0</v>
      </c>
      <c r="BB176" s="102">
        <f>$H176*'Base Data'!BB176</f>
        <v>0</v>
      </c>
      <c r="BC176" s="102">
        <f>$H176*'Base Data'!BC176</f>
        <v>0</v>
      </c>
      <c r="BD176" s="102">
        <f>$H176*'Base Data'!BD176</f>
        <v>0</v>
      </c>
      <c r="BE176" s="102">
        <f>$H176*'Base Data'!BE176</f>
        <v>0</v>
      </c>
      <c r="BF176" s="102">
        <f>$H176*'Base Data'!BF176</f>
        <v>0</v>
      </c>
      <c r="BG176" s="102">
        <f>$H176*'Base Data'!BG176</f>
        <v>0</v>
      </c>
      <c r="BH176" s="102">
        <f>$H176*'Base Data'!BH176</f>
        <v>0</v>
      </c>
      <c r="BI176" s="102">
        <f>$H176*'Base Data'!BI176</f>
        <v>0</v>
      </c>
      <c r="BJ176" s="102">
        <f>$H176*'Base Data'!BJ176</f>
        <v>0</v>
      </c>
      <c r="BK176" s="102">
        <f>$H176*'Base Data'!BK176</f>
        <v>0</v>
      </c>
      <c r="BL176" s="102">
        <f>$H176*'Base Data'!BL176</f>
        <v>0</v>
      </c>
      <c r="BM176" s="102">
        <f>$H176*'Base Data'!BM176</f>
        <v>0</v>
      </c>
      <c r="BN176" s="102">
        <f>$H176*'Base Data'!BN176</f>
        <v>0</v>
      </c>
      <c r="BO176" s="102">
        <f>$H176*'Base Data'!BO176</f>
        <v>0</v>
      </c>
      <c r="BP176" s="102">
        <f>$H176*'Base Data'!BP176</f>
        <v>0</v>
      </c>
      <c r="BQ176" s="102">
        <f>$H176*'Base Data'!BQ176</f>
        <v>0</v>
      </c>
      <c r="BR176" s="102">
        <f>$H176*'Base Data'!BR176</f>
        <v>0</v>
      </c>
      <c r="BS176" s="102">
        <f>$H176*'Base Data'!BS176</f>
        <v>0</v>
      </c>
      <c r="BT176" s="102">
        <f>$H176*'Base Data'!BT176</f>
        <v>0</v>
      </c>
      <c r="BU176" s="102">
        <f>$H176*'Base Data'!BU176</f>
        <v>0</v>
      </c>
      <c r="BV176" s="102">
        <f>$H176*'Base Data'!BV176</f>
        <v>0</v>
      </c>
      <c r="BW176" s="102">
        <f>$H176*'Base Data'!BW176</f>
        <v>0</v>
      </c>
      <c r="BX176" s="102">
        <f>$H176*'Base Data'!BX176</f>
        <v>0</v>
      </c>
      <c r="BY176" s="102">
        <f>$H176*'Base Data'!BY176</f>
        <v>0</v>
      </c>
      <c r="BZ176" s="102">
        <f>$H176*'Base Data'!BZ176</f>
        <v>0</v>
      </c>
      <c r="CA176" s="102">
        <f>$H176*'Base Data'!CA176</f>
        <v>0</v>
      </c>
      <c r="CB176" s="102">
        <f>$H176*'Base Data'!CB176</f>
        <v>0</v>
      </c>
      <c r="CC176" s="102">
        <f>$H176*'Base Data'!CC176</f>
        <v>0</v>
      </c>
      <c r="CD176" s="102">
        <f>$H176*'Base Data'!CD176</f>
        <v>0</v>
      </c>
      <c r="CE176" s="102">
        <f>$H176*'Base Data'!CE176</f>
        <v>0</v>
      </c>
      <c r="CF176" s="102">
        <f>$H176*'Base Data'!CF176</f>
        <v>0</v>
      </c>
      <c r="CG176" s="102">
        <f>$H176*'Base Data'!CG176</f>
        <v>0</v>
      </c>
      <c r="CH176" s="102">
        <f>$H176*'Base Data'!CH176</f>
        <v>0</v>
      </c>
      <c r="CI176" s="102">
        <f>$H176*'Base Data'!CI176</f>
        <v>0</v>
      </c>
      <c r="CJ176" s="102">
        <f>$H176*'Base Data'!CJ176</f>
        <v>0</v>
      </c>
      <c r="CK176" s="102">
        <f>$H176*'Base Data'!CK176</f>
        <v>0</v>
      </c>
      <c r="CL176" s="102">
        <f>$H176*'Base Data'!CL176</f>
        <v>0</v>
      </c>
      <c r="CM176" s="102">
        <f>$H176*'Base Data'!CM176</f>
        <v>0</v>
      </c>
      <c r="CN176" s="102">
        <f>$H176*'Base Data'!CN176</f>
        <v>0</v>
      </c>
      <c r="CO176" s="102">
        <f>$H176*'Base Data'!CO176</f>
        <v>0</v>
      </c>
      <c r="CP176" s="102">
        <f>$H176*'Base Data'!CP176</f>
        <v>0</v>
      </c>
      <c r="CQ176" s="102">
        <f>$H176*'Base Data'!CQ176</f>
        <v>0</v>
      </c>
      <c r="CR176" s="102">
        <f>$H176*'Base Data'!CR176</f>
        <v>0</v>
      </c>
      <c r="CS176" s="102">
        <f>$H176*'Base Data'!CS176</f>
        <v>0</v>
      </c>
      <c r="CT176" s="102">
        <f>$H176*'Base Data'!CT176</f>
        <v>0</v>
      </c>
      <c r="CU176" s="102">
        <f>$H176*'Base Data'!CU176</f>
        <v>0</v>
      </c>
      <c r="CV176" s="102">
        <f>$H176*'Base Data'!CV176</f>
        <v>0</v>
      </c>
      <c r="CW176" s="102">
        <f>$H176*'Base Data'!CW176</f>
        <v>0</v>
      </c>
      <c r="CX176" s="102">
        <f>$H176*'Base Data'!CX176</f>
        <v>0</v>
      </c>
      <c r="CY176" s="102">
        <f>$H176*'Base Data'!CY176</f>
        <v>0</v>
      </c>
      <c r="CZ176" s="102">
        <f>$H176*'Base Data'!CZ176</f>
        <v>0</v>
      </c>
      <c r="DA176" s="102">
        <f>$H176*'Base Data'!DA176</f>
        <v>0</v>
      </c>
      <c r="DB176" s="102">
        <f>$H176*'Base Data'!DB176</f>
        <v>0</v>
      </c>
      <c r="DC176" s="102">
        <f>$H176*'Base Data'!DC176</f>
        <v>0</v>
      </c>
      <c r="DD176" s="102">
        <f>$H176*'Base Data'!DD176</f>
        <v>0</v>
      </c>
      <c r="DE176" s="102">
        <f>$H176*'Base Data'!DE176</f>
        <v>0</v>
      </c>
      <c r="DF176" s="102">
        <f>$H176*'Base Data'!DF176</f>
        <v>0</v>
      </c>
      <c r="DG176" s="102">
        <f>$H176*'Base Data'!DG176</f>
        <v>0</v>
      </c>
      <c r="DH176" s="102">
        <f>$H176*'Base Data'!DH176</f>
        <v>0</v>
      </c>
      <c r="DI176" s="102">
        <f>$H176*'Base Data'!DI176</f>
        <v>0</v>
      </c>
      <c r="DJ176" s="102">
        <f>$H176*'Base Data'!DJ176</f>
        <v>0</v>
      </c>
      <c r="DK176" s="102">
        <f>$H176*'Base Data'!DK176</f>
        <v>0</v>
      </c>
      <c r="DL176" s="542">
        <f>$H176*'Base Data'!DL176</f>
        <v>0</v>
      </c>
      <c r="DM176" s="101"/>
      <c r="DN176" s="101"/>
      <c r="DO176" s="101"/>
      <c r="DP176" s="101"/>
      <c r="DQ176" s="101"/>
      <c r="DR176" s="101"/>
      <c r="DS176" s="101"/>
      <c r="DT176" s="101"/>
      <c r="DU176" s="101"/>
      <c r="DV176" s="101"/>
      <c r="DW176" s="101"/>
      <c r="DX176" s="101"/>
      <c r="DY176" s="101"/>
    </row>
    <row r="177" spans="1:129" s="256" customFormat="1" ht="13.5">
      <c r="A177" s="207">
        <f>'LCR Weights'!N177</f>
        <v>0</v>
      </c>
      <c r="B177" s="207"/>
      <c r="C177" s="73"/>
      <c r="D177" s="795" t="s">
        <v>268</v>
      </c>
      <c r="E177" s="798" t="s">
        <v>269</v>
      </c>
      <c r="F177" s="220" t="s">
        <v>270</v>
      </c>
      <c r="G177" s="811">
        <f>'LCR Weights'!M177</f>
        <v>0</v>
      </c>
      <c r="H177" s="811">
        <f>IF(Metrics!$I$7="Reported weights",'LCR Weights'!H177,'LCR Weights'!K177)</f>
        <v>0</v>
      </c>
      <c r="I177" s="541">
        <f>$H177*'Base Data'!I177</f>
        <v>0</v>
      </c>
      <c r="J177" s="102">
        <f>$H177*'Base Data'!J177</f>
        <v>0</v>
      </c>
      <c r="K177" s="102">
        <f>$H177*'Base Data'!K177</f>
        <v>0</v>
      </c>
      <c r="L177" s="102">
        <f>$H177*'Base Data'!L177</f>
        <v>0</v>
      </c>
      <c r="M177" s="102">
        <f>$H177*'Base Data'!M177</f>
        <v>0</v>
      </c>
      <c r="N177" s="102">
        <f>$H177*'Base Data'!N177</f>
        <v>0</v>
      </c>
      <c r="O177" s="102">
        <f>$H177*'Base Data'!O177</f>
        <v>0</v>
      </c>
      <c r="P177" s="102">
        <f>$H177*'Base Data'!P177</f>
        <v>0</v>
      </c>
      <c r="Q177" s="102">
        <f>$H177*'Base Data'!Q177</f>
        <v>0</v>
      </c>
      <c r="R177" s="102">
        <f>$H177*'Base Data'!R177</f>
        <v>0</v>
      </c>
      <c r="S177" s="102">
        <f>$H177*'Base Data'!S177</f>
        <v>0</v>
      </c>
      <c r="T177" s="102">
        <f>$H177*'Base Data'!T177</f>
        <v>0</v>
      </c>
      <c r="U177" s="102">
        <f>$H177*'Base Data'!U177</f>
        <v>0</v>
      </c>
      <c r="V177" s="102">
        <f>$H177*'Base Data'!V177</f>
        <v>0</v>
      </c>
      <c r="W177" s="102">
        <f>$H177*'Base Data'!W177</f>
        <v>0</v>
      </c>
      <c r="X177" s="102">
        <f>$H177*'Base Data'!X177</f>
        <v>0</v>
      </c>
      <c r="Y177" s="102">
        <f>$H177*'Base Data'!Y177</f>
        <v>0</v>
      </c>
      <c r="Z177" s="102">
        <f>$H177*'Base Data'!Z177</f>
        <v>0</v>
      </c>
      <c r="AA177" s="102">
        <f>$H177*'Base Data'!AA177</f>
        <v>0</v>
      </c>
      <c r="AB177" s="102">
        <f>$H177*'Base Data'!AB177</f>
        <v>0</v>
      </c>
      <c r="AC177" s="102">
        <f>$H177*'Base Data'!AC177</f>
        <v>0</v>
      </c>
      <c r="AD177" s="102">
        <f>$H177*'Base Data'!AD177</f>
        <v>0</v>
      </c>
      <c r="AE177" s="102">
        <f>$H177*'Base Data'!AE177</f>
        <v>0</v>
      </c>
      <c r="AF177" s="102">
        <f>$H177*'Base Data'!AF177</f>
        <v>0</v>
      </c>
      <c r="AG177" s="102">
        <f>$H177*'Base Data'!AG177</f>
        <v>0</v>
      </c>
      <c r="AH177" s="102">
        <f>$H177*'Base Data'!AH177</f>
        <v>0</v>
      </c>
      <c r="AI177" s="102">
        <f>$H177*'Base Data'!AI177</f>
        <v>0</v>
      </c>
      <c r="AJ177" s="102">
        <f>$H177*'Base Data'!AJ177</f>
        <v>0</v>
      </c>
      <c r="AK177" s="102">
        <f>$H177*'Base Data'!AK177</f>
        <v>0</v>
      </c>
      <c r="AL177" s="102">
        <f>$H177*'Base Data'!AL177</f>
        <v>0</v>
      </c>
      <c r="AM177" s="102">
        <f>$H177*'Base Data'!AM177</f>
        <v>0</v>
      </c>
      <c r="AN177" s="102">
        <f>$H177*'Base Data'!AN177</f>
        <v>0</v>
      </c>
      <c r="AO177" s="102">
        <f>$H177*'Base Data'!AO177</f>
        <v>0</v>
      </c>
      <c r="AP177" s="102">
        <f>$H177*'Base Data'!AP177</f>
        <v>0</v>
      </c>
      <c r="AQ177" s="102">
        <f>$H177*'Base Data'!AQ177</f>
        <v>0</v>
      </c>
      <c r="AR177" s="102">
        <f>$H177*'Base Data'!AR177</f>
        <v>0</v>
      </c>
      <c r="AS177" s="102">
        <f>$H177*'Base Data'!AS177</f>
        <v>0</v>
      </c>
      <c r="AT177" s="102">
        <f>$H177*'Base Data'!AT177</f>
        <v>0</v>
      </c>
      <c r="AU177" s="102">
        <f>$H177*'Base Data'!AU177</f>
        <v>0</v>
      </c>
      <c r="AV177" s="102">
        <f>$H177*'Base Data'!AV177</f>
        <v>0</v>
      </c>
      <c r="AW177" s="102">
        <f>$H177*'Base Data'!AW177</f>
        <v>0</v>
      </c>
      <c r="AX177" s="102">
        <f>$H177*'Base Data'!AX177</f>
        <v>0</v>
      </c>
      <c r="AY177" s="102">
        <f>$H177*'Base Data'!AY177</f>
        <v>0</v>
      </c>
      <c r="AZ177" s="102">
        <f>$H177*'Base Data'!AZ177</f>
        <v>0</v>
      </c>
      <c r="BA177" s="102">
        <f>$H177*'Base Data'!BA177</f>
        <v>0</v>
      </c>
      <c r="BB177" s="102">
        <f>$H177*'Base Data'!BB177</f>
        <v>0</v>
      </c>
      <c r="BC177" s="102">
        <f>$H177*'Base Data'!BC177</f>
        <v>0</v>
      </c>
      <c r="BD177" s="102">
        <f>$H177*'Base Data'!BD177</f>
        <v>0</v>
      </c>
      <c r="BE177" s="102">
        <f>$H177*'Base Data'!BE177</f>
        <v>0</v>
      </c>
      <c r="BF177" s="102">
        <f>$H177*'Base Data'!BF177</f>
        <v>0</v>
      </c>
      <c r="BG177" s="102">
        <f>$H177*'Base Data'!BG177</f>
        <v>0</v>
      </c>
      <c r="BH177" s="102">
        <f>$H177*'Base Data'!BH177</f>
        <v>0</v>
      </c>
      <c r="BI177" s="102">
        <f>$H177*'Base Data'!BI177</f>
        <v>0</v>
      </c>
      <c r="BJ177" s="102">
        <f>$H177*'Base Data'!BJ177</f>
        <v>0</v>
      </c>
      <c r="BK177" s="102">
        <f>$H177*'Base Data'!BK177</f>
        <v>0</v>
      </c>
      <c r="BL177" s="102">
        <f>$H177*'Base Data'!BL177</f>
        <v>0</v>
      </c>
      <c r="BM177" s="102">
        <f>$H177*'Base Data'!BM177</f>
        <v>0</v>
      </c>
      <c r="BN177" s="102">
        <f>$H177*'Base Data'!BN177</f>
        <v>0</v>
      </c>
      <c r="BO177" s="102">
        <f>$H177*'Base Data'!BO177</f>
        <v>0</v>
      </c>
      <c r="BP177" s="102">
        <f>$H177*'Base Data'!BP177</f>
        <v>0</v>
      </c>
      <c r="BQ177" s="102">
        <f>$H177*'Base Data'!BQ177</f>
        <v>0</v>
      </c>
      <c r="BR177" s="102">
        <f>$H177*'Base Data'!BR177</f>
        <v>0</v>
      </c>
      <c r="BS177" s="102">
        <f>$H177*'Base Data'!BS177</f>
        <v>0</v>
      </c>
      <c r="BT177" s="102">
        <f>$H177*'Base Data'!BT177</f>
        <v>0</v>
      </c>
      <c r="BU177" s="102">
        <f>$H177*'Base Data'!BU177</f>
        <v>0</v>
      </c>
      <c r="BV177" s="102">
        <f>$H177*'Base Data'!BV177</f>
        <v>0</v>
      </c>
      <c r="BW177" s="102">
        <f>$H177*'Base Data'!BW177</f>
        <v>0</v>
      </c>
      <c r="BX177" s="102">
        <f>$H177*'Base Data'!BX177</f>
        <v>0</v>
      </c>
      <c r="BY177" s="102">
        <f>$H177*'Base Data'!BY177</f>
        <v>0</v>
      </c>
      <c r="BZ177" s="102">
        <f>$H177*'Base Data'!BZ177</f>
        <v>0</v>
      </c>
      <c r="CA177" s="102">
        <f>$H177*'Base Data'!CA177</f>
        <v>0</v>
      </c>
      <c r="CB177" s="102">
        <f>$H177*'Base Data'!CB177</f>
        <v>0</v>
      </c>
      <c r="CC177" s="102">
        <f>$H177*'Base Data'!CC177</f>
        <v>0</v>
      </c>
      <c r="CD177" s="102">
        <f>$H177*'Base Data'!CD177</f>
        <v>0</v>
      </c>
      <c r="CE177" s="102">
        <f>$H177*'Base Data'!CE177</f>
        <v>0</v>
      </c>
      <c r="CF177" s="102">
        <f>$H177*'Base Data'!CF177</f>
        <v>0</v>
      </c>
      <c r="CG177" s="102">
        <f>$H177*'Base Data'!CG177</f>
        <v>0</v>
      </c>
      <c r="CH177" s="102">
        <f>$H177*'Base Data'!CH177</f>
        <v>0</v>
      </c>
      <c r="CI177" s="102">
        <f>$H177*'Base Data'!CI177</f>
        <v>0</v>
      </c>
      <c r="CJ177" s="102">
        <f>$H177*'Base Data'!CJ177</f>
        <v>0</v>
      </c>
      <c r="CK177" s="102">
        <f>$H177*'Base Data'!CK177</f>
        <v>0</v>
      </c>
      <c r="CL177" s="102">
        <f>$H177*'Base Data'!CL177</f>
        <v>0</v>
      </c>
      <c r="CM177" s="102">
        <f>$H177*'Base Data'!CM177</f>
        <v>0</v>
      </c>
      <c r="CN177" s="102">
        <f>$H177*'Base Data'!CN177</f>
        <v>0</v>
      </c>
      <c r="CO177" s="102">
        <f>$H177*'Base Data'!CO177</f>
        <v>0</v>
      </c>
      <c r="CP177" s="102">
        <f>$H177*'Base Data'!CP177</f>
        <v>0</v>
      </c>
      <c r="CQ177" s="102">
        <f>$H177*'Base Data'!CQ177</f>
        <v>0</v>
      </c>
      <c r="CR177" s="102">
        <f>$H177*'Base Data'!CR177</f>
        <v>0</v>
      </c>
      <c r="CS177" s="102">
        <f>$H177*'Base Data'!CS177</f>
        <v>0</v>
      </c>
      <c r="CT177" s="102">
        <f>$H177*'Base Data'!CT177</f>
        <v>0</v>
      </c>
      <c r="CU177" s="102">
        <f>$H177*'Base Data'!CU177</f>
        <v>0</v>
      </c>
      <c r="CV177" s="102">
        <f>$H177*'Base Data'!CV177</f>
        <v>0</v>
      </c>
      <c r="CW177" s="102">
        <f>$H177*'Base Data'!CW177</f>
        <v>0</v>
      </c>
      <c r="CX177" s="102">
        <f>$H177*'Base Data'!CX177</f>
        <v>0</v>
      </c>
      <c r="CY177" s="102">
        <f>$H177*'Base Data'!CY177</f>
        <v>0</v>
      </c>
      <c r="CZ177" s="102">
        <f>$H177*'Base Data'!CZ177</f>
        <v>0</v>
      </c>
      <c r="DA177" s="102">
        <f>$H177*'Base Data'!DA177</f>
        <v>0</v>
      </c>
      <c r="DB177" s="102">
        <f>$H177*'Base Data'!DB177</f>
        <v>0</v>
      </c>
      <c r="DC177" s="102">
        <f>$H177*'Base Data'!DC177</f>
        <v>0</v>
      </c>
      <c r="DD177" s="102">
        <f>$H177*'Base Data'!DD177</f>
        <v>0</v>
      </c>
      <c r="DE177" s="102">
        <f>$H177*'Base Data'!DE177</f>
        <v>0</v>
      </c>
      <c r="DF177" s="102">
        <f>$H177*'Base Data'!DF177</f>
        <v>0</v>
      </c>
      <c r="DG177" s="102">
        <f>$H177*'Base Data'!DG177</f>
        <v>0</v>
      </c>
      <c r="DH177" s="102">
        <f>$H177*'Base Data'!DH177</f>
        <v>0</v>
      </c>
      <c r="DI177" s="102">
        <f>$H177*'Base Data'!DI177</f>
        <v>0</v>
      </c>
      <c r="DJ177" s="102">
        <f>$H177*'Base Data'!DJ177</f>
        <v>0</v>
      </c>
      <c r="DK177" s="102">
        <f>$H177*'Base Data'!DK177</f>
        <v>0</v>
      </c>
      <c r="DL177" s="542">
        <f>$H177*'Base Data'!DL177</f>
        <v>0</v>
      </c>
      <c r="DM177" s="101"/>
      <c r="DN177" s="101"/>
      <c r="DO177" s="101"/>
      <c r="DP177" s="101"/>
      <c r="DQ177" s="101"/>
      <c r="DR177" s="101"/>
      <c r="DS177" s="101"/>
      <c r="DT177" s="101"/>
      <c r="DU177" s="101"/>
      <c r="DV177" s="101"/>
      <c r="DW177" s="101"/>
      <c r="DX177" s="101"/>
      <c r="DY177" s="101"/>
    </row>
    <row r="178" spans="1:129" s="256" customFormat="1" ht="19.899999999999999" customHeight="1">
      <c r="A178" s="207">
        <f>'LCR Weights'!N178</f>
        <v>0</v>
      </c>
      <c r="B178" s="207"/>
      <c r="C178" s="73"/>
      <c r="D178" s="795" t="s">
        <v>271</v>
      </c>
      <c r="E178" s="798" t="s">
        <v>272</v>
      </c>
      <c r="F178" s="220" t="s">
        <v>615</v>
      </c>
      <c r="G178" s="811">
        <f>'LCR Weights'!M178</f>
        <v>0</v>
      </c>
      <c r="H178" s="811">
        <f>IF(Metrics!$I$7="Reported weights",'LCR Weights'!H178,'LCR Weights'!K178)</f>
        <v>0</v>
      </c>
      <c r="I178" s="541">
        <f>$H178*'Base Data'!I178</f>
        <v>0</v>
      </c>
      <c r="J178" s="102">
        <f>$H178*'Base Data'!J178</f>
        <v>0</v>
      </c>
      <c r="K178" s="102">
        <f>$H178*'Base Data'!K178</f>
        <v>0</v>
      </c>
      <c r="L178" s="102">
        <f>$H178*'Base Data'!L178</f>
        <v>0</v>
      </c>
      <c r="M178" s="102">
        <f>$H178*'Base Data'!M178</f>
        <v>0</v>
      </c>
      <c r="N178" s="102">
        <f>$H178*'Base Data'!N178</f>
        <v>0</v>
      </c>
      <c r="O178" s="102">
        <f>$H178*'Base Data'!O178</f>
        <v>0</v>
      </c>
      <c r="P178" s="102">
        <f>$H178*'Base Data'!P178</f>
        <v>0</v>
      </c>
      <c r="Q178" s="102">
        <f>$H178*'Base Data'!Q178</f>
        <v>0</v>
      </c>
      <c r="R178" s="102">
        <f>$H178*'Base Data'!R178</f>
        <v>0</v>
      </c>
      <c r="S178" s="102">
        <f>$H178*'Base Data'!S178</f>
        <v>0</v>
      </c>
      <c r="T178" s="102">
        <f>$H178*'Base Data'!T178</f>
        <v>0</v>
      </c>
      <c r="U178" s="102">
        <f>$H178*'Base Data'!U178</f>
        <v>0</v>
      </c>
      <c r="V178" s="102">
        <f>$H178*'Base Data'!V178</f>
        <v>0</v>
      </c>
      <c r="W178" s="102">
        <f>$H178*'Base Data'!W178</f>
        <v>0</v>
      </c>
      <c r="X178" s="102">
        <f>$H178*'Base Data'!X178</f>
        <v>0</v>
      </c>
      <c r="Y178" s="102">
        <f>$H178*'Base Data'!Y178</f>
        <v>0</v>
      </c>
      <c r="Z178" s="102">
        <f>$H178*'Base Data'!Z178</f>
        <v>0</v>
      </c>
      <c r="AA178" s="102">
        <f>$H178*'Base Data'!AA178</f>
        <v>0</v>
      </c>
      <c r="AB178" s="102">
        <f>$H178*'Base Data'!AB178</f>
        <v>0</v>
      </c>
      <c r="AC178" s="102">
        <f>$H178*'Base Data'!AC178</f>
        <v>0</v>
      </c>
      <c r="AD178" s="102">
        <f>$H178*'Base Data'!AD178</f>
        <v>0</v>
      </c>
      <c r="AE178" s="102">
        <f>$H178*'Base Data'!AE178</f>
        <v>0</v>
      </c>
      <c r="AF178" s="102">
        <f>$H178*'Base Data'!AF178</f>
        <v>0</v>
      </c>
      <c r="AG178" s="102">
        <f>$H178*'Base Data'!AG178</f>
        <v>0</v>
      </c>
      <c r="AH178" s="102">
        <f>$H178*'Base Data'!AH178</f>
        <v>0</v>
      </c>
      <c r="AI178" s="102">
        <f>$H178*'Base Data'!AI178</f>
        <v>0</v>
      </c>
      <c r="AJ178" s="102">
        <f>$H178*'Base Data'!AJ178</f>
        <v>0</v>
      </c>
      <c r="AK178" s="102">
        <f>$H178*'Base Data'!AK178</f>
        <v>0</v>
      </c>
      <c r="AL178" s="102">
        <f>$H178*'Base Data'!AL178</f>
        <v>0</v>
      </c>
      <c r="AM178" s="102">
        <f>$H178*'Base Data'!AM178</f>
        <v>0</v>
      </c>
      <c r="AN178" s="102">
        <f>$H178*'Base Data'!AN178</f>
        <v>0</v>
      </c>
      <c r="AO178" s="102">
        <f>$H178*'Base Data'!AO178</f>
        <v>0</v>
      </c>
      <c r="AP178" s="102">
        <f>$H178*'Base Data'!AP178</f>
        <v>0</v>
      </c>
      <c r="AQ178" s="102">
        <f>$H178*'Base Data'!AQ178</f>
        <v>0</v>
      </c>
      <c r="AR178" s="102">
        <f>$H178*'Base Data'!AR178</f>
        <v>0</v>
      </c>
      <c r="AS178" s="102">
        <f>$H178*'Base Data'!AS178</f>
        <v>0</v>
      </c>
      <c r="AT178" s="102">
        <f>$H178*'Base Data'!AT178</f>
        <v>0</v>
      </c>
      <c r="AU178" s="102">
        <f>$H178*'Base Data'!AU178</f>
        <v>0</v>
      </c>
      <c r="AV178" s="102">
        <f>$H178*'Base Data'!AV178</f>
        <v>0</v>
      </c>
      <c r="AW178" s="102">
        <f>$H178*'Base Data'!AW178</f>
        <v>0</v>
      </c>
      <c r="AX178" s="102">
        <f>$H178*'Base Data'!AX178</f>
        <v>0</v>
      </c>
      <c r="AY178" s="102">
        <f>$H178*'Base Data'!AY178</f>
        <v>0</v>
      </c>
      <c r="AZ178" s="102">
        <f>$H178*'Base Data'!AZ178</f>
        <v>0</v>
      </c>
      <c r="BA178" s="102">
        <f>$H178*'Base Data'!BA178</f>
        <v>0</v>
      </c>
      <c r="BB178" s="102">
        <f>$H178*'Base Data'!BB178</f>
        <v>0</v>
      </c>
      <c r="BC178" s="102">
        <f>$H178*'Base Data'!BC178</f>
        <v>0</v>
      </c>
      <c r="BD178" s="102">
        <f>$H178*'Base Data'!BD178</f>
        <v>0</v>
      </c>
      <c r="BE178" s="102">
        <f>$H178*'Base Data'!BE178</f>
        <v>0</v>
      </c>
      <c r="BF178" s="102">
        <f>$H178*'Base Data'!BF178</f>
        <v>0</v>
      </c>
      <c r="BG178" s="102">
        <f>$H178*'Base Data'!BG178</f>
        <v>0</v>
      </c>
      <c r="BH178" s="102">
        <f>$H178*'Base Data'!BH178</f>
        <v>0</v>
      </c>
      <c r="BI178" s="102">
        <f>$H178*'Base Data'!BI178</f>
        <v>0</v>
      </c>
      <c r="BJ178" s="102">
        <f>$H178*'Base Data'!BJ178</f>
        <v>0</v>
      </c>
      <c r="BK178" s="102">
        <f>$H178*'Base Data'!BK178</f>
        <v>0</v>
      </c>
      <c r="BL178" s="102">
        <f>$H178*'Base Data'!BL178</f>
        <v>0</v>
      </c>
      <c r="BM178" s="102">
        <f>$H178*'Base Data'!BM178</f>
        <v>0</v>
      </c>
      <c r="BN178" s="102">
        <f>$H178*'Base Data'!BN178</f>
        <v>0</v>
      </c>
      <c r="BO178" s="102">
        <f>$H178*'Base Data'!BO178</f>
        <v>0</v>
      </c>
      <c r="BP178" s="102">
        <f>$H178*'Base Data'!BP178</f>
        <v>0</v>
      </c>
      <c r="BQ178" s="102">
        <f>$H178*'Base Data'!BQ178</f>
        <v>0</v>
      </c>
      <c r="BR178" s="102">
        <f>$H178*'Base Data'!BR178</f>
        <v>0</v>
      </c>
      <c r="BS178" s="102">
        <f>$H178*'Base Data'!BS178</f>
        <v>0</v>
      </c>
      <c r="BT178" s="102">
        <f>$H178*'Base Data'!BT178</f>
        <v>0</v>
      </c>
      <c r="BU178" s="102">
        <f>$H178*'Base Data'!BU178</f>
        <v>0</v>
      </c>
      <c r="BV178" s="102">
        <f>$H178*'Base Data'!BV178</f>
        <v>0</v>
      </c>
      <c r="BW178" s="102">
        <f>$H178*'Base Data'!BW178</f>
        <v>0</v>
      </c>
      <c r="BX178" s="102">
        <f>$H178*'Base Data'!BX178</f>
        <v>0</v>
      </c>
      <c r="BY178" s="102">
        <f>$H178*'Base Data'!BY178</f>
        <v>0</v>
      </c>
      <c r="BZ178" s="102">
        <f>$H178*'Base Data'!BZ178</f>
        <v>0</v>
      </c>
      <c r="CA178" s="102">
        <f>$H178*'Base Data'!CA178</f>
        <v>0</v>
      </c>
      <c r="CB178" s="102">
        <f>$H178*'Base Data'!CB178</f>
        <v>0</v>
      </c>
      <c r="CC178" s="102">
        <f>$H178*'Base Data'!CC178</f>
        <v>0</v>
      </c>
      <c r="CD178" s="102">
        <f>$H178*'Base Data'!CD178</f>
        <v>0</v>
      </c>
      <c r="CE178" s="102">
        <f>$H178*'Base Data'!CE178</f>
        <v>0</v>
      </c>
      <c r="CF178" s="102">
        <f>$H178*'Base Data'!CF178</f>
        <v>0</v>
      </c>
      <c r="CG178" s="102">
        <f>$H178*'Base Data'!CG178</f>
        <v>0</v>
      </c>
      <c r="CH178" s="102">
        <f>$H178*'Base Data'!CH178</f>
        <v>0</v>
      </c>
      <c r="CI178" s="102">
        <f>$H178*'Base Data'!CI178</f>
        <v>0</v>
      </c>
      <c r="CJ178" s="102">
        <f>$H178*'Base Data'!CJ178</f>
        <v>0</v>
      </c>
      <c r="CK178" s="102">
        <f>$H178*'Base Data'!CK178</f>
        <v>0</v>
      </c>
      <c r="CL178" s="102">
        <f>$H178*'Base Data'!CL178</f>
        <v>0</v>
      </c>
      <c r="CM178" s="102">
        <f>$H178*'Base Data'!CM178</f>
        <v>0</v>
      </c>
      <c r="CN178" s="102">
        <f>$H178*'Base Data'!CN178</f>
        <v>0</v>
      </c>
      <c r="CO178" s="102">
        <f>$H178*'Base Data'!CO178</f>
        <v>0</v>
      </c>
      <c r="CP178" s="102">
        <f>$H178*'Base Data'!CP178</f>
        <v>0</v>
      </c>
      <c r="CQ178" s="102">
        <f>$H178*'Base Data'!CQ178</f>
        <v>0</v>
      </c>
      <c r="CR178" s="102">
        <f>$H178*'Base Data'!CR178</f>
        <v>0</v>
      </c>
      <c r="CS178" s="102">
        <f>$H178*'Base Data'!CS178</f>
        <v>0</v>
      </c>
      <c r="CT178" s="102">
        <f>$H178*'Base Data'!CT178</f>
        <v>0</v>
      </c>
      <c r="CU178" s="102">
        <f>$H178*'Base Data'!CU178</f>
        <v>0</v>
      </c>
      <c r="CV178" s="102">
        <f>$H178*'Base Data'!CV178</f>
        <v>0</v>
      </c>
      <c r="CW178" s="102">
        <f>$H178*'Base Data'!CW178</f>
        <v>0</v>
      </c>
      <c r="CX178" s="102">
        <f>$H178*'Base Data'!CX178</f>
        <v>0</v>
      </c>
      <c r="CY178" s="102">
        <f>$H178*'Base Data'!CY178</f>
        <v>0</v>
      </c>
      <c r="CZ178" s="102">
        <f>$H178*'Base Data'!CZ178</f>
        <v>0</v>
      </c>
      <c r="DA178" s="102">
        <f>$H178*'Base Data'!DA178</f>
        <v>0</v>
      </c>
      <c r="DB178" s="102">
        <f>$H178*'Base Data'!DB178</f>
        <v>0</v>
      </c>
      <c r="DC178" s="102">
        <f>$H178*'Base Data'!DC178</f>
        <v>0</v>
      </c>
      <c r="DD178" s="102">
        <f>$H178*'Base Data'!DD178</f>
        <v>0</v>
      </c>
      <c r="DE178" s="102">
        <f>$H178*'Base Data'!DE178</f>
        <v>0</v>
      </c>
      <c r="DF178" s="102">
        <f>$H178*'Base Data'!DF178</f>
        <v>0</v>
      </c>
      <c r="DG178" s="102">
        <f>$H178*'Base Data'!DG178</f>
        <v>0</v>
      </c>
      <c r="DH178" s="102">
        <f>$H178*'Base Data'!DH178</f>
        <v>0</v>
      </c>
      <c r="DI178" s="102">
        <f>$H178*'Base Data'!DI178</f>
        <v>0</v>
      </c>
      <c r="DJ178" s="102">
        <f>$H178*'Base Data'!DJ178</f>
        <v>0</v>
      </c>
      <c r="DK178" s="102">
        <f>$H178*'Base Data'!DK178</f>
        <v>0</v>
      </c>
      <c r="DL178" s="542">
        <f>$H178*'Base Data'!DL178</f>
        <v>0</v>
      </c>
      <c r="DM178" s="101"/>
      <c r="DN178" s="101"/>
      <c r="DO178" s="101"/>
      <c r="DP178" s="101"/>
      <c r="DQ178" s="101"/>
      <c r="DR178" s="101"/>
      <c r="DS178" s="101"/>
      <c r="DT178" s="101"/>
      <c r="DU178" s="101"/>
      <c r="DV178" s="101"/>
      <c r="DW178" s="101"/>
      <c r="DX178" s="101"/>
      <c r="DY178" s="101"/>
    </row>
    <row r="179" spans="1:129" s="256" customFormat="1" ht="50.25" customHeight="1">
      <c r="A179" s="207">
        <f>'LCR Weights'!N179</f>
        <v>0</v>
      </c>
      <c r="B179" s="207"/>
      <c r="C179" s="73"/>
      <c r="D179" s="795" t="s">
        <v>273</v>
      </c>
      <c r="E179" s="792" t="s">
        <v>274</v>
      </c>
      <c r="F179" s="257" t="s">
        <v>619</v>
      </c>
      <c r="G179" s="811">
        <f>'LCR Weights'!M179</f>
        <v>0</v>
      </c>
      <c r="H179" s="811">
        <f>IF(Metrics!$I$7="Reported weights",'LCR Weights'!H179,'LCR Weights'!K179)</f>
        <v>0</v>
      </c>
      <c r="I179" s="541">
        <f>$H179*'Base Data'!I179</f>
        <v>0</v>
      </c>
      <c r="J179" s="102">
        <f>$H179*'Base Data'!J179</f>
        <v>0</v>
      </c>
      <c r="K179" s="102">
        <f>$H179*'Base Data'!K179</f>
        <v>0</v>
      </c>
      <c r="L179" s="102">
        <f>$H179*'Base Data'!L179</f>
        <v>0</v>
      </c>
      <c r="M179" s="102">
        <f>$H179*'Base Data'!M179</f>
        <v>0</v>
      </c>
      <c r="N179" s="102">
        <f>$H179*'Base Data'!N179</f>
        <v>0</v>
      </c>
      <c r="O179" s="102">
        <f>$H179*'Base Data'!O179</f>
        <v>0</v>
      </c>
      <c r="P179" s="102">
        <f>$H179*'Base Data'!P179</f>
        <v>0</v>
      </c>
      <c r="Q179" s="102">
        <f>$H179*'Base Data'!Q179</f>
        <v>0</v>
      </c>
      <c r="R179" s="102">
        <f>$H179*'Base Data'!R179</f>
        <v>0</v>
      </c>
      <c r="S179" s="102">
        <f>$H179*'Base Data'!S179</f>
        <v>0</v>
      </c>
      <c r="T179" s="102">
        <f>$H179*'Base Data'!T179</f>
        <v>0</v>
      </c>
      <c r="U179" s="102">
        <f>$H179*'Base Data'!U179</f>
        <v>0</v>
      </c>
      <c r="V179" s="102">
        <f>$H179*'Base Data'!V179</f>
        <v>0</v>
      </c>
      <c r="W179" s="102">
        <f>$H179*'Base Data'!W179</f>
        <v>0</v>
      </c>
      <c r="X179" s="102">
        <f>$H179*'Base Data'!X179</f>
        <v>0</v>
      </c>
      <c r="Y179" s="102">
        <f>$H179*'Base Data'!Y179</f>
        <v>0</v>
      </c>
      <c r="Z179" s="102">
        <f>$H179*'Base Data'!Z179</f>
        <v>0</v>
      </c>
      <c r="AA179" s="102">
        <f>$H179*'Base Data'!AA179</f>
        <v>0</v>
      </c>
      <c r="AB179" s="102">
        <f>$H179*'Base Data'!AB179</f>
        <v>0</v>
      </c>
      <c r="AC179" s="102">
        <f>$H179*'Base Data'!AC179</f>
        <v>0</v>
      </c>
      <c r="AD179" s="102">
        <f>$H179*'Base Data'!AD179</f>
        <v>0</v>
      </c>
      <c r="AE179" s="102">
        <f>$H179*'Base Data'!AE179</f>
        <v>0</v>
      </c>
      <c r="AF179" s="102">
        <f>$H179*'Base Data'!AF179</f>
        <v>0</v>
      </c>
      <c r="AG179" s="102">
        <f>$H179*'Base Data'!AG179</f>
        <v>0</v>
      </c>
      <c r="AH179" s="102">
        <f>$H179*'Base Data'!AH179</f>
        <v>0</v>
      </c>
      <c r="AI179" s="102">
        <f>$H179*'Base Data'!AI179</f>
        <v>0</v>
      </c>
      <c r="AJ179" s="102">
        <f>$H179*'Base Data'!AJ179</f>
        <v>0</v>
      </c>
      <c r="AK179" s="102">
        <f>$H179*'Base Data'!AK179</f>
        <v>0</v>
      </c>
      <c r="AL179" s="102">
        <f>$H179*'Base Data'!AL179</f>
        <v>0</v>
      </c>
      <c r="AM179" s="102">
        <f>$H179*'Base Data'!AM179</f>
        <v>0</v>
      </c>
      <c r="AN179" s="102">
        <f>$H179*'Base Data'!AN179</f>
        <v>0</v>
      </c>
      <c r="AO179" s="102">
        <f>$H179*'Base Data'!AO179</f>
        <v>0</v>
      </c>
      <c r="AP179" s="102">
        <f>$H179*'Base Data'!AP179</f>
        <v>0</v>
      </c>
      <c r="AQ179" s="102">
        <f>$H179*'Base Data'!AQ179</f>
        <v>0</v>
      </c>
      <c r="AR179" s="102">
        <f>$H179*'Base Data'!AR179</f>
        <v>0</v>
      </c>
      <c r="AS179" s="102">
        <f>$H179*'Base Data'!AS179</f>
        <v>0</v>
      </c>
      <c r="AT179" s="102">
        <f>$H179*'Base Data'!AT179</f>
        <v>0</v>
      </c>
      <c r="AU179" s="102">
        <f>$H179*'Base Data'!AU179</f>
        <v>0</v>
      </c>
      <c r="AV179" s="102">
        <f>$H179*'Base Data'!AV179</f>
        <v>0</v>
      </c>
      <c r="AW179" s="102">
        <f>$H179*'Base Data'!AW179</f>
        <v>0</v>
      </c>
      <c r="AX179" s="102">
        <f>$H179*'Base Data'!AX179</f>
        <v>0</v>
      </c>
      <c r="AY179" s="102">
        <f>$H179*'Base Data'!AY179</f>
        <v>0</v>
      </c>
      <c r="AZ179" s="102">
        <f>$H179*'Base Data'!AZ179</f>
        <v>0</v>
      </c>
      <c r="BA179" s="102">
        <f>$H179*'Base Data'!BA179</f>
        <v>0</v>
      </c>
      <c r="BB179" s="102">
        <f>$H179*'Base Data'!BB179</f>
        <v>0</v>
      </c>
      <c r="BC179" s="102">
        <f>$H179*'Base Data'!BC179</f>
        <v>0</v>
      </c>
      <c r="BD179" s="102">
        <f>$H179*'Base Data'!BD179</f>
        <v>0</v>
      </c>
      <c r="BE179" s="102">
        <f>$H179*'Base Data'!BE179</f>
        <v>0</v>
      </c>
      <c r="BF179" s="102">
        <f>$H179*'Base Data'!BF179</f>
        <v>0</v>
      </c>
      <c r="BG179" s="102">
        <f>$H179*'Base Data'!BG179</f>
        <v>0</v>
      </c>
      <c r="BH179" s="102">
        <f>$H179*'Base Data'!BH179</f>
        <v>0</v>
      </c>
      <c r="BI179" s="102">
        <f>$H179*'Base Data'!BI179</f>
        <v>0</v>
      </c>
      <c r="BJ179" s="102">
        <f>$H179*'Base Data'!BJ179</f>
        <v>0</v>
      </c>
      <c r="BK179" s="102">
        <f>$H179*'Base Data'!BK179</f>
        <v>0</v>
      </c>
      <c r="BL179" s="102">
        <f>$H179*'Base Data'!BL179</f>
        <v>0</v>
      </c>
      <c r="BM179" s="102">
        <f>$H179*'Base Data'!BM179</f>
        <v>0</v>
      </c>
      <c r="BN179" s="102">
        <f>$H179*'Base Data'!BN179</f>
        <v>0</v>
      </c>
      <c r="BO179" s="102">
        <f>$H179*'Base Data'!BO179</f>
        <v>0</v>
      </c>
      <c r="BP179" s="102">
        <f>$H179*'Base Data'!BP179</f>
        <v>0</v>
      </c>
      <c r="BQ179" s="102">
        <f>$H179*'Base Data'!BQ179</f>
        <v>0</v>
      </c>
      <c r="BR179" s="102">
        <f>$H179*'Base Data'!BR179</f>
        <v>0</v>
      </c>
      <c r="BS179" s="102">
        <f>$H179*'Base Data'!BS179</f>
        <v>0</v>
      </c>
      <c r="BT179" s="102">
        <f>$H179*'Base Data'!BT179</f>
        <v>0</v>
      </c>
      <c r="BU179" s="102">
        <f>$H179*'Base Data'!BU179</f>
        <v>0</v>
      </c>
      <c r="BV179" s="102">
        <f>$H179*'Base Data'!BV179</f>
        <v>0</v>
      </c>
      <c r="BW179" s="102">
        <f>$H179*'Base Data'!BW179</f>
        <v>0</v>
      </c>
      <c r="BX179" s="102">
        <f>$H179*'Base Data'!BX179</f>
        <v>0</v>
      </c>
      <c r="BY179" s="102">
        <f>$H179*'Base Data'!BY179</f>
        <v>0</v>
      </c>
      <c r="BZ179" s="102">
        <f>$H179*'Base Data'!BZ179</f>
        <v>0</v>
      </c>
      <c r="CA179" s="102">
        <f>$H179*'Base Data'!CA179</f>
        <v>0</v>
      </c>
      <c r="CB179" s="102">
        <f>$H179*'Base Data'!CB179</f>
        <v>0</v>
      </c>
      <c r="CC179" s="102">
        <f>$H179*'Base Data'!CC179</f>
        <v>0</v>
      </c>
      <c r="CD179" s="102">
        <f>$H179*'Base Data'!CD179</f>
        <v>0</v>
      </c>
      <c r="CE179" s="102">
        <f>$H179*'Base Data'!CE179</f>
        <v>0</v>
      </c>
      <c r="CF179" s="102">
        <f>$H179*'Base Data'!CF179</f>
        <v>0</v>
      </c>
      <c r="CG179" s="102">
        <f>$H179*'Base Data'!CG179</f>
        <v>0</v>
      </c>
      <c r="CH179" s="102">
        <f>$H179*'Base Data'!CH179</f>
        <v>0</v>
      </c>
      <c r="CI179" s="102">
        <f>$H179*'Base Data'!CI179</f>
        <v>0</v>
      </c>
      <c r="CJ179" s="102">
        <f>$H179*'Base Data'!CJ179</f>
        <v>0</v>
      </c>
      <c r="CK179" s="102">
        <f>$H179*'Base Data'!CK179</f>
        <v>0</v>
      </c>
      <c r="CL179" s="102">
        <f>$H179*'Base Data'!CL179</f>
        <v>0</v>
      </c>
      <c r="CM179" s="102">
        <f>$H179*'Base Data'!CM179</f>
        <v>0</v>
      </c>
      <c r="CN179" s="102">
        <f>$H179*'Base Data'!CN179</f>
        <v>0</v>
      </c>
      <c r="CO179" s="102">
        <f>$H179*'Base Data'!CO179</f>
        <v>0</v>
      </c>
      <c r="CP179" s="102">
        <f>$H179*'Base Data'!CP179</f>
        <v>0</v>
      </c>
      <c r="CQ179" s="102">
        <f>$H179*'Base Data'!CQ179</f>
        <v>0</v>
      </c>
      <c r="CR179" s="102">
        <f>$H179*'Base Data'!CR179</f>
        <v>0</v>
      </c>
      <c r="CS179" s="102">
        <f>$H179*'Base Data'!CS179</f>
        <v>0</v>
      </c>
      <c r="CT179" s="102">
        <f>$H179*'Base Data'!CT179</f>
        <v>0</v>
      </c>
      <c r="CU179" s="102">
        <f>$H179*'Base Data'!CU179</f>
        <v>0</v>
      </c>
      <c r="CV179" s="102">
        <f>$H179*'Base Data'!CV179</f>
        <v>0</v>
      </c>
      <c r="CW179" s="102">
        <f>$H179*'Base Data'!CW179</f>
        <v>0</v>
      </c>
      <c r="CX179" s="102">
        <f>$H179*'Base Data'!CX179</f>
        <v>0</v>
      </c>
      <c r="CY179" s="102">
        <f>$H179*'Base Data'!CY179</f>
        <v>0</v>
      </c>
      <c r="CZ179" s="102">
        <f>$H179*'Base Data'!CZ179</f>
        <v>0</v>
      </c>
      <c r="DA179" s="102">
        <f>$H179*'Base Data'!DA179</f>
        <v>0</v>
      </c>
      <c r="DB179" s="102">
        <f>$H179*'Base Data'!DB179</f>
        <v>0</v>
      </c>
      <c r="DC179" s="102">
        <f>$H179*'Base Data'!DC179</f>
        <v>0</v>
      </c>
      <c r="DD179" s="102">
        <f>$H179*'Base Data'!DD179</f>
        <v>0</v>
      </c>
      <c r="DE179" s="102">
        <f>$H179*'Base Data'!DE179</f>
        <v>0</v>
      </c>
      <c r="DF179" s="102">
        <f>$H179*'Base Data'!DF179</f>
        <v>0</v>
      </c>
      <c r="DG179" s="102">
        <f>$H179*'Base Data'!DG179</f>
        <v>0</v>
      </c>
      <c r="DH179" s="102">
        <f>$H179*'Base Data'!DH179</f>
        <v>0</v>
      </c>
      <c r="DI179" s="102">
        <f>$H179*'Base Data'!DI179</f>
        <v>0</v>
      </c>
      <c r="DJ179" s="102">
        <f>$H179*'Base Data'!DJ179</f>
        <v>0</v>
      </c>
      <c r="DK179" s="102">
        <f>$H179*'Base Data'!DK179</f>
        <v>0</v>
      </c>
      <c r="DL179" s="542">
        <f>$H179*'Base Data'!DL179</f>
        <v>0</v>
      </c>
      <c r="DM179" s="101"/>
      <c r="DN179" s="101"/>
      <c r="DO179" s="101"/>
      <c r="DP179" s="101"/>
      <c r="DQ179" s="101"/>
      <c r="DR179" s="101"/>
      <c r="DS179" s="101"/>
      <c r="DT179" s="101"/>
      <c r="DU179" s="101"/>
      <c r="DV179" s="101"/>
      <c r="DW179" s="101"/>
      <c r="DX179" s="101"/>
      <c r="DY179" s="101"/>
    </row>
    <row r="180" spans="1:129" s="256" customFormat="1" ht="22.15" customHeight="1">
      <c r="A180" s="207">
        <f>'LCR Weights'!N180</f>
        <v>0</v>
      </c>
      <c r="B180" s="207"/>
      <c r="C180" s="73"/>
      <c r="D180" s="795" t="s">
        <v>275</v>
      </c>
      <c r="E180" s="792" t="s">
        <v>276</v>
      </c>
      <c r="F180" s="259" t="s">
        <v>620</v>
      </c>
      <c r="G180" s="810">
        <f>'LCR Weights'!M180</f>
        <v>0</v>
      </c>
      <c r="H180" s="810">
        <f>IF(Metrics!$I$7="Reported weights",'LCR Weights'!H180,'LCR Weights'!K180)</f>
        <v>0</v>
      </c>
      <c r="I180" s="541">
        <f>SUM(I181:I184)</f>
        <v>0</v>
      </c>
      <c r="J180" s="102">
        <f t="shared" ref="J180" si="488">SUM(J181:J184)</f>
        <v>0</v>
      </c>
      <c r="K180" s="102">
        <f t="shared" ref="K180:BU180" si="489">SUM(K181:K184)</f>
        <v>0</v>
      </c>
      <c r="L180" s="102">
        <f t="shared" si="489"/>
        <v>0</v>
      </c>
      <c r="M180" s="102">
        <f t="shared" si="489"/>
        <v>0</v>
      </c>
      <c r="N180" s="102">
        <f t="shared" si="489"/>
        <v>0</v>
      </c>
      <c r="O180" s="102">
        <f t="shared" si="489"/>
        <v>0</v>
      </c>
      <c r="P180" s="102">
        <f t="shared" si="489"/>
        <v>0</v>
      </c>
      <c r="Q180" s="102">
        <f t="shared" si="489"/>
        <v>0</v>
      </c>
      <c r="R180" s="102">
        <f t="shared" si="489"/>
        <v>0</v>
      </c>
      <c r="S180" s="102">
        <f t="shared" si="489"/>
        <v>0</v>
      </c>
      <c r="T180" s="102">
        <f t="shared" si="489"/>
        <v>0</v>
      </c>
      <c r="U180" s="102">
        <f t="shared" si="489"/>
        <v>0</v>
      </c>
      <c r="V180" s="102">
        <f t="shared" si="489"/>
        <v>0</v>
      </c>
      <c r="W180" s="102">
        <f t="shared" si="489"/>
        <v>0</v>
      </c>
      <c r="X180" s="102">
        <f t="shared" si="489"/>
        <v>0</v>
      </c>
      <c r="Y180" s="102">
        <f t="shared" si="489"/>
        <v>0</v>
      </c>
      <c r="Z180" s="102">
        <f t="shared" si="489"/>
        <v>0</v>
      </c>
      <c r="AA180" s="102">
        <f t="shared" si="489"/>
        <v>0</v>
      </c>
      <c r="AB180" s="102">
        <f t="shared" si="489"/>
        <v>0</v>
      </c>
      <c r="AC180" s="102">
        <f t="shared" si="489"/>
        <v>0</v>
      </c>
      <c r="AD180" s="102">
        <f t="shared" si="489"/>
        <v>0</v>
      </c>
      <c r="AE180" s="102">
        <f t="shared" si="489"/>
        <v>0</v>
      </c>
      <c r="AF180" s="102">
        <f t="shared" si="489"/>
        <v>0</v>
      </c>
      <c r="AG180" s="102">
        <f t="shared" si="489"/>
        <v>0</v>
      </c>
      <c r="AH180" s="102">
        <f t="shared" si="489"/>
        <v>0</v>
      </c>
      <c r="AI180" s="102">
        <f t="shared" si="489"/>
        <v>0</v>
      </c>
      <c r="AJ180" s="102">
        <f t="shared" si="489"/>
        <v>0</v>
      </c>
      <c r="AK180" s="102">
        <f t="shared" si="489"/>
        <v>0</v>
      </c>
      <c r="AL180" s="102">
        <f t="shared" si="489"/>
        <v>0</v>
      </c>
      <c r="AM180" s="102">
        <f t="shared" si="489"/>
        <v>0</v>
      </c>
      <c r="AN180" s="102">
        <f t="shared" si="489"/>
        <v>0</v>
      </c>
      <c r="AO180" s="102">
        <f t="shared" si="489"/>
        <v>0</v>
      </c>
      <c r="AP180" s="102">
        <f t="shared" si="489"/>
        <v>0</v>
      </c>
      <c r="AQ180" s="102">
        <f t="shared" si="489"/>
        <v>0</v>
      </c>
      <c r="AR180" s="102">
        <f t="shared" si="489"/>
        <v>0</v>
      </c>
      <c r="AS180" s="102">
        <f t="shared" si="489"/>
        <v>0</v>
      </c>
      <c r="AT180" s="102">
        <f t="shared" si="489"/>
        <v>0</v>
      </c>
      <c r="AU180" s="102">
        <f t="shared" si="489"/>
        <v>0</v>
      </c>
      <c r="AV180" s="102">
        <f t="shared" si="489"/>
        <v>0</v>
      </c>
      <c r="AW180" s="102">
        <f t="shared" si="489"/>
        <v>0</v>
      </c>
      <c r="AX180" s="102">
        <f t="shared" si="489"/>
        <v>0</v>
      </c>
      <c r="AY180" s="102">
        <f t="shared" si="489"/>
        <v>0</v>
      </c>
      <c r="AZ180" s="102">
        <f t="shared" si="489"/>
        <v>0</v>
      </c>
      <c r="BA180" s="102">
        <f t="shared" si="489"/>
        <v>0</v>
      </c>
      <c r="BB180" s="102">
        <f t="shared" si="489"/>
        <v>0</v>
      </c>
      <c r="BC180" s="102">
        <f t="shared" si="489"/>
        <v>0</v>
      </c>
      <c r="BD180" s="102">
        <f t="shared" si="489"/>
        <v>0</v>
      </c>
      <c r="BE180" s="102">
        <f t="shared" si="489"/>
        <v>0</v>
      </c>
      <c r="BF180" s="102">
        <f t="shared" si="489"/>
        <v>0</v>
      </c>
      <c r="BG180" s="102">
        <f t="shared" si="489"/>
        <v>0</v>
      </c>
      <c r="BH180" s="102">
        <f t="shared" si="489"/>
        <v>0</v>
      </c>
      <c r="BI180" s="102">
        <f t="shared" si="489"/>
        <v>0</v>
      </c>
      <c r="BJ180" s="102">
        <f t="shared" si="489"/>
        <v>0</v>
      </c>
      <c r="BK180" s="102">
        <f t="shared" si="489"/>
        <v>0</v>
      </c>
      <c r="BL180" s="102">
        <f t="shared" si="489"/>
        <v>0</v>
      </c>
      <c r="BM180" s="102">
        <f t="shared" si="489"/>
        <v>0</v>
      </c>
      <c r="BN180" s="102">
        <f t="shared" si="489"/>
        <v>0</v>
      </c>
      <c r="BO180" s="102">
        <f t="shared" si="489"/>
        <v>0</v>
      </c>
      <c r="BP180" s="102">
        <f t="shared" si="489"/>
        <v>0</v>
      </c>
      <c r="BQ180" s="102">
        <f t="shared" si="489"/>
        <v>0</v>
      </c>
      <c r="BR180" s="102">
        <f t="shared" si="489"/>
        <v>0</v>
      </c>
      <c r="BS180" s="102">
        <f t="shared" si="489"/>
        <v>0</v>
      </c>
      <c r="BT180" s="102">
        <f t="shared" si="489"/>
        <v>0</v>
      </c>
      <c r="BU180" s="102">
        <f t="shared" si="489"/>
        <v>0</v>
      </c>
      <c r="BV180" s="102">
        <f t="shared" ref="BV180:DL180" si="490">SUM(BV181:BV184)</f>
        <v>0</v>
      </c>
      <c r="BW180" s="102">
        <f t="shared" si="490"/>
        <v>0</v>
      </c>
      <c r="BX180" s="102">
        <f t="shared" si="490"/>
        <v>0</v>
      </c>
      <c r="BY180" s="102">
        <f t="shared" si="490"/>
        <v>0</v>
      </c>
      <c r="BZ180" s="102">
        <f t="shared" si="490"/>
        <v>0</v>
      </c>
      <c r="CA180" s="102">
        <f t="shared" si="490"/>
        <v>0</v>
      </c>
      <c r="CB180" s="102">
        <f t="shared" si="490"/>
        <v>0</v>
      </c>
      <c r="CC180" s="102">
        <f t="shared" si="490"/>
        <v>0</v>
      </c>
      <c r="CD180" s="102">
        <f t="shared" si="490"/>
        <v>0</v>
      </c>
      <c r="CE180" s="102">
        <f t="shared" si="490"/>
        <v>0</v>
      </c>
      <c r="CF180" s="102">
        <f t="shared" si="490"/>
        <v>0</v>
      </c>
      <c r="CG180" s="102">
        <f t="shared" si="490"/>
        <v>0</v>
      </c>
      <c r="CH180" s="102">
        <f t="shared" si="490"/>
        <v>0</v>
      </c>
      <c r="CI180" s="102">
        <f t="shared" si="490"/>
        <v>0</v>
      </c>
      <c r="CJ180" s="102">
        <f t="shared" si="490"/>
        <v>0</v>
      </c>
      <c r="CK180" s="102">
        <f t="shared" si="490"/>
        <v>0</v>
      </c>
      <c r="CL180" s="102">
        <f t="shared" si="490"/>
        <v>0</v>
      </c>
      <c r="CM180" s="102">
        <f t="shared" si="490"/>
        <v>0</v>
      </c>
      <c r="CN180" s="102">
        <f t="shared" si="490"/>
        <v>0</v>
      </c>
      <c r="CO180" s="102">
        <f t="shared" si="490"/>
        <v>0</v>
      </c>
      <c r="CP180" s="102">
        <f t="shared" si="490"/>
        <v>0</v>
      </c>
      <c r="CQ180" s="102">
        <f t="shared" si="490"/>
        <v>0</v>
      </c>
      <c r="CR180" s="102">
        <f t="shared" si="490"/>
        <v>0</v>
      </c>
      <c r="CS180" s="102">
        <f t="shared" si="490"/>
        <v>0</v>
      </c>
      <c r="CT180" s="102">
        <f t="shared" si="490"/>
        <v>0</v>
      </c>
      <c r="CU180" s="102">
        <f t="shared" si="490"/>
        <v>0</v>
      </c>
      <c r="CV180" s="102">
        <f t="shared" si="490"/>
        <v>0</v>
      </c>
      <c r="CW180" s="102">
        <f t="shared" si="490"/>
        <v>0</v>
      </c>
      <c r="CX180" s="102">
        <f t="shared" si="490"/>
        <v>0</v>
      </c>
      <c r="CY180" s="102">
        <f t="shared" si="490"/>
        <v>0</v>
      </c>
      <c r="CZ180" s="102">
        <f t="shared" si="490"/>
        <v>0</v>
      </c>
      <c r="DA180" s="102">
        <f t="shared" si="490"/>
        <v>0</v>
      </c>
      <c r="DB180" s="102">
        <f t="shared" si="490"/>
        <v>0</v>
      </c>
      <c r="DC180" s="102">
        <f t="shared" si="490"/>
        <v>0</v>
      </c>
      <c r="DD180" s="102">
        <f t="shared" si="490"/>
        <v>0</v>
      </c>
      <c r="DE180" s="102">
        <f t="shared" si="490"/>
        <v>0</v>
      </c>
      <c r="DF180" s="102">
        <f t="shared" si="490"/>
        <v>0</v>
      </c>
      <c r="DG180" s="102">
        <f t="shared" si="490"/>
        <v>0</v>
      </c>
      <c r="DH180" s="102">
        <f t="shared" si="490"/>
        <v>0</v>
      </c>
      <c r="DI180" s="102">
        <f t="shared" si="490"/>
        <v>0</v>
      </c>
      <c r="DJ180" s="102">
        <f t="shared" si="490"/>
        <v>0</v>
      </c>
      <c r="DK180" s="102">
        <f t="shared" si="490"/>
        <v>0</v>
      </c>
      <c r="DL180" s="542">
        <f t="shared" si="490"/>
        <v>0</v>
      </c>
      <c r="DM180" s="101"/>
      <c r="DN180" s="101"/>
      <c r="DO180" s="101"/>
      <c r="DP180" s="101"/>
      <c r="DQ180" s="101"/>
      <c r="DR180" s="101"/>
      <c r="DS180" s="101"/>
      <c r="DT180" s="101"/>
      <c r="DU180" s="101"/>
      <c r="DV180" s="101"/>
      <c r="DW180" s="101"/>
      <c r="DX180" s="101"/>
      <c r="DY180" s="101"/>
    </row>
    <row r="181" spans="1:129" s="256" customFormat="1" ht="22.15" customHeight="1">
      <c r="A181" s="207">
        <f>'LCR Weights'!N181</f>
        <v>0</v>
      </c>
      <c r="B181" s="207"/>
      <c r="C181" s="73"/>
      <c r="D181" s="795" t="s">
        <v>277</v>
      </c>
      <c r="E181" s="793" t="s">
        <v>278</v>
      </c>
      <c r="F181" s="231" t="s">
        <v>279</v>
      </c>
      <c r="G181" s="811">
        <f>'LCR Weights'!M181</f>
        <v>1</v>
      </c>
      <c r="H181" s="811">
        <f>IF(Metrics!$I$7="Reported weights",'LCR Weights'!H181,'LCR Weights'!K181)</f>
        <v>1</v>
      </c>
      <c r="I181" s="541">
        <f>$H181*'Base Data'!I181</f>
        <v>0</v>
      </c>
      <c r="J181" s="102">
        <f>$H181*'Base Data'!J181</f>
        <v>0</v>
      </c>
      <c r="K181" s="102">
        <f>$H181*'Base Data'!K181</f>
        <v>0</v>
      </c>
      <c r="L181" s="102">
        <f>$H181*'Base Data'!L181</f>
        <v>0</v>
      </c>
      <c r="M181" s="102">
        <f>$H181*'Base Data'!M181</f>
        <v>0</v>
      </c>
      <c r="N181" s="102">
        <f>$H181*'Base Data'!N181</f>
        <v>0</v>
      </c>
      <c r="O181" s="102">
        <f>$H181*'Base Data'!O181</f>
        <v>0</v>
      </c>
      <c r="P181" s="102">
        <f>$H181*'Base Data'!P181</f>
        <v>0</v>
      </c>
      <c r="Q181" s="102">
        <f>$H181*'Base Data'!Q181</f>
        <v>0</v>
      </c>
      <c r="R181" s="102">
        <f>$H181*'Base Data'!R181</f>
        <v>0</v>
      </c>
      <c r="S181" s="102">
        <f>$H181*'Base Data'!S181</f>
        <v>0</v>
      </c>
      <c r="T181" s="102">
        <f>$H181*'Base Data'!T181</f>
        <v>0</v>
      </c>
      <c r="U181" s="102">
        <f>$H181*'Base Data'!U181</f>
        <v>0</v>
      </c>
      <c r="V181" s="102">
        <f>$H181*'Base Data'!V181</f>
        <v>0</v>
      </c>
      <c r="W181" s="102">
        <f>$H181*'Base Data'!W181</f>
        <v>0</v>
      </c>
      <c r="X181" s="102">
        <f>$H181*'Base Data'!X181</f>
        <v>0</v>
      </c>
      <c r="Y181" s="102">
        <f>$H181*'Base Data'!Y181</f>
        <v>0</v>
      </c>
      <c r="Z181" s="102">
        <f>$H181*'Base Data'!Z181</f>
        <v>0</v>
      </c>
      <c r="AA181" s="102">
        <f>$H181*'Base Data'!AA181</f>
        <v>0</v>
      </c>
      <c r="AB181" s="102">
        <f>$H181*'Base Data'!AB181</f>
        <v>0</v>
      </c>
      <c r="AC181" s="102">
        <f>$H181*'Base Data'!AC181</f>
        <v>0</v>
      </c>
      <c r="AD181" s="102">
        <f>$H181*'Base Data'!AD181</f>
        <v>0</v>
      </c>
      <c r="AE181" s="102">
        <f>$H181*'Base Data'!AE181</f>
        <v>0</v>
      </c>
      <c r="AF181" s="102">
        <f>$H181*'Base Data'!AF181</f>
        <v>0</v>
      </c>
      <c r="AG181" s="102">
        <f>$H181*'Base Data'!AG181</f>
        <v>0</v>
      </c>
      <c r="AH181" s="102">
        <f>$H181*'Base Data'!AH181</f>
        <v>0</v>
      </c>
      <c r="AI181" s="102">
        <f>$H181*'Base Data'!AI181</f>
        <v>0</v>
      </c>
      <c r="AJ181" s="102">
        <f>$H181*'Base Data'!AJ181</f>
        <v>0</v>
      </c>
      <c r="AK181" s="102">
        <f>$H181*'Base Data'!AK181</f>
        <v>0</v>
      </c>
      <c r="AL181" s="102">
        <f>$H181*'Base Data'!AL181</f>
        <v>0</v>
      </c>
      <c r="AM181" s="102">
        <f>$H181*'Base Data'!AM181</f>
        <v>0</v>
      </c>
      <c r="AN181" s="102">
        <f>$H181*'Base Data'!AN181</f>
        <v>0</v>
      </c>
      <c r="AO181" s="102">
        <f>$H181*'Base Data'!AO181</f>
        <v>0</v>
      </c>
      <c r="AP181" s="102">
        <f>$H181*'Base Data'!AP181</f>
        <v>0</v>
      </c>
      <c r="AQ181" s="102">
        <f>$H181*'Base Data'!AQ181</f>
        <v>0</v>
      </c>
      <c r="AR181" s="102">
        <f>$H181*'Base Data'!AR181</f>
        <v>0</v>
      </c>
      <c r="AS181" s="102">
        <f>$H181*'Base Data'!AS181</f>
        <v>0</v>
      </c>
      <c r="AT181" s="102">
        <f>$H181*'Base Data'!AT181</f>
        <v>0</v>
      </c>
      <c r="AU181" s="102">
        <f>$H181*'Base Data'!AU181</f>
        <v>0</v>
      </c>
      <c r="AV181" s="102">
        <f>$H181*'Base Data'!AV181</f>
        <v>0</v>
      </c>
      <c r="AW181" s="102">
        <f>$H181*'Base Data'!AW181</f>
        <v>0</v>
      </c>
      <c r="AX181" s="102">
        <f>$H181*'Base Data'!AX181</f>
        <v>0</v>
      </c>
      <c r="AY181" s="102">
        <f>$H181*'Base Data'!AY181</f>
        <v>0</v>
      </c>
      <c r="AZ181" s="102">
        <f>$H181*'Base Data'!AZ181</f>
        <v>0</v>
      </c>
      <c r="BA181" s="102">
        <f>$H181*'Base Data'!BA181</f>
        <v>0</v>
      </c>
      <c r="BB181" s="102">
        <f>$H181*'Base Data'!BB181</f>
        <v>0</v>
      </c>
      <c r="BC181" s="102">
        <f>$H181*'Base Data'!BC181</f>
        <v>0</v>
      </c>
      <c r="BD181" s="102">
        <f>$H181*'Base Data'!BD181</f>
        <v>0</v>
      </c>
      <c r="BE181" s="102">
        <f>$H181*'Base Data'!BE181</f>
        <v>0</v>
      </c>
      <c r="BF181" s="102">
        <f>$H181*'Base Data'!BF181</f>
        <v>0</v>
      </c>
      <c r="BG181" s="102">
        <f>$H181*'Base Data'!BG181</f>
        <v>0</v>
      </c>
      <c r="BH181" s="102">
        <f>$H181*'Base Data'!BH181</f>
        <v>0</v>
      </c>
      <c r="BI181" s="102">
        <f>$H181*'Base Data'!BI181</f>
        <v>0</v>
      </c>
      <c r="BJ181" s="102">
        <f>$H181*'Base Data'!BJ181</f>
        <v>0</v>
      </c>
      <c r="BK181" s="102">
        <f>$H181*'Base Data'!BK181</f>
        <v>0</v>
      </c>
      <c r="BL181" s="102">
        <f>$H181*'Base Data'!BL181</f>
        <v>0</v>
      </c>
      <c r="BM181" s="102">
        <f>$H181*'Base Data'!BM181</f>
        <v>0</v>
      </c>
      <c r="BN181" s="102">
        <f>$H181*'Base Data'!BN181</f>
        <v>0</v>
      </c>
      <c r="BO181" s="102">
        <f>$H181*'Base Data'!BO181</f>
        <v>0</v>
      </c>
      <c r="BP181" s="102">
        <f>$H181*'Base Data'!BP181</f>
        <v>0</v>
      </c>
      <c r="BQ181" s="102">
        <f>$H181*'Base Data'!BQ181</f>
        <v>0</v>
      </c>
      <c r="BR181" s="102">
        <f>$H181*'Base Data'!BR181</f>
        <v>0</v>
      </c>
      <c r="BS181" s="102">
        <f>$H181*'Base Data'!BS181</f>
        <v>0</v>
      </c>
      <c r="BT181" s="102">
        <f>$H181*'Base Data'!BT181</f>
        <v>0</v>
      </c>
      <c r="BU181" s="102">
        <f>$H181*'Base Data'!BU181</f>
        <v>0</v>
      </c>
      <c r="BV181" s="102">
        <f>$H181*'Base Data'!BV181</f>
        <v>0</v>
      </c>
      <c r="BW181" s="102">
        <f>$H181*'Base Data'!BW181</f>
        <v>0</v>
      </c>
      <c r="BX181" s="102">
        <f>$H181*'Base Data'!BX181</f>
        <v>0</v>
      </c>
      <c r="BY181" s="102">
        <f>$H181*'Base Data'!BY181</f>
        <v>0</v>
      </c>
      <c r="BZ181" s="102">
        <f>$H181*'Base Data'!BZ181</f>
        <v>0</v>
      </c>
      <c r="CA181" s="102">
        <f>$H181*'Base Data'!CA181</f>
        <v>0</v>
      </c>
      <c r="CB181" s="102">
        <f>$H181*'Base Data'!CB181</f>
        <v>0</v>
      </c>
      <c r="CC181" s="102">
        <f>$H181*'Base Data'!CC181</f>
        <v>0</v>
      </c>
      <c r="CD181" s="102">
        <f>$H181*'Base Data'!CD181</f>
        <v>0</v>
      </c>
      <c r="CE181" s="102">
        <f>$H181*'Base Data'!CE181</f>
        <v>0</v>
      </c>
      <c r="CF181" s="102">
        <f>$H181*'Base Data'!CF181</f>
        <v>0</v>
      </c>
      <c r="CG181" s="102">
        <f>$H181*'Base Data'!CG181</f>
        <v>0</v>
      </c>
      <c r="CH181" s="102">
        <f>$H181*'Base Data'!CH181</f>
        <v>0</v>
      </c>
      <c r="CI181" s="102">
        <f>$H181*'Base Data'!CI181</f>
        <v>0</v>
      </c>
      <c r="CJ181" s="102">
        <f>$H181*'Base Data'!CJ181</f>
        <v>0</v>
      </c>
      <c r="CK181" s="102">
        <f>$H181*'Base Data'!CK181</f>
        <v>0</v>
      </c>
      <c r="CL181" s="102">
        <f>$H181*'Base Data'!CL181</f>
        <v>0</v>
      </c>
      <c r="CM181" s="102">
        <f>$H181*'Base Data'!CM181</f>
        <v>0</v>
      </c>
      <c r="CN181" s="102">
        <f>$H181*'Base Data'!CN181</f>
        <v>0</v>
      </c>
      <c r="CO181" s="102">
        <f>$H181*'Base Data'!CO181</f>
        <v>0</v>
      </c>
      <c r="CP181" s="102">
        <f>$H181*'Base Data'!CP181</f>
        <v>0</v>
      </c>
      <c r="CQ181" s="102">
        <f>$H181*'Base Data'!CQ181</f>
        <v>0</v>
      </c>
      <c r="CR181" s="102">
        <f>$H181*'Base Data'!CR181</f>
        <v>0</v>
      </c>
      <c r="CS181" s="102">
        <f>$H181*'Base Data'!CS181</f>
        <v>0</v>
      </c>
      <c r="CT181" s="102">
        <f>$H181*'Base Data'!CT181</f>
        <v>0</v>
      </c>
      <c r="CU181" s="102">
        <f>$H181*'Base Data'!CU181</f>
        <v>0</v>
      </c>
      <c r="CV181" s="102">
        <f>$H181*'Base Data'!CV181</f>
        <v>0</v>
      </c>
      <c r="CW181" s="102">
        <f>$H181*'Base Data'!CW181</f>
        <v>0</v>
      </c>
      <c r="CX181" s="102">
        <f>$H181*'Base Data'!CX181</f>
        <v>0</v>
      </c>
      <c r="CY181" s="102">
        <f>$H181*'Base Data'!CY181</f>
        <v>0</v>
      </c>
      <c r="CZ181" s="102">
        <f>$H181*'Base Data'!CZ181</f>
        <v>0</v>
      </c>
      <c r="DA181" s="102">
        <f>$H181*'Base Data'!DA181</f>
        <v>0</v>
      </c>
      <c r="DB181" s="102">
        <f>$H181*'Base Data'!DB181</f>
        <v>0</v>
      </c>
      <c r="DC181" s="102">
        <f>$H181*'Base Data'!DC181</f>
        <v>0</v>
      </c>
      <c r="DD181" s="102">
        <f>$H181*'Base Data'!DD181</f>
        <v>0</v>
      </c>
      <c r="DE181" s="102">
        <f>$H181*'Base Data'!DE181</f>
        <v>0</v>
      </c>
      <c r="DF181" s="102">
        <f>$H181*'Base Data'!DF181</f>
        <v>0</v>
      </c>
      <c r="DG181" s="102">
        <f>$H181*'Base Data'!DG181</f>
        <v>0</v>
      </c>
      <c r="DH181" s="102">
        <f>$H181*'Base Data'!DH181</f>
        <v>0</v>
      </c>
      <c r="DI181" s="102">
        <f>$H181*'Base Data'!DI181</f>
        <v>0</v>
      </c>
      <c r="DJ181" s="102">
        <f>$H181*'Base Data'!DJ181</f>
        <v>0</v>
      </c>
      <c r="DK181" s="102">
        <f>$H181*'Base Data'!DK181</f>
        <v>0</v>
      </c>
      <c r="DL181" s="542">
        <f>$H181*'Base Data'!DL181</f>
        <v>0</v>
      </c>
      <c r="DM181" s="101"/>
      <c r="DN181" s="101"/>
      <c r="DO181" s="101"/>
      <c r="DP181" s="101"/>
      <c r="DQ181" s="101"/>
      <c r="DR181" s="101"/>
      <c r="DS181" s="101"/>
      <c r="DT181" s="101"/>
      <c r="DU181" s="101"/>
      <c r="DV181" s="101"/>
      <c r="DW181" s="101"/>
      <c r="DX181" s="101"/>
      <c r="DY181" s="101"/>
    </row>
    <row r="182" spans="1:129" s="206" customFormat="1" ht="27.75" customHeight="1">
      <c r="A182" s="207">
        <f>'LCR Weights'!N182</f>
        <v>0</v>
      </c>
      <c r="B182" s="207"/>
      <c r="C182" s="73"/>
      <c r="D182" s="795" t="s">
        <v>280</v>
      </c>
      <c r="E182" s="793" t="s">
        <v>281</v>
      </c>
      <c r="F182" s="231" t="s">
        <v>282</v>
      </c>
      <c r="G182" s="811">
        <f>'LCR Weights'!M182</f>
        <v>1</v>
      </c>
      <c r="H182" s="811">
        <f>IF(Metrics!$I$7="Reported weights",'LCR Weights'!H182,'LCR Weights'!K182)</f>
        <v>1</v>
      </c>
      <c r="I182" s="541">
        <f>$H182*'Base Data'!I182</f>
        <v>0</v>
      </c>
      <c r="J182" s="102">
        <f>$H182*'Base Data'!J182</f>
        <v>0</v>
      </c>
      <c r="K182" s="102">
        <f>$H182*'Base Data'!K182</f>
        <v>0</v>
      </c>
      <c r="L182" s="102">
        <f>$H182*'Base Data'!L182</f>
        <v>0</v>
      </c>
      <c r="M182" s="102">
        <f>$H182*'Base Data'!M182</f>
        <v>0</v>
      </c>
      <c r="N182" s="102">
        <f>$H182*'Base Data'!N182</f>
        <v>0</v>
      </c>
      <c r="O182" s="102">
        <f>$H182*'Base Data'!O182</f>
        <v>0</v>
      </c>
      <c r="P182" s="102">
        <f>$H182*'Base Data'!P182</f>
        <v>0</v>
      </c>
      <c r="Q182" s="102">
        <f>$H182*'Base Data'!Q182</f>
        <v>0</v>
      </c>
      <c r="R182" s="102">
        <f>$H182*'Base Data'!R182</f>
        <v>0</v>
      </c>
      <c r="S182" s="102">
        <f>$H182*'Base Data'!S182</f>
        <v>0</v>
      </c>
      <c r="T182" s="102">
        <f>$H182*'Base Data'!T182</f>
        <v>0</v>
      </c>
      <c r="U182" s="102">
        <f>$H182*'Base Data'!U182</f>
        <v>0</v>
      </c>
      <c r="V182" s="102">
        <f>$H182*'Base Data'!V182</f>
        <v>0</v>
      </c>
      <c r="W182" s="102">
        <f>$H182*'Base Data'!W182</f>
        <v>0</v>
      </c>
      <c r="X182" s="102">
        <f>$H182*'Base Data'!X182</f>
        <v>0</v>
      </c>
      <c r="Y182" s="102">
        <f>$H182*'Base Data'!Y182</f>
        <v>0</v>
      </c>
      <c r="Z182" s="102">
        <f>$H182*'Base Data'!Z182</f>
        <v>0</v>
      </c>
      <c r="AA182" s="102">
        <f>$H182*'Base Data'!AA182</f>
        <v>0</v>
      </c>
      <c r="AB182" s="102">
        <f>$H182*'Base Data'!AB182</f>
        <v>0</v>
      </c>
      <c r="AC182" s="102">
        <f>$H182*'Base Data'!AC182</f>
        <v>0</v>
      </c>
      <c r="AD182" s="102">
        <f>$H182*'Base Data'!AD182</f>
        <v>0</v>
      </c>
      <c r="AE182" s="102">
        <f>$H182*'Base Data'!AE182</f>
        <v>0</v>
      </c>
      <c r="AF182" s="102">
        <f>$H182*'Base Data'!AF182</f>
        <v>0</v>
      </c>
      <c r="AG182" s="102">
        <f>$H182*'Base Data'!AG182</f>
        <v>0</v>
      </c>
      <c r="AH182" s="102">
        <f>$H182*'Base Data'!AH182</f>
        <v>0</v>
      </c>
      <c r="AI182" s="102">
        <f>$H182*'Base Data'!AI182</f>
        <v>0</v>
      </c>
      <c r="AJ182" s="102">
        <f>$H182*'Base Data'!AJ182</f>
        <v>0</v>
      </c>
      <c r="AK182" s="102">
        <f>$H182*'Base Data'!AK182</f>
        <v>0</v>
      </c>
      <c r="AL182" s="102">
        <f>$H182*'Base Data'!AL182</f>
        <v>0</v>
      </c>
      <c r="AM182" s="102">
        <f>$H182*'Base Data'!AM182</f>
        <v>0</v>
      </c>
      <c r="AN182" s="102">
        <f>$H182*'Base Data'!AN182</f>
        <v>0</v>
      </c>
      <c r="AO182" s="102">
        <f>$H182*'Base Data'!AO182</f>
        <v>0</v>
      </c>
      <c r="AP182" s="102">
        <f>$H182*'Base Data'!AP182</f>
        <v>0</v>
      </c>
      <c r="AQ182" s="102">
        <f>$H182*'Base Data'!AQ182</f>
        <v>0</v>
      </c>
      <c r="AR182" s="102">
        <f>$H182*'Base Data'!AR182</f>
        <v>0</v>
      </c>
      <c r="AS182" s="102">
        <f>$H182*'Base Data'!AS182</f>
        <v>0</v>
      </c>
      <c r="AT182" s="102">
        <f>$H182*'Base Data'!AT182</f>
        <v>0</v>
      </c>
      <c r="AU182" s="102">
        <f>$H182*'Base Data'!AU182</f>
        <v>0</v>
      </c>
      <c r="AV182" s="102">
        <f>$H182*'Base Data'!AV182</f>
        <v>0</v>
      </c>
      <c r="AW182" s="102">
        <f>$H182*'Base Data'!AW182</f>
        <v>0</v>
      </c>
      <c r="AX182" s="102">
        <f>$H182*'Base Data'!AX182</f>
        <v>0</v>
      </c>
      <c r="AY182" s="102">
        <f>$H182*'Base Data'!AY182</f>
        <v>0</v>
      </c>
      <c r="AZ182" s="102">
        <f>$H182*'Base Data'!AZ182</f>
        <v>0</v>
      </c>
      <c r="BA182" s="102">
        <f>$H182*'Base Data'!BA182</f>
        <v>0</v>
      </c>
      <c r="BB182" s="102">
        <f>$H182*'Base Data'!BB182</f>
        <v>0</v>
      </c>
      <c r="BC182" s="102">
        <f>$H182*'Base Data'!BC182</f>
        <v>0</v>
      </c>
      <c r="BD182" s="102">
        <f>$H182*'Base Data'!BD182</f>
        <v>0</v>
      </c>
      <c r="BE182" s="102">
        <f>$H182*'Base Data'!BE182</f>
        <v>0</v>
      </c>
      <c r="BF182" s="102">
        <f>$H182*'Base Data'!BF182</f>
        <v>0</v>
      </c>
      <c r="BG182" s="102">
        <f>$H182*'Base Data'!BG182</f>
        <v>0</v>
      </c>
      <c r="BH182" s="102">
        <f>$H182*'Base Data'!BH182</f>
        <v>0</v>
      </c>
      <c r="BI182" s="102">
        <f>$H182*'Base Data'!BI182</f>
        <v>0</v>
      </c>
      <c r="BJ182" s="102">
        <f>$H182*'Base Data'!BJ182</f>
        <v>0</v>
      </c>
      <c r="BK182" s="102">
        <f>$H182*'Base Data'!BK182</f>
        <v>0</v>
      </c>
      <c r="BL182" s="102">
        <f>$H182*'Base Data'!BL182</f>
        <v>0</v>
      </c>
      <c r="BM182" s="102">
        <f>$H182*'Base Data'!BM182</f>
        <v>0</v>
      </c>
      <c r="BN182" s="102">
        <f>$H182*'Base Data'!BN182</f>
        <v>0</v>
      </c>
      <c r="BO182" s="102">
        <f>$H182*'Base Data'!BO182</f>
        <v>0</v>
      </c>
      <c r="BP182" s="102">
        <f>$H182*'Base Data'!BP182</f>
        <v>0</v>
      </c>
      <c r="BQ182" s="102">
        <f>$H182*'Base Data'!BQ182</f>
        <v>0</v>
      </c>
      <c r="BR182" s="102">
        <f>$H182*'Base Data'!BR182</f>
        <v>0</v>
      </c>
      <c r="BS182" s="102">
        <f>$H182*'Base Data'!BS182</f>
        <v>0</v>
      </c>
      <c r="BT182" s="102">
        <f>$H182*'Base Data'!BT182</f>
        <v>0</v>
      </c>
      <c r="BU182" s="102">
        <f>$H182*'Base Data'!BU182</f>
        <v>0</v>
      </c>
      <c r="BV182" s="102">
        <f>$H182*'Base Data'!BV182</f>
        <v>0</v>
      </c>
      <c r="BW182" s="102">
        <f>$H182*'Base Data'!BW182</f>
        <v>0</v>
      </c>
      <c r="BX182" s="102">
        <f>$H182*'Base Data'!BX182</f>
        <v>0</v>
      </c>
      <c r="BY182" s="102">
        <f>$H182*'Base Data'!BY182</f>
        <v>0</v>
      </c>
      <c r="BZ182" s="102">
        <f>$H182*'Base Data'!BZ182</f>
        <v>0</v>
      </c>
      <c r="CA182" s="102">
        <f>$H182*'Base Data'!CA182</f>
        <v>0</v>
      </c>
      <c r="CB182" s="102">
        <f>$H182*'Base Data'!CB182</f>
        <v>0</v>
      </c>
      <c r="CC182" s="102">
        <f>$H182*'Base Data'!CC182</f>
        <v>0</v>
      </c>
      <c r="CD182" s="102">
        <f>$H182*'Base Data'!CD182</f>
        <v>0</v>
      </c>
      <c r="CE182" s="102">
        <f>$H182*'Base Data'!CE182</f>
        <v>0</v>
      </c>
      <c r="CF182" s="102">
        <f>$H182*'Base Data'!CF182</f>
        <v>0</v>
      </c>
      <c r="CG182" s="102">
        <f>$H182*'Base Data'!CG182</f>
        <v>0</v>
      </c>
      <c r="CH182" s="102">
        <f>$H182*'Base Data'!CH182</f>
        <v>0</v>
      </c>
      <c r="CI182" s="102">
        <f>$H182*'Base Data'!CI182</f>
        <v>0</v>
      </c>
      <c r="CJ182" s="102">
        <f>$H182*'Base Data'!CJ182</f>
        <v>0</v>
      </c>
      <c r="CK182" s="102">
        <f>$H182*'Base Data'!CK182</f>
        <v>0</v>
      </c>
      <c r="CL182" s="102">
        <f>$H182*'Base Data'!CL182</f>
        <v>0</v>
      </c>
      <c r="CM182" s="102">
        <f>$H182*'Base Data'!CM182</f>
        <v>0</v>
      </c>
      <c r="CN182" s="102">
        <f>$H182*'Base Data'!CN182</f>
        <v>0</v>
      </c>
      <c r="CO182" s="102">
        <f>$H182*'Base Data'!CO182</f>
        <v>0</v>
      </c>
      <c r="CP182" s="102">
        <f>$H182*'Base Data'!CP182</f>
        <v>0</v>
      </c>
      <c r="CQ182" s="102">
        <f>$H182*'Base Data'!CQ182</f>
        <v>0</v>
      </c>
      <c r="CR182" s="102">
        <f>$H182*'Base Data'!CR182</f>
        <v>0</v>
      </c>
      <c r="CS182" s="102">
        <f>$H182*'Base Data'!CS182</f>
        <v>0</v>
      </c>
      <c r="CT182" s="102">
        <f>$H182*'Base Data'!CT182</f>
        <v>0</v>
      </c>
      <c r="CU182" s="102">
        <f>$H182*'Base Data'!CU182</f>
        <v>0</v>
      </c>
      <c r="CV182" s="102">
        <f>$H182*'Base Data'!CV182</f>
        <v>0</v>
      </c>
      <c r="CW182" s="102">
        <f>$H182*'Base Data'!CW182</f>
        <v>0</v>
      </c>
      <c r="CX182" s="102">
        <f>$H182*'Base Data'!CX182</f>
        <v>0</v>
      </c>
      <c r="CY182" s="102">
        <f>$H182*'Base Data'!CY182</f>
        <v>0</v>
      </c>
      <c r="CZ182" s="102">
        <f>$H182*'Base Data'!CZ182</f>
        <v>0</v>
      </c>
      <c r="DA182" s="102">
        <f>$H182*'Base Data'!DA182</f>
        <v>0</v>
      </c>
      <c r="DB182" s="102">
        <f>$H182*'Base Data'!DB182</f>
        <v>0</v>
      </c>
      <c r="DC182" s="102">
        <f>$H182*'Base Data'!DC182</f>
        <v>0</v>
      </c>
      <c r="DD182" s="102">
        <f>$H182*'Base Data'!DD182</f>
        <v>0</v>
      </c>
      <c r="DE182" s="102">
        <f>$H182*'Base Data'!DE182</f>
        <v>0</v>
      </c>
      <c r="DF182" s="102">
        <f>$H182*'Base Data'!DF182</f>
        <v>0</v>
      </c>
      <c r="DG182" s="102">
        <f>$H182*'Base Data'!DG182</f>
        <v>0</v>
      </c>
      <c r="DH182" s="102">
        <f>$H182*'Base Data'!DH182</f>
        <v>0</v>
      </c>
      <c r="DI182" s="102">
        <f>$H182*'Base Data'!DI182</f>
        <v>0</v>
      </c>
      <c r="DJ182" s="102">
        <f>$H182*'Base Data'!DJ182</f>
        <v>0</v>
      </c>
      <c r="DK182" s="102">
        <f>$H182*'Base Data'!DK182</f>
        <v>0</v>
      </c>
      <c r="DL182" s="542">
        <f>$H182*'Base Data'!DL182</f>
        <v>0</v>
      </c>
    </row>
    <row r="183" spans="1:129" s="206" customFormat="1" ht="27.75" customHeight="1">
      <c r="A183" s="207">
        <f>'LCR Weights'!N183</f>
        <v>0</v>
      </c>
      <c r="B183" s="207"/>
      <c r="C183" s="73"/>
      <c r="D183" s="795" t="s">
        <v>283</v>
      </c>
      <c r="E183" s="793" t="s">
        <v>284</v>
      </c>
      <c r="F183" s="231" t="s">
        <v>285</v>
      </c>
      <c r="G183" s="811">
        <f>'LCR Weights'!M183</f>
        <v>0.75</v>
      </c>
      <c r="H183" s="811">
        <f>IF(Metrics!$I$7="Reported weights",'LCR Weights'!H183,'LCR Weights'!K183)</f>
        <v>0.75</v>
      </c>
      <c r="I183" s="541">
        <f>$H183*'Base Data'!I183</f>
        <v>0</v>
      </c>
      <c r="J183" s="102">
        <f>$H183*'Base Data'!J183</f>
        <v>0</v>
      </c>
      <c r="K183" s="102">
        <f>$H183*'Base Data'!K183</f>
        <v>0</v>
      </c>
      <c r="L183" s="102">
        <f>$H183*'Base Data'!L183</f>
        <v>0</v>
      </c>
      <c r="M183" s="102">
        <f>$H183*'Base Data'!M183</f>
        <v>0</v>
      </c>
      <c r="N183" s="102">
        <f>$H183*'Base Data'!N183</f>
        <v>0</v>
      </c>
      <c r="O183" s="102">
        <f>$H183*'Base Data'!O183</f>
        <v>0</v>
      </c>
      <c r="P183" s="102">
        <f>$H183*'Base Data'!P183</f>
        <v>0</v>
      </c>
      <c r="Q183" s="102">
        <f>$H183*'Base Data'!Q183</f>
        <v>0</v>
      </c>
      <c r="R183" s="102">
        <f>$H183*'Base Data'!R183</f>
        <v>0</v>
      </c>
      <c r="S183" s="102">
        <f>$H183*'Base Data'!S183</f>
        <v>0</v>
      </c>
      <c r="T183" s="102">
        <f>$H183*'Base Data'!T183</f>
        <v>0</v>
      </c>
      <c r="U183" s="102">
        <f>$H183*'Base Data'!U183</f>
        <v>0</v>
      </c>
      <c r="V183" s="102">
        <f>$H183*'Base Data'!V183</f>
        <v>0</v>
      </c>
      <c r="W183" s="102">
        <f>$H183*'Base Data'!W183</f>
        <v>0</v>
      </c>
      <c r="X183" s="102">
        <f>$H183*'Base Data'!X183</f>
        <v>0</v>
      </c>
      <c r="Y183" s="102">
        <f>$H183*'Base Data'!Y183</f>
        <v>0</v>
      </c>
      <c r="Z183" s="102">
        <f>$H183*'Base Data'!Z183</f>
        <v>0</v>
      </c>
      <c r="AA183" s="102">
        <f>$H183*'Base Data'!AA183</f>
        <v>0</v>
      </c>
      <c r="AB183" s="102">
        <f>$H183*'Base Data'!AB183</f>
        <v>0</v>
      </c>
      <c r="AC183" s="102">
        <f>$H183*'Base Data'!AC183</f>
        <v>0</v>
      </c>
      <c r="AD183" s="102">
        <f>$H183*'Base Data'!AD183</f>
        <v>0</v>
      </c>
      <c r="AE183" s="102">
        <f>$H183*'Base Data'!AE183</f>
        <v>0</v>
      </c>
      <c r="AF183" s="102">
        <f>$H183*'Base Data'!AF183</f>
        <v>0</v>
      </c>
      <c r="AG183" s="102">
        <f>$H183*'Base Data'!AG183</f>
        <v>0</v>
      </c>
      <c r="AH183" s="102">
        <f>$H183*'Base Data'!AH183</f>
        <v>0</v>
      </c>
      <c r="AI183" s="102">
        <f>$H183*'Base Data'!AI183</f>
        <v>0</v>
      </c>
      <c r="AJ183" s="102">
        <f>$H183*'Base Data'!AJ183</f>
        <v>0</v>
      </c>
      <c r="AK183" s="102">
        <f>$H183*'Base Data'!AK183</f>
        <v>0</v>
      </c>
      <c r="AL183" s="102">
        <f>$H183*'Base Data'!AL183</f>
        <v>0</v>
      </c>
      <c r="AM183" s="102">
        <f>$H183*'Base Data'!AM183</f>
        <v>0</v>
      </c>
      <c r="AN183" s="102">
        <f>$H183*'Base Data'!AN183</f>
        <v>0</v>
      </c>
      <c r="AO183" s="102">
        <f>$H183*'Base Data'!AO183</f>
        <v>0</v>
      </c>
      <c r="AP183" s="102">
        <f>$H183*'Base Data'!AP183</f>
        <v>0</v>
      </c>
      <c r="AQ183" s="102">
        <f>$H183*'Base Data'!AQ183</f>
        <v>0</v>
      </c>
      <c r="AR183" s="102">
        <f>$H183*'Base Data'!AR183</f>
        <v>0</v>
      </c>
      <c r="AS183" s="102">
        <f>$H183*'Base Data'!AS183</f>
        <v>0</v>
      </c>
      <c r="AT183" s="102">
        <f>$H183*'Base Data'!AT183</f>
        <v>0</v>
      </c>
      <c r="AU183" s="102">
        <f>$H183*'Base Data'!AU183</f>
        <v>0</v>
      </c>
      <c r="AV183" s="102">
        <f>$H183*'Base Data'!AV183</f>
        <v>0</v>
      </c>
      <c r="AW183" s="102">
        <f>$H183*'Base Data'!AW183</f>
        <v>0</v>
      </c>
      <c r="AX183" s="102">
        <f>$H183*'Base Data'!AX183</f>
        <v>0</v>
      </c>
      <c r="AY183" s="102">
        <f>$H183*'Base Data'!AY183</f>
        <v>0</v>
      </c>
      <c r="AZ183" s="102">
        <f>$H183*'Base Data'!AZ183</f>
        <v>0</v>
      </c>
      <c r="BA183" s="102">
        <f>$H183*'Base Data'!BA183</f>
        <v>0</v>
      </c>
      <c r="BB183" s="102">
        <f>$H183*'Base Data'!BB183</f>
        <v>0</v>
      </c>
      <c r="BC183" s="102">
        <f>$H183*'Base Data'!BC183</f>
        <v>0</v>
      </c>
      <c r="BD183" s="102">
        <f>$H183*'Base Data'!BD183</f>
        <v>0</v>
      </c>
      <c r="BE183" s="102">
        <f>$H183*'Base Data'!BE183</f>
        <v>0</v>
      </c>
      <c r="BF183" s="102">
        <f>$H183*'Base Data'!BF183</f>
        <v>0</v>
      </c>
      <c r="BG183" s="102">
        <f>$H183*'Base Data'!BG183</f>
        <v>0</v>
      </c>
      <c r="BH183" s="102">
        <f>$H183*'Base Data'!BH183</f>
        <v>0</v>
      </c>
      <c r="BI183" s="102">
        <f>$H183*'Base Data'!BI183</f>
        <v>0</v>
      </c>
      <c r="BJ183" s="102">
        <f>$H183*'Base Data'!BJ183</f>
        <v>0</v>
      </c>
      <c r="BK183" s="102">
        <f>$H183*'Base Data'!BK183</f>
        <v>0</v>
      </c>
      <c r="BL183" s="102">
        <f>$H183*'Base Data'!BL183</f>
        <v>0</v>
      </c>
      <c r="BM183" s="102">
        <f>$H183*'Base Data'!BM183</f>
        <v>0</v>
      </c>
      <c r="BN183" s="102">
        <f>$H183*'Base Data'!BN183</f>
        <v>0</v>
      </c>
      <c r="BO183" s="102">
        <f>$H183*'Base Data'!BO183</f>
        <v>0</v>
      </c>
      <c r="BP183" s="102">
        <f>$H183*'Base Data'!BP183</f>
        <v>0</v>
      </c>
      <c r="BQ183" s="102">
        <f>$H183*'Base Data'!BQ183</f>
        <v>0</v>
      </c>
      <c r="BR183" s="102">
        <f>$H183*'Base Data'!BR183</f>
        <v>0</v>
      </c>
      <c r="BS183" s="102">
        <f>$H183*'Base Data'!BS183</f>
        <v>0</v>
      </c>
      <c r="BT183" s="102">
        <f>$H183*'Base Data'!BT183</f>
        <v>0</v>
      </c>
      <c r="BU183" s="102">
        <f>$H183*'Base Data'!BU183</f>
        <v>0</v>
      </c>
      <c r="BV183" s="102">
        <f>$H183*'Base Data'!BV183</f>
        <v>0</v>
      </c>
      <c r="BW183" s="102">
        <f>$H183*'Base Data'!BW183</f>
        <v>0</v>
      </c>
      <c r="BX183" s="102">
        <f>$H183*'Base Data'!BX183</f>
        <v>0</v>
      </c>
      <c r="BY183" s="102">
        <f>$H183*'Base Data'!BY183</f>
        <v>0</v>
      </c>
      <c r="BZ183" s="102">
        <f>$H183*'Base Data'!BZ183</f>
        <v>0</v>
      </c>
      <c r="CA183" s="102">
        <f>$H183*'Base Data'!CA183</f>
        <v>0</v>
      </c>
      <c r="CB183" s="102">
        <f>$H183*'Base Data'!CB183</f>
        <v>0</v>
      </c>
      <c r="CC183" s="102">
        <f>$H183*'Base Data'!CC183</f>
        <v>0</v>
      </c>
      <c r="CD183" s="102">
        <f>$H183*'Base Data'!CD183</f>
        <v>0</v>
      </c>
      <c r="CE183" s="102">
        <f>$H183*'Base Data'!CE183</f>
        <v>0</v>
      </c>
      <c r="CF183" s="102">
        <f>$H183*'Base Data'!CF183</f>
        <v>0</v>
      </c>
      <c r="CG183" s="102">
        <f>$H183*'Base Data'!CG183</f>
        <v>0</v>
      </c>
      <c r="CH183" s="102">
        <f>$H183*'Base Data'!CH183</f>
        <v>0</v>
      </c>
      <c r="CI183" s="102">
        <f>$H183*'Base Data'!CI183</f>
        <v>0</v>
      </c>
      <c r="CJ183" s="102">
        <f>$H183*'Base Data'!CJ183</f>
        <v>0</v>
      </c>
      <c r="CK183" s="102">
        <f>$H183*'Base Data'!CK183</f>
        <v>0</v>
      </c>
      <c r="CL183" s="102">
        <f>$H183*'Base Data'!CL183</f>
        <v>0</v>
      </c>
      <c r="CM183" s="102">
        <f>$H183*'Base Data'!CM183</f>
        <v>0</v>
      </c>
      <c r="CN183" s="102">
        <f>$H183*'Base Data'!CN183</f>
        <v>0</v>
      </c>
      <c r="CO183" s="102">
        <f>$H183*'Base Data'!CO183</f>
        <v>0</v>
      </c>
      <c r="CP183" s="102">
        <f>$H183*'Base Data'!CP183</f>
        <v>0</v>
      </c>
      <c r="CQ183" s="102">
        <f>$H183*'Base Data'!CQ183</f>
        <v>0</v>
      </c>
      <c r="CR183" s="102">
        <f>$H183*'Base Data'!CR183</f>
        <v>0</v>
      </c>
      <c r="CS183" s="102">
        <f>$H183*'Base Data'!CS183</f>
        <v>0</v>
      </c>
      <c r="CT183" s="102">
        <f>$H183*'Base Data'!CT183</f>
        <v>0</v>
      </c>
      <c r="CU183" s="102">
        <f>$H183*'Base Data'!CU183</f>
        <v>0</v>
      </c>
      <c r="CV183" s="102">
        <f>$H183*'Base Data'!CV183</f>
        <v>0</v>
      </c>
      <c r="CW183" s="102">
        <f>$H183*'Base Data'!CW183</f>
        <v>0</v>
      </c>
      <c r="CX183" s="102">
        <f>$H183*'Base Data'!CX183</f>
        <v>0</v>
      </c>
      <c r="CY183" s="102">
        <f>$H183*'Base Data'!CY183</f>
        <v>0</v>
      </c>
      <c r="CZ183" s="102">
        <f>$H183*'Base Data'!CZ183</f>
        <v>0</v>
      </c>
      <c r="DA183" s="102">
        <f>$H183*'Base Data'!DA183</f>
        <v>0</v>
      </c>
      <c r="DB183" s="102">
        <f>$H183*'Base Data'!DB183</f>
        <v>0</v>
      </c>
      <c r="DC183" s="102">
        <f>$H183*'Base Data'!DC183</f>
        <v>0</v>
      </c>
      <c r="DD183" s="102">
        <f>$H183*'Base Data'!DD183</f>
        <v>0</v>
      </c>
      <c r="DE183" s="102">
        <f>$H183*'Base Data'!DE183</f>
        <v>0</v>
      </c>
      <c r="DF183" s="102">
        <f>$H183*'Base Data'!DF183</f>
        <v>0</v>
      </c>
      <c r="DG183" s="102">
        <f>$H183*'Base Data'!DG183</f>
        <v>0</v>
      </c>
      <c r="DH183" s="102">
        <f>$H183*'Base Data'!DH183</f>
        <v>0</v>
      </c>
      <c r="DI183" s="102">
        <f>$H183*'Base Data'!DI183</f>
        <v>0</v>
      </c>
      <c r="DJ183" s="102">
        <f>$H183*'Base Data'!DJ183</f>
        <v>0</v>
      </c>
      <c r="DK183" s="102">
        <f>$H183*'Base Data'!DK183</f>
        <v>0</v>
      </c>
      <c r="DL183" s="542">
        <f>$H183*'Base Data'!DL183</f>
        <v>0</v>
      </c>
    </row>
    <row r="184" spans="1:129" s="206" customFormat="1" ht="19.899999999999999" customHeight="1">
      <c r="A184" s="207">
        <f>'LCR Weights'!N184</f>
        <v>0</v>
      </c>
      <c r="B184" s="207"/>
      <c r="C184" s="73"/>
      <c r="D184" s="795" t="s">
        <v>286</v>
      </c>
      <c r="E184" s="793" t="s">
        <v>287</v>
      </c>
      <c r="F184" s="231" t="s">
        <v>621</v>
      </c>
      <c r="G184" s="810">
        <f>'LCR Weights'!M184</f>
        <v>0</v>
      </c>
      <c r="H184" s="810">
        <f>IF(Metrics!$I$7="Reported weights",'LCR Weights'!H184,'LCR Weights'!K184)</f>
        <v>0</v>
      </c>
      <c r="I184" s="541">
        <f>SUM(I185:I188)</f>
        <v>0</v>
      </c>
      <c r="J184" s="102">
        <f t="shared" ref="J184" si="491">SUM(J185:J188)</f>
        <v>0</v>
      </c>
      <c r="K184" s="102">
        <f t="shared" ref="K184:BU184" si="492">SUM(K185:K188)</f>
        <v>0</v>
      </c>
      <c r="L184" s="102">
        <f t="shared" si="492"/>
        <v>0</v>
      </c>
      <c r="M184" s="102">
        <f t="shared" si="492"/>
        <v>0</v>
      </c>
      <c r="N184" s="102">
        <f t="shared" si="492"/>
        <v>0</v>
      </c>
      <c r="O184" s="102">
        <f t="shared" si="492"/>
        <v>0</v>
      </c>
      <c r="P184" s="102">
        <f t="shared" si="492"/>
        <v>0</v>
      </c>
      <c r="Q184" s="102">
        <f t="shared" si="492"/>
        <v>0</v>
      </c>
      <c r="R184" s="102">
        <f t="shared" si="492"/>
        <v>0</v>
      </c>
      <c r="S184" s="102">
        <f t="shared" si="492"/>
        <v>0</v>
      </c>
      <c r="T184" s="102">
        <f t="shared" si="492"/>
        <v>0</v>
      </c>
      <c r="U184" s="102">
        <f t="shared" si="492"/>
        <v>0</v>
      </c>
      <c r="V184" s="102">
        <f t="shared" si="492"/>
        <v>0</v>
      </c>
      <c r="W184" s="102">
        <f t="shared" si="492"/>
        <v>0</v>
      </c>
      <c r="X184" s="102">
        <f t="shared" si="492"/>
        <v>0</v>
      </c>
      <c r="Y184" s="102">
        <f t="shared" si="492"/>
        <v>0</v>
      </c>
      <c r="Z184" s="102">
        <f t="shared" si="492"/>
        <v>0</v>
      </c>
      <c r="AA184" s="102">
        <f t="shared" si="492"/>
        <v>0</v>
      </c>
      <c r="AB184" s="102">
        <f t="shared" si="492"/>
        <v>0</v>
      </c>
      <c r="AC184" s="102">
        <f t="shared" si="492"/>
        <v>0</v>
      </c>
      <c r="AD184" s="102">
        <f t="shared" si="492"/>
        <v>0</v>
      </c>
      <c r="AE184" s="102">
        <f t="shared" si="492"/>
        <v>0</v>
      </c>
      <c r="AF184" s="102">
        <f t="shared" si="492"/>
        <v>0</v>
      </c>
      <c r="AG184" s="102">
        <f t="shared" si="492"/>
        <v>0</v>
      </c>
      <c r="AH184" s="102">
        <f t="shared" si="492"/>
        <v>0</v>
      </c>
      <c r="AI184" s="102">
        <f t="shared" si="492"/>
        <v>0</v>
      </c>
      <c r="AJ184" s="102">
        <f t="shared" si="492"/>
        <v>0</v>
      </c>
      <c r="AK184" s="102">
        <f t="shared" si="492"/>
        <v>0</v>
      </c>
      <c r="AL184" s="102">
        <f t="shared" si="492"/>
        <v>0</v>
      </c>
      <c r="AM184" s="102">
        <f t="shared" si="492"/>
        <v>0</v>
      </c>
      <c r="AN184" s="102">
        <f t="shared" si="492"/>
        <v>0</v>
      </c>
      <c r="AO184" s="102">
        <f t="shared" si="492"/>
        <v>0</v>
      </c>
      <c r="AP184" s="102">
        <f t="shared" si="492"/>
        <v>0</v>
      </c>
      <c r="AQ184" s="102">
        <f t="shared" si="492"/>
        <v>0</v>
      </c>
      <c r="AR184" s="102">
        <f t="shared" si="492"/>
        <v>0</v>
      </c>
      <c r="AS184" s="102">
        <f t="shared" si="492"/>
        <v>0</v>
      </c>
      <c r="AT184" s="102">
        <f t="shared" si="492"/>
        <v>0</v>
      </c>
      <c r="AU184" s="102">
        <f t="shared" si="492"/>
        <v>0</v>
      </c>
      <c r="AV184" s="102">
        <f t="shared" si="492"/>
        <v>0</v>
      </c>
      <c r="AW184" s="102">
        <f t="shared" si="492"/>
        <v>0</v>
      </c>
      <c r="AX184" s="102">
        <f t="shared" si="492"/>
        <v>0</v>
      </c>
      <c r="AY184" s="102">
        <f t="shared" si="492"/>
        <v>0</v>
      </c>
      <c r="AZ184" s="102">
        <f t="shared" si="492"/>
        <v>0</v>
      </c>
      <c r="BA184" s="102">
        <f t="shared" si="492"/>
        <v>0</v>
      </c>
      <c r="BB184" s="102">
        <f t="shared" si="492"/>
        <v>0</v>
      </c>
      <c r="BC184" s="102">
        <f t="shared" si="492"/>
        <v>0</v>
      </c>
      <c r="BD184" s="102">
        <f t="shared" si="492"/>
        <v>0</v>
      </c>
      <c r="BE184" s="102">
        <f t="shared" si="492"/>
        <v>0</v>
      </c>
      <c r="BF184" s="102">
        <f t="shared" si="492"/>
        <v>0</v>
      </c>
      <c r="BG184" s="102">
        <f t="shared" si="492"/>
        <v>0</v>
      </c>
      <c r="BH184" s="102">
        <f t="shared" si="492"/>
        <v>0</v>
      </c>
      <c r="BI184" s="102">
        <f t="shared" si="492"/>
        <v>0</v>
      </c>
      <c r="BJ184" s="102">
        <f t="shared" si="492"/>
        <v>0</v>
      </c>
      <c r="BK184" s="102">
        <f t="shared" si="492"/>
        <v>0</v>
      </c>
      <c r="BL184" s="102">
        <f t="shared" si="492"/>
        <v>0</v>
      </c>
      <c r="BM184" s="102">
        <f t="shared" si="492"/>
        <v>0</v>
      </c>
      <c r="BN184" s="102">
        <f t="shared" si="492"/>
        <v>0</v>
      </c>
      <c r="BO184" s="102">
        <f t="shared" si="492"/>
        <v>0</v>
      </c>
      <c r="BP184" s="102">
        <f t="shared" si="492"/>
        <v>0</v>
      </c>
      <c r="BQ184" s="102">
        <f t="shared" si="492"/>
        <v>0</v>
      </c>
      <c r="BR184" s="102">
        <f t="shared" si="492"/>
        <v>0</v>
      </c>
      <c r="BS184" s="102">
        <f t="shared" si="492"/>
        <v>0</v>
      </c>
      <c r="BT184" s="102">
        <f t="shared" si="492"/>
        <v>0</v>
      </c>
      <c r="BU184" s="102">
        <f t="shared" si="492"/>
        <v>0</v>
      </c>
      <c r="BV184" s="102">
        <f t="shared" ref="BV184:DL184" si="493">SUM(BV185:BV188)</f>
        <v>0</v>
      </c>
      <c r="BW184" s="102">
        <f t="shared" si="493"/>
        <v>0</v>
      </c>
      <c r="BX184" s="102">
        <f t="shared" si="493"/>
        <v>0</v>
      </c>
      <c r="BY184" s="102">
        <f t="shared" si="493"/>
        <v>0</v>
      </c>
      <c r="BZ184" s="102">
        <f t="shared" si="493"/>
        <v>0</v>
      </c>
      <c r="CA184" s="102">
        <f t="shared" si="493"/>
        <v>0</v>
      </c>
      <c r="CB184" s="102">
        <f t="shared" si="493"/>
        <v>0</v>
      </c>
      <c r="CC184" s="102">
        <f t="shared" si="493"/>
        <v>0</v>
      </c>
      <c r="CD184" s="102">
        <f t="shared" si="493"/>
        <v>0</v>
      </c>
      <c r="CE184" s="102">
        <f t="shared" si="493"/>
        <v>0</v>
      </c>
      <c r="CF184" s="102">
        <f t="shared" si="493"/>
        <v>0</v>
      </c>
      <c r="CG184" s="102">
        <f t="shared" si="493"/>
        <v>0</v>
      </c>
      <c r="CH184" s="102">
        <f t="shared" si="493"/>
        <v>0</v>
      </c>
      <c r="CI184" s="102">
        <f t="shared" si="493"/>
        <v>0</v>
      </c>
      <c r="CJ184" s="102">
        <f t="shared" si="493"/>
        <v>0</v>
      </c>
      <c r="CK184" s="102">
        <f t="shared" si="493"/>
        <v>0</v>
      </c>
      <c r="CL184" s="102">
        <f t="shared" si="493"/>
        <v>0</v>
      </c>
      <c r="CM184" s="102">
        <f t="shared" si="493"/>
        <v>0</v>
      </c>
      <c r="CN184" s="102">
        <f t="shared" si="493"/>
        <v>0</v>
      </c>
      <c r="CO184" s="102">
        <f t="shared" si="493"/>
        <v>0</v>
      </c>
      <c r="CP184" s="102">
        <f t="shared" si="493"/>
        <v>0</v>
      </c>
      <c r="CQ184" s="102">
        <f t="shared" si="493"/>
        <v>0</v>
      </c>
      <c r="CR184" s="102">
        <f t="shared" si="493"/>
        <v>0</v>
      </c>
      <c r="CS184" s="102">
        <f t="shared" si="493"/>
        <v>0</v>
      </c>
      <c r="CT184" s="102">
        <f t="shared" si="493"/>
        <v>0</v>
      </c>
      <c r="CU184" s="102">
        <f t="shared" si="493"/>
        <v>0</v>
      </c>
      <c r="CV184" s="102">
        <f t="shared" si="493"/>
        <v>0</v>
      </c>
      <c r="CW184" s="102">
        <f t="shared" si="493"/>
        <v>0</v>
      </c>
      <c r="CX184" s="102">
        <f t="shared" si="493"/>
        <v>0</v>
      </c>
      <c r="CY184" s="102">
        <f t="shared" si="493"/>
        <v>0</v>
      </c>
      <c r="CZ184" s="102">
        <f t="shared" si="493"/>
        <v>0</v>
      </c>
      <c r="DA184" s="102">
        <f t="shared" si="493"/>
        <v>0</v>
      </c>
      <c r="DB184" s="102">
        <f t="shared" si="493"/>
        <v>0</v>
      </c>
      <c r="DC184" s="102">
        <f t="shared" si="493"/>
        <v>0</v>
      </c>
      <c r="DD184" s="102">
        <f t="shared" si="493"/>
        <v>0</v>
      </c>
      <c r="DE184" s="102">
        <f t="shared" si="493"/>
        <v>0</v>
      </c>
      <c r="DF184" s="102">
        <f t="shared" si="493"/>
        <v>0</v>
      </c>
      <c r="DG184" s="102">
        <f t="shared" si="493"/>
        <v>0</v>
      </c>
      <c r="DH184" s="102">
        <f t="shared" si="493"/>
        <v>0</v>
      </c>
      <c r="DI184" s="102">
        <f t="shared" si="493"/>
        <v>0</v>
      </c>
      <c r="DJ184" s="102">
        <f t="shared" si="493"/>
        <v>0</v>
      </c>
      <c r="DK184" s="102">
        <f t="shared" si="493"/>
        <v>0</v>
      </c>
      <c r="DL184" s="542">
        <f t="shared" si="493"/>
        <v>0</v>
      </c>
    </row>
    <row r="185" spans="1:129" s="267" customFormat="1" ht="19.899999999999999" customHeight="1">
      <c r="A185" s="207">
        <f>'LCR Weights'!N185</f>
        <v>0</v>
      </c>
      <c r="B185" s="207"/>
      <c r="C185" s="73"/>
      <c r="D185" s="795"/>
      <c r="E185" s="798"/>
      <c r="F185" s="231" t="s">
        <v>1147</v>
      </c>
      <c r="G185" s="811">
        <f>'LCR Weights'!M185</f>
        <v>0</v>
      </c>
      <c r="H185" s="811">
        <f>IF(Metrics!$I$7="Reported weights",'LCR Weights'!H185,'LCR Weights'!K185)</f>
        <v>0</v>
      </c>
      <c r="I185" s="541">
        <f>$H185*'Base Data'!I185</f>
        <v>0</v>
      </c>
      <c r="J185" s="102">
        <f>$H185*'Base Data'!J185</f>
        <v>0</v>
      </c>
      <c r="K185" s="102">
        <f>$H185*'Base Data'!K185</f>
        <v>0</v>
      </c>
      <c r="L185" s="102">
        <f>$H185*'Base Data'!L185</f>
        <v>0</v>
      </c>
      <c r="M185" s="102">
        <f>$H185*'Base Data'!M185</f>
        <v>0</v>
      </c>
      <c r="N185" s="102">
        <f>$H185*'Base Data'!N185</f>
        <v>0</v>
      </c>
      <c r="O185" s="102">
        <f>$H185*'Base Data'!O185</f>
        <v>0</v>
      </c>
      <c r="P185" s="102">
        <f>$H185*'Base Data'!P185</f>
        <v>0</v>
      </c>
      <c r="Q185" s="102">
        <f>$H185*'Base Data'!Q185</f>
        <v>0</v>
      </c>
      <c r="R185" s="102">
        <f>$H185*'Base Data'!R185</f>
        <v>0</v>
      </c>
      <c r="S185" s="102">
        <f>$H185*'Base Data'!S185</f>
        <v>0</v>
      </c>
      <c r="T185" s="102">
        <f>$H185*'Base Data'!T185</f>
        <v>0</v>
      </c>
      <c r="U185" s="102">
        <f>$H185*'Base Data'!U185</f>
        <v>0</v>
      </c>
      <c r="V185" s="102">
        <f>$H185*'Base Data'!V185</f>
        <v>0</v>
      </c>
      <c r="W185" s="102">
        <f>$H185*'Base Data'!W185</f>
        <v>0</v>
      </c>
      <c r="X185" s="102">
        <f>$H185*'Base Data'!X185</f>
        <v>0</v>
      </c>
      <c r="Y185" s="102">
        <f>$H185*'Base Data'!Y185</f>
        <v>0</v>
      </c>
      <c r="Z185" s="102">
        <f>$H185*'Base Data'!Z185</f>
        <v>0</v>
      </c>
      <c r="AA185" s="102">
        <f>$H185*'Base Data'!AA185</f>
        <v>0</v>
      </c>
      <c r="AB185" s="102">
        <f>$H185*'Base Data'!AB185</f>
        <v>0</v>
      </c>
      <c r="AC185" s="102">
        <f>$H185*'Base Data'!AC185</f>
        <v>0</v>
      </c>
      <c r="AD185" s="102">
        <f>$H185*'Base Data'!AD185</f>
        <v>0</v>
      </c>
      <c r="AE185" s="102">
        <f>$H185*'Base Data'!AE185</f>
        <v>0</v>
      </c>
      <c r="AF185" s="102">
        <f>$H185*'Base Data'!AF185</f>
        <v>0</v>
      </c>
      <c r="AG185" s="102">
        <f>$H185*'Base Data'!AG185</f>
        <v>0</v>
      </c>
      <c r="AH185" s="102">
        <f>$H185*'Base Data'!AH185</f>
        <v>0</v>
      </c>
      <c r="AI185" s="102">
        <f>$H185*'Base Data'!AI185</f>
        <v>0</v>
      </c>
      <c r="AJ185" s="102">
        <f>$H185*'Base Data'!AJ185</f>
        <v>0</v>
      </c>
      <c r="AK185" s="102">
        <f>$H185*'Base Data'!AK185</f>
        <v>0</v>
      </c>
      <c r="AL185" s="102">
        <f>$H185*'Base Data'!AL185</f>
        <v>0</v>
      </c>
      <c r="AM185" s="102">
        <f>$H185*'Base Data'!AM185</f>
        <v>0</v>
      </c>
      <c r="AN185" s="102">
        <f>$H185*'Base Data'!AN185</f>
        <v>0</v>
      </c>
      <c r="AO185" s="102">
        <f>$H185*'Base Data'!AO185</f>
        <v>0</v>
      </c>
      <c r="AP185" s="102">
        <f>$H185*'Base Data'!AP185</f>
        <v>0</v>
      </c>
      <c r="AQ185" s="102">
        <f>$H185*'Base Data'!AQ185</f>
        <v>0</v>
      </c>
      <c r="AR185" s="102">
        <f>$H185*'Base Data'!AR185</f>
        <v>0</v>
      </c>
      <c r="AS185" s="102">
        <f>$H185*'Base Data'!AS185</f>
        <v>0</v>
      </c>
      <c r="AT185" s="102">
        <f>$H185*'Base Data'!AT185</f>
        <v>0</v>
      </c>
      <c r="AU185" s="102">
        <f>$H185*'Base Data'!AU185</f>
        <v>0</v>
      </c>
      <c r="AV185" s="102">
        <f>$H185*'Base Data'!AV185</f>
        <v>0</v>
      </c>
      <c r="AW185" s="102">
        <f>$H185*'Base Data'!AW185</f>
        <v>0</v>
      </c>
      <c r="AX185" s="102">
        <f>$H185*'Base Data'!AX185</f>
        <v>0</v>
      </c>
      <c r="AY185" s="102">
        <f>$H185*'Base Data'!AY185</f>
        <v>0</v>
      </c>
      <c r="AZ185" s="102">
        <f>$H185*'Base Data'!AZ185</f>
        <v>0</v>
      </c>
      <c r="BA185" s="102">
        <f>$H185*'Base Data'!BA185</f>
        <v>0</v>
      </c>
      <c r="BB185" s="102">
        <f>$H185*'Base Data'!BB185</f>
        <v>0</v>
      </c>
      <c r="BC185" s="102">
        <f>$H185*'Base Data'!BC185</f>
        <v>0</v>
      </c>
      <c r="BD185" s="102">
        <f>$H185*'Base Data'!BD185</f>
        <v>0</v>
      </c>
      <c r="BE185" s="102">
        <f>$H185*'Base Data'!BE185</f>
        <v>0</v>
      </c>
      <c r="BF185" s="102">
        <f>$H185*'Base Data'!BF185</f>
        <v>0</v>
      </c>
      <c r="BG185" s="102">
        <f>$H185*'Base Data'!BG185</f>
        <v>0</v>
      </c>
      <c r="BH185" s="102">
        <f>$H185*'Base Data'!BH185</f>
        <v>0</v>
      </c>
      <c r="BI185" s="102">
        <f>$H185*'Base Data'!BI185</f>
        <v>0</v>
      </c>
      <c r="BJ185" s="102">
        <f>$H185*'Base Data'!BJ185</f>
        <v>0</v>
      </c>
      <c r="BK185" s="102">
        <f>$H185*'Base Data'!BK185</f>
        <v>0</v>
      </c>
      <c r="BL185" s="102">
        <f>$H185*'Base Data'!BL185</f>
        <v>0</v>
      </c>
      <c r="BM185" s="102">
        <f>$H185*'Base Data'!BM185</f>
        <v>0</v>
      </c>
      <c r="BN185" s="102">
        <f>$H185*'Base Data'!BN185</f>
        <v>0</v>
      </c>
      <c r="BO185" s="102">
        <f>$H185*'Base Data'!BO185</f>
        <v>0</v>
      </c>
      <c r="BP185" s="102">
        <f>$H185*'Base Data'!BP185</f>
        <v>0</v>
      </c>
      <c r="BQ185" s="102">
        <f>$H185*'Base Data'!BQ185</f>
        <v>0</v>
      </c>
      <c r="BR185" s="102">
        <f>$H185*'Base Data'!BR185</f>
        <v>0</v>
      </c>
      <c r="BS185" s="102">
        <f>$H185*'Base Data'!BS185</f>
        <v>0</v>
      </c>
      <c r="BT185" s="102">
        <f>$H185*'Base Data'!BT185</f>
        <v>0</v>
      </c>
      <c r="BU185" s="102">
        <f>$H185*'Base Data'!BU185</f>
        <v>0</v>
      </c>
      <c r="BV185" s="102">
        <f>$H185*'Base Data'!BV185</f>
        <v>0</v>
      </c>
      <c r="BW185" s="102">
        <f>$H185*'Base Data'!BW185</f>
        <v>0</v>
      </c>
      <c r="BX185" s="102">
        <f>$H185*'Base Data'!BX185</f>
        <v>0</v>
      </c>
      <c r="BY185" s="102">
        <f>$H185*'Base Data'!BY185</f>
        <v>0</v>
      </c>
      <c r="BZ185" s="102">
        <f>$H185*'Base Data'!BZ185</f>
        <v>0</v>
      </c>
      <c r="CA185" s="102">
        <f>$H185*'Base Data'!CA185</f>
        <v>0</v>
      </c>
      <c r="CB185" s="102">
        <f>$H185*'Base Data'!CB185</f>
        <v>0</v>
      </c>
      <c r="CC185" s="102">
        <f>$H185*'Base Data'!CC185</f>
        <v>0</v>
      </c>
      <c r="CD185" s="102">
        <f>$H185*'Base Data'!CD185</f>
        <v>0</v>
      </c>
      <c r="CE185" s="102">
        <f>$H185*'Base Data'!CE185</f>
        <v>0</v>
      </c>
      <c r="CF185" s="102">
        <f>$H185*'Base Data'!CF185</f>
        <v>0</v>
      </c>
      <c r="CG185" s="102">
        <f>$H185*'Base Data'!CG185</f>
        <v>0</v>
      </c>
      <c r="CH185" s="102">
        <f>$H185*'Base Data'!CH185</f>
        <v>0</v>
      </c>
      <c r="CI185" s="102">
        <f>$H185*'Base Data'!CI185</f>
        <v>0</v>
      </c>
      <c r="CJ185" s="102">
        <f>$H185*'Base Data'!CJ185</f>
        <v>0</v>
      </c>
      <c r="CK185" s="102">
        <f>$H185*'Base Data'!CK185</f>
        <v>0</v>
      </c>
      <c r="CL185" s="102">
        <f>$H185*'Base Data'!CL185</f>
        <v>0</v>
      </c>
      <c r="CM185" s="102">
        <f>$H185*'Base Data'!CM185</f>
        <v>0</v>
      </c>
      <c r="CN185" s="102">
        <f>$H185*'Base Data'!CN185</f>
        <v>0</v>
      </c>
      <c r="CO185" s="102">
        <f>$H185*'Base Data'!CO185</f>
        <v>0</v>
      </c>
      <c r="CP185" s="102">
        <f>$H185*'Base Data'!CP185</f>
        <v>0</v>
      </c>
      <c r="CQ185" s="102">
        <f>$H185*'Base Data'!CQ185</f>
        <v>0</v>
      </c>
      <c r="CR185" s="102">
        <f>$H185*'Base Data'!CR185</f>
        <v>0</v>
      </c>
      <c r="CS185" s="102">
        <f>$H185*'Base Data'!CS185</f>
        <v>0</v>
      </c>
      <c r="CT185" s="102">
        <f>$H185*'Base Data'!CT185</f>
        <v>0</v>
      </c>
      <c r="CU185" s="102">
        <f>$H185*'Base Data'!CU185</f>
        <v>0</v>
      </c>
      <c r="CV185" s="102">
        <f>$H185*'Base Data'!CV185</f>
        <v>0</v>
      </c>
      <c r="CW185" s="102">
        <f>$H185*'Base Data'!CW185</f>
        <v>0</v>
      </c>
      <c r="CX185" s="102">
        <f>$H185*'Base Data'!CX185</f>
        <v>0</v>
      </c>
      <c r="CY185" s="102">
        <f>$H185*'Base Data'!CY185</f>
        <v>0</v>
      </c>
      <c r="CZ185" s="102">
        <f>$H185*'Base Data'!CZ185</f>
        <v>0</v>
      </c>
      <c r="DA185" s="102">
        <f>$H185*'Base Data'!DA185</f>
        <v>0</v>
      </c>
      <c r="DB185" s="102">
        <f>$H185*'Base Data'!DB185</f>
        <v>0</v>
      </c>
      <c r="DC185" s="102">
        <f>$H185*'Base Data'!DC185</f>
        <v>0</v>
      </c>
      <c r="DD185" s="102">
        <f>$H185*'Base Data'!DD185</f>
        <v>0</v>
      </c>
      <c r="DE185" s="102">
        <f>$H185*'Base Data'!DE185</f>
        <v>0</v>
      </c>
      <c r="DF185" s="102">
        <f>$H185*'Base Data'!DF185</f>
        <v>0</v>
      </c>
      <c r="DG185" s="102">
        <f>$H185*'Base Data'!DG185</f>
        <v>0</v>
      </c>
      <c r="DH185" s="102">
        <f>$H185*'Base Data'!DH185</f>
        <v>0</v>
      </c>
      <c r="DI185" s="102">
        <f>$H185*'Base Data'!DI185</f>
        <v>0</v>
      </c>
      <c r="DJ185" s="102">
        <f>$H185*'Base Data'!DJ185</f>
        <v>0</v>
      </c>
      <c r="DK185" s="102">
        <f>$H185*'Base Data'!DK185</f>
        <v>0</v>
      </c>
      <c r="DL185" s="542">
        <f>$H185*'Base Data'!DL185</f>
        <v>0</v>
      </c>
    </row>
    <row r="186" spans="1:129" s="269" customFormat="1" ht="20.45" customHeight="1">
      <c r="A186" s="207">
        <f>'LCR Weights'!N186</f>
        <v>0</v>
      </c>
      <c r="B186" s="207"/>
      <c r="C186" s="73"/>
      <c r="D186" s="795" t="s">
        <v>622</v>
      </c>
      <c r="E186" s="798" t="s">
        <v>811</v>
      </c>
      <c r="F186" s="231" t="s">
        <v>949</v>
      </c>
      <c r="G186" s="811">
        <f>'LCR Weights'!M186</f>
        <v>1</v>
      </c>
      <c r="H186" s="811">
        <f>IF(Metrics!$I$7="Reported weights",'LCR Weights'!H186,'LCR Weights'!K186)</f>
        <v>1</v>
      </c>
      <c r="I186" s="541">
        <f>$H186*'Base Data'!I186</f>
        <v>0</v>
      </c>
      <c r="J186" s="102">
        <f>$H186*'Base Data'!J186</f>
        <v>0</v>
      </c>
      <c r="K186" s="102">
        <f>$H186*'Base Data'!K186</f>
        <v>0</v>
      </c>
      <c r="L186" s="102">
        <f>$H186*'Base Data'!L186</f>
        <v>0</v>
      </c>
      <c r="M186" s="102">
        <f>$H186*'Base Data'!M186</f>
        <v>0</v>
      </c>
      <c r="N186" s="102">
        <f>$H186*'Base Data'!N186</f>
        <v>0</v>
      </c>
      <c r="O186" s="102">
        <f>$H186*'Base Data'!O186</f>
        <v>0</v>
      </c>
      <c r="P186" s="102">
        <f>$H186*'Base Data'!P186</f>
        <v>0</v>
      </c>
      <c r="Q186" s="102">
        <f>$H186*'Base Data'!Q186</f>
        <v>0</v>
      </c>
      <c r="R186" s="102">
        <f>$H186*'Base Data'!R186</f>
        <v>0</v>
      </c>
      <c r="S186" s="102">
        <f>$H186*'Base Data'!S186</f>
        <v>0</v>
      </c>
      <c r="T186" s="102">
        <f>$H186*'Base Data'!T186</f>
        <v>0</v>
      </c>
      <c r="U186" s="102">
        <f>$H186*'Base Data'!U186</f>
        <v>0</v>
      </c>
      <c r="V186" s="102">
        <f>$H186*'Base Data'!V186</f>
        <v>0</v>
      </c>
      <c r="W186" s="102">
        <f>$H186*'Base Data'!W186</f>
        <v>0</v>
      </c>
      <c r="X186" s="102">
        <f>$H186*'Base Data'!X186</f>
        <v>0</v>
      </c>
      <c r="Y186" s="102">
        <f>$H186*'Base Data'!Y186</f>
        <v>0</v>
      </c>
      <c r="Z186" s="102">
        <f>$H186*'Base Data'!Z186</f>
        <v>0</v>
      </c>
      <c r="AA186" s="102">
        <f>$H186*'Base Data'!AA186</f>
        <v>0</v>
      </c>
      <c r="AB186" s="102">
        <f>$H186*'Base Data'!AB186</f>
        <v>0</v>
      </c>
      <c r="AC186" s="102">
        <f>$H186*'Base Data'!AC186</f>
        <v>0</v>
      </c>
      <c r="AD186" s="102">
        <f>$H186*'Base Data'!AD186</f>
        <v>0</v>
      </c>
      <c r="AE186" s="102">
        <f>$H186*'Base Data'!AE186</f>
        <v>0</v>
      </c>
      <c r="AF186" s="102">
        <f>$H186*'Base Data'!AF186</f>
        <v>0</v>
      </c>
      <c r="AG186" s="102">
        <f>$H186*'Base Data'!AG186</f>
        <v>0</v>
      </c>
      <c r="AH186" s="102">
        <f>$H186*'Base Data'!AH186</f>
        <v>0</v>
      </c>
      <c r="AI186" s="102">
        <f>$H186*'Base Data'!AI186</f>
        <v>0</v>
      </c>
      <c r="AJ186" s="102">
        <f>$H186*'Base Data'!AJ186</f>
        <v>0</v>
      </c>
      <c r="AK186" s="102">
        <f>$H186*'Base Data'!AK186</f>
        <v>0</v>
      </c>
      <c r="AL186" s="102">
        <f>$H186*'Base Data'!AL186</f>
        <v>0</v>
      </c>
      <c r="AM186" s="102">
        <f>$H186*'Base Data'!AM186</f>
        <v>0</v>
      </c>
      <c r="AN186" s="102">
        <f>$H186*'Base Data'!AN186</f>
        <v>0</v>
      </c>
      <c r="AO186" s="102">
        <f>$H186*'Base Data'!AO186</f>
        <v>0</v>
      </c>
      <c r="AP186" s="102">
        <f>$H186*'Base Data'!AP186</f>
        <v>0</v>
      </c>
      <c r="AQ186" s="102">
        <f>$H186*'Base Data'!AQ186</f>
        <v>0</v>
      </c>
      <c r="AR186" s="102">
        <f>$H186*'Base Data'!AR186</f>
        <v>0</v>
      </c>
      <c r="AS186" s="102">
        <f>$H186*'Base Data'!AS186</f>
        <v>0</v>
      </c>
      <c r="AT186" s="102">
        <f>$H186*'Base Data'!AT186</f>
        <v>0</v>
      </c>
      <c r="AU186" s="102">
        <f>$H186*'Base Data'!AU186</f>
        <v>0</v>
      </c>
      <c r="AV186" s="102">
        <f>$H186*'Base Data'!AV186</f>
        <v>0</v>
      </c>
      <c r="AW186" s="102">
        <f>$H186*'Base Data'!AW186</f>
        <v>0</v>
      </c>
      <c r="AX186" s="102">
        <f>$H186*'Base Data'!AX186</f>
        <v>0</v>
      </c>
      <c r="AY186" s="102">
        <f>$H186*'Base Data'!AY186</f>
        <v>0</v>
      </c>
      <c r="AZ186" s="102">
        <f>$H186*'Base Data'!AZ186</f>
        <v>0</v>
      </c>
      <c r="BA186" s="102">
        <f>$H186*'Base Data'!BA186</f>
        <v>0</v>
      </c>
      <c r="BB186" s="102">
        <f>$H186*'Base Data'!BB186</f>
        <v>0</v>
      </c>
      <c r="BC186" s="102">
        <f>$H186*'Base Data'!BC186</f>
        <v>0</v>
      </c>
      <c r="BD186" s="102">
        <f>$H186*'Base Data'!BD186</f>
        <v>0</v>
      </c>
      <c r="BE186" s="102">
        <f>$H186*'Base Data'!BE186</f>
        <v>0</v>
      </c>
      <c r="BF186" s="102">
        <f>$H186*'Base Data'!BF186</f>
        <v>0</v>
      </c>
      <c r="BG186" s="102">
        <f>$H186*'Base Data'!BG186</f>
        <v>0</v>
      </c>
      <c r="BH186" s="102">
        <f>$H186*'Base Data'!BH186</f>
        <v>0</v>
      </c>
      <c r="BI186" s="102">
        <f>$H186*'Base Data'!BI186</f>
        <v>0</v>
      </c>
      <c r="BJ186" s="102">
        <f>$H186*'Base Data'!BJ186</f>
        <v>0</v>
      </c>
      <c r="BK186" s="102">
        <f>$H186*'Base Data'!BK186</f>
        <v>0</v>
      </c>
      <c r="BL186" s="102">
        <f>$H186*'Base Data'!BL186</f>
        <v>0</v>
      </c>
      <c r="BM186" s="102">
        <f>$H186*'Base Data'!BM186</f>
        <v>0</v>
      </c>
      <c r="BN186" s="102">
        <f>$H186*'Base Data'!BN186</f>
        <v>0</v>
      </c>
      <c r="BO186" s="102">
        <f>$H186*'Base Data'!BO186</f>
        <v>0</v>
      </c>
      <c r="BP186" s="102">
        <f>$H186*'Base Data'!BP186</f>
        <v>0</v>
      </c>
      <c r="BQ186" s="102">
        <f>$H186*'Base Data'!BQ186</f>
        <v>0</v>
      </c>
      <c r="BR186" s="102">
        <f>$H186*'Base Data'!BR186</f>
        <v>0</v>
      </c>
      <c r="BS186" s="102">
        <f>$H186*'Base Data'!BS186</f>
        <v>0</v>
      </c>
      <c r="BT186" s="102">
        <f>$H186*'Base Data'!BT186</f>
        <v>0</v>
      </c>
      <c r="BU186" s="102">
        <f>$H186*'Base Data'!BU186</f>
        <v>0</v>
      </c>
      <c r="BV186" s="102">
        <f>$H186*'Base Data'!BV186</f>
        <v>0</v>
      </c>
      <c r="BW186" s="102">
        <f>$H186*'Base Data'!BW186</f>
        <v>0</v>
      </c>
      <c r="BX186" s="102">
        <f>$H186*'Base Data'!BX186</f>
        <v>0</v>
      </c>
      <c r="BY186" s="102">
        <f>$H186*'Base Data'!BY186</f>
        <v>0</v>
      </c>
      <c r="BZ186" s="102">
        <f>$H186*'Base Data'!BZ186</f>
        <v>0</v>
      </c>
      <c r="CA186" s="102">
        <f>$H186*'Base Data'!CA186</f>
        <v>0</v>
      </c>
      <c r="CB186" s="102">
        <f>$H186*'Base Data'!CB186</f>
        <v>0</v>
      </c>
      <c r="CC186" s="102">
        <f>$H186*'Base Data'!CC186</f>
        <v>0</v>
      </c>
      <c r="CD186" s="102">
        <f>$H186*'Base Data'!CD186</f>
        <v>0</v>
      </c>
      <c r="CE186" s="102">
        <f>$H186*'Base Data'!CE186</f>
        <v>0</v>
      </c>
      <c r="CF186" s="102">
        <f>$H186*'Base Data'!CF186</f>
        <v>0</v>
      </c>
      <c r="CG186" s="102">
        <f>$H186*'Base Data'!CG186</f>
        <v>0</v>
      </c>
      <c r="CH186" s="102">
        <f>$H186*'Base Data'!CH186</f>
        <v>0</v>
      </c>
      <c r="CI186" s="102">
        <f>$H186*'Base Data'!CI186</f>
        <v>0</v>
      </c>
      <c r="CJ186" s="102">
        <f>$H186*'Base Data'!CJ186</f>
        <v>0</v>
      </c>
      <c r="CK186" s="102">
        <f>$H186*'Base Data'!CK186</f>
        <v>0</v>
      </c>
      <c r="CL186" s="102">
        <f>$H186*'Base Data'!CL186</f>
        <v>0</v>
      </c>
      <c r="CM186" s="102">
        <f>$H186*'Base Data'!CM186</f>
        <v>0</v>
      </c>
      <c r="CN186" s="102">
        <f>$H186*'Base Data'!CN186</f>
        <v>0</v>
      </c>
      <c r="CO186" s="102">
        <f>$H186*'Base Data'!CO186</f>
        <v>0</v>
      </c>
      <c r="CP186" s="102">
        <f>$H186*'Base Data'!CP186</f>
        <v>0</v>
      </c>
      <c r="CQ186" s="102">
        <f>$H186*'Base Data'!CQ186</f>
        <v>0</v>
      </c>
      <c r="CR186" s="102">
        <f>$H186*'Base Data'!CR186</f>
        <v>0</v>
      </c>
      <c r="CS186" s="102">
        <f>$H186*'Base Data'!CS186</f>
        <v>0</v>
      </c>
      <c r="CT186" s="102">
        <f>$H186*'Base Data'!CT186</f>
        <v>0</v>
      </c>
      <c r="CU186" s="102">
        <f>$H186*'Base Data'!CU186</f>
        <v>0</v>
      </c>
      <c r="CV186" s="102">
        <f>$H186*'Base Data'!CV186</f>
        <v>0</v>
      </c>
      <c r="CW186" s="102">
        <f>$H186*'Base Data'!CW186</f>
        <v>0</v>
      </c>
      <c r="CX186" s="102">
        <f>$H186*'Base Data'!CX186</f>
        <v>0</v>
      </c>
      <c r="CY186" s="102">
        <f>$H186*'Base Data'!CY186</f>
        <v>0</v>
      </c>
      <c r="CZ186" s="102">
        <f>$H186*'Base Data'!CZ186</f>
        <v>0</v>
      </c>
      <c r="DA186" s="102">
        <f>$H186*'Base Data'!DA186</f>
        <v>0</v>
      </c>
      <c r="DB186" s="102">
        <f>$H186*'Base Data'!DB186</f>
        <v>0</v>
      </c>
      <c r="DC186" s="102">
        <f>$H186*'Base Data'!DC186</f>
        <v>0</v>
      </c>
      <c r="DD186" s="102">
        <f>$H186*'Base Data'!DD186</f>
        <v>0</v>
      </c>
      <c r="DE186" s="102">
        <f>$H186*'Base Data'!DE186</f>
        <v>0</v>
      </c>
      <c r="DF186" s="102">
        <f>$H186*'Base Data'!DF186</f>
        <v>0</v>
      </c>
      <c r="DG186" s="102">
        <f>$H186*'Base Data'!DG186</f>
        <v>0</v>
      </c>
      <c r="DH186" s="102">
        <f>$H186*'Base Data'!DH186</f>
        <v>0</v>
      </c>
      <c r="DI186" s="102">
        <f>$H186*'Base Data'!DI186</f>
        <v>0</v>
      </c>
      <c r="DJ186" s="102">
        <f>$H186*'Base Data'!DJ186</f>
        <v>0</v>
      </c>
      <c r="DK186" s="102">
        <f>$H186*'Base Data'!DK186</f>
        <v>0</v>
      </c>
      <c r="DL186" s="542">
        <f>$H186*'Base Data'!DL186</f>
        <v>0</v>
      </c>
    </row>
    <row r="187" spans="1:129" s="269" customFormat="1" ht="19.899999999999999" customHeight="1">
      <c r="A187" s="207">
        <f>'LCR Weights'!N187</f>
        <v>0</v>
      </c>
      <c r="B187" s="207"/>
      <c r="C187" s="73"/>
      <c r="D187" s="795"/>
      <c r="E187" s="798"/>
      <c r="F187" s="231" t="s">
        <v>1148</v>
      </c>
      <c r="G187" s="811">
        <f>'LCR Weights'!M187</f>
        <v>0</v>
      </c>
      <c r="H187" s="811">
        <f>IF(Metrics!$I$7="Reported weights",'LCR Weights'!H187,'LCR Weights'!K187)</f>
        <v>0</v>
      </c>
      <c r="I187" s="541">
        <f>$H187*'Base Data'!I187</f>
        <v>0</v>
      </c>
      <c r="J187" s="102">
        <f>$H187*'Base Data'!J187</f>
        <v>0</v>
      </c>
      <c r="K187" s="102">
        <f>$H187*'Base Data'!K187</f>
        <v>0</v>
      </c>
      <c r="L187" s="102">
        <f>$H187*'Base Data'!L187</f>
        <v>0</v>
      </c>
      <c r="M187" s="102">
        <f>$H187*'Base Data'!M187</f>
        <v>0</v>
      </c>
      <c r="N187" s="102">
        <f>$H187*'Base Data'!N187</f>
        <v>0</v>
      </c>
      <c r="O187" s="102">
        <f>$H187*'Base Data'!O187</f>
        <v>0</v>
      </c>
      <c r="P187" s="102">
        <f>$H187*'Base Data'!P187</f>
        <v>0</v>
      </c>
      <c r="Q187" s="102">
        <f>$H187*'Base Data'!Q187</f>
        <v>0</v>
      </c>
      <c r="R187" s="102">
        <f>$H187*'Base Data'!R187</f>
        <v>0</v>
      </c>
      <c r="S187" s="102">
        <f>$H187*'Base Data'!S187</f>
        <v>0</v>
      </c>
      <c r="T187" s="102">
        <f>$H187*'Base Data'!T187</f>
        <v>0</v>
      </c>
      <c r="U187" s="102">
        <f>$H187*'Base Data'!U187</f>
        <v>0</v>
      </c>
      <c r="V187" s="102">
        <f>$H187*'Base Data'!V187</f>
        <v>0</v>
      </c>
      <c r="W187" s="102">
        <f>$H187*'Base Data'!W187</f>
        <v>0</v>
      </c>
      <c r="X187" s="102">
        <f>$H187*'Base Data'!X187</f>
        <v>0</v>
      </c>
      <c r="Y187" s="102">
        <f>$H187*'Base Data'!Y187</f>
        <v>0</v>
      </c>
      <c r="Z187" s="102">
        <f>$H187*'Base Data'!Z187</f>
        <v>0</v>
      </c>
      <c r="AA187" s="102">
        <f>$H187*'Base Data'!AA187</f>
        <v>0</v>
      </c>
      <c r="AB187" s="102">
        <f>$H187*'Base Data'!AB187</f>
        <v>0</v>
      </c>
      <c r="AC187" s="102">
        <f>$H187*'Base Data'!AC187</f>
        <v>0</v>
      </c>
      <c r="AD187" s="102">
        <f>$H187*'Base Data'!AD187</f>
        <v>0</v>
      </c>
      <c r="AE187" s="102">
        <f>$H187*'Base Data'!AE187</f>
        <v>0</v>
      </c>
      <c r="AF187" s="102">
        <f>$H187*'Base Data'!AF187</f>
        <v>0</v>
      </c>
      <c r="AG187" s="102">
        <f>$H187*'Base Data'!AG187</f>
        <v>0</v>
      </c>
      <c r="AH187" s="102">
        <f>$H187*'Base Data'!AH187</f>
        <v>0</v>
      </c>
      <c r="AI187" s="102">
        <f>$H187*'Base Data'!AI187</f>
        <v>0</v>
      </c>
      <c r="AJ187" s="102">
        <f>$H187*'Base Data'!AJ187</f>
        <v>0</v>
      </c>
      <c r="AK187" s="102">
        <f>$H187*'Base Data'!AK187</f>
        <v>0</v>
      </c>
      <c r="AL187" s="102">
        <f>$H187*'Base Data'!AL187</f>
        <v>0</v>
      </c>
      <c r="AM187" s="102">
        <f>$H187*'Base Data'!AM187</f>
        <v>0</v>
      </c>
      <c r="AN187" s="102">
        <f>$H187*'Base Data'!AN187</f>
        <v>0</v>
      </c>
      <c r="AO187" s="102">
        <f>$H187*'Base Data'!AO187</f>
        <v>0</v>
      </c>
      <c r="AP187" s="102">
        <f>$H187*'Base Data'!AP187</f>
        <v>0</v>
      </c>
      <c r="AQ187" s="102">
        <f>$H187*'Base Data'!AQ187</f>
        <v>0</v>
      </c>
      <c r="AR187" s="102">
        <f>$H187*'Base Data'!AR187</f>
        <v>0</v>
      </c>
      <c r="AS187" s="102">
        <f>$H187*'Base Data'!AS187</f>
        <v>0</v>
      </c>
      <c r="AT187" s="102">
        <f>$H187*'Base Data'!AT187</f>
        <v>0</v>
      </c>
      <c r="AU187" s="102">
        <f>$H187*'Base Data'!AU187</f>
        <v>0</v>
      </c>
      <c r="AV187" s="102">
        <f>$H187*'Base Data'!AV187</f>
        <v>0</v>
      </c>
      <c r="AW187" s="102">
        <f>$H187*'Base Data'!AW187</f>
        <v>0</v>
      </c>
      <c r="AX187" s="102">
        <f>$H187*'Base Data'!AX187</f>
        <v>0</v>
      </c>
      <c r="AY187" s="102">
        <f>$H187*'Base Data'!AY187</f>
        <v>0</v>
      </c>
      <c r="AZ187" s="102">
        <f>$H187*'Base Data'!AZ187</f>
        <v>0</v>
      </c>
      <c r="BA187" s="102">
        <f>$H187*'Base Data'!BA187</f>
        <v>0</v>
      </c>
      <c r="BB187" s="102">
        <f>$H187*'Base Data'!BB187</f>
        <v>0</v>
      </c>
      <c r="BC187" s="102">
        <f>$H187*'Base Data'!BC187</f>
        <v>0</v>
      </c>
      <c r="BD187" s="102">
        <f>$H187*'Base Data'!BD187</f>
        <v>0</v>
      </c>
      <c r="BE187" s="102">
        <f>$H187*'Base Data'!BE187</f>
        <v>0</v>
      </c>
      <c r="BF187" s="102">
        <f>$H187*'Base Data'!BF187</f>
        <v>0</v>
      </c>
      <c r="BG187" s="102">
        <f>$H187*'Base Data'!BG187</f>
        <v>0</v>
      </c>
      <c r="BH187" s="102">
        <f>$H187*'Base Data'!BH187</f>
        <v>0</v>
      </c>
      <c r="BI187" s="102">
        <f>$H187*'Base Data'!BI187</f>
        <v>0</v>
      </c>
      <c r="BJ187" s="102">
        <f>$H187*'Base Data'!BJ187</f>
        <v>0</v>
      </c>
      <c r="BK187" s="102">
        <f>$H187*'Base Data'!BK187</f>
        <v>0</v>
      </c>
      <c r="BL187" s="102">
        <f>$H187*'Base Data'!BL187</f>
        <v>0</v>
      </c>
      <c r="BM187" s="102">
        <f>$H187*'Base Data'!BM187</f>
        <v>0</v>
      </c>
      <c r="BN187" s="102">
        <f>$H187*'Base Data'!BN187</f>
        <v>0</v>
      </c>
      <c r="BO187" s="102">
        <f>$H187*'Base Data'!BO187</f>
        <v>0</v>
      </c>
      <c r="BP187" s="102">
        <f>$H187*'Base Data'!BP187</f>
        <v>0</v>
      </c>
      <c r="BQ187" s="102">
        <f>$H187*'Base Data'!BQ187</f>
        <v>0</v>
      </c>
      <c r="BR187" s="102">
        <f>$H187*'Base Data'!BR187</f>
        <v>0</v>
      </c>
      <c r="BS187" s="102">
        <f>$H187*'Base Data'!BS187</f>
        <v>0</v>
      </c>
      <c r="BT187" s="102">
        <f>$H187*'Base Data'!BT187</f>
        <v>0</v>
      </c>
      <c r="BU187" s="102">
        <f>$H187*'Base Data'!BU187</f>
        <v>0</v>
      </c>
      <c r="BV187" s="102">
        <f>$H187*'Base Data'!BV187</f>
        <v>0</v>
      </c>
      <c r="BW187" s="102">
        <f>$H187*'Base Data'!BW187</f>
        <v>0</v>
      </c>
      <c r="BX187" s="102">
        <f>$H187*'Base Data'!BX187</f>
        <v>0</v>
      </c>
      <c r="BY187" s="102">
        <f>$H187*'Base Data'!BY187</f>
        <v>0</v>
      </c>
      <c r="BZ187" s="102">
        <f>$H187*'Base Data'!BZ187</f>
        <v>0</v>
      </c>
      <c r="CA187" s="102">
        <f>$H187*'Base Data'!CA187</f>
        <v>0</v>
      </c>
      <c r="CB187" s="102">
        <f>$H187*'Base Data'!CB187</f>
        <v>0</v>
      </c>
      <c r="CC187" s="102">
        <f>$H187*'Base Data'!CC187</f>
        <v>0</v>
      </c>
      <c r="CD187" s="102">
        <f>$H187*'Base Data'!CD187</f>
        <v>0</v>
      </c>
      <c r="CE187" s="102">
        <f>$H187*'Base Data'!CE187</f>
        <v>0</v>
      </c>
      <c r="CF187" s="102">
        <f>$H187*'Base Data'!CF187</f>
        <v>0</v>
      </c>
      <c r="CG187" s="102">
        <f>$H187*'Base Data'!CG187</f>
        <v>0</v>
      </c>
      <c r="CH187" s="102">
        <f>$H187*'Base Data'!CH187</f>
        <v>0</v>
      </c>
      <c r="CI187" s="102">
        <f>$H187*'Base Data'!CI187</f>
        <v>0</v>
      </c>
      <c r="CJ187" s="102">
        <f>$H187*'Base Data'!CJ187</f>
        <v>0</v>
      </c>
      <c r="CK187" s="102">
        <f>$H187*'Base Data'!CK187</f>
        <v>0</v>
      </c>
      <c r="CL187" s="102">
        <f>$H187*'Base Data'!CL187</f>
        <v>0</v>
      </c>
      <c r="CM187" s="102">
        <f>$H187*'Base Data'!CM187</f>
        <v>0</v>
      </c>
      <c r="CN187" s="102">
        <f>$H187*'Base Data'!CN187</f>
        <v>0</v>
      </c>
      <c r="CO187" s="102">
        <f>$H187*'Base Data'!CO187</f>
        <v>0</v>
      </c>
      <c r="CP187" s="102">
        <f>$H187*'Base Data'!CP187</f>
        <v>0</v>
      </c>
      <c r="CQ187" s="102">
        <f>$H187*'Base Data'!CQ187</f>
        <v>0</v>
      </c>
      <c r="CR187" s="102">
        <f>$H187*'Base Data'!CR187</f>
        <v>0</v>
      </c>
      <c r="CS187" s="102">
        <f>$H187*'Base Data'!CS187</f>
        <v>0</v>
      </c>
      <c r="CT187" s="102">
        <f>$H187*'Base Data'!CT187</f>
        <v>0</v>
      </c>
      <c r="CU187" s="102">
        <f>$H187*'Base Data'!CU187</f>
        <v>0</v>
      </c>
      <c r="CV187" s="102">
        <f>$H187*'Base Data'!CV187</f>
        <v>0</v>
      </c>
      <c r="CW187" s="102">
        <f>$H187*'Base Data'!CW187</f>
        <v>0</v>
      </c>
      <c r="CX187" s="102">
        <f>$H187*'Base Data'!CX187</f>
        <v>0</v>
      </c>
      <c r="CY187" s="102">
        <f>$H187*'Base Data'!CY187</f>
        <v>0</v>
      </c>
      <c r="CZ187" s="102">
        <f>$H187*'Base Data'!CZ187</f>
        <v>0</v>
      </c>
      <c r="DA187" s="102">
        <f>$H187*'Base Data'!DA187</f>
        <v>0</v>
      </c>
      <c r="DB187" s="102">
        <f>$H187*'Base Data'!DB187</f>
        <v>0</v>
      </c>
      <c r="DC187" s="102">
        <f>$H187*'Base Data'!DC187</f>
        <v>0</v>
      </c>
      <c r="DD187" s="102">
        <f>$H187*'Base Data'!DD187</f>
        <v>0</v>
      </c>
      <c r="DE187" s="102">
        <f>$H187*'Base Data'!DE187</f>
        <v>0</v>
      </c>
      <c r="DF187" s="102">
        <f>$H187*'Base Data'!DF187</f>
        <v>0</v>
      </c>
      <c r="DG187" s="102">
        <f>$H187*'Base Data'!DG187</f>
        <v>0</v>
      </c>
      <c r="DH187" s="102">
        <f>$H187*'Base Data'!DH187</f>
        <v>0</v>
      </c>
      <c r="DI187" s="102">
        <f>$H187*'Base Data'!DI187</f>
        <v>0</v>
      </c>
      <c r="DJ187" s="102">
        <f>$H187*'Base Data'!DJ187</f>
        <v>0</v>
      </c>
      <c r="DK187" s="102">
        <f>$H187*'Base Data'!DK187</f>
        <v>0</v>
      </c>
      <c r="DL187" s="542">
        <f>$H187*'Base Data'!DL187</f>
        <v>0</v>
      </c>
    </row>
    <row r="188" spans="1:129" s="267" customFormat="1" ht="37.15">
      <c r="A188" s="207">
        <f>'LCR Weights'!N188</f>
        <v>0</v>
      </c>
      <c r="B188" s="207"/>
      <c r="C188" s="73"/>
      <c r="D188" s="795" t="s">
        <v>624</v>
      </c>
      <c r="E188" s="798" t="s">
        <v>812</v>
      </c>
      <c r="F188" s="231" t="s">
        <v>972</v>
      </c>
      <c r="G188" s="811">
        <f>'LCR Weights'!M188</f>
        <v>1</v>
      </c>
      <c r="H188" s="811">
        <f>IF(Metrics!$I$7="Reported weights",'LCR Weights'!H188,'LCR Weights'!K188)</f>
        <v>1</v>
      </c>
      <c r="I188" s="541">
        <f>$H188*'Base Data'!I188</f>
        <v>0</v>
      </c>
      <c r="J188" s="102">
        <f>$H188*'Base Data'!J188</f>
        <v>0</v>
      </c>
      <c r="K188" s="102">
        <f>$H188*'Base Data'!K188</f>
        <v>0</v>
      </c>
      <c r="L188" s="102">
        <f>$H188*'Base Data'!L188</f>
        <v>0</v>
      </c>
      <c r="M188" s="102">
        <f>$H188*'Base Data'!M188</f>
        <v>0</v>
      </c>
      <c r="N188" s="102">
        <f>$H188*'Base Data'!N188</f>
        <v>0</v>
      </c>
      <c r="O188" s="102">
        <f>$H188*'Base Data'!O188</f>
        <v>0</v>
      </c>
      <c r="P188" s="102">
        <f>$H188*'Base Data'!P188</f>
        <v>0</v>
      </c>
      <c r="Q188" s="102">
        <f>$H188*'Base Data'!Q188</f>
        <v>0</v>
      </c>
      <c r="R188" s="102">
        <f>$H188*'Base Data'!R188</f>
        <v>0</v>
      </c>
      <c r="S188" s="102">
        <f>$H188*'Base Data'!S188</f>
        <v>0</v>
      </c>
      <c r="T188" s="102">
        <f>$H188*'Base Data'!T188</f>
        <v>0</v>
      </c>
      <c r="U188" s="102">
        <f>$H188*'Base Data'!U188</f>
        <v>0</v>
      </c>
      <c r="V188" s="102">
        <f>$H188*'Base Data'!V188</f>
        <v>0</v>
      </c>
      <c r="W188" s="102">
        <f>$H188*'Base Data'!W188</f>
        <v>0</v>
      </c>
      <c r="X188" s="102">
        <f>$H188*'Base Data'!X188</f>
        <v>0</v>
      </c>
      <c r="Y188" s="102">
        <f>$H188*'Base Data'!Y188</f>
        <v>0</v>
      </c>
      <c r="Z188" s="102">
        <f>$H188*'Base Data'!Z188</f>
        <v>0</v>
      </c>
      <c r="AA188" s="102">
        <f>$H188*'Base Data'!AA188</f>
        <v>0</v>
      </c>
      <c r="AB188" s="102">
        <f>$H188*'Base Data'!AB188</f>
        <v>0</v>
      </c>
      <c r="AC188" s="102">
        <f>$H188*'Base Data'!AC188</f>
        <v>0</v>
      </c>
      <c r="AD188" s="102">
        <f>$H188*'Base Data'!AD188</f>
        <v>0</v>
      </c>
      <c r="AE188" s="102">
        <f>$H188*'Base Data'!AE188</f>
        <v>0</v>
      </c>
      <c r="AF188" s="102">
        <f>$H188*'Base Data'!AF188</f>
        <v>0</v>
      </c>
      <c r="AG188" s="102">
        <f>$H188*'Base Data'!AG188</f>
        <v>0</v>
      </c>
      <c r="AH188" s="102">
        <f>$H188*'Base Data'!AH188</f>
        <v>0</v>
      </c>
      <c r="AI188" s="102">
        <f>$H188*'Base Data'!AI188</f>
        <v>0</v>
      </c>
      <c r="AJ188" s="102">
        <f>$H188*'Base Data'!AJ188</f>
        <v>0</v>
      </c>
      <c r="AK188" s="102">
        <f>$H188*'Base Data'!AK188</f>
        <v>0</v>
      </c>
      <c r="AL188" s="102">
        <f>$H188*'Base Data'!AL188</f>
        <v>0</v>
      </c>
      <c r="AM188" s="102">
        <f>$H188*'Base Data'!AM188</f>
        <v>0</v>
      </c>
      <c r="AN188" s="102">
        <f>$H188*'Base Data'!AN188</f>
        <v>0</v>
      </c>
      <c r="AO188" s="102">
        <f>$H188*'Base Data'!AO188</f>
        <v>0</v>
      </c>
      <c r="AP188" s="102">
        <f>$H188*'Base Data'!AP188</f>
        <v>0</v>
      </c>
      <c r="AQ188" s="102">
        <f>$H188*'Base Data'!AQ188</f>
        <v>0</v>
      </c>
      <c r="AR188" s="102">
        <f>$H188*'Base Data'!AR188</f>
        <v>0</v>
      </c>
      <c r="AS188" s="102">
        <f>$H188*'Base Data'!AS188</f>
        <v>0</v>
      </c>
      <c r="AT188" s="102">
        <f>$H188*'Base Data'!AT188</f>
        <v>0</v>
      </c>
      <c r="AU188" s="102">
        <f>$H188*'Base Data'!AU188</f>
        <v>0</v>
      </c>
      <c r="AV188" s="102">
        <f>$H188*'Base Data'!AV188</f>
        <v>0</v>
      </c>
      <c r="AW188" s="102">
        <f>$H188*'Base Data'!AW188</f>
        <v>0</v>
      </c>
      <c r="AX188" s="102">
        <f>$H188*'Base Data'!AX188</f>
        <v>0</v>
      </c>
      <c r="AY188" s="102">
        <f>$H188*'Base Data'!AY188</f>
        <v>0</v>
      </c>
      <c r="AZ188" s="102">
        <f>$H188*'Base Data'!AZ188</f>
        <v>0</v>
      </c>
      <c r="BA188" s="102">
        <f>$H188*'Base Data'!BA188</f>
        <v>0</v>
      </c>
      <c r="BB188" s="102">
        <f>$H188*'Base Data'!BB188</f>
        <v>0</v>
      </c>
      <c r="BC188" s="102">
        <f>$H188*'Base Data'!BC188</f>
        <v>0</v>
      </c>
      <c r="BD188" s="102">
        <f>$H188*'Base Data'!BD188</f>
        <v>0</v>
      </c>
      <c r="BE188" s="102">
        <f>$H188*'Base Data'!BE188</f>
        <v>0</v>
      </c>
      <c r="BF188" s="102">
        <f>$H188*'Base Data'!BF188</f>
        <v>0</v>
      </c>
      <c r="BG188" s="102">
        <f>$H188*'Base Data'!BG188</f>
        <v>0</v>
      </c>
      <c r="BH188" s="102">
        <f>$H188*'Base Data'!BH188</f>
        <v>0</v>
      </c>
      <c r="BI188" s="102">
        <f>$H188*'Base Data'!BI188</f>
        <v>0</v>
      </c>
      <c r="BJ188" s="102">
        <f>$H188*'Base Data'!BJ188</f>
        <v>0</v>
      </c>
      <c r="BK188" s="102">
        <f>$H188*'Base Data'!BK188</f>
        <v>0</v>
      </c>
      <c r="BL188" s="102">
        <f>$H188*'Base Data'!BL188</f>
        <v>0</v>
      </c>
      <c r="BM188" s="102">
        <f>$H188*'Base Data'!BM188</f>
        <v>0</v>
      </c>
      <c r="BN188" s="102">
        <f>$H188*'Base Data'!BN188</f>
        <v>0</v>
      </c>
      <c r="BO188" s="102">
        <f>$H188*'Base Data'!BO188</f>
        <v>0</v>
      </c>
      <c r="BP188" s="102">
        <f>$H188*'Base Data'!BP188</f>
        <v>0</v>
      </c>
      <c r="BQ188" s="102">
        <f>$H188*'Base Data'!BQ188</f>
        <v>0</v>
      </c>
      <c r="BR188" s="102">
        <f>$H188*'Base Data'!BR188</f>
        <v>0</v>
      </c>
      <c r="BS188" s="102">
        <f>$H188*'Base Data'!BS188</f>
        <v>0</v>
      </c>
      <c r="BT188" s="102">
        <f>$H188*'Base Data'!BT188</f>
        <v>0</v>
      </c>
      <c r="BU188" s="102">
        <f>$H188*'Base Data'!BU188</f>
        <v>0</v>
      </c>
      <c r="BV188" s="102">
        <f>$H188*'Base Data'!BV188</f>
        <v>0</v>
      </c>
      <c r="BW188" s="102">
        <f>$H188*'Base Data'!BW188</f>
        <v>0</v>
      </c>
      <c r="BX188" s="102">
        <f>$H188*'Base Data'!BX188</f>
        <v>0</v>
      </c>
      <c r="BY188" s="102">
        <f>$H188*'Base Data'!BY188</f>
        <v>0</v>
      </c>
      <c r="BZ188" s="102">
        <f>$H188*'Base Data'!BZ188</f>
        <v>0</v>
      </c>
      <c r="CA188" s="102">
        <f>$H188*'Base Data'!CA188</f>
        <v>0</v>
      </c>
      <c r="CB188" s="102">
        <f>$H188*'Base Data'!CB188</f>
        <v>0</v>
      </c>
      <c r="CC188" s="102">
        <f>$H188*'Base Data'!CC188</f>
        <v>0</v>
      </c>
      <c r="CD188" s="102">
        <f>$H188*'Base Data'!CD188</f>
        <v>0</v>
      </c>
      <c r="CE188" s="102">
        <f>$H188*'Base Data'!CE188</f>
        <v>0</v>
      </c>
      <c r="CF188" s="102">
        <f>$H188*'Base Data'!CF188</f>
        <v>0</v>
      </c>
      <c r="CG188" s="102">
        <f>$H188*'Base Data'!CG188</f>
        <v>0</v>
      </c>
      <c r="CH188" s="102">
        <f>$H188*'Base Data'!CH188</f>
        <v>0</v>
      </c>
      <c r="CI188" s="102">
        <f>$H188*'Base Data'!CI188</f>
        <v>0</v>
      </c>
      <c r="CJ188" s="102">
        <f>$H188*'Base Data'!CJ188</f>
        <v>0</v>
      </c>
      <c r="CK188" s="102">
        <f>$H188*'Base Data'!CK188</f>
        <v>0</v>
      </c>
      <c r="CL188" s="102">
        <f>$H188*'Base Data'!CL188</f>
        <v>0</v>
      </c>
      <c r="CM188" s="102">
        <f>$H188*'Base Data'!CM188</f>
        <v>0</v>
      </c>
      <c r="CN188" s="102">
        <f>$H188*'Base Data'!CN188</f>
        <v>0</v>
      </c>
      <c r="CO188" s="102">
        <f>$H188*'Base Data'!CO188</f>
        <v>0</v>
      </c>
      <c r="CP188" s="102">
        <f>$H188*'Base Data'!CP188</f>
        <v>0</v>
      </c>
      <c r="CQ188" s="102">
        <f>$H188*'Base Data'!CQ188</f>
        <v>0</v>
      </c>
      <c r="CR188" s="102">
        <f>$H188*'Base Data'!CR188</f>
        <v>0</v>
      </c>
      <c r="CS188" s="102">
        <f>$H188*'Base Data'!CS188</f>
        <v>0</v>
      </c>
      <c r="CT188" s="102">
        <f>$H188*'Base Data'!CT188</f>
        <v>0</v>
      </c>
      <c r="CU188" s="102">
        <f>$H188*'Base Data'!CU188</f>
        <v>0</v>
      </c>
      <c r="CV188" s="102">
        <f>$H188*'Base Data'!CV188</f>
        <v>0</v>
      </c>
      <c r="CW188" s="102">
        <f>$H188*'Base Data'!CW188</f>
        <v>0</v>
      </c>
      <c r="CX188" s="102">
        <f>$H188*'Base Data'!CX188</f>
        <v>0</v>
      </c>
      <c r="CY188" s="102">
        <f>$H188*'Base Data'!CY188</f>
        <v>0</v>
      </c>
      <c r="CZ188" s="102">
        <f>$H188*'Base Data'!CZ188</f>
        <v>0</v>
      </c>
      <c r="DA188" s="102">
        <f>$H188*'Base Data'!DA188</f>
        <v>0</v>
      </c>
      <c r="DB188" s="102">
        <f>$H188*'Base Data'!DB188</f>
        <v>0</v>
      </c>
      <c r="DC188" s="102">
        <f>$H188*'Base Data'!DC188</f>
        <v>0</v>
      </c>
      <c r="DD188" s="102">
        <f>$H188*'Base Data'!DD188</f>
        <v>0</v>
      </c>
      <c r="DE188" s="102">
        <f>$H188*'Base Data'!DE188</f>
        <v>0</v>
      </c>
      <c r="DF188" s="102">
        <f>$H188*'Base Data'!DF188</f>
        <v>0</v>
      </c>
      <c r="DG188" s="102">
        <f>$H188*'Base Data'!DG188</f>
        <v>0</v>
      </c>
      <c r="DH188" s="102">
        <f>$H188*'Base Data'!DH188</f>
        <v>0</v>
      </c>
      <c r="DI188" s="102">
        <f>$H188*'Base Data'!DI188</f>
        <v>0</v>
      </c>
      <c r="DJ188" s="102">
        <f>$H188*'Base Data'!DJ188</f>
        <v>0</v>
      </c>
      <c r="DK188" s="102">
        <f>$H188*'Base Data'!DK188</f>
        <v>0</v>
      </c>
      <c r="DL188" s="542">
        <f>$H188*'Base Data'!DL188</f>
        <v>0</v>
      </c>
    </row>
    <row r="189" spans="1:129" s="267" customFormat="1" ht="13.5">
      <c r="A189" s="207">
        <f>'LCR Weights'!N189</f>
        <v>0</v>
      </c>
      <c r="B189" s="207"/>
      <c r="C189" s="73"/>
      <c r="D189" s="795" t="s">
        <v>294</v>
      </c>
      <c r="E189" s="792" t="s">
        <v>295</v>
      </c>
      <c r="F189" s="260" t="s">
        <v>296</v>
      </c>
      <c r="G189" s="810"/>
      <c r="H189" s="810"/>
      <c r="I189" s="543"/>
      <c r="J189" s="102">
        <f t="shared" ref="J189" si="494">J150+J151+J152+J161+J165+J172+J179+J180</f>
        <v>0</v>
      </c>
      <c r="K189" s="102">
        <f t="shared" ref="K189:BV189" si="495">K150+K151+K152+K161+K165+K172+K179+K180</f>
        <v>0</v>
      </c>
      <c r="L189" s="102">
        <f t="shared" si="495"/>
        <v>0</v>
      </c>
      <c r="M189" s="102">
        <f t="shared" si="495"/>
        <v>0</v>
      </c>
      <c r="N189" s="102">
        <f t="shared" si="495"/>
        <v>0</v>
      </c>
      <c r="O189" s="102">
        <f t="shared" si="495"/>
        <v>0</v>
      </c>
      <c r="P189" s="102">
        <f t="shared" si="495"/>
        <v>0</v>
      </c>
      <c r="Q189" s="102">
        <f t="shared" si="495"/>
        <v>0</v>
      </c>
      <c r="R189" s="102">
        <f t="shared" si="495"/>
        <v>0</v>
      </c>
      <c r="S189" s="102">
        <f t="shared" si="495"/>
        <v>0</v>
      </c>
      <c r="T189" s="102">
        <f t="shared" si="495"/>
        <v>0</v>
      </c>
      <c r="U189" s="102">
        <f t="shared" si="495"/>
        <v>0</v>
      </c>
      <c r="V189" s="102">
        <f t="shared" si="495"/>
        <v>0</v>
      </c>
      <c r="W189" s="102">
        <f t="shared" si="495"/>
        <v>0</v>
      </c>
      <c r="X189" s="102">
        <f t="shared" si="495"/>
        <v>0</v>
      </c>
      <c r="Y189" s="102">
        <f t="shared" si="495"/>
        <v>0</v>
      </c>
      <c r="Z189" s="102">
        <f t="shared" si="495"/>
        <v>0</v>
      </c>
      <c r="AA189" s="102">
        <f t="shared" si="495"/>
        <v>0</v>
      </c>
      <c r="AB189" s="102">
        <f t="shared" si="495"/>
        <v>0</v>
      </c>
      <c r="AC189" s="102">
        <f t="shared" si="495"/>
        <v>0</v>
      </c>
      <c r="AD189" s="102">
        <f t="shared" si="495"/>
        <v>0</v>
      </c>
      <c r="AE189" s="102">
        <f t="shared" si="495"/>
        <v>0</v>
      </c>
      <c r="AF189" s="102">
        <f t="shared" si="495"/>
        <v>0</v>
      </c>
      <c r="AG189" s="102">
        <f t="shared" si="495"/>
        <v>0</v>
      </c>
      <c r="AH189" s="102">
        <f t="shared" si="495"/>
        <v>0</v>
      </c>
      <c r="AI189" s="102">
        <f t="shared" si="495"/>
        <v>0</v>
      </c>
      <c r="AJ189" s="102">
        <f t="shared" si="495"/>
        <v>0</v>
      </c>
      <c r="AK189" s="102">
        <f t="shared" si="495"/>
        <v>0</v>
      </c>
      <c r="AL189" s="102">
        <f t="shared" si="495"/>
        <v>0</v>
      </c>
      <c r="AM189" s="102">
        <f t="shared" si="495"/>
        <v>0</v>
      </c>
      <c r="AN189" s="102">
        <f t="shared" si="495"/>
        <v>0</v>
      </c>
      <c r="AO189" s="102">
        <f t="shared" si="495"/>
        <v>0</v>
      </c>
      <c r="AP189" s="102">
        <f t="shared" si="495"/>
        <v>0</v>
      </c>
      <c r="AQ189" s="102">
        <f t="shared" si="495"/>
        <v>0</v>
      </c>
      <c r="AR189" s="102">
        <f t="shared" si="495"/>
        <v>0</v>
      </c>
      <c r="AS189" s="102">
        <f t="shared" si="495"/>
        <v>0</v>
      </c>
      <c r="AT189" s="102">
        <f t="shared" si="495"/>
        <v>0</v>
      </c>
      <c r="AU189" s="102">
        <f t="shared" si="495"/>
        <v>0</v>
      </c>
      <c r="AV189" s="102">
        <f t="shared" si="495"/>
        <v>0</v>
      </c>
      <c r="AW189" s="102">
        <f t="shared" si="495"/>
        <v>0</v>
      </c>
      <c r="AX189" s="102">
        <f t="shared" si="495"/>
        <v>0</v>
      </c>
      <c r="AY189" s="102">
        <f t="shared" si="495"/>
        <v>0</v>
      </c>
      <c r="AZ189" s="102">
        <f t="shared" si="495"/>
        <v>0</v>
      </c>
      <c r="BA189" s="102">
        <f t="shared" si="495"/>
        <v>0</v>
      </c>
      <c r="BB189" s="102">
        <f t="shared" si="495"/>
        <v>0</v>
      </c>
      <c r="BC189" s="102">
        <f t="shared" si="495"/>
        <v>0</v>
      </c>
      <c r="BD189" s="102">
        <f t="shared" si="495"/>
        <v>0</v>
      </c>
      <c r="BE189" s="102">
        <f t="shared" si="495"/>
        <v>0</v>
      </c>
      <c r="BF189" s="102">
        <f t="shared" si="495"/>
        <v>0</v>
      </c>
      <c r="BG189" s="102">
        <f t="shared" si="495"/>
        <v>0</v>
      </c>
      <c r="BH189" s="102">
        <f t="shared" si="495"/>
        <v>0</v>
      </c>
      <c r="BI189" s="102">
        <f t="shared" si="495"/>
        <v>0</v>
      </c>
      <c r="BJ189" s="102">
        <f t="shared" si="495"/>
        <v>0</v>
      </c>
      <c r="BK189" s="102">
        <f t="shared" si="495"/>
        <v>0</v>
      </c>
      <c r="BL189" s="102">
        <f t="shared" si="495"/>
        <v>0</v>
      </c>
      <c r="BM189" s="102">
        <f t="shared" si="495"/>
        <v>0</v>
      </c>
      <c r="BN189" s="102">
        <f t="shared" si="495"/>
        <v>0</v>
      </c>
      <c r="BO189" s="102">
        <f t="shared" si="495"/>
        <v>0</v>
      </c>
      <c r="BP189" s="102">
        <f t="shared" si="495"/>
        <v>0</v>
      </c>
      <c r="BQ189" s="102">
        <f t="shared" si="495"/>
        <v>0</v>
      </c>
      <c r="BR189" s="102">
        <f t="shared" si="495"/>
        <v>0</v>
      </c>
      <c r="BS189" s="102">
        <f t="shared" si="495"/>
        <v>0</v>
      </c>
      <c r="BT189" s="102">
        <f t="shared" si="495"/>
        <v>0</v>
      </c>
      <c r="BU189" s="102">
        <f t="shared" si="495"/>
        <v>0</v>
      </c>
      <c r="BV189" s="102">
        <f t="shared" si="495"/>
        <v>0</v>
      </c>
      <c r="BW189" s="102">
        <f t="shared" ref="BW189:DL189" si="496">BW150+BW151+BW152+BW161+BW165+BW172+BW179+BW180</f>
        <v>0</v>
      </c>
      <c r="BX189" s="102">
        <f t="shared" si="496"/>
        <v>0</v>
      </c>
      <c r="BY189" s="102">
        <f t="shared" si="496"/>
        <v>0</v>
      </c>
      <c r="BZ189" s="102">
        <f t="shared" si="496"/>
        <v>0</v>
      </c>
      <c r="CA189" s="102">
        <f t="shared" si="496"/>
        <v>0</v>
      </c>
      <c r="CB189" s="102">
        <f t="shared" si="496"/>
        <v>0</v>
      </c>
      <c r="CC189" s="102">
        <f t="shared" si="496"/>
        <v>0</v>
      </c>
      <c r="CD189" s="102">
        <f t="shared" si="496"/>
        <v>0</v>
      </c>
      <c r="CE189" s="102">
        <f t="shared" si="496"/>
        <v>0</v>
      </c>
      <c r="CF189" s="102">
        <f t="shared" si="496"/>
        <v>0</v>
      </c>
      <c r="CG189" s="102">
        <f t="shared" si="496"/>
        <v>0</v>
      </c>
      <c r="CH189" s="102">
        <f t="shared" si="496"/>
        <v>0</v>
      </c>
      <c r="CI189" s="102">
        <f t="shared" si="496"/>
        <v>0</v>
      </c>
      <c r="CJ189" s="102">
        <f t="shared" si="496"/>
        <v>0</v>
      </c>
      <c r="CK189" s="102">
        <f t="shared" si="496"/>
        <v>0</v>
      </c>
      <c r="CL189" s="102">
        <f t="shared" si="496"/>
        <v>0</v>
      </c>
      <c r="CM189" s="102">
        <f t="shared" si="496"/>
        <v>0</v>
      </c>
      <c r="CN189" s="102">
        <f t="shared" si="496"/>
        <v>0</v>
      </c>
      <c r="CO189" s="102">
        <f t="shared" si="496"/>
        <v>0</v>
      </c>
      <c r="CP189" s="102">
        <f t="shared" si="496"/>
        <v>0</v>
      </c>
      <c r="CQ189" s="102">
        <f t="shared" si="496"/>
        <v>0</v>
      </c>
      <c r="CR189" s="102">
        <f t="shared" si="496"/>
        <v>0</v>
      </c>
      <c r="CS189" s="102">
        <f t="shared" si="496"/>
        <v>0</v>
      </c>
      <c r="CT189" s="102">
        <f t="shared" si="496"/>
        <v>0</v>
      </c>
      <c r="CU189" s="102">
        <f t="shared" si="496"/>
        <v>0</v>
      </c>
      <c r="CV189" s="102">
        <f t="shared" si="496"/>
        <v>0</v>
      </c>
      <c r="CW189" s="102">
        <f t="shared" si="496"/>
        <v>0</v>
      </c>
      <c r="CX189" s="102">
        <f t="shared" si="496"/>
        <v>0</v>
      </c>
      <c r="CY189" s="102">
        <f t="shared" si="496"/>
        <v>0</v>
      </c>
      <c r="CZ189" s="102">
        <f t="shared" si="496"/>
        <v>0</v>
      </c>
      <c r="DA189" s="102">
        <f t="shared" si="496"/>
        <v>0</v>
      </c>
      <c r="DB189" s="102">
        <f t="shared" si="496"/>
        <v>0</v>
      </c>
      <c r="DC189" s="102">
        <f t="shared" si="496"/>
        <v>0</v>
      </c>
      <c r="DD189" s="102">
        <f t="shared" si="496"/>
        <v>0</v>
      </c>
      <c r="DE189" s="102">
        <f t="shared" si="496"/>
        <v>0</v>
      </c>
      <c r="DF189" s="102">
        <f t="shared" si="496"/>
        <v>0</v>
      </c>
      <c r="DG189" s="102">
        <f t="shared" si="496"/>
        <v>0</v>
      </c>
      <c r="DH189" s="102">
        <f t="shared" si="496"/>
        <v>0</v>
      </c>
      <c r="DI189" s="102">
        <f t="shared" si="496"/>
        <v>0</v>
      </c>
      <c r="DJ189" s="102">
        <f t="shared" si="496"/>
        <v>0</v>
      </c>
      <c r="DK189" s="102">
        <f t="shared" si="496"/>
        <v>0</v>
      </c>
      <c r="DL189" s="542">
        <f t="shared" si="496"/>
        <v>0</v>
      </c>
    </row>
    <row r="190" spans="1:129" s="269" customFormat="1" ht="19.899999999999999" customHeight="1" thickBot="1">
      <c r="A190" s="207">
        <f>'LCR Weights'!N190</f>
        <v>0</v>
      </c>
      <c r="B190" s="207"/>
      <c r="C190" s="73"/>
      <c r="D190" s="795">
        <v>1080</v>
      </c>
      <c r="E190" s="792" t="s">
        <v>297</v>
      </c>
      <c r="F190" s="261" t="s">
        <v>298</v>
      </c>
      <c r="G190" s="810"/>
      <c r="H190" s="810"/>
      <c r="I190" s="544">
        <f>I150+I151+I152+I161+I165+I172+I179+I180</f>
        <v>0</v>
      </c>
      <c r="J190" s="545">
        <f>I190+J189</f>
        <v>0</v>
      </c>
      <c r="K190" s="546">
        <f t="shared" ref="K190:BV190" si="497">J190+K189</f>
        <v>0</v>
      </c>
      <c r="L190" s="546">
        <f t="shared" si="497"/>
        <v>0</v>
      </c>
      <c r="M190" s="546">
        <f t="shared" si="497"/>
        <v>0</v>
      </c>
      <c r="N190" s="546">
        <f t="shared" si="497"/>
        <v>0</v>
      </c>
      <c r="O190" s="546">
        <f t="shared" si="497"/>
        <v>0</v>
      </c>
      <c r="P190" s="546">
        <f t="shared" si="497"/>
        <v>0</v>
      </c>
      <c r="Q190" s="546">
        <f t="shared" si="497"/>
        <v>0</v>
      </c>
      <c r="R190" s="546">
        <f t="shared" si="497"/>
        <v>0</v>
      </c>
      <c r="S190" s="546">
        <f t="shared" si="497"/>
        <v>0</v>
      </c>
      <c r="T190" s="546">
        <f t="shared" si="497"/>
        <v>0</v>
      </c>
      <c r="U190" s="546">
        <f t="shared" si="497"/>
        <v>0</v>
      </c>
      <c r="V190" s="546">
        <f t="shared" si="497"/>
        <v>0</v>
      </c>
      <c r="W190" s="546">
        <f t="shared" si="497"/>
        <v>0</v>
      </c>
      <c r="X190" s="546">
        <f t="shared" si="497"/>
        <v>0</v>
      </c>
      <c r="Y190" s="546">
        <f t="shared" si="497"/>
        <v>0</v>
      </c>
      <c r="Z190" s="546">
        <f t="shared" si="497"/>
        <v>0</v>
      </c>
      <c r="AA190" s="546">
        <f t="shared" si="497"/>
        <v>0</v>
      </c>
      <c r="AB190" s="546">
        <f t="shared" si="497"/>
        <v>0</v>
      </c>
      <c r="AC190" s="546">
        <f t="shared" si="497"/>
        <v>0</v>
      </c>
      <c r="AD190" s="546">
        <f t="shared" si="497"/>
        <v>0</v>
      </c>
      <c r="AE190" s="546">
        <f t="shared" si="497"/>
        <v>0</v>
      </c>
      <c r="AF190" s="546">
        <f t="shared" si="497"/>
        <v>0</v>
      </c>
      <c r="AG190" s="546">
        <f t="shared" si="497"/>
        <v>0</v>
      </c>
      <c r="AH190" s="546">
        <f t="shared" si="497"/>
        <v>0</v>
      </c>
      <c r="AI190" s="546">
        <f t="shared" si="497"/>
        <v>0</v>
      </c>
      <c r="AJ190" s="546">
        <f t="shared" si="497"/>
        <v>0</v>
      </c>
      <c r="AK190" s="546">
        <f t="shared" si="497"/>
        <v>0</v>
      </c>
      <c r="AL190" s="546">
        <f t="shared" si="497"/>
        <v>0</v>
      </c>
      <c r="AM190" s="546">
        <f t="shared" si="497"/>
        <v>0</v>
      </c>
      <c r="AN190" s="546">
        <f t="shared" si="497"/>
        <v>0</v>
      </c>
      <c r="AO190" s="546">
        <f t="shared" si="497"/>
        <v>0</v>
      </c>
      <c r="AP190" s="546">
        <f t="shared" si="497"/>
        <v>0</v>
      </c>
      <c r="AQ190" s="546">
        <f t="shared" si="497"/>
        <v>0</v>
      </c>
      <c r="AR190" s="546">
        <f t="shared" si="497"/>
        <v>0</v>
      </c>
      <c r="AS190" s="546">
        <f t="shared" si="497"/>
        <v>0</v>
      </c>
      <c r="AT190" s="546">
        <f t="shared" si="497"/>
        <v>0</v>
      </c>
      <c r="AU190" s="546">
        <f t="shared" si="497"/>
        <v>0</v>
      </c>
      <c r="AV190" s="546">
        <f t="shared" si="497"/>
        <v>0</v>
      </c>
      <c r="AW190" s="546">
        <f t="shared" si="497"/>
        <v>0</v>
      </c>
      <c r="AX190" s="546">
        <f t="shared" si="497"/>
        <v>0</v>
      </c>
      <c r="AY190" s="546">
        <f t="shared" si="497"/>
        <v>0</v>
      </c>
      <c r="AZ190" s="546">
        <f t="shared" si="497"/>
        <v>0</v>
      </c>
      <c r="BA190" s="546">
        <f t="shared" si="497"/>
        <v>0</v>
      </c>
      <c r="BB190" s="546">
        <f t="shared" si="497"/>
        <v>0</v>
      </c>
      <c r="BC190" s="546">
        <f t="shared" si="497"/>
        <v>0</v>
      </c>
      <c r="BD190" s="546">
        <f t="shared" si="497"/>
        <v>0</v>
      </c>
      <c r="BE190" s="546">
        <f t="shared" si="497"/>
        <v>0</v>
      </c>
      <c r="BF190" s="546">
        <f t="shared" si="497"/>
        <v>0</v>
      </c>
      <c r="BG190" s="546">
        <f t="shared" si="497"/>
        <v>0</v>
      </c>
      <c r="BH190" s="546">
        <f t="shared" si="497"/>
        <v>0</v>
      </c>
      <c r="BI190" s="546">
        <f t="shared" si="497"/>
        <v>0</v>
      </c>
      <c r="BJ190" s="546">
        <f t="shared" si="497"/>
        <v>0</v>
      </c>
      <c r="BK190" s="546">
        <f t="shared" si="497"/>
        <v>0</v>
      </c>
      <c r="BL190" s="546">
        <f t="shared" si="497"/>
        <v>0</v>
      </c>
      <c r="BM190" s="546">
        <f t="shared" si="497"/>
        <v>0</v>
      </c>
      <c r="BN190" s="546">
        <f t="shared" si="497"/>
        <v>0</v>
      </c>
      <c r="BO190" s="546">
        <f t="shared" si="497"/>
        <v>0</v>
      </c>
      <c r="BP190" s="546">
        <f t="shared" si="497"/>
        <v>0</v>
      </c>
      <c r="BQ190" s="546">
        <f t="shared" si="497"/>
        <v>0</v>
      </c>
      <c r="BR190" s="546">
        <f t="shared" si="497"/>
        <v>0</v>
      </c>
      <c r="BS190" s="546">
        <f t="shared" si="497"/>
        <v>0</v>
      </c>
      <c r="BT190" s="546">
        <f t="shared" si="497"/>
        <v>0</v>
      </c>
      <c r="BU190" s="546">
        <f t="shared" si="497"/>
        <v>0</v>
      </c>
      <c r="BV190" s="546">
        <f t="shared" si="497"/>
        <v>0</v>
      </c>
      <c r="BW190" s="546">
        <f t="shared" ref="BW190:DL190" si="498">BV190+BW189</f>
        <v>0</v>
      </c>
      <c r="BX190" s="546">
        <f t="shared" si="498"/>
        <v>0</v>
      </c>
      <c r="BY190" s="546">
        <f t="shared" si="498"/>
        <v>0</v>
      </c>
      <c r="BZ190" s="546">
        <f t="shared" si="498"/>
        <v>0</v>
      </c>
      <c r="CA190" s="546">
        <f t="shared" si="498"/>
        <v>0</v>
      </c>
      <c r="CB190" s="546">
        <f t="shared" si="498"/>
        <v>0</v>
      </c>
      <c r="CC190" s="546">
        <f t="shared" si="498"/>
        <v>0</v>
      </c>
      <c r="CD190" s="546">
        <f t="shared" si="498"/>
        <v>0</v>
      </c>
      <c r="CE190" s="546">
        <f t="shared" si="498"/>
        <v>0</v>
      </c>
      <c r="CF190" s="546">
        <f t="shared" si="498"/>
        <v>0</v>
      </c>
      <c r="CG190" s="546">
        <f t="shared" si="498"/>
        <v>0</v>
      </c>
      <c r="CH190" s="546">
        <f t="shared" si="498"/>
        <v>0</v>
      </c>
      <c r="CI190" s="546">
        <f t="shared" si="498"/>
        <v>0</v>
      </c>
      <c r="CJ190" s="546">
        <f t="shared" si="498"/>
        <v>0</v>
      </c>
      <c r="CK190" s="546">
        <f t="shared" si="498"/>
        <v>0</v>
      </c>
      <c r="CL190" s="546">
        <f t="shared" si="498"/>
        <v>0</v>
      </c>
      <c r="CM190" s="546">
        <f t="shared" si="498"/>
        <v>0</v>
      </c>
      <c r="CN190" s="546">
        <f t="shared" si="498"/>
        <v>0</v>
      </c>
      <c r="CO190" s="546">
        <f t="shared" si="498"/>
        <v>0</v>
      </c>
      <c r="CP190" s="546">
        <f t="shared" si="498"/>
        <v>0</v>
      </c>
      <c r="CQ190" s="546">
        <f t="shared" si="498"/>
        <v>0</v>
      </c>
      <c r="CR190" s="546">
        <f t="shared" si="498"/>
        <v>0</v>
      </c>
      <c r="CS190" s="546">
        <f t="shared" si="498"/>
        <v>0</v>
      </c>
      <c r="CT190" s="546">
        <f t="shared" si="498"/>
        <v>0</v>
      </c>
      <c r="CU190" s="546">
        <f t="shared" si="498"/>
        <v>0</v>
      </c>
      <c r="CV190" s="546">
        <f t="shared" si="498"/>
        <v>0</v>
      </c>
      <c r="CW190" s="546">
        <f t="shared" si="498"/>
        <v>0</v>
      </c>
      <c r="CX190" s="546">
        <f t="shared" si="498"/>
        <v>0</v>
      </c>
      <c r="CY190" s="546">
        <f t="shared" si="498"/>
        <v>0</v>
      </c>
      <c r="CZ190" s="546">
        <f t="shared" si="498"/>
        <v>0</v>
      </c>
      <c r="DA190" s="546">
        <f t="shared" si="498"/>
        <v>0</v>
      </c>
      <c r="DB190" s="546">
        <f t="shared" si="498"/>
        <v>0</v>
      </c>
      <c r="DC190" s="546">
        <f t="shared" si="498"/>
        <v>0</v>
      </c>
      <c r="DD190" s="546">
        <f t="shared" si="498"/>
        <v>0</v>
      </c>
      <c r="DE190" s="546">
        <f t="shared" si="498"/>
        <v>0</v>
      </c>
      <c r="DF190" s="546">
        <f t="shared" si="498"/>
        <v>0</v>
      </c>
      <c r="DG190" s="546">
        <f t="shared" si="498"/>
        <v>0</v>
      </c>
      <c r="DH190" s="546">
        <f t="shared" si="498"/>
        <v>0</v>
      </c>
      <c r="DI190" s="546">
        <f t="shared" si="498"/>
        <v>0</v>
      </c>
      <c r="DJ190" s="546">
        <f t="shared" si="498"/>
        <v>0</v>
      </c>
      <c r="DK190" s="546">
        <f t="shared" si="498"/>
        <v>0</v>
      </c>
      <c r="DL190" s="547">
        <f t="shared" si="498"/>
        <v>0</v>
      </c>
    </row>
    <row r="191" spans="1:129" s="269" customFormat="1" ht="19.899999999999999" customHeight="1">
      <c r="A191" s="207">
        <f>'LCR Weights'!N191</f>
        <v>0</v>
      </c>
      <c r="B191" s="207"/>
      <c r="C191" s="73"/>
      <c r="D191" s="1327"/>
      <c r="E191" s="1329">
        <v>4</v>
      </c>
      <c r="F191" s="1331" t="s">
        <v>299</v>
      </c>
      <c r="G191" s="1400" t="str">
        <f>G$13</f>
        <v>Weight - open</v>
      </c>
      <c r="H191" s="1402" t="str">
        <f>H$13</f>
        <v>Weight - term</v>
      </c>
      <c r="I191" s="1404" t="s">
        <v>35</v>
      </c>
      <c r="J191" s="1394" t="str">
        <f>J$13</f>
        <v>Open</v>
      </c>
      <c r="K191" s="1394" t="str">
        <f>K$13</f>
        <v>Overnight (excl. open)</v>
      </c>
      <c r="L191" s="1388" t="s">
        <v>37</v>
      </c>
      <c r="M191" s="1388" t="s">
        <v>38</v>
      </c>
      <c r="N191" s="1388" t="s">
        <v>39</v>
      </c>
      <c r="O191" s="1388" t="s">
        <v>40</v>
      </c>
      <c r="P191" s="1388" t="s">
        <v>41</v>
      </c>
      <c r="Q191" s="1388" t="s">
        <v>42</v>
      </c>
      <c r="R191" s="1392"/>
      <c r="S191" s="1392"/>
      <c r="T191" s="1392"/>
      <c r="U191" s="1392"/>
      <c r="V191" s="1392"/>
      <c r="W191" s="1392"/>
      <c r="X191" s="1393"/>
      <c r="Y191" s="1392"/>
      <c r="Z191" s="1392"/>
      <c r="AA191" s="1392"/>
      <c r="AB191" s="1392"/>
      <c r="AC191" s="1392"/>
      <c r="AD191" s="1392"/>
      <c r="AE191" s="1393"/>
      <c r="AF191" s="1392"/>
      <c r="AG191" s="1392"/>
      <c r="AH191" s="1392"/>
      <c r="AI191" s="1392"/>
      <c r="AJ191" s="1392"/>
      <c r="AK191" s="1392"/>
      <c r="AL191" s="1393"/>
      <c r="AM191" s="1392"/>
      <c r="AN191" s="1392"/>
      <c r="AO191" s="1392"/>
      <c r="AP191" s="1392"/>
      <c r="AQ191" s="1392"/>
      <c r="AR191" s="1392"/>
      <c r="AS191" s="1393"/>
      <c r="AT191" s="1392"/>
      <c r="AU191" s="1392"/>
      <c r="AV191" s="1392"/>
      <c r="AW191" s="1392"/>
      <c r="AX191" s="1392"/>
      <c r="AY191" s="1392"/>
      <c r="AZ191" s="1392"/>
      <c r="BA191" s="1392"/>
      <c r="BB191" s="1392"/>
      <c r="BC191" s="1392"/>
      <c r="BD191" s="1392"/>
      <c r="BE191" s="1392"/>
      <c r="BF191" s="1392"/>
      <c r="BG191" s="1392"/>
      <c r="BH191" s="1392"/>
      <c r="BI191" s="1392"/>
      <c r="BJ191" s="1392"/>
      <c r="BK191" s="1392"/>
      <c r="BL191" s="1392"/>
      <c r="BM191" s="1392"/>
      <c r="BN191" s="1392"/>
      <c r="BO191" s="1392"/>
      <c r="BP191" s="1392"/>
      <c r="BQ191" s="1392"/>
      <c r="BR191" s="1392"/>
      <c r="BS191" s="1392"/>
      <c r="BT191" s="1393"/>
      <c r="BU191" s="1392"/>
      <c r="BV191" s="1392"/>
      <c r="BW191" s="1392"/>
      <c r="BX191" s="1392"/>
      <c r="BY191" s="1392"/>
      <c r="BZ191" s="1392"/>
      <c r="CA191" s="1392"/>
      <c r="CB191" s="1392"/>
      <c r="CC191" s="1392"/>
      <c r="CD191" s="1392"/>
      <c r="CE191" s="1392"/>
      <c r="CF191" s="1392"/>
      <c r="CG191" s="1392"/>
      <c r="CH191" s="1392"/>
      <c r="CI191" s="1392"/>
      <c r="CJ191" s="1392"/>
      <c r="CK191" s="1392"/>
      <c r="CL191" s="1392"/>
      <c r="CM191" s="1392"/>
      <c r="CN191" s="1392"/>
      <c r="CO191" s="1392"/>
      <c r="CP191" s="1392"/>
      <c r="CQ191" s="1392"/>
      <c r="CR191" s="1392"/>
      <c r="CS191" s="1392"/>
      <c r="CT191" s="1392"/>
      <c r="CU191" s="1392"/>
      <c r="CV191" s="1392"/>
      <c r="CW191" s="1392"/>
      <c r="CX191" s="1393"/>
      <c r="CY191" s="1377" t="s">
        <v>43</v>
      </c>
      <c r="CZ191" s="1377" t="s">
        <v>44</v>
      </c>
      <c r="DA191" s="1377" t="s">
        <v>758</v>
      </c>
      <c r="DB191" s="1377" t="s">
        <v>759</v>
      </c>
      <c r="DC191" s="1377" t="s">
        <v>45</v>
      </c>
      <c r="DD191" s="1377" t="s">
        <v>46</v>
      </c>
      <c r="DE191" s="1388" t="s">
        <v>47</v>
      </c>
      <c r="DF191" s="1388" t="s">
        <v>48</v>
      </c>
      <c r="DG191" s="1388" t="s">
        <v>49</v>
      </c>
      <c r="DH191" s="1388" t="s">
        <v>50</v>
      </c>
      <c r="DI191" s="1388" t="s">
        <v>51</v>
      </c>
      <c r="DJ191" s="1388" t="s">
        <v>52</v>
      </c>
      <c r="DK191" s="1388" t="s">
        <v>53</v>
      </c>
      <c r="DL191" s="1389" t="s">
        <v>54</v>
      </c>
    </row>
    <row r="192" spans="1:129" s="801" customFormat="1" ht="19.899999999999999" customHeight="1">
      <c r="A192" s="207">
        <f>'LCR Weights'!N192</f>
        <v>0</v>
      </c>
      <c r="B192" s="207"/>
      <c r="C192" s="73"/>
      <c r="D192" s="1328"/>
      <c r="E192" s="1330"/>
      <c r="F192" s="1332"/>
      <c r="G192" s="1401"/>
      <c r="H192" s="1403"/>
      <c r="I192" s="1385"/>
      <c r="J192" s="1387"/>
      <c r="K192" s="1387"/>
      <c r="L192" s="1378"/>
      <c r="M192" s="1378"/>
      <c r="N192" s="1378"/>
      <c r="O192" s="1378"/>
      <c r="P192" s="1378"/>
      <c r="Q192" s="1378"/>
      <c r="R192" s="800" t="s">
        <v>373</v>
      </c>
      <c r="S192" s="800" t="s">
        <v>374</v>
      </c>
      <c r="T192" s="800" t="s">
        <v>375</v>
      </c>
      <c r="U192" s="800" t="s">
        <v>376</v>
      </c>
      <c r="V192" s="800" t="s">
        <v>377</v>
      </c>
      <c r="W192" s="800" t="s">
        <v>378</v>
      </c>
      <c r="X192" s="800" t="s">
        <v>379</v>
      </c>
      <c r="Y192" s="800" t="s">
        <v>380</v>
      </c>
      <c r="Z192" s="800" t="s">
        <v>381</v>
      </c>
      <c r="AA192" s="800" t="s">
        <v>382</v>
      </c>
      <c r="AB192" s="800" t="s">
        <v>383</v>
      </c>
      <c r="AC192" s="800" t="s">
        <v>384</v>
      </c>
      <c r="AD192" s="800" t="s">
        <v>385</v>
      </c>
      <c r="AE192" s="800" t="s">
        <v>386</v>
      </c>
      <c r="AF192" s="800" t="s">
        <v>387</v>
      </c>
      <c r="AG192" s="800" t="s">
        <v>388</v>
      </c>
      <c r="AH192" s="800" t="s">
        <v>389</v>
      </c>
      <c r="AI192" s="800" t="s">
        <v>390</v>
      </c>
      <c r="AJ192" s="800" t="s">
        <v>391</v>
      </c>
      <c r="AK192" s="800" t="s">
        <v>392</v>
      </c>
      <c r="AL192" s="800" t="s">
        <v>393</v>
      </c>
      <c r="AM192" s="800" t="s">
        <v>394</v>
      </c>
      <c r="AN192" s="800" t="s">
        <v>395</v>
      </c>
      <c r="AO192" s="800" t="s">
        <v>396</v>
      </c>
      <c r="AP192" s="800" t="s">
        <v>397</v>
      </c>
      <c r="AQ192" s="800" t="s">
        <v>398</v>
      </c>
      <c r="AR192" s="800" t="s">
        <v>399</v>
      </c>
      <c r="AS192" s="800" t="s">
        <v>400</v>
      </c>
      <c r="AT192" s="800" t="s">
        <v>401</v>
      </c>
      <c r="AU192" s="800" t="s">
        <v>402</v>
      </c>
      <c r="AV192" s="800" t="s">
        <v>403</v>
      </c>
      <c r="AW192" s="800" t="s">
        <v>404</v>
      </c>
      <c r="AX192" s="800" t="s">
        <v>405</v>
      </c>
      <c r="AY192" s="800" t="s">
        <v>406</v>
      </c>
      <c r="AZ192" s="800" t="s">
        <v>407</v>
      </c>
      <c r="BA192" s="800" t="s">
        <v>408</v>
      </c>
      <c r="BB192" s="800" t="s">
        <v>409</v>
      </c>
      <c r="BC192" s="800" t="s">
        <v>410</v>
      </c>
      <c r="BD192" s="800" t="s">
        <v>411</v>
      </c>
      <c r="BE192" s="800" t="s">
        <v>412</v>
      </c>
      <c r="BF192" s="800" t="s">
        <v>413</v>
      </c>
      <c r="BG192" s="800" t="s">
        <v>414</v>
      </c>
      <c r="BH192" s="800" t="s">
        <v>415</v>
      </c>
      <c r="BI192" s="800" t="s">
        <v>416</v>
      </c>
      <c r="BJ192" s="800" t="s">
        <v>417</v>
      </c>
      <c r="BK192" s="800" t="s">
        <v>418</v>
      </c>
      <c r="BL192" s="800" t="s">
        <v>419</v>
      </c>
      <c r="BM192" s="800" t="s">
        <v>420</v>
      </c>
      <c r="BN192" s="800" t="s">
        <v>421</v>
      </c>
      <c r="BO192" s="800" t="s">
        <v>422</v>
      </c>
      <c r="BP192" s="800" t="s">
        <v>423</v>
      </c>
      <c r="BQ192" s="800" t="s">
        <v>424</v>
      </c>
      <c r="BR192" s="800" t="s">
        <v>425</v>
      </c>
      <c r="BS192" s="800" t="s">
        <v>426</v>
      </c>
      <c r="BT192" s="800" t="s">
        <v>427</v>
      </c>
      <c r="BU192" s="800" t="s">
        <v>428</v>
      </c>
      <c r="BV192" s="800" t="s">
        <v>429</v>
      </c>
      <c r="BW192" s="800" t="s">
        <v>430</v>
      </c>
      <c r="BX192" s="800" t="s">
        <v>431</v>
      </c>
      <c r="BY192" s="800" t="s">
        <v>432</v>
      </c>
      <c r="BZ192" s="800" t="s">
        <v>433</v>
      </c>
      <c r="CA192" s="800" t="s">
        <v>434</v>
      </c>
      <c r="CB192" s="800" t="s">
        <v>435</v>
      </c>
      <c r="CC192" s="800" t="s">
        <v>436</v>
      </c>
      <c r="CD192" s="800" t="s">
        <v>437</v>
      </c>
      <c r="CE192" s="800" t="s">
        <v>438</v>
      </c>
      <c r="CF192" s="800" t="s">
        <v>439</v>
      </c>
      <c r="CG192" s="800" t="s">
        <v>440</v>
      </c>
      <c r="CH192" s="800" t="s">
        <v>441</v>
      </c>
      <c r="CI192" s="800" t="s">
        <v>442</v>
      </c>
      <c r="CJ192" s="800" t="s">
        <v>443</v>
      </c>
      <c r="CK192" s="800" t="s">
        <v>444</v>
      </c>
      <c r="CL192" s="800" t="s">
        <v>445</v>
      </c>
      <c r="CM192" s="800" t="s">
        <v>446</v>
      </c>
      <c r="CN192" s="800" t="s">
        <v>447</v>
      </c>
      <c r="CO192" s="800" t="s">
        <v>448</v>
      </c>
      <c r="CP192" s="800" t="s">
        <v>449</v>
      </c>
      <c r="CQ192" s="800" t="s">
        <v>450</v>
      </c>
      <c r="CR192" s="800" t="s">
        <v>451</v>
      </c>
      <c r="CS192" s="800" t="s">
        <v>452</v>
      </c>
      <c r="CT192" s="800" t="s">
        <v>453</v>
      </c>
      <c r="CU192" s="800" t="s">
        <v>454</v>
      </c>
      <c r="CV192" s="800" t="s">
        <v>455</v>
      </c>
      <c r="CW192" s="800" t="s">
        <v>456</v>
      </c>
      <c r="CX192" s="800" t="s">
        <v>457</v>
      </c>
      <c r="CY192" s="1378"/>
      <c r="CZ192" s="1378"/>
      <c r="DA192" s="1378"/>
      <c r="DB192" s="1378"/>
      <c r="DC192" s="1378"/>
      <c r="DD192" s="1378"/>
      <c r="DE192" s="1378"/>
      <c r="DF192" s="1378"/>
      <c r="DG192" s="1378"/>
      <c r="DH192" s="1378"/>
      <c r="DI192" s="1378"/>
      <c r="DJ192" s="1378"/>
      <c r="DK192" s="1378"/>
      <c r="DL192" s="1380"/>
      <c r="DM192" s="804"/>
    </row>
    <row r="193" spans="1:117" s="801" customFormat="1" ht="19.899999999999999" customHeight="1">
      <c r="A193" s="207">
        <f>'LCR Weights'!N193</f>
        <v>0</v>
      </c>
      <c r="B193" s="207"/>
      <c r="C193" s="73"/>
      <c r="D193" s="795" t="s">
        <v>300</v>
      </c>
      <c r="E193" s="792" t="s">
        <v>301</v>
      </c>
      <c r="F193" s="208" t="s">
        <v>302</v>
      </c>
      <c r="G193" s="810">
        <f>'LCR Weights'!M193</f>
        <v>0</v>
      </c>
      <c r="H193" s="810">
        <f>IF(Metrics!$I$7="Reported weights",'LCR Weights'!H193,'LCR Weights'!K193)</f>
        <v>0</v>
      </c>
      <c r="I193" s="812"/>
      <c r="J193" s="758">
        <f>SUM(J194,J201:J209)</f>
        <v>0</v>
      </c>
      <c r="K193" s="758">
        <f t="shared" ref="K193:BV193" si="499">SUM(K194,K201:K209)</f>
        <v>0</v>
      </c>
      <c r="L193" s="758">
        <f t="shared" si="499"/>
        <v>0</v>
      </c>
      <c r="M193" s="758">
        <f t="shared" si="499"/>
        <v>0</v>
      </c>
      <c r="N193" s="758">
        <f t="shared" si="499"/>
        <v>0</v>
      </c>
      <c r="O193" s="758">
        <f t="shared" si="499"/>
        <v>0</v>
      </c>
      <c r="P193" s="758">
        <f t="shared" si="499"/>
        <v>0</v>
      </c>
      <c r="Q193" s="758">
        <f t="shared" si="499"/>
        <v>0</v>
      </c>
      <c r="R193" s="758">
        <f t="shared" si="499"/>
        <v>0</v>
      </c>
      <c r="S193" s="758">
        <f t="shared" si="499"/>
        <v>0</v>
      </c>
      <c r="T193" s="758">
        <f t="shared" si="499"/>
        <v>0</v>
      </c>
      <c r="U193" s="758">
        <f t="shared" si="499"/>
        <v>0</v>
      </c>
      <c r="V193" s="758">
        <f t="shared" si="499"/>
        <v>0</v>
      </c>
      <c r="W193" s="758">
        <f t="shared" si="499"/>
        <v>0</v>
      </c>
      <c r="X193" s="758">
        <f t="shared" si="499"/>
        <v>0</v>
      </c>
      <c r="Y193" s="758">
        <f t="shared" si="499"/>
        <v>0</v>
      </c>
      <c r="Z193" s="758">
        <f t="shared" si="499"/>
        <v>0</v>
      </c>
      <c r="AA193" s="758">
        <f t="shared" si="499"/>
        <v>0</v>
      </c>
      <c r="AB193" s="758">
        <f t="shared" si="499"/>
        <v>0</v>
      </c>
      <c r="AC193" s="758">
        <f t="shared" si="499"/>
        <v>0</v>
      </c>
      <c r="AD193" s="758">
        <f t="shared" si="499"/>
        <v>0</v>
      </c>
      <c r="AE193" s="758">
        <f t="shared" si="499"/>
        <v>0</v>
      </c>
      <c r="AF193" s="758">
        <f t="shared" si="499"/>
        <v>0</v>
      </c>
      <c r="AG193" s="758">
        <f t="shared" si="499"/>
        <v>0</v>
      </c>
      <c r="AH193" s="758">
        <f t="shared" si="499"/>
        <v>0</v>
      </c>
      <c r="AI193" s="758">
        <f t="shared" si="499"/>
        <v>0</v>
      </c>
      <c r="AJ193" s="758">
        <f t="shared" si="499"/>
        <v>0</v>
      </c>
      <c r="AK193" s="758">
        <f t="shared" si="499"/>
        <v>0</v>
      </c>
      <c r="AL193" s="758">
        <f t="shared" si="499"/>
        <v>0</v>
      </c>
      <c r="AM193" s="758">
        <f t="shared" si="499"/>
        <v>0</v>
      </c>
      <c r="AN193" s="758">
        <f t="shared" si="499"/>
        <v>0</v>
      </c>
      <c r="AO193" s="758">
        <f t="shared" si="499"/>
        <v>0</v>
      </c>
      <c r="AP193" s="758">
        <f t="shared" si="499"/>
        <v>0</v>
      </c>
      <c r="AQ193" s="758">
        <f t="shared" si="499"/>
        <v>0</v>
      </c>
      <c r="AR193" s="758">
        <f t="shared" si="499"/>
        <v>0</v>
      </c>
      <c r="AS193" s="758">
        <f t="shared" si="499"/>
        <v>0</v>
      </c>
      <c r="AT193" s="758">
        <f t="shared" si="499"/>
        <v>0</v>
      </c>
      <c r="AU193" s="758">
        <f t="shared" si="499"/>
        <v>0</v>
      </c>
      <c r="AV193" s="758">
        <f t="shared" si="499"/>
        <v>0</v>
      </c>
      <c r="AW193" s="758">
        <f t="shared" si="499"/>
        <v>0</v>
      </c>
      <c r="AX193" s="758">
        <f t="shared" si="499"/>
        <v>0</v>
      </c>
      <c r="AY193" s="758">
        <f t="shared" si="499"/>
        <v>0</v>
      </c>
      <c r="AZ193" s="758">
        <f t="shared" si="499"/>
        <v>0</v>
      </c>
      <c r="BA193" s="758">
        <f t="shared" si="499"/>
        <v>0</v>
      </c>
      <c r="BB193" s="758">
        <f t="shared" si="499"/>
        <v>0</v>
      </c>
      <c r="BC193" s="758">
        <f t="shared" si="499"/>
        <v>0</v>
      </c>
      <c r="BD193" s="758">
        <f t="shared" si="499"/>
        <v>0</v>
      </c>
      <c r="BE193" s="758">
        <f t="shared" si="499"/>
        <v>0</v>
      </c>
      <c r="BF193" s="758">
        <f t="shared" si="499"/>
        <v>0</v>
      </c>
      <c r="BG193" s="758">
        <f t="shared" si="499"/>
        <v>0</v>
      </c>
      <c r="BH193" s="758">
        <f t="shared" si="499"/>
        <v>0</v>
      </c>
      <c r="BI193" s="758">
        <f t="shared" si="499"/>
        <v>0</v>
      </c>
      <c r="BJ193" s="758">
        <f t="shared" si="499"/>
        <v>0</v>
      </c>
      <c r="BK193" s="758">
        <f t="shared" si="499"/>
        <v>0</v>
      </c>
      <c r="BL193" s="758">
        <f t="shared" si="499"/>
        <v>0</v>
      </c>
      <c r="BM193" s="758">
        <f t="shared" si="499"/>
        <v>0</v>
      </c>
      <c r="BN193" s="758">
        <f t="shared" si="499"/>
        <v>0</v>
      </c>
      <c r="BO193" s="758">
        <f t="shared" si="499"/>
        <v>0</v>
      </c>
      <c r="BP193" s="758">
        <f t="shared" si="499"/>
        <v>0</v>
      </c>
      <c r="BQ193" s="758">
        <f t="shared" si="499"/>
        <v>0</v>
      </c>
      <c r="BR193" s="758">
        <f t="shared" si="499"/>
        <v>0</v>
      </c>
      <c r="BS193" s="758">
        <f t="shared" si="499"/>
        <v>0</v>
      </c>
      <c r="BT193" s="758">
        <f t="shared" si="499"/>
        <v>0</v>
      </c>
      <c r="BU193" s="758">
        <f t="shared" si="499"/>
        <v>0</v>
      </c>
      <c r="BV193" s="758">
        <f t="shared" si="499"/>
        <v>0</v>
      </c>
      <c r="BW193" s="758">
        <f t="shared" ref="BW193:DL193" si="500">SUM(BW194,BW201:BW209)</f>
        <v>0</v>
      </c>
      <c r="BX193" s="758">
        <f t="shared" si="500"/>
        <v>0</v>
      </c>
      <c r="BY193" s="758">
        <f t="shared" si="500"/>
        <v>0</v>
      </c>
      <c r="BZ193" s="758">
        <f t="shared" si="500"/>
        <v>0</v>
      </c>
      <c r="CA193" s="758">
        <f t="shared" si="500"/>
        <v>0</v>
      </c>
      <c r="CB193" s="758">
        <f t="shared" si="500"/>
        <v>0</v>
      </c>
      <c r="CC193" s="758">
        <f t="shared" si="500"/>
        <v>0</v>
      </c>
      <c r="CD193" s="758">
        <f t="shared" si="500"/>
        <v>0</v>
      </c>
      <c r="CE193" s="758">
        <f t="shared" si="500"/>
        <v>0</v>
      </c>
      <c r="CF193" s="758">
        <f t="shared" si="500"/>
        <v>0</v>
      </c>
      <c r="CG193" s="758">
        <f t="shared" si="500"/>
        <v>0</v>
      </c>
      <c r="CH193" s="758">
        <f t="shared" si="500"/>
        <v>0</v>
      </c>
      <c r="CI193" s="758">
        <f t="shared" si="500"/>
        <v>0</v>
      </c>
      <c r="CJ193" s="758">
        <f t="shared" si="500"/>
        <v>0</v>
      </c>
      <c r="CK193" s="758">
        <f t="shared" si="500"/>
        <v>0</v>
      </c>
      <c r="CL193" s="758">
        <f t="shared" si="500"/>
        <v>0</v>
      </c>
      <c r="CM193" s="758">
        <f t="shared" si="500"/>
        <v>0</v>
      </c>
      <c r="CN193" s="758">
        <f t="shared" si="500"/>
        <v>0</v>
      </c>
      <c r="CO193" s="758">
        <f t="shared" si="500"/>
        <v>0</v>
      </c>
      <c r="CP193" s="758">
        <f t="shared" si="500"/>
        <v>0</v>
      </c>
      <c r="CQ193" s="758">
        <f t="shared" si="500"/>
        <v>0</v>
      </c>
      <c r="CR193" s="758">
        <f t="shared" si="500"/>
        <v>0</v>
      </c>
      <c r="CS193" s="758">
        <f t="shared" si="500"/>
        <v>0</v>
      </c>
      <c r="CT193" s="758">
        <f t="shared" si="500"/>
        <v>0</v>
      </c>
      <c r="CU193" s="758">
        <f t="shared" si="500"/>
        <v>0</v>
      </c>
      <c r="CV193" s="758">
        <f t="shared" si="500"/>
        <v>0</v>
      </c>
      <c r="CW193" s="758">
        <f t="shared" si="500"/>
        <v>0</v>
      </c>
      <c r="CX193" s="758">
        <f t="shared" si="500"/>
        <v>0</v>
      </c>
      <c r="CY193" s="758">
        <f t="shared" si="500"/>
        <v>0</v>
      </c>
      <c r="CZ193" s="758">
        <f t="shared" si="500"/>
        <v>0</v>
      </c>
      <c r="DA193" s="758">
        <f t="shared" si="500"/>
        <v>0</v>
      </c>
      <c r="DB193" s="758">
        <f t="shared" si="500"/>
        <v>0</v>
      </c>
      <c r="DC193" s="758">
        <f t="shared" si="500"/>
        <v>0</v>
      </c>
      <c r="DD193" s="758">
        <f t="shared" si="500"/>
        <v>0</v>
      </c>
      <c r="DE193" s="758">
        <f t="shared" si="500"/>
        <v>0</v>
      </c>
      <c r="DF193" s="758">
        <f t="shared" si="500"/>
        <v>0</v>
      </c>
      <c r="DG193" s="758">
        <f t="shared" si="500"/>
        <v>0</v>
      </c>
      <c r="DH193" s="758">
        <f t="shared" si="500"/>
        <v>0</v>
      </c>
      <c r="DI193" s="758">
        <f t="shared" si="500"/>
        <v>0</v>
      </c>
      <c r="DJ193" s="758">
        <f t="shared" si="500"/>
        <v>0</v>
      </c>
      <c r="DK193" s="758">
        <f t="shared" si="500"/>
        <v>0</v>
      </c>
      <c r="DL193" s="32">
        <f t="shared" si="500"/>
        <v>0</v>
      </c>
      <c r="DM193" s="804"/>
    </row>
    <row r="194" spans="1:117" s="801" customFormat="1" ht="25.5" customHeight="1">
      <c r="A194" s="207">
        <f>'LCR Weights'!N194</f>
        <v>0</v>
      </c>
      <c r="B194" s="207"/>
      <c r="C194" s="73"/>
      <c r="D194" s="795" t="s">
        <v>303</v>
      </c>
      <c r="E194" s="793" t="s">
        <v>304</v>
      </c>
      <c r="F194" s="211" t="s">
        <v>305</v>
      </c>
      <c r="G194" s="810">
        <f>'LCR Weights'!M194</f>
        <v>0</v>
      </c>
      <c r="H194" s="810">
        <f>IF(Metrics!$I$7="Reported weights",'LCR Weights'!H194,'LCR Weights'!K194)</f>
        <v>0</v>
      </c>
      <c r="I194" s="543"/>
      <c r="J194" s="758">
        <f>SUM(J195:J200)</f>
        <v>0</v>
      </c>
      <c r="K194" s="758">
        <f t="shared" ref="K194:BV194" si="501">SUM(K195:K200)</f>
        <v>0</v>
      </c>
      <c r="L194" s="758">
        <f t="shared" si="501"/>
        <v>0</v>
      </c>
      <c r="M194" s="758">
        <f t="shared" si="501"/>
        <v>0</v>
      </c>
      <c r="N194" s="758">
        <f t="shared" si="501"/>
        <v>0</v>
      </c>
      <c r="O194" s="758">
        <f t="shared" si="501"/>
        <v>0</v>
      </c>
      <c r="P194" s="758">
        <f t="shared" si="501"/>
        <v>0</v>
      </c>
      <c r="Q194" s="758">
        <f t="shared" si="501"/>
        <v>0</v>
      </c>
      <c r="R194" s="758">
        <f t="shared" si="501"/>
        <v>0</v>
      </c>
      <c r="S194" s="758">
        <f t="shared" si="501"/>
        <v>0</v>
      </c>
      <c r="T194" s="758">
        <f t="shared" si="501"/>
        <v>0</v>
      </c>
      <c r="U194" s="758">
        <f t="shared" si="501"/>
        <v>0</v>
      </c>
      <c r="V194" s="758">
        <f t="shared" si="501"/>
        <v>0</v>
      </c>
      <c r="W194" s="758">
        <f t="shared" si="501"/>
        <v>0</v>
      </c>
      <c r="X194" s="758">
        <f t="shared" si="501"/>
        <v>0</v>
      </c>
      <c r="Y194" s="758">
        <f t="shared" si="501"/>
        <v>0</v>
      </c>
      <c r="Z194" s="758">
        <f t="shared" si="501"/>
        <v>0</v>
      </c>
      <c r="AA194" s="758">
        <f t="shared" si="501"/>
        <v>0</v>
      </c>
      <c r="AB194" s="758">
        <f t="shared" si="501"/>
        <v>0</v>
      </c>
      <c r="AC194" s="758">
        <f t="shared" si="501"/>
        <v>0</v>
      </c>
      <c r="AD194" s="758">
        <f t="shared" si="501"/>
        <v>0</v>
      </c>
      <c r="AE194" s="758">
        <f t="shared" si="501"/>
        <v>0</v>
      </c>
      <c r="AF194" s="758">
        <f t="shared" si="501"/>
        <v>0</v>
      </c>
      <c r="AG194" s="758">
        <f t="shared" si="501"/>
        <v>0</v>
      </c>
      <c r="AH194" s="758">
        <f t="shared" si="501"/>
        <v>0</v>
      </c>
      <c r="AI194" s="758">
        <f t="shared" si="501"/>
        <v>0</v>
      </c>
      <c r="AJ194" s="758">
        <f t="shared" si="501"/>
        <v>0</v>
      </c>
      <c r="AK194" s="758">
        <f t="shared" si="501"/>
        <v>0</v>
      </c>
      <c r="AL194" s="758">
        <f t="shared" si="501"/>
        <v>0</v>
      </c>
      <c r="AM194" s="758">
        <f t="shared" si="501"/>
        <v>0</v>
      </c>
      <c r="AN194" s="758">
        <f t="shared" si="501"/>
        <v>0</v>
      </c>
      <c r="AO194" s="758">
        <f t="shared" si="501"/>
        <v>0</v>
      </c>
      <c r="AP194" s="758">
        <f t="shared" si="501"/>
        <v>0</v>
      </c>
      <c r="AQ194" s="758">
        <f t="shared" si="501"/>
        <v>0</v>
      </c>
      <c r="AR194" s="758">
        <f t="shared" si="501"/>
        <v>0</v>
      </c>
      <c r="AS194" s="758">
        <f t="shared" si="501"/>
        <v>0</v>
      </c>
      <c r="AT194" s="758">
        <f t="shared" si="501"/>
        <v>0</v>
      </c>
      <c r="AU194" s="758">
        <f t="shared" si="501"/>
        <v>0</v>
      </c>
      <c r="AV194" s="758">
        <f t="shared" si="501"/>
        <v>0</v>
      </c>
      <c r="AW194" s="758">
        <f t="shared" si="501"/>
        <v>0</v>
      </c>
      <c r="AX194" s="758">
        <f t="shared" si="501"/>
        <v>0</v>
      </c>
      <c r="AY194" s="758">
        <f t="shared" si="501"/>
        <v>0</v>
      </c>
      <c r="AZ194" s="758">
        <f t="shared" si="501"/>
        <v>0</v>
      </c>
      <c r="BA194" s="758">
        <f t="shared" si="501"/>
        <v>0</v>
      </c>
      <c r="BB194" s="758">
        <f t="shared" si="501"/>
        <v>0</v>
      </c>
      <c r="BC194" s="758">
        <f t="shared" si="501"/>
        <v>0</v>
      </c>
      <c r="BD194" s="758">
        <f t="shared" si="501"/>
        <v>0</v>
      </c>
      <c r="BE194" s="758">
        <f t="shared" si="501"/>
        <v>0</v>
      </c>
      <c r="BF194" s="758">
        <f t="shared" si="501"/>
        <v>0</v>
      </c>
      <c r="BG194" s="758">
        <f t="shared" si="501"/>
        <v>0</v>
      </c>
      <c r="BH194" s="758">
        <f t="shared" si="501"/>
        <v>0</v>
      </c>
      <c r="BI194" s="758">
        <f t="shared" si="501"/>
        <v>0</v>
      </c>
      <c r="BJ194" s="758">
        <f t="shared" si="501"/>
        <v>0</v>
      </c>
      <c r="BK194" s="758">
        <f t="shared" si="501"/>
        <v>0</v>
      </c>
      <c r="BL194" s="758">
        <f t="shared" si="501"/>
        <v>0</v>
      </c>
      <c r="BM194" s="758">
        <f t="shared" si="501"/>
        <v>0</v>
      </c>
      <c r="BN194" s="758">
        <f t="shared" si="501"/>
        <v>0</v>
      </c>
      <c r="BO194" s="758">
        <f t="shared" si="501"/>
        <v>0</v>
      </c>
      <c r="BP194" s="758">
        <f t="shared" si="501"/>
        <v>0</v>
      </c>
      <c r="BQ194" s="758">
        <f t="shared" si="501"/>
        <v>0</v>
      </c>
      <c r="BR194" s="758">
        <f t="shared" si="501"/>
        <v>0</v>
      </c>
      <c r="BS194" s="758">
        <f t="shared" si="501"/>
        <v>0</v>
      </c>
      <c r="BT194" s="758">
        <f t="shared" si="501"/>
        <v>0</v>
      </c>
      <c r="BU194" s="758">
        <f t="shared" si="501"/>
        <v>0</v>
      </c>
      <c r="BV194" s="758">
        <f t="shared" si="501"/>
        <v>0</v>
      </c>
      <c r="BW194" s="758">
        <f t="shared" ref="BW194:DL194" si="502">SUM(BW195:BW200)</f>
        <v>0</v>
      </c>
      <c r="BX194" s="758">
        <f t="shared" si="502"/>
        <v>0</v>
      </c>
      <c r="BY194" s="758">
        <f t="shared" si="502"/>
        <v>0</v>
      </c>
      <c r="BZ194" s="758">
        <f t="shared" si="502"/>
        <v>0</v>
      </c>
      <c r="CA194" s="758">
        <f t="shared" si="502"/>
        <v>0</v>
      </c>
      <c r="CB194" s="758">
        <f t="shared" si="502"/>
        <v>0</v>
      </c>
      <c r="CC194" s="758">
        <f t="shared" si="502"/>
        <v>0</v>
      </c>
      <c r="CD194" s="758">
        <f t="shared" si="502"/>
        <v>0</v>
      </c>
      <c r="CE194" s="758">
        <f t="shared" si="502"/>
        <v>0</v>
      </c>
      <c r="CF194" s="758">
        <f t="shared" si="502"/>
        <v>0</v>
      </c>
      <c r="CG194" s="758">
        <f t="shared" si="502"/>
        <v>0</v>
      </c>
      <c r="CH194" s="758">
        <f t="shared" si="502"/>
        <v>0</v>
      </c>
      <c r="CI194" s="758">
        <f t="shared" si="502"/>
        <v>0</v>
      </c>
      <c r="CJ194" s="758">
        <f t="shared" si="502"/>
        <v>0</v>
      </c>
      <c r="CK194" s="758">
        <f t="shared" si="502"/>
        <v>0</v>
      </c>
      <c r="CL194" s="758">
        <f t="shared" si="502"/>
        <v>0</v>
      </c>
      <c r="CM194" s="758">
        <f t="shared" si="502"/>
        <v>0</v>
      </c>
      <c r="CN194" s="758">
        <f t="shared" si="502"/>
        <v>0</v>
      </c>
      <c r="CO194" s="758">
        <f t="shared" si="502"/>
        <v>0</v>
      </c>
      <c r="CP194" s="758">
        <f t="shared" si="502"/>
        <v>0</v>
      </c>
      <c r="CQ194" s="758">
        <f t="shared" si="502"/>
        <v>0</v>
      </c>
      <c r="CR194" s="758">
        <f t="shared" si="502"/>
        <v>0</v>
      </c>
      <c r="CS194" s="758">
        <f t="shared" si="502"/>
        <v>0</v>
      </c>
      <c r="CT194" s="758">
        <f t="shared" si="502"/>
        <v>0</v>
      </c>
      <c r="CU194" s="758">
        <f t="shared" si="502"/>
        <v>0</v>
      </c>
      <c r="CV194" s="758">
        <f t="shared" si="502"/>
        <v>0</v>
      </c>
      <c r="CW194" s="758">
        <f t="shared" si="502"/>
        <v>0</v>
      </c>
      <c r="CX194" s="758">
        <f t="shared" si="502"/>
        <v>0</v>
      </c>
      <c r="CY194" s="758">
        <f t="shared" si="502"/>
        <v>0</v>
      </c>
      <c r="CZ194" s="758">
        <f t="shared" si="502"/>
        <v>0</v>
      </c>
      <c r="DA194" s="758">
        <f t="shared" si="502"/>
        <v>0</v>
      </c>
      <c r="DB194" s="758">
        <f t="shared" si="502"/>
        <v>0</v>
      </c>
      <c r="DC194" s="758">
        <f t="shared" si="502"/>
        <v>0</v>
      </c>
      <c r="DD194" s="758">
        <f t="shared" si="502"/>
        <v>0</v>
      </c>
      <c r="DE194" s="758">
        <f t="shared" si="502"/>
        <v>0</v>
      </c>
      <c r="DF194" s="758">
        <f t="shared" si="502"/>
        <v>0</v>
      </c>
      <c r="DG194" s="758">
        <f t="shared" si="502"/>
        <v>0</v>
      </c>
      <c r="DH194" s="758">
        <f t="shared" si="502"/>
        <v>0</v>
      </c>
      <c r="DI194" s="758">
        <f t="shared" si="502"/>
        <v>0</v>
      </c>
      <c r="DJ194" s="758">
        <f t="shared" si="502"/>
        <v>0</v>
      </c>
      <c r="DK194" s="758">
        <f t="shared" si="502"/>
        <v>0</v>
      </c>
      <c r="DL194" s="519">
        <f t="shared" si="502"/>
        <v>0</v>
      </c>
      <c r="DM194" s="804"/>
    </row>
    <row r="195" spans="1:117" s="801" customFormat="1">
      <c r="A195" s="207">
        <f>'LCR Weights'!N195</f>
        <v>0</v>
      </c>
      <c r="B195" s="207"/>
      <c r="C195" s="73"/>
      <c r="D195" s="795" t="s">
        <v>306</v>
      </c>
      <c r="E195" s="793" t="s">
        <v>307</v>
      </c>
      <c r="F195" s="211" t="s">
        <v>308</v>
      </c>
      <c r="G195" s="811">
        <f>'LCR Weights'!M195</f>
        <v>0.75</v>
      </c>
      <c r="H195" s="811">
        <f>IF(Metrics!$I$7="Reported weights",'LCR Weights'!H195,'LCR Weights'!K195)</f>
        <v>0.75</v>
      </c>
      <c r="I195" s="543"/>
      <c r="J195" s="758">
        <f>IF('LCR Weights'!$N195=0,1,0)*('Base Data'!J195+'Base Data'!I195)*G195</f>
        <v>0</v>
      </c>
      <c r="K195" s="31">
        <f>'LCR Weights'!$N195*($G195*('Base Data'!$I195+'Base Data'!$J195)/30)+($H195*'Base Data'!K195)</f>
        <v>0</v>
      </c>
      <c r="L195" s="31">
        <f>'LCR Weights'!$N195*($G195*('Base Data'!$I195+'Base Data'!$J195)/30)+($H195*'Base Data'!L195)</f>
        <v>0</v>
      </c>
      <c r="M195" s="31">
        <f>'LCR Weights'!$N195*($G195*('Base Data'!$I195+'Base Data'!$J195)/30)+($H195*'Base Data'!M195)</f>
        <v>0</v>
      </c>
      <c r="N195" s="31">
        <f>'LCR Weights'!$N195*($G195*('Base Data'!$I195+'Base Data'!$J195)/30)+($H195*'Base Data'!N195)</f>
        <v>0</v>
      </c>
      <c r="O195" s="31">
        <f>'LCR Weights'!$N195*($G195*('Base Data'!$I195+'Base Data'!$J195)/30)+($H195*'Base Data'!O195)</f>
        <v>0</v>
      </c>
      <c r="P195" s="31">
        <f>'LCR Weights'!$N195*($G195*('Base Data'!$I195+'Base Data'!$J195)/30)+($H195*'Base Data'!P195)</f>
        <v>0</v>
      </c>
      <c r="Q195" s="31">
        <f>'LCR Weights'!$N195*($G195*('Base Data'!$I195+'Base Data'!$J195)/30)+($H195*'Base Data'!Q195)</f>
        <v>0</v>
      </c>
      <c r="R195" s="31">
        <f>'LCR Weights'!$N195*($G195*('Base Data'!$I195+'Base Data'!$J195)/30)+($H195*'Base Data'!R195)</f>
        <v>0</v>
      </c>
      <c r="S195" s="31">
        <f>'LCR Weights'!$N195*($G195*('Base Data'!$I195+'Base Data'!$J195)/30)+($H195*'Base Data'!S195)</f>
        <v>0</v>
      </c>
      <c r="T195" s="31">
        <f>'LCR Weights'!$N195*($G195*('Base Data'!$I195+'Base Data'!$J195)/30)+($H195*'Base Data'!T195)</f>
        <v>0</v>
      </c>
      <c r="U195" s="31">
        <f>'LCR Weights'!$N195*($G195*('Base Data'!$I195+'Base Data'!$J195)/30)+($H195*'Base Data'!U195)</f>
        <v>0</v>
      </c>
      <c r="V195" s="31">
        <f>'LCR Weights'!$N195*($G195*('Base Data'!$I195+'Base Data'!$J195)/30)+($H195*'Base Data'!V195)</f>
        <v>0</v>
      </c>
      <c r="W195" s="31">
        <f>'LCR Weights'!$N195*($G195*('Base Data'!$I195+'Base Data'!$J195)/30)+($H195*'Base Data'!W195)</f>
        <v>0</v>
      </c>
      <c r="X195" s="31">
        <f>'LCR Weights'!$N195*($G195*('Base Data'!$I195+'Base Data'!$J195)/30)+($H195*'Base Data'!X195)</f>
        <v>0</v>
      </c>
      <c r="Y195" s="31">
        <f>'LCR Weights'!$N195*($G195*('Base Data'!$I195+'Base Data'!$J195)/30)+($H195*'Base Data'!Y195)</f>
        <v>0</v>
      </c>
      <c r="Z195" s="31">
        <f>'LCR Weights'!$N195*($G195*('Base Data'!$I195+'Base Data'!$J195)/30)+($H195*'Base Data'!Z195)</f>
        <v>0</v>
      </c>
      <c r="AA195" s="31">
        <f>'LCR Weights'!$N195*($G195*('Base Data'!$I195+'Base Data'!$J195)/30)+($H195*'Base Data'!AA195)</f>
        <v>0</v>
      </c>
      <c r="AB195" s="31">
        <f>'LCR Weights'!$N195*($G195*('Base Data'!$I195+'Base Data'!$J195)/30)+($H195*'Base Data'!AB195)</f>
        <v>0</v>
      </c>
      <c r="AC195" s="31">
        <f>'LCR Weights'!$N195*($G195*('Base Data'!$I195+'Base Data'!$J195)/30)+($H195*'Base Data'!AC195)</f>
        <v>0</v>
      </c>
      <c r="AD195" s="31">
        <f>'LCR Weights'!$N195*($G195*('Base Data'!$I195+'Base Data'!$J195)/30)+($H195*'Base Data'!AD195)</f>
        <v>0</v>
      </c>
      <c r="AE195" s="31">
        <f>'LCR Weights'!$N195*($G195*('Base Data'!$I195+'Base Data'!$J195)/30)+($H195*'Base Data'!AE195)</f>
        <v>0</v>
      </c>
      <c r="AF195" s="31">
        <f>'LCR Weights'!$N195*($G195*('Base Data'!$I195+'Base Data'!$J195)/30)+($H195*'Base Data'!AF195)</f>
        <v>0</v>
      </c>
      <c r="AG195" s="31">
        <f>'LCR Weights'!$N195*($G195*('Base Data'!$I195+'Base Data'!$J195)/30)+($H195*'Base Data'!AG195)</f>
        <v>0</v>
      </c>
      <c r="AH195" s="31">
        <f>'LCR Weights'!$N195*($G195*('Base Data'!$I195+'Base Data'!$J195)/30)+($H195*'Base Data'!AH195)</f>
        <v>0</v>
      </c>
      <c r="AI195" s="31">
        <f>'LCR Weights'!$N195*($G195*('Base Data'!$I195+'Base Data'!$J195)/30)+($H195*'Base Data'!AI195)</f>
        <v>0</v>
      </c>
      <c r="AJ195" s="31">
        <f>'LCR Weights'!$N195*($G195*('Base Data'!$I195+'Base Data'!$J195)/30)+($H195*'Base Data'!AJ195)</f>
        <v>0</v>
      </c>
      <c r="AK195" s="31">
        <f>'LCR Weights'!$N195*($G195*('Base Data'!$I195+'Base Data'!$J195)/30)+($H195*'Base Data'!AK195)</f>
        <v>0</v>
      </c>
      <c r="AL195" s="31">
        <f>'LCR Weights'!$N195*($G195*('Base Data'!$I195+'Base Data'!$J195)/30)+($H195*'Base Data'!AL195)</f>
        <v>0</v>
      </c>
      <c r="AM195" s="31">
        <f>'LCR Weights'!$N195*($G195*('Base Data'!$I195+'Base Data'!$J195)/30)+($H195*'Base Data'!AM195)</f>
        <v>0</v>
      </c>
      <c r="AN195" s="31">
        <f>'LCR Weights'!$N195*($G195*('Base Data'!$I195+'Base Data'!$J195)/30)+($H195*'Base Data'!AN195)</f>
        <v>0</v>
      </c>
      <c r="AO195" s="758">
        <f>$H195*'Base Data'!AO195</f>
        <v>0</v>
      </c>
      <c r="AP195" s="758">
        <f>$H195*'Base Data'!AP195</f>
        <v>0</v>
      </c>
      <c r="AQ195" s="758">
        <f>$H195*'Base Data'!AQ195</f>
        <v>0</v>
      </c>
      <c r="AR195" s="758">
        <f>$H195*'Base Data'!AR195</f>
        <v>0</v>
      </c>
      <c r="AS195" s="758">
        <f>$H195*'Base Data'!AS195</f>
        <v>0</v>
      </c>
      <c r="AT195" s="758">
        <f>$H195*'Base Data'!AT195</f>
        <v>0</v>
      </c>
      <c r="AU195" s="758">
        <f>$H195*'Base Data'!AU195</f>
        <v>0</v>
      </c>
      <c r="AV195" s="758">
        <f>$H195*'Base Data'!AV195</f>
        <v>0</v>
      </c>
      <c r="AW195" s="758">
        <f>$H195*'Base Data'!AW195</f>
        <v>0</v>
      </c>
      <c r="AX195" s="758">
        <f>$H195*'Base Data'!AX195</f>
        <v>0</v>
      </c>
      <c r="AY195" s="758">
        <f>$H195*'Base Data'!AY195</f>
        <v>0</v>
      </c>
      <c r="AZ195" s="758">
        <f>$H195*'Base Data'!AZ195</f>
        <v>0</v>
      </c>
      <c r="BA195" s="758">
        <f>$H195*'Base Data'!BA195</f>
        <v>0</v>
      </c>
      <c r="BB195" s="758">
        <f>$H195*'Base Data'!BB195</f>
        <v>0</v>
      </c>
      <c r="BC195" s="758">
        <f>$H195*'Base Data'!BC195</f>
        <v>0</v>
      </c>
      <c r="BD195" s="758">
        <f>$H195*'Base Data'!BD195</f>
        <v>0</v>
      </c>
      <c r="BE195" s="758">
        <f>$H195*'Base Data'!BE195</f>
        <v>0</v>
      </c>
      <c r="BF195" s="758">
        <f>$H195*'Base Data'!BF195</f>
        <v>0</v>
      </c>
      <c r="BG195" s="758">
        <f>$H195*'Base Data'!BG195</f>
        <v>0</v>
      </c>
      <c r="BH195" s="758">
        <f>$H195*'Base Data'!BH195</f>
        <v>0</v>
      </c>
      <c r="BI195" s="758">
        <f>$H195*'Base Data'!BI195</f>
        <v>0</v>
      </c>
      <c r="BJ195" s="758">
        <f>$H195*'Base Data'!BJ195</f>
        <v>0</v>
      </c>
      <c r="BK195" s="758">
        <f>$H195*'Base Data'!BK195</f>
        <v>0</v>
      </c>
      <c r="BL195" s="758">
        <f>$H195*'Base Data'!BL195</f>
        <v>0</v>
      </c>
      <c r="BM195" s="758">
        <f>$H195*'Base Data'!BM195</f>
        <v>0</v>
      </c>
      <c r="BN195" s="758">
        <f>$H195*'Base Data'!BN195</f>
        <v>0</v>
      </c>
      <c r="BO195" s="758">
        <f>$H195*'Base Data'!BO195</f>
        <v>0</v>
      </c>
      <c r="BP195" s="758">
        <f>$H195*'Base Data'!BP195</f>
        <v>0</v>
      </c>
      <c r="BQ195" s="758">
        <f>$H195*'Base Data'!BQ195</f>
        <v>0</v>
      </c>
      <c r="BR195" s="758">
        <f>$H195*'Base Data'!BR195</f>
        <v>0</v>
      </c>
      <c r="BS195" s="758">
        <f>$H195*'Base Data'!BS195</f>
        <v>0</v>
      </c>
      <c r="BT195" s="758">
        <f>$H195*'Base Data'!BT195</f>
        <v>0</v>
      </c>
      <c r="BU195" s="758">
        <f>$H195*'Base Data'!BU195</f>
        <v>0</v>
      </c>
      <c r="BV195" s="758">
        <f>$H195*'Base Data'!BV195</f>
        <v>0</v>
      </c>
      <c r="BW195" s="758">
        <f>$H195*'Base Data'!BW195</f>
        <v>0</v>
      </c>
      <c r="BX195" s="758">
        <f>$H195*'Base Data'!BX195</f>
        <v>0</v>
      </c>
      <c r="BY195" s="758">
        <f>$H195*'Base Data'!BY195</f>
        <v>0</v>
      </c>
      <c r="BZ195" s="758">
        <f>$H195*'Base Data'!BZ195</f>
        <v>0</v>
      </c>
      <c r="CA195" s="758">
        <f>$H195*'Base Data'!CA195</f>
        <v>0</v>
      </c>
      <c r="CB195" s="758">
        <f>$H195*'Base Data'!CB195</f>
        <v>0</v>
      </c>
      <c r="CC195" s="758">
        <f>$H195*'Base Data'!CC195</f>
        <v>0</v>
      </c>
      <c r="CD195" s="758">
        <f>$H195*'Base Data'!CD195</f>
        <v>0</v>
      </c>
      <c r="CE195" s="758">
        <f>$H195*'Base Data'!CE195</f>
        <v>0</v>
      </c>
      <c r="CF195" s="758">
        <f>$H195*'Base Data'!CF195</f>
        <v>0</v>
      </c>
      <c r="CG195" s="758">
        <f>$H195*'Base Data'!CG195</f>
        <v>0</v>
      </c>
      <c r="CH195" s="758">
        <f>$H195*'Base Data'!CH195</f>
        <v>0</v>
      </c>
      <c r="CI195" s="758">
        <f>$H195*'Base Data'!CI195</f>
        <v>0</v>
      </c>
      <c r="CJ195" s="758">
        <f>$H195*'Base Data'!CJ195</f>
        <v>0</v>
      </c>
      <c r="CK195" s="758">
        <f>$H195*'Base Data'!CK195</f>
        <v>0</v>
      </c>
      <c r="CL195" s="758">
        <f>$H195*'Base Data'!CL195</f>
        <v>0</v>
      </c>
      <c r="CM195" s="758">
        <f>$H195*'Base Data'!CM195</f>
        <v>0</v>
      </c>
      <c r="CN195" s="758">
        <f>$H195*'Base Data'!CN195</f>
        <v>0</v>
      </c>
      <c r="CO195" s="758">
        <f>$H195*'Base Data'!CO195</f>
        <v>0</v>
      </c>
      <c r="CP195" s="758">
        <f>$H195*'Base Data'!CP195</f>
        <v>0</v>
      </c>
      <c r="CQ195" s="758">
        <f>$H195*'Base Data'!CQ195</f>
        <v>0</v>
      </c>
      <c r="CR195" s="758">
        <f>$H195*'Base Data'!CR195</f>
        <v>0</v>
      </c>
      <c r="CS195" s="758">
        <f>$H195*'Base Data'!CS195</f>
        <v>0</v>
      </c>
      <c r="CT195" s="758">
        <f>$H195*'Base Data'!CT195</f>
        <v>0</v>
      </c>
      <c r="CU195" s="758">
        <f>$H195*'Base Data'!CU195</f>
        <v>0</v>
      </c>
      <c r="CV195" s="758">
        <f>$H195*'Base Data'!CV195</f>
        <v>0</v>
      </c>
      <c r="CW195" s="758">
        <f>$H195*'Base Data'!CW195</f>
        <v>0</v>
      </c>
      <c r="CX195" s="758">
        <f>$H195*'Base Data'!CX195</f>
        <v>0</v>
      </c>
      <c r="CY195" s="758">
        <f>$H195*'Base Data'!CY195</f>
        <v>0</v>
      </c>
      <c r="CZ195" s="758">
        <f>$H195*'Base Data'!CZ195</f>
        <v>0</v>
      </c>
      <c r="DA195" s="758">
        <f>$H195*'Base Data'!DA195</f>
        <v>0</v>
      </c>
      <c r="DB195" s="758">
        <f>$H195*'Base Data'!DB195</f>
        <v>0</v>
      </c>
      <c r="DC195" s="758">
        <f>$H195*'Base Data'!DC195</f>
        <v>0</v>
      </c>
      <c r="DD195" s="758">
        <f>$H195*'Base Data'!DD195</f>
        <v>0</v>
      </c>
      <c r="DE195" s="758">
        <f>$H195*'Base Data'!DE195</f>
        <v>0</v>
      </c>
      <c r="DF195" s="758">
        <f>$H195*'Base Data'!DF195</f>
        <v>0</v>
      </c>
      <c r="DG195" s="758">
        <f>$H195*'Base Data'!DG195</f>
        <v>0</v>
      </c>
      <c r="DH195" s="758">
        <f>$H195*'Base Data'!DH195</f>
        <v>0</v>
      </c>
      <c r="DI195" s="758">
        <f>$H195*'Base Data'!DI195</f>
        <v>0</v>
      </c>
      <c r="DJ195" s="758">
        <f>$H195*'Base Data'!DJ195</f>
        <v>0</v>
      </c>
      <c r="DK195" s="758">
        <f>$H195*'Base Data'!DK195</f>
        <v>0</v>
      </c>
      <c r="DL195" s="519">
        <f>$H195*'Base Data'!DL195</f>
        <v>0</v>
      </c>
      <c r="DM195" s="804"/>
    </row>
    <row r="196" spans="1:117" s="801" customFormat="1" ht="19.899999999999999" customHeight="1">
      <c r="A196" s="207">
        <f>'LCR Weights'!N196</f>
        <v>1</v>
      </c>
      <c r="B196" s="207"/>
      <c r="C196" s="73"/>
      <c r="D196" s="795"/>
      <c r="E196" s="793"/>
      <c r="F196" s="211" t="s">
        <v>952</v>
      </c>
      <c r="G196" s="811">
        <f>'LCR Weights'!M196</f>
        <v>1</v>
      </c>
      <c r="H196" s="811">
        <f>IF(Metrics!$I$7="Reported weights",'LCR Weights'!H196,'LCR Weights'!K196)</f>
        <v>1</v>
      </c>
      <c r="I196" s="548"/>
      <c r="J196" s="758">
        <f>IF('LCR Weights'!$N196=0,1,0)*('Base Data'!J196+'Base Data'!I196)*G196</f>
        <v>0</v>
      </c>
      <c r="K196" s="31">
        <f>'LCR Weights'!$N196*($G196*('Base Data'!$I196+'Base Data'!$J196)/30)+($H196*'Base Data'!K196)</f>
        <v>0</v>
      </c>
      <c r="L196" s="31">
        <f>'LCR Weights'!$N196*($G196*('Base Data'!$I196+'Base Data'!$J196)/30)+($H196*'Base Data'!L196)</f>
        <v>0</v>
      </c>
      <c r="M196" s="31">
        <f>'LCR Weights'!$N196*($G196*('Base Data'!$I196+'Base Data'!$J196)/30)+($H196*'Base Data'!M196)</f>
        <v>0</v>
      </c>
      <c r="N196" s="31">
        <f>'LCR Weights'!$N196*($G196*('Base Data'!$I196+'Base Data'!$J196)/30)+($H196*'Base Data'!N196)</f>
        <v>0</v>
      </c>
      <c r="O196" s="31">
        <f>'LCR Weights'!$N196*($G196*('Base Data'!$I196+'Base Data'!$J196)/30)+($H196*'Base Data'!O196)</f>
        <v>0</v>
      </c>
      <c r="P196" s="31">
        <f>'LCR Weights'!$N196*($G196*('Base Data'!$I196+'Base Data'!$J196)/30)+($H196*'Base Data'!P196)</f>
        <v>0</v>
      </c>
      <c r="Q196" s="31">
        <f>'LCR Weights'!$N196*($G196*('Base Data'!$I196+'Base Data'!$J196)/30)+($H196*'Base Data'!Q196)</f>
        <v>0</v>
      </c>
      <c r="R196" s="31">
        <f>'LCR Weights'!$N196*($G196*('Base Data'!$I196+'Base Data'!$J196)/30)+($H196*'Base Data'!R196)</f>
        <v>0</v>
      </c>
      <c r="S196" s="31">
        <f>'LCR Weights'!$N196*($G196*('Base Data'!$I196+'Base Data'!$J196)/30)+($H196*'Base Data'!S196)</f>
        <v>0</v>
      </c>
      <c r="T196" s="31">
        <f>'LCR Weights'!$N196*($G196*('Base Data'!$I196+'Base Data'!$J196)/30)+($H196*'Base Data'!T196)</f>
        <v>0</v>
      </c>
      <c r="U196" s="31">
        <f>'LCR Weights'!$N196*($G196*('Base Data'!$I196+'Base Data'!$J196)/30)+($H196*'Base Data'!U196)</f>
        <v>0</v>
      </c>
      <c r="V196" s="31">
        <f>'LCR Weights'!$N196*($G196*('Base Data'!$I196+'Base Data'!$J196)/30)+($H196*'Base Data'!V196)</f>
        <v>0</v>
      </c>
      <c r="W196" s="31">
        <f>'LCR Weights'!$N196*($G196*('Base Data'!$I196+'Base Data'!$J196)/30)+($H196*'Base Data'!W196)</f>
        <v>0</v>
      </c>
      <c r="X196" s="31">
        <f>'LCR Weights'!$N196*($G196*('Base Data'!$I196+'Base Data'!$J196)/30)+($H196*'Base Data'!X196)</f>
        <v>0</v>
      </c>
      <c r="Y196" s="31">
        <f>'LCR Weights'!$N196*($G196*('Base Data'!$I196+'Base Data'!$J196)/30)+($H196*'Base Data'!Y196)</f>
        <v>0</v>
      </c>
      <c r="Z196" s="31">
        <f>'LCR Weights'!$N196*($G196*('Base Data'!$I196+'Base Data'!$J196)/30)+($H196*'Base Data'!Z196)</f>
        <v>0</v>
      </c>
      <c r="AA196" s="31">
        <f>'LCR Weights'!$N196*($G196*('Base Data'!$I196+'Base Data'!$J196)/30)+($H196*'Base Data'!AA196)</f>
        <v>0</v>
      </c>
      <c r="AB196" s="31">
        <f>'LCR Weights'!$N196*($G196*('Base Data'!$I196+'Base Data'!$J196)/30)+($H196*'Base Data'!AB196)</f>
        <v>0</v>
      </c>
      <c r="AC196" s="31">
        <f>'LCR Weights'!$N196*($G196*('Base Data'!$I196+'Base Data'!$J196)/30)+($H196*'Base Data'!AC196)</f>
        <v>0</v>
      </c>
      <c r="AD196" s="31">
        <f>'LCR Weights'!$N196*($G196*('Base Data'!$I196+'Base Data'!$J196)/30)+($H196*'Base Data'!AD196)</f>
        <v>0</v>
      </c>
      <c r="AE196" s="31">
        <f>'LCR Weights'!$N196*($G196*('Base Data'!$I196+'Base Data'!$J196)/30)+($H196*'Base Data'!AE196)</f>
        <v>0</v>
      </c>
      <c r="AF196" s="31">
        <f>'LCR Weights'!$N196*($G196*('Base Data'!$I196+'Base Data'!$J196)/30)+($H196*'Base Data'!AF196)</f>
        <v>0</v>
      </c>
      <c r="AG196" s="31">
        <f>'LCR Weights'!$N196*($G196*('Base Data'!$I196+'Base Data'!$J196)/30)+($H196*'Base Data'!AG196)</f>
        <v>0</v>
      </c>
      <c r="AH196" s="31">
        <f>'LCR Weights'!$N196*($G196*('Base Data'!$I196+'Base Data'!$J196)/30)+($H196*'Base Data'!AH196)</f>
        <v>0</v>
      </c>
      <c r="AI196" s="31">
        <f>'LCR Weights'!$N196*($G196*('Base Data'!$I196+'Base Data'!$J196)/30)+($H196*'Base Data'!AI196)</f>
        <v>0</v>
      </c>
      <c r="AJ196" s="31">
        <f>'LCR Weights'!$N196*($G196*('Base Data'!$I196+'Base Data'!$J196)/30)+($H196*'Base Data'!AJ196)</f>
        <v>0</v>
      </c>
      <c r="AK196" s="31">
        <f>'LCR Weights'!$N196*($G196*('Base Data'!$I196+'Base Data'!$J196)/30)+($H196*'Base Data'!AK196)</f>
        <v>0</v>
      </c>
      <c r="AL196" s="31">
        <f>'LCR Weights'!$N196*($G196*('Base Data'!$I196+'Base Data'!$J196)/30)+($H196*'Base Data'!AL196)</f>
        <v>0</v>
      </c>
      <c r="AM196" s="31">
        <f>'LCR Weights'!$N196*($G196*('Base Data'!$I196+'Base Data'!$J196)/30)+($H196*'Base Data'!AM196)</f>
        <v>0</v>
      </c>
      <c r="AN196" s="31">
        <f>'LCR Weights'!$N196*($G196*('Base Data'!$I196+'Base Data'!$J196)/30)+($H196*'Base Data'!AN196)</f>
        <v>0</v>
      </c>
      <c r="AO196" s="758">
        <f>$H196*'Base Data'!AO196</f>
        <v>0</v>
      </c>
      <c r="AP196" s="758">
        <f>$H196*'Base Data'!AP196</f>
        <v>0</v>
      </c>
      <c r="AQ196" s="758">
        <f>$H196*'Base Data'!AQ196</f>
        <v>0</v>
      </c>
      <c r="AR196" s="758">
        <f>$H196*'Base Data'!AR196</f>
        <v>0</v>
      </c>
      <c r="AS196" s="758">
        <f>$H196*'Base Data'!AS196</f>
        <v>0</v>
      </c>
      <c r="AT196" s="758">
        <f>$H196*'Base Data'!AT196</f>
        <v>0</v>
      </c>
      <c r="AU196" s="758">
        <f>$H196*'Base Data'!AU196</f>
        <v>0</v>
      </c>
      <c r="AV196" s="758">
        <f>$H196*'Base Data'!AV196</f>
        <v>0</v>
      </c>
      <c r="AW196" s="758">
        <f>$H196*'Base Data'!AW196</f>
        <v>0</v>
      </c>
      <c r="AX196" s="758">
        <f>$H196*'Base Data'!AX196</f>
        <v>0</v>
      </c>
      <c r="AY196" s="758">
        <f>$H196*'Base Data'!AY196</f>
        <v>0</v>
      </c>
      <c r="AZ196" s="758">
        <f>$H196*'Base Data'!AZ196</f>
        <v>0</v>
      </c>
      <c r="BA196" s="758">
        <f>$H196*'Base Data'!BA196</f>
        <v>0</v>
      </c>
      <c r="BB196" s="758">
        <f>$H196*'Base Data'!BB196</f>
        <v>0</v>
      </c>
      <c r="BC196" s="758">
        <f>$H196*'Base Data'!BC196</f>
        <v>0</v>
      </c>
      <c r="BD196" s="758">
        <f>$H196*'Base Data'!BD196</f>
        <v>0</v>
      </c>
      <c r="BE196" s="758">
        <f>$H196*'Base Data'!BE196</f>
        <v>0</v>
      </c>
      <c r="BF196" s="758">
        <f>$H196*'Base Data'!BF196</f>
        <v>0</v>
      </c>
      <c r="BG196" s="758">
        <f>$H196*'Base Data'!BG196</f>
        <v>0</v>
      </c>
      <c r="BH196" s="758">
        <f>$H196*'Base Data'!BH196</f>
        <v>0</v>
      </c>
      <c r="BI196" s="758">
        <f>$H196*'Base Data'!BI196</f>
        <v>0</v>
      </c>
      <c r="BJ196" s="758">
        <f>$H196*'Base Data'!BJ196</f>
        <v>0</v>
      </c>
      <c r="BK196" s="758">
        <f>$H196*'Base Data'!BK196</f>
        <v>0</v>
      </c>
      <c r="BL196" s="758">
        <f>$H196*'Base Data'!BL196</f>
        <v>0</v>
      </c>
      <c r="BM196" s="758">
        <f>$H196*'Base Data'!BM196</f>
        <v>0</v>
      </c>
      <c r="BN196" s="758">
        <f>$H196*'Base Data'!BN196</f>
        <v>0</v>
      </c>
      <c r="BO196" s="758">
        <f>$H196*'Base Data'!BO196</f>
        <v>0</v>
      </c>
      <c r="BP196" s="758">
        <f>$H196*'Base Data'!BP196</f>
        <v>0</v>
      </c>
      <c r="BQ196" s="758">
        <f>$H196*'Base Data'!BQ196</f>
        <v>0</v>
      </c>
      <c r="BR196" s="758">
        <f>$H196*'Base Data'!BR196</f>
        <v>0</v>
      </c>
      <c r="BS196" s="758">
        <f>$H196*'Base Data'!BS196</f>
        <v>0</v>
      </c>
      <c r="BT196" s="758">
        <f>$H196*'Base Data'!BT196</f>
        <v>0</v>
      </c>
      <c r="BU196" s="758">
        <f>$H196*'Base Data'!BU196</f>
        <v>0</v>
      </c>
      <c r="BV196" s="758">
        <f>$H196*'Base Data'!BV196</f>
        <v>0</v>
      </c>
      <c r="BW196" s="758">
        <f>$H196*'Base Data'!BW196</f>
        <v>0</v>
      </c>
      <c r="BX196" s="758">
        <f>$H196*'Base Data'!BX196</f>
        <v>0</v>
      </c>
      <c r="BY196" s="758">
        <f>$H196*'Base Data'!BY196</f>
        <v>0</v>
      </c>
      <c r="BZ196" s="758">
        <f>$H196*'Base Data'!BZ196</f>
        <v>0</v>
      </c>
      <c r="CA196" s="758">
        <f>$H196*'Base Data'!CA196</f>
        <v>0</v>
      </c>
      <c r="CB196" s="758">
        <f>$H196*'Base Data'!CB196</f>
        <v>0</v>
      </c>
      <c r="CC196" s="758">
        <f>$H196*'Base Data'!CC196</f>
        <v>0</v>
      </c>
      <c r="CD196" s="758">
        <f>$H196*'Base Data'!CD196</f>
        <v>0</v>
      </c>
      <c r="CE196" s="758">
        <f>$H196*'Base Data'!CE196</f>
        <v>0</v>
      </c>
      <c r="CF196" s="758">
        <f>$H196*'Base Data'!CF196</f>
        <v>0</v>
      </c>
      <c r="CG196" s="758">
        <f>$H196*'Base Data'!CG196</f>
        <v>0</v>
      </c>
      <c r="CH196" s="758">
        <f>$H196*'Base Data'!CH196</f>
        <v>0</v>
      </c>
      <c r="CI196" s="758">
        <f>$H196*'Base Data'!CI196</f>
        <v>0</v>
      </c>
      <c r="CJ196" s="758">
        <f>$H196*'Base Data'!CJ196</f>
        <v>0</v>
      </c>
      <c r="CK196" s="758">
        <f>$H196*'Base Data'!CK196</f>
        <v>0</v>
      </c>
      <c r="CL196" s="758">
        <f>$H196*'Base Data'!CL196</f>
        <v>0</v>
      </c>
      <c r="CM196" s="758">
        <f>$H196*'Base Data'!CM196</f>
        <v>0</v>
      </c>
      <c r="CN196" s="758">
        <f>$H196*'Base Data'!CN196</f>
        <v>0</v>
      </c>
      <c r="CO196" s="758">
        <f>$H196*'Base Data'!CO196</f>
        <v>0</v>
      </c>
      <c r="CP196" s="758">
        <f>$H196*'Base Data'!CP196</f>
        <v>0</v>
      </c>
      <c r="CQ196" s="758">
        <f>$H196*'Base Data'!CQ196</f>
        <v>0</v>
      </c>
      <c r="CR196" s="758">
        <f>$H196*'Base Data'!CR196</f>
        <v>0</v>
      </c>
      <c r="CS196" s="758">
        <f>$H196*'Base Data'!CS196</f>
        <v>0</v>
      </c>
      <c r="CT196" s="758">
        <f>$H196*'Base Data'!CT196</f>
        <v>0</v>
      </c>
      <c r="CU196" s="758">
        <f>$H196*'Base Data'!CU196</f>
        <v>0</v>
      </c>
      <c r="CV196" s="758">
        <f>$H196*'Base Data'!CV196</f>
        <v>0</v>
      </c>
      <c r="CW196" s="758">
        <f>$H196*'Base Data'!CW196</f>
        <v>0</v>
      </c>
      <c r="CX196" s="758">
        <f>$H196*'Base Data'!CX196</f>
        <v>0</v>
      </c>
      <c r="CY196" s="758">
        <f>$H196*'Base Data'!CY196</f>
        <v>0</v>
      </c>
      <c r="CZ196" s="758">
        <f>$H196*'Base Data'!CZ196</f>
        <v>0</v>
      </c>
      <c r="DA196" s="758">
        <f>$H196*'Base Data'!DA196</f>
        <v>0</v>
      </c>
      <c r="DB196" s="758">
        <f>$H196*'Base Data'!DB196</f>
        <v>0</v>
      </c>
      <c r="DC196" s="758">
        <f>$H196*'Base Data'!DC196</f>
        <v>0</v>
      </c>
      <c r="DD196" s="758">
        <f>$H196*'Base Data'!DD196</f>
        <v>0</v>
      </c>
      <c r="DE196" s="758">
        <f>$H196*'Base Data'!DE196</f>
        <v>0</v>
      </c>
      <c r="DF196" s="758">
        <f>$H196*'Base Data'!DF196</f>
        <v>0</v>
      </c>
      <c r="DG196" s="758">
        <f>$H196*'Base Data'!DG196</f>
        <v>0</v>
      </c>
      <c r="DH196" s="758">
        <f>$H196*'Base Data'!DH196</f>
        <v>0</v>
      </c>
      <c r="DI196" s="758">
        <f>$H196*'Base Data'!DI196</f>
        <v>0</v>
      </c>
      <c r="DJ196" s="758">
        <f>$H196*'Base Data'!DJ196</f>
        <v>0</v>
      </c>
      <c r="DK196" s="758">
        <f>$H196*'Base Data'!DK196</f>
        <v>0</v>
      </c>
      <c r="DL196" s="519">
        <f>$H196*'Base Data'!DL196</f>
        <v>0</v>
      </c>
      <c r="DM196" s="804"/>
    </row>
    <row r="197" spans="1:117" s="801" customFormat="1" ht="24.75">
      <c r="A197" s="207">
        <f>'LCR Weights'!N197</f>
        <v>1</v>
      </c>
      <c r="B197" s="207"/>
      <c r="C197" s="73"/>
      <c r="D197" s="795" t="s">
        <v>626</v>
      </c>
      <c r="E197" s="793" t="s">
        <v>813</v>
      </c>
      <c r="F197" s="231" t="s">
        <v>944</v>
      </c>
      <c r="G197" s="811">
        <f>'LCR Weights'!M197</f>
        <v>0.05</v>
      </c>
      <c r="H197" s="811">
        <f>IF(Metrics!$I$7="Reported weights",'LCR Weights'!H197,'LCR Weights'!K197)</f>
        <v>0.05</v>
      </c>
      <c r="I197" s="543"/>
      <c r="J197" s="758">
        <f>IF('LCR Weights'!$N197=0,1,0)*('Base Data'!J197+'Base Data'!I197)*G197</f>
        <v>0</v>
      </c>
      <c r="K197" s="31">
        <f>'LCR Weights'!$N197*($G197*('Base Data'!$I197+'Base Data'!$J197)/30)+($H197*'Base Data'!K197)</f>
        <v>0</v>
      </c>
      <c r="L197" s="31">
        <f>'LCR Weights'!$N197*($G197*('Base Data'!$I197+'Base Data'!$J197)/30)+($H197*'Base Data'!L197)</f>
        <v>0</v>
      </c>
      <c r="M197" s="31">
        <f>'LCR Weights'!$N197*($G197*('Base Data'!$I197+'Base Data'!$J197)/30)+($H197*'Base Data'!M197)</f>
        <v>0</v>
      </c>
      <c r="N197" s="31">
        <f>'LCR Weights'!$N197*($G197*('Base Data'!$I197+'Base Data'!$J197)/30)+($H197*'Base Data'!N197)</f>
        <v>0</v>
      </c>
      <c r="O197" s="31">
        <f>'LCR Weights'!$N197*($G197*('Base Data'!$I197+'Base Data'!$J197)/30)+($H197*'Base Data'!O197)</f>
        <v>0</v>
      </c>
      <c r="P197" s="31">
        <f>'LCR Weights'!$N197*($G197*('Base Data'!$I197+'Base Data'!$J197)/30)+($H197*'Base Data'!P197)</f>
        <v>0</v>
      </c>
      <c r="Q197" s="31">
        <f>'LCR Weights'!$N197*($G197*('Base Data'!$I197+'Base Data'!$J197)/30)+($H197*'Base Data'!Q197)</f>
        <v>0</v>
      </c>
      <c r="R197" s="31">
        <f>'LCR Weights'!$N197*($G197*('Base Data'!$I197+'Base Data'!$J197)/30)+($H197*'Base Data'!R197)</f>
        <v>0</v>
      </c>
      <c r="S197" s="31">
        <f>'LCR Weights'!$N197*($G197*('Base Data'!$I197+'Base Data'!$J197)/30)+($H197*'Base Data'!S197)</f>
        <v>0</v>
      </c>
      <c r="T197" s="31">
        <f>'LCR Weights'!$N197*($G197*('Base Data'!$I197+'Base Data'!$J197)/30)+($H197*'Base Data'!T197)</f>
        <v>0</v>
      </c>
      <c r="U197" s="31">
        <f>'LCR Weights'!$N197*($G197*('Base Data'!$I197+'Base Data'!$J197)/30)+($H197*'Base Data'!U197)</f>
        <v>0</v>
      </c>
      <c r="V197" s="31">
        <f>'LCR Weights'!$N197*($G197*('Base Data'!$I197+'Base Data'!$J197)/30)+($H197*'Base Data'!V197)</f>
        <v>0</v>
      </c>
      <c r="W197" s="31">
        <f>'LCR Weights'!$N197*($G197*('Base Data'!$I197+'Base Data'!$J197)/30)+($H197*'Base Data'!W197)</f>
        <v>0</v>
      </c>
      <c r="X197" s="31">
        <f>'LCR Weights'!$N197*($G197*('Base Data'!$I197+'Base Data'!$J197)/30)+($H197*'Base Data'!X197)</f>
        <v>0</v>
      </c>
      <c r="Y197" s="31">
        <f>'LCR Weights'!$N197*($G197*('Base Data'!$I197+'Base Data'!$J197)/30)+($H197*'Base Data'!Y197)</f>
        <v>0</v>
      </c>
      <c r="Z197" s="31">
        <f>'LCR Weights'!$N197*($G197*('Base Data'!$I197+'Base Data'!$J197)/30)+($H197*'Base Data'!Z197)</f>
        <v>0</v>
      </c>
      <c r="AA197" s="31">
        <f>'LCR Weights'!$N197*($G197*('Base Data'!$I197+'Base Data'!$J197)/30)+($H197*'Base Data'!AA197)</f>
        <v>0</v>
      </c>
      <c r="AB197" s="31">
        <f>'LCR Weights'!$N197*($G197*('Base Data'!$I197+'Base Data'!$J197)/30)+($H197*'Base Data'!AB197)</f>
        <v>0</v>
      </c>
      <c r="AC197" s="31">
        <f>'LCR Weights'!$N197*($G197*('Base Data'!$I197+'Base Data'!$J197)/30)+($H197*'Base Data'!AC197)</f>
        <v>0</v>
      </c>
      <c r="AD197" s="31">
        <f>'LCR Weights'!$N197*($G197*('Base Data'!$I197+'Base Data'!$J197)/30)+($H197*'Base Data'!AD197)</f>
        <v>0</v>
      </c>
      <c r="AE197" s="31">
        <f>'LCR Weights'!$N197*($G197*('Base Data'!$I197+'Base Data'!$J197)/30)+($H197*'Base Data'!AE197)</f>
        <v>0</v>
      </c>
      <c r="AF197" s="31">
        <f>'LCR Weights'!$N197*($G197*('Base Data'!$I197+'Base Data'!$J197)/30)+($H197*'Base Data'!AF197)</f>
        <v>0</v>
      </c>
      <c r="AG197" s="31">
        <f>'LCR Weights'!$N197*($G197*('Base Data'!$I197+'Base Data'!$J197)/30)+($H197*'Base Data'!AG197)</f>
        <v>0</v>
      </c>
      <c r="AH197" s="31">
        <f>'LCR Weights'!$N197*($G197*('Base Data'!$I197+'Base Data'!$J197)/30)+($H197*'Base Data'!AH197)</f>
        <v>0</v>
      </c>
      <c r="AI197" s="31">
        <f>'LCR Weights'!$N197*($G197*('Base Data'!$I197+'Base Data'!$J197)/30)+($H197*'Base Data'!AI197)</f>
        <v>0</v>
      </c>
      <c r="AJ197" s="31">
        <f>'LCR Weights'!$N197*($G197*('Base Data'!$I197+'Base Data'!$J197)/30)+($H197*'Base Data'!AJ197)</f>
        <v>0</v>
      </c>
      <c r="AK197" s="31">
        <f>'LCR Weights'!$N197*($G197*('Base Data'!$I197+'Base Data'!$J197)/30)+($H197*'Base Data'!AK197)</f>
        <v>0</v>
      </c>
      <c r="AL197" s="31">
        <f>'LCR Weights'!$N197*($G197*('Base Data'!$I197+'Base Data'!$J197)/30)+($H197*'Base Data'!AL197)</f>
        <v>0</v>
      </c>
      <c r="AM197" s="31">
        <f>'LCR Weights'!$N197*($G197*('Base Data'!$I197+'Base Data'!$J197)/30)+($H197*'Base Data'!AM197)</f>
        <v>0</v>
      </c>
      <c r="AN197" s="31">
        <f>'LCR Weights'!$N197*($G197*('Base Data'!$I197+'Base Data'!$J197)/30)+($H197*'Base Data'!AN197)</f>
        <v>0</v>
      </c>
      <c r="AO197" s="758">
        <f>$H197*'Base Data'!AO197</f>
        <v>0</v>
      </c>
      <c r="AP197" s="758">
        <f>$H197*'Base Data'!AP197</f>
        <v>0</v>
      </c>
      <c r="AQ197" s="758">
        <f>$H197*'Base Data'!AQ197</f>
        <v>0</v>
      </c>
      <c r="AR197" s="758">
        <f>$H197*'Base Data'!AR197</f>
        <v>0</v>
      </c>
      <c r="AS197" s="758">
        <f>$H197*'Base Data'!AS197</f>
        <v>0</v>
      </c>
      <c r="AT197" s="758">
        <f>$H197*'Base Data'!AT197</f>
        <v>0</v>
      </c>
      <c r="AU197" s="758">
        <f>$H197*'Base Data'!AU197</f>
        <v>0</v>
      </c>
      <c r="AV197" s="758">
        <f>$H197*'Base Data'!AV197</f>
        <v>0</v>
      </c>
      <c r="AW197" s="758">
        <f>$H197*'Base Data'!AW197</f>
        <v>0</v>
      </c>
      <c r="AX197" s="758">
        <f>$H197*'Base Data'!AX197</f>
        <v>0</v>
      </c>
      <c r="AY197" s="758">
        <f>$H197*'Base Data'!AY197</f>
        <v>0</v>
      </c>
      <c r="AZ197" s="758">
        <f>$H197*'Base Data'!AZ197</f>
        <v>0</v>
      </c>
      <c r="BA197" s="758">
        <f>$H197*'Base Data'!BA197</f>
        <v>0</v>
      </c>
      <c r="BB197" s="758">
        <f>$H197*'Base Data'!BB197</f>
        <v>0</v>
      </c>
      <c r="BC197" s="758">
        <f>$H197*'Base Data'!BC197</f>
        <v>0</v>
      </c>
      <c r="BD197" s="758">
        <f>$H197*'Base Data'!BD197</f>
        <v>0</v>
      </c>
      <c r="BE197" s="758">
        <f>$H197*'Base Data'!BE197</f>
        <v>0</v>
      </c>
      <c r="BF197" s="758">
        <f>$H197*'Base Data'!BF197</f>
        <v>0</v>
      </c>
      <c r="BG197" s="758">
        <f>$H197*'Base Data'!BG197</f>
        <v>0</v>
      </c>
      <c r="BH197" s="758">
        <f>$H197*'Base Data'!BH197</f>
        <v>0</v>
      </c>
      <c r="BI197" s="758">
        <f>$H197*'Base Data'!BI197</f>
        <v>0</v>
      </c>
      <c r="BJ197" s="758">
        <f>$H197*'Base Data'!BJ197</f>
        <v>0</v>
      </c>
      <c r="BK197" s="758">
        <f>$H197*'Base Data'!BK197</f>
        <v>0</v>
      </c>
      <c r="BL197" s="758">
        <f>$H197*'Base Data'!BL197</f>
        <v>0</v>
      </c>
      <c r="BM197" s="758">
        <f>$H197*'Base Data'!BM197</f>
        <v>0</v>
      </c>
      <c r="BN197" s="758">
        <f>$H197*'Base Data'!BN197</f>
        <v>0</v>
      </c>
      <c r="BO197" s="758">
        <f>$H197*'Base Data'!BO197</f>
        <v>0</v>
      </c>
      <c r="BP197" s="758">
        <f>$H197*'Base Data'!BP197</f>
        <v>0</v>
      </c>
      <c r="BQ197" s="758">
        <f>$H197*'Base Data'!BQ197</f>
        <v>0</v>
      </c>
      <c r="BR197" s="758">
        <f>$H197*'Base Data'!BR197</f>
        <v>0</v>
      </c>
      <c r="BS197" s="758">
        <f>$H197*'Base Data'!BS197</f>
        <v>0</v>
      </c>
      <c r="BT197" s="758">
        <f>$H197*'Base Data'!BT197</f>
        <v>0</v>
      </c>
      <c r="BU197" s="758">
        <f>$H197*'Base Data'!BU197</f>
        <v>0</v>
      </c>
      <c r="BV197" s="758">
        <f>$H197*'Base Data'!BV197</f>
        <v>0</v>
      </c>
      <c r="BW197" s="758">
        <f>$H197*'Base Data'!BW197</f>
        <v>0</v>
      </c>
      <c r="BX197" s="758">
        <f>$H197*'Base Data'!BX197</f>
        <v>0</v>
      </c>
      <c r="BY197" s="758">
        <f>$H197*'Base Data'!BY197</f>
        <v>0</v>
      </c>
      <c r="BZ197" s="758">
        <f>$H197*'Base Data'!BZ197</f>
        <v>0</v>
      </c>
      <c r="CA197" s="758">
        <f>$H197*'Base Data'!CA197</f>
        <v>0</v>
      </c>
      <c r="CB197" s="758">
        <f>$H197*'Base Data'!CB197</f>
        <v>0</v>
      </c>
      <c r="CC197" s="758">
        <f>$H197*'Base Data'!CC197</f>
        <v>0</v>
      </c>
      <c r="CD197" s="758">
        <f>$H197*'Base Data'!CD197</f>
        <v>0</v>
      </c>
      <c r="CE197" s="758">
        <f>$H197*'Base Data'!CE197</f>
        <v>0</v>
      </c>
      <c r="CF197" s="758">
        <f>$H197*'Base Data'!CF197</f>
        <v>0</v>
      </c>
      <c r="CG197" s="758">
        <f>$H197*'Base Data'!CG197</f>
        <v>0</v>
      </c>
      <c r="CH197" s="758">
        <f>$H197*'Base Data'!CH197</f>
        <v>0</v>
      </c>
      <c r="CI197" s="758">
        <f>$H197*'Base Data'!CI197</f>
        <v>0</v>
      </c>
      <c r="CJ197" s="758">
        <f>$H197*'Base Data'!CJ197</f>
        <v>0</v>
      </c>
      <c r="CK197" s="758">
        <f>$H197*'Base Data'!CK197</f>
        <v>0</v>
      </c>
      <c r="CL197" s="758">
        <f>$H197*'Base Data'!CL197</f>
        <v>0</v>
      </c>
      <c r="CM197" s="758">
        <f>$H197*'Base Data'!CM197</f>
        <v>0</v>
      </c>
      <c r="CN197" s="758">
        <f>$H197*'Base Data'!CN197</f>
        <v>0</v>
      </c>
      <c r="CO197" s="758">
        <f>$H197*'Base Data'!CO197</f>
        <v>0</v>
      </c>
      <c r="CP197" s="758">
        <f>$H197*'Base Data'!CP197</f>
        <v>0</v>
      </c>
      <c r="CQ197" s="758">
        <f>$H197*'Base Data'!CQ197</f>
        <v>0</v>
      </c>
      <c r="CR197" s="758">
        <f>$H197*'Base Data'!CR197</f>
        <v>0</v>
      </c>
      <c r="CS197" s="758">
        <f>$H197*'Base Data'!CS197</f>
        <v>0</v>
      </c>
      <c r="CT197" s="758">
        <f>$H197*'Base Data'!CT197</f>
        <v>0</v>
      </c>
      <c r="CU197" s="758">
        <f>$H197*'Base Data'!CU197</f>
        <v>0</v>
      </c>
      <c r="CV197" s="758">
        <f>$H197*'Base Data'!CV197</f>
        <v>0</v>
      </c>
      <c r="CW197" s="758">
        <f>$H197*'Base Data'!CW197</f>
        <v>0</v>
      </c>
      <c r="CX197" s="758">
        <f>$H197*'Base Data'!CX197</f>
        <v>0</v>
      </c>
      <c r="CY197" s="758">
        <f>$H197*'Base Data'!CY197</f>
        <v>0</v>
      </c>
      <c r="CZ197" s="758">
        <f>$H197*'Base Data'!CZ197</f>
        <v>0</v>
      </c>
      <c r="DA197" s="758">
        <f>$H197*'Base Data'!DA197</f>
        <v>0</v>
      </c>
      <c r="DB197" s="758">
        <f>$H197*'Base Data'!DB197</f>
        <v>0</v>
      </c>
      <c r="DC197" s="758">
        <f>$H197*'Base Data'!DC197</f>
        <v>0</v>
      </c>
      <c r="DD197" s="758">
        <f>$H197*'Base Data'!DD197</f>
        <v>0</v>
      </c>
      <c r="DE197" s="758">
        <f>$H197*'Base Data'!DE197</f>
        <v>0</v>
      </c>
      <c r="DF197" s="758">
        <f>$H197*'Base Data'!DF197</f>
        <v>0</v>
      </c>
      <c r="DG197" s="758">
        <f>$H197*'Base Data'!DG197</f>
        <v>0</v>
      </c>
      <c r="DH197" s="758">
        <f>$H197*'Base Data'!DH197</f>
        <v>0</v>
      </c>
      <c r="DI197" s="758">
        <f>$H197*'Base Data'!DI197</f>
        <v>0</v>
      </c>
      <c r="DJ197" s="758">
        <f>$H197*'Base Data'!DJ197</f>
        <v>0</v>
      </c>
      <c r="DK197" s="758">
        <f>$H197*'Base Data'!DK197</f>
        <v>0</v>
      </c>
      <c r="DL197" s="519">
        <f>$H197*'Base Data'!DL197</f>
        <v>0</v>
      </c>
      <c r="DM197" s="804"/>
    </row>
    <row r="198" spans="1:117" s="801" customFormat="1" ht="19.899999999999999" customHeight="1">
      <c r="A198" s="207">
        <f>'LCR Weights'!N198</f>
        <v>1</v>
      </c>
      <c r="B198" s="207"/>
      <c r="C198" s="73"/>
      <c r="D198" s="795" t="s">
        <v>628</v>
      </c>
      <c r="E198" s="793" t="s">
        <v>814</v>
      </c>
      <c r="F198" s="1124" t="s">
        <v>950</v>
      </c>
      <c r="G198" s="811">
        <f>'LCR Weights'!M198</f>
        <v>0.1</v>
      </c>
      <c r="H198" s="811">
        <f>IF(Metrics!$I$7="Reported weights",'LCR Weights'!H198,'LCR Weights'!K198)</f>
        <v>0.1</v>
      </c>
      <c r="I198" s="543"/>
      <c r="J198" s="758">
        <f>IF('LCR Weights'!$N198=0,1,0)*('Base Data'!J198+'Base Data'!I198)*G198</f>
        <v>0</v>
      </c>
      <c r="K198" s="31">
        <f>'LCR Weights'!$N198*($G198*('Base Data'!$I198+'Base Data'!$J198)/30)+($H198*'Base Data'!K198)</f>
        <v>0</v>
      </c>
      <c r="L198" s="31">
        <f>'LCR Weights'!$N198*($G198*('Base Data'!$I198+'Base Data'!$J198)/30)+($H198*'Base Data'!L198)</f>
        <v>0</v>
      </c>
      <c r="M198" s="31">
        <f>'LCR Weights'!$N198*($G198*('Base Data'!$I198+'Base Data'!$J198)/30)+($H198*'Base Data'!M198)</f>
        <v>0</v>
      </c>
      <c r="N198" s="31">
        <f>'LCR Weights'!$N198*($G198*('Base Data'!$I198+'Base Data'!$J198)/30)+($H198*'Base Data'!N198)</f>
        <v>0</v>
      </c>
      <c r="O198" s="31">
        <f>'LCR Weights'!$N198*($G198*('Base Data'!$I198+'Base Data'!$J198)/30)+($H198*'Base Data'!O198)</f>
        <v>0</v>
      </c>
      <c r="P198" s="31">
        <f>'LCR Weights'!$N198*($G198*('Base Data'!$I198+'Base Data'!$J198)/30)+($H198*'Base Data'!P198)</f>
        <v>0</v>
      </c>
      <c r="Q198" s="31">
        <f>'LCR Weights'!$N198*($G198*('Base Data'!$I198+'Base Data'!$J198)/30)+($H198*'Base Data'!Q198)</f>
        <v>0</v>
      </c>
      <c r="R198" s="31">
        <f>'LCR Weights'!$N198*($G198*('Base Data'!$I198+'Base Data'!$J198)/30)+($H198*'Base Data'!R198)</f>
        <v>0</v>
      </c>
      <c r="S198" s="31">
        <f>'LCR Weights'!$N198*($G198*('Base Data'!$I198+'Base Data'!$J198)/30)+($H198*'Base Data'!S198)</f>
        <v>0</v>
      </c>
      <c r="T198" s="31">
        <f>'LCR Weights'!$N198*($G198*('Base Data'!$I198+'Base Data'!$J198)/30)+($H198*'Base Data'!T198)</f>
        <v>0</v>
      </c>
      <c r="U198" s="31">
        <f>'LCR Weights'!$N198*($G198*('Base Data'!$I198+'Base Data'!$J198)/30)+($H198*'Base Data'!U198)</f>
        <v>0</v>
      </c>
      <c r="V198" s="31">
        <f>'LCR Weights'!$N198*($G198*('Base Data'!$I198+'Base Data'!$J198)/30)+($H198*'Base Data'!V198)</f>
        <v>0</v>
      </c>
      <c r="W198" s="31">
        <f>'LCR Weights'!$N198*($G198*('Base Data'!$I198+'Base Data'!$J198)/30)+($H198*'Base Data'!W198)</f>
        <v>0</v>
      </c>
      <c r="X198" s="31">
        <f>'LCR Weights'!$N198*($G198*('Base Data'!$I198+'Base Data'!$J198)/30)+($H198*'Base Data'!X198)</f>
        <v>0</v>
      </c>
      <c r="Y198" s="31">
        <f>'LCR Weights'!$N198*($G198*('Base Data'!$I198+'Base Data'!$J198)/30)+($H198*'Base Data'!Y198)</f>
        <v>0</v>
      </c>
      <c r="Z198" s="31">
        <f>'LCR Weights'!$N198*($G198*('Base Data'!$I198+'Base Data'!$J198)/30)+($H198*'Base Data'!Z198)</f>
        <v>0</v>
      </c>
      <c r="AA198" s="31">
        <f>'LCR Weights'!$N198*($G198*('Base Data'!$I198+'Base Data'!$J198)/30)+($H198*'Base Data'!AA198)</f>
        <v>0</v>
      </c>
      <c r="AB198" s="31">
        <f>'LCR Weights'!$N198*($G198*('Base Data'!$I198+'Base Data'!$J198)/30)+($H198*'Base Data'!AB198)</f>
        <v>0</v>
      </c>
      <c r="AC198" s="31">
        <f>'LCR Weights'!$N198*($G198*('Base Data'!$I198+'Base Data'!$J198)/30)+($H198*'Base Data'!AC198)</f>
        <v>0</v>
      </c>
      <c r="AD198" s="31">
        <f>'LCR Weights'!$N198*($G198*('Base Data'!$I198+'Base Data'!$J198)/30)+($H198*'Base Data'!AD198)</f>
        <v>0</v>
      </c>
      <c r="AE198" s="31">
        <f>'LCR Weights'!$N198*($G198*('Base Data'!$I198+'Base Data'!$J198)/30)+($H198*'Base Data'!AE198)</f>
        <v>0</v>
      </c>
      <c r="AF198" s="31">
        <f>'LCR Weights'!$N198*($G198*('Base Data'!$I198+'Base Data'!$J198)/30)+($H198*'Base Data'!AF198)</f>
        <v>0</v>
      </c>
      <c r="AG198" s="31">
        <f>'LCR Weights'!$N198*($G198*('Base Data'!$I198+'Base Data'!$J198)/30)+($H198*'Base Data'!AG198)</f>
        <v>0</v>
      </c>
      <c r="AH198" s="31">
        <f>'LCR Weights'!$N198*($G198*('Base Data'!$I198+'Base Data'!$J198)/30)+($H198*'Base Data'!AH198)</f>
        <v>0</v>
      </c>
      <c r="AI198" s="31">
        <f>'LCR Weights'!$N198*($G198*('Base Data'!$I198+'Base Data'!$J198)/30)+($H198*'Base Data'!AI198)</f>
        <v>0</v>
      </c>
      <c r="AJ198" s="31">
        <f>'LCR Weights'!$N198*($G198*('Base Data'!$I198+'Base Data'!$J198)/30)+($H198*'Base Data'!AJ198)</f>
        <v>0</v>
      </c>
      <c r="AK198" s="31">
        <f>'LCR Weights'!$N198*($G198*('Base Data'!$I198+'Base Data'!$J198)/30)+($H198*'Base Data'!AK198)</f>
        <v>0</v>
      </c>
      <c r="AL198" s="31">
        <f>'LCR Weights'!$N198*($G198*('Base Data'!$I198+'Base Data'!$J198)/30)+($H198*'Base Data'!AL198)</f>
        <v>0</v>
      </c>
      <c r="AM198" s="31">
        <f>'LCR Weights'!$N198*($G198*('Base Data'!$I198+'Base Data'!$J198)/30)+($H198*'Base Data'!AM198)</f>
        <v>0</v>
      </c>
      <c r="AN198" s="31">
        <f>'LCR Weights'!$N198*($G198*('Base Data'!$I198+'Base Data'!$J198)/30)+($H198*'Base Data'!AN198)</f>
        <v>0</v>
      </c>
      <c r="AO198" s="758">
        <f>$H198*'Base Data'!AO198</f>
        <v>0</v>
      </c>
      <c r="AP198" s="758">
        <f>$H198*'Base Data'!AP198</f>
        <v>0</v>
      </c>
      <c r="AQ198" s="758">
        <f>$H198*'Base Data'!AQ198</f>
        <v>0</v>
      </c>
      <c r="AR198" s="758">
        <f>$H198*'Base Data'!AR198</f>
        <v>0</v>
      </c>
      <c r="AS198" s="758">
        <f>$H198*'Base Data'!AS198</f>
        <v>0</v>
      </c>
      <c r="AT198" s="758">
        <f>$H198*'Base Data'!AT198</f>
        <v>0</v>
      </c>
      <c r="AU198" s="758">
        <f>$H198*'Base Data'!AU198</f>
        <v>0</v>
      </c>
      <c r="AV198" s="758">
        <f>$H198*'Base Data'!AV198</f>
        <v>0</v>
      </c>
      <c r="AW198" s="758">
        <f>$H198*'Base Data'!AW198</f>
        <v>0</v>
      </c>
      <c r="AX198" s="758">
        <f>$H198*'Base Data'!AX198</f>
        <v>0</v>
      </c>
      <c r="AY198" s="758">
        <f>$H198*'Base Data'!AY198</f>
        <v>0</v>
      </c>
      <c r="AZ198" s="758">
        <f>$H198*'Base Data'!AZ198</f>
        <v>0</v>
      </c>
      <c r="BA198" s="758">
        <f>$H198*'Base Data'!BA198</f>
        <v>0</v>
      </c>
      <c r="BB198" s="758">
        <f>$H198*'Base Data'!BB198</f>
        <v>0</v>
      </c>
      <c r="BC198" s="758">
        <f>$H198*'Base Data'!BC198</f>
        <v>0</v>
      </c>
      <c r="BD198" s="758">
        <f>$H198*'Base Data'!BD198</f>
        <v>0</v>
      </c>
      <c r="BE198" s="758">
        <f>$H198*'Base Data'!BE198</f>
        <v>0</v>
      </c>
      <c r="BF198" s="758">
        <f>$H198*'Base Data'!BF198</f>
        <v>0</v>
      </c>
      <c r="BG198" s="758">
        <f>$H198*'Base Data'!BG198</f>
        <v>0</v>
      </c>
      <c r="BH198" s="758">
        <f>$H198*'Base Data'!BH198</f>
        <v>0</v>
      </c>
      <c r="BI198" s="758">
        <f>$H198*'Base Data'!BI198</f>
        <v>0</v>
      </c>
      <c r="BJ198" s="758">
        <f>$H198*'Base Data'!BJ198</f>
        <v>0</v>
      </c>
      <c r="BK198" s="758">
        <f>$H198*'Base Data'!BK198</f>
        <v>0</v>
      </c>
      <c r="BL198" s="758">
        <f>$H198*'Base Data'!BL198</f>
        <v>0</v>
      </c>
      <c r="BM198" s="758">
        <f>$H198*'Base Data'!BM198</f>
        <v>0</v>
      </c>
      <c r="BN198" s="758">
        <f>$H198*'Base Data'!BN198</f>
        <v>0</v>
      </c>
      <c r="BO198" s="758">
        <f>$H198*'Base Data'!BO198</f>
        <v>0</v>
      </c>
      <c r="BP198" s="758">
        <f>$H198*'Base Data'!BP198</f>
        <v>0</v>
      </c>
      <c r="BQ198" s="758">
        <f>$H198*'Base Data'!BQ198</f>
        <v>0</v>
      </c>
      <c r="BR198" s="758">
        <f>$H198*'Base Data'!BR198</f>
        <v>0</v>
      </c>
      <c r="BS198" s="758">
        <f>$H198*'Base Data'!BS198</f>
        <v>0</v>
      </c>
      <c r="BT198" s="758">
        <f>$H198*'Base Data'!BT198</f>
        <v>0</v>
      </c>
      <c r="BU198" s="758">
        <f>$H198*'Base Data'!BU198</f>
        <v>0</v>
      </c>
      <c r="BV198" s="758">
        <f>$H198*'Base Data'!BV198</f>
        <v>0</v>
      </c>
      <c r="BW198" s="758">
        <f>$H198*'Base Data'!BW198</f>
        <v>0</v>
      </c>
      <c r="BX198" s="758">
        <f>$H198*'Base Data'!BX198</f>
        <v>0</v>
      </c>
      <c r="BY198" s="758">
        <f>$H198*'Base Data'!BY198</f>
        <v>0</v>
      </c>
      <c r="BZ198" s="758">
        <f>$H198*'Base Data'!BZ198</f>
        <v>0</v>
      </c>
      <c r="CA198" s="758">
        <f>$H198*'Base Data'!CA198</f>
        <v>0</v>
      </c>
      <c r="CB198" s="758">
        <f>$H198*'Base Data'!CB198</f>
        <v>0</v>
      </c>
      <c r="CC198" s="758">
        <f>$H198*'Base Data'!CC198</f>
        <v>0</v>
      </c>
      <c r="CD198" s="758">
        <f>$H198*'Base Data'!CD198</f>
        <v>0</v>
      </c>
      <c r="CE198" s="758">
        <f>$H198*'Base Data'!CE198</f>
        <v>0</v>
      </c>
      <c r="CF198" s="758">
        <f>$H198*'Base Data'!CF198</f>
        <v>0</v>
      </c>
      <c r="CG198" s="758">
        <f>$H198*'Base Data'!CG198</f>
        <v>0</v>
      </c>
      <c r="CH198" s="758">
        <f>$H198*'Base Data'!CH198</f>
        <v>0</v>
      </c>
      <c r="CI198" s="758">
        <f>$H198*'Base Data'!CI198</f>
        <v>0</v>
      </c>
      <c r="CJ198" s="758">
        <f>$H198*'Base Data'!CJ198</f>
        <v>0</v>
      </c>
      <c r="CK198" s="758">
        <f>$H198*'Base Data'!CK198</f>
        <v>0</v>
      </c>
      <c r="CL198" s="758">
        <f>$H198*'Base Data'!CL198</f>
        <v>0</v>
      </c>
      <c r="CM198" s="758">
        <f>$H198*'Base Data'!CM198</f>
        <v>0</v>
      </c>
      <c r="CN198" s="758">
        <f>$H198*'Base Data'!CN198</f>
        <v>0</v>
      </c>
      <c r="CO198" s="758">
        <f>$H198*'Base Data'!CO198</f>
        <v>0</v>
      </c>
      <c r="CP198" s="758">
        <f>$H198*'Base Data'!CP198</f>
        <v>0</v>
      </c>
      <c r="CQ198" s="758">
        <f>$H198*'Base Data'!CQ198</f>
        <v>0</v>
      </c>
      <c r="CR198" s="758">
        <f>$H198*'Base Data'!CR198</f>
        <v>0</v>
      </c>
      <c r="CS198" s="758">
        <f>$H198*'Base Data'!CS198</f>
        <v>0</v>
      </c>
      <c r="CT198" s="758">
        <f>$H198*'Base Data'!CT198</f>
        <v>0</v>
      </c>
      <c r="CU198" s="758">
        <f>$H198*'Base Data'!CU198</f>
        <v>0</v>
      </c>
      <c r="CV198" s="758">
        <f>$H198*'Base Data'!CV198</f>
        <v>0</v>
      </c>
      <c r="CW198" s="758">
        <f>$H198*'Base Data'!CW198</f>
        <v>0</v>
      </c>
      <c r="CX198" s="758">
        <f>$H198*'Base Data'!CX198</f>
        <v>0</v>
      </c>
      <c r="CY198" s="758">
        <f>$H198*'Base Data'!CY198</f>
        <v>0</v>
      </c>
      <c r="CZ198" s="758">
        <f>$H198*'Base Data'!CZ198</f>
        <v>0</v>
      </c>
      <c r="DA198" s="758">
        <f>$H198*'Base Data'!DA198</f>
        <v>0</v>
      </c>
      <c r="DB198" s="758">
        <f>$H198*'Base Data'!DB198</f>
        <v>0</v>
      </c>
      <c r="DC198" s="758">
        <f>$H198*'Base Data'!DC198</f>
        <v>0</v>
      </c>
      <c r="DD198" s="758">
        <f>$H198*'Base Data'!DD198</f>
        <v>0</v>
      </c>
      <c r="DE198" s="758">
        <f>$H198*'Base Data'!DE198</f>
        <v>0</v>
      </c>
      <c r="DF198" s="758">
        <f>$H198*'Base Data'!DF198</f>
        <v>0</v>
      </c>
      <c r="DG198" s="758">
        <f>$H198*'Base Data'!DG198</f>
        <v>0</v>
      </c>
      <c r="DH198" s="758">
        <f>$H198*'Base Data'!DH198</f>
        <v>0</v>
      </c>
      <c r="DI198" s="758">
        <f>$H198*'Base Data'!DI198</f>
        <v>0</v>
      </c>
      <c r="DJ198" s="758">
        <f>$H198*'Base Data'!DJ198</f>
        <v>0</v>
      </c>
      <c r="DK198" s="758">
        <f>$H198*'Base Data'!DK198</f>
        <v>0</v>
      </c>
      <c r="DL198" s="519">
        <f>$H198*'Base Data'!DL198</f>
        <v>0</v>
      </c>
      <c r="DM198" s="804"/>
    </row>
    <row r="199" spans="1:117" s="801" customFormat="1" ht="19.899999999999999" customHeight="1">
      <c r="A199" s="207">
        <f>'LCR Weights'!N199</f>
        <v>1</v>
      </c>
      <c r="B199" s="207"/>
      <c r="C199" s="73"/>
      <c r="D199" s="795" t="s">
        <v>630</v>
      </c>
      <c r="E199" s="998" t="s">
        <v>815</v>
      </c>
      <c r="F199" s="799" t="s">
        <v>1144</v>
      </c>
      <c r="G199" s="1165">
        <f>'LCR Weights'!M199</f>
        <v>0.4</v>
      </c>
      <c r="H199" s="811">
        <f>IF(Metrics!$I$7="Reported weights",'LCR Weights'!H199,'LCR Weights'!K199)</f>
        <v>0.4</v>
      </c>
      <c r="I199" s="548"/>
      <c r="J199" s="758">
        <f>IF('LCR Weights'!$N199=0,1,0)*('Base Data'!J199+'Base Data'!I199)*G199</f>
        <v>0</v>
      </c>
      <c r="K199" s="31">
        <f>'LCR Weights'!$N199*($G199*('Base Data'!$I199+'Base Data'!$J199)/30)+($H199*'Base Data'!K199)</f>
        <v>0</v>
      </c>
      <c r="L199" s="31">
        <f>'LCR Weights'!$N199*($G199*('Base Data'!$I199+'Base Data'!$J199)/30)+($H199*'Base Data'!L199)</f>
        <v>0</v>
      </c>
      <c r="M199" s="31">
        <f>'LCR Weights'!$N199*($G199*('Base Data'!$I199+'Base Data'!$J199)/30)+($H199*'Base Data'!M199)</f>
        <v>0</v>
      </c>
      <c r="N199" s="31">
        <f>'LCR Weights'!$N199*($G199*('Base Data'!$I199+'Base Data'!$J199)/30)+($H199*'Base Data'!N199)</f>
        <v>0</v>
      </c>
      <c r="O199" s="31">
        <f>'LCR Weights'!$N199*($G199*('Base Data'!$I199+'Base Data'!$J199)/30)+($H199*'Base Data'!O199)</f>
        <v>0</v>
      </c>
      <c r="P199" s="31">
        <f>'LCR Weights'!$N199*($G199*('Base Data'!$I199+'Base Data'!$J199)/30)+($H199*'Base Data'!P199)</f>
        <v>0</v>
      </c>
      <c r="Q199" s="31">
        <f>'LCR Weights'!$N199*($G199*('Base Data'!$I199+'Base Data'!$J199)/30)+($H199*'Base Data'!Q199)</f>
        <v>0</v>
      </c>
      <c r="R199" s="31">
        <f>'LCR Weights'!$N199*($G199*('Base Data'!$I199+'Base Data'!$J199)/30)+($H199*'Base Data'!R199)</f>
        <v>0</v>
      </c>
      <c r="S199" s="31">
        <f>'LCR Weights'!$N199*($G199*('Base Data'!$I199+'Base Data'!$J199)/30)+($H199*'Base Data'!S199)</f>
        <v>0</v>
      </c>
      <c r="T199" s="31">
        <f>'LCR Weights'!$N199*($G199*('Base Data'!$I199+'Base Data'!$J199)/30)+($H199*'Base Data'!T199)</f>
        <v>0</v>
      </c>
      <c r="U199" s="31">
        <f>'LCR Weights'!$N199*($G199*('Base Data'!$I199+'Base Data'!$J199)/30)+($H199*'Base Data'!U199)</f>
        <v>0</v>
      </c>
      <c r="V199" s="31">
        <f>'LCR Weights'!$N199*($G199*('Base Data'!$I199+'Base Data'!$J199)/30)+($H199*'Base Data'!V199)</f>
        <v>0</v>
      </c>
      <c r="W199" s="31">
        <f>'LCR Weights'!$N199*($G199*('Base Data'!$I199+'Base Data'!$J199)/30)+($H199*'Base Data'!W199)</f>
        <v>0</v>
      </c>
      <c r="X199" s="31">
        <f>'LCR Weights'!$N199*($G199*('Base Data'!$I199+'Base Data'!$J199)/30)+($H199*'Base Data'!X199)</f>
        <v>0</v>
      </c>
      <c r="Y199" s="31">
        <f>'LCR Weights'!$N199*($G199*('Base Data'!$I199+'Base Data'!$J199)/30)+($H199*'Base Data'!Y199)</f>
        <v>0</v>
      </c>
      <c r="Z199" s="31">
        <f>'LCR Weights'!$N199*($G199*('Base Data'!$I199+'Base Data'!$J199)/30)+($H199*'Base Data'!Z199)</f>
        <v>0</v>
      </c>
      <c r="AA199" s="31">
        <f>'LCR Weights'!$N199*($G199*('Base Data'!$I199+'Base Data'!$J199)/30)+($H199*'Base Data'!AA199)</f>
        <v>0</v>
      </c>
      <c r="AB199" s="31">
        <f>'LCR Weights'!$N199*($G199*('Base Data'!$I199+'Base Data'!$J199)/30)+($H199*'Base Data'!AB199)</f>
        <v>0</v>
      </c>
      <c r="AC199" s="31">
        <f>'LCR Weights'!$N199*($G199*('Base Data'!$I199+'Base Data'!$J199)/30)+($H199*'Base Data'!AC199)</f>
        <v>0</v>
      </c>
      <c r="AD199" s="31">
        <f>'LCR Weights'!$N199*($G199*('Base Data'!$I199+'Base Data'!$J199)/30)+($H199*'Base Data'!AD199)</f>
        <v>0</v>
      </c>
      <c r="AE199" s="31">
        <f>'LCR Weights'!$N199*($G199*('Base Data'!$I199+'Base Data'!$J199)/30)+($H199*'Base Data'!AE199)</f>
        <v>0</v>
      </c>
      <c r="AF199" s="31">
        <f>'LCR Weights'!$N199*($G199*('Base Data'!$I199+'Base Data'!$J199)/30)+($H199*'Base Data'!AF199)</f>
        <v>0</v>
      </c>
      <c r="AG199" s="31">
        <f>'LCR Weights'!$N199*($G199*('Base Data'!$I199+'Base Data'!$J199)/30)+($H199*'Base Data'!AG199)</f>
        <v>0</v>
      </c>
      <c r="AH199" s="31">
        <f>'LCR Weights'!$N199*($G199*('Base Data'!$I199+'Base Data'!$J199)/30)+($H199*'Base Data'!AH199)</f>
        <v>0</v>
      </c>
      <c r="AI199" s="31">
        <f>'LCR Weights'!$N199*($G199*('Base Data'!$I199+'Base Data'!$J199)/30)+($H199*'Base Data'!AI199)</f>
        <v>0</v>
      </c>
      <c r="AJ199" s="31">
        <f>'LCR Weights'!$N199*($G199*('Base Data'!$I199+'Base Data'!$J199)/30)+($H199*'Base Data'!AJ199)</f>
        <v>0</v>
      </c>
      <c r="AK199" s="31">
        <f>'LCR Weights'!$N199*($G199*('Base Data'!$I199+'Base Data'!$J199)/30)+($H199*'Base Data'!AK199)</f>
        <v>0</v>
      </c>
      <c r="AL199" s="31">
        <f>'LCR Weights'!$N199*($G199*('Base Data'!$I199+'Base Data'!$J199)/30)+($H199*'Base Data'!AL199)</f>
        <v>0</v>
      </c>
      <c r="AM199" s="31">
        <f>'LCR Weights'!$N199*($G199*('Base Data'!$I199+'Base Data'!$J199)/30)+($H199*'Base Data'!AM199)</f>
        <v>0</v>
      </c>
      <c r="AN199" s="31">
        <f>'LCR Weights'!$N199*($G199*('Base Data'!$I199+'Base Data'!$J199)/30)+($H199*'Base Data'!AN199)</f>
        <v>0</v>
      </c>
      <c r="AO199" s="758">
        <f>$H199*'Base Data'!AO199</f>
        <v>0</v>
      </c>
      <c r="AP199" s="758">
        <f>$H199*'Base Data'!AP199</f>
        <v>0</v>
      </c>
      <c r="AQ199" s="758">
        <f>$H199*'Base Data'!AQ199</f>
        <v>0</v>
      </c>
      <c r="AR199" s="758">
        <f>$H199*'Base Data'!AR199</f>
        <v>0</v>
      </c>
      <c r="AS199" s="758">
        <f>$H199*'Base Data'!AS199</f>
        <v>0</v>
      </c>
      <c r="AT199" s="758">
        <f>$H199*'Base Data'!AT199</f>
        <v>0</v>
      </c>
      <c r="AU199" s="758">
        <f>$H199*'Base Data'!AU199</f>
        <v>0</v>
      </c>
      <c r="AV199" s="758">
        <f>$H199*'Base Data'!AV199</f>
        <v>0</v>
      </c>
      <c r="AW199" s="758">
        <f>$H199*'Base Data'!AW199</f>
        <v>0</v>
      </c>
      <c r="AX199" s="758">
        <f>$H199*'Base Data'!AX199</f>
        <v>0</v>
      </c>
      <c r="AY199" s="758">
        <f>$H199*'Base Data'!AY199</f>
        <v>0</v>
      </c>
      <c r="AZ199" s="758">
        <f>$H199*'Base Data'!AZ199</f>
        <v>0</v>
      </c>
      <c r="BA199" s="758">
        <f>$H199*'Base Data'!BA199</f>
        <v>0</v>
      </c>
      <c r="BB199" s="758">
        <f>$H199*'Base Data'!BB199</f>
        <v>0</v>
      </c>
      <c r="BC199" s="758">
        <f>$H199*'Base Data'!BC199</f>
        <v>0</v>
      </c>
      <c r="BD199" s="758">
        <f>$H199*'Base Data'!BD199</f>
        <v>0</v>
      </c>
      <c r="BE199" s="758">
        <f>$H199*'Base Data'!BE199</f>
        <v>0</v>
      </c>
      <c r="BF199" s="758">
        <f>$H199*'Base Data'!BF199</f>
        <v>0</v>
      </c>
      <c r="BG199" s="758">
        <f>$H199*'Base Data'!BG199</f>
        <v>0</v>
      </c>
      <c r="BH199" s="758">
        <f>$H199*'Base Data'!BH199</f>
        <v>0</v>
      </c>
      <c r="BI199" s="758">
        <f>$H199*'Base Data'!BI199</f>
        <v>0</v>
      </c>
      <c r="BJ199" s="758">
        <f>$H199*'Base Data'!BJ199</f>
        <v>0</v>
      </c>
      <c r="BK199" s="758">
        <f>$H199*'Base Data'!BK199</f>
        <v>0</v>
      </c>
      <c r="BL199" s="758">
        <f>$H199*'Base Data'!BL199</f>
        <v>0</v>
      </c>
      <c r="BM199" s="758">
        <f>$H199*'Base Data'!BM199</f>
        <v>0</v>
      </c>
      <c r="BN199" s="758">
        <f>$H199*'Base Data'!BN199</f>
        <v>0</v>
      </c>
      <c r="BO199" s="758">
        <f>$H199*'Base Data'!BO199</f>
        <v>0</v>
      </c>
      <c r="BP199" s="758">
        <f>$H199*'Base Data'!BP199</f>
        <v>0</v>
      </c>
      <c r="BQ199" s="758">
        <f>$H199*'Base Data'!BQ199</f>
        <v>0</v>
      </c>
      <c r="BR199" s="758">
        <f>$H199*'Base Data'!BR199</f>
        <v>0</v>
      </c>
      <c r="BS199" s="758">
        <f>$H199*'Base Data'!BS199</f>
        <v>0</v>
      </c>
      <c r="BT199" s="758">
        <f>$H199*'Base Data'!BT199</f>
        <v>0</v>
      </c>
      <c r="BU199" s="758">
        <f>$H199*'Base Data'!BU199</f>
        <v>0</v>
      </c>
      <c r="BV199" s="758">
        <f>$H199*'Base Data'!BV199</f>
        <v>0</v>
      </c>
      <c r="BW199" s="758">
        <f>$H199*'Base Data'!BW199</f>
        <v>0</v>
      </c>
      <c r="BX199" s="758">
        <f>$H199*'Base Data'!BX199</f>
        <v>0</v>
      </c>
      <c r="BY199" s="758">
        <f>$H199*'Base Data'!BY199</f>
        <v>0</v>
      </c>
      <c r="BZ199" s="758">
        <f>$H199*'Base Data'!BZ199</f>
        <v>0</v>
      </c>
      <c r="CA199" s="758">
        <f>$H199*'Base Data'!CA199</f>
        <v>0</v>
      </c>
      <c r="CB199" s="758">
        <f>$H199*'Base Data'!CB199</f>
        <v>0</v>
      </c>
      <c r="CC199" s="758">
        <f>$H199*'Base Data'!CC199</f>
        <v>0</v>
      </c>
      <c r="CD199" s="758">
        <f>$H199*'Base Data'!CD199</f>
        <v>0</v>
      </c>
      <c r="CE199" s="758">
        <f>$H199*'Base Data'!CE199</f>
        <v>0</v>
      </c>
      <c r="CF199" s="758">
        <f>$H199*'Base Data'!CF199</f>
        <v>0</v>
      </c>
      <c r="CG199" s="758">
        <f>$H199*'Base Data'!CG199</f>
        <v>0</v>
      </c>
      <c r="CH199" s="758">
        <f>$H199*'Base Data'!CH199</f>
        <v>0</v>
      </c>
      <c r="CI199" s="758">
        <f>$H199*'Base Data'!CI199</f>
        <v>0</v>
      </c>
      <c r="CJ199" s="758">
        <f>$H199*'Base Data'!CJ199</f>
        <v>0</v>
      </c>
      <c r="CK199" s="758">
        <f>$H199*'Base Data'!CK199</f>
        <v>0</v>
      </c>
      <c r="CL199" s="758">
        <f>$H199*'Base Data'!CL199</f>
        <v>0</v>
      </c>
      <c r="CM199" s="758">
        <f>$H199*'Base Data'!CM199</f>
        <v>0</v>
      </c>
      <c r="CN199" s="758">
        <f>$H199*'Base Data'!CN199</f>
        <v>0</v>
      </c>
      <c r="CO199" s="758">
        <f>$H199*'Base Data'!CO199</f>
        <v>0</v>
      </c>
      <c r="CP199" s="758">
        <f>$H199*'Base Data'!CP199</f>
        <v>0</v>
      </c>
      <c r="CQ199" s="758">
        <f>$H199*'Base Data'!CQ199</f>
        <v>0</v>
      </c>
      <c r="CR199" s="758">
        <f>$H199*'Base Data'!CR199</f>
        <v>0</v>
      </c>
      <c r="CS199" s="758">
        <f>$H199*'Base Data'!CS199</f>
        <v>0</v>
      </c>
      <c r="CT199" s="758">
        <f>$H199*'Base Data'!CT199</f>
        <v>0</v>
      </c>
      <c r="CU199" s="758">
        <f>$H199*'Base Data'!CU199</f>
        <v>0</v>
      </c>
      <c r="CV199" s="758">
        <f>$H199*'Base Data'!CV199</f>
        <v>0</v>
      </c>
      <c r="CW199" s="758">
        <f>$H199*'Base Data'!CW199</f>
        <v>0</v>
      </c>
      <c r="CX199" s="758">
        <f>$H199*'Base Data'!CX199</f>
        <v>0</v>
      </c>
      <c r="CY199" s="758">
        <f>$H199*'Base Data'!CY199</f>
        <v>0</v>
      </c>
      <c r="CZ199" s="758">
        <f>$H199*'Base Data'!CZ199</f>
        <v>0</v>
      </c>
      <c r="DA199" s="758">
        <f>$H199*'Base Data'!DA199</f>
        <v>0</v>
      </c>
      <c r="DB199" s="758">
        <f>$H199*'Base Data'!DB199</f>
        <v>0</v>
      </c>
      <c r="DC199" s="758">
        <f>$H199*'Base Data'!DC199</f>
        <v>0</v>
      </c>
      <c r="DD199" s="758">
        <f>$H199*'Base Data'!DD199</f>
        <v>0</v>
      </c>
      <c r="DE199" s="758">
        <f>$H199*'Base Data'!DE199</f>
        <v>0</v>
      </c>
      <c r="DF199" s="758">
        <f>$H199*'Base Data'!DF199</f>
        <v>0</v>
      </c>
      <c r="DG199" s="758">
        <f>$H199*'Base Data'!DG199</f>
        <v>0</v>
      </c>
      <c r="DH199" s="758">
        <f>$H199*'Base Data'!DH199</f>
        <v>0</v>
      </c>
      <c r="DI199" s="758">
        <f>$H199*'Base Data'!DI199</f>
        <v>0</v>
      </c>
      <c r="DJ199" s="758">
        <f>$H199*'Base Data'!DJ199</f>
        <v>0</v>
      </c>
      <c r="DK199" s="758">
        <f>$H199*'Base Data'!DK199</f>
        <v>0</v>
      </c>
      <c r="DL199" s="519">
        <f>$H199*'Base Data'!DL199</f>
        <v>0</v>
      </c>
      <c r="DM199" s="804"/>
    </row>
    <row r="200" spans="1:117" s="801" customFormat="1" ht="19.899999999999999" customHeight="1">
      <c r="A200" s="207">
        <f>'LCR Weights'!N200</f>
        <v>1</v>
      </c>
      <c r="B200" s="207"/>
      <c r="C200" s="73"/>
      <c r="D200" s="795" t="s">
        <v>631</v>
      </c>
      <c r="E200" s="793" t="s">
        <v>816</v>
      </c>
      <c r="F200" s="1129" t="s">
        <v>951</v>
      </c>
      <c r="G200" s="811">
        <f>'LCR Weights'!M200</f>
        <v>1</v>
      </c>
      <c r="H200" s="811">
        <f>IF(Metrics!$I$7="Reported weights",'LCR Weights'!H200,'LCR Weights'!K200)</f>
        <v>1</v>
      </c>
      <c r="I200" s="548"/>
      <c r="J200" s="758">
        <f>IF('LCR Weights'!$N200=0,1,0)*('Base Data'!J200+'Base Data'!I200)*G200</f>
        <v>0</v>
      </c>
      <c r="K200" s="31">
        <f>'LCR Weights'!$N200*($G200*('Base Data'!$I200+'Base Data'!$J200)/30)+($H200*'Base Data'!K200)</f>
        <v>0</v>
      </c>
      <c r="L200" s="31">
        <f>'LCR Weights'!$N200*($G200*('Base Data'!$I200+'Base Data'!$J200)/30)+($H200*'Base Data'!L200)</f>
        <v>0</v>
      </c>
      <c r="M200" s="31">
        <f>'LCR Weights'!$N200*($G200*('Base Data'!$I200+'Base Data'!$J200)/30)+($H200*'Base Data'!M200)</f>
        <v>0</v>
      </c>
      <c r="N200" s="31">
        <f>'LCR Weights'!$N200*($G200*('Base Data'!$I200+'Base Data'!$J200)/30)+($H200*'Base Data'!N200)</f>
        <v>0</v>
      </c>
      <c r="O200" s="31">
        <f>'LCR Weights'!$N200*($G200*('Base Data'!$I200+'Base Data'!$J200)/30)+($H200*'Base Data'!O200)</f>
        <v>0</v>
      </c>
      <c r="P200" s="31">
        <f>'LCR Weights'!$N200*($G200*('Base Data'!$I200+'Base Data'!$J200)/30)+($H200*'Base Data'!P200)</f>
        <v>0</v>
      </c>
      <c r="Q200" s="31">
        <f>'LCR Weights'!$N200*($G200*('Base Data'!$I200+'Base Data'!$J200)/30)+($H200*'Base Data'!Q200)</f>
        <v>0</v>
      </c>
      <c r="R200" s="31">
        <f>'LCR Weights'!$N200*($G200*('Base Data'!$I200+'Base Data'!$J200)/30)+($H200*'Base Data'!R200)</f>
        <v>0</v>
      </c>
      <c r="S200" s="31">
        <f>'LCR Weights'!$N200*($G200*('Base Data'!$I200+'Base Data'!$J200)/30)+($H200*'Base Data'!S200)</f>
        <v>0</v>
      </c>
      <c r="T200" s="31">
        <f>'LCR Weights'!$N200*($G200*('Base Data'!$I200+'Base Data'!$J200)/30)+($H200*'Base Data'!T200)</f>
        <v>0</v>
      </c>
      <c r="U200" s="31">
        <f>'LCR Weights'!$N200*($G200*('Base Data'!$I200+'Base Data'!$J200)/30)+($H200*'Base Data'!U200)</f>
        <v>0</v>
      </c>
      <c r="V200" s="31">
        <f>'LCR Weights'!$N200*($G200*('Base Data'!$I200+'Base Data'!$J200)/30)+($H200*'Base Data'!V200)</f>
        <v>0</v>
      </c>
      <c r="W200" s="31">
        <f>'LCR Weights'!$N200*($G200*('Base Data'!$I200+'Base Data'!$J200)/30)+($H200*'Base Data'!W200)</f>
        <v>0</v>
      </c>
      <c r="X200" s="31">
        <f>'LCR Weights'!$N200*($G200*('Base Data'!$I200+'Base Data'!$J200)/30)+($H200*'Base Data'!X200)</f>
        <v>0</v>
      </c>
      <c r="Y200" s="31">
        <f>'LCR Weights'!$N200*($G200*('Base Data'!$I200+'Base Data'!$J200)/30)+($H200*'Base Data'!Y200)</f>
        <v>0</v>
      </c>
      <c r="Z200" s="31">
        <f>'LCR Weights'!$N200*($G200*('Base Data'!$I200+'Base Data'!$J200)/30)+($H200*'Base Data'!Z200)</f>
        <v>0</v>
      </c>
      <c r="AA200" s="31">
        <f>'LCR Weights'!$N200*($G200*('Base Data'!$I200+'Base Data'!$J200)/30)+($H200*'Base Data'!AA200)</f>
        <v>0</v>
      </c>
      <c r="AB200" s="31">
        <f>'LCR Weights'!$N200*($G200*('Base Data'!$I200+'Base Data'!$J200)/30)+($H200*'Base Data'!AB200)</f>
        <v>0</v>
      </c>
      <c r="AC200" s="31">
        <f>'LCR Weights'!$N200*($G200*('Base Data'!$I200+'Base Data'!$J200)/30)+($H200*'Base Data'!AC200)</f>
        <v>0</v>
      </c>
      <c r="AD200" s="31">
        <f>'LCR Weights'!$N200*($G200*('Base Data'!$I200+'Base Data'!$J200)/30)+($H200*'Base Data'!AD200)</f>
        <v>0</v>
      </c>
      <c r="AE200" s="31">
        <f>'LCR Weights'!$N200*($G200*('Base Data'!$I200+'Base Data'!$J200)/30)+($H200*'Base Data'!AE200)</f>
        <v>0</v>
      </c>
      <c r="AF200" s="31">
        <f>'LCR Weights'!$N200*($G200*('Base Data'!$I200+'Base Data'!$J200)/30)+($H200*'Base Data'!AF200)</f>
        <v>0</v>
      </c>
      <c r="AG200" s="31">
        <f>'LCR Weights'!$N200*($G200*('Base Data'!$I200+'Base Data'!$J200)/30)+($H200*'Base Data'!AG200)</f>
        <v>0</v>
      </c>
      <c r="AH200" s="31">
        <f>'LCR Weights'!$N200*($G200*('Base Data'!$I200+'Base Data'!$J200)/30)+($H200*'Base Data'!AH200)</f>
        <v>0</v>
      </c>
      <c r="AI200" s="31">
        <f>'LCR Weights'!$N200*($G200*('Base Data'!$I200+'Base Data'!$J200)/30)+($H200*'Base Data'!AI200)</f>
        <v>0</v>
      </c>
      <c r="AJ200" s="31">
        <f>'LCR Weights'!$N200*($G200*('Base Data'!$I200+'Base Data'!$J200)/30)+($H200*'Base Data'!AJ200)</f>
        <v>0</v>
      </c>
      <c r="AK200" s="31">
        <f>'LCR Weights'!$N200*($G200*('Base Data'!$I200+'Base Data'!$J200)/30)+($H200*'Base Data'!AK200)</f>
        <v>0</v>
      </c>
      <c r="AL200" s="31">
        <f>'LCR Weights'!$N200*($G200*('Base Data'!$I200+'Base Data'!$J200)/30)+($H200*'Base Data'!AL200)</f>
        <v>0</v>
      </c>
      <c r="AM200" s="31">
        <f>'LCR Weights'!$N200*($G200*('Base Data'!$I200+'Base Data'!$J200)/30)+($H200*'Base Data'!AM200)</f>
        <v>0</v>
      </c>
      <c r="AN200" s="31">
        <f>'LCR Weights'!$N200*($G200*('Base Data'!$I200+'Base Data'!$J200)/30)+($H200*'Base Data'!AN200)</f>
        <v>0</v>
      </c>
      <c r="AO200" s="758">
        <f>$H200*'Base Data'!AO200</f>
        <v>0</v>
      </c>
      <c r="AP200" s="758">
        <f>$H200*'Base Data'!AP200</f>
        <v>0</v>
      </c>
      <c r="AQ200" s="758">
        <f>$H200*'Base Data'!AQ200</f>
        <v>0</v>
      </c>
      <c r="AR200" s="758">
        <f>$H200*'Base Data'!AR200</f>
        <v>0</v>
      </c>
      <c r="AS200" s="758">
        <f>$H200*'Base Data'!AS200</f>
        <v>0</v>
      </c>
      <c r="AT200" s="758">
        <f>$H200*'Base Data'!AT200</f>
        <v>0</v>
      </c>
      <c r="AU200" s="758">
        <f>$H200*'Base Data'!AU200</f>
        <v>0</v>
      </c>
      <c r="AV200" s="758">
        <f>$H200*'Base Data'!AV200</f>
        <v>0</v>
      </c>
      <c r="AW200" s="758">
        <f>$H200*'Base Data'!AW200</f>
        <v>0</v>
      </c>
      <c r="AX200" s="758">
        <f>$H200*'Base Data'!AX200</f>
        <v>0</v>
      </c>
      <c r="AY200" s="758">
        <f>$H200*'Base Data'!AY200</f>
        <v>0</v>
      </c>
      <c r="AZ200" s="758">
        <f>$H200*'Base Data'!AZ200</f>
        <v>0</v>
      </c>
      <c r="BA200" s="758">
        <f>$H200*'Base Data'!BA200</f>
        <v>0</v>
      </c>
      <c r="BB200" s="758">
        <f>$H200*'Base Data'!BB200</f>
        <v>0</v>
      </c>
      <c r="BC200" s="758">
        <f>$H200*'Base Data'!BC200</f>
        <v>0</v>
      </c>
      <c r="BD200" s="758">
        <f>$H200*'Base Data'!BD200</f>
        <v>0</v>
      </c>
      <c r="BE200" s="758">
        <f>$H200*'Base Data'!BE200</f>
        <v>0</v>
      </c>
      <c r="BF200" s="758">
        <f>$H200*'Base Data'!BF200</f>
        <v>0</v>
      </c>
      <c r="BG200" s="758">
        <f>$H200*'Base Data'!BG200</f>
        <v>0</v>
      </c>
      <c r="BH200" s="758">
        <f>$H200*'Base Data'!BH200</f>
        <v>0</v>
      </c>
      <c r="BI200" s="758">
        <f>$H200*'Base Data'!BI200</f>
        <v>0</v>
      </c>
      <c r="BJ200" s="758">
        <f>$H200*'Base Data'!BJ200</f>
        <v>0</v>
      </c>
      <c r="BK200" s="758">
        <f>$H200*'Base Data'!BK200</f>
        <v>0</v>
      </c>
      <c r="BL200" s="758">
        <f>$H200*'Base Data'!BL200</f>
        <v>0</v>
      </c>
      <c r="BM200" s="758">
        <f>$H200*'Base Data'!BM200</f>
        <v>0</v>
      </c>
      <c r="BN200" s="758">
        <f>$H200*'Base Data'!BN200</f>
        <v>0</v>
      </c>
      <c r="BO200" s="758">
        <f>$H200*'Base Data'!BO200</f>
        <v>0</v>
      </c>
      <c r="BP200" s="758">
        <f>$H200*'Base Data'!BP200</f>
        <v>0</v>
      </c>
      <c r="BQ200" s="758">
        <f>$H200*'Base Data'!BQ200</f>
        <v>0</v>
      </c>
      <c r="BR200" s="758">
        <f>$H200*'Base Data'!BR200</f>
        <v>0</v>
      </c>
      <c r="BS200" s="758">
        <f>$H200*'Base Data'!BS200</f>
        <v>0</v>
      </c>
      <c r="BT200" s="758">
        <f>$H200*'Base Data'!BT200</f>
        <v>0</v>
      </c>
      <c r="BU200" s="758">
        <f>$H200*'Base Data'!BU200</f>
        <v>0</v>
      </c>
      <c r="BV200" s="758">
        <f>$H200*'Base Data'!BV200</f>
        <v>0</v>
      </c>
      <c r="BW200" s="758">
        <f>$H200*'Base Data'!BW200</f>
        <v>0</v>
      </c>
      <c r="BX200" s="758">
        <f>$H200*'Base Data'!BX200</f>
        <v>0</v>
      </c>
      <c r="BY200" s="758">
        <f>$H200*'Base Data'!BY200</f>
        <v>0</v>
      </c>
      <c r="BZ200" s="758">
        <f>$H200*'Base Data'!BZ200</f>
        <v>0</v>
      </c>
      <c r="CA200" s="758">
        <f>$H200*'Base Data'!CA200</f>
        <v>0</v>
      </c>
      <c r="CB200" s="758">
        <f>$H200*'Base Data'!CB200</f>
        <v>0</v>
      </c>
      <c r="CC200" s="758">
        <f>$H200*'Base Data'!CC200</f>
        <v>0</v>
      </c>
      <c r="CD200" s="758">
        <f>$H200*'Base Data'!CD200</f>
        <v>0</v>
      </c>
      <c r="CE200" s="758">
        <f>$H200*'Base Data'!CE200</f>
        <v>0</v>
      </c>
      <c r="CF200" s="758">
        <f>$H200*'Base Data'!CF200</f>
        <v>0</v>
      </c>
      <c r="CG200" s="758">
        <f>$H200*'Base Data'!CG200</f>
        <v>0</v>
      </c>
      <c r="CH200" s="758">
        <f>$H200*'Base Data'!CH200</f>
        <v>0</v>
      </c>
      <c r="CI200" s="758">
        <f>$H200*'Base Data'!CI200</f>
        <v>0</v>
      </c>
      <c r="CJ200" s="758">
        <f>$H200*'Base Data'!CJ200</f>
        <v>0</v>
      </c>
      <c r="CK200" s="758">
        <f>$H200*'Base Data'!CK200</f>
        <v>0</v>
      </c>
      <c r="CL200" s="758">
        <f>$H200*'Base Data'!CL200</f>
        <v>0</v>
      </c>
      <c r="CM200" s="758">
        <f>$H200*'Base Data'!CM200</f>
        <v>0</v>
      </c>
      <c r="CN200" s="758">
        <f>$H200*'Base Data'!CN200</f>
        <v>0</v>
      </c>
      <c r="CO200" s="758">
        <f>$H200*'Base Data'!CO200</f>
        <v>0</v>
      </c>
      <c r="CP200" s="758">
        <f>$H200*'Base Data'!CP200</f>
        <v>0</v>
      </c>
      <c r="CQ200" s="758">
        <f>$H200*'Base Data'!CQ200</f>
        <v>0</v>
      </c>
      <c r="CR200" s="758">
        <f>$H200*'Base Data'!CR200</f>
        <v>0</v>
      </c>
      <c r="CS200" s="758">
        <f>$H200*'Base Data'!CS200</f>
        <v>0</v>
      </c>
      <c r="CT200" s="758">
        <f>$H200*'Base Data'!CT200</f>
        <v>0</v>
      </c>
      <c r="CU200" s="758">
        <f>$H200*'Base Data'!CU200</f>
        <v>0</v>
      </c>
      <c r="CV200" s="758">
        <f>$H200*'Base Data'!CV200</f>
        <v>0</v>
      </c>
      <c r="CW200" s="758">
        <f>$H200*'Base Data'!CW200</f>
        <v>0</v>
      </c>
      <c r="CX200" s="758">
        <f>$H200*'Base Data'!CX200</f>
        <v>0</v>
      </c>
      <c r="CY200" s="758">
        <f>$H200*'Base Data'!CY200</f>
        <v>0</v>
      </c>
      <c r="CZ200" s="758">
        <f>$H200*'Base Data'!CZ200</f>
        <v>0</v>
      </c>
      <c r="DA200" s="758">
        <f>$H200*'Base Data'!DA200</f>
        <v>0</v>
      </c>
      <c r="DB200" s="758">
        <f>$H200*'Base Data'!DB200</f>
        <v>0</v>
      </c>
      <c r="DC200" s="758">
        <f>$H200*'Base Data'!DC200</f>
        <v>0</v>
      </c>
      <c r="DD200" s="758">
        <f>$H200*'Base Data'!DD200</f>
        <v>0</v>
      </c>
      <c r="DE200" s="758">
        <f>$H200*'Base Data'!DE200</f>
        <v>0</v>
      </c>
      <c r="DF200" s="758">
        <f>$H200*'Base Data'!DF200</f>
        <v>0</v>
      </c>
      <c r="DG200" s="758">
        <f>$H200*'Base Data'!DG200</f>
        <v>0</v>
      </c>
      <c r="DH200" s="758">
        <f>$H200*'Base Data'!DH200</f>
        <v>0</v>
      </c>
      <c r="DI200" s="758">
        <f>$H200*'Base Data'!DI200</f>
        <v>0</v>
      </c>
      <c r="DJ200" s="758">
        <f>$H200*'Base Data'!DJ200</f>
        <v>0</v>
      </c>
      <c r="DK200" s="758">
        <f>$H200*'Base Data'!DK200</f>
        <v>0</v>
      </c>
      <c r="DL200" s="519">
        <f>$H200*'Base Data'!DL200</f>
        <v>0</v>
      </c>
      <c r="DM200" s="804"/>
    </row>
    <row r="201" spans="1:117" s="801" customFormat="1" ht="19.899999999999999" customHeight="1">
      <c r="A201" s="207">
        <f>'LCR Weights'!N201</f>
        <v>1</v>
      </c>
      <c r="B201" s="207"/>
      <c r="C201" s="73"/>
      <c r="D201" s="795"/>
      <c r="E201" s="793"/>
      <c r="F201" s="211" t="s">
        <v>991</v>
      </c>
      <c r="G201" s="811">
        <f>'LCR Weights'!M201</f>
        <v>1</v>
      </c>
      <c r="H201" s="811">
        <f>IF(Metrics!$I$7="Reported weights",'LCR Weights'!H201,'LCR Weights'!K201)</f>
        <v>1</v>
      </c>
      <c r="I201" s="129"/>
      <c r="J201" s="549">
        <f>IF('LCR Weights'!$N201=0,1,0)*('Base Data'!J201+'Base Data'!I201)*G201</f>
        <v>0</v>
      </c>
      <c r="K201" s="31">
        <f>'LCR Weights'!$N201*($G201*('Base Data'!$I201+'Base Data'!$J201)/30)+($H201*'Base Data'!K201)</f>
        <v>0</v>
      </c>
      <c r="L201" s="31">
        <f>'LCR Weights'!$N201*($G201*('Base Data'!$I201+'Base Data'!$J201)/30)+($H201*'Base Data'!L201)</f>
        <v>0</v>
      </c>
      <c r="M201" s="31">
        <f>'LCR Weights'!$N201*($G201*('Base Data'!$I201+'Base Data'!$J201)/30)+($H201*'Base Data'!M201)</f>
        <v>0</v>
      </c>
      <c r="N201" s="31">
        <f>'LCR Weights'!$N201*($G201*('Base Data'!$I201+'Base Data'!$J201)/30)+($H201*'Base Data'!N201)</f>
        <v>0</v>
      </c>
      <c r="O201" s="31">
        <f>'LCR Weights'!$N201*($G201*('Base Data'!$I201+'Base Data'!$J201)/30)+($H201*'Base Data'!O201)</f>
        <v>0</v>
      </c>
      <c r="P201" s="31">
        <f>'LCR Weights'!$N201*($G201*('Base Data'!$I201+'Base Data'!$J201)/30)+($H201*'Base Data'!P201)</f>
        <v>0</v>
      </c>
      <c r="Q201" s="31">
        <f>'LCR Weights'!$N201*($G201*('Base Data'!$I201+'Base Data'!$J201)/30)+($H201*'Base Data'!Q201)</f>
        <v>0</v>
      </c>
      <c r="R201" s="31">
        <f>'LCR Weights'!$N201*($G201*('Base Data'!$I201+'Base Data'!$J201)/30)+($H201*'Base Data'!R201)</f>
        <v>0</v>
      </c>
      <c r="S201" s="31">
        <f>'LCR Weights'!$N201*($G201*('Base Data'!$I201+'Base Data'!$J201)/30)+($H201*'Base Data'!S201)</f>
        <v>0</v>
      </c>
      <c r="T201" s="31">
        <f>'LCR Weights'!$N201*($G201*('Base Data'!$I201+'Base Data'!$J201)/30)+($H201*'Base Data'!T201)</f>
        <v>0</v>
      </c>
      <c r="U201" s="31">
        <f>'LCR Weights'!$N201*($G201*('Base Data'!$I201+'Base Data'!$J201)/30)+($H201*'Base Data'!U201)</f>
        <v>0</v>
      </c>
      <c r="V201" s="31">
        <f>'LCR Weights'!$N201*($G201*('Base Data'!$I201+'Base Data'!$J201)/30)+($H201*'Base Data'!V201)</f>
        <v>0</v>
      </c>
      <c r="W201" s="31">
        <f>'LCR Weights'!$N201*($G201*('Base Data'!$I201+'Base Data'!$J201)/30)+($H201*'Base Data'!W201)</f>
        <v>0</v>
      </c>
      <c r="X201" s="31">
        <f>'LCR Weights'!$N201*($G201*('Base Data'!$I201+'Base Data'!$J201)/30)+($H201*'Base Data'!X201)</f>
        <v>0</v>
      </c>
      <c r="Y201" s="31">
        <f>'LCR Weights'!$N201*($G201*('Base Data'!$I201+'Base Data'!$J201)/30)+($H201*'Base Data'!Y201)</f>
        <v>0</v>
      </c>
      <c r="Z201" s="31">
        <f>'LCR Weights'!$N201*($G201*('Base Data'!$I201+'Base Data'!$J201)/30)+($H201*'Base Data'!Z201)</f>
        <v>0</v>
      </c>
      <c r="AA201" s="31">
        <f>'LCR Weights'!$N201*($G201*('Base Data'!$I201+'Base Data'!$J201)/30)+($H201*'Base Data'!AA201)</f>
        <v>0</v>
      </c>
      <c r="AB201" s="31">
        <f>'LCR Weights'!$N201*($G201*('Base Data'!$I201+'Base Data'!$J201)/30)+($H201*'Base Data'!AB201)</f>
        <v>0</v>
      </c>
      <c r="AC201" s="31">
        <f>'LCR Weights'!$N201*($G201*('Base Data'!$I201+'Base Data'!$J201)/30)+($H201*'Base Data'!AC201)</f>
        <v>0</v>
      </c>
      <c r="AD201" s="31">
        <f>'LCR Weights'!$N201*($G201*('Base Data'!$I201+'Base Data'!$J201)/30)+($H201*'Base Data'!AD201)</f>
        <v>0</v>
      </c>
      <c r="AE201" s="31">
        <f>'LCR Weights'!$N201*($G201*('Base Data'!$I201+'Base Data'!$J201)/30)+($H201*'Base Data'!AE201)</f>
        <v>0</v>
      </c>
      <c r="AF201" s="31">
        <f>'LCR Weights'!$N201*($G201*('Base Data'!$I201+'Base Data'!$J201)/30)+($H201*'Base Data'!AF201)</f>
        <v>0</v>
      </c>
      <c r="AG201" s="31">
        <f>'LCR Weights'!$N201*($G201*('Base Data'!$I201+'Base Data'!$J201)/30)+($H201*'Base Data'!AG201)</f>
        <v>0</v>
      </c>
      <c r="AH201" s="31">
        <f>'LCR Weights'!$N201*($G201*('Base Data'!$I201+'Base Data'!$J201)/30)+($H201*'Base Data'!AH201)</f>
        <v>0</v>
      </c>
      <c r="AI201" s="31">
        <f>'LCR Weights'!$N201*($G201*('Base Data'!$I201+'Base Data'!$J201)/30)+($H201*'Base Data'!AI201)</f>
        <v>0</v>
      </c>
      <c r="AJ201" s="31">
        <f>'LCR Weights'!$N201*($G201*('Base Data'!$I201+'Base Data'!$J201)/30)+($H201*'Base Data'!AJ201)</f>
        <v>0</v>
      </c>
      <c r="AK201" s="31">
        <f>'LCR Weights'!$N201*($G201*('Base Data'!$I201+'Base Data'!$J201)/30)+($H201*'Base Data'!AK201)</f>
        <v>0</v>
      </c>
      <c r="AL201" s="31">
        <f>'LCR Weights'!$N201*($G201*('Base Data'!$I201+'Base Data'!$J201)/30)+($H201*'Base Data'!AL201)</f>
        <v>0</v>
      </c>
      <c r="AM201" s="31">
        <f>'LCR Weights'!$N201*($G201*('Base Data'!$I201+'Base Data'!$J201)/30)+($H201*'Base Data'!AM201)</f>
        <v>0</v>
      </c>
      <c r="AN201" s="31">
        <f>'LCR Weights'!$N201*($G201*('Base Data'!$I201+'Base Data'!$J201)/30)+($H201*'Base Data'!AN201)</f>
        <v>0</v>
      </c>
      <c r="AO201" s="758">
        <f>$H201*'Base Data'!AO201</f>
        <v>0</v>
      </c>
      <c r="AP201" s="758">
        <f>$H201*'Base Data'!AP201</f>
        <v>0</v>
      </c>
      <c r="AQ201" s="758">
        <f>$H201*'Base Data'!AQ201</f>
        <v>0</v>
      </c>
      <c r="AR201" s="758">
        <f>$H201*'Base Data'!AR201</f>
        <v>0</v>
      </c>
      <c r="AS201" s="758">
        <f>$H201*'Base Data'!AS201</f>
        <v>0</v>
      </c>
      <c r="AT201" s="758">
        <f>$H201*'Base Data'!AT201</f>
        <v>0</v>
      </c>
      <c r="AU201" s="758">
        <f>$H201*'Base Data'!AU201</f>
        <v>0</v>
      </c>
      <c r="AV201" s="758">
        <f>$H201*'Base Data'!AV201</f>
        <v>0</v>
      </c>
      <c r="AW201" s="758">
        <f>$H201*'Base Data'!AW201</f>
        <v>0</v>
      </c>
      <c r="AX201" s="758">
        <f>$H201*'Base Data'!AX201</f>
        <v>0</v>
      </c>
      <c r="AY201" s="758">
        <f>$H201*'Base Data'!AY201</f>
        <v>0</v>
      </c>
      <c r="AZ201" s="758">
        <f>$H201*'Base Data'!AZ201</f>
        <v>0</v>
      </c>
      <c r="BA201" s="758">
        <f>$H201*'Base Data'!BA201</f>
        <v>0</v>
      </c>
      <c r="BB201" s="758">
        <f>$H201*'Base Data'!BB201</f>
        <v>0</v>
      </c>
      <c r="BC201" s="758">
        <f>$H201*'Base Data'!BC201</f>
        <v>0</v>
      </c>
      <c r="BD201" s="758">
        <f>$H201*'Base Data'!BD201</f>
        <v>0</v>
      </c>
      <c r="BE201" s="758">
        <f>$H201*'Base Data'!BE201</f>
        <v>0</v>
      </c>
      <c r="BF201" s="758">
        <f>$H201*'Base Data'!BF201</f>
        <v>0</v>
      </c>
      <c r="BG201" s="758">
        <f>$H201*'Base Data'!BG201</f>
        <v>0</v>
      </c>
      <c r="BH201" s="758">
        <f>$H201*'Base Data'!BH201</f>
        <v>0</v>
      </c>
      <c r="BI201" s="758">
        <f>$H201*'Base Data'!BI201</f>
        <v>0</v>
      </c>
      <c r="BJ201" s="758">
        <f>$H201*'Base Data'!BJ201</f>
        <v>0</v>
      </c>
      <c r="BK201" s="758">
        <f>$H201*'Base Data'!BK201</f>
        <v>0</v>
      </c>
      <c r="BL201" s="758">
        <f>$H201*'Base Data'!BL201</f>
        <v>0</v>
      </c>
      <c r="BM201" s="758">
        <f>$H201*'Base Data'!BM201</f>
        <v>0</v>
      </c>
      <c r="BN201" s="758">
        <f>$H201*'Base Data'!BN201</f>
        <v>0</v>
      </c>
      <c r="BO201" s="758">
        <f>$H201*'Base Data'!BO201</f>
        <v>0</v>
      </c>
      <c r="BP201" s="758">
        <f>$H201*'Base Data'!BP201</f>
        <v>0</v>
      </c>
      <c r="BQ201" s="758">
        <f>$H201*'Base Data'!BQ201</f>
        <v>0</v>
      </c>
      <c r="BR201" s="758">
        <f>$H201*'Base Data'!BR201</f>
        <v>0</v>
      </c>
      <c r="BS201" s="758">
        <f>$H201*'Base Data'!BS201</f>
        <v>0</v>
      </c>
      <c r="BT201" s="758">
        <f>$H201*'Base Data'!BT201</f>
        <v>0</v>
      </c>
      <c r="BU201" s="758">
        <f>$H201*'Base Data'!BU201</f>
        <v>0</v>
      </c>
      <c r="BV201" s="758">
        <f>$H201*'Base Data'!BV201</f>
        <v>0</v>
      </c>
      <c r="BW201" s="758">
        <f>$H201*'Base Data'!BW201</f>
        <v>0</v>
      </c>
      <c r="BX201" s="758">
        <f>$H201*'Base Data'!BX201</f>
        <v>0</v>
      </c>
      <c r="BY201" s="758">
        <f>$H201*'Base Data'!BY201</f>
        <v>0</v>
      </c>
      <c r="BZ201" s="758">
        <f>$H201*'Base Data'!BZ201</f>
        <v>0</v>
      </c>
      <c r="CA201" s="758">
        <f>$H201*'Base Data'!CA201</f>
        <v>0</v>
      </c>
      <c r="CB201" s="758">
        <f>$H201*'Base Data'!CB201</f>
        <v>0</v>
      </c>
      <c r="CC201" s="758">
        <f>$H201*'Base Data'!CC201</f>
        <v>0</v>
      </c>
      <c r="CD201" s="758">
        <f>$H201*'Base Data'!CD201</f>
        <v>0</v>
      </c>
      <c r="CE201" s="758">
        <f>$H201*'Base Data'!CE201</f>
        <v>0</v>
      </c>
      <c r="CF201" s="758">
        <f>$H201*'Base Data'!CF201</f>
        <v>0</v>
      </c>
      <c r="CG201" s="758">
        <f>$H201*'Base Data'!CG201</f>
        <v>0</v>
      </c>
      <c r="CH201" s="758">
        <f>$H201*'Base Data'!CH201</f>
        <v>0</v>
      </c>
      <c r="CI201" s="758">
        <f>$H201*'Base Data'!CI201</f>
        <v>0</v>
      </c>
      <c r="CJ201" s="758">
        <f>$H201*'Base Data'!CJ201</f>
        <v>0</v>
      </c>
      <c r="CK201" s="758">
        <f>$H201*'Base Data'!CK201</f>
        <v>0</v>
      </c>
      <c r="CL201" s="758">
        <f>$H201*'Base Data'!CL201</f>
        <v>0</v>
      </c>
      <c r="CM201" s="758">
        <f>$H201*'Base Data'!CM201</f>
        <v>0</v>
      </c>
      <c r="CN201" s="758">
        <f>$H201*'Base Data'!CN201</f>
        <v>0</v>
      </c>
      <c r="CO201" s="758">
        <f>$H201*'Base Data'!CO201</f>
        <v>0</v>
      </c>
      <c r="CP201" s="758">
        <f>$H201*'Base Data'!CP201</f>
        <v>0</v>
      </c>
      <c r="CQ201" s="758">
        <f>$H201*'Base Data'!CQ201</f>
        <v>0</v>
      </c>
      <c r="CR201" s="758">
        <f>$H201*'Base Data'!CR201</f>
        <v>0</v>
      </c>
      <c r="CS201" s="758">
        <f>$H201*'Base Data'!CS201</f>
        <v>0</v>
      </c>
      <c r="CT201" s="758">
        <f>$H201*'Base Data'!CT201</f>
        <v>0</v>
      </c>
      <c r="CU201" s="758">
        <f>$H201*'Base Data'!CU201</f>
        <v>0</v>
      </c>
      <c r="CV201" s="758">
        <f>$H201*'Base Data'!CV201</f>
        <v>0</v>
      </c>
      <c r="CW201" s="758">
        <f>$H201*'Base Data'!CW201</f>
        <v>0</v>
      </c>
      <c r="CX201" s="758">
        <f>$H201*'Base Data'!CX201</f>
        <v>0</v>
      </c>
      <c r="CY201" s="758">
        <f>$H201*'Base Data'!CY201</f>
        <v>0</v>
      </c>
      <c r="CZ201" s="758">
        <f>$H201*'Base Data'!CZ201</f>
        <v>0</v>
      </c>
      <c r="DA201" s="758">
        <f>$H201*'Base Data'!DA201</f>
        <v>0</v>
      </c>
      <c r="DB201" s="758">
        <f>$H201*'Base Data'!DB201</f>
        <v>0</v>
      </c>
      <c r="DC201" s="758">
        <f>$H201*'Base Data'!DC201</f>
        <v>0</v>
      </c>
      <c r="DD201" s="758">
        <f>$H201*'Base Data'!DD201</f>
        <v>0</v>
      </c>
      <c r="DE201" s="758">
        <f>$H201*'Base Data'!DE201</f>
        <v>0</v>
      </c>
      <c r="DF201" s="758">
        <f>$H201*'Base Data'!DF201</f>
        <v>0</v>
      </c>
      <c r="DG201" s="758">
        <f>$H201*'Base Data'!DG201</f>
        <v>0</v>
      </c>
      <c r="DH201" s="758">
        <f>$H201*'Base Data'!DH201</f>
        <v>0</v>
      </c>
      <c r="DI201" s="758">
        <f>$H201*'Base Data'!DI201</f>
        <v>0</v>
      </c>
      <c r="DJ201" s="758">
        <f>$H201*'Base Data'!DJ201</f>
        <v>0</v>
      </c>
      <c r="DK201" s="758">
        <f>$H201*'Base Data'!DK201</f>
        <v>0</v>
      </c>
      <c r="DL201" s="519">
        <f>$H201*'Base Data'!DL201</f>
        <v>0</v>
      </c>
      <c r="DM201" s="804"/>
    </row>
    <row r="202" spans="1:117" s="801" customFormat="1" ht="19.899999999999999" customHeight="1">
      <c r="A202" s="207">
        <f>'LCR Weights'!N202</f>
        <v>1</v>
      </c>
      <c r="B202" s="207"/>
      <c r="C202" s="73"/>
      <c r="D202" s="111" t="s">
        <v>633</v>
      </c>
      <c r="E202" s="112" t="s">
        <v>817</v>
      </c>
      <c r="F202" s="231" t="s">
        <v>945</v>
      </c>
      <c r="G202" s="811">
        <f>'LCR Weights'!M202</f>
        <v>0.75</v>
      </c>
      <c r="H202" s="811">
        <f>IF(Metrics!$I$7="Reported weights",'LCR Weights'!H202,'LCR Weights'!K202)</f>
        <v>0.75</v>
      </c>
      <c r="I202" s="129"/>
      <c r="J202" s="758">
        <f>IF('LCR Weights'!$N202=0,1,0)*('Base Data'!J202+'Base Data'!I202)*G202</f>
        <v>0</v>
      </c>
      <c r="K202" s="31">
        <f>'LCR Weights'!$N202*($G202*('Base Data'!$I202+'Base Data'!$J202)/30)+($H202*'Base Data'!K202)</f>
        <v>0</v>
      </c>
      <c r="L202" s="31">
        <f>'LCR Weights'!$N202*($G202*('Base Data'!$I202+'Base Data'!$J202)/30)+($H202*'Base Data'!L202)</f>
        <v>0</v>
      </c>
      <c r="M202" s="31">
        <f>'LCR Weights'!$N202*($G202*('Base Data'!$I202+'Base Data'!$J202)/30)+($H202*'Base Data'!M202)</f>
        <v>0</v>
      </c>
      <c r="N202" s="31">
        <f>'LCR Weights'!$N202*($G202*('Base Data'!$I202+'Base Data'!$J202)/30)+($H202*'Base Data'!N202)</f>
        <v>0</v>
      </c>
      <c r="O202" s="31">
        <f>'LCR Weights'!$N202*($G202*('Base Data'!$I202+'Base Data'!$J202)/30)+($H202*'Base Data'!O202)</f>
        <v>0</v>
      </c>
      <c r="P202" s="31">
        <f>'LCR Weights'!$N202*($G202*('Base Data'!$I202+'Base Data'!$J202)/30)+($H202*'Base Data'!P202)</f>
        <v>0</v>
      </c>
      <c r="Q202" s="31">
        <f>'LCR Weights'!$N202*($G202*('Base Data'!$I202+'Base Data'!$J202)/30)+($H202*'Base Data'!Q202)</f>
        <v>0</v>
      </c>
      <c r="R202" s="31">
        <f>'LCR Weights'!$N202*($G202*('Base Data'!$I202+'Base Data'!$J202)/30)+($H202*'Base Data'!R202)</f>
        <v>0</v>
      </c>
      <c r="S202" s="31">
        <f>'LCR Weights'!$N202*($G202*('Base Data'!$I202+'Base Data'!$J202)/30)+($H202*'Base Data'!S202)</f>
        <v>0</v>
      </c>
      <c r="T202" s="31">
        <f>'LCR Weights'!$N202*($G202*('Base Data'!$I202+'Base Data'!$J202)/30)+($H202*'Base Data'!T202)</f>
        <v>0</v>
      </c>
      <c r="U202" s="31">
        <f>'LCR Weights'!$N202*($G202*('Base Data'!$I202+'Base Data'!$J202)/30)+($H202*'Base Data'!U202)</f>
        <v>0</v>
      </c>
      <c r="V202" s="31">
        <f>'LCR Weights'!$N202*($G202*('Base Data'!$I202+'Base Data'!$J202)/30)+($H202*'Base Data'!V202)</f>
        <v>0</v>
      </c>
      <c r="W202" s="31">
        <f>'LCR Weights'!$N202*($G202*('Base Data'!$I202+'Base Data'!$J202)/30)+($H202*'Base Data'!W202)</f>
        <v>0</v>
      </c>
      <c r="X202" s="31">
        <f>'LCR Weights'!$N202*($G202*('Base Data'!$I202+'Base Data'!$J202)/30)+($H202*'Base Data'!X202)</f>
        <v>0</v>
      </c>
      <c r="Y202" s="31">
        <f>'LCR Weights'!$N202*($G202*('Base Data'!$I202+'Base Data'!$J202)/30)+($H202*'Base Data'!Y202)</f>
        <v>0</v>
      </c>
      <c r="Z202" s="31">
        <f>'LCR Weights'!$N202*($G202*('Base Data'!$I202+'Base Data'!$J202)/30)+($H202*'Base Data'!Z202)</f>
        <v>0</v>
      </c>
      <c r="AA202" s="31">
        <f>'LCR Weights'!$N202*($G202*('Base Data'!$I202+'Base Data'!$J202)/30)+($H202*'Base Data'!AA202)</f>
        <v>0</v>
      </c>
      <c r="AB202" s="31">
        <f>'LCR Weights'!$N202*($G202*('Base Data'!$I202+'Base Data'!$J202)/30)+($H202*'Base Data'!AB202)</f>
        <v>0</v>
      </c>
      <c r="AC202" s="31">
        <f>'LCR Weights'!$N202*($G202*('Base Data'!$I202+'Base Data'!$J202)/30)+($H202*'Base Data'!AC202)</f>
        <v>0</v>
      </c>
      <c r="AD202" s="31">
        <f>'LCR Weights'!$N202*($G202*('Base Data'!$I202+'Base Data'!$J202)/30)+($H202*'Base Data'!AD202)</f>
        <v>0</v>
      </c>
      <c r="AE202" s="31">
        <f>'LCR Weights'!$N202*($G202*('Base Data'!$I202+'Base Data'!$J202)/30)+($H202*'Base Data'!AE202)</f>
        <v>0</v>
      </c>
      <c r="AF202" s="31">
        <f>'LCR Weights'!$N202*($G202*('Base Data'!$I202+'Base Data'!$J202)/30)+($H202*'Base Data'!AF202)</f>
        <v>0</v>
      </c>
      <c r="AG202" s="31">
        <f>'LCR Weights'!$N202*($G202*('Base Data'!$I202+'Base Data'!$J202)/30)+($H202*'Base Data'!AG202)</f>
        <v>0</v>
      </c>
      <c r="AH202" s="31">
        <f>'LCR Weights'!$N202*($G202*('Base Data'!$I202+'Base Data'!$J202)/30)+($H202*'Base Data'!AH202)</f>
        <v>0</v>
      </c>
      <c r="AI202" s="31">
        <f>'LCR Weights'!$N202*($G202*('Base Data'!$I202+'Base Data'!$J202)/30)+($H202*'Base Data'!AI202)</f>
        <v>0</v>
      </c>
      <c r="AJ202" s="31">
        <f>'LCR Weights'!$N202*($G202*('Base Data'!$I202+'Base Data'!$J202)/30)+($H202*'Base Data'!AJ202)</f>
        <v>0</v>
      </c>
      <c r="AK202" s="31">
        <f>'LCR Weights'!$N202*($G202*('Base Data'!$I202+'Base Data'!$J202)/30)+($H202*'Base Data'!AK202)</f>
        <v>0</v>
      </c>
      <c r="AL202" s="31">
        <f>'LCR Weights'!$N202*($G202*('Base Data'!$I202+'Base Data'!$J202)/30)+($H202*'Base Data'!AL202)</f>
        <v>0</v>
      </c>
      <c r="AM202" s="31">
        <f>'LCR Weights'!$N202*($G202*('Base Data'!$I202+'Base Data'!$J202)/30)+($H202*'Base Data'!AM202)</f>
        <v>0</v>
      </c>
      <c r="AN202" s="31">
        <f>'LCR Weights'!$N202*($G202*('Base Data'!$I202+'Base Data'!$J202)/30)+($H202*'Base Data'!AN202)</f>
        <v>0</v>
      </c>
      <c r="AO202" s="758">
        <f>$H202*'Base Data'!AO202</f>
        <v>0</v>
      </c>
      <c r="AP202" s="758">
        <f>$H202*'Base Data'!AP202</f>
        <v>0</v>
      </c>
      <c r="AQ202" s="758">
        <f>$H202*'Base Data'!AQ202</f>
        <v>0</v>
      </c>
      <c r="AR202" s="758">
        <f>$H202*'Base Data'!AR202</f>
        <v>0</v>
      </c>
      <c r="AS202" s="758">
        <f>$H202*'Base Data'!AS202</f>
        <v>0</v>
      </c>
      <c r="AT202" s="758">
        <f>$H202*'Base Data'!AT202</f>
        <v>0</v>
      </c>
      <c r="AU202" s="758">
        <f>$H202*'Base Data'!AU202</f>
        <v>0</v>
      </c>
      <c r="AV202" s="758">
        <f>$H202*'Base Data'!AV202</f>
        <v>0</v>
      </c>
      <c r="AW202" s="758">
        <f>$H202*'Base Data'!AW202</f>
        <v>0</v>
      </c>
      <c r="AX202" s="758">
        <f>$H202*'Base Data'!AX202</f>
        <v>0</v>
      </c>
      <c r="AY202" s="758">
        <f>$H202*'Base Data'!AY202</f>
        <v>0</v>
      </c>
      <c r="AZ202" s="758">
        <f>$H202*'Base Data'!AZ202</f>
        <v>0</v>
      </c>
      <c r="BA202" s="758">
        <f>$H202*'Base Data'!BA202</f>
        <v>0</v>
      </c>
      <c r="BB202" s="758">
        <f>$H202*'Base Data'!BB202</f>
        <v>0</v>
      </c>
      <c r="BC202" s="758">
        <f>$H202*'Base Data'!BC202</f>
        <v>0</v>
      </c>
      <c r="BD202" s="758">
        <f>$H202*'Base Data'!BD202</f>
        <v>0</v>
      </c>
      <c r="BE202" s="758">
        <f>$H202*'Base Data'!BE202</f>
        <v>0</v>
      </c>
      <c r="BF202" s="758">
        <f>$H202*'Base Data'!BF202</f>
        <v>0</v>
      </c>
      <c r="BG202" s="758">
        <f>$H202*'Base Data'!BG202</f>
        <v>0</v>
      </c>
      <c r="BH202" s="758">
        <f>$H202*'Base Data'!BH202</f>
        <v>0</v>
      </c>
      <c r="BI202" s="758">
        <f>$H202*'Base Data'!BI202</f>
        <v>0</v>
      </c>
      <c r="BJ202" s="758">
        <f>$H202*'Base Data'!BJ202</f>
        <v>0</v>
      </c>
      <c r="BK202" s="758">
        <f>$H202*'Base Data'!BK202</f>
        <v>0</v>
      </c>
      <c r="BL202" s="758">
        <f>$H202*'Base Data'!BL202</f>
        <v>0</v>
      </c>
      <c r="BM202" s="758">
        <f>$H202*'Base Data'!BM202</f>
        <v>0</v>
      </c>
      <c r="BN202" s="758">
        <f>$H202*'Base Data'!BN202</f>
        <v>0</v>
      </c>
      <c r="BO202" s="758">
        <f>$H202*'Base Data'!BO202</f>
        <v>0</v>
      </c>
      <c r="BP202" s="758">
        <f>$H202*'Base Data'!BP202</f>
        <v>0</v>
      </c>
      <c r="BQ202" s="758">
        <f>$H202*'Base Data'!BQ202</f>
        <v>0</v>
      </c>
      <c r="BR202" s="758">
        <f>$H202*'Base Data'!BR202</f>
        <v>0</v>
      </c>
      <c r="BS202" s="758">
        <f>$H202*'Base Data'!BS202</f>
        <v>0</v>
      </c>
      <c r="BT202" s="758">
        <f>$H202*'Base Data'!BT202</f>
        <v>0</v>
      </c>
      <c r="BU202" s="758">
        <f>$H202*'Base Data'!BU202</f>
        <v>0</v>
      </c>
      <c r="BV202" s="758">
        <f>$H202*'Base Data'!BV202</f>
        <v>0</v>
      </c>
      <c r="BW202" s="758">
        <f>$H202*'Base Data'!BW202</f>
        <v>0</v>
      </c>
      <c r="BX202" s="758">
        <f>$H202*'Base Data'!BX202</f>
        <v>0</v>
      </c>
      <c r="BY202" s="758">
        <f>$H202*'Base Data'!BY202</f>
        <v>0</v>
      </c>
      <c r="BZ202" s="758">
        <f>$H202*'Base Data'!BZ202</f>
        <v>0</v>
      </c>
      <c r="CA202" s="758">
        <f>$H202*'Base Data'!CA202</f>
        <v>0</v>
      </c>
      <c r="CB202" s="758">
        <f>$H202*'Base Data'!CB202</f>
        <v>0</v>
      </c>
      <c r="CC202" s="758">
        <f>$H202*'Base Data'!CC202</f>
        <v>0</v>
      </c>
      <c r="CD202" s="758">
        <f>$H202*'Base Data'!CD202</f>
        <v>0</v>
      </c>
      <c r="CE202" s="758">
        <f>$H202*'Base Data'!CE202</f>
        <v>0</v>
      </c>
      <c r="CF202" s="758">
        <f>$H202*'Base Data'!CF202</f>
        <v>0</v>
      </c>
      <c r="CG202" s="758">
        <f>$H202*'Base Data'!CG202</f>
        <v>0</v>
      </c>
      <c r="CH202" s="758">
        <f>$H202*'Base Data'!CH202</f>
        <v>0</v>
      </c>
      <c r="CI202" s="758">
        <f>$H202*'Base Data'!CI202</f>
        <v>0</v>
      </c>
      <c r="CJ202" s="758">
        <f>$H202*'Base Data'!CJ202</f>
        <v>0</v>
      </c>
      <c r="CK202" s="758">
        <f>$H202*'Base Data'!CK202</f>
        <v>0</v>
      </c>
      <c r="CL202" s="758">
        <f>$H202*'Base Data'!CL202</f>
        <v>0</v>
      </c>
      <c r="CM202" s="758">
        <f>$H202*'Base Data'!CM202</f>
        <v>0</v>
      </c>
      <c r="CN202" s="758">
        <f>$H202*'Base Data'!CN202</f>
        <v>0</v>
      </c>
      <c r="CO202" s="758">
        <f>$H202*'Base Data'!CO202</f>
        <v>0</v>
      </c>
      <c r="CP202" s="758">
        <f>$H202*'Base Data'!CP202</f>
        <v>0</v>
      </c>
      <c r="CQ202" s="758">
        <f>$H202*'Base Data'!CQ202</f>
        <v>0</v>
      </c>
      <c r="CR202" s="758">
        <f>$H202*'Base Data'!CR202</f>
        <v>0</v>
      </c>
      <c r="CS202" s="758">
        <f>$H202*'Base Data'!CS202</f>
        <v>0</v>
      </c>
      <c r="CT202" s="758">
        <f>$H202*'Base Data'!CT202</f>
        <v>0</v>
      </c>
      <c r="CU202" s="758">
        <f>$H202*'Base Data'!CU202</f>
        <v>0</v>
      </c>
      <c r="CV202" s="758">
        <f>$H202*'Base Data'!CV202</f>
        <v>0</v>
      </c>
      <c r="CW202" s="758">
        <f>$H202*'Base Data'!CW202</f>
        <v>0</v>
      </c>
      <c r="CX202" s="758">
        <f>$H202*'Base Data'!CX202</f>
        <v>0</v>
      </c>
      <c r="CY202" s="758">
        <f>$H202*'Base Data'!CY202</f>
        <v>0</v>
      </c>
      <c r="CZ202" s="758">
        <f>$H202*'Base Data'!CZ202</f>
        <v>0</v>
      </c>
      <c r="DA202" s="758">
        <f>$H202*'Base Data'!DA202</f>
        <v>0</v>
      </c>
      <c r="DB202" s="758">
        <f>$H202*'Base Data'!DB202</f>
        <v>0</v>
      </c>
      <c r="DC202" s="758">
        <f>$H202*'Base Data'!DC202</f>
        <v>0</v>
      </c>
      <c r="DD202" s="758">
        <f>$H202*'Base Data'!DD202</f>
        <v>0</v>
      </c>
      <c r="DE202" s="758">
        <f>$H202*'Base Data'!DE202</f>
        <v>0</v>
      </c>
      <c r="DF202" s="758">
        <f>$H202*'Base Data'!DF202</f>
        <v>0</v>
      </c>
      <c r="DG202" s="758">
        <f>$H202*'Base Data'!DG202</f>
        <v>0</v>
      </c>
      <c r="DH202" s="758">
        <f>$H202*'Base Data'!DH202</f>
        <v>0</v>
      </c>
      <c r="DI202" s="758">
        <f>$H202*'Base Data'!DI202</f>
        <v>0</v>
      </c>
      <c r="DJ202" s="758">
        <f>$H202*'Base Data'!DJ202</f>
        <v>0</v>
      </c>
      <c r="DK202" s="758">
        <f>$H202*'Base Data'!DK202</f>
        <v>0</v>
      </c>
      <c r="DL202" s="519">
        <f>$H202*'Base Data'!DL202</f>
        <v>0</v>
      </c>
      <c r="DM202" s="804"/>
    </row>
    <row r="203" spans="1:117" s="801" customFormat="1" ht="19.899999999999999" customHeight="1">
      <c r="A203" s="207">
        <f>'LCR Weights'!N203</f>
        <v>1</v>
      </c>
      <c r="B203" s="207"/>
      <c r="C203" s="73"/>
      <c r="D203" s="111" t="s">
        <v>634</v>
      </c>
      <c r="E203" s="112" t="s">
        <v>818</v>
      </c>
      <c r="F203" s="231" t="s">
        <v>953</v>
      </c>
      <c r="G203" s="811">
        <f>'LCR Weights'!M203</f>
        <v>0.05</v>
      </c>
      <c r="H203" s="811">
        <f>IF(Metrics!$I$7="Reported weights",'LCR Weights'!H203,'LCR Weights'!K203)</f>
        <v>0.05</v>
      </c>
      <c r="I203" s="129"/>
      <c r="J203" s="758">
        <f>IF('LCR Weights'!$N203=0,1,0)*('Base Data'!J203+'Base Data'!I203)*G203</f>
        <v>0</v>
      </c>
      <c r="K203" s="31">
        <f>'LCR Weights'!$N203*($G203*('Base Data'!$I203+'Base Data'!$J203)/30)+($H203*'Base Data'!K203)</f>
        <v>0</v>
      </c>
      <c r="L203" s="31">
        <f>'LCR Weights'!$N203*($G203*('Base Data'!$I203+'Base Data'!$J203)/30)+($H203*'Base Data'!L203)</f>
        <v>0</v>
      </c>
      <c r="M203" s="31">
        <f>'LCR Weights'!$N203*($G203*('Base Data'!$I203+'Base Data'!$J203)/30)+($H203*'Base Data'!M203)</f>
        <v>0</v>
      </c>
      <c r="N203" s="31">
        <f>'LCR Weights'!$N203*($G203*('Base Data'!$I203+'Base Data'!$J203)/30)+($H203*'Base Data'!N203)</f>
        <v>0</v>
      </c>
      <c r="O203" s="31">
        <f>'LCR Weights'!$N203*($G203*('Base Data'!$I203+'Base Data'!$J203)/30)+($H203*'Base Data'!O203)</f>
        <v>0</v>
      </c>
      <c r="P203" s="31">
        <f>'LCR Weights'!$N203*($G203*('Base Data'!$I203+'Base Data'!$J203)/30)+($H203*'Base Data'!P203)</f>
        <v>0</v>
      </c>
      <c r="Q203" s="31">
        <f>'LCR Weights'!$N203*($G203*('Base Data'!$I203+'Base Data'!$J203)/30)+($H203*'Base Data'!Q203)</f>
        <v>0</v>
      </c>
      <c r="R203" s="31">
        <f>'LCR Weights'!$N203*($G203*('Base Data'!$I203+'Base Data'!$J203)/30)+($H203*'Base Data'!R203)</f>
        <v>0</v>
      </c>
      <c r="S203" s="31">
        <f>'LCR Weights'!$N203*($G203*('Base Data'!$I203+'Base Data'!$J203)/30)+($H203*'Base Data'!S203)</f>
        <v>0</v>
      </c>
      <c r="T203" s="31">
        <f>'LCR Weights'!$N203*($G203*('Base Data'!$I203+'Base Data'!$J203)/30)+($H203*'Base Data'!T203)</f>
        <v>0</v>
      </c>
      <c r="U203" s="31">
        <f>'LCR Weights'!$N203*($G203*('Base Data'!$I203+'Base Data'!$J203)/30)+($H203*'Base Data'!U203)</f>
        <v>0</v>
      </c>
      <c r="V203" s="31">
        <f>'LCR Weights'!$N203*($G203*('Base Data'!$I203+'Base Data'!$J203)/30)+($H203*'Base Data'!V203)</f>
        <v>0</v>
      </c>
      <c r="W203" s="31">
        <f>'LCR Weights'!$N203*($G203*('Base Data'!$I203+'Base Data'!$J203)/30)+($H203*'Base Data'!W203)</f>
        <v>0</v>
      </c>
      <c r="X203" s="31">
        <f>'LCR Weights'!$N203*($G203*('Base Data'!$I203+'Base Data'!$J203)/30)+($H203*'Base Data'!X203)</f>
        <v>0</v>
      </c>
      <c r="Y203" s="31">
        <f>'LCR Weights'!$N203*($G203*('Base Data'!$I203+'Base Data'!$J203)/30)+($H203*'Base Data'!Y203)</f>
        <v>0</v>
      </c>
      <c r="Z203" s="31">
        <f>'LCR Weights'!$N203*($G203*('Base Data'!$I203+'Base Data'!$J203)/30)+($H203*'Base Data'!Z203)</f>
        <v>0</v>
      </c>
      <c r="AA203" s="31">
        <f>'LCR Weights'!$N203*($G203*('Base Data'!$I203+'Base Data'!$J203)/30)+($H203*'Base Data'!AA203)</f>
        <v>0</v>
      </c>
      <c r="AB203" s="31">
        <f>'LCR Weights'!$N203*($G203*('Base Data'!$I203+'Base Data'!$J203)/30)+($H203*'Base Data'!AB203)</f>
        <v>0</v>
      </c>
      <c r="AC203" s="31">
        <f>'LCR Weights'!$N203*($G203*('Base Data'!$I203+'Base Data'!$J203)/30)+($H203*'Base Data'!AC203)</f>
        <v>0</v>
      </c>
      <c r="AD203" s="31">
        <f>'LCR Weights'!$N203*($G203*('Base Data'!$I203+'Base Data'!$J203)/30)+($H203*'Base Data'!AD203)</f>
        <v>0</v>
      </c>
      <c r="AE203" s="31">
        <f>'LCR Weights'!$N203*($G203*('Base Data'!$I203+'Base Data'!$J203)/30)+($H203*'Base Data'!AE203)</f>
        <v>0</v>
      </c>
      <c r="AF203" s="31">
        <f>'LCR Weights'!$N203*($G203*('Base Data'!$I203+'Base Data'!$J203)/30)+($H203*'Base Data'!AF203)</f>
        <v>0</v>
      </c>
      <c r="AG203" s="31">
        <f>'LCR Weights'!$N203*($G203*('Base Data'!$I203+'Base Data'!$J203)/30)+($H203*'Base Data'!AG203)</f>
        <v>0</v>
      </c>
      <c r="AH203" s="31">
        <f>'LCR Weights'!$N203*($G203*('Base Data'!$I203+'Base Data'!$J203)/30)+($H203*'Base Data'!AH203)</f>
        <v>0</v>
      </c>
      <c r="AI203" s="31">
        <f>'LCR Weights'!$N203*($G203*('Base Data'!$I203+'Base Data'!$J203)/30)+($H203*'Base Data'!AI203)</f>
        <v>0</v>
      </c>
      <c r="AJ203" s="31">
        <f>'LCR Weights'!$N203*($G203*('Base Data'!$I203+'Base Data'!$J203)/30)+($H203*'Base Data'!AJ203)</f>
        <v>0</v>
      </c>
      <c r="AK203" s="31">
        <f>'LCR Weights'!$N203*($G203*('Base Data'!$I203+'Base Data'!$J203)/30)+($H203*'Base Data'!AK203)</f>
        <v>0</v>
      </c>
      <c r="AL203" s="31">
        <f>'LCR Weights'!$N203*($G203*('Base Data'!$I203+'Base Data'!$J203)/30)+($H203*'Base Data'!AL203)</f>
        <v>0</v>
      </c>
      <c r="AM203" s="31">
        <f>'LCR Weights'!$N203*($G203*('Base Data'!$I203+'Base Data'!$J203)/30)+($H203*'Base Data'!AM203)</f>
        <v>0</v>
      </c>
      <c r="AN203" s="31">
        <f>'LCR Weights'!$N203*($G203*('Base Data'!$I203+'Base Data'!$J203)/30)+($H203*'Base Data'!AN203)</f>
        <v>0</v>
      </c>
      <c r="AO203" s="758">
        <f>$H203*'Base Data'!AO203</f>
        <v>0</v>
      </c>
      <c r="AP203" s="758">
        <f>$H203*'Base Data'!AP203</f>
        <v>0</v>
      </c>
      <c r="AQ203" s="758">
        <f>$H203*'Base Data'!AQ203</f>
        <v>0</v>
      </c>
      <c r="AR203" s="758">
        <f>$H203*'Base Data'!AR203</f>
        <v>0</v>
      </c>
      <c r="AS203" s="758">
        <f>$H203*'Base Data'!AS203</f>
        <v>0</v>
      </c>
      <c r="AT203" s="758">
        <f>$H203*'Base Data'!AT203</f>
        <v>0</v>
      </c>
      <c r="AU203" s="758">
        <f>$H203*'Base Data'!AU203</f>
        <v>0</v>
      </c>
      <c r="AV203" s="758">
        <f>$H203*'Base Data'!AV203</f>
        <v>0</v>
      </c>
      <c r="AW203" s="758">
        <f>$H203*'Base Data'!AW203</f>
        <v>0</v>
      </c>
      <c r="AX203" s="758">
        <f>$H203*'Base Data'!AX203</f>
        <v>0</v>
      </c>
      <c r="AY203" s="758">
        <f>$H203*'Base Data'!AY203</f>
        <v>0</v>
      </c>
      <c r="AZ203" s="758">
        <f>$H203*'Base Data'!AZ203</f>
        <v>0</v>
      </c>
      <c r="BA203" s="758">
        <f>$H203*'Base Data'!BA203</f>
        <v>0</v>
      </c>
      <c r="BB203" s="758">
        <f>$H203*'Base Data'!BB203</f>
        <v>0</v>
      </c>
      <c r="BC203" s="758">
        <f>$H203*'Base Data'!BC203</f>
        <v>0</v>
      </c>
      <c r="BD203" s="758">
        <f>$H203*'Base Data'!BD203</f>
        <v>0</v>
      </c>
      <c r="BE203" s="758">
        <f>$H203*'Base Data'!BE203</f>
        <v>0</v>
      </c>
      <c r="BF203" s="758">
        <f>$H203*'Base Data'!BF203</f>
        <v>0</v>
      </c>
      <c r="BG203" s="758">
        <f>$H203*'Base Data'!BG203</f>
        <v>0</v>
      </c>
      <c r="BH203" s="758">
        <f>$H203*'Base Data'!BH203</f>
        <v>0</v>
      </c>
      <c r="BI203" s="758">
        <f>$H203*'Base Data'!BI203</f>
        <v>0</v>
      </c>
      <c r="BJ203" s="758">
        <f>$H203*'Base Data'!BJ203</f>
        <v>0</v>
      </c>
      <c r="BK203" s="758">
        <f>$H203*'Base Data'!BK203</f>
        <v>0</v>
      </c>
      <c r="BL203" s="758">
        <f>$H203*'Base Data'!BL203</f>
        <v>0</v>
      </c>
      <c r="BM203" s="758">
        <f>$H203*'Base Data'!BM203</f>
        <v>0</v>
      </c>
      <c r="BN203" s="758">
        <f>$H203*'Base Data'!BN203</f>
        <v>0</v>
      </c>
      <c r="BO203" s="758">
        <f>$H203*'Base Data'!BO203</f>
        <v>0</v>
      </c>
      <c r="BP203" s="758">
        <f>$H203*'Base Data'!BP203</f>
        <v>0</v>
      </c>
      <c r="BQ203" s="758">
        <f>$H203*'Base Data'!BQ203</f>
        <v>0</v>
      </c>
      <c r="BR203" s="758">
        <f>$H203*'Base Data'!BR203</f>
        <v>0</v>
      </c>
      <c r="BS203" s="758">
        <f>$H203*'Base Data'!BS203</f>
        <v>0</v>
      </c>
      <c r="BT203" s="758">
        <f>$H203*'Base Data'!BT203</f>
        <v>0</v>
      </c>
      <c r="BU203" s="758">
        <f>$H203*'Base Data'!BU203</f>
        <v>0</v>
      </c>
      <c r="BV203" s="758">
        <f>$H203*'Base Data'!BV203</f>
        <v>0</v>
      </c>
      <c r="BW203" s="758">
        <f>$H203*'Base Data'!BW203</f>
        <v>0</v>
      </c>
      <c r="BX203" s="758">
        <f>$H203*'Base Data'!BX203</f>
        <v>0</v>
      </c>
      <c r="BY203" s="758">
        <f>$H203*'Base Data'!BY203</f>
        <v>0</v>
      </c>
      <c r="BZ203" s="758">
        <f>$H203*'Base Data'!BZ203</f>
        <v>0</v>
      </c>
      <c r="CA203" s="758">
        <f>$H203*'Base Data'!CA203</f>
        <v>0</v>
      </c>
      <c r="CB203" s="758">
        <f>$H203*'Base Data'!CB203</f>
        <v>0</v>
      </c>
      <c r="CC203" s="758">
        <f>$H203*'Base Data'!CC203</f>
        <v>0</v>
      </c>
      <c r="CD203" s="758">
        <f>$H203*'Base Data'!CD203</f>
        <v>0</v>
      </c>
      <c r="CE203" s="758">
        <f>$H203*'Base Data'!CE203</f>
        <v>0</v>
      </c>
      <c r="CF203" s="758">
        <f>$H203*'Base Data'!CF203</f>
        <v>0</v>
      </c>
      <c r="CG203" s="758">
        <f>$H203*'Base Data'!CG203</f>
        <v>0</v>
      </c>
      <c r="CH203" s="758">
        <f>$H203*'Base Data'!CH203</f>
        <v>0</v>
      </c>
      <c r="CI203" s="758">
        <f>$H203*'Base Data'!CI203</f>
        <v>0</v>
      </c>
      <c r="CJ203" s="758">
        <f>$H203*'Base Data'!CJ203</f>
        <v>0</v>
      </c>
      <c r="CK203" s="758">
        <f>$H203*'Base Data'!CK203</f>
        <v>0</v>
      </c>
      <c r="CL203" s="758">
        <f>$H203*'Base Data'!CL203</f>
        <v>0</v>
      </c>
      <c r="CM203" s="758">
        <f>$H203*'Base Data'!CM203</f>
        <v>0</v>
      </c>
      <c r="CN203" s="758">
        <f>$H203*'Base Data'!CN203</f>
        <v>0</v>
      </c>
      <c r="CO203" s="758">
        <f>$H203*'Base Data'!CO203</f>
        <v>0</v>
      </c>
      <c r="CP203" s="758">
        <f>$H203*'Base Data'!CP203</f>
        <v>0</v>
      </c>
      <c r="CQ203" s="758">
        <f>$H203*'Base Data'!CQ203</f>
        <v>0</v>
      </c>
      <c r="CR203" s="758">
        <f>$H203*'Base Data'!CR203</f>
        <v>0</v>
      </c>
      <c r="CS203" s="758">
        <f>$H203*'Base Data'!CS203</f>
        <v>0</v>
      </c>
      <c r="CT203" s="758">
        <f>$H203*'Base Data'!CT203</f>
        <v>0</v>
      </c>
      <c r="CU203" s="758">
        <f>$H203*'Base Data'!CU203</f>
        <v>0</v>
      </c>
      <c r="CV203" s="758">
        <f>$H203*'Base Data'!CV203</f>
        <v>0</v>
      </c>
      <c r="CW203" s="758">
        <f>$H203*'Base Data'!CW203</f>
        <v>0</v>
      </c>
      <c r="CX203" s="758">
        <f>$H203*'Base Data'!CX203</f>
        <v>0</v>
      </c>
      <c r="CY203" s="758">
        <f>$H203*'Base Data'!CY203</f>
        <v>0</v>
      </c>
      <c r="CZ203" s="758">
        <f>$H203*'Base Data'!CZ203</f>
        <v>0</v>
      </c>
      <c r="DA203" s="758">
        <f>$H203*'Base Data'!DA203</f>
        <v>0</v>
      </c>
      <c r="DB203" s="758">
        <f>$H203*'Base Data'!DB203</f>
        <v>0</v>
      </c>
      <c r="DC203" s="758">
        <f>$H203*'Base Data'!DC203</f>
        <v>0</v>
      </c>
      <c r="DD203" s="758">
        <f>$H203*'Base Data'!DD203</f>
        <v>0</v>
      </c>
      <c r="DE203" s="758">
        <f>$H203*'Base Data'!DE203</f>
        <v>0</v>
      </c>
      <c r="DF203" s="758">
        <f>$H203*'Base Data'!DF203</f>
        <v>0</v>
      </c>
      <c r="DG203" s="758">
        <f>$H203*'Base Data'!DG203</f>
        <v>0</v>
      </c>
      <c r="DH203" s="758">
        <f>$H203*'Base Data'!DH203</f>
        <v>0</v>
      </c>
      <c r="DI203" s="758">
        <f>$H203*'Base Data'!DI203</f>
        <v>0</v>
      </c>
      <c r="DJ203" s="758">
        <f>$H203*'Base Data'!DJ203</f>
        <v>0</v>
      </c>
      <c r="DK203" s="758">
        <f>$H203*'Base Data'!DK203</f>
        <v>0</v>
      </c>
      <c r="DL203" s="519">
        <f>$H203*'Base Data'!DL203</f>
        <v>0</v>
      </c>
      <c r="DM203" s="804"/>
    </row>
    <row r="204" spans="1:117" s="801" customFormat="1" ht="19.899999999999999" customHeight="1">
      <c r="A204" s="207">
        <f>'LCR Weights'!N204</f>
        <v>1</v>
      </c>
      <c r="B204" s="207"/>
      <c r="C204" s="73"/>
      <c r="D204" s="111" t="s">
        <v>635</v>
      </c>
      <c r="E204" s="112" t="s">
        <v>819</v>
      </c>
      <c r="F204" s="231" t="s">
        <v>954</v>
      </c>
      <c r="G204" s="811">
        <f>'LCR Weights'!M204</f>
        <v>0.3</v>
      </c>
      <c r="H204" s="811">
        <f>IF(Metrics!$I$7="Reported weights",'LCR Weights'!H204,'LCR Weights'!K204)</f>
        <v>0.3</v>
      </c>
      <c r="I204" s="129"/>
      <c r="J204" s="758">
        <f>IF('LCR Weights'!$N204=0,1,0)*('Base Data'!J204+'Base Data'!I204)*G204</f>
        <v>0</v>
      </c>
      <c r="K204" s="31">
        <f>'LCR Weights'!$N204*($G204*('Base Data'!$I204+'Base Data'!$J204)/30)+($H204*'Base Data'!K204)</f>
        <v>0</v>
      </c>
      <c r="L204" s="31">
        <f>'LCR Weights'!$N204*($G204*('Base Data'!$I204+'Base Data'!$J204)/30)+($H204*'Base Data'!L204)</f>
        <v>0</v>
      </c>
      <c r="M204" s="31">
        <f>'LCR Weights'!$N204*($G204*('Base Data'!$I204+'Base Data'!$J204)/30)+($H204*'Base Data'!M204)</f>
        <v>0</v>
      </c>
      <c r="N204" s="31">
        <f>'LCR Weights'!$N204*($G204*('Base Data'!$I204+'Base Data'!$J204)/30)+($H204*'Base Data'!N204)</f>
        <v>0</v>
      </c>
      <c r="O204" s="31">
        <f>'LCR Weights'!$N204*($G204*('Base Data'!$I204+'Base Data'!$J204)/30)+($H204*'Base Data'!O204)</f>
        <v>0</v>
      </c>
      <c r="P204" s="31">
        <f>'LCR Weights'!$N204*($G204*('Base Data'!$I204+'Base Data'!$J204)/30)+($H204*'Base Data'!P204)</f>
        <v>0</v>
      </c>
      <c r="Q204" s="31">
        <f>'LCR Weights'!$N204*($G204*('Base Data'!$I204+'Base Data'!$J204)/30)+($H204*'Base Data'!Q204)</f>
        <v>0</v>
      </c>
      <c r="R204" s="31">
        <f>'LCR Weights'!$N204*($G204*('Base Data'!$I204+'Base Data'!$J204)/30)+($H204*'Base Data'!R204)</f>
        <v>0</v>
      </c>
      <c r="S204" s="31">
        <f>'LCR Weights'!$N204*($G204*('Base Data'!$I204+'Base Data'!$J204)/30)+($H204*'Base Data'!S204)</f>
        <v>0</v>
      </c>
      <c r="T204" s="31">
        <f>'LCR Weights'!$N204*($G204*('Base Data'!$I204+'Base Data'!$J204)/30)+($H204*'Base Data'!T204)</f>
        <v>0</v>
      </c>
      <c r="U204" s="31">
        <f>'LCR Weights'!$N204*($G204*('Base Data'!$I204+'Base Data'!$J204)/30)+($H204*'Base Data'!U204)</f>
        <v>0</v>
      </c>
      <c r="V204" s="31">
        <f>'LCR Weights'!$N204*($G204*('Base Data'!$I204+'Base Data'!$J204)/30)+($H204*'Base Data'!V204)</f>
        <v>0</v>
      </c>
      <c r="W204" s="31">
        <f>'LCR Weights'!$N204*($G204*('Base Data'!$I204+'Base Data'!$J204)/30)+($H204*'Base Data'!W204)</f>
        <v>0</v>
      </c>
      <c r="X204" s="31">
        <f>'LCR Weights'!$N204*($G204*('Base Data'!$I204+'Base Data'!$J204)/30)+($H204*'Base Data'!X204)</f>
        <v>0</v>
      </c>
      <c r="Y204" s="31">
        <f>'LCR Weights'!$N204*($G204*('Base Data'!$I204+'Base Data'!$J204)/30)+($H204*'Base Data'!Y204)</f>
        <v>0</v>
      </c>
      <c r="Z204" s="31">
        <f>'LCR Weights'!$N204*($G204*('Base Data'!$I204+'Base Data'!$J204)/30)+($H204*'Base Data'!Z204)</f>
        <v>0</v>
      </c>
      <c r="AA204" s="31">
        <f>'LCR Weights'!$N204*($G204*('Base Data'!$I204+'Base Data'!$J204)/30)+($H204*'Base Data'!AA204)</f>
        <v>0</v>
      </c>
      <c r="AB204" s="31">
        <f>'LCR Weights'!$N204*($G204*('Base Data'!$I204+'Base Data'!$J204)/30)+($H204*'Base Data'!AB204)</f>
        <v>0</v>
      </c>
      <c r="AC204" s="31">
        <f>'LCR Weights'!$N204*($G204*('Base Data'!$I204+'Base Data'!$J204)/30)+($H204*'Base Data'!AC204)</f>
        <v>0</v>
      </c>
      <c r="AD204" s="31">
        <f>'LCR Weights'!$N204*($G204*('Base Data'!$I204+'Base Data'!$J204)/30)+($H204*'Base Data'!AD204)</f>
        <v>0</v>
      </c>
      <c r="AE204" s="31">
        <f>'LCR Weights'!$N204*($G204*('Base Data'!$I204+'Base Data'!$J204)/30)+($H204*'Base Data'!AE204)</f>
        <v>0</v>
      </c>
      <c r="AF204" s="31">
        <f>'LCR Weights'!$N204*($G204*('Base Data'!$I204+'Base Data'!$J204)/30)+($H204*'Base Data'!AF204)</f>
        <v>0</v>
      </c>
      <c r="AG204" s="31">
        <f>'LCR Weights'!$N204*($G204*('Base Data'!$I204+'Base Data'!$J204)/30)+($H204*'Base Data'!AG204)</f>
        <v>0</v>
      </c>
      <c r="AH204" s="31">
        <f>'LCR Weights'!$N204*($G204*('Base Data'!$I204+'Base Data'!$J204)/30)+($H204*'Base Data'!AH204)</f>
        <v>0</v>
      </c>
      <c r="AI204" s="31">
        <f>'LCR Weights'!$N204*($G204*('Base Data'!$I204+'Base Data'!$J204)/30)+($H204*'Base Data'!AI204)</f>
        <v>0</v>
      </c>
      <c r="AJ204" s="31">
        <f>'LCR Weights'!$N204*($G204*('Base Data'!$I204+'Base Data'!$J204)/30)+($H204*'Base Data'!AJ204)</f>
        <v>0</v>
      </c>
      <c r="AK204" s="31">
        <f>'LCR Weights'!$N204*($G204*('Base Data'!$I204+'Base Data'!$J204)/30)+($H204*'Base Data'!AK204)</f>
        <v>0</v>
      </c>
      <c r="AL204" s="31">
        <f>'LCR Weights'!$N204*($G204*('Base Data'!$I204+'Base Data'!$J204)/30)+($H204*'Base Data'!AL204)</f>
        <v>0</v>
      </c>
      <c r="AM204" s="31">
        <f>'LCR Weights'!$N204*($G204*('Base Data'!$I204+'Base Data'!$J204)/30)+($H204*'Base Data'!AM204)</f>
        <v>0</v>
      </c>
      <c r="AN204" s="31">
        <f>'LCR Weights'!$N204*($G204*('Base Data'!$I204+'Base Data'!$J204)/30)+($H204*'Base Data'!AN204)</f>
        <v>0</v>
      </c>
      <c r="AO204" s="758">
        <f>$H204*'Base Data'!AO204</f>
        <v>0</v>
      </c>
      <c r="AP204" s="758">
        <f>$H204*'Base Data'!AP204</f>
        <v>0</v>
      </c>
      <c r="AQ204" s="758">
        <f>$H204*'Base Data'!AQ204</f>
        <v>0</v>
      </c>
      <c r="AR204" s="758">
        <f>$H204*'Base Data'!AR204</f>
        <v>0</v>
      </c>
      <c r="AS204" s="758">
        <f>$H204*'Base Data'!AS204</f>
        <v>0</v>
      </c>
      <c r="AT204" s="758">
        <f>$H204*'Base Data'!AT204</f>
        <v>0</v>
      </c>
      <c r="AU204" s="758">
        <f>$H204*'Base Data'!AU204</f>
        <v>0</v>
      </c>
      <c r="AV204" s="758">
        <f>$H204*'Base Data'!AV204</f>
        <v>0</v>
      </c>
      <c r="AW204" s="758">
        <f>$H204*'Base Data'!AW204</f>
        <v>0</v>
      </c>
      <c r="AX204" s="758">
        <f>$H204*'Base Data'!AX204</f>
        <v>0</v>
      </c>
      <c r="AY204" s="758">
        <f>$H204*'Base Data'!AY204</f>
        <v>0</v>
      </c>
      <c r="AZ204" s="758">
        <f>$H204*'Base Data'!AZ204</f>
        <v>0</v>
      </c>
      <c r="BA204" s="758">
        <f>$H204*'Base Data'!BA204</f>
        <v>0</v>
      </c>
      <c r="BB204" s="758">
        <f>$H204*'Base Data'!BB204</f>
        <v>0</v>
      </c>
      <c r="BC204" s="758">
        <f>$H204*'Base Data'!BC204</f>
        <v>0</v>
      </c>
      <c r="BD204" s="758">
        <f>$H204*'Base Data'!BD204</f>
        <v>0</v>
      </c>
      <c r="BE204" s="758">
        <f>$H204*'Base Data'!BE204</f>
        <v>0</v>
      </c>
      <c r="BF204" s="758">
        <f>$H204*'Base Data'!BF204</f>
        <v>0</v>
      </c>
      <c r="BG204" s="758">
        <f>$H204*'Base Data'!BG204</f>
        <v>0</v>
      </c>
      <c r="BH204" s="758">
        <f>$H204*'Base Data'!BH204</f>
        <v>0</v>
      </c>
      <c r="BI204" s="758">
        <f>$H204*'Base Data'!BI204</f>
        <v>0</v>
      </c>
      <c r="BJ204" s="758">
        <f>$H204*'Base Data'!BJ204</f>
        <v>0</v>
      </c>
      <c r="BK204" s="758">
        <f>$H204*'Base Data'!BK204</f>
        <v>0</v>
      </c>
      <c r="BL204" s="758">
        <f>$H204*'Base Data'!BL204</f>
        <v>0</v>
      </c>
      <c r="BM204" s="758">
        <f>$H204*'Base Data'!BM204</f>
        <v>0</v>
      </c>
      <c r="BN204" s="758">
        <f>$H204*'Base Data'!BN204</f>
        <v>0</v>
      </c>
      <c r="BO204" s="758">
        <f>$H204*'Base Data'!BO204</f>
        <v>0</v>
      </c>
      <c r="BP204" s="758">
        <f>$H204*'Base Data'!BP204</f>
        <v>0</v>
      </c>
      <c r="BQ204" s="758">
        <f>$H204*'Base Data'!BQ204</f>
        <v>0</v>
      </c>
      <c r="BR204" s="758">
        <f>$H204*'Base Data'!BR204</f>
        <v>0</v>
      </c>
      <c r="BS204" s="758">
        <f>$H204*'Base Data'!BS204</f>
        <v>0</v>
      </c>
      <c r="BT204" s="758">
        <f>$H204*'Base Data'!BT204</f>
        <v>0</v>
      </c>
      <c r="BU204" s="758">
        <f>$H204*'Base Data'!BU204</f>
        <v>0</v>
      </c>
      <c r="BV204" s="758">
        <f>$H204*'Base Data'!BV204</f>
        <v>0</v>
      </c>
      <c r="BW204" s="758">
        <f>$H204*'Base Data'!BW204</f>
        <v>0</v>
      </c>
      <c r="BX204" s="758">
        <f>$H204*'Base Data'!BX204</f>
        <v>0</v>
      </c>
      <c r="BY204" s="758">
        <f>$H204*'Base Data'!BY204</f>
        <v>0</v>
      </c>
      <c r="BZ204" s="758">
        <f>$H204*'Base Data'!BZ204</f>
        <v>0</v>
      </c>
      <c r="CA204" s="758">
        <f>$H204*'Base Data'!CA204</f>
        <v>0</v>
      </c>
      <c r="CB204" s="758">
        <f>$H204*'Base Data'!CB204</f>
        <v>0</v>
      </c>
      <c r="CC204" s="758">
        <f>$H204*'Base Data'!CC204</f>
        <v>0</v>
      </c>
      <c r="CD204" s="758">
        <f>$H204*'Base Data'!CD204</f>
        <v>0</v>
      </c>
      <c r="CE204" s="758">
        <f>$H204*'Base Data'!CE204</f>
        <v>0</v>
      </c>
      <c r="CF204" s="758">
        <f>$H204*'Base Data'!CF204</f>
        <v>0</v>
      </c>
      <c r="CG204" s="758">
        <f>$H204*'Base Data'!CG204</f>
        <v>0</v>
      </c>
      <c r="CH204" s="758">
        <f>$H204*'Base Data'!CH204</f>
        <v>0</v>
      </c>
      <c r="CI204" s="758">
        <f>$H204*'Base Data'!CI204</f>
        <v>0</v>
      </c>
      <c r="CJ204" s="758">
        <f>$H204*'Base Data'!CJ204</f>
        <v>0</v>
      </c>
      <c r="CK204" s="758">
        <f>$H204*'Base Data'!CK204</f>
        <v>0</v>
      </c>
      <c r="CL204" s="758">
        <f>$H204*'Base Data'!CL204</f>
        <v>0</v>
      </c>
      <c r="CM204" s="758">
        <f>$H204*'Base Data'!CM204</f>
        <v>0</v>
      </c>
      <c r="CN204" s="758">
        <f>$H204*'Base Data'!CN204</f>
        <v>0</v>
      </c>
      <c r="CO204" s="758">
        <f>$H204*'Base Data'!CO204</f>
        <v>0</v>
      </c>
      <c r="CP204" s="758">
        <f>$H204*'Base Data'!CP204</f>
        <v>0</v>
      </c>
      <c r="CQ204" s="758">
        <f>$H204*'Base Data'!CQ204</f>
        <v>0</v>
      </c>
      <c r="CR204" s="758">
        <f>$H204*'Base Data'!CR204</f>
        <v>0</v>
      </c>
      <c r="CS204" s="758">
        <f>$H204*'Base Data'!CS204</f>
        <v>0</v>
      </c>
      <c r="CT204" s="758">
        <f>$H204*'Base Data'!CT204</f>
        <v>0</v>
      </c>
      <c r="CU204" s="758">
        <f>$H204*'Base Data'!CU204</f>
        <v>0</v>
      </c>
      <c r="CV204" s="758">
        <f>$H204*'Base Data'!CV204</f>
        <v>0</v>
      </c>
      <c r="CW204" s="758">
        <f>$H204*'Base Data'!CW204</f>
        <v>0</v>
      </c>
      <c r="CX204" s="758">
        <f>$H204*'Base Data'!CX204</f>
        <v>0</v>
      </c>
      <c r="CY204" s="758">
        <f>$H204*'Base Data'!CY204</f>
        <v>0</v>
      </c>
      <c r="CZ204" s="758">
        <f>$H204*'Base Data'!CZ204</f>
        <v>0</v>
      </c>
      <c r="DA204" s="758">
        <f>$H204*'Base Data'!DA204</f>
        <v>0</v>
      </c>
      <c r="DB204" s="758">
        <f>$H204*'Base Data'!DB204</f>
        <v>0</v>
      </c>
      <c r="DC204" s="758">
        <f>$H204*'Base Data'!DC204</f>
        <v>0</v>
      </c>
      <c r="DD204" s="758">
        <f>$H204*'Base Data'!DD204</f>
        <v>0</v>
      </c>
      <c r="DE204" s="758">
        <f>$H204*'Base Data'!DE204</f>
        <v>0</v>
      </c>
      <c r="DF204" s="758">
        <f>$H204*'Base Data'!DF204</f>
        <v>0</v>
      </c>
      <c r="DG204" s="758">
        <f>$H204*'Base Data'!DG204</f>
        <v>0</v>
      </c>
      <c r="DH204" s="758">
        <f>$H204*'Base Data'!DH204</f>
        <v>0</v>
      </c>
      <c r="DI204" s="758">
        <f>$H204*'Base Data'!DI204</f>
        <v>0</v>
      </c>
      <c r="DJ204" s="758">
        <f>$H204*'Base Data'!DJ204</f>
        <v>0</v>
      </c>
      <c r="DK204" s="758">
        <f>$H204*'Base Data'!DK204</f>
        <v>0</v>
      </c>
      <c r="DL204" s="519">
        <f>$H204*'Base Data'!DL204</f>
        <v>0</v>
      </c>
      <c r="DM204" s="804"/>
    </row>
    <row r="205" spans="1:117" s="801" customFormat="1" ht="19.899999999999999" customHeight="1">
      <c r="A205" s="207">
        <f>'LCR Weights'!N205</f>
        <v>1</v>
      </c>
      <c r="B205" s="207"/>
      <c r="C205" s="73"/>
      <c r="D205" s="111" t="s">
        <v>636</v>
      </c>
      <c r="E205" s="112" t="s">
        <v>820</v>
      </c>
      <c r="F205" s="231" t="s">
        <v>955</v>
      </c>
      <c r="G205" s="811">
        <f>'LCR Weights'!M205</f>
        <v>0.4</v>
      </c>
      <c r="H205" s="811">
        <f>IF(Metrics!$I$7="Reported weights",'LCR Weights'!H205,'LCR Weights'!K205)</f>
        <v>0.4</v>
      </c>
      <c r="I205" s="129"/>
      <c r="J205" s="758">
        <f>IF('LCR Weights'!$N205=0,1,0)*('Base Data'!J205+'Base Data'!I205)*G205</f>
        <v>0</v>
      </c>
      <c r="K205" s="31">
        <f>'LCR Weights'!$N205*($G205*('Base Data'!$I205+'Base Data'!$J205)/30)+($H205*'Base Data'!K205)</f>
        <v>0</v>
      </c>
      <c r="L205" s="31">
        <f>'LCR Weights'!$N205*($G205*('Base Data'!$I205+'Base Data'!$J205)/30)+($H205*'Base Data'!L205)</f>
        <v>0</v>
      </c>
      <c r="M205" s="31">
        <f>'LCR Weights'!$N205*($G205*('Base Data'!$I205+'Base Data'!$J205)/30)+($H205*'Base Data'!M205)</f>
        <v>0</v>
      </c>
      <c r="N205" s="31">
        <f>'LCR Weights'!$N205*($G205*('Base Data'!$I205+'Base Data'!$J205)/30)+($H205*'Base Data'!N205)</f>
        <v>0</v>
      </c>
      <c r="O205" s="31">
        <f>'LCR Weights'!$N205*($G205*('Base Data'!$I205+'Base Data'!$J205)/30)+($H205*'Base Data'!O205)</f>
        <v>0</v>
      </c>
      <c r="P205" s="31">
        <f>'LCR Weights'!$N205*($G205*('Base Data'!$I205+'Base Data'!$J205)/30)+($H205*'Base Data'!P205)</f>
        <v>0</v>
      </c>
      <c r="Q205" s="31">
        <f>'LCR Weights'!$N205*($G205*('Base Data'!$I205+'Base Data'!$J205)/30)+($H205*'Base Data'!Q205)</f>
        <v>0</v>
      </c>
      <c r="R205" s="31">
        <f>'LCR Weights'!$N205*($G205*('Base Data'!$I205+'Base Data'!$J205)/30)+($H205*'Base Data'!R205)</f>
        <v>0</v>
      </c>
      <c r="S205" s="31">
        <f>'LCR Weights'!$N205*($G205*('Base Data'!$I205+'Base Data'!$J205)/30)+($H205*'Base Data'!S205)</f>
        <v>0</v>
      </c>
      <c r="T205" s="31">
        <f>'LCR Weights'!$N205*($G205*('Base Data'!$I205+'Base Data'!$J205)/30)+($H205*'Base Data'!T205)</f>
        <v>0</v>
      </c>
      <c r="U205" s="31">
        <f>'LCR Weights'!$N205*($G205*('Base Data'!$I205+'Base Data'!$J205)/30)+($H205*'Base Data'!U205)</f>
        <v>0</v>
      </c>
      <c r="V205" s="31">
        <f>'LCR Weights'!$N205*($G205*('Base Data'!$I205+'Base Data'!$J205)/30)+($H205*'Base Data'!V205)</f>
        <v>0</v>
      </c>
      <c r="W205" s="31">
        <f>'LCR Weights'!$N205*($G205*('Base Data'!$I205+'Base Data'!$J205)/30)+($H205*'Base Data'!W205)</f>
        <v>0</v>
      </c>
      <c r="X205" s="31">
        <f>'LCR Weights'!$N205*($G205*('Base Data'!$I205+'Base Data'!$J205)/30)+($H205*'Base Data'!X205)</f>
        <v>0</v>
      </c>
      <c r="Y205" s="31">
        <f>'LCR Weights'!$N205*($G205*('Base Data'!$I205+'Base Data'!$J205)/30)+($H205*'Base Data'!Y205)</f>
        <v>0</v>
      </c>
      <c r="Z205" s="31">
        <f>'LCR Weights'!$N205*($G205*('Base Data'!$I205+'Base Data'!$J205)/30)+($H205*'Base Data'!Z205)</f>
        <v>0</v>
      </c>
      <c r="AA205" s="31">
        <f>'LCR Weights'!$N205*($G205*('Base Data'!$I205+'Base Data'!$J205)/30)+($H205*'Base Data'!AA205)</f>
        <v>0</v>
      </c>
      <c r="AB205" s="31">
        <f>'LCR Weights'!$N205*($G205*('Base Data'!$I205+'Base Data'!$J205)/30)+($H205*'Base Data'!AB205)</f>
        <v>0</v>
      </c>
      <c r="AC205" s="31">
        <f>'LCR Weights'!$N205*($G205*('Base Data'!$I205+'Base Data'!$J205)/30)+($H205*'Base Data'!AC205)</f>
        <v>0</v>
      </c>
      <c r="AD205" s="31">
        <f>'LCR Weights'!$N205*($G205*('Base Data'!$I205+'Base Data'!$J205)/30)+($H205*'Base Data'!AD205)</f>
        <v>0</v>
      </c>
      <c r="AE205" s="31">
        <f>'LCR Weights'!$N205*($G205*('Base Data'!$I205+'Base Data'!$J205)/30)+($H205*'Base Data'!AE205)</f>
        <v>0</v>
      </c>
      <c r="AF205" s="31">
        <f>'LCR Weights'!$N205*($G205*('Base Data'!$I205+'Base Data'!$J205)/30)+($H205*'Base Data'!AF205)</f>
        <v>0</v>
      </c>
      <c r="AG205" s="31">
        <f>'LCR Weights'!$N205*($G205*('Base Data'!$I205+'Base Data'!$J205)/30)+($H205*'Base Data'!AG205)</f>
        <v>0</v>
      </c>
      <c r="AH205" s="31">
        <f>'LCR Weights'!$N205*($G205*('Base Data'!$I205+'Base Data'!$J205)/30)+($H205*'Base Data'!AH205)</f>
        <v>0</v>
      </c>
      <c r="AI205" s="31">
        <f>'LCR Weights'!$N205*($G205*('Base Data'!$I205+'Base Data'!$J205)/30)+($H205*'Base Data'!AI205)</f>
        <v>0</v>
      </c>
      <c r="AJ205" s="31">
        <f>'LCR Weights'!$N205*($G205*('Base Data'!$I205+'Base Data'!$J205)/30)+($H205*'Base Data'!AJ205)</f>
        <v>0</v>
      </c>
      <c r="AK205" s="31">
        <f>'LCR Weights'!$N205*($G205*('Base Data'!$I205+'Base Data'!$J205)/30)+($H205*'Base Data'!AK205)</f>
        <v>0</v>
      </c>
      <c r="AL205" s="31">
        <f>'LCR Weights'!$N205*($G205*('Base Data'!$I205+'Base Data'!$J205)/30)+($H205*'Base Data'!AL205)</f>
        <v>0</v>
      </c>
      <c r="AM205" s="31">
        <f>'LCR Weights'!$N205*($G205*('Base Data'!$I205+'Base Data'!$J205)/30)+($H205*'Base Data'!AM205)</f>
        <v>0</v>
      </c>
      <c r="AN205" s="31">
        <f>'LCR Weights'!$N205*($G205*('Base Data'!$I205+'Base Data'!$J205)/30)+($H205*'Base Data'!AN205)</f>
        <v>0</v>
      </c>
      <c r="AO205" s="758">
        <f>$H205*'Base Data'!AO205</f>
        <v>0</v>
      </c>
      <c r="AP205" s="758">
        <f>$H205*'Base Data'!AP205</f>
        <v>0</v>
      </c>
      <c r="AQ205" s="758">
        <f>$H205*'Base Data'!AQ205</f>
        <v>0</v>
      </c>
      <c r="AR205" s="758">
        <f>$H205*'Base Data'!AR205</f>
        <v>0</v>
      </c>
      <c r="AS205" s="758">
        <f>$H205*'Base Data'!AS205</f>
        <v>0</v>
      </c>
      <c r="AT205" s="758">
        <f>$H205*'Base Data'!AT205</f>
        <v>0</v>
      </c>
      <c r="AU205" s="758">
        <f>$H205*'Base Data'!AU205</f>
        <v>0</v>
      </c>
      <c r="AV205" s="758">
        <f>$H205*'Base Data'!AV205</f>
        <v>0</v>
      </c>
      <c r="AW205" s="758">
        <f>$H205*'Base Data'!AW205</f>
        <v>0</v>
      </c>
      <c r="AX205" s="758">
        <f>$H205*'Base Data'!AX205</f>
        <v>0</v>
      </c>
      <c r="AY205" s="758">
        <f>$H205*'Base Data'!AY205</f>
        <v>0</v>
      </c>
      <c r="AZ205" s="758">
        <f>$H205*'Base Data'!AZ205</f>
        <v>0</v>
      </c>
      <c r="BA205" s="758">
        <f>$H205*'Base Data'!BA205</f>
        <v>0</v>
      </c>
      <c r="BB205" s="758">
        <f>$H205*'Base Data'!BB205</f>
        <v>0</v>
      </c>
      <c r="BC205" s="758">
        <f>$H205*'Base Data'!BC205</f>
        <v>0</v>
      </c>
      <c r="BD205" s="758">
        <f>$H205*'Base Data'!BD205</f>
        <v>0</v>
      </c>
      <c r="BE205" s="758">
        <f>$H205*'Base Data'!BE205</f>
        <v>0</v>
      </c>
      <c r="BF205" s="758">
        <f>$H205*'Base Data'!BF205</f>
        <v>0</v>
      </c>
      <c r="BG205" s="758">
        <f>$H205*'Base Data'!BG205</f>
        <v>0</v>
      </c>
      <c r="BH205" s="758">
        <f>$H205*'Base Data'!BH205</f>
        <v>0</v>
      </c>
      <c r="BI205" s="758">
        <f>$H205*'Base Data'!BI205</f>
        <v>0</v>
      </c>
      <c r="BJ205" s="758">
        <f>$H205*'Base Data'!BJ205</f>
        <v>0</v>
      </c>
      <c r="BK205" s="758">
        <f>$H205*'Base Data'!BK205</f>
        <v>0</v>
      </c>
      <c r="BL205" s="758">
        <f>$H205*'Base Data'!BL205</f>
        <v>0</v>
      </c>
      <c r="BM205" s="758">
        <f>$H205*'Base Data'!BM205</f>
        <v>0</v>
      </c>
      <c r="BN205" s="758">
        <f>$H205*'Base Data'!BN205</f>
        <v>0</v>
      </c>
      <c r="BO205" s="758">
        <f>$H205*'Base Data'!BO205</f>
        <v>0</v>
      </c>
      <c r="BP205" s="758">
        <f>$H205*'Base Data'!BP205</f>
        <v>0</v>
      </c>
      <c r="BQ205" s="758">
        <f>$H205*'Base Data'!BQ205</f>
        <v>0</v>
      </c>
      <c r="BR205" s="758">
        <f>$H205*'Base Data'!BR205</f>
        <v>0</v>
      </c>
      <c r="BS205" s="758">
        <f>$H205*'Base Data'!BS205</f>
        <v>0</v>
      </c>
      <c r="BT205" s="758">
        <f>$H205*'Base Data'!BT205</f>
        <v>0</v>
      </c>
      <c r="BU205" s="758">
        <f>$H205*'Base Data'!BU205</f>
        <v>0</v>
      </c>
      <c r="BV205" s="758">
        <f>$H205*'Base Data'!BV205</f>
        <v>0</v>
      </c>
      <c r="BW205" s="758">
        <f>$H205*'Base Data'!BW205</f>
        <v>0</v>
      </c>
      <c r="BX205" s="758">
        <f>$H205*'Base Data'!BX205</f>
        <v>0</v>
      </c>
      <c r="BY205" s="758">
        <f>$H205*'Base Data'!BY205</f>
        <v>0</v>
      </c>
      <c r="BZ205" s="758">
        <f>$H205*'Base Data'!BZ205</f>
        <v>0</v>
      </c>
      <c r="CA205" s="758">
        <f>$H205*'Base Data'!CA205</f>
        <v>0</v>
      </c>
      <c r="CB205" s="758">
        <f>$H205*'Base Data'!CB205</f>
        <v>0</v>
      </c>
      <c r="CC205" s="758">
        <f>$H205*'Base Data'!CC205</f>
        <v>0</v>
      </c>
      <c r="CD205" s="758">
        <f>$H205*'Base Data'!CD205</f>
        <v>0</v>
      </c>
      <c r="CE205" s="758">
        <f>$H205*'Base Data'!CE205</f>
        <v>0</v>
      </c>
      <c r="CF205" s="758">
        <f>$H205*'Base Data'!CF205</f>
        <v>0</v>
      </c>
      <c r="CG205" s="758">
        <f>$H205*'Base Data'!CG205</f>
        <v>0</v>
      </c>
      <c r="CH205" s="758">
        <f>$H205*'Base Data'!CH205</f>
        <v>0</v>
      </c>
      <c r="CI205" s="758">
        <f>$H205*'Base Data'!CI205</f>
        <v>0</v>
      </c>
      <c r="CJ205" s="758">
        <f>$H205*'Base Data'!CJ205</f>
        <v>0</v>
      </c>
      <c r="CK205" s="758">
        <f>$H205*'Base Data'!CK205</f>
        <v>0</v>
      </c>
      <c r="CL205" s="758">
        <f>$H205*'Base Data'!CL205</f>
        <v>0</v>
      </c>
      <c r="CM205" s="758">
        <f>$H205*'Base Data'!CM205</f>
        <v>0</v>
      </c>
      <c r="CN205" s="758">
        <f>$H205*'Base Data'!CN205</f>
        <v>0</v>
      </c>
      <c r="CO205" s="758">
        <f>$H205*'Base Data'!CO205</f>
        <v>0</v>
      </c>
      <c r="CP205" s="758">
        <f>$H205*'Base Data'!CP205</f>
        <v>0</v>
      </c>
      <c r="CQ205" s="758">
        <f>$H205*'Base Data'!CQ205</f>
        <v>0</v>
      </c>
      <c r="CR205" s="758">
        <f>$H205*'Base Data'!CR205</f>
        <v>0</v>
      </c>
      <c r="CS205" s="758">
        <f>$H205*'Base Data'!CS205</f>
        <v>0</v>
      </c>
      <c r="CT205" s="758">
        <f>$H205*'Base Data'!CT205</f>
        <v>0</v>
      </c>
      <c r="CU205" s="758">
        <f>$H205*'Base Data'!CU205</f>
        <v>0</v>
      </c>
      <c r="CV205" s="758">
        <f>$H205*'Base Data'!CV205</f>
        <v>0</v>
      </c>
      <c r="CW205" s="758">
        <f>$H205*'Base Data'!CW205</f>
        <v>0</v>
      </c>
      <c r="CX205" s="758">
        <f>$H205*'Base Data'!CX205</f>
        <v>0</v>
      </c>
      <c r="CY205" s="758">
        <f>$H205*'Base Data'!CY205</f>
        <v>0</v>
      </c>
      <c r="CZ205" s="758">
        <f>$H205*'Base Data'!CZ205</f>
        <v>0</v>
      </c>
      <c r="DA205" s="758">
        <f>$H205*'Base Data'!DA205</f>
        <v>0</v>
      </c>
      <c r="DB205" s="758">
        <f>$H205*'Base Data'!DB205</f>
        <v>0</v>
      </c>
      <c r="DC205" s="758">
        <f>$H205*'Base Data'!DC205</f>
        <v>0</v>
      </c>
      <c r="DD205" s="758">
        <f>$H205*'Base Data'!DD205</f>
        <v>0</v>
      </c>
      <c r="DE205" s="758">
        <f>$H205*'Base Data'!DE205</f>
        <v>0</v>
      </c>
      <c r="DF205" s="758">
        <f>$H205*'Base Data'!DF205</f>
        <v>0</v>
      </c>
      <c r="DG205" s="758">
        <f>$H205*'Base Data'!DG205</f>
        <v>0</v>
      </c>
      <c r="DH205" s="758">
        <f>$H205*'Base Data'!DH205</f>
        <v>0</v>
      </c>
      <c r="DI205" s="758">
        <f>$H205*'Base Data'!DI205</f>
        <v>0</v>
      </c>
      <c r="DJ205" s="758">
        <f>$H205*'Base Data'!DJ205</f>
        <v>0</v>
      </c>
      <c r="DK205" s="758">
        <f>$H205*'Base Data'!DK205</f>
        <v>0</v>
      </c>
      <c r="DL205" s="519">
        <f>$H205*'Base Data'!DL205</f>
        <v>0</v>
      </c>
      <c r="DM205" s="804"/>
    </row>
    <row r="206" spans="1:117" s="801" customFormat="1" ht="19.899999999999999" customHeight="1">
      <c r="A206" s="207">
        <f>'LCR Weights'!N206</f>
        <v>1</v>
      </c>
      <c r="B206" s="207"/>
      <c r="C206" s="73"/>
      <c r="D206" s="111" t="s">
        <v>637</v>
      </c>
      <c r="E206" s="112" t="s">
        <v>821</v>
      </c>
      <c r="F206" s="231" t="s">
        <v>956</v>
      </c>
      <c r="G206" s="811">
        <f>'LCR Weights'!M206</f>
        <v>0.1</v>
      </c>
      <c r="H206" s="811">
        <f>IF(Metrics!$I$7="Reported weights",'LCR Weights'!H206,'LCR Weights'!K206)</f>
        <v>0.1</v>
      </c>
      <c r="I206" s="129"/>
      <c r="J206" s="758">
        <f>IF('LCR Weights'!$N206=0,1,0)*('Base Data'!J206+'Base Data'!I206)*G206</f>
        <v>0</v>
      </c>
      <c r="K206" s="31">
        <f>'LCR Weights'!$N206*($G206*('Base Data'!$I206+'Base Data'!$J206)/30)+($H206*'Base Data'!K206)</f>
        <v>0</v>
      </c>
      <c r="L206" s="31">
        <f>'LCR Weights'!$N206*($G206*('Base Data'!$I206+'Base Data'!$J206)/30)+($H206*'Base Data'!L206)</f>
        <v>0</v>
      </c>
      <c r="M206" s="31">
        <f>'LCR Weights'!$N206*($G206*('Base Data'!$I206+'Base Data'!$J206)/30)+($H206*'Base Data'!M206)</f>
        <v>0</v>
      </c>
      <c r="N206" s="31">
        <f>'LCR Weights'!$N206*($G206*('Base Data'!$I206+'Base Data'!$J206)/30)+($H206*'Base Data'!N206)</f>
        <v>0</v>
      </c>
      <c r="O206" s="31">
        <f>'LCR Weights'!$N206*($G206*('Base Data'!$I206+'Base Data'!$J206)/30)+($H206*'Base Data'!O206)</f>
        <v>0</v>
      </c>
      <c r="P206" s="31">
        <f>'LCR Weights'!$N206*($G206*('Base Data'!$I206+'Base Data'!$J206)/30)+($H206*'Base Data'!P206)</f>
        <v>0</v>
      </c>
      <c r="Q206" s="31">
        <f>'LCR Weights'!$N206*($G206*('Base Data'!$I206+'Base Data'!$J206)/30)+($H206*'Base Data'!Q206)</f>
        <v>0</v>
      </c>
      <c r="R206" s="31">
        <f>'LCR Weights'!$N206*($G206*('Base Data'!$I206+'Base Data'!$J206)/30)+($H206*'Base Data'!R206)</f>
        <v>0</v>
      </c>
      <c r="S206" s="31">
        <f>'LCR Weights'!$N206*($G206*('Base Data'!$I206+'Base Data'!$J206)/30)+($H206*'Base Data'!S206)</f>
        <v>0</v>
      </c>
      <c r="T206" s="31">
        <f>'LCR Weights'!$N206*($G206*('Base Data'!$I206+'Base Data'!$J206)/30)+($H206*'Base Data'!T206)</f>
        <v>0</v>
      </c>
      <c r="U206" s="31">
        <f>'LCR Weights'!$N206*($G206*('Base Data'!$I206+'Base Data'!$J206)/30)+($H206*'Base Data'!U206)</f>
        <v>0</v>
      </c>
      <c r="V206" s="31">
        <f>'LCR Weights'!$N206*($G206*('Base Data'!$I206+'Base Data'!$J206)/30)+($H206*'Base Data'!V206)</f>
        <v>0</v>
      </c>
      <c r="W206" s="31">
        <f>'LCR Weights'!$N206*($G206*('Base Data'!$I206+'Base Data'!$J206)/30)+($H206*'Base Data'!W206)</f>
        <v>0</v>
      </c>
      <c r="X206" s="31">
        <f>'LCR Weights'!$N206*($G206*('Base Data'!$I206+'Base Data'!$J206)/30)+($H206*'Base Data'!X206)</f>
        <v>0</v>
      </c>
      <c r="Y206" s="31">
        <f>'LCR Weights'!$N206*($G206*('Base Data'!$I206+'Base Data'!$J206)/30)+($H206*'Base Data'!Y206)</f>
        <v>0</v>
      </c>
      <c r="Z206" s="31">
        <f>'LCR Weights'!$N206*($G206*('Base Data'!$I206+'Base Data'!$J206)/30)+($H206*'Base Data'!Z206)</f>
        <v>0</v>
      </c>
      <c r="AA206" s="31">
        <f>'LCR Weights'!$N206*($G206*('Base Data'!$I206+'Base Data'!$J206)/30)+($H206*'Base Data'!AA206)</f>
        <v>0</v>
      </c>
      <c r="AB206" s="31">
        <f>'LCR Weights'!$N206*($G206*('Base Data'!$I206+'Base Data'!$J206)/30)+($H206*'Base Data'!AB206)</f>
        <v>0</v>
      </c>
      <c r="AC206" s="31">
        <f>'LCR Weights'!$N206*($G206*('Base Data'!$I206+'Base Data'!$J206)/30)+($H206*'Base Data'!AC206)</f>
        <v>0</v>
      </c>
      <c r="AD206" s="31">
        <f>'LCR Weights'!$N206*($G206*('Base Data'!$I206+'Base Data'!$J206)/30)+($H206*'Base Data'!AD206)</f>
        <v>0</v>
      </c>
      <c r="AE206" s="31">
        <f>'LCR Weights'!$N206*($G206*('Base Data'!$I206+'Base Data'!$J206)/30)+($H206*'Base Data'!AE206)</f>
        <v>0</v>
      </c>
      <c r="AF206" s="31">
        <f>'LCR Weights'!$N206*($G206*('Base Data'!$I206+'Base Data'!$J206)/30)+($H206*'Base Data'!AF206)</f>
        <v>0</v>
      </c>
      <c r="AG206" s="31">
        <f>'LCR Weights'!$N206*($G206*('Base Data'!$I206+'Base Data'!$J206)/30)+($H206*'Base Data'!AG206)</f>
        <v>0</v>
      </c>
      <c r="AH206" s="31">
        <f>'LCR Weights'!$N206*($G206*('Base Data'!$I206+'Base Data'!$J206)/30)+($H206*'Base Data'!AH206)</f>
        <v>0</v>
      </c>
      <c r="AI206" s="31">
        <f>'LCR Weights'!$N206*($G206*('Base Data'!$I206+'Base Data'!$J206)/30)+($H206*'Base Data'!AI206)</f>
        <v>0</v>
      </c>
      <c r="AJ206" s="31">
        <f>'LCR Weights'!$N206*($G206*('Base Data'!$I206+'Base Data'!$J206)/30)+($H206*'Base Data'!AJ206)</f>
        <v>0</v>
      </c>
      <c r="AK206" s="31">
        <f>'LCR Weights'!$N206*($G206*('Base Data'!$I206+'Base Data'!$J206)/30)+($H206*'Base Data'!AK206)</f>
        <v>0</v>
      </c>
      <c r="AL206" s="31">
        <f>'LCR Weights'!$N206*($G206*('Base Data'!$I206+'Base Data'!$J206)/30)+($H206*'Base Data'!AL206)</f>
        <v>0</v>
      </c>
      <c r="AM206" s="31">
        <f>'LCR Weights'!$N206*($G206*('Base Data'!$I206+'Base Data'!$J206)/30)+($H206*'Base Data'!AM206)</f>
        <v>0</v>
      </c>
      <c r="AN206" s="31">
        <f>'LCR Weights'!$N206*($G206*('Base Data'!$I206+'Base Data'!$J206)/30)+($H206*'Base Data'!AN206)</f>
        <v>0</v>
      </c>
      <c r="AO206" s="758">
        <f>$H206*'Base Data'!AO206</f>
        <v>0</v>
      </c>
      <c r="AP206" s="758">
        <f>$H206*'Base Data'!AP206</f>
        <v>0</v>
      </c>
      <c r="AQ206" s="758">
        <f>$H206*'Base Data'!AQ206</f>
        <v>0</v>
      </c>
      <c r="AR206" s="758">
        <f>$H206*'Base Data'!AR206</f>
        <v>0</v>
      </c>
      <c r="AS206" s="758">
        <f>$H206*'Base Data'!AS206</f>
        <v>0</v>
      </c>
      <c r="AT206" s="758">
        <f>$H206*'Base Data'!AT206</f>
        <v>0</v>
      </c>
      <c r="AU206" s="758">
        <f>$H206*'Base Data'!AU206</f>
        <v>0</v>
      </c>
      <c r="AV206" s="758">
        <f>$H206*'Base Data'!AV206</f>
        <v>0</v>
      </c>
      <c r="AW206" s="758">
        <f>$H206*'Base Data'!AW206</f>
        <v>0</v>
      </c>
      <c r="AX206" s="758">
        <f>$H206*'Base Data'!AX206</f>
        <v>0</v>
      </c>
      <c r="AY206" s="758">
        <f>$H206*'Base Data'!AY206</f>
        <v>0</v>
      </c>
      <c r="AZ206" s="758">
        <f>$H206*'Base Data'!AZ206</f>
        <v>0</v>
      </c>
      <c r="BA206" s="758">
        <f>$H206*'Base Data'!BA206</f>
        <v>0</v>
      </c>
      <c r="BB206" s="758">
        <f>$H206*'Base Data'!BB206</f>
        <v>0</v>
      </c>
      <c r="BC206" s="758">
        <f>$H206*'Base Data'!BC206</f>
        <v>0</v>
      </c>
      <c r="BD206" s="758">
        <f>$H206*'Base Data'!BD206</f>
        <v>0</v>
      </c>
      <c r="BE206" s="758">
        <f>$H206*'Base Data'!BE206</f>
        <v>0</v>
      </c>
      <c r="BF206" s="758">
        <f>$H206*'Base Data'!BF206</f>
        <v>0</v>
      </c>
      <c r="BG206" s="758">
        <f>$H206*'Base Data'!BG206</f>
        <v>0</v>
      </c>
      <c r="BH206" s="758">
        <f>$H206*'Base Data'!BH206</f>
        <v>0</v>
      </c>
      <c r="BI206" s="758">
        <f>$H206*'Base Data'!BI206</f>
        <v>0</v>
      </c>
      <c r="BJ206" s="758">
        <f>$H206*'Base Data'!BJ206</f>
        <v>0</v>
      </c>
      <c r="BK206" s="758">
        <f>$H206*'Base Data'!BK206</f>
        <v>0</v>
      </c>
      <c r="BL206" s="758">
        <f>$H206*'Base Data'!BL206</f>
        <v>0</v>
      </c>
      <c r="BM206" s="758">
        <f>$H206*'Base Data'!BM206</f>
        <v>0</v>
      </c>
      <c r="BN206" s="758">
        <f>$H206*'Base Data'!BN206</f>
        <v>0</v>
      </c>
      <c r="BO206" s="758">
        <f>$H206*'Base Data'!BO206</f>
        <v>0</v>
      </c>
      <c r="BP206" s="758">
        <f>$H206*'Base Data'!BP206</f>
        <v>0</v>
      </c>
      <c r="BQ206" s="758">
        <f>$H206*'Base Data'!BQ206</f>
        <v>0</v>
      </c>
      <c r="BR206" s="758">
        <f>$H206*'Base Data'!BR206</f>
        <v>0</v>
      </c>
      <c r="BS206" s="758">
        <f>$H206*'Base Data'!BS206</f>
        <v>0</v>
      </c>
      <c r="BT206" s="758">
        <f>$H206*'Base Data'!BT206</f>
        <v>0</v>
      </c>
      <c r="BU206" s="758">
        <f>$H206*'Base Data'!BU206</f>
        <v>0</v>
      </c>
      <c r="BV206" s="758">
        <f>$H206*'Base Data'!BV206</f>
        <v>0</v>
      </c>
      <c r="BW206" s="758">
        <f>$H206*'Base Data'!BW206</f>
        <v>0</v>
      </c>
      <c r="BX206" s="758">
        <f>$H206*'Base Data'!BX206</f>
        <v>0</v>
      </c>
      <c r="BY206" s="758">
        <f>$H206*'Base Data'!BY206</f>
        <v>0</v>
      </c>
      <c r="BZ206" s="758">
        <f>$H206*'Base Data'!BZ206</f>
        <v>0</v>
      </c>
      <c r="CA206" s="758">
        <f>$H206*'Base Data'!CA206</f>
        <v>0</v>
      </c>
      <c r="CB206" s="758">
        <f>$H206*'Base Data'!CB206</f>
        <v>0</v>
      </c>
      <c r="CC206" s="758">
        <f>$H206*'Base Data'!CC206</f>
        <v>0</v>
      </c>
      <c r="CD206" s="758">
        <f>$H206*'Base Data'!CD206</f>
        <v>0</v>
      </c>
      <c r="CE206" s="758">
        <f>$H206*'Base Data'!CE206</f>
        <v>0</v>
      </c>
      <c r="CF206" s="758">
        <f>$H206*'Base Data'!CF206</f>
        <v>0</v>
      </c>
      <c r="CG206" s="758">
        <f>$H206*'Base Data'!CG206</f>
        <v>0</v>
      </c>
      <c r="CH206" s="758">
        <f>$H206*'Base Data'!CH206</f>
        <v>0</v>
      </c>
      <c r="CI206" s="758">
        <f>$H206*'Base Data'!CI206</f>
        <v>0</v>
      </c>
      <c r="CJ206" s="758">
        <f>$H206*'Base Data'!CJ206</f>
        <v>0</v>
      </c>
      <c r="CK206" s="758">
        <f>$H206*'Base Data'!CK206</f>
        <v>0</v>
      </c>
      <c r="CL206" s="758">
        <f>$H206*'Base Data'!CL206</f>
        <v>0</v>
      </c>
      <c r="CM206" s="758">
        <f>$H206*'Base Data'!CM206</f>
        <v>0</v>
      </c>
      <c r="CN206" s="758">
        <f>$H206*'Base Data'!CN206</f>
        <v>0</v>
      </c>
      <c r="CO206" s="758">
        <f>$H206*'Base Data'!CO206</f>
        <v>0</v>
      </c>
      <c r="CP206" s="758">
        <f>$H206*'Base Data'!CP206</f>
        <v>0</v>
      </c>
      <c r="CQ206" s="758">
        <f>$H206*'Base Data'!CQ206</f>
        <v>0</v>
      </c>
      <c r="CR206" s="758">
        <f>$H206*'Base Data'!CR206</f>
        <v>0</v>
      </c>
      <c r="CS206" s="758">
        <f>$H206*'Base Data'!CS206</f>
        <v>0</v>
      </c>
      <c r="CT206" s="758">
        <f>$H206*'Base Data'!CT206</f>
        <v>0</v>
      </c>
      <c r="CU206" s="758">
        <f>$H206*'Base Data'!CU206</f>
        <v>0</v>
      </c>
      <c r="CV206" s="758">
        <f>$H206*'Base Data'!CV206</f>
        <v>0</v>
      </c>
      <c r="CW206" s="758">
        <f>$H206*'Base Data'!CW206</f>
        <v>0</v>
      </c>
      <c r="CX206" s="758">
        <f>$H206*'Base Data'!CX206</f>
        <v>0</v>
      </c>
      <c r="CY206" s="758">
        <f>$H206*'Base Data'!CY206</f>
        <v>0</v>
      </c>
      <c r="CZ206" s="758">
        <f>$H206*'Base Data'!CZ206</f>
        <v>0</v>
      </c>
      <c r="DA206" s="758">
        <f>$H206*'Base Data'!DA206</f>
        <v>0</v>
      </c>
      <c r="DB206" s="758">
        <f>$H206*'Base Data'!DB206</f>
        <v>0</v>
      </c>
      <c r="DC206" s="758">
        <f>$H206*'Base Data'!DC206</f>
        <v>0</v>
      </c>
      <c r="DD206" s="758">
        <f>$H206*'Base Data'!DD206</f>
        <v>0</v>
      </c>
      <c r="DE206" s="758">
        <f>$H206*'Base Data'!DE206</f>
        <v>0</v>
      </c>
      <c r="DF206" s="758">
        <f>$H206*'Base Data'!DF206</f>
        <v>0</v>
      </c>
      <c r="DG206" s="758">
        <f>$H206*'Base Data'!DG206</f>
        <v>0</v>
      </c>
      <c r="DH206" s="758">
        <f>$H206*'Base Data'!DH206</f>
        <v>0</v>
      </c>
      <c r="DI206" s="758">
        <f>$H206*'Base Data'!DI206</f>
        <v>0</v>
      </c>
      <c r="DJ206" s="758">
        <f>$H206*'Base Data'!DJ206</f>
        <v>0</v>
      </c>
      <c r="DK206" s="758">
        <f>$H206*'Base Data'!DK206</f>
        <v>0</v>
      </c>
      <c r="DL206" s="519">
        <f>$H206*'Base Data'!DL206</f>
        <v>0</v>
      </c>
      <c r="DM206" s="804"/>
    </row>
    <row r="207" spans="1:117" s="801" customFormat="1">
      <c r="A207" s="207">
        <f>'LCR Weights'!N207</f>
        <v>1</v>
      </c>
      <c r="B207" s="207"/>
      <c r="C207" s="73"/>
      <c r="D207" s="111" t="s">
        <v>638</v>
      </c>
      <c r="E207" s="112" t="s">
        <v>822</v>
      </c>
      <c r="F207" s="231" t="s">
        <v>957</v>
      </c>
      <c r="G207" s="811">
        <f>'LCR Weights'!M207</f>
        <v>1</v>
      </c>
      <c r="H207" s="811">
        <f>IF(Metrics!$I$7="Reported weights",'LCR Weights'!H207,'LCR Weights'!K207)</f>
        <v>1</v>
      </c>
      <c r="I207" s="129"/>
      <c r="J207" s="758">
        <f>IF('LCR Weights'!$N207=0,1,0)*('Base Data'!J207+'Base Data'!I207)*G207</f>
        <v>0</v>
      </c>
      <c r="K207" s="31">
        <f>'LCR Weights'!$N207*($G207*('Base Data'!$I207+'Base Data'!$J207)/30)+($H207*'Base Data'!K207)</f>
        <v>0</v>
      </c>
      <c r="L207" s="31">
        <f>'LCR Weights'!$N207*($G207*('Base Data'!$I207+'Base Data'!$J207)/30)+($H207*'Base Data'!L207)</f>
        <v>0</v>
      </c>
      <c r="M207" s="31">
        <f>'LCR Weights'!$N207*($G207*('Base Data'!$I207+'Base Data'!$J207)/30)+($H207*'Base Data'!M207)</f>
        <v>0</v>
      </c>
      <c r="N207" s="31">
        <f>'LCR Weights'!$N207*($G207*('Base Data'!$I207+'Base Data'!$J207)/30)+($H207*'Base Data'!N207)</f>
        <v>0</v>
      </c>
      <c r="O207" s="31">
        <f>'LCR Weights'!$N207*($G207*('Base Data'!$I207+'Base Data'!$J207)/30)+($H207*'Base Data'!O207)</f>
        <v>0</v>
      </c>
      <c r="P207" s="31">
        <f>'LCR Weights'!$N207*($G207*('Base Data'!$I207+'Base Data'!$J207)/30)+($H207*'Base Data'!P207)</f>
        <v>0</v>
      </c>
      <c r="Q207" s="31">
        <f>'LCR Weights'!$N207*($G207*('Base Data'!$I207+'Base Data'!$J207)/30)+($H207*'Base Data'!Q207)</f>
        <v>0</v>
      </c>
      <c r="R207" s="31">
        <f>'LCR Weights'!$N207*($G207*('Base Data'!$I207+'Base Data'!$J207)/30)+($H207*'Base Data'!R207)</f>
        <v>0</v>
      </c>
      <c r="S207" s="31">
        <f>'LCR Weights'!$N207*($G207*('Base Data'!$I207+'Base Data'!$J207)/30)+($H207*'Base Data'!S207)</f>
        <v>0</v>
      </c>
      <c r="T207" s="31">
        <f>'LCR Weights'!$N207*($G207*('Base Data'!$I207+'Base Data'!$J207)/30)+($H207*'Base Data'!T207)</f>
        <v>0</v>
      </c>
      <c r="U207" s="31">
        <f>'LCR Weights'!$N207*($G207*('Base Data'!$I207+'Base Data'!$J207)/30)+($H207*'Base Data'!U207)</f>
        <v>0</v>
      </c>
      <c r="V207" s="31">
        <f>'LCR Weights'!$N207*($G207*('Base Data'!$I207+'Base Data'!$J207)/30)+($H207*'Base Data'!V207)</f>
        <v>0</v>
      </c>
      <c r="W207" s="31">
        <f>'LCR Weights'!$N207*($G207*('Base Data'!$I207+'Base Data'!$J207)/30)+($H207*'Base Data'!W207)</f>
        <v>0</v>
      </c>
      <c r="X207" s="31">
        <f>'LCR Weights'!$N207*($G207*('Base Data'!$I207+'Base Data'!$J207)/30)+($H207*'Base Data'!X207)</f>
        <v>0</v>
      </c>
      <c r="Y207" s="31">
        <f>'LCR Weights'!$N207*($G207*('Base Data'!$I207+'Base Data'!$J207)/30)+($H207*'Base Data'!Y207)</f>
        <v>0</v>
      </c>
      <c r="Z207" s="31">
        <f>'LCR Weights'!$N207*($G207*('Base Data'!$I207+'Base Data'!$J207)/30)+($H207*'Base Data'!Z207)</f>
        <v>0</v>
      </c>
      <c r="AA207" s="31">
        <f>'LCR Weights'!$N207*($G207*('Base Data'!$I207+'Base Data'!$J207)/30)+($H207*'Base Data'!AA207)</f>
        <v>0</v>
      </c>
      <c r="AB207" s="31">
        <f>'LCR Weights'!$N207*($G207*('Base Data'!$I207+'Base Data'!$J207)/30)+($H207*'Base Data'!AB207)</f>
        <v>0</v>
      </c>
      <c r="AC207" s="31">
        <f>'LCR Weights'!$N207*($G207*('Base Data'!$I207+'Base Data'!$J207)/30)+($H207*'Base Data'!AC207)</f>
        <v>0</v>
      </c>
      <c r="AD207" s="31">
        <f>'LCR Weights'!$N207*($G207*('Base Data'!$I207+'Base Data'!$J207)/30)+($H207*'Base Data'!AD207)</f>
        <v>0</v>
      </c>
      <c r="AE207" s="31">
        <f>'LCR Weights'!$N207*($G207*('Base Data'!$I207+'Base Data'!$J207)/30)+($H207*'Base Data'!AE207)</f>
        <v>0</v>
      </c>
      <c r="AF207" s="31">
        <f>'LCR Weights'!$N207*($G207*('Base Data'!$I207+'Base Data'!$J207)/30)+($H207*'Base Data'!AF207)</f>
        <v>0</v>
      </c>
      <c r="AG207" s="31">
        <f>'LCR Weights'!$N207*($G207*('Base Data'!$I207+'Base Data'!$J207)/30)+($H207*'Base Data'!AG207)</f>
        <v>0</v>
      </c>
      <c r="AH207" s="31">
        <f>'LCR Weights'!$N207*($G207*('Base Data'!$I207+'Base Data'!$J207)/30)+($H207*'Base Data'!AH207)</f>
        <v>0</v>
      </c>
      <c r="AI207" s="31">
        <f>'LCR Weights'!$N207*($G207*('Base Data'!$I207+'Base Data'!$J207)/30)+($H207*'Base Data'!AI207)</f>
        <v>0</v>
      </c>
      <c r="AJ207" s="31">
        <f>'LCR Weights'!$N207*($G207*('Base Data'!$I207+'Base Data'!$J207)/30)+($H207*'Base Data'!AJ207)</f>
        <v>0</v>
      </c>
      <c r="AK207" s="31">
        <f>'LCR Weights'!$N207*($G207*('Base Data'!$I207+'Base Data'!$J207)/30)+($H207*'Base Data'!AK207)</f>
        <v>0</v>
      </c>
      <c r="AL207" s="31">
        <f>'LCR Weights'!$N207*($G207*('Base Data'!$I207+'Base Data'!$J207)/30)+($H207*'Base Data'!AL207)</f>
        <v>0</v>
      </c>
      <c r="AM207" s="31">
        <f>'LCR Weights'!$N207*($G207*('Base Data'!$I207+'Base Data'!$J207)/30)+($H207*'Base Data'!AM207)</f>
        <v>0</v>
      </c>
      <c r="AN207" s="31">
        <f>'LCR Weights'!$N207*($G207*('Base Data'!$I207+'Base Data'!$J207)/30)+($H207*'Base Data'!AN207)</f>
        <v>0</v>
      </c>
      <c r="AO207" s="758">
        <f>$H207*'Base Data'!AO207</f>
        <v>0</v>
      </c>
      <c r="AP207" s="758">
        <f>$H207*'Base Data'!AP207</f>
        <v>0</v>
      </c>
      <c r="AQ207" s="758">
        <f>$H207*'Base Data'!AQ207</f>
        <v>0</v>
      </c>
      <c r="AR207" s="758">
        <f>$H207*'Base Data'!AR207</f>
        <v>0</v>
      </c>
      <c r="AS207" s="758">
        <f>$H207*'Base Data'!AS207</f>
        <v>0</v>
      </c>
      <c r="AT207" s="758">
        <f>$H207*'Base Data'!AT207</f>
        <v>0</v>
      </c>
      <c r="AU207" s="758">
        <f>$H207*'Base Data'!AU207</f>
        <v>0</v>
      </c>
      <c r="AV207" s="758">
        <f>$H207*'Base Data'!AV207</f>
        <v>0</v>
      </c>
      <c r="AW207" s="758">
        <f>$H207*'Base Data'!AW207</f>
        <v>0</v>
      </c>
      <c r="AX207" s="758">
        <f>$H207*'Base Data'!AX207</f>
        <v>0</v>
      </c>
      <c r="AY207" s="758">
        <f>$H207*'Base Data'!AY207</f>
        <v>0</v>
      </c>
      <c r="AZ207" s="758">
        <f>$H207*'Base Data'!AZ207</f>
        <v>0</v>
      </c>
      <c r="BA207" s="758">
        <f>$H207*'Base Data'!BA207</f>
        <v>0</v>
      </c>
      <c r="BB207" s="758">
        <f>$H207*'Base Data'!BB207</f>
        <v>0</v>
      </c>
      <c r="BC207" s="758">
        <f>$H207*'Base Data'!BC207</f>
        <v>0</v>
      </c>
      <c r="BD207" s="758">
        <f>$H207*'Base Data'!BD207</f>
        <v>0</v>
      </c>
      <c r="BE207" s="758">
        <f>$H207*'Base Data'!BE207</f>
        <v>0</v>
      </c>
      <c r="BF207" s="758">
        <f>$H207*'Base Data'!BF207</f>
        <v>0</v>
      </c>
      <c r="BG207" s="758">
        <f>$H207*'Base Data'!BG207</f>
        <v>0</v>
      </c>
      <c r="BH207" s="758">
        <f>$H207*'Base Data'!BH207</f>
        <v>0</v>
      </c>
      <c r="BI207" s="758">
        <f>$H207*'Base Data'!BI207</f>
        <v>0</v>
      </c>
      <c r="BJ207" s="758">
        <f>$H207*'Base Data'!BJ207</f>
        <v>0</v>
      </c>
      <c r="BK207" s="758">
        <f>$H207*'Base Data'!BK207</f>
        <v>0</v>
      </c>
      <c r="BL207" s="758">
        <f>$H207*'Base Data'!BL207</f>
        <v>0</v>
      </c>
      <c r="BM207" s="758">
        <f>$H207*'Base Data'!BM207</f>
        <v>0</v>
      </c>
      <c r="BN207" s="758">
        <f>$H207*'Base Data'!BN207</f>
        <v>0</v>
      </c>
      <c r="BO207" s="758">
        <f>$H207*'Base Data'!BO207</f>
        <v>0</v>
      </c>
      <c r="BP207" s="758">
        <f>$H207*'Base Data'!BP207</f>
        <v>0</v>
      </c>
      <c r="BQ207" s="758">
        <f>$H207*'Base Data'!BQ207</f>
        <v>0</v>
      </c>
      <c r="BR207" s="758">
        <f>$H207*'Base Data'!BR207</f>
        <v>0</v>
      </c>
      <c r="BS207" s="758">
        <f>$H207*'Base Data'!BS207</f>
        <v>0</v>
      </c>
      <c r="BT207" s="758">
        <f>$H207*'Base Data'!BT207</f>
        <v>0</v>
      </c>
      <c r="BU207" s="758">
        <f>$H207*'Base Data'!BU207</f>
        <v>0</v>
      </c>
      <c r="BV207" s="758">
        <f>$H207*'Base Data'!BV207</f>
        <v>0</v>
      </c>
      <c r="BW207" s="758">
        <f>$H207*'Base Data'!BW207</f>
        <v>0</v>
      </c>
      <c r="BX207" s="758">
        <f>$H207*'Base Data'!BX207</f>
        <v>0</v>
      </c>
      <c r="BY207" s="758">
        <f>$H207*'Base Data'!BY207</f>
        <v>0</v>
      </c>
      <c r="BZ207" s="758">
        <f>$H207*'Base Data'!BZ207</f>
        <v>0</v>
      </c>
      <c r="CA207" s="758">
        <f>$H207*'Base Data'!CA207</f>
        <v>0</v>
      </c>
      <c r="CB207" s="758">
        <f>$H207*'Base Data'!CB207</f>
        <v>0</v>
      </c>
      <c r="CC207" s="758">
        <f>$H207*'Base Data'!CC207</f>
        <v>0</v>
      </c>
      <c r="CD207" s="758">
        <f>$H207*'Base Data'!CD207</f>
        <v>0</v>
      </c>
      <c r="CE207" s="758">
        <f>$H207*'Base Data'!CE207</f>
        <v>0</v>
      </c>
      <c r="CF207" s="758">
        <f>$H207*'Base Data'!CF207</f>
        <v>0</v>
      </c>
      <c r="CG207" s="758">
        <f>$H207*'Base Data'!CG207</f>
        <v>0</v>
      </c>
      <c r="CH207" s="758">
        <f>$H207*'Base Data'!CH207</f>
        <v>0</v>
      </c>
      <c r="CI207" s="758">
        <f>$H207*'Base Data'!CI207</f>
        <v>0</v>
      </c>
      <c r="CJ207" s="758">
        <f>$H207*'Base Data'!CJ207</f>
        <v>0</v>
      </c>
      <c r="CK207" s="758">
        <f>$H207*'Base Data'!CK207</f>
        <v>0</v>
      </c>
      <c r="CL207" s="758">
        <f>$H207*'Base Data'!CL207</f>
        <v>0</v>
      </c>
      <c r="CM207" s="758">
        <f>$H207*'Base Data'!CM207</f>
        <v>0</v>
      </c>
      <c r="CN207" s="758">
        <f>$H207*'Base Data'!CN207</f>
        <v>0</v>
      </c>
      <c r="CO207" s="758">
        <f>$H207*'Base Data'!CO207</f>
        <v>0</v>
      </c>
      <c r="CP207" s="758">
        <f>$H207*'Base Data'!CP207</f>
        <v>0</v>
      </c>
      <c r="CQ207" s="758">
        <f>$H207*'Base Data'!CQ207</f>
        <v>0</v>
      </c>
      <c r="CR207" s="758">
        <f>$H207*'Base Data'!CR207</f>
        <v>0</v>
      </c>
      <c r="CS207" s="758">
        <f>$H207*'Base Data'!CS207</f>
        <v>0</v>
      </c>
      <c r="CT207" s="758">
        <f>$H207*'Base Data'!CT207</f>
        <v>0</v>
      </c>
      <c r="CU207" s="758">
        <f>$H207*'Base Data'!CU207</f>
        <v>0</v>
      </c>
      <c r="CV207" s="758">
        <f>$H207*'Base Data'!CV207</f>
        <v>0</v>
      </c>
      <c r="CW207" s="758">
        <f>$H207*'Base Data'!CW207</f>
        <v>0</v>
      </c>
      <c r="CX207" s="758">
        <f>$H207*'Base Data'!CX207</f>
        <v>0</v>
      </c>
      <c r="CY207" s="758">
        <f>$H207*'Base Data'!CY207</f>
        <v>0</v>
      </c>
      <c r="CZ207" s="758">
        <f>$H207*'Base Data'!CZ207</f>
        <v>0</v>
      </c>
      <c r="DA207" s="758">
        <f>$H207*'Base Data'!DA207</f>
        <v>0</v>
      </c>
      <c r="DB207" s="758">
        <f>$H207*'Base Data'!DB207</f>
        <v>0</v>
      </c>
      <c r="DC207" s="758">
        <f>$H207*'Base Data'!DC207</f>
        <v>0</v>
      </c>
      <c r="DD207" s="758">
        <f>$H207*'Base Data'!DD207</f>
        <v>0</v>
      </c>
      <c r="DE207" s="758">
        <f>$H207*'Base Data'!DE207</f>
        <v>0</v>
      </c>
      <c r="DF207" s="758">
        <f>$H207*'Base Data'!DF207</f>
        <v>0</v>
      </c>
      <c r="DG207" s="758">
        <f>$H207*'Base Data'!DG207</f>
        <v>0</v>
      </c>
      <c r="DH207" s="758">
        <f>$H207*'Base Data'!DH207</f>
        <v>0</v>
      </c>
      <c r="DI207" s="758">
        <f>$H207*'Base Data'!DI207</f>
        <v>0</v>
      </c>
      <c r="DJ207" s="758">
        <f>$H207*'Base Data'!DJ207</f>
        <v>0</v>
      </c>
      <c r="DK207" s="758">
        <f>$H207*'Base Data'!DK207</f>
        <v>0</v>
      </c>
      <c r="DL207" s="519">
        <f>$H207*'Base Data'!DL207</f>
        <v>0</v>
      </c>
      <c r="DM207" s="804"/>
    </row>
    <row r="208" spans="1:117" s="801" customFormat="1" ht="19.899999999999999" customHeight="1">
      <c r="A208" s="207">
        <f>'LCR Weights'!N208</f>
        <v>1</v>
      </c>
      <c r="B208" s="207"/>
      <c r="C208" s="73"/>
      <c r="D208" s="111" t="s">
        <v>639</v>
      </c>
      <c r="E208" s="112" t="s">
        <v>823</v>
      </c>
      <c r="F208" s="231" t="s">
        <v>958</v>
      </c>
      <c r="G208" s="811">
        <f>'LCR Weights'!M208</f>
        <v>0.4</v>
      </c>
      <c r="H208" s="811">
        <f>IF(Metrics!$I$7="Reported weights",'LCR Weights'!H208,'LCR Weights'!K208)</f>
        <v>0.4</v>
      </c>
      <c r="I208" s="129"/>
      <c r="J208" s="758">
        <f>IF('LCR Weights'!$N208=0,1,0)*('Base Data'!J208+'Base Data'!I208)*G208</f>
        <v>0</v>
      </c>
      <c r="K208" s="31">
        <f>'LCR Weights'!$N208*($G208*('Base Data'!$I208+'Base Data'!$J208)/30)+($H208*'Base Data'!K208)</f>
        <v>0</v>
      </c>
      <c r="L208" s="31">
        <f>'LCR Weights'!$N208*($G208*('Base Data'!$I208+'Base Data'!$J208)/30)+($H208*'Base Data'!L208)</f>
        <v>0</v>
      </c>
      <c r="M208" s="31">
        <f>'LCR Weights'!$N208*($G208*('Base Data'!$I208+'Base Data'!$J208)/30)+($H208*'Base Data'!M208)</f>
        <v>0</v>
      </c>
      <c r="N208" s="31">
        <f>'LCR Weights'!$N208*($G208*('Base Data'!$I208+'Base Data'!$J208)/30)+($H208*'Base Data'!N208)</f>
        <v>0</v>
      </c>
      <c r="O208" s="31">
        <f>'LCR Weights'!$N208*($G208*('Base Data'!$I208+'Base Data'!$J208)/30)+($H208*'Base Data'!O208)</f>
        <v>0</v>
      </c>
      <c r="P208" s="31">
        <f>'LCR Weights'!$N208*($G208*('Base Data'!$I208+'Base Data'!$J208)/30)+($H208*'Base Data'!P208)</f>
        <v>0</v>
      </c>
      <c r="Q208" s="31">
        <f>'LCR Weights'!$N208*($G208*('Base Data'!$I208+'Base Data'!$J208)/30)+($H208*'Base Data'!Q208)</f>
        <v>0</v>
      </c>
      <c r="R208" s="31">
        <f>'LCR Weights'!$N208*($G208*('Base Data'!$I208+'Base Data'!$J208)/30)+($H208*'Base Data'!R208)</f>
        <v>0</v>
      </c>
      <c r="S208" s="31">
        <f>'LCR Weights'!$N208*($G208*('Base Data'!$I208+'Base Data'!$J208)/30)+($H208*'Base Data'!S208)</f>
        <v>0</v>
      </c>
      <c r="T208" s="31">
        <f>'LCR Weights'!$N208*($G208*('Base Data'!$I208+'Base Data'!$J208)/30)+($H208*'Base Data'!T208)</f>
        <v>0</v>
      </c>
      <c r="U208" s="31">
        <f>'LCR Weights'!$N208*($G208*('Base Data'!$I208+'Base Data'!$J208)/30)+($H208*'Base Data'!U208)</f>
        <v>0</v>
      </c>
      <c r="V208" s="31">
        <f>'LCR Weights'!$N208*($G208*('Base Data'!$I208+'Base Data'!$J208)/30)+($H208*'Base Data'!V208)</f>
        <v>0</v>
      </c>
      <c r="W208" s="31">
        <f>'LCR Weights'!$N208*($G208*('Base Data'!$I208+'Base Data'!$J208)/30)+($H208*'Base Data'!W208)</f>
        <v>0</v>
      </c>
      <c r="X208" s="31">
        <f>'LCR Weights'!$N208*($G208*('Base Data'!$I208+'Base Data'!$J208)/30)+($H208*'Base Data'!X208)</f>
        <v>0</v>
      </c>
      <c r="Y208" s="31">
        <f>'LCR Weights'!$N208*($G208*('Base Data'!$I208+'Base Data'!$J208)/30)+($H208*'Base Data'!Y208)</f>
        <v>0</v>
      </c>
      <c r="Z208" s="31">
        <f>'LCR Weights'!$N208*($G208*('Base Data'!$I208+'Base Data'!$J208)/30)+($H208*'Base Data'!Z208)</f>
        <v>0</v>
      </c>
      <c r="AA208" s="31">
        <f>'LCR Weights'!$N208*($G208*('Base Data'!$I208+'Base Data'!$J208)/30)+($H208*'Base Data'!AA208)</f>
        <v>0</v>
      </c>
      <c r="AB208" s="31">
        <f>'LCR Weights'!$N208*($G208*('Base Data'!$I208+'Base Data'!$J208)/30)+($H208*'Base Data'!AB208)</f>
        <v>0</v>
      </c>
      <c r="AC208" s="31">
        <f>'LCR Weights'!$N208*($G208*('Base Data'!$I208+'Base Data'!$J208)/30)+($H208*'Base Data'!AC208)</f>
        <v>0</v>
      </c>
      <c r="AD208" s="31">
        <f>'LCR Weights'!$N208*($G208*('Base Data'!$I208+'Base Data'!$J208)/30)+($H208*'Base Data'!AD208)</f>
        <v>0</v>
      </c>
      <c r="AE208" s="31">
        <f>'LCR Weights'!$N208*($G208*('Base Data'!$I208+'Base Data'!$J208)/30)+($H208*'Base Data'!AE208)</f>
        <v>0</v>
      </c>
      <c r="AF208" s="31">
        <f>'LCR Weights'!$N208*($G208*('Base Data'!$I208+'Base Data'!$J208)/30)+($H208*'Base Data'!AF208)</f>
        <v>0</v>
      </c>
      <c r="AG208" s="31">
        <f>'LCR Weights'!$N208*($G208*('Base Data'!$I208+'Base Data'!$J208)/30)+($H208*'Base Data'!AG208)</f>
        <v>0</v>
      </c>
      <c r="AH208" s="31">
        <f>'LCR Weights'!$N208*($G208*('Base Data'!$I208+'Base Data'!$J208)/30)+($H208*'Base Data'!AH208)</f>
        <v>0</v>
      </c>
      <c r="AI208" s="31">
        <f>'LCR Weights'!$N208*($G208*('Base Data'!$I208+'Base Data'!$J208)/30)+($H208*'Base Data'!AI208)</f>
        <v>0</v>
      </c>
      <c r="AJ208" s="31">
        <f>'LCR Weights'!$N208*($G208*('Base Data'!$I208+'Base Data'!$J208)/30)+($H208*'Base Data'!AJ208)</f>
        <v>0</v>
      </c>
      <c r="AK208" s="31">
        <f>'LCR Weights'!$N208*($G208*('Base Data'!$I208+'Base Data'!$J208)/30)+($H208*'Base Data'!AK208)</f>
        <v>0</v>
      </c>
      <c r="AL208" s="31">
        <f>'LCR Weights'!$N208*($G208*('Base Data'!$I208+'Base Data'!$J208)/30)+($H208*'Base Data'!AL208)</f>
        <v>0</v>
      </c>
      <c r="AM208" s="31">
        <f>'LCR Weights'!$N208*($G208*('Base Data'!$I208+'Base Data'!$J208)/30)+($H208*'Base Data'!AM208)</f>
        <v>0</v>
      </c>
      <c r="AN208" s="31">
        <f>'LCR Weights'!$N208*($G208*('Base Data'!$I208+'Base Data'!$J208)/30)+($H208*'Base Data'!AN208)</f>
        <v>0</v>
      </c>
      <c r="AO208" s="758">
        <f>$H208*'Base Data'!AO208</f>
        <v>0</v>
      </c>
      <c r="AP208" s="758">
        <f>$H208*'Base Data'!AP208</f>
        <v>0</v>
      </c>
      <c r="AQ208" s="758">
        <f>$H208*'Base Data'!AQ208</f>
        <v>0</v>
      </c>
      <c r="AR208" s="758">
        <f>$H208*'Base Data'!AR208</f>
        <v>0</v>
      </c>
      <c r="AS208" s="758">
        <f>$H208*'Base Data'!AS208</f>
        <v>0</v>
      </c>
      <c r="AT208" s="758">
        <f>$H208*'Base Data'!AT208</f>
        <v>0</v>
      </c>
      <c r="AU208" s="758">
        <f>$H208*'Base Data'!AU208</f>
        <v>0</v>
      </c>
      <c r="AV208" s="758">
        <f>$H208*'Base Data'!AV208</f>
        <v>0</v>
      </c>
      <c r="AW208" s="758">
        <f>$H208*'Base Data'!AW208</f>
        <v>0</v>
      </c>
      <c r="AX208" s="758">
        <f>$H208*'Base Data'!AX208</f>
        <v>0</v>
      </c>
      <c r="AY208" s="758">
        <f>$H208*'Base Data'!AY208</f>
        <v>0</v>
      </c>
      <c r="AZ208" s="758">
        <f>$H208*'Base Data'!AZ208</f>
        <v>0</v>
      </c>
      <c r="BA208" s="758">
        <f>$H208*'Base Data'!BA208</f>
        <v>0</v>
      </c>
      <c r="BB208" s="758">
        <f>$H208*'Base Data'!BB208</f>
        <v>0</v>
      </c>
      <c r="BC208" s="758">
        <f>$H208*'Base Data'!BC208</f>
        <v>0</v>
      </c>
      <c r="BD208" s="758">
        <f>$H208*'Base Data'!BD208</f>
        <v>0</v>
      </c>
      <c r="BE208" s="758">
        <f>$H208*'Base Data'!BE208</f>
        <v>0</v>
      </c>
      <c r="BF208" s="758">
        <f>$H208*'Base Data'!BF208</f>
        <v>0</v>
      </c>
      <c r="BG208" s="758">
        <f>$H208*'Base Data'!BG208</f>
        <v>0</v>
      </c>
      <c r="BH208" s="758">
        <f>$H208*'Base Data'!BH208</f>
        <v>0</v>
      </c>
      <c r="BI208" s="758">
        <f>$H208*'Base Data'!BI208</f>
        <v>0</v>
      </c>
      <c r="BJ208" s="758">
        <f>$H208*'Base Data'!BJ208</f>
        <v>0</v>
      </c>
      <c r="BK208" s="758">
        <f>$H208*'Base Data'!BK208</f>
        <v>0</v>
      </c>
      <c r="BL208" s="758">
        <f>$H208*'Base Data'!BL208</f>
        <v>0</v>
      </c>
      <c r="BM208" s="758">
        <f>$H208*'Base Data'!BM208</f>
        <v>0</v>
      </c>
      <c r="BN208" s="758">
        <f>$H208*'Base Data'!BN208</f>
        <v>0</v>
      </c>
      <c r="BO208" s="758">
        <f>$H208*'Base Data'!BO208</f>
        <v>0</v>
      </c>
      <c r="BP208" s="758">
        <f>$H208*'Base Data'!BP208</f>
        <v>0</v>
      </c>
      <c r="BQ208" s="758">
        <f>$H208*'Base Data'!BQ208</f>
        <v>0</v>
      </c>
      <c r="BR208" s="758">
        <f>$H208*'Base Data'!BR208</f>
        <v>0</v>
      </c>
      <c r="BS208" s="758">
        <f>$H208*'Base Data'!BS208</f>
        <v>0</v>
      </c>
      <c r="BT208" s="758">
        <f>$H208*'Base Data'!BT208</f>
        <v>0</v>
      </c>
      <c r="BU208" s="758">
        <f>$H208*'Base Data'!BU208</f>
        <v>0</v>
      </c>
      <c r="BV208" s="758">
        <f>$H208*'Base Data'!BV208</f>
        <v>0</v>
      </c>
      <c r="BW208" s="758">
        <f>$H208*'Base Data'!BW208</f>
        <v>0</v>
      </c>
      <c r="BX208" s="758">
        <f>$H208*'Base Data'!BX208</f>
        <v>0</v>
      </c>
      <c r="BY208" s="758">
        <f>$H208*'Base Data'!BY208</f>
        <v>0</v>
      </c>
      <c r="BZ208" s="758">
        <f>$H208*'Base Data'!BZ208</f>
        <v>0</v>
      </c>
      <c r="CA208" s="758">
        <f>$H208*'Base Data'!CA208</f>
        <v>0</v>
      </c>
      <c r="CB208" s="758">
        <f>$H208*'Base Data'!CB208</f>
        <v>0</v>
      </c>
      <c r="CC208" s="758">
        <f>$H208*'Base Data'!CC208</f>
        <v>0</v>
      </c>
      <c r="CD208" s="758">
        <f>$H208*'Base Data'!CD208</f>
        <v>0</v>
      </c>
      <c r="CE208" s="758">
        <f>$H208*'Base Data'!CE208</f>
        <v>0</v>
      </c>
      <c r="CF208" s="758">
        <f>$H208*'Base Data'!CF208</f>
        <v>0</v>
      </c>
      <c r="CG208" s="758">
        <f>$H208*'Base Data'!CG208</f>
        <v>0</v>
      </c>
      <c r="CH208" s="758">
        <f>$H208*'Base Data'!CH208</f>
        <v>0</v>
      </c>
      <c r="CI208" s="758">
        <f>$H208*'Base Data'!CI208</f>
        <v>0</v>
      </c>
      <c r="CJ208" s="758">
        <f>$H208*'Base Data'!CJ208</f>
        <v>0</v>
      </c>
      <c r="CK208" s="758">
        <f>$H208*'Base Data'!CK208</f>
        <v>0</v>
      </c>
      <c r="CL208" s="758">
        <f>$H208*'Base Data'!CL208</f>
        <v>0</v>
      </c>
      <c r="CM208" s="758">
        <f>$H208*'Base Data'!CM208</f>
        <v>0</v>
      </c>
      <c r="CN208" s="758">
        <f>$H208*'Base Data'!CN208</f>
        <v>0</v>
      </c>
      <c r="CO208" s="758">
        <f>$H208*'Base Data'!CO208</f>
        <v>0</v>
      </c>
      <c r="CP208" s="758">
        <f>$H208*'Base Data'!CP208</f>
        <v>0</v>
      </c>
      <c r="CQ208" s="758">
        <f>$H208*'Base Data'!CQ208</f>
        <v>0</v>
      </c>
      <c r="CR208" s="758">
        <f>$H208*'Base Data'!CR208</f>
        <v>0</v>
      </c>
      <c r="CS208" s="758">
        <f>$H208*'Base Data'!CS208</f>
        <v>0</v>
      </c>
      <c r="CT208" s="758">
        <f>$H208*'Base Data'!CT208</f>
        <v>0</v>
      </c>
      <c r="CU208" s="758">
        <f>$H208*'Base Data'!CU208</f>
        <v>0</v>
      </c>
      <c r="CV208" s="758">
        <f>$H208*'Base Data'!CV208</f>
        <v>0</v>
      </c>
      <c r="CW208" s="758">
        <f>$H208*'Base Data'!CW208</f>
        <v>0</v>
      </c>
      <c r="CX208" s="758">
        <f>$H208*'Base Data'!CX208</f>
        <v>0</v>
      </c>
      <c r="CY208" s="758">
        <f>$H208*'Base Data'!CY208</f>
        <v>0</v>
      </c>
      <c r="CZ208" s="758">
        <f>$H208*'Base Data'!CZ208</f>
        <v>0</v>
      </c>
      <c r="DA208" s="758">
        <f>$H208*'Base Data'!DA208</f>
        <v>0</v>
      </c>
      <c r="DB208" s="758">
        <f>$H208*'Base Data'!DB208</f>
        <v>0</v>
      </c>
      <c r="DC208" s="758">
        <f>$H208*'Base Data'!DC208</f>
        <v>0</v>
      </c>
      <c r="DD208" s="758">
        <f>$H208*'Base Data'!DD208</f>
        <v>0</v>
      </c>
      <c r="DE208" s="758">
        <f>$H208*'Base Data'!DE208</f>
        <v>0</v>
      </c>
      <c r="DF208" s="758">
        <f>$H208*'Base Data'!DF208</f>
        <v>0</v>
      </c>
      <c r="DG208" s="758">
        <f>$H208*'Base Data'!DG208</f>
        <v>0</v>
      </c>
      <c r="DH208" s="758">
        <f>$H208*'Base Data'!DH208</f>
        <v>0</v>
      </c>
      <c r="DI208" s="758">
        <f>$H208*'Base Data'!DI208</f>
        <v>0</v>
      </c>
      <c r="DJ208" s="758">
        <f>$H208*'Base Data'!DJ208</f>
        <v>0</v>
      </c>
      <c r="DK208" s="758">
        <f>$H208*'Base Data'!DK208</f>
        <v>0</v>
      </c>
      <c r="DL208" s="519">
        <f>$H208*'Base Data'!DL208</f>
        <v>0</v>
      </c>
      <c r="DM208" s="804"/>
    </row>
    <row r="209" spans="1:117" s="801" customFormat="1" ht="19.899999999999999" customHeight="1">
      <c r="A209" s="207">
        <f>'LCR Weights'!N209</f>
        <v>1</v>
      </c>
      <c r="B209" s="207"/>
      <c r="C209" s="73"/>
      <c r="D209" s="111" t="s">
        <v>640</v>
      </c>
      <c r="E209" s="112" t="s">
        <v>1122</v>
      </c>
      <c r="F209" s="231" t="s">
        <v>959</v>
      </c>
      <c r="G209" s="811">
        <f>'LCR Weights'!M209</f>
        <v>1</v>
      </c>
      <c r="H209" s="811">
        <f>IF(Metrics!$I$7="Reported weights",'LCR Weights'!H209,'LCR Weights'!K209)</f>
        <v>1</v>
      </c>
      <c r="I209" s="129"/>
      <c r="J209" s="758">
        <f>IF('LCR Weights'!$N209=0,1,0)*('Base Data'!J209+'Base Data'!I209)*G209</f>
        <v>0</v>
      </c>
      <c r="K209" s="31">
        <f>'LCR Weights'!$N209*($G209*('Base Data'!$I209+'Base Data'!$J209)/30)+($H209*'Base Data'!K209)</f>
        <v>0</v>
      </c>
      <c r="L209" s="31">
        <f>'LCR Weights'!$N209*($G209*('Base Data'!$I209+'Base Data'!$J209)/30)+($H209*'Base Data'!L209)</f>
        <v>0</v>
      </c>
      <c r="M209" s="31">
        <f>'LCR Weights'!$N209*($G209*('Base Data'!$I209+'Base Data'!$J209)/30)+($H209*'Base Data'!M209)</f>
        <v>0</v>
      </c>
      <c r="N209" s="31">
        <f>'LCR Weights'!$N209*($G209*('Base Data'!$I209+'Base Data'!$J209)/30)+($H209*'Base Data'!N209)</f>
        <v>0</v>
      </c>
      <c r="O209" s="31">
        <f>'LCR Weights'!$N209*($G209*('Base Data'!$I209+'Base Data'!$J209)/30)+($H209*'Base Data'!O209)</f>
        <v>0</v>
      </c>
      <c r="P209" s="31">
        <f>'LCR Weights'!$N209*($G209*('Base Data'!$I209+'Base Data'!$J209)/30)+($H209*'Base Data'!P209)</f>
        <v>0</v>
      </c>
      <c r="Q209" s="31">
        <f>'LCR Weights'!$N209*($G209*('Base Data'!$I209+'Base Data'!$J209)/30)+($H209*'Base Data'!Q209)</f>
        <v>0</v>
      </c>
      <c r="R209" s="31">
        <f>'LCR Weights'!$N209*($G209*('Base Data'!$I209+'Base Data'!$J209)/30)+($H209*'Base Data'!R209)</f>
        <v>0</v>
      </c>
      <c r="S209" s="31">
        <f>'LCR Weights'!$N209*($G209*('Base Data'!$I209+'Base Data'!$J209)/30)+($H209*'Base Data'!S209)</f>
        <v>0</v>
      </c>
      <c r="T209" s="31">
        <f>'LCR Weights'!$N209*($G209*('Base Data'!$I209+'Base Data'!$J209)/30)+($H209*'Base Data'!T209)</f>
        <v>0</v>
      </c>
      <c r="U209" s="31">
        <f>'LCR Weights'!$N209*($G209*('Base Data'!$I209+'Base Data'!$J209)/30)+($H209*'Base Data'!U209)</f>
        <v>0</v>
      </c>
      <c r="V209" s="31">
        <f>'LCR Weights'!$N209*($G209*('Base Data'!$I209+'Base Data'!$J209)/30)+($H209*'Base Data'!V209)</f>
        <v>0</v>
      </c>
      <c r="W209" s="31">
        <f>'LCR Weights'!$N209*($G209*('Base Data'!$I209+'Base Data'!$J209)/30)+($H209*'Base Data'!W209)</f>
        <v>0</v>
      </c>
      <c r="X209" s="31">
        <f>'LCR Weights'!$N209*($G209*('Base Data'!$I209+'Base Data'!$J209)/30)+($H209*'Base Data'!X209)</f>
        <v>0</v>
      </c>
      <c r="Y209" s="31">
        <f>'LCR Weights'!$N209*($G209*('Base Data'!$I209+'Base Data'!$J209)/30)+($H209*'Base Data'!Y209)</f>
        <v>0</v>
      </c>
      <c r="Z209" s="31">
        <f>'LCR Weights'!$N209*($G209*('Base Data'!$I209+'Base Data'!$J209)/30)+($H209*'Base Data'!Z209)</f>
        <v>0</v>
      </c>
      <c r="AA209" s="31">
        <f>'LCR Weights'!$N209*($G209*('Base Data'!$I209+'Base Data'!$J209)/30)+($H209*'Base Data'!AA209)</f>
        <v>0</v>
      </c>
      <c r="AB209" s="31">
        <f>'LCR Weights'!$N209*($G209*('Base Data'!$I209+'Base Data'!$J209)/30)+($H209*'Base Data'!AB209)</f>
        <v>0</v>
      </c>
      <c r="AC209" s="31">
        <f>'LCR Weights'!$N209*($G209*('Base Data'!$I209+'Base Data'!$J209)/30)+($H209*'Base Data'!AC209)</f>
        <v>0</v>
      </c>
      <c r="AD209" s="31">
        <f>'LCR Weights'!$N209*($G209*('Base Data'!$I209+'Base Data'!$J209)/30)+($H209*'Base Data'!AD209)</f>
        <v>0</v>
      </c>
      <c r="AE209" s="31">
        <f>'LCR Weights'!$N209*($G209*('Base Data'!$I209+'Base Data'!$J209)/30)+($H209*'Base Data'!AE209)</f>
        <v>0</v>
      </c>
      <c r="AF209" s="31">
        <f>'LCR Weights'!$N209*($G209*('Base Data'!$I209+'Base Data'!$J209)/30)+($H209*'Base Data'!AF209)</f>
        <v>0</v>
      </c>
      <c r="AG209" s="31">
        <f>'LCR Weights'!$N209*($G209*('Base Data'!$I209+'Base Data'!$J209)/30)+($H209*'Base Data'!AG209)</f>
        <v>0</v>
      </c>
      <c r="AH209" s="31">
        <f>'LCR Weights'!$N209*($G209*('Base Data'!$I209+'Base Data'!$J209)/30)+($H209*'Base Data'!AH209)</f>
        <v>0</v>
      </c>
      <c r="AI209" s="31">
        <f>'LCR Weights'!$N209*($G209*('Base Data'!$I209+'Base Data'!$J209)/30)+($H209*'Base Data'!AI209)</f>
        <v>0</v>
      </c>
      <c r="AJ209" s="31">
        <f>'LCR Weights'!$N209*($G209*('Base Data'!$I209+'Base Data'!$J209)/30)+($H209*'Base Data'!AJ209)</f>
        <v>0</v>
      </c>
      <c r="AK209" s="31">
        <f>'LCR Weights'!$N209*($G209*('Base Data'!$I209+'Base Data'!$J209)/30)+($H209*'Base Data'!AK209)</f>
        <v>0</v>
      </c>
      <c r="AL209" s="31">
        <f>'LCR Weights'!$N209*($G209*('Base Data'!$I209+'Base Data'!$J209)/30)+($H209*'Base Data'!AL209)</f>
        <v>0</v>
      </c>
      <c r="AM209" s="31">
        <f>'LCR Weights'!$N209*($G209*('Base Data'!$I209+'Base Data'!$J209)/30)+($H209*'Base Data'!AM209)</f>
        <v>0</v>
      </c>
      <c r="AN209" s="31">
        <f>'LCR Weights'!$N209*($G209*('Base Data'!$I209+'Base Data'!$J209)/30)+($H209*'Base Data'!AN209)</f>
        <v>0</v>
      </c>
      <c r="AO209" s="758">
        <f>$H209*'Base Data'!AO209</f>
        <v>0</v>
      </c>
      <c r="AP209" s="758">
        <f>$H209*'Base Data'!AP209</f>
        <v>0</v>
      </c>
      <c r="AQ209" s="758">
        <f>$H209*'Base Data'!AQ209</f>
        <v>0</v>
      </c>
      <c r="AR209" s="758">
        <f>$H209*'Base Data'!AR209</f>
        <v>0</v>
      </c>
      <c r="AS209" s="758">
        <f>$H209*'Base Data'!AS209</f>
        <v>0</v>
      </c>
      <c r="AT209" s="758">
        <f>$H209*'Base Data'!AT209</f>
        <v>0</v>
      </c>
      <c r="AU209" s="758">
        <f>$H209*'Base Data'!AU209</f>
        <v>0</v>
      </c>
      <c r="AV209" s="758">
        <f>$H209*'Base Data'!AV209</f>
        <v>0</v>
      </c>
      <c r="AW209" s="758">
        <f>$H209*'Base Data'!AW209</f>
        <v>0</v>
      </c>
      <c r="AX209" s="758">
        <f>$H209*'Base Data'!AX209</f>
        <v>0</v>
      </c>
      <c r="AY209" s="758">
        <f>$H209*'Base Data'!AY209</f>
        <v>0</v>
      </c>
      <c r="AZ209" s="758">
        <f>$H209*'Base Data'!AZ209</f>
        <v>0</v>
      </c>
      <c r="BA209" s="758">
        <f>$H209*'Base Data'!BA209</f>
        <v>0</v>
      </c>
      <c r="BB209" s="758">
        <f>$H209*'Base Data'!BB209</f>
        <v>0</v>
      </c>
      <c r="BC209" s="758">
        <f>$H209*'Base Data'!BC209</f>
        <v>0</v>
      </c>
      <c r="BD209" s="758">
        <f>$H209*'Base Data'!BD209</f>
        <v>0</v>
      </c>
      <c r="BE209" s="758">
        <f>$H209*'Base Data'!BE209</f>
        <v>0</v>
      </c>
      <c r="BF209" s="758">
        <f>$H209*'Base Data'!BF209</f>
        <v>0</v>
      </c>
      <c r="BG209" s="758">
        <f>$H209*'Base Data'!BG209</f>
        <v>0</v>
      </c>
      <c r="BH209" s="758">
        <f>$H209*'Base Data'!BH209</f>
        <v>0</v>
      </c>
      <c r="BI209" s="758">
        <f>$H209*'Base Data'!BI209</f>
        <v>0</v>
      </c>
      <c r="BJ209" s="758">
        <f>$H209*'Base Data'!BJ209</f>
        <v>0</v>
      </c>
      <c r="BK209" s="758">
        <f>$H209*'Base Data'!BK209</f>
        <v>0</v>
      </c>
      <c r="BL209" s="758">
        <f>$H209*'Base Data'!BL209</f>
        <v>0</v>
      </c>
      <c r="BM209" s="758">
        <f>$H209*'Base Data'!BM209</f>
        <v>0</v>
      </c>
      <c r="BN209" s="758">
        <f>$H209*'Base Data'!BN209</f>
        <v>0</v>
      </c>
      <c r="BO209" s="758">
        <f>$H209*'Base Data'!BO209</f>
        <v>0</v>
      </c>
      <c r="BP209" s="758">
        <f>$H209*'Base Data'!BP209</f>
        <v>0</v>
      </c>
      <c r="BQ209" s="758">
        <f>$H209*'Base Data'!BQ209</f>
        <v>0</v>
      </c>
      <c r="BR209" s="758">
        <f>$H209*'Base Data'!BR209</f>
        <v>0</v>
      </c>
      <c r="BS209" s="758">
        <f>$H209*'Base Data'!BS209</f>
        <v>0</v>
      </c>
      <c r="BT209" s="758">
        <f>$H209*'Base Data'!BT209</f>
        <v>0</v>
      </c>
      <c r="BU209" s="758">
        <f>$H209*'Base Data'!BU209</f>
        <v>0</v>
      </c>
      <c r="BV209" s="758">
        <f>$H209*'Base Data'!BV209</f>
        <v>0</v>
      </c>
      <c r="BW209" s="758">
        <f>$H209*'Base Data'!BW209</f>
        <v>0</v>
      </c>
      <c r="BX209" s="758">
        <f>$H209*'Base Data'!BX209</f>
        <v>0</v>
      </c>
      <c r="BY209" s="758">
        <f>$H209*'Base Data'!BY209</f>
        <v>0</v>
      </c>
      <c r="BZ209" s="758">
        <f>$H209*'Base Data'!BZ209</f>
        <v>0</v>
      </c>
      <c r="CA209" s="758">
        <f>$H209*'Base Data'!CA209</f>
        <v>0</v>
      </c>
      <c r="CB209" s="758">
        <f>$H209*'Base Data'!CB209</f>
        <v>0</v>
      </c>
      <c r="CC209" s="758">
        <f>$H209*'Base Data'!CC209</f>
        <v>0</v>
      </c>
      <c r="CD209" s="758">
        <f>$H209*'Base Data'!CD209</f>
        <v>0</v>
      </c>
      <c r="CE209" s="758">
        <f>$H209*'Base Data'!CE209</f>
        <v>0</v>
      </c>
      <c r="CF209" s="758">
        <f>$H209*'Base Data'!CF209</f>
        <v>0</v>
      </c>
      <c r="CG209" s="758">
        <f>$H209*'Base Data'!CG209</f>
        <v>0</v>
      </c>
      <c r="CH209" s="758">
        <f>$H209*'Base Data'!CH209</f>
        <v>0</v>
      </c>
      <c r="CI209" s="758">
        <f>$H209*'Base Data'!CI209</f>
        <v>0</v>
      </c>
      <c r="CJ209" s="758">
        <f>$H209*'Base Data'!CJ209</f>
        <v>0</v>
      </c>
      <c r="CK209" s="758">
        <f>$H209*'Base Data'!CK209</f>
        <v>0</v>
      </c>
      <c r="CL209" s="758">
        <f>$H209*'Base Data'!CL209</f>
        <v>0</v>
      </c>
      <c r="CM209" s="758">
        <f>$H209*'Base Data'!CM209</f>
        <v>0</v>
      </c>
      <c r="CN209" s="758">
        <f>$H209*'Base Data'!CN209</f>
        <v>0</v>
      </c>
      <c r="CO209" s="758">
        <f>$H209*'Base Data'!CO209</f>
        <v>0</v>
      </c>
      <c r="CP209" s="758">
        <f>$H209*'Base Data'!CP209</f>
        <v>0</v>
      </c>
      <c r="CQ209" s="758">
        <f>$H209*'Base Data'!CQ209</f>
        <v>0</v>
      </c>
      <c r="CR209" s="758">
        <f>$H209*'Base Data'!CR209</f>
        <v>0</v>
      </c>
      <c r="CS209" s="758">
        <f>$H209*'Base Data'!CS209</f>
        <v>0</v>
      </c>
      <c r="CT209" s="758">
        <f>$H209*'Base Data'!CT209</f>
        <v>0</v>
      </c>
      <c r="CU209" s="758">
        <f>$H209*'Base Data'!CU209</f>
        <v>0</v>
      </c>
      <c r="CV209" s="758">
        <f>$H209*'Base Data'!CV209</f>
        <v>0</v>
      </c>
      <c r="CW209" s="758">
        <f>$H209*'Base Data'!CW209</f>
        <v>0</v>
      </c>
      <c r="CX209" s="758">
        <f>$H209*'Base Data'!CX209</f>
        <v>0</v>
      </c>
      <c r="CY209" s="758">
        <f>$H209*'Base Data'!CY209</f>
        <v>0</v>
      </c>
      <c r="CZ209" s="758">
        <f>$H209*'Base Data'!CZ209</f>
        <v>0</v>
      </c>
      <c r="DA209" s="758">
        <f>$H209*'Base Data'!DA209</f>
        <v>0</v>
      </c>
      <c r="DB209" s="758">
        <f>$H209*'Base Data'!DB209</f>
        <v>0</v>
      </c>
      <c r="DC209" s="758">
        <f>$H209*'Base Data'!DC209</f>
        <v>0</v>
      </c>
      <c r="DD209" s="758">
        <f>$H209*'Base Data'!DD209</f>
        <v>0</v>
      </c>
      <c r="DE209" s="758">
        <f>$H209*'Base Data'!DE209</f>
        <v>0</v>
      </c>
      <c r="DF209" s="758">
        <f>$H209*'Base Data'!DF209</f>
        <v>0</v>
      </c>
      <c r="DG209" s="758">
        <f>$H209*'Base Data'!DG209</f>
        <v>0</v>
      </c>
      <c r="DH209" s="758">
        <f>$H209*'Base Data'!DH209</f>
        <v>0</v>
      </c>
      <c r="DI209" s="758">
        <f>$H209*'Base Data'!DI209</f>
        <v>0</v>
      </c>
      <c r="DJ209" s="758">
        <f>$H209*'Base Data'!DJ209</f>
        <v>0</v>
      </c>
      <c r="DK209" s="758">
        <f>$H209*'Base Data'!DK209</f>
        <v>0</v>
      </c>
      <c r="DL209" s="519">
        <f>$H209*'Base Data'!DL209</f>
        <v>0</v>
      </c>
      <c r="DM209" s="804"/>
    </row>
    <row r="210" spans="1:117" s="801" customFormat="1" ht="19.899999999999999" customHeight="1">
      <c r="A210" s="207">
        <f>'LCR Weights'!N210</f>
        <v>0</v>
      </c>
      <c r="B210" s="207"/>
      <c r="C210" s="73"/>
      <c r="D210" s="111" t="s">
        <v>641</v>
      </c>
      <c r="E210" s="112" t="s">
        <v>824</v>
      </c>
      <c r="F210" s="273" t="s">
        <v>314</v>
      </c>
      <c r="G210" s="810">
        <f>'LCR Weights'!M210</f>
        <v>0</v>
      </c>
      <c r="H210" s="810">
        <f>IF(Metrics!$I$7="Reported weights",'LCR Weights'!H210,'LCR Weights'!K210)</f>
        <v>0</v>
      </c>
      <c r="I210" s="129"/>
      <c r="J210" s="758">
        <f>SUM(J211:J216)+J223+J224</f>
        <v>0</v>
      </c>
      <c r="K210" s="758">
        <f>SUM(K211:K216)+K223+K224</f>
        <v>0</v>
      </c>
      <c r="L210" s="758">
        <f>SUM(L211:L216)+L223+L224</f>
        <v>0</v>
      </c>
      <c r="M210" s="758">
        <f t="shared" ref="M210:BW210" si="503">SUM(M211:M216)+M223+M224</f>
        <v>0</v>
      </c>
      <c r="N210" s="758">
        <f t="shared" si="503"/>
        <v>0</v>
      </c>
      <c r="O210" s="758">
        <f t="shared" si="503"/>
        <v>0</v>
      </c>
      <c r="P210" s="758">
        <f t="shared" si="503"/>
        <v>0</v>
      </c>
      <c r="Q210" s="758">
        <f t="shared" si="503"/>
        <v>0</v>
      </c>
      <c r="R210" s="758">
        <f t="shared" si="503"/>
        <v>0</v>
      </c>
      <c r="S210" s="758">
        <f t="shared" si="503"/>
        <v>0</v>
      </c>
      <c r="T210" s="758">
        <f t="shared" si="503"/>
        <v>0</v>
      </c>
      <c r="U210" s="758">
        <f t="shared" si="503"/>
        <v>0</v>
      </c>
      <c r="V210" s="758">
        <f t="shared" si="503"/>
        <v>0</v>
      </c>
      <c r="W210" s="758">
        <f t="shared" si="503"/>
        <v>0</v>
      </c>
      <c r="X210" s="758">
        <f t="shared" si="503"/>
        <v>0</v>
      </c>
      <c r="Y210" s="758">
        <f t="shared" si="503"/>
        <v>0</v>
      </c>
      <c r="Z210" s="758">
        <f t="shared" si="503"/>
        <v>0</v>
      </c>
      <c r="AA210" s="758">
        <f t="shared" si="503"/>
        <v>0</v>
      </c>
      <c r="AB210" s="758">
        <f t="shared" si="503"/>
        <v>0</v>
      </c>
      <c r="AC210" s="758">
        <f t="shared" si="503"/>
        <v>0</v>
      </c>
      <c r="AD210" s="758">
        <f t="shared" si="503"/>
        <v>0</v>
      </c>
      <c r="AE210" s="758">
        <f t="shared" si="503"/>
        <v>0</v>
      </c>
      <c r="AF210" s="758">
        <f t="shared" si="503"/>
        <v>0</v>
      </c>
      <c r="AG210" s="758">
        <f t="shared" si="503"/>
        <v>0</v>
      </c>
      <c r="AH210" s="758">
        <f t="shared" si="503"/>
        <v>0</v>
      </c>
      <c r="AI210" s="758">
        <f t="shared" si="503"/>
        <v>0</v>
      </c>
      <c r="AJ210" s="758">
        <f t="shared" si="503"/>
        <v>0</v>
      </c>
      <c r="AK210" s="758">
        <f t="shared" si="503"/>
        <v>0</v>
      </c>
      <c r="AL210" s="758">
        <f t="shared" si="503"/>
        <v>0</v>
      </c>
      <c r="AM210" s="758">
        <f t="shared" si="503"/>
        <v>0</v>
      </c>
      <c r="AN210" s="758">
        <f t="shared" si="503"/>
        <v>0</v>
      </c>
      <c r="AO210" s="758">
        <f t="shared" si="503"/>
        <v>0</v>
      </c>
      <c r="AP210" s="758">
        <f t="shared" si="503"/>
        <v>0</v>
      </c>
      <c r="AQ210" s="758">
        <f t="shared" si="503"/>
        <v>0</v>
      </c>
      <c r="AR210" s="758">
        <f t="shared" si="503"/>
        <v>0</v>
      </c>
      <c r="AS210" s="758">
        <f t="shared" si="503"/>
        <v>0</v>
      </c>
      <c r="AT210" s="758">
        <f t="shared" si="503"/>
        <v>0</v>
      </c>
      <c r="AU210" s="758">
        <f t="shared" si="503"/>
        <v>0</v>
      </c>
      <c r="AV210" s="758">
        <f t="shared" si="503"/>
        <v>0</v>
      </c>
      <c r="AW210" s="758">
        <f t="shared" si="503"/>
        <v>0</v>
      </c>
      <c r="AX210" s="758">
        <f t="shared" si="503"/>
        <v>0</v>
      </c>
      <c r="AY210" s="758">
        <f t="shared" si="503"/>
        <v>0</v>
      </c>
      <c r="AZ210" s="758">
        <f t="shared" si="503"/>
        <v>0</v>
      </c>
      <c r="BA210" s="758">
        <f t="shared" si="503"/>
        <v>0</v>
      </c>
      <c r="BB210" s="758">
        <f t="shared" si="503"/>
        <v>0</v>
      </c>
      <c r="BC210" s="758">
        <f t="shared" si="503"/>
        <v>0</v>
      </c>
      <c r="BD210" s="758">
        <f t="shared" si="503"/>
        <v>0</v>
      </c>
      <c r="BE210" s="758">
        <f t="shared" si="503"/>
        <v>0</v>
      </c>
      <c r="BF210" s="758">
        <f t="shared" si="503"/>
        <v>0</v>
      </c>
      <c r="BG210" s="758">
        <f t="shared" si="503"/>
        <v>0</v>
      </c>
      <c r="BH210" s="758">
        <f t="shared" si="503"/>
        <v>0</v>
      </c>
      <c r="BI210" s="758">
        <f t="shared" si="503"/>
        <v>0</v>
      </c>
      <c r="BJ210" s="758">
        <f t="shared" si="503"/>
        <v>0</v>
      </c>
      <c r="BK210" s="758">
        <f t="shared" si="503"/>
        <v>0</v>
      </c>
      <c r="BL210" s="758">
        <f t="shared" si="503"/>
        <v>0</v>
      </c>
      <c r="BM210" s="758">
        <f t="shared" si="503"/>
        <v>0</v>
      </c>
      <c r="BN210" s="758">
        <f t="shared" si="503"/>
        <v>0</v>
      </c>
      <c r="BO210" s="758">
        <f t="shared" si="503"/>
        <v>0</v>
      </c>
      <c r="BP210" s="758">
        <f t="shared" si="503"/>
        <v>0</v>
      </c>
      <c r="BQ210" s="758">
        <f t="shared" si="503"/>
        <v>0</v>
      </c>
      <c r="BR210" s="758">
        <f t="shared" si="503"/>
        <v>0</v>
      </c>
      <c r="BS210" s="758">
        <f t="shared" si="503"/>
        <v>0</v>
      </c>
      <c r="BT210" s="758">
        <f t="shared" si="503"/>
        <v>0</v>
      </c>
      <c r="BU210" s="758">
        <f t="shared" si="503"/>
        <v>0</v>
      </c>
      <c r="BV210" s="758">
        <f t="shared" si="503"/>
        <v>0</v>
      </c>
      <c r="BW210" s="758">
        <f t="shared" si="503"/>
        <v>0</v>
      </c>
      <c r="BX210" s="758">
        <f t="shared" ref="BX210:DL210" si="504">SUM(BX211:BX216)+BX223+BX224</f>
        <v>0</v>
      </c>
      <c r="BY210" s="758">
        <f t="shared" si="504"/>
        <v>0</v>
      </c>
      <c r="BZ210" s="758">
        <f t="shared" si="504"/>
        <v>0</v>
      </c>
      <c r="CA210" s="758">
        <f t="shared" si="504"/>
        <v>0</v>
      </c>
      <c r="CB210" s="758">
        <f t="shared" si="504"/>
        <v>0</v>
      </c>
      <c r="CC210" s="758">
        <f t="shared" si="504"/>
        <v>0</v>
      </c>
      <c r="CD210" s="758">
        <f t="shared" si="504"/>
        <v>0</v>
      </c>
      <c r="CE210" s="758">
        <f t="shared" si="504"/>
        <v>0</v>
      </c>
      <c r="CF210" s="758">
        <f t="shared" si="504"/>
        <v>0</v>
      </c>
      <c r="CG210" s="758">
        <f t="shared" si="504"/>
        <v>0</v>
      </c>
      <c r="CH210" s="758">
        <f t="shared" si="504"/>
        <v>0</v>
      </c>
      <c r="CI210" s="758">
        <f t="shared" si="504"/>
        <v>0</v>
      </c>
      <c r="CJ210" s="758">
        <f t="shared" si="504"/>
        <v>0</v>
      </c>
      <c r="CK210" s="758">
        <f t="shared" si="504"/>
        <v>0</v>
      </c>
      <c r="CL210" s="758">
        <f t="shared" si="504"/>
        <v>0</v>
      </c>
      <c r="CM210" s="758">
        <f t="shared" si="504"/>
        <v>0</v>
      </c>
      <c r="CN210" s="758">
        <f t="shared" si="504"/>
        <v>0</v>
      </c>
      <c r="CO210" s="758">
        <f t="shared" si="504"/>
        <v>0</v>
      </c>
      <c r="CP210" s="758">
        <f t="shared" si="504"/>
        <v>0</v>
      </c>
      <c r="CQ210" s="758">
        <f t="shared" si="504"/>
        <v>0</v>
      </c>
      <c r="CR210" s="758">
        <f t="shared" si="504"/>
        <v>0</v>
      </c>
      <c r="CS210" s="758">
        <f t="shared" si="504"/>
        <v>0</v>
      </c>
      <c r="CT210" s="758">
        <f t="shared" si="504"/>
        <v>0</v>
      </c>
      <c r="CU210" s="758">
        <f t="shared" si="504"/>
        <v>0</v>
      </c>
      <c r="CV210" s="758">
        <f t="shared" si="504"/>
        <v>0</v>
      </c>
      <c r="CW210" s="758">
        <f t="shared" si="504"/>
        <v>0</v>
      </c>
      <c r="CX210" s="758">
        <f t="shared" si="504"/>
        <v>0</v>
      </c>
      <c r="CY210" s="758">
        <f t="shared" si="504"/>
        <v>0</v>
      </c>
      <c r="CZ210" s="758">
        <f t="shared" si="504"/>
        <v>0</v>
      </c>
      <c r="DA210" s="758">
        <f t="shared" si="504"/>
        <v>0</v>
      </c>
      <c r="DB210" s="758">
        <f t="shared" si="504"/>
        <v>0</v>
      </c>
      <c r="DC210" s="758">
        <f t="shared" si="504"/>
        <v>0</v>
      </c>
      <c r="DD210" s="758">
        <f t="shared" si="504"/>
        <v>0</v>
      </c>
      <c r="DE210" s="758">
        <f t="shared" si="504"/>
        <v>0</v>
      </c>
      <c r="DF210" s="758">
        <f t="shared" si="504"/>
        <v>0</v>
      </c>
      <c r="DG210" s="758">
        <f t="shared" si="504"/>
        <v>0</v>
      </c>
      <c r="DH210" s="758">
        <f t="shared" si="504"/>
        <v>0</v>
      </c>
      <c r="DI210" s="758">
        <f t="shared" si="504"/>
        <v>0</v>
      </c>
      <c r="DJ210" s="758">
        <f t="shared" si="504"/>
        <v>0</v>
      </c>
      <c r="DK210" s="758">
        <f t="shared" si="504"/>
        <v>0</v>
      </c>
      <c r="DL210" s="519">
        <f t="shared" si="504"/>
        <v>0</v>
      </c>
      <c r="DM210" s="804"/>
    </row>
    <row r="211" spans="1:117" s="801" customFormat="1" ht="19.899999999999999" customHeight="1">
      <c r="A211" s="207">
        <f>'LCR Weights'!N211</f>
        <v>1</v>
      </c>
      <c r="B211" s="207"/>
      <c r="C211" s="73"/>
      <c r="D211" s="111" t="s">
        <v>642</v>
      </c>
      <c r="E211" s="112" t="s">
        <v>825</v>
      </c>
      <c r="F211" s="211" t="s">
        <v>315</v>
      </c>
      <c r="G211" s="811">
        <f>'LCR Weights'!M211</f>
        <v>0</v>
      </c>
      <c r="H211" s="811">
        <f>IF(Metrics!$I$7="Reported weights",'LCR Weights'!H211,'LCR Weights'!K211)</f>
        <v>0</v>
      </c>
      <c r="I211" s="129"/>
      <c r="J211" s="758">
        <f>IF('LCR Weights'!$N211=0,1,0)*('Base Data'!J211+'Base Data'!I211)*G211</f>
        <v>0</v>
      </c>
      <c r="K211" s="31">
        <f>'LCR Weights'!$N211*($G211*('Base Data'!$I211+'Base Data'!$J211)/30)+($H211*'Base Data'!K211)</f>
        <v>0</v>
      </c>
      <c r="L211" s="31">
        <f>'LCR Weights'!$N211*($G211*('Base Data'!$I211+'Base Data'!$J211)/30)+($H211*'Base Data'!L211)</f>
        <v>0</v>
      </c>
      <c r="M211" s="31">
        <f>'LCR Weights'!$N211*($G211*('Base Data'!$I211+'Base Data'!$J211)/30)+($H211*'Base Data'!M211)</f>
        <v>0</v>
      </c>
      <c r="N211" s="31">
        <f>'LCR Weights'!$N211*($G211*('Base Data'!$I211+'Base Data'!$J211)/30)+($H211*'Base Data'!N211)</f>
        <v>0</v>
      </c>
      <c r="O211" s="31">
        <f>'LCR Weights'!$N211*($G211*('Base Data'!$I211+'Base Data'!$J211)/30)+($H211*'Base Data'!O211)</f>
        <v>0</v>
      </c>
      <c r="P211" s="31">
        <f>'LCR Weights'!$N211*($G211*('Base Data'!$I211+'Base Data'!$J211)/30)+($H211*'Base Data'!P211)</f>
        <v>0</v>
      </c>
      <c r="Q211" s="31">
        <f>'LCR Weights'!$N211*($G211*('Base Data'!$I211+'Base Data'!$J211)/30)+($H211*'Base Data'!Q211)</f>
        <v>0</v>
      </c>
      <c r="R211" s="31">
        <f>'LCR Weights'!$N211*($G211*('Base Data'!$I211+'Base Data'!$J211)/30)+($H211*'Base Data'!R211)</f>
        <v>0</v>
      </c>
      <c r="S211" s="31">
        <f>'LCR Weights'!$N211*($G211*('Base Data'!$I211+'Base Data'!$J211)/30)+($H211*'Base Data'!S211)</f>
        <v>0</v>
      </c>
      <c r="T211" s="31">
        <f>'LCR Weights'!$N211*($G211*('Base Data'!$I211+'Base Data'!$J211)/30)+($H211*'Base Data'!T211)</f>
        <v>0</v>
      </c>
      <c r="U211" s="31">
        <f>'LCR Weights'!$N211*($G211*('Base Data'!$I211+'Base Data'!$J211)/30)+($H211*'Base Data'!U211)</f>
        <v>0</v>
      </c>
      <c r="V211" s="31">
        <f>'LCR Weights'!$N211*($G211*('Base Data'!$I211+'Base Data'!$J211)/30)+($H211*'Base Data'!V211)</f>
        <v>0</v>
      </c>
      <c r="W211" s="31">
        <f>'LCR Weights'!$N211*($G211*('Base Data'!$I211+'Base Data'!$J211)/30)+($H211*'Base Data'!W211)</f>
        <v>0</v>
      </c>
      <c r="X211" s="31">
        <f>'LCR Weights'!$N211*($G211*('Base Data'!$I211+'Base Data'!$J211)/30)+($H211*'Base Data'!X211)</f>
        <v>0</v>
      </c>
      <c r="Y211" s="31">
        <f>'LCR Weights'!$N211*($G211*('Base Data'!$I211+'Base Data'!$J211)/30)+($H211*'Base Data'!Y211)</f>
        <v>0</v>
      </c>
      <c r="Z211" s="31">
        <f>'LCR Weights'!$N211*($G211*('Base Data'!$I211+'Base Data'!$J211)/30)+($H211*'Base Data'!Z211)</f>
        <v>0</v>
      </c>
      <c r="AA211" s="31">
        <f>'LCR Weights'!$N211*($G211*('Base Data'!$I211+'Base Data'!$J211)/30)+($H211*'Base Data'!AA211)</f>
        <v>0</v>
      </c>
      <c r="AB211" s="31">
        <f>'LCR Weights'!$N211*($G211*('Base Data'!$I211+'Base Data'!$J211)/30)+($H211*'Base Data'!AB211)</f>
        <v>0</v>
      </c>
      <c r="AC211" s="31">
        <f>'LCR Weights'!$N211*($G211*('Base Data'!$I211+'Base Data'!$J211)/30)+($H211*'Base Data'!AC211)</f>
        <v>0</v>
      </c>
      <c r="AD211" s="31">
        <f>'LCR Weights'!$N211*($G211*('Base Data'!$I211+'Base Data'!$J211)/30)+($H211*'Base Data'!AD211)</f>
        <v>0</v>
      </c>
      <c r="AE211" s="31">
        <f>'LCR Weights'!$N211*($G211*('Base Data'!$I211+'Base Data'!$J211)/30)+($H211*'Base Data'!AE211)</f>
        <v>0</v>
      </c>
      <c r="AF211" s="31">
        <f>'LCR Weights'!$N211*($G211*('Base Data'!$I211+'Base Data'!$J211)/30)+($H211*'Base Data'!AF211)</f>
        <v>0</v>
      </c>
      <c r="AG211" s="31">
        <f>'LCR Weights'!$N211*($G211*('Base Data'!$I211+'Base Data'!$J211)/30)+($H211*'Base Data'!AG211)</f>
        <v>0</v>
      </c>
      <c r="AH211" s="31">
        <f>'LCR Weights'!$N211*($G211*('Base Data'!$I211+'Base Data'!$J211)/30)+($H211*'Base Data'!AH211)</f>
        <v>0</v>
      </c>
      <c r="AI211" s="31">
        <f>'LCR Weights'!$N211*($G211*('Base Data'!$I211+'Base Data'!$J211)/30)+($H211*'Base Data'!AI211)</f>
        <v>0</v>
      </c>
      <c r="AJ211" s="31">
        <f>'LCR Weights'!$N211*($G211*('Base Data'!$I211+'Base Data'!$J211)/30)+($H211*'Base Data'!AJ211)</f>
        <v>0</v>
      </c>
      <c r="AK211" s="31">
        <f>'LCR Weights'!$N211*($G211*('Base Data'!$I211+'Base Data'!$J211)/30)+($H211*'Base Data'!AK211)</f>
        <v>0</v>
      </c>
      <c r="AL211" s="31">
        <f>'LCR Weights'!$N211*($G211*('Base Data'!$I211+'Base Data'!$J211)/30)+($H211*'Base Data'!AL211)</f>
        <v>0</v>
      </c>
      <c r="AM211" s="31">
        <f>'LCR Weights'!$N211*($G211*('Base Data'!$I211+'Base Data'!$J211)/30)+($H211*'Base Data'!AM211)</f>
        <v>0</v>
      </c>
      <c r="AN211" s="31">
        <f>'LCR Weights'!$N211*($G211*('Base Data'!$I211+'Base Data'!$J211)/30)+($H211*'Base Data'!AN211)</f>
        <v>0</v>
      </c>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100"/>
      <c r="DM211" s="804"/>
    </row>
    <row r="212" spans="1:117" s="801" customFormat="1" ht="19.899999999999999" customHeight="1">
      <c r="A212" s="207">
        <f>'LCR Weights'!N212</f>
        <v>1</v>
      </c>
      <c r="B212" s="207"/>
      <c r="C212" s="73"/>
      <c r="D212" s="111" t="s">
        <v>643</v>
      </c>
      <c r="E212" s="112" t="s">
        <v>826</v>
      </c>
      <c r="F212" s="211" t="s">
        <v>316</v>
      </c>
      <c r="G212" s="811">
        <f>'LCR Weights'!M212</f>
        <v>0</v>
      </c>
      <c r="H212" s="811">
        <f>IF(Metrics!$I$7="Reported weights",'LCR Weights'!H212,'LCR Weights'!K212)</f>
        <v>0</v>
      </c>
      <c r="I212" s="129"/>
      <c r="J212" s="758">
        <f>IF('LCR Weights'!$N212=0,1,0)*('Base Data'!J212+'Base Data'!I212)*G212</f>
        <v>0</v>
      </c>
      <c r="K212" s="31">
        <f>'LCR Weights'!$N212*($G212*('Base Data'!$I212+'Base Data'!$J212)/30)+($H212*'Base Data'!K212)</f>
        <v>0</v>
      </c>
      <c r="L212" s="31">
        <f>'LCR Weights'!$N212*($G212*('Base Data'!$I212+'Base Data'!$J212)/30)+($H212*'Base Data'!L212)</f>
        <v>0</v>
      </c>
      <c r="M212" s="31">
        <f>'LCR Weights'!$N212*($G212*('Base Data'!$I212+'Base Data'!$J212)/30)+($H212*'Base Data'!M212)</f>
        <v>0</v>
      </c>
      <c r="N212" s="31">
        <f>'LCR Weights'!$N212*($G212*('Base Data'!$I212+'Base Data'!$J212)/30)+($H212*'Base Data'!N212)</f>
        <v>0</v>
      </c>
      <c r="O212" s="31">
        <f>'LCR Weights'!$N212*($G212*('Base Data'!$I212+'Base Data'!$J212)/30)+($H212*'Base Data'!O212)</f>
        <v>0</v>
      </c>
      <c r="P212" s="31">
        <f>'LCR Weights'!$N212*($G212*('Base Data'!$I212+'Base Data'!$J212)/30)+($H212*'Base Data'!P212)</f>
        <v>0</v>
      </c>
      <c r="Q212" s="31">
        <f>'LCR Weights'!$N212*($G212*('Base Data'!$I212+'Base Data'!$J212)/30)+($H212*'Base Data'!Q212)</f>
        <v>0</v>
      </c>
      <c r="R212" s="31">
        <f>'LCR Weights'!$N212*($G212*('Base Data'!$I212+'Base Data'!$J212)/30)+($H212*'Base Data'!R212)</f>
        <v>0</v>
      </c>
      <c r="S212" s="31">
        <f>'LCR Weights'!$N212*($G212*('Base Data'!$I212+'Base Data'!$J212)/30)+($H212*'Base Data'!S212)</f>
        <v>0</v>
      </c>
      <c r="T212" s="31">
        <f>'LCR Weights'!$N212*($G212*('Base Data'!$I212+'Base Data'!$J212)/30)+($H212*'Base Data'!T212)</f>
        <v>0</v>
      </c>
      <c r="U212" s="31">
        <f>'LCR Weights'!$N212*($G212*('Base Data'!$I212+'Base Data'!$J212)/30)+($H212*'Base Data'!U212)</f>
        <v>0</v>
      </c>
      <c r="V212" s="31">
        <f>'LCR Weights'!$N212*($G212*('Base Data'!$I212+'Base Data'!$J212)/30)+($H212*'Base Data'!V212)</f>
        <v>0</v>
      </c>
      <c r="W212" s="31">
        <f>'LCR Weights'!$N212*($G212*('Base Data'!$I212+'Base Data'!$J212)/30)+($H212*'Base Data'!W212)</f>
        <v>0</v>
      </c>
      <c r="X212" s="31">
        <f>'LCR Weights'!$N212*($G212*('Base Data'!$I212+'Base Data'!$J212)/30)+($H212*'Base Data'!X212)</f>
        <v>0</v>
      </c>
      <c r="Y212" s="31">
        <f>'LCR Weights'!$N212*($G212*('Base Data'!$I212+'Base Data'!$J212)/30)+($H212*'Base Data'!Y212)</f>
        <v>0</v>
      </c>
      <c r="Z212" s="31">
        <f>'LCR Weights'!$N212*($G212*('Base Data'!$I212+'Base Data'!$J212)/30)+($H212*'Base Data'!Z212)</f>
        <v>0</v>
      </c>
      <c r="AA212" s="31">
        <f>'LCR Weights'!$N212*($G212*('Base Data'!$I212+'Base Data'!$J212)/30)+($H212*'Base Data'!AA212)</f>
        <v>0</v>
      </c>
      <c r="AB212" s="31">
        <f>'LCR Weights'!$N212*($G212*('Base Data'!$I212+'Base Data'!$J212)/30)+($H212*'Base Data'!AB212)</f>
        <v>0</v>
      </c>
      <c r="AC212" s="31">
        <f>'LCR Weights'!$N212*($G212*('Base Data'!$I212+'Base Data'!$J212)/30)+($H212*'Base Data'!AC212)</f>
        <v>0</v>
      </c>
      <c r="AD212" s="31">
        <f>'LCR Weights'!$N212*($G212*('Base Data'!$I212+'Base Data'!$J212)/30)+($H212*'Base Data'!AD212)</f>
        <v>0</v>
      </c>
      <c r="AE212" s="31">
        <f>'LCR Weights'!$N212*($G212*('Base Data'!$I212+'Base Data'!$J212)/30)+($H212*'Base Data'!AE212)</f>
        <v>0</v>
      </c>
      <c r="AF212" s="31">
        <f>'LCR Weights'!$N212*($G212*('Base Data'!$I212+'Base Data'!$J212)/30)+($H212*'Base Data'!AF212)</f>
        <v>0</v>
      </c>
      <c r="AG212" s="31">
        <f>'LCR Weights'!$N212*($G212*('Base Data'!$I212+'Base Data'!$J212)/30)+($H212*'Base Data'!AG212)</f>
        <v>0</v>
      </c>
      <c r="AH212" s="31">
        <f>'LCR Weights'!$N212*($G212*('Base Data'!$I212+'Base Data'!$J212)/30)+($H212*'Base Data'!AH212)</f>
        <v>0</v>
      </c>
      <c r="AI212" s="31">
        <f>'LCR Weights'!$N212*($G212*('Base Data'!$I212+'Base Data'!$J212)/30)+($H212*'Base Data'!AI212)</f>
        <v>0</v>
      </c>
      <c r="AJ212" s="31">
        <f>'LCR Weights'!$N212*($G212*('Base Data'!$I212+'Base Data'!$J212)/30)+($H212*'Base Data'!AJ212)</f>
        <v>0</v>
      </c>
      <c r="AK212" s="31">
        <f>'LCR Weights'!$N212*($G212*('Base Data'!$I212+'Base Data'!$J212)/30)+($H212*'Base Data'!AK212)</f>
        <v>0</v>
      </c>
      <c r="AL212" s="31">
        <f>'LCR Weights'!$N212*($G212*('Base Data'!$I212+'Base Data'!$J212)/30)+($H212*'Base Data'!AL212)</f>
        <v>0</v>
      </c>
      <c r="AM212" s="31">
        <f>'LCR Weights'!$N212*($G212*('Base Data'!$I212+'Base Data'!$J212)/30)+($H212*'Base Data'!AM212)</f>
        <v>0</v>
      </c>
      <c r="AN212" s="31">
        <f>'LCR Weights'!$N212*($G212*('Base Data'!$I212+'Base Data'!$J212)/30)+($H212*'Base Data'!AN212)</f>
        <v>0</v>
      </c>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100"/>
      <c r="DM212" s="804"/>
    </row>
    <row r="213" spans="1:117" s="801" customFormat="1">
      <c r="A213" s="207">
        <f>'LCR Weights'!N213</f>
        <v>1</v>
      </c>
      <c r="B213" s="207"/>
      <c r="C213" s="73"/>
      <c r="D213" s="111" t="s">
        <v>644</v>
      </c>
      <c r="E213" s="112" t="s">
        <v>827</v>
      </c>
      <c r="F213" s="211" t="s">
        <v>317</v>
      </c>
      <c r="G213" s="811">
        <f>'LCR Weights'!M213</f>
        <v>0</v>
      </c>
      <c r="H213" s="811">
        <f>IF(Metrics!$I$7="Reported weights",'LCR Weights'!H213,'LCR Weights'!K213)</f>
        <v>0</v>
      </c>
      <c r="I213" s="129"/>
      <c r="J213" s="758">
        <f>IF('LCR Weights'!$N213=0,1,0)*('Base Data'!J213+'Base Data'!I213)*G213</f>
        <v>0</v>
      </c>
      <c r="K213" s="31">
        <f>'LCR Weights'!$N213*($G213*('Base Data'!$I213+'Base Data'!$J213)/30)+($H213*'Base Data'!K213)</f>
        <v>0</v>
      </c>
      <c r="L213" s="31">
        <f>'LCR Weights'!$N213*($G213*('Base Data'!$I213+'Base Data'!$J213)/30)+($H213*'Base Data'!L213)</f>
        <v>0</v>
      </c>
      <c r="M213" s="31">
        <f>'LCR Weights'!$N213*($G213*('Base Data'!$I213+'Base Data'!$J213)/30)+($H213*'Base Data'!M213)</f>
        <v>0</v>
      </c>
      <c r="N213" s="31">
        <f>'LCR Weights'!$N213*($G213*('Base Data'!$I213+'Base Data'!$J213)/30)+($H213*'Base Data'!N213)</f>
        <v>0</v>
      </c>
      <c r="O213" s="31">
        <f>'LCR Weights'!$N213*($G213*('Base Data'!$I213+'Base Data'!$J213)/30)+($H213*'Base Data'!O213)</f>
        <v>0</v>
      </c>
      <c r="P213" s="31">
        <f>'LCR Weights'!$N213*($G213*('Base Data'!$I213+'Base Data'!$J213)/30)+($H213*'Base Data'!P213)</f>
        <v>0</v>
      </c>
      <c r="Q213" s="31">
        <f>'LCR Weights'!$N213*($G213*('Base Data'!$I213+'Base Data'!$J213)/30)+($H213*'Base Data'!Q213)</f>
        <v>0</v>
      </c>
      <c r="R213" s="31">
        <f>'LCR Weights'!$N213*($G213*('Base Data'!$I213+'Base Data'!$J213)/30)+($H213*'Base Data'!R213)</f>
        <v>0</v>
      </c>
      <c r="S213" s="31">
        <f>'LCR Weights'!$N213*($G213*('Base Data'!$I213+'Base Data'!$J213)/30)+($H213*'Base Data'!S213)</f>
        <v>0</v>
      </c>
      <c r="T213" s="31">
        <f>'LCR Weights'!$N213*($G213*('Base Data'!$I213+'Base Data'!$J213)/30)+($H213*'Base Data'!T213)</f>
        <v>0</v>
      </c>
      <c r="U213" s="31">
        <f>'LCR Weights'!$N213*($G213*('Base Data'!$I213+'Base Data'!$J213)/30)+($H213*'Base Data'!U213)</f>
        <v>0</v>
      </c>
      <c r="V213" s="31">
        <f>'LCR Weights'!$N213*($G213*('Base Data'!$I213+'Base Data'!$J213)/30)+($H213*'Base Data'!V213)</f>
        <v>0</v>
      </c>
      <c r="W213" s="31">
        <f>'LCR Weights'!$N213*($G213*('Base Data'!$I213+'Base Data'!$J213)/30)+($H213*'Base Data'!W213)</f>
        <v>0</v>
      </c>
      <c r="X213" s="31">
        <f>'LCR Weights'!$N213*($G213*('Base Data'!$I213+'Base Data'!$J213)/30)+($H213*'Base Data'!X213)</f>
        <v>0</v>
      </c>
      <c r="Y213" s="31">
        <f>'LCR Weights'!$N213*($G213*('Base Data'!$I213+'Base Data'!$J213)/30)+($H213*'Base Data'!Y213)</f>
        <v>0</v>
      </c>
      <c r="Z213" s="31">
        <f>'LCR Weights'!$N213*($G213*('Base Data'!$I213+'Base Data'!$J213)/30)+($H213*'Base Data'!Z213)</f>
        <v>0</v>
      </c>
      <c r="AA213" s="31">
        <f>'LCR Weights'!$N213*($G213*('Base Data'!$I213+'Base Data'!$J213)/30)+($H213*'Base Data'!AA213)</f>
        <v>0</v>
      </c>
      <c r="AB213" s="31">
        <f>'LCR Weights'!$N213*($G213*('Base Data'!$I213+'Base Data'!$J213)/30)+($H213*'Base Data'!AB213)</f>
        <v>0</v>
      </c>
      <c r="AC213" s="31">
        <f>'LCR Weights'!$N213*($G213*('Base Data'!$I213+'Base Data'!$J213)/30)+($H213*'Base Data'!AC213)</f>
        <v>0</v>
      </c>
      <c r="AD213" s="31">
        <f>'LCR Weights'!$N213*($G213*('Base Data'!$I213+'Base Data'!$J213)/30)+($H213*'Base Data'!AD213)</f>
        <v>0</v>
      </c>
      <c r="AE213" s="31">
        <f>'LCR Weights'!$N213*($G213*('Base Data'!$I213+'Base Data'!$J213)/30)+($H213*'Base Data'!AE213)</f>
        <v>0</v>
      </c>
      <c r="AF213" s="31">
        <f>'LCR Weights'!$N213*($G213*('Base Data'!$I213+'Base Data'!$J213)/30)+($H213*'Base Data'!AF213)</f>
        <v>0</v>
      </c>
      <c r="AG213" s="31">
        <f>'LCR Weights'!$N213*($G213*('Base Data'!$I213+'Base Data'!$J213)/30)+($H213*'Base Data'!AG213)</f>
        <v>0</v>
      </c>
      <c r="AH213" s="31">
        <f>'LCR Weights'!$N213*($G213*('Base Data'!$I213+'Base Data'!$J213)/30)+($H213*'Base Data'!AH213)</f>
        <v>0</v>
      </c>
      <c r="AI213" s="31">
        <f>'LCR Weights'!$N213*($G213*('Base Data'!$I213+'Base Data'!$J213)/30)+($H213*'Base Data'!AI213)</f>
        <v>0</v>
      </c>
      <c r="AJ213" s="31">
        <f>'LCR Weights'!$N213*($G213*('Base Data'!$I213+'Base Data'!$J213)/30)+($H213*'Base Data'!AJ213)</f>
        <v>0</v>
      </c>
      <c r="AK213" s="31">
        <f>'LCR Weights'!$N213*($G213*('Base Data'!$I213+'Base Data'!$J213)/30)+($H213*'Base Data'!AK213)</f>
        <v>0</v>
      </c>
      <c r="AL213" s="31">
        <f>'LCR Weights'!$N213*($G213*('Base Data'!$I213+'Base Data'!$J213)/30)+($H213*'Base Data'!AL213)</f>
        <v>0</v>
      </c>
      <c r="AM213" s="31">
        <f>'LCR Weights'!$N213*($G213*('Base Data'!$I213+'Base Data'!$J213)/30)+($H213*'Base Data'!AM213)</f>
        <v>0</v>
      </c>
      <c r="AN213" s="31">
        <f>'LCR Weights'!$N213*($G213*('Base Data'!$I213+'Base Data'!$J213)/30)+($H213*'Base Data'!AN213)</f>
        <v>0</v>
      </c>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100"/>
      <c r="DM213" s="804"/>
    </row>
    <row r="214" spans="1:117" s="801" customFormat="1" ht="19.5" customHeight="1">
      <c r="A214" s="207">
        <f>'LCR Weights'!N214</f>
        <v>1</v>
      </c>
      <c r="B214" s="207"/>
      <c r="C214" s="73"/>
      <c r="D214" s="111" t="s">
        <v>645</v>
      </c>
      <c r="E214" s="112" t="s">
        <v>828</v>
      </c>
      <c r="F214" s="211" t="s">
        <v>318</v>
      </c>
      <c r="G214" s="811">
        <f>'LCR Weights'!M214</f>
        <v>0</v>
      </c>
      <c r="H214" s="811">
        <f>IF(Metrics!$I$7="Reported weights",'LCR Weights'!H214,'LCR Weights'!K214)</f>
        <v>0</v>
      </c>
      <c r="I214" s="129"/>
      <c r="J214" s="758">
        <f>IF('LCR Weights'!$N214=0,1,0)*('Base Data'!J214+'Base Data'!I214)*G214</f>
        <v>0</v>
      </c>
      <c r="K214" s="31">
        <f>'LCR Weights'!$N214*($G214*('Base Data'!$I214+'Base Data'!$J214)/30)+($H214*'Base Data'!K214)</f>
        <v>0</v>
      </c>
      <c r="L214" s="31">
        <f>'LCR Weights'!$N214*($G214*('Base Data'!$I214+'Base Data'!$J214)/30)+($H214*'Base Data'!L214)</f>
        <v>0</v>
      </c>
      <c r="M214" s="31">
        <f>'LCR Weights'!$N214*($G214*('Base Data'!$I214+'Base Data'!$J214)/30)+($H214*'Base Data'!M214)</f>
        <v>0</v>
      </c>
      <c r="N214" s="31">
        <f>'LCR Weights'!$N214*($G214*('Base Data'!$I214+'Base Data'!$J214)/30)+($H214*'Base Data'!N214)</f>
        <v>0</v>
      </c>
      <c r="O214" s="31">
        <f>'LCR Weights'!$N214*($G214*('Base Data'!$I214+'Base Data'!$J214)/30)+($H214*'Base Data'!O214)</f>
        <v>0</v>
      </c>
      <c r="P214" s="31">
        <f>'LCR Weights'!$N214*($G214*('Base Data'!$I214+'Base Data'!$J214)/30)+($H214*'Base Data'!P214)</f>
        <v>0</v>
      </c>
      <c r="Q214" s="31">
        <f>'LCR Weights'!$N214*($G214*('Base Data'!$I214+'Base Data'!$J214)/30)+($H214*'Base Data'!Q214)</f>
        <v>0</v>
      </c>
      <c r="R214" s="31">
        <f>'LCR Weights'!$N214*($G214*('Base Data'!$I214+'Base Data'!$J214)/30)+($H214*'Base Data'!R214)</f>
        <v>0</v>
      </c>
      <c r="S214" s="31">
        <f>'LCR Weights'!$N214*($G214*('Base Data'!$I214+'Base Data'!$J214)/30)+($H214*'Base Data'!S214)</f>
        <v>0</v>
      </c>
      <c r="T214" s="31">
        <f>'LCR Weights'!$N214*($G214*('Base Data'!$I214+'Base Data'!$J214)/30)+($H214*'Base Data'!T214)</f>
        <v>0</v>
      </c>
      <c r="U214" s="31">
        <f>'LCR Weights'!$N214*($G214*('Base Data'!$I214+'Base Data'!$J214)/30)+($H214*'Base Data'!U214)</f>
        <v>0</v>
      </c>
      <c r="V214" s="31">
        <f>'LCR Weights'!$N214*($G214*('Base Data'!$I214+'Base Data'!$J214)/30)+($H214*'Base Data'!V214)</f>
        <v>0</v>
      </c>
      <c r="W214" s="31">
        <f>'LCR Weights'!$N214*($G214*('Base Data'!$I214+'Base Data'!$J214)/30)+($H214*'Base Data'!W214)</f>
        <v>0</v>
      </c>
      <c r="X214" s="31">
        <f>'LCR Weights'!$N214*($G214*('Base Data'!$I214+'Base Data'!$J214)/30)+($H214*'Base Data'!X214)</f>
        <v>0</v>
      </c>
      <c r="Y214" s="31">
        <f>'LCR Weights'!$N214*($G214*('Base Data'!$I214+'Base Data'!$J214)/30)+($H214*'Base Data'!Y214)</f>
        <v>0</v>
      </c>
      <c r="Z214" s="31">
        <f>'LCR Weights'!$N214*($G214*('Base Data'!$I214+'Base Data'!$J214)/30)+($H214*'Base Data'!Z214)</f>
        <v>0</v>
      </c>
      <c r="AA214" s="31">
        <f>'LCR Weights'!$N214*($G214*('Base Data'!$I214+'Base Data'!$J214)/30)+($H214*'Base Data'!AA214)</f>
        <v>0</v>
      </c>
      <c r="AB214" s="31">
        <f>'LCR Weights'!$N214*($G214*('Base Data'!$I214+'Base Data'!$J214)/30)+($H214*'Base Data'!AB214)</f>
        <v>0</v>
      </c>
      <c r="AC214" s="31">
        <f>'LCR Weights'!$N214*($G214*('Base Data'!$I214+'Base Data'!$J214)/30)+($H214*'Base Data'!AC214)</f>
        <v>0</v>
      </c>
      <c r="AD214" s="31">
        <f>'LCR Weights'!$N214*($G214*('Base Data'!$I214+'Base Data'!$J214)/30)+($H214*'Base Data'!AD214)</f>
        <v>0</v>
      </c>
      <c r="AE214" s="31">
        <f>'LCR Weights'!$N214*($G214*('Base Data'!$I214+'Base Data'!$J214)/30)+($H214*'Base Data'!AE214)</f>
        <v>0</v>
      </c>
      <c r="AF214" s="31">
        <f>'LCR Weights'!$N214*($G214*('Base Data'!$I214+'Base Data'!$J214)/30)+($H214*'Base Data'!AF214)</f>
        <v>0</v>
      </c>
      <c r="AG214" s="31">
        <f>'LCR Weights'!$N214*($G214*('Base Data'!$I214+'Base Data'!$J214)/30)+($H214*'Base Data'!AG214)</f>
        <v>0</v>
      </c>
      <c r="AH214" s="31">
        <f>'LCR Weights'!$N214*($G214*('Base Data'!$I214+'Base Data'!$J214)/30)+($H214*'Base Data'!AH214)</f>
        <v>0</v>
      </c>
      <c r="AI214" s="31">
        <f>'LCR Weights'!$N214*($G214*('Base Data'!$I214+'Base Data'!$J214)/30)+($H214*'Base Data'!AI214)</f>
        <v>0</v>
      </c>
      <c r="AJ214" s="31">
        <f>'LCR Weights'!$N214*($G214*('Base Data'!$I214+'Base Data'!$J214)/30)+($H214*'Base Data'!AJ214)</f>
        <v>0</v>
      </c>
      <c r="AK214" s="31">
        <f>'LCR Weights'!$N214*($G214*('Base Data'!$I214+'Base Data'!$J214)/30)+($H214*'Base Data'!AK214)</f>
        <v>0</v>
      </c>
      <c r="AL214" s="31">
        <f>'LCR Weights'!$N214*($G214*('Base Data'!$I214+'Base Data'!$J214)/30)+($H214*'Base Data'!AL214)</f>
        <v>0</v>
      </c>
      <c r="AM214" s="31">
        <f>'LCR Weights'!$N214*($G214*('Base Data'!$I214+'Base Data'!$J214)/30)+($H214*'Base Data'!AM214)</f>
        <v>0</v>
      </c>
      <c r="AN214" s="31">
        <f>'LCR Weights'!$N214*($G214*('Base Data'!$I214+'Base Data'!$J214)/30)+($H214*'Base Data'!AN214)</f>
        <v>0</v>
      </c>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100"/>
      <c r="DM214" s="804"/>
    </row>
    <row r="215" spans="1:117" s="801" customFormat="1" ht="19.899999999999999" customHeight="1">
      <c r="A215" s="207">
        <f>'LCR Weights'!N215</f>
        <v>1</v>
      </c>
      <c r="B215" s="207"/>
      <c r="C215" s="73"/>
      <c r="D215" s="115" t="s">
        <v>646</v>
      </c>
      <c r="E215" s="113" t="s">
        <v>829</v>
      </c>
      <c r="F215" s="275" t="s">
        <v>319</v>
      </c>
      <c r="G215" s="811">
        <f>'LCR Weights'!M215</f>
        <v>0</v>
      </c>
      <c r="H215" s="811">
        <f>IF(Metrics!$I$7="Reported weights",'LCR Weights'!H215,'LCR Weights'!K215)</f>
        <v>0</v>
      </c>
      <c r="I215" s="129"/>
      <c r="J215" s="758">
        <f>IF('LCR Weights'!$N215=0,1,0)*('Base Data'!J215+'Base Data'!I215)*G215</f>
        <v>0</v>
      </c>
      <c r="K215" s="31">
        <f>'LCR Weights'!$N215*($G215*('Base Data'!$I215+'Base Data'!$J215)/30)+($H215*'Base Data'!K215)</f>
        <v>0</v>
      </c>
      <c r="L215" s="31">
        <f>'LCR Weights'!$N215*($G215*('Base Data'!$I215+'Base Data'!$J215)/30)+($H215*'Base Data'!L215)</f>
        <v>0</v>
      </c>
      <c r="M215" s="31">
        <f>'LCR Weights'!$N215*($G215*('Base Data'!$I215+'Base Data'!$J215)/30)+($H215*'Base Data'!M215)</f>
        <v>0</v>
      </c>
      <c r="N215" s="31">
        <f>'LCR Weights'!$N215*($G215*('Base Data'!$I215+'Base Data'!$J215)/30)+($H215*'Base Data'!N215)</f>
        <v>0</v>
      </c>
      <c r="O215" s="31">
        <f>'LCR Weights'!$N215*($G215*('Base Data'!$I215+'Base Data'!$J215)/30)+($H215*'Base Data'!O215)</f>
        <v>0</v>
      </c>
      <c r="P215" s="31">
        <f>'LCR Weights'!$N215*($G215*('Base Data'!$I215+'Base Data'!$J215)/30)+($H215*'Base Data'!P215)</f>
        <v>0</v>
      </c>
      <c r="Q215" s="31">
        <f>'LCR Weights'!$N215*($G215*('Base Data'!$I215+'Base Data'!$J215)/30)+($H215*'Base Data'!Q215)</f>
        <v>0</v>
      </c>
      <c r="R215" s="31">
        <f>'LCR Weights'!$N215*($G215*('Base Data'!$I215+'Base Data'!$J215)/30)+($H215*'Base Data'!R215)</f>
        <v>0</v>
      </c>
      <c r="S215" s="31">
        <f>'LCR Weights'!$N215*($G215*('Base Data'!$I215+'Base Data'!$J215)/30)+($H215*'Base Data'!S215)</f>
        <v>0</v>
      </c>
      <c r="T215" s="31">
        <f>'LCR Weights'!$N215*($G215*('Base Data'!$I215+'Base Data'!$J215)/30)+($H215*'Base Data'!T215)</f>
        <v>0</v>
      </c>
      <c r="U215" s="31">
        <f>'LCR Weights'!$N215*($G215*('Base Data'!$I215+'Base Data'!$J215)/30)+($H215*'Base Data'!U215)</f>
        <v>0</v>
      </c>
      <c r="V215" s="31">
        <f>'LCR Weights'!$N215*($G215*('Base Data'!$I215+'Base Data'!$J215)/30)+($H215*'Base Data'!V215)</f>
        <v>0</v>
      </c>
      <c r="W215" s="31">
        <f>'LCR Weights'!$N215*($G215*('Base Data'!$I215+'Base Data'!$J215)/30)+($H215*'Base Data'!W215)</f>
        <v>0</v>
      </c>
      <c r="X215" s="31">
        <f>'LCR Weights'!$N215*($G215*('Base Data'!$I215+'Base Data'!$J215)/30)+($H215*'Base Data'!X215)</f>
        <v>0</v>
      </c>
      <c r="Y215" s="31">
        <f>'LCR Weights'!$N215*($G215*('Base Data'!$I215+'Base Data'!$J215)/30)+($H215*'Base Data'!Y215)</f>
        <v>0</v>
      </c>
      <c r="Z215" s="31">
        <f>'LCR Weights'!$N215*($G215*('Base Data'!$I215+'Base Data'!$J215)/30)+($H215*'Base Data'!Z215)</f>
        <v>0</v>
      </c>
      <c r="AA215" s="31">
        <f>'LCR Weights'!$N215*($G215*('Base Data'!$I215+'Base Data'!$J215)/30)+($H215*'Base Data'!AA215)</f>
        <v>0</v>
      </c>
      <c r="AB215" s="31">
        <f>'LCR Weights'!$N215*($G215*('Base Data'!$I215+'Base Data'!$J215)/30)+($H215*'Base Data'!AB215)</f>
        <v>0</v>
      </c>
      <c r="AC215" s="31">
        <f>'LCR Weights'!$N215*($G215*('Base Data'!$I215+'Base Data'!$J215)/30)+($H215*'Base Data'!AC215)</f>
        <v>0</v>
      </c>
      <c r="AD215" s="31">
        <f>'LCR Weights'!$N215*($G215*('Base Data'!$I215+'Base Data'!$J215)/30)+($H215*'Base Data'!AD215)</f>
        <v>0</v>
      </c>
      <c r="AE215" s="31">
        <f>'LCR Weights'!$N215*($G215*('Base Data'!$I215+'Base Data'!$J215)/30)+($H215*'Base Data'!AE215)</f>
        <v>0</v>
      </c>
      <c r="AF215" s="31">
        <f>'LCR Weights'!$N215*($G215*('Base Data'!$I215+'Base Data'!$J215)/30)+($H215*'Base Data'!AF215)</f>
        <v>0</v>
      </c>
      <c r="AG215" s="31">
        <f>'LCR Weights'!$N215*($G215*('Base Data'!$I215+'Base Data'!$J215)/30)+($H215*'Base Data'!AG215)</f>
        <v>0</v>
      </c>
      <c r="AH215" s="31">
        <f>'LCR Weights'!$N215*($G215*('Base Data'!$I215+'Base Data'!$J215)/30)+($H215*'Base Data'!AH215)</f>
        <v>0</v>
      </c>
      <c r="AI215" s="31">
        <f>'LCR Weights'!$N215*($G215*('Base Data'!$I215+'Base Data'!$J215)/30)+($H215*'Base Data'!AI215)</f>
        <v>0</v>
      </c>
      <c r="AJ215" s="31">
        <f>'LCR Weights'!$N215*($G215*('Base Data'!$I215+'Base Data'!$J215)/30)+($H215*'Base Data'!AJ215)</f>
        <v>0</v>
      </c>
      <c r="AK215" s="31">
        <f>'LCR Weights'!$N215*($G215*('Base Data'!$I215+'Base Data'!$J215)/30)+($H215*'Base Data'!AK215)</f>
        <v>0</v>
      </c>
      <c r="AL215" s="31">
        <f>'LCR Weights'!$N215*($G215*('Base Data'!$I215+'Base Data'!$J215)/30)+($H215*'Base Data'!AL215)</f>
        <v>0</v>
      </c>
      <c r="AM215" s="31">
        <f>'LCR Weights'!$N215*($G215*('Base Data'!$I215+'Base Data'!$J215)/30)+($H215*'Base Data'!AM215)</f>
        <v>0</v>
      </c>
      <c r="AN215" s="31">
        <f>'LCR Weights'!$N215*($G215*('Base Data'!$I215+'Base Data'!$J215)/30)+($H215*'Base Data'!AN215)</f>
        <v>0</v>
      </c>
      <c r="AO215" s="99"/>
      <c r="AP215" s="99"/>
      <c r="AQ215" s="99"/>
      <c r="AR215" s="99"/>
      <c r="AS215" s="99"/>
      <c r="AT215" s="99"/>
      <c r="AU215" s="99"/>
      <c r="AV215" s="99"/>
      <c r="AW215" s="99"/>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c r="DB215" s="99"/>
      <c r="DC215" s="99"/>
      <c r="DD215" s="99"/>
      <c r="DE215" s="99"/>
      <c r="DF215" s="99"/>
      <c r="DG215" s="99"/>
      <c r="DH215" s="99"/>
      <c r="DI215" s="99"/>
      <c r="DJ215" s="99"/>
      <c r="DK215" s="99"/>
      <c r="DL215" s="100"/>
      <c r="DM215" s="804"/>
    </row>
    <row r="216" spans="1:117" s="801" customFormat="1" ht="19.899999999999999" customHeight="1">
      <c r="A216" s="207">
        <f>'LCR Weights'!N216</f>
        <v>0</v>
      </c>
      <c r="B216" s="207"/>
      <c r="C216" s="73"/>
      <c r="D216" s="115" t="s">
        <v>647</v>
      </c>
      <c r="E216" s="113" t="s">
        <v>830</v>
      </c>
      <c r="F216" s="275" t="s">
        <v>320</v>
      </c>
      <c r="G216" s="810"/>
      <c r="H216" s="813"/>
      <c r="I216" s="129"/>
      <c r="J216" s="758">
        <f t="shared" ref="J216" si="505">J217+J222</f>
        <v>0</v>
      </c>
      <c r="K216" s="758">
        <f t="shared" ref="K216:AN216" si="506">K217+K222</f>
        <v>0</v>
      </c>
      <c r="L216" s="758">
        <f t="shared" si="506"/>
        <v>0</v>
      </c>
      <c r="M216" s="758">
        <f t="shared" si="506"/>
        <v>0</v>
      </c>
      <c r="N216" s="758">
        <f t="shared" si="506"/>
        <v>0</v>
      </c>
      <c r="O216" s="758">
        <f t="shared" si="506"/>
        <v>0</v>
      </c>
      <c r="P216" s="758">
        <f t="shared" si="506"/>
        <v>0</v>
      </c>
      <c r="Q216" s="758">
        <f t="shared" si="506"/>
        <v>0</v>
      </c>
      <c r="R216" s="758">
        <f t="shared" si="506"/>
        <v>0</v>
      </c>
      <c r="S216" s="758">
        <f t="shared" si="506"/>
        <v>0</v>
      </c>
      <c r="T216" s="758">
        <f t="shared" si="506"/>
        <v>0</v>
      </c>
      <c r="U216" s="758">
        <f t="shared" si="506"/>
        <v>0</v>
      </c>
      <c r="V216" s="758">
        <f t="shared" si="506"/>
        <v>0</v>
      </c>
      <c r="W216" s="758">
        <f t="shared" si="506"/>
        <v>0</v>
      </c>
      <c r="X216" s="758">
        <f t="shared" si="506"/>
        <v>0</v>
      </c>
      <c r="Y216" s="758">
        <f t="shared" si="506"/>
        <v>0</v>
      </c>
      <c r="Z216" s="758">
        <f t="shared" si="506"/>
        <v>0</v>
      </c>
      <c r="AA216" s="758">
        <f t="shared" si="506"/>
        <v>0</v>
      </c>
      <c r="AB216" s="758">
        <f t="shared" si="506"/>
        <v>0</v>
      </c>
      <c r="AC216" s="758">
        <f t="shared" si="506"/>
        <v>0</v>
      </c>
      <c r="AD216" s="758">
        <f t="shared" si="506"/>
        <v>0</v>
      </c>
      <c r="AE216" s="758">
        <f t="shared" si="506"/>
        <v>0</v>
      </c>
      <c r="AF216" s="758">
        <f t="shared" si="506"/>
        <v>0</v>
      </c>
      <c r="AG216" s="758">
        <f t="shared" si="506"/>
        <v>0</v>
      </c>
      <c r="AH216" s="758">
        <f t="shared" si="506"/>
        <v>0</v>
      </c>
      <c r="AI216" s="758">
        <f t="shared" si="506"/>
        <v>0</v>
      </c>
      <c r="AJ216" s="758">
        <f t="shared" si="506"/>
        <v>0</v>
      </c>
      <c r="AK216" s="758">
        <f t="shared" si="506"/>
        <v>0</v>
      </c>
      <c r="AL216" s="758">
        <f t="shared" si="506"/>
        <v>0</v>
      </c>
      <c r="AM216" s="758">
        <f t="shared" si="506"/>
        <v>0</v>
      </c>
      <c r="AN216" s="758">
        <f t="shared" si="506"/>
        <v>0</v>
      </c>
      <c r="AO216" s="99"/>
      <c r="AP216" s="99"/>
      <c r="AQ216" s="99"/>
      <c r="AR216" s="99"/>
      <c r="AS216" s="99"/>
      <c r="AT216" s="99"/>
      <c r="AU216" s="99"/>
      <c r="AV216" s="99"/>
      <c r="AW216" s="99"/>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c r="DB216" s="99"/>
      <c r="DC216" s="99"/>
      <c r="DD216" s="99"/>
      <c r="DE216" s="99"/>
      <c r="DF216" s="99"/>
      <c r="DG216" s="99"/>
      <c r="DH216" s="99"/>
      <c r="DI216" s="99"/>
      <c r="DJ216" s="99"/>
      <c r="DK216" s="99"/>
      <c r="DL216" s="100"/>
      <c r="DM216" s="804"/>
    </row>
    <row r="217" spans="1:117" s="801" customFormat="1" ht="19.899999999999999" customHeight="1">
      <c r="A217" s="207">
        <f>'LCR Weights'!N217</f>
        <v>0</v>
      </c>
      <c r="B217" s="207"/>
      <c r="C217" s="73"/>
      <c r="D217" s="115" t="s">
        <v>648</v>
      </c>
      <c r="E217" s="113" t="s">
        <v>831</v>
      </c>
      <c r="F217" s="275" t="s">
        <v>832</v>
      </c>
      <c r="G217" s="810"/>
      <c r="H217" s="813"/>
      <c r="I217" s="129"/>
      <c r="J217" s="758">
        <f t="shared" ref="J217" si="507">SUM(J218:J221)</f>
        <v>0</v>
      </c>
      <c r="K217" s="31">
        <f t="shared" ref="K217:AN217" si="508">SUM(K218:K221)</f>
        <v>0</v>
      </c>
      <c r="L217" s="31">
        <f t="shared" si="508"/>
        <v>0</v>
      </c>
      <c r="M217" s="31">
        <f t="shared" si="508"/>
        <v>0</v>
      </c>
      <c r="N217" s="31">
        <f t="shared" si="508"/>
        <v>0</v>
      </c>
      <c r="O217" s="31">
        <f t="shared" si="508"/>
        <v>0</v>
      </c>
      <c r="P217" s="31">
        <f t="shared" si="508"/>
        <v>0</v>
      </c>
      <c r="Q217" s="31">
        <f t="shared" si="508"/>
        <v>0</v>
      </c>
      <c r="R217" s="31">
        <f t="shared" si="508"/>
        <v>0</v>
      </c>
      <c r="S217" s="31">
        <f t="shared" si="508"/>
        <v>0</v>
      </c>
      <c r="T217" s="31">
        <f t="shared" si="508"/>
        <v>0</v>
      </c>
      <c r="U217" s="31">
        <f t="shared" si="508"/>
        <v>0</v>
      </c>
      <c r="V217" s="31">
        <f t="shared" si="508"/>
        <v>0</v>
      </c>
      <c r="W217" s="31">
        <f t="shared" si="508"/>
        <v>0</v>
      </c>
      <c r="X217" s="31">
        <f t="shared" si="508"/>
        <v>0</v>
      </c>
      <c r="Y217" s="31">
        <f t="shared" si="508"/>
        <v>0</v>
      </c>
      <c r="Z217" s="31">
        <f t="shared" si="508"/>
        <v>0</v>
      </c>
      <c r="AA217" s="31">
        <f t="shared" si="508"/>
        <v>0</v>
      </c>
      <c r="AB217" s="31">
        <f t="shared" si="508"/>
        <v>0</v>
      </c>
      <c r="AC217" s="31">
        <f t="shared" si="508"/>
        <v>0</v>
      </c>
      <c r="AD217" s="31">
        <f t="shared" si="508"/>
        <v>0</v>
      </c>
      <c r="AE217" s="31">
        <f t="shared" si="508"/>
        <v>0</v>
      </c>
      <c r="AF217" s="31">
        <f t="shared" si="508"/>
        <v>0</v>
      </c>
      <c r="AG217" s="31">
        <f t="shared" si="508"/>
        <v>0</v>
      </c>
      <c r="AH217" s="31">
        <f t="shared" si="508"/>
        <v>0</v>
      </c>
      <c r="AI217" s="31">
        <f t="shared" si="508"/>
        <v>0</v>
      </c>
      <c r="AJ217" s="31">
        <f t="shared" si="508"/>
        <v>0</v>
      </c>
      <c r="AK217" s="31">
        <f t="shared" si="508"/>
        <v>0</v>
      </c>
      <c r="AL217" s="31">
        <f t="shared" si="508"/>
        <v>0</v>
      </c>
      <c r="AM217" s="31">
        <f t="shared" si="508"/>
        <v>0</v>
      </c>
      <c r="AN217" s="31">
        <f t="shared" si="508"/>
        <v>0</v>
      </c>
      <c r="AO217" s="99"/>
      <c r="AP217" s="99"/>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c r="DJ217" s="99"/>
      <c r="DK217" s="99"/>
      <c r="DL217" s="100"/>
      <c r="DM217" s="804"/>
    </row>
    <row r="218" spans="1:117" s="801" customFormat="1" ht="19.899999999999999" customHeight="1">
      <c r="A218" s="207">
        <f>'LCR Weights'!N218</f>
        <v>1</v>
      </c>
      <c r="B218" s="207"/>
      <c r="C218" s="73"/>
      <c r="D218" s="115" t="s">
        <v>649</v>
      </c>
      <c r="E218" s="113" t="s">
        <v>833</v>
      </c>
      <c r="F218" s="275" t="s">
        <v>834</v>
      </c>
      <c r="G218" s="811">
        <f>'LCR Weights'!M218</f>
        <v>1</v>
      </c>
      <c r="H218" s="811">
        <f>IF(Metrics!$I$7="Reported weights",'LCR Weights'!H218,'LCR Weights'!K218)</f>
        <v>1</v>
      </c>
      <c r="I218" s="129"/>
      <c r="J218" s="758">
        <f>IF('LCR Weights'!$N218=0,1,0)*('Base Data'!J218+'Base Data'!I218)*G218</f>
        <v>0</v>
      </c>
      <c r="K218" s="31">
        <f>'LCR Weights'!$N218*($G218*('Base Data'!$I218+'Base Data'!$J218)/30)+($H218*'Base Data'!K218)</f>
        <v>0</v>
      </c>
      <c r="L218" s="31">
        <f>'LCR Weights'!$N218*($G218*('Base Data'!$I218+'Base Data'!$J218)/30)+($H218*'Base Data'!L218)</f>
        <v>0</v>
      </c>
      <c r="M218" s="31">
        <f>'LCR Weights'!$N218*($G218*('Base Data'!$I218+'Base Data'!$J218)/30)+($H218*'Base Data'!M218)</f>
        <v>0</v>
      </c>
      <c r="N218" s="31">
        <f>'LCR Weights'!$N218*($G218*('Base Data'!$I218+'Base Data'!$J218)/30)+($H218*'Base Data'!N218)</f>
        <v>0</v>
      </c>
      <c r="O218" s="31">
        <f>'LCR Weights'!$N218*($G218*('Base Data'!$I218+'Base Data'!$J218)/30)+($H218*'Base Data'!O218)</f>
        <v>0</v>
      </c>
      <c r="P218" s="31">
        <f>'LCR Weights'!$N218*($G218*('Base Data'!$I218+'Base Data'!$J218)/30)+($H218*'Base Data'!P218)</f>
        <v>0</v>
      </c>
      <c r="Q218" s="31">
        <f>'LCR Weights'!$N218*($G218*('Base Data'!$I218+'Base Data'!$J218)/30)+($H218*'Base Data'!Q218)</f>
        <v>0</v>
      </c>
      <c r="R218" s="31">
        <f>'LCR Weights'!$N218*($G218*('Base Data'!$I218+'Base Data'!$J218)/30)+($H218*'Base Data'!R218)</f>
        <v>0</v>
      </c>
      <c r="S218" s="31">
        <f>'LCR Weights'!$N218*($G218*('Base Data'!$I218+'Base Data'!$J218)/30)+($H218*'Base Data'!S218)</f>
        <v>0</v>
      </c>
      <c r="T218" s="31">
        <f>'LCR Weights'!$N218*($G218*('Base Data'!$I218+'Base Data'!$J218)/30)+($H218*'Base Data'!T218)</f>
        <v>0</v>
      </c>
      <c r="U218" s="31">
        <f>'LCR Weights'!$N218*($G218*('Base Data'!$I218+'Base Data'!$J218)/30)+($H218*'Base Data'!U218)</f>
        <v>0</v>
      </c>
      <c r="V218" s="31">
        <f>'LCR Weights'!$N218*($G218*('Base Data'!$I218+'Base Data'!$J218)/30)+($H218*'Base Data'!V218)</f>
        <v>0</v>
      </c>
      <c r="W218" s="31">
        <f>'LCR Weights'!$N218*($G218*('Base Data'!$I218+'Base Data'!$J218)/30)+($H218*'Base Data'!W218)</f>
        <v>0</v>
      </c>
      <c r="X218" s="31">
        <f>'LCR Weights'!$N218*($G218*('Base Data'!$I218+'Base Data'!$J218)/30)+($H218*'Base Data'!X218)</f>
        <v>0</v>
      </c>
      <c r="Y218" s="31">
        <f>'LCR Weights'!$N218*($G218*('Base Data'!$I218+'Base Data'!$J218)/30)+($H218*'Base Data'!Y218)</f>
        <v>0</v>
      </c>
      <c r="Z218" s="31">
        <f>'LCR Weights'!$N218*($G218*('Base Data'!$I218+'Base Data'!$J218)/30)+($H218*'Base Data'!Z218)</f>
        <v>0</v>
      </c>
      <c r="AA218" s="31">
        <f>'LCR Weights'!$N218*($G218*('Base Data'!$I218+'Base Data'!$J218)/30)+($H218*'Base Data'!AA218)</f>
        <v>0</v>
      </c>
      <c r="AB218" s="31">
        <f>'LCR Weights'!$N218*($G218*('Base Data'!$I218+'Base Data'!$J218)/30)+($H218*'Base Data'!AB218)</f>
        <v>0</v>
      </c>
      <c r="AC218" s="31">
        <f>'LCR Weights'!$N218*($G218*('Base Data'!$I218+'Base Data'!$J218)/30)+($H218*'Base Data'!AC218)</f>
        <v>0</v>
      </c>
      <c r="AD218" s="31">
        <f>'LCR Weights'!$N218*($G218*('Base Data'!$I218+'Base Data'!$J218)/30)+($H218*'Base Data'!AD218)</f>
        <v>0</v>
      </c>
      <c r="AE218" s="31">
        <f>'LCR Weights'!$N218*($G218*('Base Data'!$I218+'Base Data'!$J218)/30)+($H218*'Base Data'!AE218)</f>
        <v>0</v>
      </c>
      <c r="AF218" s="31">
        <f>'LCR Weights'!$N218*($G218*('Base Data'!$I218+'Base Data'!$J218)/30)+($H218*'Base Data'!AF218)</f>
        <v>0</v>
      </c>
      <c r="AG218" s="31">
        <f>'LCR Weights'!$N218*($G218*('Base Data'!$I218+'Base Data'!$J218)/30)+($H218*'Base Data'!AG218)</f>
        <v>0</v>
      </c>
      <c r="AH218" s="31">
        <f>'LCR Weights'!$N218*($G218*('Base Data'!$I218+'Base Data'!$J218)/30)+($H218*'Base Data'!AH218)</f>
        <v>0</v>
      </c>
      <c r="AI218" s="31">
        <f>'LCR Weights'!$N218*($G218*('Base Data'!$I218+'Base Data'!$J218)/30)+($H218*'Base Data'!AI218)</f>
        <v>0</v>
      </c>
      <c r="AJ218" s="31">
        <f>'LCR Weights'!$N218*($G218*('Base Data'!$I218+'Base Data'!$J218)/30)+($H218*'Base Data'!AJ218)</f>
        <v>0</v>
      </c>
      <c r="AK218" s="31">
        <f>'LCR Weights'!$N218*($G218*('Base Data'!$I218+'Base Data'!$J218)/30)+($H218*'Base Data'!AK218)</f>
        <v>0</v>
      </c>
      <c r="AL218" s="31">
        <f>'LCR Weights'!$N218*($G218*('Base Data'!$I218+'Base Data'!$J218)/30)+($H218*'Base Data'!AL218)</f>
        <v>0</v>
      </c>
      <c r="AM218" s="31">
        <f>'LCR Weights'!$N218*($G218*('Base Data'!$I218+'Base Data'!$J218)/30)+($H218*'Base Data'!AM218)</f>
        <v>0</v>
      </c>
      <c r="AN218" s="31">
        <f>'LCR Weights'!$N218*($G218*('Base Data'!$I218+'Base Data'!$J218)/30)+($H218*'Base Data'!AN218)</f>
        <v>0</v>
      </c>
      <c r="AO218" s="99"/>
      <c r="AP218" s="99"/>
      <c r="AQ218" s="99"/>
      <c r="AR218" s="99"/>
      <c r="AS218" s="99"/>
      <c r="AT218" s="99"/>
      <c r="AU218" s="99"/>
      <c r="AV218" s="99"/>
      <c r="AW218" s="99"/>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c r="DJ218" s="99"/>
      <c r="DK218" s="99"/>
      <c r="DL218" s="100"/>
      <c r="DM218" s="804"/>
    </row>
    <row r="219" spans="1:117" s="801" customFormat="1" ht="19.899999999999999" customHeight="1">
      <c r="A219" s="207">
        <f>'LCR Weights'!N219</f>
        <v>1</v>
      </c>
      <c r="B219" s="207"/>
      <c r="C219" s="73"/>
      <c r="D219" s="115" t="s">
        <v>650</v>
      </c>
      <c r="E219" s="113" t="s">
        <v>835</v>
      </c>
      <c r="F219" s="275" t="s">
        <v>836</v>
      </c>
      <c r="G219" s="811">
        <f>'LCR Weights'!M219</f>
        <v>1</v>
      </c>
      <c r="H219" s="811">
        <f>IF(Metrics!$I$7="Reported weights",'LCR Weights'!H219,'LCR Weights'!K219)</f>
        <v>1</v>
      </c>
      <c r="I219" s="129"/>
      <c r="J219" s="758">
        <f>IF('LCR Weights'!$N219=0,1,0)*('Base Data'!J219+'Base Data'!I219)*G219</f>
        <v>0</v>
      </c>
      <c r="K219" s="31">
        <f>'LCR Weights'!$N219*($G219*('Base Data'!$I219+'Base Data'!$J219)/30)+($H219*'Base Data'!K219)</f>
        <v>0</v>
      </c>
      <c r="L219" s="31">
        <f>'LCR Weights'!$N219*($G219*('Base Data'!$I219+'Base Data'!$J219)/30)+($H219*'Base Data'!L219)</f>
        <v>0</v>
      </c>
      <c r="M219" s="31">
        <f>'LCR Weights'!$N219*($G219*('Base Data'!$I219+'Base Data'!$J219)/30)+($H219*'Base Data'!M219)</f>
        <v>0</v>
      </c>
      <c r="N219" s="31">
        <f>'LCR Weights'!$N219*($G219*('Base Data'!$I219+'Base Data'!$J219)/30)+($H219*'Base Data'!N219)</f>
        <v>0</v>
      </c>
      <c r="O219" s="31">
        <f>'LCR Weights'!$N219*($G219*('Base Data'!$I219+'Base Data'!$J219)/30)+($H219*'Base Data'!O219)</f>
        <v>0</v>
      </c>
      <c r="P219" s="31">
        <f>'LCR Weights'!$N219*($G219*('Base Data'!$I219+'Base Data'!$J219)/30)+($H219*'Base Data'!P219)</f>
        <v>0</v>
      </c>
      <c r="Q219" s="31">
        <f>'LCR Weights'!$N219*($G219*('Base Data'!$I219+'Base Data'!$J219)/30)+($H219*'Base Data'!Q219)</f>
        <v>0</v>
      </c>
      <c r="R219" s="31">
        <f>'LCR Weights'!$N219*($G219*('Base Data'!$I219+'Base Data'!$J219)/30)+($H219*'Base Data'!R219)</f>
        <v>0</v>
      </c>
      <c r="S219" s="31">
        <f>'LCR Weights'!$N219*($G219*('Base Data'!$I219+'Base Data'!$J219)/30)+($H219*'Base Data'!S219)</f>
        <v>0</v>
      </c>
      <c r="T219" s="31">
        <f>'LCR Weights'!$N219*($G219*('Base Data'!$I219+'Base Data'!$J219)/30)+($H219*'Base Data'!T219)</f>
        <v>0</v>
      </c>
      <c r="U219" s="31">
        <f>'LCR Weights'!$N219*($G219*('Base Data'!$I219+'Base Data'!$J219)/30)+($H219*'Base Data'!U219)</f>
        <v>0</v>
      </c>
      <c r="V219" s="31">
        <f>'LCR Weights'!$N219*($G219*('Base Data'!$I219+'Base Data'!$J219)/30)+($H219*'Base Data'!V219)</f>
        <v>0</v>
      </c>
      <c r="W219" s="31">
        <f>'LCR Weights'!$N219*($G219*('Base Data'!$I219+'Base Data'!$J219)/30)+($H219*'Base Data'!W219)</f>
        <v>0</v>
      </c>
      <c r="X219" s="31">
        <f>'LCR Weights'!$N219*($G219*('Base Data'!$I219+'Base Data'!$J219)/30)+($H219*'Base Data'!X219)</f>
        <v>0</v>
      </c>
      <c r="Y219" s="31">
        <f>'LCR Weights'!$N219*($G219*('Base Data'!$I219+'Base Data'!$J219)/30)+($H219*'Base Data'!Y219)</f>
        <v>0</v>
      </c>
      <c r="Z219" s="31">
        <f>'LCR Weights'!$N219*($G219*('Base Data'!$I219+'Base Data'!$J219)/30)+($H219*'Base Data'!Z219)</f>
        <v>0</v>
      </c>
      <c r="AA219" s="31">
        <f>'LCR Weights'!$N219*($G219*('Base Data'!$I219+'Base Data'!$J219)/30)+($H219*'Base Data'!AA219)</f>
        <v>0</v>
      </c>
      <c r="AB219" s="31">
        <f>'LCR Weights'!$N219*($G219*('Base Data'!$I219+'Base Data'!$J219)/30)+($H219*'Base Data'!AB219)</f>
        <v>0</v>
      </c>
      <c r="AC219" s="31">
        <f>'LCR Weights'!$N219*($G219*('Base Data'!$I219+'Base Data'!$J219)/30)+($H219*'Base Data'!AC219)</f>
        <v>0</v>
      </c>
      <c r="AD219" s="31">
        <f>'LCR Weights'!$N219*($G219*('Base Data'!$I219+'Base Data'!$J219)/30)+($H219*'Base Data'!AD219)</f>
        <v>0</v>
      </c>
      <c r="AE219" s="31">
        <f>'LCR Weights'!$N219*($G219*('Base Data'!$I219+'Base Data'!$J219)/30)+($H219*'Base Data'!AE219)</f>
        <v>0</v>
      </c>
      <c r="AF219" s="31">
        <f>'LCR Weights'!$N219*($G219*('Base Data'!$I219+'Base Data'!$J219)/30)+($H219*'Base Data'!AF219)</f>
        <v>0</v>
      </c>
      <c r="AG219" s="31">
        <f>'LCR Weights'!$N219*($G219*('Base Data'!$I219+'Base Data'!$J219)/30)+($H219*'Base Data'!AG219)</f>
        <v>0</v>
      </c>
      <c r="AH219" s="31">
        <f>'LCR Weights'!$N219*($G219*('Base Data'!$I219+'Base Data'!$J219)/30)+($H219*'Base Data'!AH219)</f>
        <v>0</v>
      </c>
      <c r="AI219" s="31">
        <f>'LCR Weights'!$N219*($G219*('Base Data'!$I219+'Base Data'!$J219)/30)+($H219*'Base Data'!AI219)</f>
        <v>0</v>
      </c>
      <c r="AJ219" s="31">
        <f>'LCR Weights'!$N219*($G219*('Base Data'!$I219+'Base Data'!$J219)/30)+($H219*'Base Data'!AJ219)</f>
        <v>0</v>
      </c>
      <c r="AK219" s="31">
        <f>'LCR Weights'!$N219*($G219*('Base Data'!$I219+'Base Data'!$J219)/30)+($H219*'Base Data'!AK219)</f>
        <v>0</v>
      </c>
      <c r="AL219" s="31">
        <f>'LCR Weights'!$N219*($G219*('Base Data'!$I219+'Base Data'!$J219)/30)+($H219*'Base Data'!AL219)</f>
        <v>0</v>
      </c>
      <c r="AM219" s="31">
        <f>'LCR Weights'!$N219*($G219*('Base Data'!$I219+'Base Data'!$J219)/30)+($H219*'Base Data'!AM219)</f>
        <v>0</v>
      </c>
      <c r="AN219" s="31">
        <f>'LCR Weights'!$N219*($G219*('Base Data'!$I219+'Base Data'!$J219)/30)+($H219*'Base Data'!AN219)</f>
        <v>0</v>
      </c>
      <c r="AO219" s="99"/>
      <c r="AP219" s="99"/>
      <c r="AQ219" s="99"/>
      <c r="AR219" s="99"/>
      <c r="AS219" s="99"/>
      <c r="AT219" s="99"/>
      <c r="AU219" s="99"/>
      <c r="AV219" s="99"/>
      <c r="AW219" s="99"/>
      <c r="AX219" s="99"/>
      <c r="AY219" s="99"/>
      <c r="AZ219" s="99"/>
      <c r="BA219" s="99"/>
      <c r="BB219" s="99"/>
      <c r="BC219" s="99"/>
      <c r="BD219" s="99"/>
      <c r="BE219" s="99"/>
      <c r="BF219" s="99"/>
      <c r="BG219" s="99"/>
      <c r="BH219" s="99"/>
      <c r="BI219" s="99"/>
      <c r="BJ219" s="99"/>
      <c r="BK219" s="99"/>
      <c r="BL219" s="99"/>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c r="DJ219" s="99"/>
      <c r="DK219" s="99"/>
      <c r="DL219" s="100"/>
      <c r="DM219" s="804"/>
    </row>
    <row r="220" spans="1:117" s="801" customFormat="1" ht="19.899999999999999" customHeight="1">
      <c r="A220" s="207">
        <f>'LCR Weights'!N220</f>
        <v>1</v>
      </c>
      <c r="B220" s="207"/>
      <c r="C220" s="73"/>
      <c r="D220" s="115" t="s">
        <v>651</v>
      </c>
      <c r="E220" s="113" t="s">
        <v>837</v>
      </c>
      <c r="F220" s="275" t="s">
        <v>838</v>
      </c>
      <c r="G220" s="811">
        <f>'LCR Weights'!M220</f>
        <v>1</v>
      </c>
      <c r="H220" s="811">
        <f>IF(Metrics!$I$7="Reported weights",'LCR Weights'!H220,'LCR Weights'!K220)</f>
        <v>1</v>
      </c>
      <c r="I220" s="129"/>
      <c r="J220" s="758">
        <f>IF('LCR Weights'!$N220=0,1,0)*('Base Data'!J220+'Base Data'!I220)*G220</f>
        <v>0</v>
      </c>
      <c r="K220" s="31">
        <f>'LCR Weights'!$N220*($G220*('Base Data'!$I220+'Base Data'!$J220)/30)+($H220*'Base Data'!K220)</f>
        <v>0</v>
      </c>
      <c r="L220" s="31">
        <f>'LCR Weights'!$N220*($G220*('Base Data'!$I220+'Base Data'!$J220)/30)+($H220*'Base Data'!L220)</f>
        <v>0</v>
      </c>
      <c r="M220" s="31">
        <f>'LCR Weights'!$N220*($G220*('Base Data'!$I220+'Base Data'!$J220)/30)+($H220*'Base Data'!M220)</f>
        <v>0</v>
      </c>
      <c r="N220" s="31">
        <f>'LCR Weights'!$N220*($G220*('Base Data'!$I220+'Base Data'!$J220)/30)+($H220*'Base Data'!N220)</f>
        <v>0</v>
      </c>
      <c r="O220" s="31">
        <f>'LCR Weights'!$N220*($G220*('Base Data'!$I220+'Base Data'!$J220)/30)+($H220*'Base Data'!O220)</f>
        <v>0</v>
      </c>
      <c r="P220" s="31">
        <f>'LCR Weights'!$N220*($G220*('Base Data'!$I220+'Base Data'!$J220)/30)+($H220*'Base Data'!P220)</f>
        <v>0</v>
      </c>
      <c r="Q220" s="31">
        <f>'LCR Weights'!$N220*($G220*('Base Data'!$I220+'Base Data'!$J220)/30)+($H220*'Base Data'!Q220)</f>
        <v>0</v>
      </c>
      <c r="R220" s="31">
        <f>'LCR Weights'!$N220*($G220*('Base Data'!$I220+'Base Data'!$J220)/30)+($H220*'Base Data'!R220)</f>
        <v>0</v>
      </c>
      <c r="S220" s="31">
        <f>'LCR Weights'!$N220*($G220*('Base Data'!$I220+'Base Data'!$J220)/30)+($H220*'Base Data'!S220)</f>
        <v>0</v>
      </c>
      <c r="T220" s="31">
        <f>'LCR Weights'!$N220*($G220*('Base Data'!$I220+'Base Data'!$J220)/30)+($H220*'Base Data'!T220)</f>
        <v>0</v>
      </c>
      <c r="U220" s="31">
        <f>'LCR Weights'!$N220*($G220*('Base Data'!$I220+'Base Data'!$J220)/30)+($H220*'Base Data'!U220)</f>
        <v>0</v>
      </c>
      <c r="V220" s="31">
        <f>'LCR Weights'!$N220*($G220*('Base Data'!$I220+'Base Data'!$J220)/30)+($H220*'Base Data'!V220)</f>
        <v>0</v>
      </c>
      <c r="W220" s="31">
        <f>'LCR Weights'!$N220*($G220*('Base Data'!$I220+'Base Data'!$J220)/30)+($H220*'Base Data'!W220)</f>
        <v>0</v>
      </c>
      <c r="X220" s="31">
        <f>'LCR Weights'!$N220*($G220*('Base Data'!$I220+'Base Data'!$J220)/30)+($H220*'Base Data'!X220)</f>
        <v>0</v>
      </c>
      <c r="Y220" s="31">
        <f>'LCR Weights'!$N220*($G220*('Base Data'!$I220+'Base Data'!$J220)/30)+($H220*'Base Data'!Y220)</f>
        <v>0</v>
      </c>
      <c r="Z220" s="31">
        <f>'LCR Weights'!$N220*($G220*('Base Data'!$I220+'Base Data'!$J220)/30)+($H220*'Base Data'!Z220)</f>
        <v>0</v>
      </c>
      <c r="AA220" s="31">
        <f>'LCR Weights'!$N220*($G220*('Base Data'!$I220+'Base Data'!$J220)/30)+($H220*'Base Data'!AA220)</f>
        <v>0</v>
      </c>
      <c r="AB220" s="31">
        <f>'LCR Weights'!$N220*($G220*('Base Data'!$I220+'Base Data'!$J220)/30)+($H220*'Base Data'!AB220)</f>
        <v>0</v>
      </c>
      <c r="AC220" s="31">
        <f>'LCR Weights'!$N220*($G220*('Base Data'!$I220+'Base Data'!$J220)/30)+($H220*'Base Data'!AC220)</f>
        <v>0</v>
      </c>
      <c r="AD220" s="31">
        <f>'LCR Weights'!$N220*($G220*('Base Data'!$I220+'Base Data'!$J220)/30)+($H220*'Base Data'!AD220)</f>
        <v>0</v>
      </c>
      <c r="AE220" s="31">
        <f>'LCR Weights'!$N220*($G220*('Base Data'!$I220+'Base Data'!$J220)/30)+($H220*'Base Data'!AE220)</f>
        <v>0</v>
      </c>
      <c r="AF220" s="31">
        <f>'LCR Weights'!$N220*($G220*('Base Data'!$I220+'Base Data'!$J220)/30)+($H220*'Base Data'!AF220)</f>
        <v>0</v>
      </c>
      <c r="AG220" s="31">
        <f>'LCR Weights'!$N220*($G220*('Base Data'!$I220+'Base Data'!$J220)/30)+($H220*'Base Data'!AG220)</f>
        <v>0</v>
      </c>
      <c r="AH220" s="31">
        <f>'LCR Weights'!$N220*($G220*('Base Data'!$I220+'Base Data'!$J220)/30)+($H220*'Base Data'!AH220)</f>
        <v>0</v>
      </c>
      <c r="AI220" s="31">
        <f>'LCR Weights'!$N220*($G220*('Base Data'!$I220+'Base Data'!$J220)/30)+($H220*'Base Data'!AI220)</f>
        <v>0</v>
      </c>
      <c r="AJ220" s="31">
        <f>'LCR Weights'!$N220*($G220*('Base Data'!$I220+'Base Data'!$J220)/30)+($H220*'Base Data'!AJ220)</f>
        <v>0</v>
      </c>
      <c r="AK220" s="31">
        <f>'LCR Weights'!$N220*($G220*('Base Data'!$I220+'Base Data'!$J220)/30)+($H220*'Base Data'!AK220)</f>
        <v>0</v>
      </c>
      <c r="AL220" s="31">
        <f>'LCR Weights'!$N220*($G220*('Base Data'!$I220+'Base Data'!$J220)/30)+($H220*'Base Data'!AL220)</f>
        <v>0</v>
      </c>
      <c r="AM220" s="31">
        <f>'LCR Weights'!$N220*($G220*('Base Data'!$I220+'Base Data'!$J220)/30)+($H220*'Base Data'!AM220)</f>
        <v>0</v>
      </c>
      <c r="AN220" s="31">
        <f>'LCR Weights'!$N220*($G220*('Base Data'!$I220+'Base Data'!$J220)/30)+($H220*'Base Data'!AN220)</f>
        <v>0</v>
      </c>
      <c r="AO220" s="99"/>
      <c r="AP220" s="99"/>
      <c r="AQ220" s="99"/>
      <c r="AR220" s="99"/>
      <c r="AS220" s="99"/>
      <c r="AT220" s="99"/>
      <c r="AU220" s="99"/>
      <c r="AV220" s="99"/>
      <c r="AW220" s="99"/>
      <c r="AX220" s="99"/>
      <c r="AY220" s="99"/>
      <c r="AZ220" s="99"/>
      <c r="BA220" s="99"/>
      <c r="BB220" s="99"/>
      <c r="BC220" s="99"/>
      <c r="BD220" s="99"/>
      <c r="BE220" s="99"/>
      <c r="BF220" s="99"/>
      <c r="BG220" s="99"/>
      <c r="BH220" s="99"/>
      <c r="BI220" s="99"/>
      <c r="BJ220" s="99"/>
      <c r="BK220" s="99"/>
      <c r="BL220" s="99"/>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c r="DJ220" s="99"/>
      <c r="DK220" s="99"/>
      <c r="DL220" s="100"/>
      <c r="DM220" s="804"/>
    </row>
    <row r="221" spans="1:117" s="801" customFormat="1" ht="19.899999999999999" customHeight="1">
      <c r="A221" s="207">
        <f>'LCR Weights'!N221</f>
        <v>1</v>
      </c>
      <c r="B221" s="207"/>
      <c r="C221" s="73"/>
      <c r="D221" s="115" t="s">
        <v>652</v>
      </c>
      <c r="E221" s="113" t="s">
        <v>839</v>
      </c>
      <c r="F221" s="275" t="s">
        <v>840</v>
      </c>
      <c r="G221" s="811">
        <f>'LCR Weights'!M221</f>
        <v>1</v>
      </c>
      <c r="H221" s="811">
        <f>IF(Metrics!$I$7="Reported weights",'LCR Weights'!H221,'LCR Weights'!K221)</f>
        <v>1</v>
      </c>
      <c r="I221" s="129"/>
      <c r="J221" s="758">
        <f>IF('LCR Weights'!$N221=0,1,0)*('Base Data'!J221+'Base Data'!I221)*G221</f>
        <v>0</v>
      </c>
      <c r="K221" s="31">
        <f>'LCR Weights'!$N221*($G221*('Base Data'!$I221+'Base Data'!$J221)/30)+($H221*'Base Data'!K221)</f>
        <v>0</v>
      </c>
      <c r="L221" s="31">
        <f>'LCR Weights'!$N221*($G221*('Base Data'!$I221+'Base Data'!$J221)/30)+($H221*'Base Data'!L221)</f>
        <v>0</v>
      </c>
      <c r="M221" s="31">
        <f>'LCR Weights'!$N221*($G221*('Base Data'!$I221+'Base Data'!$J221)/30)+($H221*'Base Data'!M221)</f>
        <v>0</v>
      </c>
      <c r="N221" s="31">
        <f>'LCR Weights'!$N221*($G221*('Base Data'!$I221+'Base Data'!$J221)/30)+($H221*'Base Data'!N221)</f>
        <v>0</v>
      </c>
      <c r="O221" s="31">
        <f>'LCR Weights'!$N221*($G221*('Base Data'!$I221+'Base Data'!$J221)/30)+($H221*'Base Data'!O221)</f>
        <v>0</v>
      </c>
      <c r="P221" s="31">
        <f>'LCR Weights'!$N221*($G221*('Base Data'!$I221+'Base Data'!$J221)/30)+($H221*'Base Data'!P221)</f>
        <v>0</v>
      </c>
      <c r="Q221" s="31">
        <f>'LCR Weights'!$N221*($G221*('Base Data'!$I221+'Base Data'!$J221)/30)+($H221*'Base Data'!Q221)</f>
        <v>0</v>
      </c>
      <c r="R221" s="31">
        <f>'LCR Weights'!$N221*($G221*('Base Data'!$I221+'Base Data'!$J221)/30)+($H221*'Base Data'!R221)</f>
        <v>0</v>
      </c>
      <c r="S221" s="31">
        <f>'LCR Weights'!$N221*($G221*('Base Data'!$I221+'Base Data'!$J221)/30)+($H221*'Base Data'!S221)</f>
        <v>0</v>
      </c>
      <c r="T221" s="31">
        <f>'LCR Weights'!$N221*($G221*('Base Data'!$I221+'Base Data'!$J221)/30)+($H221*'Base Data'!T221)</f>
        <v>0</v>
      </c>
      <c r="U221" s="31">
        <f>'LCR Weights'!$N221*($G221*('Base Data'!$I221+'Base Data'!$J221)/30)+($H221*'Base Data'!U221)</f>
        <v>0</v>
      </c>
      <c r="V221" s="31">
        <f>'LCR Weights'!$N221*($G221*('Base Data'!$I221+'Base Data'!$J221)/30)+($H221*'Base Data'!V221)</f>
        <v>0</v>
      </c>
      <c r="W221" s="31">
        <f>'LCR Weights'!$N221*($G221*('Base Data'!$I221+'Base Data'!$J221)/30)+($H221*'Base Data'!W221)</f>
        <v>0</v>
      </c>
      <c r="X221" s="31">
        <f>'LCR Weights'!$N221*($G221*('Base Data'!$I221+'Base Data'!$J221)/30)+($H221*'Base Data'!X221)</f>
        <v>0</v>
      </c>
      <c r="Y221" s="31">
        <f>'LCR Weights'!$N221*($G221*('Base Data'!$I221+'Base Data'!$J221)/30)+($H221*'Base Data'!Y221)</f>
        <v>0</v>
      </c>
      <c r="Z221" s="31">
        <f>'LCR Weights'!$N221*($G221*('Base Data'!$I221+'Base Data'!$J221)/30)+($H221*'Base Data'!Z221)</f>
        <v>0</v>
      </c>
      <c r="AA221" s="31">
        <f>'LCR Weights'!$N221*($G221*('Base Data'!$I221+'Base Data'!$J221)/30)+($H221*'Base Data'!AA221)</f>
        <v>0</v>
      </c>
      <c r="AB221" s="31">
        <f>'LCR Weights'!$N221*($G221*('Base Data'!$I221+'Base Data'!$J221)/30)+($H221*'Base Data'!AB221)</f>
        <v>0</v>
      </c>
      <c r="AC221" s="31">
        <f>'LCR Weights'!$N221*($G221*('Base Data'!$I221+'Base Data'!$J221)/30)+($H221*'Base Data'!AC221)</f>
        <v>0</v>
      </c>
      <c r="AD221" s="31">
        <f>'LCR Weights'!$N221*($G221*('Base Data'!$I221+'Base Data'!$J221)/30)+($H221*'Base Data'!AD221)</f>
        <v>0</v>
      </c>
      <c r="AE221" s="31">
        <f>'LCR Weights'!$N221*($G221*('Base Data'!$I221+'Base Data'!$J221)/30)+($H221*'Base Data'!AE221)</f>
        <v>0</v>
      </c>
      <c r="AF221" s="31">
        <f>'LCR Weights'!$N221*($G221*('Base Data'!$I221+'Base Data'!$J221)/30)+($H221*'Base Data'!AF221)</f>
        <v>0</v>
      </c>
      <c r="AG221" s="31">
        <f>'LCR Weights'!$N221*($G221*('Base Data'!$I221+'Base Data'!$J221)/30)+($H221*'Base Data'!AG221)</f>
        <v>0</v>
      </c>
      <c r="AH221" s="31">
        <f>'LCR Weights'!$N221*($G221*('Base Data'!$I221+'Base Data'!$J221)/30)+($H221*'Base Data'!AH221)</f>
        <v>0</v>
      </c>
      <c r="AI221" s="31">
        <f>'LCR Weights'!$N221*($G221*('Base Data'!$I221+'Base Data'!$J221)/30)+($H221*'Base Data'!AI221)</f>
        <v>0</v>
      </c>
      <c r="AJ221" s="31">
        <f>'LCR Weights'!$N221*($G221*('Base Data'!$I221+'Base Data'!$J221)/30)+($H221*'Base Data'!AJ221)</f>
        <v>0</v>
      </c>
      <c r="AK221" s="31">
        <f>'LCR Weights'!$N221*($G221*('Base Data'!$I221+'Base Data'!$J221)/30)+($H221*'Base Data'!AK221)</f>
        <v>0</v>
      </c>
      <c r="AL221" s="31">
        <f>'LCR Weights'!$N221*($G221*('Base Data'!$I221+'Base Data'!$J221)/30)+($H221*'Base Data'!AL221)</f>
        <v>0</v>
      </c>
      <c r="AM221" s="31">
        <f>'LCR Weights'!$N221*($G221*('Base Data'!$I221+'Base Data'!$J221)/30)+($H221*'Base Data'!AM221)</f>
        <v>0</v>
      </c>
      <c r="AN221" s="31">
        <f>'LCR Weights'!$N221*($G221*('Base Data'!$I221+'Base Data'!$J221)/30)+($H221*'Base Data'!AN221)</f>
        <v>0</v>
      </c>
      <c r="AO221" s="99"/>
      <c r="AP221" s="99"/>
      <c r="AQ221" s="99"/>
      <c r="AR221" s="99"/>
      <c r="AS221" s="99"/>
      <c r="AT221" s="99"/>
      <c r="AU221" s="99"/>
      <c r="AV221" s="99"/>
      <c r="AW221" s="99"/>
      <c r="AX221" s="99"/>
      <c r="AY221" s="99"/>
      <c r="AZ221" s="99"/>
      <c r="BA221" s="99"/>
      <c r="BB221" s="99"/>
      <c r="BC221" s="99"/>
      <c r="BD221" s="99"/>
      <c r="BE221" s="99"/>
      <c r="BF221" s="99"/>
      <c r="BG221" s="99"/>
      <c r="BH221" s="99"/>
      <c r="BI221" s="99"/>
      <c r="BJ221" s="99"/>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c r="DJ221" s="99"/>
      <c r="DK221" s="99"/>
      <c r="DL221" s="100"/>
      <c r="DM221" s="804"/>
    </row>
    <row r="222" spans="1:117" s="801" customFormat="1" ht="19.899999999999999" customHeight="1">
      <c r="A222" s="207">
        <f>'LCR Weights'!N222</f>
        <v>1</v>
      </c>
      <c r="B222" s="207"/>
      <c r="C222" s="73"/>
      <c r="D222" s="115" t="s">
        <v>653</v>
      </c>
      <c r="E222" s="113" t="s">
        <v>841</v>
      </c>
      <c r="F222" s="275" t="s">
        <v>321</v>
      </c>
      <c r="G222" s="811">
        <f>'LCR Weights'!M222</f>
        <v>1</v>
      </c>
      <c r="H222" s="811">
        <f>IF(Metrics!$I$7="Reported weights",'LCR Weights'!H222,'LCR Weights'!K222)</f>
        <v>1</v>
      </c>
      <c r="I222" s="129"/>
      <c r="J222" s="758">
        <f>IF('LCR Weights'!$N222=0,1,0)*('Base Data'!J222+'Base Data'!I222)*G222</f>
        <v>0</v>
      </c>
      <c r="K222" s="31">
        <f>'LCR Weights'!$N222*($G222*('Base Data'!$I222+'Base Data'!$J222)/30)+($H222*'Base Data'!K222)</f>
        <v>0</v>
      </c>
      <c r="L222" s="31">
        <f>'LCR Weights'!$N222*($G222*('Base Data'!$I222+'Base Data'!$J222)/30)+($H222*'Base Data'!L222)</f>
        <v>0</v>
      </c>
      <c r="M222" s="31">
        <f>'LCR Weights'!$N222*($G222*('Base Data'!$I222+'Base Data'!$J222)/30)+($H222*'Base Data'!M222)</f>
        <v>0</v>
      </c>
      <c r="N222" s="31">
        <f>'LCR Weights'!$N222*($G222*('Base Data'!$I222+'Base Data'!$J222)/30)+($H222*'Base Data'!N222)</f>
        <v>0</v>
      </c>
      <c r="O222" s="31">
        <f>'LCR Weights'!$N222*($G222*('Base Data'!$I222+'Base Data'!$J222)/30)+($H222*'Base Data'!O222)</f>
        <v>0</v>
      </c>
      <c r="P222" s="31">
        <f>'LCR Weights'!$N222*($G222*('Base Data'!$I222+'Base Data'!$J222)/30)+($H222*'Base Data'!P222)</f>
        <v>0</v>
      </c>
      <c r="Q222" s="31">
        <f>'LCR Weights'!$N222*($G222*('Base Data'!$I222+'Base Data'!$J222)/30)+($H222*'Base Data'!Q222)</f>
        <v>0</v>
      </c>
      <c r="R222" s="31">
        <f>'LCR Weights'!$N222*($G222*('Base Data'!$I222+'Base Data'!$J222)/30)+($H222*'Base Data'!R222)</f>
        <v>0</v>
      </c>
      <c r="S222" s="31">
        <f>'LCR Weights'!$N222*($G222*('Base Data'!$I222+'Base Data'!$J222)/30)+($H222*'Base Data'!S222)</f>
        <v>0</v>
      </c>
      <c r="T222" s="31">
        <f>'LCR Weights'!$N222*($G222*('Base Data'!$I222+'Base Data'!$J222)/30)+($H222*'Base Data'!T222)</f>
        <v>0</v>
      </c>
      <c r="U222" s="31">
        <f>'LCR Weights'!$N222*($G222*('Base Data'!$I222+'Base Data'!$J222)/30)+($H222*'Base Data'!U222)</f>
        <v>0</v>
      </c>
      <c r="V222" s="31">
        <f>'LCR Weights'!$N222*($G222*('Base Data'!$I222+'Base Data'!$J222)/30)+($H222*'Base Data'!V222)</f>
        <v>0</v>
      </c>
      <c r="W222" s="31">
        <f>'LCR Weights'!$N222*($G222*('Base Data'!$I222+'Base Data'!$J222)/30)+($H222*'Base Data'!W222)</f>
        <v>0</v>
      </c>
      <c r="X222" s="31">
        <f>'LCR Weights'!$N222*($G222*('Base Data'!$I222+'Base Data'!$J222)/30)+($H222*'Base Data'!X222)</f>
        <v>0</v>
      </c>
      <c r="Y222" s="31">
        <f>'LCR Weights'!$N222*($G222*('Base Data'!$I222+'Base Data'!$J222)/30)+($H222*'Base Data'!Y222)</f>
        <v>0</v>
      </c>
      <c r="Z222" s="31">
        <f>'LCR Weights'!$N222*($G222*('Base Data'!$I222+'Base Data'!$J222)/30)+($H222*'Base Data'!Z222)</f>
        <v>0</v>
      </c>
      <c r="AA222" s="31">
        <f>'LCR Weights'!$N222*($G222*('Base Data'!$I222+'Base Data'!$J222)/30)+($H222*'Base Data'!AA222)</f>
        <v>0</v>
      </c>
      <c r="AB222" s="31">
        <f>'LCR Weights'!$N222*($G222*('Base Data'!$I222+'Base Data'!$J222)/30)+($H222*'Base Data'!AB222)</f>
        <v>0</v>
      </c>
      <c r="AC222" s="31">
        <f>'LCR Weights'!$N222*($G222*('Base Data'!$I222+'Base Data'!$J222)/30)+($H222*'Base Data'!AC222)</f>
        <v>0</v>
      </c>
      <c r="AD222" s="31">
        <f>'LCR Weights'!$N222*($G222*('Base Data'!$I222+'Base Data'!$J222)/30)+($H222*'Base Data'!AD222)</f>
        <v>0</v>
      </c>
      <c r="AE222" s="31">
        <f>'LCR Weights'!$N222*($G222*('Base Data'!$I222+'Base Data'!$J222)/30)+($H222*'Base Data'!AE222)</f>
        <v>0</v>
      </c>
      <c r="AF222" s="31">
        <f>'LCR Weights'!$N222*($G222*('Base Data'!$I222+'Base Data'!$J222)/30)+($H222*'Base Data'!AF222)</f>
        <v>0</v>
      </c>
      <c r="AG222" s="31">
        <f>'LCR Weights'!$N222*($G222*('Base Data'!$I222+'Base Data'!$J222)/30)+($H222*'Base Data'!AG222)</f>
        <v>0</v>
      </c>
      <c r="AH222" s="31">
        <f>'LCR Weights'!$N222*($G222*('Base Data'!$I222+'Base Data'!$J222)/30)+($H222*'Base Data'!AH222)</f>
        <v>0</v>
      </c>
      <c r="AI222" s="31">
        <f>'LCR Weights'!$N222*($G222*('Base Data'!$I222+'Base Data'!$J222)/30)+($H222*'Base Data'!AI222)</f>
        <v>0</v>
      </c>
      <c r="AJ222" s="31">
        <f>'LCR Weights'!$N222*($G222*('Base Data'!$I222+'Base Data'!$J222)/30)+($H222*'Base Data'!AJ222)</f>
        <v>0</v>
      </c>
      <c r="AK222" s="31">
        <f>'LCR Weights'!$N222*($G222*('Base Data'!$I222+'Base Data'!$J222)/30)+($H222*'Base Data'!AK222)</f>
        <v>0</v>
      </c>
      <c r="AL222" s="31">
        <f>'LCR Weights'!$N222*($G222*('Base Data'!$I222+'Base Data'!$J222)/30)+($H222*'Base Data'!AL222)</f>
        <v>0</v>
      </c>
      <c r="AM222" s="31">
        <f>'LCR Weights'!$N222*($G222*('Base Data'!$I222+'Base Data'!$J222)/30)+($H222*'Base Data'!AM222)</f>
        <v>0</v>
      </c>
      <c r="AN222" s="31">
        <f>'LCR Weights'!$N222*($G222*('Base Data'!$I222+'Base Data'!$J222)/30)+($H222*'Base Data'!AN222)</f>
        <v>0</v>
      </c>
      <c r="AO222" s="99"/>
      <c r="AP222" s="99"/>
      <c r="AQ222" s="99"/>
      <c r="AR222" s="99"/>
      <c r="AS222" s="99"/>
      <c r="AT222" s="99"/>
      <c r="AU222" s="99"/>
      <c r="AV222" s="99"/>
      <c r="AW222" s="99"/>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c r="DJ222" s="99"/>
      <c r="DK222" s="99"/>
      <c r="DL222" s="100"/>
      <c r="DM222" s="804"/>
    </row>
    <row r="223" spans="1:117" s="801" customFormat="1" ht="19.899999999999999" customHeight="1">
      <c r="A223" s="207">
        <f>'LCR Weights'!N223</f>
        <v>0</v>
      </c>
      <c r="B223" s="207"/>
      <c r="C223" s="73"/>
      <c r="D223" s="115" t="s">
        <v>654</v>
      </c>
      <c r="E223" s="113" t="s">
        <v>842</v>
      </c>
      <c r="F223" s="275" t="s">
        <v>322</v>
      </c>
      <c r="G223" s="811">
        <f>'LCR Weights'!M223</f>
        <v>1</v>
      </c>
      <c r="H223" s="811">
        <f>IF(Metrics!$I$7="Reported weights",'LCR Weights'!H223,'LCR Weights'!K223)</f>
        <v>1</v>
      </c>
      <c r="I223" s="129"/>
      <c r="J223" s="758">
        <f>IF('LCR Weights'!$N223=0,1,0)*('Base Data'!J223+'Base Data'!I223)*G223</f>
        <v>0</v>
      </c>
      <c r="K223" s="31">
        <f>'LCR Weights'!$N223*($G223*('Base Data'!$I223+'Base Data'!$J223)/30)+($H223*'Base Data'!K223)</f>
        <v>0</v>
      </c>
      <c r="L223" s="31">
        <f>'LCR Weights'!$N223*($G223*('Base Data'!$I223+'Base Data'!$J223)/30)+($H223*'Base Data'!L223)</f>
        <v>0</v>
      </c>
      <c r="M223" s="31">
        <f>'LCR Weights'!$N223*($G223*('Base Data'!$I223+'Base Data'!$J223)/30)+($H223*'Base Data'!M223)</f>
        <v>0</v>
      </c>
      <c r="N223" s="31">
        <f>'LCR Weights'!$N223*($G223*('Base Data'!$I223+'Base Data'!$J223)/30)+($H223*'Base Data'!N223)</f>
        <v>0</v>
      </c>
      <c r="O223" s="31">
        <f>'LCR Weights'!$N223*($G223*('Base Data'!$I223+'Base Data'!$J223)/30)+($H223*'Base Data'!O223)</f>
        <v>0</v>
      </c>
      <c r="P223" s="31">
        <f>'LCR Weights'!$N223*($G223*('Base Data'!$I223+'Base Data'!$J223)/30)+($H223*'Base Data'!P223)</f>
        <v>0</v>
      </c>
      <c r="Q223" s="31">
        <f>'LCR Weights'!$N223*($G223*('Base Data'!$I223+'Base Data'!$J223)/30)+($H223*'Base Data'!Q223)</f>
        <v>0</v>
      </c>
      <c r="R223" s="31">
        <f>'LCR Weights'!$N223*($G223*('Base Data'!$I223+'Base Data'!$J223)/30)+($H223*'Base Data'!R223)</f>
        <v>0</v>
      </c>
      <c r="S223" s="31">
        <f>'LCR Weights'!$N223*($G223*('Base Data'!$I223+'Base Data'!$J223)/30)+($H223*'Base Data'!S223)</f>
        <v>0</v>
      </c>
      <c r="T223" s="31">
        <f>'LCR Weights'!$N223*($G223*('Base Data'!$I223+'Base Data'!$J223)/30)+($H223*'Base Data'!T223)</f>
        <v>0</v>
      </c>
      <c r="U223" s="31">
        <f>'LCR Weights'!$N223*($G223*('Base Data'!$I223+'Base Data'!$J223)/30)+($H223*'Base Data'!U223)</f>
        <v>0</v>
      </c>
      <c r="V223" s="31">
        <f>'LCR Weights'!$N223*($G223*('Base Data'!$I223+'Base Data'!$J223)/30)+($H223*'Base Data'!V223)</f>
        <v>0</v>
      </c>
      <c r="W223" s="31">
        <f>'LCR Weights'!$N223*($G223*('Base Data'!$I223+'Base Data'!$J223)/30)+($H223*'Base Data'!W223)</f>
        <v>0</v>
      </c>
      <c r="X223" s="31">
        <f>'LCR Weights'!$N223*($G223*('Base Data'!$I223+'Base Data'!$J223)/30)+($H223*'Base Data'!X223)</f>
        <v>0</v>
      </c>
      <c r="Y223" s="31">
        <f>'LCR Weights'!$N223*($G223*('Base Data'!$I223+'Base Data'!$J223)/30)+($H223*'Base Data'!Y223)</f>
        <v>0</v>
      </c>
      <c r="Z223" s="31">
        <f>'LCR Weights'!$N223*($G223*('Base Data'!$I223+'Base Data'!$J223)/30)+($H223*'Base Data'!Z223)</f>
        <v>0</v>
      </c>
      <c r="AA223" s="31">
        <f>'LCR Weights'!$N223*($G223*('Base Data'!$I223+'Base Data'!$J223)/30)+($H223*'Base Data'!AA223)</f>
        <v>0</v>
      </c>
      <c r="AB223" s="31">
        <f>'LCR Weights'!$N223*($G223*('Base Data'!$I223+'Base Data'!$J223)/30)+($H223*'Base Data'!AB223)</f>
        <v>0</v>
      </c>
      <c r="AC223" s="31">
        <f>'LCR Weights'!$N223*($G223*('Base Data'!$I223+'Base Data'!$J223)/30)+($H223*'Base Data'!AC223)</f>
        <v>0</v>
      </c>
      <c r="AD223" s="31">
        <f>'LCR Weights'!$N223*($G223*('Base Data'!$I223+'Base Data'!$J223)/30)+($H223*'Base Data'!AD223)</f>
        <v>0</v>
      </c>
      <c r="AE223" s="31">
        <f>'LCR Weights'!$N223*($G223*('Base Data'!$I223+'Base Data'!$J223)/30)+($H223*'Base Data'!AE223)</f>
        <v>0</v>
      </c>
      <c r="AF223" s="31">
        <f>'LCR Weights'!$N223*($G223*('Base Data'!$I223+'Base Data'!$J223)/30)+($H223*'Base Data'!AF223)</f>
        <v>0</v>
      </c>
      <c r="AG223" s="31">
        <f>'LCR Weights'!$N223*($G223*('Base Data'!$I223+'Base Data'!$J223)/30)+($H223*'Base Data'!AG223)</f>
        <v>0</v>
      </c>
      <c r="AH223" s="31">
        <f>'LCR Weights'!$N223*($G223*('Base Data'!$I223+'Base Data'!$J223)/30)+($H223*'Base Data'!AH223)</f>
        <v>0</v>
      </c>
      <c r="AI223" s="31">
        <f>'LCR Weights'!$N223*($G223*('Base Data'!$I223+'Base Data'!$J223)/30)+($H223*'Base Data'!AI223)</f>
        <v>0</v>
      </c>
      <c r="AJ223" s="31">
        <f>'LCR Weights'!$N223*($G223*('Base Data'!$I223+'Base Data'!$J223)/30)+($H223*'Base Data'!AJ223)</f>
        <v>0</v>
      </c>
      <c r="AK223" s="31">
        <f>'LCR Weights'!$N223*($G223*('Base Data'!$I223+'Base Data'!$J223)/30)+($H223*'Base Data'!AK223)</f>
        <v>0</v>
      </c>
      <c r="AL223" s="31">
        <f>'LCR Weights'!$N223*($G223*('Base Data'!$I223+'Base Data'!$J223)/30)+($H223*'Base Data'!AL223)</f>
        <v>0</v>
      </c>
      <c r="AM223" s="31">
        <f>'LCR Weights'!$N223*($G223*('Base Data'!$I223+'Base Data'!$J223)/30)+($H223*'Base Data'!AM223)</f>
        <v>0</v>
      </c>
      <c r="AN223" s="31">
        <f>'LCR Weights'!$N223*($G223*('Base Data'!$I223+'Base Data'!$J223)/30)+($H223*'Base Data'!AN223)</f>
        <v>0</v>
      </c>
      <c r="AO223" s="99">
        <f>$H223*'Base Data'!AO223</f>
        <v>0</v>
      </c>
      <c r="AP223" s="99">
        <f>$H223*'Base Data'!AP223</f>
        <v>0</v>
      </c>
      <c r="AQ223" s="99">
        <f>$H223*'Base Data'!AQ223</f>
        <v>0</v>
      </c>
      <c r="AR223" s="99">
        <f>$H223*'Base Data'!AR223</f>
        <v>0</v>
      </c>
      <c r="AS223" s="99">
        <f>$H223*'Base Data'!AS223</f>
        <v>0</v>
      </c>
      <c r="AT223" s="99">
        <f>$H223*'Base Data'!AT223</f>
        <v>0</v>
      </c>
      <c r="AU223" s="99">
        <f>$H223*'Base Data'!AU223</f>
        <v>0</v>
      </c>
      <c r="AV223" s="99">
        <f>$H223*'Base Data'!AV223</f>
        <v>0</v>
      </c>
      <c r="AW223" s="99">
        <f>$H223*'Base Data'!AW223</f>
        <v>0</v>
      </c>
      <c r="AX223" s="99">
        <f>$H223*'Base Data'!AX223</f>
        <v>0</v>
      </c>
      <c r="AY223" s="99">
        <f>$H223*'Base Data'!AY223</f>
        <v>0</v>
      </c>
      <c r="AZ223" s="99">
        <f>$H223*'Base Data'!AZ223</f>
        <v>0</v>
      </c>
      <c r="BA223" s="99">
        <f>$H223*'Base Data'!BA223</f>
        <v>0</v>
      </c>
      <c r="BB223" s="99">
        <f>$H223*'Base Data'!BB223</f>
        <v>0</v>
      </c>
      <c r="BC223" s="99">
        <f>$H223*'Base Data'!BC223</f>
        <v>0</v>
      </c>
      <c r="BD223" s="99">
        <f>$H223*'Base Data'!BD223</f>
        <v>0</v>
      </c>
      <c r="BE223" s="99">
        <f>$H223*'Base Data'!BE223</f>
        <v>0</v>
      </c>
      <c r="BF223" s="99">
        <f>$H223*'Base Data'!BF223</f>
        <v>0</v>
      </c>
      <c r="BG223" s="99">
        <f>$H223*'Base Data'!BG223</f>
        <v>0</v>
      </c>
      <c r="BH223" s="99">
        <f>$H223*'Base Data'!BH223</f>
        <v>0</v>
      </c>
      <c r="BI223" s="99">
        <f>$H223*'Base Data'!BI223</f>
        <v>0</v>
      </c>
      <c r="BJ223" s="99">
        <f>$H223*'Base Data'!BJ223</f>
        <v>0</v>
      </c>
      <c r="BK223" s="99">
        <f>$H223*'Base Data'!BK223</f>
        <v>0</v>
      </c>
      <c r="BL223" s="99">
        <f>$H223*'Base Data'!BL223</f>
        <v>0</v>
      </c>
      <c r="BM223" s="99">
        <f>$H223*'Base Data'!BM223</f>
        <v>0</v>
      </c>
      <c r="BN223" s="99">
        <f>$H223*'Base Data'!BN223</f>
        <v>0</v>
      </c>
      <c r="BO223" s="99">
        <f>$H223*'Base Data'!BO223</f>
        <v>0</v>
      </c>
      <c r="BP223" s="99">
        <f>$H223*'Base Data'!BP223</f>
        <v>0</v>
      </c>
      <c r="BQ223" s="99">
        <f>$H223*'Base Data'!BQ223</f>
        <v>0</v>
      </c>
      <c r="BR223" s="99">
        <f>$H223*'Base Data'!BR223</f>
        <v>0</v>
      </c>
      <c r="BS223" s="99">
        <f>$H223*'Base Data'!BS223</f>
        <v>0</v>
      </c>
      <c r="BT223" s="99">
        <f>$H223*'Base Data'!BT223</f>
        <v>0</v>
      </c>
      <c r="BU223" s="99">
        <f>$H223*'Base Data'!BU223</f>
        <v>0</v>
      </c>
      <c r="BV223" s="99">
        <f>$H223*'Base Data'!BV223</f>
        <v>0</v>
      </c>
      <c r="BW223" s="99">
        <f>$H223*'Base Data'!BW223</f>
        <v>0</v>
      </c>
      <c r="BX223" s="99">
        <f>$H223*'Base Data'!BX223</f>
        <v>0</v>
      </c>
      <c r="BY223" s="99">
        <f>$H223*'Base Data'!BY223</f>
        <v>0</v>
      </c>
      <c r="BZ223" s="99">
        <f>$H223*'Base Data'!BZ223</f>
        <v>0</v>
      </c>
      <c r="CA223" s="99">
        <f>$H223*'Base Data'!CA223</f>
        <v>0</v>
      </c>
      <c r="CB223" s="99">
        <f>$H223*'Base Data'!CB223</f>
        <v>0</v>
      </c>
      <c r="CC223" s="99">
        <f>$H223*'Base Data'!CC223</f>
        <v>0</v>
      </c>
      <c r="CD223" s="99">
        <f>$H223*'Base Data'!CD223</f>
        <v>0</v>
      </c>
      <c r="CE223" s="99">
        <f>$H223*'Base Data'!CE223</f>
        <v>0</v>
      </c>
      <c r="CF223" s="99">
        <f>$H223*'Base Data'!CF223</f>
        <v>0</v>
      </c>
      <c r="CG223" s="99">
        <f>$H223*'Base Data'!CG223</f>
        <v>0</v>
      </c>
      <c r="CH223" s="99">
        <f>$H223*'Base Data'!CH223</f>
        <v>0</v>
      </c>
      <c r="CI223" s="99">
        <f>$H223*'Base Data'!CI223</f>
        <v>0</v>
      </c>
      <c r="CJ223" s="99">
        <f>$H223*'Base Data'!CJ223</f>
        <v>0</v>
      </c>
      <c r="CK223" s="99">
        <f>$H223*'Base Data'!CK223</f>
        <v>0</v>
      </c>
      <c r="CL223" s="99">
        <f>$H223*'Base Data'!CL223</f>
        <v>0</v>
      </c>
      <c r="CM223" s="99">
        <f>$H223*'Base Data'!CM223</f>
        <v>0</v>
      </c>
      <c r="CN223" s="99">
        <f>$H223*'Base Data'!CN223</f>
        <v>0</v>
      </c>
      <c r="CO223" s="99">
        <f>$H223*'Base Data'!CO223</f>
        <v>0</v>
      </c>
      <c r="CP223" s="99">
        <f>$H223*'Base Data'!CP223</f>
        <v>0</v>
      </c>
      <c r="CQ223" s="99">
        <f>$H223*'Base Data'!CQ223</f>
        <v>0</v>
      </c>
      <c r="CR223" s="99">
        <f>$H223*'Base Data'!CR223</f>
        <v>0</v>
      </c>
      <c r="CS223" s="99">
        <f>$H223*'Base Data'!CS223</f>
        <v>0</v>
      </c>
      <c r="CT223" s="99">
        <f>$H223*'Base Data'!CT223</f>
        <v>0</v>
      </c>
      <c r="CU223" s="99">
        <f>$H223*'Base Data'!CU223</f>
        <v>0</v>
      </c>
      <c r="CV223" s="99">
        <f>$H223*'Base Data'!CV223</f>
        <v>0</v>
      </c>
      <c r="CW223" s="99">
        <f>$H223*'Base Data'!CW223</f>
        <v>0</v>
      </c>
      <c r="CX223" s="99">
        <f>$H223*'Base Data'!CX223</f>
        <v>0</v>
      </c>
      <c r="CY223" s="99">
        <f>$H223*'Base Data'!CY223</f>
        <v>0</v>
      </c>
      <c r="CZ223" s="99">
        <f>$H223*'Base Data'!CZ223</f>
        <v>0</v>
      </c>
      <c r="DA223" s="99">
        <f>$H223*'Base Data'!DA223</f>
        <v>0</v>
      </c>
      <c r="DB223" s="99">
        <f>$H223*'Base Data'!DB223</f>
        <v>0</v>
      </c>
      <c r="DC223" s="99">
        <f>$H223*'Base Data'!DC223</f>
        <v>0</v>
      </c>
      <c r="DD223" s="99">
        <f>$H223*'Base Data'!DD223</f>
        <v>0</v>
      </c>
      <c r="DE223" s="99">
        <f>$H223*'Base Data'!DE223</f>
        <v>0</v>
      </c>
      <c r="DF223" s="99">
        <f>$H223*'Base Data'!DF223</f>
        <v>0</v>
      </c>
      <c r="DG223" s="99">
        <f>$H223*'Base Data'!DG223</f>
        <v>0</v>
      </c>
      <c r="DH223" s="99">
        <f>$H223*'Base Data'!DH223</f>
        <v>0</v>
      </c>
      <c r="DI223" s="99">
        <f>$H223*'Base Data'!DI223</f>
        <v>0</v>
      </c>
      <c r="DJ223" s="99">
        <f>$H223*'Base Data'!DJ223</f>
        <v>0</v>
      </c>
      <c r="DK223" s="99">
        <f>$H223*'Base Data'!DK223</f>
        <v>0</v>
      </c>
      <c r="DL223" s="100">
        <f>$H223*'Base Data'!DL223</f>
        <v>0</v>
      </c>
      <c r="DM223" s="804"/>
    </row>
    <row r="224" spans="1:117" s="801" customFormat="1" ht="19.899999999999999" customHeight="1">
      <c r="A224" s="207">
        <f>'LCR Weights'!N224</f>
        <v>1</v>
      </c>
      <c r="B224" s="207"/>
      <c r="C224" s="73"/>
      <c r="D224" s="115" t="s">
        <v>655</v>
      </c>
      <c r="E224" s="113" t="s">
        <v>843</v>
      </c>
      <c r="F224" s="275" t="s">
        <v>323</v>
      </c>
      <c r="G224" s="811">
        <f>'LCR Weights'!M224</f>
        <v>0.05</v>
      </c>
      <c r="H224" s="811">
        <f>IF(Metrics!$I$7="Reported weights",'LCR Weights'!H224,'LCR Weights'!K224)</f>
        <v>0.05</v>
      </c>
      <c r="I224" s="129"/>
      <c r="J224" s="758">
        <f>IF('LCR Weights'!$N224=0,1,0)*('Base Data'!J224+'Base Data'!I224)*G224</f>
        <v>0</v>
      </c>
      <c r="K224" s="31">
        <f>'LCR Weights'!$N224*($G224*('Base Data'!$I224+'Base Data'!$J224)/30)+($H224*'Base Data'!K224)</f>
        <v>0</v>
      </c>
      <c r="L224" s="31">
        <f>'LCR Weights'!$N224*($G224*('Base Data'!$I224+'Base Data'!$J224)/30)+($H224*'Base Data'!L224)</f>
        <v>0</v>
      </c>
      <c r="M224" s="31">
        <f>'LCR Weights'!$N224*($G224*('Base Data'!$I224+'Base Data'!$J224)/30)+($H224*'Base Data'!M224)</f>
        <v>0</v>
      </c>
      <c r="N224" s="31">
        <f>'LCR Weights'!$N224*($G224*('Base Data'!$I224+'Base Data'!$J224)/30)+($H224*'Base Data'!N224)</f>
        <v>0</v>
      </c>
      <c r="O224" s="31">
        <f>'LCR Weights'!$N224*($G224*('Base Data'!$I224+'Base Data'!$J224)/30)+($H224*'Base Data'!O224)</f>
        <v>0</v>
      </c>
      <c r="P224" s="31">
        <f>'LCR Weights'!$N224*($G224*('Base Data'!$I224+'Base Data'!$J224)/30)+($H224*'Base Data'!P224)</f>
        <v>0</v>
      </c>
      <c r="Q224" s="31">
        <f>'LCR Weights'!$N224*($G224*('Base Data'!$I224+'Base Data'!$J224)/30)+($H224*'Base Data'!Q224)</f>
        <v>0</v>
      </c>
      <c r="R224" s="31">
        <f>'LCR Weights'!$N224*($G224*('Base Data'!$I224+'Base Data'!$J224)/30)+($H224*'Base Data'!R224)</f>
        <v>0</v>
      </c>
      <c r="S224" s="31">
        <f>'LCR Weights'!$N224*($G224*('Base Data'!$I224+'Base Data'!$J224)/30)+($H224*'Base Data'!S224)</f>
        <v>0</v>
      </c>
      <c r="T224" s="31">
        <f>'LCR Weights'!$N224*($G224*('Base Data'!$I224+'Base Data'!$J224)/30)+($H224*'Base Data'!T224)</f>
        <v>0</v>
      </c>
      <c r="U224" s="31">
        <f>'LCR Weights'!$N224*($G224*('Base Data'!$I224+'Base Data'!$J224)/30)+($H224*'Base Data'!U224)</f>
        <v>0</v>
      </c>
      <c r="V224" s="31">
        <f>'LCR Weights'!$N224*($G224*('Base Data'!$I224+'Base Data'!$J224)/30)+($H224*'Base Data'!V224)</f>
        <v>0</v>
      </c>
      <c r="W224" s="31">
        <f>'LCR Weights'!$N224*($G224*('Base Data'!$I224+'Base Data'!$J224)/30)+($H224*'Base Data'!W224)</f>
        <v>0</v>
      </c>
      <c r="X224" s="31">
        <f>'LCR Weights'!$N224*($G224*('Base Data'!$I224+'Base Data'!$J224)/30)+($H224*'Base Data'!X224)</f>
        <v>0</v>
      </c>
      <c r="Y224" s="31">
        <f>'LCR Weights'!$N224*($G224*('Base Data'!$I224+'Base Data'!$J224)/30)+($H224*'Base Data'!Y224)</f>
        <v>0</v>
      </c>
      <c r="Z224" s="31">
        <f>'LCR Weights'!$N224*($G224*('Base Data'!$I224+'Base Data'!$J224)/30)+($H224*'Base Data'!Z224)</f>
        <v>0</v>
      </c>
      <c r="AA224" s="31">
        <f>'LCR Weights'!$N224*($G224*('Base Data'!$I224+'Base Data'!$J224)/30)+($H224*'Base Data'!AA224)</f>
        <v>0</v>
      </c>
      <c r="AB224" s="31">
        <f>'LCR Weights'!$N224*($G224*('Base Data'!$I224+'Base Data'!$J224)/30)+($H224*'Base Data'!AB224)</f>
        <v>0</v>
      </c>
      <c r="AC224" s="31">
        <f>'LCR Weights'!$N224*($G224*('Base Data'!$I224+'Base Data'!$J224)/30)+($H224*'Base Data'!AC224)</f>
        <v>0</v>
      </c>
      <c r="AD224" s="31">
        <f>'LCR Weights'!$N224*($G224*('Base Data'!$I224+'Base Data'!$J224)/30)+($H224*'Base Data'!AD224)</f>
        <v>0</v>
      </c>
      <c r="AE224" s="31">
        <f>'LCR Weights'!$N224*($G224*('Base Data'!$I224+'Base Data'!$J224)/30)+($H224*'Base Data'!AE224)</f>
        <v>0</v>
      </c>
      <c r="AF224" s="31">
        <f>'LCR Weights'!$N224*($G224*('Base Data'!$I224+'Base Data'!$J224)/30)+($H224*'Base Data'!AF224)</f>
        <v>0</v>
      </c>
      <c r="AG224" s="31">
        <f>'LCR Weights'!$N224*($G224*('Base Data'!$I224+'Base Data'!$J224)/30)+($H224*'Base Data'!AG224)</f>
        <v>0</v>
      </c>
      <c r="AH224" s="31">
        <f>'LCR Weights'!$N224*($G224*('Base Data'!$I224+'Base Data'!$J224)/30)+($H224*'Base Data'!AH224)</f>
        <v>0</v>
      </c>
      <c r="AI224" s="31">
        <f>'LCR Weights'!$N224*($G224*('Base Data'!$I224+'Base Data'!$J224)/30)+($H224*'Base Data'!AI224)</f>
        <v>0</v>
      </c>
      <c r="AJ224" s="31">
        <f>'LCR Weights'!$N224*($G224*('Base Data'!$I224+'Base Data'!$J224)/30)+($H224*'Base Data'!AJ224)</f>
        <v>0</v>
      </c>
      <c r="AK224" s="31">
        <f>'LCR Weights'!$N224*($G224*('Base Data'!$I224+'Base Data'!$J224)/30)+($H224*'Base Data'!AK224)</f>
        <v>0</v>
      </c>
      <c r="AL224" s="31">
        <f>'LCR Weights'!$N224*($G224*('Base Data'!$I224+'Base Data'!$J224)/30)+($H224*'Base Data'!AL224)</f>
        <v>0</v>
      </c>
      <c r="AM224" s="31">
        <f>'LCR Weights'!$N224*($G224*('Base Data'!$I224+'Base Data'!$J224)/30)+($H224*'Base Data'!AM224)</f>
        <v>0</v>
      </c>
      <c r="AN224" s="31">
        <f>'LCR Weights'!$N224*($G224*('Base Data'!$I224+'Base Data'!$J224)/30)+($H224*'Base Data'!AN224)</f>
        <v>0</v>
      </c>
      <c r="AO224" s="758"/>
      <c r="AP224" s="758"/>
      <c r="AQ224" s="758"/>
      <c r="AR224" s="758"/>
      <c r="AS224" s="758"/>
      <c r="AT224" s="758"/>
      <c r="AU224" s="758"/>
      <c r="AV224" s="758"/>
      <c r="AW224" s="758"/>
      <c r="AX224" s="758"/>
      <c r="AY224" s="758"/>
      <c r="AZ224" s="758"/>
      <c r="BA224" s="758"/>
      <c r="BB224" s="758"/>
      <c r="BC224" s="758"/>
      <c r="BD224" s="758"/>
      <c r="BE224" s="758"/>
      <c r="BF224" s="758"/>
      <c r="BG224" s="758"/>
      <c r="BH224" s="758"/>
      <c r="BI224" s="758"/>
      <c r="BJ224" s="758"/>
      <c r="BK224" s="758"/>
      <c r="BL224" s="758"/>
      <c r="BM224" s="758"/>
      <c r="BN224" s="758"/>
      <c r="BO224" s="758"/>
      <c r="BP224" s="758"/>
      <c r="BQ224" s="758"/>
      <c r="BR224" s="758"/>
      <c r="BS224" s="758"/>
      <c r="BT224" s="758"/>
      <c r="BU224" s="758"/>
      <c r="BV224" s="758"/>
      <c r="BW224" s="758"/>
      <c r="BX224" s="758"/>
      <c r="BY224" s="758"/>
      <c r="BZ224" s="758"/>
      <c r="CA224" s="758"/>
      <c r="CB224" s="758"/>
      <c r="CC224" s="758"/>
      <c r="CD224" s="758"/>
      <c r="CE224" s="758"/>
      <c r="CF224" s="758"/>
      <c r="CG224" s="758"/>
      <c r="CH224" s="758"/>
      <c r="CI224" s="758"/>
      <c r="CJ224" s="758"/>
      <c r="CK224" s="758"/>
      <c r="CL224" s="758"/>
      <c r="CM224" s="758"/>
      <c r="CN224" s="758"/>
      <c r="CO224" s="758"/>
      <c r="CP224" s="758"/>
      <c r="CQ224" s="758"/>
      <c r="CR224" s="758"/>
      <c r="CS224" s="758"/>
      <c r="CT224" s="758"/>
      <c r="CU224" s="758"/>
      <c r="CV224" s="758"/>
      <c r="CW224" s="758"/>
      <c r="CX224" s="758"/>
      <c r="CY224" s="758"/>
      <c r="CZ224" s="758"/>
      <c r="DA224" s="758"/>
      <c r="DB224" s="758"/>
      <c r="DC224" s="758"/>
      <c r="DD224" s="758"/>
      <c r="DE224" s="758"/>
      <c r="DF224" s="758"/>
      <c r="DG224" s="758"/>
      <c r="DH224" s="758"/>
      <c r="DI224" s="758"/>
      <c r="DJ224" s="758"/>
      <c r="DK224" s="758"/>
      <c r="DL224" s="519"/>
      <c r="DM224" s="804"/>
    </row>
    <row r="225" spans="1:117" s="801" customFormat="1">
      <c r="A225" s="207">
        <f>'LCR Weights'!N225</f>
        <v>0</v>
      </c>
      <c r="B225" s="207"/>
      <c r="C225" s="73"/>
      <c r="D225" s="111" t="s">
        <v>694</v>
      </c>
      <c r="E225" s="118" t="s">
        <v>695</v>
      </c>
      <c r="F225" s="277" t="s">
        <v>324</v>
      </c>
      <c r="G225" s="810"/>
      <c r="H225" s="810"/>
      <c r="I225" s="129"/>
      <c r="J225" s="758">
        <f>SUM(J226:J233)</f>
        <v>0</v>
      </c>
      <c r="K225" s="758">
        <f>SUM(K226:K233)</f>
        <v>0</v>
      </c>
      <c r="L225" s="758">
        <f t="shared" ref="L225:BV225" si="509">SUM(L226:L233)</f>
        <v>0</v>
      </c>
      <c r="M225" s="758">
        <f>SUM(M226:M233)</f>
        <v>0</v>
      </c>
      <c r="N225" s="758">
        <f t="shared" si="509"/>
        <v>0</v>
      </c>
      <c r="O225" s="758">
        <f t="shared" si="509"/>
        <v>0</v>
      </c>
      <c r="P225" s="758">
        <f t="shared" si="509"/>
        <v>0</v>
      </c>
      <c r="Q225" s="758">
        <f t="shared" si="509"/>
        <v>0</v>
      </c>
      <c r="R225" s="758">
        <f t="shared" si="509"/>
        <v>0</v>
      </c>
      <c r="S225" s="758">
        <f t="shared" si="509"/>
        <v>0</v>
      </c>
      <c r="T225" s="758">
        <f t="shared" si="509"/>
        <v>0</v>
      </c>
      <c r="U225" s="758">
        <f t="shared" si="509"/>
        <v>0</v>
      </c>
      <c r="V225" s="758">
        <f t="shared" si="509"/>
        <v>0</v>
      </c>
      <c r="W225" s="758">
        <f t="shared" si="509"/>
        <v>0</v>
      </c>
      <c r="X225" s="758">
        <f t="shared" si="509"/>
        <v>0</v>
      </c>
      <c r="Y225" s="758">
        <f t="shared" si="509"/>
        <v>0</v>
      </c>
      <c r="Z225" s="758">
        <f t="shared" si="509"/>
        <v>0</v>
      </c>
      <c r="AA225" s="758">
        <f t="shared" si="509"/>
        <v>0</v>
      </c>
      <c r="AB225" s="758">
        <f t="shared" si="509"/>
        <v>0</v>
      </c>
      <c r="AC225" s="758">
        <f t="shared" si="509"/>
        <v>0</v>
      </c>
      <c r="AD225" s="758">
        <f t="shared" si="509"/>
        <v>0</v>
      </c>
      <c r="AE225" s="758">
        <f t="shared" si="509"/>
        <v>0</v>
      </c>
      <c r="AF225" s="758">
        <f t="shared" si="509"/>
        <v>0</v>
      </c>
      <c r="AG225" s="758">
        <f t="shared" si="509"/>
        <v>0</v>
      </c>
      <c r="AH225" s="758">
        <f t="shared" si="509"/>
        <v>0</v>
      </c>
      <c r="AI225" s="758">
        <f t="shared" si="509"/>
        <v>0</v>
      </c>
      <c r="AJ225" s="758">
        <f t="shared" si="509"/>
        <v>0</v>
      </c>
      <c r="AK225" s="758">
        <f t="shared" si="509"/>
        <v>0</v>
      </c>
      <c r="AL225" s="758">
        <f t="shared" si="509"/>
        <v>0</v>
      </c>
      <c r="AM225" s="758">
        <f t="shared" si="509"/>
        <v>0</v>
      </c>
      <c r="AN225" s="758">
        <f t="shared" si="509"/>
        <v>0</v>
      </c>
      <c r="AO225" s="758">
        <f t="shared" si="509"/>
        <v>0</v>
      </c>
      <c r="AP225" s="758">
        <f t="shared" si="509"/>
        <v>0</v>
      </c>
      <c r="AQ225" s="758">
        <f t="shared" si="509"/>
        <v>0</v>
      </c>
      <c r="AR225" s="758">
        <f t="shared" si="509"/>
        <v>0</v>
      </c>
      <c r="AS225" s="758">
        <f t="shared" si="509"/>
        <v>0</v>
      </c>
      <c r="AT225" s="758">
        <f t="shared" si="509"/>
        <v>0</v>
      </c>
      <c r="AU225" s="758">
        <f t="shared" si="509"/>
        <v>0</v>
      </c>
      <c r="AV225" s="758">
        <f t="shared" si="509"/>
        <v>0</v>
      </c>
      <c r="AW225" s="758">
        <f t="shared" si="509"/>
        <v>0</v>
      </c>
      <c r="AX225" s="758">
        <f t="shared" si="509"/>
        <v>0</v>
      </c>
      <c r="AY225" s="758">
        <f t="shared" si="509"/>
        <v>0</v>
      </c>
      <c r="AZ225" s="758">
        <f t="shared" si="509"/>
        <v>0</v>
      </c>
      <c r="BA225" s="758">
        <f t="shared" si="509"/>
        <v>0</v>
      </c>
      <c r="BB225" s="758">
        <f t="shared" si="509"/>
        <v>0</v>
      </c>
      <c r="BC225" s="758">
        <f t="shared" si="509"/>
        <v>0</v>
      </c>
      <c r="BD225" s="758">
        <f t="shared" si="509"/>
        <v>0</v>
      </c>
      <c r="BE225" s="758">
        <f t="shared" si="509"/>
        <v>0</v>
      </c>
      <c r="BF225" s="758">
        <f t="shared" si="509"/>
        <v>0</v>
      </c>
      <c r="BG225" s="758">
        <f t="shared" si="509"/>
        <v>0</v>
      </c>
      <c r="BH225" s="758">
        <f t="shared" si="509"/>
        <v>0</v>
      </c>
      <c r="BI225" s="758">
        <f t="shared" si="509"/>
        <v>0</v>
      </c>
      <c r="BJ225" s="758">
        <f t="shared" si="509"/>
        <v>0</v>
      </c>
      <c r="BK225" s="758">
        <f t="shared" si="509"/>
        <v>0</v>
      </c>
      <c r="BL225" s="758">
        <f t="shared" si="509"/>
        <v>0</v>
      </c>
      <c r="BM225" s="758">
        <f t="shared" si="509"/>
        <v>0</v>
      </c>
      <c r="BN225" s="758">
        <f t="shared" si="509"/>
        <v>0</v>
      </c>
      <c r="BO225" s="758">
        <f t="shared" si="509"/>
        <v>0</v>
      </c>
      <c r="BP225" s="758">
        <f t="shared" si="509"/>
        <v>0</v>
      </c>
      <c r="BQ225" s="758">
        <f t="shared" si="509"/>
        <v>0</v>
      </c>
      <c r="BR225" s="758">
        <f t="shared" si="509"/>
        <v>0</v>
      </c>
      <c r="BS225" s="758">
        <f t="shared" si="509"/>
        <v>0</v>
      </c>
      <c r="BT225" s="758">
        <f t="shared" si="509"/>
        <v>0</v>
      </c>
      <c r="BU225" s="758">
        <f t="shared" si="509"/>
        <v>0</v>
      </c>
      <c r="BV225" s="758">
        <f t="shared" si="509"/>
        <v>0</v>
      </c>
      <c r="BW225" s="758">
        <f t="shared" ref="BW225:DL225" si="510">SUM(BW226:BW233)</f>
        <v>0</v>
      </c>
      <c r="BX225" s="758">
        <f t="shared" si="510"/>
        <v>0</v>
      </c>
      <c r="BY225" s="758">
        <f t="shared" si="510"/>
        <v>0</v>
      </c>
      <c r="BZ225" s="758">
        <f t="shared" si="510"/>
        <v>0</v>
      </c>
      <c r="CA225" s="758">
        <f t="shared" si="510"/>
        <v>0</v>
      </c>
      <c r="CB225" s="758">
        <f t="shared" si="510"/>
        <v>0</v>
      </c>
      <c r="CC225" s="758">
        <f t="shared" si="510"/>
        <v>0</v>
      </c>
      <c r="CD225" s="758">
        <f t="shared" si="510"/>
        <v>0</v>
      </c>
      <c r="CE225" s="758">
        <f t="shared" si="510"/>
        <v>0</v>
      </c>
      <c r="CF225" s="758">
        <f t="shared" si="510"/>
        <v>0</v>
      </c>
      <c r="CG225" s="758">
        <f t="shared" si="510"/>
        <v>0</v>
      </c>
      <c r="CH225" s="758">
        <f t="shared" si="510"/>
        <v>0</v>
      </c>
      <c r="CI225" s="758">
        <f t="shared" si="510"/>
        <v>0</v>
      </c>
      <c r="CJ225" s="758">
        <f t="shared" si="510"/>
        <v>0</v>
      </c>
      <c r="CK225" s="758">
        <f t="shared" si="510"/>
        <v>0</v>
      </c>
      <c r="CL225" s="758">
        <f t="shared" si="510"/>
        <v>0</v>
      </c>
      <c r="CM225" s="758">
        <f t="shared" si="510"/>
        <v>0</v>
      </c>
      <c r="CN225" s="758">
        <f t="shared" si="510"/>
        <v>0</v>
      </c>
      <c r="CO225" s="758">
        <f t="shared" si="510"/>
        <v>0</v>
      </c>
      <c r="CP225" s="758">
        <f t="shared" si="510"/>
        <v>0</v>
      </c>
      <c r="CQ225" s="758">
        <f t="shared" si="510"/>
        <v>0</v>
      </c>
      <c r="CR225" s="758">
        <f t="shared" si="510"/>
        <v>0</v>
      </c>
      <c r="CS225" s="758">
        <f t="shared" si="510"/>
        <v>0</v>
      </c>
      <c r="CT225" s="758">
        <f t="shared" si="510"/>
        <v>0</v>
      </c>
      <c r="CU225" s="758">
        <f t="shared" si="510"/>
        <v>0</v>
      </c>
      <c r="CV225" s="758">
        <f t="shared" si="510"/>
        <v>0</v>
      </c>
      <c r="CW225" s="758">
        <f t="shared" si="510"/>
        <v>0</v>
      </c>
      <c r="CX225" s="758">
        <f t="shared" si="510"/>
        <v>0</v>
      </c>
      <c r="CY225" s="758">
        <f t="shared" si="510"/>
        <v>0</v>
      </c>
      <c r="CZ225" s="758">
        <f t="shared" si="510"/>
        <v>0</v>
      </c>
      <c r="DA225" s="758">
        <f t="shared" si="510"/>
        <v>0</v>
      </c>
      <c r="DB225" s="758">
        <f t="shared" si="510"/>
        <v>0</v>
      </c>
      <c r="DC225" s="758">
        <f t="shared" si="510"/>
        <v>0</v>
      </c>
      <c r="DD225" s="758">
        <f t="shared" si="510"/>
        <v>0</v>
      </c>
      <c r="DE225" s="758">
        <f t="shared" si="510"/>
        <v>0</v>
      </c>
      <c r="DF225" s="758">
        <f t="shared" si="510"/>
        <v>0</v>
      </c>
      <c r="DG225" s="758">
        <f t="shared" si="510"/>
        <v>0</v>
      </c>
      <c r="DH225" s="758">
        <f t="shared" si="510"/>
        <v>0</v>
      </c>
      <c r="DI225" s="758">
        <f t="shared" si="510"/>
        <v>0</v>
      </c>
      <c r="DJ225" s="758">
        <f t="shared" si="510"/>
        <v>0</v>
      </c>
      <c r="DK225" s="758">
        <f t="shared" si="510"/>
        <v>0</v>
      </c>
      <c r="DL225" s="519">
        <f t="shared" si="510"/>
        <v>0</v>
      </c>
      <c r="DM225" s="804"/>
    </row>
    <row r="226" spans="1:117" s="801" customFormat="1" ht="19.5" customHeight="1">
      <c r="A226" s="207">
        <f>'LCR Weights'!N226</f>
        <v>0</v>
      </c>
      <c r="B226" s="207"/>
      <c r="C226" s="73"/>
      <c r="D226" s="111" t="s">
        <v>656</v>
      </c>
      <c r="E226" s="120" t="s">
        <v>844</v>
      </c>
      <c r="F226" s="278" t="s">
        <v>658</v>
      </c>
      <c r="G226" s="811">
        <f>'LCR Weights'!M226</f>
        <v>1</v>
      </c>
      <c r="H226" s="811">
        <f>IF(Metrics!$I$7="Reported weights",'LCR Weights'!H226,'LCR Weights'!K226)</f>
        <v>1</v>
      </c>
      <c r="I226" s="129"/>
      <c r="J226" s="758">
        <f>IF('LCR Weights'!$N226=0,1,0)*('Base Data'!J226+'Base Data'!I226)*G226</f>
        <v>0</v>
      </c>
      <c r="K226" s="31">
        <f>'LCR Weights'!$N226*($G226*('Base Data'!$I226+'Base Data'!$J226)/30)+($H226*'Base Data'!K226)</f>
        <v>0</v>
      </c>
      <c r="L226" s="31">
        <f>'LCR Weights'!$N226*($G226*('Base Data'!$I226+'Base Data'!$J226)/30)+($H226*'Base Data'!L226)</f>
        <v>0</v>
      </c>
      <c r="M226" s="31">
        <f>'LCR Weights'!$N226*($G226*('Base Data'!$I226+'Base Data'!$J226)/30)+($H226*'Base Data'!M226)</f>
        <v>0</v>
      </c>
      <c r="N226" s="31">
        <f>'LCR Weights'!$N226*($G226*('Base Data'!$I226+'Base Data'!$J226)/30)+($H226*'Base Data'!N226)</f>
        <v>0</v>
      </c>
      <c r="O226" s="31">
        <f>'LCR Weights'!$N226*($G226*('Base Data'!$I226+'Base Data'!$J226)/30)+($H226*'Base Data'!O226)</f>
        <v>0</v>
      </c>
      <c r="P226" s="31">
        <f>'LCR Weights'!$N226*($G226*('Base Data'!$I226+'Base Data'!$J226)/30)+($H226*'Base Data'!P226)</f>
        <v>0</v>
      </c>
      <c r="Q226" s="31">
        <f>'LCR Weights'!$N226*($G226*('Base Data'!$I226+'Base Data'!$J226)/30)+($H226*'Base Data'!Q226)</f>
        <v>0</v>
      </c>
      <c r="R226" s="31">
        <f>'LCR Weights'!$N226*($G226*('Base Data'!$I226+'Base Data'!$J226)/30)+($H226*'Base Data'!R226)</f>
        <v>0</v>
      </c>
      <c r="S226" s="31">
        <f>'LCR Weights'!$N226*($G226*('Base Data'!$I226+'Base Data'!$J226)/30)+($H226*'Base Data'!S226)</f>
        <v>0</v>
      </c>
      <c r="T226" s="31">
        <f>'LCR Weights'!$N226*($G226*('Base Data'!$I226+'Base Data'!$J226)/30)+($H226*'Base Data'!T226)</f>
        <v>0</v>
      </c>
      <c r="U226" s="31">
        <f>'LCR Weights'!$N226*($G226*('Base Data'!$I226+'Base Data'!$J226)/30)+($H226*'Base Data'!U226)</f>
        <v>0</v>
      </c>
      <c r="V226" s="31">
        <f>'LCR Weights'!$N226*($G226*('Base Data'!$I226+'Base Data'!$J226)/30)+($H226*'Base Data'!V226)</f>
        <v>0</v>
      </c>
      <c r="W226" s="31">
        <f>'LCR Weights'!$N226*($G226*('Base Data'!$I226+'Base Data'!$J226)/30)+($H226*'Base Data'!W226)</f>
        <v>0</v>
      </c>
      <c r="X226" s="31">
        <f>'LCR Weights'!$N226*($G226*('Base Data'!$I226+'Base Data'!$J226)/30)+($H226*'Base Data'!X226)</f>
        <v>0</v>
      </c>
      <c r="Y226" s="31">
        <f>'LCR Weights'!$N226*($G226*('Base Data'!$I226+'Base Data'!$J226)/30)+($H226*'Base Data'!Y226)</f>
        <v>0</v>
      </c>
      <c r="Z226" s="31">
        <f>'LCR Weights'!$N226*($G226*('Base Data'!$I226+'Base Data'!$J226)/30)+($H226*'Base Data'!Z226)</f>
        <v>0</v>
      </c>
      <c r="AA226" s="31">
        <f>'LCR Weights'!$N226*($G226*('Base Data'!$I226+'Base Data'!$J226)/30)+($H226*'Base Data'!AA226)</f>
        <v>0</v>
      </c>
      <c r="AB226" s="31">
        <f>'LCR Weights'!$N226*($G226*('Base Data'!$I226+'Base Data'!$J226)/30)+($H226*'Base Data'!AB226)</f>
        <v>0</v>
      </c>
      <c r="AC226" s="31">
        <f>'LCR Weights'!$N226*($G226*('Base Data'!$I226+'Base Data'!$J226)/30)+($H226*'Base Data'!AC226)</f>
        <v>0</v>
      </c>
      <c r="AD226" s="31">
        <f>'LCR Weights'!$N226*($G226*('Base Data'!$I226+'Base Data'!$J226)/30)+($H226*'Base Data'!AD226)</f>
        <v>0</v>
      </c>
      <c r="AE226" s="31">
        <f>'LCR Weights'!$N226*($G226*('Base Data'!$I226+'Base Data'!$J226)/30)+($H226*'Base Data'!AE226)</f>
        <v>0</v>
      </c>
      <c r="AF226" s="31">
        <f>'LCR Weights'!$N226*($G226*('Base Data'!$I226+'Base Data'!$J226)/30)+($H226*'Base Data'!AF226)</f>
        <v>0</v>
      </c>
      <c r="AG226" s="31">
        <f>'LCR Weights'!$N226*($G226*('Base Data'!$I226+'Base Data'!$J226)/30)+($H226*'Base Data'!AG226)</f>
        <v>0</v>
      </c>
      <c r="AH226" s="31">
        <f>'LCR Weights'!$N226*($G226*('Base Data'!$I226+'Base Data'!$J226)/30)+($H226*'Base Data'!AH226)</f>
        <v>0</v>
      </c>
      <c r="AI226" s="31">
        <f>'LCR Weights'!$N226*($G226*('Base Data'!$I226+'Base Data'!$J226)/30)+($H226*'Base Data'!AI226)</f>
        <v>0</v>
      </c>
      <c r="AJ226" s="31">
        <f>'LCR Weights'!$N226*($G226*('Base Data'!$I226+'Base Data'!$J226)/30)+($H226*'Base Data'!AJ226)</f>
        <v>0</v>
      </c>
      <c r="AK226" s="31">
        <f>'LCR Weights'!$N226*($G226*('Base Data'!$I226+'Base Data'!$J226)/30)+($H226*'Base Data'!AK226)</f>
        <v>0</v>
      </c>
      <c r="AL226" s="31">
        <f>'LCR Weights'!$N226*($G226*('Base Data'!$I226+'Base Data'!$J226)/30)+($H226*'Base Data'!AL226)</f>
        <v>0</v>
      </c>
      <c r="AM226" s="31">
        <f>'LCR Weights'!$N226*($G226*('Base Data'!$I226+'Base Data'!$J226)/30)+($H226*'Base Data'!AM226)</f>
        <v>0</v>
      </c>
      <c r="AN226" s="31">
        <f>'LCR Weights'!$N226*($G226*('Base Data'!$I226+'Base Data'!$J226)/30)+($H226*'Base Data'!AN226)</f>
        <v>0</v>
      </c>
      <c r="AO226" s="758">
        <f>$H226*'Base Data'!AO226</f>
        <v>0</v>
      </c>
      <c r="AP226" s="758">
        <f>$H226*'Base Data'!AP226</f>
        <v>0</v>
      </c>
      <c r="AQ226" s="758">
        <f>$H226*'Base Data'!AQ226</f>
        <v>0</v>
      </c>
      <c r="AR226" s="758">
        <f>$H226*'Base Data'!AR226</f>
        <v>0</v>
      </c>
      <c r="AS226" s="758">
        <f>$H226*'Base Data'!AS226</f>
        <v>0</v>
      </c>
      <c r="AT226" s="758">
        <f>$H226*'Base Data'!AT226</f>
        <v>0</v>
      </c>
      <c r="AU226" s="758">
        <f>$H226*'Base Data'!AU226</f>
        <v>0</v>
      </c>
      <c r="AV226" s="758">
        <f>$H226*'Base Data'!AV226</f>
        <v>0</v>
      </c>
      <c r="AW226" s="758">
        <f>$H226*'Base Data'!AW226</f>
        <v>0</v>
      </c>
      <c r="AX226" s="758">
        <f>$H226*'Base Data'!AX226</f>
        <v>0</v>
      </c>
      <c r="AY226" s="758">
        <f>$H226*'Base Data'!AY226</f>
        <v>0</v>
      </c>
      <c r="AZ226" s="758">
        <f>$H226*'Base Data'!AZ226</f>
        <v>0</v>
      </c>
      <c r="BA226" s="758">
        <f>$H226*'Base Data'!BA226</f>
        <v>0</v>
      </c>
      <c r="BB226" s="758">
        <f>$H226*'Base Data'!BB226</f>
        <v>0</v>
      </c>
      <c r="BC226" s="758">
        <f>$H226*'Base Data'!BC226</f>
        <v>0</v>
      </c>
      <c r="BD226" s="758">
        <f>$H226*'Base Data'!BD226</f>
        <v>0</v>
      </c>
      <c r="BE226" s="758">
        <f>$H226*'Base Data'!BE226</f>
        <v>0</v>
      </c>
      <c r="BF226" s="758">
        <f>$H226*'Base Data'!BF226</f>
        <v>0</v>
      </c>
      <c r="BG226" s="758">
        <f>$H226*'Base Data'!BG226</f>
        <v>0</v>
      </c>
      <c r="BH226" s="758">
        <f>$H226*'Base Data'!BH226</f>
        <v>0</v>
      </c>
      <c r="BI226" s="758">
        <f>$H226*'Base Data'!BI226</f>
        <v>0</v>
      </c>
      <c r="BJ226" s="758">
        <f>$H226*'Base Data'!BJ226</f>
        <v>0</v>
      </c>
      <c r="BK226" s="758">
        <f>$H226*'Base Data'!BK226</f>
        <v>0</v>
      </c>
      <c r="BL226" s="758">
        <f>$H226*'Base Data'!BL226</f>
        <v>0</v>
      </c>
      <c r="BM226" s="758">
        <f>$H226*'Base Data'!BM226</f>
        <v>0</v>
      </c>
      <c r="BN226" s="758">
        <f>$H226*'Base Data'!BN226</f>
        <v>0</v>
      </c>
      <c r="BO226" s="758">
        <f>$H226*'Base Data'!BO226</f>
        <v>0</v>
      </c>
      <c r="BP226" s="758">
        <f>$H226*'Base Data'!BP226</f>
        <v>0</v>
      </c>
      <c r="BQ226" s="758">
        <f>$H226*'Base Data'!BQ226</f>
        <v>0</v>
      </c>
      <c r="BR226" s="758">
        <f>$H226*'Base Data'!BR226</f>
        <v>0</v>
      </c>
      <c r="BS226" s="758">
        <f>$H226*'Base Data'!BS226</f>
        <v>0</v>
      </c>
      <c r="BT226" s="758">
        <f>$H226*'Base Data'!BT226</f>
        <v>0</v>
      </c>
      <c r="BU226" s="758">
        <f>$H226*'Base Data'!BU226</f>
        <v>0</v>
      </c>
      <c r="BV226" s="758">
        <f>$H226*'Base Data'!BV226</f>
        <v>0</v>
      </c>
      <c r="BW226" s="758">
        <f>$H226*'Base Data'!BW226</f>
        <v>0</v>
      </c>
      <c r="BX226" s="758">
        <f>$H226*'Base Data'!BX226</f>
        <v>0</v>
      </c>
      <c r="BY226" s="758">
        <f>$H226*'Base Data'!BY226</f>
        <v>0</v>
      </c>
      <c r="BZ226" s="758">
        <f>$H226*'Base Data'!BZ226</f>
        <v>0</v>
      </c>
      <c r="CA226" s="758">
        <f>$H226*'Base Data'!CA226</f>
        <v>0</v>
      </c>
      <c r="CB226" s="758">
        <f>$H226*'Base Data'!CB226</f>
        <v>0</v>
      </c>
      <c r="CC226" s="758">
        <f>$H226*'Base Data'!CC226</f>
        <v>0</v>
      </c>
      <c r="CD226" s="758">
        <f>$H226*'Base Data'!CD226</f>
        <v>0</v>
      </c>
      <c r="CE226" s="758">
        <f>$H226*'Base Data'!CE226</f>
        <v>0</v>
      </c>
      <c r="CF226" s="758">
        <f>$H226*'Base Data'!CF226</f>
        <v>0</v>
      </c>
      <c r="CG226" s="758">
        <f>$H226*'Base Data'!CG226</f>
        <v>0</v>
      </c>
      <c r="CH226" s="758">
        <f>$H226*'Base Data'!CH226</f>
        <v>0</v>
      </c>
      <c r="CI226" s="758">
        <f>$H226*'Base Data'!CI226</f>
        <v>0</v>
      </c>
      <c r="CJ226" s="758">
        <f>$H226*'Base Data'!CJ226</f>
        <v>0</v>
      </c>
      <c r="CK226" s="758">
        <f>$H226*'Base Data'!CK226</f>
        <v>0</v>
      </c>
      <c r="CL226" s="758">
        <f>$H226*'Base Data'!CL226</f>
        <v>0</v>
      </c>
      <c r="CM226" s="758">
        <f>$H226*'Base Data'!CM226</f>
        <v>0</v>
      </c>
      <c r="CN226" s="758">
        <f>$H226*'Base Data'!CN226</f>
        <v>0</v>
      </c>
      <c r="CO226" s="758">
        <f>$H226*'Base Data'!CO226</f>
        <v>0</v>
      </c>
      <c r="CP226" s="758">
        <f>$H226*'Base Data'!CP226</f>
        <v>0</v>
      </c>
      <c r="CQ226" s="758">
        <f>$H226*'Base Data'!CQ226</f>
        <v>0</v>
      </c>
      <c r="CR226" s="758">
        <f>$H226*'Base Data'!CR226</f>
        <v>0</v>
      </c>
      <c r="CS226" s="758">
        <f>$H226*'Base Data'!CS226</f>
        <v>0</v>
      </c>
      <c r="CT226" s="758">
        <f>$H226*'Base Data'!CT226</f>
        <v>0</v>
      </c>
      <c r="CU226" s="758">
        <f>$H226*'Base Data'!CU226</f>
        <v>0</v>
      </c>
      <c r="CV226" s="758">
        <f>$H226*'Base Data'!CV226</f>
        <v>0</v>
      </c>
      <c r="CW226" s="758">
        <f>$H226*'Base Data'!CW226</f>
        <v>0</v>
      </c>
      <c r="CX226" s="758">
        <f>$H226*'Base Data'!CX226</f>
        <v>0</v>
      </c>
      <c r="CY226" s="758">
        <f>$H226*'Base Data'!CY226</f>
        <v>0</v>
      </c>
      <c r="CZ226" s="758">
        <f>$H226*'Base Data'!CZ226</f>
        <v>0</v>
      </c>
      <c r="DA226" s="758">
        <f>$H226*'Base Data'!DA226</f>
        <v>0</v>
      </c>
      <c r="DB226" s="758">
        <f>$H226*'Base Data'!DB226</f>
        <v>0</v>
      </c>
      <c r="DC226" s="758">
        <f>$H226*'Base Data'!DC226</f>
        <v>0</v>
      </c>
      <c r="DD226" s="758">
        <f>$H226*'Base Data'!DD226</f>
        <v>0</v>
      </c>
      <c r="DE226" s="758">
        <f>$H226*'Base Data'!DE226</f>
        <v>0</v>
      </c>
      <c r="DF226" s="758">
        <f>$H226*'Base Data'!DF226</f>
        <v>0</v>
      </c>
      <c r="DG226" s="758">
        <f>$H226*'Base Data'!DG226</f>
        <v>0</v>
      </c>
      <c r="DH226" s="758">
        <f>$H226*'Base Data'!DH226</f>
        <v>0</v>
      </c>
      <c r="DI226" s="758">
        <f>$H226*'Base Data'!DI226</f>
        <v>0</v>
      </c>
      <c r="DJ226" s="758">
        <f>$H226*'Base Data'!DJ226</f>
        <v>0</v>
      </c>
      <c r="DK226" s="758">
        <f>$H226*'Base Data'!DK226</f>
        <v>0</v>
      </c>
      <c r="DL226" s="519">
        <f>$H226*'Base Data'!DL226</f>
        <v>0</v>
      </c>
      <c r="DM226" s="804"/>
    </row>
    <row r="227" spans="1:117" s="801" customFormat="1" ht="19.5" customHeight="1">
      <c r="A227" s="207">
        <f>'LCR Weights'!N227</f>
        <v>0</v>
      </c>
      <c r="B227" s="207"/>
      <c r="C227" s="73"/>
      <c r="D227" s="111" t="s">
        <v>657</v>
      </c>
      <c r="E227" s="120" t="s">
        <v>845</v>
      </c>
      <c r="F227" s="278" t="s">
        <v>660</v>
      </c>
      <c r="G227" s="811">
        <f>'LCR Weights'!M227</f>
        <v>1</v>
      </c>
      <c r="H227" s="811">
        <f>IF(Metrics!$I$7="Reported weights",'LCR Weights'!H227,'LCR Weights'!K227)</f>
        <v>1</v>
      </c>
      <c r="I227" s="129"/>
      <c r="J227" s="758">
        <f>IF('LCR Weights'!$N227=0,1,0)*('Base Data'!J227+'Base Data'!I227)*G227</f>
        <v>0</v>
      </c>
      <c r="K227" s="31">
        <f>'LCR Weights'!$N227*($G227*('Base Data'!$I227+'Base Data'!$J227)/30)+($H227*'Base Data'!K227)</f>
        <v>0</v>
      </c>
      <c r="L227" s="31">
        <f>'LCR Weights'!$N227*($G227*('Base Data'!$I227+'Base Data'!$J227)/30)+($H227*'Base Data'!L227)</f>
        <v>0</v>
      </c>
      <c r="M227" s="31">
        <f>'LCR Weights'!$N227*($G227*('Base Data'!$I227+'Base Data'!$J227)/30)+($H227*'Base Data'!M227)</f>
        <v>0</v>
      </c>
      <c r="N227" s="31">
        <f>'LCR Weights'!$N227*($G227*('Base Data'!$I227+'Base Data'!$J227)/30)+($H227*'Base Data'!N227)</f>
        <v>0</v>
      </c>
      <c r="O227" s="31">
        <f>'LCR Weights'!$N227*($G227*('Base Data'!$I227+'Base Data'!$J227)/30)+($H227*'Base Data'!O227)</f>
        <v>0</v>
      </c>
      <c r="P227" s="31">
        <f>'LCR Weights'!$N227*($G227*('Base Data'!$I227+'Base Data'!$J227)/30)+($H227*'Base Data'!P227)</f>
        <v>0</v>
      </c>
      <c r="Q227" s="31">
        <f>'LCR Weights'!$N227*($G227*('Base Data'!$I227+'Base Data'!$J227)/30)+($H227*'Base Data'!Q227)</f>
        <v>0</v>
      </c>
      <c r="R227" s="31">
        <f>'LCR Weights'!$N227*($G227*('Base Data'!$I227+'Base Data'!$J227)/30)+($H227*'Base Data'!R227)</f>
        <v>0</v>
      </c>
      <c r="S227" s="31">
        <f>'LCR Weights'!$N227*($G227*('Base Data'!$I227+'Base Data'!$J227)/30)+($H227*'Base Data'!S227)</f>
        <v>0</v>
      </c>
      <c r="T227" s="31">
        <f>'LCR Weights'!$N227*($G227*('Base Data'!$I227+'Base Data'!$J227)/30)+($H227*'Base Data'!T227)</f>
        <v>0</v>
      </c>
      <c r="U227" s="31">
        <f>'LCR Weights'!$N227*($G227*('Base Data'!$I227+'Base Data'!$J227)/30)+($H227*'Base Data'!U227)</f>
        <v>0</v>
      </c>
      <c r="V227" s="31">
        <f>'LCR Weights'!$N227*($G227*('Base Data'!$I227+'Base Data'!$J227)/30)+($H227*'Base Data'!V227)</f>
        <v>0</v>
      </c>
      <c r="W227" s="31">
        <f>'LCR Weights'!$N227*($G227*('Base Data'!$I227+'Base Data'!$J227)/30)+($H227*'Base Data'!W227)</f>
        <v>0</v>
      </c>
      <c r="X227" s="31">
        <f>'LCR Weights'!$N227*($G227*('Base Data'!$I227+'Base Data'!$J227)/30)+($H227*'Base Data'!X227)</f>
        <v>0</v>
      </c>
      <c r="Y227" s="31">
        <f>'LCR Weights'!$N227*($G227*('Base Data'!$I227+'Base Data'!$J227)/30)+($H227*'Base Data'!Y227)</f>
        <v>0</v>
      </c>
      <c r="Z227" s="31">
        <f>'LCR Weights'!$N227*($G227*('Base Data'!$I227+'Base Data'!$J227)/30)+($H227*'Base Data'!Z227)</f>
        <v>0</v>
      </c>
      <c r="AA227" s="31">
        <f>'LCR Weights'!$N227*($G227*('Base Data'!$I227+'Base Data'!$J227)/30)+($H227*'Base Data'!AA227)</f>
        <v>0</v>
      </c>
      <c r="AB227" s="31">
        <f>'LCR Weights'!$N227*($G227*('Base Data'!$I227+'Base Data'!$J227)/30)+($H227*'Base Data'!AB227)</f>
        <v>0</v>
      </c>
      <c r="AC227" s="31">
        <f>'LCR Weights'!$N227*($G227*('Base Data'!$I227+'Base Data'!$J227)/30)+($H227*'Base Data'!AC227)</f>
        <v>0</v>
      </c>
      <c r="AD227" s="31">
        <f>'LCR Weights'!$N227*($G227*('Base Data'!$I227+'Base Data'!$J227)/30)+($H227*'Base Data'!AD227)</f>
        <v>0</v>
      </c>
      <c r="AE227" s="31">
        <f>'LCR Weights'!$N227*($G227*('Base Data'!$I227+'Base Data'!$J227)/30)+($H227*'Base Data'!AE227)</f>
        <v>0</v>
      </c>
      <c r="AF227" s="31">
        <f>'LCR Weights'!$N227*($G227*('Base Data'!$I227+'Base Data'!$J227)/30)+($H227*'Base Data'!AF227)</f>
        <v>0</v>
      </c>
      <c r="AG227" s="31">
        <f>'LCR Weights'!$N227*($G227*('Base Data'!$I227+'Base Data'!$J227)/30)+($H227*'Base Data'!AG227)</f>
        <v>0</v>
      </c>
      <c r="AH227" s="31">
        <f>'LCR Weights'!$N227*($G227*('Base Data'!$I227+'Base Data'!$J227)/30)+($H227*'Base Data'!AH227)</f>
        <v>0</v>
      </c>
      <c r="AI227" s="31">
        <f>'LCR Weights'!$N227*($G227*('Base Data'!$I227+'Base Data'!$J227)/30)+($H227*'Base Data'!AI227)</f>
        <v>0</v>
      </c>
      <c r="AJ227" s="31">
        <f>'LCR Weights'!$N227*($G227*('Base Data'!$I227+'Base Data'!$J227)/30)+($H227*'Base Data'!AJ227)</f>
        <v>0</v>
      </c>
      <c r="AK227" s="31">
        <f>'LCR Weights'!$N227*($G227*('Base Data'!$I227+'Base Data'!$J227)/30)+($H227*'Base Data'!AK227)</f>
        <v>0</v>
      </c>
      <c r="AL227" s="31">
        <f>'LCR Weights'!$N227*($G227*('Base Data'!$I227+'Base Data'!$J227)/30)+($H227*'Base Data'!AL227)</f>
        <v>0</v>
      </c>
      <c r="AM227" s="31">
        <f>'LCR Weights'!$N227*($G227*('Base Data'!$I227+'Base Data'!$J227)/30)+($H227*'Base Data'!AM227)</f>
        <v>0</v>
      </c>
      <c r="AN227" s="31">
        <f>'LCR Weights'!$N227*($G227*('Base Data'!$I227+'Base Data'!$J227)/30)+($H227*'Base Data'!AN227)</f>
        <v>0</v>
      </c>
      <c r="AO227" s="758">
        <f>$H227*'Base Data'!AO227</f>
        <v>0</v>
      </c>
      <c r="AP227" s="758">
        <f>$H227*'Base Data'!AP227</f>
        <v>0</v>
      </c>
      <c r="AQ227" s="758">
        <f>$H227*'Base Data'!AQ227</f>
        <v>0</v>
      </c>
      <c r="AR227" s="758">
        <f>$H227*'Base Data'!AR227</f>
        <v>0</v>
      </c>
      <c r="AS227" s="758">
        <f>$H227*'Base Data'!AS227</f>
        <v>0</v>
      </c>
      <c r="AT227" s="758">
        <f>$H227*'Base Data'!AT227</f>
        <v>0</v>
      </c>
      <c r="AU227" s="758">
        <f>$H227*'Base Data'!AU227</f>
        <v>0</v>
      </c>
      <c r="AV227" s="758">
        <f>$H227*'Base Data'!AV227</f>
        <v>0</v>
      </c>
      <c r="AW227" s="758">
        <f>$H227*'Base Data'!AW227</f>
        <v>0</v>
      </c>
      <c r="AX227" s="758">
        <f>$H227*'Base Data'!AX227</f>
        <v>0</v>
      </c>
      <c r="AY227" s="758">
        <f>$H227*'Base Data'!AY227</f>
        <v>0</v>
      </c>
      <c r="AZ227" s="758">
        <f>$H227*'Base Data'!AZ227</f>
        <v>0</v>
      </c>
      <c r="BA227" s="758">
        <f>$H227*'Base Data'!BA227</f>
        <v>0</v>
      </c>
      <c r="BB227" s="758">
        <f>$H227*'Base Data'!BB227</f>
        <v>0</v>
      </c>
      <c r="BC227" s="758">
        <f>$H227*'Base Data'!BC227</f>
        <v>0</v>
      </c>
      <c r="BD227" s="758">
        <f>$H227*'Base Data'!BD227</f>
        <v>0</v>
      </c>
      <c r="BE227" s="758">
        <f>$H227*'Base Data'!BE227</f>
        <v>0</v>
      </c>
      <c r="BF227" s="758">
        <f>$H227*'Base Data'!BF227</f>
        <v>0</v>
      </c>
      <c r="BG227" s="758">
        <f>$H227*'Base Data'!BG227</f>
        <v>0</v>
      </c>
      <c r="BH227" s="758">
        <f>$H227*'Base Data'!BH227</f>
        <v>0</v>
      </c>
      <c r="BI227" s="758">
        <f>$H227*'Base Data'!BI227</f>
        <v>0</v>
      </c>
      <c r="BJ227" s="758">
        <f>$H227*'Base Data'!BJ227</f>
        <v>0</v>
      </c>
      <c r="BK227" s="758">
        <f>$H227*'Base Data'!BK227</f>
        <v>0</v>
      </c>
      <c r="BL227" s="758">
        <f>$H227*'Base Data'!BL227</f>
        <v>0</v>
      </c>
      <c r="BM227" s="758">
        <f>$H227*'Base Data'!BM227</f>
        <v>0</v>
      </c>
      <c r="BN227" s="758">
        <f>$H227*'Base Data'!BN227</f>
        <v>0</v>
      </c>
      <c r="BO227" s="758">
        <f>$H227*'Base Data'!BO227</f>
        <v>0</v>
      </c>
      <c r="BP227" s="758">
        <f>$H227*'Base Data'!BP227</f>
        <v>0</v>
      </c>
      <c r="BQ227" s="758">
        <f>$H227*'Base Data'!BQ227</f>
        <v>0</v>
      </c>
      <c r="BR227" s="758">
        <f>$H227*'Base Data'!BR227</f>
        <v>0</v>
      </c>
      <c r="BS227" s="758">
        <f>$H227*'Base Data'!BS227</f>
        <v>0</v>
      </c>
      <c r="BT227" s="758">
        <f>$H227*'Base Data'!BT227</f>
        <v>0</v>
      </c>
      <c r="BU227" s="758">
        <f>$H227*'Base Data'!BU227</f>
        <v>0</v>
      </c>
      <c r="BV227" s="758">
        <f>$H227*'Base Data'!BV227</f>
        <v>0</v>
      </c>
      <c r="BW227" s="758">
        <f>$H227*'Base Data'!BW227</f>
        <v>0</v>
      </c>
      <c r="BX227" s="758">
        <f>$H227*'Base Data'!BX227</f>
        <v>0</v>
      </c>
      <c r="BY227" s="758">
        <f>$H227*'Base Data'!BY227</f>
        <v>0</v>
      </c>
      <c r="BZ227" s="758">
        <f>$H227*'Base Data'!BZ227</f>
        <v>0</v>
      </c>
      <c r="CA227" s="758">
        <f>$H227*'Base Data'!CA227</f>
        <v>0</v>
      </c>
      <c r="CB227" s="758">
        <f>$H227*'Base Data'!CB227</f>
        <v>0</v>
      </c>
      <c r="CC227" s="758">
        <f>$H227*'Base Data'!CC227</f>
        <v>0</v>
      </c>
      <c r="CD227" s="758">
        <f>$H227*'Base Data'!CD227</f>
        <v>0</v>
      </c>
      <c r="CE227" s="758">
        <f>$H227*'Base Data'!CE227</f>
        <v>0</v>
      </c>
      <c r="CF227" s="758">
        <f>$H227*'Base Data'!CF227</f>
        <v>0</v>
      </c>
      <c r="CG227" s="758">
        <f>$H227*'Base Data'!CG227</f>
        <v>0</v>
      </c>
      <c r="CH227" s="758">
        <f>$H227*'Base Data'!CH227</f>
        <v>0</v>
      </c>
      <c r="CI227" s="758">
        <f>$H227*'Base Data'!CI227</f>
        <v>0</v>
      </c>
      <c r="CJ227" s="758">
        <f>$H227*'Base Data'!CJ227</f>
        <v>0</v>
      </c>
      <c r="CK227" s="758">
        <f>$H227*'Base Data'!CK227</f>
        <v>0</v>
      </c>
      <c r="CL227" s="758">
        <f>$H227*'Base Data'!CL227</f>
        <v>0</v>
      </c>
      <c r="CM227" s="758">
        <f>$H227*'Base Data'!CM227</f>
        <v>0</v>
      </c>
      <c r="CN227" s="758">
        <f>$H227*'Base Data'!CN227</f>
        <v>0</v>
      </c>
      <c r="CO227" s="758">
        <f>$H227*'Base Data'!CO227</f>
        <v>0</v>
      </c>
      <c r="CP227" s="758">
        <f>$H227*'Base Data'!CP227</f>
        <v>0</v>
      </c>
      <c r="CQ227" s="758">
        <f>$H227*'Base Data'!CQ227</f>
        <v>0</v>
      </c>
      <c r="CR227" s="758">
        <f>$H227*'Base Data'!CR227</f>
        <v>0</v>
      </c>
      <c r="CS227" s="758">
        <f>$H227*'Base Data'!CS227</f>
        <v>0</v>
      </c>
      <c r="CT227" s="758">
        <f>$H227*'Base Data'!CT227</f>
        <v>0</v>
      </c>
      <c r="CU227" s="758">
        <f>$H227*'Base Data'!CU227</f>
        <v>0</v>
      </c>
      <c r="CV227" s="758">
        <f>$H227*'Base Data'!CV227</f>
        <v>0</v>
      </c>
      <c r="CW227" s="758">
        <f>$H227*'Base Data'!CW227</f>
        <v>0</v>
      </c>
      <c r="CX227" s="758">
        <f>$H227*'Base Data'!CX227</f>
        <v>0</v>
      </c>
      <c r="CY227" s="758">
        <f>$H227*'Base Data'!CY227</f>
        <v>0</v>
      </c>
      <c r="CZ227" s="758">
        <f>$H227*'Base Data'!CZ227</f>
        <v>0</v>
      </c>
      <c r="DA227" s="758">
        <f>$H227*'Base Data'!DA227</f>
        <v>0</v>
      </c>
      <c r="DB227" s="758">
        <f>$H227*'Base Data'!DB227</f>
        <v>0</v>
      </c>
      <c r="DC227" s="758">
        <f>$H227*'Base Data'!DC227</f>
        <v>0</v>
      </c>
      <c r="DD227" s="758">
        <f>$H227*'Base Data'!DD227</f>
        <v>0</v>
      </c>
      <c r="DE227" s="758">
        <f>$H227*'Base Data'!DE227</f>
        <v>0</v>
      </c>
      <c r="DF227" s="758">
        <f>$H227*'Base Data'!DF227</f>
        <v>0</v>
      </c>
      <c r="DG227" s="758">
        <f>$H227*'Base Data'!DG227</f>
        <v>0</v>
      </c>
      <c r="DH227" s="758">
        <f>$H227*'Base Data'!DH227</f>
        <v>0</v>
      </c>
      <c r="DI227" s="758">
        <f>$H227*'Base Data'!DI227</f>
        <v>0</v>
      </c>
      <c r="DJ227" s="758">
        <f>$H227*'Base Data'!DJ227</f>
        <v>0</v>
      </c>
      <c r="DK227" s="758">
        <f>$H227*'Base Data'!DK227</f>
        <v>0</v>
      </c>
      <c r="DL227" s="519">
        <f>$H227*'Base Data'!DL227</f>
        <v>0</v>
      </c>
      <c r="DM227" s="804"/>
    </row>
    <row r="228" spans="1:117" s="284" customFormat="1" ht="19.5" customHeight="1">
      <c r="A228" s="207">
        <f>'LCR Weights'!N228</f>
        <v>0</v>
      </c>
      <c r="B228" s="207"/>
      <c r="C228" s="126"/>
      <c r="D228" s="111" t="s">
        <v>659</v>
      </c>
      <c r="E228" s="120" t="s">
        <v>846</v>
      </c>
      <c r="F228" s="278" t="s">
        <v>662</v>
      </c>
      <c r="G228" s="811">
        <f>'LCR Weights'!M228</f>
        <v>1</v>
      </c>
      <c r="H228" s="811">
        <f>IF(Metrics!$I$7="Reported weights",'LCR Weights'!H228,'LCR Weights'!K228)</f>
        <v>1</v>
      </c>
      <c r="I228" s="129"/>
      <c r="J228" s="758">
        <f>IF('LCR Weights'!$N228=0,1,0)*('Base Data'!J228+'Base Data'!I228)*G228</f>
        <v>0</v>
      </c>
      <c r="K228" s="31">
        <f>'LCR Weights'!$N228*($G228*('Base Data'!$I228+'Base Data'!$J228)/30)+($H228*'Base Data'!K228)</f>
        <v>0</v>
      </c>
      <c r="L228" s="31">
        <f>'LCR Weights'!$N228*($G228*('Base Data'!$I228+'Base Data'!$J228)/30)+($H228*'Base Data'!L228)</f>
        <v>0</v>
      </c>
      <c r="M228" s="31">
        <f>'LCR Weights'!$N228*($G228*('Base Data'!$I228+'Base Data'!$J228)/30)+($H228*'Base Data'!M228)</f>
        <v>0</v>
      </c>
      <c r="N228" s="31">
        <f>'LCR Weights'!$N228*($G228*('Base Data'!$I228+'Base Data'!$J228)/30)+($H228*'Base Data'!N228)</f>
        <v>0</v>
      </c>
      <c r="O228" s="31">
        <f>'LCR Weights'!$N228*($G228*('Base Data'!$I228+'Base Data'!$J228)/30)+($H228*'Base Data'!O228)</f>
        <v>0</v>
      </c>
      <c r="P228" s="31">
        <f>'LCR Weights'!$N228*($G228*('Base Data'!$I228+'Base Data'!$J228)/30)+($H228*'Base Data'!P228)</f>
        <v>0</v>
      </c>
      <c r="Q228" s="31">
        <f>'LCR Weights'!$N228*($G228*('Base Data'!$I228+'Base Data'!$J228)/30)+($H228*'Base Data'!Q228)</f>
        <v>0</v>
      </c>
      <c r="R228" s="31">
        <f>'LCR Weights'!$N228*($G228*('Base Data'!$I228+'Base Data'!$J228)/30)+($H228*'Base Data'!R228)</f>
        <v>0</v>
      </c>
      <c r="S228" s="31">
        <f>'LCR Weights'!$N228*($G228*('Base Data'!$I228+'Base Data'!$J228)/30)+($H228*'Base Data'!S228)</f>
        <v>0</v>
      </c>
      <c r="T228" s="31">
        <f>'LCR Weights'!$N228*($G228*('Base Data'!$I228+'Base Data'!$J228)/30)+($H228*'Base Data'!T228)</f>
        <v>0</v>
      </c>
      <c r="U228" s="31">
        <f>'LCR Weights'!$N228*($G228*('Base Data'!$I228+'Base Data'!$J228)/30)+($H228*'Base Data'!U228)</f>
        <v>0</v>
      </c>
      <c r="V228" s="31">
        <f>'LCR Weights'!$N228*($G228*('Base Data'!$I228+'Base Data'!$J228)/30)+($H228*'Base Data'!V228)</f>
        <v>0</v>
      </c>
      <c r="W228" s="31">
        <f>'LCR Weights'!$N228*($G228*('Base Data'!$I228+'Base Data'!$J228)/30)+($H228*'Base Data'!W228)</f>
        <v>0</v>
      </c>
      <c r="X228" s="31">
        <f>'LCR Weights'!$N228*($G228*('Base Data'!$I228+'Base Data'!$J228)/30)+($H228*'Base Data'!X228)</f>
        <v>0</v>
      </c>
      <c r="Y228" s="31">
        <f>'LCR Weights'!$N228*($G228*('Base Data'!$I228+'Base Data'!$J228)/30)+($H228*'Base Data'!Y228)</f>
        <v>0</v>
      </c>
      <c r="Z228" s="31">
        <f>'LCR Weights'!$N228*($G228*('Base Data'!$I228+'Base Data'!$J228)/30)+($H228*'Base Data'!Z228)</f>
        <v>0</v>
      </c>
      <c r="AA228" s="31">
        <f>'LCR Weights'!$N228*($G228*('Base Data'!$I228+'Base Data'!$J228)/30)+($H228*'Base Data'!AA228)</f>
        <v>0</v>
      </c>
      <c r="AB228" s="31">
        <f>'LCR Weights'!$N228*($G228*('Base Data'!$I228+'Base Data'!$J228)/30)+($H228*'Base Data'!AB228)</f>
        <v>0</v>
      </c>
      <c r="AC228" s="31">
        <f>'LCR Weights'!$N228*($G228*('Base Data'!$I228+'Base Data'!$J228)/30)+($H228*'Base Data'!AC228)</f>
        <v>0</v>
      </c>
      <c r="AD228" s="31">
        <f>'LCR Weights'!$N228*($G228*('Base Data'!$I228+'Base Data'!$J228)/30)+($H228*'Base Data'!AD228)</f>
        <v>0</v>
      </c>
      <c r="AE228" s="31">
        <f>'LCR Weights'!$N228*($G228*('Base Data'!$I228+'Base Data'!$J228)/30)+($H228*'Base Data'!AE228)</f>
        <v>0</v>
      </c>
      <c r="AF228" s="31">
        <f>'LCR Weights'!$N228*($G228*('Base Data'!$I228+'Base Data'!$J228)/30)+($H228*'Base Data'!AF228)</f>
        <v>0</v>
      </c>
      <c r="AG228" s="31">
        <f>'LCR Weights'!$N228*($G228*('Base Data'!$I228+'Base Data'!$J228)/30)+($H228*'Base Data'!AG228)</f>
        <v>0</v>
      </c>
      <c r="AH228" s="31">
        <f>'LCR Weights'!$N228*($G228*('Base Data'!$I228+'Base Data'!$J228)/30)+($H228*'Base Data'!AH228)</f>
        <v>0</v>
      </c>
      <c r="AI228" s="31">
        <f>'LCR Weights'!$N228*($G228*('Base Data'!$I228+'Base Data'!$J228)/30)+($H228*'Base Data'!AI228)</f>
        <v>0</v>
      </c>
      <c r="AJ228" s="31">
        <f>'LCR Weights'!$N228*($G228*('Base Data'!$I228+'Base Data'!$J228)/30)+($H228*'Base Data'!AJ228)</f>
        <v>0</v>
      </c>
      <c r="AK228" s="31">
        <f>'LCR Weights'!$N228*($G228*('Base Data'!$I228+'Base Data'!$J228)/30)+($H228*'Base Data'!AK228)</f>
        <v>0</v>
      </c>
      <c r="AL228" s="31">
        <f>'LCR Weights'!$N228*($G228*('Base Data'!$I228+'Base Data'!$J228)/30)+($H228*'Base Data'!AL228)</f>
        <v>0</v>
      </c>
      <c r="AM228" s="31">
        <f>'LCR Weights'!$N228*($G228*('Base Data'!$I228+'Base Data'!$J228)/30)+($H228*'Base Data'!AM228)</f>
        <v>0</v>
      </c>
      <c r="AN228" s="31">
        <f>'LCR Weights'!$N228*($G228*('Base Data'!$I228+'Base Data'!$J228)/30)+($H228*'Base Data'!AN228)</f>
        <v>0</v>
      </c>
      <c r="AO228" s="758">
        <f>$H228*'Base Data'!AO228</f>
        <v>0</v>
      </c>
      <c r="AP228" s="758">
        <f>$H228*'Base Data'!AP228</f>
        <v>0</v>
      </c>
      <c r="AQ228" s="758">
        <f>$H228*'Base Data'!AQ228</f>
        <v>0</v>
      </c>
      <c r="AR228" s="758">
        <f>$H228*'Base Data'!AR228</f>
        <v>0</v>
      </c>
      <c r="AS228" s="758">
        <f>$H228*'Base Data'!AS228</f>
        <v>0</v>
      </c>
      <c r="AT228" s="758">
        <f>$H228*'Base Data'!AT228</f>
        <v>0</v>
      </c>
      <c r="AU228" s="758">
        <f>$H228*'Base Data'!AU228</f>
        <v>0</v>
      </c>
      <c r="AV228" s="758">
        <f>$H228*'Base Data'!AV228</f>
        <v>0</v>
      </c>
      <c r="AW228" s="758">
        <f>$H228*'Base Data'!AW228</f>
        <v>0</v>
      </c>
      <c r="AX228" s="758">
        <f>$H228*'Base Data'!AX228</f>
        <v>0</v>
      </c>
      <c r="AY228" s="758">
        <f>$H228*'Base Data'!AY228</f>
        <v>0</v>
      </c>
      <c r="AZ228" s="758">
        <f>$H228*'Base Data'!AZ228</f>
        <v>0</v>
      </c>
      <c r="BA228" s="758">
        <f>$H228*'Base Data'!BA228</f>
        <v>0</v>
      </c>
      <c r="BB228" s="758">
        <f>$H228*'Base Data'!BB228</f>
        <v>0</v>
      </c>
      <c r="BC228" s="758">
        <f>$H228*'Base Data'!BC228</f>
        <v>0</v>
      </c>
      <c r="BD228" s="758">
        <f>$H228*'Base Data'!BD228</f>
        <v>0</v>
      </c>
      <c r="BE228" s="758">
        <f>$H228*'Base Data'!BE228</f>
        <v>0</v>
      </c>
      <c r="BF228" s="758">
        <f>$H228*'Base Data'!BF228</f>
        <v>0</v>
      </c>
      <c r="BG228" s="758">
        <f>$H228*'Base Data'!BG228</f>
        <v>0</v>
      </c>
      <c r="BH228" s="758">
        <f>$H228*'Base Data'!BH228</f>
        <v>0</v>
      </c>
      <c r="BI228" s="758">
        <f>$H228*'Base Data'!BI228</f>
        <v>0</v>
      </c>
      <c r="BJ228" s="758">
        <f>$H228*'Base Data'!BJ228</f>
        <v>0</v>
      </c>
      <c r="BK228" s="758">
        <f>$H228*'Base Data'!BK228</f>
        <v>0</v>
      </c>
      <c r="BL228" s="758">
        <f>$H228*'Base Data'!BL228</f>
        <v>0</v>
      </c>
      <c r="BM228" s="758">
        <f>$H228*'Base Data'!BM228</f>
        <v>0</v>
      </c>
      <c r="BN228" s="758">
        <f>$H228*'Base Data'!BN228</f>
        <v>0</v>
      </c>
      <c r="BO228" s="758">
        <f>$H228*'Base Data'!BO228</f>
        <v>0</v>
      </c>
      <c r="BP228" s="758">
        <f>$H228*'Base Data'!BP228</f>
        <v>0</v>
      </c>
      <c r="BQ228" s="758">
        <f>$H228*'Base Data'!BQ228</f>
        <v>0</v>
      </c>
      <c r="BR228" s="758">
        <f>$H228*'Base Data'!BR228</f>
        <v>0</v>
      </c>
      <c r="BS228" s="758">
        <f>$H228*'Base Data'!BS228</f>
        <v>0</v>
      </c>
      <c r="BT228" s="758">
        <f>$H228*'Base Data'!BT228</f>
        <v>0</v>
      </c>
      <c r="BU228" s="758">
        <f>$H228*'Base Data'!BU228</f>
        <v>0</v>
      </c>
      <c r="BV228" s="758">
        <f>$H228*'Base Data'!BV228</f>
        <v>0</v>
      </c>
      <c r="BW228" s="758">
        <f>$H228*'Base Data'!BW228</f>
        <v>0</v>
      </c>
      <c r="BX228" s="758">
        <f>$H228*'Base Data'!BX228</f>
        <v>0</v>
      </c>
      <c r="BY228" s="758">
        <f>$H228*'Base Data'!BY228</f>
        <v>0</v>
      </c>
      <c r="BZ228" s="758">
        <f>$H228*'Base Data'!BZ228</f>
        <v>0</v>
      </c>
      <c r="CA228" s="758">
        <f>$H228*'Base Data'!CA228</f>
        <v>0</v>
      </c>
      <c r="CB228" s="758">
        <f>$H228*'Base Data'!CB228</f>
        <v>0</v>
      </c>
      <c r="CC228" s="758">
        <f>$H228*'Base Data'!CC228</f>
        <v>0</v>
      </c>
      <c r="CD228" s="758">
        <f>$H228*'Base Data'!CD228</f>
        <v>0</v>
      </c>
      <c r="CE228" s="758">
        <f>$H228*'Base Data'!CE228</f>
        <v>0</v>
      </c>
      <c r="CF228" s="758">
        <f>$H228*'Base Data'!CF228</f>
        <v>0</v>
      </c>
      <c r="CG228" s="758">
        <f>$H228*'Base Data'!CG228</f>
        <v>0</v>
      </c>
      <c r="CH228" s="758">
        <f>$H228*'Base Data'!CH228</f>
        <v>0</v>
      </c>
      <c r="CI228" s="758">
        <f>$H228*'Base Data'!CI228</f>
        <v>0</v>
      </c>
      <c r="CJ228" s="758">
        <f>$H228*'Base Data'!CJ228</f>
        <v>0</v>
      </c>
      <c r="CK228" s="758">
        <f>$H228*'Base Data'!CK228</f>
        <v>0</v>
      </c>
      <c r="CL228" s="758">
        <f>$H228*'Base Data'!CL228</f>
        <v>0</v>
      </c>
      <c r="CM228" s="758">
        <f>$H228*'Base Data'!CM228</f>
        <v>0</v>
      </c>
      <c r="CN228" s="758">
        <f>$H228*'Base Data'!CN228</f>
        <v>0</v>
      </c>
      <c r="CO228" s="758">
        <f>$H228*'Base Data'!CO228</f>
        <v>0</v>
      </c>
      <c r="CP228" s="758">
        <f>$H228*'Base Data'!CP228</f>
        <v>0</v>
      </c>
      <c r="CQ228" s="758">
        <f>$H228*'Base Data'!CQ228</f>
        <v>0</v>
      </c>
      <c r="CR228" s="758">
        <f>$H228*'Base Data'!CR228</f>
        <v>0</v>
      </c>
      <c r="CS228" s="758">
        <f>$H228*'Base Data'!CS228</f>
        <v>0</v>
      </c>
      <c r="CT228" s="758">
        <f>$H228*'Base Data'!CT228</f>
        <v>0</v>
      </c>
      <c r="CU228" s="758">
        <f>$H228*'Base Data'!CU228</f>
        <v>0</v>
      </c>
      <c r="CV228" s="758">
        <f>$H228*'Base Data'!CV228</f>
        <v>0</v>
      </c>
      <c r="CW228" s="758">
        <f>$H228*'Base Data'!CW228</f>
        <v>0</v>
      </c>
      <c r="CX228" s="758">
        <f>$H228*'Base Data'!CX228</f>
        <v>0</v>
      </c>
      <c r="CY228" s="758">
        <f>$H228*'Base Data'!CY228</f>
        <v>0</v>
      </c>
      <c r="CZ228" s="758">
        <f>$H228*'Base Data'!CZ228</f>
        <v>0</v>
      </c>
      <c r="DA228" s="758">
        <f>$H228*'Base Data'!DA228</f>
        <v>0</v>
      </c>
      <c r="DB228" s="758">
        <f>$H228*'Base Data'!DB228</f>
        <v>0</v>
      </c>
      <c r="DC228" s="758">
        <f>$H228*'Base Data'!DC228</f>
        <v>0</v>
      </c>
      <c r="DD228" s="758">
        <f>$H228*'Base Data'!DD228</f>
        <v>0</v>
      </c>
      <c r="DE228" s="758">
        <f>$H228*'Base Data'!DE228</f>
        <v>0</v>
      </c>
      <c r="DF228" s="758">
        <f>$H228*'Base Data'!DF228</f>
        <v>0</v>
      </c>
      <c r="DG228" s="758">
        <f>$H228*'Base Data'!DG228</f>
        <v>0</v>
      </c>
      <c r="DH228" s="758">
        <f>$H228*'Base Data'!DH228</f>
        <v>0</v>
      </c>
      <c r="DI228" s="758">
        <f>$H228*'Base Data'!DI228</f>
        <v>0</v>
      </c>
      <c r="DJ228" s="758">
        <f>$H228*'Base Data'!DJ228</f>
        <v>0</v>
      </c>
      <c r="DK228" s="758">
        <f>$H228*'Base Data'!DK228</f>
        <v>0</v>
      </c>
      <c r="DL228" s="519">
        <f>$H228*'Base Data'!DL228</f>
        <v>0</v>
      </c>
    </row>
    <row r="229" spans="1:117" s="284" customFormat="1" ht="19.5" customHeight="1">
      <c r="A229" s="207">
        <f>'LCR Weights'!N229</f>
        <v>0</v>
      </c>
      <c r="B229" s="207"/>
      <c r="C229" s="126"/>
      <c r="D229" s="111" t="s">
        <v>661</v>
      </c>
      <c r="E229" s="120" t="s">
        <v>847</v>
      </c>
      <c r="F229" s="278" t="s">
        <v>664</v>
      </c>
      <c r="G229" s="811">
        <f>'LCR Weights'!M229</f>
        <v>0</v>
      </c>
      <c r="H229" s="811">
        <f>IF(Metrics!$I$7="Reported weights",'LCR Weights'!H229,'LCR Weights'!K229)</f>
        <v>0</v>
      </c>
      <c r="I229" s="129"/>
      <c r="J229" s="758">
        <f>IF('LCR Weights'!$N229=0,1,0)*('Base Data'!J229+'Base Data'!I229)*G229</f>
        <v>0</v>
      </c>
      <c r="K229" s="31">
        <f>'LCR Weights'!$N229*($G229*('Base Data'!$I229+'Base Data'!$J229)/30)+($H229*'Base Data'!K229)</f>
        <v>0</v>
      </c>
      <c r="L229" s="31">
        <f>'LCR Weights'!$N229*($G229*('Base Data'!$I229+'Base Data'!$J229)/30)+($H229*'Base Data'!L229)</f>
        <v>0</v>
      </c>
      <c r="M229" s="31">
        <f>'LCR Weights'!$N229*($G229*('Base Data'!$I229+'Base Data'!$J229)/30)+($H229*'Base Data'!M229)</f>
        <v>0</v>
      </c>
      <c r="N229" s="31">
        <f>'LCR Weights'!$N229*($G229*('Base Data'!$I229+'Base Data'!$J229)/30)+($H229*'Base Data'!N229)</f>
        <v>0</v>
      </c>
      <c r="O229" s="31">
        <f>'LCR Weights'!$N229*($G229*('Base Data'!$I229+'Base Data'!$J229)/30)+($H229*'Base Data'!O229)</f>
        <v>0</v>
      </c>
      <c r="P229" s="31">
        <f>'LCR Weights'!$N229*($G229*('Base Data'!$I229+'Base Data'!$J229)/30)+($H229*'Base Data'!P229)</f>
        <v>0</v>
      </c>
      <c r="Q229" s="31">
        <f>'LCR Weights'!$N229*($G229*('Base Data'!$I229+'Base Data'!$J229)/30)+($H229*'Base Data'!Q229)</f>
        <v>0</v>
      </c>
      <c r="R229" s="31">
        <f>'LCR Weights'!$N229*($G229*('Base Data'!$I229+'Base Data'!$J229)/30)+($H229*'Base Data'!R229)</f>
        <v>0</v>
      </c>
      <c r="S229" s="31">
        <f>'LCR Weights'!$N229*($G229*('Base Data'!$I229+'Base Data'!$J229)/30)+($H229*'Base Data'!S229)</f>
        <v>0</v>
      </c>
      <c r="T229" s="31">
        <f>'LCR Weights'!$N229*($G229*('Base Data'!$I229+'Base Data'!$J229)/30)+($H229*'Base Data'!T229)</f>
        <v>0</v>
      </c>
      <c r="U229" s="31">
        <f>'LCR Weights'!$N229*($G229*('Base Data'!$I229+'Base Data'!$J229)/30)+($H229*'Base Data'!U229)</f>
        <v>0</v>
      </c>
      <c r="V229" s="31">
        <f>'LCR Weights'!$N229*($G229*('Base Data'!$I229+'Base Data'!$J229)/30)+($H229*'Base Data'!V229)</f>
        <v>0</v>
      </c>
      <c r="W229" s="31">
        <f>'LCR Weights'!$N229*($G229*('Base Data'!$I229+'Base Data'!$J229)/30)+($H229*'Base Data'!W229)</f>
        <v>0</v>
      </c>
      <c r="X229" s="31">
        <f>'LCR Weights'!$N229*($G229*('Base Data'!$I229+'Base Data'!$J229)/30)+($H229*'Base Data'!X229)</f>
        <v>0</v>
      </c>
      <c r="Y229" s="31">
        <f>'LCR Weights'!$N229*($G229*('Base Data'!$I229+'Base Data'!$J229)/30)+($H229*'Base Data'!Y229)</f>
        <v>0</v>
      </c>
      <c r="Z229" s="31">
        <f>'LCR Weights'!$N229*($G229*('Base Data'!$I229+'Base Data'!$J229)/30)+($H229*'Base Data'!Z229)</f>
        <v>0</v>
      </c>
      <c r="AA229" s="31">
        <f>'LCR Weights'!$N229*($G229*('Base Data'!$I229+'Base Data'!$J229)/30)+($H229*'Base Data'!AA229)</f>
        <v>0</v>
      </c>
      <c r="AB229" s="31">
        <f>'LCR Weights'!$N229*($G229*('Base Data'!$I229+'Base Data'!$J229)/30)+($H229*'Base Data'!AB229)</f>
        <v>0</v>
      </c>
      <c r="AC229" s="31">
        <f>'LCR Weights'!$N229*($G229*('Base Data'!$I229+'Base Data'!$J229)/30)+($H229*'Base Data'!AC229)</f>
        <v>0</v>
      </c>
      <c r="AD229" s="31">
        <f>'LCR Weights'!$N229*($G229*('Base Data'!$I229+'Base Data'!$J229)/30)+($H229*'Base Data'!AD229)</f>
        <v>0</v>
      </c>
      <c r="AE229" s="31">
        <f>'LCR Weights'!$N229*($G229*('Base Data'!$I229+'Base Data'!$J229)/30)+($H229*'Base Data'!AE229)</f>
        <v>0</v>
      </c>
      <c r="AF229" s="31">
        <f>'LCR Weights'!$N229*($G229*('Base Data'!$I229+'Base Data'!$J229)/30)+($H229*'Base Data'!AF229)</f>
        <v>0</v>
      </c>
      <c r="AG229" s="31">
        <f>'LCR Weights'!$N229*($G229*('Base Data'!$I229+'Base Data'!$J229)/30)+($H229*'Base Data'!AG229)</f>
        <v>0</v>
      </c>
      <c r="AH229" s="31">
        <f>'LCR Weights'!$N229*($G229*('Base Data'!$I229+'Base Data'!$J229)/30)+($H229*'Base Data'!AH229)</f>
        <v>0</v>
      </c>
      <c r="AI229" s="31">
        <f>'LCR Weights'!$N229*($G229*('Base Data'!$I229+'Base Data'!$J229)/30)+($H229*'Base Data'!AI229)</f>
        <v>0</v>
      </c>
      <c r="AJ229" s="31">
        <f>'LCR Weights'!$N229*($G229*('Base Data'!$I229+'Base Data'!$J229)/30)+($H229*'Base Data'!AJ229)</f>
        <v>0</v>
      </c>
      <c r="AK229" s="31">
        <f>'LCR Weights'!$N229*($G229*('Base Data'!$I229+'Base Data'!$J229)/30)+($H229*'Base Data'!AK229)</f>
        <v>0</v>
      </c>
      <c r="AL229" s="31">
        <f>'LCR Weights'!$N229*($G229*('Base Data'!$I229+'Base Data'!$J229)/30)+($H229*'Base Data'!AL229)</f>
        <v>0</v>
      </c>
      <c r="AM229" s="31">
        <f>'LCR Weights'!$N229*($G229*('Base Data'!$I229+'Base Data'!$J229)/30)+($H229*'Base Data'!AM229)</f>
        <v>0</v>
      </c>
      <c r="AN229" s="31">
        <f>'LCR Weights'!$N229*($G229*('Base Data'!$I229+'Base Data'!$J229)/30)+($H229*'Base Data'!AN229)</f>
        <v>0</v>
      </c>
      <c r="AO229" s="758">
        <f>$H229*'Base Data'!AO229</f>
        <v>0</v>
      </c>
      <c r="AP229" s="758">
        <f>$H229*'Base Data'!AP229</f>
        <v>0</v>
      </c>
      <c r="AQ229" s="758">
        <f>$H229*'Base Data'!AQ229</f>
        <v>0</v>
      </c>
      <c r="AR229" s="758">
        <f>$H229*'Base Data'!AR229</f>
        <v>0</v>
      </c>
      <c r="AS229" s="758">
        <f>$H229*'Base Data'!AS229</f>
        <v>0</v>
      </c>
      <c r="AT229" s="758">
        <f>$H229*'Base Data'!AT229</f>
        <v>0</v>
      </c>
      <c r="AU229" s="758">
        <f>$H229*'Base Data'!AU229</f>
        <v>0</v>
      </c>
      <c r="AV229" s="758">
        <f>$H229*'Base Data'!AV229</f>
        <v>0</v>
      </c>
      <c r="AW229" s="758">
        <f>$H229*'Base Data'!AW229</f>
        <v>0</v>
      </c>
      <c r="AX229" s="758">
        <f>$H229*'Base Data'!AX229</f>
        <v>0</v>
      </c>
      <c r="AY229" s="758">
        <f>$H229*'Base Data'!AY229</f>
        <v>0</v>
      </c>
      <c r="AZ229" s="758">
        <f>$H229*'Base Data'!AZ229</f>
        <v>0</v>
      </c>
      <c r="BA229" s="758">
        <f>$H229*'Base Data'!BA229</f>
        <v>0</v>
      </c>
      <c r="BB229" s="758">
        <f>$H229*'Base Data'!BB229</f>
        <v>0</v>
      </c>
      <c r="BC229" s="758">
        <f>$H229*'Base Data'!BC229</f>
        <v>0</v>
      </c>
      <c r="BD229" s="758">
        <f>$H229*'Base Data'!BD229</f>
        <v>0</v>
      </c>
      <c r="BE229" s="758">
        <f>$H229*'Base Data'!BE229</f>
        <v>0</v>
      </c>
      <c r="BF229" s="758">
        <f>$H229*'Base Data'!BF229</f>
        <v>0</v>
      </c>
      <c r="BG229" s="758">
        <f>$H229*'Base Data'!BG229</f>
        <v>0</v>
      </c>
      <c r="BH229" s="758">
        <f>$H229*'Base Data'!BH229</f>
        <v>0</v>
      </c>
      <c r="BI229" s="758">
        <f>$H229*'Base Data'!BI229</f>
        <v>0</v>
      </c>
      <c r="BJ229" s="758">
        <f>$H229*'Base Data'!BJ229</f>
        <v>0</v>
      </c>
      <c r="BK229" s="758">
        <f>$H229*'Base Data'!BK229</f>
        <v>0</v>
      </c>
      <c r="BL229" s="758">
        <f>$H229*'Base Data'!BL229</f>
        <v>0</v>
      </c>
      <c r="BM229" s="758">
        <f>$H229*'Base Data'!BM229</f>
        <v>0</v>
      </c>
      <c r="BN229" s="758">
        <f>$H229*'Base Data'!BN229</f>
        <v>0</v>
      </c>
      <c r="BO229" s="758">
        <f>$H229*'Base Data'!BO229</f>
        <v>0</v>
      </c>
      <c r="BP229" s="758">
        <f>$H229*'Base Data'!BP229</f>
        <v>0</v>
      </c>
      <c r="BQ229" s="758">
        <f>$H229*'Base Data'!BQ229</f>
        <v>0</v>
      </c>
      <c r="BR229" s="758">
        <f>$H229*'Base Data'!BR229</f>
        <v>0</v>
      </c>
      <c r="BS229" s="758">
        <f>$H229*'Base Data'!BS229</f>
        <v>0</v>
      </c>
      <c r="BT229" s="758">
        <f>$H229*'Base Data'!BT229</f>
        <v>0</v>
      </c>
      <c r="BU229" s="758">
        <f>$H229*'Base Data'!BU229</f>
        <v>0</v>
      </c>
      <c r="BV229" s="758">
        <f>$H229*'Base Data'!BV229</f>
        <v>0</v>
      </c>
      <c r="BW229" s="758">
        <f>$H229*'Base Data'!BW229</f>
        <v>0</v>
      </c>
      <c r="BX229" s="758">
        <f>$H229*'Base Data'!BX229</f>
        <v>0</v>
      </c>
      <c r="BY229" s="758">
        <f>$H229*'Base Data'!BY229</f>
        <v>0</v>
      </c>
      <c r="BZ229" s="758">
        <f>$H229*'Base Data'!BZ229</f>
        <v>0</v>
      </c>
      <c r="CA229" s="758">
        <f>$H229*'Base Data'!CA229</f>
        <v>0</v>
      </c>
      <c r="CB229" s="758">
        <f>$H229*'Base Data'!CB229</f>
        <v>0</v>
      </c>
      <c r="CC229" s="758">
        <f>$H229*'Base Data'!CC229</f>
        <v>0</v>
      </c>
      <c r="CD229" s="758">
        <f>$H229*'Base Data'!CD229</f>
        <v>0</v>
      </c>
      <c r="CE229" s="758">
        <f>$H229*'Base Data'!CE229</f>
        <v>0</v>
      </c>
      <c r="CF229" s="758">
        <f>$H229*'Base Data'!CF229</f>
        <v>0</v>
      </c>
      <c r="CG229" s="758">
        <f>$H229*'Base Data'!CG229</f>
        <v>0</v>
      </c>
      <c r="CH229" s="758">
        <f>$H229*'Base Data'!CH229</f>
        <v>0</v>
      </c>
      <c r="CI229" s="758">
        <f>$H229*'Base Data'!CI229</f>
        <v>0</v>
      </c>
      <c r="CJ229" s="758">
        <f>$H229*'Base Data'!CJ229</f>
        <v>0</v>
      </c>
      <c r="CK229" s="758">
        <f>$H229*'Base Data'!CK229</f>
        <v>0</v>
      </c>
      <c r="CL229" s="758">
        <f>$H229*'Base Data'!CL229</f>
        <v>0</v>
      </c>
      <c r="CM229" s="758">
        <f>$H229*'Base Data'!CM229</f>
        <v>0</v>
      </c>
      <c r="CN229" s="758">
        <f>$H229*'Base Data'!CN229</f>
        <v>0</v>
      </c>
      <c r="CO229" s="758">
        <f>$H229*'Base Data'!CO229</f>
        <v>0</v>
      </c>
      <c r="CP229" s="758">
        <f>$H229*'Base Data'!CP229</f>
        <v>0</v>
      </c>
      <c r="CQ229" s="758">
        <f>$H229*'Base Data'!CQ229</f>
        <v>0</v>
      </c>
      <c r="CR229" s="758">
        <f>$H229*'Base Data'!CR229</f>
        <v>0</v>
      </c>
      <c r="CS229" s="758">
        <f>$H229*'Base Data'!CS229</f>
        <v>0</v>
      </c>
      <c r="CT229" s="758">
        <f>$H229*'Base Data'!CT229</f>
        <v>0</v>
      </c>
      <c r="CU229" s="758">
        <f>$H229*'Base Data'!CU229</f>
        <v>0</v>
      </c>
      <c r="CV229" s="758">
        <f>$H229*'Base Data'!CV229</f>
        <v>0</v>
      </c>
      <c r="CW229" s="758">
        <f>$H229*'Base Data'!CW229</f>
        <v>0</v>
      </c>
      <c r="CX229" s="758">
        <f>$H229*'Base Data'!CX229</f>
        <v>0</v>
      </c>
      <c r="CY229" s="758">
        <f>$H229*'Base Data'!CY229</f>
        <v>0</v>
      </c>
      <c r="CZ229" s="758">
        <f>$H229*'Base Data'!CZ229</f>
        <v>0</v>
      </c>
      <c r="DA229" s="758">
        <f>$H229*'Base Data'!DA229</f>
        <v>0</v>
      </c>
      <c r="DB229" s="758">
        <f>$H229*'Base Data'!DB229</f>
        <v>0</v>
      </c>
      <c r="DC229" s="758">
        <f>$H229*'Base Data'!DC229</f>
        <v>0</v>
      </c>
      <c r="DD229" s="758">
        <f>$H229*'Base Data'!DD229</f>
        <v>0</v>
      </c>
      <c r="DE229" s="758">
        <f>$H229*'Base Data'!DE229</f>
        <v>0</v>
      </c>
      <c r="DF229" s="758">
        <f>$H229*'Base Data'!DF229</f>
        <v>0</v>
      </c>
      <c r="DG229" s="758">
        <f>$H229*'Base Data'!DG229</f>
        <v>0</v>
      </c>
      <c r="DH229" s="758">
        <f>$H229*'Base Data'!DH229</f>
        <v>0</v>
      </c>
      <c r="DI229" s="758">
        <f>$H229*'Base Data'!DI229</f>
        <v>0</v>
      </c>
      <c r="DJ229" s="758">
        <f>$H229*'Base Data'!DJ229</f>
        <v>0</v>
      </c>
      <c r="DK229" s="758">
        <f>$H229*'Base Data'!DK229</f>
        <v>0</v>
      </c>
      <c r="DL229" s="519">
        <f>$H229*'Base Data'!DL229</f>
        <v>0</v>
      </c>
    </row>
    <row r="230" spans="1:117" s="284" customFormat="1" ht="19.5" customHeight="1">
      <c r="A230" s="207">
        <f>'LCR Weights'!N230</f>
        <v>0</v>
      </c>
      <c r="B230" s="207"/>
      <c r="C230" s="126"/>
      <c r="D230" s="111" t="s">
        <v>663</v>
      </c>
      <c r="E230" s="120" t="s">
        <v>848</v>
      </c>
      <c r="F230" s="278" t="s">
        <v>666</v>
      </c>
      <c r="G230" s="811">
        <f>'LCR Weights'!M230</f>
        <v>0</v>
      </c>
      <c r="H230" s="811">
        <f>IF(Metrics!$I$7="Reported weights",'LCR Weights'!H230,'LCR Weights'!K230)</f>
        <v>0</v>
      </c>
      <c r="I230" s="129"/>
      <c r="J230" s="758">
        <f>IF('LCR Weights'!$N230=0,1,0)*('Base Data'!J230+'Base Data'!I230)*G230</f>
        <v>0</v>
      </c>
      <c r="K230" s="31">
        <f>'LCR Weights'!$N230*($G230*('Base Data'!$I230+'Base Data'!$J230)/30)+($H230*'Base Data'!K230)</f>
        <v>0</v>
      </c>
      <c r="L230" s="31">
        <f>'LCR Weights'!$N230*($G230*('Base Data'!$I230+'Base Data'!$J230)/30)+($H230*'Base Data'!L230)</f>
        <v>0</v>
      </c>
      <c r="M230" s="31">
        <f>'LCR Weights'!$N230*($G230*('Base Data'!$I230+'Base Data'!$J230)/30)+($H230*'Base Data'!M230)</f>
        <v>0</v>
      </c>
      <c r="N230" s="31">
        <f>'LCR Weights'!$N230*($G230*('Base Data'!$I230+'Base Data'!$J230)/30)+($H230*'Base Data'!N230)</f>
        <v>0</v>
      </c>
      <c r="O230" s="31">
        <f>'LCR Weights'!$N230*($G230*('Base Data'!$I230+'Base Data'!$J230)/30)+($H230*'Base Data'!O230)</f>
        <v>0</v>
      </c>
      <c r="P230" s="31">
        <f>'LCR Weights'!$N230*($G230*('Base Data'!$I230+'Base Data'!$J230)/30)+($H230*'Base Data'!P230)</f>
        <v>0</v>
      </c>
      <c r="Q230" s="31">
        <f>'LCR Weights'!$N230*($G230*('Base Data'!$I230+'Base Data'!$J230)/30)+($H230*'Base Data'!Q230)</f>
        <v>0</v>
      </c>
      <c r="R230" s="31">
        <f>'LCR Weights'!$N230*($G230*('Base Data'!$I230+'Base Data'!$J230)/30)+($H230*'Base Data'!R230)</f>
        <v>0</v>
      </c>
      <c r="S230" s="31">
        <f>'LCR Weights'!$N230*($G230*('Base Data'!$I230+'Base Data'!$J230)/30)+($H230*'Base Data'!S230)</f>
        <v>0</v>
      </c>
      <c r="T230" s="31">
        <f>'LCR Weights'!$N230*($G230*('Base Data'!$I230+'Base Data'!$J230)/30)+($H230*'Base Data'!T230)</f>
        <v>0</v>
      </c>
      <c r="U230" s="31">
        <f>'LCR Weights'!$N230*($G230*('Base Data'!$I230+'Base Data'!$J230)/30)+($H230*'Base Data'!U230)</f>
        <v>0</v>
      </c>
      <c r="V230" s="31">
        <f>'LCR Weights'!$N230*($G230*('Base Data'!$I230+'Base Data'!$J230)/30)+($H230*'Base Data'!V230)</f>
        <v>0</v>
      </c>
      <c r="W230" s="31">
        <f>'LCR Weights'!$N230*($G230*('Base Data'!$I230+'Base Data'!$J230)/30)+($H230*'Base Data'!W230)</f>
        <v>0</v>
      </c>
      <c r="X230" s="31">
        <f>'LCR Weights'!$N230*($G230*('Base Data'!$I230+'Base Data'!$J230)/30)+($H230*'Base Data'!X230)</f>
        <v>0</v>
      </c>
      <c r="Y230" s="31">
        <f>'LCR Weights'!$N230*($G230*('Base Data'!$I230+'Base Data'!$J230)/30)+($H230*'Base Data'!Y230)</f>
        <v>0</v>
      </c>
      <c r="Z230" s="31">
        <f>'LCR Weights'!$N230*($G230*('Base Data'!$I230+'Base Data'!$J230)/30)+($H230*'Base Data'!Z230)</f>
        <v>0</v>
      </c>
      <c r="AA230" s="31">
        <f>'LCR Weights'!$N230*($G230*('Base Data'!$I230+'Base Data'!$J230)/30)+($H230*'Base Data'!AA230)</f>
        <v>0</v>
      </c>
      <c r="AB230" s="31">
        <f>'LCR Weights'!$N230*($G230*('Base Data'!$I230+'Base Data'!$J230)/30)+($H230*'Base Data'!AB230)</f>
        <v>0</v>
      </c>
      <c r="AC230" s="31">
        <f>'LCR Weights'!$N230*($G230*('Base Data'!$I230+'Base Data'!$J230)/30)+($H230*'Base Data'!AC230)</f>
        <v>0</v>
      </c>
      <c r="AD230" s="31">
        <f>'LCR Weights'!$N230*($G230*('Base Data'!$I230+'Base Data'!$J230)/30)+($H230*'Base Data'!AD230)</f>
        <v>0</v>
      </c>
      <c r="AE230" s="31">
        <f>'LCR Weights'!$N230*($G230*('Base Data'!$I230+'Base Data'!$J230)/30)+($H230*'Base Data'!AE230)</f>
        <v>0</v>
      </c>
      <c r="AF230" s="31">
        <f>'LCR Weights'!$N230*($G230*('Base Data'!$I230+'Base Data'!$J230)/30)+($H230*'Base Data'!AF230)</f>
        <v>0</v>
      </c>
      <c r="AG230" s="31">
        <f>'LCR Weights'!$N230*($G230*('Base Data'!$I230+'Base Data'!$J230)/30)+($H230*'Base Data'!AG230)</f>
        <v>0</v>
      </c>
      <c r="AH230" s="31">
        <f>'LCR Weights'!$N230*($G230*('Base Data'!$I230+'Base Data'!$J230)/30)+($H230*'Base Data'!AH230)</f>
        <v>0</v>
      </c>
      <c r="AI230" s="31">
        <f>'LCR Weights'!$N230*($G230*('Base Data'!$I230+'Base Data'!$J230)/30)+($H230*'Base Data'!AI230)</f>
        <v>0</v>
      </c>
      <c r="AJ230" s="31">
        <f>'LCR Weights'!$N230*($G230*('Base Data'!$I230+'Base Data'!$J230)/30)+($H230*'Base Data'!AJ230)</f>
        <v>0</v>
      </c>
      <c r="AK230" s="31">
        <f>'LCR Weights'!$N230*($G230*('Base Data'!$I230+'Base Data'!$J230)/30)+($H230*'Base Data'!AK230)</f>
        <v>0</v>
      </c>
      <c r="AL230" s="31">
        <f>'LCR Weights'!$N230*($G230*('Base Data'!$I230+'Base Data'!$J230)/30)+($H230*'Base Data'!AL230)</f>
        <v>0</v>
      </c>
      <c r="AM230" s="31">
        <f>'LCR Weights'!$N230*($G230*('Base Data'!$I230+'Base Data'!$J230)/30)+($H230*'Base Data'!AM230)</f>
        <v>0</v>
      </c>
      <c r="AN230" s="31">
        <f>'LCR Weights'!$N230*($G230*('Base Data'!$I230+'Base Data'!$J230)/30)+($H230*'Base Data'!AN230)</f>
        <v>0</v>
      </c>
      <c r="AO230" s="758">
        <f>$H230*'Base Data'!AO230</f>
        <v>0</v>
      </c>
      <c r="AP230" s="758">
        <f>$H230*'Base Data'!AP230</f>
        <v>0</v>
      </c>
      <c r="AQ230" s="758">
        <f>$H230*'Base Data'!AQ230</f>
        <v>0</v>
      </c>
      <c r="AR230" s="758">
        <f>$H230*'Base Data'!AR230</f>
        <v>0</v>
      </c>
      <c r="AS230" s="758">
        <f>$H230*'Base Data'!AS230</f>
        <v>0</v>
      </c>
      <c r="AT230" s="758">
        <f>$H230*'Base Data'!AT230</f>
        <v>0</v>
      </c>
      <c r="AU230" s="758">
        <f>$H230*'Base Data'!AU230</f>
        <v>0</v>
      </c>
      <c r="AV230" s="758">
        <f>$H230*'Base Data'!AV230</f>
        <v>0</v>
      </c>
      <c r="AW230" s="758">
        <f>$H230*'Base Data'!AW230</f>
        <v>0</v>
      </c>
      <c r="AX230" s="758">
        <f>$H230*'Base Data'!AX230</f>
        <v>0</v>
      </c>
      <c r="AY230" s="758">
        <f>$H230*'Base Data'!AY230</f>
        <v>0</v>
      </c>
      <c r="AZ230" s="758">
        <f>$H230*'Base Data'!AZ230</f>
        <v>0</v>
      </c>
      <c r="BA230" s="758">
        <f>$H230*'Base Data'!BA230</f>
        <v>0</v>
      </c>
      <c r="BB230" s="758">
        <f>$H230*'Base Data'!BB230</f>
        <v>0</v>
      </c>
      <c r="BC230" s="758">
        <f>$H230*'Base Data'!BC230</f>
        <v>0</v>
      </c>
      <c r="BD230" s="758">
        <f>$H230*'Base Data'!BD230</f>
        <v>0</v>
      </c>
      <c r="BE230" s="758">
        <f>$H230*'Base Data'!BE230</f>
        <v>0</v>
      </c>
      <c r="BF230" s="758">
        <f>$H230*'Base Data'!BF230</f>
        <v>0</v>
      </c>
      <c r="BG230" s="758">
        <f>$H230*'Base Data'!BG230</f>
        <v>0</v>
      </c>
      <c r="BH230" s="758">
        <f>$H230*'Base Data'!BH230</f>
        <v>0</v>
      </c>
      <c r="BI230" s="758">
        <f>$H230*'Base Data'!BI230</f>
        <v>0</v>
      </c>
      <c r="BJ230" s="758">
        <f>$H230*'Base Data'!BJ230</f>
        <v>0</v>
      </c>
      <c r="BK230" s="758">
        <f>$H230*'Base Data'!BK230</f>
        <v>0</v>
      </c>
      <c r="BL230" s="758">
        <f>$H230*'Base Data'!BL230</f>
        <v>0</v>
      </c>
      <c r="BM230" s="758">
        <f>$H230*'Base Data'!BM230</f>
        <v>0</v>
      </c>
      <c r="BN230" s="758">
        <f>$H230*'Base Data'!BN230</f>
        <v>0</v>
      </c>
      <c r="BO230" s="758">
        <f>$H230*'Base Data'!BO230</f>
        <v>0</v>
      </c>
      <c r="BP230" s="758">
        <f>$H230*'Base Data'!BP230</f>
        <v>0</v>
      </c>
      <c r="BQ230" s="758">
        <f>$H230*'Base Data'!BQ230</f>
        <v>0</v>
      </c>
      <c r="BR230" s="758">
        <f>$H230*'Base Data'!BR230</f>
        <v>0</v>
      </c>
      <c r="BS230" s="758">
        <f>$H230*'Base Data'!BS230</f>
        <v>0</v>
      </c>
      <c r="BT230" s="758">
        <f>$H230*'Base Data'!BT230</f>
        <v>0</v>
      </c>
      <c r="BU230" s="758">
        <f>$H230*'Base Data'!BU230</f>
        <v>0</v>
      </c>
      <c r="BV230" s="758">
        <f>$H230*'Base Data'!BV230</f>
        <v>0</v>
      </c>
      <c r="BW230" s="758">
        <f>$H230*'Base Data'!BW230</f>
        <v>0</v>
      </c>
      <c r="BX230" s="758">
        <f>$H230*'Base Data'!BX230</f>
        <v>0</v>
      </c>
      <c r="BY230" s="758">
        <f>$H230*'Base Data'!BY230</f>
        <v>0</v>
      </c>
      <c r="BZ230" s="758">
        <f>$H230*'Base Data'!BZ230</f>
        <v>0</v>
      </c>
      <c r="CA230" s="758">
        <f>$H230*'Base Data'!CA230</f>
        <v>0</v>
      </c>
      <c r="CB230" s="758">
        <f>$H230*'Base Data'!CB230</f>
        <v>0</v>
      </c>
      <c r="CC230" s="758">
        <f>$H230*'Base Data'!CC230</f>
        <v>0</v>
      </c>
      <c r="CD230" s="758">
        <f>$H230*'Base Data'!CD230</f>
        <v>0</v>
      </c>
      <c r="CE230" s="758">
        <f>$H230*'Base Data'!CE230</f>
        <v>0</v>
      </c>
      <c r="CF230" s="758">
        <f>$H230*'Base Data'!CF230</f>
        <v>0</v>
      </c>
      <c r="CG230" s="758">
        <f>$H230*'Base Data'!CG230</f>
        <v>0</v>
      </c>
      <c r="CH230" s="758">
        <f>$H230*'Base Data'!CH230</f>
        <v>0</v>
      </c>
      <c r="CI230" s="758">
        <f>$H230*'Base Data'!CI230</f>
        <v>0</v>
      </c>
      <c r="CJ230" s="758">
        <f>$H230*'Base Data'!CJ230</f>
        <v>0</v>
      </c>
      <c r="CK230" s="758">
        <f>$H230*'Base Data'!CK230</f>
        <v>0</v>
      </c>
      <c r="CL230" s="758">
        <f>$H230*'Base Data'!CL230</f>
        <v>0</v>
      </c>
      <c r="CM230" s="758">
        <f>$H230*'Base Data'!CM230</f>
        <v>0</v>
      </c>
      <c r="CN230" s="758">
        <f>$H230*'Base Data'!CN230</f>
        <v>0</v>
      </c>
      <c r="CO230" s="758">
        <f>$H230*'Base Data'!CO230</f>
        <v>0</v>
      </c>
      <c r="CP230" s="758">
        <f>$H230*'Base Data'!CP230</f>
        <v>0</v>
      </c>
      <c r="CQ230" s="758">
        <f>$H230*'Base Data'!CQ230</f>
        <v>0</v>
      </c>
      <c r="CR230" s="758">
        <f>$H230*'Base Data'!CR230</f>
        <v>0</v>
      </c>
      <c r="CS230" s="758">
        <f>$H230*'Base Data'!CS230</f>
        <v>0</v>
      </c>
      <c r="CT230" s="758">
        <f>$H230*'Base Data'!CT230</f>
        <v>0</v>
      </c>
      <c r="CU230" s="758">
        <f>$H230*'Base Data'!CU230</f>
        <v>0</v>
      </c>
      <c r="CV230" s="758">
        <f>$H230*'Base Data'!CV230</f>
        <v>0</v>
      </c>
      <c r="CW230" s="758">
        <f>$H230*'Base Data'!CW230</f>
        <v>0</v>
      </c>
      <c r="CX230" s="758">
        <f>$H230*'Base Data'!CX230</f>
        <v>0</v>
      </c>
      <c r="CY230" s="758">
        <f>$H230*'Base Data'!CY230</f>
        <v>0</v>
      </c>
      <c r="CZ230" s="758">
        <f>$H230*'Base Data'!CZ230</f>
        <v>0</v>
      </c>
      <c r="DA230" s="758">
        <f>$H230*'Base Data'!DA230</f>
        <v>0</v>
      </c>
      <c r="DB230" s="758">
        <f>$H230*'Base Data'!DB230</f>
        <v>0</v>
      </c>
      <c r="DC230" s="758">
        <f>$H230*'Base Data'!DC230</f>
        <v>0</v>
      </c>
      <c r="DD230" s="758">
        <f>$H230*'Base Data'!DD230</f>
        <v>0</v>
      </c>
      <c r="DE230" s="758">
        <f>$H230*'Base Data'!DE230</f>
        <v>0</v>
      </c>
      <c r="DF230" s="758">
        <f>$H230*'Base Data'!DF230</f>
        <v>0</v>
      </c>
      <c r="DG230" s="758">
        <f>$H230*'Base Data'!DG230</f>
        <v>0</v>
      </c>
      <c r="DH230" s="758">
        <f>$H230*'Base Data'!DH230</f>
        <v>0</v>
      </c>
      <c r="DI230" s="758">
        <f>$H230*'Base Data'!DI230</f>
        <v>0</v>
      </c>
      <c r="DJ230" s="758">
        <f>$H230*'Base Data'!DJ230</f>
        <v>0</v>
      </c>
      <c r="DK230" s="758">
        <f>$H230*'Base Data'!DK230</f>
        <v>0</v>
      </c>
      <c r="DL230" s="519">
        <f>$H230*'Base Data'!DL230</f>
        <v>0</v>
      </c>
    </row>
    <row r="231" spans="1:117" s="284" customFormat="1" ht="19.5" customHeight="1">
      <c r="A231" s="207">
        <f>'LCR Weights'!N231</f>
        <v>0</v>
      </c>
      <c r="B231" s="207"/>
      <c r="C231" s="126"/>
      <c r="D231" s="111" t="s">
        <v>665</v>
      </c>
      <c r="E231" s="120" t="s">
        <v>849</v>
      </c>
      <c r="F231" s="278" t="s">
        <v>668</v>
      </c>
      <c r="G231" s="811">
        <f>'LCR Weights'!M231</f>
        <v>0</v>
      </c>
      <c r="H231" s="811">
        <f>IF(Metrics!$I$7="Reported weights",'LCR Weights'!H231,'LCR Weights'!K231)</f>
        <v>0</v>
      </c>
      <c r="I231" s="129"/>
      <c r="J231" s="758">
        <f>IF('LCR Weights'!$N231=0,1,0)*('Base Data'!J231+'Base Data'!I231)*G231</f>
        <v>0</v>
      </c>
      <c r="K231" s="31">
        <f>'LCR Weights'!$N231*($G231*('Base Data'!$I231+'Base Data'!$J231)/30)+($H231*'Base Data'!K231)</f>
        <v>0</v>
      </c>
      <c r="L231" s="31">
        <f>'LCR Weights'!$N231*($G231*('Base Data'!$I231+'Base Data'!$J231)/30)+($H231*'Base Data'!L231)</f>
        <v>0</v>
      </c>
      <c r="M231" s="31">
        <f>'LCR Weights'!$N231*($G231*('Base Data'!$I231+'Base Data'!$J231)/30)+($H231*'Base Data'!M231)</f>
        <v>0</v>
      </c>
      <c r="N231" s="31">
        <f>'LCR Weights'!$N231*($G231*('Base Data'!$I231+'Base Data'!$J231)/30)+($H231*'Base Data'!N231)</f>
        <v>0</v>
      </c>
      <c r="O231" s="31">
        <f>'LCR Weights'!$N231*($G231*('Base Data'!$I231+'Base Data'!$J231)/30)+($H231*'Base Data'!O231)</f>
        <v>0</v>
      </c>
      <c r="P231" s="31">
        <f>'LCR Weights'!$N231*($G231*('Base Data'!$I231+'Base Data'!$J231)/30)+($H231*'Base Data'!P231)</f>
        <v>0</v>
      </c>
      <c r="Q231" s="31">
        <f>'LCR Weights'!$N231*($G231*('Base Data'!$I231+'Base Data'!$J231)/30)+($H231*'Base Data'!Q231)</f>
        <v>0</v>
      </c>
      <c r="R231" s="31">
        <f>'LCR Weights'!$N231*($G231*('Base Data'!$I231+'Base Data'!$J231)/30)+($H231*'Base Data'!R231)</f>
        <v>0</v>
      </c>
      <c r="S231" s="31">
        <f>'LCR Weights'!$N231*($G231*('Base Data'!$I231+'Base Data'!$J231)/30)+($H231*'Base Data'!S231)</f>
        <v>0</v>
      </c>
      <c r="T231" s="31">
        <f>'LCR Weights'!$N231*($G231*('Base Data'!$I231+'Base Data'!$J231)/30)+($H231*'Base Data'!T231)</f>
        <v>0</v>
      </c>
      <c r="U231" s="31">
        <f>'LCR Weights'!$N231*($G231*('Base Data'!$I231+'Base Data'!$J231)/30)+($H231*'Base Data'!U231)</f>
        <v>0</v>
      </c>
      <c r="V231" s="31">
        <f>'LCR Weights'!$N231*($G231*('Base Data'!$I231+'Base Data'!$J231)/30)+($H231*'Base Data'!V231)</f>
        <v>0</v>
      </c>
      <c r="W231" s="31">
        <f>'LCR Weights'!$N231*($G231*('Base Data'!$I231+'Base Data'!$J231)/30)+($H231*'Base Data'!W231)</f>
        <v>0</v>
      </c>
      <c r="X231" s="31">
        <f>'LCR Weights'!$N231*($G231*('Base Data'!$I231+'Base Data'!$J231)/30)+($H231*'Base Data'!X231)</f>
        <v>0</v>
      </c>
      <c r="Y231" s="31">
        <f>'LCR Weights'!$N231*($G231*('Base Data'!$I231+'Base Data'!$J231)/30)+($H231*'Base Data'!Y231)</f>
        <v>0</v>
      </c>
      <c r="Z231" s="31">
        <f>'LCR Weights'!$N231*($G231*('Base Data'!$I231+'Base Data'!$J231)/30)+($H231*'Base Data'!Z231)</f>
        <v>0</v>
      </c>
      <c r="AA231" s="31">
        <f>'LCR Weights'!$N231*($G231*('Base Data'!$I231+'Base Data'!$J231)/30)+($H231*'Base Data'!AA231)</f>
        <v>0</v>
      </c>
      <c r="AB231" s="31">
        <f>'LCR Weights'!$N231*($G231*('Base Data'!$I231+'Base Data'!$J231)/30)+($H231*'Base Data'!AB231)</f>
        <v>0</v>
      </c>
      <c r="AC231" s="31">
        <f>'LCR Weights'!$N231*($G231*('Base Data'!$I231+'Base Data'!$J231)/30)+($H231*'Base Data'!AC231)</f>
        <v>0</v>
      </c>
      <c r="AD231" s="31">
        <f>'LCR Weights'!$N231*($G231*('Base Data'!$I231+'Base Data'!$J231)/30)+($H231*'Base Data'!AD231)</f>
        <v>0</v>
      </c>
      <c r="AE231" s="31">
        <f>'LCR Weights'!$N231*($G231*('Base Data'!$I231+'Base Data'!$J231)/30)+($H231*'Base Data'!AE231)</f>
        <v>0</v>
      </c>
      <c r="AF231" s="31">
        <f>'LCR Weights'!$N231*($G231*('Base Data'!$I231+'Base Data'!$J231)/30)+($H231*'Base Data'!AF231)</f>
        <v>0</v>
      </c>
      <c r="AG231" s="31">
        <f>'LCR Weights'!$N231*($G231*('Base Data'!$I231+'Base Data'!$J231)/30)+($H231*'Base Data'!AG231)</f>
        <v>0</v>
      </c>
      <c r="AH231" s="31">
        <f>'LCR Weights'!$N231*($G231*('Base Data'!$I231+'Base Data'!$J231)/30)+($H231*'Base Data'!AH231)</f>
        <v>0</v>
      </c>
      <c r="AI231" s="31">
        <f>'LCR Weights'!$N231*($G231*('Base Data'!$I231+'Base Data'!$J231)/30)+($H231*'Base Data'!AI231)</f>
        <v>0</v>
      </c>
      <c r="AJ231" s="31">
        <f>'LCR Weights'!$N231*($G231*('Base Data'!$I231+'Base Data'!$J231)/30)+($H231*'Base Data'!AJ231)</f>
        <v>0</v>
      </c>
      <c r="AK231" s="31">
        <f>'LCR Weights'!$N231*($G231*('Base Data'!$I231+'Base Data'!$J231)/30)+($H231*'Base Data'!AK231)</f>
        <v>0</v>
      </c>
      <c r="AL231" s="31">
        <f>'LCR Weights'!$N231*($G231*('Base Data'!$I231+'Base Data'!$J231)/30)+($H231*'Base Data'!AL231)</f>
        <v>0</v>
      </c>
      <c r="AM231" s="31">
        <f>'LCR Weights'!$N231*($G231*('Base Data'!$I231+'Base Data'!$J231)/30)+($H231*'Base Data'!AM231)</f>
        <v>0</v>
      </c>
      <c r="AN231" s="31">
        <f>'LCR Weights'!$N231*($G231*('Base Data'!$I231+'Base Data'!$J231)/30)+($H231*'Base Data'!AN231)</f>
        <v>0</v>
      </c>
      <c r="AO231" s="758">
        <f>$H231*'Base Data'!AO231</f>
        <v>0</v>
      </c>
      <c r="AP231" s="758">
        <f>$H231*'Base Data'!AP231</f>
        <v>0</v>
      </c>
      <c r="AQ231" s="758">
        <f>$H231*'Base Data'!AQ231</f>
        <v>0</v>
      </c>
      <c r="AR231" s="758">
        <f>$H231*'Base Data'!AR231</f>
        <v>0</v>
      </c>
      <c r="AS231" s="758">
        <f>$H231*'Base Data'!AS231</f>
        <v>0</v>
      </c>
      <c r="AT231" s="758">
        <f>$H231*'Base Data'!AT231</f>
        <v>0</v>
      </c>
      <c r="AU231" s="758">
        <f>$H231*'Base Data'!AU231</f>
        <v>0</v>
      </c>
      <c r="AV231" s="758">
        <f>$H231*'Base Data'!AV231</f>
        <v>0</v>
      </c>
      <c r="AW231" s="758">
        <f>$H231*'Base Data'!AW231</f>
        <v>0</v>
      </c>
      <c r="AX231" s="758">
        <f>$H231*'Base Data'!AX231</f>
        <v>0</v>
      </c>
      <c r="AY231" s="758">
        <f>$H231*'Base Data'!AY231</f>
        <v>0</v>
      </c>
      <c r="AZ231" s="758">
        <f>$H231*'Base Data'!AZ231</f>
        <v>0</v>
      </c>
      <c r="BA231" s="758">
        <f>$H231*'Base Data'!BA231</f>
        <v>0</v>
      </c>
      <c r="BB231" s="758">
        <f>$H231*'Base Data'!BB231</f>
        <v>0</v>
      </c>
      <c r="BC231" s="758">
        <f>$H231*'Base Data'!BC231</f>
        <v>0</v>
      </c>
      <c r="BD231" s="758">
        <f>$H231*'Base Data'!BD231</f>
        <v>0</v>
      </c>
      <c r="BE231" s="758">
        <f>$H231*'Base Data'!BE231</f>
        <v>0</v>
      </c>
      <c r="BF231" s="758">
        <f>$H231*'Base Data'!BF231</f>
        <v>0</v>
      </c>
      <c r="BG231" s="758">
        <f>$H231*'Base Data'!BG231</f>
        <v>0</v>
      </c>
      <c r="BH231" s="758">
        <f>$H231*'Base Data'!BH231</f>
        <v>0</v>
      </c>
      <c r="BI231" s="758">
        <f>$H231*'Base Data'!BI231</f>
        <v>0</v>
      </c>
      <c r="BJ231" s="758">
        <f>$H231*'Base Data'!BJ231</f>
        <v>0</v>
      </c>
      <c r="BK231" s="758">
        <f>$H231*'Base Data'!BK231</f>
        <v>0</v>
      </c>
      <c r="BL231" s="758">
        <f>$H231*'Base Data'!BL231</f>
        <v>0</v>
      </c>
      <c r="BM231" s="758">
        <f>$H231*'Base Data'!BM231</f>
        <v>0</v>
      </c>
      <c r="BN231" s="758">
        <f>$H231*'Base Data'!BN231</f>
        <v>0</v>
      </c>
      <c r="BO231" s="758">
        <f>$H231*'Base Data'!BO231</f>
        <v>0</v>
      </c>
      <c r="BP231" s="758">
        <f>$H231*'Base Data'!BP231</f>
        <v>0</v>
      </c>
      <c r="BQ231" s="758">
        <f>$H231*'Base Data'!BQ231</f>
        <v>0</v>
      </c>
      <c r="BR231" s="758">
        <f>$H231*'Base Data'!BR231</f>
        <v>0</v>
      </c>
      <c r="BS231" s="758">
        <f>$H231*'Base Data'!BS231</f>
        <v>0</v>
      </c>
      <c r="BT231" s="758">
        <f>$H231*'Base Data'!BT231</f>
        <v>0</v>
      </c>
      <c r="BU231" s="758">
        <f>$H231*'Base Data'!BU231</f>
        <v>0</v>
      </c>
      <c r="BV231" s="758">
        <f>$H231*'Base Data'!BV231</f>
        <v>0</v>
      </c>
      <c r="BW231" s="758">
        <f>$H231*'Base Data'!BW231</f>
        <v>0</v>
      </c>
      <c r="BX231" s="758">
        <f>$H231*'Base Data'!BX231</f>
        <v>0</v>
      </c>
      <c r="BY231" s="758">
        <f>$H231*'Base Data'!BY231</f>
        <v>0</v>
      </c>
      <c r="BZ231" s="758">
        <f>$H231*'Base Data'!BZ231</f>
        <v>0</v>
      </c>
      <c r="CA231" s="758">
        <f>$H231*'Base Data'!CA231</f>
        <v>0</v>
      </c>
      <c r="CB231" s="758">
        <f>$H231*'Base Data'!CB231</f>
        <v>0</v>
      </c>
      <c r="CC231" s="758">
        <f>$H231*'Base Data'!CC231</f>
        <v>0</v>
      </c>
      <c r="CD231" s="758">
        <f>$H231*'Base Data'!CD231</f>
        <v>0</v>
      </c>
      <c r="CE231" s="758">
        <f>$H231*'Base Data'!CE231</f>
        <v>0</v>
      </c>
      <c r="CF231" s="758">
        <f>$H231*'Base Data'!CF231</f>
        <v>0</v>
      </c>
      <c r="CG231" s="758">
        <f>$H231*'Base Data'!CG231</f>
        <v>0</v>
      </c>
      <c r="CH231" s="758">
        <f>$H231*'Base Data'!CH231</f>
        <v>0</v>
      </c>
      <c r="CI231" s="758">
        <f>$H231*'Base Data'!CI231</f>
        <v>0</v>
      </c>
      <c r="CJ231" s="758">
        <f>$H231*'Base Data'!CJ231</f>
        <v>0</v>
      </c>
      <c r="CK231" s="758">
        <f>$H231*'Base Data'!CK231</f>
        <v>0</v>
      </c>
      <c r="CL231" s="758">
        <f>$H231*'Base Data'!CL231</f>
        <v>0</v>
      </c>
      <c r="CM231" s="758">
        <f>$H231*'Base Data'!CM231</f>
        <v>0</v>
      </c>
      <c r="CN231" s="758">
        <f>$H231*'Base Data'!CN231</f>
        <v>0</v>
      </c>
      <c r="CO231" s="758">
        <f>$H231*'Base Data'!CO231</f>
        <v>0</v>
      </c>
      <c r="CP231" s="758">
        <f>$H231*'Base Data'!CP231</f>
        <v>0</v>
      </c>
      <c r="CQ231" s="758">
        <f>$H231*'Base Data'!CQ231</f>
        <v>0</v>
      </c>
      <c r="CR231" s="758">
        <f>$H231*'Base Data'!CR231</f>
        <v>0</v>
      </c>
      <c r="CS231" s="758">
        <f>$H231*'Base Data'!CS231</f>
        <v>0</v>
      </c>
      <c r="CT231" s="758">
        <f>$H231*'Base Data'!CT231</f>
        <v>0</v>
      </c>
      <c r="CU231" s="758">
        <f>$H231*'Base Data'!CU231</f>
        <v>0</v>
      </c>
      <c r="CV231" s="758">
        <f>$H231*'Base Data'!CV231</f>
        <v>0</v>
      </c>
      <c r="CW231" s="758">
        <f>$H231*'Base Data'!CW231</f>
        <v>0</v>
      </c>
      <c r="CX231" s="758">
        <f>$H231*'Base Data'!CX231</f>
        <v>0</v>
      </c>
      <c r="CY231" s="758">
        <f>$H231*'Base Data'!CY231</f>
        <v>0</v>
      </c>
      <c r="CZ231" s="758">
        <f>$H231*'Base Data'!CZ231</f>
        <v>0</v>
      </c>
      <c r="DA231" s="758">
        <f>$H231*'Base Data'!DA231</f>
        <v>0</v>
      </c>
      <c r="DB231" s="758">
        <f>$H231*'Base Data'!DB231</f>
        <v>0</v>
      </c>
      <c r="DC231" s="758">
        <f>$H231*'Base Data'!DC231</f>
        <v>0</v>
      </c>
      <c r="DD231" s="758">
        <f>$H231*'Base Data'!DD231</f>
        <v>0</v>
      </c>
      <c r="DE231" s="758">
        <f>$H231*'Base Data'!DE231</f>
        <v>0</v>
      </c>
      <c r="DF231" s="758">
        <f>$H231*'Base Data'!DF231</f>
        <v>0</v>
      </c>
      <c r="DG231" s="758">
        <f>$H231*'Base Data'!DG231</f>
        <v>0</v>
      </c>
      <c r="DH231" s="758">
        <f>$H231*'Base Data'!DH231</f>
        <v>0</v>
      </c>
      <c r="DI231" s="758">
        <f>$H231*'Base Data'!DI231</f>
        <v>0</v>
      </c>
      <c r="DJ231" s="758">
        <f>$H231*'Base Data'!DJ231</f>
        <v>0</v>
      </c>
      <c r="DK231" s="758">
        <f>$H231*'Base Data'!DK231</f>
        <v>0</v>
      </c>
      <c r="DL231" s="519">
        <f>$H231*'Base Data'!DL231</f>
        <v>0</v>
      </c>
    </row>
    <row r="232" spans="1:117" s="284" customFormat="1" ht="19.5" customHeight="1">
      <c r="A232" s="207">
        <f>'LCR Weights'!N232</f>
        <v>0</v>
      </c>
      <c r="B232" s="207"/>
      <c r="C232" s="126"/>
      <c r="D232" s="111" t="s">
        <v>667</v>
      </c>
      <c r="E232" s="120" t="s">
        <v>850</v>
      </c>
      <c r="F232" s="278" t="s">
        <v>670</v>
      </c>
      <c r="G232" s="811">
        <f>'LCR Weights'!M232</f>
        <v>0</v>
      </c>
      <c r="H232" s="811">
        <f>IF(Metrics!$I$7="Reported weights",'LCR Weights'!H232,'LCR Weights'!K232)</f>
        <v>0</v>
      </c>
      <c r="I232" s="129"/>
      <c r="J232" s="758">
        <f>IF('LCR Weights'!$N232=0,1,0)*('Base Data'!J232+'Base Data'!I232)*G232</f>
        <v>0</v>
      </c>
      <c r="K232" s="31">
        <f>'LCR Weights'!$N232*($G232*('Base Data'!$I232+'Base Data'!$J232)/30)+($H232*'Base Data'!K232)</f>
        <v>0</v>
      </c>
      <c r="L232" s="31">
        <f>'LCR Weights'!$N232*($G232*('Base Data'!$I232+'Base Data'!$J232)/30)+($H232*'Base Data'!L232)</f>
        <v>0</v>
      </c>
      <c r="M232" s="31">
        <f>'LCR Weights'!$N232*($G232*('Base Data'!$I232+'Base Data'!$J232)/30)+($H232*'Base Data'!M232)</f>
        <v>0</v>
      </c>
      <c r="N232" s="31">
        <f>'LCR Weights'!$N232*($G232*('Base Data'!$I232+'Base Data'!$J232)/30)+($H232*'Base Data'!N232)</f>
        <v>0</v>
      </c>
      <c r="O232" s="31">
        <f>'LCR Weights'!$N232*($G232*('Base Data'!$I232+'Base Data'!$J232)/30)+($H232*'Base Data'!O232)</f>
        <v>0</v>
      </c>
      <c r="P232" s="31">
        <f>'LCR Weights'!$N232*($G232*('Base Data'!$I232+'Base Data'!$J232)/30)+($H232*'Base Data'!P232)</f>
        <v>0</v>
      </c>
      <c r="Q232" s="31">
        <f>'LCR Weights'!$N232*($G232*('Base Data'!$I232+'Base Data'!$J232)/30)+($H232*'Base Data'!Q232)</f>
        <v>0</v>
      </c>
      <c r="R232" s="31">
        <f>'LCR Weights'!$N232*($G232*('Base Data'!$I232+'Base Data'!$J232)/30)+($H232*'Base Data'!R232)</f>
        <v>0</v>
      </c>
      <c r="S232" s="31">
        <f>'LCR Weights'!$N232*($G232*('Base Data'!$I232+'Base Data'!$J232)/30)+($H232*'Base Data'!S232)</f>
        <v>0</v>
      </c>
      <c r="T232" s="31">
        <f>'LCR Weights'!$N232*($G232*('Base Data'!$I232+'Base Data'!$J232)/30)+($H232*'Base Data'!T232)</f>
        <v>0</v>
      </c>
      <c r="U232" s="31">
        <f>'LCR Weights'!$N232*($G232*('Base Data'!$I232+'Base Data'!$J232)/30)+($H232*'Base Data'!U232)</f>
        <v>0</v>
      </c>
      <c r="V232" s="31">
        <f>'LCR Weights'!$N232*($G232*('Base Data'!$I232+'Base Data'!$J232)/30)+($H232*'Base Data'!V232)</f>
        <v>0</v>
      </c>
      <c r="W232" s="31">
        <f>'LCR Weights'!$N232*($G232*('Base Data'!$I232+'Base Data'!$J232)/30)+($H232*'Base Data'!W232)</f>
        <v>0</v>
      </c>
      <c r="X232" s="31">
        <f>'LCR Weights'!$N232*($G232*('Base Data'!$I232+'Base Data'!$J232)/30)+($H232*'Base Data'!X232)</f>
        <v>0</v>
      </c>
      <c r="Y232" s="31">
        <f>'LCR Weights'!$N232*($G232*('Base Data'!$I232+'Base Data'!$J232)/30)+($H232*'Base Data'!Y232)</f>
        <v>0</v>
      </c>
      <c r="Z232" s="31">
        <f>'LCR Weights'!$N232*($G232*('Base Data'!$I232+'Base Data'!$J232)/30)+($H232*'Base Data'!Z232)</f>
        <v>0</v>
      </c>
      <c r="AA232" s="31">
        <f>'LCR Weights'!$N232*($G232*('Base Data'!$I232+'Base Data'!$J232)/30)+($H232*'Base Data'!AA232)</f>
        <v>0</v>
      </c>
      <c r="AB232" s="31">
        <f>'LCR Weights'!$N232*($G232*('Base Data'!$I232+'Base Data'!$J232)/30)+($H232*'Base Data'!AB232)</f>
        <v>0</v>
      </c>
      <c r="AC232" s="31">
        <f>'LCR Weights'!$N232*($G232*('Base Data'!$I232+'Base Data'!$J232)/30)+($H232*'Base Data'!AC232)</f>
        <v>0</v>
      </c>
      <c r="AD232" s="31">
        <f>'LCR Weights'!$N232*($G232*('Base Data'!$I232+'Base Data'!$J232)/30)+($H232*'Base Data'!AD232)</f>
        <v>0</v>
      </c>
      <c r="AE232" s="31">
        <f>'LCR Weights'!$N232*($G232*('Base Data'!$I232+'Base Data'!$J232)/30)+($H232*'Base Data'!AE232)</f>
        <v>0</v>
      </c>
      <c r="AF232" s="31">
        <f>'LCR Weights'!$N232*($G232*('Base Data'!$I232+'Base Data'!$J232)/30)+($H232*'Base Data'!AF232)</f>
        <v>0</v>
      </c>
      <c r="AG232" s="31">
        <f>'LCR Weights'!$N232*($G232*('Base Data'!$I232+'Base Data'!$J232)/30)+($H232*'Base Data'!AG232)</f>
        <v>0</v>
      </c>
      <c r="AH232" s="31">
        <f>'LCR Weights'!$N232*($G232*('Base Data'!$I232+'Base Data'!$J232)/30)+($H232*'Base Data'!AH232)</f>
        <v>0</v>
      </c>
      <c r="AI232" s="31">
        <f>'LCR Weights'!$N232*($G232*('Base Data'!$I232+'Base Data'!$J232)/30)+($H232*'Base Data'!AI232)</f>
        <v>0</v>
      </c>
      <c r="AJ232" s="31">
        <f>'LCR Weights'!$N232*($G232*('Base Data'!$I232+'Base Data'!$J232)/30)+($H232*'Base Data'!AJ232)</f>
        <v>0</v>
      </c>
      <c r="AK232" s="31">
        <f>'LCR Weights'!$N232*($G232*('Base Data'!$I232+'Base Data'!$J232)/30)+($H232*'Base Data'!AK232)</f>
        <v>0</v>
      </c>
      <c r="AL232" s="31">
        <f>'LCR Weights'!$N232*($G232*('Base Data'!$I232+'Base Data'!$J232)/30)+($H232*'Base Data'!AL232)</f>
        <v>0</v>
      </c>
      <c r="AM232" s="31">
        <f>'LCR Weights'!$N232*($G232*('Base Data'!$I232+'Base Data'!$J232)/30)+($H232*'Base Data'!AM232)</f>
        <v>0</v>
      </c>
      <c r="AN232" s="31">
        <f>'LCR Weights'!$N232*($G232*('Base Data'!$I232+'Base Data'!$J232)/30)+($H232*'Base Data'!AN232)</f>
        <v>0</v>
      </c>
      <c r="AO232" s="758">
        <f>$H232*'Base Data'!AO232</f>
        <v>0</v>
      </c>
      <c r="AP232" s="758">
        <f>$H232*'Base Data'!AP232</f>
        <v>0</v>
      </c>
      <c r="AQ232" s="758">
        <f>$H232*'Base Data'!AQ232</f>
        <v>0</v>
      </c>
      <c r="AR232" s="758">
        <f>$H232*'Base Data'!AR232</f>
        <v>0</v>
      </c>
      <c r="AS232" s="758">
        <f>$H232*'Base Data'!AS232</f>
        <v>0</v>
      </c>
      <c r="AT232" s="758">
        <f>$H232*'Base Data'!AT232</f>
        <v>0</v>
      </c>
      <c r="AU232" s="758">
        <f>$H232*'Base Data'!AU232</f>
        <v>0</v>
      </c>
      <c r="AV232" s="758">
        <f>$H232*'Base Data'!AV232</f>
        <v>0</v>
      </c>
      <c r="AW232" s="758">
        <f>$H232*'Base Data'!AW232</f>
        <v>0</v>
      </c>
      <c r="AX232" s="758">
        <f>$H232*'Base Data'!AX232</f>
        <v>0</v>
      </c>
      <c r="AY232" s="758">
        <f>$H232*'Base Data'!AY232</f>
        <v>0</v>
      </c>
      <c r="AZ232" s="758">
        <f>$H232*'Base Data'!AZ232</f>
        <v>0</v>
      </c>
      <c r="BA232" s="758">
        <f>$H232*'Base Data'!BA232</f>
        <v>0</v>
      </c>
      <c r="BB232" s="758">
        <f>$H232*'Base Data'!BB232</f>
        <v>0</v>
      </c>
      <c r="BC232" s="758">
        <f>$H232*'Base Data'!BC232</f>
        <v>0</v>
      </c>
      <c r="BD232" s="758">
        <f>$H232*'Base Data'!BD232</f>
        <v>0</v>
      </c>
      <c r="BE232" s="758">
        <f>$H232*'Base Data'!BE232</f>
        <v>0</v>
      </c>
      <c r="BF232" s="758">
        <f>$H232*'Base Data'!BF232</f>
        <v>0</v>
      </c>
      <c r="BG232" s="758">
        <f>$H232*'Base Data'!BG232</f>
        <v>0</v>
      </c>
      <c r="BH232" s="758">
        <f>$H232*'Base Data'!BH232</f>
        <v>0</v>
      </c>
      <c r="BI232" s="758">
        <f>$H232*'Base Data'!BI232</f>
        <v>0</v>
      </c>
      <c r="BJ232" s="758">
        <f>$H232*'Base Data'!BJ232</f>
        <v>0</v>
      </c>
      <c r="BK232" s="758">
        <f>$H232*'Base Data'!BK232</f>
        <v>0</v>
      </c>
      <c r="BL232" s="758">
        <f>$H232*'Base Data'!BL232</f>
        <v>0</v>
      </c>
      <c r="BM232" s="758">
        <f>$H232*'Base Data'!BM232</f>
        <v>0</v>
      </c>
      <c r="BN232" s="758">
        <f>$H232*'Base Data'!BN232</f>
        <v>0</v>
      </c>
      <c r="BO232" s="758">
        <f>$H232*'Base Data'!BO232</f>
        <v>0</v>
      </c>
      <c r="BP232" s="758">
        <f>$H232*'Base Data'!BP232</f>
        <v>0</v>
      </c>
      <c r="BQ232" s="758">
        <f>$H232*'Base Data'!BQ232</f>
        <v>0</v>
      </c>
      <c r="BR232" s="758">
        <f>$H232*'Base Data'!BR232</f>
        <v>0</v>
      </c>
      <c r="BS232" s="758">
        <f>$H232*'Base Data'!BS232</f>
        <v>0</v>
      </c>
      <c r="BT232" s="758">
        <f>$H232*'Base Data'!BT232</f>
        <v>0</v>
      </c>
      <c r="BU232" s="758">
        <f>$H232*'Base Data'!BU232</f>
        <v>0</v>
      </c>
      <c r="BV232" s="758">
        <f>$H232*'Base Data'!BV232</f>
        <v>0</v>
      </c>
      <c r="BW232" s="758">
        <f>$H232*'Base Data'!BW232</f>
        <v>0</v>
      </c>
      <c r="BX232" s="758">
        <f>$H232*'Base Data'!BX232</f>
        <v>0</v>
      </c>
      <c r="BY232" s="758">
        <f>$H232*'Base Data'!BY232</f>
        <v>0</v>
      </c>
      <c r="BZ232" s="758">
        <f>$H232*'Base Data'!BZ232</f>
        <v>0</v>
      </c>
      <c r="CA232" s="758">
        <f>$H232*'Base Data'!CA232</f>
        <v>0</v>
      </c>
      <c r="CB232" s="758">
        <f>$H232*'Base Data'!CB232</f>
        <v>0</v>
      </c>
      <c r="CC232" s="758">
        <f>$H232*'Base Data'!CC232</f>
        <v>0</v>
      </c>
      <c r="CD232" s="758">
        <f>$H232*'Base Data'!CD232</f>
        <v>0</v>
      </c>
      <c r="CE232" s="758">
        <f>$H232*'Base Data'!CE232</f>
        <v>0</v>
      </c>
      <c r="CF232" s="758">
        <f>$H232*'Base Data'!CF232</f>
        <v>0</v>
      </c>
      <c r="CG232" s="758">
        <f>$H232*'Base Data'!CG232</f>
        <v>0</v>
      </c>
      <c r="CH232" s="758">
        <f>$H232*'Base Data'!CH232</f>
        <v>0</v>
      </c>
      <c r="CI232" s="758">
        <f>$H232*'Base Data'!CI232</f>
        <v>0</v>
      </c>
      <c r="CJ232" s="758">
        <f>$H232*'Base Data'!CJ232</f>
        <v>0</v>
      </c>
      <c r="CK232" s="758">
        <f>$H232*'Base Data'!CK232</f>
        <v>0</v>
      </c>
      <c r="CL232" s="758">
        <f>$H232*'Base Data'!CL232</f>
        <v>0</v>
      </c>
      <c r="CM232" s="758">
        <f>$H232*'Base Data'!CM232</f>
        <v>0</v>
      </c>
      <c r="CN232" s="758">
        <f>$H232*'Base Data'!CN232</f>
        <v>0</v>
      </c>
      <c r="CO232" s="758">
        <f>$H232*'Base Data'!CO232</f>
        <v>0</v>
      </c>
      <c r="CP232" s="758">
        <f>$H232*'Base Data'!CP232</f>
        <v>0</v>
      </c>
      <c r="CQ232" s="758">
        <f>$H232*'Base Data'!CQ232</f>
        <v>0</v>
      </c>
      <c r="CR232" s="758">
        <f>$H232*'Base Data'!CR232</f>
        <v>0</v>
      </c>
      <c r="CS232" s="758">
        <f>$H232*'Base Data'!CS232</f>
        <v>0</v>
      </c>
      <c r="CT232" s="758">
        <f>$H232*'Base Data'!CT232</f>
        <v>0</v>
      </c>
      <c r="CU232" s="758">
        <f>$H232*'Base Data'!CU232</f>
        <v>0</v>
      </c>
      <c r="CV232" s="758">
        <f>$H232*'Base Data'!CV232</f>
        <v>0</v>
      </c>
      <c r="CW232" s="758">
        <f>$H232*'Base Data'!CW232</f>
        <v>0</v>
      </c>
      <c r="CX232" s="758">
        <f>$H232*'Base Data'!CX232</f>
        <v>0</v>
      </c>
      <c r="CY232" s="758">
        <f>$H232*'Base Data'!CY232</f>
        <v>0</v>
      </c>
      <c r="CZ232" s="758">
        <f>$H232*'Base Data'!CZ232</f>
        <v>0</v>
      </c>
      <c r="DA232" s="758">
        <f>$H232*'Base Data'!DA232</f>
        <v>0</v>
      </c>
      <c r="DB232" s="758">
        <f>$H232*'Base Data'!DB232</f>
        <v>0</v>
      </c>
      <c r="DC232" s="758">
        <f>$H232*'Base Data'!DC232</f>
        <v>0</v>
      </c>
      <c r="DD232" s="758">
        <f>$H232*'Base Data'!DD232</f>
        <v>0</v>
      </c>
      <c r="DE232" s="758">
        <f>$H232*'Base Data'!DE232</f>
        <v>0</v>
      </c>
      <c r="DF232" s="758">
        <f>$H232*'Base Data'!DF232</f>
        <v>0</v>
      </c>
      <c r="DG232" s="758">
        <f>$H232*'Base Data'!DG232</f>
        <v>0</v>
      </c>
      <c r="DH232" s="758">
        <f>$H232*'Base Data'!DH232</f>
        <v>0</v>
      </c>
      <c r="DI232" s="758">
        <f>$H232*'Base Data'!DI232</f>
        <v>0</v>
      </c>
      <c r="DJ232" s="758">
        <f>$H232*'Base Data'!DJ232</f>
        <v>0</v>
      </c>
      <c r="DK232" s="758">
        <f>$H232*'Base Data'!DK232</f>
        <v>0</v>
      </c>
      <c r="DL232" s="519">
        <f>$H232*'Base Data'!DL232</f>
        <v>0</v>
      </c>
    </row>
    <row r="233" spans="1:117" s="284" customFormat="1" ht="19.5" customHeight="1">
      <c r="A233" s="207">
        <f>'LCR Weights'!N233</f>
        <v>0</v>
      </c>
      <c r="B233" s="207"/>
      <c r="C233" s="126"/>
      <c r="D233" s="111" t="s">
        <v>669</v>
      </c>
      <c r="E233" s="120" t="s">
        <v>851</v>
      </c>
      <c r="F233" s="278" t="s">
        <v>672</v>
      </c>
      <c r="G233" s="811">
        <f>'LCR Weights'!M233</f>
        <v>0</v>
      </c>
      <c r="H233" s="811">
        <f>IF(Metrics!$I$7="Reported weights",'LCR Weights'!H233,'LCR Weights'!K233)</f>
        <v>0</v>
      </c>
      <c r="I233" s="129"/>
      <c r="J233" s="758">
        <f>IF('LCR Weights'!$N233=0,1,0)*('Base Data'!J233+'Base Data'!I233)*G233</f>
        <v>0</v>
      </c>
      <c r="K233" s="31">
        <f>'LCR Weights'!$N233*($G233*('Base Data'!$I233+'Base Data'!$J233)/30)+($H233*'Base Data'!K233)</f>
        <v>0</v>
      </c>
      <c r="L233" s="31">
        <f>'LCR Weights'!$N233*($G233*('Base Data'!$I233+'Base Data'!$J233)/30)+($H233*'Base Data'!L233)</f>
        <v>0</v>
      </c>
      <c r="M233" s="31">
        <f>'LCR Weights'!$N233*($G233*('Base Data'!$I233+'Base Data'!$J233)/30)+($H233*'Base Data'!M233)</f>
        <v>0</v>
      </c>
      <c r="N233" s="31">
        <f>'LCR Weights'!$N233*($G233*('Base Data'!$I233+'Base Data'!$J233)/30)+($H233*'Base Data'!N233)</f>
        <v>0</v>
      </c>
      <c r="O233" s="31">
        <f>'LCR Weights'!$N233*($G233*('Base Data'!$I233+'Base Data'!$J233)/30)+($H233*'Base Data'!O233)</f>
        <v>0</v>
      </c>
      <c r="P233" s="31">
        <f>'LCR Weights'!$N233*($G233*('Base Data'!$I233+'Base Data'!$J233)/30)+($H233*'Base Data'!P233)</f>
        <v>0</v>
      </c>
      <c r="Q233" s="31">
        <f>'LCR Weights'!$N233*($G233*('Base Data'!$I233+'Base Data'!$J233)/30)+($H233*'Base Data'!Q233)</f>
        <v>0</v>
      </c>
      <c r="R233" s="31">
        <f>'LCR Weights'!$N233*($G233*('Base Data'!$I233+'Base Data'!$J233)/30)+($H233*'Base Data'!R233)</f>
        <v>0</v>
      </c>
      <c r="S233" s="31">
        <f>'LCR Weights'!$N233*($G233*('Base Data'!$I233+'Base Data'!$J233)/30)+($H233*'Base Data'!S233)</f>
        <v>0</v>
      </c>
      <c r="T233" s="31">
        <f>'LCR Weights'!$N233*($G233*('Base Data'!$I233+'Base Data'!$J233)/30)+($H233*'Base Data'!T233)</f>
        <v>0</v>
      </c>
      <c r="U233" s="31">
        <f>'LCR Weights'!$N233*($G233*('Base Data'!$I233+'Base Data'!$J233)/30)+($H233*'Base Data'!U233)</f>
        <v>0</v>
      </c>
      <c r="V233" s="31">
        <f>'LCR Weights'!$N233*($G233*('Base Data'!$I233+'Base Data'!$J233)/30)+($H233*'Base Data'!V233)</f>
        <v>0</v>
      </c>
      <c r="W233" s="31">
        <f>'LCR Weights'!$N233*($G233*('Base Data'!$I233+'Base Data'!$J233)/30)+($H233*'Base Data'!W233)</f>
        <v>0</v>
      </c>
      <c r="X233" s="31">
        <f>'LCR Weights'!$N233*($G233*('Base Data'!$I233+'Base Data'!$J233)/30)+($H233*'Base Data'!X233)</f>
        <v>0</v>
      </c>
      <c r="Y233" s="31">
        <f>'LCR Weights'!$N233*($G233*('Base Data'!$I233+'Base Data'!$J233)/30)+($H233*'Base Data'!Y233)</f>
        <v>0</v>
      </c>
      <c r="Z233" s="31">
        <f>'LCR Weights'!$N233*($G233*('Base Data'!$I233+'Base Data'!$J233)/30)+($H233*'Base Data'!Z233)</f>
        <v>0</v>
      </c>
      <c r="AA233" s="31">
        <f>'LCR Weights'!$N233*($G233*('Base Data'!$I233+'Base Data'!$J233)/30)+($H233*'Base Data'!AA233)</f>
        <v>0</v>
      </c>
      <c r="AB233" s="31">
        <f>'LCR Weights'!$N233*($G233*('Base Data'!$I233+'Base Data'!$J233)/30)+($H233*'Base Data'!AB233)</f>
        <v>0</v>
      </c>
      <c r="AC233" s="31">
        <f>'LCR Weights'!$N233*($G233*('Base Data'!$I233+'Base Data'!$J233)/30)+($H233*'Base Data'!AC233)</f>
        <v>0</v>
      </c>
      <c r="AD233" s="31">
        <f>'LCR Weights'!$N233*($G233*('Base Data'!$I233+'Base Data'!$J233)/30)+($H233*'Base Data'!AD233)</f>
        <v>0</v>
      </c>
      <c r="AE233" s="31">
        <f>'LCR Weights'!$N233*($G233*('Base Data'!$I233+'Base Data'!$J233)/30)+($H233*'Base Data'!AE233)</f>
        <v>0</v>
      </c>
      <c r="AF233" s="31">
        <f>'LCR Weights'!$N233*($G233*('Base Data'!$I233+'Base Data'!$J233)/30)+($H233*'Base Data'!AF233)</f>
        <v>0</v>
      </c>
      <c r="AG233" s="31">
        <f>'LCR Weights'!$N233*($G233*('Base Data'!$I233+'Base Data'!$J233)/30)+($H233*'Base Data'!AG233)</f>
        <v>0</v>
      </c>
      <c r="AH233" s="31">
        <f>'LCR Weights'!$N233*($G233*('Base Data'!$I233+'Base Data'!$J233)/30)+($H233*'Base Data'!AH233)</f>
        <v>0</v>
      </c>
      <c r="AI233" s="31">
        <f>'LCR Weights'!$N233*($G233*('Base Data'!$I233+'Base Data'!$J233)/30)+($H233*'Base Data'!AI233)</f>
        <v>0</v>
      </c>
      <c r="AJ233" s="31">
        <f>'LCR Weights'!$N233*($G233*('Base Data'!$I233+'Base Data'!$J233)/30)+($H233*'Base Data'!AJ233)</f>
        <v>0</v>
      </c>
      <c r="AK233" s="31">
        <f>'LCR Weights'!$N233*($G233*('Base Data'!$I233+'Base Data'!$J233)/30)+($H233*'Base Data'!AK233)</f>
        <v>0</v>
      </c>
      <c r="AL233" s="31">
        <f>'LCR Weights'!$N233*($G233*('Base Data'!$I233+'Base Data'!$J233)/30)+($H233*'Base Data'!AL233)</f>
        <v>0</v>
      </c>
      <c r="AM233" s="31">
        <f>'LCR Weights'!$N233*($G233*('Base Data'!$I233+'Base Data'!$J233)/30)+($H233*'Base Data'!AM233)</f>
        <v>0</v>
      </c>
      <c r="AN233" s="31">
        <f>'LCR Weights'!$N233*($G233*('Base Data'!$I233+'Base Data'!$J233)/30)+($H233*'Base Data'!AN233)</f>
        <v>0</v>
      </c>
      <c r="AO233" s="758">
        <f>$H233*'Base Data'!AO233</f>
        <v>0</v>
      </c>
      <c r="AP233" s="758">
        <f>$H233*'Base Data'!AP233</f>
        <v>0</v>
      </c>
      <c r="AQ233" s="758">
        <f>$H233*'Base Data'!AQ233</f>
        <v>0</v>
      </c>
      <c r="AR233" s="758">
        <f>$H233*'Base Data'!AR233</f>
        <v>0</v>
      </c>
      <c r="AS233" s="758">
        <f>$H233*'Base Data'!AS233</f>
        <v>0</v>
      </c>
      <c r="AT233" s="758">
        <f>$H233*'Base Data'!AT233</f>
        <v>0</v>
      </c>
      <c r="AU233" s="758">
        <f>$H233*'Base Data'!AU233</f>
        <v>0</v>
      </c>
      <c r="AV233" s="758">
        <f>$H233*'Base Data'!AV233</f>
        <v>0</v>
      </c>
      <c r="AW233" s="758">
        <f>$H233*'Base Data'!AW233</f>
        <v>0</v>
      </c>
      <c r="AX233" s="758">
        <f>$H233*'Base Data'!AX233</f>
        <v>0</v>
      </c>
      <c r="AY233" s="758">
        <f>$H233*'Base Data'!AY233</f>
        <v>0</v>
      </c>
      <c r="AZ233" s="758">
        <f>$H233*'Base Data'!AZ233</f>
        <v>0</v>
      </c>
      <c r="BA233" s="758">
        <f>$H233*'Base Data'!BA233</f>
        <v>0</v>
      </c>
      <c r="BB233" s="758">
        <f>$H233*'Base Data'!BB233</f>
        <v>0</v>
      </c>
      <c r="BC233" s="758">
        <f>$H233*'Base Data'!BC233</f>
        <v>0</v>
      </c>
      <c r="BD233" s="758">
        <f>$H233*'Base Data'!BD233</f>
        <v>0</v>
      </c>
      <c r="BE233" s="758">
        <f>$H233*'Base Data'!BE233</f>
        <v>0</v>
      </c>
      <c r="BF233" s="758">
        <f>$H233*'Base Data'!BF233</f>
        <v>0</v>
      </c>
      <c r="BG233" s="758">
        <f>$H233*'Base Data'!BG233</f>
        <v>0</v>
      </c>
      <c r="BH233" s="758">
        <f>$H233*'Base Data'!BH233</f>
        <v>0</v>
      </c>
      <c r="BI233" s="758">
        <f>$H233*'Base Data'!BI233</f>
        <v>0</v>
      </c>
      <c r="BJ233" s="758">
        <f>$H233*'Base Data'!BJ233</f>
        <v>0</v>
      </c>
      <c r="BK233" s="758">
        <f>$H233*'Base Data'!BK233</f>
        <v>0</v>
      </c>
      <c r="BL233" s="758">
        <f>$H233*'Base Data'!BL233</f>
        <v>0</v>
      </c>
      <c r="BM233" s="758">
        <f>$H233*'Base Data'!BM233</f>
        <v>0</v>
      </c>
      <c r="BN233" s="758">
        <f>$H233*'Base Data'!BN233</f>
        <v>0</v>
      </c>
      <c r="BO233" s="758">
        <f>$H233*'Base Data'!BO233</f>
        <v>0</v>
      </c>
      <c r="BP233" s="758">
        <f>$H233*'Base Data'!BP233</f>
        <v>0</v>
      </c>
      <c r="BQ233" s="758">
        <f>$H233*'Base Data'!BQ233</f>
        <v>0</v>
      </c>
      <c r="BR233" s="758">
        <f>$H233*'Base Data'!BR233</f>
        <v>0</v>
      </c>
      <c r="BS233" s="758">
        <f>$H233*'Base Data'!BS233</f>
        <v>0</v>
      </c>
      <c r="BT233" s="758">
        <f>$H233*'Base Data'!BT233</f>
        <v>0</v>
      </c>
      <c r="BU233" s="758">
        <f>$H233*'Base Data'!BU233</f>
        <v>0</v>
      </c>
      <c r="BV233" s="758">
        <f>$H233*'Base Data'!BV233</f>
        <v>0</v>
      </c>
      <c r="BW233" s="758">
        <f>$H233*'Base Data'!BW233</f>
        <v>0</v>
      </c>
      <c r="BX233" s="758">
        <f>$H233*'Base Data'!BX233</f>
        <v>0</v>
      </c>
      <c r="BY233" s="758">
        <f>$H233*'Base Data'!BY233</f>
        <v>0</v>
      </c>
      <c r="BZ233" s="758">
        <f>$H233*'Base Data'!BZ233</f>
        <v>0</v>
      </c>
      <c r="CA233" s="758">
        <f>$H233*'Base Data'!CA233</f>
        <v>0</v>
      </c>
      <c r="CB233" s="758">
        <f>$H233*'Base Data'!CB233</f>
        <v>0</v>
      </c>
      <c r="CC233" s="758">
        <f>$H233*'Base Data'!CC233</f>
        <v>0</v>
      </c>
      <c r="CD233" s="758">
        <f>$H233*'Base Data'!CD233</f>
        <v>0</v>
      </c>
      <c r="CE233" s="758">
        <f>$H233*'Base Data'!CE233</f>
        <v>0</v>
      </c>
      <c r="CF233" s="758">
        <f>$H233*'Base Data'!CF233</f>
        <v>0</v>
      </c>
      <c r="CG233" s="758">
        <f>$H233*'Base Data'!CG233</f>
        <v>0</v>
      </c>
      <c r="CH233" s="758">
        <f>$H233*'Base Data'!CH233</f>
        <v>0</v>
      </c>
      <c r="CI233" s="758">
        <f>$H233*'Base Data'!CI233</f>
        <v>0</v>
      </c>
      <c r="CJ233" s="758">
        <f>$H233*'Base Data'!CJ233</f>
        <v>0</v>
      </c>
      <c r="CK233" s="758">
        <f>$H233*'Base Data'!CK233</f>
        <v>0</v>
      </c>
      <c r="CL233" s="758">
        <f>$H233*'Base Data'!CL233</f>
        <v>0</v>
      </c>
      <c r="CM233" s="758">
        <f>$H233*'Base Data'!CM233</f>
        <v>0</v>
      </c>
      <c r="CN233" s="758">
        <f>$H233*'Base Data'!CN233</f>
        <v>0</v>
      </c>
      <c r="CO233" s="758">
        <f>$H233*'Base Data'!CO233</f>
        <v>0</v>
      </c>
      <c r="CP233" s="758">
        <f>$H233*'Base Data'!CP233</f>
        <v>0</v>
      </c>
      <c r="CQ233" s="758">
        <f>$H233*'Base Data'!CQ233</f>
        <v>0</v>
      </c>
      <c r="CR233" s="758">
        <f>$H233*'Base Data'!CR233</f>
        <v>0</v>
      </c>
      <c r="CS233" s="758">
        <f>$H233*'Base Data'!CS233</f>
        <v>0</v>
      </c>
      <c r="CT233" s="758">
        <f>$H233*'Base Data'!CT233</f>
        <v>0</v>
      </c>
      <c r="CU233" s="758">
        <f>$H233*'Base Data'!CU233</f>
        <v>0</v>
      </c>
      <c r="CV233" s="758">
        <f>$H233*'Base Data'!CV233</f>
        <v>0</v>
      </c>
      <c r="CW233" s="758">
        <f>$H233*'Base Data'!CW233</f>
        <v>0</v>
      </c>
      <c r="CX233" s="758">
        <f>$H233*'Base Data'!CX233</f>
        <v>0</v>
      </c>
      <c r="CY233" s="758">
        <f>$H233*'Base Data'!CY233</f>
        <v>0</v>
      </c>
      <c r="CZ233" s="758">
        <f>$H233*'Base Data'!CZ233</f>
        <v>0</v>
      </c>
      <c r="DA233" s="758">
        <f>$H233*'Base Data'!DA233</f>
        <v>0</v>
      </c>
      <c r="DB233" s="758">
        <f>$H233*'Base Data'!DB233</f>
        <v>0</v>
      </c>
      <c r="DC233" s="758">
        <f>$H233*'Base Data'!DC233</f>
        <v>0</v>
      </c>
      <c r="DD233" s="758">
        <f>$H233*'Base Data'!DD233</f>
        <v>0</v>
      </c>
      <c r="DE233" s="758">
        <f>$H233*'Base Data'!DE233</f>
        <v>0</v>
      </c>
      <c r="DF233" s="758">
        <f>$H233*'Base Data'!DF233</f>
        <v>0</v>
      </c>
      <c r="DG233" s="758">
        <f>$H233*'Base Data'!DG233</f>
        <v>0</v>
      </c>
      <c r="DH233" s="758">
        <f>$H233*'Base Data'!DH233</f>
        <v>0</v>
      </c>
      <c r="DI233" s="758">
        <f>$H233*'Base Data'!DI233</f>
        <v>0</v>
      </c>
      <c r="DJ233" s="758">
        <f>$H233*'Base Data'!DJ233</f>
        <v>0</v>
      </c>
      <c r="DK233" s="758">
        <f>$H233*'Base Data'!DK233</f>
        <v>0</v>
      </c>
      <c r="DL233" s="519">
        <f>$H233*'Base Data'!DL233</f>
        <v>0</v>
      </c>
    </row>
    <row r="234" spans="1:117" s="284" customFormat="1" ht="30" customHeight="1">
      <c r="A234" s="207">
        <f>'LCR Weights'!N234</f>
        <v>0</v>
      </c>
      <c r="B234" s="207"/>
      <c r="C234" s="126"/>
      <c r="D234" s="111" t="s">
        <v>671</v>
      </c>
      <c r="E234" s="122" t="s">
        <v>852</v>
      </c>
      <c r="F234" s="279" t="s">
        <v>325</v>
      </c>
      <c r="G234" s="811">
        <f>'LCR Weights'!M234</f>
        <v>1</v>
      </c>
      <c r="H234" s="811">
        <f>IF(Metrics!$I$7="Reported weights",'LCR Weights'!H234,'LCR Weights'!K234)</f>
        <v>1</v>
      </c>
      <c r="I234" s="129"/>
      <c r="J234" s="758">
        <f>IF('LCR Weights'!$N234=0,1,0)*('Base Data'!J234+'Base Data'!I234)*G234</f>
        <v>0</v>
      </c>
      <c r="K234" s="31">
        <f>'LCR Weights'!$N234*($G234*('Base Data'!$I234+'Base Data'!$J234)/30)+($H234*'Base Data'!K234)</f>
        <v>0</v>
      </c>
      <c r="L234" s="31">
        <f>'LCR Weights'!$N234*($G234*('Base Data'!$I234+'Base Data'!$J234)/30)+($H234*'Base Data'!L234)</f>
        <v>0</v>
      </c>
      <c r="M234" s="31">
        <f>'LCR Weights'!$N234*($G234*('Base Data'!$I234+'Base Data'!$J234)/30)+($H234*'Base Data'!M234)</f>
        <v>0</v>
      </c>
      <c r="N234" s="31">
        <f>'LCR Weights'!$N234*($G234*('Base Data'!$I234+'Base Data'!$J234)/30)+($H234*'Base Data'!N234)</f>
        <v>0</v>
      </c>
      <c r="O234" s="31">
        <f>'LCR Weights'!$N234*($G234*('Base Data'!$I234+'Base Data'!$J234)/30)+($H234*'Base Data'!O234)</f>
        <v>0</v>
      </c>
      <c r="P234" s="31">
        <f>'LCR Weights'!$N234*($G234*('Base Data'!$I234+'Base Data'!$J234)/30)+($H234*'Base Data'!P234)</f>
        <v>0</v>
      </c>
      <c r="Q234" s="31">
        <f>'LCR Weights'!$N234*($G234*('Base Data'!$I234+'Base Data'!$J234)/30)+($H234*'Base Data'!Q234)</f>
        <v>0</v>
      </c>
      <c r="R234" s="31">
        <f>'LCR Weights'!$N234*($G234*('Base Data'!$I234+'Base Data'!$J234)/30)+($H234*'Base Data'!R234)</f>
        <v>0</v>
      </c>
      <c r="S234" s="31">
        <f>'LCR Weights'!$N234*($G234*('Base Data'!$I234+'Base Data'!$J234)/30)+($H234*'Base Data'!S234)</f>
        <v>0</v>
      </c>
      <c r="T234" s="31">
        <f>'LCR Weights'!$N234*($G234*('Base Data'!$I234+'Base Data'!$J234)/30)+($H234*'Base Data'!T234)</f>
        <v>0</v>
      </c>
      <c r="U234" s="31">
        <f>'LCR Weights'!$N234*($G234*('Base Data'!$I234+'Base Data'!$J234)/30)+($H234*'Base Data'!U234)</f>
        <v>0</v>
      </c>
      <c r="V234" s="31">
        <f>'LCR Weights'!$N234*($G234*('Base Data'!$I234+'Base Data'!$J234)/30)+($H234*'Base Data'!V234)</f>
        <v>0</v>
      </c>
      <c r="W234" s="31">
        <f>'LCR Weights'!$N234*($G234*('Base Data'!$I234+'Base Data'!$J234)/30)+($H234*'Base Data'!W234)</f>
        <v>0</v>
      </c>
      <c r="X234" s="31">
        <f>'LCR Weights'!$N234*($G234*('Base Data'!$I234+'Base Data'!$J234)/30)+($H234*'Base Data'!X234)</f>
        <v>0</v>
      </c>
      <c r="Y234" s="31">
        <f>'LCR Weights'!$N234*($G234*('Base Data'!$I234+'Base Data'!$J234)/30)+($H234*'Base Data'!Y234)</f>
        <v>0</v>
      </c>
      <c r="Z234" s="31">
        <f>'LCR Weights'!$N234*($G234*('Base Data'!$I234+'Base Data'!$J234)/30)+($H234*'Base Data'!Z234)</f>
        <v>0</v>
      </c>
      <c r="AA234" s="31">
        <f>'LCR Weights'!$N234*($G234*('Base Data'!$I234+'Base Data'!$J234)/30)+($H234*'Base Data'!AA234)</f>
        <v>0</v>
      </c>
      <c r="AB234" s="31">
        <f>'LCR Weights'!$N234*($G234*('Base Data'!$I234+'Base Data'!$J234)/30)+($H234*'Base Data'!AB234)</f>
        <v>0</v>
      </c>
      <c r="AC234" s="31">
        <f>'LCR Weights'!$N234*($G234*('Base Data'!$I234+'Base Data'!$J234)/30)+($H234*'Base Data'!AC234)</f>
        <v>0</v>
      </c>
      <c r="AD234" s="31">
        <f>'LCR Weights'!$N234*($G234*('Base Data'!$I234+'Base Data'!$J234)/30)+($H234*'Base Data'!AD234)</f>
        <v>0</v>
      </c>
      <c r="AE234" s="31">
        <f>'LCR Weights'!$N234*($G234*('Base Data'!$I234+'Base Data'!$J234)/30)+($H234*'Base Data'!AE234)</f>
        <v>0</v>
      </c>
      <c r="AF234" s="31">
        <f>'LCR Weights'!$N234*($G234*('Base Data'!$I234+'Base Data'!$J234)/30)+($H234*'Base Data'!AF234)</f>
        <v>0</v>
      </c>
      <c r="AG234" s="31">
        <f>'LCR Weights'!$N234*($G234*('Base Data'!$I234+'Base Data'!$J234)/30)+($H234*'Base Data'!AG234)</f>
        <v>0</v>
      </c>
      <c r="AH234" s="31">
        <f>'LCR Weights'!$N234*($G234*('Base Data'!$I234+'Base Data'!$J234)/30)+($H234*'Base Data'!AH234)</f>
        <v>0</v>
      </c>
      <c r="AI234" s="31">
        <f>'LCR Weights'!$N234*($G234*('Base Data'!$I234+'Base Data'!$J234)/30)+($H234*'Base Data'!AI234)</f>
        <v>0</v>
      </c>
      <c r="AJ234" s="31">
        <f>'LCR Weights'!$N234*($G234*('Base Data'!$I234+'Base Data'!$J234)/30)+($H234*'Base Data'!AJ234)</f>
        <v>0</v>
      </c>
      <c r="AK234" s="31">
        <f>'LCR Weights'!$N234*($G234*('Base Data'!$I234+'Base Data'!$J234)/30)+($H234*'Base Data'!AK234)</f>
        <v>0</v>
      </c>
      <c r="AL234" s="31">
        <f>'LCR Weights'!$N234*($G234*('Base Data'!$I234+'Base Data'!$J234)/30)+($H234*'Base Data'!AL234)</f>
        <v>0</v>
      </c>
      <c r="AM234" s="31">
        <f>'LCR Weights'!$N234*($G234*('Base Data'!$I234+'Base Data'!$J234)/30)+($H234*'Base Data'!AM234)</f>
        <v>0</v>
      </c>
      <c r="AN234" s="31">
        <f>'LCR Weights'!$N234*($G234*('Base Data'!$I234+'Base Data'!$J234)/30)+($H234*'Base Data'!AN234)</f>
        <v>0</v>
      </c>
      <c r="AO234" s="99"/>
      <c r="AP234" s="99"/>
      <c r="AQ234" s="99"/>
      <c r="AR234" s="99"/>
      <c r="AS234" s="99"/>
      <c r="AT234" s="99"/>
      <c r="AU234" s="99"/>
      <c r="AV234" s="99"/>
      <c r="AW234" s="99"/>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c r="CT234" s="99"/>
      <c r="CU234" s="99"/>
      <c r="CV234" s="99"/>
      <c r="CW234" s="99"/>
      <c r="CX234" s="99"/>
      <c r="CY234" s="99"/>
      <c r="CZ234" s="99"/>
      <c r="DA234" s="99"/>
      <c r="DB234" s="99"/>
      <c r="DC234" s="99"/>
      <c r="DD234" s="99"/>
      <c r="DE234" s="99"/>
      <c r="DF234" s="99"/>
      <c r="DG234" s="99"/>
      <c r="DH234" s="99"/>
      <c r="DI234" s="99"/>
      <c r="DJ234" s="99"/>
      <c r="DK234" s="99"/>
      <c r="DL234" s="100"/>
    </row>
    <row r="235" spans="1:117" s="284" customFormat="1" ht="30" customHeight="1">
      <c r="A235" s="207">
        <f>'LCR Weights'!N235</f>
        <v>0</v>
      </c>
      <c r="B235" s="207"/>
      <c r="C235" s="126"/>
      <c r="D235" s="111" t="s">
        <v>673</v>
      </c>
      <c r="E235" s="112" t="s">
        <v>853</v>
      </c>
      <c r="F235" s="280" t="s">
        <v>326</v>
      </c>
      <c r="G235" s="811">
        <f>'LCR Weights'!M235</f>
        <v>0.2</v>
      </c>
      <c r="H235" s="811">
        <f>IF(Metrics!$I$7="Reported weights",'LCR Weights'!H235,'LCR Weights'!K235)</f>
        <v>0.2</v>
      </c>
      <c r="I235" s="129"/>
      <c r="J235" s="758">
        <f>IF('LCR Weights'!$N235=0,1,0)*('Base Data'!J235+'Base Data'!I235)*G235</f>
        <v>0</v>
      </c>
      <c r="K235" s="31">
        <f>'LCR Weights'!$N235*($G235*('Base Data'!$I235+'Base Data'!$J235)/30)+($H235*'Base Data'!K235)</f>
        <v>0</v>
      </c>
      <c r="L235" s="31">
        <f>'LCR Weights'!$N235*($G235*('Base Data'!$I235+'Base Data'!$J235)/30)+($H235*'Base Data'!L235)</f>
        <v>0</v>
      </c>
      <c r="M235" s="31">
        <f>'LCR Weights'!$N235*($G235*('Base Data'!$I235+'Base Data'!$J235)/30)+($H235*'Base Data'!M235)</f>
        <v>0</v>
      </c>
      <c r="N235" s="31">
        <f>'LCR Weights'!$N235*($G235*('Base Data'!$I235+'Base Data'!$J235)/30)+($H235*'Base Data'!N235)</f>
        <v>0</v>
      </c>
      <c r="O235" s="31">
        <f>'LCR Weights'!$N235*($G235*('Base Data'!$I235+'Base Data'!$J235)/30)+($H235*'Base Data'!O235)</f>
        <v>0</v>
      </c>
      <c r="P235" s="31">
        <f>'LCR Weights'!$N235*($G235*('Base Data'!$I235+'Base Data'!$J235)/30)+($H235*'Base Data'!P235)</f>
        <v>0</v>
      </c>
      <c r="Q235" s="31">
        <f>'LCR Weights'!$N235*($G235*('Base Data'!$I235+'Base Data'!$J235)/30)+($H235*'Base Data'!Q235)</f>
        <v>0</v>
      </c>
      <c r="R235" s="31">
        <f>'LCR Weights'!$N235*($G235*('Base Data'!$I235+'Base Data'!$J235)/30)+($H235*'Base Data'!R235)</f>
        <v>0</v>
      </c>
      <c r="S235" s="31">
        <f>'LCR Weights'!$N235*($G235*('Base Data'!$I235+'Base Data'!$J235)/30)+($H235*'Base Data'!S235)</f>
        <v>0</v>
      </c>
      <c r="T235" s="31">
        <f>'LCR Weights'!$N235*($G235*('Base Data'!$I235+'Base Data'!$J235)/30)+($H235*'Base Data'!T235)</f>
        <v>0</v>
      </c>
      <c r="U235" s="31">
        <f>'LCR Weights'!$N235*($G235*('Base Data'!$I235+'Base Data'!$J235)/30)+($H235*'Base Data'!U235)</f>
        <v>0</v>
      </c>
      <c r="V235" s="31">
        <f>'LCR Weights'!$N235*($G235*('Base Data'!$I235+'Base Data'!$J235)/30)+($H235*'Base Data'!V235)</f>
        <v>0</v>
      </c>
      <c r="W235" s="31">
        <f>'LCR Weights'!$N235*($G235*('Base Data'!$I235+'Base Data'!$J235)/30)+($H235*'Base Data'!W235)</f>
        <v>0</v>
      </c>
      <c r="X235" s="31">
        <f>'LCR Weights'!$N235*($G235*('Base Data'!$I235+'Base Data'!$J235)/30)+($H235*'Base Data'!X235)</f>
        <v>0</v>
      </c>
      <c r="Y235" s="31">
        <f>'LCR Weights'!$N235*($G235*('Base Data'!$I235+'Base Data'!$J235)/30)+($H235*'Base Data'!Y235)</f>
        <v>0</v>
      </c>
      <c r="Z235" s="31">
        <f>'LCR Weights'!$N235*($G235*('Base Data'!$I235+'Base Data'!$J235)/30)+($H235*'Base Data'!Z235)</f>
        <v>0</v>
      </c>
      <c r="AA235" s="31">
        <f>'LCR Weights'!$N235*($G235*('Base Data'!$I235+'Base Data'!$J235)/30)+($H235*'Base Data'!AA235)</f>
        <v>0</v>
      </c>
      <c r="AB235" s="31">
        <f>'LCR Weights'!$N235*($G235*('Base Data'!$I235+'Base Data'!$J235)/30)+($H235*'Base Data'!AB235)</f>
        <v>0</v>
      </c>
      <c r="AC235" s="31">
        <f>'LCR Weights'!$N235*($G235*('Base Data'!$I235+'Base Data'!$J235)/30)+($H235*'Base Data'!AC235)</f>
        <v>0</v>
      </c>
      <c r="AD235" s="31">
        <f>'LCR Weights'!$N235*($G235*('Base Data'!$I235+'Base Data'!$J235)/30)+($H235*'Base Data'!AD235)</f>
        <v>0</v>
      </c>
      <c r="AE235" s="31">
        <f>'LCR Weights'!$N235*($G235*('Base Data'!$I235+'Base Data'!$J235)/30)+($H235*'Base Data'!AE235)</f>
        <v>0</v>
      </c>
      <c r="AF235" s="31">
        <f>'LCR Weights'!$N235*($G235*('Base Data'!$I235+'Base Data'!$J235)/30)+($H235*'Base Data'!AF235)</f>
        <v>0</v>
      </c>
      <c r="AG235" s="31">
        <f>'LCR Weights'!$N235*($G235*('Base Data'!$I235+'Base Data'!$J235)/30)+($H235*'Base Data'!AG235)</f>
        <v>0</v>
      </c>
      <c r="AH235" s="31">
        <f>'LCR Weights'!$N235*($G235*('Base Data'!$I235+'Base Data'!$J235)/30)+($H235*'Base Data'!AH235)</f>
        <v>0</v>
      </c>
      <c r="AI235" s="31">
        <f>'LCR Weights'!$N235*($G235*('Base Data'!$I235+'Base Data'!$J235)/30)+($H235*'Base Data'!AI235)</f>
        <v>0</v>
      </c>
      <c r="AJ235" s="31">
        <f>'LCR Weights'!$N235*($G235*('Base Data'!$I235+'Base Data'!$J235)/30)+($H235*'Base Data'!AJ235)</f>
        <v>0</v>
      </c>
      <c r="AK235" s="31">
        <f>'LCR Weights'!$N235*($G235*('Base Data'!$I235+'Base Data'!$J235)/30)+($H235*'Base Data'!AK235)</f>
        <v>0</v>
      </c>
      <c r="AL235" s="31">
        <f>'LCR Weights'!$N235*($G235*('Base Data'!$I235+'Base Data'!$J235)/30)+($H235*'Base Data'!AL235)</f>
        <v>0</v>
      </c>
      <c r="AM235" s="31">
        <f>'LCR Weights'!$N235*($G235*('Base Data'!$I235+'Base Data'!$J235)/30)+($H235*'Base Data'!AM235)</f>
        <v>0</v>
      </c>
      <c r="AN235" s="31">
        <f>'LCR Weights'!$N235*($G235*('Base Data'!$I235+'Base Data'!$J235)/30)+($H235*'Base Data'!AN235)</f>
        <v>0</v>
      </c>
      <c r="AO235" s="758">
        <f>$H235*'Base Data'!AO235</f>
        <v>0</v>
      </c>
      <c r="AP235" s="758">
        <f>$H235*'Base Data'!AP235</f>
        <v>0</v>
      </c>
      <c r="AQ235" s="758">
        <f>$H235*'Base Data'!AQ235</f>
        <v>0</v>
      </c>
      <c r="AR235" s="758">
        <f>$H235*'Base Data'!AR235</f>
        <v>0</v>
      </c>
      <c r="AS235" s="758">
        <f>$H235*'Base Data'!AS235</f>
        <v>0</v>
      </c>
      <c r="AT235" s="758">
        <f>$H235*'Base Data'!AT235</f>
        <v>0</v>
      </c>
      <c r="AU235" s="758">
        <f>$H235*'Base Data'!AU235</f>
        <v>0</v>
      </c>
      <c r="AV235" s="758">
        <f>$H235*'Base Data'!AV235</f>
        <v>0</v>
      </c>
      <c r="AW235" s="758">
        <f>$H235*'Base Data'!AW235</f>
        <v>0</v>
      </c>
      <c r="AX235" s="758">
        <f>$H235*'Base Data'!AX235</f>
        <v>0</v>
      </c>
      <c r="AY235" s="758">
        <f>$H235*'Base Data'!AY235</f>
        <v>0</v>
      </c>
      <c r="AZ235" s="758">
        <f>$H235*'Base Data'!AZ235</f>
        <v>0</v>
      </c>
      <c r="BA235" s="758">
        <f>$H235*'Base Data'!BA235</f>
        <v>0</v>
      </c>
      <c r="BB235" s="758">
        <f>$H235*'Base Data'!BB235</f>
        <v>0</v>
      </c>
      <c r="BC235" s="758">
        <f>$H235*'Base Data'!BC235</f>
        <v>0</v>
      </c>
      <c r="BD235" s="758">
        <f>$H235*'Base Data'!BD235</f>
        <v>0</v>
      </c>
      <c r="BE235" s="758">
        <f>$H235*'Base Data'!BE235</f>
        <v>0</v>
      </c>
      <c r="BF235" s="758">
        <f>$H235*'Base Data'!BF235</f>
        <v>0</v>
      </c>
      <c r="BG235" s="758">
        <f>$H235*'Base Data'!BG235</f>
        <v>0</v>
      </c>
      <c r="BH235" s="758">
        <f>$H235*'Base Data'!BH235</f>
        <v>0</v>
      </c>
      <c r="BI235" s="758">
        <f>$H235*'Base Data'!BI235</f>
        <v>0</v>
      </c>
      <c r="BJ235" s="758">
        <f>$H235*'Base Data'!BJ235</f>
        <v>0</v>
      </c>
      <c r="BK235" s="758">
        <f>$H235*'Base Data'!BK235</f>
        <v>0</v>
      </c>
      <c r="BL235" s="758">
        <f>$H235*'Base Data'!BL235</f>
        <v>0</v>
      </c>
      <c r="BM235" s="758">
        <f>$H235*'Base Data'!BM235</f>
        <v>0</v>
      </c>
      <c r="BN235" s="758">
        <f>$H235*'Base Data'!BN235</f>
        <v>0</v>
      </c>
      <c r="BO235" s="758">
        <f>$H235*'Base Data'!BO235</f>
        <v>0</v>
      </c>
      <c r="BP235" s="758">
        <f>$H235*'Base Data'!BP235</f>
        <v>0</v>
      </c>
      <c r="BQ235" s="758">
        <f>$H235*'Base Data'!BQ235</f>
        <v>0</v>
      </c>
      <c r="BR235" s="758">
        <f>$H235*'Base Data'!BR235</f>
        <v>0</v>
      </c>
      <c r="BS235" s="758">
        <f>$H235*'Base Data'!BS235</f>
        <v>0</v>
      </c>
      <c r="BT235" s="758">
        <f>$H235*'Base Data'!BT235</f>
        <v>0</v>
      </c>
      <c r="BU235" s="758">
        <f>$H235*'Base Data'!BU235</f>
        <v>0</v>
      </c>
      <c r="BV235" s="758">
        <f>$H235*'Base Data'!BV235</f>
        <v>0</v>
      </c>
      <c r="BW235" s="758">
        <f>$H235*'Base Data'!BW235</f>
        <v>0</v>
      </c>
      <c r="BX235" s="758">
        <f>$H235*'Base Data'!BX235</f>
        <v>0</v>
      </c>
      <c r="BY235" s="758">
        <f>$H235*'Base Data'!BY235</f>
        <v>0</v>
      </c>
      <c r="BZ235" s="758">
        <f>$H235*'Base Data'!BZ235</f>
        <v>0</v>
      </c>
      <c r="CA235" s="758">
        <f>$H235*'Base Data'!CA235</f>
        <v>0</v>
      </c>
      <c r="CB235" s="758">
        <f>$H235*'Base Data'!CB235</f>
        <v>0</v>
      </c>
      <c r="CC235" s="758">
        <f>$H235*'Base Data'!CC235</f>
        <v>0</v>
      </c>
      <c r="CD235" s="758">
        <f>$H235*'Base Data'!CD235</f>
        <v>0</v>
      </c>
      <c r="CE235" s="758">
        <f>$H235*'Base Data'!CE235</f>
        <v>0</v>
      </c>
      <c r="CF235" s="758">
        <f>$H235*'Base Data'!CF235</f>
        <v>0</v>
      </c>
      <c r="CG235" s="758">
        <f>$H235*'Base Data'!CG235</f>
        <v>0</v>
      </c>
      <c r="CH235" s="758">
        <f>$H235*'Base Data'!CH235</f>
        <v>0</v>
      </c>
      <c r="CI235" s="758">
        <f>$H235*'Base Data'!CI235</f>
        <v>0</v>
      </c>
      <c r="CJ235" s="758">
        <f>$H235*'Base Data'!CJ235</f>
        <v>0</v>
      </c>
      <c r="CK235" s="758">
        <f>$H235*'Base Data'!CK235</f>
        <v>0</v>
      </c>
      <c r="CL235" s="758">
        <f>$H235*'Base Data'!CL235</f>
        <v>0</v>
      </c>
      <c r="CM235" s="758">
        <f>$H235*'Base Data'!CM235</f>
        <v>0</v>
      </c>
      <c r="CN235" s="758">
        <f>$H235*'Base Data'!CN235</f>
        <v>0</v>
      </c>
      <c r="CO235" s="758">
        <f>$H235*'Base Data'!CO235</f>
        <v>0</v>
      </c>
      <c r="CP235" s="758">
        <f>$H235*'Base Data'!CP235</f>
        <v>0</v>
      </c>
      <c r="CQ235" s="758">
        <f>$H235*'Base Data'!CQ235</f>
        <v>0</v>
      </c>
      <c r="CR235" s="758">
        <f>$H235*'Base Data'!CR235</f>
        <v>0</v>
      </c>
      <c r="CS235" s="758">
        <f>$H235*'Base Data'!CS235</f>
        <v>0</v>
      </c>
      <c r="CT235" s="758">
        <f>$H235*'Base Data'!CT235</f>
        <v>0</v>
      </c>
      <c r="CU235" s="758">
        <f>$H235*'Base Data'!CU235</f>
        <v>0</v>
      </c>
      <c r="CV235" s="758">
        <f>$H235*'Base Data'!CV235</f>
        <v>0</v>
      </c>
      <c r="CW235" s="758">
        <f>$H235*'Base Data'!CW235</f>
        <v>0</v>
      </c>
      <c r="CX235" s="758">
        <f>$H235*'Base Data'!CX235</f>
        <v>0</v>
      </c>
      <c r="CY235" s="758">
        <f>$H235*'Base Data'!CY235</f>
        <v>0</v>
      </c>
      <c r="CZ235" s="758">
        <f>$H235*'Base Data'!CZ235</f>
        <v>0</v>
      </c>
      <c r="DA235" s="758">
        <f>$H235*'Base Data'!DA235</f>
        <v>0</v>
      </c>
      <c r="DB235" s="758">
        <f>$H235*'Base Data'!DB235</f>
        <v>0</v>
      </c>
      <c r="DC235" s="758">
        <f>$H235*'Base Data'!DC235</f>
        <v>0</v>
      </c>
      <c r="DD235" s="758">
        <f>$H235*'Base Data'!DD235</f>
        <v>0</v>
      </c>
      <c r="DE235" s="758">
        <f>$H235*'Base Data'!DE235</f>
        <v>0</v>
      </c>
      <c r="DF235" s="758">
        <f>$H235*'Base Data'!DF235</f>
        <v>0</v>
      </c>
      <c r="DG235" s="758">
        <f>$H235*'Base Data'!DG235</f>
        <v>0</v>
      </c>
      <c r="DH235" s="758">
        <f>$H235*'Base Data'!DH235</f>
        <v>0</v>
      </c>
      <c r="DI235" s="758">
        <f>$H235*'Base Data'!DI235</f>
        <v>0</v>
      </c>
      <c r="DJ235" s="758">
        <f>$H235*'Base Data'!DJ235</f>
        <v>0</v>
      </c>
      <c r="DK235" s="758">
        <f>$H235*'Base Data'!DK235</f>
        <v>0</v>
      </c>
      <c r="DL235" s="519">
        <f>$H235*'Base Data'!DL235</f>
        <v>0</v>
      </c>
    </row>
    <row r="236" spans="1:117" s="284" customFormat="1" ht="19.5" customHeight="1">
      <c r="A236" s="207">
        <f>'LCR Weights'!N236</f>
        <v>0</v>
      </c>
      <c r="B236" s="207"/>
      <c r="C236" s="126"/>
      <c r="D236" s="111" t="s">
        <v>674</v>
      </c>
      <c r="E236" s="793" t="s">
        <v>854</v>
      </c>
      <c r="F236" s="279" t="s">
        <v>327</v>
      </c>
      <c r="G236" s="811">
        <f>'LCR Weights'!M236</f>
        <v>0.1</v>
      </c>
      <c r="H236" s="811">
        <f>IF(Metrics!$I$7="Reported weights",'LCR Weights'!H236,'LCR Weights'!K236)</f>
        <v>0.1</v>
      </c>
      <c r="I236" s="129"/>
      <c r="J236" s="758">
        <f>IF('LCR Weights'!$N236=0,1,0)*('Base Data'!J236+'Base Data'!I236)*G236</f>
        <v>0</v>
      </c>
      <c r="K236" s="31">
        <f>'LCR Weights'!$N236*($G236*('Base Data'!$I236+'Base Data'!$J236)/30)+($H236*'Base Data'!K236)</f>
        <v>0</v>
      </c>
      <c r="L236" s="31">
        <f>'LCR Weights'!$N236*($G236*('Base Data'!$I236+'Base Data'!$J236)/30)+($H236*'Base Data'!L236)</f>
        <v>0</v>
      </c>
      <c r="M236" s="31">
        <f>'LCR Weights'!$N236*($G236*('Base Data'!$I236+'Base Data'!$J236)/30)+($H236*'Base Data'!M236)</f>
        <v>0</v>
      </c>
      <c r="N236" s="31">
        <f>'LCR Weights'!$N236*($G236*('Base Data'!$I236+'Base Data'!$J236)/30)+($H236*'Base Data'!N236)</f>
        <v>0</v>
      </c>
      <c r="O236" s="31">
        <f>'LCR Weights'!$N236*($G236*('Base Data'!$I236+'Base Data'!$J236)/30)+($H236*'Base Data'!O236)</f>
        <v>0</v>
      </c>
      <c r="P236" s="31">
        <f>'LCR Weights'!$N236*($G236*('Base Data'!$I236+'Base Data'!$J236)/30)+($H236*'Base Data'!P236)</f>
        <v>0</v>
      </c>
      <c r="Q236" s="31">
        <f>'LCR Weights'!$N236*($G236*('Base Data'!$I236+'Base Data'!$J236)/30)+($H236*'Base Data'!Q236)</f>
        <v>0</v>
      </c>
      <c r="R236" s="31">
        <f>'LCR Weights'!$N236*($G236*('Base Data'!$I236+'Base Data'!$J236)/30)+($H236*'Base Data'!R236)</f>
        <v>0</v>
      </c>
      <c r="S236" s="31">
        <f>'LCR Weights'!$N236*($G236*('Base Data'!$I236+'Base Data'!$J236)/30)+($H236*'Base Data'!S236)</f>
        <v>0</v>
      </c>
      <c r="T236" s="31">
        <f>'LCR Weights'!$N236*($G236*('Base Data'!$I236+'Base Data'!$J236)/30)+($H236*'Base Data'!T236)</f>
        <v>0</v>
      </c>
      <c r="U236" s="31">
        <f>'LCR Weights'!$N236*($G236*('Base Data'!$I236+'Base Data'!$J236)/30)+($H236*'Base Data'!U236)</f>
        <v>0</v>
      </c>
      <c r="V236" s="31">
        <f>'LCR Weights'!$N236*($G236*('Base Data'!$I236+'Base Data'!$J236)/30)+($H236*'Base Data'!V236)</f>
        <v>0</v>
      </c>
      <c r="W236" s="31">
        <f>'LCR Weights'!$N236*($G236*('Base Data'!$I236+'Base Data'!$J236)/30)+($H236*'Base Data'!W236)</f>
        <v>0</v>
      </c>
      <c r="X236" s="31">
        <f>'LCR Weights'!$N236*($G236*('Base Data'!$I236+'Base Data'!$J236)/30)+($H236*'Base Data'!X236)</f>
        <v>0</v>
      </c>
      <c r="Y236" s="31">
        <f>'LCR Weights'!$N236*($G236*('Base Data'!$I236+'Base Data'!$J236)/30)+($H236*'Base Data'!Y236)</f>
        <v>0</v>
      </c>
      <c r="Z236" s="31">
        <f>'LCR Weights'!$N236*($G236*('Base Data'!$I236+'Base Data'!$J236)/30)+($H236*'Base Data'!Z236)</f>
        <v>0</v>
      </c>
      <c r="AA236" s="31">
        <f>'LCR Weights'!$N236*($G236*('Base Data'!$I236+'Base Data'!$J236)/30)+($H236*'Base Data'!AA236)</f>
        <v>0</v>
      </c>
      <c r="AB236" s="31">
        <f>'LCR Weights'!$N236*($G236*('Base Data'!$I236+'Base Data'!$J236)/30)+($H236*'Base Data'!AB236)</f>
        <v>0</v>
      </c>
      <c r="AC236" s="31">
        <f>'LCR Weights'!$N236*($G236*('Base Data'!$I236+'Base Data'!$J236)/30)+($H236*'Base Data'!AC236)</f>
        <v>0</v>
      </c>
      <c r="AD236" s="31">
        <f>'LCR Weights'!$N236*($G236*('Base Data'!$I236+'Base Data'!$J236)/30)+($H236*'Base Data'!AD236)</f>
        <v>0</v>
      </c>
      <c r="AE236" s="31">
        <f>'LCR Weights'!$N236*($G236*('Base Data'!$I236+'Base Data'!$J236)/30)+($H236*'Base Data'!AE236)</f>
        <v>0</v>
      </c>
      <c r="AF236" s="31">
        <f>'LCR Weights'!$N236*($G236*('Base Data'!$I236+'Base Data'!$J236)/30)+($H236*'Base Data'!AF236)</f>
        <v>0</v>
      </c>
      <c r="AG236" s="31">
        <f>'LCR Weights'!$N236*($G236*('Base Data'!$I236+'Base Data'!$J236)/30)+($H236*'Base Data'!AG236)</f>
        <v>0</v>
      </c>
      <c r="AH236" s="31">
        <f>'LCR Weights'!$N236*($G236*('Base Data'!$I236+'Base Data'!$J236)/30)+($H236*'Base Data'!AH236)</f>
        <v>0</v>
      </c>
      <c r="AI236" s="31">
        <f>'LCR Weights'!$N236*($G236*('Base Data'!$I236+'Base Data'!$J236)/30)+($H236*'Base Data'!AI236)</f>
        <v>0</v>
      </c>
      <c r="AJ236" s="31">
        <f>'LCR Weights'!$N236*($G236*('Base Data'!$I236+'Base Data'!$J236)/30)+($H236*'Base Data'!AJ236)</f>
        <v>0</v>
      </c>
      <c r="AK236" s="31">
        <f>'LCR Weights'!$N236*($G236*('Base Data'!$I236+'Base Data'!$J236)/30)+($H236*'Base Data'!AK236)</f>
        <v>0</v>
      </c>
      <c r="AL236" s="31">
        <f>'LCR Weights'!$N236*($G236*('Base Data'!$I236+'Base Data'!$J236)/30)+($H236*'Base Data'!AL236)</f>
        <v>0</v>
      </c>
      <c r="AM236" s="31">
        <f>'LCR Weights'!$N236*($G236*('Base Data'!$I236+'Base Data'!$J236)/30)+($H236*'Base Data'!AM236)</f>
        <v>0</v>
      </c>
      <c r="AN236" s="31">
        <f>'LCR Weights'!$N236*($G236*('Base Data'!$I236+'Base Data'!$J236)/30)+($H236*'Base Data'!AN236)</f>
        <v>0</v>
      </c>
      <c r="AO236" s="758">
        <f>$H236*'Base Data'!AO236</f>
        <v>0</v>
      </c>
      <c r="AP236" s="758">
        <f>$H236*'Base Data'!AP236</f>
        <v>0</v>
      </c>
      <c r="AQ236" s="758">
        <f>$H236*'Base Data'!AQ236</f>
        <v>0</v>
      </c>
      <c r="AR236" s="758">
        <f>$H236*'Base Data'!AR236</f>
        <v>0</v>
      </c>
      <c r="AS236" s="758">
        <f>$H236*'Base Data'!AS236</f>
        <v>0</v>
      </c>
      <c r="AT236" s="758">
        <f>$H236*'Base Data'!AT236</f>
        <v>0</v>
      </c>
      <c r="AU236" s="758">
        <f>$H236*'Base Data'!AU236</f>
        <v>0</v>
      </c>
      <c r="AV236" s="758">
        <f>$H236*'Base Data'!AV236</f>
        <v>0</v>
      </c>
      <c r="AW236" s="758">
        <f>$H236*'Base Data'!AW236</f>
        <v>0</v>
      </c>
      <c r="AX236" s="758">
        <f>$H236*'Base Data'!AX236</f>
        <v>0</v>
      </c>
      <c r="AY236" s="758">
        <f>$H236*'Base Data'!AY236</f>
        <v>0</v>
      </c>
      <c r="AZ236" s="758">
        <f>$H236*'Base Data'!AZ236</f>
        <v>0</v>
      </c>
      <c r="BA236" s="758">
        <f>$H236*'Base Data'!BA236</f>
        <v>0</v>
      </c>
      <c r="BB236" s="758">
        <f>$H236*'Base Data'!BB236</f>
        <v>0</v>
      </c>
      <c r="BC236" s="758">
        <f>$H236*'Base Data'!BC236</f>
        <v>0</v>
      </c>
      <c r="BD236" s="758">
        <f>$H236*'Base Data'!BD236</f>
        <v>0</v>
      </c>
      <c r="BE236" s="758">
        <f>$H236*'Base Data'!BE236</f>
        <v>0</v>
      </c>
      <c r="BF236" s="758">
        <f>$H236*'Base Data'!BF236</f>
        <v>0</v>
      </c>
      <c r="BG236" s="758">
        <f>$H236*'Base Data'!BG236</f>
        <v>0</v>
      </c>
      <c r="BH236" s="758">
        <f>$H236*'Base Data'!BH236</f>
        <v>0</v>
      </c>
      <c r="BI236" s="758">
        <f>$H236*'Base Data'!BI236</f>
        <v>0</v>
      </c>
      <c r="BJ236" s="758">
        <f>$H236*'Base Data'!BJ236</f>
        <v>0</v>
      </c>
      <c r="BK236" s="758">
        <f>$H236*'Base Data'!BK236</f>
        <v>0</v>
      </c>
      <c r="BL236" s="758">
        <f>$H236*'Base Data'!BL236</f>
        <v>0</v>
      </c>
      <c r="BM236" s="758">
        <f>$H236*'Base Data'!BM236</f>
        <v>0</v>
      </c>
      <c r="BN236" s="758">
        <f>$H236*'Base Data'!BN236</f>
        <v>0</v>
      </c>
      <c r="BO236" s="758">
        <f>$H236*'Base Data'!BO236</f>
        <v>0</v>
      </c>
      <c r="BP236" s="758">
        <f>$H236*'Base Data'!BP236</f>
        <v>0</v>
      </c>
      <c r="BQ236" s="758">
        <f>$H236*'Base Data'!BQ236</f>
        <v>0</v>
      </c>
      <c r="BR236" s="758">
        <f>$H236*'Base Data'!BR236</f>
        <v>0</v>
      </c>
      <c r="BS236" s="758">
        <f>$H236*'Base Data'!BS236</f>
        <v>0</v>
      </c>
      <c r="BT236" s="758">
        <f>$H236*'Base Data'!BT236</f>
        <v>0</v>
      </c>
      <c r="BU236" s="758">
        <f>$H236*'Base Data'!BU236</f>
        <v>0</v>
      </c>
      <c r="BV236" s="758">
        <f>$H236*'Base Data'!BV236</f>
        <v>0</v>
      </c>
      <c r="BW236" s="758">
        <f>$H236*'Base Data'!BW236</f>
        <v>0</v>
      </c>
      <c r="BX236" s="758">
        <f>$H236*'Base Data'!BX236</f>
        <v>0</v>
      </c>
      <c r="BY236" s="758">
        <f>$H236*'Base Data'!BY236</f>
        <v>0</v>
      </c>
      <c r="BZ236" s="758">
        <f>$H236*'Base Data'!BZ236</f>
        <v>0</v>
      </c>
      <c r="CA236" s="758">
        <f>$H236*'Base Data'!CA236</f>
        <v>0</v>
      </c>
      <c r="CB236" s="758">
        <f>$H236*'Base Data'!CB236</f>
        <v>0</v>
      </c>
      <c r="CC236" s="758">
        <f>$H236*'Base Data'!CC236</f>
        <v>0</v>
      </c>
      <c r="CD236" s="758">
        <f>$H236*'Base Data'!CD236</f>
        <v>0</v>
      </c>
      <c r="CE236" s="758">
        <f>$H236*'Base Data'!CE236</f>
        <v>0</v>
      </c>
      <c r="CF236" s="758">
        <f>$H236*'Base Data'!CF236</f>
        <v>0</v>
      </c>
      <c r="CG236" s="758">
        <f>$H236*'Base Data'!CG236</f>
        <v>0</v>
      </c>
      <c r="CH236" s="758">
        <f>$H236*'Base Data'!CH236</f>
        <v>0</v>
      </c>
      <c r="CI236" s="758">
        <f>$H236*'Base Data'!CI236</f>
        <v>0</v>
      </c>
      <c r="CJ236" s="758">
        <f>$H236*'Base Data'!CJ236</f>
        <v>0</v>
      </c>
      <c r="CK236" s="758">
        <f>$H236*'Base Data'!CK236</f>
        <v>0</v>
      </c>
      <c r="CL236" s="758">
        <f>$H236*'Base Data'!CL236</f>
        <v>0</v>
      </c>
      <c r="CM236" s="758">
        <f>$H236*'Base Data'!CM236</f>
        <v>0</v>
      </c>
      <c r="CN236" s="758">
        <f>$H236*'Base Data'!CN236</f>
        <v>0</v>
      </c>
      <c r="CO236" s="758">
        <f>$H236*'Base Data'!CO236</f>
        <v>0</v>
      </c>
      <c r="CP236" s="758">
        <f>$H236*'Base Data'!CP236</f>
        <v>0</v>
      </c>
      <c r="CQ236" s="758">
        <f>$H236*'Base Data'!CQ236</f>
        <v>0</v>
      </c>
      <c r="CR236" s="758">
        <f>$H236*'Base Data'!CR236</f>
        <v>0</v>
      </c>
      <c r="CS236" s="758">
        <f>$H236*'Base Data'!CS236</f>
        <v>0</v>
      </c>
      <c r="CT236" s="758">
        <f>$H236*'Base Data'!CT236</f>
        <v>0</v>
      </c>
      <c r="CU236" s="758">
        <f>$H236*'Base Data'!CU236</f>
        <v>0</v>
      </c>
      <c r="CV236" s="758">
        <f>$H236*'Base Data'!CV236</f>
        <v>0</v>
      </c>
      <c r="CW236" s="758">
        <f>$H236*'Base Data'!CW236</f>
        <v>0</v>
      </c>
      <c r="CX236" s="758">
        <f>$H236*'Base Data'!CX236</f>
        <v>0</v>
      </c>
      <c r="CY236" s="758">
        <f>$H236*'Base Data'!CY236</f>
        <v>0</v>
      </c>
      <c r="CZ236" s="758">
        <f>$H236*'Base Data'!CZ236</f>
        <v>0</v>
      </c>
      <c r="DA236" s="758">
        <f>$H236*'Base Data'!DA236</f>
        <v>0</v>
      </c>
      <c r="DB236" s="758">
        <f>$H236*'Base Data'!DB236</f>
        <v>0</v>
      </c>
      <c r="DC236" s="758">
        <f>$H236*'Base Data'!DC236</f>
        <v>0</v>
      </c>
      <c r="DD236" s="758">
        <f>$H236*'Base Data'!DD236</f>
        <v>0</v>
      </c>
      <c r="DE236" s="758">
        <f>$H236*'Base Data'!DE236</f>
        <v>0</v>
      </c>
      <c r="DF236" s="758">
        <f>$H236*'Base Data'!DF236</f>
        <v>0</v>
      </c>
      <c r="DG236" s="758">
        <f>$H236*'Base Data'!DG236</f>
        <v>0</v>
      </c>
      <c r="DH236" s="758">
        <f>$H236*'Base Data'!DH236</f>
        <v>0</v>
      </c>
      <c r="DI236" s="758">
        <f>$H236*'Base Data'!DI236</f>
        <v>0</v>
      </c>
      <c r="DJ236" s="758">
        <f>$H236*'Base Data'!DJ236</f>
        <v>0</v>
      </c>
      <c r="DK236" s="758">
        <f>$H236*'Base Data'!DK236</f>
        <v>0</v>
      </c>
      <c r="DL236" s="519">
        <f>$H236*'Base Data'!DL236</f>
        <v>0</v>
      </c>
    </row>
    <row r="237" spans="1:117" s="284" customFormat="1" ht="19.5" customHeight="1">
      <c r="A237" s="207">
        <f>'LCR Weights'!N237</f>
        <v>0</v>
      </c>
      <c r="B237" s="207"/>
      <c r="C237" s="126"/>
      <c r="D237" s="111" t="s">
        <v>675</v>
      </c>
      <c r="E237" s="127" t="s">
        <v>855</v>
      </c>
      <c r="F237" s="283" t="s">
        <v>328</v>
      </c>
      <c r="G237" s="811">
        <f>'LCR Weights'!M237</f>
        <v>1</v>
      </c>
      <c r="H237" s="811">
        <f>IF(Metrics!$I$7="Reported weights",'LCR Weights'!H237,'LCR Weights'!K237)</f>
        <v>1</v>
      </c>
      <c r="I237" s="129"/>
      <c r="J237" s="758">
        <f>IF('LCR Weights'!$N237=0,1,0)*('Base Data'!J237+'Base Data'!I237)*G237</f>
        <v>0</v>
      </c>
      <c r="K237" s="31">
        <f>'LCR Weights'!$N237*($G237*('Base Data'!$I237+'Base Data'!$J237)/30)+($H237*'Base Data'!K237)</f>
        <v>0</v>
      </c>
      <c r="L237" s="31">
        <f>'LCR Weights'!$N237*($G237*('Base Data'!$I237+'Base Data'!$J237)/30)+($H237*'Base Data'!L237)</f>
        <v>0</v>
      </c>
      <c r="M237" s="31">
        <f>'LCR Weights'!$N237*($G237*('Base Data'!$I237+'Base Data'!$J237)/30)+($H237*'Base Data'!M237)</f>
        <v>0</v>
      </c>
      <c r="N237" s="31">
        <f>'LCR Weights'!$N237*($G237*('Base Data'!$I237+'Base Data'!$J237)/30)+($H237*'Base Data'!N237)</f>
        <v>0</v>
      </c>
      <c r="O237" s="31">
        <f>'LCR Weights'!$N237*($G237*('Base Data'!$I237+'Base Data'!$J237)/30)+($H237*'Base Data'!O237)</f>
        <v>0</v>
      </c>
      <c r="P237" s="31">
        <f>'LCR Weights'!$N237*($G237*('Base Data'!$I237+'Base Data'!$J237)/30)+($H237*'Base Data'!P237)</f>
        <v>0</v>
      </c>
      <c r="Q237" s="31">
        <f>'LCR Weights'!$N237*($G237*('Base Data'!$I237+'Base Data'!$J237)/30)+($H237*'Base Data'!Q237)</f>
        <v>0</v>
      </c>
      <c r="R237" s="31">
        <f>'LCR Weights'!$N237*($G237*('Base Data'!$I237+'Base Data'!$J237)/30)+($H237*'Base Data'!R237)</f>
        <v>0</v>
      </c>
      <c r="S237" s="31">
        <f>'LCR Weights'!$N237*($G237*('Base Data'!$I237+'Base Data'!$J237)/30)+($H237*'Base Data'!S237)</f>
        <v>0</v>
      </c>
      <c r="T237" s="31">
        <f>'LCR Weights'!$N237*($G237*('Base Data'!$I237+'Base Data'!$J237)/30)+($H237*'Base Data'!T237)</f>
        <v>0</v>
      </c>
      <c r="U237" s="31">
        <f>'LCR Weights'!$N237*($G237*('Base Data'!$I237+'Base Data'!$J237)/30)+($H237*'Base Data'!U237)</f>
        <v>0</v>
      </c>
      <c r="V237" s="31">
        <f>'LCR Weights'!$N237*($G237*('Base Data'!$I237+'Base Data'!$J237)/30)+($H237*'Base Data'!V237)</f>
        <v>0</v>
      </c>
      <c r="W237" s="31">
        <f>'LCR Weights'!$N237*($G237*('Base Data'!$I237+'Base Data'!$J237)/30)+($H237*'Base Data'!W237)</f>
        <v>0</v>
      </c>
      <c r="X237" s="31">
        <f>'LCR Weights'!$N237*($G237*('Base Data'!$I237+'Base Data'!$J237)/30)+($H237*'Base Data'!X237)</f>
        <v>0</v>
      </c>
      <c r="Y237" s="31">
        <f>'LCR Weights'!$N237*($G237*('Base Data'!$I237+'Base Data'!$J237)/30)+($H237*'Base Data'!Y237)</f>
        <v>0</v>
      </c>
      <c r="Z237" s="31">
        <f>'LCR Weights'!$N237*($G237*('Base Data'!$I237+'Base Data'!$J237)/30)+($H237*'Base Data'!Z237)</f>
        <v>0</v>
      </c>
      <c r="AA237" s="31">
        <f>'LCR Weights'!$N237*($G237*('Base Data'!$I237+'Base Data'!$J237)/30)+($H237*'Base Data'!AA237)</f>
        <v>0</v>
      </c>
      <c r="AB237" s="31">
        <f>'LCR Weights'!$N237*($G237*('Base Data'!$I237+'Base Data'!$J237)/30)+($H237*'Base Data'!AB237)</f>
        <v>0</v>
      </c>
      <c r="AC237" s="31">
        <f>'LCR Weights'!$N237*($G237*('Base Data'!$I237+'Base Data'!$J237)/30)+($H237*'Base Data'!AC237)</f>
        <v>0</v>
      </c>
      <c r="AD237" s="31">
        <f>'LCR Weights'!$N237*($G237*('Base Data'!$I237+'Base Data'!$J237)/30)+($H237*'Base Data'!AD237)</f>
        <v>0</v>
      </c>
      <c r="AE237" s="31">
        <f>'LCR Weights'!$N237*($G237*('Base Data'!$I237+'Base Data'!$J237)/30)+($H237*'Base Data'!AE237)</f>
        <v>0</v>
      </c>
      <c r="AF237" s="31">
        <f>'LCR Weights'!$N237*($G237*('Base Data'!$I237+'Base Data'!$J237)/30)+($H237*'Base Data'!AF237)</f>
        <v>0</v>
      </c>
      <c r="AG237" s="31">
        <f>'LCR Weights'!$N237*($G237*('Base Data'!$I237+'Base Data'!$J237)/30)+($H237*'Base Data'!AG237)</f>
        <v>0</v>
      </c>
      <c r="AH237" s="31">
        <f>'LCR Weights'!$N237*($G237*('Base Data'!$I237+'Base Data'!$J237)/30)+($H237*'Base Data'!AH237)</f>
        <v>0</v>
      </c>
      <c r="AI237" s="31">
        <f>'LCR Weights'!$N237*($G237*('Base Data'!$I237+'Base Data'!$J237)/30)+($H237*'Base Data'!AI237)</f>
        <v>0</v>
      </c>
      <c r="AJ237" s="31">
        <f>'LCR Weights'!$N237*($G237*('Base Data'!$I237+'Base Data'!$J237)/30)+($H237*'Base Data'!AJ237)</f>
        <v>0</v>
      </c>
      <c r="AK237" s="31">
        <f>'LCR Weights'!$N237*($G237*('Base Data'!$I237+'Base Data'!$J237)/30)+($H237*'Base Data'!AK237)</f>
        <v>0</v>
      </c>
      <c r="AL237" s="31">
        <f>'LCR Weights'!$N237*($G237*('Base Data'!$I237+'Base Data'!$J237)/30)+($H237*'Base Data'!AL237)</f>
        <v>0</v>
      </c>
      <c r="AM237" s="31">
        <f>'LCR Weights'!$N237*($G237*('Base Data'!$I237+'Base Data'!$J237)/30)+($H237*'Base Data'!AM237)</f>
        <v>0</v>
      </c>
      <c r="AN237" s="31">
        <f>'LCR Weights'!$N237*($G237*('Base Data'!$I237+'Base Data'!$J237)/30)+($H237*'Base Data'!AN237)</f>
        <v>0</v>
      </c>
      <c r="AO237" s="758">
        <f>$H237*'Base Data'!AO237</f>
        <v>0</v>
      </c>
      <c r="AP237" s="758">
        <f>$H237*'Base Data'!AP237</f>
        <v>0</v>
      </c>
      <c r="AQ237" s="758">
        <f>$H237*'Base Data'!AQ237</f>
        <v>0</v>
      </c>
      <c r="AR237" s="758">
        <f>$H237*'Base Data'!AR237</f>
        <v>0</v>
      </c>
      <c r="AS237" s="758">
        <f>$H237*'Base Data'!AS237</f>
        <v>0</v>
      </c>
      <c r="AT237" s="758">
        <f>$H237*'Base Data'!AT237</f>
        <v>0</v>
      </c>
      <c r="AU237" s="758">
        <f>$H237*'Base Data'!AU237</f>
        <v>0</v>
      </c>
      <c r="AV237" s="758">
        <f>$H237*'Base Data'!AV237</f>
        <v>0</v>
      </c>
      <c r="AW237" s="758">
        <f>$H237*'Base Data'!AW237</f>
        <v>0</v>
      </c>
      <c r="AX237" s="758">
        <f>$H237*'Base Data'!AX237</f>
        <v>0</v>
      </c>
      <c r="AY237" s="758">
        <f>$H237*'Base Data'!AY237</f>
        <v>0</v>
      </c>
      <c r="AZ237" s="758">
        <f>$H237*'Base Data'!AZ237</f>
        <v>0</v>
      </c>
      <c r="BA237" s="758">
        <f>$H237*'Base Data'!BA237</f>
        <v>0</v>
      </c>
      <c r="BB237" s="758">
        <f>$H237*'Base Data'!BB237</f>
        <v>0</v>
      </c>
      <c r="BC237" s="758">
        <f>$H237*'Base Data'!BC237</f>
        <v>0</v>
      </c>
      <c r="BD237" s="758">
        <f>$H237*'Base Data'!BD237</f>
        <v>0</v>
      </c>
      <c r="BE237" s="758">
        <f>$H237*'Base Data'!BE237</f>
        <v>0</v>
      </c>
      <c r="BF237" s="758">
        <f>$H237*'Base Data'!BF237</f>
        <v>0</v>
      </c>
      <c r="BG237" s="758">
        <f>$H237*'Base Data'!BG237</f>
        <v>0</v>
      </c>
      <c r="BH237" s="758">
        <f>$H237*'Base Data'!BH237</f>
        <v>0</v>
      </c>
      <c r="BI237" s="758">
        <f>$H237*'Base Data'!BI237</f>
        <v>0</v>
      </c>
      <c r="BJ237" s="758">
        <f>$H237*'Base Data'!BJ237</f>
        <v>0</v>
      </c>
      <c r="BK237" s="758">
        <f>$H237*'Base Data'!BK237</f>
        <v>0</v>
      </c>
      <c r="BL237" s="758">
        <f>$H237*'Base Data'!BL237</f>
        <v>0</v>
      </c>
      <c r="BM237" s="758">
        <f>$H237*'Base Data'!BM237</f>
        <v>0</v>
      </c>
      <c r="BN237" s="758">
        <f>$H237*'Base Data'!BN237</f>
        <v>0</v>
      </c>
      <c r="BO237" s="758">
        <f>$H237*'Base Data'!BO237</f>
        <v>0</v>
      </c>
      <c r="BP237" s="758">
        <f>$H237*'Base Data'!BP237</f>
        <v>0</v>
      </c>
      <c r="BQ237" s="758">
        <f>$H237*'Base Data'!BQ237</f>
        <v>0</v>
      </c>
      <c r="BR237" s="758">
        <f>$H237*'Base Data'!BR237</f>
        <v>0</v>
      </c>
      <c r="BS237" s="758">
        <f>$H237*'Base Data'!BS237</f>
        <v>0</v>
      </c>
      <c r="BT237" s="758">
        <f>$H237*'Base Data'!BT237</f>
        <v>0</v>
      </c>
      <c r="BU237" s="758">
        <f>$H237*'Base Data'!BU237</f>
        <v>0</v>
      </c>
      <c r="BV237" s="758">
        <f>$H237*'Base Data'!BV237</f>
        <v>0</v>
      </c>
      <c r="BW237" s="758">
        <f>$H237*'Base Data'!BW237</f>
        <v>0</v>
      </c>
      <c r="BX237" s="758">
        <f>$H237*'Base Data'!BX237</f>
        <v>0</v>
      </c>
      <c r="BY237" s="758">
        <f>$H237*'Base Data'!BY237</f>
        <v>0</v>
      </c>
      <c r="BZ237" s="758">
        <f>$H237*'Base Data'!BZ237</f>
        <v>0</v>
      </c>
      <c r="CA237" s="758">
        <f>$H237*'Base Data'!CA237</f>
        <v>0</v>
      </c>
      <c r="CB237" s="758">
        <f>$H237*'Base Data'!CB237</f>
        <v>0</v>
      </c>
      <c r="CC237" s="758">
        <f>$H237*'Base Data'!CC237</f>
        <v>0</v>
      </c>
      <c r="CD237" s="758">
        <f>$H237*'Base Data'!CD237</f>
        <v>0</v>
      </c>
      <c r="CE237" s="758">
        <f>$H237*'Base Data'!CE237</f>
        <v>0</v>
      </c>
      <c r="CF237" s="758">
        <f>$H237*'Base Data'!CF237</f>
        <v>0</v>
      </c>
      <c r="CG237" s="758">
        <f>$H237*'Base Data'!CG237</f>
        <v>0</v>
      </c>
      <c r="CH237" s="758">
        <f>$H237*'Base Data'!CH237</f>
        <v>0</v>
      </c>
      <c r="CI237" s="758">
        <f>$H237*'Base Data'!CI237</f>
        <v>0</v>
      </c>
      <c r="CJ237" s="758">
        <f>$H237*'Base Data'!CJ237</f>
        <v>0</v>
      </c>
      <c r="CK237" s="758">
        <f>$H237*'Base Data'!CK237</f>
        <v>0</v>
      </c>
      <c r="CL237" s="758">
        <f>$H237*'Base Data'!CL237</f>
        <v>0</v>
      </c>
      <c r="CM237" s="758">
        <f>$H237*'Base Data'!CM237</f>
        <v>0</v>
      </c>
      <c r="CN237" s="758">
        <f>$H237*'Base Data'!CN237</f>
        <v>0</v>
      </c>
      <c r="CO237" s="758">
        <f>$H237*'Base Data'!CO237</f>
        <v>0</v>
      </c>
      <c r="CP237" s="758">
        <f>$H237*'Base Data'!CP237</f>
        <v>0</v>
      </c>
      <c r="CQ237" s="758">
        <f>$H237*'Base Data'!CQ237</f>
        <v>0</v>
      </c>
      <c r="CR237" s="758">
        <f>$H237*'Base Data'!CR237</f>
        <v>0</v>
      </c>
      <c r="CS237" s="758">
        <f>$H237*'Base Data'!CS237</f>
        <v>0</v>
      </c>
      <c r="CT237" s="758">
        <f>$H237*'Base Data'!CT237</f>
        <v>0</v>
      </c>
      <c r="CU237" s="758">
        <f>$H237*'Base Data'!CU237</f>
        <v>0</v>
      </c>
      <c r="CV237" s="758">
        <f>$H237*'Base Data'!CV237</f>
        <v>0</v>
      </c>
      <c r="CW237" s="758">
        <f>$H237*'Base Data'!CW237</f>
        <v>0</v>
      </c>
      <c r="CX237" s="758">
        <f>$H237*'Base Data'!CX237</f>
        <v>0</v>
      </c>
      <c r="CY237" s="758">
        <f>$H237*'Base Data'!CY237</f>
        <v>0</v>
      </c>
      <c r="CZ237" s="758">
        <f>$H237*'Base Data'!CZ237</f>
        <v>0</v>
      </c>
      <c r="DA237" s="758">
        <f>$H237*'Base Data'!DA237</f>
        <v>0</v>
      </c>
      <c r="DB237" s="758">
        <f>$H237*'Base Data'!DB237</f>
        <v>0</v>
      </c>
      <c r="DC237" s="758">
        <f>$H237*'Base Data'!DC237</f>
        <v>0</v>
      </c>
      <c r="DD237" s="758">
        <f>$H237*'Base Data'!DD237</f>
        <v>0</v>
      </c>
      <c r="DE237" s="758">
        <f>$H237*'Base Data'!DE237</f>
        <v>0</v>
      </c>
      <c r="DF237" s="758">
        <f>$H237*'Base Data'!DF237</f>
        <v>0</v>
      </c>
      <c r="DG237" s="758">
        <f>$H237*'Base Data'!DG237</f>
        <v>0</v>
      </c>
      <c r="DH237" s="758">
        <f>$H237*'Base Data'!DH237</f>
        <v>0</v>
      </c>
      <c r="DI237" s="758">
        <f>$H237*'Base Data'!DI237</f>
        <v>0</v>
      </c>
      <c r="DJ237" s="758">
        <f>$H237*'Base Data'!DJ237</f>
        <v>0</v>
      </c>
      <c r="DK237" s="758">
        <f>$H237*'Base Data'!DK237</f>
        <v>0</v>
      </c>
      <c r="DL237" s="519">
        <f>$H237*'Base Data'!DL237</f>
        <v>0</v>
      </c>
    </row>
    <row r="238" spans="1:117" s="284" customFormat="1" ht="19.5" customHeight="1">
      <c r="A238" s="207">
        <f>'LCR Weights'!N238</f>
        <v>0</v>
      </c>
      <c r="B238" s="207"/>
      <c r="C238" s="126"/>
      <c r="D238" s="111" t="s">
        <v>676</v>
      </c>
      <c r="E238" s="127" t="s">
        <v>856</v>
      </c>
      <c r="F238" s="283" t="s">
        <v>678</v>
      </c>
      <c r="G238" s="811">
        <f>'LCR Weights'!M238</f>
        <v>1</v>
      </c>
      <c r="H238" s="811">
        <f>IF(Metrics!$I$7="Reported weights",'LCR Weights'!H238,'LCR Weights'!K238)</f>
        <v>1</v>
      </c>
      <c r="I238" s="129"/>
      <c r="J238" s="758">
        <f>IF('LCR Weights'!$N238=0,1,0)*('Base Data'!J238+'Base Data'!I238)*G238</f>
        <v>0</v>
      </c>
      <c r="K238" s="31">
        <f>'LCR Weights'!$N238*($G238*('Base Data'!$I238+'Base Data'!$J238)/30)+($H238*'Base Data'!K238)</f>
        <v>0</v>
      </c>
      <c r="L238" s="31">
        <f>'LCR Weights'!$N238*($G238*('Base Data'!$I238+'Base Data'!$J238)/30)+($H238*'Base Data'!L238)</f>
        <v>0</v>
      </c>
      <c r="M238" s="31">
        <f>'LCR Weights'!$N238*($G238*('Base Data'!$I238+'Base Data'!$J238)/30)+($H238*'Base Data'!M238)</f>
        <v>0</v>
      </c>
      <c r="N238" s="31">
        <f>'LCR Weights'!$N238*($G238*('Base Data'!$I238+'Base Data'!$J238)/30)+($H238*'Base Data'!N238)</f>
        <v>0</v>
      </c>
      <c r="O238" s="31">
        <f>'LCR Weights'!$N238*($G238*('Base Data'!$I238+'Base Data'!$J238)/30)+($H238*'Base Data'!O238)</f>
        <v>0</v>
      </c>
      <c r="P238" s="31">
        <f>'LCR Weights'!$N238*($G238*('Base Data'!$I238+'Base Data'!$J238)/30)+($H238*'Base Data'!P238)</f>
        <v>0</v>
      </c>
      <c r="Q238" s="31">
        <f>'LCR Weights'!$N238*($G238*('Base Data'!$I238+'Base Data'!$J238)/30)+($H238*'Base Data'!Q238)</f>
        <v>0</v>
      </c>
      <c r="R238" s="31">
        <f>'LCR Weights'!$N238*($G238*('Base Data'!$I238+'Base Data'!$J238)/30)+($H238*'Base Data'!R238)</f>
        <v>0</v>
      </c>
      <c r="S238" s="31">
        <f>'LCR Weights'!$N238*($G238*('Base Data'!$I238+'Base Data'!$J238)/30)+($H238*'Base Data'!S238)</f>
        <v>0</v>
      </c>
      <c r="T238" s="31">
        <f>'LCR Weights'!$N238*($G238*('Base Data'!$I238+'Base Data'!$J238)/30)+($H238*'Base Data'!T238)</f>
        <v>0</v>
      </c>
      <c r="U238" s="31">
        <f>'LCR Weights'!$N238*($G238*('Base Data'!$I238+'Base Data'!$J238)/30)+($H238*'Base Data'!U238)</f>
        <v>0</v>
      </c>
      <c r="V238" s="31">
        <f>'LCR Weights'!$N238*($G238*('Base Data'!$I238+'Base Data'!$J238)/30)+($H238*'Base Data'!V238)</f>
        <v>0</v>
      </c>
      <c r="W238" s="31">
        <f>'LCR Weights'!$N238*($G238*('Base Data'!$I238+'Base Data'!$J238)/30)+($H238*'Base Data'!W238)</f>
        <v>0</v>
      </c>
      <c r="X238" s="31">
        <f>'LCR Weights'!$N238*($G238*('Base Data'!$I238+'Base Data'!$J238)/30)+($H238*'Base Data'!X238)</f>
        <v>0</v>
      </c>
      <c r="Y238" s="31">
        <f>'LCR Weights'!$N238*($G238*('Base Data'!$I238+'Base Data'!$J238)/30)+($H238*'Base Data'!Y238)</f>
        <v>0</v>
      </c>
      <c r="Z238" s="31">
        <f>'LCR Weights'!$N238*($G238*('Base Data'!$I238+'Base Data'!$J238)/30)+($H238*'Base Data'!Z238)</f>
        <v>0</v>
      </c>
      <c r="AA238" s="31">
        <f>'LCR Weights'!$N238*($G238*('Base Data'!$I238+'Base Data'!$J238)/30)+($H238*'Base Data'!AA238)</f>
        <v>0</v>
      </c>
      <c r="AB238" s="31">
        <f>'LCR Weights'!$N238*($G238*('Base Data'!$I238+'Base Data'!$J238)/30)+($H238*'Base Data'!AB238)</f>
        <v>0</v>
      </c>
      <c r="AC238" s="31">
        <f>'LCR Weights'!$N238*($G238*('Base Data'!$I238+'Base Data'!$J238)/30)+($H238*'Base Data'!AC238)</f>
        <v>0</v>
      </c>
      <c r="AD238" s="31">
        <f>'LCR Weights'!$N238*($G238*('Base Data'!$I238+'Base Data'!$J238)/30)+($H238*'Base Data'!AD238)</f>
        <v>0</v>
      </c>
      <c r="AE238" s="31">
        <f>'LCR Weights'!$N238*($G238*('Base Data'!$I238+'Base Data'!$J238)/30)+($H238*'Base Data'!AE238)</f>
        <v>0</v>
      </c>
      <c r="AF238" s="31">
        <f>'LCR Weights'!$N238*($G238*('Base Data'!$I238+'Base Data'!$J238)/30)+($H238*'Base Data'!AF238)</f>
        <v>0</v>
      </c>
      <c r="AG238" s="31">
        <f>'LCR Weights'!$N238*($G238*('Base Data'!$I238+'Base Data'!$J238)/30)+($H238*'Base Data'!AG238)</f>
        <v>0</v>
      </c>
      <c r="AH238" s="31">
        <f>'LCR Weights'!$N238*($G238*('Base Data'!$I238+'Base Data'!$J238)/30)+($H238*'Base Data'!AH238)</f>
        <v>0</v>
      </c>
      <c r="AI238" s="31">
        <f>'LCR Weights'!$N238*($G238*('Base Data'!$I238+'Base Data'!$J238)/30)+($H238*'Base Data'!AI238)</f>
        <v>0</v>
      </c>
      <c r="AJ238" s="31">
        <f>'LCR Weights'!$N238*($G238*('Base Data'!$I238+'Base Data'!$J238)/30)+($H238*'Base Data'!AJ238)</f>
        <v>0</v>
      </c>
      <c r="AK238" s="31">
        <f>'LCR Weights'!$N238*($G238*('Base Data'!$I238+'Base Data'!$J238)/30)+($H238*'Base Data'!AK238)</f>
        <v>0</v>
      </c>
      <c r="AL238" s="31">
        <f>'LCR Weights'!$N238*($G238*('Base Data'!$I238+'Base Data'!$J238)/30)+($H238*'Base Data'!AL238)</f>
        <v>0</v>
      </c>
      <c r="AM238" s="31">
        <f>'LCR Weights'!$N238*($G238*('Base Data'!$I238+'Base Data'!$J238)/30)+($H238*'Base Data'!AM238)</f>
        <v>0</v>
      </c>
      <c r="AN238" s="31">
        <f>'LCR Weights'!$N238*($G238*('Base Data'!$I238+'Base Data'!$J238)/30)+($H238*'Base Data'!AN238)</f>
        <v>0</v>
      </c>
      <c r="AO238" s="758">
        <f>$H238*'Base Data'!AO238</f>
        <v>0</v>
      </c>
      <c r="AP238" s="758">
        <f>$H238*'Base Data'!AP238</f>
        <v>0</v>
      </c>
      <c r="AQ238" s="758">
        <f>$H238*'Base Data'!AQ238</f>
        <v>0</v>
      </c>
      <c r="AR238" s="758">
        <f>$H238*'Base Data'!AR238</f>
        <v>0</v>
      </c>
      <c r="AS238" s="758">
        <f>$H238*'Base Data'!AS238</f>
        <v>0</v>
      </c>
      <c r="AT238" s="758">
        <f>$H238*'Base Data'!AT238</f>
        <v>0</v>
      </c>
      <c r="AU238" s="758">
        <f>$H238*'Base Data'!AU238</f>
        <v>0</v>
      </c>
      <c r="AV238" s="758">
        <f>$H238*'Base Data'!AV238</f>
        <v>0</v>
      </c>
      <c r="AW238" s="758">
        <f>$H238*'Base Data'!AW238</f>
        <v>0</v>
      </c>
      <c r="AX238" s="758">
        <f>$H238*'Base Data'!AX238</f>
        <v>0</v>
      </c>
      <c r="AY238" s="758">
        <f>$H238*'Base Data'!AY238</f>
        <v>0</v>
      </c>
      <c r="AZ238" s="758">
        <f>$H238*'Base Data'!AZ238</f>
        <v>0</v>
      </c>
      <c r="BA238" s="758">
        <f>$H238*'Base Data'!BA238</f>
        <v>0</v>
      </c>
      <c r="BB238" s="758">
        <f>$H238*'Base Data'!BB238</f>
        <v>0</v>
      </c>
      <c r="BC238" s="758">
        <f>$H238*'Base Data'!BC238</f>
        <v>0</v>
      </c>
      <c r="BD238" s="758">
        <f>$H238*'Base Data'!BD238</f>
        <v>0</v>
      </c>
      <c r="BE238" s="758">
        <f>$H238*'Base Data'!BE238</f>
        <v>0</v>
      </c>
      <c r="BF238" s="758">
        <f>$H238*'Base Data'!BF238</f>
        <v>0</v>
      </c>
      <c r="BG238" s="758">
        <f>$H238*'Base Data'!BG238</f>
        <v>0</v>
      </c>
      <c r="BH238" s="758">
        <f>$H238*'Base Data'!BH238</f>
        <v>0</v>
      </c>
      <c r="BI238" s="758">
        <f>$H238*'Base Data'!BI238</f>
        <v>0</v>
      </c>
      <c r="BJ238" s="758">
        <f>$H238*'Base Data'!BJ238</f>
        <v>0</v>
      </c>
      <c r="BK238" s="758">
        <f>$H238*'Base Data'!BK238</f>
        <v>0</v>
      </c>
      <c r="BL238" s="758">
        <f>$H238*'Base Data'!BL238</f>
        <v>0</v>
      </c>
      <c r="BM238" s="758">
        <f>$H238*'Base Data'!BM238</f>
        <v>0</v>
      </c>
      <c r="BN238" s="758">
        <f>$H238*'Base Data'!BN238</f>
        <v>0</v>
      </c>
      <c r="BO238" s="758">
        <f>$H238*'Base Data'!BO238</f>
        <v>0</v>
      </c>
      <c r="BP238" s="758">
        <f>$H238*'Base Data'!BP238</f>
        <v>0</v>
      </c>
      <c r="BQ238" s="758">
        <f>$H238*'Base Data'!BQ238</f>
        <v>0</v>
      </c>
      <c r="BR238" s="758">
        <f>$H238*'Base Data'!BR238</f>
        <v>0</v>
      </c>
      <c r="BS238" s="758">
        <f>$H238*'Base Data'!BS238</f>
        <v>0</v>
      </c>
      <c r="BT238" s="758">
        <f>$H238*'Base Data'!BT238</f>
        <v>0</v>
      </c>
      <c r="BU238" s="758">
        <f>$H238*'Base Data'!BU238</f>
        <v>0</v>
      </c>
      <c r="BV238" s="758">
        <f>$H238*'Base Data'!BV238</f>
        <v>0</v>
      </c>
      <c r="BW238" s="758">
        <f>$H238*'Base Data'!BW238</f>
        <v>0</v>
      </c>
      <c r="BX238" s="758">
        <f>$H238*'Base Data'!BX238</f>
        <v>0</v>
      </c>
      <c r="BY238" s="758">
        <f>$H238*'Base Data'!BY238</f>
        <v>0</v>
      </c>
      <c r="BZ238" s="758">
        <f>$H238*'Base Data'!BZ238</f>
        <v>0</v>
      </c>
      <c r="CA238" s="758">
        <f>$H238*'Base Data'!CA238</f>
        <v>0</v>
      </c>
      <c r="CB238" s="758">
        <f>$H238*'Base Data'!CB238</f>
        <v>0</v>
      </c>
      <c r="CC238" s="758">
        <f>$H238*'Base Data'!CC238</f>
        <v>0</v>
      </c>
      <c r="CD238" s="758">
        <f>$H238*'Base Data'!CD238</f>
        <v>0</v>
      </c>
      <c r="CE238" s="758">
        <f>$H238*'Base Data'!CE238</f>
        <v>0</v>
      </c>
      <c r="CF238" s="758">
        <f>$H238*'Base Data'!CF238</f>
        <v>0</v>
      </c>
      <c r="CG238" s="758">
        <f>$H238*'Base Data'!CG238</f>
        <v>0</v>
      </c>
      <c r="CH238" s="758">
        <f>$H238*'Base Data'!CH238</f>
        <v>0</v>
      </c>
      <c r="CI238" s="758">
        <f>$H238*'Base Data'!CI238</f>
        <v>0</v>
      </c>
      <c r="CJ238" s="758">
        <f>$H238*'Base Data'!CJ238</f>
        <v>0</v>
      </c>
      <c r="CK238" s="758">
        <f>$H238*'Base Data'!CK238</f>
        <v>0</v>
      </c>
      <c r="CL238" s="758">
        <f>$H238*'Base Data'!CL238</f>
        <v>0</v>
      </c>
      <c r="CM238" s="758">
        <f>$H238*'Base Data'!CM238</f>
        <v>0</v>
      </c>
      <c r="CN238" s="758">
        <f>$H238*'Base Data'!CN238</f>
        <v>0</v>
      </c>
      <c r="CO238" s="758">
        <f>$H238*'Base Data'!CO238</f>
        <v>0</v>
      </c>
      <c r="CP238" s="758">
        <f>$H238*'Base Data'!CP238</f>
        <v>0</v>
      </c>
      <c r="CQ238" s="758">
        <f>$H238*'Base Data'!CQ238</f>
        <v>0</v>
      </c>
      <c r="CR238" s="758">
        <f>$H238*'Base Data'!CR238</f>
        <v>0</v>
      </c>
      <c r="CS238" s="758">
        <f>$H238*'Base Data'!CS238</f>
        <v>0</v>
      </c>
      <c r="CT238" s="758">
        <f>$H238*'Base Data'!CT238</f>
        <v>0</v>
      </c>
      <c r="CU238" s="758">
        <f>$H238*'Base Data'!CU238</f>
        <v>0</v>
      </c>
      <c r="CV238" s="758">
        <f>$H238*'Base Data'!CV238</f>
        <v>0</v>
      </c>
      <c r="CW238" s="758">
        <f>$H238*'Base Data'!CW238</f>
        <v>0</v>
      </c>
      <c r="CX238" s="758">
        <f>$H238*'Base Data'!CX238</f>
        <v>0</v>
      </c>
      <c r="CY238" s="758">
        <f>$H238*'Base Data'!CY238</f>
        <v>0</v>
      </c>
      <c r="CZ238" s="758">
        <f>$H238*'Base Data'!CZ238</f>
        <v>0</v>
      </c>
      <c r="DA238" s="758">
        <f>$H238*'Base Data'!DA238</f>
        <v>0</v>
      </c>
      <c r="DB238" s="758">
        <f>$H238*'Base Data'!DB238</f>
        <v>0</v>
      </c>
      <c r="DC238" s="758">
        <f>$H238*'Base Data'!DC238</f>
        <v>0</v>
      </c>
      <c r="DD238" s="758">
        <f>$H238*'Base Data'!DD238</f>
        <v>0</v>
      </c>
      <c r="DE238" s="758">
        <f>$H238*'Base Data'!DE238</f>
        <v>0</v>
      </c>
      <c r="DF238" s="758">
        <f>$H238*'Base Data'!DF238</f>
        <v>0</v>
      </c>
      <c r="DG238" s="758">
        <f>$H238*'Base Data'!DG238</f>
        <v>0</v>
      </c>
      <c r="DH238" s="758">
        <f>$H238*'Base Data'!DH238</f>
        <v>0</v>
      </c>
      <c r="DI238" s="758">
        <f>$H238*'Base Data'!DI238</f>
        <v>0</v>
      </c>
      <c r="DJ238" s="758">
        <f>$H238*'Base Data'!DJ238</f>
        <v>0</v>
      </c>
      <c r="DK238" s="758">
        <f>$H238*'Base Data'!DK238</f>
        <v>0</v>
      </c>
      <c r="DL238" s="519">
        <f>$H238*'Base Data'!DL238</f>
        <v>0</v>
      </c>
    </row>
    <row r="239" spans="1:117" s="284" customFormat="1" ht="19.5" customHeight="1">
      <c r="A239" s="207">
        <f>'LCR Weights'!N239</f>
        <v>0</v>
      </c>
      <c r="B239" s="207"/>
      <c r="C239" s="126"/>
      <c r="D239" s="111" t="s">
        <v>677</v>
      </c>
      <c r="E239" s="127" t="s">
        <v>857</v>
      </c>
      <c r="F239" s="283" t="s">
        <v>680</v>
      </c>
      <c r="G239" s="811">
        <f>'LCR Weights'!M239</f>
        <v>1</v>
      </c>
      <c r="H239" s="811">
        <f>IF(Metrics!$I$7="Reported weights",'LCR Weights'!H239,'LCR Weights'!K239)</f>
        <v>1</v>
      </c>
      <c r="I239" s="129"/>
      <c r="J239" s="758">
        <f>IF('LCR Weights'!$N239=0,1,0)*('Base Data'!J239+'Base Data'!I239)*G239</f>
        <v>0</v>
      </c>
      <c r="K239" s="31">
        <f>'LCR Weights'!$N239*($G239*('Base Data'!$I239+'Base Data'!$J239)/30)+($H239*'Base Data'!K239)</f>
        <v>0</v>
      </c>
      <c r="L239" s="31">
        <f>'LCR Weights'!$N239*($G239*('Base Data'!$I239+'Base Data'!$J239)/30)+($H239*'Base Data'!L239)</f>
        <v>0</v>
      </c>
      <c r="M239" s="31">
        <f>'LCR Weights'!$N239*($G239*('Base Data'!$I239+'Base Data'!$J239)/30)+($H239*'Base Data'!M239)</f>
        <v>0</v>
      </c>
      <c r="N239" s="31">
        <f>'LCR Weights'!$N239*($G239*('Base Data'!$I239+'Base Data'!$J239)/30)+($H239*'Base Data'!N239)</f>
        <v>0</v>
      </c>
      <c r="O239" s="31">
        <f>'LCR Weights'!$N239*($G239*('Base Data'!$I239+'Base Data'!$J239)/30)+($H239*'Base Data'!O239)</f>
        <v>0</v>
      </c>
      <c r="P239" s="31">
        <f>'LCR Weights'!$N239*($G239*('Base Data'!$I239+'Base Data'!$J239)/30)+($H239*'Base Data'!P239)</f>
        <v>0</v>
      </c>
      <c r="Q239" s="31">
        <f>'LCR Weights'!$N239*($G239*('Base Data'!$I239+'Base Data'!$J239)/30)+($H239*'Base Data'!Q239)</f>
        <v>0</v>
      </c>
      <c r="R239" s="31">
        <f>'LCR Weights'!$N239*($G239*('Base Data'!$I239+'Base Data'!$J239)/30)+($H239*'Base Data'!R239)</f>
        <v>0</v>
      </c>
      <c r="S239" s="31">
        <f>'LCR Weights'!$N239*($G239*('Base Data'!$I239+'Base Data'!$J239)/30)+($H239*'Base Data'!S239)</f>
        <v>0</v>
      </c>
      <c r="T239" s="31">
        <f>'LCR Weights'!$N239*($G239*('Base Data'!$I239+'Base Data'!$J239)/30)+($H239*'Base Data'!T239)</f>
        <v>0</v>
      </c>
      <c r="U239" s="31">
        <f>'LCR Weights'!$N239*($G239*('Base Data'!$I239+'Base Data'!$J239)/30)+($H239*'Base Data'!U239)</f>
        <v>0</v>
      </c>
      <c r="V239" s="31">
        <f>'LCR Weights'!$N239*($G239*('Base Data'!$I239+'Base Data'!$J239)/30)+($H239*'Base Data'!V239)</f>
        <v>0</v>
      </c>
      <c r="W239" s="31">
        <f>'LCR Weights'!$N239*($G239*('Base Data'!$I239+'Base Data'!$J239)/30)+($H239*'Base Data'!W239)</f>
        <v>0</v>
      </c>
      <c r="X239" s="31">
        <f>'LCR Weights'!$N239*($G239*('Base Data'!$I239+'Base Data'!$J239)/30)+($H239*'Base Data'!X239)</f>
        <v>0</v>
      </c>
      <c r="Y239" s="31">
        <f>'LCR Weights'!$N239*($G239*('Base Data'!$I239+'Base Data'!$J239)/30)+($H239*'Base Data'!Y239)</f>
        <v>0</v>
      </c>
      <c r="Z239" s="31">
        <f>'LCR Weights'!$N239*($G239*('Base Data'!$I239+'Base Data'!$J239)/30)+($H239*'Base Data'!Z239)</f>
        <v>0</v>
      </c>
      <c r="AA239" s="31">
        <f>'LCR Weights'!$N239*($G239*('Base Data'!$I239+'Base Data'!$J239)/30)+($H239*'Base Data'!AA239)</f>
        <v>0</v>
      </c>
      <c r="AB239" s="31">
        <f>'LCR Weights'!$N239*($G239*('Base Data'!$I239+'Base Data'!$J239)/30)+($H239*'Base Data'!AB239)</f>
        <v>0</v>
      </c>
      <c r="AC239" s="31">
        <f>'LCR Weights'!$N239*($G239*('Base Data'!$I239+'Base Data'!$J239)/30)+($H239*'Base Data'!AC239)</f>
        <v>0</v>
      </c>
      <c r="AD239" s="31">
        <f>'LCR Weights'!$N239*($G239*('Base Data'!$I239+'Base Data'!$J239)/30)+($H239*'Base Data'!AD239)</f>
        <v>0</v>
      </c>
      <c r="AE239" s="31">
        <f>'LCR Weights'!$N239*($G239*('Base Data'!$I239+'Base Data'!$J239)/30)+($H239*'Base Data'!AE239)</f>
        <v>0</v>
      </c>
      <c r="AF239" s="31">
        <f>'LCR Weights'!$N239*($G239*('Base Data'!$I239+'Base Data'!$J239)/30)+($H239*'Base Data'!AF239)</f>
        <v>0</v>
      </c>
      <c r="AG239" s="31">
        <f>'LCR Weights'!$N239*($G239*('Base Data'!$I239+'Base Data'!$J239)/30)+($H239*'Base Data'!AG239)</f>
        <v>0</v>
      </c>
      <c r="AH239" s="31">
        <f>'LCR Weights'!$N239*($G239*('Base Data'!$I239+'Base Data'!$J239)/30)+($H239*'Base Data'!AH239)</f>
        <v>0</v>
      </c>
      <c r="AI239" s="31">
        <f>'LCR Weights'!$N239*($G239*('Base Data'!$I239+'Base Data'!$J239)/30)+($H239*'Base Data'!AI239)</f>
        <v>0</v>
      </c>
      <c r="AJ239" s="31">
        <f>'LCR Weights'!$N239*($G239*('Base Data'!$I239+'Base Data'!$J239)/30)+($H239*'Base Data'!AJ239)</f>
        <v>0</v>
      </c>
      <c r="AK239" s="31">
        <f>'LCR Weights'!$N239*($G239*('Base Data'!$I239+'Base Data'!$J239)/30)+($H239*'Base Data'!AK239)</f>
        <v>0</v>
      </c>
      <c r="AL239" s="31">
        <f>'LCR Weights'!$N239*($G239*('Base Data'!$I239+'Base Data'!$J239)/30)+($H239*'Base Data'!AL239)</f>
        <v>0</v>
      </c>
      <c r="AM239" s="31">
        <f>'LCR Weights'!$N239*($G239*('Base Data'!$I239+'Base Data'!$J239)/30)+($H239*'Base Data'!AM239)</f>
        <v>0</v>
      </c>
      <c r="AN239" s="31">
        <f>'LCR Weights'!$N239*($G239*('Base Data'!$I239+'Base Data'!$J239)/30)+($H239*'Base Data'!AN239)</f>
        <v>0</v>
      </c>
      <c r="AO239" s="758">
        <f>$H239*'Base Data'!AO239</f>
        <v>0</v>
      </c>
      <c r="AP239" s="758">
        <f>$H239*'Base Data'!AP239</f>
        <v>0</v>
      </c>
      <c r="AQ239" s="758">
        <f>$H239*'Base Data'!AQ239</f>
        <v>0</v>
      </c>
      <c r="AR239" s="758">
        <f>$H239*'Base Data'!AR239</f>
        <v>0</v>
      </c>
      <c r="AS239" s="758">
        <f>$H239*'Base Data'!AS239</f>
        <v>0</v>
      </c>
      <c r="AT239" s="758">
        <f>$H239*'Base Data'!AT239</f>
        <v>0</v>
      </c>
      <c r="AU239" s="758">
        <f>$H239*'Base Data'!AU239</f>
        <v>0</v>
      </c>
      <c r="AV239" s="758">
        <f>$H239*'Base Data'!AV239</f>
        <v>0</v>
      </c>
      <c r="AW239" s="758">
        <f>$H239*'Base Data'!AW239</f>
        <v>0</v>
      </c>
      <c r="AX239" s="758">
        <f>$H239*'Base Data'!AX239</f>
        <v>0</v>
      </c>
      <c r="AY239" s="758">
        <f>$H239*'Base Data'!AY239</f>
        <v>0</v>
      </c>
      <c r="AZ239" s="758">
        <f>$H239*'Base Data'!AZ239</f>
        <v>0</v>
      </c>
      <c r="BA239" s="758">
        <f>$H239*'Base Data'!BA239</f>
        <v>0</v>
      </c>
      <c r="BB239" s="758">
        <f>$H239*'Base Data'!BB239</f>
        <v>0</v>
      </c>
      <c r="BC239" s="758">
        <f>$H239*'Base Data'!BC239</f>
        <v>0</v>
      </c>
      <c r="BD239" s="758">
        <f>$H239*'Base Data'!BD239</f>
        <v>0</v>
      </c>
      <c r="BE239" s="758">
        <f>$H239*'Base Data'!BE239</f>
        <v>0</v>
      </c>
      <c r="BF239" s="758">
        <f>$H239*'Base Data'!BF239</f>
        <v>0</v>
      </c>
      <c r="BG239" s="758">
        <f>$H239*'Base Data'!BG239</f>
        <v>0</v>
      </c>
      <c r="BH239" s="758">
        <f>$H239*'Base Data'!BH239</f>
        <v>0</v>
      </c>
      <c r="BI239" s="758">
        <f>$H239*'Base Data'!BI239</f>
        <v>0</v>
      </c>
      <c r="BJ239" s="758">
        <f>$H239*'Base Data'!BJ239</f>
        <v>0</v>
      </c>
      <c r="BK239" s="758">
        <f>$H239*'Base Data'!BK239</f>
        <v>0</v>
      </c>
      <c r="BL239" s="758">
        <f>$H239*'Base Data'!BL239</f>
        <v>0</v>
      </c>
      <c r="BM239" s="758">
        <f>$H239*'Base Data'!BM239</f>
        <v>0</v>
      </c>
      <c r="BN239" s="758">
        <f>$H239*'Base Data'!BN239</f>
        <v>0</v>
      </c>
      <c r="BO239" s="758">
        <f>$H239*'Base Data'!BO239</f>
        <v>0</v>
      </c>
      <c r="BP239" s="758">
        <f>$H239*'Base Data'!BP239</f>
        <v>0</v>
      </c>
      <c r="BQ239" s="758">
        <f>$H239*'Base Data'!BQ239</f>
        <v>0</v>
      </c>
      <c r="BR239" s="758">
        <f>$H239*'Base Data'!BR239</f>
        <v>0</v>
      </c>
      <c r="BS239" s="758">
        <f>$H239*'Base Data'!BS239</f>
        <v>0</v>
      </c>
      <c r="BT239" s="758">
        <f>$H239*'Base Data'!BT239</f>
        <v>0</v>
      </c>
      <c r="BU239" s="758">
        <f>$H239*'Base Data'!BU239</f>
        <v>0</v>
      </c>
      <c r="BV239" s="758">
        <f>$H239*'Base Data'!BV239</f>
        <v>0</v>
      </c>
      <c r="BW239" s="758">
        <f>$H239*'Base Data'!BW239</f>
        <v>0</v>
      </c>
      <c r="BX239" s="758">
        <f>$H239*'Base Data'!BX239</f>
        <v>0</v>
      </c>
      <c r="BY239" s="758">
        <f>$H239*'Base Data'!BY239</f>
        <v>0</v>
      </c>
      <c r="BZ239" s="758">
        <f>$H239*'Base Data'!BZ239</f>
        <v>0</v>
      </c>
      <c r="CA239" s="758">
        <f>$H239*'Base Data'!CA239</f>
        <v>0</v>
      </c>
      <c r="CB239" s="758">
        <f>$H239*'Base Data'!CB239</f>
        <v>0</v>
      </c>
      <c r="CC239" s="758">
        <f>$H239*'Base Data'!CC239</f>
        <v>0</v>
      </c>
      <c r="CD239" s="758">
        <f>$H239*'Base Data'!CD239</f>
        <v>0</v>
      </c>
      <c r="CE239" s="758">
        <f>$H239*'Base Data'!CE239</f>
        <v>0</v>
      </c>
      <c r="CF239" s="758">
        <f>$H239*'Base Data'!CF239</f>
        <v>0</v>
      </c>
      <c r="CG239" s="758">
        <f>$H239*'Base Data'!CG239</f>
        <v>0</v>
      </c>
      <c r="CH239" s="758">
        <f>$H239*'Base Data'!CH239</f>
        <v>0</v>
      </c>
      <c r="CI239" s="758">
        <f>$H239*'Base Data'!CI239</f>
        <v>0</v>
      </c>
      <c r="CJ239" s="758">
        <f>$H239*'Base Data'!CJ239</f>
        <v>0</v>
      </c>
      <c r="CK239" s="758">
        <f>$H239*'Base Data'!CK239</f>
        <v>0</v>
      </c>
      <c r="CL239" s="758">
        <f>$H239*'Base Data'!CL239</f>
        <v>0</v>
      </c>
      <c r="CM239" s="758">
        <f>$H239*'Base Data'!CM239</f>
        <v>0</v>
      </c>
      <c r="CN239" s="758">
        <f>$H239*'Base Data'!CN239</f>
        <v>0</v>
      </c>
      <c r="CO239" s="758">
        <f>$H239*'Base Data'!CO239</f>
        <v>0</v>
      </c>
      <c r="CP239" s="758">
        <f>$H239*'Base Data'!CP239</f>
        <v>0</v>
      </c>
      <c r="CQ239" s="758">
        <f>$H239*'Base Data'!CQ239</f>
        <v>0</v>
      </c>
      <c r="CR239" s="758">
        <f>$H239*'Base Data'!CR239</f>
        <v>0</v>
      </c>
      <c r="CS239" s="758">
        <f>$H239*'Base Data'!CS239</f>
        <v>0</v>
      </c>
      <c r="CT239" s="758">
        <f>$H239*'Base Data'!CT239</f>
        <v>0</v>
      </c>
      <c r="CU239" s="758">
        <f>$H239*'Base Data'!CU239</f>
        <v>0</v>
      </c>
      <c r="CV239" s="758">
        <f>$H239*'Base Data'!CV239</f>
        <v>0</v>
      </c>
      <c r="CW239" s="758">
        <f>$H239*'Base Data'!CW239</f>
        <v>0</v>
      </c>
      <c r="CX239" s="758">
        <f>$H239*'Base Data'!CX239</f>
        <v>0</v>
      </c>
      <c r="CY239" s="758">
        <f>$H239*'Base Data'!CY239</f>
        <v>0</v>
      </c>
      <c r="CZ239" s="758">
        <f>$H239*'Base Data'!CZ239</f>
        <v>0</v>
      </c>
      <c r="DA239" s="758">
        <f>$H239*'Base Data'!DA239</f>
        <v>0</v>
      </c>
      <c r="DB239" s="758">
        <f>$H239*'Base Data'!DB239</f>
        <v>0</v>
      </c>
      <c r="DC239" s="758">
        <f>$H239*'Base Data'!DC239</f>
        <v>0</v>
      </c>
      <c r="DD239" s="758">
        <f>$H239*'Base Data'!DD239</f>
        <v>0</v>
      </c>
      <c r="DE239" s="758">
        <f>$H239*'Base Data'!DE239</f>
        <v>0</v>
      </c>
      <c r="DF239" s="758">
        <f>$H239*'Base Data'!DF239</f>
        <v>0</v>
      </c>
      <c r="DG239" s="758">
        <f>$H239*'Base Data'!DG239</f>
        <v>0</v>
      </c>
      <c r="DH239" s="758">
        <f>$H239*'Base Data'!DH239</f>
        <v>0</v>
      </c>
      <c r="DI239" s="758">
        <f>$H239*'Base Data'!DI239</f>
        <v>0</v>
      </c>
      <c r="DJ239" s="758">
        <f>$H239*'Base Data'!DJ239</f>
        <v>0</v>
      </c>
      <c r="DK239" s="758">
        <f>$H239*'Base Data'!DK239</f>
        <v>0</v>
      </c>
      <c r="DL239" s="519">
        <f>$H239*'Base Data'!DL239</f>
        <v>0</v>
      </c>
    </row>
    <row r="240" spans="1:117" s="284" customFormat="1" ht="19.5" customHeight="1">
      <c r="A240" s="207">
        <f>'LCR Weights'!N240</f>
        <v>0</v>
      </c>
      <c r="B240" s="207"/>
      <c r="C240" s="126"/>
      <c r="D240" s="111" t="s">
        <v>679</v>
      </c>
      <c r="E240" s="127" t="s">
        <v>858</v>
      </c>
      <c r="F240" s="283" t="s">
        <v>708</v>
      </c>
      <c r="G240" s="811">
        <f>'LCR Weights'!M240</f>
        <v>1</v>
      </c>
      <c r="H240" s="811">
        <f>IF(Metrics!$I$7="Reported weights",'LCR Weights'!H240,'LCR Weights'!K240)</f>
        <v>1</v>
      </c>
      <c r="I240" s="129"/>
      <c r="J240" s="758">
        <f>IF('LCR Weights'!$N240=0,1,0)*('Base Data'!J240+'Base Data'!I240)*G240</f>
        <v>0</v>
      </c>
      <c r="K240" s="31">
        <f>'LCR Weights'!$N240*($G240*('Base Data'!$I240+'Base Data'!$J240)/30)+($H240*'Base Data'!K240)</f>
        <v>0</v>
      </c>
      <c r="L240" s="31">
        <f>'LCR Weights'!$N240*($G240*('Base Data'!$I240+'Base Data'!$J240)/30)+($H240*'Base Data'!L240)</f>
        <v>0</v>
      </c>
      <c r="M240" s="31">
        <f>'LCR Weights'!$N240*($G240*('Base Data'!$I240+'Base Data'!$J240)/30)+($H240*'Base Data'!M240)</f>
        <v>0</v>
      </c>
      <c r="N240" s="31">
        <f>'LCR Weights'!$N240*($G240*('Base Data'!$I240+'Base Data'!$J240)/30)+($H240*'Base Data'!N240)</f>
        <v>0</v>
      </c>
      <c r="O240" s="31">
        <f>'LCR Weights'!$N240*($G240*('Base Data'!$I240+'Base Data'!$J240)/30)+($H240*'Base Data'!O240)</f>
        <v>0</v>
      </c>
      <c r="P240" s="31">
        <f>'LCR Weights'!$N240*($G240*('Base Data'!$I240+'Base Data'!$J240)/30)+($H240*'Base Data'!P240)</f>
        <v>0</v>
      </c>
      <c r="Q240" s="31">
        <f>'LCR Weights'!$N240*($G240*('Base Data'!$I240+'Base Data'!$J240)/30)+($H240*'Base Data'!Q240)</f>
        <v>0</v>
      </c>
      <c r="R240" s="31">
        <f>'LCR Weights'!$N240*($G240*('Base Data'!$I240+'Base Data'!$J240)/30)+($H240*'Base Data'!R240)</f>
        <v>0</v>
      </c>
      <c r="S240" s="31">
        <f>'LCR Weights'!$N240*($G240*('Base Data'!$I240+'Base Data'!$J240)/30)+($H240*'Base Data'!S240)</f>
        <v>0</v>
      </c>
      <c r="T240" s="31">
        <f>'LCR Weights'!$N240*($G240*('Base Data'!$I240+'Base Data'!$J240)/30)+($H240*'Base Data'!T240)</f>
        <v>0</v>
      </c>
      <c r="U240" s="31">
        <f>'LCR Weights'!$N240*($G240*('Base Data'!$I240+'Base Data'!$J240)/30)+($H240*'Base Data'!U240)</f>
        <v>0</v>
      </c>
      <c r="V240" s="31">
        <f>'LCR Weights'!$N240*($G240*('Base Data'!$I240+'Base Data'!$J240)/30)+($H240*'Base Data'!V240)</f>
        <v>0</v>
      </c>
      <c r="W240" s="31">
        <f>'LCR Weights'!$N240*($G240*('Base Data'!$I240+'Base Data'!$J240)/30)+($H240*'Base Data'!W240)</f>
        <v>0</v>
      </c>
      <c r="X240" s="31">
        <f>'LCR Weights'!$N240*($G240*('Base Data'!$I240+'Base Data'!$J240)/30)+($H240*'Base Data'!X240)</f>
        <v>0</v>
      </c>
      <c r="Y240" s="31">
        <f>'LCR Weights'!$N240*($G240*('Base Data'!$I240+'Base Data'!$J240)/30)+($H240*'Base Data'!Y240)</f>
        <v>0</v>
      </c>
      <c r="Z240" s="31">
        <f>'LCR Weights'!$N240*($G240*('Base Data'!$I240+'Base Data'!$J240)/30)+($H240*'Base Data'!Z240)</f>
        <v>0</v>
      </c>
      <c r="AA240" s="31">
        <f>'LCR Weights'!$N240*($G240*('Base Data'!$I240+'Base Data'!$J240)/30)+($H240*'Base Data'!AA240)</f>
        <v>0</v>
      </c>
      <c r="AB240" s="31">
        <f>'LCR Weights'!$N240*($G240*('Base Data'!$I240+'Base Data'!$J240)/30)+($H240*'Base Data'!AB240)</f>
        <v>0</v>
      </c>
      <c r="AC240" s="31">
        <f>'LCR Weights'!$N240*($G240*('Base Data'!$I240+'Base Data'!$J240)/30)+($H240*'Base Data'!AC240)</f>
        <v>0</v>
      </c>
      <c r="AD240" s="31">
        <f>'LCR Weights'!$N240*($G240*('Base Data'!$I240+'Base Data'!$J240)/30)+($H240*'Base Data'!AD240)</f>
        <v>0</v>
      </c>
      <c r="AE240" s="31">
        <f>'LCR Weights'!$N240*($G240*('Base Data'!$I240+'Base Data'!$J240)/30)+($H240*'Base Data'!AE240)</f>
        <v>0</v>
      </c>
      <c r="AF240" s="31">
        <f>'LCR Weights'!$N240*($G240*('Base Data'!$I240+'Base Data'!$J240)/30)+($H240*'Base Data'!AF240)</f>
        <v>0</v>
      </c>
      <c r="AG240" s="31">
        <f>'LCR Weights'!$N240*($G240*('Base Data'!$I240+'Base Data'!$J240)/30)+($H240*'Base Data'!AG240)</f>
        <v>0</v>
      </c>
      <c r="AH240" s="31">
        <f>'LCR Weights'!$N240*($G240*('Base Data'!$I240+'Base Data'!$J240)/30)+($H240*'Base Data'!AH240)</f>
        <v>0</v>
      </c>
      <c r="AI240" s="31">
        <f>'LCR Weights'!$N240*($G240*('Base Data'!$I240+'Base Data'!$J240)/30)+($H240*'Base Data'!AI240)</f>
        <v>0</v>
      </c>
      <c r="AJ240" s="31">
        <f>'LCR Weights'!$N240*($G240*('Base Data'!$I240+'Base Data'!$J240)/30)+($H240*'Base Data'!AJ240)</f>
        <v>0</v>
      </c>
      <c r="AK240" s="31">
        <f>'LCR Weights'!$N240*($G240*('Base Data'!$I240+'Base Data'!$J240)/30)+($H240*'Base Data'!AK240)</f>
        <v>0</v>
      </c>
      <c r="AL240" s="31">
        <f>'LCR Weights'!$N240*($G240*('Base Data'!$I240+'Base Data'!$J240)/30)+($H240*'Base Data'!AL240)</f>
        <v>0</v>
      </c>
      <c r="AM240" s="31">
        <f>'LCR Weights'!$N240*($G240*('Base Data'!$I240+'Base Data'!$J240)/30)+($H240*'Base Data'!AM240)</f>
        <v>0</v>
      </c>
      <c r="AN240" s="31">
        <f>'LCR Weights'!$N240*($G240*('Base Data'!$I240+'Base Data'!$J240)/30)+($H240*'Base Data'!AN240)</f>
        <v>0</v>
      </c>
      <c r="AO240" s="758">
        <f>$H240*'Base Data'!AO240</f>
        <v>0</v>
      </c>
      <c r="AP240" s="758">
        <f>$H240*'Base Data'!AP240</f>
        <v>0</v>
      </c>
      <c r="AQ240" s="758">
        <f>$H240*'Base Data'!AQ240</f>
        <v>0</v>
      </c>
      <c r="AR240" s="758">
        <f>$H240*'Base Data'!AR240</f>
        <v>0</v>
      </c>
      <c r="AS240" s="758">
        <f>$H240*'Base Data'!AS240</f>
        <v>0</v>
      </c>
      <c r="AT240" s="758">
        <f>$H240*'Base Data'!AT240</f>
        <v>0</v>
      </c>
      <c r="AU240" s="758">
        <f>$H240*'Base Data'!AU240</f>
        <v>0</v>
      </c>
      <c r="AV240" s="758">
        <f>$H240*'Base Data'!AV240</f>
        <v>0</v>
      </c>
      <c r="AW240" s="758">
        <f>$H240*'Base Data'!AW240</f>
        <v>0</v>
      </c>
      <c r="AX240" s="758">
        <f>$H240*'Base Data'!AX240</f>
        <v>0</v>
      </c>
      <c r="AY240" s="758">
        <f>$H240*'Base Data'!AY240</f>
        <v>0</v>
      </c>
      <c r="AZ240" s="758">
        <f>$H240*'Base Data'!AZ240</f>
        <v>0</v>
      </c>
      <c r="BA240" s="758">
        <f>$H240*'Base Data'!BA240</f>
        <v>0</v>
      </c>
      <c r="BB240" s="758">
        <f>$H240*'Base Data'!BB240</f>
        <v>0</v>
      </c>
      <c r="BC240" s="758">
        <f>$H240*'Base Data'!BC240</f>
        <v>0</v>
      </c>
      <c r="BD240" s="758">
        <f>$H240*'Base Data'!BD240</f>
        <v>0</v>
      </c>
      <c r="BE240" s="758">
        <f>$H240*'Base Data'!BE240</f>
        <v>0</v>
      </c>
      <c r="BF240" s="758">
        <f>$H240*'Base Data'!BF240</f>
        <v>0</v>
      </c>
      <c r="BG240" s="758">
        <f>$H240*'Base Data'!BG240</f>
        <v>0</v>
      </c>
      <c r="BH240" s="758">
        <f>$H240*'Base Data'!BH240</f>
        <v>0</v>
      </c>
      <c r="BI240" s="758">
        <f>$H240*'Base Data'!BI240</f>
        <v>0</v>
      </c>
      <c r="BJ240" s="758">
        <f>$H240*'Base Data'!BJ240</f>
        <v>0</v>
      </c>
      <c r="BK240" s="758">
        <f>$H240*'Base Data'!BK240</f>
        <v>0</v>
      </c>
      <c r="BL240" s="758">
        <f>$H240*'Base Data'!BL240</f>
        <v>0</v>
      </c>
      <c r="BM240" s="758">
        <f>$H240*'Base Data'!BM240</f>
        <v>0</v>
      </c>
      <c r="BN240" s="758">
        <f>$H240*'Base Data'!BN240</f>
        <v>0</v>
      </c>
      <c r="BO240" s="758">
        <f>$H240*'Base Data'!BO240</f>
        <v>0</v>
      </c>
      <c r="BP240" s="758">
        <f>$H240*'Base Data'!BP240</f>
        <v>0</v>
      </c>
      <c r="BQ240" s="758">
        <f>$H240*'Base Data'!BQ240</f>
        <v>0</v>
      </c>
      <c r="BR240" s="758">
        <f>$H240*'Base Data'!BR240</f>
        <v>0</v>
      </c>
      <c r="BS240" s="758">
        <f>$H240*'Base Data'!BS240</f>
        <v>0</v>
      </c>
      <c r="BT240" s="758">
        <f>$H240*'Base Data'!BT240</f>
        <v>0</v>
      </c>
      <c r="BU240" s="758">
        <f>$H240*'Base Data'!BU240</f>
        <v>0</v>
      </c>
      <c r="BV240" s="758">
        <f>$H240*'Base Data'!BV240</f>
        <v>0</v>
      </c>
      <c r="BW240" s="758">
        <f>$H240*'Base Data'!BW240</f>
        <v>0</v>
      </c>
      <c r="BX240" s="758">
        <f>$H240*'Base Data'!BX240</f>
        <v>0</v>
      </c>
      <c r="BY240" s="758">
        <f>$H240*'Base Data'!BY240</f>
        <v>0</v>
      </c>
      <c r="BZ240" s="758">
        <f>$H240*'Base Data'!BZ240</f>
        <v>0</v>
      </c>
      <c r="CA240" s="758">
        <f>$H240*'Base Data'!CA240</f>
        <v>0</v>
      </c>
      <c r="CB240" s="758">
        <f>$H240*'Base Data'!CB240</f>
        <v>0</v>
      </c>
      <c r="CC240" s="758">
        <f>$H240*'Base Data'!CC240</f>
        <v>0</v>
      </c>
      <c r="CD240" s="758">
        <f>$H240*'Base Data'!CD240</f>
        <v>0</v>
      </c>
      <c r="CE240" s="758">
        <f>$H240*'Base Data'!CE240</f>
        <v>0</v>
      </c>
      <c r="CF240" s="758">
        <f>$H240*'Base Data'!CF240</f>
        <v>0</v>
      </c>
      <c r="CG240" s="758">
        <f>$H240*'Base Data'!CG240</f>
        <v>0</v>
      </c>
      <c r="CH240" s="758">
        <f>$H240*'Base Data'!CH240</f>
        <v>0</v>
      </c>
      <c r="CI240" s="758">
        <f>$H240*'Base Data'!CI240</f>
        <v>0</v>
      </c>
      <c r="CJ240" s="758">
        <f>$H240*'Base Data'!CJ240</f>
        <v>0</v>
      </c>
      <c r="CK240" s="758">
        <f>$H240*'Base Data'!CK240</f>
        <v>0</v>
      </c>
      <c r="CL240" s="758">
        <f>$H240*'Base Data'!CL240</f>
        <v>0</v>
      </c>
      <c r="CM240" s="758">
        <f>$H240*'Base Data'!CM240</f>
        <v>0</v>
      </c>
      <c r="CN240" s="758">
        <f>$H240*'Base Data'!CN240</f>
        <v>0</v>
      </c>
      <c r="CO240" s="758">
        <f>$H240*'Base Data'!CO240</f>
        <v>0</v>
      </c>
      <c r="CP240" s="758">
        <f>$H240*'Base Data'!CP240</f>
        <v>0</v>
      </c>
      <c r="CQ240" s="758">
        <f>$H240*'Base Data'!CQ240</f>
        <v>0</v>
      </c>
      <c r="CR240" s="758">
        <f>$H240*'Base Data'!CR240</f>
        <v>0</v>
      </c>
      <c r="CS240" s="758">
        <f>$H240*'Base Data'!CS240</f>
        <v>0</v>
      </c>
      <c r="CT240" s="758">
        <f>$H240*'Base Data'!CT240</f>
        <v>0</v>
      </c>
      <c r="CU240" s="758">
        <f>$H240*'Base Data'!CU240</f>
        <v>0</v>
      </c>
      <c r="CV240" s="758">
        <f>$H240*'Base Data'!CV240</f>
        <v>0</v>
      </c>
      <c r="CW240" s="758">
        <f>$H240*'Base Data'!CW240</f>
        <v>0</v>
      </c>
      <c r="CX240" s="758">
        <f>$H240*'Base Data'!CX240</f>
        <v>0</v>
      </c>
      <c r="CY240" s="758">
        <f>$H240*'Base Data'!CY240</f>
        <v>0</v>
      </c>
      <c r="CZ240" s="758">
        <f>$H240*'Base Data'!CZ240</f>
        <v>0</v>
      </c>
      <c r="DA240" s="758">
        <f>$H240*'Base Data'!DA240</f>
        <v>0</v>
      </c>
      <c r="DB240" s="758">
        <f>$H240*'Base Data'!DB240</f>
        <v>0</v>
      </c>
      <c r="DC240" s="758">
        <f>$H240*'Base Data'!DC240</f>
        <v>0</v>
      </c>
      <c r="DD240" s="758">
        <f>$H240*'Base Data'!DD240</f>
        <v>0</v>
      </c>
      <c r="DE240" s="758">
        <f>$H240*'Base Data'!DE240</f>
        <v>0</v>
      </c>
      <c r="DF240" s="758">
        <f>$H240*'Base Data'!DF240</f>
        <v>0</v>
      </c>
      <c r="DG240" s="758">
        <f>$H240*'Base Data'!DG240</f>
        <v>0</v>
      </c>
      <c r="DH240" s="758">
        <f>$H240*'Base Data'!DH240</f>
        <v>0</v>
      </c>
      <c r="DI240" s="758">
        <f>$H240*'Base Data'!DI240</f>
        <v>0</v>
      </c>
      <c r="DJ240" s="758">
        <f>$H240*'Base Data'!DJ240</f>
        <v>0</v>
      </c>
      <c r="DK240" s="758">
        <f>$H240*'Base Data'!DK240</f>
        <v>0</v>
      </c>
      <c r="DL240" s="519">
        <f>$H240*'Base Data'!DL240</f>
        <v>0</v>
      </c>
    </row>
    <row r="241" spans="1:116" s="284" customFormat="1" ht="19.5" customHeight="1">
      <c r="A241" s="207">
        <f>'LCR Weights'!N241</f>
        <v>0</v>
      </c>
      <c r="B241" s="207"/>
      <c r="C241" s="126"/>
      <c r="D241" s="111" t="s">
        <v>681</v>
      </c>
      <c r="E241" s="127" t="s">
        <v>859</v>
      </c>
      <c r="F241" s="283" t="s">
        <v>683</v>
      </c>
      <c r="G241" s="811">
        <f>'LCR Weights'!M241</f>
        <v>1</v>
      </c>
      <c r="H241" s="811">
        <f>IF(Metrics!$I$7="Reported weights",'LCR Weights'!H241,'LCR Weights'!K241)</f>
        <v>1</v>
      </c>
      <c r="I241" s="129"/>
      <c r="J241" s="758">
        <f>IF('LCR Weights'!$N241=0,1,0)*('Base Data'!J241+'Base Data'!I241)*G241</f>
        <v>0</v>
      </c>
      <c r="K241" s="31">
        <f>'LCR Weights'!$N241*($G241*('Base Data'!$I241+'Base Data'!$J241)/30)+($H241*'Base Data'!K241)</f>
        <v>0</v>
      </c>
      <c r="L241" s="31">
        <f>'LCR Weights'!$N241*($G241*('Base Data'!$I241+'Base Data'!$J241)/30)+($H241*'Base Data'!L241)</f>
        <v>0</v>
      </c>
      <c r="M241" s="31">
        <f>'LCR Weights'!$N241*($G241*('Base Data'!$I241+'Base Data'!$J241)/30)+($H241*'Base Data'!M241)</f>
        <v>0</v>
      </c>
      <c r="N241" s="31">
        <f>'LCR Weights'!$N241*($G241*('Base Data'!$I241+'Base Data'!$J241)/30)+($H241*'Base Data'!N241)</f>
        <v>0</v>
      </c>
      <c r="O241" s="31">
        <f>'LCR Weights'!$N241*($G241*('Base Data'!$I241+'Base Data'!$J241)/30)+($H241*'Base Data'!O241)</f>
        <v>0</v>
      </c>
      <c r="P241" s="31">
        <f>'LCR Weights'!$N241*($G241*('Base Data'!$I241+'Base Data'!$J241)/30)+($H241*'Base Data'!P241)</f>
        <v>0</v>
      </c>
      <c r="Q241" s="31">
        <f>'LCR Weights'!$N241*($G241*('Base Data'!$I241+'Base Data'!$J241)/30)+($H241*'Base Data'!Q241)</f>
        <v>0</v>
      </c>
      <c r="R241" s="31">
        <f>'LCR Weights'!$N241*($G241*('Base Data'!$I241+'Base Data'!$J241)/30)+($H241*'Base Data'!R241)</f>
        <v>0</v>
      </c>
      <c r="S241" s="31">
        <f>'LCR Weights'!$N241*($G241*('Base Data'!$I241+'Base Data'!$J241)/30)+($H241*'Base Data'!S241)</f>
        <v>0</v>
      </c>
      <c r="T241" s="31">
        <f>'LCR Weights'!$N241*($G241*('Base Data'!$I241+'Base Data'!$J241)/30)+($H241*'Base Data'!T241)</f>
        <v>0</v>
      </c>
      <c r="U241" s="31">
        <f>'LCR Weights'!$N241*($G241*('Base Data'!$I241+'Base Data'!$J241)/30)+($H241*'Base Data'!U241)</f>
        <v>0</v>
      </c>
      <c r="V241" s="31">
        <f>'LCR Weights'!$N241*($G241*('Base Data'!$I241+'Base Data'!$J241)/30)+($H241*'Base Data'!V241)</f>
        <v>0</v>
      </c>
      <c r="W241" s="31">
        <f>'LCR Weights'!$N241*($G241*('Base Data'!$I241+'Base Data'!$J241)/30)+($H241*'Base Data'!W241)</f>
        <v>0</v>
      </c>
      <c r="X241" s="31">
        <f>'LCR Weights'!$N241*($G241*('Base Data'!$I241+'Base Data'!$J241)/30)+($H241*'Base Data'!X241)</f>
        <v>0</v>
      </c>
      <c r="Y241" s="31">
        <f>'LCR Weights'!$N241*($G241*('Base Data'!$I241+'Base Data'!$J241)/30)+($H241*'Base Data'!Y241)</f>
        <v>0</v>
      </c>
      <c r="Z241" s="31">
        <f>'LCR Weights'!$N241*($G241*('Base Data'!$I241+'Base Data'!$J241)/30)+($H241*'Base Data'!Z241)</f>
        <v>0</v>
      </c>
      <c r="AA241" s="31">
        <f>'LCR Weights'!$N241*($G241*('Base Data'!$I241+'Base Data'!$J241)/30)+($H241*'Base Data'!AA241)</f>
        <v>0</v>
      </c>
      <c r="AB241" s="31">
        <f>'LCR Weights'!$N241*($G241*('Base Data'!$I241+'Base Data'!$J241)/30)+($H241*'Base Data'!AB241)</f>
        <v>0</v>
      </c>
      <c r="AC241" s="31">
        <f>'LCR Weights'!$N241*($G241*('Base Data'!$I241+'Base Data'!$J241)/30)+($H241*'Base Data'!AC241)</f>
        <v>0</v>
      </c>
      <c r="AD241" s="31">
        <f>'LCR Weights'!$N241*($G241*('Base Data'!$I241+'Base Data'!$J241)/30)+($H241*'Base Data'!AD241)</f>
        <v>0</v>
      </c>
      <c r="AE241" s="31">
        <f>'LCR Weights'!$N241*($G241*('Base Data'!$I241+'Base Data'!$J241)/30)+($H241*'Base Data'!AE241)</f>
        <v>0</v>
      </c>
      <c r="AF241" s="31">
        <f>'LCR Weights'!$N241*($G241*('Base Data'!$I241+'Base Data'!$J241)/30)+($H241*'Base Data'!AF241)</f>
        <v>0</v>
      </c>
      <c r="AG241" s="31">
        <f>'LCR Weights'!$N241*($G241*('Base Data'!$I241+'Base Data'!$J241)/30)+($H241*'Base Data'!AG241)</f>
        <v>0</v>
      </c>
      <c r="AH241" s="31">
        <f>'LCR Weights'!$N241*($G241*('Base Data'!$I241+'Base Data'!$J241)/30)+($H241*'Base Data'!AH241)</f>
        <v>0</v>
      </c>
      <c r="AI241" s="31">
        <f>'LCR Weights'!$N241*($G241*('Base Data'!$I241+'Base Data'!$J241)/30)+($H241*'Base Data'!AI241)</f>
        <v>0</v>
      </c>
      <c r="AJ241" s="31">
        <f>'LCR Weights'!$N241*($G241*('Base Data'!$I241+'Base Data'!$J241)/30)+($H241*'Base Data'!AJ241)</f>
        <v>0</v>
      </c>
      <c r="AK241" s="31">
        <f>'LCR Weights'!$N241*($G241*('Base Data'!$I241+'Base Data'!$J241)/30)+($H241*'Base Data'!AK241)</f>
        <v>0</v>
      </c>
      <c r="AL241" s="31">
        <f>'LCR Weights'!$N241*($G241*('Base Data'!$I241+'Base Data'!$J241)/30)+($H241*'Base Data'!AL241)</f>
        <v>0</v>
      </c>
      <c r="AM241" s="31">
        <f>'LCR Weights'!$N241*($G241*('Base Data'!$I241+'Base Data'!$J241)/30)+($H241*'Base Data'!AM241)</f>
        <v>0</v>
      </c>
      <c r="AN241" s="31">
        <f>'LCR Weights'!$N241*($G241*('Base Data'!$I241+'Base Data'!$J241)/30)+($H241*'Base Data'!AN241)</f>
        <v>0</v>
      </c>
      <c r="AO241" s="758">
        <f>$H241*'Base Data'!AO241</f>
        <v>0</v>
      </c>
      <c r="AP241" s="758">
        <f>$H241*'Base Data'!AP241</f>
        <v>0</v>
      </c>
      <c r="AQ241" s="758">
        <f>$H241*'Base Data'!AQ241</f>
        <v>0</v>
      </c>
      <c r="AR241" s="758">
        <f>$H241*'Base Data'!AR241</f>
        <v>0</v>
      </c>
      <c r="AS241" s="758">
        <f>$H241*'Base Data'!AS241</f>
        <v>0</v>
      </c>
      <c r="AT241" s="758">
        <f>$H241*'Base Data'!AT241</f>
        <v>0</v>
      </c>
      <c r="AU241" s="758">
        <f>$H241*'Base Data'!AU241</f>
        <v>0</v>
      </c>
      <c r="AV241" s="758">
        <f>$H241*'Base Data'!AV241</f>
        <v>0</v>
      </c>
      <c r="AW241" s="758">
        <f>$H241*'Base Data'!AW241</f>
        <v>0</v>
      </c>
      <c r="AX241" s="758">
        <f>$H241*'Base Data'!AX241</f>
        <v>0</v>
      </c>
      <c r="AY241" s="758">
        <f>$H241*'Base Data'!AY241</f>
        <v>0</v>
      </c>
      <c r="AZ241" s="758">
        <f>$H241*'Base Data'!AZ241</f>
        <v>0</v>
      </c>
      <c r="BA241" s="758">
        <f>$H241*'Base Data'!BA241</f>
        <v>0</v>
      </c>
      <c r="BB241" s="758">
        <f>$H241*'Base Data'!BB241</f>
        <v>0</v>
      </c>
      <c r="BC241" s="758">
        <f>$H241*'Base Data'!BC241</f>
        <v>0</v>
      </c>
      <c r="BD241" s="758">
        <f>$H241*'Base Data'!BD241</f>
        <v>0</v>
      </c>
      <c r="BE241" s="758">
        <f>$H241*'Base Data'!BE241</f>
        <v>0</v>
      </c>
      <c r="BF241" s="758">
        <f>$H241*'Base Data'!BF241</f>
        <v>0</v>
      </c>
      <c r="BG241" s="758">
        <f>$H241*'Base Data'!BG241</f>
        <v>0</v>
      </c>
      <c r="BH241" s="758">
        <f>$H241*'Base Data'!BH241</f>
        <v>0</v>
      </c>
      <c r="BI241" s="758">
        <f>$H241*'Base Data'!BI241</f>
        <v>0</v>
      </c>
      <c r="BJ241" s="758">
        <f>$H241*'Base Data'!BJ241</f>
        <v>0</v>
      </c>
      <c r="BK241" s="758">
        <f>$H241*'Base Data'!BK241</f>
        <v>0</v>
      </c>
      <c r="BL241" s="758">
        <f>$H241*'Base Data'!BL241</f>
        <v>0</v>
      </c>
      <c r="BM241" s="758">
        <f>$H241*'Base Data'!BM241</f>
        <v>0</v>
      </c>
      <c r="BN241" s="758">
        <f>$H241*'Base Data'!BN241</f>
        <v>0</v>
      </c>
      <c r="BO241" s="758">
        <f>$H241*'Base Data'!BO241</f>
        <v>0</v>
      </c>
      <c r="BP241" s="758">
        <f>$H241*'Base Data'!BP241</f>
        <v>0</v>
      </c>
      <c r="BQ241" s="758">
        <f>$H241*'Base Data'!BQ241</f>
        <v>0</v>
      </c>
      <c r="BR241" s="758">
        <f>$H241*'Base Data'!BR241</f>
        <v>0</v>
      </c>
      <c r="BS241" s="758">
        <f>$H241*'Base Data'!BS241</f>
        <v>0</v>
      </c>
      <c r="BT241" s="758">
        <f>$H241*'Base Data'!BT241</f>
        <v>0</v>
      </c>
      <c r="BU241" s="758">
        <f>$H241*'Base Data'!BU241</f>
        <v>0</v>
      </c>
      <c r="BV241" s="758">
        <f>$H241*'Base Data'!BV241</f>
        <v>0</v>
      </c>
      <c r="BW241" s="758">
        <f>$H241*'Base Data'!BW241</f>
        <v>0</v>
      </c>
      <c r="BX241" s="758">
        <f>$H241*'Base Data'!BX241</f>
        <v>0</v>
      </c>
      <c r="BY241" s="758">
        <f>$H241*'Base Data'!BY241</f>
        <v>0</v>
      </c>
      <c r="BZ241" s="758">
        <f>$H241*'Base Data'!BZ241</f>
        <v>0</v>
      </c>
      <c r="CA241" s="758">
        <f>$H241*'Base Data'!CA241</f>
        <v>0</v>
      </c>
      <c r="CB241" s="758">
        <f>$H241*'Base Data'!CB241</f>
        <v>0</v>
      </c>
      <c r="CC241" s="758">
        <f>$H241*'Base Data'!CC241</f>
        <v>0</v>
      </c>
      <c r="CD241" s="758">
        <f>$H241*'Base Data'!CD241</f>
        <v>0</v>
      </c>
      <c r="CE241" s="758">
        <f>$H241*'Base Data'!CE241</f>
        <v>0</v>
      </c>
      <c r="CF241" s="758">
        <f>$H241*'Base Data'!CF241</f>
        <v>0</v>
      </c>
      <c r="CG241" s="758">
        <f>$H241*'Base Data'!CG241</f>
        <v>0</v>
      </c>
      <c r="CH241" s="758">
        <f>$H241*'Base Data'!CH241</f>
        <v>0</v>
      </c>
      <c r="CI241" s="758">
        <f>$H241*'Base Data'!CI241</f>
        <v>0</v>
      </c>
      <c r="CJ241" s="758">
        <f>$H241*'Base Data'!CJ241</f>
        <v>0</v>
      </c>
      <c r="CK241" s="758">
        <f>$H241*'Base Data'!CK241</f>
        <v>0</v>
      </c>
      <c r="CL241" s="758">
        <f>$H241*'Base Data'!CL241</f>
        <v>0</v>
      </c>
      <c r="CM241" s="758">
        <f>$H241*'Base Data'!CM241</f>
        <v>0</v>
      </c>
      <c r="CN241" s="758">
        <f>$H241*'Base Data'!CN241</f>
        <v>0</v>
      </c>
      <c r="CO241" s="758">
        <f>$H241*'Base Data'!CO241</f>
        <v>0</v>
      </c>
      <c r="CP241" s="758">
        <f>$H241*'Base Data'!CP241</f>
        <v>0</v>
      </c>
      <c r="CQ241" s="758">
        <f>$H241*'Base Data'!CQ241</f>
        <v>0</v>
      </c>
      <c r="CR241" s="758">
        <f>$H241*'Base Data'!CR241</f>
        <v>0</v>
      </c>
      <c r="CS241" s="758">
        <f>$H241*'Base Data'!CS241</f>
        <v>0</v>
      </c>
      <c r="CT241" s="758">
        <f>$H241*'Base Data'!CT241</f>
        <v>0</v>
      </c>
      <c r="CU241" s="758">
        <f>$H241*'Base Data'!CU241</f>
        <v>0</v>
      </c>
      <c r="CV241" s="758">
        <f>$H241*'Base Data'!CV241</f>
        <v>0</v>
      </c>
      <c r="CW241" s="758">
        <f>$H241*'Base Data'!CW241</f>
        <v>0</v>
      </c>
      <c r="CX241" s="758">
        <f>$H241*'Base Data'!CX241</f>
        <v>0</v>
      </c>
      <c r="CY241" s="758">
        <f>$H241*'Base Data'!CY241</f>
        <v>0</v>
      </c>
      <c r="CZ241" s="758">
        <f>$H241*'Base Data'!CZ241</f>
        <v>0</v>
      </c>
      <c r="DA241" s="758">
        <f>$H241*'Base Data'!DA241</f>
        <v>0</v>
      </c>
      <c r="DB241" s="758">
        <f>$H241*'Base Data'!DB241</f>
        <v>0</v>
      </c>
      <c r="DC241" s="758">
        <f>$H241*'Base Data'!DC241</f>
        <v>0</v>
      </c>
      <c r="DD241" s="758">
        <f>$H241*'Base Data'!DD241</f>
        <v>0</v>
      </c>
      <c r="DE241" s="758">
        <f>$H241*'Base Data'!DE241</f>
        <v>0</v>
      </c>
      <c r="DF241" s="758">
        <f>$H241*'Base Data'!DF241</f>
        <v>0</v>
      </c>
      <c r="DG241" s="758">
        <f>$H241*'Base Data'!DG241</f>
        <v>0</v>
      </c>
      <c r="DH241" s="758">
        <f>$H241*'Base Data'!DH241</f>
        <v>0</v>
      </c>
      <c r="DI241" s="758">
        <f>$H241*'Base Data'!DI241</f>
        <v>0</v>
      </c>
      <c r="DJ241" s="758">
        <f>$H241*'Base Data'!DJ241</f>
        <v>0</v>
      </c>
      <c r="DK241" s="758">
        <f>$H241*'Base Data'!DK241</f>
        <v>0</v>
      </c>
      <c r="DL241" s="519">
        <f>$H241*'Base Data'!DL241</f>
        <v>0</v>
      </c>
    </row>
    <row r="242" spans="1:116" s="284" customFormat="1" ht="19.5" customHeight="1" thickBot="1">
      <c r="A242" s="207">
        <f>'LCR Weights'!N242</f>
        <v>0</v>
      </c>
      <c r="B242" s="207"/>
      <c r="C242" s="126"/>
      <c r="D242" s="795" t="s">
        <v>682</v>
      </c>
      <c r="E242" s="127" t="s">
        <v>860</v>
      </c>
      <c r="F242" s="283" t="s">
        <v>685</v>
      </c>
      <c r="G242" s="537">
        <f>'LCR Weights'!M242</f>
        <v>0.5</v>
      </c>
      <c r="H242" s="537">
        <f>IF(Metrics!$I$7="Reported weights",'LCR Weights'!H242,'LCR Weights'!K242)</f>
        <v>0.5</v>
      </c>
      <c r="I242" s="550"/>
      <c r="J242" s="758">
        <f>IF('LCR Weights'!$N242=0,1,0)*('Base Data'!J242+'Base Data'!I242)*G242</f>
        <v>0</v>
      </c>
      <c r="K242" s="31">
        <f>'LCR Weights'!$N242*($G242*('Base Data'!$I242+'Base Data'!$J242)/30)+($H242*'Base Data'!K242)</f>
        <v>0</v>
      </c>
      <c r="L242" s="31">
        <f>'LCR Weights'!$N242*($G242*('Base Data'!$I242+'Base Data'!$J242)/30)+($H242*'Base Data'!L242)</f>
        <v>0</v>
      </c>
      <c r="M242" s="31">
        <f>'LCR Weights'!$N242*($G242*('Base Data'!$I242+'Base Data'!$J242)/30)+($H242*'Base Data'!M242)</f>
        <v>0</v>
      </c>
      <c r="N242" s="31">
        <f>'LCR Weights'!$N242*($G242*('Base Data'!$I242+'Base Data'!$J242)/30)+($H242*'Base Data'!N242)</f>
        <v>0</v>
      </c>
      <c r="O242" s="31">
        <f>'LCR Weights'!$N242*($G242*('Base Data'!$I242+'Base Data'!$J242)/30)+($H242*'Base Data'!O242)</f>
        <v>0</v>
      </c>
      <c r="P242" s="31">
        <f>'LCR Weights'!$N242*($G242*('Base Data'!$I242+'Base Data'!$J242)/30)+($H242*'Base Data'!P242)</f>
        <v>0</v>
      </c>
      <c r="Q242" s="31">
        <f>'LCR Weights'!$N242*($G242*('Base Data'!$I242+'Base Data'!$J242)/30)+($H242*'Base Data'!Q242)</f>
        <v>0</v>
      </c>
      <c r="R242" s="31">
        <f>'LCR Weights'!$N242*($G242*('Base Data'!$I242+'Base Data'!$J242)/30)+($H242*'Base Data'!R242)</f>
        <v>0</v>
      </c>
      <c r="S242" s="31">
        <f>'LCR Weights'!$N242*($G242*('Base Data'!$I242+'Base Data'!$J242)/30)+($H242*'Base Data'!S242)</f>
        <v>0</v>
      </c>
      <c r="T242" s="31">
        <f>'LCR Weights'!$N242*($G242*('Base Data'!$I242+'Base Data'!$J242)/30)+($H242*'Base Data'!T242)</f>
        <v>0</v>
      </c>
      <c r="U242" s="31">
        <f>'LCR Weights'!$N242*($G242*('Base Data'!$I242+'Base Data'!$J242)/30)+($H242*'Base Data'!U242)</f>
        <v>0</v>
      </c>
      <c r="V242" s="31">
        <f>'LCR Weights'!$N242*($G242*('Base Data'!$I242+'Base Data'!$J242)/30)+($H242*'Base Data'!V242)</f>
        <v>0</v>
      </c>
      <c r="W242" s="31">
        <f>'LCR Weights'!$N242*($G242*('Base Data'!$I242+'Base Data'!$J242)/30)+($H242*'Base Data'!W242)</f>
        <v>0</v>
      </c>
      <c r="X242" s="31">
        <f>'LCR Weights'!$N242*($G242*('Base Data'!$I242+'Base Data'!$J242)/30)+($H242*'Base Data'!X242)</f>
        <v>0</v>
      </c>
      <c r="Y242" s="31">
        <f>'LCR Weights'!$N242*($G242*('Base Data'!$I242+'Base Data'!$J242)/30)+($H242*'Base Data'!Y242)</f>
        <v>0</v>
      </c>
      <c r="Z242" s="31">
        <f>'LCR Weights'!$N242*($G242*('Base Data'!$I242+'Base Data'!$J242)/30)+($H242*'Base Data'!Z242)</f>
        <v>0</v>
      </c>
      <c r="AA242" s="31">
        <f>'LCR Weights'!$N242*($G242*('Base Data'!$I242+'Base Data'!$J242)/30)+($H242*'Base Data'!AA242)</f>
        <v>0</v>
      </c>
      <c r="AB242" s="31">
        <f>'LCR Weights'!$N242*($G242*('Base Data'!$I242+'Base Data'!$J242)/30)+($H242*'Base Data'!AB242)</f>
        <v>0</v>
      </c>
      <c r="AC242" s="31">
        <f>'LCR Weights'!$N242*($G242*('Base Data'!$I242+'Base Data'!$J242)/30)+($H242*'Base Data'!AC242)</f>
        <v>0</v>
      </c>
      <c r="AD242" s="31">
        <f>'LCR Weights'!$N242*($G242*('Base Data'!$I242+'Base Data'!$J242)/30)+($H242*'Base Data'!AD242)</f>
        <v>0</v>
      </c>
      <c r="AE242" s="31">
        <f>'LCR Weights'!$N242*($G242*('Base Data'!$I242+'Base Data'!$J242)/30)+($H242*'Base Data'!AE242)</f>
        <v>0</v>
      </c>
      <c r="AF242" s="31">
        <f>'LCR Weights'!$N242*($G242*('Base Data'!$I242+'Base Data'!$J242)/30)+($H242*'Base Data'!AF242)</f>
        <v>0</v>
      </c>
      <c r="AG242" s="31">
        <f>'LCR Weights'!$N242*($G242*('Base Data'!$I242+'Base Data'!$J242)/30)+($H242*'Base Data'!AG242)</f>
        <v>0</v>
      </c>
      <c r="AH242" s="31">
        <f>'LCR Weights'!$N242*($G242*('Base Data'!$I242+'Base Data'!$J242)/30)+($H242*'Base Data'!AH242)</f>
        <v>0</v>
      </c>
      <c r="AI242" s="31">
        <f>'LCR Weights'!$N242*($G242*('Base Data'!$I242+'Base Data'!$J242)/30)+($H242*'Base Data'!AI242)</f>
        <v>0</v>
      </c>
      <c r="AJ242" s="31">
        <f>'LCR Weights'!$N242*($G242*('Base Data'!$I242+'Base Data'!$J242)/30)+($H242*'Base Data'!AJ242)</f>
        <v>0</v>
      </c>
      <c r="AK242" s="31">
        <f>'LCR Weights'!$N242*($G242*('Base Data'!$I242+'Base Data'!$J242)/30)+($H242*'Base Data'!AK242)</f>
        <v>0</v>
      </c>
      <c r="AL242" s="31">
        <f>'LCR Weights'!$N242*($G242*('Base Data'!$I242+'Base Data'!$J242)/30)+($H242*'Base Data'!AL242)</f>
        <v>0</v>
      </c>
      <c r="AM242" s="31">
        <f>'LCR Weights'!$N242*($G242*('Base Data'!$I242+'Base Data'!$J242)/30)+($H242*'Base Data'!AM242)</f>
        <v>0</v>
      </c>
      <c r="AN242" s="31">
        <f>'LCR Weights'!$N242*($G242*('Base Data'!$I242+'Base Data'!$J242)/30)+($H242*'Base Data'!AN242)</f>
        <v>0</v>
      </c>
      <c r="AO242" s="532">
        <f>$H242*'Base Data'!AO242</f>
        <v>0</v>
      </c>
      <c r="AP242" s="532">
        <f>$H242*'Base Data'!AP242</f>
        <v>0</v>
      </c>
      <c r="AQ242" s="532">
        <f>$H242*'Base Data'!AQ242</f>
        <v>0</v>
      </c>
      <c r="AR242" s="532">
        <f>$H242*'Base Data'!AR242</f>
        <v>0</v>
      </c>
      <c r="AS242" s="532">
        <f>$H242*'Base Data'!AS242</f>
        <v>0</v>
      </c>
      <c r="AT242" s="532">
        <f>$H242*'Base Data'!AT242</f>
        <v>0</v>
      </c>
      <c r="AU242" s="532">
        <f>$H242*'Base Data'!AU242</f>
        <v>0</v>
      </c>
      <c r="AV242" s="532">
        <f>$H242*'Base Data'!AV242</f>
        <v>0</v>
      </c>
      <c r="AW242" s="532">
        <f>$H242*'Base Data'!AW242</f>
        <v>0</v>
      </c>
      <c r="AX242" s="532">
        <f>$H242*'Base Data'!AX242</f>
        <v>0</v>
      </c>
      <c r="AY242" s="532">
        <f>$H242*'Base Data'!AY242</f>
        <v>0</v>
      </c>
      <c r="AZ242" s="532">
        <f>$H242*'Base Data'!AZ242</f>
        <v>0</v>
      </c>
      <c r="BA242" s="532">
        <f>$H242*'Base Data'!BA242</f>
        <v>0</v>
      </c>
      <c r="BB242" s="532">
        <f>$H242*'Base Data'!BB242</f>
        <v>0</v>
      </c>
      <c r="BC242" s="532">
        <f>$H242*'Base Data'!BC242</f>
        <v>0</v>
      </c>
      <c r="BD242" s="532">
        <f>$H242*'Base Data'!BD242</f>
        <v>0</v>
      </c>
      <c r="BE242" s="532">
        <f>$H242*'Base Data'!BE242</f>
        <v>0</v>
      </c>
      <c r="BF242" s="532">
        <f>$H242*'Base Data'!BF242</f>
        <v>0</v>
      </c>
      <c r="BG242" s="532">
        <f>$H242*'Base Data'!BG242</f>
        <v>0</v>
      </c>
      <c r="BH242" s="532">
        <f>$H242*'Base Data'!BH242</f>
        <v>0</v>
      </c>
      <c r="BI242" s="532">
        <f>$H242*'Base Data'!BI242</f>
        <v>0</v>
      </c>
      <c r="BJ242" s="532">
        <f>$H242*'Base Data'!BJ242</f>
        <v>0</v>
      </c>
      <c r="BK242" s="532">
        <f>$H242*'Base Data'!BK242</f>
        <v>0</v>
      </c>
      <c r="BL242" s="532">
        <f>$H242*'Base Data'!BL242</f>
        <v>0</v>
      </c>
      <c r="BM242" s="532">
        <f>$H242*'Base Data'!BM242</f>
        <v>0</v>
      </c>
      <c r="BN242" s="532">
        <f>$H242*'Base Data'!BN242</f>
        <v>0</v>
      </c>
      <c r="BO242" s="532">
        <f>$H242*'Base Data'!BO242</f>
        <v>0</v>
      </c>
      <c r="BP242" s="532">
        <f>$H242*'Base Data'!BP242</f>
        <v>0</v>
      </c>
      <c r="BQ242" s="532">
        <f>$H242*'Base Data'!BQ242</f>
        <v>0</v>
      </c>
      <c r="BR242" s="532">
        <f>$H242*'Base Data'!BR242</f>
        <v>0</v>
      </c>
      <c r="BS242" s="532">
        <f>$H242*'Base Data'!BS242</f>
        <v>0</v>
      </c>
      <c r="BT242" s="532">
        <f>$H242*'Base Data'!BT242</f>
        <v>0</v>
      </c>
      <c r="BU242" s="532">
        <f>$H242*'Base Data'!BU242</f>
        <v>0</v>
      </c>
      <c r="BV242" s="532">
        <f>$H242*'Base Data'!BV242</f>
        <v>0</v>
      </c>
      <c r="BW242" s="532">
        <f>$H242*'Base Data'!BW242</f>
        <v>0</v>
      </c>
      <c r="BX242" s="532">
        <f>$H242*'Base Data'!BX242</f>
        <v>0</v>
      </c>
      <c r="BY242" s="532">
        <f>$H242*'Base Data'!BY242</f>
        <v>0</v>
      </c>
      <c r="BZ242" s="532">
        <f>$H242*'Base Data'!BZ242</f>
        <v>0</v>
      </c>
      <c r="CA242" s="532">
        <f>$H242*'Base Data'!CA242</f>
        <v>0</v>
      </c>
      <c r="CB242" s="532">
        <f>$H242*'Base Data'!CB242</f>
        <v>0</v>
      </c>
      <c r="CC242" s="532">
        <f>$H242*'Base Data'!CC242</f>
        <v>0</v>
      </c>
      <c r="CD242" s="532">
        <f>$H242*'Base Data'!CD242</f>
        <v>0</v>
      </c>
      <c r="CE242" s="532">
        <f>$H242*'Base Data'!CE242</f>
        <v>0</v>
      </c>
      <c r="CF242" s="532">
        <f>$H242*'Base Data'!CF242</f>
        <v>0</v>
      </c>
      <c r="CG242" s="532">
        <f>$H242*'Base Data'!CG242</f>
        <v>0</v>
      </c>
      <c r="CH242" s="532">
        <f>$H242*'Base Data'!CH242</f>
        <v>0</v>
      </c>
      <c r="CI242" s="532">
        <f>$H242*'Base Data'!CI242</f>
        <v>0</v>
      </c>
      <c r="CJ242" s="532">
        <f>$H242*'Base Data'!CJ242</f>
        <v>0</v>
      </c>
      <c r="CK242" s="532">
        <f>$H242*'Base Data'!CK242</f>
        <v>0</v>
      </c>
      <c r="CL242" s="532">
        <f>$H242*'Base Data'!CL242</f>
        <v>0</v>
      </c>
      <c r="CM242" s="532">
        <f>$H242*'Base Data'!CM242</f>
        <v>0</v>
      </c>
      <c r="CN242" s="532">
        <f>$H242*'Base Data'!CN242</f>
        <v>0</v>
      </c>
      <c r="CO242" s="532">
        <f>$H242*'Base Data'!CO242</f>
        <v>0</v>
      </c>
      <c r="CP242" s="532">
        <f>$H242*'Base Data'!CP242</f>
        <v>0</v>
      </c>
      <c r="CQ242" s="532">
        <f>$H242*'Base Data'!CQ242</f>
        <v>0</v>
      </c>
      <c r="CR242" s="532">
        <f>$H242*'Base Data'!CR242</f>
        <v>0</v>
      </c>
      <c r="CS242" s="532">
        <f>$H242*'Base Data'!CS242</f>
        <v>0</v>
      </c>
      <c r="CT242" s="532">
        <f>$H242*'Base Data'!CT242</f>
        <v>0</v>
      </c>
      <c r="CU242" s="532">
        <f>$H242*'Base Data'!CU242</f>
        <v>0</v>
      </c>
      <c r="CV242" s="532">
        <f>$H242*'Base Data'!CV242</f>
        <v>0</v>
      </c>
      <c r="CW242" s="532">
        <f>$H242*'Base Data'!CW242</f>
        <v>0</v>
      </c>
      <c r="CX242" s="532">
        <f>$H242*'Base Data'!CX242</f>
        <v>0</v>
      </c>
      <c r="CY242" s="532">
        <f>$H242*'Base Data'!CY242</f>
        <v>0</v>
      </c>
      <c r="CZ242" s="532">
        <f>$H242*'Base Data'!CZ242</f>
        <v>0</v>
      </c>
      <c r="DA242" s="532">
        <f>$H242*'Base Data'!DA242</f>
        <v>0</v>
      </c>
      <c r="DB242" s="532">
        <f>$H242*'Base Data'!DB242</f>
        <v>0</v>
      </c>
      <c r="DC242" s="532">
        <f>$H242*'Base Data'!DC242</f>
        <v>0</v>
      </c>
      <c r="DD242" s="532">
        <f>$H242*'Base Data'!DD242</f>
        <v>0</v>
      </c>
      <c r="DE242" s="532">
        <f>$H242*'Base Data'!DE242</f>
        <v>0</v>
      </c>
      <c r="DF242" s="532">
        <f>$H242*'Base Data'!DF242</f>
        <v>0</v>
      </c>
      <c r="DG242" s="532">
        <f>$H242*'Base Data'!DG242</f>
        <v>0</v>
      </c>
      <c r="DH242" s="532">
        <f>$H242*'Base Data'!DH242</f>
        <v>0</v>
      </c>
      <c r="DI242" s="532">
        <f>$H242*'Base Data'!DI242</f>
        <v>0</v>
      </c>
      <c r="DJ242" s="532">
        <f>$H242*'Base Data'!DJ242</f>
        <v>0</v>
      </c>
      <c r="DK242" s="532">
        <f>$H242*'Base Data'!DK242</f>
        <v>0</v>
      </c>
      <c r="DL242" s="533">
        <f>$H242*'Base Data'!DL242</f>
        <v>0</v>
      </c>
    </row>
    <row r="243" spans="1:116" s="284" customFormat="1" ht="19.5" customHeight="1">
      <c r="A243" s="207">
        <f>'LCR Weights'!N243</f>
        <v>0</v>
      </c>
      <c r="B243" s="207"/>
      <c r="C243" s="126"/>
      <c r="D243" s="1246"/>
      <c r="E243" s="1324" t="s">
        <v>329</v>
      </c>
      <c r="F243" s="1325"/>
      <c r="G243" s="1395" t="s">
        <v>915</v>
      </c>
      <c r="H243" s="1397" t="str">
        <f>H$13</f>
        <v>Weight - term</v>
      </c>
      <c r="I243" s="1388" t="s">
        <v>35</v>
      </c>
      <c r="J243" s="1399" t="str">
        <f>J$13</f>
        <v>Open</v>
      </c>
      <c r="K243" s="1394" t="str">
        <f>K$13</f>
        <v>Overnight (excl. open)</v>
      </c>
      <c r="L243" s="1388" t="s">
        <v>37</v>
      </c>
      <c r="M243" s="1388" t="s">
        <v>38</v>
      </c>
      <c r="N243" s="1388" t="s">
        <v>39</v>
      </c>
      <c r="O243" s="1388" t="s">
        <v>40</v>
      </c>
      <c r="P243" s="1388" t="s">
        <v>41</v>
      </c>
      <c r="Q243" s="1388" t="s">
        <v>42</v>
      </c>
      <c r="R243" s="1392"/>
      <c r="S243" s="1392"/>
      <c r="T243" s="1392"/>
      <c r="U243" s="1392"/>
      <c r="V243" s="1392"/>
      <c r="W243" s="1392"/>
      <c r="X243" s="1393"/>
      <c r="Y243" s="1392"/>
      <c r="Z243" s="1392"/>
      <c r="AA243" s="1392"/>
      <c r="AB243" s="1392"/>
      <c r="AC243" s="1392"/>
      <c r="AD243" s="1392"/>
      <c r="AE243" s="1393"/>
      <c r="AF243" s="1392"/>
      <c r="AG243" s="1392"/>
      <c r="AH243" s="1392"/>
      <c r="AI243" s="1392"/>
      <c r="AJ243" s="1392"/>
      <c r="AK243" s="1392"/>
      <c r="AL243" s="1393"/>
      <c r="AM243" s="1392"/>
      <c r="AN243" s="1392"/>
      <c r="AO243" s="1392"/>
      <c r="AP243" s="1392"/>
      <c r="AQ243" s="1392"/>
      <c r="AR243" s="1392"/>
      <c r="AS243" s="1393"/>
      <c r="AT243" s="1392"/>
      <c r="AU243" s="1392"/>
      <c r="AV243" s="1392"/>
      <c r="AW243" s="1392"/>
      <c r="AX243" s="1392"/>
      <c r="AY243" s="1392"/>
      <c r="AZ243" s="1392"/>
      <c r="BA243" s="1392"/>
      <c r="BB243" s="1392"/>
      <c r="BC243" s="1392"/>
      <c r="BD243" s="1392"/>
      <c r="BE243" s="1392"/>
      <c r="BF243" s="1392"/>
      <c r="BG243" s="1392"/>
      <c r="BH243" s="1392"/>
      <c r="BI243" s="1392"/>
      <c r="BJ243" s="1392"/>
      <c r="BK243" s="1392"/>
      <c r="BL243" s="1392"/>
      <c r="BM243" s="1392"/>
      <c r="BN243" s="1392"/>
      <c r="BO243" s="1392"/>
      <c r="BP243" s="1392"/>
      <c r="BQ243" s="1392"/>
      <c r="BR243" s="1392"/>
      <c r="BS243" s="1392"/>
      <c r="BT243" s="1393"/>
      <c r="BU243" s="1392"/>
      <c r="BV243" s="1392"/>
      <c r="BW243" s="1392"/>
      <c r="BX243" s="1392"/>
      <c r="BY243" s="1392"/>
      <c r="BZ243" s="1392"/>
      <c r="CA243" s="1392"/>
      <c r="CB243" s="1392"/>
      <c r="CC243" s="1392"/>
      <c r="CD243" s="1392"/>
      <c r="CE243" s="1392"/>
      <c r="CF243" s="1392"/>
      <c r="CG243" s="1392"/>
      <c r="CH243" s="1392"/>
      <c r="CI243" s="1392"/>
      <c r="CJ243" s="1392"/>
      <c r="CK243" s="1392"/>
      <c r="CL243" s="1392"/>
      <c r="CM243" s="1392"/>
      <c r="CN243" s="1392"/>
      <c r="CO243" s="1392"/>
      <c r="CP243" s="1392"/>
      <c r="CQ243" s="1392"/>
      <c r="CR243" s="1392"/>
      <c r="CS243" s="1392"/>
      <c r="CT243" s="1392"/>
      <c r="CU243" s="1392"/>
      <c r="CV243" s="1392"/>
      <c r="CW243" s="1392"/>
      <c r="CX243" s="1393"/>
      <c r="CY243" s="1377" t="s">
        <v>43</v>
      </c>
      <c r="CZ243" s="1377" t="s">
        <v>44</v>
      </c>
      <c r="DA243" s="1377" t="s">
        <v>758</v>
      </c>
      <c r="DB243" s="1377" t="s">
        <v>759</v>
      </c>
      <c r="DC243" s="1377" t="s">
        <v>45</v>
      </c>
      <c r="DD243" s="1377" t="s">
        <v>46</v>
      </c>
      <c r="DE243" s="1388" t="s">
        <v>47</v>
      </c>
      <c r="DF243" s="1388" t="s">
        <v>48</v>
      </c>
      <c r="DG243" s="1388" t="s">
        <v>49</v>
      </c>
      <c r="DH243" s="1388" t="s">
        <v>50</v>
      </c>
      <c r="DI243" s="1388" t="s">
        <v>51</v>
      </c>
      <c r="DJ243" s="1388" t="s">
        <v>52</v>
      </c>
      <c r="DK243" s="1388" t="s">
        <v>53</v>
      </c>
      <c r="DL243" s="1389" t="s">
        <v>54</v>
      </c>
    </row>
    <row r="244" spans="1:116" s="284" customFormat="1" ht="19.5" customHeight="1">
      <c r="A244" s="207">
        <f>'LCR Weights'!N244</f>
        <v>0</v>
      </c>
      <c r="B244" s="207"/>
      <c r="C244" s="126"/>
      <c r="D244" s="1323"/>
      <c r="E244" s="1310"/>
      <c r="F244" s="1311"/>
      <c r="G244" s="1396"/>
      <c r="H244" s="1398"/>
      <c r="I244" s="1378"/>
      <c r="J244" s="1387"/>
      <c r="K244" s="1387"/>
      <c r="L244" s="1378"/>
      <c r="M244" s="1378"/>
      <c r="N244" s="1378"/>
      <c r="O244" s="1378"/>
      <c r="P244" s="1378"/>
      <c r="Q244" s="1378"/>
      <c r="R244" s="800" t="s">
        <v>373</v>
      </c>
      <c r="S244" s="800" t="s">
        <v>374</v>
      </c>
      <c r="T244" s="800" t="s">
        <v>375</v>
      </c>
      <c r="U244" s="800" t="s">
        <v>376</v>
      </c>
      <c r="V244" s="800" t="s">
        <v>377</v>
      </c>
      <c r="W244" s="800" t="s">
        <v>378</v>
      </c>
      <c r="X244" s="800" t="s">
        <v>379</v>
      </c>
      <c r="Y244" s="800" t="s">
        <v>380</v>
      </c>
      <c r="Z244" s="800" t="s">
        <v>381</v>
      </c>
      <c r="AA244" s="800" t="s">
        <v>382</v>
      </c>
      <c r="AB244" s="800" t="s">
        <v>383</v>
      </c>
      <c r="AC244" s="800" t="s">
        <v>384</v>
      </c>
      <c r="AD244" s="800" t="s">
        <v>385</v>
      </c>
      <c r="AE244" s="800" t="s">
        <v>386</v>
      </c>
      <c r="AF244" s="800" t="s">
        <v>387</v>
      </c>
      <c r="AG244" s="800" t="s">
        <v>388</v>
      </c>
      <c r="AH244" s="800" t="s">
        <v>389</v>
      </c>
      <c r="AI244" s="800" t="s">
        <v>390</v>
      </c>
      <c r="AJ244" s="800" t="s">
        <v>391</v>
      </c>
      <c r="AK244" s="800" t="s">
        <v>392</v>
      </c>
      <c r="AL244" s="800" t="s">
        <v>393</v>
      </c>
      <c r="AM244" s="800" t="s">
        <v>394</v>
      </c>
      <c r="AN244" s="800" t="s">
        <v>395</v>
      </c>
      <c r="AO244" s="800" t="s">
        <v>396</v>
      </c>
      <c r="AP244" s="800" t="s">
        <v>397</v>
      </c>
      <c r="AQ244" s="800" t="s">
        <v>398</v>
      </c>
      <c r="AR244" s="800" t="s">
        <v>399</v>
      </c>
      <c r="AS244" s="800" t="s">
        <v>400</v>
      </c>
      <c r="AT244" s="800" t="s">
        <v>401</v>
      </c>
      <c r="AU244" s="800" t="s">
        <v>402</v>
      </c>
      <c r="AV244" s="800" t="s">
        <v>403</v>
      </c>
      <c r="AW244" s="800" t="s">
        <v>404</v>
      </c>
      <c r="AX244" s="800" t="s">
        <v>405</v>
      </c>
      <c r="AY244" s="800" t="s">
        <v>406</v>
      </c>
      <c r="AZ244" s="800" t="s">
        <v>407</v>
      </c>
      <c r="BA244" s="800" t="s">
        <v>408</v>
      </c>
      <c r="BB244" s="800" t="s">
        <v>409</v>
      </c>
      <c r="BC244" s="800" t="s">
        <v>410</v>
      </c>
      <c r="BD244" s="800" t="s">
        <v>411</v>
      </c>
      <c r="BE244" s="800" t="s">
        <v>412</v>
      </c>
      <c r="BF244" s="800" t="s">
        <v>413</v>
      </c>
      <c r="BG244" s="800" t="s">
        <v>414</v>
      </c>
      <c r="BH244" s="800" t="s">
        <v>415</v>
      </c>
      <c r="BI244" s="800" t="s">
        <v>416</v>
      </c>
      <c r="BJ244" s="800" t="s">
        <v>417</v>
      </c>
      <c r="BK244" s="800" t="s">
        <v>418</v>
      </c>
      <c r="BL244" s="800" t="s">
        <v>419</v>
      </c>
      <c r="BM244" s="800" t="s">
        <v>420</v>
      </c>
      <c r="BN244" s="800" t="s">
        <v>421</v>
      </c>
      <c r="BO244" s="800" t="s">
        <v>422</v>
      </c>
      <c r="BP244" s="800" t="s">
        <v>423</v>
      </c>
      <c r="BQ244" s="800" t="s">
        <v>424</v>
      </c>
      <c r="BR244" s="800" t="s">
        <v>425</v>
      </c>
      <c r="BS244" s="800" t="s">
        <v>426</v>
      </c>
      <c r="BT244" s="800" t="s">
        <v>427</v>
      </c>
      <c r="BU244" s="800" t="s">
        <v>428</v>
      </c>
      <c r="BV244" s="800" t="s">
        <v>429</v>
      </c>
      <c r="BW244" s="800" t="s">
        <v>430</v>
      </c>
      <c r="BX244" s="800" t="s">
        <v>431</v>
      </c>
      <c r="BY244" s="800" t="s">
        <v>432</v>
      </c>
      <c r="BZ244" s="800" t="s">
        <v>433</v>
      </c>
      <c r="CA244" s="800" t="s">
        <v>434</v>
      </c>
      <c r="CB244" s="800" t="s">
        <v>435</v>
      </c>
      <c r="CC244" s="800" t="s">
        <v>436</v>
      </c>
      <c r="CD244" s="800" t="s">
        <v>437</v>
      </c>
      <c r="CE244" s="800" t="s">
        <v>438</v>
      </c>
      <c r="CF244" s="800" t="s">
        <v>439</v>
      </c>
      <c r="CG244" s="800" t="s">
        <v>440</v>
      </c>
      <c r="CH244" s="800" t="s">
        <v>441</v>
      </c>
      <c r="CI244" s="800" t="s">
        <v>442</v>
      </c>
      <c r="CJ244" s="800" t="s">
        <v>443</v>
      </c>
      <c r="CK244" s="800" t="s">
        <v>444</v>
      </c>
      <c r="CL244" s="800" t="s">
        <v>445</v>
      </c>
      <c r="CM244" s="800" t="s">
        <v>446</v>
      </c>
      <c r="CN244" s="800" t="s">
        <v>447</v>
      </c>
      <c r="CO244" s="800" t="s">
        <v>448</v>
      </c>
      <c r="CP244" s="800" t="s">
        <v>449</v>
      </c>
      <c r="CQ244" s="800" t="s">
        <v>450</v>
      </c>
      <c r="CR244" s="800" t="s">
        <v>451</v>
      </c>
      <c r="CS244" s="800" t="s">
        <v>452</v>
      </c>
      <c r="CT244" s="800" t="s">
        <v>453</v>
      </c>
      <c r="CU244" s="800" t="s">
        <v>454</v>
      </c>
      <c r="CV244" s="800" t="s">
        <v>455</v>
      </c>
      <c r="CW244" s="800" t="s">
        <v>456</v>
      </c>
      <c r="CX244" s="800" t="s">
        <v>457</v>
      </c>
      <c r="CY244" s="1378"/>
      <c r="CZ244" s="1378"/>
      <c r="DA244" s="1378"/>
      <c r="DB244" s="1378"/>
      <c r="DC244" s="1378"/>
      <c r="DD244" s="1378"/>
      <c r="DE244" s="1378"/>
      <c r="DF244" s="1378"/>
      <c r="DG244" s="1378"/>
      <c r="DH244" s="1378"/>
      <c r="DI244" s="1378"/>
      <c r="DJ244" s="1378"/>
      <c r="DK244" s="1378"/>
      <c r="DL244" s="1380"/>
    </row>
    <row r="245" spans="1:116" s="284" customFormat="1" ht="19.5" customHeight="1">
      <c r="A245" s="207">
        <f>'LCR Weights'!N245</f>
        <v>0</v>
      </c>
      <c r="B245" s="207"/>
      <c r="C245" s="126"/>
      <c r="D245" s="795"/>
      <c r="E245" s="131"/>
      <c r="F245" s="254" t="s">
        <v>962</v>
      </c>
      <c r="G245" s="1178">
        <f>'LCR Weights'!M245</f>
        <v>0</v>
      </c>
      <c r="H245" s="1178">
        <f>IF(Metrics!$I$7="Reported weights",'LCR Weights'!H245,'LCR Weights'!K245)</f>
        <v>0</v>
      </c>
      <c r="I245" s="812"/>
      <c r="J245" s="758">
        <f>IF('LCR Weights'!$N245=0,1,0)*('Base Data'!J245+'Base Data'!I245)*G245</f>
        <v>0</v>
      </c>
      <c r="K245" s="31">
        <f>'LCR Weights'!$N245*($G245*('Base Data'!$I245+'Base Data'!$J245)/30)+($H245*'Base Data'!K245)</f>
        <v>0</v>
      </c>
      <c r="L245" s="31">
        <f>'LCR Weights'!$N245*($G245*('Base Data'!$I245+'Base Data'!$J245)/30)+($H245*'Base Data'!L245)</f>
        <v>0</v>
      </c>
      <c r="M245" s="31">
        <f>'LCR Weights'!$N245*($G245*('Base Data'!$I245+'Base Data'!$J245)/30)+($H245*'Base Data'!M245)</f>
        <v>0</v>
      </c>
      <c r="N245" s="31">
        <f>'LCR Weights'!$N245*($G245*('Base Data'!$I245+'Base Data'!$J245)/30)+($H245*'Base Data'!N245)</f>
        <v>0</v>
      </c>
      <c r="O245" s="31">
        <f>'LCR Weights'!$N245*($G245*('Base Data'!$I245+'Base Data'!$J245)/30)+($H245*'Base Data'!O245)</f>
        <v>0</v>
      </c>
      <c r="P245" s="31">
        <f>'LCR Weights'!$N245*($G245*('Base Data'!$I245+'Base Data'!$J245)/30)+($H245*'Base Data'!P245)</f>
        <v>0</v>
      </c>
      <c r="Q245" s="31">
        <f>'LCR Weights'!$N245*($G245*('Base Data'!$I245+'Base Data'!$J245)/30)+($H245*'Base Data'!Q245)</f>
        <v>0</v>
      </c>
      <c r="R245" s="31">
        <f>'LCR Weights'!$N245*($G245*('Base Data'!$I245+'Base Data'!$J245)/30)+($H245*'Base Data'!R245)</f>
        <v>0</v>
      </c>
      <c r="S245" s="31">
        <f>'LCR Weights'!$N245*($G245*('Base Data'!$I245+'Base Data'!$J245)/30)+($H245*'Base Data'!S245)</f>
        <v>0</v>
      </c>
      <c r="T245" s="31">
        <f>'LCR Weights'!$N245*($G245*('Base Data'!$I245+'Base Data'!$J245)/30)+($H245*'Base Data'!T245)</f>
        <v>0</v>
      </c>
      <c r="U245" s="31">
        <f>'LCR Weights'!$N245*($G245*('Base Data'!$I245+'Base Data'!$J245)/30)+($H245*'Base Data'!U245)</f>
        <v>0</v>
      </c>
      <c r="V245" s="31">
        <f>'LCR Weights'!$N245*($G245*('Base Data'!$I245+'Base Data'!$J245)/30)+($H245*'Base Data'!V245)</f>
        <v>0</v>
      </c>
      <c r="W245" s="31">
        <f>'LCR Weights'!$N245*($G245*('Base Data'!$I245+'Base Data'!$J245)/30)+($H245*'Base Data'!W245)</f>
        <v>0</v>
      </c>
      <c r="X245" s="31">
        <f>'LCR Weights'!$N245*($G245*('Base Data'!$I245+'Base Data'!$J245)/30)+($H245*'Base Data'!X245)</f>
        <v>0</v>
      </c>
      <c r="Y245" s="31">
        <f>'LCR Weights'!$N245*($G245*('Base Data'!$I245+'Base Data'!$J245)/30)+($H245*'Base Data'!Y245)</f>
        <v>0</v>
      </c>
      <c r="Z245" s="31">
        <f>'LCR Weights'!$N245*($G245*('Base Data'!$I245+'Base Data'!$J245)/30)+($H245*'Base Data'!Z245)</f>
        <v>0</v>
      </c>
      <c r="AA245" s="31">
        <f>'LCR Weights'!$N245*($G245*('Base Data'!$I245+'Base Data'!$J245)/30)+($H245*'Base Data'!AA245)</f>
        <v>0</v>
      </c>
      <c r="AB245" s="31">
        <f>'LCR Weights'!$N245*($G245*('Base Data'!$I245+'Base Data'!$J245)/30)+($H245*'Base Data'!AB245)</f>
        <v>0</v>
      </c>
      <c r="AC245" s="31">
        <f>'LCR Weights'!$N245*($G245*('Base Data'!$I245+'Base Data'!$J245)/30)+($H245*'Base Data'!AC245)</f>
        <v>0</v>
      </c>
      <c r="AD245" s="31">
        <f>'LCR Weights'!$N245*($G245*('Base Data'!$I245+'Base Data'!$J245)/30)+($H245*'Base Data'!AD245)</f>
        <v>0</v>
      </c>
      <c r="AE245" s="31">
        <f>'LCR Weights'!$N245*($G245*('Base Data'!$I245+'Base Data'!$J245)/30)+($H245*'Base Data'!AE245)</f>
        <v>0</v>
      </c>
      <c r="AF245" s="31">
        <f>'LCR Weights'!$N245*($G245*('Base Data'!$I245+'Base Data'!$J245)/30)+($H245*'Base Data'!AF245)</f>
        <v>0</v>
      </c>
      <c r="AG245" s="31">
        <f>'LCR Weights'!$N245*($G245*('Base Data'!$I245+'Base Data'!$J245)/30)+($H245*'Base Data'!AG245)</f>
        <v>0</v>
      </c>
      <c r="AH245" s="31">
        <f>'LCR Weights'!$N245*($G245*('Base Data'!$I245+'Base Data'!$J245)/30)+($H245*'Base Data'!AH245)</f>
        <v>0</v>
      </c>
      <c r="AI245" s="31">
        <f>'LCR Weights'!$N245*($G245*('Base Data'!$I245+'Base Data'!$J245)/30)+($H245*'Base Data'!AI245)</f>
        <v>0</v>
      </c>
      <c r="AJ245" s="31">
        <f>'LCR Weights'!$N245*($G245*('Base Data'!$I245+'Base Data'!$J245)/30)+($H245*'Base Data'!AJ245)</f>
        <v>0</v>
      </c>
      <c r="AK245" s="31">
        <f>'LCR Weights'!$N245*($G245*('Base Data'!$I245+'Base Data'!$J245)/30)+($H245*'Base Data'!AK245)</f>
        <v>0</v>
      </c>
      <c r="AL245" s="31">
        <f>'LCR Weights'!$N245*($G245*('Base Data'!$I245+'Base Data'!$J245)/30)+($H245*'Base Data'!AL245)</f>
        <v>0</v>
      </c>
      <c r="AM245" s="31">
        <f>'LCR Weights'!$N245*($G245*('Base Data'!$I245+'Base Data'!$J245)/30)+($H245*'Base Data'!AM245)</f>
        <v>0</v>
      </c>
      <c r="AN245" s="31">
        <f>'LCR Weights'!$N245*($G245*('Base Data'!$I245+'Base Data'!$J245)/30)+($H245*'Base Data'!AN245)</f>
        <v>0</v>
      </c>
      <c r="AO245" s="758">
        <f>$H245*'Base Data'!AO245</f>
        <v>0</v>
      </c>
      <c r="AP245" s="758">
        <f>$H245*'Base Data'!AP245</f>
        <v>0</v>
      </c>
      <c r="AQ245" s="758">
        <f>$H245*'Base Data'!AQ245</f>
        <v>0</v>
      </c>
      <c r="AR245" s="758">
        <f>$H245*'Base Data'!AR245</f>
        <v>0</v>
      </c>
      <c r="AS245" s="758">
        <f>$H245*'Base Data'!AS245</f>
        <v>0</v>
      </c>
      <c r="AT245" s="758">
        <f>$H245*'Base Data'!AT245</f>
        <v>0</v>
      </c>
      <c r="AU245" s="758">
        <f>$H245*'Base Data'!AU245</f>
        <v>0</v>
      </c>
      <c r="AV245" s="758">
        <f>$H245*'Base Data'!AV245</f>
        <v>0</v>
      </c>
      <c r="AW245" s="758">
        <f>$H245*'Base Data'!AW245</f>
        <v>0</v>
      </c>
      <c r="AX245" s="758">
        <f>$H245*'Base Data'!AX245</f>
        <v>0</v>
      </c>
      <c r="AY245" s="758">
        <f>$H245*'Base Data'!AY245</f>
        <v>0</v>
      </c>
      <c r="AZ245" s="758">
        <f>$H245*'Base Data'!AZ245</f>
        <v>0</v>
      </c>
      <c r="BA245" s="758">
        <f>$H245*'Base Data'!BA245</f>
        <v>0</v>
      </c>
      <c r="BB245" s="758">
        <f>$H245*'Base Data'!BB245</f>
        <v>0</v>
      </c>
      <c r="BC245" s="758">
        <f>$H245*'Base Data'!BC245</f>
        <v>0</v>
      </c>
      <c r="BD245" s="758">
        <f>$H245*'Base Data'!BD245</f>
        <v>0</v>
      </c>
      <c r="BE245" s="758">
        <f>$H245*'Base Data'!BE245</f>
        <v>0</v>
      </c>
      <c r="BF245" s="758">
        <f>$H245*'Base Data'!BF245</f>
        <v>0</v>
      </c>
      <c r="BG245" s="758">
        <f>$H245*'Base Data'!BG245</f>
        <v>0</v>
      </c>
      <c r="BH245" s="758">
        <f>$H245*'Base Data'!BH245</f>
        <v>0</v>
      </c>
      <c r="BI245" s="758">
        <f>$H245*'Base Data'!BI245</f>
        <v>0</v>
      </c>
      <c r="BJ245" s="758">
        <f>$H245*'Base Data'!BJ245</f>
        <v>0</v>
      </c>
      <c r="BK245" s="758">
        <f>$H245*'Base Data'!BK245</f>
        <v>0</v>
      </c>
      <c r="BL245" s="758">
        <f>$H245*'Base Data'!BL245</f>
        <v>0</v>
      </c>
      <c r="BM245" s="758">
        <f>$H245*'Base Data'!BM245</f>
        <v>0</v>
      </c>
      <c r="BN245" s="758">
        <f>$H245*'Base Data'!BN245</f>
        <v>0</v>
      </c>
      <c r="BO245" s="758">
        <f>$H245*'Base Data'!BO245</f>
        <v>0</v>
      </c>
      <c r="BP245" s="758">
        <f>$H245*'Base Data'!BP245</f>
        <v>0</v>
      </c>
      <c r="BQ245" s="758">
        <f>$H245*'Base Data'!BQ245</f>
        <v>0</v>
      </c>
      <c r="BR245" s="758">
        <f>$H245*'Base Data'!BR245</f>
        <v>0</v>
      </c>
      <c r="BS245" s="758">
        <f>$H245*'Base Data'!BS245</f>
        <v>0</v>
      </c>
      <c r="BT245" s="758">
        <f>$H245*'Base Data'!BT245</f>
        <v>0</v>
      </c>
      <c r="BU245" s="758">
        <f>$H245*'Base Data'!BU245</f>
        <v>0</v>
      </c>
      <c r="BV245" s="758">
        <f>$H245*'Base Data'!BV245</f>
        <v>0</v>
      </c>
      <c r="BW245" s="758">
        <f>$H245*'Base Data'!BW245</f>
        <v>0</v>
      </c>
      <c r="BX245" s="758">
        <f>$H245*'Base Data'!BX245</f>
        <v>0</v>
      </c>
      <c r="BY245" s="758">
        <f>$H245*'Base Data'!BY245</f>
        <v>0</v>
      </c>
      <c r="BZ245" s="758">
        <f>$H245*'Base Data'!BZ245</f>
        <v>0</v>
      </c>
      <c r="CA245" s="758">
        <f>$H245*'Base Data'!CA245</f>
        <v>0</v>
      </c>
      <c r="CB245" s="758">
        <f>$H245*'Base Data'!CB245</f>
        <v>0</v>
      </c>
      <c r="CC245" s="758">
        <f>$H245*'Base Data'!CC245</f>
        <v>0</v>
      </c>
      <c r="CD245" s="758">
        <f>$H245*'Base Data'!CD245</f>
        <v>0</v>
      </c>
      <c r="CE245" s="758">
        <f>$H245*'Base Data'!CE245</f>
        <v>0</v>
      </c>
      <c r="CF245" s="758">
        <f>$H245*'Base Data'!CF245</f>
        <v>0</v>
      </c>
      <c r="CG245" s="758">
        <f>$H245*'Base Data'!CG245</f>
        <v>0</v>
      </c>
      <c r="CH245" s="758">
        <f>$H245*'Base Data'!CH245</f>
        <v>0</v>
      </c>
      <c r="CI245" s="758">
        <f>$H245*'Base Data'!CI245</f>
        <v>0</v>
      </c>
      <c r="CJ245" s="758">
        <f>$H245*'Base Data'!CJ245</f>
        <v>0</v>
      </c>
      <c r="CK245" s="758">
        <f>$H245*'Base Data'!CK245</f>
        <v>0</v>
      </c>
      <c r="CL245" s="758">
        <f>$H245*'Base Data'!CL245</f>
        <v>0</v>
      </c>
      <c r="CM245" s="758">
        <f>$H245*'Base Data'!CM245</f>
        <v>0</v>
      </c>
      <c r="CN245" s="758">
        <f>$H245*'Base Data'!CN245</f>
        <v>0</v>
      </c>
      <c r="CO245" s="758">
        <f>$H245*'Base Data'!CO245</f>
        <v>0</v>
      </c>
      <c r="CP245" s="758">
        <f>$H245*'Base Data'!CP245</f>
        <v>0</v>
      </c>
      <c r="CQ245" s="758">
        <f>$H245*'Base Data'!CQ245</f>
        <v>0</v>
      </c>
      <c r="CR245" s="758">
        <f>$H245*'Base Data'!CR245</f>
        <v>0</v>
      </c>
      <c r="CS245" s="758">
        <f>$H245*'Base Data'!CS245</f>
        <v>0</v>
      </c>
      <c r="CT245" s="758">
        <f>$H245*'Base Data'!CT245</f>
        <v>0</v>
      </c>
      <c r="CU245" s="758">
        <f>$H245*'Base Data'!CU245</f>
        <v>0</v>
      </c>
      <c r="CV245" s="758">
        <f>$H245*'Base Data'!CV245</f>
        <v>0</v>
      </c>
      <c r="CW245" s="758">
        <f>$H245*'Base Data'!CW245</f>
        <v>0</v>
      </c>
      <c r="CX245" s="758">
        <f>$H245*'Base Data'!CX245</f>
        <v>0</v>
      </c>
      <c r="CY245" s="758">
        <f>$H245*'Base Data'!CY245</f>
        <v>0</v>
      </c>
      <c r="CZ245" s="758">
        <f>$H245*'Base Data'!CZ245</f>
        <v>0</v>
      </c>
      <c r="DA245" s="758">
        <f>$H245*'Base Data'!DA245</f>
        <v>0</v>
      </c>
      <c r="DB245" s="758">
        <f>$H245*'Base Data'!DB245</f>
        <v>0</v>
      </c>
      <c r="DC245" s="758">
        <f>$H245*'Base Data'!DC245</f>
        <v>0</v>
      </c>
      <c r="DD245" s="758">
        <f>$H245*'Base Data'!DD245</f>
        <v>0</v>
      </c>
      <c r="DE245" s="758">
        <f>$H245*'Base Data'!DE245</f>
        <v>0</v>
      </c>
      <c r="DF245" s="758">
        <f>$H245*'Base Data'!DF245</f>
        <v>0</v>
      </c>
      <c r="DG245" s="758">
        <f>$H245*'Base Data'!DG245</f>
        <v>0</v>
      </c>
      <c r="DH245" s="758">
        <f>$H245*'Base Data'!DH245</f>
        <v>0</v>
      </c>
      <c r="DI245" s="758">
        <f>$H245*'Base Data'!DI245</f>
        <v>0</v>
      </c>
      <c r="DJ245" s="758">
        <f>$H245*'Base Data'!DJ245</f>
        <v>0</v>
      </c>
      <c r="DK245" s="758">
        <f>$H245*'Base Data'!DK245</f>
        <v>0</v>
      </c>
      <c r="DL245" s="519">
        <f>$H245*'Base Data'!DL245</f>
        <v>0</v>
      </c>
    </row>
    <row r="246" spans="1:116" s="284" customFormat="1" ht="19.5" customHeight="1">
      <c r="A246" s="207">
        <f>'LCR Weights'!N246</f>
        <v>0</v>
      </c>
      <c r="B246" s="207"/>
      <c r="C246" s="126"/>
      <c r="D246" s="795" t="s">
        <v>684</v>
      </c>
      <c r="E246" s="132" t="s">
        <v>861</v>
      </c>
      <c r="F246" s="288" t="s">
        <v>960</v>
      </c>
      <c r="G246" s="1179">
        <f>'LCR Weights'!M246</f>
        <v>0</v>
      </c>
      <c r="H246" s="1179">
        <f>IF(Metrics!$I$7="Reported weights",'LCR Weights'!H246,'LCR Weights'!K246)</f>
        <v>0</v>
      </c>
      <c r="I246" s="129"/>
      <c r="J246" s="758">
        <f>IF('LCR Weights'!$N246=0,1,0)*('Base Data'!J246+'Base Data'!I246)*G246</f>
        <v>0</v>
      </c>
      <c r="K246" s="31">
        <f>'LCR Weights'!$N246*($G246*('Base Data'!$I246+'Base Data'!$J246)/30)+($H246*'Base Data'!K246)</f>
        <v>0</v>
      </c>
      <c r="L246" s="31">
        <f>'LCR Weights'!$N246*($G246*('Base Data'!$I246+'Base Data'!$J246)/30)+($H246*'Base Data'!L246)</f>
        <v>0</v>
      </c>
      <c r="M246" s="31">
        <f>'LCR Weights'!$N246*($G246*('Base Data'!$I246+'Base Data'!$J246)/30)+($H246*'Base Data'!M246)</f>
        <v>0</v>
      </c>
      <c r="N246" s="31">
        <f>'LCR Weights'!$N246*($G246*('Base Data'!$I246+'Base Data'!$J246)/30)+($H246*'Base Data'!N246)</f>
        <v>0</v>
      </c>
      <c r="O246" s="31">
        <f>'LCR Weights'!$N246*($G246*('Base Data'!$I246+'Base Data'!$J246)/30)+($H246*'Base Data'!O246)</f>
        <v>0</v>
      </c>
      <c r="P246" s="31">
        <f>'LCR Weights'!$N246*($G246*('Base Data'!$I246+'Base Data'!$J246)/30)+($H246*'Base Data'!P246)</f>
        <v>0</v>
      </c>
      <c r="Q246" s="31">
        <f>'LCR Weights'!$N246*($G246*('Base Data'!$I246+'Base Data'!$J246)/30)+($H246*'Base Data'!Q246)</f>
        <v>0</v>
      </c>
      <c r="R246" s="31">
        <f>'LCR Weights'!$N246*($G246*('Base Data'!$I246+'Base Data'!$J246)/30)+($H246*'Base Data'!R246)</f>
        <v>0</v>
      </c>
      <c r="S246" s="31">
        <f>'LCR Weights'!$N246*($G246*('Base Data'!$I246+'Base Data'!$J246)/30)+($H246*'Base Data'!S246)</f>
        <v>0</v>
      </c>
      <c r="T246" s="31">
        <f>'LCR Weights'!$N246*($G246*('Base Data'!$I246+'Base Data'!$J246)/30)+($H246*'Base Data'!T246)</f>
        <v>0</v>
      </c>
      <c r="U246" s="31">
        <f>'LCR Weights'!$N246*($G246*('Base Data'!$I246+'Base Data'!$J246)/30)+($H246*'Base Data'!U246)</f>
        <v>0</v>
      </c>
      <c r="V246" s="31">
        <f>'LCR Weights'!$N246*($G246*('Base Data'!$I246+'Base Data'!$J246)/30)+($H246*'Base Data'!V246)</f>
        <v>0</v>
      </c>
      <c r="W246" s="31">
        <f>'LCR Weights'!$N246*($G246*('Base Data'!$I246+'Base Data'!$J246)/30)+($H246*'Base Data'!W246)</f>
        <v>0</v>
      </c>
      <c r="X246" s="31">
        <f>'LCR Weights'!$N246*($G246*('Base Data'!$I246+'Base Data'!$J246)/30)+($H246*'Base Data'!X246)</f>
        <v>0</v>
      </c>
      <c r="Y246" s="31">
        <f>'LCR Weights'!$N246*($G246*('Base Data'!$I246+'Base Data'!$J246)/30)+($H246*'Base Data'!Y246)</f>
        <v>0</v>
      </c>
      <c r="Z246" s="31">
        <f>'LCR Weights'!$N246*($G246*('Base Data'!$I246+'Base Data'!$J246)/30)+($H246*'Base Data'!Z246)</f>
        <v>0</v>
      </c>
      <c r="AA246" s="31">
        <f>'LCR Weights'!$N246*($G246*('Base Data'!$I246+'Base Data'!$J246)/30)+($H246*'Base Data'!AA246)</f>
        <v>0</v>
      </c>
      <c r="AB246" s="31">
        <f>'LCR Weights'!$N246*($G246*('Base Data'!$I246+'Base Data'!$J246)/30)+($H246*'Base Data'!AB246)</f>
        <v>0</v>
      </c>
      <c r="AC246" s="31">
        <f>'LCR Weights'!$N246*($G246*('Base Data'!$I246+'Base Data'!$J246)/30)+($H246*'Base Data'!AC246)</f>
        <v>0</v>
      </c>
      <c r="AD246" s="31">
        <f>'LCR Weights'!$N246*($G246*('Base Data'!$I246+'Base Data'!$J246)/30)+($H246*'Base Data'!AD246)</f>
        <v>0</v>
      </c>
      <c r="AE246" s="31">
        <f>'LCR Weights'!$N246*($G246*('Base Data'!$I246+'Base Data'!$J246)/30)+($H246*'Base Data'!AE246)</f>
        <v>0</v>
      </c>
      <c r="AF246" s="31">
        <f>'LCR Weights'!$N246*($G246*('Base Data'!$I246+'Base Data'!$J246)/30)+($H246*'Base Data'!AF246)</f>
        <v>0</v>
      </c>
      <c r="AG246" s="31">
        <f>'LCR Weights'!$N246*($G246*('Base Data'!$I246+'Base Data'!$J246)/30)+($H246*'Base Data'!AG246)</f>
        <v>0</v>
      </c>
      <c r="AH246" s="31">
        <f>'LCR Weights'!$N246*($G246*('Base Data'!$I246+'Base Data'!$J246)/30)+($H246*'Base Data'!AH246)</f>
        <v>0</v>
      </c>
      <c r="AI246" s="31">
        <f>'LCR Weights'!$N246*($G246*('Base Data'!$I246+'Base Data'!$J246)/30)+($H246*'Base Data'!AI246)</f>
        <v>0</v>
      </c>
      <c r="AJ246" s="31">
        <f>'LCR Weights'!$N246*($G246*('Base Data'!$I246+'Base Data'!$J246)/30)+($H246*'Base Data'!AJ246)</f>
        <v>0</v>
      </c>
      <c r="AK246" s="31">
        <f>'LCR Weights'!$N246*($G246*('Base Data'!$I246+'Base Data'!$J246)/30)+($H246*'Base Data'!AK246)</f>
        <v>0</v>
      </c>
      <c r="AL246" s="31">
        <f>'LCR Weights'!$N246*($G246*('Base Data'!$I246+'Base Data'!$J246)/30)+($H246*'Base Data'!AL246)</f>
        <v>0</v>
      </c>
      <c r="AM246" s="31">
        <f>'LCR Weights'!$N246*($G246*('Base Data'!$I246+'Base Data'!$J246)/30)+($H246*'Base Data'!AM246)</f>
        <v>0</v>
      </c>
      <c r="AN246" s="31">
        <f>'LCR Weights'!$N246*($G246*('Base Data'!$I246+'Base Data'!$J246)/30)+($H246*'Base Data'!AN246)</f>
        <v>0</v>
      </c>
      <c r="AO246" s="758">
        <f>$H246*'Base Data'!AO246</f>
        <v>0</v>
      </c>
      <c r="AP246" s="758">
        <f>$H246*'Base Data'!AP246</f>
        <v>0</v>
      </c>
      <c r="AQ246" s="758">
        <f>$H246*'Base Data'!AQ246</f>
        <v>0</v>
      </c>
      <c r="AR246" s="758">
        <f>$H246*'Base Data'!AR246</f>
        <v>0</v>
      </c>
      <c r="AS246" s="758">
        <f>$H246*'Base Data'!AS246</f>
        <v>0</v>
      </c>
      <c r="AT246" s="758">
        <f>$H246*'Base Data'!AT246</f>
        <v>0</v>
      </c>
      <c r="AU246" s="758">
        <f>$H246*'Base Data'!AU246</f>
        <v>0</v>
      </c>
      <c r="AV246" s="758">
        <f>$H246*'Base Data'!AV246</f>
        <v>0</v>
      </c>
      <c r="AW246" s="758">
        <f>$H246*'Base Data'!AW246</f>
        <v>0</v>
      </c>
      <c r="AX246" s="758">
        <f>$H246*'Base Data'!AX246</f>
        <v>0</v>
      </c>
      <c r="AY246" s="758">
        <f>$H246*'Base Data'!AY246</f>
        <v>0</v>
      </c>
      <c r="AZ246" s="758">
        <f>$H246*'Base Data'!AZ246</f>
        <v>0</v>
      </c>
      <c r="BA246" s="758">
        <f>$H246*'Base Data'!BA246</f>
        <v>0</v>
      </c>
      <c r="BB246" s="758">
        <f>$H246*'Base Data'!BB246</f>
        <v>0</v>
      </c>
      <c r="BC246" s="758">
        <f>$H246*'Base Data'!BC246</f>
        <v>0</v>
      </c>
      <c r="BD246" s="758">
        <f>$H246*'Base Data'!BD246</f>
        <v>0</v>
      </c>
      <c r="BE246" s="758">
        <f>$H246*'Base Data'!BE246</f>
        <v>0</v>
      </c>
      <c r="BF246" s="758">
        <f>$H246*'Base Data'!BF246</f>
        <v>0</v>
      </c>
      <c r="BG246" s="758">
        <f>$H246*'Base Data'!BG246</f>
        <v>0</v>
      </c>
      <c r="BH246" s="758">
        <f>$H246*'Base Data'!BH246</f>
        <v>0</v>
      </c>
      <c r="BI246" s="758">
        <f>$H246*'Base Data'!BI246</f>
        <v>0</v>
      </c>
      <c r="BJ246" s="758">
        <f>$H246*'Base Data'!BJ246</f>
        <v>0</v>
      </c>
      <c r="BK246" s="758">
        <f>$H246*'Base Data'!BK246</f>
        <v>0</v>
      </c>
      <c r="BL246" s="758">
        <f>$H246*'Base Data'!BL246</f>
        <v>0</v>
      </c>
      <c r="BM246" s="758">
        <f>$H246*'Base Data'!BM246</f>
        <v>0</v>
      </c>
      <c r="BN246" s="758">
        <f>$H246*'Base Data'!BN246</f>
        <v>0</v>
      </c>
      <c r="BO246" s="758">
        <f>$H246*'Base Data'!BO246</f>
        <v>0</v>
      </c>
      <c r="BP246" s="758">
        <f>$H246*'Base Data'!BP246</f>
        <v>0</v>
      </c>
      <c r="BQ246" s="758">
        <f>$H246*'Base Data'!BQ246</f>
        <v>0</v>
      </c>
      <c r="BR246" s="758">
        <f>$H246*'Base Data'!BR246</f>
        <v>0</v>
      </c>
      <c r="BS246" s="758">
        <f>$H246*'Base Data'!BS246</f>
        <v>0</v>
      </c>
      <c r="BT246" s="758">
        <f>$H246*'Base Data'!BT246</f>
        <v>0</v>
      </c>
      <c r="BU246" s="758">
        <f>$H246*'Base Data'!BU246</f>
        <v>0</v>
      </c>
      <c r="BV246" s="758">
        <f>$H246*'Base Data'!BV246</f>
        <v>0</v>
      </c>
      <c r="BW246" s="758">
        <f>$H246*'Base Data'!BW246</f>
        <v>0</v>
      </c>
      <c r="BX246" s="758">
        <f>$H246*'Base Data'!BX246</f>
        <v>0</v>
      </c>
      <c r="BY246" s="758">
        <f>$H246*'Base Data'!BY246</f>
        <v>0</v>
      </c>
      <c r="BZ246" s="758">
        <f>$H246*'Base Data'!BZ246</f>
        <v>0</v>
      </c>
      <c r="CA246" s="758">
        <f>$H246*'Base Data'!CA246</f>
        <v>0</v>
      </c>
      <c r="CB246" s="758">
        <f>$H246*'Base Data'!CB246</f>
        <v>0</v>
      </c>
      <c r="CC246" s="758">
        <f>$H246*'Base Data'!CC246</f>
        <v>0</v>
      </c>
      <c r="CD246" s="758">
        <f>$H246*'Base Data'!CD246</f>
        <v>0</v>
      </c>
      <c r="CE246" s="758">
        <f>$H246*'Base Data'!CE246</f>
        <v>0</v>
      </c>
      <c r="CF246" s="758">
        <f>$H246*'Base Data'!CF246</f>
        <v>0</v>
      </c>
      <c r="CG246" s="758">
        <f>$H246*'Base Data'!CG246</f>
        <v>0</v>
      </c>
      <c r="CH246" s="758">
        <f>$H246*'Base Data'!CH246</f>
        <v>0</v>
      </c>
      <c r="CI246" s="758">
        <f>$H246*'Base Data'!CI246</f>
        <v>0</v>
      </c>
      <c r="CJ246" s="758">
        <f>$H246*'Base Data'!CJ246</f>
        <v>0</v>
      </c>
      <c r="CK246" s="758">
        <f>$H246*'Base Data'!CK246</f>
        <v>0</v>
      </c>
      <c r="CL246" s="758">
        <f>$H246*'Base Data'!CL246</f>
        <v>0</v>
      </c>
      <c r="CM246" s="758">
        <f>$H246*'Base Data'!CM246</f>
        <v>0</v>
      </c>
      <c r="CN246" s="758">
        <f>$H246*'Base Data'!CN246</f>
        <v>0</v>
      </c>
      <c r="CO246" s="758">
        <f>$H246*'Base Data'!CO246</f>
        <v>0</v>
      </c>
      <c r="CP246" s="758">
        <f>$H246*'Base Data'!CP246</f>
        <v>0</v>
      </c>
      <c r="CQ246" s="758">
        <f>$H246*'Base Data'!CQ246</f>
        <v>0</v>
      </c>
      <c r="CR246" s="758">
        <f>$H246*'Base Data'!CR246</f>
        <v>0</v>
      </c>
      <c r="CS246" s="758">
        <f>$H246*'Base Data'!CS246</f>
        <v>0</v>
      </c>
      <c r="CT246" s="758">
        <f>$H246*'Base Data'!CT246</f>
        <v>0</v>
      </c>
      <c r="CU246" s="758">
        <f>$H246*'Base Data'!CU246</f>
        <v>0</v>
      </c>
      <c r="CV246" s="758">
        <f>$H246*'Base Data'!CV246</f>
        <v>0</v>
      </c>
      <c r="CW246" s="758">
        <f>$H246*'Base Data'!CW246</f>
        <v>0</v>
      </c>
      <c r="CX246" s="758">
        <f>$H246*'Base Data'!CX246</f>
        <v>0</v>
      </c>
      <c r="CY246" s="758">
        <f>$H246*'Base Data'!CY246</f>
        <v>0</v>
      </c>
      <c r="CZ246" s="758">
        <f>$H246*'Base Data'!CZ246</f>
        <v>0</v>
      </c>
      <c r="DA246" s="758">
        <f>$H246*'Base Data'!DA246</f>
        <v>0</v>
      </c>
      <c r="DB246" s="758">
        <f>$H246*'Base Data'!DB246</f>
        <v>0</v>
      </c>
      <c r="DC246" s="758">
        <f>$H246*'Base Data'!DC246</f>
        <v>0</v>
      </c>
      <c r="DD246" s="758">
        <f>$H246*'Base Data'!DD246</f>
        <v>0</v>
      </c>
      <c r="DE246" s="758">
        <f>$H246*'Base Data'!DE246</f>
        <v>0</v>
      </c>
      <c r="DF246" s="758">
        <f>$H246*'Base Data'!DF246</f>
        <v>0</v>
      </c>
      <c r="DG246" s="758">
        <f>$H246*'Base Data'!DG246</f>
        <v>0</v>
      </c>
      <c r="DH246" s="758">
        <f>$H246*'Base Data'!DH246</f>
        <v>0</v>
      </c>
      <c r="DI246" s="758">
        <f>$H246*'Base Data'!DI246</f>
        <v>0</v>
      </c>
      <c r="DJ246" s="758">
        <f>$H246*'Base Data'!DJ246</f>
        <v>0</v>
      </c>
      <c r="DK246" s="758">
        <f>$H246*'Base Data'!DK246</f>
        <v>0</v>
      </c>
      <c r="DL246" s="519">
        <f>$H246*'Base Data'!DL246</f>
        <v>0</v>
      </c>
    </row>
    <row r="247" spans="1:116" s="284" customFormat="1" ht="19.5" customHeight="1">
      <c r="A247" s="207">
        <f>'LCR Weights'!N247</f>
        <v>0</v>
      </c>
      <c r="B247" s="207"/>
      <c r="C247" s="126"/>
      <c r="D247" s="795" t="s">
        <v>686</v>
      </c>
      <c r="E247" s="132" t="s">
        <v>862</v>
      </c>
      <c r="F247" s="288" t="s">
        <v>961</v>
      </c>
      <c r="G247" s="1179">
        <f>'LCR Weights'!M247</f>
        <v>0</v>
      </c>
      <c r="H247" s="1179">
        <f>IF(Metrics!$I$7="Reported weights",'LCR Weights'!H247,'LCR Weights'!K247)</f>
        <v>0</v>
      </c>
      <c r="I247" s="129"/>
      <c r="J247" s="758">
        <f>IF('LCR Weights'!$N247=0,1,0)*('Base Data'!J247+'Base Data'!I247)*G247</f>
        <v>0</v>
      </c>
      <c r="K247" s="31">
        <f>'LCR Weights'!$N247*($G247*('Base Data'!$I247+'Base Data'!$J247)/30)+($H247*'Base Data'!K247)</f>
        <v>0</v>
      </c>
      <c r="L247" s="31">
        <f>'LCR Weights'!$N247*($G247*('Base Data'!$I247+'Base Data'!$J247)/30)+($H247*'Base Data'!L247)</f>
        <v>0</v>
      </c>
      <c r="M247" s="31">
        <f>'LCR Weights'!$N247*($G247*('Base Data'!$I247+'Base Data'!$J247)/30)+($H247*'Base Data'!M247)</f>
        <v>0</v>
      </c>
      <c r="N247" s="31">
        <f>'LCR Weights'!$N247*($G247*('Base Data'!$I247+'Base Data'!$J247)/30)+($H247*'Base Data'!N247)</f>
        <v>0</v>
      </c>
      <c r="O247" s="31">
        <f>'LCR Weights'!$N247*($G247*('Base Data'!$I247+'Base Data'!$J247)/30)+($H247*'Base Data'!O247)</f>
        <v>0</v>
      </c>
      <c r="P247" s="31">
        <f>'LCR Weights'!$N247*($G247*('Base Data'!$I247+'Base Data'!$J247)/30)+($H247*'Base Data'!P247)</f>
        <v>0</v>
      </c>
      <c r="Q247" s="31">
        <f>'LCR Weights'!$N247*($G247*('Base Data'!$I247+'Base Data'!$J247)/30)+($H247*'Base Data'!Q247)</f>
        <v>0</v>
      </c>
      <c r="R247" s="31">
        <f>'LCR Weights'!$N247*($G247*('Base Data'!$I247+'Base Data'!$J247)/30)+($H247*'Base Data'!R247)</f>
        <v>0</v>
      </c>
      <c r="S247" s="31">
        <f>'LCR Weights'!$N247*($G247*('Base Data'!$I247+'Base Data'!$J247)/30)+($H247*'Base Data'!S247)</f>
        <v>0</v>
      </c>
      <c r="T247" s="31">
        <f>'LCR Weights'!$N247*($G247*('Base Data'!$I247+'Base Data'!$J247)/30)+($H247*'Base Data'!T247)</f>
        <v>0</v>
      </c>
      <c r="U247" s="31">
        <f>'LCR Weights'!$N247*($G247*('Base Data'!$I247+'Base Data'!$J247)/30)+($H247*'Base Data'!U247)</f>
        <v>0</v>
      </c>
      <c r="V247" s="31">
        <f>'LCR Weights'!$N247*($G247*('Base Data'!$I247+'Base Data'!$J247)/30)+($H247*'Base Data'!V247)</f>
        <v>0</v>
      </c>
      <c r="W247" s="31">
        <f>'LCR Weights'!$N247*($G247*('Base Data'!$I247+'Base Data'!$J247)/30)+($H247*'Base Data'!W247)</f>
        <v>0</v>
      </c>
      <c r="X247" s="31">
        <f>'LCR Weights'!$N247*($G247*('Base Data'!$I247+'Base Data'!$J247)/30)+($H247*'Base Data'!X247)</f>
        <v>0</v>
      </c>
      <c r="Y247" s="31">
        <f>'LCR Weights'!$N247*($G247*('Base Data'!$I247+'Base Data'!$J247)/30)+($H247*'Base Data'!Y247)</f>
        <v>0</v>
      </c>
      <c r="Z247" s="31">
        <f>'LCR Weights'!$N247*($G247*('Base Data'!$I247+'Base Data'!$J247)/30)+($H247*'Base Data'!Z247)</f>
        <v>0</v>
      </c>
      <c r="AA247" s="31">
        <f>'LCR Weights'!$N247*($G247*('Base Data'!$I247+'Base Data'!$J247)/30)+($H247*'Base Data'!AA247)</f>
        <v>0</v>
      </c>
      <c r="AB247" s="31">
        <f>'LCR Weights'!$N247*($G247*('Base Data'!$I247+'Base Data'!$J247)/30)+($H247*'Base Data'!AB247)</f>
        <v>0</v>
      </c>
      <c r="AC247" s="31">
        <f>'LCR Weights'!$N247*($G247*('Base Data'!$I247+'Base Data'!$J247)/30)+($H247*'Base Data'!AC247)</f>
        <v>0</v>
      </c>
      <c r="AD247" s="31">
        <f>'LCR Weights'!$N247*($G247*('Base Data'!$I247+'Base Data'!$J247)/30)+($H247*'Base Data'!AD247)</f>
        <v>0</v>
      </c>
      <c r="AE247" s="31">
        <f>'LCR Weights'!$N247*($G247*('Base Data'!$I247+'Base Data'!$J247)/30)+($H247*'Base Data'!AE247)</f>
        <v>0</v>
      </c>
      <c r="AF247" s="31">
        <f>'LCR Weights'!$N247*($G247*('Base Data'!$I247+'Base Data'!$J247)/30)+($H247*'Base Data'!AF247)</f>
        <v>0</v>
      </c>
      <c r="AG247" s="31">
        <f>'LCR Weights'!$N247*($G247*('Base Data'!$I247+'Base Data'!$J247)/30)+($H247*'Base Data'!AG247)</f>
        <v>0</v>
      </c>
      <c r="AH247" s="31">
        <f>'LCR Weights'!$N247*($G247*('Base Data'!$I247+'Base Data'!$J247)/30)+($H247*'Base Data'!AH247)</f>
        <v>0</v>
      </c>
      <c r="AI247" s="31">
        <f>'LCR Weights'!$N247*($G247*('Base Data'!$I247+'Base Data'!$J247)/30)+($H247*'Base Data'!AI247)</f>
        <v>0</v>
      </c>
      <c r="AJ247" s="31">
        <f>'LCR Weights'!$N247*($G247*('Base Data'!$I247+'Base Data'!$J247)/30)+($H247*'Base Data'!AJ247)</f>
        <v>0</v>
      </c>
      <c r="AK247" s="31">
        <f>'LCR Weights'!$N247*($G247*('Base Data'!$I247+'Base Data'!$J247)/30)+($H247*'Base Data'!AK247)</f>
        <v>0</v>
      </c>
      <c r="AL247" s="31">
        <f>'LCR Weights'!$N247*($G247*('Base Data'!$I247+'Base Data'!$J247)/30)+($H247*'Base Data'!AL247)</f>
        <v>0</v>
      </c>
      <c r="AM247" s="31">
        <f>'LCR Weights'!$N247*($G247*('Base Data'!$I247+'Base Data'!$J247)/30)+($H247*'Base Data'!AM247)</f>
        <v>0</v>
      </c>
      <c r="AN247" s="31">
        <f>'LCR Weights'!$N247*($G247*('Base Data'!$I247+'Base Data'!$J247)/30)+($H247*'Base Data'!AN247)</f>
        <v>0</v>
      </c>
      <c r="AO247" s="758">
        <f>$H247*'Base Data'!AO247</f>
        <v>0</v>
      </c>
      <c r="AP247" s="758">
        <f>$H247*'Base Data'!AP247</f>
        <v>0</v>
      </c>
      <c r="AQ247" s="758">
        <f>$H247*'Base Data'!AQ247</f>
        <v>0</v>
      </c>
      <c r="AR247" s="758">
        <f>$H247*'Base Data'!AR247</f>
        <v>0</v>
      </c>
      <c r="AS247" s="758">
        <f>$H247*'Base Data'!AS247</f>
        <v>0</v>
      </c>
      <c r="AT247" s="758">
        <f>$H247*'Base Data'!AT247</f>
        <v>0</v>
      </c>
      <c r="AU247" s="758">
        <f>$H247*'Base Data'!AU247</f>
        <v>0</v>
      </c>
      <c r="AV247" s="758">
        <f>$H247*'Base Data'!AV247</f>
        <v>0</v>
      </c>
      <c r="AW247" s="758">
        <f>$H247*'Base Data'!AW247</f>
        <v>0</v>
      </c>
      <c r="AX247" s="758">
        <f>$H247*'Base Data'!AX247</f>
        <v>0</v>
      </c>
      <c r="AY247" s="758">
        <f>$H247*'Base Data'!AY247</f>
        <v>0</v>
      </c>
      <c r="AZ247" s="758">
        <f>$H247*'Base Data'!AZ247</f>
        <v>0</v>
      </c>
      <c r="BA247" s="758">
        <f>$H247*'Base Data'!BA247</f>
        <v>0</v>
      </c>
      <c r="BB247" s="758">
        <f>$H247*'Base Data'!BB247</f>
        <v>0</v>
      </c>
      <c r="BC247" s="758">
        <f>$H247*'Base Data'!BC247</f>
        <v>0</v>
      </c>
      <c r="BD247" s="758">
        <f>$H247*'Base Data'!BD247</f>
        <v>0</v>
      </c>
      <c r="BE247" s="758">
        <f>$H247*'Base Data'!BE247</f>
        <v>0</v>
      </c>
      <c r="BF247" s="758">
        <f>$H247*'Base Data'!BF247</f>
        <v>0</v>
      </c>
      <c r="BG247" s="758">
        <f>$H247*'Base Data'!BG247</f>
        <v>0</v>
      </c>
      <c r="BH247" s="758">
        <f>$H247*'Base Data'!BH247</f>
        <v>0</v>
      </c>
      <c r="BI247" s="758">
        <f>$H247*'Base Data'!BI247</f>
        <v>0</v>
      </c>
      <c r="BJ247" s="758">
        <f>$H247*'Base Data'!BJ247</f>
        <v>0</v>
      </c>
      <c r="BK247" s="758">
        <f>$H247*'Base Data'!BK247</f>
        <v>0</v>
      </c>
      <c r="BL247" s="758">
        <f>$H247*'Base Data'!BL247</f>
        <v>0</v>
      </c>
      <c r="BM247" s="758">
        <f>$H247*'Base Data'!BM247</f>
        <v>0</v>
      </c>
      <c r="BN247" s="758">
        <f>$H247*'Base Data'!BN247</f>
        <v>0</v>
      </c>
      <c r="BO247" s="758">
        <f>$H247*'Base Data'!BO247</f>
        <v>0</v>
      </c>
      <c r="BP247" s="758">
        <f>$H247*'Base Data'!BP247</f>
        <v>0</v>
      </c>
      <c r="BQ247" s="758">
        <f>$H247*'Base Data'!BQ247</f>
        <v>0</v>
      </c>
      <c r="BR247" s="758">
        <f>$H247*'Base Data'!BR247</f>
        <v>0</v>
      </c>
      <c r="BS247" s="758">
        <f>$H247*'Base Data'!BS247</f>
        <v>0</v>
      </c>
      <c r="BT247" s="758">
        <f>$H247*'Base Data'!BT247</f>
        <v>0</v>
      </c>
      <c r="BU247" s="758">
        <f>$H247*'Base Data'!BU247</f>
        <v>0</v>
      </c>
      <c r="BV247" s="758">
        <f>$H247*'Base Data'!BV247</f>
        <v>0</v>
      </c>
      <c r="BW247" s="758">
        <f>$H247*'Base Data'!BW247</f>
        <v>0</v>
      </c>
      <c r="BX247" s="758">
        <f>$H247*'Base Data'!BX247</f>
        <v>0</v>
      </c>
      <c r="BY247" s="758">
        <f>$H247*'Base Data'!BY247</f>
        <v>0</v>
      </c>
      <c r="BZ247" s="758">
        <f>$H247*'Base Data'!BZ247</f>
        <v>0</v>
      </c>
      <c r="CA247" s="758">
        <f>$H247*'Base Data'!CA247</f>
        <v>0</v>
      </c>
      <c r="CB247" s="758">
        <f>$H247*'Base Data'!CB247</f>
        <v>0</v>
      </c>
      <c r="CC247" s="758">
        <f>$H247*'Base Data'!CC247</f>
        <v>0</v>
      </c>
      <c r="CD247" s="758">
        <f>$H247*'Base Data'!CD247</f>
        <v>0</v>
      </c>
      <c r="CE247" s="758">
        <f>$H247*'Base Data'!CE247</f>
        <v>0</v>
      </c>
      <c r="CF247" s="758">
        <f>$H247*'Base Data'!CF247</f>
        <v>0</v>
      </c>
      <c r="CG247" s="758">
        <f>$H247*'Base Data'!CG247</f>
        <v>0</v>
      </c>
      <c r="CH247" s="758">
        <f>$H247*'Base Data'!CH247</f>
        <v>0</v>
      </c>
      <c r="CI247" s="758">
        <f>$H247*'Base Data'!CI247</f>
        <v>0</v>
      </c>
      <c r="CJ247" s="758">
        <f>$H247*'Base Data'!CJ247</f>
        <v>0</v>
      </c>
      <c r="CK247" s="758">
        <f>$H247*'Base Data'!CK247</f>
        <v>0</v>
      </c>
      <c r="CL247" s="758">
        <f>$H247*'Base Data'!CL247</f>
        <v>0</v>
      </c>
      <c r="CM247" s="758">
        <f>$H247*'Base Data'!CM247</f>
        <v>0</v>
      </c>
      <c r="CN247" s="758">
        <f>$H247*'Base Data'!CN247</f>
        <v>0</v>
      </c>
      <c r="CO247" s="758">
        <f>$H247*'Base Data'!CO247</f>
        <v>0</v>
      </c>
      <c r="CP247" s="758">
        <f>$H247*'Base Data'!CP247</f>
        <v>0</v>
      </c>
      <c r="CQ247" s="758">
        <f>$H247*'Base Data'!CQ247</f>
        <v>0</v>
      </c>
      <c r="CR247" s="758">
        <f>$H247*'Base Data'!CR247</f>
        <v>0</v>
      </c>
      <c r="CS247" s="758">
        <f>$H247*'Base Data'!CS247</f>
        <v>0</v>
      </c>
      <c r="CT247" s="758">
        <f>$H247*'Base Data'!CT247</f>
        <v>0</v>
      </c>
      <c r="CU247" s="758">
        <f>$H247*'Base Data'!CU247</f>
        <v>0</v>
      </c>
      <c r="CV247" s="758">
        <f>$H247*'Base Data'!CV247</f>
        <v>0</v>
      </c>
      <c r="CW247" s="758">
        <f>$H247*'Base Data'!CW247</f>
        <v>0</v>
      </c>
      <c r="CX247" s="758">
        <f>$H247*'Base Data'!CX247</f>
        <v>0</v>
      </c>
      <c r="CY247" s="758">
        <f>$H247*'Base Data'!CY247</f>
        <v>0</v>
      </c>
      <c r="CZ247" s="758">
        <f>$H247*'Base Data'!CZ247</f>
        <v>0</v>
      </c>
      <c r="DA247" s="758">
        <f>$H247*'Base Data'!DA247</f>
        <v>0</v>
      </c>
      <c r="DB247" s="758">
        <f>$H247*'Base Data'!DB247</f>
        <v>0</v>
      </c>
      <c r="DC247" s="758">
        <f>$H247*'Base Data'!DC247</f>
        <v>0</v>
      </c>
      <c r="DD247" s="758">
        <f>$H247*'Base Data'!DD247</f>
        <v>0</v>
      </c>
      <c r="DE247" s="758">
        <f>$H247*'Base Data'!DE247</f>
        <v>0</v>
      </c>
      <c r="DF247" s="758">
        <f>$H247*'Base Data'!DF247</f>
        <v>0</v>
      </c>
      <c r="DG247" s="758">
        <f>$H247*'Base Data'!DG247</f>
        <v>0</v>
      </c>
      <c r="DH247" s="758">
        <f>$H247*'Base Data'!DH247</f>
        <v>0</v>
      </c>
      <c r="DI247" s="758">
        <f>$H247*'Base Data'!DI247</f>
        <v>0</v>
      </c>
      <c r="DJ247" s="758">
        <f>$H247*'Base Data'!DJ247</f>
        <v>0</v>
      </c>
      <c r="DK247" s="758">
        <f>$H247*'Base Data'!DK247</f>
        <v>0</v>
      </c>
      <c r="DL247" s="519">
        <f>$H247*'Base Data'!DL247</f>
        <v>0</v>
      </c>
    </row>
    <row r="248" spans="1:116" s="284" customFormat="1" ht="19.5" customHeight="1">
      <c r="A248" s="207">
        <f>'LCR Weights'!N248</f>
        <v>0</v>
      </c>
      <c r="B248" s="207"/>
      <c r="C248" s="126"/>
      <c r="D248" s="795"/>
      <c r="E248" s="134"/>
      <c r="F248" s="260" t="s">
        <v>963</v>
      </c>
      <c r="G248" s="1179">
        <f>'LCR Weights'!M248</f>
        <v>0</v>
      </c>
      <c r="H248" s="1179">
        <f>IF(Metrics!$I$7="Reported weights",'LCR Weights'!H248,'LCR Weights'!K248)</f>
        <v>0</v>
      </c>
      <c r="I248" s="129"/>
      <c r="J248" s="758">
        <f>IF('LCR Weights'!$N248=0,1,0)*('Base Data'!J248+'Base Data'!I248)*G248</f>
        <v>0</v>
      </c>
      <c r="K248" s="31">
        <f>'LCR Weights'!$N248*($G248*('Base Data'!$I248+'Base Data'!$J248)/30)+($H248*'Base Data'!K248)</f>
        <v>0</v>
      </c>
      <c r="L248" s="31">
        <f>'LCR Weights'!$N248*($G248*('Base Data'!$I248+'Base Data'!$J248)/30)+($H248*'Base Data'!L248)</f>
        <v>0</v>
      </c>
      <c r="M248" s="31">
        <f>'LCR Weights'!$N248*($G248*('Base Data'!$I248+'Base Data'!$J248)/30)+($H248*'Base Data'!M248)</f>
        <v>0</v>
      </c>
      <c r="N248" s="31">
        <f>'LCR Weights'!$N248*($G248*('Base Data'!$I248+'Base Data'!$J248)/30)+($H248*'Base Data'!N248)</f>
        <v>0</v>
      </c>
      <c r="O248" s="31">
        <f>'LCR Weights'!$N248*($G248*('Base Data'!$I248+'Base Data'!$J248)/30)+($H248*'Base Data'!O248)</f>
        <v>0</v>
      </c>
      <c r="P248" s="31">
        <f>'LCR Weights'!$N248*($G248*('Base Data'!$I248+'Base Data'!$J248)/30)+($H248*'Base Data'!P248)</f>
        <v>0</v>
      </c>
      <c r="Q248" s="31">
        <f>'LCR Weights'!$N248*($G248*('Base Data'!$I248+'Base Data'!$J248)/30)+($H248*'Base Data'!Q248)</f>
        <v>0</v>
      </c>
      <c r="R248" s="31">
        <f>'LCR Weights'!$N248*($G248*('Base Data'!$I248+'Base Data'!$J248)/30)+($H248*'Base Data'!R248)</f>
        <v>0</v>
      </c>
      <c r="S248" s="31">
        <f>'LCR Weights'!$N248*($G248*('Base Data'!$I248+'Base Data'!$J248)/30)+($H248*'Base Data'!S248)</f>
        <v>0</v>
      </c>
      <c r="T248" s="31">
        <f>'LCR Weights'!$N248*($G248*('Base Data'!$I248+'Base Data'!$J248)/30)+($H248*'Base Data'!T248)</f>
        <v>0</v>
      </c>
      <c r="U248" s="31">
        <f>'LCR Weights'!$N248*($G248*('Base Data'!$I248+'Base Data'!$J248)/30)+($H248*'Base Data'!U248)</f>
        <v>0</v>
      </c>
      <c r="V248" s="31">
        <f>'LCR Weights'!$N248*($G248*('Base Data'!$I248+'Base Data'!$J248)/30)+($H248*'Base Data'!V248)</f>
        <v>0</v>
      </c>
      <c r="W248" s="31">
        <f>'LCR Weights'!$N248*($G248*('Base Data'!$I248+'Base Data'!$J248)/30)+($H248*'Base Data'!W248)</f>
        <v>0</v>
      </c>
      <c r="X248" s="31">
        <f>'LCR Weights'!$N248*($G248*('Base Data'!$I248+'Base Data'!$J248)/30)+($H248*'Base Data'!X248)</f>
        <v>0</v>
      </c>
      <c r="Y248" s="31">
        <f>'LCR Weights'!$N248*($G248*('Base Data'!$I248+'Base Data'!$J248)/30)+($H248*'Base Data'!Y248)</f>
        <v>0</v>
      </c>
      <c r="Z248" s="31">
        <f>'LCR Weights'!$N248*($G248*('Base Data'!$I248+'Base Data'!$J248)/30)+($H248*'Base Data'!Z248)</f>
        <v>0</v>
      </c>
      <c r="AA248" s="31">
        <f>'LCR Weights'!$N248*($G248*('Base Data'!$I248+'Base Data'!$J248)/30)+($H248*'Base Data'!AA248)</f>
        <v>0</v>
      </c>
      <c r="AB248" s="31">
        <f>'LCR Weights'!$N248*($G248*('Base Data'!$I248+'Base Data'!$J248)/30)+($H248*'Base Data'!AB248)</f>
        <v>0</v>
      </c>
      <c r="AC248" s="31">
        <f>'LCR Weights'!$N248*($G248*('Base Data'!$I248+'Base Data'!$J248)/30)+($H248*'Base Data'!AC248)</f>
        <v>0</v>
      </c>
      <c r="AD248" s="31">
        <f>'LCR Weights'!$N248*($G248*('Base Data'!$I248+'Base Data'!$J248)/30)+($H248*'Base Data'!AD248)</f>
        <v>0</v>
      </c>
      <c r="AE248" s="31">
        <f>'LCR Weights'!$N248*($G248*('Base Data'!$I248+'Base Data'!$J248)/30)+($H248*'Base Data'!AE248)</f>
        <v>0</v>
      </c>
      <c r="AF248" s="31">
        <f>'LCR Weights'!$N248*($G248*('Base Data'!$I248+'Base Data'!$J248)/30)+($H248*'Base Data'!AF248)</f>
        <v>0</v>
      </c>
      <c r="AG248" s="31">
        <f>'LCR Weights'!$N248*($G248*('Base Data'!$I248+'Base Data'!$J248)/30)+($H248*'Base Data'!AG248)</f>
        <v>0</v>
      </c>
      <c r="AH248" s="31">
        <f>'LCR Weights'!$N248*($G248*('Base Data'!$I248+'Base Data'!$J248)/30)+($H248*'Base Data'!AH248)</f>
        <v>0</v>
      </c>
      <c r="AI248" s="31">
        <f>'LCR Weights'!$N248*($G248*('Base Data'!$I248+'Base Data'!$J248)/30)+($H248*'Base Data'!AI248)</f>
        <v>0</v>
      </c>
      <c r="AJ248" s="31">
        <f>'LCR Weights'!$N248*($G248*('Base Data'!$I248+'Base Data'!$J248)/30)+($H248*'Base Data'!AJ248)</f>
        <v>0</v>
      </c>
      <c r="AK248" s="31">
        <f>'LCR Weights'!$N248*($G248*('Base Data'!$I248+'Base Data'!$J248)/30)+($H248*'Base Data'!AK248)</f>
        <v>0</v>
      </c>
      <c r="AL248" s="31">
        <f>'LCR Weights'!$N248*($G248*('Base Data'!$I248+'Base Data'!$J248)/30)+($H248*'Base Data'!AL248)</f>
        <v>0</v>
      </c>
      <c r="AM248" s="31">
        <f>'LCR Weights'!$N248*($G248*('Base Data'!$I248+'Base Data'!$J248)/30)+($H248*'Base Data'!AM248)</f>
        <v>0</v>
      </c>
      <c r="AN248" s="31">
        <f>'LCR Weights'!$N248*($G248*('Base Data'!$I248+'Base Data'!$J248)/30)+($H248*'Base Data'!AN248)</f>
        <v>0</v>
      </c>
      <c r="AO248" s="758">
        <f>$H248*'Base Data'!AO248</f>
        <v>0</v>
      </c>
      <c r="AP248" s="758">
        <f>$H248*'Base Data'!AP248</f>
        <v>0</v>
      </c>
      <c r="AQ248" s="758">
        <f>$H248*'Base Data'!AQ248</f>
        <v>0</v>
      </c>
      <c r="AR248" s="758">
        <f>$H248*'Base Data'!AR248</f>
        <v>0</v>
      </c>
      <c r="AS248" s="758">
        <f>$H248*'Base Data'!AS248</f>
        <v>0</v>
      </c>
      <c r="AT248" s="758">
        <f>$H248*'Base Data'!AT248</f>
        <v>0</v>
      </c>
      <c r="AU248" s="758">
        <f>$H248*'Base Data'!AU248</f>
        <v>0</v>
      </c>
      <c r="AV248" s="758">
        <f>$H248*'Base Data'!AV248</f>
        <v>0</v>
      </c>
      <c r="AW248" s="758">
        <f>$H248*'Base Data'!AW248</f>
        <v>0</v>
      </c>
      <c r="AX248" s="758">
        <f>$H248*'Base Data'!AX248</f>
        <v>0</v>
      </c>
      <c r="AY248" s="758">
        <f>$H248*'Base Data'!AY248</f>
        <v>0</v>
      </c>
      <c r="AZ248" s="758">
        <f>$H248*'Base Data'!AZ248</f>
        <v>0</v>
      </c>
      <c r="BA248" s="758">
        <f>$H248*'Base Data'!BA248</f>
        <v>0</v>
      </c>
      <c r="BB248" s="758">
        <f>$H248*'Base Data'!BB248</f>
        <v>0</v>
      </c>
      <c r="BC248" s="758">
        <f>$H248*'Base Data'!BC248</f>
        <v>0</v>
      </c>
      <c r="BD248" s="758">
        <f>$H248*'Base Data'!BD248</f>
        <v>0</v>
      </c>
      <c r="BE248" s="758">
        <f>$H248*'Base Data'!BE248</f>
        <v>0</v>
      </c>
      <c r="BF248" s="758">
        <f>$H248*'Base Data'!BF248</f>
        <v>0</v>
      </c>
      <c r="BG248" s="758">
        <f>$H248*'Base Data'!BG248</f>
        <v>0</v>
      </c>
      <c r="BH248" s="758">
        <f>$H248*'Base Data'!BH248</f>
        <v>0</v>
      </c>
      <c r="BI248" s="758">
        <f>$H248*'Base Data'!BI248</f>
        <v>0</v>
      </c>
      <c r="BJ248" s="758">
        <f>$H248*'Base Data'!BJ248</f>
        <v>0</v>
      </c>
      <c r="BK248" s="758">
        <f>$H248*'Base Data'!BK248</f>
        <v>0</v>
      </c>
      <c r="BL248" s="758">
        <f>$H248*'Base Data'!BL248</f>
        <v>0</v>
      </c>
      <c r="BM248" s="758">
        <f>$H248*'Base Data'!BM248</f>
        <v>0</v>
      </c>
      <c r="BN248" s="758">
        <f>$H248*'Base Data'!BN248</f>
        <v>0</v>
      </c>
      <c r="BO248" s="758">
        <f>$H248*'Base Data'!BO248</f>
        <v>0</v>
      </c>
      <c r="BP248" s="758">
        <f>$H248*'Base Data'!BP248</f>
        <v>0</v>
      </c>
      <c r="BQ248" s="758">
        <f>$H248*'Base Data'!BQ248</f>
        <v>0</v>
      </c>
      <c r="BR248" s="758">
        <f>$H248*'Base Data'!BR248</f>
        <v>0</v>
      </c>
      <c r="BS248" s="758">
        <f>$H248*'Base Data'!BS248</f>
        <v>0</v>
      </c>
      <c r="BT248" s="758">
        <f>$H248*'Base Data'!BT248</f>
        <v>0</v>
      </c>
      <c r="BU248" s="758">
        <f>$H248*'Base Data'!BU248</f>
        <v>0</v>
      </c>
      <c r="BV248" s="758">
        <f>$H248*'Base Data'!BV248</f>
        <v>0</v>
      </c>
      <c r="BW248" s="758">
        <f>$H248*'Base Data'!BW248</f>
        <v>0</v>
      </c>
      <c r="BX248" s="758">
        <f>$H248*'Base Data'!BX248</f>
        <v>0</v>
      </c>
      <c r="BY248" s="758">
        <f>$H248*'Base Data'!BY248</f>
        <v>0</v>
      </c>
      <c r="BZ248" s="758">
        <f>$H248*'Base Data'!BZ248</f>
        <v>0</v>
      </c>
      <c r="CA248" s="758">
        <f>$H248*'Base Data'!CA248</f>
        <v>0</v>
      </c>
      <c r="CB248" s="758">
        <f>$H248*'Base Data'!CB248</f>
        <v>0</v>
      </c>
      <c r="CC248" s="758">
        <f>$H248*'Base Data'!CC248</f>
        <v>0</v>
      </c>
      <c r="CD248" s="758">
        <f>$H248*'Base Data'!CD248</f>
        <v>0</v>
      </c>
      <c r="CE248" s="758">
        <f>$H248*'Base Data'!CE248</f>
        <v>0</v>
      </c>
      <c r="CF248" s="758">
        <f>$H248*'Base Data'!CF248</f>
        <v>0</v>
      </c>
      <c r="CG248" s="758">
        <f>$H248*'Base Data'!CG248</f>
        <v>0</v>
      </c>
      <c r="CH248" s="758">
        <f>$H248*'Base Data'!CH248</f>
        <v>0</v>
      </c>
      <c r="CI248" s="758">
        <f>$H248*'Base Data'!CI248</f>
        <v>0</v>
      </c>
      <c r="CJ248" s="758">
        <f>$H248*'Base Data'!CJ248</f>
        <v>0</v>
      </c>
      <c r="CK248" s="758">
        <f>$H248*'Base Data'!CK248</f>
        <v>0</v>
      </c>
      <c r="CL248" s="758">
        <f>$H248*'Base Data'!CL248</f>
        <v>0</v>
      </c>
      <c r="CM248" s="758">
        <f>$H248*'Base Data'!CM248</f>
        <v>0</v>
      </c>
      <c r="CN248" s="758">
        <f>$H248*'Base Data'!CN248</f>
        <v>0</v>
      </c>
      <c r="CO248" s="758">
        <f>$H248*'Base Data'!CO248</f>
        <v>0</v>
      </c>
      <c r="CP248" s="758">
        <f>$H248*'Base Data'!CP248</f>
        <v>0</v>
      </c>
      <c r="CQ248" s="758">
        <f>$H248*'Base Data'!CQ248</f>
        <v>0</v>
      </c>
      <c r="CR248" s="758">
        <f>$H248*'Base Data'!CR248</f>
        <v>0</v>
      </c>
      <c r="CS248" s="758">
        <f>$H248*'Base Data'!CS248</f>
        <v>0</v>
      </c>
      <c r="CT248" s="758">
        <f>$H248*'Base Data'!CT248</f>
        <v>0</v>
      </c>
      <c r="CU248" s="758">
        <f>$H248*'Base Data'!CU248</f>
        <v>0</v>
      </c>
      <c r="CV248" s="758">
        <f>$H248*'Base Data'!CV248</f>
        <v>0</v>
      </c>
      <c r="CW248" s="758">
        <f>$H248*'Base Data'!CW248</f>
        <v>0</v>
      </c>
      <c r="CX248" s="758">
        <f>$H248*'Base Data'!CX248</f>
        <v>0</v>
      </c>
      <c r="CY248" s="758">
        <f>$H248*'Base Data'!CY248</f>
        <v>0</v>
      </c>
      <c r="CZ248" s="758">
        <f>$H248*'Base Data'!CZ248</f>
        <v>0</v>
      </c>
      <c r="DA248" s="758">
        <f>$H248*'Base Data'!DA248</f>
        <v>0</v>
      </c>
      <c r="DB248" s="758">
        <f>$H248*'Base Data'!DB248</f>
        <v>0</v>
      </c>
      <c r="DC248" s="758">
        <f>$H248*'Base Data'!DC248</f>
        <v>0</v>
      </c>
      <c r="DD248" s="758">
        <f>$H248*'Base Data'!DD248</f>
        <v>0</v>
      </c>
      <c r="DE248" s="758">
        <f>$H248*'Base Data'!DE248</f>
        <v>0</v>
      </c>
      <c r="DF248" s="758">
        <f>$H248*'Base Data'!DF248</f>
        <v>0</v>
      </c>
      <c r="DG248" s="758">
        <f>$H248*'Base Data'!DG248</f>
        <v>0</v>
      </c>
      <c r="DH248" s="758">
        <f>$H248*'Base Data'!DH248</f>
        <v>0</v>
      </c>
      <c r="DI248" s="758">
        <f>$H248*'Base Data'!DI248</f>
        <v>0</v>
      </c>
      <c r="DJ248" s="758">
        <f>$H248*'Base Data'!DJ248</f>
        <v>0</v>
      </c>
      <c r="DK248" s="758">
        <f>$H248*'Base Data'!DK248</f>
        <v>0</v>
      </c>
      <c r="DL248" s="519">
        <f>$H248*'Base Data'!DL248</f>
        <v>0</v>
      </c>
    </row>
    <row r="249" spans="1:116" s="206" customFormat="1" ht="19.899999999999999" customHeight="1">
      <c r="A249" s="207">
        <f>'LCR Weights'!N249</f>
        <v>0</v>
      </c>
      <c r="B249" s="207"/>
      <c r="C249" s="73"/>
      <c r="D249" s="795" t="s">
        <v>688</v>
      </c>
      <c r="E249" s="135" t="s">
        <v>863</v>
      </c>
      <c r="F249" s="288" t="s">
        <v>960</v>
      </c>
      <c r="G249" s="1179">
        <f>'LCR Weights'!M249</f>
        <v>0</v>
      </c>
      <c r="H249" s="1179">
        <f>IF(Metrics!$I$7="Reported weights",'LCR Weights'!H249,'LCR Weights'!K249)</f>
        <v>0</v>
      </c>
      <c r="I249" s="129"/>
      <c r="J249" s="758">
        <f>IF('LCR Weights'!$N249=0,1,0)*('Base Data'!J249+'Base Data'!I249)*G249</f>
        <v>0</v>
      </c>
      <c r="K249" s="31">
        <f>'LCR Weights'!$N249*($G249*('Base Data'!$I249+'Base Data'!$J249)/30)+($H249*'Base Data'!K249)</f>
        <v>0</v>
      </c>
      <c r="L249" s="31">
        <f>'LCR Weights'!$N249*($G249*('Base Data'!$I249+'Base Data'!$J249)/30)+($H249*'Base Data'!L249)</f>
        <v>0</v>
      </c>
      <c r="M249" s="31">
        <f>'LCR Weights'!$N249*($G249*('Base Data'!$I249+'Base Data'!$J249)/30)+($H249*'Base Data'!M249)</f>
        <v>0</v>
      </c>
      <c r="N249" s="31">
        <f>'LCR Weights'!$N249*($G249*('Base Data'!$I249+'Base Data'!$J249)/30)+($H249*'Base Data'!N249)</f>
        <v>0</v>
      </c>
      <c r="O249" s="31">
        <f>'LCR Weights'!$N249*($G249*('Base Data'!$I249+'Base Data'!$J249)/30)+($H249*'Base Data'!O249)</f>
        <v>0</v>
      </c>
      <c r="P249" s="31">
        <f>'LCR Weights'!$N249*($G249*('Base Data'!$I249+'Base Data'!$J249)/30)+($H249*'Base Data'!P249)</f>
        <v>0</v>
      </c>
      <c r="Q249" s="31">
        <f>'LCR Weights'!$N249*($G249*('Base Data'!$I249+'Base Data'!$J249)/30)+($H249*'Base Data'!Q249)</f>
        <v>0</v>
      </c>
      <c r="R249" s="31">
        <f>'LCR Weights'!$N249*($G249*('Base Data'!$I249+'Base Data'!$J249)/30)+($H249*'Base Data'!R249)</f>
        <v>0</v>
      </c>
      <c r="S249" s="31">
        <f>'LCR Weights'!$N249*($G249*('Base Data'!$I249+'Base Data'!$J249)/30)+($H249*'Base Data'!S249)</f>
        <v>0</v>
      </c>
      <c r="T249" s="31">
        <f>'LCR Weights'!$N249*($G249*('Base Data'!$I249+'Base Data'!$J249)/30)+($H249*'Base Data'!T249)</f>
        <v>0</v>
      </c>
      <c r="U249" s="31">
        <f>'LCR Weights'!$N249*($G249*('Base Data'!$I249+'Base Data'!$J249)/30)+($H249*'Base Data'!U249)</f>
        <v>0</v>
      </c>
      <c r="V249" s="31">
        <f>'LCR Weights'!$N249*($G249*('Base Data'!$I249+'Base Data'!$J249)/30)+($H249*'Base Data'!V249)</f>
        <v>0</v>
      </c>
      <c r="W249" s="31">
        <f>'LCR Weights'!$N249*($G249*('Base Data'!$I249+'Base Data'!$J249)/30)+($H249*'Base Data'!W249)</f>
        <v>0</v>
      </c>
      <c r="X249" s="31">
        <f>'LCR Weights'!$N249*($G249*('Base Data'!$I249+'Base Data'!$J249)/30)+($H249*'Base Data'!X249)</f>
        <v>0</v>
      </c>
      <c r="Y249" s="31">
        <f>'LCR Weights'!$N249*($G249*('Base Data'!$I249+'Base Data'!$J249)/30)+($H249*'Base Data'!Y249)</f>
        <v>0</v>
      </c>
      <c r="Z249" s="31">
        <f>'LCR Weights'!$N249*($G249*('Base Data'!$I249+'Base Data'!$J249)/30)+($H249*'Base Data'!Z249)</f>
        <v>0</v>
      </c>
      <c r="AA249" s="31">
        <f>'LCR Weights'!$N249*($G249*('Base Data'!$I249+'Base Data'!$J249)/30)+($H249*'Base Data'!AA249)</f>
        <v>0</v>
      </c>
      <c r="AB249" s="31">
        <f>'LCR Weights'!$N249*($G249*('Base Data'!$I249+'Base Data'!$J249)/30)+($H249*'Base Data'!AB249)</f>
        <v>0</v>
      </c>
      <c r="AC249" s="31">
        <f>'LCR Weights'!$N249*($G249*('Base Data'!$I249+'Base Data'!$J249)/30)+($H249*'Base Data'!AC249)</f>
        <v>0</v>
      </c>
      <c r="AD249" s="31">
        <f>'LCR Weights'!$N249*($G249*('Base Data'!$I249+'Base Data'!$J249)/30)+($H249*'Base Data'!AD249)</f>
        <v>0</v>
      </c>
      <c r="AE249" s="31">
        <f>'LCR Weights'!$N249*($G249*('Base Data'!$I249+'Base Data'!$J249)/30)+($H249*'Base Data'!AE249)</f>
        <v>0</v>
      </c>
      <c r="AF249" s="31">
        <f>'LCR Weights'!$N249*($G249*('Base Data'!$I249+'Base Data'!$J249)/30)+($H249*'Base Data'!AF249)</f>
        <v>0</v>
      </c>
      <c r="AG249" s="31">
        <f>'LCR Weights'!$N249*($G249*('Base Data'!$I249+'Base Data'!$J249)/30)+($H249*'Base Data'!AG249)</f>
        <v>0</v>
      </c>
      <c r="AH249" s="31">
        <f>'LCR Weights'!$N249*($G249*('Base Data'!$I249+'Base Data'!$J249)/30)+($H249*'Base Data'!AH249)</f>
        <v>0</v>
      </c>
      <c r="AI249" s="31">
        <f>'LCR Weights'!$N249*($G249*('Base Data'!$I249+'Base Data'!$J249)/30)+($H249*'Base Data'!AI249)</f>
        <v>0</v>
      </c>
      <c r="AJ249" s="31">
        <f>'LCR Weights'!$N249*($G249*('Base Data'!$I249+'Base Data'!$J249)/30)+($H249*'Base Data'!AJ249)</f>
        <v>0</v>
      </c>
      <c r="AK249" s="31">
        <f>'LCR Weights'!$N249*($G249*('Base Data'!$I249+'Base Data'!$J249)/30)+($H249*'Base Data'!AK249)</f>
        <v>0</v>
      </c>
      <c r="AL249" s="31">
        <f>'LCR Weights'!$N249*($G249*('Base Data'!$I249+'Base Data'!$J249)/30)+($H249*'Base Data'!AL249)</f>
        <v>0</v>
      </c>
      <c r="AM249" s="31">
        <f>'LCR Weights'!$N249*($G249*('Base Data'!$I249+'Base Data'!$J249)/30)+($H249*'Base Data'!AM249)</f>
        <v>0</v>
      </c>
      <c r="AN249" s="31">
        <f>'LCR Weights'!$N249*($G249*('Base Data'!$I249+'Base Data'!$J249)/30)+($H249*'Base Data'!AN249)</f>
        <v>0</v>
      </c>
      <c r="AO249" s="758">
        <f>$H249*'Base Data'!AO249</f>
        <v>0</v>
      </c>
      <c r="AP249" s="758">
        <f>$H249*'Base Data'!AP249</f>
        <v>0</v>
      </c>
      <c r="AQ249" s="758">
        <f>$H249*'Base Data'!AQ249</f>
        <v>0</v>
      </c>
      <c r="AR249" s="758">
        <f>$H249*'Base Data'!AR249</f>
        <v>0</v>
      </c>
      <c r="AS249" s="758">
        <f>$H249*'Base Data'!AS249</f>
        <v>0</v>
      </c>
      <c r="AT249" s="758">
        <f>$H249*'Base Data'!AT249</f>
        <v>0</v>
      </c>
      <c r="AU249" s="758">
        <f>$H249*'Base Data'!AU249</f>
        <v>0</v>
      </c>
      <c r="AV249" s="758">
        <f>$H249*'Base Data'!AV249</f>
        <v>0</v>
      </c>
      <c r="AW249" s="758">
        <f>$H249*'Base Data'!AW249</f>
        <v>0</v>
      </c>
      <c r="AX249" s="758">
        <f>$H249*'Base Data'!AX249</f>
        <v>0</v>
      </c>
      <c r="AY249" s="758">
        <f>$H249*'Base Data'!AY249</f>
        <v>0</v>
      </c>
      <c r="AZ249" s="758">
        <f>$H249*'Base Data'!AZ249</f>
        <v>0</v>
      </c>
      <c r="BA249" s="758">
        <f>$H249*'Base Data'!BA249</f>
        <v>0</v>
      </c>
      <c r="BB249" s="758">
        <f>$H249*'Base Data'!BB249</f>
        <v>0</v>
      </c>
      <c r="BC249" s="758">
        <f>$H249*'Base Data'!BC249</f>
        <v>0</v>
      </c>
      <c r="BD249" s="758">
        <f>$H249*'Base Data'!BD249</f>
        <v>0</v>
      </c>
      <c r="BE249" s="758">
        <f>$H249*'Base Data'!BE249</f>
        <v>0</v>
      </c>
      <c r="BF249" s="758">
        <f>$H249*'Base Data'!BF249</f>
        <v>0</v>
      </c>
      <c r="BG249" s="758">
        <f>$H249*'Base Data'!BG249</f>
        <v>0</v>
      </c>
      <c r="BH249" s="758">
        <f>$H249*'Base Data'!BH249</f>
        <v>0</v>
      </c>
      <c r="BI249" s="758">
        <f>$H249*'Base Data'!BI249</f>
        <v>0</v>
      </c>
      <c r="BJ249" s="758">
        <f>$H249*'Base Data'!BJ249</f>
        <v>0</v>
      </c>
      <c r="BK249" s="758">
        <f>$H249*'Base Data'!BK249</f>
        <v>0</v>
      </c>
      <c r="BL249" s="758">
        <f>$H249*'Base Data'!BL249</f>
        <v>0</v>
      </c>
      <c r="BM249" s="758">
        <f>$H249*'Base Data'!BM249</f>
        <v>0</v>
      </c>
      <c r="BN249" s="758">
        <f>$H249*'Base Data'!BN249</f>
        <v>0</v>
      </c>
      <c r="BO249" s="758">
        <f>$H249*'Base Data'!BO249</f>
        <v>0</v>
      </c>
      <c r="BP249" s="758">
        <f>$H249*'Base Data'!BP249</f>
        <v>0</v>
      </c>
      <c r="BQ249" s="758">
        <f>$H249*'Base Data'!BQ249</f>
        <v>0</v>
      </c>
      <c r="BR249" s="758">
        <f>$H249*'Base Data'!BR249</f>
        <v>0</v>
      </c>
      <c r="BS249" s="758">
        <f>$H249*'Base Data'!BS249</f>
        <v>0</v>
      </c>
      <c r="BT249" s="758">
        <f>$H249*'Base Data'!BT249</f>
        <v>0</v>
      </c>
      <c r="BU249" s="758">
        <f>$H249*'Base Data'!BU249</f>
        <v>0</v>
      </c>
      <c r="BV249" s="758">
        <f>$H249*'Base Data'!BV249</f>
        <v>0</v>
      </c>
      <c r="BW249" s="758">
        <f>$H249*'Base Data'!BW249</f>
        <v>0</v>
      </c>
      <c r="BX249" s="758">
        <f>$H249*'Base Data'!BX249</f>
        <v>0</v>
      </c>
      <c r="BY249" s="758">
        <f>$H249*'Base Data'!BY249</f>
        <v>0</v>
      </c>
      <c r="BZ249" s="758">
        <f>$H249*'Base Data'!BZ249</f>
        <v>0</v>
      </c>
      <c r="CA249" s="758">
        <f>$H249*'Base Data'!CA249</f>
        <v>0</v>
      </c>
      <c r="CB249" s="758">
        <f>$H249*'Base Data'!CB249</f>
        <v>0</v>
      </c>
      <c r="CC249" s="758">
        <f>$H249*'Base Data'!CC249</f>
        <v>0</v>
      </c>
      <c r="CD249" s="758">
        <f>$H249*'Base Data'!CD249</f>
        <v>0</v>
      </c>
      <c r="CE249" s="758">
        <f>$H249*'Base Data'!CE249</f>
        <v>0</v>
      </c>
      <c r="CF249" s="758">
        <f>$H249*'Base Data'!CF249</f>
        <v>0</v>
      </c>
      <c r="CG249" s="758">
        <f>$H249*'Base Data'!CG249</f>
        <v>0</v>
      </c>
      <c r="CH249" s="758">
        <f>$H249*'Base Data'!CH249</f>
        <v>0</v>
      </c>
      <c r="CI249" s="758">
        <f>$H249*'Base Data'!CI249</f>
        <v>0</v>
      </c>
      <c r="CJ249" s="758">
        <f>$H249*'Base Data'!CJ249</f>
        <v>0</v>
      </c>
      <c r="CK249" s="758">
        <f>$H249*'Base Data'!CK249</f>
        <v>0</v>
      </c>
      <c r="CL249" s="758">
        <f>$H249*'Base Data'!CL249</f>
        <v>0</v>
      </c>
      <c r="CM249" s="758">
        <f>$H249*'Base Data'!CM249</f>
        <v>0</v>
      </c>
      <c r="CN249" s="758">
        <f>$H249*'Base Data'!CN249</f>
        <v>0</v>
      </c>
      <c r="CO249" s="758">
        <f>$H249*'Base Data'!CO249</f>
        <v>0</v>
      </c>
      <c r="CP249" s="758">
        <f>$H249*'Base Data'!CP249</f>
        <v>0</v>
      </c>
      <c r="CQ249" s="758">
        <f>$H249*'Base Data'!CQ249</f>
        <v>0</v>
      </c>
      <c r="CR249" s="758">
        <f>$H249*'Base Data'!CR249</f>
        <v>0</v>
      </c>
      <c r="CS249" s="758">
        <f>$H249*'Base Data'!CS249</f>
        <v>0</v>
      </c>
      <c r="CT249" s="758">
        <f>$H249*'Base Data'!CT249</f>
        <v>0</v>
      </c>
      <c r="CU249" s="758">
        <f>$H249*'Base Data'!CU249</f>
        <v>0</v>
      </c>
      <c r="CV249" s="758">
        <f>$H249*'Base Data'!CV249</f>
        <v>0</v>
      </c>
      <c r="CW249" s="758">
        <f>$H249*'Base Data'!CW249</f>
        <v>0</v>
      </c>
      <c r="CX249" s="758">
        <f>$H249*'Base Data'!CX249</f>
        <v>0</v>
      </c>
      <c r="CY249" s="758">
        <f>$H249*'Base Data'!CY249</f>
        <v>0</v>
      </c>
      <c r="CZ249" s="758">
        <f>$H249*'Base Data'!CZ249</f>
        <v>0</v>
      </c>
      <c r="DA249" s="758">
        <f>$H249*'Base Data'!DA249</f>
        <v>0</v>
      </c>
      <c r="DB249" s="758">
        <f>$H249*'Base Data'!DB249</f>
        <v>0</v>
      </c>
      <c r="DC249" s="758">
        <f>$H249*'Base Data'!DC249</f>
        <v>0</v>
      </c>
      <c r="DD249" s="758">
        <f>$H249*'Base Data'!DD249</f>
        <v>0</v>
      </c>
      <c r="DE249" s="758">
        <f>$H249*'Base Data'!DE249</f>
        <v>0</v>
      </c>
      <c r="DF249" s="758">
        <f>$H249*'Base Data'!DF249</f>
        <v>0</v>
      </c>
      <c r="DG249" s="758">
        <f>$H249*'Base Data'!DG249</f>
        <v>0</v>
      </c>
      <c r="DH249" s="758">
        <f>$H249*'Base Data'!DH249</f>
        <v>0</v>
      </c>
      <c r="DI249" s="758">
        <f>$H249*'Base Data'!DI249</f>
        <v>0</v>
      </c>
      <c r="DJ249" s="758">
        <f>$H249*'Base Data'!DJ249</f>
        <v>0</v>
      </c>
      <c r="DK249" s="758">
        <f>$H249*'Base Data'!DK249</f>
        <v>0</v>
      </c>
      <c r="DL249" s="519">
        <f>$H249*'Base Data'!DL249</f>
        <v>0</v>
      </c>
    </row>
    <row r="250" spans="1:116" s="206" customFormat="1" ht="19.899999999999999" customHeight="1">
      <c r="A250" s="207">
        <f>'LCR Weights'!N250</f>
        <v>0</v>
      </c>
      <c r="B250" s="207"/>
      <c r="C250" s="73"/>
      <c r="D250" s="795" t="s">
        <v>467</v>
      </c>
      <c r="E250" s="135" t="s">
        <v>864</v>
      </c>
      <c r="F250" s="288" t="s">
        <v>964</v>
      </c>
      <c r="G250" s="1179">
        <f>'LCR Weights'!M250</f>
        <v>0</v>
      </c>
      <c r="H250" s="1179">
        <f>IF(Metrics!$I$7="Reported weights",'LCR Weights'!H250,'LCR Weights'!K250)</f>
        <v>0</v>
      </c>
      <c r="I250" s="129"/>
      <c r="J250" s="758">
        <f>IF('LCR Weights'!$N250=0,1,0)*('Base Data'!J250+'Base Data'!I250)*G250</f>
        <v>0</v>
      </c>
      <c r="K250" s="31">
        <f>'LCR Weights'!$N250*($G250*('Base Data'!$I250+'Base Data'!$J250)/30)+($H250*'Base Data'!K250)</f>
        <v>0</v>
      </c>
      <c r="L250" s="31">
        <f>'LCR Weights'!$N250*($G250*('Base Data'!$I250+'Base Data'!$J250)/30)+($H250*'Base Data'!L250)</f>
        <v>0</v>
      </c>
      <c r="M250" s="31">
        <f>'LCR Weights'!$N250*($G250*('Base Data'!$I250+'Base Data'!$J250)/30)+($H250*'Base Data'!M250)</f>
        <v>0</v>
      </c>
      <c r="N250" s="31">
        <f>'LCR Weights'!$N250*($G250*('Base Data'!$I250+'Base Data'!$J250)/30)+($H250*'Base Data'!N250)</f>
        <v>0</v>
      </c>
      <c r="O250" s="31">
        <f>'LCR Weights'!$N250*($G250*('Base Data'!$I250+'Base Data'!$J250)/30)+($H250*'Base Data'!O250)</f>
        <v>0</v>
      </c>
      <c r="P250" s="31">
        <f>'LCR Weights'!$N250*($G250*('Base Data'!$I250+'Base Data'!$J250)/30)+($H250*'Base Data'!P250)</f>
        <v>0</v>
      </c>
      <c r="Q250" s="31">
        <f>'LCR Weights'!$N250*($G250*('Base Data'!$I250+'Base Data'!$J250)/30)+($H250*'Base Data'!Q250)</f>
        <v>0</v>
      </c>
      <c r="R250" s="31">
        <f>'LCR Weights'!$N250*($G250*('Base Data'!$I250+'Base Data'!$J250)/30)+($H250*'Base Data'!R250)</f>
        <v>0</v>
      </c>
      <c r="S250" s="31">
        <f>'LCR Weights'!$N250*($G250*('Base Data'!$I250+'Base Data'!$J250)/30)+($H250*'Base Data'!S250)</f>
        <v>0</v>
      </c>
      <c r="T250" s="31">
        <f>'LCR Weights'!$N250*($G250*('Base Data'!$I250+'Base Data'!$J250)/30)+($H250*'Base Data'!T250)</f>
        <v>0</v>
      </c>
      <c r="U250" s="31">
        <f>'LCR Weights'!$N250*($G250*('Base Data'!$I250+'Base Data'!$J250)/30)+($H250*'Base Data'!U250)</f>
        <v>0</v>
      </c>
      <c r="V250" s="31">
        <f>'LCR Weights'!$N250*($G250*('Base Data'!$I250+'Base Data'!$J250)/30)+($H250*'Base Data'!V250)</f>
        <v>0</v>
      </c>
      <c r="W250" s="31">
        <f>'LCR Weights'!$N250*($G250*('Base Data'!$I250+'Base Data'!$J250)/30)+($H250*'Base Data'!W250)</f>
        <v>0</v>
      </c>
      <c r="X250" s="31">
        <f>'LCR Weights'!$N250*($G250*('Base Data'!$I250+'Base Data'!$J250)/30)+($H250*'Base Data'!X250)</f>
        <v>0</v>
      </c>
      <c r="Y250" s="31">
        <f>'LCR Weights'!$N250*($G250*('Base Data'!$I250+'Base Data'!$J250)/30)+($H250*'Base Data'!Y250)</f>
        <v>0</v>
      </c>
      <c r="Z250" s="31">
        <f>'LCR Weights'!$N250*($G250*('Base Data'!$I250+'Base Data'!$J250)/30)+($H250*'Base Data'!Z250)</f>
        <v>0</v>
      </c>
      <c r="AA250" s="31">
        <f>'LCR Weights'!$N250*($G250*('Base Data'!$I250+'Base Data'!$J250)/30)+($H250*'Base Data'!AA250)</f>
        <v>0</v>
      </c>
      <c r="AB250" s="31">
        <f>'LCR Weights'!$N250*($G250*('Base Data'!$I250+'Base Data'!$J250)/30)+($H250*'Base Data'!AB250)</f>
        <v>0</v>
      </c>
      <c r="AC250" s="31">
        <f>'LCR Weights'!$N250*($G250*('Base Data'!$I250+'Base Data'!$J250)/30)+($H250*'Base Data'!AC250)</f>
        <v>0</v>
      </c>
      <c r="AD250" s="31">
        <f>'LCR Weights'!$N250*($G250*('Base Data'!$I250+'Base Data'!$J250)/30)+($H250*'Base Data'!AD250)</f>
        <v>0</v>
      </c>
      <c r="AE250" s="31">
        <f>'LCR Weights'!$N250*($G250*('Base Data'!$I250+'Base Data'!$J250)/30)+($H250*'Base Data'!AE250)</f>
        <v>0</v>
      </c>
      <c r="AF250" s="31">
        <f>'LCR Weights'!$N250*($G250*('Base Data'!$I250+'Base Data'!$J250)/30)+($H250*'Base Data'!AF250)</f>
        <v>0</v>
      </c>
      <c r="AG250" s="31">
        <f>'LCR Weights'!$N250*($G250*('Base Data'!$I250+'Base Data'!$J250)/30)+($H250*'Base Data'!AG250)</f>
        <v>0</v>
      </c>
      <c r="AH250" s="31">
        <f>'LCR Weights'!$N250*($G250*('Base Data'!$I250+'Base Data'!$J250)/30)+($H250*'Base Data'!AH250)</f>
        <v>0</v>
      </c>
      <c r="AI250" s="31">
        <f>'LCR Weights'!$N250*($G250*('Base Data'!$I250+'Base Data'!$J250)/30)+($H250*'Base Data'!AI250)</f>
        <v>0</v>
      </c>
      <c r="AJ250" s="31">
        <f>'LCR Weights'!$N250*($G250*('Base Data'!$I250+'Base Data'!$J250)/30)+($H250*'Base Data'!AJ250)</f>
        <v>0</v>
      </c>
      <c r="AK250" s="31">
        <f>'LCR Weights'!$N250*($G250*('Base Data'!$I250+'Base Data'!$J250)/30)+($H250*'Base Data'!AK250)</f>
        <v>0</v>
      </c>
      <c r="AL250" s="31">
        <f>'LCR Weights'!$N250*($G250*('Base Data'!$I250+'Base Data'!$J250)/30)+($H250*'Base Data'!AL250)</f>
        <v>0</v>
      </c>
      <c r="AM250" s="31">
        <f>'LCR Weights'!$N250*($G250*('Base Data'!$I250+'Base Data'!$J250)/30)+($H250*'Base Data'!AM250)</f>
        <v>0</v>
      </c>
      <c r="AN250" s="31">
        <f>'LCR Weights'!$N250*($G250*('Base Data'!$I250+'Base Data'!$J250)/30)+($H250*'Base Data'!AN250)</f>
        <v>0</v>
      </c>
      <c r="AO250" s="758">
        <f>$H250*'Base Data'!AO250</f>
        <v>0</v>
      </c>
      <c r="AP250" s="758">
        <f>$H250*'Base Data'!AP250</f>
        <v>0</v>
      </c>
      <c r="AQ250" s="758">
        <f>$H250*'Base Data'!AQ250</f>
        <v>0</v>
      </c>
      <c r="AR250" s="758">
        <f>$H250*'Base Data'!AR250</f>
        <v>0</v>
      </c>
      <c r="AS250" s="758">
        <f>$H250*'Base Data'!AS250</f>
        <v>0</v>
      </c>
      <c r="AT250" s="758">
        <f>$H250*'Base Data'!AT250</f>
        <v>0</v>
      </c>
      <c r="AU250" s="758">
        <f>$H250*'Base Data'!AU250</f>
        <v>0</v>
      </c>
      <c r="AV250" s="758">
        <f>$H250*'Base Data'!AV250</f>
        <v>0</v>
      </c>
      <c r="AW250" s="758">
        <f>$H250*'Base Data'!AW250</f>
        <v>0</v>
      </c>
      <c r="AX250" s="758">
        <f>$H250*'Base Data'!AX250</f>
        <v>0</v>
      </c>
      <c r="AY250" s="758">
        <f>$H250*'Base Data'!AY250</f>
        <v>0</v>
      </c>
      <c r="AZ250" s="758">
        <f>$H250*'Base Data'!AZ250</f>
        <v>0</v>
      </c>
      <c r="BA250" s="758">
        <f>$H250*'Base Data'!BA250</f>
        <v>0</v>
      </c>
      <c r="BB250" s="758">
        <f>$H250*'Base Data'!BB250</f>
        <v>0</v>
      </c>
      <c r="BC250" s="758">
        <f>$H250*'Base Data'!BC250</f>
        <v>0</v>
      </c>
      <c r="BD250" s="758">
        <f>$H250*'Base Data'!BD250</f>
        <v>0</v>
      </c>
      <c r="BE250" s="758">
        <f>$H250*'Base Data'!BE250</f>
        <v>0</v>
      </c>
      <c r="BF250" s="758">
        <f>$H250*'Base Data'!BF250</f>
        <v>0</v>
      </c>
      <c r="BG250" s="758">
        <f>$H250*'Base Data'!BG250</f>
        <v>0</v>
      </c>
      <c r="BH250" s="758">
        <f>$H250*'Base Data'!BH250</f>
        <v>0</v>
      </c>
      <c r="BI250" s="758">
        <f>$H250*'Base Data'!BI250</f>
        <v>0</v>
      </c>
      <c r="BJ250" s="758">
        <f>$H250*'Base Data'!BJ250</f>
        <v>0</v>
      </c>
      <c r="BK250" s="758">
        <f>$H250*'Base Data'!BK250</f>
        <v>0</v>
      </c>
      <c r="BL250" s="758">
        <f>$H250*'Base Data'!BL250</f>
        <v>0</v>
      </c>
      <c r="BM250" s="758">
        <f>$H250*'Base Data'!BM250</f>
        <v>0</v>
      </c>
      <c r="BN250" s="758">
        <f>$H250*'Base Data'!BN250</f>
        <v>0</v>
      </c>
      <c r="BO250" s="758">
        <f>$H250*'Base Data'!BO250</f>
        <v>0</v>
      </c>
      <c r="BP250" s="758">
        <f>$H250*'Base Data'!BP250</f>
        <v>0</v>
      </c>
      <c r="BQ250" s="758">
        <f>$H250*'Base Data'!BQ250</f>
        <v>0</v>
      </c>
      <c r="BR250" s="758">
        <f>$H250*'Base Data'!BR250</f>
        <v>0</v>
      </c>
      <c r="BS250" s="758">
        <f>$H250*'Base Data'!BS250</f>
        <v>0</v>
      </c>
      <c r="BT250" s="758">
        <f>$H250*'Base Data'!BT250</f>
        <v>0</v>
      </c>
      <c r="BU250" s="758">
        <f>$H250*'Base Data'!BU250</f>
        <v>0</v>
      </c>
      <c r="BV250" s="758">
        <f>$H250*'Base Data'!BV250</f>
        <v>0</v>
      </c>
      <c r="BW250" s="758">
        <f>$H250*'Base Data'!BW250</f>
        <v>0</v>
      </c>
      <c r="BX250" s="758">
        <f>$H250*'Base Data'!BX250</f>
        <v>0</v>
      </c>
      <c r="BY250" s="758">
        <f>$H250*'Base Data'!BY250</f>
        <v>0</v>
      </c>
      <c r="BZ250" s="758">
        <f>$H250*'Base Data'!BZ250</f>
        <v>0</v>
      </c>
      <c r="CA250" s="758">
        <f>$H250*'Base Data'!CA250</f>
        <v>0</v>
      </c>
      <c r="CB250" s="758">
        <f>$H250*'Base Data'!CB250</f>
        <v>0</v>
      </c>
      <c r="CC250" s="758">
        <f>$H250*'Base Data'!CC250</f>
        <v>0</v>
      </c>
      <c r="CD250" s="758">
        <f>$H250*'Base Data'!CD250</f>
        <v>0</v>
      </c>
      <c r="CE250" s="758">
        <f>$H250*'Base Data'!CE250</f>
        <v>0</v>
      </c>
      <c r="CF250" s="758">
        <f>$H250*'Base Data'!CF250</f>
        <v>0</v>
      </c>
      <c r="CG250" s="758">
        <f>$H250*'Base Data'!CG250</f>
        <v>0</v>
      </c>
      <c r="CH250" s="758">
        <f>$H250*'Base Data'!CH250</f>
        <v>0</v>
      </c>
      <c r="CI250" s="758">
        <f>$H250*'Base Data'!CI250</f>
        <v>0</v>
      </c>
      <c r="CJ250" s="758">
        <f>$H250*'Base Data'!CJ250</f>
        <v>0</v>
      </c>
      <c r="CK250" s="758">
        <f>$H250*'Base Data'!CK250</f>
        <v>0</v>
      </c>
      <c r="CL250" s="758">
        <f>$H250*'Base Data'!CL250</f>
        <v>0</v>
      </c>
      <c r="CM250" s="758">
        <f>$H250*'Base Data'!CM250</f>
        <v>0</v>
      </c>
      <c r="CN250" s="758">
        <f>$H250*'Base Data'!CN250</f>
        <v>0</v>
      </c>
      <c r="CO250" s="758">
        <f>$H250*'Base Data'!CO250</f>
        <v>0</v>
      </c>
      <c r="CP250" s="758">
        <f>$H250*'Base Data'!CP250</f>
        <v>0</v>
      </c>
      <c r="CQ250" s="758">
        <f>$H250*'Base Data'!CQ250</f>
        <v>0</v>
      </c>
      <c r="CR250" s="758">
        <f>$H250*'Base Data'!CR250</f>
        <v>0</v>
      </c>
      <c r="CS250" s="758">
        <f>$H250*'Base Data'!CS250</f>
        <v>0</v>
      </c>
      <c r="CT250" s="758">
        <f>$H250*'Base Data'!CT250</f>
        <v>0</v>
      </c>
      <c r="CU250" s="758">
        <f>$H250*'Base Data'!CU250</f>
        <v>0</v>
      </c>
      <c r="CV250" s="758">
        <f>$H250*'Base Data'!CV250</f>
        <v>0</v>
      </c>
      <c r="CW250" s="758">
        <f>$H250*'Base Data'!CW250</f>
        <v>0</v>
      </c>
      <c r="CX250" s="758">
        <f>$H250*'Base Data'!CX250</f>
        <v>0</v>
      </c>
      <c r="CY250" s="758">
        <f>$H250*'Base Data'!CY250</f>
        <v>0</v>
      </c>
      <c r="CZ250" s="758">
        <f>$H250*'Base Data'!CZ250</f>
        <v>0</v>
      </c>
      <c r="DA250" s="758">
        <f>$H250*'Base Data'!DA250</f>
        <v>0</v>
      </c>
      <c r="DB250" s="758">
        <f>$H250*'Base Data'!DB250</f>
        <v>0</v>
      </c>
      <c r="DC250" s="758">
        <f>$H250*'Base Data'!DC250</f>
        <v>0</v>
      </c>
      <c r="DD250" s="758">
        <f>$H250*'Base Data'!DD250</f>
        <v>0</v>
      </c>
      <c r="DE250" s="758">
        <f>$H250*'Base Data'!DE250</f>
        <v>0</v>
      </c>
      <c r="DF250" s="758">
        <f>$H250*'Base Data'!DF250</f>
        <v>0</v>
      </c>
      <c r="DG250" s="758">
        <f>$H250*'Base Data'!DG250</f>
        <v>0</v>
      </c>
      <c r="DH250" s="758">
        <f>$H250*'Base Data'!DH250</f>
        <v>0</v>
      </c>
      <c r="DI250" s="758">
        <f>$H250*'Base Data'!DI250</f>
        <v>0</v>
      </c>
      <c r="DJ250" s="758">
        <f>$H250*'Base Data'!DJ250</f>
        <v>0</v>
      </c>
      <c r="DK250" s="758">
        <f>$H250*'Base Data'!DK250</f>
        <v>0</v>
      </c>
      <c r="DL250" s="519">
        <f>$H250*'Base Data'!DL250</f>
        <v>0</v>
      </c>
    </row>
    <row r="251" spans="1:116" s="206" customFormat="1" ht="19.899999999999999" customHeight="1">
      <c r="A251" s="207">
        <f>'LCR Weights'!N251</f>
        <v>0</v>
      </c>
      <c r="B251" s="207"/>
      <c r="C251" s="73"/>
      <c r="D251" s="795" t="s">
        <v>336</v>
      </c>
      <c r="E251" s="134" t="s">
        <v>337</v>
      </c>
      <c r="F251" s="254" t="s">
        <v>338</v>
      </c>
      <c r="G251" s="1179">
        <f>'LCR Weights'!M251</f>
        <v>0</v>
      </c>
      <c r="H251" s="1179">
        <f>IF(Metrics!$I$7="Reported weights",'LCR Weights'!H251,'LCR Weights'!K251)</f>
        <v>0</v>
      </c>
      <c r="I251" s="129"/>
      <c r="J251" s="758">
        <f>IF('LCR Weights'!$N251=0,1,0)*('Base Data'!J251+'Base Data'!I251)*G251</f>
        <v>0</v>
      </c>
      <c r="K251" s="31">
        <f>'LCR Weights'!$N251*($G251*('Base Data'!$I251+'Base Data'!$J251)/30)+($H251*'Base Data'!K251)</f>
        <v>0</v>
      </c>
      <c r="L251" s="31">
        <f>'LCR Weights'!$N251*($G251*('Base Data'!$I251+'Base Data'!$J251)/30)+($H251*'Base Data'!L251)</f>
        <v>0</v>
      </c>
      <c r="M251" s="31">
        <f>'LCR Weights'!$N251*($G251*('Base Data'!$I251+'Base Data'!$J251)/30)+($H251*'Base Data'!M251)</f>
        <v>0</v>
      </c>
      <c r="N251" s="31">
        <f>'LCR Weights'!$N251*($G251*('Base Data'!$I251+'Base Data'!$J251)/30)+($H251*'Base Data'!N251)</f>
        <v>0</v>
      </c>
      <c r="O251" s="31">
        <f>'LCR Weights'!$N251*($G251*('Base Data'!$I251+'Base Data'!$J251)/30)+($H251*'Base Data'!O251)</f>
        <v>0</v>
      </c>
      <c r="P251" s="31">
        <f>'LCR Weights'!$N251*($G251*('Base Data'!$I251+'Base Data'!$J251)/30)+($H251*'Base Data'!P251)</f>
        <v>0</v>
      </c>
      <c r="Q251" s="31">
        <f>'LCR Weights'!$N251*($G251*('Base Data'!$I251+'Base Data'!$J251)/30)+($H251*'Base Data'!Q251)</f>
        <v>0</v>
      </c>
      <c r="R251" s="31">
        <f>'LCR Weights'!$N251*($G251*('Base Data'!$I251+'Base Data'!$J251)/30)+($H251*'Base Data'!R251)</f>
        <v>0</v>
      </c>
      <c r="S251" s="31">
        <f>'LCR Weights'!$N251*($G251*('Base Data'!$I251+'Base Data'!$J251)/30)+($H251*'Base Data'!S251)</f>
        <v>0</v>
      </c>
      <c r="T251" s="31">
        <f>'LCR Weights'!$N251*($G251*('Base Data'!$I251+'Base Data'!$J251)/30)+($H251*'Base Data'!T251)</f>
        <v>0</v>
      </c>
      <c r="U251" s="31">
        <f>'LCR Weights'!$N251*($G251*('Base Data'!$I251+'Base Data'!$J251)/30)+($H251*'Base Data'!U251)</f>
        <v>0</v>
      </c>
      <c r="V251" s="31">
        <f>'LCR Weights'!$N251*($G251*('Base Data'!$I251+'Base Data'!$J251)/30)+($H251*'Base Data'!V251)</f>
        <v>0</v>
      </c>
      <c r="W251" s="31">
        <f>'LCR Weights'!$N251*($G251*('Base Data'!$I251+'Base Data'!$J251)/30)+($H251*'Base Data'!W251)</f>
        <v>0</v>
      </c>
      <c r="X251" s="31">
        <f>'LCR Weights'!$N251*($G251*('Base Data'!$I251+'Base Data'!$J251)/30)+($H251*'Base Data'!X251)</f>
        <v>0</v>
      </c>
      <c r="Y251" s="31">
        <f>'LCR Weights'!$N251*($G251*('Base Data'!$I251+'Base Data'!$J251)/30)+($H251*'Base Data'!Y251)</f>
        <v>0</v>
      </c>
      <c r="Z251" s="31">
        <f>'LCR Weights'!$N251*($G251*('Base Data'!$I251+'Base Data'!$J251)/30)+($H251*'Base Data'!Z251)</f>
        <v>0</v>
      </c>
      <c r="AA251" s="31">
        <f>'LCR Weights'!$N251*($G251*('Base Data'!$I251+'Base Data'!$J251)/30)+($H251*'Base Data'!AA251)</f>
        <v>0</v>
      </c>
      <c r="AB251" s="31">
        <f>'LCR Weights'!$N251*($G251*('Base Data'!$I251+'Base Data'!$J251)/30)+($H251*'Base Data'!AB251)</f>
        <v>0</v>
      </c>
      <c r="AC251" s="31">
        <f>'LCR Weights'!$N251*($G251*('Base Data'!$I251+'Base Data'!$J251)/30)+($H251*'Base Data'!AC251)</f>
        <v>0</v>
      </c>
      <c r="AD251" s="31">
        <f>'LCR Weights'!$N251*($G251*('Base Data'!$I251+'Base Data'!$J251)/30)+($H251*'Base Data'!AD251)</f>
        <v>0</v>
      </c>
      <c r="AE251" s="31">
        <f>'LCR Weights'!$N251*($G251*('Base Data'!$I251+'Base Data'!$J251)/30)+($H251*'Base Data'!AE251)</f>
        <v>0</v>
      </c>
      <c r="AF251" s="31">
        <f>'LCR Weights'!$N251*($G251*('Base Data'!$I251+'Base Data'!$J251)/30)+($H251*'Base Data'!AF251)</f>
        <v>0</v>
      </c>
      <c r="AG251" s="31">
        <f>'LCR Weights'!$N251*($G251*('Base Data'!$I251+'Base Data'!$J251)/30)+($H251*'Base Data'!AG251)</f>
        <v>0</v>
      </c>
      <c r="AH251" s="31">
        <f>'LCR Weights'!$N251*($G251*('Base Data'!$I251+'Base Data'!$J251)/30)+($H251*'Base Data'!AH251)</f>
        <v>0</v>
      </c>
      <c r="AI251" s="31">
        <f>'LCR Weights'!$N251*($G251*('Base Data'!$I251+'Base Data'!$J251)/30)+($H251*'Base Data'!AI251)</f>
        <v>0</v>
      </c>
      <c r="AJ251" s="31">
        <f>'LCR Weights'!$N251*($G251*('Base Data'!$I251+'Base Data'!$J251)/30)+($H251*'Base Data'!AJ251)</f>
        <v>0</v>
      </c>
      <c r="AK251" s="31">
        <f>'LCR Weights'!$N251*($G251*('Base Data'!$I251+'Base Data'!$J251)/30)+($H251*'Base Data'!AK251)</f>
        <v>0</v>
      </c>
      <c r="AL251" s="31">
        <f>'LCR Weights'!$N251*($G251*('Base Data'!$I251+'Base Data'!$J251)/30)+($H251*'Base Data'!AL251)</f>
        <v>0</v>
      </c>
      <c r="AM251" s="31">
        <f>'LCR Weights'!$N251*($G251*('Base Data'!$I251+'Base Data'!$J251)/30)+($H251*'Base Data'!AM251)</f>
        <v>0</v>
      </c>
      <c r="AN251" s="31">
        <f>'LCR Weights'!$N251*($G251*('Base Data'!$I251+'Base Data'!$J251)/30)+($H251*'Base Data'!AN251)</f>
        <v>0</v>
      </c>
      <c r="AO251" s="758">
        <f>$H251*'Base Data'!AO251</f>
        <v>0</v>
      </c>
      <c r="AP251" s="758">
        <f>$H251*'Base Data'!AP251</f>
        <v>0</v>
      </c>
      <c r="AQ251" s="758">
        <f>$H251*'Base Data'!AQ251</f>
        <v>0</v>
      </c>
      <c r="AR251" s="758">
        <f>$H251*'Base Data'!AR251</f>
        <v>0</v>
      </c>
      <c r="AS251" s="758">
        <f>$H251*'Base Data'!AS251</f>
        <v>0</v>
      </c>
      <c r="AT251" s="758">
        <f>$H251*'Base Data'!AT251</f>
        <v>0</v>
      </c>
      <c r="AU251" s="758">
        <f>$H251*'Base Data'!AU251</f>
        <v>0</v>
      </c>
      <c r="AV251" s="758">
        <f>$H251*'Base Data'!AV251</f>
        <v>0</v>
      </c>
      <c r="AW251" s="758">
        <f>$H251*'Base Data'!AW251</f>
        <v>0</v>
      </c>
      <c r="AX251" s="758">
        <f>$H251*'Base Data'!AX251</f>
        <v>0</v>
      </c>
      <c r="AY251" s="758">
        <f>$H251*'Base Data'!AY251</f>
        <v>0</v>
      </c>
      <c r="AZ251" s="758">
        <f>$H251*'Base Data'!AZ251</f>
        <v>0</v>
      </c>
      <c r="BA251" s="758">
        <f>$H251*'Base Data'!BA251</f>
        <v>0</v>
      </c>
      <c r="BB251" s="758">
        <f>$H251*'Base Data'!BB251</f>
        <v>0</v>
      </c>
      <c r="BC251" s="758">
        <f>$H251*'Base Data'!BC251</f>
        <v>0</v>
      </c>
      <c r="BD251" s="758">
        <f>$H251*'Base Data'!BD251</f>
        <v>0</v>
      </c>
      <c r="BE251" s="758">
        <f>$H251*'Base Data'!BE251</f>
        <v>0</v>
      </c>
      <c r="BF251" s="758">
        <f>$H251*'Base Data'!BF251</f>
        <v>0</v>
      </c>
      <c r="BG251" s="758">
        <f>$H251*'Base Data'!BG251</f>
        <v>0</v>
      </c>
      <c r="BH251" s="758">
        <f>$H251*'Base Data'!BH251</f>
        <v>0</v>
      </c>
      <c r="BI251" s="758">
        <f>$H251*'Base Data'!BI251</f>
        <v>0</v>
      </c>
      <c r="BJ251" s="758">
        <f>$H251*'Base Data'!BJ251</f>
        <v>0</v>
      </c>
      <c r="BK251" s="758">
        <f>$H251*'Base Data'!BK251</f>
        <v>0</v>
      </c>
      <c r="BL251" s="758">
        <f>$H251*'Base Data'!BL251</f>
        <v>0</v>
      </c>
      <c r="BM251" s="758">
        <f>$H251*'Base Data'!BM251</f>
        <v>0</v>
      </c>
      <c r="BN251" s="758">
        <f>$H251*'Base Data'!BN251</f>
        <v>0</v>
      </c>
      <c r="BO251" s="758">
        <f>$H251*'Base Data'!BO251</f>
        <v>0</v>
      </c>
      <c r="BP251" s="758">
        <f>$H251*'Base Data'!BP251</f>
        <v>0</v>
      </c>
      <c r="BQ251" s="758">
        <f>$H251*'Base Data'!BQ251</f>
        <v>0</v>
      </c>
      <c r="BR251" s="758">
        <f>$H251*'Base Data'!BR251</f>
        <v>0</v>
      </c>
      <c r="BS251" s="758">
        <f>$H251*'Base Data'!BS251</f>
        <v>0</v>
      </c>
      <c r="BT251" s="758">
        <f>$H251*'Base Data'!BT251</f>
        <v>0</v>
      </c>
      <c r="BU251" s="758">
        <f>$H251*'Base Data'!BU251</f>
        <v>0</v>
      </c>
      <c r="BV251" s="758">
        <f>$H251*'Base Data'!BV251</f>
        <v>0</v>
      </c>
      <c r="BW251" s="758">
        <f>$H251*'Base Data'!BW251</f>
        <v>0</v>
      </c>
      <c r="BX251" s="758">
        <f>$H251*'Base Data'!BX251</f>
        <v>0</v>
      </c>
      <c r="BY251" s="758">
        <f>$H251*'Base Data'!BY251</f>
        <v>0</v>
      </c>
      <c r="BZ251" s="758">
        <f>$H251*'Base Data'!BZ251</f>
        <v>0</v>
      </c>
      <c r="CA251" s="758">
        <f>$H251*'Base Data'!CA251</f>
        <v>0</v>
      </c>
      <c r="CB251" s="758">
        <f>$H251*'Base Data'!CB251</f>
        <v>0</v>
      </c>
      <c r="CC251" s="758">
        <f>$H251*'Base Data'!CC251</f>
        <v>0</v>
      </c>
      <c r="CD251" s="758">
        <f>$H251*'Base Data'!CD251</f>
        <v>0</v>
      </c>
      <c r="CE251" s="758">
        <f>$H251*'Base Data'!CE251</f>
        <v>0</v>
      </c>
      <c r="CF251" s="758">
        <f>$H251*'Base Data'!CF251</f>
        <v>0</v>
      </c>
      <c r="CG251" s="758">
        <f>$H251*'Base Data'!CG251</f>
        <v>0</v>
      </c>
      <c r="CH251" s="758">
        <f>$H251*'Base Data'!CH251</f>
        <v>0</v>
      </c>
      <c r="CI251" s="758">
        <f>$H251*'Base Data'!CI251</f>
        <v>0</v>
      </c>
      <c r="CJ251" s="758">
        <f>$H251*'Base Data'!CJ251</f>
        <v>0</v>
      </c>
      <c r="CK251" s="758">
        <f>$H251*'Base Data'!CK251</f>
        <v>0</v>
      </c>
      <c r="CL251" s="758">
        <f>$H251*'Base Data'!CL251</f>
        <v>0</v>
      </c>
      <c r="CM251" s="758">
        <f>$H251*'Base Data'!CM251</f>
        <v>0</v>
      </c>
      <c r="CN251" s="758">
        <f>$H251*'Base Data'!CN251</f>
        <v>0</v>
      </c>
      <c r="CO251" s="758">
        <f>$H251*'Base Data'!CO251</f>
        <v>0</v>
      </c>
      <c r="CP251" s="758">
        <f>$H251*'Base Data'!CP251</f>
        <v>0</v>
      </c>
      <c r="CQ251" s="758">
        <f>$H251*'Base Data'!CQ251</f>
        <v>0</v>
      </c>
      <c r="CR251" s="758">
        <f>$H251*'Base Data'!CR251</f>
        <v>0</v>
      </c>
      <c r="CS251" s="758">
        <f>$H251*'Base Data'!CS251</f>
        <v>0</v>
      </c>
      <c r="CT251" s="758">
        <f>$H251*'Base Data'!CT251</f>
        <v>0</v>
      </c>
      <c r="CU251" s="758">
        <f>$H251*'Base Data'!CU251</f>
        <v>0</v>
      </c>
      <c r="CV251" s="758">
        <f>$H251*'Base Data'!CV251</f>
        <v>0</v>
      </c>
      <c r="CW251" s="758">
        <f>$H251*'Base Data'!CW251</f>
        <v>0</v>
      </c>
      <c r="CX251" s="758">
        <f>$H251*'Base Data'!CX251</f>
        <v>0</v>
      </c>
      <c r="CY251" s="758">
        <f>$H251*'Base Data'!CY251</f>
        <v>0</v>
      </c>
      <c r="CZ251" s="758">
        <f>$H251*'Base Data'!CZ251</f>
        <v>0</v>
      </c>
      <c r="DA251" s="758">
        <f>$H251*'Base Data'!DA251</f>
        <v>0</v>
      </c>
      <c r="DB251" s="758">
        <f>$H251*'Base Data'!DB251</f>
        <v>0</v>
      </c>
      <c r="DC251" s="758">
        <f>$H251*'Base Data'!DC251</f>
        <v>0</v>
      </c>
      <c r="DD251" s="758">
        <f>$H251*'Base Data'!DD251</f>
        <v>0</v>
      </c>
      <c r="DE251" s="758">
        <f>$H251*'Base Data'!DE251</f>
        <v>0</v>
      </c>
      <c r="DF251" s="758">
        <f>$H251*'Base Data'!DF251</f>
        <v>0</v>
      </c>
      <c r="DG251" s="758">
        <f>$H251*'Base Data'!DG251</f>
        <v>0</v>
      </c>
      <c r="DH251" s="758">
        <f>$H251*'Base Data'!DH251</f>
        <v>0</v>
      </c>
      <c r="DI251" s="758">
        <f>$H251*'Base Data'!DI251</f>
        <v>0</v>
      </c>
      <c r="DJ251" s="758">
        <f>$H251*'Base Data'!DJ251</f>
        <v>0</v>
      </c>
      <c r="DK251" s="758">
        <f>$H251*'Base Data'!DK251</f>
        <v>0</v>
      </c>
      <c r="DL251" s="519">
        <f>$H251*'Base Data'!DL251</f>
        <v>0</v>
      </c>
    </row>
    <row r="252" spans="1:116" s="206" customFormat="1" ht="19.899999999999999" customHeight="1">
      <c r="A252" s="207">
        <f>'LCR Weights'!N252</f>
        <v>0</v>
      </c>
      <c r="B252" s="207"/>
      <c r="C252" s="73"/>
      <c r="D252" s="795" t="s">
        <v>339</v>
      </c>
      <c r="E252" s="134" t="s">
        <v>340</v>
      </c>
      <c r="F252" s="289" t="s">
        <v>341</v>
      </c>
      <c r="G252" s="1179">
        <f>'LCR Weights'!M252</f>
        <v>0</v>
      </c>
      <c r="H252" s="1179">
        <f>IF(Metrics!$I$7="Reported weights",'LCR Weights'!H252,'LCR Weights'!K252)</f>
        <v>0</v>
      </c>
      <c r="I252" s="129"/>
      <c r="J252" s="758">
        <f>IF('LCR Weights'!$N252=0,1,0)*('Base Data'!J252+'Base Data'!I252)*G252</f>
        <v>0</v>
      </c>
      <c r="K252" s="31">
        <f>'LCR Weights'!$N252*($G252*('Base Data'!$I252+'Base Data'!$J252)/30)+($H252*'Base Data'!K252)</f>
        <v>0</v>
      </c>
      <c r="L252" s="31">
        <f>'LCR Weights'!$N252*($G252*('Base Data'!$I252+'Base Data'!$J252)/30)+($H252*'Base Data'!L252)</f>
        <v>0</v>
      </c>
      <c r="M252" s="31">
        <f>'LCR Weights'!$N252*($G252*('Base Data'!$I252+'Base Data'!$J252)/30)+($H252*'Base Data'!M252)</f>
        <v>0</v>
      </c>
      <c r="N252" s="31">
        <f>'LCR Weights'!$N252*($G252*('Base Data'!$I252+'Base Data'!$J252)/30)+($H252*'Base Data'!N252)</f>
        <v>0</v>
      </c>
      <c r="O252" s="31">
        <f>'LCR Weights'!$N252*($G252*('Base Data'!$I252+'Base Data'!$J252)/30)+($H252*'Base Data'!O252)</f>
        <v>0</v>
      </c>
      <c r="P252" s="31">
        <f>'LCR Weights'!$N252*($G252*('Base Data'!$I252+'Base Data'!$J252)/30)+($H252*'Base Data'!P252)</f>
        <v>0</v>
      </c>
      <c r="Q252" s="31">
        <f>'LCR Weights'!$N252*($G252*('Base Data'!$I252+'Base Data'!$J252)/30)+($H252*'Base Data'!Q252)</f>
        <v>0</v>
      </c>
      <c r="R252" s="31">
        <f>'LCR Weights'!$N252*($G252*('Base Data'!$I252+'Base Data'!$J252)/30)+($H252*'Base Data'!R252)</f>
        <v>0</v>
      </c>
      <c r="S252" s="31">
        <f>'LCR Weights'!$N252*($G252*('Base Data'!$I252+'Base Data'!$J252)/30)+($H252*'Base Data'!S252)</f>
        <v>0</v>
      </c>
      <c r="T252" s="31">
        <f>'LCR Weights'!$N252*($G252*('Base Data'!$I252+'Base Data'!$J252)/30)+($H252*'Base Data'!T252)</f>
        <v>0</v>
      </c>
      <c r="U252" s="31">
        <f>'LCR Weights'!$N252*($G252*('Base Data'!$I252+'Base Data'!$J252)/30)+($H252*'Base Data'!U252)</f>
        <v>0</v>
      </c>
      <c r="V252" s="31">
        <f>'LCR Weights'!$N252*($G252*('Base Data'!$I252+'Base Data'!$J252)/30)+($H252*'Base Data'!V252)</f>
        <v>0</v>
      </c>
      <c r="W252" s="31">
        <f>'LCR Weights'!$N252*($G252*('Base Data'!$I252+'Base Data'!$J252)/30)+($H252*'Base Data'!W252)</f>
        <v>0</v>
      </c>
      <c r="X252" s="31">
        <f>'LCR Weights'!$N252*($G252*('Base Data'!$I252+'Base Data'!$J252)/30)+($H252*'Base Data'!X252)</f>
        <v>0</v>
      </c>
      <c r="Y252" s="31">
        <f>'LCR Weights'!$N252*($G252*('Base Data'!$I252+'Base Data'!$J252)/30)+($H252*'Base Data'!Y252)</f>
        <v>0</v>
      </c>
      <c r="Z252" s="31">
        <f>'LCR Weights'!$N252*($G252*('Base Data'!$I252+'Base Data'!$J252)/30)+($H252*'Base Data'!Z252)</f>
        <v>0</v>
      </c>
      <c r="AA252" s="31">
        <f>'LCR Weights'!$N252*($G252*('Base Data'!$I252+'Base Data'!$J252)/30)+($H252*'Base Data'!AA252)</f>
        <v>0</v>
      </c>
      <c r="AB252" s="31">
        <f>'LCR Weights'!$N252*($G252*('Base Data'!$I252+'Base Data'!$J252)/30)+($H252*'Base Data'!AB252)</f>
        <v>0</v>
      </c>
      <c r="AC252" s="31">
        <f>'LCR Weights'!$N252*($G252*('Base Data'!$I252+'Base Data'!$J252)/30)+($H252*'Base Data'!AC252)</f>
        <v>0</v>
      </c>
      <c r="AD252" s="31">
        <f>'LCR Weights'!$N252*($G252*('Base Data'!$I252+'Base Data'!$J252)/30)+($H252*'Base Data'!AD252)</f>
        <v>0</v>
      </c>
      <c r="AE252" s="31">
        <f>'LCR Weights'!$N252*($G252*('Base Data'!$I252+'Base Data'!$J252)/30)+($H252*'Base Data'!AE252)</f>
        <v>0</v>
      </c>
      <c r="AF252" s="31">
        <f>'LCR Weights'!$N252*($G252*('Base Data'!$I252+'Base Data'!$J252)/30)+($H252*'Base Data'!AF252)</f>
        <v>0</v>
      </c>
      <c r="AG252" s="31">
        <f>'LCR Weights'!$N252*($G252*('Base Data'!$I252+'Base Data'!$J252)/30)+($H252*'Base Data'!AG252)</f>
        <v>0</v>
      </c>
      <c r="AH252" s="31">
        <f>'LCR Weights'!$N252*($G252*('Base Data'!$I252+'Base Data'!$J252)/30)+($H252*'Base Data'!AH252)</f>
        <v>0</v>
      </c>
      <c r="AI252" s="31">
        <f>'LCR Weights'!$N252*($G252*('Base Data'!$I252+'Base Data'!$J252)/30)+($H252*'Base Data'!AI252)</f>
        <v>0</v>
      </c>
      <c r="AJ252" s="31">
        <f>'LCR Weights'!$N252*($G252*('Base Data'!$I252+'Base Data'!$J252)/30)+($H252*'Base Data'!AJ252)</f>
        <v>0</v>
      </c>
      <c r="AK252" s="31">
        <f>'LCR Weights'!$N252*($G252*('Base Data'!$I252+'Base Data'!$J252)/30)+($H252*'Base Data'!AK252)</f>
        <v>0</v>
      </c>
      <c r="AL252" s="31">
        <f>'LCR Weights'!$N252*($G252*('Base Data'!$I252+'Base Data'!$J252)/30)+($H252*'Base Data'!AL252)</f>
        <v>0</v>
      </c>
      <c r="AM252" s="31">
        <f>'LCR Weights'!$N252*($G252*('Base Data'!$I252+'Base Data'!$J252)/30)+($H252*'Base Data'!AM252)</f>
        <v>0</v>
      </c>
      <c r="AN252" s="31">
        <f>'LCR Weights'!$N252*($G252*('Base Data'!$I252+'Base Data'!$J252)/30)+($H252*'Base Data'!AN252)</f>
        <v>0</v>
      </c>
      <c r="AO252" s="758">
        <f>$H252*'Base Data'!AO252</f>
        <v>0</v>
      </c>
      <c r="AP252" s="758">
        <f>$H252*'Base Data'!AP252</f>
        <v>0</v>
      </c>
      <c r="AQ252" s="758">
        <f>$H252*'Base Data'!AQ252</f>
        <v>0</v>
      </c>
      <c r="AR252" s="758">
        <f>$H252*'Base Data'!AR252</f>
        <v>0</v>
      </c>
      <c r="AS252" s="758">
        <f>$H252*'Base Data'!AS252</f>
        <v>0</v>
      </c>
      <c r="AT252" s="758">
        <f>$H252*'Base Data'!AT252</f>
        <v>0</v>
      </c>
      <c r="AU252" s="758">
        <f>$H252*'Base Data'!AU252</f>
        <v>0</v>
      </c>
      <c r="AV252" s="758">
        <f>$H252*'Base Data'!AV252</f>
        <v>0</v>
      </c>
      <c r="AW252" s="758">
        <f>$H252*'Base Data'!AW252</f>
        <v>0</v>
      </c>
      <c r="AX252" s="758">
        <f>$H252*'Base Data'!AX252</f>
        <v>0</v>
      </c>
      <c r="AY252" s="758">
        <f>$H252*'Base Data'!AY252</f>
        <v>0</v>
      </c>
      <c r="AZ252" s="758">
        <f>$H252*'Base Data'!AZ252</f>
        <v>0</v>
      </c>
      <c r="BA252" s="758">
        <f>$H252*'Base Data'!BA252</f>
        <v>0</v>
      </c>
      <c r="BB252" s="758">
        <f>$H252*'Base Data'!BB252</f>
        <v>0</v>
      </c>
      <c r="BC252" s="758">
        <f>$H252*'Base Data'!BC252</f>
        <v>0</v>
      </c>
      <c r="BD252" s="758">
        <f>$H252*'Base Data'!BD252</f>
        <v>0</v>
      </c>
      <c r="BE252" s="758">
        <f>$H252*'Base Data'!BE252</f>
        <v>0</v>
      </c>
      <c r="BF252" s="758">
        <f>$H252*'Base Data'!BF252</f>
        <v>0</v>
      </c>
      <c r="BG252" s="758">
        <f>$H252*'Base Data'!BG252</f>
        <v>0</v>
      </c>
      <c r="BH252" s="758">
        <f>$H252*'Base Data'!BH252</f>
        <v>0</v>
      </c>
      <c r="BI252" s="758">
        <f>$H252*'Base Data'!BI252</f>
        <v>0</v>
      </c>
      <c r="BJ252" s="758">
        <f>$H252*'Base Data'!BJ252</f>
        <v>0</v>
      </c>
      <c r="BK252" s="758">
        <f>$H252*'Base Data'!BK252</f>
        <v>0</v>
      </c>
      <c r="BL252" s="758">
        <f>$H252*'Base Data'!BL252</f>
        <v>0</v>
      </c>
      <c r="BM252" s="758">
        <f>$H252*'Base Data'!BM252</f>
        <v>0</v>
      </c>
      <c r="BN252" s="758">
        <f>$H252*'Base Data'!BN252</f>
        <v>0</v>
      </c>
      <c r="BO252" s="758">
        <f>$H252*'Base Data'!BO252</f>
        <v>0</v>
      </c>
      <c r="BP252" s="758">
        <f>$H252*'Base Data'!BP252</f>
        <v>0</v>
      </c>
      <c r="BQ252" s="758">
        <f>$H252*'Base Data'!BQ252</f>
        <v>0</v>
      </c>
      <c r="BR252" s="758">
        <f>$H252*'Base Data'!BR252</f>
        <v>0</v>
      </c>
      <c r="BS252" s="758">
        <f>$H252*'Base Data'!BS252</f>
        <v>0</v>
      </c>
      <c r="BT252" s="758">
        <f>$H252*'Base Data'!BT252</f>
        <v>0</v>
      </c>
      <c r="BU252" s="758">
        <f>$H252*'Base Data'!BU252</f>
        <v>0</v>
      </c>
      <c r="BV252" s="758">
        <f>$H252*'Base Data'!BV252</f>
        <v>0</v>
      </c>
      <c r="BW252" s="758">
        <f>$H252*'Base Data'!BW252</f>
        <v>0</v>
      </c>
      <c r="BX252" s="758">
        <f>$H252*'Base Data'!BX252</f>
        <v>0</v>
      </c>
      <c r="BY252" s="758">
        <f>$H252*'Base Data'!BY252</f>
        <v>0</v>
      </c>
      <c r="BZ252" s="758">
        <f>$H252*'Base Data'!BZ252</f>
        <v>0</v>
      </c>
      <c r="CA252" s="758">
        <f>$H252*'Base Data'!CA252</f>
        <v>0</v>
      </c>
      <c r="CB252" s="758">
        <f>$H252*'Base Data'!CB252</f>
        <v>0</v>
      </c>
      <c r="CC252" s="758">
        <f>$H252*'Base Data'!CC252</f>
        <v>0</v>
      </c>
      <c r="CD252" s="758">
        <f>$H252*'Base Data'!CD252</f>
        <v>0</v>
      </c>
      <c r="CE252" s="758">
        <f>$H252*'Base Data'!CE252</f>
        <v>0</v>
      </c>
      <c r="CF252" s="758">
        <f>$H252*'Base Data'!CF252</f>
        <v>0</v>
      </c>
      <c r="CG252" s="758">
        <f>$H252*'Base Data'!CG252</f>
        <v>0</v>
      </c>
      <c r="CH252" s="758">
        <f>$H252*'Base Data'!CH252</f>
        <v>0</v>
      </c>
      <c r="CI252" s="758">
        <f>$H252*'Base Data'!CI252</f>
        <v>0</v>
      </c>
      <c r="CJ252" s="758">
        <f>$H252*'Base Data'!CJ252</f>
        <v>0</v>
      </c>
      <c r="CK252" s="758">
        <f>$H252*'Base Data'!CK252</f>
        <v>0</v>
      </c>
      <c r="CL252" s="758">
        <f>$H252*'Base Data'!CL252</f>
        <v>0</v>
      </c>
      <c r="CM252" s="758">
        <f>$H252*'Base Data'!CM252</f>
        <v>0</v>
      </c>
      <c r="CN252" s="758">
        <f>$H252*'Base Data'!CN252</f>
        <v>0</v>
      </c>
      <c r="CO252" s="758">
        <f>$H252*'Base Data'!CO252</f>
        <v>0</v>
      </c>
      <c r="CP252" s="758">
        <f>$H252*'Base Data'!CP252</f>
        <v>0</v>
      </c>
      <c r="CQ252" s="758">
        <f>$H252*'Base Data'!CQ252</f>
        <v>0</v>
      </c>
      <c r="CR252" s="758">
        <f>$H252*'Base Data'!CR252</f>
        <v>0</v>
      </c>
      <c r="CS252" s="758">
        <f>$H252*'Base Data'!CS252</f>
        <v>0</v>
      </c>
      <c r="CT252" s="758">
        <f>$H252*'Base Data'!CT252</f>
        <v>0</v>
      </c>
      <c r="CU252" s="758">
        <f>$H252*'Base Data'!CU252</f>
        <v>0</v>
      </c>
      <c r="CV252" s="758">
        <f>$H252*'Base Data'!CV252</f>
        <v>0</v>
      </c>
      <c r="CW252" s="758">
        <f>$H252*'Base Data'!CW252</f>
        <v>0</v>
      </c>
      <c r="CX252" s="758">
        <f>$H252*'Base Data'!CX252</f>
        <v>0</v>
      </c>
      <c r="CY252" s="758">
        <f>$H252*'Base Data'!CY252</f>
        <v>0</v>
      </c>
      <c r="CZ252" s="758">
        <f>$H252*'Base Data'!CZ252</f>
        <v>0</v>
      </c>
      <c r="DA252" s="758">
        <f>$H252*'Base Data'!DA252</f>
        <v>0</v>
      </c>
      <c r="DB252" s="758">
        <f>$H252*'Base Data'!DB252</f>
        <v>0</v>
      </c>
      <c r="DC252" s="758">
        <f>$H252*'Base Data'!DC252</f>
        <v>0</v>
      </c>
      <c r="DD252" s="758">
        <f>$H252*'Base Data'!DD252</f>
        <v>0</v>
      </c>
      <c r="DE252" s="758">
        <f>$H252*'Base Data'!DE252</f>
        <v>0</v>
      </c>
      <c r="DF252" s="758">
        <f>$H252*'Base Data'!DF252</f>
        <v>0</v>
      </c>
      <c r="DG252" s="758">
        <f>$H252*'Base Data'!DG252</f>
        <v>0</v>
      </c>
      <c r="DH252" s="758">
        <f>$H252*'Base Data'!DH252</f>
        <v>0</v>
      </c>
      <c r="DI252" s="758">
        <f>$H252*'Base Data'!DI252</f>
        <v>0</v>
      </c>
      <c r="DJ252" s="758">
        <f>$H252*'Base Data'!DJ252</f>
        <v>0</v>
      </c>
      <c r="DK252" s="758">
        <f>$H252*'Base Data'!DK252</f>
        <v>0</v>
      </c>
      <c r="DL252" s="519">
        <f>$H252*'Base Data'!DL252</f>
        <v>0</v>
      </c>
    </row>
    <row r="253" spans="1:116" s="206" customFormat="1" ht="19.899999999999999" customHeight="1">
      <c r="A253" s="207">
        <f>'LCR Weights'!N253</f>
        <v>0</v>
      </c>
      <c r="B253" s="207"/>
      <c r="C253" s="73"/>
      <c r="D253" s="795" t="s">
        <v>342</v>
      </c>
      <c r="E253" s="134" t="s">
        <v>343</v>
      </c>
      <c r="F253" s="289" t="s">
        <v>344</v>
      </c>
      <c r="G253" s="1179">
        <f>'LCR Weights'!M253</f>
        <v>0</v>
      </c>
      <c r="H253" s="1179">
        <f>IF(Metrics!$I$7="Reported weights",'LCR Weights'!H253,'LCR Weights'!K253)</f>
        <v>0</v>
      </c>
      <c r="I253" s="129"/>
      <c r="J253" s="758">
        <f>IF('LCR Weights'!$N253=0,1,0)*('Base Data'!J253+'Base Data'!I253)*G253</f>
        <v>0</v>
      </c>
      <c r="K253" s="31">
        <f>'LCR Weights'!$N253*($G253*('Base Data'!$I253+'Base Data'!$J253)/30)+($H253*'Base Data'!K253)</f>
        <v>0</v>
      </c>
      <c r="L253" s="31">
        <f>'LCR Weights'!$N253*($G253*('Base Data'!$I253+'Base Data'!$J253)/30)+($H253*'Base Data'!L253)</f>
        <v>0</v>
      </c>
      <c r="M253" s="31">
        <f>'LCR Weights'!$N253*($G253*('Base Data'!$I253+'Base Data'!$J253)/30)+($H253*'Base Data'!M253)</f>
        <v>0</v>
      </c>
      <c r="N253" s="31">
        <f>'LCR Weights'!$N253*($G253*('Base Data'!$I253+'Base Data'!$J253)/30)+($H253*'Base Data'!N253)</f>
        <v>0</v>
      </c>
      <c r="O253" s="31">
        <f>'LCR Weights'!$N253*($G253*('Base Data'!$I253+'Base Data'!$J253)/30)+($H253*'Base Data'!O253)</f>
        <v>0</v>
      </c>
      <c r="P253" s="31">
        <f>'LCR Weights'!$N253*($G253*('Base Data'!$I253+'Base Data'!$J253)/30)+($H253*'Base Data'!P253)</f>
        <v>0</v>
      </c>
      <c r="Q253" s="31">
        <f>'LCR Weights'!$N253*($G253*('Base Data'!$I253+'Base Data'!$J253)/30)+($H253*'Base Data'!Q253)</f>
        <v>0</v>
      </c>
      <c r="R253" s="31">
        <f>'LCR Weights'!$N253*($G253*('Base Data'!$I253+'Base Data'!$J253)/30)+($H253*'Base Data'!R253)</f>
        <v>0</v>
      </c>
      <c r="S253" s="31">
        <f>'LCR Weights'!$N253*($G253*('Base Data'!$I253+'Base Data'!$J253)/30)+($H253*'Base Data'!S253)</f>
        <v>0</v>
      </c>
      <c r="T253" s="31">
        <f>'LCR Weights'!$N253*($G253*('Base Data'!$I253+'Base Data'!$J253)/30)+($H253*'Base Data'!T253)</f>
        <v>0</v>
      </c>
      <c r="U253" s="31">
        <f>'LCR Weights'!$N253*($G253*('Base Data'!$I253+'Base Data'!$J253)/30)+($H253*'Base Data'!U253)</f>
        <v>0</v>
      </c>
      <c r="V253" s="31">
        <f>'LCR Weights'!$N253*($G253*('Base Data'!$I253+'Base Data'!$J253)/30)+($H253*'Base Data'!V253)</f>
        <v>0</v>
      </c>
      <c r="W253" s="31">
        <f>'LCR Weights'!$N253*($G253*('Base Data'!$I253+'Base Data'!$J253)/30)+($H253*'Base Data'!W253)</f>
        <v>0</v>
      </c>
      <c r="X253" s="31">
        <f>'LCR Weights'!$N253*($G253*('Base Data'!$I253+'Base Data'!$J253)/30)+($H253*'Base Data'!X253)</f>
        <v>0</v>
      </c>
      <c r="Y253" s="31">
        <f>'LCR Weights'!$N253*($G253*('Base Data'!$I253+'Base Data'!$J253)/30)+($H253*'Base Data'!Y253)</f>
        <v>0</v>
      </c>
      <c r="Z253" s="31">
        <f>'LCR Weights'!$N253*($G253*('Base Data'!$I253+'Base Data'!$J253)/30)+($H253*'Base Data'!Z253)</f>
        <v>0</v>
      </c>
      <c r="AA253" s="31">
        <f>'LCR Weights'!$N253*($G253*('Base Data'!$I253+'Base Data'!$J253)/30)+($H253*'Base Data'!AA253)</f>
        <v>0</v>
      </c>
      <c r="AB253" s="31">
        <f>'LCR Weights'!$N253*($G253*('Base Data'!$I253+'Base Data'!$J253)/30)+($H253*'Base Data'!AB253)</f>
        <v>0</v>
      </c>
      <c r="AC253" s="31">
        <f>'LCR Weights'!$N253*($G253*('Base Data'!$I253+'Base Data'!$J253)/30)+($H253*'Base Data'!AC253)</f>
        <v>0</v>
      </c>
      <c r="AD253" s="31">
        <f>'LCR Weights'!$N253*($G253*('Base Data'!$I253+'Base Data'!$J253)/30)+($H253*'Base Data'!AD253)</f>
        <v>0</v>
      </c>
      <c r="AE253" s="31">
        <f>'LCR Weights'!$N253*($G253*('Base Data'!$I253+'Base Data'!$J253)/30)+($H253*'Base Data'!AE253)</f>
        <v>0</v>
      </c>
      <c r="AF253" s="31">
        <f>'LCR Weights'!$N253*($G253*('Base Data'!$I253+'Base Data'!$J253)/30)+($H253*'Base Data'!AF253)</f>
        <v>0</v>
      </c>
      <c r="AG253" s="31">
        <f>'LCR Weights'!$N253*($G253*('Base Data'!$I253+'Base Data'!$J253)/30)+($H253*'Base Data'!AG253)</f>
        <v>0</v>
      </c>
      <c r="AH253" s="31">
        <f>'LCR Weights'!$N253*($G253*('Base Data'!$I253+'Base Data'!$J253)/30)+($H253*'Base Data'!AH253)</f>
        <v>0</v>
      </c>
      <c r="AI253" s="31">
        <f>'LCR Weights'!$N253*($G253*('Base Data'!$I253+'Base Data'!$J253)/30)+($H253*'Base Data'!AI253)</f>
        <v>0</v>
      </c>
      <c r="AJ253" s="31">
        <f>'LCR Weights'!$N253*($G253*('Base Data'!$I253+'Base Data'!$J253)/30)+($H253*'Base Data'!AJ253)</f>
        <v>0</v>
      </c>
      <c r="AK253" s="31">
        <f>'LCR Weights'!$N253*($G253*('Base Data'!$I253+'Base Data'!$J253)/30)+($H253*'Base Data'!AK253)</f>
        <v>0</v>
      </c>
      <c r="AL253" s="31">
        <f>'LCR Weights'!$N253*($G253*('Base Data'!$I253+'Base Data'!$J253)/30)+($H253*'Base Data'!AL253)</f>
        <v>0</v>
      </c>
      <c r="AM253" s="31">
        <f>'LCR Weights'!$N253*($G253*('Base Data'!$I253+'Base Data'!$J253)/30)+($H253*'Base Data'!AM253)</f>
        <v>0</v>
      </c>
      <c r="AN253" s="31">
        <f>'LCR Weights'!$N253*($G253*('Base Data'!$I253+'Base Data'!$J253)/30)+($H253*'Base Data'!AN253)</f>
        <v>0</v>
      </c>
      <c r="AO253" s="758">
        <f>$H253*'Base Data'!AO253</f>
        <v>0</v>
      </c>
      <c r="AP253" s="758">
        <f>$H253*'Base Data'!AP253</f>
        <v>0</v>
      </c>
      <c r="AQ253" s="758">
        <f>$H253*'Base Data'!AQ253</f>
        <v>0</v>
      </c>
      <c r="AR253" s="758">
        <f>$H253*'Base Data'!AR253</f>
        <v>0</v>
      </c>
      <c r="AS253" s="758">
        <f>$H253*'Base Data'!AS253</f>
        <v>0</v>
      </c>
      <c r="AT253" s="758">
        <f>$H253*'Base Data'!AT253</f>
        <v>0</v>
      </c>
      <c r="AU253" s="758">
        <f>$H253*'Base Data'!AU253</f>
        <v>0</v>
      </c>
      <c r="AV253" s="758">
        <f>$H253*'Base Data'!AV253</f>
        <v>0</v>
      </c>
      <c r="AW253" s="758">
        <f>$H253*'Base Data'!AW253</f>
        <v>0</v>
      </c>
      <c r="AX253" s="758">
        <f>$H253*'Base Data'!AX253</f>
        <v>0</v>
      </c>
      <c r="AY253" s="758">
        <f>$H253*'Base Data'!AY253</f>
        <v>0</v>
      </c>
      <c r="AZ253" s="758">
        <f>$H253*'Base Data'!AZ253</f>
        <v>0</v>
      </c>
      <c r="BA253" s="758">
        <f>$H253*'Base Data'!BA253</f>
        <v>0</v>
      </c>
      <c r="BB253" s="758">
        <f>$H253*'Base Data'!BB253</f>
        <v>0</v>
      </c>
      <c r="BC253" s="758">
        <f>$H253*'Base Data'!BC253</f>
        <v>0</v>
      </c>
      <c r="BD253" s="758">
        <f>$H253*'Base Data'!BD253</f>
        <v>0</v>
      </c>
      <c r="BE253" s="758">
        <f>$H253*'Base Data'!BE253</f>
        <v>0</v>
      </c>
      <c r="BF253" s="758">
        <f>$H253*'Base Data'!BF253</f>
        <v>0</v>
      </c>
      <c r="BG253" s="758">
        <f>$H253*'Base Data'!BG253</f>
        <v>0</v>
      </c>
      <c r="BH253" s="758">
        <f>$H253*'Base Data'!BH253</f>
        <v>0</v>
      </c>
      <c r="BI253" s="758">
        <f>$H253*'Base Data'!BI253</f>
        <v>0</v>
      </c>
      <c r="BJ253" s="758">
        <f>$H253*'Base Data'!BJ253</f>
        <v>0</v>
      </c>
      <c r="BK253" s="758">
        <f>$H253*'Base Data'!BK253</f>
        <v>0</v>
      </c>
      <c r="BL253" s="758">
        <f>$H253*'Base Data'!BL253</f>
        <v>0</v>
      </c>
      <c r="BM253" s="758">
        <f>$H253*'Base Data'!BM253</f>
        <v>0</v>
      </c>
      <c r="BN253" s="758">
        <f>$H253*'Base Data'!BN253</f>
        <v>0</v>
      </c>
      <c r="BO253" s="758">
        <f>$H253*'Base Data'!BO253</f>
        <v>0</v>
      </c>
      <c r="BP253" s="758">
        <f>$H253*'Base Data'!BP253</f>
        <v>0</v>
      </c>
      <c r="BQ253" s="758">
        <f>$H253*'Base Data'!BQ253</f>
        <v>0</v>
      </c>
      <c r="BR253" s="758">
        <f>$H253*'Base Data'!BR253</f>
        <v>0</v>
      </c>
      <c r="BS253" s="758">
        <f>$H253*'Base Data'!BS253</f>
        <v>0</v>
      </c>
      <c r="BT253" s="758">
        <f>$H253*'Base Data'!BT253</f>
        <v>0</v>
      </c>
      <c r="BU253" s="758">
        <f>$H253*'Base Data'!BU253</f>
        <v>0</v>
      </c>
      <c r="BV253" s="758">
        <f>$H253*'Base Data'!BV253</f>
        <v>0</v>
      </c>
      <c r="BW253" s="758">
        <f>$H253*'Base Data'!BW253</f>
        <v>0</v>
      </c>
      <c r="BX253" s="758">
        <f>$H253*'Base Data'!BX253</f>
        <v>0</v>
      </c>
      <c r="BY253" s="758">
        <f>$H253*'Base Data'!BY253</f>
        <v>0</v>
      </c>
      <c r="BZ253" s="758">
        <f>$H253*'Base Data'!BZ253</f>
        <v>0</v>
      </c>
      <c r="CA253" s="758">
        <f>$H253*'Base Data'!CA253</f>
        <v>0</v>
      </c>
      <c r="CB253" s="758">
        <f>$H253*'Base Data'!CB253</f>
        <v>0</v>
      </c>
      <c r="CC253" s="758">
        <f>$H253*'Base Data'!CC253</f>
        <v>0</v>
      </c>
      <c r="CD253" s="758">
        <f>$H253*'Base Data'!CD253</f>
        <v>0</v>
      </c>
      <c r="CE253" s="758">
        <f>$H253*'Base Data'!CE253</f>
        <v>0</v>
      </c>
      <c r="CF253" s="758">
        <f>$H253*'Base Data'!CF253</f>
        <v>0</v>
      </c>
      <c r="CG253" s="758">
        <f>$H253*'Base Data'!CG253</f>
        <v>0</v>
      </c>
      <c r="CH253" s="758">
        <f>$H253*'Base Data'!CH253</f>
        <v>0</v>
      </c>
      <c r="CI253" s="758">
        <f>$H253*'Base Data'!CI253</f>
        <v>0</v>
      </c>
      <c r="CJ253" s="758">
        <f>$H253*'Base Data'!CJ253</f>
        <v>0</v>
      </c>
      <c r="CK253" s="758">
        <f>$H253*'Base Data'!CK253</f>
        <v>0</v>
      </c>
      <c r="CL253" s="758">
        <f>$H253*'Base Data'!CL253</f>
        <v>0</v>
      </c>
      <c r="CM253" s="758">
        <f>$H253*'Base Data'!CM253</f>
        <v>0</v>
      </c>
      <c r="CN253" s="758">
        <f>$H253*'Base Data'!CN253</f>
        <v>0</v>
      </c>
      <c r="CO253" s="758">
        <f>$H253*'Base Data'!CO253</f>
        <v>0</v>
      </c>
      <c r="CP253" s="758">
        <f>$H253*'Base Data'!CP253</f>
        <v>0</v>
      </c>
      <c r="CQ253" s="758">
        <f>$H253*'Base Data'!CQ253</f>
        <v>0</v>
      </c>
      <c r="CR253" s="758">
        <f>$H253*'Base Data'!CR253</f>
        <v>0</v>
      </c>
      <c r="CS253" s="758">
        <f>$H253*'Base Data'!CS253</f>
        <v>0</v>
      </c>
      <c r="CT253" s="758">
        <f>$H253*'Base Data'!CT253</f>
        <v>0</v>
      </c>
      <c r="CU253" s="758">
        <f>$H253*'Base Data'!CU253</f>
        <v>0</v>
      </c>
      <c r="CV253" s="758">
        <f>$H253*'Base Data'!CV253</f>
        <v>0</v>
      </c>
      <c r="CW253" s="758">
        <f>$H253*'Base Data'!CW253</f>
        <v>0</v>
      </c>
      <c r="CX253" s="758">
        <f>$H253*'Base Data'!CX253</f>
        <v>0</v>
      </c>
      <c r="CY253" s="758">
        <f>$H253*'Base Data'!CY253</f>
        <v>0</v>
      </c>
      <c r="CZ253" s="758">
        <f>$H253*'Base Data'!CZ253</f>
        <v>0</v>
      </c>
      <c r="DA253" s="758">
        <f>$H253*'Base Data'!DA253</f>
        <v>0</v>
      </c>
      <c r="DB253" s="758">
        <f>$H253*'Base Data'!DB253</f>
        <v>0</v>
      </c>
      <c r="DC253" s="758">
        <f>$H253*'Base Data'!DC253</f>
        <v>0</v>
      </c>
      <c r="DD253" s="758">
        <f>$H253*'Base Data'!DD253</f>
        <v>0</v>
      </c>
      <c r="DE253" s="758">
        <f>$H253*'Base Data'!DE253</f>
        <v>0</v>
      </c>
      <c r="DF253" s="758">
        <f>$H253*'Base Data'!DF253</f>
        <v>0</v>
      </c>
      <c r="DG253" s="758">
        <f>$H253*'Base Data'!DG253</f>
        <v>0</v>
      </c>
      <c r="DH253" s="758">
        <f>$H253*'Base Data'!DH253</f>
        <v>0</v>
      </c>
      <c r="DI253" s="758">
        <f>$H253*'Base Data'!DI253</f>
        <v>0</v>
      </c>
      <c r="DJ253" s="758">
        <f>$H253*'Base Data'!DJ253</f>
        <v>0</v>
      </c>
      <c r="DK253" s="758">
        <f>$H253*'Base Data'!DK253</f>
        <v>0</v>
      </c>
      <c r="DL253" s="519">
        <f>$H253*'Base Data'!DL253</f>
        <v>0</v>
      </c>
    </row>
    <row r="254" spans="1:116" s="206" customFormat="1" ht="19.899999999999999" customHeight="1">
      <c r="A254" s="207">
        <f>'LCR Weights'!N254</f>
        <v>0</v>
      </c>
      <c r="B254" s="207"/>
      <c r="C254" s="73"/>
      <c r="D254" s="795" t="s">
        <v>345</v>
      </c>
      <c r="E254" s="137" t="s">
        <v>346</v>
      </c>
      <c r="F254" s="291" t="s">
        <v>347</v>
      </c>
      <c r="G254" s="1179">
        <f>'LCR Weights'!M254</f>
        <v>0</v>
      </c>
      <c r="H254" s="1179">
        <f>IF(Metrics!$I$7="Reported weights",'LCR Weights'!H254,'LCR Weights'!K254)</f>
        <v>0</v>
      </c>
      <c r="I254" s="129"/>
      <c r="J254" s="758">
        <f>IF('LCR Weights'!$N254=0,1,0)*('Base Data'!J254+'Base Data'!I254)*G254</f>
        <v>0</v>
      </c>
      <c r="K254" s="31">
        <f>'LCR Weights'!$N254*($G254*('Base Data'!$I254+'Base Data'!$J254)/30)+($H254*'Base Data'!K254)</f>
        <v>0</v>
      </c>
      <c r="L254" s="31">
        <f>'LCR Weights'!$N254*($G254*('Base Data'!$I254+'Base Data'!$J254)/30)+($H254*'Base Data'!L254)</f>
        <v>0</v>
      </c>
      <c r="M254" s="31">
        <f>'LCR Weights'!$N254*($G254*('Base Data'!$I254+'Base Data'!$J254)/30)+($H254*'Base Data'!M254)</f>
        <v>0</v>
      </c>
      <c r="N254" s="31">
        <f>'LCR Weights'!$N254*($G254*('Base Data'!$I254+'Base Data'!$J254)/30)+($H254*'Base Data'!N254)</f>
        <v>0</v>
      </c>
      <c r="O254" s="31">
        <f>'LCR Weights'!$N254*($G254*('Base Data'!$I254+'Base Data'!$J254)/30)+($H254*'Base Data'!O254)</f>
        <v>0</v>
      </c>
      <c r="P254" s="31">
        <f>'LCR Weights'!$N254*($G254*('Base Data'!$I254+'Base Data'!$J254)/30)+($H254*'Base Data'!P254)</f>
        <v>0</v>
      </c>
      <c r="Q254" s="31">
        <f>'LCR Weights'!$N254*($G254*('Base Data'!$I254+'Base Data'!$J254)/30)+($H254*'Base Data'!Q254)</f>
        <v>0</v>
      </c>
      <c r="R254" s="31">
        <f>'LCR Weights'!$N254*($G254*('Base Data'!$I254+'Base Data'!$J254)/30)+($H254*'Base Data'!R254)</f>
        <v>0</v>
      </c>
      <c r="S254" s="31">
        <f>'LCR Weights'!$N254*($G254*('Base Data'!$I254+'Base Data'!$J254)/30)+($H254*'Base Data'!S254)</f>
        <v>0</v>
      </c>
      <c r="T254" s="31">
        <f>'LCR Weights'!$N254*($G254*('Base Data'!$I254+'Base Data'!$J254)/30)+($H254*'Base Data'!T254)</f>
        <v>0</v>
      </c>
      <c r="U254" s="31">
        <f>'LCR Weights'!$N254*($G254*('Base Data'!$I254+'Base Data'!$J254)/30)+($H254*'Base Data'!U254)</f>
        <v>0</v>
      </c>
      <c r="V254" s="31">
        <f>'LCR Weights'!$N254*($G254*('Base Data'!$I254+'Base Data'!$J254)/30)+($H254*'Base Data'!V254)</f>
        <v>0</v>
      </c>
      <c r="W254" s="31">
        <f>'LCR Weights'!$N254*($G254*('Base Data'!$I254+'Base Data'!$J254)/30)+($H254*'Base Data'!W254)</f>
        <v>0</v>
      </c>
      <c r="X254" s="31">
        <f>'LCR Weights'!$N254*($G254*('Base Data'!$I254+'Base Data'!$J254)/30)+($H254*'Base Data'!X254)</f>
        <v>0</v>
      </c>
      <c r="Y254" s="31">
        <f>'LCR Weights'!$N254*($G254*('Base Data'!$I254+'Base Data'!$J254)/30)+($H254*'Base Data'!Y254)</f>
        <v>0</v>
      </c>
      <c r="Z254" s="31">
        <f>'LCR Weights'!$N254*($G254*('Base Data'!$I254+'Base Data'!$J254)/30)+($H254*'Base Data'!Z254)</f>
        <v>0</v>
      </c>
      <c r="AA254" s="31">
        <f>'LCR Weights'!$N254*($G254*('Base Data'!$I254+'Base Data'!$J254)/30)+($H254*'Base Data'!AA254)</f>
        <v>0</v>
      </c>
      <c r="AB254" s="31">
        <f>'LCR Weights'!$N254*($G254*('Base Data'!$I254+'Base Data'!$J254)/30)+($H254*'Base Data'!AB254)</f>
        <v>0</v>
      </c>
      <c r="AC254" s="31">
        <f>'LCR Weights'!$N254*($G254*('Base Data'!$I254+'Base Data'!$J254)/30)+($H254*'Base Data'!AC254)</f>
        <v>0</v>
      </c>
      <c r="AD254" s="31">
        <f>'LCR Weights'!$N254*($G254*('Base Data'!$I254+'Base Data'!$J254)/30)+($H254*'Base Data'!AD254)</f>
        <v>0</v>
      </c>
      <c r="AE254" s="31">
        <f>'LCR Weights'!$N254*($G254*('Base Data'!$I254+'Base Data'!$J254)/30)+($H254*'Base Data'!AE254)</f>
        <v>0</v>
      </c>
      <c r="AF254" s="31">
        <f>'LCR Weights'!$N254*($G254*('Base Data'!$I254+'Base Data'!$J254)/30)+($H254*'Base Data'!AF254)</f>
        <v>0</v>
      </c>
      <c r="AG254" s="31">
        <f>'LCR Weights'!$N254*($G254*('Base Data'!$I254+'Base Data'!$J254)/30)+($H254*'Base Data'!AG254)</f>
        <v>0</v>
      </c>
      <c r="AH254" s="31">
        <f>'LCR Weights'!$N254*($G254*('Base Data'!$I254+'Base Data'!$J254)/30)+($H254*'Base Data'!AH254)</f>
        <v>0</v>
      </c>
      <c r="AI254" s="31">
        <f>'LCR Weights'!$N254*($G254*('Base Data'!$I254+'Base Data'!$J254)/30)+($H254*'Base Data'!AI254)</f>
        <v>0</v>
      </c>
      <c r="AJ254" s="31">
        <f>'LCR Weights'!$N254*($G254*('Base Data'!$I254+'Base Data'!$J254)/30)+($H254*'Base Data'!AJ254)</f>
        <v>0</v>
      </c>
      <c r="AK254" s="31">
        <f>'LCR Weights'!$N254*($G254*('Base Data'!$I254+'Base Data'!$J254)/30)+($H254*'Base Data'!AK254)</f>
        <v>0</v>
      </c>
      <c r="AL254" s="31">
        <f>'LCR Weights'!$N254*($G254*('Base Data'!$I254+'Base Data'!$J254)/30)+($H254*'Base Data'!AL254)</f>
        <v>0</v>
      </c>
      <c r="AM254" s="31">
        <f>'LCR Weights'!$N254*($G254*('Base Data'!$I254+'Base Data'!$J254)/30)+($H254*'Base Data'!AM254)</f>
        <v>0</v>
      </c>
      <c r="AN254" s="31">
        <f>'LCR Weights'!$N254*($G254*('Base Data'!$I254+'Base Data'!$J254)/30)+($H254*'Base Data'!AN254)</f>
        <v>0</v>
      </c>
      <c r="AO254" s="758">
        <f>$H254*'Base Data'!AO254</f>
        <v>0</v>
      </c>
      <c r="AP254" s="758">
        <f>$H254*'Base Data'!AP254</f>
        <v>0</v>
      </c>
      <c r="AQ254" s="758">
        <f>$H254*'Base Data'!AQ254</f>
        <v>0</v>
      </c>
      <c r="AR254" s="758">
        <f>$H254*'Base Data'!AR254</f>
        <v>0</v>
      </c>
      <c r="AS254" s="758">
        <f>$H254*'Base Data'!AS254</f>
        <v>0</v>
      </c>
      <c r="AT254" s="758">
        <f>$H254*'Base Data'!AT254</f>
        <v>0</v>
      </c>
      <c r="AU254" s="758">
        <f>$H254*'Base Data'!AU254</f>
        <v>0</v>
      </c>
      <c r="AV254" s="758">
        <f>$H254*'Base Data'!AV254</f>
        <v>0</v>
      </c>
      <c r="AW254" s="758">
        <f>$H254*'Base Data'!AW254</f>
        <v>0</v>
      </c>
      <c r="AX254" s="758">
        <f>$H254*'Base Data'!AX254</f>
        <v>0</v>
      </c>
      <c r="AY254" s="758">
        <f>$H254*'Base Data'!AY254</f>
        <v>0</v>
      </c>
      <c r="AZ254" s="758">
        <f>$H254*'Base Data'!AZ254</f>
        <v>0</v>
      </c>
      <c r="BA254" s="758">
        <f>$H254*'Base Data'!BA254</f>
        <v>0</v>
      </c>
      <c r="BB254" s="758">
        <f>$H254*'Base Data'!BB254</f>
        <v>0</v>
      </c>
      <c r="BC254" s="758">
        <f>$H254*'Base Data'!BC254</f>
        <v>0</v>
      </c>
      <c r="BD254" s="758">
        <f>$H254*'Base Data'!BD254</f>
        <v>0</v>
      </c>
      <c r="BE254" s="758">
        <f>$H254*'Base Data'!BE254</f>
        <v>0</v>
      </c>
      <c r="BF254" s="758">
        <f>$H254*'Base Data'!BF254</f>
        <v>0</v>
      </c>
      <c r="BG254" s="758">
        <f>$H254*'Base Data'!BG254</f>
        <v>0</v>
      </c>
      <c r="BH254" s="758">
        <f>$H254*'Base Data'!BH254</f>
        <v>0</v>
      </c>
      <c r="BI254" s="758">
        <f>$H254*'Base Data'!BI254</f>
        <v>0</v>
      </c>
      <c r="BJ254" s="758">
        <f>$H254*'Base Data'!BJ254</f>
        <v>0</v>
      </c>
      <c r="BK254" s="758">
        <f>$H254*'Base Data'!BK254</f>
        <v>0</v>
      </c>
      <c r="BL254" s="758">
        <f>$H254*'Base Data'!BL254</f>
        <v>0</v>
      </c>
      <c r="BM254" s="758">
        <f>$H254*'Base Data'!BM254</f>
        <v>0</v>
      </c>
      <c r="BN254" s="758">
        <f>$H254*'Base Data'!BN254</f>
        <v>0</v>
      </c>
      <c r="BO254" s="758">
        <f>$H254*'Base Data'!BO254</f>
        <v>0</v>
      </c>
      <c r="BP254" s="758">
        <f>$H254*'Base Data'!BP254</f>
        <v>0</v>
      </c>
      <c r="BQ254" s="758">
        <f>$H254*'Base Data'!BQ254</f>
        <v>0</v>
      </c>
      <c r="BR254" s="758">
        <f>$H254*'Base Data'!BR254</f>
        <v>0</v>
      </c>
      <c r="BS254" s="758">
        <f>$H254*'Base Data'!BS254</f>
        <v>0</v>
      </c>
      <c r="BT254" s="758">
        <f>$H254*'Base Data'!BT254</f>
        <v>0</v>
      </c>
      <c r="BU254" s="758">
        <f>$H254*'Base Data'!BU254</f>
        <v>0</v>
      </c>
      <c r="BV254" s="758">
        <f>$H254*'Base Data'!BV254</f>
        <v>0</v>
      </c>
      <c r="BW254" s="758">
        <f>$H254*'Base Data'!BW254</f>
        <v>0</v>
      </c>
      <c r="BX254" s="758">
        <f>$H254*'Base Data'!BX254</f>
        <v>0</v>
      </c>
      <c r="BY254" s="758">
        <f>$H254*'Base Data'!BY254</f>
        <v>0</v>
      </c>
      <c r="BZ254" s="758">
        <f>$H254*'Base Data'!BZ254</f>
        <v>0</v>
      </c>
      <c r="CA254" s="758">
        <f>$H254*'Base Data'!CA254</f>
        <v>0</v>
      </c>
      <c r="CB254" s="758">
        <f>$H254*'Base Data'!CB254</f>
        <v>0</v>
      </c>
      <c r="CC254" s="758">
        <f>$H254*'Base Data'!CC254</f>
        <v>0</v>
      </c>
      <c r="CD254" s="758">
        <f>$H254*'Base Data'!CD254</f>
        <v>0</v>
      </c>
      <c r="CE254" s="758">
        <f>$H254*'Base Data'!CE254</f>
        <v>0</v>
      </c>
      <c r="CF254" s="758">
        <f>$H254*'Base Data'!CF254</f>
        <v>0</v>
      </c>
      <c r="CG254" s="758">
        <f>$H254*'Base Data'!CG254</f>
        <v>0</v>
      </c>
      <c r="CH254" s="758">
        <f>$H254*'Base Data'!CH254</f>
        <v>0</v>
      </c>
      <c r="CI254" s="758">
        <f>$H254*'Base Data'!CI254</f>
        <v>0</v>
      </c>
      <c r="CJ254" s="758">
        <f>$H254*'Base Data'!CJ254</f>
        <v>0</v>
      </c>
      <c r="CK254" s="758">
        <f>$H254*'Base Data'!CK254</f>
        <v>0</v>
      </c>
      <c r="CL254" s="758">
        <f>$H254*'Base Data'!CL254</f>
        <v>0</v>
      </c>
      <c r="CM254" s="758">
        <f>$H254*'Base Data'!CM254</f>
        <v>0</v>
      </c>
      <c r="CN254" s="758">
        <f>$H254*'Base Data'!CN254</f>
        <v>0</v>
      </c>
      <c r="CO254" s="758">
        <f>$H254*'Base Data'!CO254</f>
        <v>0</v>
      </c>
      <c r="CP254" s="758">
        <f>$H254*'Base Data'!CP254</f>
        <v>0</v>
      </c>
      <c r="CQ254" s="758">
        <f>$H254*'Base Data'!CQ254</f>
        <v>0</v>
      </c>
      <c r="CR254" s="758">
        <f>$H254*'Base Data'!CR254</f>
        <v>0</v>
      </c>
      <c r="CS254" s="758">
        <f>$H254*'Base Data'!CS254</f>
        <v>0</v>
      </c>
      <c r="CT254" s="758">
        <f>$H254*'Base Data'!CT254</f>
        <v>0</v>
      </c>
      <c r="CU254" s="758">
        <f>$H254*'Base Data'!CU254</f>
        <v>0</v>
      </c>
      <c r="CV254" s="758">
        <f>$H254*'Base Data'!CV254</f>
        <v>0</v>
      </c>
      <c r="CW254" s="758">
        <f>$H254*'Base Data'!CW254</f>
        <v>0</v>
      </c>
      <c r="CX254" s="758">
        <f>$H254*'Base Data'!CX254</f>
        <v>0</v>
      </c>
      <c r="CY254" s="758">
        <f>$H254*'Base Data'!CY254</f>
        <v>0</v>
      </c>
      <c r="CZ254" s="758">
        <f>$H254*'Base Data'!CZ254</f>
        <v>0</v>
      </c>
      <c r="DA254" s="758">
        <f>$H254*'Base Data'!DA254</f>
        <v>0</v>
      </c>
      <c r="DB254" s="758">
        <f>$H254*'Base Data'!DB254</f>
        <v>0</v>
      </c>
      <c r="DC254" s="758">
        <f>$H254*'Base Data'!DC254</f>
        <v>0</v>
      </c>
      <c r="DD254" s="758">
        <f>$H254*'Base Data'!DD254</f>
        <v>0</v>
      </c>
      <c r="DE254" s="758">
        <f>$H254*'Base Data'!DE254</f>
        <v>0</v>
      </c>
      <c r="DF254" s="758">
        <f>$H254*'Base Data'!DF254</f>
        <v>0</v>
      </c>
      <c r="DG254" s="758">
        <f>$H254*'Base Data'!DG254</f>
        <v>0</v>
      </c>
      <c r="DH254" s="758">
        <f>$H254*'Base Data'!DH254</f>
        <v>0</v>
      </c>
      <c r="DI254" s="758">
        <f>$H254*'Base Data'!DI254</f>
        <v>0</v>
      </c>
      <c r="DJ254" s="758">
        <f>$H254*'Base Data'!DJ254</f>
        <v>0</v>
      </c>
      <c r="DK254" s="758">
        <f>$H254*'Base Data'!DK254</f>
        <v>0</v>
      </c>
      <c r="DL254" s="519">
        <f>$H254*'Base Data'!DL254</f>
        <v>0</v>
      </c>
    </row>
    <row r="255" spans="1:116" s="206" customFormat="1" ht="19.899999999999999" customHeight="1">
      <c r="A255" s="207">
        <f>'LCR Weights'!N255</f>
        <v>0</v>
      </c>
      <c r="B255" s="207"/>
      <c r="C255" s="73"/>
      <c r="D255" s="795" t="s">
        <v>348</v>
      </c>
      <c r="E255" s="137" t="s">
        <v>349</v>
      </c>
      <c r="F255" s="291" t="s">
        <v>350</v>
      </c>
      <c r="G255" s="1179">
        <f>'LCR Weights'!M255</f>
        <v>0</v>
      </c>
      <c r="H255" s="1179">
        <f>IF(Metrics!$I$7="Reported weights",'LCR Weights'!H255,'LCR Weights'!K255)</f>
        <v>0</v>
      </c>
      <c r="I255" s="129"/>
      <c r="J255" s="758">
        <f>IF('LCR Weights'!$N255=0,1,0)*('Base Data'!J255+'Base Data'!I255)*G255</f>
        <v>0</v>
      </c>
      <c r="K255" s="31">
        <f>'LCR Weights'!$N255*($G255*('Base Data'!$I255+'Base Data'!$J255)/30)+($H255*'Base Data'!K255)</f>
        <v>0</v>
      </c>
      <c r="L255" s="96">
        <f>'LCR Weights'!$N255*($G255*('Base Data'!$I255+'Base Data'!$J255)/30)+($H255*'Base Data'!L255)</f>
        <v>0</v>
      </c>
      <c r="M255" s="31">
        <f>'LCR Weights'!$N255*($G255*('Base Data'!$I255+'Base Data'!$J255)/30)+($H255*'Base Data'!M255)</f>
        <v>0</v>
      </c>
      <c r="N255" s="31">
        <f>'LCR Weights'!$N255*($G255*('Base Data'!$I255+'Base Data'!$J255)/30)+($H255*'Base Data'!N255)</f>
        <v>0</v>
      </c>
      <c r="O255" s="31">
        <f>'LCR Weights'!$N255*($G255*('Base Data'!$I255+'Base Data'!$J255)/30)+($H255*'Base Data'!O255)</f>
        <v>0</v>
      </c>
      <c r="P255" s="31">
        <f>'LCR Weights'!$N255*($G255*('Base Data'!$I255+'Base Data'!$J255)/30)+($H255*'Base Data'!P255)</f>
        <v>0</v>
      </c>
      <c r="Q255" s="31">
        <f>'LCR Weights'!$N255*($G255*('Base Data'!$I255+'Base Data'!$J255)/30)+($H255*'Base Data'!Q255)</f>
        <v>0</v>
      </c>
      <c r="R255" s="31">
        <f>'LCR Weights'!$N255*($G255*('Base Data'!$I255+'Base Data'!$J255)/30)+($H255*'Base Data'!R255)</f>
        <v>0</v>
      </c>
      <c r="S255" s="31">
        <f>'LCR Weights'!$N255*($G255*('Base Data'!$I255+'Base Data'!$J255)/30)+($H255*'Base Data'!S255)</f>
        <v>0</v>
      </c>
      <c r="T255" s="31">
        <f>'LCR Weights'!$N255*($G255*('Base Data'!$I255+'Base Data'!$J255)/30)+($H255*'Base Data'!T255)</f>
        <v>0</v>
      </c>
      <c r="U255" s="31">
        <f>'LCR Weights'!$N255*($G255*('Base Data'!$I255+'Base Data'!$J255)/30)+($H255*'Base Data'!U255)</f>
        <v>0</v>
      </c>
      <c r="V255" s="31">
        <f>'LCR Weights'!$N255*($G255*('Base Data'!$I255+'Base Data'!$J255)/30)+($H255*'Base Data'!V255)</f>
        <v>0</v>
      </c>
      <c r="W255" s="31">
        <f>'LCR Weights'!$N255*($G255*('Base Data'!$I255+'Base Data'!$J255)/30)+($H255*'Base Data'!W255)</f>
        <v>0</v>
      </c>
      <c r="X255" s="31">
        <f>'LCR Weights'!$N255*($G255*('Base Data'!$I255+'Base Data'!$J255)/30)+($H255*'Base Data'!X255)</f>
        <v>0</v>
      </c>
      <c r="Y255" s="31">
        <f>'LCR Weights'!$N255*($G255*('Base Data'!$I255+'Base Data'!$J255)/30)+($H255*'Base Data'!Y255)</f>
        <v>0</v>
      </c>
      <c r="Z255" s="31">
        <f>'LCR Weights'!$N255*($G255*('Base Data'!$I255+'Base Data'!$J255)/30)+($H255*'Base Data'!Z255)</f>
        <v>0</v>
      </c>
      <c r="AA255" s="31">
        <f>'LCR Weights'!$N255*($G255*('Base Data'!$I255+'Base Data'!$J255)/30)+($H255*'Base Data'!AA255)</f>
        <v>0</v>
      </c>
      <c r="AB255" s="31">
        <f>'LCR Weights'!$N255*($G255*('Base Data'!$I255+'Base Data'!$J255)/30)+($H255*'Base Data'!AB255)</f>
        <v>0</v>
      </c>
      <c r="AC255" s="31">
        <f>'LCR Weights'!$N255*($G255*('Base Data'!$I255+'Base Data'!$J255)/30)+($H255*'Base Data'!AC255)</f>
        <v>0</v>
      </c>
      <c r="AD255" s="31">
        <f>'LCR Weights'!$N255*($G255*('Base Data'!$I255+'Base Data'!$J255)/30)+($H255*'Base Data'!AD255)</f>
        <v>0</v>
      </c>
      <c r="AE255" s="31">
        <f>'LCR Weights'!$N255*($G255*('Base Data'!$I255+'Base Data'!$J255)/30)+($H255*'Base Data'!AE255)</f>
        <v>0</v>
      </c>
      <c r="AF255" s="31">
        <f>'LCR Weights'!$N255*($G255*('Base Data'!$I255+'Base Data'!$J255)/30)+($H255*'Base Data'!AF255)</f>
        <v>0</v>
      </c>
      <c r="AG255" s="31">
        <f>'LCR Weights'!$N255*($G255*('Base Data'!$I255+'Base Data'!$J255)/30)+($H255*'Base Data'!AG255)</f>
        <v>0</v>
      </c>
      <c r="AH255" s="31">
        <f>'LCR Weights'!$N255*($G255*('Base Data'!$I255+'Base Data'!$J255)/30)+($H255*'Base Data'!AH255)</f>
        <v>0</v>
      </c>
      <c r="AI255" s="31">
        <f>'LCR Weights'!$N255*($G255*('Base Data'!$I255+'Base Data'!$J255)/30)+($H255*'Base Data'!AI255)</f>
        <v>0</v>
      </c>
      <c r="AJ255" s="31">
        <f>'LCR Weights'!$N255*($G255*('Base Data'!$I255+'Base Data'!$J255)/30)+($H255*'Base Data'!AJ255)</f>
        <v>0</v>
      </c>
      <c r="AK255" s="31">
        <f>'LCR Weights'!$N255*($G255*('Base Data'!$I255+'Base Data'!$J255)/30)+($H255*'Base Data'!AK255)</f>
        <v>0</v>
      </c>
      <c r="AL255" s="31">
        <f>'LCR Weights'!$N255*($G255*('Base Data'!$I255+'Base Data'!$J255)/30)+($H255*'Base Data'!AL255)</f>
        <v>0</v>
      </c>
      <c r="AM255" s="31">
        <f>'LCR Weights'!$N255*($G255*('Base Data'!$I255+'Base Data'!$J255)/30)+($H255*'Base Data'!AM255)</f>
        <v>0</v>
      </c>
      <c r="AN255" s="31">
        <f>'LCR Weights'!$N255*($G255*('Base Data'!$I255+'Base Data'!$J255)/30)+($H255*'Base Data'!AN255)</f>
        <v>0</v>
      </c>
      <c r="AO255" s="758">
        <f>$H255*'Base Data'!AO255</f>
        <v>0</v>
      </c>
      <c r="AP255" s="758">
        <f>$H255*'Base Data'!AP255</f>
        <v>0</v>
      </c>
      <c r="AQ255" s="758">
        <f>$H255*'Base Data'!AQ255</f>
        <v>0</v>
      </c>
      <c r="AR255" s="758">
        <f>$H255*'Base Data'!AR255</f>
        <v>0</v>
      </c>
      <c r="AS255" s="758">
        <f>$H255*'Base Data'!AS255</f>
        <v>0</v>
      </c>
      <c r="AT255" s="758">
        <f>$H255*'Base Data'!AT255</f>
        <v>0</v>
      </c>
      <c r="AU255" s="758">
        <f>$H255*'Base Data'!AU255</f>
        <v>0</v>
      </c>
      <c r="AV255" s="758">
        <f>$H255*'Base Data'!AV255</f>
        <v>0</v>
      </c>
      <c r="AW255" s="758">
        <f>$H255*'Base Data'!AW255</f>
        <v>0</v>
      </c>
      <c r="AX255" s="758">
        <f>$H255*'Base Data'!AX255</f>
        <v>0</v>
      </c>
      <c r="AY255" s="758">
        <f>$H255*'Base Data'!AY255</f>
        <v>0</v>
      </c>
      <c r="AZ255" s="758">
        <f>$H255*'Base Data'!AZ255</f>
        <v>0</v>
      </c>
      <c r="BA255" s="758">
        <f>$H255*'Base Data'!BA255</f>
        <v>0</v>
      </c>
      <c r="BB255" s="758">
        <f>$H255*'Base Data'!BB255</f>
        <v>0</v>
      </c>
      <c r="BC255" s="758">
        <f>$H255*'Base Data'!BC255</f>
        <v>0</v>
      </c>
      <c r="BD255" s="758">
        <f>$H255*'Base Data'!BD255</f>
        <v>0</v>
      </c>
      <c r="BE255" s="758">
        <f>$H255*'Base Data'!BE255</f>
        <v>0</v>
      </c>
      <c r="BF255" s="758">
        <f>$H255*'Base Data'!BF255</f>
        <v>0</v>
      </c>
      <c r="BG255" s="758">
        <f>$H255*'Base Data'!BG255</f>
        <v>0</v>
      </c>
      <c r="BH255" s="758">
        <f>$H255*'Base Data'!BH255</f>
        <v>0</v>
      </c>
      <c r="BI255" s="758">
        <f>$H255*'Base Data'!BI255</f>
        <v>0</v>
      </c>
      <c r="BJ255" s="758">
        <f>$H255*'Base Data'!BJ255</f>
        <v>0</v>
      </c>
      <c r="BK255" s="758">
        <f>$H255*'Base Data'!BK255</f>
        <v>0</v>
      </c>
      <c r="BL255" s="758">
        <f>$H255*'Base Data'!BL255</f>
        <v>0</v>
      </c>
      <c r="BM255" s="758">
        <f>$H255*'Base Data'!BM255</f>
        <v>0</v>
      </c>
      <c r="BN255" s="758">
        <f>$H255*'Base Data'!BN255</f>
        <v>0</v>
      </c>
      <c r="BO255" s="758">
        <f>$H255*'Base Data'!BO255</f>
        <v>0</v>
      </c>
      <c r="BP255" s="758">
        <f>$H255*'Base Data'!BP255</f>
        <v>0</v>
      </c>
      <c r="BQ255" s="758">
        <f>$H255*'Base Data'!BQ255</f>
        <v>0</v>
      </c>
      <c r="BR255" s="758">
        <f>$H255*'Base Data'!BR255</f>
        <v>0</v>
      </c>
      <c r="BS255" s="758">
        <f>$H255*'Base Data'!BS255</f>
        <v>0</v>
      </c>
      <c r="BT255" s="758">
        <f>$H255*'Base Data'!BT255</f>
        <v>0</v>
      </c>
      <c r="BU255" s="758">
        <f>$H255*'Base Data'!BU255</f>
        <v>0</v>
      </c>
      <c r="BV255" s="758">
        <f>$H255*'Base Data'!BV255</f>
        <v>0</v>
      </c>
      <c r="BW255" s="758">
        <f>$H255*'Base Data'!BW255</f>
        <v>0</v>
      </c>
      <c r="BX255" s="758">
        <f>$H255*'Base Data'!BX255</f>
        <v>0</v>
      </c>
      <c r="BY255" s="758">
        <f>$H255*'Base Data'!BY255</f>
        <v>0</v>
      </c>
      <c r="BZ255" s="758">
        <f>$H255*'Base Data'!BZ255</f>
        <v>0</v>
      </c>
      <c r="CA255" s="758">
        <f>$H255*'Base Data'!CA255</f>
        <v>0</v>
      </c>
      <c r="CB255" s="758">
        <f>$H255*'Base Data'!CB255</f>
        <v>0</v>
      </c>
      <c r="CC255" s="758">
        <f>$H255*'Base Data'!CC255</f>
        <v>0</v>
      </c>
      <c r="CD255" s="758">
        <f>$H255*'Base Data'!CD255</f>
        <v>0</v>
      </c>
      <c r="CE255" s="758">
        <f>$H255*'Base Data'!CE255</f>
        <v>0</v>
      </c>
      <c r="CF255" s="758">
        <f>$H255*'Base Data'!CF255</f>
        <v>0</v>
      </c>
      <c r="CG255" s="758">
        <f>$H255*'Base Data'!CG255</f>
        <v>0</v>
      </c>
      <c r="CH255" s="758">
        <f>$H255*'Base Data'!CH255</f>
        <v>0</v>
      </c>
      <c r="CI255" s="758">
        <f>$H255*'Base Data'!CI255</f>
        <v>0</v>
      </c>
      <c r="CJ255" s="758">
        <f>$H255*'Base Data'!CJ255</f>
        <v>0</v>
      </c>
      <c r="CK255" s="758">
        <f>$H255*'Base Data'!CK255</f>
        <v>0</v>
      </c>
      <c r="CL255" s="758">
        <f>$H255*'Base Data'!CL255</f>
        <v>0</v>
      </c>
      <c r="CM255" s="758">
        <f>$H255*'Base Data'!CM255</f>
        <v>0</v>
      </c>
      <c r="CN255" s="758">
        <f>$H255*'Base Data'!CN255</f>
        <v>0</v>
      </c>
      <c r="CO255" s="758">
        <f>$H255*'Base Data'!CO255</f>
        <v>0</v>
      </c>
      <c r="CP255" s="758">
        <f>$H255*'Base Data'!CP255</f>
        <v>0</v>
      </c>
      <c r="CQ255" s="758">
        <f>$H255*'Base Data'!CQ255</f>
        <v>0</v>
      </c>
      <c r="CR255" s="758">
        <f>$H255*'Base Data'!CR255</f>
        <v>0</v>
      </c>
      <c r="CS255" s="758">
        <f>$H255*'Base Data'!CS255</f>
        <v>0</v>
      </c>
      <c r="CT255" s="758">
        <f>$H255*'Base Data'!CT255</f>
        <v>0</v>
      </c>
      <c r="CU255" s="758">
        <f>$H255*'Base Data'!CU255</f>
        <v>0</v>
      </c>
      <c r="CV255" s="758">
        <f>$H255*'Base Data'!CV255</f>
        <v>0</v>
      </c>
      <c r="CW255" s="758">
        <f>$H255*'Base Data'!CW255</f>
        <v>0</v>
      </c>
      <c r="CX255" s="758">
        <f>$H255*'Base Data'!CX255</f>
        <v>0</v>
      </c>
      <c r="CY255" s="758">
        <f>$H255*'Base Data'!CY255</f>
        <v>0</v>
      </c>
      <c r="CZ255" s="758">
        <f>$H255*'Base Data'!CZ255</f>
        <v>0</v>
      </c>
      <c r="DA255" s="758">
        <f>$H255*'Base Data'!DA255</f>
        <v>0</v>
      </c>
      <c r="DB255" s="758">
        <f>$H255*'Base Data'!DB255</f>
        <v>0</v>
      </c>
      <c r="DC255" s="758">
        <f>$H255*'Base Data'!DC255</f>
        <v>0</v>
      </c>
      <c r="DD255" s="758">
        <f>$H255*'Base Data'!DD255</f>
        <v>0</v>
      </c>
      <c r="DE255" s="758">
        <f>$H255*'Base Data'!DE255</f>
        <v>0</v>
      </c>
      <c r="DF255" s="758">
        <f>$H255*'Base Data'!DF255</f>
        <v>0</v>
      </c>
      <c r="DG255" s="758">
        <f>$H255*'Base Data'!DG255</f>
        <v>0</v>
      </c>
      <c r="DH255" s="758">
        <f>$H255*'Base Data'!DH255</f>
        <v>0</v>
      </c>
      <c r="DI255" s="758">
        <f>$H255*'Base Data'!DI255</f>
        <v>0</v>
      </c>
      <c r="DJ255" s="758">
        <f>$H255*'Base Data'!DJ255</f>
        <v>0</v>
      </c>
      <c r="DK255" s="758">
        <f>$H255*'Base Data'!DK255</f>
        <v>0</v>
      </c>
      <c r="DL255" s="519">
        <f>$H255*'Base Data'!DL255</f>
        <v>0</v>
      </c>
    </row>
    <row r="256" spans="1:116" s="206" customFormat="1" ht="19.899999999999999" customHeight="1">
      <c r="A256" s="207">
        <f>'LCR Weights'!N256</f>
        <v>0</v>
      </c>
      <c r="B256" s="207"/>
      <c r="C256" s="73"/>
      <c r="D256" s="795" t="s">
        <v>351</v>
      </c>
      <c r="E256" s="134" t="s">
        <v>352</v>
      </c>
      <c r="F256" s="292" t="s">
        <v>353</v>
      </c>
      <c r="G256" s="1179">
        <f>'LCR Weights'!M256</f>
        <v>0</v>
      </c>
      <c r="H256" s="1179">
        <f>IF(Metrics!$I$7="Reported weights",'LCR Weights'!H256,'LCR Weights'!K256)</f>
        <v>0</v>
      </c>
      <c r="I256" s="129"/>
      <c r="J256" s="758">
        <f>IF('LCR Weights'!$N256=0,1,0)*('Base Data'!J256+'Base Data'!I256)*G256</f>
        <v>0</v>
      </c>
      <c r="K256" s="31">
        <f>'LCR Weights'!$N256*($G256*('Base Data'!$I256+'Base Data'!$J256)/30)+($H256*'Base Data'!K256)</f>
        <v>0</v>
      </c>
      <c r="L256" s="31">
        <f>'LCR Weights'!$N256*($G256*('Base Data'!$I256+'Base Data'!$J256)/30)+($H256*'Base Data'!L256)</f>
        <v>0</v>
      </c>
      <c r="M256" s="31">
        <f>'LCR Weights'!$N256*($G256*('Base Data'!$I256+'Base Data'!$J256)/30)+($H256*'Base Data'!M256)</f>
        <v>0</v>
      </c>
      <c r="N256" s="31">
        <f>'LCR Weights'!$N256*($G256*('Base Data'!$I256+'Base Data'!$J256)/30)+($H256*'Base Data'!N256)</f>
        <v>0</v>
      </c>
      <c r="O256" s="31">
        <f>'LCR Weights'!$N256*($G256*('Base Data'!$I256+'Base Data'!$J256)/30)+($H256*'Base Data'!O256)</f>
        <v>0</v>
      </c>
      <c r="P256" s="31">
        <f>'LCR Weights'!$N256*($G256*('Base Data'!$I256+'Base Data'!$J256)/30)+($H256*'Base Data'!P256)</f>
        <v>0</v>
      </c>
      <c r="Q256" s="31">
        <f>'LCR Weights'!$N256*($G256*('Base Data'!$I256+'Base Data'!$J256)/30)+($H256*'Base Data'!Q256)</f>
        <v>0</v>
      </c>
      <c r="R256" s="31">
        <f>'LCR Weights'!$N256*($G256*('Base Data'!$I256+'Base Data'!$J256)/30)+($H256*'Base Data'!R256)</f>
        <v>0</v>
      </c>
      <c r="S256" s="31">
        <f>'LCR Weights'!$N256*($G256*('Base Data'!$I256+'Base Data'!$J256)/30)+($H256*'Base Data'!S256)</f>
        <v>0</v>
      </c>
      <c r="T256" s="31">
        <f>'LCR Weights'!$N256*($G256*('Base Data'!$I256+'Base Data'!$J256)/30)+($H256*'Base Data'!T256)</f>
        <v>0</v>
      </c>
      <c r="U256" s="31">
        <f>'LCR Weights'!$N256*($G256*('Base Data'!$I256+'Base Data'!$J256)/30)+($H256*'Base Data'!U256)</f>
        <v>0</v>
      </c>
      <c r="V256" s="31">
        <f>'LCR Weights'!$N256*($G256*('Base Data'!$I256+'Base Data'!$J256)/30)+($H256*'Base Data'!V256)</f>
        <v>0</v>
      </c>
      <c r="W256" s="31">
        <f>'LCR Weights'!$N256*($G256*('Base Data'!$I256+'Base Data'!$J256)/30)+($H256*'Base Data'!W256)</f>
        <v>0</v>
      </c>
      <c r="X256" s="31">
        <f>'LCR Weights'!$N256*($G256*('Base Data'!$I256+'Base Data'!$J256)/30)+($H256*'Base Data'!X256)</f>
        <v>0</v>
      </c>
      <c r="Y256" s="31">
        <f>'LCR Weights'!$N256*($G256*('Base Data'!$I256+'Base Data'!$J256)/30)+($H256*'Base Data'!Y256)</f>
        <v>0</v>
      </c>
      <c r="Z256" s="31">
        <f>'LCR Weights'!$N256*($G256*('Base Data'!$I256+'Base Data'!$J256)/30)+($H256*'Base Data'!Z256)</f>
        <v>0</v>
      </c>
      <c r="AA256" s="31">
        <f>'LCR Weights'!$N256*($G256*('Base Data'!$I256+'Base Data'!$J256)/30)+($H256*'Base Data'!AA256)</f>
        <v>0</v>
      </c>
      <c r="AB256" s="31">
        <f>'LCR Weights'!$N256*($G256*('Base Data'!$I256+'Base Data'!$J256)/30)+($H256*'Base Data'!AB256)</f>
        <v>0</v>
      </c>
      <c r="AC256" s="31">
        <f>'LCR Weights'!$N256*($G256*('Base Data'!$I256+'Base Data'!$J256)/30)+($H256*'Base Data'!AC256)</f>
        <v>0</v>
      </c>
      <c r="AD256" s="31">
        <f>'LCR Weights'!$N256*($G256*('Base Data'!$I256+'Base Data'!$J256)/30)+($H256*'Base Data'!AD256)</f>
        <v>0</v>
      </c>
      <c r="AE256" s="31">
        <f>'LCR Weights'!$N256*($G256*('Base Data'!$I256+'Base Data'!$J256)/30)+($H256*'Base Data'!AE256)</f>
        <v>0</v>
      </c>
      <c r="AF256" s="31">
        <f>'LCR Weights'!$N256*($G256*('Base Data'!$I256+'Base Data'!$J256)/30)+($H256*'Base Data'!AF256)</f>
        <v>0</v>
      </c>
      <c r="AG256" s="31">
        <f>'LCR Weights'!$N256*($G256*('Base Data'!$I256+'Base Data'!$J256)/30)+($H256*'Base Data'!AG256)</f>
        <v>0</v>
      </c>
      <c r="AH256" s="31">
        <f>'LCR Weights'!$N256*($G256*('Base Data'!$I256+'Base Data'!$J256)/30)+($H256*'Base Data'!AH256)</f>
        <v>0</v>
      </c>
      <c r="AI256" s="31">
        <f>'LCR Weights'!$N256*($G256*('Base Data'!$I256+'Base Data'!$J256)/30)+($H256*'Base Data'!AI256)</f>
        <v>0</v>
      </c>
      <c r="AJ256" s="31">
        <f>'LCR Weights'!$N256*($G256*('Base Data'!$I256+'Base Data'!$J256)/30)+($H256*'Base Data'!AJ256)</f>
        <v>0</v>
      </c>
      <c r="AK256" s="31">
        <f>'LCR Weights'!$N256*($G256*('Base Data'!$I256+'Base Data'!$J256)/30)+($H256*'Base Data'!AK256)</f>
        <v>0</v>
      </c>
      <c r="AL256" s="31">
        <f>'LCR Weights'!$N256*($G256*('Base Data'!$I256+'Base Data'!$J256)/30)+($H256*'Base Data'!AL256)</f>
        <v>0</v>
      </c>
      <c r="AM256" s="31">
        <f>'LCR Weights'!$N256*($G256*('Base Data'!$I256+'Base Data'!$J256)/30)+($H256*'Base Data'!AM256)</f>
        <v>0</v>
      </c>
      <c r="AN256" s="31">
        <f>'LCR Weights'!$N256*($G256*('Base Data'!$I256+'Base Data'!$J256)/30)+($H256*'Base Data'!AN256)</f>
        <v>0</v>
      </c>
      <c r="AO256" s="758">
        <f>$H256*'Base Data'!AO256</f>
        <v>0</v>
      </c>
      <c r="AP256" s="758">
        <f>$H256*'Base Data'!AP256</f>
        <v>0</v>
      </c>
      <c r="AQ256" s="758">
        <f>$H256*'Base Data'!AQ256</f>
        <v>0</v>
      </c>
      <c r="AR256" s="758">
        <f>$H256*'Base Data'!AR256</f>
        <v>0</v>
      </c>
      <c r="AS256" s="758">
        <f>$H256*'Base Data'!AS256</f>
        <v>0</v>
      </c>
      <c r="AT256" s="758">
        <f>$H256*'Base Data'!AT256</f>
        <v>0</v>
      </c>
      <c r="AU256" s="758">
        <f>$H256*'Base Data'!AU256</f>
        <v>0</v>
      </c>
      <c r="AV256" s="758">
        <f>$H256*'Base Data'!AV256</f>
        <v>0</v>
      </c>
      <c r="AW256" s="758">
        <f>$H256*'Base Data'!AW256</f>
        <v>0</v>
      </c>
      <c r="AX256" s="758">
        <f>$H256*'Base Data'!AX256</f>
        <v>0</v>
      </c>
      <c r="AY256" s="758">
        <f>$H256*'Base Data'!AY256</f>
        <v>0</v>
      </c>
      <c r="AZ256" s="758">
        <f>$H256*'Base Data'!AZ256</f>
        <v>0</v>
      </c>
      <c r="BA256" s="758">
        <f>$H256*'Base Data'!BA256</f>
        <v>0</v>
      </c>
      <c r="BB256" s="758">
        <f>$H256*'Base Data'!BB256</f>
        <v>0</v>
      </c>
      <c r="BC256" s="758">
        <f>$H256*'Base Data'!BC256</f>
        <v>0</v>
      </c>
      <c r="BD256" s="758">
        <f>$H256*'Base Data'!BD256</f>
        <v>0</v>
      </c>
      <c r="BE256" s="758">
        <f>$H256*'Base Data'!BE256</f>
        <v>0</v>
      </c>
      <c r="BF256" s="758">
        <f>$H256*'Base Data'!BF256</f>
        <v>0</v>
      </c>
      <c r="BG256" s="758">
        <f>$H256*'Base Data'!BG256</f>
        <v>0</v>
      </c>
      <c r="BH256" s="758">
        <f>$H256*'Base Data'!BH256</f>
        <v>0</v>
      </c>
      <c r="BI256" s="758">
        <f>$H256*'Base Data'!BI256</f>
        <v>0</v>
      </c>
      <c r="BJ256" s="758">
        <f>$H256*'Base Data'!BJ256</f>
        <v>0</v>
      </c>
      <c r="BK256" s="758">
        <f>$H256*'Base Data'!BK256</f>
        <v>0</v>
      </c>
      <c r="BL256" s="758">
        <f>$H256*'Base Data'!BL256</f>
        <v>0</v>
      </c>
      <c r="BM256" s="758">
        <f>$H256*'Base Data'!BM256</f>
        <v>0</v>
      </c>
      <c r="BN256" s="758">
        <f>$H256*'Base Data'!BN256</f>
        <v>0</v>
      </c>
      <c r="BO256" s="758">
        <f>$H256*'Base Data'!BO256</f>
        <v>0</v>
      </c>
      <c r="BP256" s="758">
        <f>$H256*'Base Data'!BP256</f>
        <v>0</v>
      </c>
      <c r="BQ256" s="758">
        <f>$H256*'Base Data'!BQ256</f>
        <v>0</v>
      </c>
      <c r="BR256" s="758">
        <f>$H256*'Base Data'!BR256</f>
        <v>0</v>
      </c>
      <c r="BS256" s="758">
        <f>$H256*'Base Data'!BS256</f>
        <v>0</v>
      </c>
      <c r="BT256" s="758">
        <f>$H256*'Base Data'!BT256</f>
        <v>0</v>
      </c>
      <c r="BU256" s="758">
        <f>$H256*'Base Data'!BU256</f>
        <v>0</v>
      </c>
      <c r="BV256" s="758">
        <f>$H256*'Base Data'!BV256</f>
        <v>0</v>
      </c>
      <c r="BW256" s="758">
        <f>$H256*'Base Data'!BW256</f>
        <v>0</v>
      </c>
      <c r="BX256" s="758">
        <f>$H256*'Base Data'!BX256</f>
        <v>0</v>
      </c>
      <c r="BY256" s="758">
        <f>$H256*'Base Data'!BY256</f>
        <v>0</v>
      </c>
      <c r="BZ256" s="758">
        <f>$H256*'Base Data'!BZ256</f>
        <v>0</v>
      </c>
      <c r="CA256" s="758">
        <f>$H256*'Base Data'!CA256</f>
        <v>0</v>
      </c>
      <c r="CB256" s="758">
        <f>$H256*'Base Data'!CB256</f>
        <v>0</v>
      </c>
      <c r="CC256" s="758">
        <f>$H256*'Base Data'!CC256</f>
        <v>0</v>
      </c>
      <c r="CD256" s="758">
        <f>$H256*'Base Data'!CD256</f>
        <v>0</v>
      </c>
      <c r="CE256" s="758">
        <f>$H256*'Base Data'!CE256</f>
        <v>0</v>
      </c>
      <c r="CF256" s="758">
        <f>$H256*'Base Data'!CF256</f>
        <v>0</v>
      </c>
      <c r="CG256" s="758">
        <f>$H256*'Base Data'!CG256</f>
        <v>0</v>
      </c>
      <c r="CH256" s="758">
        <f>$H256*'Base Data'!CH256</f>
        <v>0</v>
      </c>
      <c r="CI256" s="758">
        <f>$H256*'Base Data'!CI256</f>
        <v>0</v>
      </c>
      <c r="CJ256" s="758">
        <f>$H256*'Base Data'!CJ256</f>
        <v>0</v>
      </c>
      <c r="CK256" s="758">
        <f>$H256*'Base Data'!CK256</f>
        <v>0</v>
      </c>
      <c r="CL256" s="758">
        <f>$H256*'Base Data'!CL256</f>
        <v>0</v>
      </c>
      <c r="CM256" s="758">
        <f>$H256*'Base Data'!CM256</f>
        <v>0</v>
      </c>
      <c r="CN256" s="758">
        <f>$H256*'Base Data'!CN256</f>
        <v>0</v>
      </c>
      <c r="CO256" s="758">
        <f>$H256*'Base Data'!CO256</f>
        <v>0</v>
      </c>
      <c r="CP256" s="758">
        <f>$H256*'Base Data'!CP256</f>
        <v>0</v>
      </c>
      <c r="CQ256" s="758">
        <f>$H256*'Base Data'!CQ256</f>
        <v>0</v>
      </c>
      <c r="CR256" s="758">
        <f>$H256*'Base Data'!CR256</f>
        <v>0</v>
      </c>
      <c r="CS256" s="758">
        <f>$H256*'Base Data'!CS256</f>
        <v>0</v>
      </c>
      <c r="CT256" s="758">
        <f>$H256*'Base Data'!CT256</f>
        <v>0</v>
      </c>
      <c r="CU256" s="758">
        <f>$H256*'Base Data'!CU256</f>
        <v>0</v>
      </c>
      <c r="CV256" s="758">
        <f>$H256*'Base Data'!CV256</f>
        <v>0</v>
      </c>
      <c r="CW256" s="758">
        <f>$H256*'Base Data'!CW256</f>
        <v>0</v>
      </c>
      <c r="CX256" s="758">
        <f>$H256*'Base Data'!CX256</f>
        <v>0</v>
      </c>
      <c r="CY256" s="758">
        <f>$H256*'Base Data'!CY256</f>
        <v>0</v>
      </c>
      <c r="CZ256" s="758">
        <f>$H256*'Base Data'!CZ256</f>
        <v>0</v>
      </c>
      <c r="DA256" s="758">
        <f>$H256*'Base Data'!DA256</f>
        <v>0</v>
      </c>
      <c r="DB256" s="758">
        <f>$H256*'Base Data'!DB256</f>
        <v>0</v>
      </c>
      <c r="DC256" s="758">
        <f>$H256*'Base Data'!DC256</f>
        <v>0</v>
      </c>
      <c r="DD256" s="758">
        <f>$H256*'Base Data'!DD256</f>
        <v>0</v>
      </c>
      <c r="DE256" s="758">
        <f>$H256*'Base Data'!DE256</f>
        <v>0</v>
      </c>
      <c r="DF256" s="758">
        <f>$H256*'Base Data'!DF256</f>
        <v>0</v>
      </c>
      <c r="DG256" s="758">
        <f>$H256*'Base Data'!DG256</f>
        <v>0</v>
      </c>
      <c r="DH256" s="758">
        <f>$H256*'Base Data'!DH256</f>
        <v>0</v>
      </c>
      <c r="DI256" s="758">
        <f>$H256*'Base Data'!DI256</f>
        <v>0</v>
      </c>
      <c r="DJ256" s="758">
        <f>$H256*'Base Data'!DJ256</f>
        <v>0</v>
      </c>
      <c r="DK256" s="758">
        <f>$H256*'Base Data'!DK256</f>
        <v>0</v>
      </c>
      <c r="DL256" s="519">
        <f>$H256*'Base Data'!DL256</f>
        <v>0</v>
      </c>
    </row>
    <row r="257" spans="1:117" s="206" customFormat="1" ht="19.899999999999999" customHeight="1">
      <c r="A257" s="207">
        <f>'LCR Weights'!N257</f>
        <v>0</v>
      </c>
      <c r="B257" s="207"/>
      <c r="C257" s="73"/>
      <c r="D257" s="140" t="s">
        <v>468</v>
      </c>
      <c r="E257" s="141" t="s">
        <v>865</v>
      </c>
      <c r="F257" s="293" t="s">
        <v>866</v>
      </c>
      <c r="G257" s="1180">
        <f>'LCR Weights'!M257</f>
        <v>0</v>
      </c>
      <c r="H257" s="1180">
        <f>IF(Metrics!$I$7="Reported weights",'LCR Weights'!H256,'LCR Weights'!K256)</f>
        <v>0</v>
      </c>
      <c r="I257" s="551"/>
      <c r="J257" s="1036">
        <f t="shared" ref="J257:AO257" si="511">SUM(J258,J263,J264,J270,J271)</f>
        <v>0</v>
      </c>
      <c r="K257" s="1036">
        <f t="shared" si="511"/>
        <v>0</v>
      </c>
      <c r="L257" s="1036">
        <f t="shared" si="511"/>
        <v>0</v>
      </c>
      <c r="M257" s="1036">
        <f t="shared" si="511"/>
        <v>0</v>
      </c>
      <c r="N257" s="1036">
        <f t="shared" si="511"/>
        <v>0</v>
      </c>
      <c r="O257" s="1036">
        <f t="shared" si="511"/>
        <v>0</v>
      </c>
      <c r="P257" s="1036">
        <f t="shared" si="511"/>
        <v>0</v>
      </c>
      <c r="Q257" s="1036">
        <f t="shared" si="511"/>
        <v>0</v>
      </c>
      <c r="R257" s="1036">
        <f t="shared" si="511"/>
        <v>0</v>
      </c>
      <c r="S257" s="1036">
        <f t="shared" si="511"/>
        <v>0</v>
      </c>
      <c r="T257" s="1036">
        <f t="shared" si="511"/>
        <v>0</v>
      </c>
      <c r="U257" s="1036">
        <f t="shared" si="511"/>
        <v>0</v>
      </c>
      <c r="V257" s="1036">
        <f t="shared" si="511"/>
        <v>0</v>
      </c>
      <c r="W257" s="1036">
        <f t="shared" si="511"/>
        <v>0</v>
      </c>
      <c r="X257" s="1036">
        <f t="shared" si="511"/>
        <v>0</v>
      </c>
      <c r="Y257" s="1036">
        <f t="shared" si="511"/>
        <v>0</v>
      </c>
      <c r="Z257" s="1036">
        <f t="shared" si="511"/>
        <v>0</v>
      </c>
      <c r="AA257" s="1036">
        <f t="shared" si="511"/>
        <v>0</v>
      </c>
      <c r="AB257" s="1036">
        <f t="shared" si="511"/>
        <v>0</v>
      </c>
      <c r="AC257" s="1036">
        <f t="shared" si="511"/>
        <v>0</v>
      </c>
      <c r="AD257" s="1036">
        <f t="shared" si="511"/>
        <v>0</v>
      </c>
      <c r="AE257" s="1036">
        <f t="shared" si="511"/>
        <v>0</v>
      </c>
      <c r="AF257" s="1036">
        <f t="shared" si="511"/>
        <v>0</v>
      </c>
      <c r="AG257" s="1036">
        <f t="shared" si="511"/>
        <v>0</v>
      </c>
      <c r="AH257" s="1036">
        <f t="shared" si="511"/>
        <v>0</v>
      </c>
      <c r="AI257" s="1036">
        <f t="shared" si="511"/>
        <v>0</v>
      </c>
      <c r="AJ257" s="1036">
        <f t="shared" si="511"/>
        <v>0</v>
      </c>
      <c r="AK257" s="1036">
        <f t="shared" si="511"/>
        <v>0</v>
      </c>
      <c r="AL257" s="1036">
        <f t="shared" si="511"/>
        <v>0</v>
      </c>
      <c r="AM257" s="1036">
        <f t="shared" si="511"/>
        <v>0</v>
      </c>
      <c r="AN257" s="1036">
        <f t="shared" si="511"/>
        <v>0</v>
      </c>
      <c r="AO257" s="1036">
        <f t="shared" si="511"/>
        <v>0</v>
      </c>
      <c r="AP257" s="1036">
        <f t="shared" ref="AP257:BU257" si="512">SUM(AP258,AP263,AP264,AP270,AP271)</f>
        <v>0</v>
      </c>
      <c r="AQ257" s="1036">
        <f t="shared" si="512"/>
        <v>0</v>
      </c>
      <c r="AR257" s="1036">
        <f t="shared" si="512"/>
        <v>0</v>
      </c>
      <c r="AS257" s="1036">
        <f t="shared" si="512"/>
        <v>0</v>
      </c>
      <c r="AT257" s="1036">
        <f t="shared" si="512"/>
        <v>0</v>
      </c>
      <c r="AU257" s="1036">
        <f t="shared" si="512"/>
        <v>0</v>
      </c>
      <c r="AV257" s="1036">
        <f t="shared" si="512"/>
        <v>0</v>
      </c>
      <c r="AW257" s="1036">
        <f t="shared" si="512"/>
        <v>0</v>
      </c>
      <c r="AX257" s="1036">
        <f t="shared" si="512"/>
        <v>0</v>
      </c>
      <c r="AY257" s="1036">
        <f t="shared" si="512"/>
        <v>0</v>
      </c>
      <c r="AZ257" s="1036">
        <f t="shared" si="512"/>
        <v>0</v>
      </c>
      <c r="BA257" s="1036">
        <f t="shared" si="512"/>
        <v>0</v>
      </c>
      <c r="BB257" s="1036">
        <f t="shared" si="512"/>
        <v>0</v>
      </c>
      <c r="BC257" s="1036">
        <f t="shared" si="512"/>
        <v>0</v>
      </c>
      <c r="BD257" s="1036">
        <f t="shared" si="512"/>
        <v>0</v>
      </c>
      <c r="BE257" s="1036">
        <f t="shared" si="512"/>
        <v>0</v>
      </c>
      <c r="BF257" s="1036">
        <f t="shared" si="512"/>
        <v>0</v>
      </c>
      <c r="BG257" s="1036">
        <f t="shared" si="512"/>
        <v>0</v>
      </c>
      <c r="BH257" s="1036">
        <f t="shared" si="512"/>
        <v>0</v>
      </c>
      <c r="BI257" s="1036">
        <f t="shared" si="512"/>
        <v>0</v>
      </c>
      <c r="BJ257" s="1036">
        <f t="shared" si="512"/>
        <v>0</v>
      </c>
      <c r="BK257" s="1036">
        <f t="shared" si="512"/>
        <v>0</v>
      </c>
      <c r="BL257" s="1036">
        <f t="shared" si="512"/>
        <v>0</v>
      </c>
      <c r="BM257" s="1036">
        <f t="shared" si="512"/>
        <v>0</v>
      </c>
      <c r="BN257" s="1036">
        <f t="shared" si="512"/>
        <v>0</v>
      </c>
      <c r="BO257" s="1036">
        <f t="shared" si="512"/>
        <v>0</v>
      </c>
      <c r="BP257" s="1036">
        <f t="shared" si="512"/>
        <v>0</v>
      </c>
      <c r="BQ257" s="1036">
        <f t="shared" si="512"/>
        <v>0</v>
      </c>
      <c r="BR257" s="1036">
        <f t="shared" si="512"/>
        <v>0</v>
      </c>
      <c r="BS257" s="1036">
        <f t="shared" si="512"/>
        <v>0</v>
      </c>
      <c r="BT257" s="1036">
        <f t="shared" si="512"/>
        <v>0</v>
      </c>
      <c r="BU257" s="1036">
        <f t="shared" si="512"/>
        <v>0</v>
      </c>
      <c r="BV257" s="1036">
        <f t="shared" ref="BV257:DA257" si="513">SUM(BV258,BV263,BV264,BV270,BV271)</f>
        <v>0</v>
      </c>
      <c r="BW257" s="1036">
        <f t="shared" si="513"/>
        <v>0</v>
      </c>
      <c r="BX257" s="1036">
        <f t="shared" si="513"/>
        <v>0</v>
      </c>
      <c r="BY257" s="1036">
        <f t="shared" si="513"/>
        <v>0</v>
      </c>
      <c r="BZ257" s="1036">
        <f t="shared" si="513"/>
        <v>0</v>
      </c>
      <c r="CA257" s="1036">
        <f t="shared" si="513"/>
        <v>0</v>
      </c>
      <c r="CB257" s="1036">
        <f t="shared" si="513"/>
        <v>0</v>
      </c>
      <c r="CC257" s="1036">
        <f t="shared" si="513"/>
        <v>0</v>
      </c>
      <c r="CD257" s="1036">
        <f t="shared" si="513"/>
        <v>0</v>
      </c>
      <c r="CE257" s="1036">
        <f t="shared" si="513"/>
        <v>0</v>
      </c>
      <c r="CF257" s="1036">
        <f t="shared" si="513"/>
        <v>0</v>
      </c>
      <c r="CG257" s="1036">
        <f t="shared" si="513"/>
        <v>0</v>
      </c>
      <c r="CH257" s="1036">
        <f t="shared" si="513"/>
        <v>0</v>
      </c>
      <c r="CI257" s="1036">
        <f t="shared" si="513"/>
        <v>0</v>
      </c>
      <c r="CJ257" s="1036">
        <f t="shared" si="513"/>
        <v>0</v>
      </c>
      <c r="CK257" s="1036">
        <f t="shared" si="513"/>
        <v>0</v>
      </c>
      <c r="CL257" s="1036">
        <f t="shared" si="513"/>
        <v>0</v>
      </c>
      <c r="CM257" s="1036">
        <f t="shared" si="513"/>
        <v>0</v>
      </c>
      <c r="CN257" s="1036">
        <f t="shared" si="513"/>
        <v>0</v>
      </c>
      <c r="CO257" s="1036">
        <f t="shared" si="513"/>
        <v>0</v>
      </c>
      <c r="CP257" s="1036">
        <f t="shared" si="513"/>
        <v>0</v>
      </c>
      <c r="CQ257" s="1036">
        <f t="shared" si="513"/>
        <v>0</v>
      </c>
      <c r="CR257" s="1036">
        <f t="shared" si="513"/>
        <v>0</v>
      </c>
      <c r="CS257" s="1036">
        <f t="shared" si="513"/>
        <v>0</v>
      </c>
      <c r="CT257" s="1036">
        <f t="shared" si="513"/>
        <v>0</v>
      </c>
      <c r="CU257" s="1036">
        <f t="shared" si="513"/>
        <v>0</v>
      </c>
      <c r="CV257" s="1036">
        <f t="shared" si="513"/>
        <v>0</v>
      </c>
      <c r="CW257" s="1036">
        <f t="shared" si="513"/>
        <v>0</v>
      </c>
      <c r="CX257" s="1036">
        <f t="shared" si="513"/>
        <v>0</v>
      </c>
      <c r="CY257" s="1036">
        <f t="shared" si="513"/>
        <v>0</v>
      </c>
      <c r="CZ257" s="1036">
        <f t="shared" si="513"/>
        <v>0</v>
      </c>
      <c r="DA257" s="1036">
        <f t="shared" si="513"/>
        <v>0</v>
      </c>
      <c r="DB257" s="1036">
        <f t="shared" ref="DB257:DL257" si="514">SUM(DB258,DB263,DB264,DB270,DB271)</f>
        <v>0</v>
      </c>
      <c r="DC257" s="1036">
        <f t="shared" si="514"/>
        <v>0</v>
      </c>
      <c r="DD257" s="1036">
        <f t="shared" si="514"/>
        <v>0</v>
      </c>
      <c r="DE257" s="1036">
        <f t="shared" si="514"/>
        <v>0</v>
      </c>
      <c r="DF257" s="1036">
        <f t="shared" si="514"/>
        <v>0</v>
      </c>
      <c r="DG257" s="1036">
        <f t="shared" si="514"/>
        <v>0</v>
      </c>
      <c r="DH257" s="1036">
        <f t="shared" si="514"/>
        <v>0</v>
      </c>
      <c r="DI257" s="1036">
        <f t="shared" si="514"/>
        <v>0</v>
      </c>
      <c r="DJ257" s="1036">
        <f t="shared" si="514"/>
        <v>0</v>
      </c>
      <c r="DK257" s="1036">
        <f t="shared" si="514"/>
        <v>0</v>
      </c>
      <c r="DL257" s="1218">
        <f t="shared" si="514"/>
        <v>0</v>
      </c>
    </row>
    <row r="258" spans="1:117" s="206" customFormat="1" ht="19.899999999999999" customHeight="1">
      <c r="A258" s="207">
        <f>'LCR Weights'!N258</f>
        <v>0</v>
      </c>
      <c r="B258" s="207"/>
      <c r="C258" s="73"/>
      <c r="D258" s="140" t="s">
        <v>469</v>
      </c>
      <c r="E258" s="143" t="s">
        <v>867</v>
      </c>
      <c r="F258" s="1134" t="s">
        <v>868</v>
      </c>
      <c r="G258" s="1181"/>
      <c r="H258" s="1181"/>
      <c r="I258" s="1216"/>
      <c r="J258" s="1217">
        <f>SUM(J259:J262)</f>
        <v>0</v>
      </c>
      <c r="K258" s="31">
        <f t="shared" ref="K258:BV258" si="515">SUM(K259:K262)</f>
        <v>0</v>
      </c>
      <c r="L258" s="31">
        <f t="shared" si="515"/>
        <v>0</v>
      </c>
      <c r="M258" s="31">
        <f t="shared" si="515"/>
        <v>0</v>
      </c>
      <c r="N258" s="31">
        <f t="shared" si="515"/>
        <v>0</v>
      </c>
      <c r="O258" s="31">
        <f t="shared" si="515"/>
        <v>0</v>
      </c>
      <c r="P258" s="31">
        <f t="shared" si="515"/>
        <v>0</v>
      </c>
      <c r="Q258" s="31">
        <f t="shared" si="515"/>
        <v>0</v>
      </c>
      <c r="R258" s="31">
        <f t="shared" si="515"/>
        <v>0</v>
      </c>
      <c r="S258" s="31">
        <f t="shared" si="515"/>
        <v>0</v>
      </c>
      <c r="T258" s="31">
        <f t="shared" si="515"/>
        <v>0</v>
      </c>
      <c r="U258" s="31">
        <f t="shared" si="515"/>
        <v>0</v>
      </c>
      <c r="V258" s="31">
        <f t="shared" si="515"/>
        <v>0</v>
      </c>
      <c r="W258" s="31">
        <f t="shared" si="515"/>
        <v>0</v>
      </c>
      <c r="X258" s="31">
        <f t="shared" si="515"/>
        <v>0</v>
      </c>
      <c r="Y258" s="31">
        <f t="shared" si="515"/>
        <v>0</v>
      </c>
      <c r="Z258" s="31">
        <f t="shared" si="515"/>
        <v>0</v>
      </c>
      <c r="AA258" s="31">
        <f t="shared" si="515"/>
        <v>0</v>
      </c>
      <c r="AB258" s="31">
        <f t="shared" si="515"/>
        <v>0</v>
      </c>
      <c r="AC258" s="31">
        <f t="shared" si="515"/>
        <v>0</v>
      </c>
      <c r="AD258" s="31">
        <f t="shared" si="515"/>
        <v>0</v>
      </c>
      <c r="AE258" s="31">
        <f t="shared" si="515"/>
        <v>0</v>
      </c>
      <c r="AF258" s="31">
        <f t="shared" si="515"/>
        <v>0</v>
      </c>
      <c r="AG258" s="31">
        <f t="shared" si="515"/>
        <v>0</v>
      </c>
      <c r="AH258" s="31">
        <f t="shared" si="515"/>
        <v>0</v>
      </c>
      <c r="AI258" s="31">
        <f t="shared" si="515"/>
        <v>0</v>
      </c>
      <c r="AJ258" s="31">
        <f t="shared" si="515"/>
        <v>0</v>
      </c>
      <c r="AK258" s="31">
        <f t="shared" si="515"/>
        <v>0</v>
      </c>
      <c r="AL258" s="31">
        <f t="shared" si="515"/>
        <v>0</v>
      </c>
      <c r="AM258" s="31">
        <f t="shared" si="515"/>
        <v>0</v>
      </c>
      <c r="AN258" s="31">
        <f t="shared" si="515"/>
        <v>0</v>
      </c>
      <c r="AO258" s="758">
        <f t="shared" si="515"/>
        <v>0</v>
      </c>
      <c r="AP258" s="758">
        <f t="shared" si="515"/>
        <v>0</v>
      </c>
      <c r="AQ258" s="758">
        <f t="shared" si="515"/>
        <v>0</v>
      </c>
      <c r="AR258" s="758">
        <f t="shared" si="515"/>
        <v>0</v>
      </c>
      <c r="AS258" s="758">
        <f t="shared" si="515"/>
        <v>0</v>
      </c>
      <c r="AT258" s="758">
        <f t="shared" si="515"/>
        <v>0</v>
      </c>
      <c r="AU258" s="758">
        <f t="shared" si="515"/>
        <v>0</v>
      </c>
      <c r="AV258" s="758">
        <f t="shared" si="515"/>
        <v>0</v>
      </c>
      <c r="AW258" s="758">
        <f t="shared" si="515"/>
        <v>0</v>
      </c>
      <c r="AX258" s="758">
        <f t="shared" si="515"/>
        <v>0</v>
      </c>
      <c r="AY258" s="758">
        <f t="shared" si="515"/>
        <v>0</v>
      </c>
      <c r="AZ258" s="758">
        <f t="shared" si="515"/>
        <v>0</v>
      </c>
      <c r="BA258" s="758">
        <f t="shared" si="515"/>
        <v>0</v>
      </c>
      <c r="BB258" s="758">
        <f t="shared" si="515"/>
        <v>0</v>
      </c>
      <c r="BC258" s="758">
        <f t="shared" si="515"/>
        <v>0</v>
      </c>
      <c r="BD258" s="758">
        <f t="shared" si="515"/>
        <v>0</v>
      </c>
      <c r="BE258" s="758">
        <f t="shared" si="515"/>
        <v>0</v>
      </c>
      <c r="BF258" s="758">
        <f t="shared" si="515"/>
        <v>0</v>
      </c>
      <c r="BG258" s="758">
        <f t="shared" si="515"/>
        <v>0</v>
      </c>
      <c r="BH258" s="758">
        <f t="shared" si="515"/>
        <v>0</v>
      </c>
      <c r="BI258" s="758">
        <f t="shared" si="515"/>
        <v>0</v>
      </c>
      <c r="BJ258" s="758">
        <f t="shared" si="515"/>
        <v>0</v>
      </c>
      <c r="BK258" s="758">
        <f t="shared" si="515"/>
        <v>0</v>
      </c>
      <c r="BL258" s="758">
        <f t="shared" si="515"/>
        <v>0</v>
      </c>
      <c r="BM258" s="758">
        <f t="shared" si="515"/>
        <v>0</v>
      </c>
      <c r="BN258" s="758">
        <f t="shared" si="515"/>
        <v>0</v>
      </c>
      <c r="BO258" s="758">
        <f t="shared" si="515"/>
        <v>0</v>
      </c>
      <c r="BP258" s="758">
        <f t="shared" si="515"/>
        <v>0</v>
      </c>
      <c r="BQ258" s="758">
        <f t="shared" si="515"/>
        <v>0</v>
      </c>
      <c r="BR258" s="758">
        <f t="shared" si="515"/>
        <v>0</v>
      </c>
      <c r="BS258" s="758">
        <f t="shared" si="515"/>
        <v>0</v>
      </c>
      <c r="BT258" s="758">
        <f t="shared" si="515"/>
        <v>0</v>
      </c>
      <c r="BU258" s="758">
        <f t="shared" si="515"/>
        <v>0</v>
      </c>
      <c r="BV258" s="758">
        <f t="shared" si="515"/>
        <v>0</v>
      </c>
      <c r="BW258" s="758">
        <f t="shared" ref="BW258:DL258" si="516">SUM(BW259:BW262)</f>
        <v>0</v>
      </c>
      <c r="BX258" s="758">
        <f t="shared" si="516"/>
        <v>0</v>
      </c>
      <c r="BY258" s="758">
        <f t="shared" si="516"/>
        <v>0</v>
      </c>
      <c r="BZ258" s="758">
        <f t="shared" si="516"/>
        <v>0</v>
      </c>
      <c r="CA258" s="758">
        <f t="shared" si="516"/>
        <v>0</v>
      </c>
      <c r="CB258" s="758">
        <f t="shared" si="516"/>
        <v>0</v>
      </c>
      <c r="CC258" s="758">
        <f t="shared" si="516"/>
        <v>0</v>
      </c>
      <c r="CD258" s="758">
        <f t="shared" si="516"/>
        <v>0</v>
      </c>
      <c r="CE258" s="758">
        <f t="shared" si="516"/>
        <v>0</v>
      </c>
      <c r="CF258" s="758">
        <f t="shared" si="516"/>
        <v>0</v>
      </c>
      <c r="CG258" s="758">
        <f t="shared" si="516"/>
        <v>0</v>
      </c>
      <c r="CH258" s="758">
        <f t="shared" si="516"/>
        <v>0</v>
      </c>
      <c r="CI258" s="758">
        <f t="shared" si="516"/>
        <v>0</v>
      </c>
      <c r="CJ258" s="758">
        <f t="shared" si="516"/>
        <v>0</v>
      </c>
      <c r="CK258" s="758">
        <f t="shared" si="516"/>
        <v>0</v>
      </c>
      <c r="CL258" s="758">
        <f t="shared" si="516"/>
        <v>0</v>
      </c>
      <c r="CM258" s="758">
        <f t="shared" si="516"/>
        <v>0</v>
      </c>
      <c r="CN258" s="758">
        <f t="shared" si="516"/>
        <v>0</v>
      </c>
      <c r="CO258" s="758">
        <f t="shared" si="516"/>
        <v>0</v>
      </c>
      <c r="CP258" s="758">
        <f t="shared" si="516"/>
        <v>0</v>
      </c>
      <c r="CQ258" s="758">
        <f t="shared" si="516"/>
        <v>0</v>
      </c>
      <c r="CR258" s="758">
        <f t="shared" si="516"/>
        <v>0</v>
      </c>
      <c r="CS258" s="758">
        <f t="shared" si="516"/>
        <v>0</v>
      </c>
      <c r="CT258" s="758">
        <f t="shared" si="516"/>
        <v>0</v>
      </c>
      <c r="CU258" s="758">
        <f t="shared" si="516"/>
        <v>0</v>
      </c>
      <c r="CV258" s="758">
        <f t="shared" si="516"/>
        <v>0</v>
      </c>
      <c r="CW258" s="758">
        <f t="shared" si="516"/>
        <v>0</v>
      </c>
      <c r="CX258" s="758">
        <f t="shared" si="516"/>
        <v>0</v>
      </c>
      <c r="CY258" s="758">
        <f t="shared" si="516"/>
        <v>0</v>
      </c>
      <c r="CZ258" s="758">
        <f t="shared" si="516"/>
        <v>0</v>
      </c>
      <c r="DA258" s="758">
        <f t="shared" si="516"/>
        <v>0</v>
      </c>
      <c r="DB258" s="758">
        <f t="shared" si="516"/>
        <v>0</v>
      </c>
      <c r="DC258" s="758">
        <f t="shared" si="516"/>
        <v>0</v>
      </c>
      <c r="DD258" s="758">
        <f t="shared" si="516"/>
        <v>0</v>
      </c>
      <c r="DE258" s="758">
        <f t="shared" si="516"/>
        <v>0</v>
      </c>
      <c r="DF258" s="758">
        <f t="shared" si="516"/>
        <v>0</v>
      </c>
      <c r="DG258" s="758">
        <f t="shared" si="516"/>
        <v>0</v>
      </c>
      <c r="DH258" s="758">
        <f t="shared" si="516"/>
        <v>0</v>
      </c>
      <c r="DI258" s="758">
        <f t="shared" si="516"/>
        <v>0</v>
      </c>
      <c r="DJ258" s="758">
        <f t="shared" si="516"/>
        <v>0</v>
      </c>
      <c r="DK258" s="758">
        <f t="shared" si="516"/>
        <v>0</v>
      </c>
      <c r="DL258" s="519">
        <f t="shared" si="516"/>
        <v>0</v>
      </c>
    </row>
    <row r="259" spans="1:117" s="206" customFormat="1" ht="19.899999999999999" customHeight="1">
      <c r="A259" s="207">
        <f>'LCR Weights'!N259</f>
        <v>0</v>
      </c>
      <c r="B259" s="207"/>
      <c r="C259" s="73"/>
      <c r="D259" s="752" t="s">
        <v>520</v>
      </c>
      <c r="E259" s="830" t="s">
        <v>1133</v>
      </c>
      <c r="F259" s="231" t="s">
        <v>1140</v>
      </c>
      <c r="G259" s="1179">
        <f>'LCR Weights'!M259</f>
        <v>0</v>
      </c>
      <c r="H259" s="1179">
        <f>IF(Metrics!$I$7="Reported weights",'LCR Weights'!H259,'LCR Weights'!K259)</f>
        <v>0</v>
      </c>
      <c r="I259" s="1216"/>
      <c r="J259" s="1217">
        <f>IF('LCR Weights'!$N259=0,1,0)*('Base Data'!J259+'Base Data'!I259)*G259</f>
        <v>0</v>
      </c>
      <c r="K259" s="31">
        <f>'LCR Weights'!$N259*($G259*('Base Data'!$I259+'Base Data'!$J259)/30)+($H259*'Base Data'!K259)</f>
        <v>0</v>
      </c>
      <c r="L259" s="31">
        <f>'LCR Weights'!$N259*($G259*('Base Data'!$I259+'Base Data'!$J259)/30)+($H259*'Base Data'!L259)</f>
        <v>0</v>
      </c>
      <c r="M259" s="31">
        <f>'LCR Weights'!$N259*($G259*('Base Data'!$I259+'Base Data'!$J259)/30)+($H259*'Base Data'!M259)</f>
        <v>0</v>
      </c>
      <c r="N259" s="31">
        <f>'LCR Weights'!$N259*($G259*('Base Data'!$I259+'Base Data'!$J259)/30)+($H259*'Base Data'!N259)</f>
        <v>0</v>
      </c>
      <c r="O259" s="31">
        <f>'LCR Weights'!$N259*($G259*('Base Data'!$I259+'Base Data'!$J259)/30)+($H259*'Base Data'!O259)</f>
        <v>0</v>
      </c>
      <c r="P259" s="31">
        <f>'LCR Weights'!$N259*($G259*('Base Data'!$I259+'Base Data'!$J259)/30)+($H259*'Base Data'!P259)</f>
        <v>0</v>
      </c>
      <c r="Q259" s="31">
        <f>'LCR Weights'!$N259*($G259*('Base Data'!$I259+'Base Data'!$J259)/30)+($H259*'Base Data'!Q259)</f>
        <v>0</v>
      </c>
      <c r="R259" s="31">
        <f>'LCR Weights'!$N259*($G259*('Base Data'!$I259+'Base Data'!$J259)/30)+($H259*'Base Data'!R259)</f>
        <v>0</v>
      </c>
      <c r="S259" s="31">
        <f>'LCR Weights'!$N259*($G259*('Base Data'!$I259+'Base Data'!$J259)/30)+($H259*'Base Data'!S259)</f>
        <v>0</v>
      </c>
      <c r="T259" s="31">
        <f>'LCR Weights'!$N259*($G259*('Base Data'!$I259+'Base Data'!$J259)/30)+($H259*'Base Data'!T259)</f>
        <v>0</v>
      </c>
      <c r="U259" s="31">
        <f>'LCR Weights'!$N259*($G259*('Base Data'!$I259+'Base Data'!$J259)/30)+($H259*'Base Data'!U259)</f>
        <v>0</v>
      </c>
      <c r="V259" s="31">
        <f>'LCR Weights'!$N259*($G259*('Base Data'!$I259+'Base Data'!$J259)/30)+($H259*'Base Data'!V259)</f>
        <v>0</v>
      </c>
      <c r="W259" s="31">
        <f>'LCR Weights'!$N259*($G259*('Base Data'!$I259+'Base Data'!$J259)/30)+($H259*'Base Data'!W259)</f>
        <v>0</v>
      </c>
      <c r="X259" s="31">
        <f>'LCR Weights'!$N259*($G259*('Base Data'!$I259+'Base Data'!$J259)/30)+($H259*'Base Data'!X259)</f>
        <v>0</v>
      </c>
      <c r="Y259" s="31">
        <f>'LCR Weights'!$N259*($G259*('Base Data'!$I259+'Base Data'!$J259)/30)+($H259*'Base Data'!Y259)</f>
        <v>0</v>
      </c>
      <c r="Z259" s="31">
        <f>'LCR Weights'!$N259*($G259*('Base Data'!$I259+'Base Data'!$J259)/30)+($H259*'Base Data'!Z259)</f>
        <v>0</v>
      </c>
      <c r="AA259" s="31">
        <f>'LCR Weights'!$N259*($G259*('Base Data'!$I259+'Base Data'!$J259)/30)+($H259*'Base Data'!AA259)</f>
        <v>0</v>
      </c>
      <c r="AB259" s="31">
        <f>'LCR Weights'!$N259*($G259*('Base Data'!$I259+'Base Data'!$J259)/30)+($H259*'Base Data'!AB259)</f>
        <v>0</v>
      </c>
      <c r="AC259" s="31">
        <f>'LCR Weights'!$N259*($G259*('Base Data'!$I259+'Base Data'!$J259)/30)+($H259*'Base Data'!AC259)</f>
        <v>0</v>
      </c>
      <c r="AD259" s="31">
        <f>'LCR Weights'!$N259*($G259*('Base Data'!$I259+'Base Data'!$J259)/30)+($H259*'Base Data'!AD259)</f>
        <v>0</v>
      </c>
      <c r="AE259" s="31">
        <f>'LCR Weights'!$N259*($G259*('Base Data'!$I259+'Base Data'!$J259)/30)+($H259*'Base Data'!AE259)</f>
        <v>0</v>
      </c>
      <c r="AF259" s="31">
        <f>'LCR Weights'!$N259*($G259*('Base Data'!$I259+'Base Data'!$J259)/30)+($H259*'Base Data'!AF259)</f>
        <v>0</v>
      </c>
      <c r="AG259" s="31">
        <f>'LCR Weights'!$N259*($G259*('Base Data'!$I259+'Base Data'!$J259)/30)+($H259*'Base Data'!AG259)</f>
        <v>0</v>
      </c>
      <c r="AH259" s="31">
        <f>'LCR Weights'!$N259*($G259*('Base Data'!$I259+'Base Data'!$J259)/30)+($H259*'Base Data'!AH259)</f>
        <v>0</v>
      </c>
      <c r="AI259" s="31">
        <f>'LCR Weights'!$N259*($G259*('Base Data'!$I259+'Base Data'!$J259)/30)+($H259*'Base Data'!AI259)</f>
        <v>0</v>
      </c>
      <c r="AJ259" s="31">
        <f>'LCR Weights'!$N259*($G259*('Base Data'!$I259+'Base Data'!$J259)/30)+($H259*'Base Data'!AJ259)</f>
        <v>0</v>
      </c>
      <c r="AK259" s="31">
        <f>'LCR Weights'!$N259*($G259*('Base Data'!$I259+'Base Data'!$J259)/30)+($H259*'Base Data'!AK259)</f>
        <v>0</v>
      </c>
      <c r="AL259" s="31">
        <f>'LCR Weights'!$N259*($G259*('Base Data'!$I259+'Base Data'!$J259)/30)+($H259*'Base Data'!AL259)</f>
        <v>0</v>
      </c>
      <c r="AM259" s="31">
        <f>'LCR Weights'!$N259*($G259*('Base Data'!$I259+'Base Data'!$J259)/30)+($H259*'Base Data'!AM259)</f>
        <v>0</v>
      </c>
      <c r="AN259" s="31">
        <f>'LCR Weights'!$N259*($G259*('Base Data'!$I259+'Base Data'!$J259)/30)+($H259*'Base Data'!AN259)</f>
        <v>0</v>
      </c>
      <c r="AO259" s="758">
        <f>$H259*'Base Data'!AO259</f>
        <v>0</v>
      </c>
      <c r="AP259" s="758">
        <f>$H259*'Base Data'!AP259</f>
        <v>0</v>
      </c>
      <c r="AQ259" s="758">
        <f>$H259*'Base Data'!AQ259</f>
        <v>0</v>
      </c>
      <c r="AR259" s="758">
        <f>$H259*'Base Data'!AR259</f>
        <v>0</v>
      </c>
      <c r="AS259" s="758">
        <f>$H259*'Base Data'!AS259</f>
        <v>0</v>
      </c>
      <c r="AT259" s="758">
        <f>$H259*'Base Data'!AT259</f>
        <v>0</v>
      </c>
      <c r="AU259" s="758">
        <f>$H259*'Base Data'!AU259</f>
        <v>0</v>
      </c>
      <c r="AV259" s="758">
        <f>$H259*'Base Data'!AV259</f>
        <v>0</v>
      </c>
      <c r="AW259" s="758">
        <f>$H259*'Base Data'!AW259</f>
        <v>0</v>
      </c>
      <c r="AX259" s="758">
        <f>$H259*'Base Data'!AX259</f>
        <v>0</v>
      </c>
      <c r="AY259" s="758">
        <f>$H259*'Base Data'!AY259</f>
        <v>0</v>
      </c>
      <c r="AZ259" s="758">
        <f>$H259*'Base Data'!AZ259</f>
        <v>0</v>
      </c>
      <c r="BA259" s="758">
        <f>$H259*'Base Data'!BA259</f>
        <v>0</v>
      </c>
      <c r="BB259" s="758">
        <f>$H259*'Base Data'!BB259</f>
        <v>0</v>
      </c>
      <c r="BC259" s="758">
        <f>$H259*'Base Data'!BC259</f>
        <v>0</v>
      </c>
      <c r="BD259" s="758">
        <f>$H259*'Base Data'!BD259</f>
        <v>0</v>
      </c>
      <c r="BE259" s="758">
        <f>$H259*'Base Data'!BE259</f>
        <v>0</v>
      </c>
      <c r="BF259" s="758">
        <f>$H259*'Base Data'!BF259</f>
        <v>0</v>
      </c>
      <c r="BG259" s="758">
        <f>$H259*'Base Data'!BG259</f>
        <v>0</v>
      </c>
      <c r="BH259" s="758">
        <f>$H259*'Base Data'!BH259</f>
        <v>0</v>
      </c>
      <c r="BI259" s="758">
        <f>$H259*'Base Data'!BI259</f>
        <v>0</v>
      </c>
      <c r="BJ259" s="758">
        <f>$H259*'Base Data'!BJ259</f>
        <v>0</v>
      </c>
      <c r="BK259" s="758">
        <f>$H259*'Base Data'!BK259</f>
        <v>0</v>
      </c>
      <c r="BL259" s="758">
        <f>$H259*'Base Data'!BL259</f>
        <v>0</v>
      </c>
      <c r="BM259" s="758">
        <f>$H259*'Base Data'!BM259</f>
        <v>0</v>
      </c>
      <c r="BN259" s="758">
        <f>$H259*'Base Data'!BN259</f>
        <v>0</v>
      </c>
      <c r="BO259" s="758">
        <f>$H259*'Base Data'!BO259</f>
        <v>0</v>
      </c>
      <c r="BP259" s="758">
        <f>$H259*'Base Data'!BP259</f>
        <v>0</v>
      </c>
      <c r="BQ259" s="758">
        <f>$H259*'Base Data'!BQ259</f>
        <v>0</v>
      </c>
      <c r="BR259" s="758">
        <f>$H259*'Base Data'!BR259</f>
        <v>0</v>
      </c>
      <c r="BS259" s="758">
        <f>$H259*'Base Data'!BS259</f>
        <v>0</v>
      </c>
      <c r="BT259" s="758">
        <f>$H259*'Base Data'!BT259</f>
        <v>0</v>
      </c>
      <c r="BU259" s="758">
        <f>$H259*'Base Data'!BU259</f>
        <v>0</v>
      </c>
      <c r="BV259" s="758">
        <f>$H259*'Base Data'!BV259</f>
        <v>0</v>
      </c>
      <c r="BW259" s="758">
        <f>$H259*'Base Data'!BW259</f>
        <v>0</v>
      </c>
      <c r="BX259" s="758">
        <f>$H259*'Base Data'!BX259</f>
        <v>0</v>
      </c>
      <c r="BY259" s="758">
        <f>$H259*'Base Data'!BY259</f>
        <v>0</v>
      </c>
      <c r="BZ259" s="758">
        <f>$H259*'Base Data'!BZ259</f>
        <v>0</v>
      </c>
      <c r="CA259" s="758">
        <f>$H259*'Base Data'!CA259</f>
        <v>0</v>
      </c>
      <c r="CB259" s="758">
        <f>$H259*'Base Data'!CB259</f>
        <v>0</v>
      </c>
      <c r="CC259" s="758">
        <f>$H259*'Base Data'!CC259</f>
        <v>0</v>
      </c>
      <c r="CD259" s="758">
        <f>$H259*'Base Data'!CD259</f>
        <v>0</v>
      </c>
      <c r="CE259" s="758">
        <f>$H259*'Base Data'!CE259</f>
        <v>0</v>
      </c>
      <c r="CF259" s="758">
        <f>$H259*'Base Data'!CF259</f>
        <v>0</v>
      </c>
      <c r="CG259" s="758">
        <f>$H259*'Base Data'!CG259</f>
        <v>0</v>
      </c>
      <c r="CH259" s="758">
        <f>$H259*'Base Data'!CH259</f>
        <v>0</v>
      </c>
      <c r="CI259" s="758">
        <f>$H259*'Base Data'!CI259</f>
        <v>0</v>
      </c>
      <c r="CJ259" s="758">
        <f>$H259*'Base Data'!CJ259</f>
        <v>0</v>
      </c>
      <c r="CK259" s="758">
        <f>$H259*'Base Data'!CK259</f>
        <v>0</v>
      </c>
      <c r="CL259" s="758">
        <f>$H259*'Base Data'!CL259</f>
        <v>0</v>
      </c>
      <c r="CM259" s="758">
        <f>$H259*'Base Data'!CM259</f>
        <v>0</v>
      </c>
      <c r="CN259" s="758">
        <f>$H259*'Base Data'!CN259</f>
        <v>0</v>
      </c>
      <c r="CO259" s="758">
        <f>$H259*'Base Data'!CO259</f>
        <v>0</v>
      </c>
      <c r="CP259" s="758">
        <f>$H259*'Base Data'!CP259</f>
        <v>0</v>
      </c>
      <c r="CQ259" s="758">
        <f>$H259*'Base Data'!CQ259</f>
        <v>0</v>
      </c>
      <c r="CR259" s="758">
        <f>$H259*'Base Data'!CR259</f>
        <v>0</v>
      </c>
      <c r="CS259" s="758">
        <f>$H259*'Base Data'!CS259</f>
        <v>0</v>
      </c>
      <c r="CT259" s="758">
        <f>$H259*'Base Data'!CT259</f>
        <v>0</v>
      </c>
      <c r="CU259" s="758">
        <f>$H259*'Base Data'!CU259</f>
        <v>0</v>
      </c>
      <c r="CV259" s="758">
        <f>$H259*'Base Data'!CV259</f>
        <v>0</v>
      </c>
      <c r="CW259" s="758">
        <f>$H259*'Base Data'!CW259</f>
        <v>0</v>
      </c>
      <c r="CX259" s="758">
        <f>$H259*'Base Data'!CX259</f>
        <v>0</v>
      </c>
      <c r="CY259" s="758">
        <f>$H259*'Base Data'!CY259</f>
        <v>0</v>
      </c>
      <c r="CZ259" s="758">
        <f>$H259*'Base Data'!CZ259</f>
        <v>0</v>
      </c>
      <c r="DA259" s="758">
        <f>$H259*'Base Data'!DA259</f>
        <v>0</v>
      </c>
      <c r="DB259" s="758">
        <f>$H259*'Base Data'!DB259</f>
        <v>0</v>
      </c>
      <c r="DC259" s="758">
        <f>$H259*'Base Data'!DC259</f>
        <v>0</v>
      </c>
      <c r="DD259" s="758">
        <f>$H259*'Base Data'!DD259</f>
        <v>0</v>
      </c>
      <c r="DE259" s="758">
        <f>$H259*'Base Data'!DE259</f>
        <v>0</v>
      </c>
      <c r="DF259" s="758">
        <f>$H259*'Base Data'!DF259</f>
        <v>0</v>
      </c>
      <c r="DG259" s="758">
        <f>$H259*'Base Data'!DG259</f>
        <v>0</v>
      </c>
      <c r="DH259" s="758">
        <f>$H259*'Base Data'!DH259</f>
        <v>0</v>
      </c>
      <c r="DI259" s="758">
        <f>$H259*'Base Data'!DI259</f>
        <v>0</v>
      </c>
      <c r="DJ259" s="758">
        <f>$H259*'Base Data'!DJ259</f>
        <v>0</v>
      </c>
      <c r="DK259" s="758">
        <f>$H259*'Base Data'!DK259</f>
        <v>0</v>
      </c>
      <c r="DL259" s="519">
        <f>$H259*'Base Data'!DL259</f>
        <v>0</v>
      </c>
    </row>
    <row r="260" spans="1:117" s="206" customFormat="1" ht="19.899999999999999" customHeight="1">
      <c r="A260" s="207">
        <f>'LCR Weights'!N260</f>
        <v>0</v>
      </c>
      <c r="B260" s="207"/>
      <c r="C260" s="73"/>
      <c r="D260" s="140"/>
      <c r="E260" s="1133"/>
      <c r="F260" s="223" t="s">
        <v>1156</v>
      </c>
      <c r="G260" s="1182">
        <f>-'LCR Weights'!M260</f>
        <v>0</v>
      </c>
      <c r="H260" s="1182">
        <f>-IF(Metrics!$I$7="Reported weights",'LCR Weights'!H260,'LCR Weights'!K260)</f>
        <v>0</v>
      </c>
      <c r="I260" s="129"/>
      <c r="J260" s="1038">
        <f>IF('LCR Weights'!$N260=0,1,0)*('Base Data'!J260+'Base Data'!I260)*G260</f>
        <v>0</v>
      </c>
      <c r="K260" s="1039">
        <f>'LCR Weights'!$N260*($G260*('Base Data'!$I260+'Base Data'!$J260)/30)+($H260*'Base Data'!K260)</f>
        <v>0</v>
      </c>
      <c r="L260" s="1039">
        <f>'LCR Weights'!$N260*($G260*('Base Data'!$I260+'Base Data'!$J260)/30)+($H260*'Base Data'!L260)</f>
        <v>0</v>
      </c>
      <c r="M260" s="1039">
        <f>'LCR Weights'!$N260*($G260*('Base Data'!$I260+'Base Data'!$J260)/30)+($H260*'Base Data'!M260)</f>
        <v>0</v>
      </c>
      <c r="N260" s="1039">
        <f>'LCR Weights'!$N260*($G260*('Base Data'!$I260+'Base Data'!$J260)/30)+($H260*'Base Data'!N260)</f>
        <v>0</v>
      </c>
      <c r="O260" s="1039">
        <f>'LCR Weights'!$N260*($G260*('Base Data'!$I260+'Base Data'!$J260)/30)+($H260*'Base Data'!O260)</f>
        <v>0</v>
      </c>
      <c r="P260" s="1039">
        <f>'LCR Weights'!$N260*($G260*('Base Data'!$I260+'Base Data'!$J260)/30)+($H260*'Base Data'!P260)</f>
        <v>0</v>
      </c>
      <c r="Q260" s="1039">
        <f>'LCR Weights'!$N260*($G260*('Base Data'!$I260+'Base Data'!$J260)/30)+($H260*'Base Data'!Q260)</f>
        <v>0</v>
      </c>
      <c r="R260" s="1039">
        <f>'LCR Weights'!$N260*($G260*('Base Data'!$I260+'Base Data'!$J260)/30)+($H260*'Base Data'!R260)</f>
        <v>0</v>
      </c>
      <c r="S260" s="1039">
        <f>'LCR Weights'!$N260*($G260*('Base Data'!$I260+'Base Data'!$J260)/30)+($H260*'Base Data'!S260)</f>
        <v>0</v>
      </c>
      <c r="T260" s="1039">
        <f>'LCR Weights'!$N260*($G260*('Base Data'!$I260+'Base Data'!$J260)/30)+($H260*'Base Data'!T260)</f>
        <v>0</v>
      </c>
      <c r="U260" s="1039">
        <f>'LCR Weights'!$N260*($G260*('Base Data'!$I260+'Base Data'!$J260)/30)+($H260*'Base Data'!U260)</f>
        <v>0</v>
      </c>
      <c r="V260" s="1039">
        <f>'LCR Weights'!$N260*($G260*('Base Data'!$I260+'Base Data'!$J260)/30)+($H260*'Base Data'!V260)</f>
        <v>0</v>
      </c>
      <c r="W260" s="1039">
        <f>'LCR Weights'!$N260*($G260*('Base Data'!$I260+'Base Data'!$J260)/30)+($H260*'Base Data'!W260)</f>
        <v>0</v>
      </c>
      <c r="X260" s="1039">
        <f>'LCR Weights'!$N260*($G260*('Base Data'!$I260+'Base Data'!$J260)/30)+($H260*'Base Data'!X260)</f>
        <v>0</v>
      </c>
      <c r="Y260" s="1039">
        <f>'LCR Weights'!$N260*($G260*('Base Data'!$I260+'Base Data'!$J260)/30)+($H260*'Base Data'!Y260)</f>
        <v>0</v>
      </c>
      <c r="Z260" s="1039">
        <f>'LCR Weights'!$N260*($G260*('Base Data'!$I260+'Base Data'!$J260)/30)+($H260*'Base Data'!Z260)</f>
        <v>0</v>
      </c>
      <c r="AA260" s="1039">
        <f>'LCR Weights'!$N260*($G260*('Base Data'!$I260+'Base Data'!$J260)/30)+($H260*'Base Data'!AA260)</f>
        <v>0</v>
      </c>
      <c r="AB260" s="1039">
        <f>'LCR Weights'!$N260*($G260*('Base Data'!$I260+'Base Data'!$J260)/30)+($H260*'Base Data'!AB260)</f>
        <v>0</v>
      </c>
      <c r="AC260" s="1039">
        <f>'LCR Weights'!$N260*($G260*('Base Data'!$I260+'Base Data'!$J260)/30)+($H260*'Base Data'!AC260)</f>
        <v>0</v>
      </c>
      <c r="AD260" s="1039">
        <f>'LCR Weights'!$N260*($G260*('Base Data'!$I260+'Base Data'!$J260)/30)+($H260*'Base Data'!AD260)</f>
        <v>0</v>
      </c>
      <c r="AE260" s="1039">
        <f>'LCR Weights'!$N260*($G260*('Base Data'!$I260+'Base Data'!$J260)/30)+($H260*'Base Data'!AE260)</f>
        <v>0</v>
      </c>
      <c r="AF260" s="1039">
        <f>'LCR Weights'!$N260*($G260*('Base Data'!$I260+'Base Data'!$J260)/30)+($H260*'Base Data'!AF260)</f>
        <v>0</v>
      </c>
      <c r="AG260" s="1039">
        <f>'LCR Weights'!$N260*($G260*('Base Data'!$I260+'Base Data'!$J260)/30)+($H260*'Base Data'!AG260)</f>
        <v>0</v>
      </c>
      <c r="AH260" s="1039">
        <f>'LCR Weights'!$N260*($G260*('Base Data'!$I260+'Base Data'!$J260)/30)+($H260*'Base Data'!AH260)</f>
        <v>0</v>
      </c>
      <c r="AI260" s="1039">
        <f>'LCR Weights'!$N260*($G260*('Base Data'!$I260+'Base Data'!$J260)/30)+($H260*'Base Data'!AI260)</f>
        <v>0</v>
      </c>
      <c r="AJ260" s="1039">
        <f>'LCR Weights'!$N260*($G260*('Base Data'!$I260+'Base Data'!$J260)/30)+($H260*'Base Data'!AJ260)</f>
        <v>0</v>
      </c>
      <c r="AK260" s="1039">
        <f>'LCR Weights'!$N260*($G260*('Base Data'!$I260+'Base Data'!$J260)/30)+($H260*'Base Data'!AK260)</f>
        <v>0</v>
      </c>
      <c r="AL260" s="1039">
        <f>'LCR Weights'!$N260*($G260*('Base Data'!$I260+'Base Data'!$J260)/30)+($H260*'Base Data'!AL260)</f>
        <v>0</v>
      </c>
      <c r="AM260" s="1039">
        <f>'LCR Weights'!$N260*($G260*('Base Data'!$I260+'Base Data'!$J260)/30)+($H260*'Base Data'!AM260)</f>
        <v>0</v>
      </c>
      <c r="AN260" s="1039">
        <f>'LCR Weights'!$N260*($G260*('Base Data'!$I260+'Base Data'!$J260)/30)+($H260*'Base Data'!AN260)</f>
        <v>0</v>
      </c>
      <c r="AO260" s="1038">
        <f>$H260*'Base Data'!AO260</f>
        <v>0</v>
      </c>
      <c r="AP260" s="1038">
        <f>$H260*'Base Data'!AP260</f>
        <v>0</v>
      </c>
      <c r="AQ260" s="1038">
        <f>$H260*'Base Data'!AQ260</f>
        <v>0</v>
      </c>
      <c r="AR260" s="1038">
        <f>$H260*'Base Data'!AR260</f>
        <v>0</v>
      </c>
      <c r="AS260" s="1038">
        <f>$H260*'Base Data'!AS260</f>
        <v>0</v>
      </c>
      <c r="AT260" s="1038">
        <f>$H260*'Base Data'!AT260</f>
        <v>0</v>
      </c>
      <c r="AU260" s="1038">
        <f>$H260*'Base Data'!AU260</f>
        <v>0</v>
      </c>
      <c r="AV260" s="1038">
        <f>$H260*'Base Data'!AV260</f>
        <v>0</v>
      </c>
      <c r="AW260" s="1038">
        <f>$H260*'Base Data'!AW260</f>
        <v>0</v>
      </c>
      <c r="AX260" s="1038">
        <f>$H260*'Base Data'!AX260</f>
        <v>0</v>
      </c>
      <c r="AY260" s="1038">
        <f>$H260*'Base Data'!AY260</f>
        <v>0</v>
      </c>
      <c r="AZ260" s="1038">
        <f>$H260*'Base Data'!AZ260</f>
        <v>0</v>
      </c>
      <c r="BA260" s="1038">
        <f>$H260*'Base Data'!BA260</f>
        <v>0</v>
      </c>
      <c r="BB260" s="1038">
        <f>$H260*'Base Data'!BB260</f>
        <v>0</v>
      </c>
      <c r="BC260" s="1038">
        <f>$H260*'Base Data'!BC260</f>
        <v>0</v>
      </c>
      <c r="BD260" s="1038">
        <f>$H260*'Base Data'!BD260</f>
        <v>0</v>
      </c>
      <c r="BE260" s="1038">
        <f>$H260*'Base Data'!BE260</f>
        <v>0</v>
      </c>
      <c r="BF260" s="1038">
        <f>$H260*'Base Data'!BF260</f>
        <v>0</v>
      </c>
      <c r="BG260" s="1038">
        <f>$H260*'Base Data'!BG260</f>
        <v>0</v>
      </c>
      <c r="BH260" s="1038">
        <f>$H260*'Base Data'!BH260</f>
        <v>0</v>
      </c>
      <c r="BI260" s="1038">
        <f>$H260*'Base Data'!BI260</f>
        <v>0</v>
      </c>
      <c r="BJ260" s="1038">
        <f>$H260*'Base Data'!BJ260</f>
        <v>0</v>
      </c>
      <c r="BK260" s="1038">
        <f>$H260*'Base Data'!BK260</f>
        <v>0</v>
      </c>
      <c r="BL260" s="1038">
        <f>$H260*'Base Data'!BL260</f>
        <v>0</v>
      </c>
      <c r="BM260" s="1038">
        <f>$H260*'Base Data'!BM260</f>
        <v>0</v>
      </c>
      <c r="BN260" s="1038">
        <f>$H260*'Base Data'!BN260</f>
        <v>0</v>
      </c>
      <c r="BO260" s="1038">
        <f>$H260*'Base Data'!BO260</f>
        <v>0</v>
      </c>
      <c r="BP260" s="1038">
        <f>$H260*'Base Data'!BP260</f>
        <v>0</v>
      </c>
      <c r="BQ260" s="1038">
        <f>$H260*'Base Data'!BQ260</f>
        <v>0</v>
      </c>
      <c r="BR260" s="1038">
        <f>$H260*'Base Data'!BR260</f>
        <v>0</v>
      </c>
      <c r="BS260" s="1038">
        <f>$H260*'Base Data'!BS260</f>
        <v>0</v>
      </c>
      <c r="BT260" s="1038">
        <f>$H260*'Base Data'!BT260</f>
        <v>0</v>
      </c>
      <c r="BU260" s="1038">
        <f>$H260*'Base Data'!BU260</f>
        <v>0</v>
      </c>
      <c r="BV260" s="1038">
        <f>$H260*'Base Data'!BV260</f>
        <v>0</v>
      </c>
      <c r="BW260" s="1038">
        <f>$H260*'Base Data'!BW260</f>
        <v>0</v>
      </c>
      <c r="BX260" s="1038">
        <f>$H260*'Base Data'!BX260</f>
        <v>0</v>
      </c>
      <c r="BY260" s="1038">
        <f>$H260*'Base Data'!BY260</f>
        <v>0</v>
      </c>
      <c r="BZ260" s="1038">
        <f>$H260*'Base Data'!BZ260</f>
        <v>0</v>
      </c>
      <c r="CA260" s="1038">
        <f>$H260*'Base Data'!CA260</f>
        <v>0</v>
      </c>
      <c r="CB260" s="1038">
        <f>$H260*'Base Data'!CB260</f>
        <v>0</v>
      </c>
      <c r="CC260" s="1038">
        <f>$H260*'Base Data'!CC260</f>
        <v>0</v>
      </c>
      <c r="CD260" s="1038">
        <f>$H260*'Base Data'!CD260</f>
        <v>0</v>
      </c>
      <c r="CE260" s="1038">
        <f>$H260*'Base Data'!CE260</f>
        <v>0</v>
      </c>
      <c r="CF260" s="1038">
        <f>$H260*'Base Data'!CF260</f>
        <v>0</v>
      </c>
      <c r="CG260" s="1038">
        <f>$H260*'Base Data'!CG260</f>
        <v>0</v>
      </c>
      <c r="CH260" s="1038">
        <f>$H260*'Base Data'!CH260</f>
        <v>0</v>
      </c>
      <c r="CI260" s="1038">
        <f>$H260*'Base Data'!CI260</f>
        <v>0</v>
      </c>
      <c r="CJ260" s="1038">
        <f>$H260*'Base Data'!CJ260</f>
        <v>0</v>
      </c>
      <c r="CK260" s="1038">
        <f>$H260*'Base Data'!CK260</f>
        <v>0</v>
      </c>
      <c r="CL260" s="1038">
        <f>$H260*'Base Data'!CL260</f>
        <v>0</v>
      </c>
      <c r="CM260" s="1038">
        <f>$H260*'Base Data'!CM260</f>
        <v>0</v>
      </c>
      <c r="CN260" s="1038">
        <f>$H260*'Base Data'!CN260</f>
        <v>0</v>
      </c>
      <c r="CO260" s="1038">
        <f>$H260*'Base Data'!CO260</f>
        <v>0</v>
      </c>
      <c r="CP260" s="1038">
        <f>$H260*'Base Data'!CP260</f>
        <v>0</v>
      </c>
      <c r="CQ260" s="1038">
        <f>$H260*'Base Data'!CQ260</f>
        <v>0</v>
      </c>
      <c r="CR260" s="1038">
        <f>$H260*'Base Data'!CR260</f>
        <v>0</v>
      </c>
      <c r="CS260" s="1038">
        <f>$H260*'Base Data'!CS260</f>
        <v>0</v>
      </c>
      <c r="CT260" s="1038">
        <f>$H260*'Base Data'!CT260</f>
        <v>0</v>
      </c>
      <c r="CU260" s="1038">
        <f>$H260*'Base Data'!CU260</f>
        <v>0</v>
      </c>
      <c r="CV260" s="1038">
        <f>$H260*'Base Data'!CV260</f>
        <v>0</v>
      </c>
      <c r="CW260" s="1038">
        <f>$H260*'Base Data'!CW260</f>
        <v>0</v>
      </c>
      <c r="CX260" s="1038">
        <f>$H260*'Base Data'!CX260</f>
        <v>0</v>
      </c>
      <c r="CY260" s="1038">
        <f>$H260*'Base Data'!CY260</f>
        <v>0</v>
      </c>
      <c r="CZ260" s="1038">
        <f>$H260*'Base Data'!CZ260</f>
        <v>0</v>
      </c>
      <c r="DA260" s="1038">
        <f>$H260*'Base Data'!DA260</f>
        <v>0</v>
      </c>
      <c r="DB260" s="1038">
        <f>$H260*'Base Data'!DB260</f>
        <v>0</v>
      </c>
      <c r="DC260" s="1038">
        <f>$H260*'Base Data'!DC260</f>
        <v>0</v>
      </c>
      <c r="DD260" s="1038">
        <f>$H260*'Base Data'!DD260</f>
        <v>0</v>
      </c>
      <c r="DE260" s="1038">
        <f>$H260*'Base Data'!DE260</f>
        <v>0</v>
      </c>
      <c r="DF260" s="1038">
        <f>$H260*'Base Data'!DF260</f>
        <v>0</v>
      </c>
      <c r="DG260" s="1038">
        <f>$H260*'Base Data'!DG260</f>
        <v>0</v>
      </c>
      <c r="DH260" s="1038">
        <f>$H260*'Base Data'!DH260</f>
        <v>0</v>
      </c>
      <c r="DI260" s="1038">
        <f>$H260*'Base Data'!DI260</f>
        <v>0</v>
      </c>
      <c r="DJ260" s="1038">
        <f>$H260*'Base Data'!DJ260</f>
        <v>0</v>
      </c>
      <c r="DK260" s="1038">
        <f>$H260*'Base Data'!DK260</f>
        <v>0</v>
      </c>
      <c r="DL260" s="1219">
        <f>$H260*'Base Data'!DL260</f>
        <v>0</v>
      </c>
    </row>
    <row r="261" spans="1:117" s="206" customFormat="1" ht="19.899999999999999" customHeight="1">
      <c r="A261" s="207">
        <f>'LCR Weights'!N261</f>
        <v>0</v>
      </c>
      <c r="B261" s="207"/>
      <c r="C261" s="73"/>
      <c r="D261" s="140"/>
      <c r="E261" s="1133"/>
      <c r="F261" s="231" t="s">
        <v>1155</v>
      </c>
      <c r="G261" s="1179">
        <f>-'LCR Weights'!M261</f>
        <v>0</v>
      </c>
      <c r="H261" s="1179">
        <f>-IF(Metrics!$I$7="Reported weights",'LCR Weights'!H261,'LCR Weights'!K261)</f>
        <v>0</v>
      </c>
      <c r="I261" s="129"/>
      <c r="J261" s="758">
        <f>IF('LCR Weights'!$N261=0,1,0)*('Base Data'!J261+'Base Data'!I261)*G261</f>
        <v>0</v>
      </c>
      <c r="K261" s="31">
        <f>'LCR Weights'!$N261*($G261*('Base Data'!$I261+'Base Data'!$J261)/30)+($H261*'Base Data'!K261)</f>
        <v>0</v>
      </c>
      <c r="L261" s="31">
        <f>'LCR Weights'!$N261*($G261*('Base Data'!$I261+'Base Data'!$J261)/30)+($H261*'Base Data'!L261)</f>
        <v>0</v>
      </c>
      <c r="M261" s="31">
        <f>'LCR Weights'!$N261*($G261*('Base Data'!$I261+'Base Data'!$J261)/30)+($H261*'Base Data'!M261)</f>
        <v>0</v>
      </c>
      <c r="N261" s="31">
        <f>'LCR Weights'!$N261*($G261*('Base Data'!$I261+'Base Data'!$J261)/30)+($H261*'Base Data'!N261)</f>
        <v>0</v>
      </c>
      <c r="O261" s="31">
        <f>'LCR Weights'!$N261*($G261*('Base Data'!$I261+'Base Data'!$J261)/30)+($H261*'Base Data'!O261)</f>
        <v>0</v>
      </c>
      <c r="P261" s="31">
        <f>'LCR Weights'!$N261*($G261*('Base Data'!$I261+'Base Data'!$J261)/30)+($H261*'Base Data'!P261)</f>
        <v>0</v>
      </c>
      <c r="Q261" s="31">
        <f>'LCR Weights'!$N261*($G261*('Base Data'!$I261+'Base Data'!$J261)/30)+($H261*'Base Data'!Q261)</f>
        <v>0</v>
      </c>
      <c r="R261" s="31">
        <f>'LCR Weights'!$N261*($G261*('Base Data'!$I261+'Base Data'!$J261)/30)+($H261*'Base Data'!R261)</f>
        <v>0</v>
      </c>
      <c r="S261" s="31">
        <f>'LCR Weights'!$N261*($G261*('Base Data'!$I261+'Base Data'!$J261)/30)+($H261*'Base Data'!S261)</f>
        <v>0</v>
      </c>
      <c r="T261" s="31">
        <f>'LCR Weights'!$N261*($G261*('Base Data'!$I261+'Base Data'!$J261)/30)+($H261*'Base Data'!T261)</f>
        <v>0</v>
      </c>
      <c r="U261" s="31">
        <f>'LCR Weights'!$N261*($G261*('Base Data'!$I261+'Base Data'!$J261)/30)+($H261*'Base Data'!U261)</f>
        <v>0</v>
      </c>
      <c r="V261" s="31">
        <f>'LCR Weights'!$N261*($G261*('Base Data'!$I261+'Base Data'!$J261)/30)+($H261*'Base Data'!V261)</f>
        <v>0</v>
      </c>
      <c r="W261" s="31">
        <f>'LCR Weights'!$N261*($G261*('Base Data'!$I261+'Base Data'!$J261)/30)+($H261*'Base Data'!W261)</f>
        <v>0</v>
      </c>
      <c r="X261" s="31">
        <f>'LCR Weights'!$N261*($G261*('Base Data'!$I261+'Base Data'!$J261)/30)+($H261*'Base Data'!X261)</f>
        <v>0</v>
      </c>
      <c r="Y261" s="31">
        <f>'LCR Weights'!$N261*($G261*('Base Data'!$I261+'Base Data'!$J261)/30)+($H261*'Base Data'!Y261)</f>
        <v>0</v>
      </c>
      <c r="Z261" s="31">
        <f>'LCR Weights'!$N261*($G261*('Base Data'!$I261+'Base Data'!$J261)/30)+($H261*'Base Data'!Z261)</f>
        <v>0</v>
      </c>
      <c r="AA261" s="31">
        <f>'LCR Weights'!$N261*($G261*('Base Data'!$I261+'Base Data'!$J261)/30)+($H261*'Base Data'!AA261)</f>
        <v>0</v>
      </c>
      <c r="AB261" s="31">
        <f>'LCR Weights'!$N261*($G261*('Base Data'!$I261+'Base Data'!$J261)/30)+($H261*'Base Data'!AB261)</f>
        <v>0</v>
      </c>
      <c r="AC261" s="31">
        <f>'LCR Weights'!$N261*($G261*('Base Data'!$I261+'Base Data'!$J261)/30)+($H261*'Base Data'!AC261)</f>
        <v>0</v>
      </c>
      <c r="AD261" s="31">
        <f>'LCR Weights'!$N261*($G261*('Base Data'!$I261+'Base Data'!$J261)/30)+($H261*'Base Data'!AD261)</f>
        <v>0</v>
      </c>
      <c r="AE261" s="31">
        <f>'LCR Weights'!$N261*($G261*('Base Data'!$I261+'Base Data'!$J261)/30)+($H261*'Base Data'!AE261)</f>
        <v>0</v>
      </c>
      <c r="AF261" s="31">
        <f>'LCR Weights'!$N261*($G261*('Base Data'!$I261+'Base Data'!$J261)/30)+($H261*'Base Data'!AF261)</f>
        <v>0</v>
      </c>
      <c r="AG261" s="31">
        <f>'LCR Weights'!$N261*($G261*('Base Data'!$I261+'Base Data'!$J261)/30)+($H261*'Base Data'!AG261)</f>
        <v>0</v>
      </c>
      <c r="AH261" s="31">
        <f>'LCR Weights'!$N261*($G261*('Base Data'!$I261+'Base Data'!$J261)/30)+($H261*'Base Data'!AH261)</f>
        <v>0</v>
      </c>
      <c r="AI261" s="31">
        <f>'LCR Weights'!$N261*($G261*('Base Data'!$I261+'Base Data'!$J261)/30)+($H261*'Base Data'!AI261)</f>
        <v>0</v>
      </c>
      <c r="AJ261" s="31">
        <f>'LCR Weights'!$N261*($G261*('Base Data'!$I261+'Base Data'!$J261)/30)+($H261*'Base Data'!AJ261)</f>
        <v>0</v>
      </c>
      <c r="AK261" s="31">
        <f>'LCR Weights'!$N261*($G261*('Base Data'!$I261+'Base Data'!$J261)/30)+($H261*'Base Data'!AK261)</f>
        <v>0</v>
      </c>
      <c r="AL261" s="31">
        <f>'LCR Weights'!$N261*($G261*('Base Data'!$I261+'Base Data'!$J261)/30)+($H261*'Base Data'!AL261)</f>
        <v>0</v>
      </c>
      <c r="AM261" s="31">
        <f>'LCR Weights'!$N261*($G261*('Base Data'!$I261+'Base Data'!$J261)/30)+($H261*'Base Data'!AM261)</f>
        <v>0</v>
      </c>
      <c r="AN261" s="31">
        <f>'LCR Weights'!$N261*($G261*('Base Data'!$I261+'Base Data'!$J261)/30)+($H261*'Base Data'!AN261)</f>
        <v>0</v>
      </c>
      <c r="AO261" s="758">
        <f>$H261*'Base Data'!AO261</f>
        <v>0</v>
      </c>
      <c r="AP261" s="758">
        <f>$H261*'Base Data'!AP261</f>
        <v>0</v>
      </c>
      <c r="AQ261" s="758">
        <f>$H261*'Base Data'!AQ261</f>
        <v>0</v>
      </c>
      <c r="AR261" s="758">
        <f>$H261*'Base Data'!AR261</f>
        <v>0</v>
      </c>
      <c r="AS261" s="758">
        <f>$H261*'Base Data'!AS261</f>
        <v>0</v>
      </c>
      <c r="AT261" s="758">
        <f>$H261*'Base Data'!AT261</f>
        <v>0</v>
      </c>
      <c r="AU261" s="758">
        <f>$H261*'Base Data'!AU261</f>
        <v>0</v>
      </c>
      <c r="AV261" s="758">
        <f>$H261*'Base Data'!AV261</f>
        <v>0</v>
      </c>
      <c r="AW261" s="758">
        <f>$H261*'Base Data'!AW261</f>
        <v>0</v>
      </c>
      <c r="AX261" s="758">
        <f>$H261*'Base Data'!AX261</f>
        <v>0</v>
      </c>
      <c r="AY261" s="758">
        <f>$H261*'Base Data'!AY261</f>
        <v>0</v>
      </c>
      <c r="AZ261" s="758">
        <f>$H261*'Base Data'!AZ261</f>
        <v>0</v>
      </c>
      <c r="BA261" s="758">
        <f>$H261*'Base Data'!BA261</f>
        <v>0</v>
      </c>
      <c r="BB261" s="758">
        <f>$H261*'Base Data'!BB261</f>
        <v>0</v>
      </c>
      <c r="BC261" s="758">
        <f>$H261*'Base Data'!BC261</f>
        <v>0</v>
      </c>
      <c r="BD261" s="758">
        <f>$H261*'Base Data'!BD261</f>
        <v>0</v>
      </c>
      <c r="BE261" s="758">
        <f>$H261*'Base Data'!BE261</f>
        <v>0</v>
      </c>
      <c r="BF261" s="758">
        <f>$H261*'Base Data'!BF261</f>
        <v>0</v>
      </c>
      <c r="BG261" s="758">
        <f>$H261*'Base Data'!BG261</f>
        <v>0</v>
      </c>
      <c r="BH261" s="758">
        <f>$H261*'Base Data'!BH261</f>
        <v>0</v>
      </c>
      <c r="BI261" s="758">
        <f>$H261*'Base Data'!BI261</f>
        <v>0</v>
      </c>
      <c r="BJ261" s="758">
        <f>$H261*'Base Data'!BJ261</f>
        <v>0</v>
      </c>
      <c r="BK261" s="758">
        <f>$H261*'Base Data'!BK261</f>
        <v>0</v>
      </c>
      <c r="BL261" s="758">
        <f>$H261*'Base Data'!BL261</f>
        <v>0</v>
      </c>
      <c r="BM261" s="758">
        <f>$H261*'Base Data'!BM261</f>
        <v>0</v>
      </c>
      <c r="BN261" s="758">
        <f>$H261*'Base Data'!BN261</f>
        <v>0</v>
      </c>
      <c r="BO261" s="758">
        <f>$H261*'Base Data'!BO261</f>
        <v>0</v>
      </c>
      <c r="BP261" s="758">
        <f>$H261*'Base Data'!BP261</f>
        <v>0</v>
      </c>
      <c r="BQ261" s="758">
        <f>$H261*'Base Data'!BQ261</f>
        <v>0</v>
      </c>
      <c r="BR261" s="758">
        <f>$H261*'Base Data'!BR261</f>
        <v>0</v>
      </c>
      <c r="BS261" s="758">
        <f>$H261*'Base Data'!BS261</f>
        <v>0</v>
      </c>
      <c r="BT261" s="758">
        <f>$H261*'Base Data'!BT261</f>
        <v>0</v>
      </c>
      <c r="BU261" s="758">
        <f>$H261*'Base Data'!BU261</f>
        <v>0</v>
      </c>
      <c r="BV261" s="758">
        <f>$H261*'Base Data'!BV261</f>
        <v>0</v>
      </c>
      <c r="BW261" s="758">
        <f>$H261*'Base Data'!BW261</f>
        <v>0</v>
      </c>
      <c r="BX261" s="758">
        <f>$H261*'Base Data'!BX261</f>
        <v>0</v>
      </c>
      <c r="BY261" s="758">
        <f>$H261*'Base Data'!BY261</f>
        <v>0</v>
      </c>
      <c r="BZ261" s="758">
        <f>$H261*'Base Data'!BZ261</f>
        <v>0</v>
      </c>
      <c r="CA261" s="758">
        <f>$H261*'Base Data'!CA261</f>
        <v>0</v>
      </c>
      <c r="CB261" s="758">
        <f>$H261*'Base Data'!CB261</f>
        <v>0</v>
      </c>
      <c r="CC261" s="758">
        <f>$H261*'Base Data'!CC261</f>
        <v>0</v>
      </c>
      <c r="CD261" s="758">
        <f>$H261*'Base Data'!CD261</f>
        <v>0</v>
      </c>
      <c r="CE261" s="758">
        <f>$H261*'Base Data'!CE261</f>
        <v>0</v>
      </c>
      <c r="CF261" s="758">
        <f>$H261*'Base Data'!CF261</f>
        <v>0</v>
      </c>
      <c r="CG261" s="758">
        <f>$H261*'Base Data'!CG261</f>
        <v>0</v>
      </c>
      <c r="CH261" s="758">
        <f>$H261*'Base Data'!CH261</f>
        <v>0</v>
      </c>
      <c r="CI261" s="758">
        <f>$H261*'Base Data'!CI261</f>
        <v>0</v>
      </c>
      <c r="CJ261" s="758">
        <f>$H261*'Base Data'!CJ261</f>
        <v>0</v>
      </c>
      <c r="CK261" s="758">
        <f>$H261*'Base Data'!CK261</f>
        <v>0</v>
      </c>
      <c r="CL261" s="758">
        <f>$H261*'Base Data'!CL261</f>
        <v>0</v>
      </c>
      <c r="CM261" s="758">
        <f>$H261*'Base Data'!CM261</f>
        <v>0</v>
      </c>
      <c r="CN261" s="758">
        <f>$H261*'Base Data'!CN261</f>
        <v>0</v>
      </c>
      <c r="CO261" s="758">
        <f>$H261*'Base Data'!CO261</f>
        <v>0</v>
      </c>
      <c r="CP261" s="758">
        <f>$H261*'Base Data'!CP261</f>
        <v>0</v>
      </c>
      <c r="CQ261" s="758">
        <f>$H261*'Base Data'!CQ261</f>
        <v>0</v>
      </c>
      <c r="CR261" s="758">
        <f>$H261*'Base Data'!CR261</f>
        <v>0</v>
      </c>
      <c r="CS261" s="758">
        <f>$H261*'Base Data'!CS261</f>
        <v>0</v>
      </c>
      <c r="CT261" s="758">
        <f>$H261*'Base Data'!CT261</f>
        <v>0</v>
      </c>
      <c r="CU261" s="758">
        <f>$H261*'Base Data'!CU261</f>
        <v>0</v>
      </c>
      <c r="CV261" s="758">
        <f>$H261*'Base Data'!CV261</f>
        <v>0</v>
      </c>
      <c r="CW261" s="758">
        <f>$H261*'Base Data'!CW261</f>
        <v>0</v>
      </c>
      <c r="CX261" s="758">
        <f>$H261*'Base Data'!CX261</f>
        <v>0</v>
      </c>
      <c r="CY261" s="758">
        <f>$H261*'Base Data'!CY261</f>
        <v>0</v>
      </c>
      <c r="CZ261" s="758">
        <f>$H261*'Base Data'!CZ261</f>
        <v>0</v>
      </c>
      <c r="DA261" s="758">
        <f>$H261*'Base Data'!DA261</f>
        <v>0</v>
      </c>
      <c r="DB261" s="758">
        <f>$H261*'Base Data'!DB261</f>
        <v>0</v>
      </c>
      <c r="DC261" s="758">
        <f>$H261*'Base Data'!DC261</f>
        <v>0</v>
      </c>
      <c r="DD261" s="758">
        <f>$H261*'Base Data'!DD261</f>
        <v>0</v>
      </c>
      <c r="DE261" s="758">
        <f>$H261*'Base Data'!DE261</f>
        <v>0</v>
      </c>
      <c r="DF261" s="758">
        <f>$H261*'Base Data'!DF261</f>
        <v>0</v>
      </c>
      <c r="DG261" s="758">
        <f>$H261*'Base Data'!DG261</f>
        <v>0</v>
      </c>
      <c r="DH261" s="758">
        <f>$H261*'Base Data'!DH261</f>
        <v>0</v>
      </c>
      <c r="DI261" s="758">
        <f>$H261*'Base Data'!DI261</f>
        <v>0</v>
      </c>
      <c r="DJ261" s="758">
        <f>$H261*'Base Data'!DJ261</f>
        <v>0</v>
      </c>
      <c r="DK261" s="758">
        <f>$H261*'Base Data'!DK261</f>
        <v>0</v>
      </c>
      <c r="DL261" s="33">
        <f>$H261*'Base Data'!DL261</f>
        <v>0</v>
      </c>
    </row>
    <row r="262" spans="1:117" s="801" customFormat="1" ht="19.899999999999999" customHeight="1">
      <c r="A262" s="207">
        <f>'LCR Weights'!N262</f>
        <v>0</v>
      </c>
      <c r="B262" s="207"/>
      <c r="C262" s="73"/>
      <c r="D262" s="140" t="s">
        <v>472</v>
      </c>
      <c r="E262" s="1133" t="s">
        <v>871</v>
      </c>
      <c r="F262" s="223" t="s">
        <v>79</v>
      </c>
      <c r="G262" s="1179">
        <f>-'LCR Weights'!M262</f>
        <v>-7.0000000000000007E-2</v>
      </c>
      <c r="H262" s="1179">
        <f>-IF(Metrics!$I$7="Reported weights",'LCR Weights'!H262,'LCR Weights'!K262)</f>
        <v>-7.0000000000000007E-2</v>
      </c>
      <c r="I262" s="129"/>
      <c r="J262" s="758">
        <f>IF('LCR Weights'!$N262=0,1,0)*('Base Data'!J262+'Base Data'!I262)*G262</f>
        <v>0</v>
      </c>
      <c r="K262" s="31">
        <f>'LCR Weights'!$N262*($G262*('Base Data'!$I262+'Base Data'!$J262)/30)+($H262*'Base Data'!K262)</f>
        <v>0</v>
      </c>
      <c r="L262" s="31">
        <f>'LCR Weights'!$N262*($G262*('Base Data'!$I262+'Base Data'!$J262)/30)+($H262*'Base Data'!L262)</f>
        <v>0</v>
      </c>
      <c r="M262" s="31">
        <f>'LCR Weights'!$N262*($G262*('Base Data'!$I262+'Base Data'!$J262)/30)+($H262*'Base Data'!M262)</f>
        <v>0</v>
      </c>
      <c r="N262" s="31">
        <f>'LCR Weights'!$N262*($G262*('Base Data'!$I262+'Base Data'!$J262)/30)+($H262*'Base Data'!N262)</f>
        <v>0</v>
      </c>
      <c r="O262" s="31">
        <f>'LCR Weights'!$N262*($G262*('Base Data'!$I262+'Base Data'!$J262)/30)+($H262*'Base Data'!O262)</f>
        <v>0</v>
      </c>
      <c r="P262" s="31">
        <f>'LCR Weights'!$N262*($G262*('Base Data'!$I262+'Base Data'!$J262)/30)+($H262*'Base Data'!P262)</f>
        <v>0</v>
      </c>
      <c r="Q262" s="31">
        <f>'LCR Weights'!$N262*($G262*('Base Data'!$I262+'Base Data'!$J262)/30)+($H262*'Base Data'!Q262)</f>
        <v>0</v>
      </c>
      <c r="R262" s="31">
        <f>'LCR Weights'!$N262*($G262*('Base Data'!$I262+'Base Data'!$J262)/30)+($H262*'Base Data'!R262)</f>
        <v>0</v>
      </c>
      <c r="S262" s="31">
        <f>'LCR Weights'!$N262*($G262*('Base Data'!$I262+'Base Data'!$J262)/30)+($H262*'Base Data'!S262)</f>
        <v>0</v>
      </c>
      <c r="T262" s="31">
        <f>'LCR Weights'!$N262*($G262*('Base Data'!$I262+'Base Data'!$J262)/30)+($H262*'Base Data'!T262)</f>
        <v>0</v>
      </c>
      <c r="U262" s="31">
        <f>'LCR Weights'!$N262*($G262*('Base Data'!$I262+'Base Data'!$J262)/30)+($H262*'Base Data'!U262)</f>
        <v>0</v>
      </c>
      <c r="V262" s="31">
        <f>'LCR Weights'!$N262*($G262*('Base Data'!$I262+'Base Data'!$J262)/30)+($H262*'Base Data'!V262)</f>
        <v>0</v>
      </c>
      <c r="W262" s="31">
        <f>'LCR Weights'!$N262*($G262*('Base Data'!$I262+'Base Data'!$J262)/30)+($H262*'Base Data'!W262)</f>
        <v>0</v>
      </c>
      <c r="X262" s="31">
        <f>'LCR Weights'!$N262*($G262*('Base Data'!$I262+'Base Data'!$J262)/30)+($H262*'Base Data'!X262)</f>
        <v>0</v>
      </c>
      <c r="Y262" s="31">
        <f>'LCR Weights'!$N262*($G262*('Base Data'!$I262+'Base Data'!$J262)/30)+($H262*'Base Data'!Y262)</f>
        <v>0</v>
      </c>
      <c r="Z262" s="31">
        <f>'LCR Weights'!$N262*($G262*('Base Data'!$I262+'Base Data'!$J262)/30)+($H262*'Base Data'!Z262)</f>
        <v>0</v>
      </c>
      <c r="AA262" s="31">
        <f>'LCR Weights'!$N262*($G262*('Base Data'!$I262+'Base Data'!$J262)/30)+($H262*'Base Data'!AA262)</f>
        <v>0</v>
      </c>
      <c r="AB262" s="31">
        <f>'LCR Weights'!$N262*($G262*('Base Data'!$I262+'Base Data'!$J262)/30)+($H262*'Base Data'!AB262)</f>
        <v>0</v>
      </c>
      <c r="AC262" s="31">
        <f>'LCR Weights'!$N262*($G262*('Base Data'!$I262+'Base Data'!$J262)/30)+($H262*'Base Data'!AC262)</f>
        <v>0</v>
      </c>
      <c r="AD262" s="31">
        <f>'LCR Weights'!$N262*($G262*('Base Data'!$I262+'Base Data'!$J262)/30)+($H262*'Base Data'!AD262)</f>
        <v>0</v>
      </c>
      <c r="AE262" s="31">
        <f>'LCR Weights'!$N262*($G262*('Base Data'!$I262+'Base Data'!$J262)/30)+($H262*'Base Data'!AE262)</f>
        <v>0</v>
      </c>
      <c r="AF262" s="31">
        <f>'LCR Weights'!$N262*($G262*('Base Data'!$I262+'Base Data'!$J262)/30)+($H262*'Base Data'!AF262)</f>
        <v>0</v>
      </c>
      <c r="AG262" s="31">
        <f>'LCR Weights'!$N262*($G262*('Base Data'!$I262+'Base Data'!$J262)/30)+($H262*'Base Data'!AG262)</f>
        <v>0</v>
      </c>
      <c r="AH262" s="31">
        <f>'LCR Weights'!$N262*($G262*('Base Data'!$I262+'Base Data'!$J262)/30)+($H262*'Base Data'!AH262)</f>
        <v>0</v>
      </c>
      <c r="AI262" s="31">
        <f>'LCR Weights'!$N262*($G262*('Base Data'!$I262+'Base Data'!$J262)/30)+($H262*'Base Data'!AI262)</f>
        <v>0</v>
      </c>
      <c r="AJ262" s="31">
        <f>'LCR Weights'!$N262*($G262*('Base Data'!$I262+'Base Data'!$J262)/30)+($H262*'Base Data'!AJ262)</f>
        <v>0</v>
      </c>
      <c r="AK262" s="31">
        <f>'LCR Weights'!$N262*($G262*('Base Data'!$I262+'Base Data'!$J262)/30)+($H262*'Base Data'!AK262)</f>
        <v>0</v>
      </c>
      <c r="AL262" s="31">
        <f>'LCR Weights'!$N262*($G262*('Base Data'!$I262+'Base Data'!$J262)/30)+($H262*'Base Data'!AL262)</f>
        <v>0</v>
      </c>
      <c r="AM262" s="31">
        <f>'LCR Weights'!$N262*($G262*('Base Data'!$I262+'Base Data'!$J262)/30)+($H262*'Base Data'!AM262)</f>
        <v>0</v>
      </c>
      <c r="AN262" s="31">
        <f>'LCR Weights'!$N262*($G262*('Base Data'!$I262+'Base Data'!$J262)/30)+($H262*'Base Data'!AN262)</f>
        <v>0</v>
      </c>
      <c r="AO262" s="758">
        <f>$H262*'Base Data'!AO262</f>
        <v>0</v>
      </c>
      <c r="AP262" s="758">
        <f>$H262*'Base Data'!AP262</f>
        <v>0</v>
      </c>
      <c r="AQ262" s="758">
        <f>$H262*'Base Data'!AQ262</f>
        <v>0</v>
      </c>
      <c r="AR262" s="758">
        <f>$H262*'Base Data'!AR262</f>
        <v>0</v>
      </c>
      <c r="AS262" s="758">
        <f>$H262*'Base Data'!AS262</f>
        <v>0</v>
      </c>
      <c r="AT262" s="758">
        <f>$H262*'Base Data'!AT262</f>
        <v>0</v>
      </c>
      <c r="AU262" s="758">
        <f>$H262*'Base Data'!AU262</f>
        <v>0</v>
      </c>
      <c r="AV262" s="758">
        <f>$H262*'Base Data'!AV262</f>
        <v>0</v>
      </c>
      <c r="AW262" s="758">
        <f>$H262*'Base Data'!AW262</f>
        <v>0</v>
      </c>
      <c r="AX262" s="758">
        <f>$H262*'Base Data'!AX262</f>
        <v>0</v>
      </c>
      <c r="AY262" s="758">
        <f>$H262*'Base Data'!AY262</f>
        <v>0</v>
      </c>
      <c r="AZ262" s="758">
        <f>$H262*'Base Data'!AZ262</f>
        <v>0</v>
      </c>
      <c r="BA262" s="758">
        <f>$H262*'Base Data'!BA262</f>
        <v>0</v>
      </c>
      <c r="BB262" s="758">
        <f>$H262*'Base Data'!BB262</f>
        <v>0</v>
      </c>
      <c r="BC262" s="758">
        <f>$H262*'Base Data'!BC262</f>
        <v>0</v>
      </c>
      <c r="BD262" s="758">
        <f>$H262*'Base Data'!BD262</f>
        <v>0</v>
      </c>
      <c r="BE262" s="758">
        <f>$H262*'Base Data'!BE262</f>
        <v>0</v>
      </c>
      <c r="BF262" s="758">
        <f>$H262*'Base Data'!BF262</f>
        <v>0</v>
      </c>
      <c r="BG262" s="758">
        <f>$H262*'Base Data'!BG262</f>
        <v>0</v>
      </c>
      <c r="BH262" s="758">
        <f>$H262*'Base Data'!BH262</f>
        <v>0</v>
      </c>
      <c r="BI262" s="758">
        <f>$H262*'Base Data'!BI262</f>
        <v>0</v>
      </c>
      <c r="BJ262" s="758">
        <f>$H262*'Base Data'!BJ262</f>
        <v>0</v>
      </c>
      <c r="BK262" s="758">
        <f>$H262*'Base Data'!BK262</f>
        <v>0</v>
      </c>
      <c r="BL262" s="758">
        <f>$H262*'Base Data'!BL262</f>
        <v>0</v>
      </c>
      <c r="BM262" s="758">
        <f>$H262*'Base Data'!BM262</f>
        <v>0</v>
      </c>
      <c r="BN262" s="758">
        <f>$H262*'Base Data'!BN262</f>
        <v>0</v>
      </c>
      <c r="BO262" s="758">
        <f>$H262*'Base Data'!BO262</f>
        <v>0</v>
      </c>
      <c r="BP262" s="758">
        <f>$H262*'Base Data'!BP262</f>
        <v>0</v>
      </c>
      <c r="BQ262" s="758">
        <f>$H262*'Base Data'!BQ262</f>
        <v>0</v>
      </c>
      <c r="BR262" s="758">
        <f>$H262*'Base Data'!BR262</f>
        <v>0</v>
      </c>
      <c r="BS262" s="758">
        <f>$H262*'Base Data'!BS262</f>
        <v>0</v>
      </c>
      <c r="BT262" s="758">
        <f>$H262*'Base Data'!BT262</f>
        <v>0</v>
      </c>
      <c r="BU262" s="758">
        <f>$H262*'Base Data'!BU262</f>
        <v>0</v>
      </c>
      <c r="BV262" s="758">
        <f>$H262*'Base Data'!BV262</f>
        <v>0</v>
      </c>
      <c r="BW262" s="758">
        <f>$H262*'Base Data'!BW262</f>
        <v>0</v>
      </c>
      <c r="BX262" s="758">
        <f>$H262*'Base Data'!BX262</f>
        <v>0</v>
      </c>
      <c r="BY262" s="758">
        <f>$H262*'Base Data'!BY262</f>
        <v>0</v>
      </c>
      <c r="BZ262" s="758">
        <f>$H262*'Base Data'!BZ262</f>
        <v>0</v>
      </c>
      <c r="CA262" s="758">
        <f>$H262*'Base Data'!CA262</f>
        <v>0</v>
      </c>
      <c r="CB262" s="758">
        <f>$H262*'Base Data'!CB262</f>
        <v>0</v>
      </c>
      <c r="CC262" s="758">
        <f>$H262*'Base Data'!CC262</f>
        <v>0</v>
      </c>
      <c r="CD262" s="758">
        <f>$H262*'Base Data'!CD262</f>
        <v>0</v>
      </c>
      <c r="CE262" s="758">
        <f>$H262*'Base Data'!CE262</f>
        <v>0</v>
      </c>
      <c r="CF262" s="758">
        <f>$H262*'Base Data'!CF262</f>
        <v>0</v>
      </c>
      <c r="CG262" s="758">
        <f>$H262*'Base Data'!CG262</f>
        <v>0</v>
      </c>
      <c r="CH262" s="758">
        <f>$H262*'Base Data'!CH262</f>
        <v>0</v>
      </c>
      <c r="CI262" s="758">
        <f>$H262*'Base Data'!CI262</f>
        <v>0</v>
      </c>
      <c r="CJ262" s="758">
        <f>$H262*'Base Data'!CJ262</f>
        <v>0</v>
      </c>
      <c r="CK262" s="758">
        <f>$H262*'Base Data'!CK262</f>
        <v>0</v>
      </c>
      <c r="CL262" s="758">
        <f>$H262*'Base Data'!CL262</f>
        <v>0</v>
      </c>
      <c r="CM262" s="758">
        <f>$H262*'Base Data'!CM262</f>
        <v>0</v>
      </c>
      <c r="CN262" s="758">
        <f>$H262*'Base Data'!CN262</f>
        <v>0</v>
      </c>
      <c r="CO262" s="758">
        <f>$H262*'Base Data'!CO262</f>
        <v>0</v>
      </c>
      <c r="CP262" s="758">
        <f>$H262*'Base Data'!CP262</f>
        <v>0</v>
      </c>
      <c r="CQ262" s="758">
        <f>$H262*'Base Data'!CQ262</f>
        <v>0</v>
      </c>
      <c r="CR262" s="758">
        <f>$H262*'Base Data'!CR262</f>
        <v>0</v>
      </c>
      <c r="CS262" s="758">
        <f>$H262*'Base Data'!CS262</f>
        <v>0</v>
      </c>
      <c r="CT262" s="758">
        <f>$H262*'Base Data'!CT262</f>
        <v>0</v>
      </c>
      <c r="CU262" s="758">
        <f>$H262*'Base Data'!CU262</f>
        <v>0</v>
      </c>
      <c r="CV262" s="758">
        <f>$H262*'Base Data'!CV262</f>
        <v>0</v>
      </c>
      <c r="CW262" s="758">
        <f>$H262*'Base Data'!CW262</f>
        <v>0</v>
      </c>
      <c r="CX262" s="758">
        <f>$H262*'Base Data'!CX262</f>
        <v>0</v>
      </c>
      <c r="CY262" s="758">
        <f>$H262*'Base Data'!CY262</f>
        <v>0</v>
      </c>
      <c r="CZ262" s="758">
        <f>$H262*'Base Data'!CZ262</f>
        <v>0</v>
      </c>
      <c r="DA262" s="758">
        <f>$H262*'Base Data'!DA262</f>
        <v>0</v>
      </c>
      <c r="DB262" s="758">
        <f>$H262*'Base Data'!DB262</f>
        <v>0</v>
      </c>
      <c r="DC262" s="758">
        <f>$H262*'Base Data'!DC262</f>
        <v>0</v>
      </c>
      <c r="DD262" s="758">
        <f>$H262*'Base Data'!DD262</f>
        <v>0</v>
      </c>
      <c r="DE262" s="758">
        <f>$H262*'Base Data'!DE262</f>
        <v>0</v>
      </c>
      <c r="DF262" s="758">
        <f>$H262*'Base Data'!DF262</f>
        <v>0</v>
      </c>
      <c r="DG262" s="758">
        <f>$H262*'Base Data'!DG262</f>
        <v>0</v>
      </c>
      <c r="DH262" s="758">
        <f>$H262*'Base Data'!DH262</f>
        <v>0</v>
      </c>
      <c r="DI262" s="758">
        <f>$H262*'Base Data'!DI262</f>
        <v>0</v>
      </c>
      <c r="DJ262" s="758">
        <f>$H262*'Base Data'!DJ262</f>
        <v>0</v>
      </c>
      <c r="DK262" s="758">
        <f>$H262*'Base Data'!DK262</f>
        <v>0</v>
      </c>
      <c r="DL262" s="33">
        <f>$H262*'Base Data'!DL262</f>
        <v>0</v>
      </c>
      <c r="DM262" s="804"/>
    </row>
    <row r="263" spans="1:117" s="801" customFormat="1" ht="19.899999999999999" customHeight="1">
      <c r="A263" s="207">
        <f>'LCR Weights'!N263</f>
        <v>0</v>
      </c>
      <c r="B263" s="207"/>
      <c r="C263" s="73"/>
      <c r="D263" s="140" t="s">
        <v>473</v>
      </c>
      <c r="E263" s="143" t="s">
        <v>872</v>
      </c>
      <c r="F263" s="223" t="s">
        <v>81</v>
      </c>
      <c r="G263" s="1179">
        <f>-'LCR Weights'!M263</f>
        <v>-0.15</v>
      </c>
      <c r="H263" s="1179">
        <f>-IF(Metrics!$I$7="Reported weights",'LCR Weights'!H263,'LCR Weights'!K263)</f>
        <v>-0.15</v>
      </c>
      <c r="I263" s="129"/>
      <c r="J263" s="758">
        <f>IF('LCR Weights'!$N263=0,1,0)*('Base Data'!J263+'Base Data'!I263)*G263</f>
        <v>0</v>
      </c>
      <c r="K263" s="31">
        <f>'LCR Weights'!$N263*($G263*('Base Data'!$I263+'Base Data'!$J263)/30)+($H263*'Base Data'!K263)</f>
        <v>0</v>
      </c>
      <c r="L263" s="31">
        <f>'LCR Weights'!$N263*($G263*('Base Data'!$I263+'Base Data'!$J263)/30)+($H263*'Base Data'!L263)</f>
        <v>0</v>
      </c>
      <c r="M263" s="31">
        <f>'LCR Weights'!$N263*($G263*('Base Data'!$I263+'Base Data'!$J263)/30)+($H263*'Base Data'!M263)</f>
        <v>0</v>
      </c>
      <c r="N263" s="31">
        <f>'LCR Weights'!$N263*($G263*('Base Data'!$I263+'Base Data'!$J263)/30)+($H263*'Base Data'!N263)</f>
        <v>0</v>
      </c>
      <c r="O263" s="31">
        <f>'LCR Weights'!$N263*($G263*('Base Data'!$I263+'Base Data'!$J263)/30)+($H263*'Base Data'!O263)</f>
        <v>0</v>
      </c>
      <c r="P263" s="31">
        <f>'LCR Weights'!$N263*($G263*('Base Data'!$I263+'Base Data'!$J263)/30)+($H263*'Base Data'!P263)</f>
        <v>0</v>
      </c>
      <c r="Q263" s="31">
        <f>'LCR Weights'!$N263*($G263*('Base Data'!$I263+'Base Data'!$J263)/30)+($H263*'Base Data'!Q263)</f>
        <v>0</v>
      </c>
      <c r="R263" s="31">
        <f>'LCR Weights'!$N263*($G263*('Base Data'!$I263+'Base Data'!$J263)/30)+($H263*'Base Data'!R263)</f>
        <v>0</v>
      </c>
      <c r="S263" s="31">
        <f>'LCR Weights'!$N263*($G263*('Base Data'!$I263+'Base Data'!$J263)/30)+($H263*'Base Data'!S263)</f>
        <v>0</v>
      </c>
      <c r="T263" s="31">
        <f>'LCR Weights'!$N263*($G263*('Base Data'!$I263+'Base Data'!$J263)/30)+($H263*'Base Data'!T263)</f>
        <v>0</v>
      </c>
      <c r="U263" s="31">
        <f>'LCR Weights'!$N263*($G263*('Base Data'!$I263+'Base Data'!$J263)/30)+($H263*'Base Data'!U263)</f>
        <v>0</v>
      </c>
      <c r="V263" s="31">
        <f>'LCR Weights'!$N263*($G263*('Base Data'!$I263+'Base Data'!$J263)/30)+($H263*'Base Data'!V263)</f>
        <v>0</v>
      </c>
      <c r="W263" s="31">
        <f>'LCR Weights'!$N263*($G263*('Base Data'!$I263+'Base Data'!$J263)/30)+($H263*'Base Data'!W263)</f>
        <v>0</v>
      </c>
      <c r="X263" s="31">
        <f>'LCR Weights'!$N263*($G263*('Base Data'!$I263+'Base Data'!$J263)/30)+($H263*'Base Data'!X263)</f>
        <v>0</v>
      </c>
      <c r="Y263" s="31">
        <f>'LCR Weights'!$N263*($G263*('Base Data'!$I263+'Base Data'!$J263)/30)+($H263*'Base Data'!Y263)</f>
        <v>0</v>
      </c>
      <c r="Z263" s="31">
        <f>'LCR Weights'!$N263*($G263*('Base Data'!$I263+'Base Data'!$J263)/30)+($H263*'Base Data'!Z263)</f>
        <v>0</v>
      </c>
      <c r="AA263" s="31">
        <f>'LCR Weights'!$N263*($G263*('Base Data'!$I263+'Base Data'!$J263)/30)+($H263*'Base Data'!AA263)</f>
        <v>0</v>
      </c>
      <c r="AB263" s="31">
        <f>'LCR Weights'!$N263*($G263*('Base Data'!$I263+'Base Data'!$J263)/30)+($H263*'Base Data'!AB263)</f>
        <v>0</v>
      </c>
      <c r="AC263" s="31">
        <f>'LCR Weights'!$N263*($G263*('Base Data'!$I263+'Base Data'!$J263)/30)+($H263*'Base Data'!AC263)</f>
        <v>0</v>
      </c>
      <c r="AD263" s="31">
        <f>'LCR Weights'!$N263*($G263*('Base Data'!$I263+'Base Data'!$J263)/30)+($H263*'Base Data'!AD263)</f>
        <v>0</v>
      </c>
      <c r="AE263" s="31">
        <f>'LCR Weights'!$N263*($G263*('Base Data'!$I263+'Base Data'!$J263)/30)+($H263*'Base Data'!AE263)</f>
        <v>0</v>
      </c>
      <c r="AF263" s="31">
        <f>'LCR Weights'!$N263*($G263*('Base Data'!$I263+'Base Data'!$J263)/30)+($H263*'Base Data'!AF263)</f>
        <v>0</v>
      </c>
      <c r="AG263" s="31">
        <f>'LCR Weights'!$N263*($G263*('Base Data'!$I263+'Base Data'!$J263)/30)+($H263*'Base Data'!AG263)</f>
        <v>0</v>
      </c>
      <c r="AH263" s="31">
        <f>'LCR Weights'!$N263*($G263*('Base Data'!$I263+'Base Data'!$J263)/30)+($H263*'Base Data'!AH263)</f>
        <v>0</v>
      </c>
      <c r="AI263" s="31">
        <f>'LCR Weights'!$N263*($G263*('Base Data'!$I263+'Base Data'!$J263)/30)+($H263*'Base Data'!AI263)</f>
        <v>0</v>
      </c>
      <c r="AJ263" s="31">
        <f>'LCR Weights'!$N263*($G263*('Base Data'!$I263+'Base Data'!$J263)/30)+($H263*'Base Data'!AJ263)</f>
        <v>0</v>
      </c>
      <c r="AK263" s="31">
        <f>'LCR Weights'!$N263*($G263*('Base Data'!$I263+'Base Data'!$J263)/30)+($H263*'Base Data'!AK263)</f>
        <v>0</v>
      </c>
      <c r="AL263" s="31">
        <f>'LCR Weights'!$N263*($G263*('Base Data'!$I263+'Base Data'!$J263)/30)+($H263*'Base Data'!AL263)</f>
        <v>0</v>
      </c>
      <c r="AM263" s="31">
        <f>'LCR Weights'!$N263*($G263*('Base Data'!$I263+'Base Data'!$J263)/30)+($H263*'Base Data'!AM263)</f>
        <v>0</v>
      </c>
      <c r="AN263" s="31">
        <f>'LCR Weights'!$N263*($G263*('Base Data'!$I263+'Base Data'!$J263)/30)+($H263*'Base Data'!AN263)</f>
        <v>0</v>
      </c>
      <c r="AO263" s="758">
        <f>$H263*'Base Data'!AO263</f>
        <v>0</v>
      </c>
      <c r="AP263" s="758">
        <f>$H263*'Base Data'!AP263</f>
        <v>0</v>
      </c>
      <c r="AQ263" s="758">
        <f>$H263*'Base Data'!AQ263</f>
        <v>0</v>
      </c>
      <c r="AR263" s="758">
        <f>$H263*'Base Data'!AR263</f>
        <v>0</v>
      </c>
      <c r="AS263" s="758">
        <f>$H263*'Base Data'!AS263</f>
        <v>0</v>
      </c>
      <c r="AT263" s="758">
        <f>$H263*'Base Data'!AT263</f>
        <v>0</v>
      </c>
      <c r="AU263" s="758">
        <f>$H263*'Base Data'!AU263</f>
        <v>0</v>
      </c>
      <c r="AV263" s="758">
        <f>$H263*'Base Data'!AV263</f>
        <v>0</v>
      </c>
      <c r="AW263" s="758">
        <f>$H263*'Base Data'!AW263</f>
        <v>0</v>
      </c>
      <c r="AX263" s="758">
        <f>$H263*'Base Data'!AX263</f>
        <v>0</v>
      </c>
      <c r="AY263" s="758">
        <f>$H263*'Base Data'!AY263</f>
        <v>0</v>
      </c>
      <c r="AZ263" s="758">
        <f>$H263*'Base Data'!AZ263</f>
        <v>0</v>
      </c>
      <c r="BA263" s="758">
        <f>$H263*'Base Data'!BA263</f>
        <v>0</v>
      </c>
      <c r="BB263" s="758">
        <f>$H263*'Base Data'!BB263</f>
        <v>0</v>
      </c>
      <c r="BC263" s="758">
        <f>$H263*'Base Data'!BC263</f>
        <v>0</v>
      </c>
      <c r="BD263" s="758">
        <f>$H263*'Base Data'!BD263</f>
        <v>0</v>
      </c>
      <c r="BE263" s="758">
        <f>$H263*'Base Data'!BE263</f>
        <v>0</v>
      </c>
      <c r="BF263" s="758">
        <f>$H263*'Base Data'!BF263</f>
        <v>0</v>
      </c>
      <c r="BG263" s="758">
        <f>$H263*'Base Data'!BG263</f>
        <v>0</v>
      </c>
      <c r="BH263" s="758">
        <f>$H263*'Base Data'!BH263</f>
        <v>0</v>
      </c>
      <c r="BI263" s="758">
        <f>$H263*'Base Data'!BI263</f>
        <v>0</v>
      </c>
      <c r="BJ263" s="758">
        <f>$H263*'Base Data'!BJ263</f>
        <v>0</v>
      </c>
      <c r="BK263" s="758">
        <f>$H263*'Base Data'!BK263</f>
        <v>0</v>
      </c>
      <c r="BL263" s="758">
        <f>$H263*'Base Data'!BL263</f>
        <v>0</v>
      </c>
      <c r="BM263" s="758">
        <f>$H263*'Base Data'!BM263</f>
        <v>0</v>
      </c>
      <c r="BN263" s="758">
        <f>$H263*'Base Data'!BN263</f>
        <v>0</v>
      </c>
      <c r="BO263" s="758">
        <f>$H263*'Base Data'!BO263</f>
        <v>0</v>
      </c>
      <c r="BP263" s="758">
        <f>$H263*'Base Data'!BP263</f>
        <v>0</v>
      </c>
      <c r="BQ263" s="758">
        <f>$H263*'Base Data'!BQ263</f>
        <v>0</v>
      </c>
      <c r="BR263" s="758">
        <f>$H263*'Base Data'!BR263</f>
        <v>0</v>
      </c>
      <c r="BS263" s="758">
        <f>$H263*'Base Data'!BS263</f>
        <v>0</v>
      </c>
      <c r="BT263" s="758">
        <f>$H263*'Base Data'!BT263</f>
        <v>0</v>
      </c>
      <c r="BU263" s="758">
        <f>$H263*'Base Data'!BU263</f>
        <v>0</v>
      </c>
      <c r="BV263" s="758">
        <f>$H263*'Base Data'!BV263</f>
        <v>0</v>
      </c>
      <c r="BW263" s="758">
        <f>$H263*'Base Data'!BW263</f>
        <v>0</v>
      </c>
      <c r="BX263" s="758">
        <f>$H263*'Base Data'!BX263</f>
        <v>0</v>
      </c>
      <c r="BY263" s="758">
        <f>$H263*'Base Data'!BY263</f>
        <v>0</v>
      </c>
      <c r="BZ263" s="758">
        <f>$H263*'Base Data'!BZ263</f>
        <v>0</v>
      </c>
      <c r="CA263" s="758">
        <f>$H263*'Base Data'!CA263</f>
        <v>0</v>
      </c>
      <c r="CB263" s="758">
        <f>$H263*'Base Data'!CB263</f>
        <v>0</v>
      </c>
      <c r="CC263" s="758">
        <f>$H263*'Base Data'!CC263</f>
        <v>0</v>
      </c>
      <c r="CD263" s="758">
        <f>$H263*'Base Data'!CD263</f>
        <v>0</v>
      </c>
      <c r="CE263" s="758">
        <f>$H263*'Base Data'!CE263</f>
        <v>0</v>
      </c>
      <c r="CF263" s="758">
        <f>$H263*'Base Data'!CF263</f>
        <v>0</v>
      </c>
      <c r="CG263" s="758">
        <f>$H263*'Base Data'!CG263</f>
        <v>0</v>
      </c>
      <c r="CH263" s="758">
        <f>$H263*'Base Data'!CH263</f>
        <v>0</v>
      </c>
      <c r="CI263" s="758">
        <f>$H263*'Base Data'!CI263</f>
        <v>0</v>
      </c>
      <c r="CJ263" s="758">
        <f>$H263*'Base Data'!CJ263</f>
        <v>0</v>
      </c>
      <c r="CK263" s="758">
        <f>$H263*'Base Data'!CK263</f>
        <v>0</v>
      </c>
      <c r="CL263" s="758">
        <f>$H263*'Base Data'!CL263</f>
        <v>0</v>
      </c>
      <c r="CM263" s="758">
        <f>$H263*'Base Data'!CM263</f>
        <v>0</v>
      </c>
      <c r="CN263" s="758">
        <f>$H263*'Base Data'!CN263</f>
        <v>0</v>
      </c>
      <c r="CO263" s="758">
        <f>$H263*'Base Data'!CO263</f>
        <v>0</v>
      </c>
      <c r="CP263" s="758">
        <f>$H263*'Base Data'!CP263</f>
        <v>0</v>
      </c>
      <c r="CQ263" s="758">
        <f>$H263*'Base Data'!CQ263</f>
        <v>0</v>
      </c>
      <c r="CR263" s="758">
        <f>$H263*'Base Data'!CR263</f>
        <v>0</v>
      </c>
      <c r="CS263" s="758">
        <f>$H263*'Base Data'!CS263</f>
        <v>0</v>
      </c>
      <c r="CT263" s="758">
        <f>$H263*'Base Data'!CT263</f>
        <v>0</v>
      </c>
      <c r="CU263" s="758">
        <f>$H263*'Base Data'!CU263</f>
        <v>0</v>
      </c>
      <c r="CV263" s="758">
        <f>$H263*'Base Data'!CV263</f>
        <v>0</v>
      </c>
      <c r="CW263" s="758">
        <f>$H263*'Base Data'!CW263</f>
        <v>0</v>
      </c>
      <c r="CX263" s="758">
        <f>$H263*'Base Data'!CX263</f>
        <v>0</v>
      </c>
      <c r="CY263" s="758">
        <f>$H263*'Base Data'!CY263</f>
        <v>0</v>
      </c>
      <c r="CZ263" s="758">
        <f>$H263*'Base Data'!CZ263</f>
        <v>0</v>
      </c>
      <c r="DA263" s="758">
        <f>$H263*'Base Data'!DA263</f>
        <v>0</v>
      </c>
      <c r="DB263" s="758">
        <f>$H263*'Base Data'!DB263</f>
        <v>0</v>
      </c>
      <c r="DC263" s="758">
        <f>$H263*'Base Data'!DC263</f>
        <v>0</v>
      </c>
      <c r="DD263" s="758">
        <f>$H263*'Base Data'!DD263</f>
        <v>0</v>
      </c>
      <c r="DE263" s="758">
        <f>$H263*'Base Data'!DE263</f>
        <v>0</v>
      </c>
      <c r="DF263" s="758">
        <f>$H263*'Base Data'!DF263</f>
        <v>0</v>
      </c>
      <c r="DG263" s="758">
        <f>$H263*'Base Data'!DG263</f>
        <v>0</v>
      </c>
      <c r="DH263" s="758">
        <f>$H263*'Base Data'!DH263</f>
        <v>0</v>
      </c>
      <c r="DI263" s="758">
        <f>$H263*'Base Data'!DI263</f>
        <v>0</v>
      </c>
      <c r="DJ263" s="758">
        <f>$H263*'Base Data'!DJ263</f>
        <v>0</v>
      </c>
      <c r="DK263" s="758">
        <f>$H263*'Base Data'!DK263</f>
        <v>0</v>
      </c>
      <c r="DL263" s="33">
        <f>$H263*'Base Data'!DL263</f>
        <v>0</v>
      </c>
      <c r="DM263" s="804"/>
    </row>
    <row r="264" spans="1:117" s="801" customFormat="1" ht="19.899999999999999" customHeight="1">
      <c r="A264" s="207">
        <f>'LCR Weights'!N264</f>
        <v>0</v>
      </c>
      <c r="B264" s="207"/>
      <c r="C264" s="73"/>
      <c r="D264" s="140" t="s">
        <v>474</v>
      </c>
      <c r="E264" s="143" t="s">
        <v>873</v>
      </c>
      <c r="F264" s="223" t="s">
        <v>89</v>
      </c>
      <c r="G264" s="1180">
        <f>-'LCR Weights'!M264</f>
        <v>0</v>
      </c>
      <c r="H264" s="1180">
        <f>-IF(Metrics!$I$7="Reported weights",'LCR Weights'!H264,'LCR Weights'!K264)</f>
        <v>0</v>
      </c>
      <c r="I264" s="129"/>
      <c r="J264" s="758">
        <f>SUM(J265:J269)</f>
        <v>0</v>
      </c>
      <c r="K264" s="758">
        <f>SUM(K265:K269)</f>
        <v>0</v>
      </c>
      <c r="L264" s="758">
        <f t="shared" ref="L264:AO264" si="517">SUM(L265:L269)</f>
        <v>0</v>
      </c>
      <c r="M264" s="758">
        <f t="shared" si="517"/>
        <v>0</v>
      </c>
      <c r="N264" s="758">
        <f t="shared" si="517"/>
        <v>0</v>
      </c>
      <c r="O264" s="758">
        <f t="shared" si="517"/>
        <v>0</v>
      </c>
      <c r="P264" s="758">
        <f t="shared" si="517"/>
        <v>0</v>
      </c>
      <c r="Q264" s="758">
        <f t="shared" si="517"/>
        <v>0</v>
      </c>
      <c r="R264" s="758">
        <f t="shared" si="517"/>
        <v>0</v>
      </c>
      <c r="S264" s="758">
        <f t="shared" si="517"/>
        <v>0</v>
      </c>
      <c r="T264" s="758">
        <f t="shared" si="517"/>
        <v>0</v>
      </c>
      <c r="U264" s="758">
        <f t="shared" si="517"/>
        <v>0</v>
      </c>
      <c r="V264" s="758">
        <f t="shared" si="517"/>
        <v>0</v>
      </c>
      <c r="W264" s="758">
        <f t="shared" si="517"/>
        <v>0</v>
      </c>
      <c r="X264" s="758">
        <f t="shared" si="517"/>
        <v>0</v>
      </c>
      <c r="Y264" s="758">
        <f t="shared" si="517"/>
        <v>0</v>
      </c>
      <c r="Z264" s="758">
        <f t="shared" si="517"/>
        <v>0</v>
      </c>
      <c r="AA264" s="758">
        <f t="shared" si="517"/>
        <v>0</v>
      </c>
      <c r="AB264" s="758">
        <f t="shared" si="517"/>
        <v>0</v>
      </c>
      <c r="AC264" s="758">
        <f t="shared" si="517"/>
        <v>0</v>
      </c>
      <c r="AD264" s="758">
        <f t="shared" si="517"/>
        <v>0</v>
      </c>
      <c r="AE264" s="758">
        <f t="shared" si="517"/>
        <v>0</v>
      </c>
      <c r="AF264" s="758">
        <f t="shared" si="517"/>
        <v>0</v>
      </c>
      <c r="AG264" s="758">
        <f t="shared" si="517"/>
        <v>0</v>
      </c>
      <c r="AH264" s="758">
        <f t="shared" si="517"/>
        <v>0</v>
      </c>
      <c r="AI264" s="758">
        <f t="shared" si="517"/>
        <v>0</v>
      </c>
      <c r="AJ264" s="758">
        <f t="shared" si="517"/>
        <v>0</v>
      </c>
      <c r="AK264" s="758">
        <f t="shared" si="517"/>
        <v>0</v>
      </c>
      <c r="AL264" s="758">
        <f t="shared" si="517"/>
        <v>0</v>
      </c>
      <c r="AM264" s="758">
        <f t="shared" si="517"/>
        <v>0</v>
      </c>
      <c r="AN264" s="758">
        <f t="shared" si="517"/>
        <v>0</v>
      </c>
      <c r="AO264" s="758">
        <f t="shared" si="517"/>
        <v>0</v>
      </c>
      <c r="AP264" s="758">
        <f t="shared" ref="AP264:DA264" si="518">SUM(AP265:AP269)</f>
        <v>0</v>
      </c>
      <c r="AQ264" s="758">
        <f t="shared" si="518"/>
        <v>0</v>
      </c>
      <c r="AR264" s="758">
        <f t="shared" si="518"/>
        <v>0</v>
      </c>
      <c r="AS264" s="758">
        <f t="shared" si="518"/>
        <v>0</v>
      </c>
      <c r="AT264" s="758">
        <f t="shared" si="518"/>
        <v>0</v>
      </c>
      <c r="AU264" s="758">
        <f t="shared" si="518"/>
        <v>0</v>
      </c>
      <c r="AV264" s="758">
        <f t="shared" si="518"/>
        <v>0</v>
      </c>
      <c r="AW264" s="758">
        <f t="shared" si="518"/>
        <v>0</v>
      </c>
      <c r="AX264" s="758">
        <f t="shared" si="518"/>
        <v>0</v>
      </c>
      <c r="AY264" s="758">
        <f t="shared" si="518"/>
        <v>0</v>
      </c>
      <c r="AZ264" s="758">
        <f t="shared" si="518"/>
        <v>0</v>
      </c>
      <c r="BA264" s="758">
        <f t="shared" si="518"/>
        <v>0</v>
      </c>
      <c r="BB264" s="758">
        <f t="shared" si="518"/>
        <v>0</v>
      </c>
      <c r="BC264" s="758">
        <f t="shared" si="518"/>
        <v>0</v>
      </c>
      <c r="BD264" s="758">
        <f t="shared" si="518"/>
        <v>0</v>
      </c>
      <c r="BE264" s="758">
        <f t="shared" si="518"/>
        <v>0</v>
      </c>
      <c r="BF264" s="758">
        <f t="shared" si="518"/>
        <v>0</v>
      </c>
      <c r="BG264" s="758">
        <f t="shared" si="518"/>
        <v>0</v>
      </c>
      <c r="BH264" s="758">
        <f t="shared" si="518"/>
        <v>0</v>
      </c>
      <c r="BI264" s="758">
        <f t="shared" si="518"/>
        <v>0</v>
      </c>
      <c r="BJ264" s="758">
        <f t="shared" si="518"/>
        <v>0</v>
      </c>
      <c r="BK264" s="758">
        <f t="shared" si="518"/>
        <v>0</v>
      </c>
      <c r="BL264" s="758">
        <f t="shared" si="518"/>
        <v>0</v>
      </c>
      <c r="BM264" s="758">
        <f t="shared" si="518"/>
        <v>0</v>
      </c>
      <c r="BN264" s="758">
        <f t="shared" si="518"/>
        <v>0</v>
      </c>
      <c r="BO264" s="758">
        <f t="shared" si="518"/>
        <v>0</v>
      </c>
      <c r="BP264" s="758">
        <f t="shared" si="518"/>
        <v>0</v>
      </c>
      <c r="BQ264" s="758">
        <f t="shared" si="518"/>
        <v>0</v>
      </c>
      <c r="BR264" s="758">
        <f t="shared" si="518"/>
        <v>0</v>
      </c>
      <c r="BS264" s="758">
        <f t="shared" si="518"/>
        <v>0</v>
      </c>
      <c r="BT264" s="758">
        <f t="shared" si="518"/>
        <v>0</v>
      </c>
      <c r="BU264" s="758">
        <f t="shared" si="518"/>
        <v>0</v>
      </c>
      <c r="BV264" s="758">
        <f t="shared" si="518"/>
        <v>0</v>
      </c>
      <c r="BW264" s="758">
        <f t="shared" si="518"/>
        <v>0</v>
      </c>
      <c r="BX264" s="758">
        <f t="shared" si="518"/>
        <v>0</v>
      </c>
      <c r="BY264" s="758">
        <f t="shared" si="518"/>
        <v>0</v>
      </c>
      <c r="BZ264" s="758">
        <f t="shared" si="518"/>
        <v>0</v>
      </c>
      <c r="CA264" s="758">
        <f t="shared" si="518"/>
        <v>0</v>
      </c>
      <c r="CB264" s="758">
        <f t="shared" si="518"/>
        <v>0</v>
      </c>
      <c r="CC264" s="758">
        <f t="shared" si="518"/>
        <v>0</v>
      </c>
      <c r="CD264" s="758">
        <f t="shared" si="518"/>
        <v>0</v>
      </c>
      <c r="CE264" s="758">
        <f t="shared" si="518"/>
        <v>0</v>
      </c>
      <c r="CF264" s="758">
        <f t="shared" si="518"/>
        <v>0</v>
      </c>
      <c r="CG264" s="758">
        <f t="shared" si="518"/>
        <v>0</v>
      </c>
      <c r="CH264" s="758">
        <f t="shared" si="518"/>
        <v>0</v>
      </c>
      <c r="CI264" s="758">
        <f t="shared" si="518"/>
        <v>0</v>
      </c>
      <c r="CJ264" s="758">
        <f t="shared" si="518"/>
        <v>0</v>
      </c>
      <c r="CK264" s="758">
        <f t="shared" si="518"/>
        <v>0</v>
      </c>
      <c r="CL264" s="758">
        <f t="shared" si="518"/>
        <v>0</v>
      </c>
      <c r="CM264" s="758">
        <f t="shared" si="518"/>
        <v>0</v>
      </c>
      <c r="CN264" s="758">
        <f t="shared" si="518"/>
        <v>0</v>
      </c>
      <c r="CO264" s="758">
        <f t="shared" si="518"/>
        <v>0</v>
      </c>
      <c r="CP264" s="758">
        <f t="shared" si="518"/>
        <v>0</v>
      </c>
      <c r="CQ264" s="758">
        <f t="shared" si="518"/>
        <v>0</v>
      </c>
      <c r="CR264" s="758">
        <f t="shared" si="518"/>
        <v>0</v>
      </c>
      <c r="CS264" s="758">
        <f t="shared" si="518"/>
        <v>0</v>
      </c>
      <c r="CT264" s="758">
        <f t="shared" si="518"/>
        <v>0</v>
      </c>
      <c r="CU264" s="758">
        <f t="shared" si="518"/>
        <v>0</v>
      </c>
      <c r="CV264" s="758">
        <f t="shared" si="518"/>
        <v>0</v>
      </c>
      <c r="CW264" s="758">
        <f t="shared" si="518"/>
        <v>0</v>
      </c>
      <c r="CX264" s="758">
        <f t="shared" si="518"/>
        <v>0</v>
      </c>
      <c r="CY264" s="758">
        <f t="shared" si="518"/>
        <v>0</v>
      </c>
      <c r="CZ264" s="758">
        <f t="shared" si="518"/>
        <v>0</v>
      </c>
      <c r="DA264" s="758">
        <f t="shared" si="518"/>
        <v>0</v>
      </c>
      <c r="DB264" s="758">
        <f t="shared" ref="DB264:DL264" si="519">SUM(DB265:DB269)</f>
        <v>0</v>
      </c>
      <c r="DC264" s="758">
        <f t="shared" si="519"/>
        <v>0</v>
      </c>
      <c r="DD264" s="758">
        <f t="shared" si="519"/>
        <v>0</v>
      </c>
      <c r="DE264" s="758">
        <f t="shared" si="519"/>
        <v>0</v>
      </c>
      <c r="DF264" s="758">
        <f t="shared" si="519"/>
        <v>0</v>
      </c>
      <c r="DG264" s="758">
        <f t="shared" si="519"/>
        <v>0</v>
      </c>
      <c r="DH264" s="758">
        <f t="shared" si="519"/>
        <v>0</v>
      </c>
      <c r="DI264" s="758">
        <f t="shared" si="519"/>
        <v>0</v>
      </c>
      <c r="DJ264" s="758">
        <f t="shared" si="519"/>
        <v>0</v>
      </c>
      <c r="DK264" s="758">
        <f t="shared" si="519"/>
        <v>0</v>
      </c>
      <c r="DL264" s="33">
        <f t="shared" si="519"/>
        <v>0</v>
      </c>
      <c r="DM264" s="804"/>
    </row>
    <row r="265" spans="1:117" s="801" customFormat="1" ht="19.899999999999999" customHeight="1">
      <c r="A265" s="207">
        <f>'LCR Weights'!N265</f>
        <v>0</v>
      </c>
      <c r="B265" s="207"/>
      <c r="C265" s="73"/>
      <c r="D265" s="140" t="s">
        <v>475</v>
      </c>
      <c r="E265" s="143" t="s">
        <v>874</v>
      </c>
      <c r="F265" s="224" t="s">
        <v>91</v>
      </c>
      <c r="G265" s="1179">
        <f>-'LCR Weights'!M265</f>
        <v>-0.3</v>
      </c>
      <c r="H265" s="1179">
        <f>-IF(Metrics!$I$7="Reported weights",'LCR Weights'!H265,'LCR Weights'!K265)</f>
        <v>-0.3</v>
      </c>
      <c r="I265" s="129"/>
      <c r="J265" s="758">
        <f>IF('LCR Weights'!$N265=0,1,0)*('Base Data'!J265+'Base Data'!I265)*G265</f>
        <v>0</v>
      </c>
      <c r="K265" s="31">
        <f>'LCR Weights'!$N265*($G265*('Base Data'!$I265+'Base Data'!$J265)/30)+($H265*'Base Data'!K265)</f>
        <v>0</v>
      </c>
      <c r="L265" s="31">
        <f>'LCR Weights'!$N265*($G265*('Base Data'!$I265+'Base Data'!$J265)/30)+($H265*'Base Data'!L265)</f>
        <v>0</v>
      </c>
      <c r="M265" s="31">
        <f>'LCR Weights'!$N265*($G265*('Base Data'!$I265+'Base Data'!$J265)/30)+($H265*'Base Data'!M265)</f>
        <v>0</v>
      </c>
      <c r="N265" s="31">
        <f>'LCR Weights'!$N265*($G265*('Base Data'!$I265+'Base Data'!$J265)/30)+($H265*'Base Data'!N265)</f>
        <v>0</v>
      </c>
      <c r="O265" s="31">
        <f>'LCR Weights'!$N265*($G265*('Base Data'!$I265+'Base Data'!$J265)/30)+($H265*'Base Data'!O265)</f>
        <v>0</v>
      </c>
      <c r="P265" s="31">
        <f>'LCR Weights'!$N265*($G265*('Base Data'!$I265+'Base Data'!$J265)/30)+($H265*'Base Data'!P265)</f>
        <v>0</v>
      </c>
      <c r="Q265" s="31">
        <f>'LCR Weights'!$N265*($G265*('Base Data'!$I265+'Base Data'!$J265)/30)+($H265*'Base Data'!Q265)</f>
        <v>0</v>
      </c>
      <c r="R265" s="31">
        <f>'LCR Weights'!$N265*($G265*('Base Data'!$I265+'Base Data'!$J265)/30)+($H265*'Base Data'!R265)</f>
        <v>0</v>
      </c>
      <c r="S265" s="31">
        <f>'LCR Weights'!$N265*($G265*('Base Data'!$I265+'Base Data'!$J265)/30)+($H265*'Base Data'!S265)</f>
        <v>0</v>
      </c>
      <c r="T265" s="31">
        <f>'LCR Weights'!$N265*($G265*('Base Data'!$I265+'Base Data'!$J265)/30)+($H265*'Base Data'!T265)</f>
        <v>0</v>
      </c>
      <c r="U265" s="31">
        <f>'LCR Weights'!$N265*($G265*('Base Data'!$I265+'Base Data'!$J265)/30)+($H265*'Base Data'!U265)</f>
        <v>0</v>
      </c>
      <c r="V265" s="31">
        <f>'LCR Weights'!$N265*($G265*('Base Data'!$I265+'Base Data'!$J265)/30)+($H265*'Base Data'!V265)</f>
        <v>0</v>
      </c>
      <c r="W265" s="31">
        <f>'LCR Weights'!$N265*($G265*('Base Data'!$I265+'Base Data'!$J265)/30)+($H265*'Base Data'!W265)</f>
        <v>0</v>
      </c>
      <c r="X265" s="31">
        <f>'LCR Weights'!$N265*($G265*('Base Data'!$I265+'Base Data'!$J265)/30)+($H265*'Base Data'!X265)</f>
        <v>0</v>
      </c>
      <c r="Y265" s="31">
        <f>'LCR Weights'!$N265*($G265*('Base Data'!$I265+'Base Data'!$J265)/30)+($H265*'Base Data'!Y265)</f>
        <v>0</v>
      </c>
      <c r="Z265" s="31">
        <f>'LCR Weights'!$N265*($G265*('Base Data'!$I265+'Base Data'!$J265)/30)+($H265*'Base Data'!Z265)</f>
        <v>0</v>
      </c>
      <c r="AA265" s="31">
        <f>'LCR Weights'!$N265*($G265*('Base Data'!$I265+'Base Data'!$J265)/30)+($H265*'Base Data'!AA265)</f>
        <v>0</v>
      </c>
      <c r="AB265" s="31">
        <f>'LCR Weights'!$N265*($G265*('Base Data'!$I265+'Base Data'!$J265)/30)+($H265*'Base Data'!AB265)</f>
        <v>0</v>
      </c>
      <c r="AC265" s="31">
        <f>'LCR Weights'!$N265*($G265*('Base Data'!$I265+'Base Data'!$J265)/30)+($H265*'Base Data'!AC265)</f>
        <v>0</v>
      </c>
      <c r="AD265" s="31">
        <f>'LCR Weights'!$N265*($G265*('Base Data'!$I265+'Base Data'!$J265)/30)+($H265*'Base Data'!AD265)</f>
        <v>0</v>
      </c>
      <c r="AE265" s="31">
        <f>'LCR Weights'!$N265*($G265*('Base Data'!$I265+'Base Data'!$J265)/30)+($H265*'Base Data'!AE265)</f>
        <v>0</v>
      </c>
      <c r="AF265" s="31">
        <f>'LCR Weights'!$N265*($G265*('Base Data'!$I265+'Base Data'!$J265)/30)+($H265*'Base Data'!AF265)</f>
        <v>0</v>
      </c>
      <c r="AG265" s="31">
        <f>'LCR Weights'!$N265*($G265*('Base Data'!$I265+'Base Data'!$J265)/30)+($H265*'Base Data'!AG265)</f>
        <v>0</v>
      </c>
      <c r="AH265" s="31">
        <f>'LCR Weights'!$N265*($G265*('Base Data'!$I265+'Base Data'!$J265)/30)+($H265*'Base Data'!AH265)</f>
        <v>0</v>
      </c>
      <c r="AI265" s="31">
        <f>'LCR Weights'!$N265*($G265*('Base Data'!$I265+'Base Data'!$J265)/30)+($H265*'Base Data'!AI265)</f>
        <v>0</v>
      </c>
      <c r="AJ265" s="31">
        <f>'LCR Weights'!$N265*($G265*('Base Data'!$I265+'Base Data'!$J265)/30)+($H265*'Base Data'!AJ265)</f>
        <v>0</v>
      </c>
      <c r="AK265" s="31">
        <f>'LCR Weights'!$N265*($G265*('Base Data'!$I265+'Base Data'!$J265)/30)+($H265*'Base Data'!AK265)</f>
        <v>0</v>
      </c>
      <c r="AL265" s="31">
        <f>'LCR Weights'!$N265*($G265*('Base Data'!$I265+'Base Data'!$J265)/30)+($H265*'Base Data'!AL265)</f>
        <v>0</v>
      </c>
      <c r="AM265" s="31">
        <f>'LCR Weights'!$N265*($G265*('Base Data'!$I265+'Base Data'!$J265)/30)+($H265*'Base Data'!AM265)</f>
        <v>0</v>
      </c>
      <c r="AN265" s="31">
        <f>'LCR Weights'!$N265*($G265*('Base Data'!$I265+'Base Data'!$J265)/30)+($H265*'Base Data'!AN265)</f>
        <v>0</v>
      </c>
      <c r="AO265" s="758">
        <f>$H265*'Base Data'!AO265</f>
        <v>0</v>
      </c>
      <c r="AP265" s="758">
        <f>$H265*'Base Data'!AP265</f>
        <v>0</v>
      </c>
      <c r="AQ265" s="758">
        <f>$H265*'Base Data'!AQ265</f>
        <v>0</v>
      </c>
      <c r="AR265" s="758">
        <f>$H265*'Base Data'!AR265</f>
        <v>0</v>
      </c>
      <c r="AS265" s="758">
        <f>$H265*'Base Data'!AS265</f>
        <v>0</v>
      </c>
      <c r="AT265" s="758">
        <f>$H265*'Base Data'!AT265</f>
        <v>0</v>
      </c>
      <c r="AU265" s="758">
        <f>$H265*'Base Data'!AU265</f>
        <v>0</v>
      </c>
      <c r="AV265" s="758">
        <f>$H265*'Base Data'!AV265</f>
        <v>0</v>
      </c>
      <c r="AW265" s="758">
        <f>$H265*'Base Data'!AW265</f>
        <v>0</v>
      </c>
      <c r="AX265" s="758">
        <f>$H265*'Base Data'!AX265</f>
        <v>0</v>
      </c>
      <c r="AY265" s="758">
        <f>$H265*'Base Data'!AY265</f>
        <v>0</v>
      </c>
      <c r="AZ265" s="758">
        <f>$H265*'Base Data'!AZ265</f>
        <v>0</v>
      </c>
      <c r="BA265" s="758">
        <f>$H265*'Base Data'!BA265</f>
        <v>0</v>
      </c>
      <c r="BB265" s="758">
        <f>$H265*'Base Data'!BB265</f>
        <v>0</v>
      </c>
      <c r="BC265" s="758">
        <f>$H265*'Base Data'!BC265</f>
        <v>0</v>
      </c>
      <c r="BD265" s="758">
        <f>$H265*'Base Data'!BD265</f>
        <v>0</v>
      </c>
      <c r="BE265" s="758">
        <f>$H265*'Base Data'!BE265</f>
        <v>0</v>
      </c>
      <c r="BF265" s="758">
        <f>$H265*'Base Data'!BF265</f>
        <v>0</v>
      </c>
      <c r="BG265" s="758">
        <f>$H265*'Base Data'!BG265</f>
        <v>0</v>
      </c>
      <c r="BH265" s="758">
        <f>$H265*'Base Data'!BH265</f>
        <v>0</v>
      </c>
      <c r="BI265" s="758">
        <f>$H265*'Base Data'!BI265</f>
        <v>0</v>
      </c>
      <c r="BJ265" s="758">
        <f>$H265*'Base Data'!BJ265</f>
        <v>0</v>
      </c>
      <c r="BK265" s="758">
        <f>$H265*'Base Data'!BK265</f>
        <v>0</v>
      </c>
      <c r="BL265" s="758">
        <f>$H265*'Base Data'!BL265</f>
        <v>0</v>
      </c>
      <c r="BM265" s="758">
        <f>$H265*'Base Data'!BM265</f>
        <v>0</v>
      </c>
      <c r="BN265" s="758">
        <f>$H265*'Base Data'!BN265</f>
        <v>0</v>
      </c>
      <c r="BO265" s="758">
        <f>$H265*'Base Data'!BO265</f>
        <v>0</v>
      </c>
      <c r="BP265" s="758">
        <f>$H265*'Base Data'!BP265</f>
        <v>0</v>
      </c>
      <c r="BQ265" s="758">
        <f>$H265*'Base Data'!BQ265</f>
        <v>0</v>
      </c>
      <c r="BR265" s="758">
        <f>$H265*'Base Data'!BR265</f>
        <v>0</v>
      </c>
      <c r="BS265" s="758">
        <f>$H265*'Base Data'!BS265</f>
        <v>0</v>
      </c>
      <c r="BT265" s="758">
        <f>$H265*'Base Data'!BT265</f>
        <v>0</v>
      </c>
      <c r="BU265" s="758">
        <f>$H265*'Base Data'!BU265</f>
        <v>0</v>
      </c>
      <c r="BV265" s="758">
        <f>$H265*'Base Data'!BV265</f>
        <v>0</v>
      </c>
      <c r="BW265" s="758">
        <f>$H265*'Base Data'!BW265</f>
        <v>0</v>
      </c>
      <c r="BX265" s="758">
        <f>$H265*'Base Data'!BX265</f>
        <v>0</v>
      </c>
      <c r="BY265" s="758">
        <f>$H265*'Base Data'!BY265</f>
        <v>0</v>
      </c>
      <c r="BZ265" s="758">
        <f>$H265*'Base Data'!BZ265</f>
        <v>0</v>
      </c>
      <c r="CA265" s="758">
        <f>$H265*'Base Data'!CA265</f>
        <v>0</v>
      </c>
      <c r="CB265" s="758">
        <f>$H265*'Base Data'!CB265</f>
        <v>0</v>
      </c>
      <c r="CC265" s="758">
        <f>$H265*'Base Data'!CC265</f>
        <v>0</v>
      </c>
      <c r="CD265" s="758">
        <f>$H265*'Base Data'!CD265</f>
        <v>0</v>
      </c>
      <c r="CE265" s="758">
        <f>$H265*'Base Data'!CE265</f>
        <v>0</v>
      </c>
      <c r="CF265" s="758">
        <f>$H265*'Base Data'!CF265</f>
        <v>0</v>
      </c>
      <c r="CG265" s="758">
        <f>$H265*'Base Data'!CG265</f>
        <v>0</v>
      </c>
      <c r="CH265" s="758">
        <f>$H265*'Base Data'!CH265</f>
        <v>0</v>
      </c>
      <c r="CI265" s="758">
        <f>$H265*'Base Data'!CI265</f>
        <v>0</v>
      </c>
      <c r="CJ265" s="758">
        <f>$H265*'Base Data'!CJ265</f>
        <v>0</v>
      </c>
      <c r="CK265" s="758">
        <f>$H265*'Base Data'!CK265</f>
        <v>0</v>
      </c>
      <c r="CL265" s="758">
        <f>$H265*'Base Data'!CL265</f>
        <v>0</v>
      </c>
      <c r="CM265" s="758">
        <f>$H265*'Base Data'!CM265</f>
        <v>0</v>
      </c>
      <c r="CN265" s="758">
        <f>$H265*'Base Data'!CN265</f>
        <v>0</v>
      </c>
      <c r="CO265" s="758">
        <f>$H265*'Base Data'!CO265</f>
        <v>0</v>
      </c>
      <c r="CP265" s="758">
        <f>$H265*'Base Data'!CP265</f>
        <v>0</v>
      </c>
      <c r="CQ265" s="758">
        <f>$H265*'Base Data'!CQ265</f>
        <v>0</v>
      </c>
      <c r="CR265" s="758">
        <f>$H265*'Base Data'!CR265</f>
        <v>0</v>
      </c>
      <c r="CS265" s="758">
        <f>$H265*'Base Data'!CS265</f>
        <v>0</v>
      </c>
      <c r="CT265" s="758">
        <f>$H265*'Base Data'!CT265</f>
        <v>0</v>
      </c>
      <c r="CU265" s="758">
        <f>$H265*'Base Data'!CU265</f>
        <v>0</v>
      </c>
      <c r="CV265" s="758">
        <f>$H265*'Base Data'!CV265</f>
        <v>0</v>
      </c>
      <c r="CW265" s="758">
        <f>$H265*'Base Data'!CW265</f>
        <v>0</v>
      </c>
      <c r="CX265" s="758">
        <f>$H265*'Base Data'!CX265</f>
        <v>0</v>
      </c>
      <c r="CY265" s="758">
        <f>$H265*'Base Data'!CY265</f>
        <v>0</v>
      </c>
      <c r="CZ265" s="758">
        <f>$H265*'Base Data'!CZ265</f>
        <v>0</v>
      </c>
      <c r="DA265" s="758">
        <f>$H265*'Base Data'!DA265</f>
        <v>0</v>
      </c>
      <c r="DB265" s="758">
        <f>$H265*'Base Data'!DB265</f>
        <v>0</v>
      </c>
      <c r="DC265" s="758">
        <f>$H265*'Base Data'!DC265</f>
        <v>0</v>
      </c>
      <c r="DD265" s="758">
        <f>$H265*'Base Data'!DD265</f>
        <v>0</v>
      </c>
      <c r="DE265" s="758">
        <f>$H265*'Base Data'!DE265</f>
        <v>0</v>
      </c>
      <c r="DF265" s="758">
        <f>$H265*'Base Data'!DF265</f>
        <v>0</v>
      </c>
      <c r="DG265" s="758">
        <f>$H265*'Base Data'!DG265</f>
        <v>0</v>
      </c>
      <c r="DH265" s="758">
        <f>$H265*'Base Data'!DH265</f>
        <v>0</v>
      </c>
      <c r="DI265" s="758">
        <f>$H265*'Base Data'!DI265</f>
        <v>0</v>
      </c>
      <c r="DJ265" s="758">
        <f>$H265*'Base Data'!DJ265</f>
        <v>0</v>
      </c>
      <c r="DK265" s="758">
        <f>$H265*'Base Data'!DK265</f>
        <v>0</v>
      </c>
      <c r="DL265" s="33">
        <f>$H265*'Base Data'!DL265</f>
        <v>0</v>
      </c>
      <c r="DM265" s="804"/>
    </row>
    <row r="266" spans="1:117" s="801" customFormat="1" ht="19.899999999999999" customHeight="1">
      <c r="A266" s="207">
        <f>'LCR Weights'!N266</f>
        <v>0</v>
      </c>
      <c r="B266" s="207"/>
      <c r="C266" s="73"/>
      <c r="D266" s="140" t="s">
        <v>476</v>
      </c>
      <c r="E266" s="143" t="s">
        <v>875</v>
      </c>
      <c r="F266" s="224" t="s">
        <v>93</v>
      </c>
      <c r="G266" s="1179">
        <f>-'LCR Weights'!M266</f>
        <v>-0.35</v>
      </c>
      <c r="H266" s="1179">
        <f>-IF(Metrics!$I$7="Reported weights",'LCR Weights'!H266,'LCR Weights'!K266)</f>
        <v>-0.35</v>
      </c>
      <c r="I266" s="129"/>
      <c r="J266" s="758">
        <f>IF('LCR Weights'!$N266=0,1,0)*('Base Data'!J266+'Base Data'!I266)*G266</f>
        <v>0</v>
      </c>
      <c r="K266" s="31">
        <f>'LCR Weights'!$N266*($G266*('Base Data'!$I266+'Base Data'!$J266)/30)+($H266*'Base Data'!K266)</f>
        <v>0</v>
      </c>
      <c r="L266" s="31">
        <f>'LCR Weights'!$N266*($G266*('Base Data'!$I266+'Base Data'!$J266)/30)+($H266*'Base Data'!L266)</f>
        <v>0</v>
      </c>
      <c r="M266" s="31">
        <f>'LCR Weights'!$N266*($G266*('Base Data'!$I266+'Base Data'!$J266)/30)+($H266*'Base Data'!M266)</f>
        <v>0</v>
      </c>
      <c r="N266" s="31">
        <f>'LCR Weights'!$N266*($G266*('Base Data'!$I266+'Base Data'!$J266)/30)+($H266*'Base Data'!N266)</f>
        <v>0</v>
      </c>
      <c r="O266" s="31">
        <f>'LCR Weights'!$N266*($G266*('Base Data'!$I266+'Base Data'!$J266)/30)+($H266*'Base Data'!O266)</f>
        <v>0</v>
      </c>
      <c r="P266" s="31">
        <f>'LCR Weights'!$N266*($G266*('Base Data'!$I266+'Base Data'!$J266)/30)+($H266*'Base Data'!P266)</f>
        <v>0</v>
      </c>
      <c r="Q266" s="31">
        <f>'LCR Weights'!$N266*($G266*('Base Data'!$I266+'Base Data'!$J266)/30)+($H266*'Base Data'!Q266)</f>
        <v>0</v>
      </c>
      <c r="R266" s="31">
        <f>'LCR Weights'!$N266*($G266*('Base Data'!$I266+'Base Data'!$J266)/30)+($H266*'Base Data'!R266)</f>
        <v>0</v>
      </c>
      <c r="S266" s="31">
        <f>'LCR Weights'!$N266*($G266*('Base Data'!$I266+'Base Data'!$J266)/30)+($H266*'Base Data'!S266)</f>
        <v>0</v>
      </c>
      <c r="T266" s="31">
        <f>'LCR Weights'!$N266*($G266*('Base Data'!$I266+'Base Data'!$J266)/30)+($H266*'Base Data'!T266)</f>
        <v>0</v>
      </c>
      <c r="U266" s="31">
        <f>'LCR Weights'!$N266*($G266*('Base Data'!$I266+'Base Data'!$J266)/30)+($H266*'Base Data'!U266)</f>
        <v>0</v>
      </c>
      <c r="V266" s="31">
        <f>'LCR Weights'!$N266*($G266*('Base Data'!$I266+'Base Data'!$J266)/30)+($H266*'Base Data'!V266)</f>
        <v>0</v>
      </c>
      <c r="W266" s="31">
        <f>'LCR Weights'!$N266*($G266*('Base Data'!$I266+'Base Data'!$J266)/30)+($H266*'Base Data'!W266)</f>
        <v>0</v>
      </c>
      <c r="X266" s="31">
        <f>'LCR Weights'!$N266*($G266*('Base Data'!$I266+'Base Data'!$J266)/30)+($H266*'Base Data'!X266)</f>
        <v>0</v>
      </c>
      <c r="Y266" s="31">
        <f>'LCR Weights'!$N266*($G266*('Base Data'!$I266+'Base Data'!$J266)/30)+($H266*'Base Data'!Y266)</f>
        <v>0</v>
      </c>
      <c r="Z266" s="31">
        <f>'LCR Weights'!$N266*($G266*('Base Data'!$I266+'Base Data'!$J266)/30)+($H266*'Base Data'!Z266)</f>
        <v>0</v>
      </c>
      <c r="AA266" s="31">
        <f>'LCR Weights'!$N266*($G266*('Base Data'!$I266+'Base Data'!$J266)/30)+($H266*'Base Data'!AA266)</f>
        <v>0</v>
      </c>
      <c r="AB266" s="31">
        <f>'LCR Weights'!$N266*($G266*('Base Data'!$I266+'Base Data'!$J266)/30)+($H266*'Base Data'!AB266)</f>
        <v>0</v>
      </c>
      <c r="AC266" s="31">
        <f>'LCR Weights'!$N266*($G266*('Base Data'!$I266+'Base Data'!$J266)/30)+($H266*'Base Data'!AC266)</f>
        <v>0</v>
      </c>
      <c r="AD266" s="31">
        <f>'LCR Weights'!$N266*($G266*('Base Data'!$I266+'Base Data'!$J266)/30)+($H266*'Base Data'!AD266)</f>
        <v>0</v>
      </c>
      <c r="AE266" s="31">
        <f>'LCR Weights'!$N266*($G266*('Base Data'!$I266+'Base Data'!$J266)/30)+($H266*'Base Data'!AE266)</f>
        <v>0</v>
      </c>
      <c r="AF266" s="31">
        <f>'LCR Weights'!$N266*($G266*('Base Data'!$I266+'Base Data'!$J266)/30)+($H266*'Base Data'!AF266)</f>
        <v>0</v>
      </c>
      <c r="AG266" s="31">
        <f>'LCR Weights'!$N266*($G266*('Base Data'!$I266+'Base Data'!$J266)/30)+($H266*'Base Data'!AG266)</f>
        <v>0</v>
      </c>
      <c r="AH266" s="31">
        <f>'LCR Weights'!$N266*($G266*('Base Data'!$I266+'Base Data'!$J266)/30)+($H266*'Base Data'!AH266)</f>
        <v>0</v>
      </c>
      <c r="AI266" s="31">
        <f>'LCR Weights'!$N266*($G266*('Base Data'!$I266+'Base Data'!$J266)/30)+($H266*'Base Data'!AI266)</f>
        <v>0</v>
      </c>
      <c r="AJ266" s="31">
        <f>'LCR Weights'!$N266*($G266*('Base Data'!$I266+'Base Data'!$J266)/30)+($H266*'Base Data'!AJ266)</f>
        <v>0</v>
      </c>
      <c r="AK266" s="31">
        <f>'LCR Weights'!$N266*($G266*('Base Data'!$I266+'Base Data'!$J266)/30)+($H266*'Base Data'!AK266)</f>
        <v>0</v>
      </c>
      <c r="AL266" s="31">
        <f>'LCR Weights'!$N266*($G266*('Base Data'!$I266+'Base Data'!$J266)/30)+($H266*'Base Data'!AL266)</f>
        <v>0</v>
      </c>
      <c r="AM266" s="31">
        <f>'LCR Weights'!$N266*($G266*('Base Data'!$I266+'Base Data'!$J266)/30)+($H266*'Base Data'!AM266)</f>
        <v>0</v>
      </c>
      <c r="AN266" s="31">
        <f>'LCR Weights'!$N266*($G266*('Base Data'!$I266+'Base Data'!$J266)/30)+($H266*'Base Data'!AN266)</f>
        <v>0</v>
      </c>
      <c r="AO266" s="758">
        <f>$H266*'Base Data'!AO266</f>
        <v>0</v>
      </c>
      <c r="AP266" s="758">
        <f>$H266*'Base Data'!AP266</f>
        <v>0</v>
      </c>
      <c r="AQ266" s="758">
        <f>$H266*'Base Data'!AQ266</f>
        <v>0</v>
      </c>
      <c r="AR266" s="758">
        <f>$H266*'Base Data'!AR266</f>
        <v>0</v>
      </c>
      <c r="AS266" s="758">
        <f>$H266*'Base Data'!AS266</f>
        <v>0</v>
      </c>
      <c r="AT266" s="758">
        <f>$H266*'Base Data'!AT266</f>
        <v>0</v>
      </c>
      <c r="AU266" s="758">
        <f>$H266*'Base Data'!AU266</f>
        <v>0</v>
      </c>
      <c r="AV266" s="758">
        <f>$H266*'Base Data'!AV266</f>
        <v>0</v>
      </c>
      <c r="AW266" s="758">
        <f>$H266*'Base Data'!AW266</f>
        <v>0</v>
      </c>
      <c r="AX266" s="758">
        <f>$H266*'Base Data'!AX266</f>
        <v>0</v>
      </c>
      <c r="AY266" s="758">
        <f>$H266*'Base Data'!AY266</f>
        <v>0</v>
      </c>
      <c r="AZ266" s="758">
        <f>$H266*'Base Data'!AZ266</f>
        <v>0</v>
      </c>
      <c r="BA266" s="758">
        <f>$H266*'Base Data'!BA266</f>
        <v>0</v>
      </c>
      <c r="BB266" s="758">
        <f>$H266*'Base Data'!BB266</f>
        <v>0</v>
      </c>
      <c r="BC266" s="758">
        <f>$H266*'Base Data'!BC266</f>
        <v>0</v>
      </c>
      <c r="BD266" s="758">
        <f>$H266*'Base Data'!BD266</f>
        <v>0</v>
      </c>
      <c r="BE266" s="758">
        <f>$H266*'Base Data'!BE266</f>
        <v>0</v>
      </c>
      <c r="BF266" s="758">
        <f>$H266*'Base Data'!BF266</f>
        <v>0</v>
      </c>
      <c r="BG266" s="758">
        <f>$H266*'Base Data'!BG266</f>
        <v>0</v>
      </c>
      <c r="BH266" s="758">
        <f>$H266*'Base Data'!BH266</f>
        <v>0</v>
      </c>
      <c r="BI266" s="758">
        <f>$H266*'Base Data'!BI266</f>
        <v>0</v>
      </c>
      <c r="BJ266" s="758">
        <f>$H266*'Base Data'!BJ266</f>
        <v>0</v>
      </c>
      <c r="BK266" s="758">
        <f>$H266*'Base Data'!BK266</f>
        <v>0</v>
      </c>
      <c r="BL266" s="758">
        <f>$H266*'Base Data'!BL266</f>
        <v>0</v>
      </c>
      <c r="BM266" s="758">
        <f>$H266*'Base Data'!BM266</f>
        <v>0</v>
      </c>
      <c r="BN266" s="758">
        <f>$H266*'Base Data'!BN266</f>
        <v>0</v>
      </c>
      <c r="BO266" s="758">
        <f>$H266*'Base Data'!BO266</f>
        <v>0</v>
      </c>
      <c r="BP266" s="758">
        <f>$H266*'Base Data'!BP266</f>
        <v>0</v>
      </c>
      <c r="BQ266" s="758">
        <f>$H266*'Base Data'!BQ266</f>
        <v>0</v>
      </c>
      <c r="BR266" s="758">
        <f>$H266*'Base Data'!BR266</f>
        <v>0</v>
      </c>
      <c r="BS266" s="758">
        <f>$H266*'Base Data'!BS266</f>
        <v>0</v>
      </c>
      <c r="BT266" s="758">
        <f>$H266*'Base Data'!BT266</f>
        <v>0</v>
      </c>
      <c r="BU266" s="758">
        <f>$H266*'Base Data'!BU266</f>
        <v>0</v>
      </c>
      <c r="BV266" s="758">
        <f>$H266*'Base Data'!BV266</f>
        <v>0</v>
      </c>
      <c r="BW266" s="758">
        <f>$H266*'Base Data'!BW266</f>
        <v>0</v>
      </c>
      <c r="BX266" s="758">
        <f>$H266*'Base Data'!BX266</f>
        <v>0</v>
      </c>
      <c r="BY266" s="758">
        <f>$H266*'Base Data'!BY266</f>
        <v>0</v>
      </c>
      <c r="BZ266" s="758">
        <f>$H266*'Base Data'!BZ266</f>
        <v>0</v>
      </c>
      <c r="CA266" s="758">
        <f>$H266*'Base Data'!CA266</f>
        <v>0</v>
      </c>
      <c r="CB266" s="758">
        <f>$H266*'Base Data'!CB266</f>
        <v>0</v>
      </c>
      <c r="CC266" s="758">
        <f>$H266*'Base Data'!CC266</f>
        <v>0</v>
      </c>
      <c r="CD266" s="758">
        <f>$H266*'Base Data'!CD266</f>
        <v>0</v>
      </c>
      <c r="CE266" s="758">
        <f>$H266*'Base Data'!CE266</f>
        <v>0</v>
      </c>
      <c r="CF266" s="758">
        <f>$H266*'Base Data'!CF266</f>
        <v>0</v>
      </c>
      <c r="CG266" s="758">
        <f>$H266*'Base Data'!CG266</f>
        <v>0</v>
      </c>
      <c r="CH266" s="758">
        <f>$H266*'Base Data'!CH266</f>
        <v>0</v>
      </c>
      <c r="CI266" s="758">
        <f>$H266*'Base Data'!CI266</f>
        <v>0</v>
      </c>
      <c r="CJ266" s="758">
        <f>$H266*'Base Data'!CJ266</f>
        <v>0</v>
      </c>
      <c r="CK266" s="758">
        <f>$H266*'Base Data'!CK266</f>
        <v>0</v>
      </c>
      <c r="CL266" s="758">
        <f>$H266*'Base Data'!CL266</f>
        <v>0</v>
      </c>
      <c r="CM266" s="758">
        <f>$H266*'Base Data'!CM266</f>
        <v>0</v>
      </c>
      <c r="CN266" s="758">
        <f>$H266*'Base Data'!CN266</f>
        <v>0</v>
      </c>
      <c r="CO266" s="758">
        <f>$H266*'Base Data'!CO266</f>
        <v>0</v>
      </c>
      <c r="CP266" s="758">
        <f>$H266*'Base Data'!CP266</f>
        <v>0</v>
      </c>
      <c r="CQ266" s="758">
        <f>$H266*'Base Data'!CQ266</f>
        <v>0</v>
      </c>
      <c r="CR266" s="758">
        <f>$H266*'Base Data'!CR266</f>
        <v>0</v>
      </c>
      <c r="CS266" s="758">
        <f>$H266*'Base Data'!CS266</f>
        <v>0</v>
      </c>
      <c r="CT266" s="758">
        <f>$H266*'Base Data'!CT266</f>
        <v>0</v>
      </c>
      <c r="CU266" s="758">
        <f>$H266*'Base Data'!CU266</f>
        <v>0</v>
      </c>
      <c r="CV266" s="758">
        <f>$H266*'Base Data'!CV266</f>
        <v>0</v>
      </c>
      <c r="CW266" s="758">
        <f>$H266*'Base Data'!CW266</f>
        <v>0</v>
      </c>
      <c r="CX266" s="758">
        <f>$H266*'Base Data'!CX266</f>
        <v>0</v>
      </c>
      <c r="CY266" s="758">
        <f>$H266*'Base Data'!CY266</f>
        <v>0</v>
      </c>
      <c r="CZ266" s="758">
        <f>$H266*'Base Data'!CZ266</f>
        <v>0</v>
      </c>
      <c r="DA266" s="758">
        <f>$H266*'Base Data'!DA266</f>
        <v>0</v>
      </c>
      <c r="DB266" s="758">
        <f>$H266*'Base Data'!DB266</f>
        <v>0</v>
      </c>
      <c r="DC266" s="758">
        <f>$H266*'Base Data'!DC266</f>
        <v>0</v>
      </c>
      <c r="DD266" s="758">
        <f>$H266*'Base Data'!DD266</f>
        <v>0</v>
      </c>
      <c r="DE266" s="758">
        <f>$H266*'Base Data'!DE266</f>
        <v>0</v>
      </c>
      <c r="DF266" s="758">
        <f>$H266*'Base Data'!DF266</f>
        <v>0</v>
      </c>
      <c r="DG266" s="758">
        <f>$H266*'Base Data'!DG266</f>
        <v>0</v>
      </c>
      <c r="DH266" s="758">
        <f>$H266*'Base Data'!DH266</f>
        <v>0</v>
      </c>
      <c r="DI266" s="758">
        <f>$H266*'Base Data'!DI266</f>
        <v>0</v>
      </c>
      <c r="DJ266" s="758">
        <f>$H266*'Base Data'!DJ266</f>
        <v>0</v>
      </c>
      <c r="DK266" s="758">
        <f>$H266*'Base Data'!DK266</f>
        <v>0</v>
      </c>
      <c r="DL266" s="33">
        <f>$H266*'Base Data'!DL266</f>
        <v>0</v>
      </c>
      <c r="DM266" s="804"/>
    </row>
    <row r="267" spans="1:117" s="801" customFormat="1" ht="19.899999999999999" customHeight="1">
      <c r="A267" s="207">
        <f>'LCR Weights'!N267</f>
        <v>0</v>
      </c>
      <c r="B267" s="207"/>
      <c r="C267" s="73"/>
      <c r="D267" s="140" t="s">
        <v>477</v>
      </c>
      <c r="E267" s="143" t="s">
        <v>876</v>
      </c>
      <c r="F267" s="224" t="s">
        <v>95</v>
      </c>
      <c r="G267" s="1179">
        <f>-'LCR Weights'!M267</f>
        <v>-0.3</v>
      </c>
      <c r="H267" s="1179">
        <f>-IF(Metrics!$I$7="Reported weights",'LCR Weights'!H267,'LCR Weights'!K267)</f>
        <v>-0.3</v>
      </c>
      <c r="I267" s="129"/>
      <c r="J267" s="758">
        <f>IF('LCR Weights'!$N267=0,1,0)*('Base Data'!J267+'Base Data'!I267)*G267</f>
        <v>0</v>
      </c>
      <c r="K267" s="31">
        <f>'LCR Weights'!$N267*($G267*('Base Data'!$I267+'Base Data'!$J267)/30)+($H267*'Base Data'!K267)</f>
        <v>0</v>
      </c>
      <c r="L267" s="31">
        <f>'LCR Weights'!$N267*($G267*('Base Data'!$I267+'Base Data'!$J267)/30)+($H267*'Base Data'!L267)</f>
        <v>0</v>
      </c>
      <c r="M267" s="31">
        <f>'LCR Weights'!$N267*($G267*('Base Data'!$I267+'Base Data'!$J267)/30)+($H267*'Base Data'!M267)</f>
        <v>0</v>
      </c>
      <c r="N267" s="31">
        <f>'LCR Weights'!$N267*($G267*('Base Data'!$I267+'Base Data'!$J267)/30)+($H267*'Base Data'!N267)</f>
        <v>0</v>
      </c>
      <c r="O267" s="31">
        <f>'LCR Weights'!$N267*($G267*('Base Data'!$I267+'Base Data'!$J267)/30)+($H267*'Base Data'!O267)</f>
        <v>0</v>
      </c>
      <c r="P267" s="31">
        <f>'LCR Weights'!$N267*($G267*('Base Data'!$I267+'Base Data'!$J267)/30)+($H267*'Base Data'!P267)</f>
        <v>0</v>
      </c>
      <c r="Q267" s="31">
        <f>'LCR Weights'!$N267*($G267*('Base Data'!$I267+'Base Data'!$J267)/30)+($H267*'Base Data'!Q267)</f>
        <v>0</v>
      </c>
      <c r="R267" s="31">
        <f>'LCR Weights'!$N267*($G267*('Base Data'!$I267+'Base Data'!$J267)/30)+($H267*'Base Data'!R267)</f>
        <v>0</v>
      </c>
      <c r="S267" s="31">
        <f>'LCR Weights'!$N267*($G267*('Base Data'!$I267+'Base Data'!$J267)/30)+($H267*'Base Data'!S267)</f>
        <v>0</v>
      </c>
      <c r="T267" s="31">
        <f>'LCR Weights'!$N267*($G267*('Base Data'!$I267+'Base Data'!$J267)/30)+($H267*'Base Data'!T267)</f>
        <v>0</v>
      </c>
      <c r="U267" s="31">
        <f>'LCR Weights'!$N267*($G267*('Base Data'!$I267+'Base Data'!$J267)/30)+($H267*'Base Data'!U267)</f>
        <v>0</v>
      </c>
      <c r="V267" s="31">
        <f>'LCR Weights'!$N267*($G267*('Base Data'!$I267+'Base Data'!$J267)/30)+($H267*'Base Data'!V267)</f>
        <v>0</v>
      </c>
      <c r="W267" s="31">
        <f>'LCR Weights'!$N267*($G267*('Base Data'!$I267+'Base Data'!$J267)/30)+($H267*'Base Data'!W267)</f>
        <v>0</v>
      </c>
      <c r="X267" s="31">
        <f>'LCR Weights'!$N267*($G267*('Base Data'!$I267+'Base Data'!$J267)/30)+($H267*'Base Data'!X267)</f>
        <v>0</v>
      </c>
      <c r="Y267" s="31">
        <f>'LCR Weights'!$N267*($G267*('Base Data'!$I267+'Base Data'!$J267)/30)+($H267*'Base Data'!Y267)</f>
        <v>0</v>
      </c>
      <c r="Z267" s="31">
        <f>'LCR Weights'!$N267*($G267*('Base Data'!$I267+'Base Data'!$J267)/30)+($H267*'Base Data'!Z267)</f>
        <v>0</v>
      </c>
      <c r="AA267" s="31">
        <f>'LCR Weights'!$N267*($G267*('Base Data'!$I267+'Base Data'!$J267)/30)+($H267*'Base Data'!AA267)</f>
        <v>0</v>
      </c>
      <c r="AB267" s="31">
        <f>'LCR Weights'!$N267*($G267*('Base Data'!$I267+'Base Data'!$J267)/30)+($H267*'Base Data'!AB267)</f>
        <v>0</v>
      </c>
      <c r="AC267" s="31">
        <f>'LCR Weights'!$N267*($G267*('Base Data'!$I267+'Base Data'!$J267)/30)+($H267*'Base Data'!AC267)</f>
        <v>0</v>
      </c>
      <c r="AD267" s="31">
        <f>'LCR Weights'!$N267*($G267*('Base Data'!$I267+'Base Data'!$J267)/30)+($H267*'Base Data'!AD267)</f>
        <v>0</v>
      </c>
      <c r="AE267" s="31">
        <f>'LCR Weights'!$N267*($G267*('Base Data'!$I267+'Base Data'!$J267)/30)+($H267*'Base Data'!AE267)</f>
        <v>0</v>
      </c>
      <c r="AF267" s="31">
        <f>'LCR Weights'!$N267*($G267*('Base Data'!$I267+'Base Data'!$J267)/30)+($H267*'Base Data'!AF267)</f>
        <v>0</v>
      </c>
      <c r="AG267" s="31">
        <f>'LCR Weights'!$N267*($G267*('Base Data'!$I267+'Base Data'!$J267)/30)+($H267*'Base Data'!AG267)</f>
        <v>0</v>
      </c>
      <c r="AH267" s="31">
        <f>'LCR Weights'!$N267*($G267*('Base Data'!$I267+'Base Data'!$J267)/30)+($H267*'Base Data'!AH267)</f>
        <v>0</v>
      </c>
      <c r="AI267" s="31">
        <f>'LCR Weights'!$N267*($G267*('Base Data'!$I267+'Base Data'!$J267)/30)+($H267*'Base Data'!AI267)</f>
        <v>0</v>
      </c>
      <c r="AJ267" s="31">
        <f>'LCR Weights'!$N267*($G267*('Base Data'!$I267+'Base Data'!$J267)/30)+($H267*'Base Data'!AJ267)</f>
        <v>0</v>
      </c>
      <c r="AK267" s="31">
        <f>'LCR Weights'!$N267*($G267*('Base Data'!$I267+'Base Data'!$J267)/30)+($H267*'Base Data'!AK267)</f>
        <v>0</v>
      </c>
      <c r="AL267" s="31">
        <f>'LCR Weights'!$N267*($G267*('Base Data'!$I267+'Base Data'!$J267)/30)+($H267*'Base Data'!AL267)</f>
        <v>0</v>
      </c>
      <c r="AM267" s="31">
        <f>'LCR Weights'!$N267*($G267*('Base Data'!$I267+'Base Data'!$J267)/30)+($H267*'Base Data'!AM267)</f>
        <v>0</v>
      </c>
      <c r="AN267" s="31">
        <f>'LCR Weights'!$N267*($G267*('Base Data'!$I267+'Base Data'!$J267)/30)+($H267*'Base Data'!AN267)</f>
        <v>0</v>
      </c>
      <c r="AO267" s="758">
        <f>$H267*'Base Data'!AO267</f>
        <v>0</v>
      </c>
      <c r="AP267" s="758">
        <f>$H267*'Base Data'!AP267</f>
        <v>0</v>
      </c>
      <c r="AQ267" s="758">
        <f>$H267*'Base Data'!AQ267</f>
        <v>0</v>
      </c>
      <c r="AR267" s="758">
        <f>$H267*'Base Data'!AR267</f>
        <v>0</v>
      </c>
      <c r="AS267" s="758">
        <f>$H267*'Base Data'!AS267</f>
        <v>0</v>
      </c>
      <c r="AT267" s="758">
        <f>$H267*'Base Data'!AT267</f>
        <v>0</v>
      </c>
      <c r="AU267" s="758">
        <f>$H267*'Base Data'!AU267</f>
        <v>0</v>
      </c>
      <c r="AV267" s="758">
        <f>$H267*'Base Data'!AV267</f>
        <v>0</v>
      </c>
      <c r="AW267" s="758">
        <f>$H267*'Base Data'!AW267</f>
        <v>0</v>
      </c>
      <c r="AX267" s="758">
        <f>$H267*'Base Data'!AX267</f>
        <v>0</v>
      </c>
      <c r="AY267" s="758">
        <f>$H267*'Base Data'!AY267</f>
        <v>0</v>
      </c>
      <c r="AZ267" s="758">
        <f>$H267*'Base Data'!AZ267</f>
        <v>0</v>
      </c>
      <c r="BA267" s="758">
        <f>$H267*'Base Data'!BA267</f>
        <v>0</v>
      </c>
      <c r="BB267" s="758">
        <f>$H267*'Base Data'!BB267</f>
        <v>0</v>
      </c>
      <c r="BC267" s="758">
        <f>$H267*'Base Data'!BC267</f>
        <v>0</v>
      </c>
      <c r="BD267" s="758">
        <f>$H267*'Base Data'!BD267</f>
        <v>0</v>
      </c>
      <c r="BE267" s="758">
        <f>$H267*'Base Data'!BE267</f>
        <v>0</v>
      </c>
      <c r="BF267" s="758">
        <f>$H267*'Base Data'!BF267</f>
        <v>0</v>
      </c>
      <c r="BG267" s="758">
        <f>$H267*'Base Data'!BG267</f>
        <v>0</v>
      </c>
      <c r="BH267" s="758">
        <f>$H267*'Base Data'!BH267</f>
        <v>0</v>
      </c>
      <c r="BI267" s="758">
        <f>$H267*'Base Data'!BI267</f>
        <v>0</v>
      </c>
      <c r="BJ267" s="758">
        <f>$H267*'Base Data'!BJ267</f>
        <v>0</v>
      </c>
      <c r="BK267" s="758">
        <f>$H267*'Base Data'!BK267</f>
        <v>0</v>
      </c>
      <c r="BL267" s="758">
        <f>$H267*'Base Data'!BL267</f>
        <v>0</v>
      </c>
      <c r="BM267" s="758">
        <f>$H267*'Base Data'!BM267</f>
        <v>0</v>
      </c>
      <c r="BN267" s="758">
        <f>$H267*'Base Data'!BN267</f>
        <v>0</v>
      </c>
      <c r="BO267" s="758">
        <f>$H267*'Base Data'!BO267</f>
        <v>0</v>
      </c>
      <c r="BP267" s="758">
        <f>$H267*'Base Data'!BP267</f>
        <v>0</v>
      </c>
      <c r="BQ267" s="758">
        <f>$H267*'Base Data'!BQ267</f>
        <v>0</v>
      </c>
      <c r="BR267" s="758">
        <f>$H267*'Base Data'!BR267</f>
        <v>0</v>
      </c>
      <c r="BS267" s="758">
        <f>$H267*'Base Data'!BS267</f>
        <v>0</v>
      </c>
      <c r="BT267" s="758">
        <f>$H267*'Base Data'!BT267</f>
        <v>0</v>
      </c>
      <c r="BU267" s="758">
        <f>$H267*'Base Data'!BU267</f>
        <v>0</v>
      </c>
      <c r="BV267" s="758">
        <f>$H267*'Base Data'!BV267</f>
        <v>0</v>
      </c>
      <c r="BW267" s="758">
        <f>$H267*'Base Data'!BW267</f>
        <v>0</v>
      </c>
      <c r="BX267" s="758">
        <f>$H267*'Base Data'!BX267</f>
        <v>0</v>
      </c>
      <c r="BY267" s="758">
        <f>$H267*'Base Data'!BY267</f>
        <v>0</v>
      </c>
      <c r="BZ267" s="758">
        <f>$H267*'Base Data'!BZ267</f>
        <v>0</v>
      </c>
      <c r="CA267" s="758">
        <f>$H267*'Base Data'!CA267</f>
        <v>0</v>
      </c>
      <c r="CB267" s="758">
        <f>$H267*'Base Data'!CB267</f>
        <v>0</v>
      </c>
      <c r="CC267" s="758">
        <f>$H267*'Base Data'!CC267</f>
        <v>0</v>
      </c>
      <c r="CD267" s="758">
        <f>$H267*'Base Data'!CD267</f>
        <v>0</v>
      </c>
      <c r="CE267" s="758">
        <f>$H267*'Base Data'!CE267</f>
        <v>0</v>
      </c>
      <c r="CF267" s="758">
        <f>$H267*'Base Data'!CF267</f>
        <v>0</v>
      </c>
      <c r="CG267" s="758">
        <f>$H267*'Base Data'!CG267</f>
        <v>0</v>
      </c>
      <c r="CH267" s="758">
        <f>$H267*'Base Data'!CH267</f>
        <v>0</v>
      </c>
      <c r="CI267" s="758">
        <f>$H267*'Base Data'!CI267</f>
        <v>0</v>
      </c>
      <c r="CJ267" s="758">
        <f>$H267*'Base Data'!CJ267</f>
        <v>0</v>
      </c>
      <c r="CK267" s="758">
        <f>$H267*'Base Data'!CK267</f>
        <v>0</v>
      </c>
      <c r="CL267" s="758">
        <f>$H267*'Base Data'!CL267</f>
        <v>0</v>
      </c>
      <c r="CM267" s="758">
        <f>$H267*'Base Data'!CM267</f>
        <v>0</v>
      </c>
      <c r="CN267" s="758">
        <f>$H267*'Base Data'!CN267</f>
        <v>0</v>
      </c>
      <c r="CO267" s="758">
        <f>$H267*'Base Data'!CO267</f>
        <v>0</v>
      </c>
      <c r="CP267" s="758">
        <f>$H267*'Base Data'!CP267</f>
        <v>0</v>
      </c>
      <c r="CQ267" s="758">
        <f>$H267*'Base Data'!CQ267</f>
        <v>0</v>
      </c>
      <c r="CR267" s="758">
        <f>$H267*'Base Data'!CR267</f>
        <v>0</v>
      </c>
      <c r="CS267" s="758">
        <f>$H267*'Base Data'!CS267</f>
        <v>0</v>
      </c>
      <c r="CT267" s="758">
        <f>$H267*'Base Data'!CT267</f>
        <v>0</v>
      </c>
      <c r="CU267" s="758">
        <f>$H267*'Base Data'!CU267</f>
        <v>0</v>
      </c>
      <c r="CV267" s="758">
        <f>$H267*'Base Data'!CV267</f>
        <v>0</v>
      </c>
      <c r="CW267" s="758">
        <f>$H267*'Base Data'!CW267</f>
        <v>0</v>
      </c>
      <c r="CX267" s="758">
        <f>$H267*'Base Data'!CX267</f>
        <v>0</v>
      </c>
      <c r="CY267" s="758">
        <f>$H267*'Base Data'!CY267</f>
        <v>0</v>
      </c>
      <c r="CZ267" s="758">
        <f>$H267*'Base Data'!CZ267</f>
        <v>0</v>
      </c>
      <c r="DA267" s="758">
        <f>$H267*'Base Data'!DA267</f>
        <v>0</v>
      </c>
      <c r="DB267" s="758">
        <f>$H267*'Base Data'!DB267</f>
        <v>0</v>
      </c>
      <c r="DC267" s="758">
        <f>$H267*'Base Data'!DC267</f>
        <v>0</v>
      </c>
      <c r="DD267" s="758">
        <f>$H267*'Base Data'!DD267</f>
        <v>0</v>
      </c>
      <c r="DE267" s="758">
        <f>$H267*'Base Data'!DE267</f>
        <v>0</v>
      </c>
      <c r="DF267" s="758">
        <f>$H267*'Base Data'!DF267</f>
        <v>0</v>
      </c>
      <c r="DG267" s="758">
        <f>$H267*'Base Data'!DG267</f>
        <v>0</v>
      </c>
      <c r="DH267" s="758">
        <f>$H267*'Base Data'!DH267</f>
        <v>0</v>
      </c>
      <c r="DI267" s="758">
        <f>$H267*'Base Data'!DI267</f>
        <v>0</v>
      </c>
      <c r="DJ267" s="758">
        <f>$H267*'Base Data'!DJ267</f>
        <v>0</v>
      </c>
      <c r="DK267" s="758">
        <f>$H267*'Base Data'!DK267</f>
        <v>0</v>
      </c>
      <c r="DL267" s="33">
        <f>$H267*'Base Data'!DL267</f>
        <v>0</v>
      </c>
      <c r="DM267" s="804"/>
    </row>
    <row r="268" spans="1:117" s="801" customFormat="1" ht="19.899999999999999" customHeight="1">
      <c r="A268" s="207">
        <f>'LCR Weights'!N268</f>
        <v>0</v>
      </c>
      <c r="B268" s="207"/>
      <c r="C268" s="73"/>
      <c r="D268" s="140" t="s">
        <v>478</v>
      </c>
      <c r="E268" s="143" t="s">
        <v>877</v>
      </c>
      <c r="F268" s="224" t="s">
        <v>97</v>
      </c>
      <c r="G268" s="1179">
        <f>-'LCR Weights'!M268</f>
        <v>-0.5</v>
      </c>
      <c r="H268" s="1179">
        <f>-IF(Metrics!$I$7="Reported weights",'LCR Weights'!H268,'LCR Weights'!K268)</f>
        <v>-0.5</v>
      </c>
      <c r="I268" s="129"/>
      <c r="J268" s="758">
        <f>IF('LCR Weights'!$N268=0,1,0)*('Base Data'!J268+'Base Data'!I268)*G268</f>
        <v>0</v>
      </c>
      <c r="K268" s="31">
        <f>'LCR Weights'!$N268*($G268*('Base Data'!$I268+'Base Data'!$J268)/30)+($H268*'Base Data'!K268)</f>
        <v>0</v>
      </c>
      <c r="L268" s="31">
        <f>'LCR Weights'!$N268*($G268*('Base Data'!$I268+'Base Data'!$J268)/30)+($H268*'Base Data'!L268)</f>
        <v>0</v>
      </c>
      <c r="M268" s="31">
        <f>'LCR Weights'!$N268*($G268*('Base Data'!$I268+'Base Data'!$J268)/30)+($H268*'Base Data'!M268)</f>
        <v>0</v>
      </c>
      <c r="N268" s="31">
        <f>'LCR Weights'!$N268*($G268*('Base Data'!$I268+'Base Data'!$J268)/30)+($H268*'Base Data'!N268)</f>
        <v>0</v>
      </c>
      <c r="O268" s="31">
        <f>'LCR Weights'!$N268*($G268*('Base Data'!$I268+'Base Data'!$J268)/30)+($H268*'Base Data'!O268)</f>
        <v>0</v>
      </c>
      <c r="P268" s="31">
        <f>'LCR Weights'!$N268*($G268*('Base Data'!$I268+'Base Data'!$J268)/30)+($H268*'Base Data'!P268)</f>
        <v>0</v>
      </c>
      <c r="Q268" s="31">
        <f>'LCR Weights'!$N268*($G268*('Base Data'!$I268+'Base Data'!$J268)/30)+($H268*'Base Data'!Q268)</f>
        <v>0</v>
      </c>
      <c r="R268" s="31">
        <f>'LCR Weights'!$N268*($G268*('Base Data'!$I268+'Base Data'!$J268)/30)+($H268*'Base Data'!R268)</f>
        <v>0</v>
      </c>
      <c r="S268" s="31">
        <f>'LCR Weights'!$N268*($G268*('Base Data'!$I268+'Base Data'!$J268)/30)+($H268*'Base Data'!S268)</f>
        <v>0</v>
      </c>
      <c r="T268" s="31">
        <f>'LCR Weights'!$N268*($G268*('Base Data'!$I268+'Base Data'!$J268)/30)+($H268*'Base Data'!T268)</f>
        <v>0</v>
      </c>
      <c r="U268" s="31">
        <f>'LCR Weights'!$N268*($G268*('Base Data'!$I268+'Base Data'!$J268)/30)+($H268*'Base Data'!U268)</f>
        <v>0</v>
      </c>
      <c r="V268" s="31">
        <f>'LCR Weights'!$N268*($G268*('Base Data'!$I268+'Base Data'!$J268)/30)+($H268*'Base Data'!V268)</f>
        <v>0</v>
      </c>
      <c r="W268" s="31">
        <f>'LCR Weights'!$N268*($G268*('Base Data'!$I268+'Base Data'!$J268)/30)+($H268*'Base Data'!W268)</f>
        <v>0</v>
      </c>
      <c r="X268" s="31">
        <f>'LCR Weights'!$N268*($G268*('Base Data'!$I268+'Base Data'!$J268)/30)+($H268*'Base Data'!X268)</f>
        <v>0</v>
      </c>
      <c r="Y268" s="31">
        <f>'LCR Weights'!$N268*($G268*('Base Data'!$I268+'Base Data'!$J268)/30)+($H268*'Base Data'!Y268)</f>
        <v>0</v>
      </c>
      <c r="Z268" s="31">
        <f>'LCR Weights'!$N268*($G268*('Base Data'!$I268+'Base Data'!$J268)/30)+($H268*'Base Data'!Z268)</f>
        <v>0</v>
      </c>
      <c r="AA268" s="31">
        <f>'LCR Weights'!$N268*($G268*('Base Data'!$I268+'Base Data'!$J268)/30)+($H268*'Base Data'!AA268)</f>
        <v>0</v>
      </c>
      <c r="AB268" s="31">
        <f>'LCR Weights'!$N268*($G268*('Base Data'!$I268+'Base Data'!$J268)/30)+($H268*'Base Data'!AB268)</f>
        <v>0</v>
      </c>
      <c r="AC268" s="31">
        <f>'LCR Weights'!$N268*($G268*('Base Data'!$I268+'Base Data'!$J268)/30)+($H268*'Base Data'!AC268)</f>
        <v>0</v>
      </c>
      <c r="AD268" s="31">
        <f>'LCR Weights'!$N268*($G268*('Base Data'!$I268+'Base Data'!$J268)/30)+($H268*'Base Data'!AD268)</f>
        <v>0</v>
      </c>
      <c r="AE268" s="31">
        <f>'LCR Weights'!$N268*($G268*('Base Data'!$I268+'Base Data'!$J268)/30)+($H268*'Base Data'!AE268)</f>
        <v>0</v>
      </c>
      <c r="AF268" s="31">
        <f>'LCR Weights'!$N268*($G268*('Base Data'!$I268+'Base Data'!$J268)/30)+($H268*'Base Data'!AF268)</f>
        <v>0</v>
      </c>
      <c r="AG268" s="31">
        <f>'LCR Weights'!$N268*($G268*('Base Data'!$I268+'Base Data'!$J268)/30)+($H268*'Base Data'!AG268)</f>
        <v>0</v>
      </c>
      <c r="AH268" s="31">
        <f>'LCR Weights'!$N268*($G268*('Base Data'!$I268+'Base Data'!$J268)/30)+($H268*'Base Data'!AH268)</f>
        <v>0</v>
      </c>
      <c r="AI268" s="31">
        <f>'LCR Weights'!$N268*($G268*('Base Data'!$I268+'Base Data'!$J268)/30)+($H268*'Base Data'!AI268)</f>
        <v>0</v>
      </c>
      <c r="AJ268" s="31">
        <f>'LCR Weights'!$N268*($G268*('Base Data'!$I268+'Base Data'!$J268)/30)+($H268*'Base Data'!AJ268)</f>
        <v>0</v>
      </c>
      <c r="AK268" s="31">
        <f>'LCR Weights'!$N268*($G268*('Base Data'!$I268+'Base Data'!$J268)/30)+($H268*'Base Data'!AK268)</f>
        <v>0</v>
      </c>
      <c r="AL268" s="31">
        <f>'LCR Weights'!$N268*($G268*('Base Data'!$I268+'Base Data'!$J268)/30)+($H268*'Base Data'!AL268)</f>
        <v>0</v>
      </c>
      <c r="AM268" s="31">
        <f>'LCR Weights'!$N268*($G268*('Base Data'!$I268+'Base Data'!$J268)/30)+($H268*'Base Data'!AM268)</f>
        <v>0</v>
      </c>
      <c r="AN268" s="31">
        <f>'LCR Weights'!$N268*($G268*('Base Data'!$I268+'Base Data'!$J268)/30)+($H268*'Base Data'!AN268)</f>
        <v>0</v>
      </c>
      <c r="AO268" s="758">
        <f>$H268*'Base Data'!AO268</f>
        <v>0</v>
      </c>
      <c r="AP268" s="758">
        <f>$H268*'Base Data'!AP268</f>
        <v>0</v>
      </c>
      <c r="AQ268" s="758">
        <f>$H268*'Base Data'!AQ268</f>
        <v>0</v>
      </c>
      <c r="AR268" s="758">
        <f>$H268*'Base Data'!AR268</f>
        <v>0</v>
      </c>
      <c r="AS268" s="758">
        <f>$H268*'Base Data'!AS268</f>
        <v>0</v>
      </c>
      <c r="AT268" s="758">
        <f>$H268*'Base Data'!AT268</f>
        <v>0</v>
      </c>
      <c r="AU268" s="758">
        <f>$H268*'Base Data'!AU268</f>
        <v>0</v>
      </c>
      <c r="AV268" s="758">
        <f>$H268*'Base Data'!AV268</f>
        <v>0</v>
      </c>
      <c r="AW268" s="758">
        <f>$H268*'Base Data'!AW268</f>
        <v>0</v>
      </c>
      <c r="AX268" s="758">
        <f>$H268*'Base Data'!AX268</f>
        <v>0</v>
      </c>
      <c r="AY268" s="758">
        <f>$H268*'Base Data'!AY268</f>
        <v>0</v>
      </c>
      <c r="AZ268" s="758">
        <f>$H268*'Base Data'!AZ268</f>
        <v>0</v>
      </c>
      <c r="BA268" s="758">
        <f>$H268*'Base Data'!BA268</f>
        <v>0</v>
      </c>
      <c r="BB268" s="758">
        <f>$H268*'Base Data'!BB268</f>
        <v>0</v>
      </c>
      <c r="BC268" s="758">
        <f>$H268*'Base Data'!BC268</f>
        <v>0</v>
      </c>
      <c r="BD268" s="758">
        <f>$H268*'Base Data'!BD268</f>
        <v>0</v>
      </c>
      <c r="BE268" s="758">
        <f>$H268*'Base Data'!BE268</f>
        <v>0</v>
      </c>
      <c r="BF268" s="758">
        <f>$H268*'Base Data'!BF268</f>
        <v>0</v>
      </c>
      <c r="BG268" s="758">
        <f>$H268*'Base Data'!BG268</f>
        <v>0</v>
      </c>
      <c r="BH268" s="758">
        <f>$H268*'Base Data'!BH268</f>
        <v>0</v>
      </c>
      <c r="BI268" s="758">
        <f>$H268*'Base Data'!BI268</f>
        <v>0</v>
      </c>
      <c r="BJ268" s="758">
        <f>$H268*'Base Data'!BJ268</f>
        <v>0</v>
      </c>
      <c r="BK268" s="758">
        <f>$H268*'Base Data'!BK268</f>
        <v>0</v>
      </c>
      <c r="BL268" s="758">
        <f>$H268*'Base Data'!BL268</f>
        <v>0</v>
      </c>
      <c r="BM268" s="758">
        <f>$H268*'Base Data'!BM268</f>
        <v>0</v>
      </c>
      <c r="BN268" s="758">
        <f>$H268*'Base Data'!BN268</f>
        <v>0</v>
      </c>
      <c r="BO268" s="758">
        <f>$H268*'Base Data'!BO268</f>
        <v>0</v>
      </c>
      <c r="BP268" s="758">
        <f>$H268*'Base Data'!BP268</f>
        <v>0</v>
      </c>
      <c r="BQ268" s="758">
        <f>$H268*'Base Data'!BQ268</f>
        <v>0</v>
      </c>
      <c r="BR268" s="758">
        <f>$H268*'Base Data'!BR268</f>
        <v>0</v>
      </c>
      <c r="BS268" s="758">
        <f>$H268*'Base Data'!BS268</f>
        <v>0</v>
      </c>
      <c r="BT268" s="758">
        <f>$H268*'Base Data'!BT268</f>
        <v>0</v>
      </c>
      <c r="BU268" s="758">
        <f>$H268*'Base Data'!BU268</f>
        <v>0</v>
      </c>
      <c r="BV268" s="758">
        <f>$H268*'Base Data'!BV268</f>
        <v>0</v>
      </c>
      <c r="BW268" s="758">
        <f>$H268*'Base Data'!BW268</f>
        <v>0</v>
      </c>
      <c r="BX268" s="758">
        <f>$H268*'Base Data'!BX268</f>
        <v>0</v>
      </c>
      <c r="BY268" s="758">
        <f>$H268*'Base Data'!BY268</f>
        <v>0</v>
      </c>
      <c r="BZ268" s="758">
        <f>$H268*'Base Data'!BZ268</f>
        <v>0</v>
      </c>
      <c r="CA268" s="758">
        <f>$H268*'Base Data'!CA268</f>
        <v>0</v>
      </c>
      <c r="CB268" s="758">
        <f>$H268*'Base Data'!CB268</f>
        <v>0</v>
      </c>
      <c r="CC268" s="758">
        <f>$H268*'Base Data'!CC268</f>
        <v>0</v>
      </c>
      <c r="CD268" s="758">
        <f>$H268*'Base Data'!CD268</f>
        <v>0</v>
      </c>
      <c r="CE268" s="758">
        <f>$H268*'Base Data'!CE268</f>
        <v>0</v>
      </c>
      <c r="CF268" s="758">
        <f>$H268*'Base Data'!CF268</f>
        <v>0</v>
      </c>
      <c r="CG268" s="758">
        <f>$H268*'Base Data'!CG268</f>
        <v>0</v>
      </c>
      <c r="CH268" s="758">
        <f>$H268*'Base Data'!CH268</f>
        <v>0</v>
      </c>
      <c r="CI268" s="758">
        <f>$H268*'Base Data'!CI268</f>
        <v>0</v>
      </c>
      <c r="CJ268" s="758">
        <f>$H268*'Base Data'!CJ268</f>
        <v>0</v>
      </c>
      <c r="CK268" s="758">
        <f>$H268*'Base Data'!CK268</f>
        <v>0</v>
      </c>
      <c r="CL268" s="758">
        <f>$H268*'Base Data'!CL268</f>
        <v>0</v>
      </c>
      <c r="CM268" s="758">
        <f>$H268*'Base Data'!CM268</f>
        <v>0</v>
      </c>
      <c r="CN268" s="758">
        <f>$H268*'Base Data'!CN268</f>
        <v>0</v>
      </c>
      <c r="CO268" s="758">
        <f>$H268*'Base Data'!CO268</f>
        <v>0</v>
      </c>
      <c r="CP268" s="758">
        <f>$H268*'Base Data'!CP268</f>
        <v>0</v>
      </c>
      <c r="CQ268" s="758">
        <f>$H268*'Base Data'!CQ268</f>
        <v>0</v>
      </c>
      <c r="CR268" s="758">
        <f>$H268*'Base Data'!CR268</f>
        <v>0</v>
      </c>
      <c r="CS268" s="758">
        <f>$H268*'Base Data'!CS268</f>
        <v>0</v>
      </c>
      <c r="CT268" s="758">
        <f>$H268*'Base Data'!CT268</f>
        <v>0</v>
      </c>
      <c r="CU268" s="758">
        <f>$H268*'Base Data'!CU268</f>
        <v>0</v>
      </c>
      <c r="CV268" s="758">
        <f>$H268*'Base Data'!CV268</f>
        <v>0</v>
      </c>
      <c r="CW268" s="758">
        <f>$H268*'Base Data'!CW268</f>
        <v>0</v>
      </c>
      <c r="CX268" s="758">
        <f>$H268*'Base Data'!CX268</f>
        <v>0</v>
      </c>
      <c r="CY268" s="758">
        <f>$H268*'Base Data'!CY268</f>
        <v>0</v>
      </c>
      <c r="CZ268" s="758">
        <f>$H268*'Base Data'!CZ268</f>
        <v>0</v>
      </c>
      <c r="DA268" s="758">
        <f>$H268*'Base Data'!DA268</f>
        <v>0</v>
      </c>
      <c r="DB268" s="758">
        <f>$H268*'Base Data'!DB268</f>
        <v>0</v>
      </c>
      <c r="DC268" s="758">
        <f>$H268*'Base Data'!DC268</f>
        <v>0</v>
      </c>
      <c r="DD268" s="758">
        <f>$H268*'Base Data'!DD268</f>
        <v>0</v>
      </c>
      <c r="DE268" s="758">
        <f>$H268*'Base Data'!DE268</f>
        <v>0</v>
      </c>
      <c r="DF268" s="758">
        <f>$H268*'Base Data'!DF268</f>
        <v>0</v>
      </c>
      <c r="DG268" s="758">
        <f>$H268*'Base Data'!DG268</f>
        <v>0</v>
      </c>
      <c r="DH268" s="758">
        <f>$H268*'Base Data'!DH268</f>
        <v>0</v>
      </c>
      <c r="DI268" s="758">
        <f>$H268*'Base Data'!DI268</f>
        <v>0</v>
      </c>
      <c r="DJ268" s="758">
        <f>$H268*'Base Data'!DJ268</f>
        <v>0</v>
      </c>
      <c r="DK268" s="758">
        <f>$H268*'Base Data'!DK268</f>
        <v>0</v>
      </c>
      <c r="DL268" s="33">
        <f>$H268*'Base Data'!DL268</f>
        <v>0</v>
      </c>
      <c r="DM268" s="804"/>
    </row>
    <row r="269" spans="1:117" s="801" customFormat="1" ht="19.899999999999999" customHeight="1">
      <c r="A269" s="207">
        <f>'LCR Weights'!N269</f>
        <v>0</v>
      </c>
      <c r="B269" s="207"/>
      <c r="C269" s="73"/>
      <c r="D269" s="140" t="s">
        <v>479</v>
      </c>
      <c r="E269" s="143" t="s">
        <v>878</v>
      </c>
      <c r="F269" s="296" t="s">
        <v>100</v>
      </c>
      <c r="G269" s="1179">
        <f>-'LCR Weights'!M269</f>
        <v>-0.5</v>
      </c>
      <c r="H269" s="1179">
        <f>-IF(Metrics!$I$7="Reported weights",'LCR Weights'!H269,'LCR Weights'!K269)</f>
        <v>-0.5</v>
      </c>
      <c r="I269" s="129"/>
      <c r="J269" s="758">
        <f>IF('LCR Weights'!$N269=0,1,0)*('Base Data'!J269+'Base Data'!I269)*G269</f>
        <v>0</v>
      </c>
      <c r="K269" s="31">
        <f>'LCR Weights'!$N269*($G269*('Base Data'!$I269+'Base Data'!$J269)/30)+($H269*'Base Data'!K269)</f>
        <v>0</v>
      </c>
      <c r="L269" s="31">
        <f>'LCR Weights'!$N269*($G269*('Base Data'!$I269+'Base Data'!$J269)/30)+($H269*'Base Data'!L269)</f>
        <v>0</v>
      </c>
      <c r="M269" s="31">
        <f>'LCR Weights'!$N269*($G269*('Base Data'!$I269+'Base Data'!$J269)/30)+($H269*'Base Data'!M269)</f>
        <v>0</v>
      </c>
      <c r="N269" s="31">
        <f>'LCR Weights'!$N269*($G269*('Base Data'!$I269+'Base Data'!$J269)/30)+($H269*'Base Data'!N269)</f>
        <v>0</v>
      </c>
      <c r="O269" s="31">
        <f>'LCR Weights'!$N269*($G269*('Base Data'!$I269+'Base Data'!$J269)/30)+($H269*'Base Data'!O269)</f>
        <v>0</v>
      </c>
      <c r="P269" s="31">
        <f>'LCR Weights'!$N269*($G269*('Base Data'!$I269+'Base Data'!$J269)/30)+($H269*'Base Data'!P269)</f>
        <v>0</v>
      </c>
      <c r="Q269" s="31">
        <f>'LCR Weights'!$N269*($G269*('Base Data'!$I269+'Base Data'!$J269)/30)+($H269*'Base Data'!Q269)</f>
        <v>0</v>
      </c>
      <c r="R269" s="31">
        <f>'LCR Weights'!$N269*($G269*('Base Data'!$I269+'Base Data'!$J269)/30)+($H269*'Base Data'!R269)</f>
        <v>0</v>
      </c>
      <c r="S269" s="31">
        <f>'LCR Weights'!$N269*($G269*('Base Data'!$I269+'Base Data'!$J269)/30)+($H269*'Base Data'!S269)</f>
        <v>0</v>
      </c>
      <c r="T269" s="31">
        <f>'LCR Weights'!$N269*($G269*('Base Data'!$I269+'Base Data'!$J269)/30)+($H269*'Base Data'!T269)</f>
        <v>0</v>
      </c>
      <c r="U269" s="31">
        <f>'LCR Weights'!$N269*($G269*('Base Data'!$I269+'Base Data'!$J269)/30)+($H269*'Base Data'!U269)</f>
        <v>0</v>
      </c>
      <c r="V269" s="31">
        <f>'LCR Weights'!$N269*($G269*('Base Data'!$I269+'Base Data'!$J269)/30)+($H269*'Base Data'!V269)</f>
        <v>0</v>
      </c>
      <c r="W269" s="31">
        <f>'LCR Weights'!$N269*($G269*('Base Data'!$I269+'Base Data'!$J269)/30)+($H269*'Base Data'!W269)</f>
        <v>0</v>
      </c>
      <c r="X269" s="31">
        <f>'LCR Weights'!$N269*($G269*('Base Data'!$I269+'Base Data'!$J269)/30)+($H269*'Base Data'!X269)</f>
        <v>0</v>
      </c>
      <c r="Y269" s="31">
        <f>'LCR Weights'!$N269*($G269*('Base Data'!$I269+'Base Data'!$J269)/30)+($H269*'Base Data'!Y269)</f>
        <v>0</v>
      </c>
      <c r="Z269" s="31">
        <f>'LCR Weights'!$N269*($G269*('Base Data'!$I269+'Base Data'!$J269)/30)+($H269*'Base Data'!Z269)</f>
        <v>0</v>
      </c>
      <c r="AA269" s="31">
        <f>'LCR Weights'!$N269*($G269*('Base Data'!$I269+'Base Data'!$J269)/30)+($H269*'Base Data'!AA269)</f>
        <v>0</v>
      </c>
      <c r="AB269" s="31">
        <f>'LCR Weights'!$N269*($G269*('Base Data'!$I269+'Base Data'!$J269)/30)+($H269*'Base Data'!AB269)</f>
        <v>0</v>
      </c>
      <c r="AC269" s="31">
        <f>'LCR Weights'!$N269*($G269*('Base Data'!$I269+'Base Data'!$J269)/30)+($H269*'Base Data'!AC269)</f>
        <v>0</v>
      </c>
      <c r="AD269" s="31">
        <f>'LCR Weights'!$N269*($G269*('Base Data'!$I269+'Base Data'!$J269)/30)+($H269*'Base Data'!AD269)</f>
        <v>0</v>
      </c>
      <c r="AE269" s="31">
        <f>'LCR Weights'!$N269*($G269*('Base Data'!$I269+'Base Data'!$J269)/30)+($H269*'Base Data'!AE269)</f>
        <v>0</v>
      </c>
      <c r="AF269" s="31">
        <f>'LCR Weights'!$N269*($G269*('Base Data'!$I269+'Base Data'!$J269)/30)+($H269*'Base Data'!AF269)</f>
        <v>0</v>
      </c>
      <c r="AG269" s="31">
        <f>'LCR Weights'!$N269*($G269*('Base Data'!$I269+'Base Data'!$J269)/30)+($H269*'Base Data'!AG269)</f>
        <v>0</v>
      </c>
      <c r="AH269" s="31">
        <f>'LCR Weights'!$N269*($G269*('Base Data'!$I269+'Base Data'!$J269)/30)+($H269*'Base Data'!AH269)</f>
        <v>0</v>
      </c>
      <c r="AI269" s="31">
        <f>'LCR Weights'!$N269*($G269*('Base Data'!$I269+'Base Data'!$J269)/30)+($H269*'Base Data'!AI269)</f>
        <v>0</v>
      </c>
      <c r="AJ269" s="31">
        <f>'LCR Weights'!$N269*($G269*('Base Data'!$I269+'Base Data'!$J269)/30)+($H269*'Base Data'!AJ269)</f>
        <v>0</v>
      </c>
      <c r="AK269" s="31">
        <f>'LCR Weights'!$N269*($G269*('Base Data'!$I269+'Base Data'!$J269)/30)+($H269*'Base Data'!AK269)</f>
        <v>0</v>
      </c>
      <c r="AL269" s="31">
        <f>'LCR Weights'!$N269*($G269*('Base Data'!$I269+'Base Data'!$J269)/30)+($H269*'Base Data'!AL269)</f>
        <v>0</v>
      </c>
      <c r="AM269" s="31">
        <f>'LCR Weights'!$N269*($G269*('Base Data'!$I269+'Base Data'!$J269)/30)+($H269*'Base Data'!AM269)</f>
        <v>0</v>
      </c>
      <c r="AN269" s="31">
        <f>'LCR Weights'!$N269*($G269*('Base Data'!$I269+'Base Data'!$J269)/30)+($H269*'Base Data'!AN269)</f>
        <v>0</v>
      </c>
      <c r="AO269" s="758">
        <f>$H269*'Base Data'!AO269</f>
        <v>0</v>
      </c>
      <c r="AP269" s="758">
        <f>$H269*'Base Data'!AP269</f>
        <v>0</v>
      </c>
      <c r="AQ269" s="758">
        <f>$H269*'Base Data'!AQ269</f>
        <v>0</v>
      </c>
      <c r="AR269" s="758">
        <f>$H269*'Base Data'!AR269</f>
        <v>0</v>
      </c>
      <c r="AS269" s="758">
        <f>$H269*'Base Data'!AS269</f>
        <v>0</v>
      </c>
      <c r="AT269" s="758">
        <f>$H269*'Base Data'!AT269</f>
        <v>0</v>
      </c>
      <c r="AU269" s="758">
        <f>$H269*'Base Data'!AU269</f>
        <v>0</v>
      </c>
      <c r="AV269" s="758">
        <f>$H269*'Base Data'!AV269</f>
        <v>0</v>
      </c>
      <c r="AW269" s="758">
        <f>$H269*'Base Data'!AW269</f>
        <v>0</v>
      </c>
      <c r="AX269" s="758">
        <f>$H269*'Base Data'!AX269</f>
        <v>0</v>
      </c>
      <c r="AY269" s="758">
        <f>$H269*'Base Data'!AY269</f>
        <v>0</v>
      </c>
      <c r="AZ269" s="758">
        <f>$H269*'Base Data'!AZ269</f>
        <v>0</v>
      </c>
      <c r="BA269" s="758">
        <f>$H269*'Base Data'!BA269</f>
        <v>0</v>
      </c>
      <c r="BB269" s="758">
        <f>$H269*'Base Data'!BB269</f>
        <v>0</v>
      </c>
      <c r="BC269" s="758">
        <f>$H269*'Base Data'!BC269</f>
        <v>0</v>
      </c>
      <c r="BD269" s="758">
        <f>$H269*'Base Data'!BD269</f>
        <v>0</v>
      </c>
      <c r="BE269" s="758">
        <f>$H269*'Base Data'!BE269</f>
        <v>0</v>
      </c>
      <c r="BF269" s="758">
        <f>$H269*'Base Data'!BF269</f>
        <v>0</v>
      </c>
      <c r="BG269" s="758">
        <f>$H269*'Base Data'!BG269</f>
        <v>0</v>
      </c>
      <c r="BH269" s="758">
        <f>$H269*'Base Data'!BH269</f>
        <v>0</v>
      </c>
      <c r="BI269" s="758">
        <f>$H269*'Base Data'!BI269</f>
        <v>0</v>
      </c>
      <c r="BJ269" s="758">
        <f>$H269*'Base Data'!BJ269</f>
        <v>0</v>
      </c>
      <c r="BK269" s="758">
        <f>$H269*'Base Data'!BK269</f>
        <v>0</v>
      </c>
      <c r="BL269" s="758">
        <f>$H269*'Base Data'!BL269</f>
        <v>0</v>
      </c>
      <c r="BM269" s="758">
        <f>$H269*'Base Data'!BM269</f>
        <v>0</v>
      </c>
      <c r="BN269" s="758">
        <f>$H269*'Base Data'!BN269</f>
        <v>0</v>
      </c>
      <c r="BO269" s="758">
        <f>$H269*'Base Data'!BO269</f>
        <v>0</v>
      </c>
      <c r="BP269" s="758">
        <f>$H269*'Base Data'!BP269</f>
        <v>0</v>
      </c>
      <c r="BQ269" s="758">
        <f>$H269*'Base Data'!BQ269</f>
        <v>0</v>
      </c>
      <c r="BR269" s="758">
        <f>$H269*'Base Data'!BR269</f>
        <v>0</v>
      </c>
      <c r="BS269" s="758">
        <f>$H269*'Base Data'!BS269</f>
        <v>0</v>
      </c>
      <c r="BT269" s="758">
        <f>$H269*'Base Data'!BT269</f>
        <v>0</v>
      </c>
      <c r="BU269" s="758">
        <f>$H269*'Base Data'!BU269</f>
        <v>0</v>
      </c>
      <c r="BV269" s="758">
        <f>$H269*'Base Data'!BV269</f>
        <v>0</v>
      </c>
      <c r="BW269" s="758">
        <f>$H269*'Base Data'!BW269</f>
        <v>0</v>
      </c>
      <c r="BX269" s="758">
        <f>$H269*'Base Data'!BX269</f>
        <v>0</v>
      </c>
      <c r="BY269" s="758">
        <f>$H269*'Base Data'!BY269</f>
        <v>0</v>
      </c>
      <c r="BZ269" s="758">
        <f>$H269*'Base Data'!BZ269</f>
        <v>0</v>
      </c>
      <c r="CA269" s="758">
        <f>$H269*'Base Data'!CA269</f>
        <v>0</v>
      </c>
      <c r="CB269" s="758">
        <f>$H269*'Base Data'!CB269</f>
        <v>0</v>
      </c>
      <c r="CC269" s="758">
        <f>$H269*'Base Data'!CC269</f>
        <v>0</v>
      </c>
      <c r="CD269" s="758">
        <f>$H269*'Base Data'!CD269</f>
        <v>0</v>
      </c>
      <c r="CE269" s="758">
        <f>$H269*'Base Data'!CE269</f>
        <v>0</v>
      </c>
      <c r="CF269" s="758">
        <f>$H269*'Base Data'!CF269</f>
        <v>0</v>
      </c>
      <c r="CG269" s="758">
        <f>$H269*'Base Data'!CG269</f>
        <v>0</v>
      </c>
      <c r="CH269" s="758">
        <f>$H269*'Base Data'!CH269</f>
        <v>0</v>
      </c>
      <c r="CI269" s="758">
        <f>$H269*'Base Data'!CI269</f>
        <v>0</v>
      </c>
      <c r="CJ269" s="758">
        <f>$H269*'Base Data'!CJ269</f>
        <v>0</v>
      </c>
      <c r="CK269" s="758">
        <f>$H269*'Base Data'!CK269</f>
        <v>0</v>
      </c>
      <c r="CL269" s="758">
        <f>$H269*'Base Data'!CL269</f>
        <v>0</v>
      </c>
      <c r="CM269" s="758">
        <f>$H269*'Base Data'!CM269</f>
        <v>0</v>
      </c>
      <c r="CN269" s="758">
        <f>$H269*'Base Data'!CN269</f>
        <v>0</v>
      </c>
      <c r="CO269" s="758">
        <f>$H269*'Base Data'!CO269</f>
        <v>0</v>
      </c>
      <c r="CP269" s="758">
        <f>$H269*'Base Data'!CP269</f>
        <v>0</v>
      </c>
      <c r="CQ269" s="758">
        <f>$H269*'Base Data'!CQ269</f>
        <v>0</v>
      </c>
      <c r="CR269" s="758">
        <f>$H269*'Base Data'!CR269</f>
        <v>0</v>
      </c>
      <c r="CS269" s="758">
        <f>$H269*'Base Data'!CS269</f>
        <v>0</v>
      </c>
      <c r="CT269" s="758">
        <f>$H269*'Base Data'!CT269</f>
        <v>0</v>
      </c>
      <c r="CU269" s="758">
        <f>$H269*'Base Data'!CU269</f>
        <v>0</v>
      </c>
      <c r="CV269" s="758">
        <f>$H269*'Base Data'!CV269</f>
        <v>0</v>
      </c>
      <c r="CW269" s="758">
        <f>$H269*'Base Data'!CW269</f>
        <v>0</v>
      </c>
      <c r="CX269" s="758">
        <f>$H269*'Base Data'!CX269</f>
        <v>0</v>
      </c>
      <c r="CY269" s="758">
        <f>$H269*'Base Data'!CY269</f>
        <v>0</v>
      </c>
      <c r="CZ269" s="758">
        <f>$H269*'Base Data'!CZ269</f>
        <v>0</v>
      </c>
      <c r="DA269" s="758">
        <f>$H269*'Base Data'!DA269</f>
        <v>0</v>
      </c>
      <c r="DB269" s="758">
        <f>$H269*'Base Data'!DB269</f>
        <v>0</v>
      </c>
      <c r="DC269" s="758">
        <f>$H269*'Base Data'!DC269</f>
        <v>0</v>
      </c>
      <c r="DD269" s="758">
        <f>$H269*'Base Data'!DD269</f>
        <v>0</v>
      </c>
      <c r="DE269" s="758">
        <f>$H269*'Base Data'!DE269</f>
        <v>0</v>
      </c>
      <c r="DF269" s="758">
        <f>$H269*'Base Data'!DF269</f>
        <v>0</v>
      </c>
      <c r="DG269" s="758">
        <f>$H269*'Base Data'!DG269</f>
        <v>0</v>
      </c>
      <c r="DH269" s="758">
        <f>$H269*'Base Data'!DH269</f>
        <v>0</v>
      </c>
      <c r="DI269" s="758">
        <f>$H269*'Base Data'!DI269</f>
        <v>0</v>
      </c>
      <c r="DJ269" s="758">
        <f>$H269*'Base Data'!DJ269</f>
        <v>0</v>
      </c>
      <c r="DK269" s="758">
        <f>$H269*'Base Data'!DK269</f>
        <v>0</v>
      </c>
      <c r="DL269" s="33">
        <f>$H269*'Base Data'!DL269</f>
        <v>0</v>
      </c>
      <c r="DM269" s="804"/>
    </row>
    <row r="270" spans="1:117" s="801" customFormat="1" ht="25.15" customHeight="1">
      <c r="A270" s="207">
        <f>'LCR Weights'!N270</f>
        <v>0</v>
      </c>
      <c r="B270" s="207"/>
      <c r="C270" s="73"/>
      <c r="D270" s="140" t="s">
        <v>480</v>
      </c>
      <c r="E270" s="143" t="s">
        <v>879</v>
      </c>
      <c r="F270" s="224" t="s">
        <v>615</v>
      </c>
      <c r="G270" s="1179">
        <f>-'LCR Weights'!M270</f>
        <v>-1</v>
      </c>
      <c r="H270" s="1179">
        <f>-IF(Metrics!$I$7="Reported weights",'LCR Weights'!H270,'LCR Weights'!K270)</f>
        <v>-1</v>
      </c>
      <c r="I270" s="129"/>
      <c r="J270" s="758">
        <f>IF('LCR Weights'!$N270=0,1,0)*('Base Data'!J270+'Base Data'!I270)*G270</f>
        <v>0</v>
      </c>
      <c r="K270" s="31">
        <f>'LCR Weights'!$N270*($G270*('Base Data'!$I270+'Base Data'!$J270)/30)+($H270*'Base Data'!K270)</f>
        <v>0</v>
      </c>
      <c r="L270" s="31">
        <f>'LCR Weights'!$N270*($G270*('Base Data'!$I270+'Base Data'!$J270)/30)+($H270*'Base Data'!L270)</f>
        <v>0</v>
      </c>
      <c r="M270" s="31">
        <f>'LCR Weights'!$N270*($G270*('Base Data'!$I270+'Base Data'!$J270)/30)+($H270*'Base Data'!M270)</f>
        <v>0</v>
      </c>
      <c r="N270" s="31">
        <f>'LCR Weights'!$N270*($G270*('Base Data'!$I270+'Base Data'!$J270)/30)+($H270*'Base Data'!N270)</f>
        <v>0</v>
      </c>
      <c r="O270" s="31">
        <f>'LCR Weights'!$N270*($G270*('Base Data'!$I270+'Base Data'!$J270)/30)+($H270*'Base Data'!O270)</f>
        <v>0</v>
      </c>
      <c r="P270" s="31">
        <f>'LCR Weights'!$N270*($G270*('Base Data'!$I270+'Base Data'!$J270)/30)+($H270*'Base Data'!P270)</f>
        <v>0</v>
      </c>
      <c r="Q270" s="31">
        <f>'LCR Weights'!$N270*($G270*('Base Data'!$I270+'Base Data'!$J270)/30)+($H270*'Base Data'!Q270)</f>
        <v>0</v>
      </c>
      <c r="R270" s="31">
        <f>'LCR Weights'!$N270*($G270*('Base Data'!$I270+'Base Data'!$J270)/30)+($H270*'Base Data'!R270)</f>
        <v>0</v>
      </c>
      <c r="S270" s="31">
        <f>'LCR Weights'!$N270*($G270*('Base Data'!$I270+'Base Data'!$J270)/30)+($H270*'Base Data'!S270)</f>
        <v>0</v>
      </c>
      <c r="T270" s="31">
        <f>'LCR Weights'!$N270*($G270*('Base Data'!$I270+'Base Data'!$J270)/30)+($H270*'Base Data'!T270)</f>
        <v>0</v>
      </c>
      <c r="U270" s="31">
        <f>'LCR Weights'!$N270*($G270*('Base Data'!$I270+'Base Data'!$J270)/30)+($H270*'Base Data'!U270)</f>
        <v>0</v>
      </c>
      <c r="V270" s="31">
        <f>'LCR Weights'!$N270*($G270*('Base Data'!$I270+'Base Data'!$J270)/30)+($H270*'Base Data'!V270)</f>
        <v>0</v>
      </c>
      <c r="W270" s="31">
        <f>'LCR Weights'!$N270*($G270*('Base Data'!$I270+'Base Data'!$J270)/30)+($H270*'Base Data'!W270)</f>
        <v>0</v>
      </c>
      <c r="X270" s="31">
        <f>'LCR Weights'!$N270*($G270*('Base Data'!$I270+'Base Data'!$J270)/30)+($H270*'Base Data'!X270)</f>
        <v>0</v>
      </c>
      <c r="Y270" s="31">
        <f>'LCR Weights'!$N270*($G270*('Base Data'!$I270+'Base Data'!$J270)/30)+($H270*'Base Data'!Y270)</f>
        <v>0</v>
      </c>
      <c r="Z270" s="31">
        <f>'LCR Weights'!$N270*($G270*('Base Data'!$I270+'Base Data'!$J270)/30)+($H270*'Base Data'!Z270)</f>
        <v>0</v>
      </c>
      <c r="AA270" s="31">
        <f>'LCR Weights'!$N270*($G270*('Base Data'!$I270+'Base Data'!$J270)/30)+($H270*'Base Data'!AA270)</f>
        <v>0</v>
      </c>
      <c r="AB270" s="31">
        <f>'LCR Weights'!$N270*($G270*('Base Data'!$I270+'Base Data'!$J270)/30)+($H270*'Base Data'!AB270)</f>
        <v>0</v>
      </c>
      <c r="AC270" s="31">
        <f>'LCR Weights'!$N270*($G270*('Base Data'!$I270+'Base Data'!$J270)/30)+($H270*'Base Data'!AC270)</f>
        <v>0</v>
      </c>
      <c r="AD270" s="31">
        <f>'LCR Weights'!$N270*($G270*('Base Data'!$I270+'Base Data'!$J270)/30)+($H270*'Base Data'!AD270)</f>
        <v>0</v>
      </c>
      <c r="AE270" s="31">
        <f>'LCR Weights'!$N270*($G270*('Base Data'!$I270+'Base Data'!$J270)/30)+($H270*'Base Data'!AE270)</f>
        <v>0</v>
      </c>
      <c r="AF270" s="31">
        <f>'LCR Weights'!$N270*($G270*('Base Data'!$I270+'Base Data'!$J270)/30)+($H270*'Base Data'!AF270)</f>
        <v>0</v>
      </c>
      <c r="AG270" s="31">
        <f>'LCR Weights'!$N270*($G270*('Base Data'!$I270+'Base Data'!$J270)/30)+($H270*'Base Data'!AG270)</f>
        <v>0</v>
      </c>
      <c r="AH270" s="31">
        <f>'LCR Weights'!$N270*($G270*('Base Data'!$I270+'Base Data'!$J270)/30)+($H270*'Base Data'!AH270)</f>
        <v>0</v>
      </c>
      <c r="AI270" s="31">
        <f>'LCR Weights'!$N270*($G270*('Base Data'!$I270+'Base Data'!$J270)/30)+($H270*'Base Data'!AI270)</f>
        <v>0</v>
      </c>
      <c r="AJ270" s="31">
        <f>'LCR Weights'!$N270*($G270*('Base Data'!$I270+'Base Data'!$J270)/30)+($H270*'Base Data'!AJ270)</f>
        <v>0</v>
      </c>
      <c r="AK270" s="31">
        <f>'LCR Weights'!$N270*($G270*('Base Data'!$I270+'Base Data'!$J270)/30)+($H270*'Base Data'!AK270)</f>
        <v>0</v>
      </c>
      <c r="AL270" s="31">
        <f>'LCR Weights'!$N270*($G270*('Base Data'!$I270+'Base Data'!$J270)/30)+($H270*'Base Data'!AL270)</f>
        <v>0</v>
      </c>
      <c r="AM270" s="31">
        <f>'LCR Weights'!$N270*($G270*('Base Data'!$I270+'Base Data'!$J270)/30)+($H270*'Base Data'!AM270)</f>
        <v>0</v>
      </c>
      <c r="AN270" s="31">
        <f>'LCR Weights'!$N270*($G270*('Base Data'!$I270+'Base Data'!$J270)/30)+($H270*'Base Data'!AN270)</f>
        <v>0</v>
      </c>
      <c r="AO270" s="758">
        <f>$H270*'Base Data'!AO270</f>
        <v>0</v>
      </c>
      <c r="AP270" s="758">
        <f>$H270*'Base Data'!AP270</f>
        <v>0</v>
      </c>
      <c r="AQ270" s="758">
        <f>$H270*'Base Data'!AQ270</f>
        <v>0</v>
      </c>
      <c r="AR270" s="758">
        <f>$H270*'Base Data'!AR270</f>
        <v>0</v>
      </c>
      <c r="AS270" s="758">
        <f>$H270*'Base Data'!AS270</f>
        <v>0</v>
      </c>
      <c r="AT270" s="758">
        <f>$H270*'Base Data'!AT270</f>
        <v>0</v>
      </c>
      <c r="AU270" s="758">
        <f>$H270*'Base Data'!AU270</f>
        <v>0</v>
      </c>
      <c r="AV270" s="758">
        <f>$H270*'Base Data'!AV270</f>
        <v>0</v>
      </c>
      <c r="AW270" s="758">
        <f>$H270*'Base Data'!AW270</f>
        <v>0</v>
      </c>
      <c r="AX270" s="758">
        <f>$H270*'Base Data'!AX270</f>
        <v>0</v>
      </c>
      <c r="AY270" s="758">
        <f>$H270*'Base Data'!AY270</f>
        <v>0</v>
      </c>
      <c r="AZ270" s="758">
        <f>$H270*'Base Data'!AZ270</f>
        <v>0</v>
      </c>
      <c r="BA270" s="758">
        <f>$H270*'Base Data'!BA270</f>
        <v>0</v>
      </c>
      <c r="BB270" s="758">
        <f>$H270*'Base Data'!BB270</f>
        <v>0</v>
      </c>
      <c r="BC270" s="758">
        <f>$H270*'Base Data'!BC270</f>
        <v>0</v>
      </c>
      <c r="BD270" s="758">
        <f>$H270*'Base Data'!BD270</f>
        <v>0</v>
      </c>
      <c r="BE270" s="758">
        <f>$H270*'Base Data'!BE270</f>
        <v>0</v>
      </c>
      <c r="BF270" s="758">
        <f>$H270*'Base Data'!BF270</f>
        <v>0</v>
      </c>
      <c r="BG270" s="758">
        <f>$H270*'Base Data'!BG270</f>
        <v>0</v>
      </c>
      <c r="BH270" s="758">
        <f>$H270*'Base Data'!BH270</f>
        <v>0</v>
      </c>
      <c r="BI270" s="758">
        <f>$H270*'Base Data'!BI270</f>
        <v>0</v>
      </c>
      <c r="BJ270" s="758">
        <f>$H270*'Base Data'!BJ270</f>
        <v>0</v>
      </c>
      <c r="BK270" s="758">
        <f>$H270*'Base Data'!BK270</f>
        <v>0</v>
      </c>
      <c r="BL270" s="758">
        <f>$H270*'Base Data'!BL270</f>
        <v>0</v>
      </c>
      <c r="BM270" s="758">
        <f>$H270*'Base Data'!BM270</f>
        <v>0</v>
      </c>
      <c r="BN270" s="758">
        <f>$H270*'Base Data'!BN270</f>
        <v>0</v>
      </c>
      <c r="BO270" s="758">
        <f>$H270*'Base Data'!BO270</f>
        <v>0</v>
      </c>
      <c r="BP270" s="758">
        <f>$H270*'Base Data'!BP270</f>
        <v>0</v>
      </c>
      <c r="BQ270" s="758">
        <f>$H270*'Base Data'!BQ270</f>
        <v>0</v>
      </c>
      <c r="BR270" s="758">
        <f>$H270*'Base Data'!BR270</f>
        <v>0</v>
      </c>
      <c r="BS270" s="758">
        <f>$H270*'Base Data'!BS270</f>
        <v>0</v>
      </c>
      <c r="BT270" s="758">
        <f>$H270*'Base Data'!BT270</f>
        <v>0</v>
      </c>
      <c r="BU270" s="758">
        <f>$H270*'Base Data'!BU270</f>
        <v>0</v>
      </c>
      <c r="BV270" s="758">
        <f>$H270*'Base Data'!BV270</f>
        <v>0</v>
      </c>
      <c r="BW270" s="758">
        <f>$H270*'Base Data'!BW270</f>
        <v>0</v>
      </c>
      <c r="BX270" s="758">
        <f>$H270*'Base Data'!BX270</f>
        <v>0</v>
      </c>
      <c r="BY270" s="758">
        <f>$H270*'Base Data'!BY270</f>
        <v>0</v>
      </c>
      <c r="BZ270" s="758">
        <f>$H270*'Base Data'!BZ270</f>
        <v>0</v>
      </c>
      <c r="CA270" s="758">
        <f>$H270*'Base Data'!CA270</f>
        <v>0</v>
      </c>
      <c r="CB270" s="758">
        <f>$H270*'Base Data'!CB270</f>
        <v>0</v>
      </c>
      <c r="CC270" s="758">
        <f>$H270*'Base Data'!CC270</f>
        <v>0</v>
      </c>
      <c r="CD270" s="758">
        <f>$H270*'Base Data'!CD270</f>
        <v>0</v>
      </c>
      <c r="CE270" s="758">
        <f>$H270*'Base Data'!CE270</f>
        <v>0</v>
      </c>
      <c r="CF270" s="758">
        <f>$H270*'Base Data'!CF270</f>
        <v>0</v>
      </c>
      <c r="CG270" s="758">
        <f>$H270*'Base Data'!CG270</f>
        <v>0</v>
      </c>
      <c r="CH270" s="758">
        <f>$H270*'Base Data'!CH270</f>
        <v>0</v>
      </c>
      <c r="CI270" s="758">
        <f>$H270*'Base Data'!CI270</f>
        <v>0</v>
      </c>
      <c r="CJ270" s="758">
        <f>$H270*'Base Data'!CJ270</f>
        <v>0</v>
      </c>
      <c r="CK270" s="758">
        <f>$H270*'Base Data'!CK270</f>
        <v>0</v>
      </c>
      <c r="CL270" s="758">
        <f>$H270*'Base Data'!CL270</f>
        <v>0</v>
      </c>
      <c r="CM270" s="758">
        <f>$H270*'Base Data'!CM270</f>
        <v>0</v>
      </c>
      <c r="CN270" s="758">
        <f>$H270*'Base Data'!CN270</f>
        <v>0</v>
      </c>
      <c r="CO270" s="758">
        <f>$H270*'Base Data'!CO270</f>
        <v>0</v>
      </c>
      <c r="CP270" s="758">
        <f>$H270*'Base Data'!CP270</f>
        <v>0</v>
      </c>
      <c r="CQ270" s="758">
        <f>$H270*'Base Data'!CQ270</f>
        <v>0</v>
      </c>
      <c r="CR270" s="758">
        <f>$H270*'Base Data'!CR270</f>
        <v>0</v>
      </c>
      <c r="CS270" s="758">
        <f>$H270*'Base Data'!CS270</f>
        <v>0</v>
      </c>
      <c r="CT270" s="758">
        <f>$H270*'Base Data'!CT270</f>
        <v>0</v>
      </c>
      <c r="CU270" s="758">
        <f>$H270*'Base Data'!CU270</f>
        <v>0</v>
      </c>
      <c r="CV270" s="758">
        <f>$H270*'Base Data'!CV270</f>
        <v>0</v>
      </c>
      <c r="CW270" s="758">
        <f>$H270*'Base Data'!CW270</f>
        <v>0</v>
      </c>
      <c r="CX270" s="758">
        <f>$H270*'Base Data'!CX270</f>
        <v>0</v>
      </c>
      <c r="CY270" s="758">
        <f>$H270*'Base Data'!CY270</f>
        <v>0</v>
      </c>
      <c r="CZ270" s="758">
        <f>$H270*'Base Data'!CZ270</f>
        <v>0</v>
      </c>
      <c r="DA270" s="758">
        <f>$H270*'Base Data'!DA270</f>
        <v>0</v>
      </c>
      <c r="DB270" s="758">
        <f>$H270*'Base Data'!DB270</f>
        <v>0</v>
      </c>
      <c r="DC270" s="758">
        <f>$H270*'Base Data'!DC270</f>
        <v>0</v>
      </c>
      <c r="DD270" s="758">
        <f>$H270*'Base Data'!DD270</f>
        <v>0</v>
      </c>
      <c r="DE270" s="758">
        <f>$H270*'Base Data'!DE270</f>
        <v>0</v>
      </c>
      <c r="DF270" s="758">
        <f>$H270*'Base Data'!DF270</f>
        <v>0</v>
      </c>
      <c r="DG270" s="758">
        <f>$H270*'Base Data'!DG270</f>
        <v>0</v>
      </c>
      <c r="DH270" s="758">
        <f>$H270*'Base Data'!DH270</f>
        <v>0</v>
      </c>
      <c r="DI270" s="758">
        <f>$H270*'Base Data'!DI270</f>
        <v>0</v>
      </c>
      <c r="DJ270" s="758">
        <f>$H270*'Base Data'!DJ270</f>
        <v>0</v>
      </c>
      <c r="DK270" s="758">
        <f>$H270*'Base Data'!DK270</f>
        <v>0</v>
      </c>
      <c r="DL270" s="33">
        <f>$H270*'Base Data'!DL270</f>
        <v>0</v>
      </c>
      <c r="DM270" s="804"/>
    </row>
    <row r="271" spans="1:117" s="284" customFormat="1" ht="19.899999999999999" customHeight="1">
      <c r="A271" s="207">
        <f>'LCR Weights'!N271</f>
        <v>0</v>
      </c>
      <c r="B271" s="207"/>
      <c r="C271" s="126"/>
      <c r="D271" s="140" t="s">
        <v>481</v>
      </c>
      <c r="E271" s="143" t="s">
        <v>880</v>
      </c>
      <c r="F271" s="224" t="s">
        <v>692</v>
      </c>
      <c r="G271" s="1179">
        <f>-'LCR Weights'!M271</f>
        <v>-1</v>
      </c>
      <c r="H271" s="1179">
        <f>-IF(Metrics!$I$7="Reported weights",'LCR Weights'!H271,'LCR Weights'!K271)</f>
        <v>-1</v>
      </c>
      <c r="I271" s="129"/>
      <c r="J271" s="758">
        <f>IF('LCR Weights'!$N271=0,1,0)*('Base Data'!J271+'Base Data'!I271)*G271</f>
        <v>0</v>
      </c>
      <c r="K271" s="31">
        <f>'LCR Weights'!$N271*($G271*('Base Data'!$I271+'Base Data'!$J271)/30)+($H271*'Base Data'!K271)</f>
        <v>0</v>
      </c>
      <c r="L271" s="31">
        <f>'LCR Weights'!$N271*($G271*('Base Data'!$I271+'Base Data'!$J271)/30)+($H271*'Base Data'!L271)</f>
        <v>0</v>
      </c>
      <c r="M271" s="31">
        <f>'LCR Weights'!$N271*($G271*('Base Data'!$I271+'Base Data'!$J271)/30)+($H271*'Base Data'!M271)</f>
        <v>0</v>
      </c>
      <c r="N271" s="31">
        <f>'LCR Weights'!$N271*($G271*('Base Data'!$I271+'Base Data'!$J271)/30)+($H271*'Base Data'!N271)</f>
        <v>0</v>
      </c>
      <c r="O271" s="31">
        <f>'LCR Weights'!$N271*($G271*('Base Data'!$I271+'Base Data'!$J271)/30)+($H271*'Base Data'!O271)</f>
        <v>0</v>
      </c>
      <c r="P271" s="31">
        <f>'LCR Weights'!$N271*($G271*('Base Data'!$I271+'Base Data'!$J271)/30)+($H271*'Base Data'!P271)</f>
        <v>0</v>
      </c>
      <c r="Q271" s="31">
        <f>'LCR Weights'!$N271*($G271*('Base Data'!$I271+'Base Data'!$J271)/30)+($H271*'Base Data'!Q271)</f>
        <v>0</v>
      </c>
      <c r="R271" s="31">
        <f>'LCR Weights'!$N271*($G271*('Base Data'!$I271+'Base Data'!$J271)/30)+($H271*'Base Data'!R271)</f>
        <v>0</v>
      </c>
      <c r="S271" s="31">
        <f>'LCR Weights'!$N271*($G271*('Base Data'!$I271+'Base Data'!$J271)/30)+($H271*'Base Data'!S271)</f>
        <v>0</v>
      </c>
      <c r="T271" s="31">
        <f>'LCR Weights'!$N271*($G271*('Base Data'!$I271+'Base Data'!$J271)/30)+($H271*'Base Data'!T271)</f>
        <v>0</v>
      </c>
      <c r="U271" s="31">
        <f>'LCR Weights'!$N271*($G271*('Base Data'!$I271+'Base Data'!$J271)/30)+($H271*'Base Data'!U271)</f>
        <v>0</v>
      </c>
      <c r="V271" s="31">
        <f>'LCR Weights'!$N271*($G271*('Base Data'!$I271+'Base Data'!$J271)/30)+($H271*'Base Data'!V271)</f>
        <v>0</v>
      </c>
      <c r="W271" s="31">
        <f>'LCR Weights'!$N271*($G271*('Base Data'!$I271+'Base Data'!$J271)/30)+($H271*'Base Data'!W271)</f>
        <v>0</v>
      </c>
      <c r="X271" s="31">
        <f>'LCR Weights'!$N271*($G271*('Base Data'!$I271+'Base Data'!$J271)/30)+($H271*'Base Data'!X271)</f>
        <v>0</v>
      </c>
      <c r="Y271" s="31">
        <f>'LCR Weights'!$N271*($G271*('Base Data'!$I271+'Base Data'!$J271)/30)+($H271*'Base Data'!Y271)</f>
        <v>0</v>
      </c>
      <c r="Z271" s="31">
        <f>'LCR Weights'!$N271*($G271*('Base Data'!$I271+'Base Data'!$J271)/30)+($H271*'Base Data'!Z271)</f>
        <v>0</v>
      </c>
      <c r="AA271" s="31">
        <f>'LCR Weights'!$N271*($G271*('Base Data'!$I271+'Base Data'!$J271)/30)+($H271*'Base Data'!AA271)</f>
        <v>0</v>
      </c>
      <c r="AB271" s="31">
        <f>'LCR Weights'!$N271*($G271*('Base Data'!$I271+'Base Data'!$J271)/30)+($H271*'Base Data'!AB271)</f>
        <v>0</v>
      </c>
      <c r="AC271" s="31">
        <f>'LCR Weights'!$N271*($G271*('Base Data'!$I271+'Base Data'!$J271)/30)+($H271*'Base Data'!AC271)</f>
        <v>0</v>
      </c>
      <c r="AD271" s="31">
        <f>'LCR Weights'!$N271*($G271*('Base Data'!$I271+'Base Data'!$J271)/30)+($H271*'Base Data'!AD271)</f>
        <v>0</v>
      </c>
      <c r="AE271" s="31">
        <f>'LCR Weights'!$N271*($G271*('Base Data'!$I271+'Base Data'!$J271)/30)+($H271*'Base Data'!AE271)</f>
        <v>0</v>
      </c>
      <c r="AF271" s="31">
        <f>'LCR Weights'!$N271*($G271*('Base Data'!$I271+'Base Data'!$J271)/30)+($H271*'Base Data'!AF271)</f>
        <v>0</v>
      </c>
      <c r="AG271" s="31">
        <f>'LCR Weights'!$N271*($G271*('Base Data'!$I271+'Base Data'!$J271)/30)+($H271*'Base Data'!AG271)</f>
        <v>0</v>
      </c>
      <c r="AH271" s="31">
        <f>'LCR Weights'!$N271*($G271*('Base Data'!$I271+'Base Data'!$J271)/30)+($H271*'Base Data'!AH271)</f>
        <v>0</v>
      </c>
      <c r="AI271" s="31">
        <f>'LCR Weights'!$N271*($G271*('Base Data'!$I271+'Base Data'!$J271)/30)+($H271*'Base Data'!AI271)</f>
        <v>0</v>
      </c>
      <c r="AJ271" s="31">
        <f>'LCR Weights'!$N271*($G271*('Base Data'!$I271+'Base Data'!$J271)/30)+($H271*'Base Data'!AJ271)</f>
        <v>0</v>
      </c>
      <c r="AK271" s="31">
        <f>'LCR Weights'!$N271*($G271*('Base Data'!$I271+'Base Data'!$J271)/30)+($H271*'Base Data'!AK271)</f>
        <v>0</v>
      </c>
      <c r="AL271" s="31">
        <f>'LCR Weights'!$N271*($G271*('Base Data'!$I271+'Base Data'!$J271)/30)+($H271*'Base Data'!AL271)</f>
        <v>0</v>
      </c>
      <c r="AM271" s="31">
        <f>'LCR Weights'!$N271*($G271*('Base Data'!$I271+'Base Data'!$J271)/30)+($H271*'Base Data'!AM271)</f>
        <v>0</v>
      </c>
      <c r="AN271" s="31">
        <f>'LCR Weights'!$N271*($G271*('Base Data'!$I271+'Base Data'!$J271)/30)+($H271*'Base Data'!AN271)</f>
        <v>0</v>
      </c>
      <c r="AO271" s="758">
        <f>$H271*'Base Data'!AO271</f>
        <v>0</v>
      </c>
      <c r="AP271" s="758">
        <f>$H271*'Base Data'!AP271</f>
        <v>0</v>
      </c>
      <c r="AQ271" s="758">
        <f>$H271*'Base Data'!AQ271</f>
        <v>0</v>
      </c>
      <c r="AR271" s="758">
        <f>$H271*'Base Data'!AR271</f>
        <v>0</v>
      </c>
      <c r="AS271" s="758">
        <f>$H271*'Base Data'!AS271</f>
        <v>0</v>
      </c>
      <c r="AT271" s="758">
        <f>$H271*'Base Data'!AT271</f>
        <v>0</v>
      </c>
      <c r="AU271" s="758">
        <f>$H271*'Base Data'!AU271</f>
        <v>0</v>
      </c>
      <c r="AV271" s="758">
        <f>$H271*'Base Data'!AV271</f>
        <v>0</v>
      </c>
      <c r="AW271" s="758">
        <f>$H271*'Base Data'!AW271</f>
        <v>0</v>
      </c>
      <c r="AX271" s="758">
        <f>$H271*'Base Data'!AX271</f>
        <v>0</v>
      </c>
      <c r="AY271" s="758">
        <f>$H271*'Base Data'!AY271</f>
        <v>0</v>
      </c>
      <c r="AZ271" s="758">
        <f>$H271*'Base Data'!AZ271</f>
        <v>0</v>
      </c>
      <c r="BA271" s="758">
        <f>$H271*'Base Data'!BA271</f>
        <v>0</v>
      </c>
      <c r="BB271" s="758">
        <f>$H271*'Base Data'!BB271</f>
        <v>0</v>
      </c>
      <c r="BC271" s="758">
        <f>$H271*'Base Data'!BC271</f>
        <v>0</v>
      </c>
      <c r="BD271" s="758">
        <f>$H271*'Base Data'!BD271</f>
        <v>0</v>
      </c>
      <c r="BE271" s="758">
        <f>$H271*'Base Data'!BE271</f>
        <v>0</v>
      </c>
      <c r="BF271" s="758">
        <f>$H271*'Base Data'!BF271</f>
        <v>0</v>
      </c>
      <c r="BG271" s="758">
        <f>$H271*'Base Data'!BG271</f>
        <v>0</v>
      </c>
      <c r="BH271" s="758">
        <f>$H271*'Base Data'!BH271</f>
        <v>0</v>
      </c>
      <c r="BI271" s="758">
        <f>$H271*'Base Data'!BI271</f>
        <v>0</v>
      </c>
      <c r="BJ271" s="758">
        <f>$H271*'Base Data'!BJ271</f>
        <v>0</v>
      </c>
      <c r="BK271" s="758">
        <f>$H271*'Base Data'!BK271</f>
        <v>0</v>
      </c>
      <c r="BL271" s="758">
        <f>$H271*'Base Data'!BL271</f>
        <v>0</v>
      </c>
      <c r="BM271" s="758">
        <f>$H271*'Base Data'!BM271</f>
        <v>0</v>
      </c>
      <c r="BN271" s="758">
        <f>$H271*'Base Data'!BN271</f>
        <v>0</v>
      </c>
      <c r="BO271" s="758">
        <f>$H271*'Base Data'!BO271</f>
        <v>0</v>
      </c>
      <c r="BP271" s="758">
        <f>$H271*'Base Data'!BP271</f>
        <v>0</v>
      </c>
      <c r="BQ271" s="758">
        <f>$H271*'Base Data'!BQ271</f>
        <v>0</v>
      </c>
      <c r="BR271" s="758">
        <f>$H271*'Base Data'!BR271</f>
        <v>0</v>
      </c>
      <c r="BS271" s="758">
        <f>$H271*'Base Data'!BS271</f>
        <v>0</v>
      </c>
      <c r="BT271" s="758">
        <f>$H271*'Base Data'!BT271</f>
        <v>0</v>
      </c>
      <c r="BU271" s="758">
        <f>$H271*'Base Data'!BU271</f>
        <v>0</v>
      </c>
      <c r="BV271" s="758">
        <f>$H271*'Base Data'!BV271</f>
        <v>0</v>
      </c>
      <c r="BW271" s="758">
        <f>$H271*'Base Data'!BW271</f>
        <v>0</v>
      </c>
      <c r="BX271" s="758">
        <f>$H271*'Base Data'!BX271</f>
        <v>0</v>
      </c>
      <c r="BY271" s="758">
        <f>$H271*'Base Data'!BY271</f>
        <v>0</v>
      </c>
      <c r="BZ271" s="758">
        <f>$H271*'Base Data'!BZ271</f>
        <v>0</v>
      </c>
      <c r="CA271" s="758">
        <f>$H271*'Base Data'!CA271</f>
        <v>0</v>
      </c>
      <c r="CB271" s="758">
        <f>$H271*'Base Data'!CB271</f>
        <v>0</v>
      </c>
      <c r="CC271" s="758">
        <f>$H271*'Base Data'!CC271</f>
        <v>0</v>
      </c>
      <c r="CD271" s="758">
        <f>$H271*'Base Data'!CD271</f>
        <v>0</v>
      </c>
      <c r="CE271" s="758">
        <f>$H271*'Base Data'!CE271</f>
        <v>0</v>
      </c>
      <c r="CF271" s="758">
        <f>$H271*'Base Data'!CF271</f>
        <v>0</v>
      </c>
      <c r="CG271" s="758">
        <f>$H271*'Base Data'!CG271</f>
        <v>0</v>
      </c>
      <c r="CH271" s="758">
        <f>$H271*'Base Data'!CH271</f>
        <v>0</v>
      </c>
      <c r="CI271" s="758">
        <f>$H271*'Base Data'!CI271</f>
        <v>0</v>
      </c>
      <c r="CJ271" s="758">
        <f>$H271*'Base Data'!CJ271</f>
        <v>0</v>
      </c>
      <c r="CK271" s="758">
        <f>$H271*'Base Data'!CK271</f>
        <v>0</v>
      </c>
      <c r="CL271" s="758">
        <f>$H271*'Base Data'!CL271</f>
        <v>0</v>
      </c>
      <c r="CM271" s="758">
        <f>$H271*'Base Data'!CM271</f>
        <v>0</v>
      </c>
      <c r="CN271" s="758">
        <f>$H271*'Base Data'!CN271</f>
        <v>0</v>
      </c>
      <c r="CO271" s="758">
        <f>$H271*'Base Data'!CO271</f>
        <v>0</v>
      </c>
      <c r="CP271" s="758">
        <f>$H271*'Base Data'!CP271</f>
        <v>0</v>
      </c>
      <c r="CQ271" s="758">
        <f>$H271*'Base Data'!CQ271</f>
        <v>0</v>
      </c>
      <c r="CR271" s="758">
        <f>$H271*'Base Data'!CR271</f>
        <v>0</v>
      </c>
      <c r="CS271" s="758">
        <f>$H271*'Base Data'!CS271</f>
        <v>0</v>
      </c>
      <c r="CT271" s="758">
        <f>$H271*'Base Data'!CT271</f>
        <v>0</v>
      </c>
      <c r="CU271" s="758">
        <f>$H271*'Base Data'!CU271</f>
        <v>0</v>
      </c>
      <c r="CV271" s="758">
        <f>$H271*'Base Data'!CV271</f>
        <v>0</v>
      </c>
      <c r="CW271" s="758">
        <f>$H271*'Base Data'!CW271</f>
        <v>0</v>
      </c>
      <c r="CX271" s="758">
        <f>$H271*'Base Data'!CX271</f>
        <v>0</v>
      </c>
      <c r="CY271" s="758">
        <f>$H271*'Base Data'!CY271</f>
        <v>0</v>
      </c>
      <c r="CZ271" s="758">
        <f>$H271*'Base Data'!CZ271</f>
        <v>0</v>
      </c>
      <c r="DA271" s="758">
        <f>$H271*'Base Data'!DA271</f>
        <v>0</v>
      </c>
      <c r="DB271" s="758">
        <f>$H271*'Base Data'!DB271</f>
        <v>0</v>
      </c>
      <c r="DC271" s="758">
        <f>$H271*'Base Data'!DC271</f>
        <v>0</v>
      </c>
      <c r="DD271" s="758">
        <f>$H271*'Base Data'!DD271</f>
        <v>0</v>
      </c>
      <c r="DE271" s="758">
        <f>$H271*'Base Data'!DE271</f>
        <v>0</v>
      </c>
      <c r="DF271" s="758">
        <f>$H271*'Base Data'!DF271</f>
        <v>0</v>
      </c>
      <c r="DG271" s="758">
        <f>$H271*'Base Data'!DG271</f>
        <v>0</v>
      </c>
      <c r="DH271" s="758">
        <f>$H271*'Base Data'!DH271</f>
        <v>0</v>
      </c>
      <c r="DI271" s="758">
        <f>$H271*'Base Data'!DI271</f>
        <v>0</v>
      </c>
      <c r="DJ271" s="758">
        <f>$H271*'Base Data'!DJ271</f>
        <v>0</v>
      </c>
      <c r="DK271" s="758">
        <f>$H271*'Base Data'!DK271</f>
        <v>0</v>
      </c>
      <c r="DL271" s="33">
        <f>$H271*'Base Data'!DL271</f>
        <v>0</v>
      </c>
    </row>
    <row r="272" spans="1:117" s="801" customFormat="1">
      <c r="A272" s="207">
        <f>'LCR Weights'!N272</f>
        <v>0</v>
      </c>
      <c r="B272" s="73"/>
      <c r="C272" s="73"/>
      <c r="D272" s="795" t="s">
        <v>482</v>
      </c>
      <c r="E272" s="122" t="s">
        <v>881</v>
      </c>
      <c r="F272" s="297" t="s">
        <v>354</v>
      </c>
      <c r="G272" s="1179">
        <f>'LCR Weights'!M272</f>
        <v>0</v>
      </c>
      <c r="H272" s="1179">
        <f>IF(Metrics!$I$7="Reported weights",'LCR Weights'!H272,'LCR Weights'!K272)</f>
        <v>0</v>
      </c>
      <c r="I272" s="1177">
        <f>$H272*'Base Data'!I272</f>
        <v>0</v>
      </c>
      <c r="J272" s="98"/>
      <c r="K272" s="99"/>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99"/>
      <c r="AN272" s="99"/>
      <c r="AO272" s="99"/>
      <c r="AP272" s="99"/>
      <c r="AQ272" s="99"/>
      <c r="AR272" s="99"/>
      <c r="AS272" s="99"/>
      <c r="AT272" s="99"/>
      <c r="AU272" s="99"/>
      <c r="AV272" s="99"/>
      <c r="AW272" s="99"/>
      <c r="AX272" s="99"/>
      <c r="AY272" s="99"/>
      <c r="AZ272" s="99"/>
      <c r="BA272" s="99"/>
      <c r="BB272" s="99"/>
      <c r="BC272" s="99"/>
      <c r="BD272" s="99"/>
      <c r="BE272" s="99"/>
      <c r="BF272" s="99"/>
      <c r="BG272" s="99"/>
      <c r="BH272" s="99"/>
      <c r="BI272" s="99"/>
      <c r="BJ272" s="99"/>
      <c r="BK272" s="99"/>
      <c r="BL272" s="99"/>
      <c r="BM272" s="99"/>
      <c r="BN272" s="99"/>
      <c r="BO272" s="99"/>
      <c r="BP272" s="99"/>
      <c r="BQ272" s="99"/>
      <c r="BR272" s="99"/>
      <c r="BS272" s="99"/>
      <c r="BT272" s="99"/>
      <c r="BU272" s="99"/>
      <c r="BV272" s="99"/>
      <c r="BW272" s="99"/>
      <c r="BX272" s="99"/>
      <c r="BY272" s="99"/>
      <c r="BZ272" s="99"/>
      <c r="CA272" s="99"/>
      <c r="CB272" s="99"/>
      <c r="CC272" s="99"/>
      <c r="CD272" s="99"/>
      <c r="CE272" s="99"/>
      <c r="CF272" s="99"/>
      <c r="CG272" s="99"/>
      <c r="CH272" s="99"/>
      <c r="CI272" s="99"/>
      <c r="CJ272" s="99"/>
      <c r="CK272" s="99"/>
      <c r="CL272" s="99"/>
      <c r="CM272" s="99"/>
      <c r="CN272" s="99"/>
      <c r="CO272" s="99"/>
      <c r="CP272" s="99"/>
      <c r="CQ272" s="99"/>
      <c r="CR272" s="99"/>
      <c r="CS272" s="99"/>
      <c r="CT272" s="99"/>
      <c r="CU272" s="99"/>
      <c r="CV272" s="99"/>
      <c r="CW272" s="99"/>
      <c r="CX272" s="99"/>
      <c r="CY272" s="99"/>
      <c r="CZ272" s="99"/>
      <c r="DA272" s="99"/>
      <c r="DB272" s="99"/>
      <c r="DC272" s="99"/>
      <c r="DD272" s="99"/>
      <c r="DE272" s="99"/>
      <c r="DF272" s="99"/>
      <c r="DG272" s="99"/>
      <c r="DH272" s="99"/>
      <c r="DI272" s="99"/>
      <c r="DJ272" s="99"/>
      <c r="DK272" s="99"/>
      <c r="DL272" s="100"/>
      <c r="DM272" s="804"/>
    </row>
    <row r="273" spans="1:117" s="801" customFormat="1">
      <c r="A273" s="207">
        <f>'LCR Weights'!N273</f>
        <v>0</v>
      </c>
      <c r="B273" s="73"/>
      <c r="C273" s="73"/>
      <c r="D273" s="795" t="s">
        <v>483</v>
      </c>
      <c r="E273" s="122" t="s">
        <v>882</v>
      </c>
      <c r="F273" s="297" t="s">
        <v>355</v>
      </c>
      <c r="G273" s="1179">
        <f>'LCR Weights'!M273</f>
        <v>0</v>
      </c>
      <c r="H273" s="1179">
        <f>IF(Metrics!$I$7="Reported weights",'LCR Weights'!H273,'LCR Weights'!K273)</f>
        <v>0</v>
      </c>
      <c r="I273" s="1177">
        <f>$H273*'Base Data'!I273</f>
        <v>0</v>
      </c>
      <c r="J273" s="98"/>
      <c r="K273" s="99"/>
      <c r="L273" s="99"/>
      <c r="M273" s="99"/>
      <c r="N273" s="99"/>
      <c r="O273" s="99"/>
      <c r="P273" s="99"/>
      <c r="Q273" s="99"/>
      <c r="R273" s="99"/>
      <c r="S273" s="99"/>
      <c r="T273" s="99"/>
      <c r="U273" s="99"/>
      <c r="V273" s="99"/>
      <c r="W273" s="99"/>
      <c r="X273" s="99"/>
      <c r="Y273" s="99"/>
      <c r="Z273" s="99"/>
      <c r="AA273" s="99"/>
      <c r="AB273" s="99"/>
      <c r="AC273" s="99"/>
      <c r="AD273" s="99"/>
      <c r="AE273" s="99"/>
      <c r="AF273" s="99"/>
      <c r="AG273" s="99"/>
      <c r="AH273" s="99"/>
      <c r="AI273" s="99"/>
      <c r="AJ273" s="99"/>
      <c r="AK273" s="99"/>
      <c r="AL273" s="99"/>
      <c r="AM273" s="99"/>
      <c r="AN273" s="99"/>
      <c r="AO273" s="99"/>
      <c r="AP273" s="99"/>
      <c r="AQ273" s="99"/>
      <c r="AR273" s="99"/>
      <c r="AS273" s="99"/>
      <c r="AT273" s="99"/>
      <c r="AU273" s="99"/>
      <c r="AV273" s="99"/>
      <c r="AW273" s="99"/>
      <c r="AX273" s="99"/>
      <c r="AY273" s="99"/>
      <c r="AZ273" s="99"/>
      <c r="BA273" s="99"/>
      <c r="BB273" s="99"/>
      <c r="BC273" s="99"/>
      <c r="BD273" s="99"/>
      <c r="BE273" s="99"/>
      <c r="BF273" s="99"/>
      <c r="BG273" s="99"/>
      <c r="BH273" s="99"/>
      <c r="BI273" s="99"/>
      <c r="BJ273" s="99"/>
      <c r="BK273" s="99"/>
      <c r="BL273" s="99"/>
      <c r="BM273" s="99"/>
      <c r="BN273" s="99"/>
      <c r="BO273" s="99"/>
      <c r="BP273" s="99"/>
      <c r="BQ273" s="99"/>
      <c r="BR273" s="99"/>
      <c r="BS273" s="99"/>
      <c r="BT273" s="99"/>
      <c r="BU273" s="99"/>
      <c r="BV273" s="99"/>
      <c r="BW273" s="99"/>
      <c r="BX273" s="99"/>
      <c r="BY273" s="99"/>
      <c r="BZ273" s="99"/>
      <c r="CA273" s="99"/>
      <c r="CB273" s="99"/>
      <c r="CC273" s="99"/>
      <c r="CD273" s="99"/>
      <c r="CE273" s="99"/>
      <c r="CF273" s="99"/>
      <c r="CG273" s="99"/>
      <c r="CH273" s="99"/>
      <c r="CI273" s="99"/>
      <c r="CJ273" s="99"/>
      <c r="CK273" s="99"/>
      <c r="CL273" s="99"/>
      <c r="CM273" s="99"/>
      <c r="CN273" s="99"/>
      <c r="CO273" s="99"/>
      <c r="CP273" s="99"/>
      <c r="CQ273" s="99"/>
      <c r="CR273" s="99"/>
      <c r="CS273" s="99"/>
      <c r="CT273" s="99"/>
      <c r="CU273" s="99"/>
      <c r="CV273" s="99"/>
      <c r="CW273" s="99"/>
      <c r="CX273" s="99"/>
      <c r="CY273" s="99"/>
      <c r="CZ273" s="99"/>
      <c r="DA273" s="99"/>
      <c r="DB273" s="99"/>
      <c r="DC273" s="99"/>
      <c r="DD273" s="99"/>
      <c r="DE273" s="99"/>
      <c r="DF273" s="99"/>
      <c r="DG273" s="99"/>
      <c r="DH273" s="99"/>
      <c r="DI273" s="99"/>
      <c r="DJ273" s="99"/>
      <c r="DK273" s="99"/>
      <c r="DL273" s="100"/>
      <c r="DM273" s="804"/>
    </row>
    <row r="274" spans="1:117" s="801" customFormat="1" ht="28.5" customHeight="1">
      <c r="A274" s="207">
        <f>'LCR Weights'!N274</f>
        <v>0</v>
      </c>
      <c r="B274" s="73"/>
      <c r="C274" s="73"/>
      <c r="D274" s="795" t="s">
        <v>484</v>
      </c>
      <c r="E274" s="122" t="s">
        <v>883</v>
      </c>
      <c r="F274" s="297" t="s">
        <v>356</v>
      </c>
      <c r="G274" s="1179">
        <f>'LCR Weights'!M274</f>
        <v>0</v>
      </c>
      <c r="H274" s="1179">
        <f>IF(Metrics!$I$7="Reported weights",'LCR Weights'!H274,'LCR Weights'!K274)</f>
        <v>0</v>
      </c>
      <c r="I274" s="1177">
        <f>$H274*'Base Data'!I274</f>
        <v>0</v>
      </c>
      <c r="J274" s="98"/>
      <c r="K274" s="99"/>
      <c r="L274" s="99"/>
      <c r="M274" s="99"/>
      <c r="N274" s="99"/>
      <c r="O274" s="99"/>
      <c r="P274" s="99"/>
      <c r="Q274" s="99"/>
      <c r="R274" s="99"/>
      <c r="S274" s="99"/>
      <c r="T274" s="99"/>
      <c r="U274" s="99"/>
      <c r="V274" s="99"/>
      <c r="W274" s="99"/>
      <c r="X274" s="99"/>
      <c r="Y274" s="99"/>
      <c r="Z274" s="99"/>
      <c r="AA274" s="99"/>
      <c r="AB274" s="99"/>
      <c r="AC274" s="99"/>
      <c r="AD274" s="99"/>
      <c r="AE274" s="99"/>
      <c r="AF274" s="99"/>
      <c r="AG274" s="99"/>
      <c r="AH274" s="99"/>
      <c r="AI274" s="99"/>
      <c r="AJ274" s="99"/>
      <c r="AK274" s="99"/>
      <c r="AL274" s="99"/>
      <c r="AM274" s="99"/>
      <c r="AN274" s="99"/>
      <c r="AO274" s="99"/>
      <c r="AP274" s="99"/>
      <c r="AQ274" s="99"/>
      <c r="AR274" s="99"/>
      <c r="AS274" s="99"/>
      <c r="AT274" s="99"/>
      <c r="AU274" s="99"/>
      <c r="AV274" s="99"/>
      <c r="AW274" s="99"/>
      <c r="AX274" s="99"/>
      <c r="AY274" s="99"/>
      <c r="AZ274" s="99"/>
      <c r="BA274" s="99"/>
      <c r="BB274" s="99"/>
      <c r="BC274" s="99"/>
      <c r="BD274" s="99"/>
      <c r="BE274" s="99"/>
      <c r="BF274" s="99"/>
      <c r="BG274" s="99"/>
      <c r="BH274" s="99"/>
      <c r="BI274" s="99"/>
      <c r="BJ274" s="99"/>
      <c r="BK274" s="99"/>
      <c r="BL274" s="99"/>
      <c r="BM274" s="99"/>
      <c r="BN274" s="99"/>
      <c r="BO274" s="99"/>
      <c r="BP274" s="99"/>
      <c r="BQ274" s="99"/>
      <c r="BR274" s="99"/>
      <c r="BS274" s="99"/>
      <c r="BT274" s="99"/>
      <c r="BU274" s="99"/>
      <c r="BV274" s="99"/>
      <c r="BW274" s="99"/>
      <c r="BX274" s="99"/>
      <c r="BY274" s="99"/>
      <c r="BZ274" s="99"/>
      <c r="CA274" s="99"/>
      <c r="CB274" s="99"/>
      <c r="CC274" s="99"/>
      <c r="CD274" s="99"/>
      <c r="CE274" s="99"/>
      <c r="CF274" s="99"/>
      <c r="CG274" s="99"/>
      <c r="CH274" s="99"/>
      <c r="CI274" s="99"/>
      <c r="CJ274" s="99"/>
      <c r="CK274" s="99"/>
      <c r="CL274" s="99"/>
      <c r="CM274" s="99"/>
      <c r="CN274" s="99"/>
      <c r="CO274" s="99"/>
      <c r="CP274" s="99"/>
      <c r="CQ274" s="99"/>
      <c r="CR274" s="99"/>
      <c r="CS274" s="99"/>
      <c r="CT274" s="99"/>
      <c r="CU274" s="99"/>
      <c r="CV274" s="99"/>
      <c r="CW274" s="99"/>
      <c r="CX274" s="99"/>
      <c r="CY274" s="99"/>
      <c r="CZ274" s="99"/>
      <c r="DA274" s="99"/>
      <c r="DB274" s="99"/>
      <c r="DC274" s="99"/>
      <c r="DD274" s="99"/>
      <c r="DE274" s="99"/>
      <c r="DF274" s="99"/>
      <c r="DG274" s="99"/>
      <c r="DH274" s="99"/>
      <c r="DI274" s="99"/>
      <c r="DJ274" s="99"/>
      <c r="DK274" s="99"/>
      <c r="DL274" s="100"/>
      <c r="DM274" s="804"/>
    </row>
    <row r="275" spans="1:117" s="801" customFormat="1" ht="26.25" customHeight="1">
      <c r="A275" s="207">
        <f>'LCR Weights'!N275</f>
        <v>0</v>
      </c>
      <c r="B275" s="73"/>
      <c r="C275" s="73"/>
      <c r="D275" s="795" t="s">
        <v>485</v>
      </c>
      <c r="E275" s="122" t="s">
        <v>884</v>
      </c>
      <c r="F275" s="297" t="s">
        <v>357</v>
      </c>
      <c r="G275" s="1179">
        <f>'LCR Weights'!M275</f>
        <v>0</v>
      </c>
      <c r="H275" s="1179">
        <f>IF(Metrics!$I$7="Reported weights",'LCR Weights'!H275,'LCR Weights'!K275)</f>
        <v>0</v>
      </c>
      <c r="I275" s="1177">
        <f>$H275*'Base Data'!I275</f>
        <v>0</v>
      </c>
      <c r="J275" s="98"/>
      <c r="K275" s="99"/>
      <c r="L275" s="99"/>
      <c r="M275" s="99"/>
      <c r="N275" s="99"/>
      <c r="O275" s="99"/>
      <c r="P275" s="99"/>
      <c r="Q275" s="99"/>
      <c r="R275" s="99"/>
      <c r="S275" s="99"/>
      <c r="T275" s="99"/>
      <c r="U275" s="99"/>
      <c r="V275" s="99"/>
      <c r="W275" s="99"/>
      <c r="X275" s="99"/>
      <c r="Y275" s="99"/>
      <c r="Z275" s="99"/>
      <c r="AA275" s="99"/>
      <c r="AB275" s="99"/>
      <c r="AC275" s="99"/>
      <c r="AD275" s="99"/>
      <c r="AE275" s="99"/>
      <c r="AF275" s="99"/>
      <c r="AG275" s="99"/>
      <c r="AH275" s="99"/>
      <c r="AI275" s="99"/>
      <c r="AJ275" s="99"/>
      <c r="AK275" s="99"/>
      <c r="AL275" s="99"/>
      <c r="AM275" s="99"/>
      <c r="AN275" s="99"/>
      <c r="AO275" s="99"/>
      <c r="AP275" s="99"/>
      <c r="AQ275" s="99"/>
      <c r="AR275" s="99"/>
      <c r="AS275" s="99"/>
      <c r="AT275" s="99"/>
      <c r="AU275" s="99"/>
      <c r="AV275" s="99"/>
      <c r="AW275" s="99"/>
      <c r="AX275" s="99"/>
      <c r="AY275" s="99"/>
      <c r="AZ275" s="99"/>
      <c r="BA275" s="99"/>
      <c r="BB275" s="99"/>
      <c r="BC275" s="99"/>
      <c r="BD275" s="99"/>
      <c r="BE275" s="99"/>
      <c r="BF275" s="99"/>
      <c r="BG275" s="99"/>
      <c r="BH275" s="99"/>
      <c r="BI275" s="99"/>
      <c r="BJ275" s="99"/>
      <c r="BK275" s="99"/>
      <c r="BL275" s="99"/>
      <c r="BM275" s="99"/>
      <c r="BN275" s="99"/>
      <c r="BO275" s="99"/>
      <c r="BP275" s="99"/>
      <c r="BQ275" s="99"/>
      <c r="BR275" s="99"/>
      <c r="BS275" s="99"/>
      <c r="BT275" s="99"/>
      <c r="BU275" s="99"/>
      <c r="BV275" s="99"/>
      <c r="BW275" s="99"/>
      <c r="BX275" s="99"/>
      <c r="BY275" s="99"/>
      <c r="BZ275" s="99"/>
      <c r="CA275" s="99"/>
      <c r="CB275" s="99"/>
      <c r="CC275" s="99"/>
      <c r="CD275" s="99"/>
      <c r="CE275" s="99"/>
      <c r="CF275" s="99"/>
      <c r="CG275" s="99"/>
      <c r="CH275" s="99"/>
      <c r="CI275" s="99"/>
      <c r="CJ275" s="99"/>
      <c r="CK275" s="99"/>
      <c r="CL275" s="99"/>
      <c r="CM275" s="99"/>
      <c r="CN275" s="99"/>
      <c r="CO275" s="99"/>
      <c r="CP275" s="99"/>
      <c r="CQ275" s="99"/>
      <c r="CR275" s="99"/>
      <c r="CS275" s="99"/>
      <c r="CT275" s="99"/>
      <c r="CU275" s="99"/>
      <c r="CV275" s="99"/>
      <c r="CW275" s="99"/>
      <c r="CX275" s="99"/>
      <c r="CY275" s="99"/>
      <c r="CZ275" s="99"/>
      <c r="DA275" s="99"/>
      <c r="DB275" s="99"/>
      <c r="DC275" s="99"/>
      <c r="DD275" s="99"/>
      <c r="DE275" s="99"/>
      <c r="DF275" s="99"/>
      <c r="DG275" s="99"/>
      <c r="DH275" s="99"/>
      <c r="DI275" s="99"/>
      <c r="DJ275" s="99"/>
      <c r="DK275" s="99"/>
      <c r="DL275" s="100"/>
      <c r="DM275" s="804"/>
    </row>
    <row r="276" spans="1:117" s="311" customFormat="1" ht="18.75" customHeight="1">
      <c r="A276" s="207">
        <f>'LCR Weights'!N276</f>
        <v>0</v>
      </c>
      <c r="B276" s="73"/>
      <c r="C276" s="73"/>
      <c r="D276" s="795" t="s">
        <v>486</v>
      </c>
      <c r="E276" s="122" t="s">
        <v>885</v>
      </c>
      <c r="F276" s="297" t="s">
        <v>358</v>
      </c>
      <c r="G276" s="1179">
        <f>'LCR Weights'!M276</f>
        <v>0</v>
      </c>
      <c r="H276" s="1179">
        <f>IF(Metrics!$I$7="Reported weights",'LCR Weights'!H276,'LCR Weights'!K276)</f>
        <v>0</v>
      </c>
      <c r="I276" s="1177">
        <f>$H276*'Base Data'!I276</f>
        <v>0</v>
      </c>
      <c r="J276" s="98"/>
      <c r="K276" s="99"/>
      <c r="L276" s="99"/>
      <c r="M276" s="99"/>
      <c r="N276" s="99"/>
      <c r="O276" s="99"/>
      <c r="P276" s="99"/>
      <c r="Q276" s="99"/>
      <c r="R276" s="99"/>
      <c r="S276" s="99"/>
      <c r="T276" s="99"/>
      <c r="U276" s="99"/>
      <c r="V276" s="99"/>
      <c r="W276" s="99"/>
      <c r="X276" s="99"/>
      <c r="Y276" s="99"/>
      <c r="Z276" s="99"/>
      <c r="AA276" s="99"/>
      <c r="AB276" s="99"/>
      <c r="AC276" s="99"/>
      <c r="AD276" s="99"/>
      <c r="AE276" s="99"/>
      <c r="AF276" s="99"/>
      <c r="AG276" s="99"/>
      <c r="AH276" s="99"/>
      <c r="AI276" s="99"/>
      <c r="AJ276" s="99"/>
      <c r="AK276" s="99"/>
      <c r="AL276" s="99"/>
      <c r="AM276" s="99"/>
      <c r="AN276" s="99"/>
      <c r="AO276" s="99"/>
      <c r="AP276" s="99"/>
      <c r="AQ276" s="99"/>
      <c r="AR276" s="99"/>
      <c r="AS276" s="99"/>
      <c r="AT276" s="99"/>
      <c r="AU276" s="99"/>
      <c r="AV276" s="99"/>
      <c r="AW276" s="99"/>
      <c r="AX276" s="99"/>
      <c r="AY276" s="99"/>
      <c r="AZ276" s="99"/>
      <c r="BA276" s="99"/>
      <c r="BB276" s="99"/>
      <c r="BC276" s="99"/>
      <c r="BD276" s="99"/>
      <c r="BE276" s="99"/>
      <c r="BF276" s="99"/>
      <c r="BG276" s="99"/>
      <c r="BH276" s="99"/>
      <c r="BI276" s="99"/>
      <c r="BJ276" s="99"/>
      <c r="BK276" s="99"/>
      <c r="BL276" s="99"/>
      <c r="BM276" s="99"/>
      <c r="BN276" s="99"/>
      <c r="BO276" s="99"/>
      <c r="BP276" s="99"/>
      <c r="BQ276" s="99"/>
      <c r="BR276" s="99"/>
      <c r="BS276" s="99"/>
      <c r="BT276" s="99"/>
      <c r="BU276" s="99"/>
      <c r="BV276" s="99"/>
      <c r="BW276" s="99"/>
      <c r="BX276" s="99"/>
      <c r="BY276" s="99"/>
      <c r="BZ276" s="99"/>
      <c r="CA276" s="99"/>
      <c r="CB276" s="99"/>
      <c r="CC276" s="99"/>
      <c r="CD276" s="99"/>
      <c r="CE276" s="99"/>
      <c r="CF276" s="99"/>
      <c r="CG276" s="99"/>
      <c r="CH276" s="99"/>
      <c r="CI276" s="99"/>
      <c r="CJ276" s="99"/>
      <c r="CK276" s="99"/>
      <c r="CL276" s="99"/>
      <c r="CM276" s="99"/>
      <c r="CN276" s="99"/>
      <c r="CO276" s="99"/>
      <c r="CP276" s="99"/>
      <c r="CQ276" s="99"/>
      <c r="CR276" s="99"/>
      <c r="CS276" s="99"/>
      <c r="CT276" s="99"/>
      <c r="CU276" s="99"/>
      <c r="CV276" s="99"/>
      <c r="CW276" s="99"/>
      <c r="CX276" s="99"/>
      <c r="CY276" s="99"/>
      <c r="CZ276" s="99"/>
      <c r="DA276" s="99"/>
      <c r="DB276" s="99"/>
      <c r="DC276" s="99"/>
      <c r="DD276" s="99"/>
      <c r="DE276" s="99"/>
      <c r="DF276" s="99"/>
      <c r="DG276" s="99"/>
      <c r="DH276" s="99"/>
      <c r="DI276" s="99"/>
      <c r="DJ276" s="99"/>
      <c r="DK276" s="99"/>
      <c r="DL276" s="100"/>
    </row>
    <row r="277" spans="1:117" s="311" customFormat="1" ht="18.75" customHeight="1">
      <c r="A277" s="207">
        <f>'LCR Weights'!N277</f>
        <v>0</v>
      </c>
      <c r="B277" s="73"/>
      <c r="C277" s="73"/>
      <c r="D277" s="795" t="s">
        <v>487</v>
      </c>
      <c r="E277" s="122" t="s">
        <v>886</v>
      </c>
      <c r="F277" s="128" t="s">
        <v>359</v>
      </c>
      <c r="G277" s="1179">
        <f>'LCR Weights'!M277</f>
        <v>0</v>
      </c>
      <c r="H277" s="1179">
        <f>IF(Metrics!$I$7="Reported weights",'LCR Weights'!H277,'LCR Weights'!K277)</f>
        <v>0</v>
      </c>
      <c r="I277" s="1184">
        <f>$H277*'Base Data'!I277</f>
        <v>0</v>
      </c>
      <c r="J277" s="98"/>
      <c r="K277" s="99"/>
      <c r="L277" s="99"/>
      <c r="M277" s="99"/>
      <c r="N277" s="99"/>
      <c r="O277" s="99"/>
      <c r="P277" s="99"/>
      <c r="Q277" s="99"/>
      <c r="R277" s="99"/>
      <c r="S277" s="99"/>
      <c r="T277" s="99"/>
      <c r="U277" s="99"/>
      <c r="V277" s="99"/>
      <c r="W277" s="99"/>
      <c r="X277" s="99"/>
      <c r="Y277" s="99"/>
      <c r="Z277" s="99"/>
      <c r="AA277" s="99"/>
      <c r="AB277" s="99"/>
      <c r="AC277" s="99"/>
      <c r="AD277" s="99"/>
      <c r="AE277" s="99"/>
      <c r="AF277" s="99"/>
      <c r="AG277" s="99"/>
      <c r="AH277" s="99"/>
      <c r="AI277" s="99"/>
      <c r="AJ277" s="99"/>
      <c r="AK277" s="99"/>
      <c r="AL277" s="99"/>
      <c r="AM277" s="99"/>
      <c r="AN277" s="99"/>
      <c r="AO277" s="99"/>
      <c r="AP277" s="99"/>
      <c r="AQ277" s="99"/>
      <c r="AR277" s="99"/>
      <c r="AS277" s="99"/>
      <c r="AT277" s="99"/>
      <c r="AU277" s="99"/>
      <c r="AV277" s="99"/>
      <c r="AW277" s="99"/>
      <c r="AX277" s="99"/>
      <c r="AY277" s="99"/>
      <c r="AZ277" s="99"/>
      <c r="BA277" s="99"/>
      <c r="BB277" s="99"/>
      <c r="BC277" s="99"/>
      <c r="BD277" s="99"/>
      <c r="BE277" s="99"/>
      <c r="BF277" s="99"/>
      <c r="BG277" s="99"/>
      <c r="BH277" s="99"/>
      <c r="BI277" s="99"/>
      <c r="BJ277" s="99"/>
      <c r="BK277" s="99"/>
      <c r="BL277" s="99"/>
      <c r="BM277" s="99"/>
      <c r="BN277" s="99"/>
      <c r="BO277" s="99"/>
      <c r="BP277" s="99"/>
      <c r="BQ277" s="99"/>
      <c r="BR277" s="99"/>
      <c r="BS277" s="99"/>
      <c r="BT277" s="99"/>
      <c r="BU277" s="99"/>
      <c r="BV277" s="99"/>
      <c r="BW277" s="99"/>
      <c r="BX277" s="99"/>
      <c r="BY277" s="99"/>
      <c r="BZ277" s="99"/>
      <c r="CA277" s="99"/>
      <c r="CB277" s="99"/>
      <c r="CC277" s="99"/>
      <c r="CD277" s="99"/>
      <c r="CE277" s="99"/>
      <c r="CF277" s="99"/>
      <c r="CG277" s="99"/>
      <c r="CH277" s="99"/>
      <c r="CI277" s="99"/>
      <c r="CJ277" s="99"/>
      <c r="CK277" s="99"/>
      <c r="CL277" s="99"/>
      <c r="CM277" s="99"/>
      <c r="CN277" s="99"/>
      <c r="CO277" s="99"/>
      <c r="CP277" s="99"/>
      <c r="CQ277" s="99"/>
      <c r="CR277" s="99"/>
      <c r="CS277" s="99"/>
      <c r="CT277" s="99"/>
      <c r="CU277" s="99"/>
      <c r="CV277" s="99"/>
      <c r="CW277" s="99"/>
      <c r="CX277" s="99"/>
      <c r="CY277" s="99"/>
      <c r="CZ277" s="99"/>
      <c r="DA277" s="99"/>
      <c r="DB277" s="99"/>
      <c r="DC277" s="99"/>
      <c r="DD277" s="99"/>
      <c r="DE277" s="99"/>
      <c r="DF277" s="99"/>
      <c r="DG277" s="99"/>
      <c r="DH277" s="99"/>
      <c r="DI277" s="99"/>
      <c r="DJ277" s="99"/>
      <c r="DK277" s="99"/>
      <c r="DL277" s="100"/>
    </row>
    <row r="278" spans="1:117" s="311" customFormat="1" ht="18.75" customHeight="1">
      <c r="A278" s="207">
        <f>'LCR Weights'!N278</f>
        <v>0</v>
      </c>
      <c r="B278" s="73"/>
      <c r="C278" s="73"/>
      <c r="D278" s="750"/>
      <c r="E278" s="751"/>
      <c r="F278" s="799" t="s">
        <v>1173</v>
      </c>
      <c r="G278" s="1179">
        <f>'LCR Weights'!M278</f>
        <v>1</v>
      </c>
      <c r="H278" s="1179">
        <f>IF(Metrics!$I$7="Reported weights",'LCR Weights'!H278,'LCR Weights'!K278)</f>
        <v>1</v>
      </c>
      <c r="I278" s="1184">
        <f>$H278*'Base Data'!I278</f>
        <v>0</v>
      </c>
      <c r="J278" s="98"/>
      <c r="K278" s="99"/>
      <c r="L278" s="99"/>
      <c r="M278" s="99"/>
      <c r="N278" s="99"/>
      <c r="O278" s="99"/>
      <c r="P278" s="99"/>
      <c r="Q278" s="99"/>
      <c r="R278" s="99"/>
      <c r="S278" s="99"/>
      <c r="T278" s="99"/>
      <c r="U278" s="99"/>
      <c r="V278" s="99"/>
      <c r="W278" s="99"/>
      <c r="X278" s="99"/>
      <c r="Y278" s="99"/>
      <c r="Z278" s="99"/>
      <c r="AA278" s="99"/>
      <c r="AB278" s="99"/>
      <c r="AC278" s="99"/>
      <c r="AD278" s="99"/>
      <c r="AE278" s="99"/>
      <c r="AF278" s="99"/>
      <c r="AG278" s="99"/>
      <c r="AH278" s="99"/>
      <c r="AI278" s="99"/>
      <c r="AJ278" s="99"/>
      <c r="AK278" s="99"/>
      <c r="AL278" s="99"/>
      <c r="AM278" s="99"/>
      <c r="AN278" s="99"/>
      <c r="AO278" s="99"/>
      <c r="AP278" s="99"/>
      <c r="AQ278" s="99"/>
      <c r="AR278" s="99"/>
      <c r="AS278" s="99"/>
      <c r="AT278" s="99"/>
      <c r="AU278" s="99"/>
      <c r="AV278" s="99"/>
      <c r="AW278" s="99"/>
      <c r="AX278" s="99"/>
      <c r="AY278" s="99"/>
      <c r="AZ278" s="99"/>
      <c r="BA278" s="99"/>
      <c r="BB278" s="99"/>
      <c r="BC278" s="99"/>
      <c r="BD278" s="99"/>
      <c r="BE278" s="99"/>
      <c r="BF278" s="99"/>
      <c r="BG278" s="99"/>
      <c r="BH278" s="99"/>
      <c r="BI278" s="99"/>
      <c r="BJ278" s="99"/>
      <c r="BK278" s="99"/>
      <c r="BL278" s="99"/>
      <c r="BM278" s="99"/>
      <c r="BN278" s="99"/>
      <c r="BO278" s="99"/>
      <c r="BP278" s="99"/>
      <c r="BQ278" s="99"/>
      <c r="BR278" s="99"/>
      <c r="BS278" s="99"/>
      <c r="BT278" s="99"/>
      <c r="BU278" s="99"/>
      <c r="BV278" s="99"/>
      <c r="BW278" s="99"/>
      <c r="BX278" s="99"/>
      <c r="BY278" s="99"/>
      <c r="BZ278" s="99"/>
      <c r="CA278" s="99"/>
      <c r="CB278" s="99"/>
      <c r="CC278" s="99"/>
      <c r="CD278" s="99"/>
      <c r="CE278" s="99"/>
      <c r="CF278" s="99"/>
      <c r="CG278" s="99"/>
      <c r="CH278" s="99"/>
      <c r="CI278" s="99"/>
      <c r="CJ278" s="99"/>
      <c r="CK278" s="99"/>
      <c r="CL278" s="99"/>
      <c r="CM278" s="99"/>
      <c r="CN278" s="99"/>
      <c r="CO278" s="99"/>
      <c r="CP278" s="99"/>
      <c r="CQ278" s="99"/>
      <c r="CR278" s="99"/>
      <c r="CS278" s="99"/>
      <c r="CT278" s="99"/>
      <c r="CU278" s="99"/>
      <c r="CV278" s="99"/>
      <c r="CW278" s="99"/>
      <c r="CX278" s="99"/>
      <c r="CY278" s="99"/>
      <c r="CZ278" s="99"/>
      <c r="DA278" s="99"/>
      <c r="DB278" s="99"/>
      <c r="DC278" s="99"/>
      <c r="DD278" s="99"/>
      <c r="DE278" s="99"/>
      <c r="DF278" s="99"/>
      <c r="DG278" s="99"/>
      <c r="DH278" s="99"/>
      <c r="DI278" s="99"/>
      <c r="DJ278" s="99"/>
      <c r="DK278" s="99"/>
      <c r="DL278" s="100"/>
    </row>
    <row r="279" spans="1:117" s="311" customFormat="1" ht="18.75" customHeight="1">
      <c r="A279" s="207">
        <f>'LCR Weights'!N279</f>
        <v>0</v>
      </c>
      <c r="B279" s="73"/>
      <c r="C279" s="73"/>
      <c r="D279" s="750"/>
      <c r="E279" s="751"/>
      <c r="F279" s="799" t="s">
        <v>1174</v>
      </c>
      <c r="G279" s="1179">
        <f>'LCR Weights'!M279</f>
        <v>1</v>
      </c>
      <c r="H279" s="1179">
        <f>IF(Metrics!$I$7="Reported weights",'LCR Weights'!H279,'LCR Weights'!K279)</f>
        <v>1</v>
      </c>
      <c r="I279" s="1184">
        <f>$H279*'Base Data'!I279</f>
        <v>0</v>
      </c>
      <c r="J279" s="98"/>
      <c r="K279" s="99"/>
      <c r="L279" s="99"/>
      <c r="M279" s="99"/>
      <c r="N279" s="99"/>
      <c r="O279" s="99"/>
      <c r="P279" s="99"/>
      <c r="Q279" s="99"/>
      <c r="R279" s="99"/>
      <c r="S279" s="99"/>
      <c r="T279" s="99"/>
      <c r="U279" s="99"/>
      <c r="V279" s="99"/>
      <c r="W279" s="99"/>
      <c r="X279" s="99"/>
      <c r="Y279" s="99"/>
      <c r="Z279" s="99"/>
      <c r="AA279" s="99"/>
      <c r="AB279" s="99"/>
      <c r="AC279" s="99"/>
      <c r="AD279" s="99"/>
      <c r="AE279" s="99"/>
      <c r="AF279" s="99"/>
      <c r="AG279" s="99"/>
      <c r="AH279" s="99"/>
      <c r="AI279" s="99"/>
      <c r="AJ279" s="99"/>
      <c r="AK279" s="99"/>
      <c r="AL279" s="99"/>
      <c r="AM279" s="99"/>
      <c r="AN279" s="99"/>
      <c r="AO279" s="99"/>
      <c r="AP279" s="99"/>
      <c r="AQ279" s="99"/>
      <c r="AR279" s="99"/>
      <c r="AS279" s="99"/>
      <c r="AT279" s="99"/>
      <c r="AU279" s="99"/>
      <c r="AV279" s="99"/>
      <c r="AW279" s="99"/>
      <c r="AX279" s="99"/>
      <c r="AY279" s="99"/>
      <c r="AZ279" s="99"/>
      <c r="BA279" s="99"/>
      <c r="BB279" s="99"/>
      <c r="BC279" s="99"/>
      <c r="BD279" s="99"/>
      <c r="BE279" s="99"/>
      <c r="BF279" s="99"/>
      <c r="BG279" s="99"/>
      <c r="BH279" s="99"/>
      <c r="BI279" s="99"/>
      <c r="BJ279" s="99"/>
      <c r="BK279" s="99"/>
      <c r="BL279" s="99"/>
      <c r="BM279" s="99"/>
      <c r="BN279" s="99"/>
      <c r="BO279" s="99"/>
      <c r="BP279" s="99"/>
      <c r="BQ279" s="99"/>
      <c r="BR279" s="99"/>
      <c r="BS279" s="99"/>
      <c r="BT279" s="99"/>
      <c r="BU279" s="99"/>
      <c r="BV279" s="99"/>
      <c r="BW279" s="99"/>
      <c r="BX279" s="99"/>
      <c r="BY279" s="99"/>
      <c r="BZ279" s="99"/>
      <c r="CA279" s="99"/>
      <c r="CB279" s="99"/>
      <c r="CC279" s="99"/>
      <c r="CD279" s="99"/>
      <c r="CE279" s="99"/>
      <c r="CF279" s="99"/>
      <c r="CG279" s="99"/>
      <c r="CH279" s="99"/>
      <c r="CI279" s="99"/>
      <c r="CJ279" s="99"/>
      <c r="CK279" s="99"/>
      <c r="CL279" s="99"/>
      <c r="CM279" s="99"/>
      <c r="CN279" s="99"/>
      <c r="CO279" s="99"/>
      <c r="CP279" s="99"/>
      <c r="CQ279" s="99"/>
      <c r="CR279" s="99"/>
      <c r="CS279" s="99"/>
      <c r="CT279" s="99"/>
      <c r="CU279" s="99"/>
      <c r="CV279" s="99"/>
      <c r="CW279" s="99"/>
      <c r="CX279" s="99"/>
      <c r="CY279" s="99"/>
      <c r="CZ279" s="99"/>
      <c r="DA279" s="99"/>
      <c r="DB279" s="99"/>
      <c r="DC279" s="99"/>
      <c r="DD279" s="99"/>
      <c r="DE279" s="99"/>
      <c r="DF279" s="99"/>
      <c r="DG279" s="99"/>
      <c r="DH279" s="99"/>
      <c r="DI279" s="99"/>
      <c r="DJ279" s="99"/>
      <c r="DK279" s="99"/>
      <c r="DL279" s="100"/>
    </row>
    <row r="280" spans="1:117" s="321" customFormat="1" ht="18.75" customHeight="1">
      <c r="A280" s="207">
        <f>'LCR Weights'!N280</f>
        <v>0</v>
      </c>
      <c r="B280" s="155"/>
      <c r="C280" s="155"/>
      <c r="D280" s="750" t="s">
        <v>523</v>
      </c>
      <c r="E280" s="830" t="s">
        <v>1126</v>
      </c>
      <c r="F280" s="799" t="s">
        <v>1142</v>
      </c>
      <c r="G280" s="1179">
        <f>'LCR Weights'!M280</f>
        <v>1</v>
      </c>
      <c r="H280" s="1179">
        <f>IF(Metrics!$I$7="Reported weights",'LCR Weights'!H280,'LCR Weights'!K280)</f>
        <v>1</v>
      </c>
      <c r="I280" s="1184">
        <f>$H280*'Base Data'!I280</f>
        <v>0</v>
      </c>
      <c r="J280" s="98"/>
      <c r="K280" s="99"/>
      <c r="L280" s="99"/>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c r="AJ280" s="99"/>
      <c r="AK280" s="99"/>
      <c r="AL280" s="99"/>
      <c r="AM280" s="99"/>
      <c r="AN280" s="99"/>
      <c r="AO280" s="99"/>
      <c r="AP280" s="99"/>
      <c r="AQ280" s="99"/>
      <c r="AR280" s="99"/>
      <c r="AS280" s="99"/>
      <c r="AT280" s="99"/>
      <c r="AU280" s="99"/>
      <c r="AV280" s="99"/>
      <c r="AW280" s="99"/>
      <c r="AX280" s="99"/>
      <c r="AY280" s="99"/>
      <c r="AZ280" s="99"/>
      <c r="BA280" s="99"/>
      <c r="BB280" s="99"/>
      <c r="BC280" s="99"/>
      <c r="BD280" s="99"/>
      <c r="BE280" s="99"/>
      <c r="BF280" s="99"/>
      <c r="BG280" s="99"/>
      <c r="BH280" s="99"/>
      <c r="BI280" s="99"/>
      <c r="BJ280" s="99"/>
      <c r="BK280" s="99"/>
      <c r="BL280" s="99"/>
      <c r="BM280" s="99"/>
      <c r="BN280" s="99"/>
      <c r="BO280" s="99"/>
      <c r="BP280" s="99"/>
      <c r="BQ280" s="99"/>
      <c r="BR280" s="99"/>
      <c r="BS280" s="99"/>
      <c r="BT280" s="99"/>
      <c r="BU280" s="99"/>
      <c r="BV280" s="99"/>
      <c r="BW280" s="99"/>
      <c r="BX280" s="99"/>
      <c r="BY280" s="99"/>
      <c r="BZ280" s="99"/>
      <c r="CA280" s="99"/>
      <c r="CB280" s="99"/>
      <c r="CC280" s="99"/>
      <c r="CD280" s="99"/>
      <c r="CE280" s="99"/>
      <c r="CF280" s="99"/>
      <c r="CG280" s="99"/>
      <c r="CH280" s="99"/>
      <c r="CI280" s="99"/>
      <c r="CJ280" s="99"/>
      <c r="CK280" s="99"/>
      <c r="CL280" s="99"/>
      <c r="CM280" s="99"/>
      <c r="CN280" s="99"/>
      <c r="CO280" s="99"/>
      <c r="CP280" s="99"/>
      <c r="CQ280" s="99"/>
      <c r="CR280" s="99"/>
      <c r="CS280" s="99"/>
      <c r="CT280" s="99"/>
      <c r="CU280" s="99"/>
      <c r="CV280" s="99"/>
      <c r="CW280" s="99"/>
      <c r="CX280" s="99"/>
      <c r="CY280" s="99"/>
      <c r="CZ280" s="99"/>
      <c r="DA280" s="99"/>
      <c r="DB280" s="99"/>
      <c r="DC280" s="99"/>
      <c r="DD280" s="99"/>
      <c r="DE280" s="99"/>
      <c r="DF280" s="99"/>
      <c r="DG280" s="99"/>
      <c r="DH280" s="99"/>
      <c r="DI280" s="99"/>
      <c r="DJ280" s="99"/>
      <c r="DK280" s="99"/>
      <c r="DL280" s="100"/>
    </row>
    <row r="281" spans="1:117" s="311" customFormat="1" ht="18.75" customHeight="1">
      <c r="A281" s="207">
        <f>'LCR Weights'!N281</f>
        <v>0</v>
      </c>
      <c r="B281" s="73"/>
      <c r="C281" s="73"/>
      <c r="D281" s="750" t="s">
        <v>524</v>
      </c>
      <c r="E281" s="751" t="s">
        <v>1127</v>
      </c>
      <c r="F281" s="1114" t="s">
        <v>1128</v>
      </c>
      <c r="G281" s="1179">
        <f>'LCR Weights'!M281</f>
        <v>0.93</v>
      </c>
      <c r="H281" s="1179">
        <f>IF(Metrics!$I$7="Reported weights",'LCR Weights'!H281,'LCR Weights'!K281)</f>
        <v>0.93</v>
      </c>
      <c r="I281" s="1184">
        <f>$H281*'Base Data'!I281</f>
        <v>0</v>
      </c>
      <c r="J281" s="98"/>
      <c r="K281" s="99"/>
      <c r="L281" s="99"/>
      <c r="M281" s="99"/>
      <c r="N281" s="99"/>
      <c r="O281" s="99"/>
      <c r="P281" s="99"/>
      <c r="Q281" s="99"/>
      <c r="R281" s="99"/>
      <c r="S281" s="99"/>
      <c r="T281" s="99"/>
      <c r="U281" s="99"/>
      <c r="V281" s="99"/>
      <c r="W281" s="99"/>
      <c r="X281" s="99"/>
      <c r="Y281" s="99"/>
      <c r="Z281" s="99"/>
      <c r="AA281" s="99"/>
      <c r="AB281" s="99"/>
      <c r="AC281" s="99"/>
      <c r="AD281" s="99"/>
      <c r="AE281" s="99"/>
      <c r="AF281" s="99"/>
      <c r="AG281" s="99"/>
      <c r="AH281" s="99"/>
      <c r="AI281" s="99"/>
      <c r="AJ281" s="99"/>
      <c r="AK281" s="99"/>
      <c r="AL281" s="99"/>
      <c r="AM281" s="99"/>
      <c r="AN281" s="99"/>
      <c r="AO281" s="99"/>
      <c r="AP281" s="99"/>
      <c r="AQ281" s="99"/>
      <c r="AR281" s="99"/>
      <c r="AS281" s="99"/>
      <c r="AT281" s="99"/>
      <c r="AU281" s="99"/>
      <c r="AV281" s="99"/>
      <c r="AW281" s="99"/>
      <c r="AX281" s="99"/>
      <c r="AY281" s="99"/>
      <c r="AZ281" s="99"/>
      <c r="BA281" s="99"/>
      <c r="BB281" s="99"/>
      <c r="BC281" s="99"/>
      <c r="BD281" s="99"/>
      <c r="BE281" s="99"/>
      <c r="BF281" s="99"/>
      <c r="BG281" s="99"/>
      <c r="BH281" s="99"/>
      <c r="BI281" s="99"/>
      <c r="BJ281" s="99"/>
      <c r="BK281" s="99"/>
      <c r="BL281" s="99"/>
      <c r="BM281" s="99"/>
      <c r="BN281" s="99"/>
      <c r="BO281" s="99"/>
      <c r="BP281" s="99"/>
      <c r="BQ281" s="99"/>
      <c r="BR281" s="99"/>
      <c r="BS281" s="99"/>
      <c r="BT281" s="99"/>
      <c r="BU281" s="99"/>
      <c r="BV281" s="99"/>
      <c r="BW281" s="99"/>
      <c r="BX281" s="99"/>
      <c r="BY281" s="99"/>
      <c r="BZ281" s="99"/>
      <c r="CA281" s="99"/>
      <c r="CB281" s="99"/>
      <c r="CC281" s="99"/>
      <c r="CD281" s="99"/>
      <c r="CE281" s="99"/>
      <c r="CF281" s="99"/>
      <c r="CG281" s="99"/>
      <c r="CH281" s="99"/>
      <c r="CI281" s="99"/>
      <c r="CJ281" s="99"/>
      <c r="CK281" s="99"/>
      <c r="CL281" s="99"/>
      <c r="CM281" s="99"/>
      <c r="CN281" s="99"/>
      <c r="CO281" s="99"/>
      <c r="CP281" s="99"/>
      <c r="CQ281" s="99"/>
      <c r="CR281" s="99"/>
      <c r="CS281" s="99"/>
      <c r="CT281" s="99"/>
      <c r="CU281" s="99"/>
      <c r="CV281" s="99"/>
      <c r="CW281" s="99"/>
      <c r="CX281" s="99"/>
      <c r="CY281" s="99"/>
      <c r="CZ281" s="99"/>
      <c r="DA281" s="99"/>
      <c r="DB281" s="99"/>
      <c r="DC281" s="99"/>
      <c r="DD281" s="99"/>
      <c r="DE281" s="99"/>
      <c r="DF281" s="99"/>
      <c r="DG281" s="99"/>
      <c r="DH281" s="99"/>
      <c r="DI281" s="99"/>
      <c r="DJ281" s="99"/>
      <c r="DK281" s="99"/>
      <c r="DL281" s="100"/>
    </row>
    <row r="282" spans="1:117" s="311" customFormat="1" ht="18.75" customHeight="1">
      <c r="A282" s="207">
        <f>'LCR Weights'!N282</f>
        <v>0</v>
      </c>
      <c r="B282" s="73"/>
      <c r="C282" s="73"/>
      <c r="D282" s="750" t="s">
        <v>525</v>
      </c>
      <c r="E282" s="751" t="s">
        <v>1129</v>
      </c>
      <c r="F282" s="1114" t="s">
        <v>1130</v>
      </c>
      <c r="G282" s="1179">
        <f>'LCR Weights'!M282</f>
        <v>0.85</v>
      </c>
      <c r="H282" s="1179">
        <f>IF(Metrics!$I$7="Reported weights",'LCR Weights'!H282,'LCR Weights'!K282)</f>
        <v>0.85</v>
      </c>
      <c r="I282" s="1184">
        <f>$H282*'Base Data'!I282</f>
        <v>0</v>
      </c>
      <c r="J282" s="98"/>
      <c r="K282" s="99"/>
      <c r="L282" s="99"/>
      <c r="M282" s="99"/>
      <c r="N282" s="99"/>
      <c r="O282" s="99"/>
      <c r="P282" s="99"/>
      <c r="Q282" s="99"/>
      <c r="R282" s="99"/>
      <c r="S282" s="99"/>
      <c r="T282" s="99"/>
      <c r="U282" s="99"/>
      <c r="V282" s="99"/>
      <c r="W282" s="99"/>
      <c r="X282" s="99"/>
      <c r="Y282" s="99"/>
      <c r="Z282" s="99"/>
      <c r="AA282" s="99"/>
      <c r="AB282" s="99"/>
      <c r="AC282" s="99"/>
      <c r="AD282" s="99"/>
      <c r="AE282" s="99"/>
      <c r="AF282" s="99"/>
      <c r="AG282" s="99"/>
      <c r="AH282" s="99"/>
      <c r="AI282" s="99"/>
      <c r="AJ282" s="99"/>
      <c r="AK282" s="99"/>
      <c r="AL282" s="99"/>
      <c r="AM282" s="99"/>
      <c r="AN282" s="99"/>
      <c r="AO282" s="99"/>
      <c r="AP282" s="99"/>
      <c r="AQ282" s="99"/>
      <c r="AR282" s="99"/>
      <c r="AS282" s="99"/>
      <c r="AT282" s="99"/>
      <c r="AU282" s="99"/>
      <c r="AV282" s="99"/>
      <c r="AW282" s="99"/>
      <c r="AX282" s="99"/>
      <c r="AY282" s="99"/>
      <c r="AZ282" s="99"/>
      <c r="BA282" s="99"/>
      <c r="BB282" s="99"/>
      <c r="BC282" s="99"/>
      <c r="BD282" s="99"/>
      <c r="BE282" s="99"/>
      <c r="BF282" s="99"/>
      <c r="BG282" s="99"/>
      <c r="BH282" s="99"/>
      <c r="BI282" s="99"/>
      <c r="BJ282" s="99"/>
      <c r="BK282" s="99"/>
      <c r="BL282" s="99"/>
      <c r="BM282" s="99"/>
      <c r="BN282" s="99"/>
      <c r="BO282" s="99"/>
      <c r="BP282" s="99"/>
      <c r="BQ282" s="99"/>
      <c r="BR282" s="99"/>
      <c r="BS282" s="99"/>
      <c r="BT282" s="99"/>
      <c r="BU282" s="99"/>
      <c r="BV282" s="99"/>
      <c r="BW282" s="99"/>
      <c r="BX282" s="99"/>
      <c r="BY282" s="99"/>
      <c r="BZ282" s="99"/>
      <c r="CA282" s="99"/>
      <c r="CB282" s="99"/>
      <c r="CC282" s="99"/>
      <c r="CD282" s="99"/>
      <c r="CE282" s="99"/>
      <c r="CF282" s="99"/>
      <c r="CG282" s="99"/>
      <c r="CH282" s="99"/>
      <c r="CI282" s="99"/>
      <c r="CJ282" s="99"/>
      <c r="CK282" s="99"/>
      <c r="CL282" s="99"/>
      <c r="CM282" s="99"/>
      <c r="CN282" s="99"/>
      <c r="CO282" s="99"/>
      <c r="CP282" s="99"/>
      <c r="CQ282" s="99"/>
      <c r="CR282" s="99"/>
      <c r="CS282" s="99"/>
      <c r="CT282" s="99"/>
      <c r="CU282" s="99"/>
      <c r="CV282" s="99"/>
      <c r="CW282" s="99"/>
      <c r="CX282" s="99"/>
      <c r="CY282" s="99"/>
      <c r="CZ282" s="99"/>
      <c r="DA282" s="99"/>
      <c r="DB282" s="99"/>
      <c r="DC282" s="99"/>
      <c r="DD282" s="99"/>
      <c r="DE282" s="99"/>
      <c r="DF282" s="99"/>
      <c r="DG282" s="99"/>
      <c r="DH282" s="99"/>
      <c r="DI282" s="99"/>
      <c r="DJ282" s="99"/>
      <c r="DK282" s="99"/>
      <c r="DL282" s="100"/>
    </row>
    <row r="283" spans="1:117" s="311" customFormat="1" ht="18.75" customHeight="1">
      <c r="A283" s="207">
        <f>'LCR Weights'!N283</f>
        <v>0</v>
      </c>
      <c r="B283" s="73"/>
      <c r="C283" s="73"/>
      <c r="D283" s="750" t="s">
        <v>526</v>
      </c>
      <c r="E283" s="751" t="s">
        <v>1131</v>
      </c>
      <c r="F283" s="1114" t="s">
        <v>1132</v>
      </c>
      <c r="G283" s="1179">
        <f>'LCR Weights'!M283</f>
        <v>0.6</v>
      </c>
      <c r="H283" s="1179">
        <f>IF(Metrics!$I$7="Reported weights",'LCR Weights'!H283,'LCR Weights'!K283)</f>
        <v>0.6</v>
      </c>
      <c r="I283" s="1184">
        <f>$H283*'Base Data'!I283</f>
        <v>0</v>
      </c>
      <c r="J283" s="98"/>
      <c r="K283" s="99"/>
      <c r="L283" s="99"/>
      <c r="M283" s="99"/>
      <c r="N283" s="99"/>
      <c r="O283" s="99"/>
      <c r="P283" s="99"/>
      <c r="Q283" s="99"/>
      <c r="R283" s="99"/>
      <c r="S283" s="99"/>
      <c r="T283" s="99"/>
      <c r="U283" s="99"/>
      <c r="V283" s="99"/>
      <c r="W283" s="99"/>
      <c r="X283" s="99"/>
      <c r="Y283" s="99"/>
      <c r="Z283" s="99"/>
      <c r="AA283" s="99"/>
      <c r="AB283" s="99"/>
      <c r="AC283" s="99"/>
      <c r="AD283" s="99"/>
      <c r="AE283" s="99"/>
      <c r="AF283" s="99"/>
      <c r="AG283" s="99"/>
      <c r="AH283" s="99"/>
      <c r="AI283" s="99"/>
      <c r="AJ283" s="99"/>
      <c r="AK283" s="99"/>
      <c r="AL283" s="99"/>
      <c r="AM283" s="99"/>
      <c r="AN283" s="99"/>
      <c r="AO283" s="99"/>
      <c r="AP283" s="99"/>
      <c r="AQ283" s="99"/>
      <c r="AR283" s="99"/>
      <c r="AS283" s="99"/>
      <c r="AT283" s="99"/>
      <c r="AU283" s="99"/>
      <c r="AV283" s="99"/>
      <c r="AW283" s="99"/>
      <c r="AX283" s="99"/>
      <c r="AY283" s="99"/>
      <c r="AZ283" s="99"/>
      <c r="BA283" s="99"/>
      <c r="BB283" s="99"/>
      <c r="BC283" s="99"/>
      <c r="BD283" s="99"/>
      <c r="BE283" s="99"/>
      <c r="BF283" s="99"/>
      <c r="BG283" s="99"/>
      <c r="BH283" s="99"/>
      <c r="BI283" s="99"/>
      <c r="BJ283" s="99"/>
      <c r="BK283" s="99"/>
      <c r="BL283" s="99"/>
      <c r="BM283" s="99"/>
      <c r="BN283" s="99"/>
      <c r="BO283" s="99"/>
      <c r="BP283" s="99"/>
      <c r="BQ283" s="99"/>
      <c r="BR283" s="99"/>
      <c r="BS283" s="99"/>
      <c r="BT283" s="99"/>
      <c r="BU283" s="99"/>
      <c r="BV283" s="99"/>
      <c r="BW283" s="99"/>
      <c r="BX283" s="99"/>
      <c r="BY283" s="99"/>
      <c r="BZ283" s="99"/>
      <c r="CA283" s="99"/>
      <c r="CB283" s="99"/>
      <c r="CC283" s="99"/>
      <c r="CD283" s="99"/>
      <c r="CE283" s="99"/>
      <c r="CF283" s="99"/>
      <c r="CG283" s="99"/>
      <c r="CH283" s="99"/>
      <c r="CI283" s="99"/>
      <c r="CJ283" s="99"/>
      <c r="CK283" s="99"/>
      <c r="CL283" s="99"/>
      <c r="CM283" s="99"/>
      <c r="CN283" s="99"/>
      <c r="CO283" s="99"/>
      <c r="CP283" s="99"/>
      <c r="CQ283" s="99"/>
      <c r="CR283" s="99"/>
      <c r="CS283" s="99"/>
      <c r="CT283" s="99"/>
      <c r="CU283" s="99"/>
      <c r="CV283" s="99"/>
      <c r="CW283" s="99"/>
      <c r="CX283" s="99"/>
      <c r="CY283" s="99"/>
      <c r="CZ283" s="99"/>
      <c r="DA283" s="99"/>
      <c r="DB283" s="99"/>
      <c r="DC283" s="99"/>
      <c r="DD283" s="99"/>
      <c r="DE283" s="99"/>
      <c r="DF283" s="99"/>
      <c r="DG283" s="99"/>
      <c r="DH283" s="99"/>
      <c r="DI283" s="99"/>
      <c r="DJ283" s="99"/>
      <c r="DK283" s="99"/>
      <c r="DL283" s="100"/>
    </row>
    <row r="284" spans="1:117" s="321" customFormat="1" ht="18.75" customHeight="1">
      <c r="A284" s="207">
        <f>'LCR Weights'!N284</f>
        <v>0</v>
      </c>
      <c r="B284" s="155"/>
      <c r="C284" s="155"/>
      <c r="D284" s="795" t="s">
        <v>488</v>
      </c>
      <c r="E284" s="122" t="s">
        <v>887</v>
      </c>
      <c r="F284" s="128" t="s">
        <v>360</v>
      </c>
      <c r="G284" s="1179">
        <f>'LCR Weights'!M284</f>
        <v>0</v>
      </c>
      <c r="H284" s="1179">
        <f>IF(Metrics!$I$7="Reported weights",'LCR Weights'!H284,'LCR Weights'!K284)</f>
        <v>0</v>
      </c>
      <c r="I284" s="1184">
        <f>$H284*'Base Data'!I284</f>
        <v>0</v>
      </c>
      <c r="J284" s="98"/>
      <c r="K284" s="99"/>
      <c r="L284" s="99"/>
      <c r="M284" s="99"/>
      <c r="N284" s="99"/>
      <c r="O284" s="99"/>
      <c r="P284" s="99"/>
      <c r="Q284" s="99"/>
      <c r="R284" s="99"/>
      <c r="S284" s="99"/>
      <c r="T284" s="99"/>
      <c r="U284" s="99"/>
      <c r="V284" s="99"/>
      <c r="W284" s="99"/>
      <c r="X284" s="99"/>
      <c r="Y284" s="99"/>
      <c r="Z284" s="99"/>
      <c r="AA284" s="99"/>
      <c r="AB284" s="99"/>
      <c r="AC284" s="99"/>
      <c r="AD284" s="99"/>
      <c r="AE284" s="99"/>
      <c r="AF284" s="99"/>
      <c r="AG284" s="99"/>
      <c r="AH284" s="99"/>
      <c r="AI284" s="99"/>
      <c r="AJ284" s="99"/>
      <c r="AK284" s="99"/>
      <c r="AL284" s="99"/>
      <c r="AM284" s="99"/>
      <c r="AN284" s="99"/>
      <c r="AO284" s="99"/>
      <c r="AP284" s="99"/>
      <c r="AQ284" s="99"/>
      <c r="AR284" s="99"/>
      <c r="AS284" s="99"/>
      <c r="AT284" s="99"/>
      <c r="AU284" s="99"/>
      <c r="AV284" s="99"/>
      <c r="AW284" s="99"/>
      <c r="AX284" s="99"/>
      <c r="AY284" s="99"/>
      <c r="AZ284" s="99"/>
      <c r="BA284" s="99"/>
      <c r="BB284" s="99"/>
      <c r="BC284" s="99"/>
      <c r="BD284" s="99"/>
      <c r="BE284" s="99"/>
      <c r="BF284" s="99"/>
      <c r="BG284" s="99"/>
      <c r="BH284" s="99"/>
      <c r="BI284" s="99"/>
      <c r="BJ284" s="99"/>
      <c r="BK284" s="99"/>
      <c r="BL284" s="99"/>
      <c r="BM284" s="99"/>
      <c r="BN284" s="99"/>
      <c r="BO284" s="99"/>
      <c r="BP284" s="99"/>
      <c r="BQ284" s="99"/>
      <c r="BR284" s="99"/>
      <c r="BS284" s="99"/>
      <c r="BT284" s="99"/>
      <c r="BU284" s="99"/>
      <c r="BV284" s="99"/>
      <c r="BW284" s="99"/>
      <c r="BX284" s="99"/>
      <c r="BY284" s="99"/>
      <c r="BZ284" s="99"/>
      <c r="CA284" s="99"/>
      <c r="CB284" s="99"/>
      <c r="CC284" s="99"/>
      <c r="CD284" s="99"/>
      <c r="CE284" s="99"/>
      <c r="CF284" s="99"/>
      <c r="CG284" s="99"/>
      <c r="CH284" s="99"/>
      <c r="CI284" s="99"/>
      <c r="CJ284" s="99"/>
      <c r="CK284" s="99"/>
      <c r="CL284" s="99"/>
      <c r="CM284" s="99"/>
      <c r="CN284" s="99"/>
      <c r="CO284" s="99"/>
      <c r="CP284" s="99"/>
      <c r="CQ284" s="99"/>
      <c r="CR284" s="99"/>
      <c r="CS284" s="99"/>
      <c r="CT284" s="99"/>
      <c r="CU284" s="99"/>
      <c r="CV284" s="99"/>
      <c r="CW284" s="99"/>
      <c r="CX284" s="99"/>
      <c r="CY284" s="99"/>
      <c r="CZ284" s="99"/>
      <c r="DA284" s="99"/>
      <c r="DB284" s="99"/>
      <c r="DC284" s="99"/>
      <c r="DD284" s="99"/>
      <c r="DE284" s="99"/>
      <c r="DF284" s="99"/>
      <c r="DG284" s="99"/>
      <c r="DH284" s="99"/>
      <c r="DI284" s="99"/>
      <c r="DJ284" s="99"/>
      <c r="DK284" s="99"/>
      <c r="DL284" s="100"/>
    </row>
    <row r="285" spans="1:117" s="311" customFormat="1" ht="18.75" customHeight="1">
      <c r="A285" s="207">
        <f>'LCR Weights'!N285</f>
        <v>0</v>
      </c>
      <c r="B285" s="73"/>
      <c r="C285" s="73"/>
      <c r="D285" s="795" t="s">
        <v>489</v>
      </c>
      <c r="E285" s="122" t="s">
        <v>888</v>
      </c>
      <c r="F285" s="128" t="s">
        <v>361</v>
      </c>
      <c r="G285" s="1179">
        <f>'LCR Weights'!M285</f>
        <v>0</v>
      </c>
      <c r="H285" s="1179">
        <f>IF(Metrics!$I$7="Reported weights",'LCR Weights'!H285,'LCR Weights'!K285)</f>
        <v>0</v>
      </c>
      <c r="I285" s="1184">
        <f>$H285*'Base Data'!I285</f>
        <v>0</v>
      </c>
      <c r="J285" s="98"/>
      <c r="K285" s="99"/>
      <c r="L285" s="99"/>
      <c r="M285" s="99"/>
      <c r="N285" s="99"/>
      <c r="O285" s="99"/>
      <c r="P285" s="99"/>
      <c r="Q285" s="99"/>
      <c r="R285" s="99"/>
      <c r="S285" s="99"/>
      <c r="T285" s="99"/>
      <c r="U285" s="99"/>
      <c r="V285" s="99"/>
      <c r="W285" s="99"/>
      <c r="X285" s="99"/>
      <c r="Y285" s="99"/>
      <c r="Z285" s="99"/>
      <c r="AA285" s="99"/>
      <c r="AB285" s="99"/>
      <c r="AC285" s="99"/>
      <c r="AD285" s="99"/>
      <c r="AE285" s="99"/>
      <c r="AF285" s="99"/>
      <c r="AG285" s="99"/>
      <c r="AH285" s="99"/>
      <c r="AI285" s="99"/>
      <c r="AJ285" s="99"/>
      <c r="AK285" s="99"/>
      <c r="AL285" s="99"/>
      <c r="AM285" s="99"/>
      <c r="AN285" s="99"/>
      <c r="AO285" s="99"/>
      <c r="AP285" s="99"/>
      <c r="AQ285" s="99"/>
      <c r="AR285" s="99"/>
      <c r="AS285" s="99"/>
      <c r="AT285" s="99"/>
      <c r="AU285" s="99"/>
      <c r="AV285" s="99"/>
      <c r="AW285" s="99"/>
      <c r="AX285" s="99"/>
      <c r="AY285" s="99"/>
      <c r="AZ285" s="99"/>
      <c r="BA285" s="99"/>
      <c r="BB285" s="99"/>
      <c r="BC285" s="99"/>
      <c r="BD285" s="99"/>
      <c r="BE285" s="99"/>
      <c r="BF285" s="99"/>
      <c r="BG285" s="99"/>
      <c r="BH285" s="99"/>
      <c r="BI285" s="99"/>
      <c r="BJ285" s="99"/>
      <c r="BK285" s="99"/>
      <c r="BL285" s="99"/>
      <c r="BM285" s="99"/>
      <c r="BN285" s="99"/>
      <c r="BO285" s="99"/>
      <c r="BP285" s="99"/>
      <c r="BQ285" s="99"/>
      <c r="BR285" s="99"/>
      <c r="BS285" s="99"/>
      <c r="BT285" s="99"/>
      <c r="BU285" s="99"/>
      <c r="BV285" s="99"/>
      <c r="BW285" s="99"/>
      <c r="BX285" s="99"/>
      <c r="BY285" s="99"/>
      <c r="BZ285" s="99"/>
      <c r="CA285" s="99"/>
      <c r="CB285" s="99"/>
      <c r="CC285" s="99"/>
      <c r="CD285" s="99"/>
      <c r="CE285" s="99"/>
      <c r="CF285" s="99"/>
      <c r="CG285" s="99"/>
      <c r="CH285" s="99"/>
      <c r="CI285" s="99"/>
      <c r="CJ285" s="99"/>
      <c r="CK285" s="99"/>
      <c r="CL285" s="99"/>
      <c r="CM285" s="99"/>
      <c r="CN285" s="99"/>
      <c r="CO285" s="99"/>
      <c r="CP285" s="99"/>
      <c r="CQ285" s="99"/>
      <c r="CR285" s="99"/>
      <c r="CS285" s="99"/>
      <c r="CT285" s="99"/>
      <c r="CU285" s="99"/>
      <c r="CV285" s="99"/>
      <c r="CW285" s="99"/>
      <c r="CX285" s="99"/>
      <c r="CY285" s="99"/>
      <c r="CZ285" s="99"/>
      <c r="DA285" s="99"/>
      <c r="DB285" s="99"/>
      <c r="DC285" s="99"/>
      <c r="DD285" s="99"/>
      <c r="DE285" s="99"/>
      <c r="DF285" s="99"/>
      <c r="DG285" s="99"/>
      <c r="DH285" s="99"/>
      <c r="DI285" s="99"/>
      <c r="DJ285" s="99"/>
      <c r="DK285" s="99"/>
      <c r="DL285" s="100"/>
    </row>
    <row r="286" spans="1:117" s="311" customFormat="1" ht="18.75" customHeight="1">
      <c r="A286" s="207">
        <f>'LCR Weights'!N286</f>
        <v>0</v>
      </c>
      <c r="B286" s="73"/>
      <c r="C286" s="73"/>
      <c r="D286" s="795" t="s">
        <v>490</v>
      </c>
      <c r="E286" s="112" t="s">
        <v>889</v>
      </c>
      <c r="F286" s="280" t="s">
        <v>362</v>
      </c>
      <c r="G286" s="1179">
        <f>'LCR Weights'!M286</f>
        <v>0</v>
      </c>
      <c r="H286" s="1179">
        <f>IF(Metrics!$I$7="Reported weights",'LCR Weights'!H286,'LCR Weights'!K286)</f>
        <v>0</v>
      </c>
      <c r="I286" s="1177">
        <f>$H286*'Base Data'!I286</f>
        <v>0</v>
      </c>
      <c r="J286" s="98"/>
      <c r="K286" s="99"/>
      <c r="L286" s="99"/>
      <c r="M286" s="99"/>
      <c r="N286" s="99"/>
      <c r="O286" s="99"/>
      <c r="P286" s="99"/>
      <c r="Q286" s="99"/>
      <c r="R286" s="99"/>
      <c r="S286" s="99"/>
      <c r="T286" s="99"/>
      <c r="U286" s="99"/>
      <c r="V286" s="99"/>
      <c r="W286" s="99"/>
      <c r="X286" s="99"/>
      <c r="Y286" s="99"/>
      <c r="Z286" s="99"/>
      <c r="AA286" s="99"/>
      <c r="AB286" s="99"/>
      <c r="AC286" s="99"/>
      <c r="AD286" s="99"/>
      <c r="AE286" s="99"/>
      <c r="AF286" s="99"/>
      <c r="AG286" s="99"/>
      <c r="AH286" s="99"/>
      <c r="AI286" s="99"/>
      <c r="AJ286" s="99"/>
      <c r="AK286" s="99"/>
      <c r="AL286" s="99"/>
      <c r="AM286" s="99"/>
      <c r="AN286" s="99"/>
      <c r="AO286" s="99"/>
      <c r="AP286" s="99"/>
      <c r="AQ286" s="99"/>
      <c r="AR286" s="99"/>
      <c r="AS286" s="99"/>
      <c r="AT286" s="99"/>
      <c r="AU286" s="99"/>
      <c r="AV286" s="99"/>
      <c r="AW286" s="99"/>
      <c r="AX286" s="99"/>
      <c r="AY286" s="99"/>
      <c r="AZ286" s="99"/>
      <c r="BA286" s="99"/>
      <c r="BB286" s="99"/>
      <c r="BC286" s="99"/>
      <c r="BD286" s="99"/>
      <c r="BE286" s="99"/>
      <c r="BF286" s="99"/>
      <c r="BG286" s="99"/>
      <c r="BH286" s="99"/>
      <c r="BI286" s="99"/>
      <c r="BJ286" s="99"/>
      <c r="BK286" s="99"/>
      <c r="BL286" s="99"/>
      <c r="BM286" s="99"/>
      <c r="BN286" s="99"/>
      <c r="BO286" s="99"/>
      <c r="BP286" s="99"/>
      <c r="BQ286" s="99"/>
      <c r="BR286" s="99"/>
      <c r="BS286" s="99"/>
      <c r="BT286" s="99"/>
      <c r="BU286" s="99"/>
      <c r="BV286" s="99"/>
      <c r="BW286" s="99"/>
      <c r="BX286" s="99"/>
      <c r="BY286" s="99"/>
      <c r="BZ286" s="99"/>
      <c r="CA286" s="99"/>
      <c r="CB286" s="99"/>
      <c r="CC286" s="99"/>
      <c r="CD286" s="99"/>
      <c r="CE286" s="99"/>
      <c r="CF286" s="99"/>
      <c r="CG286" s="99"/>
      <c r="CH286" s="99"/>
      <c r="CI286" s="99"/>
      <c r="CJ286" s="99"/>
      <c r="CK286" s="99"/>
      <c r="CL286" s="99"/>
      <c r="CM286" s="99"/>
      <c r="CN286" s="99"/>
      <c r="CO286" s="99"/>
      <c r="CP286" s="99"/>
      <c r="CQ286" s="99"/>
      <c r="CR286" s="99"/>
      <c r="CS286" s="99"/>
      <c r="CT286" s="99"/>
      <c r="CU286" s="99"/>
      <c r="CV286" s="99"/>
      <c r="CW286" s="99"/>
      <c r="CX286" s="99"/>
      <c r="CY286" s="99"/>
      <c r="CZ286" s="99"/>
      <c r="DA286" s="99"/>
      <c r="DB286" s="99"/>
      <c r="DC286" s="99"/>
      <c r="DD286" s="99"/>
      <c r="DE286" s="99"/>
      <c r="DF286" s="99"/>
      <c r="DG286" s="99"/>
      <c r="DH286" s="99"/>
      <c r="DI286" s="99"/>
      <c r="DJ286" s="99"/>
      <c r="DK286" s="99"/>
      <c r="DL286" s="100"/>
    </row>
    <row r="287" spans="1:117" s="311" customFormat="1" ht="18.75" customHeight="1" thickBot="1">
      <c r="A287" s="207">
        <f>'LCR Weights'!N287</f>
        <v>0</v>
      </c>
      <c r="B287" s="73"/>
      <c r="C287" s="73"/>
      <c r="D287" s="147" t="s">
        <v>491</v>
      </c>
      <c r="E287" s="148" t="s">
        <v>890</v>
      </c>
      <c r="F287" s="299" t="s">
        <v>363</v>
      </c>
      <c r="G287" s="1183">
        <f>'LCR Weights'!M287</f>
        <v>0</v>
      </c>
      <c r="H287" s="1183">
        <f>IF(Metrics!$I$7="Reported weights",'LCR Weights'!H287,'LCR Weights'!K287)</f>
        <v>0</v>
      </c>
      <c r="I287" s="552"/>
      <c r="J287" s="553"/>
      <c r="K287" s="554">
        <f>$H287*'Base Data'!K287</f>
        <v>0</v>
      </c>
      <c r="L287" s="554">
        <f>$H287*'Base Data'!L287</f>
        <v>0</v>
      </c>
      <c r="M287" s="554">
        <f>$H287*'Base Data'!M287</f>
        <v>0</v>
      </c>
      <c r="N287" s="554">
        <f>$H287*'Base Data'!N287</f>
        <v>0</v>
      </c>
      <c r="O287" s="554">
        <f>$H287*'Base Data'!O287</f>
        <v>0</v>
      </c>
      <c r="P287" s="554">
        <f>$H287*'Base Data'!P287</f>
        <v>0</v>
      </c>
      <c r="Q287" s="554">
        <f>$H287*'Base Data'!Q287</f>
        <v>0</v>
      </c>
      <c r="R287" s="554">
        <f>$H287*'Base Data'!R287</f>
        <v>0</v>
      </c>
      <c r="S287" s="554">
        <f>$H287*'Base Data'!S287</f>
        <v>0</v>
      </c>
      <c r="T287" s="554">
        <f>$H287*'Base Data'!T287</f>
        <v>0</v>
      </c>
      <c r="U287" s="554">
        <f>$H287*'Base Data'!U287</f>
        <v>0</v>
      </c>
      <c r="V287" s="554">
        <f>$H287*'Base Data'!V287</f>
        <v>0</v>
      </c>
      <c r="W287" s="554">
        <f>$H287*'Base Data'!W287</f>
        <v>0</v>
      </c>
      <c r="X287" s="554">
        <f>$H287*'Base Data'!X287</f>
        <v>0</v>
      </c>
      <c r="Y287" s="554">
        <f>$H287*'Base Data'!Y287</f>
        <v>0</v>
      </c>
      <c r="Z287" s="554">
        <f>$H287*'Base Data'!Z287</f>
        <v>0</v>
      </c>
      <c r="AA287" s="554">
        <f>$H287*'Base Data'!AA287</f>
        <v>0</v>
      </c>
      <c r="AB287" s="554">
        <f>$H287*'Base Data'!AB287</f>
        <v>0</v>
      </c>
      <c r="AC287" s="554">
        <f>$H287*'Base Data'!AC287</f>
        <v>0</v>
      </c>
      <c r="AD287" s="554">
        <f>$H287*'Base Data'!AD287</f>
        <v>0</v>
      </c>
      <c r="AE287" s="554">
        <f>$H287*'Base Data'!AE287</f>
        <v>0</v>
      </c>
      <c r="AF287" s="554">
        <f>$H287*'Base Data'!AF287</f>
        <v>0</v>
      </c>
      <c r="AG287" s="554">
        <f>$H287*'Base Data'!AG287</f>
        <v>0</v>
      </c>
      <c r="AH287" s="554">
        <f>$H287*'Base Data'!AH287</f>
        <v>0</v>
      </c>
      <c r="AI287" s="554">
        <f>$H287*'Base Data'!AI287</f>
        <v>0</v>
      </c>
      <c r="AJ287" s="554">
        <f>$H287*'Base Data'!AJ287</f>
        <v>0</v>
      </c>
      <c r="AK287" s="554">
        <f>$H287*'Base Data'!AK287</f>
        <v>0</v>
      </c>
      <c r="AL287" s="554">
        <f>$H287*'Base Data'!AL287</f>
        <v>0</v>
      </c>
      <c r="AM287" s="554">
        <f>$H287*'Base Data'!AM287</f>
        <v>0</v>
      </c>
      <c r="AN287" s="554">
        <f>$H287*'Base Data'!AN287</f>
        <v>0</v>
      </c>
      <c r="AO287" s="554">
        <f>$H287*'Base Data'!AO287</f>
        <v>0</v>
      </c>
      <c r="AP287" s="554">
        <f>$H287*'Base Data'!AP287</f>
        <v>0</v>
      </c>
      <c r="AQ287" s="554">
        <f>$H287*'Base Data'!AQ287</f>
        <v>0</v>
      </c>
      <c r="AR287" s="554">
        <f>$H287*'Base Data'!AR287</f>
        <v>0</v>
      </c>
      <c r="AS287" s="554">
        <f>$H287*'Base Data'!AS287</f>
        <v>0</v>
      </c>
      <c r="AT287" s="554">
        <f>$H287*'Base Data'!AT287</f>
        <v>0</v>
      </c>
      <c r="AU287" s="554">
        <f>$H287*'Base Data'!AU287</f>
        <v>0</v>
      </c>
      <c r="AV287" s="554">
        <f>$H287*'Base Data'!AV287</f>
        <v>0</v>
      </c>
      <c r="AW287" s="554">
        <f>$H287*'Base Data'!AW287</f>
        <v>0</v>
      </c>
      <c r="AX287" s="554">
        <f>$H287*'Base Data'!AX287</f>
        <v>0</v>
      </c>
      <c r="AY287" s="554">
        <f>$H287*'Base Data'!AY287</f>
        <v>0</v>
      </c>
      <c r="AZ287" s="554">
        <f>$H287*'Base Data'!AZ287</f>
        <v>0</v>
      </c>
      <c r="BA287" s="554">
        <f>$H287*'Base Data'!BA287</f>
        <v>0</v>
      </c>
      <c r="BB287" s="554">
        <f>$H287*'Base Data'!BB287</f>
        <v>0</v>
      </c>
      <c r="BC287" s="554">
        <f>$H287*'Base Data'!BC287</f>
        <v>0</v>
      </c>
      <c r="BD287" s="554">
        <f>$H287*'Base Data'!BD287</f>
        <v>0</v>
      </c>
      <c r="BE287" s="554">
        <f>$H287*'Base Data'!BE287</f>
        <v>0</v>
      </c>
      <c r="BF287" s="554">
        <f>$H287*'Base Data'!BF287</f>
        <v>0</v>
      </c>
      <c r="BG287" s="554">
        <f>$H287*'Base Data'!BG287</f>
        <v>0</v>
      </c>
      <c r="BH287" s="554">
        <f>$H287*'Base Data'!BH287</f>
        <v>0</v>
      </c>
      <c r="BI287" s="554">
        <f>$H287*'Base Data'!BI287</f>
        <v>0</v>
      </c>
      <c r="BJ287" s="554">
        <f>$H287*'Base Data'!BJ287</f>
        <v>0</v>
      </c>
      <c r="BK287" s="554">
        <f>$H287*'Base Data'!BK287</f>
        <v>0</v>
      </c>
      <c r="BL287" s="554">
        <f>$H287*'Base Data'!BL287</f>
        <v>0</v>
      </c>
      <c r="BM287" s="554">
        <f>$H287*'Base Data'!BM287</f>
        <v>0</v>
      </c>
      <c r="BN287" s="554">
        <f>$H287*'Base Data'!BN287</f>
        <v>0</v>
      </c>
      <c r="BO287" s="554">
        <f>$H287*'Base Data'!BO287</f>
        <v>0</v>
      </c>
      <c r="BP287" s="554">
        <f>$H287*'Base Data'!BP287</f>
        <v>0</v>
      </c>
      <c r="BQ287" s="554">
        <f>$H287*'Base Data'!BQ287</f>
        <v>0</v>
      </c>
      <c r="BR287" s="554">
        <f>$H287*'Base Data'!BR287</f>
        <v>0</v>
      </c>
      <c r="BS287" s="554">
        <f>$H287*'Base Data'!BS287</f>
        <v>0</v>
      </c>
      <c r="BT287" s="554">
        <f>$H287*'Base Data'!BT287</f>
        <v>0</v>
      </c>
      <c r="BU287" s="554">
        <f>$H287*'Base Data'!BU287</f>
        <v>0</v>
      </c>
      <c r="BV287" s="554">
        <f>$H287*'Base Data'!BV287</f>
        <v>0</v>
      </c>
      <c r="BW287" s="554">
        <f>$H287*'Base Data'!BW287</f>
        <v>0</v>
      </c>
      <c r="BX287" s="554">
        <f>$H287*'Base Data'!BX287</f>
        <v>0</v>
      </c>
      <c r="BY287" s="554">
        <f>$H287*'Base Data'!BY287</f>
        <v>0</v>
      </c>
      <c r="BZ287" s="554">
        <f>$H287*'Base Data'!BZ287</f>
        <v>0</v>
      </c>
      <c r="CA287" s="554">
        <f>$H287*'Base Data'!CA287</f>
        <v>0</v>
      </c>
      <c r="CB287" s="554">
        <f>$H287*'Base Data'!CB287</f>
        <v>0</v>
      </c>
      <c r="CC287" s="554">
        <f>$H287*'Base Data'!CC287</f>
        <v>0</v>
      </c>
      <c r="CD287" s="554">
        <f>$H287*'Base Data'!CD287</f>
        <v>0</v>
      </c>
      <c r="CE287" s="554">
        <f>$H287*'Base Data'!CE287</f>
        <v>0</v>
      </c>
      <c r="CF287" s="554">
        <f>$H287*'Base Data'!CF287</f>
        <v>0</v>
      </c>
      <c r="CG287" s="554">
        <f>$H287*'Base Data'!CG287</f>
        <v>0</v>
      </c>
      <c r="CH287" s="554">
        <f>$H287*'Base Data'!CH287</f>
        <v>0</v>
      </c>
      <c r="CI287" s="554">
        <f>$H287*'Base Data'!CI287</f>
        <v>0</v>
      </c>
      <c r="CJ287" s="554">
        <f>$H287*'Base Data'!CJ287</f>
        <v>0</v>
      </c>
      <c r="CK287" s="554">
        <f>$H287*'Base Data'!CK287</f>
        <v>0</v>
      </c>
      <c r="CL287" s="554">
        <f>$H287*'Base Data'!CL287</f>
        <v>0</v>
      </c>
      <c r="CM287" s="554">
        <f>$H287*'Base Data'!CM287</f>
        <v>0</v>
      </c>
      <c r="CN287" s="554">
        <f>$H287*'Base Data'!CN287</f>
        <v>0</v>
      </c>
      <c r="CO287" s="554">
        <f>$H287*'Base Data'!CO287</f>
        <v>0</v>
      </c>
      <c r="CP287" s="554">
        <f>$H287*'Base Data'!CP287</f>
        <v>0</v>
      </c>
      <c r="CQ287" s="554">
        <f>$H287*'Base Data'!CQ287</f>
        <v>0</v>
      </c>
      <c r="CR287" s="554">
        <f>$H287*'Base Data'!CR287</f>
        <v>0</v>
      </c>
      <c r="CS287" s="554">
        <f>$H287*'Base Data'!CS287</f>
        <v>0</v>
      </c>
      <c r="CT287" s="554">
        <f>$H287*'Base Data'!CT287</f>
        <v>0</v>
      </c>
      <c r="CU287" s="554">
        <f>$H287*'Base Data'!CU287</f>
        <v>0</v>
      </c>
      <c r="CV287" s="554">
        <f>$H287*'Base Data'!CV287</f>
        <v>0</v>
      </c>
      <c r="CW287" s="554">
        <f>$H287*'Base Data'!CW287</f>
        <v>0</v>
      </c>
      <c r="CX287" s="554">
        <f>$H287*'Base Data'!CX287</f>
        <v>0</v>
      </c>
      <c r="CY287" s="554">
        <f>$H287*'Base Data'!CY287</f>
        <v>0</v>
      </c>
      <c r="CZ287" s="554">
        <f>$H287*'Base Data'!CZ287</f>
        <v>0</v>
      </c>
      <c r="DA287" s="554">
        <f>$H287*'Base Data'!DA287</f>
        <v>0</v>
      </c>
      <c r="DB287" s="554">
        <f>$H287*'Base Data'!DB287</f>
        <v>0</v>
      </c>
      <c r="DC287" s="554">
        <f>$H287*'Base Data'!DC287</f>
        <v>0</v>
      </c>
      <c r="DD287" s="554">
        <f>$H287*'Base Data'!DD287</f>
        <v>0</v>
      </c>
      <c r="DE287" s="554">
        <f>$H287*'Base Data'!DE287</f>
        <v>0</v>
      </c>
      <c r="DF287" s="554">
        <f>$H287*'Base Data'!DF287</f>
        <v>0</v>
      </c>
      <c r="DG287" s="554">
        <f>$H287*'Base Data'!DG287</f>
        <v>0</v>
      </c>
      <c r="DH287" s="554">
        <f>$H287*'Base Data'!DH287</f>
        <v>0</v>
      </c>
      <c r="DI287" s="554">
        <f>$H287*'Base Data'!DI287</f>
        <v>0</v>
      </c>
      <c r="DJ287" s="554">
        <f>$H287*'Base Data'!DJ287</f>
        <v>0</v>
      </c>
      <c r="DK287" s="554">
        <f>$H287*'Base Data'!DK287</f>
        <v>0</v>
      </c>
      <c r="DL287" s="555">
        <f>$H287*'Base Data'!DL287</f>
        <v>0</v>
      </c>
    </row>
    <row r="288" spans="1:117" s="311" customFormat="1" ht="18.75" customHeight="1">
      <c r="A288" s="207">
        <f>'LCR Weights'!N288</f>
        <v>0</v>
      </c>
      <c r="B288" s="73"/>
      <c r="C288" s="73"/>
      <c r="D288" s="818"/>
      <c r="E288" s="150"/>
      <c r="F288" s="101"/>
      <c r="G288" s="781"/>
      <c r="H288" s="781"/>
      <c r="I288" s="556"/>
      <c r="J288" s="556"/>
      <c r="K288" s="556"/>
      <c r="L288" s="556"/>
      <c r="M288" s="556"/>
      <c r="N288" s="556"/>
      <c r="O288" s="556"/>
      <c r="P288" s="556"/>
      <c r="Q288" s="556"/>
      <c r="R288" s="556"/>
      <c r="S288" s="556"/>
      <c r="T288" s="556"/>
      <c r="U288" s="556"/>
      <c r="V288" s="556"/>
      <c r="W288" s="556"/>
      <c r="X288" s="556"/>
      <c r="Y288" s="556"/>
      <c r="Z288" s="556"/>
      <c r="AA288" s="556"/>
      <c r="AB288" s="556"/>
      <c r="AC288" s="556"/>
      <c r="AD288" s="556"/>
      <c r="AE288" s="556"/>
      <c r="AF288" s="556"/>
      <c r="AG288" s="556"/>
      <c r="AH288" s="556"/>
      <c r="AI288" s="556"/>
      <c r="AJ288" s="556"/>
      <c r="AK288" s="556"/>
      <c r="AL288" s="556"/>
      <c r="AM288" s="556"/>
      <c r="AN288" s="556"/>
      <c r="AO288" s="556"/>
      <c r="AP288" s="556"/>
      <c r="AQ288" s="556"/>
      <c r="AR288" s="556"/>
      <c r="AS288" s="556"/>
      <c r="AT288" s="556"/>
      <c r="AU288" s="556"/>
      <c r="AV288" s="556"/>
      <c r="AW288" s="556"/>
      <c r="AX288" s="556"/>
      <c r="AY288" s="556"/>
      <c r="AZ288" s="556"/>
      <c r="BA288" s="556"/>
      <c r="BB288" s="556"/>
      <c r="BC288" s="556"/>
      <c r="BD288" s="556"/>
      <c r="BE288" s="556"/>
      <c r="BF288" s="556"/>
      <c r="BG288" s="556"/>
      <c r="BH288" s="556"/>
      <c r="BI288" s="556"/>
      <c r="BJ288" s="556"/>
      <c r="BK288" s="556"/>
      <c r="BL288" s="556"/>
      <c r="BM288" s="556"/>
      <c r="BN288" s="556"/>
      <c r="BO288" s="556"/>
      <c r="BP288" s="556"/>
      <c r="BQ288" s="556"/>
      <c r="BR288" s="556"/>
      <c r="BS288" s="556"/>
      <c r="BT288" s="556"/>
      <c r="BU288" s="556"/>
      <c r="BV288" s="556"/>
      <c r="BW288" s="556"/>
      <c r="BX288" s="556"/>
      <c r="BY288" s="556"/>
      <c r="BZ288" s="556"/>
      <c r="CA288" s="556"/>
      <c r="CB288" s="556"/>
      <c r="CC288" s="556"/>
      <c r="CD288" s="556"/>
      <c r="CE288" s="556"/>
      <c r="CF288" s="556"/>
      <c r="CG288" s="556"/>
      <c r="CH288" s="556"/>
      <c r="CI288" s="556"/>
      <c r="CJ288" s="556"/>
      <c r="CK288" s="556"/>
      <c r="CL288" s="556"/>
      <c r="CM288" s="556"/>
      <c r="CN288" s="556"/>
      <c r="CO288" s="556"/>
      <c r="CP288" s="556"/>
      <c r="CQ288" s="556"/>
      <c r="CR288" s="556"/>
      <c r="CS288" s="556"/>
      <c r="CT288" s="556"/>
      <c r="CU288" s="556"/>
      <c r="CV288" s="556"/>
      <c r="CW288" s="556"/>
      <c r="CX288" s="556"/>
      <c r="CY288" s="556"/>
      <c r="CZ288" s="556"/>
      <c r="DA288" s="556"/>
      <c r="DB288" s="556"/>
      <c r="DC288" s="556"/>
      <c r="DD288" s="556"/>
      <c r="DE288" s="556"/>
      <c r="DF288" s="556"/>
      <c r="DG288" s="556"/>
      <c r="DH288" s="556"/>
      <c r="DI288" s="556"/>
      <c r="DJ288" s="556"/>
      <c r="DK288" s="556"/>
      <c r="DL288" s="556"/>
    </row>
    <row r="289" spans="1:117" s="311" customFormat="1" ht="18.75" customHeight="1" thickBot="1">
      <c r="A289" s="207">
        <f>'LCR Weights'!N289</f>
        <v>0</v>
      </c>
      <c r="B289" s="73"/>
      <c r="C289" s="73"/>
      <c r="D289" s="818"/>
      <c r="E289" s="150"/>
      <c r="F289" s="101"/>
      <c r="G289" s="781"/>
      <c r="H289" s="781"/>
      <c r="I289" s="556"/>
      <c r="J289" s="556"/>
      <c r="K289" s="556"/>
      <c r="L289" s="556"/>
      <c r="M289" s="556"/>
      <c r="N289" s="556"/>
      <c r="O289" s="556"/>
      <c r="P289" s="556"/>
      <c r="Q289" s="556"/>
      <c r="R289" s="556"/>
      <c r="S289" s="556"/>
      <c r="T289" s="556"/>
      <c r="U289" s="556"/>
      <c r="V289" s="556"/>
      <c r="W289" s="556"/>
      <c r="X289" s="556"/>
      <c r="Y289" s="556"/>
      <c r="Z289" s="556"/>
      <c r="AA289" s="556"/>
      <c r="AB289" s="556"/>
      <c r="AC289" s="556"/>
      <c r="AD289" s="556"/>
      <c r="AE289" s="556"/>
      <c r="AF289" s="556"/>
      <c r="AG289" s="556"/>
      <c r="AH289" s="556"/>
      <c r="AI289" s="556"/>
      <c r="AJ289" s="556"/>
      <c r="AK289" s="556"/>
      <c r="AL289" s="556"/>
      <c r="AM289" s="556"/>
      <c r="AN289" s="556"/>
      <c r="AO289" s="556"/>
      <c r="AP289" s="556"/>
      <c r="AQ289" s="556"/>
      <c r="AR289" s="556"/>
      <c r="AS289" s="556"/>
      <c r="AT289" s="556"/>
      <c r="AU289" s="556"/>
      <c r="AV289" s="556"/>
      <c r="AW289" s="556"/>
      <c r="AX289" s="556"/>
      <c r="AY289" s="556"/>
      <c r="AZ289" s="556"/>
      <c r="BA289" s="556"/>
      <c r="BB289" s="556"/>
      <c r="BC289" s="556"/>
      <c r="BD289" s="556"/>
      <c r="BE289" s="556"/>
      <c r="BF289" s="556"/>
      <c r="BG289" s="556"/>
      <c r="BH289" s="556"/>
      <c r="BI289" s="556"/>
      <c r="BJ289" s="556"/>
      <c r="BK289" s="556"/>
      <c r="BL289" s="556"/>
      <c r="BM289" s="556"/>
      <c r="BN289" s="556"/>
      <c r="BO289" s="556"/>
      <c r="BP289" s="556"/>
      <c r="BQ289" s="556"/>
      <c r="BR289" s="556"/>
      <c r="BS289" s="556"/>
      <c r="BT289" s="556"/>
      <c r="BU289" s="556"/>
      <c r="BV289" s="556"/>
      <c r="BW289" s="556"/>
      <c r="BX289" s="556"/>
      <c r="BY289" s="556"/>
      <c r="BZ289" s="556"/>
      <c r="CA289" s="556"/>
      <c r="CB289" s="556"/>
      <c r="CC289" s="556"/>
      <c r="CD289" s="556"/>
      <c r="CE289" s="556"/>
      <c r="CF289" s="556"/>
      <c r="CG289" s="556"/>
      <c r="CH289" s="556"/>
      <c r="CI289" s="556"/>
      <c r="CJ289" s="556"/>
      <c r="CK289" s="556"/>
      <c r="CL289" s="556"/>
      <c r="CM289" s="556"/>
      <c r="CN289" s="556"/>
      <c r="CO289" s="556"/>
      <c r="CP289" s="556"/>
      <c r="CQ289" s="556"/>
      <c r="CR289" s="556"/>
      <c r="CS289" s="556"/>
      <c r="CT289" s="556"/>
      <c r="CU289" s="556"/>
      <c r="CV289" s="556"/>
      <c r="CW289" s="556"/>
      <c r="CX289" s="556"/>
      <c r="CY289" s="556"/>
      <c r="CZ289" s="556"/>
      <c r="DA289" s="556"/>
      <c r="DB289" s="556"/>
      <c r="DC289" s="556"/>
      <c r="DD289" s="556"/>
      <c r="DE289" s="556"/>
      <c r="DF289" s="556"/>
      <c r="DG289" s="556"/>
      <c r="DH289" s="556"/>
      <c r="DI289" s="556"/>
      <c r="DJ289" s="556"/>
      <c r="DK289" s="556"/>
      <c r="DL289" s="556"/>
    </row>
    <row r="290" spans="1:117" s="311" customFormat="1" ht="27.75" customHeight="1">
      <c r="A290" s="207">
        <f>'LCR Weights'!N290</f>
        <v>0</v>
      </c>
      <c r="B290" s="73"/>
      <c r="C290" s="73"/>
      <c r="D290" s="1258"/>
      <c r="E290" s="1260" t="s">
        <v>364</v>
      </c>
      <c r="F290" s="1309"/>
      <c r="G290" s="1381"/>
      <c r="H290" s="1383"/>
      <c r="I290" s="1376" t="s">
        <v>35</v>
      </c>
      <c r="J290" s="1390"/>
      <c r="K290" s="1386" t="s">
        <v>693</v>
      </c>
      <c r="L290" s="1377" t="s">
        <v>37</v>
      </c>
      <c r="M290" s="1377" t="s">
        <v>38</v>
      </c>
      <c r="N290" s="1377" t="s">
        <v>39</v>
      </c>
      <c r="O290" s="1377" t="s">
        <v>40</v>
      </c>
      <c r="P290" s="1377" t="s">
        <v>41</v>
      </c>
      <c r="Q290" s="1377" t="s">
        <v>42</v>
      </c>
      <c r="R290" s="1375"/>
      <c r="S290" s="1375"/>
      <c r="T290" s="1375"/>
      <c r="U290" s="1375"/>
      <c r="V290" s="1375"/>
      <c r="W290" s="1375"/>
      <c r="X290" s="1376"/>
      <c r="Y290" s="1375"/>
      <c r="Z290" s="1375"/>
      <c r="AA290" s="1375"/>
      <c r="AB290" s="1375"/>
      <c r="AC290" s="1375"/>
      <c r="AD290" s="1375"/>
      <c r="AE290" s="1376"/>
      <c r="AF290" s="1375"/>
      <c r="AG290" s="1375"/>
      <c r="AH290" s="1375"/>
      <c r="AI290" s="1375"/>
      <c r="AJ290" s="1375"/>
      <c r="AK290" s="1375"/>
      <c r="AL290" s="1376"/>
      <c r="AM290" s="1375"/>
      <c r="AN290" s="1375"/>
      <c r="AO290" s="1375"/>
      <c r="AP290" s="1375"/>
      <c r="AQ290" s="1375"/>
      <c r="AR290" s="1375"/>
      <c r="AS290" s="1376"/>
      <c r="AT290" s="1375"/>
      <c r="AU290" s="1375"/>
      <c r="AV290" s="1375"/>
      <c r="AW290" s="1375"/>
      <c r="AX290" s="1375"/>
      <c r="AY290" s="1375"/>
      <c r="AZ290" s="1375"/>
      <c r="BA290" s="1375"/>
      <c r="BB290" s="1375"/>
      <c r="BC290" s="1375"/>
      <c r="BD290" s="1375"/>
      <c r="BE290" s="1375"/>
      <c r="BF290" s="1375"/>
      <c r="BG290" s="1375"/>
      <c r="BH290" s="1375"/>
      <c r="BI290" s="1375"/>
      <c r="BJ290" s="1375"/>
      <c r="BK290" s="1375"/>
      <c r="BL290" s="1375"/>
      <c r="BM290" s="1375"/>
      <c r="BN290" s="1375"/>
      <c r="BO290" s="1375"/>
      <c r="BP290" s="1375"/>
      <c r="BQ290" s="1375"/>
      <c r="BR290" s="1375"/>
      <c r="BS290" s="1375"/>
      <c r="BT290" s="1376"/>
      <c r="BU290" s="1375"/>
      <c r="BV290" s="1375"/>
      <c r="BW290" s="1375"/>
      <c r="BX290" s="1375"/>
      <c r="BY290" s="1375"/>
      <c r="BZ290" s="1375"/>
      <c r="CA290" s="1375"/>
      <c r="CB290" s="1375"/>
      <c r="CC290" s="1375"/>
      <c r="CD290" s="1375"/>
      <c r="CE290" s="1375"/>
      <c r="CF290" s="1375"/>
      <c r="CG290" s="1375"/>
      <c r="CH290" s="1375"/>
      <c r="CI290" s="1375"/>
      <c r="CJ290" s="1375"/>
      <c r="CK290" s="1375"/>
      <c r="CL290" s="1375"/>
      <c r="CM290" s="1375"/>
      <c r="CN290" s="1375"/>
      <c r="CO290" s="1375"/>
      <c r="CP290" s="1375"/>
      <c r="CQ290" s="1375"/>
      <c r="CR290" s="1375"/>
      <c r="CS290" s="1375"/>
      <c r="CT290" s="1375"/>
      <c r="CU290" s="1375"/>
      <c r="CV290" s="1375"/>
      <c r="CW290" s="1375"/>
      <c r="CX290" s="1376"/>
      <c r="CY290" s="1377" t="s">
        <v>43</v>
      </c>
      <c r="CZ290" s="1377" t="s">
        <v>44</v>
      </c>
      <c r="DA290" s="1377" t="s">
        <v>758</v>
      </c>
      <c r="DB290" s="1377" t="s">
        <v>759</v>
      </c>
      <c r="DC290" s="1377" t="s">
        <v>45</v>
      </c>
      <c r="DD290" s="1377" t="s">
        <v>46</v>
      </c>
      <c r="DE290" s="1377" t="s">
        <v>47</v>
      </c>
      <c r="DF290" s="1377" t="s">
        <v>48</v>
      </c>
      <c r="DG290" s="1377" t="s">
        <v>49</v>
      </c>
      <c r="DH290" s="1377" t="s">
        <v>50</v>
      </c>
      <c r="DI290" s="1377" t="s">
        <v>51</v>
      </c>
      <c r="DJ290" s="1377" t="s">
        <v>52</v>
      </c>
      <c r="DK290" s="1377" t="s">
        <v>53</v>
      </c>
      <c r="DL290" s="1379" t="s">
        <v>54</v>
      </c>
    </row>
    <row r="291" spans="1:117" s="311" customFormat="1" ht="27.75" customHeight="1">
      <c r="A291" s="207">
        <f>'LCR Weights'!N291</f>
        <v>0</v>
      </c>
      <c r="B291" s="73"/>
      <c r="C291" s="73"/>
      <c r="D291" s="1317"/>
      <c r="E291" s="1310"/>
      <c r="F291" s="1311"/>
      <c r="G291" s="1382"/>
      <c r="H291" s="1384"/>
      <c r="I291" s="1385"/>
      <c r="J291" s="1391"/>
      <c r="K291" s="1387"/>
      <c r="L291" s="1378"/>
      <c r="M291" s="1378"/>
      <c r="N291" s="1378"/>
      <c r="O291" s="1378"/>
      <c r="P291" s="1378"/>
      <c r="Q291" s="1378"/>
      <c r="R291" s="800" t="s">
        <v>373</v>
      </c>
      <c r="S291" s="800" t="s">
        <v>374</v>
      </c>
      <c r="T291" s="800" t="s">
        <v>375</v>
      </c>
      <c r="U291" s="800" t="s">
        <v>376</v>
      </c>
      <c r="V291" s="800" t="s">
        <v>377</v>
      </c>
      <c r="W291" s="800" t="s">
        <v>378</v>
      </c>
      <c r="X291" s="800" t="s">
        <v>379</v>
      </c>
      <c r="Y291" s="800" t="s">
        <v>380</v>
      </c>
      <c r="Z291" s="800" t="s">
        <v>381</v>
      </c>
      <c r="AA291" s="800" t="s">
        <v>382</v>
      </c>
      <c r="AB291" s="800" t="s">
        <v>383</v>
      </c>
      <c r="AC291" s="800" t="s">
        <v>384</v>
      </c>
      <c r="AD291" s="800" t="s">
        <v>385</v>
      </c>
      <c r="AE291" s="800" t="s">
        <v>386</v>
      </c>
      <c r="AF291" s="800" t="s">
        <v>387</v>
      </c>
      <c r="AG291" s="800" t="s">
        <v>388</v>
      </c>
      <c r="AH291" s="800" t="s">
        <v>389</v>
      </c>
      <c r="AI291" s="800" t="s">
        <v>390</v>
      </c>
      <c r="AJ291" s="800" t="s">
        <v>391</v>
      </c>
      <c r="AK291" s="800" t="s">
        <v>392</v>
      </c>
      <c r="AL291" s="800" t="s">
        <v>393</v>
      </c>
      <c r="AM291" s="800" t="s">
        <v>394</v>
      </c>
      <c r="AN291" s="800" t="s">
        <v>395</v>
      </c>
      <c r="AO291" s="800" t="s">
        <v>396</v>
      </c>
      <c r="AP291" s="800" t="s">
        <v>397</v>
      </c>
      <c r="AQ291" s="800" t="s">
        <v>398</v>
      </c>
      <c r="AR291" s="800" t="s">
        <v>399</v>
      </c>
      <c r="AS291" s="800" t="s">
        <v>400</v>
      </c>
      <c r="AT291" s="800" t="s">
        <v>401</v>
      </c>
      <c r="AU291" s="800" t="s">
        <v>402</v>
      </c>
      <c r="AV291" s="800" t="s">
        <v>403</v>
      </c>
      <c r="AW291" s="800" t="s">
        <v>404</v>
      </c>
      <c r="AX291" s="800" t="s">
        <v>405</v>
      </c>
      <c r="AY291" s="800" t="s">
        <v>406</v>
      </c>
      <c r="AZ291" s="800" t="s">
        <v>407</v>
      </c>
      <c r="BA291" s="800" t="s">
        <v>408</v>
      </c>
      <c r="BB291" s="800" t="s">
        <v>409</v>
      </c>
      <c r="BC291" s="800" t="s">
        <v>410</v>
      </c>
      <c r="BD291" s="800" t="s">
        <v>411</v>
      </c>
      <c r="BE291" s="800" t="s">
        <v>412</v>
      </c>
      <c r="BF291" s="800" t="s">
        <v>413</v>
      </c>
      <c r="BG291" s="800" t="s">
        <v>414</v>
      </c>
      <c r="BH291" s="800" t="s">
        <v>415</v>
      </c>
      <c r="BI291" s="800" t="s">
        <v>416</v>
      </c>
      <c r="BJ291" s="800" t="s">
        <v>417</v>
      </c>
      <c r="BK291" s="800" t="s">
        <v>418</v>
      </c>
      <c r="BL291" s="800" t="s">
        <v>419</v>
      </c>
      <c r="BM291" s="800" t="s">
        <v>420</v>
      </c>
      <c r="BN291" s="800" t="s">
        <v>421</v>
      </c>
      <c r="BO291" s="800" t="s">
        <v>422</v>
      </c>
      <c r="BP291" s="800" t="s">
        <v>423</v>
      </c>
      <c r="BQ291" s="800" t="s">
        <v>424</v>
      </c>
      <c r="BR291" s="800" t="s">
        <v>425</v>
      </c>
      <c r="BS291" s="800" t="s">
        <v>426</v>
      </c>
      <c r="BT291" s="800" t="s">
        <v>427</v>
      </c>
      <c r="BU291" s="800" t="s">
        <v>428</v>
      </c>
      <c r="BV291" s="800" t="s">
        <v>429</v>
      </c>
      <c r="BW291" s="800" t="s">
        <v>430</v>
      </c>
      <c r="BX291" s="800" t="s">
        <v>431</v>
      </c>
      <c r="BY291" s="800" t="s">
        <v>432</v>
      </c>
      <c r="BZ291" s="800" t="s">
        <v>433</v>
      </c>
      <c r="CA291" s="800" t="s">
        <v>434</v>
      </c>
      <c r="CB291" s="800" t="s">
        <v>435</v>
      </c>
      <c r="CC291" s="800" t="s">
        <v>436</v>
      </c>
      <c r="CD291" s="800" t="s">
        <v>437</v>
      </c>
      <c r="CE291" s="800" t="s">
        <v>438</v>
      </c>
      <c r="CF291" s="800" t="s">
        <v>439</v>
      </c>
      <c r="CG291" s="800" t="s">
        <v>440</v>
      </c>
      <c r="CH291" s="800" t="s">
        <v>441</v>
      </c>
      <c r="CI291" s="800" t="s">
        <v>442</v>
      </c>
      <c r="CJ291" s="800" t="s">
        <v>443</v>
      </c>
      <c r="CK291" s="800" t="s">
        <v>444</v>
      </c>
      <c r="CL291" s="800" t="s">
        <v>445</v>
      </c>
      <c r="CM291" s="800" t="s">
        <v>446</v>
      </c>
      <c r="CN291" s="800" t="s">
        <v>447</v>
      </c>
      <c r="CO291" s="800" t="s">
        <v>448</v>
      </c>
      <c r="CP291" s="800" t="s">
        <v>449</v>
      </c>
      <c r="CQ291" s="800" t="s">
        <v>450</v>
      </c>
      <c r="CR291" s="800" t="s">
        <v>451</v>
      </c>
      <c r="CS291" s="800" t="s">
        <v>452</v>
      </c>
      <c r="CT291" s="800" t="s">
        <v>453</v>
      </c>
      <c r="CU291" s="800" t="s">
        <v>454</v>
      </c>
      <c r="CV291" s="800" t="s">
        <v>455</v>
      </c>
      <c r="CW291" s="800" t="s">
        <v>456</v>
      </c>
      <c r="CX291" s="800" t="s">
        <v>457</v>
      </c>
      <c r="CY291" s="1378"/>
      <c r="CZ291" s="1378"/>
      <c r="DA291" s="1378"/>
      <c r="DB291" s="1378"/>
      <c r="DC291" s="1378"/>
      <c r="DD291" s="1378"/>
      <c r="DE291" s="1378"/>
      <c r="DF291" s="1378"/>
      <c r="DG291" s="1378"/>
      <c r="DH291" s="1378"/>
      <c r="DI291" s="1378"/>
      <c r="DJ291" s="1378"/>
      <c r="DK291" s="1378"/>
      <c r="DL291" s="1380"/>
    </row>
    <row r="292" spans="1:117" s="311" customFormat="1" ht="18.75" customHeight="1">
      <c r="A292" s="207">
        <f>'LCR Weights'!N292</f>
        <v>0</v>
      </c>
      <c r="B292" s="73"/>
      <c r="C292" s="73"/>
      <c r="D292" s="795">
        <v>7250</v>
      </c>
      <c r="E292" s="122" t="s">
        <v>891</v>
      </c>
      <c r="F292" s="306" t="s">
        <v>892</v>
      </c>
      <c r="G292" s="788"/>
      <c r="H292" s="789"/>
      <c r="I292" s="557"/>
      <c r="J292" s="153"/>
      <c r="K292" s="559">
        <f>'Base Data'!K292</f>
        <v>0</v>
      </c>
      <c r="L292" s="559">
        <f>'Base Data'!L292</f>
        <v>0</v>
      </c>
      <c r="M292" s="559">
        <f>'Base Data'!M292</f>
        <v>0</v>
      </c>
      <c r="N292" s="559">
        <f>'Base Data'!N292</f>
        <v>0</v>
      </c>
      <c r="O292" s="559">
        <f>'Base Data'!O292</f>
        <v>0</v>
      </c>
      <c r="P292" s="559">
        <f>'Base Data'!P292</f>
        <v>0</v>
      </c>
      <c r="Q292" s="559">
        <f>'Base Data'!Q292</f>
        <v>0</v>
      </c>
      <c r="R292" s="559">
        <f>'Base Data'!R292</f>
        <v>0</v>
      </c>
      <c r="S292" s="559">
        <f>'Base Data'!S292</f>
        <v>0</v>
      </c>
      <c r="T292" s="559">
        <f>'Base Data'!T292</f>
        <v>0</v>
      </c>
      <c r="U292" s="559">
        <f>'Base Data'!U292</f>
        <v>0</v>
      </c>
      <c r="V292" s="559">
        <f>'Base Data'!V292</f>
        <v>0</v>
      </c>
      <c r="W292" s="559">
        <f>'Base Data'!W292</f>
        <v>0</v>
      </c>
      <c r="X292" s="559">
        <f>'Base Data'!X292</f>
        <v>0</v>
      </c>
      <c r="Y292" s="559">
        <f>'Base Data'!Y292</f>
        <v>0</v>
      </c>
      <c r="Z292" s="559">
        <f>'Base Data'!Z292</f>
        <v>0</v>
      </c>
      <c r="AA292" s="559">
        <f>'Base Data'!AA292</f>
        <v>0</v>
      </c>
      <c r="AB292" s="559">
        <f>'Base Data'!AB292</f>
        <v>0</v>
      </c>
      <c r="AC292" s="559">
        <f>'Base Data'!AC292</f>
        <v>0</v>
      </c>
      <c r="AD292" s="559">
        <f>'Base Data'!AD292</f>
        <v>0</v>
      </c>
      <c r="AE292" s="559">
        <f>'Base Data'!AE292</f>
        <v>0</v>
      </c>
      <c r="AF292" s="559">
        <f>'Base Data'!AF292</f>
        <v>0</v>
      </c>
      <c r="AG292" s="559">
        <f>'Base Data'!AG292</f>
        <v>0</v>
      </c>
      <c r="AH292" s="559">
        <f>'Base Data'!AH292</f>
        <v>0</v>
      </c>
      <c r="AI292" s="559">
        <f>'Base Data'!AI292</f>
        <v>0</v>
      </c>
      <c r="AJ292" s="559">
        <f>'Base Data'!AJ292</f>
        <v>0</v>
      </c>
      <c r="AK292" s="559">
        <f>'Base Data'!AK292</f>
        <v>0</v>
      </c>
      <c r="AL292" s="559">
        <f>'Base Data'!AL292</f>
        <v>0</v>
      </c>
      <c r="AM292" s="559">
        <f>'Base Data'!AM292</f>
        <v>0</v>
      </c>
      <c r="AN292" s="559">
        <f>'Base Data'!AN292</f>
        <v>0</v>
      </c>
      <c r="AO292" s="559">
        <f>'Base Data'!AO292</f>
        <v>0</v>
      </c>
      <c r="AP292" s="559">
        <f>'Base Data'!AP292</f>
        <v>0</v>
      </c>
      <c r="AQ292" s="559">
        <f>'Base Data'!AQ292</f>
        <v>0</v>
      </c>
      <c r="AR292" s="559">
        <f>'Base Data'!AR292</f>
        <v>0</v>
      </c>
      <c r="AS292" s="559">
        <f>'Base Data'!AS292</f>
        <v>0</v>
      </c>
      <c r="AT292" s="559">
        <f>'Base Data'!AT292</f>
        <v>0</v>
      </c>
      <c r="AU292" s="559">
        <f>'Base Data'!AU292</f>
        <v>0</v>
      </c>
      <c r="AV292" s="559">
        <f>'Base Data'!AV292</f>
        <v>0</v>
      </c>
      <c r="AW292" s="559">
        <f>'Base Data'!AW292</f>
        <v>0</v>
      </c>
      <c r="AX292" s="559">
        <f>'Base Data'!AX292</f>
        <v>0</v>
      </c>
      <c r="AY292" s="559">
        <f>'Base Data'!AY292</f>
        <v>0</v>
      </c>
      <c r="AZ292" s="559">
        <f>'Base Data'!AZ292</f>
        <v>0</v>
      </c>
      <c r="BA292" s="559">
        <f>'Base Data'!BA292</f>
        <v>0</v>
      </c>
      <c r="BB292" s="559">
        <f>'Base Data'!BB292</f>
        <v>0</v>
      </c>
      <c r="BC292" s="559">
        <f>'Base Data'!BC292</f>
        <v>0</v>
      </c>
      <c r="BD292" s="559">
        <f>'Base Data'!BD292</f>
        <v>0</v>
      </c>
      <c r="BE292" s="559">
        <f>'Base Data'!BE292</f>
        <v>0</v>
      </c>
      <c r="BF292" s="559">
        <f>'Base Data'!BF292</f>
        <v>0</v>
      </c>
      <c r="BG292" s="559">
        <f>'Base Data'!BG292</f>
        <v>0</v>
      </c>
      <c r="BH292" s="559">
        <f>'Base Data'!BH292</f>
        <v>0</v>
      </c>
      <c r="BI292" s="559">
        <f>'Base Data'!BI292</f>
        <v>0</v>
      </c>
      <c r="BJ292" s="559">
        <f>'Base Data'!BJ292</f>
        <v>0</v>
      </c>
      <c r="BK292" s="559">
        <f>'Base Data'!BK292</f>
        <v>0</v>
      </c>
      <c r="BL292" s="559">
        <f>'Base Data'!BL292</f>
        <v>0</v>
      </c>
      <c r="BM292" s="559">
        <f>'Base Data'!BM292</f>
        <v>0</v>
      </c>
      <c r="BN292" s="559">
        <f>'Base Data'!BN292</f>
        <v>0</v>
      </c>
      <c r="BO292" s="559">
        <f>'Base Data'!BO292</f>
        <v>0</v>
      </c>
      <c r="BP292" s="559">
        <f>'Base Data'!BP292</f>
        <v>0</v>
      </c>
      <c r="BQ292" s="559">
        <f>'Base Data'!BQ292</f>
        <v>0</v>
      </c>
      <c r="BR292" s="559">
        <f>'Base Data'!BR292</f>
        <v>0</v>
      </c>
      <c r="BS292" s="559">
        <f>'Base Data'!BS292</f>
        <v>0</v>
      </c>
      <c r="BT292" s="559">
        <f>'Base Data'!BT292</f>
        <v>0</v>
      </c>
      <c r="BU292" s="559">
        <f>'Base Data'!BU292</f>
        <v>0</v>
      </c>
      <c r="BV292" s="559">
        <f>'Base Data'!BV292</f>
        <v>0</v>
      </c>
      <c r="BW292" s="559">
        <f>'Base Data'!BW292</f>
        <v>0</v>
      </c>
      <c r="BX292" s="559">
        <f>'Base Data'!BX292</f>
        <v>0</v>
      </c>
      <c r="BY292" s="559">
        <f>'Base Data'!BY292</f>
        <v>0</v>
      </c>
      <c r="BZ292" s="559">
        <f>'Base Data'!BZ292</f>
        <v>0</v>
      </c>
      <c r="CA292" s="559">
        <f>'Base Data'!CA292</f>
        <v>0</v>
      </c>
      <c r="CB292" s="559">
        <f>'Base Data'!CB292</f>
        <v>0</v>
      </c>
      <c r="CC292" s="559">
        <f>'Base Data'!CC292</f>
        <v>0</v>
      </c>
      <c r="CD292" s="559">
        <f>'Base Data'!CD292</f>
        <v>0</v>
      </c>
      <c r="CE292" s="559">
        <f>'Base Data'!CE292</f>
        <v>0</v>
      </c>
      <c r="CF292" s="559">
        <f>'Base Data'!CF292</f>
        <v>0</v>
      </c>
      <c r="CG292" s="559">
        <f>'Base Data'!CG292</f>
        <v>0</v>
      </c>
      <c r="CH292" s="559">
        <f>'Base Data'!CH292</f>
        <v>0</v>
      </c>
      <c r="CI292" s="559">
        <f>'Base Data'!CI292</f>
        <v>0</v>
      </c>
      <c r="CJ292" s="559">
        <f>'Base Data'!CJ292</f>
        <v>0</v>
      </c>
      <c r="CK292" s="559">
        <f>'Base Data'!CK292</f>
        <v>0</v>
      </c>
      <c r="CL292" s="559">
        <f>'Base Data'!CL292</f>
        <v>0</v>
      </c>
      <c r="CM292" s="559">
        <f>'Base Data'!CM292</f>
        <v>0</v>
      </c>
      <c r="CN292" s="559">
        <f>'Base Data'!CN292</f>
        <v>0</v>
      </c>
      <c r="CO292" s="559">
        <f>'Base Data'!CO292</f>
        <v>0</v>
      </c>
      <c r="CP292" s="559">
        <f>'Base Data'!CP292</f>
        <v>0</v>
      </c>
      <c r="CQ292" s="559">
        <f>'Base Data'!CQ292</f>
        <v>0</v>
      </c>
      <c r="CR292" s="559">
        <f>'Base Data'!CR292</f>
        <v>0</v>
      </c>
      <c r="CS292" s="559">
        <f>'Base Data'!CS292</f>
        <v>0</v>
      </c>
      <c r="CT292" s="559">
        <f>'Base Data'!CT292</f>
        <v>0</v>
      </c>
      <c r="CU292" s="559">
        <f>'Base Data'!CU292</f>
        <v>0</v>
      </c>
      <c r="CV292" s="559">
        <f>'Base Data'!CV292</f>
        <v>0</v>
      </c>
      <c r="CW292" s="559">
        <f>'Base Data'!CW292</f>
        <v>0</v>
      </c>
      <c r="CX292" s="559">
        <f>'Base Data'!CX292</f>
        <v>0</v>
      </c>
      <c r="CY292" s="559">
        <f>'Base Data'!CY292</f>
        <v>0</v>
      </c>
      <c r="CZ292" s="559">
        <f>'Base Data'!CZ292</f>
        <v>0</v>
      </c>
      <c r="DA292" s="559">
        <f>'Base Data'!DA292</f>
        <v>0</v>
      </c>
      <c r="DB292" s="559">
        <f>'Base Data'!DB292</f>
        <v>0</v>
      </c>
      <c r="DC292" s="559">
        <f>'Base Data'!DC292</f>
        <v>0</v>
      </c>
      <c r="DD292" s="559">
        <f>'Base Data'!DD292</f>
        <v>0</v>
      </c>
      <c r="DE292" s="559">
        <f>'Base Data'!DE292</f>
        <v>0</v>
      </c>
      <c r="DF292" s="559">
        <f>'Base Data'!DF292</f>
        <v>0</v>
      </c>
      <c r="DG292" s="559">
        <f>'Base Data'!DG292</f>
        <v>0</v>
      </c>
      <c r="DH292" s="559">
        <f>'Base Data'!DH292</f>
        <v>0</v>
      </c>
      <c r="DI292" s="559">
        <f>'Base Data'!DI292</f>
        <v>0</v>
      </c>
      <c r="DJ292" s="559">
        <f>'Base Data'!DJ292</f>
        <v>0</v>
      </c>
      <c r="DK292" s="559">
        <f>'Base Data'!DK292</f>
        <v>0</v>
      </c>
      <c r="DL292" s="560">
        <f>'Base Data'!DL292</f>
        <v>0</v>
      </c>
    </row>
    <row r="293" spans="1:117" s="311" customFormat="1" ht="18.75" customHeight="1">
      <c r="A293" s="207">
        <f>'LCR Weights'!N293</f>
        <v>0</v>
      </c>
      <c r="B293" s="73"/>
      <c r="C293" s="73"/>
      <c r="D293" s="795">
        <v>7260</v>
      </c>
      <c r="E293" s="120" t="s">
        <v>893</v>
      </c>
      <c r="F293" s="278" t="s">
        <v>365</v>
      </c>
      <c r="G293" s="788"/>
      <c r="H293" s="789"/>
      <c r="I293" s="524"/>
      <c r="J293" s="558"/>
      <c r="K293" s="559">
        <f>'Base Data'!K293</f>
        <v>0</v>
      </c>
      <c r="L293" s="559">
        <f>'Base Data'!L293</f>
        <v>0</v>
      </c>
      <c r="M293" s="559">
        <f>'Base Data'!M293</f>
        <v>0</v>
      </c>
      <c r="N293" s="559">
        <f>'Base Data'!N293</f>
        <v>0</v>
      </c>
      <c r="O293" s="559">
        <f>'Base Data'!O293</f>
        <v>0</v>
      </c>
      <c r="P293" s="559">
        <f>'Base Data'!P293</f>
        <v>0</v>
      </c>
      <c r="Q293" s="559">
        <f>'Base Data'!Q293</f>
        <v>0</v>
      </c>
      <c r="R293" s="559">
        <f>'Base Data'!R293</f>
        <v>0</v>
      </c>
      <c r="S293" s="559">
        <f>'Base Data'!S293</f>
        <v>0</v>
      </c>
      <c r="T293" s="559">
        <f>'Base Data'!T293</f>
        <v>0</v>
      </c>
      <c r="U293" s="559">
        <f>'Base Data'!U293</f>
        <v>0</v>
      </c>
      <c r="V293" s="559">
        <f>'Base Data'!V293</f>
        <v>0</v>
      </c>
      <c r="W293" s="559">
        <f>'Base Data'!W293</f>
        <v>0</v>
      </c>
      <c r="X293" s="559">
        <f>'Base Data'!X293</f>
        <v>0</v>
      </c>
      <c r="Y293" s="559">
        <f>'Base Data'!Y293</f>
        <v>0</v>
      </c>
      <c r="Z293" s="559">
        <f>'Base Data'!Z293</f>
        <v>0</v>
      </c>
      <c r="AA293" s="559">
        <f>'Base Data'!AA293</f>
        <v>0</v>
      </c>
      <c r="AB293" s="559">
        <f>'Base Data'!AB293</f>
        <v>0</v>
      </c>
      <c r="AC293" s="559">
        <f>'Base Data'!AC293</f>
        <v>0</v>
      </c>
      <c r="AD293" s="559">
        <f>'Base Data'!AD293</f>
        <v>0</v>
      </c>
      <c r="AE293" s="559">
        <f>'Base Data'!AE293</f>
        <v>0</v>
      </c>
      <c r="AF293" s="559">
        <f>'Base Data'!AF293</f>
        <v>0</v>
      </c>
      <c r="AG293" s="559">
        <f>'Base Data'!AG293</f>
        <v>0</v>
      </c>
      <c r="AH293" s="559">
        <f>'Base Data'!AH293</f>
        <v>0</v>
      </c>
      <c r="AI293" s="559">
        <f>'Base Data'!AI293</f>
        <v>0</v>
      </c>
      <c r="AJ293" s="559">
        <f>'Base Data'!AJ293</f>
        <v>0</v>
      </c>
      <c r="AK293" s="559">
        <f>'Base Data'!AK293</f>
        <v>0</v>
      </c>
      <c r="AL293" s="559">
        <f>'Base Data'!AL293</f>
        <v>0</v>
      </c>
      <c r="AM293" s="559">
        <f>'Base Data'!AM293</f>
        <v>0</v>
      </c>
      <c r="AN293" s="559">
        <f>'Base Data'!AN293</f>
        <v>0</v>
      </c>
      <c r="AO293" s="559">
        <f>'Base Data'!AO293</f>
        <v>0</v>
      </c>
      <c r="AP293" s="559">
        <f>'Base Data'!AP293</f>
        <v>0</v>
      </c>
      <c r="AQ293" s="559">
        <f>'Base Data'!AQ293</f>
        <v>0</v>
      </c>
      <c r="AR293" s="559">
        <f>'Base Data'!AR293</f>
        <v>0</v>
      </c>
      <c r="AS293" s="559">
        <f>'Base Data'!AS293</f>
        <v>0</v>
      </c>
      <c r="AT293" s="559">
        <f>'Base Data'!AT293</f>
        <v>0</v>
      </c>
      <c r="AU293" s="559">
        <f>'Base Data'!AU293</f>
        <v>0</v>
      </c>
      <c r="AV293" s="559">
        <f>'Base Data'!AV293</f>
        <v>0</v>
      </c>
      <c r="AW293" s="559">
        <f>'Base Data'!AW293</f>
        <v>0</v>
      </c>
      <c r="AX293" s="559">
        <f>'Base Data'!AX293</f>
        <v>0</v>
      </c>
      <c r="AY293" s="559">
        <f>'Base Data'!AY293</f>
        <v>0</v>
      </c>
      <c r="AZ293" s="559">
        <f>'Base Data'!AZ293</f>
        <v>0</v>
      </c>
      <c r="BA293" s="559">
        <f>'Base Data'!BA293</f>
        <v>0</v>
      </c>
      <c r="BB293" s="559">
        <f>'Base Data'!BB293</f>
        <v>0</v>
      </c>
      <c r="BC293" s="559">
        <f>'Base Data'!BC293</f>
        <v>0</v>
      </c>
      <c r="BD293" s="559">
        <f>'Base Data'!BD293</f>
        <v>0</v>
      </c>
      <c r="BE293" s="559">
        <f>'Base Data'!BE293</f>
        <v>0</v>
      </c>
      <c r="BF293" s="559">
        <f>'Base Data'!BF293</f>
        <v>0</v>
      </c>
      <c r="BG293" s="559">
        <f>'Base Data'!BG293</f>
        <v>0</v>
      </c>
      <c r="BH293" s="559">
        <f>'Base Data'!BH293</f>
        <v>0</v>
      </c>
      <c r="BI293" s="559">
        <f>'Base Data'!BI293</f>
        <v>0</v>
      </c>
      <c r="BJ293" s="559">
        <f>'Base Data'!BJ293</f>
        <v>0</v>
      </c>
      <c r="BK293" s="559">
        <f>'Base Data'!BK293</f>
        <v>0</v>
      </c>
      <c r="BL293" s="559">
        <f>'Base Data'!BL293</f>
        <v>0</v>
      </c>
      <c r="BM293" s="559">
        <f>'Base Data'!BM293</f>
        <v>0</v>
      </c>
      <c r="BN293" s="559">
        <f>'Base Data'!BN293</f>
        <v>0</v>
      </c>
      <c r="BO293" s="559">
        <f>'Base Data'!BO293</f>
        <v>0</v>
      </c>
      <c r="BP293" s="559">
        <f>'Base Data'!BP293</f>
        <v>0</v>
      </c>
      <c r="BQ293" s="559">
        <f>'Base Data'!BQ293</f>
        <v>0</v>
      </c>
      <c r="BR293" s="559">
        <f>'Base Data'!BR293</f>
        <v>0</v>
      </c>
      <c r="BS293" s="559">
        <f>'Base Data'!BS293</f>
        <v>0</v>
      </c>
      <c r="BT293" s="559">
        <f>'Base Data'!BT293</f>
        <v>0</v>
      </c>
      <c r="BU293" s="559">
        <f>'Base Data'!BU293</f>
        <v>0</v>
      </c>
      <c r="BV293" s="559">
        <f>'Base Data'!BV293</f>
        <v>0</v>
      </c>
      <c r="BW293" s="559">
        <f>'Base Data'!BW293</f>
        <v>0</v>
      </c>
      <c r="BX293" s="559">
        <f>'Base Data'!BX293</f>
        <v>0</v>
      </c>
      <c r="BY293" s="559">
        <f>'Base Data'!BY293</f>
        <v>0</v>
      </c>
      <c r="BZ293" s="559">
        <f>'Base Data'!BZ293</f>
        <v>0</v>
      </c>
      <c r="CA293" s="559">
        <f>'Base Data'!CA293</f>
        <v>0</v>
      </c>
      <c r="CB293" s="559">
        <f>'Base Data'!CB293</f>
        <v>0</v>
      </c>
      <c r="CC293" s="559">
        <f>'Base Data'!CC293</f>
        <v>0</v>
      </c>
      <c r="CD293" s="559">
        <f>'Base Data'!CD293</f>
        <v>0</v>
      </c>
      <c r="CE293" s="559">
        <f>'Base Data'!CE293</f>
        <v>0</v>
      </c>
      <c r="CF293" s="559">
        <f>'Base Data'!CF293</f>
        <v>0</v>
      </c>
      <c r="CG293" s="559">
        <f>'Base Data'!CG293</f>
        <v>0</v>
      </c>
      <c r="CH293" s="559">
        <f>'Base Data'!CH293</f>
        <v>0</v>
      </c>
      <c r="CI293" s="559">
        <f>'Base Data'!CI293</f>
        <v>0</v>
      </c>
      <c r="CJ293" s="559">
        <f>'Base Data'!CJ293</f>
        <v>0</v>
      </c>
      <c r="CK293" s="559">
        <f>'Base Data'!CK293</f>
        <v>0</v>
      </c>
      <c r="CL293" s="559">
        <f>'Base Data'!CL293</f>
        <v>0</v>
      </c>
      <c r="CM293" s="559">
        <f>'Base Data'!CM293</f>
        <v>0</v>
      </c>
      <c r="CN293" s="559">
        <f>'Base Data'!CN293</f>
        <v>0</v>
      </c>
      <c r="CO293" s="559">
        <f>'Base Data'!CO293</f>
        <v>0</v>
      </c>
      <c r="CP293" s="559">
        <f>'Base Data'!CP293</f>
        <v>0</v>
      </c>
      <c r="CQ293" s="559">
        <f>'Base Data'!CQ293</f>
        <v>0</v>
      </c>
      <c r="CR293" s="559">
        <f>'Base Data'!CR293</f>
        <v>0</v>
      </c>
      <c r="CS293" s="559">
        <f>'Base Data'!CS293</f>
        <v>0</v>
      </c>
      <c r="CT293" s="559">
        <f>'Base Data'!CT293</f>
        <v>0</v>
      </c>
      <c r="CU293" s="559">
        <f>'Base Data'!CU293</f>
        <v>0</v>
      </c>
      <c r="CV293" s="559">
        <f>'Base Data'!CV293</f>
        <v>0</v>
      </c>
      <c r="CW293" s="559">
        <f>'Base Data'!CW293</f>
        <v>0</v>
      </c>
      <c r="CX293" s="559">
        <f>'Base Data'!CX293</f>
        <v>0</v>
      </c>
      <c r="CY293" s="559">
        <f>'Base Data'!CY293</f>
        <v>0</v>
      </c>
      <c r="CZ293" s="559">
        <f>'Base Data'!CZ293</f>
        <v>0</v>
      </c>
      <c r="DA293" s="559">
        <f>'Base Data'!DA293</f>
        <v>0</v>
      </c>
      <c r="DB293" s="559">
        <f>'Base Data'!DB293</f>
        <v>0</v>
      </c>
      <c r="DC293" s="559">
        <f>'Base Data'!DC293</f>
        <v>0</v>
      </c>
      <c r="DD293" s="559">
        <f>'Base Data'!DD293</f>
        <v>0</v>
      </c>
      <c r="DE293" s="559">
        <f>'Base Data'!DE293</f>
        <v>0</v>
      </c>
      <c r="DF293" s="559">
        <f>'Base Data'!DF293</f>
        <v>0</v>
      </c>
      <c r="DG293" s="559">
        <f>'Base Data'!DG293</f>
        <v>0</v>
      </c>
      <c r="DH293" s="559">
        <f>'Base Data'!DH293</f>
        <v>0</v>
      </c>
      <c r="DI293" s="559">
        <f>'Base Data'!DI293</f>
        <v>0</v>
      </c>
      <c r="DJ293" s="559">
        <f>'Base Data'!DJ293</f>
        <v>0</v>
      </c>
      <c r="DK293" s="559">
        <f>'Base Data'!DK293</f>
        <v>0</v>
      </c>
      <c r="DL293" s="560">
        <f>'Base Data'!DL293</f>
        <v>0</v>
      </c>
    </row>
    <row r="294" spans="1:117" s="311" customFormat="1" ht="18.75" customHeight="1">
      <c r="A294" s="207">
        <f>'LCR Weights'!N294</f>
        <v>0</v>
      </c>
      <c r="B294" s="73"/>
      <c r="C294" s="73"/>
      <c r="D294" s="795">
        <v>7270</v>
      </c>
      <c r="E294" s="120" t="s">
        <v>894</v>
      </c>
      <c r="F294" s="278" t="s">
        <v>366</v>
      </c>
      <c r="G294" s="788"/>
      <c r="H294" s="789"/>
      <c r="I294" s="524"/>
      <c r="J294" s="558"/>
      <c r="K294" s="559">
        <f>'Base Data'!K294</f>
        <v>0</v>
      </c>
      <c r="L294" s="559">
        <f>'Base Data'!L294</f>
        <v>0</v>
      </c>
      <c r="M294" s="559">
        <f>'Base Data'!M294</f>
        <v>0</v>
      </c>
      <c r="N294" s="559">
        <f>'Base Data'!N294</f>
        <v>0</v>
      </c>
      <c r="O294" s="559">
        <f>'Base Data'!O294</f>
        <v>0</v>
      </c>
      <c r="P294" s="559">
        <f>'Base Data'!P294</f>
        <v>0</v>
      </c>
      <c r="Q294" s="559">
        <f>'Base Data'!Q294</f>
        <v>0</v>
      </c>
      <c r="R294" s="559">
        <f>'Base Data'!R294</f>
        <v>0</v>
      </c>
      <c r="S294" s="559">
        <f>'Base Data'!S294</f>
        <v>0</v>
      </c>
      <c r="T294" s="559">
        <f>'Base Data'!T294</f>
        <v>0</v>
      </c>
      <c r="U294" s="559">
        <f>'Base Data'!U294</f>
        <v>0</v>
      </c>
      <c r="V294" s="559">
        <f>'Base Data'!V294</f>
        <v>0</v>
      </c>
      <c r="W294" s="559">
        <f>'Base Data'!W294</f>
        <v>0</v>
      </c>
      <c r="X294" s="559">
        <f>'Base Data'!X294</f>
        <v>0</v>
      </c>
      <c r="Y294" s="559">
        <f>'Base Data'!Y294</f>
        <v>0</v>
      </c>
      <c r="Z294" s="559">
        <f>'Base Data'!Z294</f>
        <v>0</v>
      </c>
      <c r="AA294" s="559">
        <f>'Base Data'!AA294</f>
        <v>0</v>
      </c>
      <c r="AB294" s="559">
        <f>'Base Data'!AB294</f>
        <v>0</v>
      </c>
      <c r="AC294" s="559">
        <f>'Base Data'!AC294</f>
        <v>0</v>
      </c>
      <c r="AD294" s="559">
        <f>'Base Data'!AD294</f>
        <v>0</v>
      </c>
      <c r="AE294" s="559">
        <f>'Base Data'!AE294</f>
        <v>0</v>
      </c>
      <c r="AF294" s="559">
        <f>'Base Data'!AF294</f>
        <v>0</v>
      </c>
      <c r="AG294" s="559">
        <f>'Base Data'!AG294</f>
        <v>0</v>
      </c>
      <c r="AH294" s="559">
        <f>'Base Data'!AH294</f>
        <v>0</v>
      </c>
      <c r="AI294" s="559">
        <f>'Base Data'!AI294</f>
        <v>0</v>
      </c>
      <c r="AJ294" s="559">
        <f>'Base Data'!AJ294</f>
        <v>0</v>
      </c>
      <c r="AK294" s="559">
        <f>'Base Data'!AK294</f>
        <v>0</v>
      </c>
      <c r="AL294" s="559">
        <f>'Base Data'!AL294</f>
        <v>0</v>
      </c>
      <c r="AM294" s="559">
        <f>'Base Data'!AM294</f>
        <v>0</v>
      </c>
      <c r="AN294" s="559">
        <f>'Base Data'!AN294</f>
        <v>0</v>
      </c>
      <c r="AO294" s="559">
        <f>'Base Data'!AO294</f>
        <v>0</v>
      </c>
      <c r="AP294" s="559">
        <f>'Base Data'!AP294</f>
        <v>0</v>
      </c>
      <c r="AQ294" s="559">
        <f>'Base Data'!AQ294</f>
        <v>0</v>
      </c>
      <c r="AR294" s="559">
        <f>'Base Data'!AR294</f>
        <v>0</v>
      </c>
      <c r="AS294" s="559">
        <f>'Base Data'!AS294</f>
        <v>0</v>
      </c>
      <c r="AT294" s="559">
        <f>'Base Data'!AT294</f>
        <v>0</v>
      </c>
      <c r="AU294" s="559">
        <f>'Base Data'!AU294</f>
        <v>0</v>
      </c>
      <c r="AV294" s="559">
        <f>'Base Data'!AV294</f>
        <v>0</v>
      </c>
      <c r="AW294" s="559">
        <f>'Base Data'!AW294</f>
        <v>0</v>
      </c>
      <c r="AX294" s="559">
        <f>'Base Data'!AX294</f>
        <v>0</v>
      </c>
      <c r="AY294" s="559">
        <f>'Base Data'!AY294</f>
        <v>0</v>
      </c>
      <c r="AZ294" s="559">
        <f>'Base Data'!AZ294</f>
        <v>0</v>
      </c>
      <c r="BA294" s="559">
        <f>'Base Data'!BA294</f>
        <v>0</v>
      </c>
      <c r="BB294" s="559">
        <f>'Base Data'!BB294</f>
        <v>0</v>
      </c>
      <c r="BC294" s="559">
        <f>'Base Data'!BC294</f>
        <v>0</v>
      </c>
      <c r="BD294" s="559">
        <f>'Base Data'!BD294</f>
        <v>0</v>
      </c>
      <c r="BE294" s="559">
        <f>'Base Data'!BE294</f>
        <v>0</v>
      </c>
      <c r="BF294" s="559">
        <f>'Base Data'!BF294</f>
        <v>0</v>
      </c>
      <c r="BG294" s="559">
        <f>'Base Data'!BG294</f>
        <v>0</v>
      </c>
      <c r="BH294" s="559">
        <f>'Base Data'!BH294</f>
        <v>0</v>
      </c>
      <c r="BI294" s="559">
        <f>'Base Data'!BI294</f>
        <v>0</v>
      </c>
      <c r="BJ294" s="559">
        <f>'Base Data'!BJ294</f>
        <v>0</v>
      </c>
      <c r="BK294" s="559">
        <f>'Base Data'!BK294</f>
        <v>0</v>
      </c>
      <c r="BL294" s="559">
        <f>'Base Data'!BL294</f>
        <v>0</v>
      </c>
      <c r="BM294" s="559">
        <f>'Base Data'!BM294</f>
        <v>0</v>
      </c>
      <c r="BN294" s="559">
        <f>'Base Data'!BN294</f>
        <v>0</v>
      </c>
      <c r="BO294" s="559">
        <f>'Base Data'!BO294</f>
        <v>0</v>
      </c>
      <c r="BP294" s="559">
        <f>'Base Data'!BP294</f>
        <v>0</v>
      </c>
      <c r="BQ294" s="559">
        <f>'Base Data'!BQ294</f>
        <v>0</v>
      </c>
      <c r="BR294" s="559">
        <f>'Base Data'!BR294</f>
        <v>0</v>
      </c>
      <c r="BS294" s="559">
        <f>'Base Data'!BS294</f>
        <v>0</v>
      </c>
      <c r="BT294" s="559">
        <f>'Base Data'!BT294</f>
        <v>0</v>
      </c>
      <c r="BU294" s="559">
        <f>'Base Data'!BU294</f>
        <v>0</v>
      </c>
      <c r="BV294" s="559">
        <f>'Base Data'!BV294</f>
        <v>0</v>
      </c>
      <c r="BW294" s="559">
        <f>'Base Data'!BW294</f>
        <v>0</v>
      </c>
      <c r="BX294" s="559">
        <f>'Base Data'!BX294</f>
        <v>0</v>
      </c>
      <c r="BY294" s="559">
        <f>'Base Data'!BY294</f>
        <v>0</v>
      </c>
      <c r="BZ294" s="559">
        <f>'Base Data'!BZ294</f>
        <v>0</v>
      </c>
      <c r="CA294" s="559">
        <f>'Base Data'!CA294</f>
        <v>0</v>
      </c>
      <c r="CB294" s="559">
        <f>'Base Data'!CB294</f>
        <v>0</v>
      </c>
      <c r="CC294" s="559">
        <f>'Base Data'!CC294</f>
        <v>0</v>
      </c>
      <c r="CD294" s="559">
        <f>'Base Data'!CD294</f>
        <v>0</v>
      </c>
      <c r="CE294" s="559">
        <f>'Base Data'!CE294</f>
        <v>0</v>
      </c>
      <c r="CF294" s="559">
        <f>'Base Data'!CF294</f>
        <v>0</v>
      </c>
      <c r="CG294" s="559">
        <f>'Base Data'!CG294</f>
        <v>0</v>
      </c>
      <c r="CH294" s="559">
        <f>'Base Data'!CH294</f>
        <v>0</v>
      </c>
      <c r="CI294" s="559">
        <f>'Base Data'!CI294</f>
        <v>0</v>
      </c>
      <c r="CJ294" s="559">
        <f>'Base Data'!CJ294</f>
        <v>0</v>
      </c>
      <c r="CK294" s="559">
        <f>'Base Data'!CK294</f>
        <v>0</v>
      </c>
      <c r="CL294" s="559">
        <f>'Base Data'!CL294</f>
        <v>0</v>
      </c>
      <c r="CM294" s="559">
        <f>'Base Data'!CM294</f>
        <v>0</v>
      </c>
      <c r="CN294" s="559">
        <f>'Base Data'!CN294</f>
        <v>0</v>
      </c>
      <c r="CO294" s="559">
        <f>'Base Data'!CO294</f>
        <v>0</v>
      </c>
      <c r="CP294" s="559">
        <f>'Base Data'!CP294</f>
        <v>0</v>
      </c>
      <c r="CQ294" s="559">
        <f>'Base Data'!CQ294</f>
        <v>0</v>
      </c>
      <c r="CR294" s="559">
        <f>'Base Data'!CR294</f>
        <v>0</v>
      </c>
      <c r="CS294" s="559">
        <f>'Base Data'!CS294</f>
        <v>0</v>
      </c>
      <c r="CT294" s="559">
        <f>'Base Data'!CT294</f>
        <v>0</v>
      </c>
      <c r="CU294" s="559">
        <f>'Base Data'!CU294</f>
        <v>0</v>
      </c>
      <c r="CV294" s="559">
        <f>'Base Data'!CV294</f>
        <v>0</v>
      </c>
      <c r="CW294" s="559">
        <f>'Base Data'!CW294</f>
        <v>0</v>
      </c>
      <c r="CX294" s="559">
        <f>'Base Data'!CX294</f>
        <v>0</v>
      </c>
      <c r="CY294" s="559">
        <f>'Base Data'!CY294</f>
        <v>0</v>
      </c>
      <c r="CZ294" s="559">
        <f>'Base Data'!CZ294</f>
        <v>0</v>
      </c>
      <c r="DA294" s="559">
        <f>'Base Data'!DA294</f>
        <v>0</v>
      </c>
      <c r="DB294" s="559">
        <f>'Base Data'!DB294</f>
        <v>0</v>
      </c>
      <c r="DC294" s="559">
        <f>'Base Data'!DC294</f>
        <v>0</v>
      </c>
      <c r="DD294" s="559">
        <f>'Base Data'!DD294</f>
        <v>0</v>
      </c>
      <c r="DE294" s="559">
        <f>'Base Data'!DE294</f>
        <v>0</v>
      </c>
      <c r="DF294" s="559">
        <f>'Base Data'!DF294</f>
        <v>0</v>
      </c>
      <c r="DG294" s="559">
        <f>'Base Data'!DG294</f>
        <v>0</v>
      </c>
      <c r="DH294" s="559">
        <f>'Base Data'!DH294</f>
        <v>0</v>
      </c>
      <c r="DI294" s="559">
        <f>'Base Data'!DI294</f>
        <v>0</v>
      </c>
      <c r="DJ294" s="559">
        <f>'Base Data'!DJ294</f>
        <v>0</v>
      </c>
      <c r="DK294" s="559">
        <f>'Base Data'!DK294</f>
        <v>0</v>
      </c>
      <c r="DL294" s="560">
        <f>'Base Data'!DL294</f>
        <v>0</v>
      </c>
    </row>
    <row r="295" spans="1:117" s="311" customFormat="1" ht="18.75" customHeight="1">
      <c r="A295" s="207">
        <f>'LCR Weights'!N295</f>
        <v>0</v>
      </c>
      <c r="B295" s="73"/>
      <c r="C295" s="73"/>
      <c r="D295" s="795">
        <v>7280</v>
      </c>
      <c r="E295" s="120" t="s">
        <v>895</v>
      </c>
      <c r="F295" s="278" t="s">
        <v>367</v>
      </c>
      <c r="G295" s="788"/>
      <c r="H295" s="789"/>
      <c r="I295" s="524"/>
      <c r="J295" s="558"/>
      <c r="K295" s="559">
        <f>'Base Data'!K295</f>
        <v>0</v>
      </c>
      <c r="L295" s="559">
        <f>'Base Data'!L295</f>
        <v>0</v>
      </c>
      <c r="M295" s="559">
        <f>'Base Data'!M295</f>
        <v>0</v>
      </c>
      <c r="N295" s="559">
        <f>'Base Data'!N295</f>
        <v>0</v>
      </c>
      <c r="O295" s="559">
        <f>'Base Data'!O295</f>
        <v>0</v>
      </c>
      <c r="P295" s="559">
        <f>'Base Data'!P295</f>
        <v>0</v>
      </c>
      <c r="Q295" s="559">
        <f>'Base Data'!Q295</f>
        <v>0</v>
      </c>
      <c r="R295" s="559">
        <f>'Base Data'!R295</f>
        <v>0</v>
      </c>
      <c r="S295" s="559">
        <f>'Base Data'!S295</f>
        <v>0</v>
      </c>
      <c r="T295" s="559">
        <f>'Base Data'!T295</f>
        <v>0</v>
      </c>
      <c r="U295" s="559">
        <f>'Base Data'!U295</f>
        <v>0</v>
      </c>
      <c r="V295" s="559">
        <f>'Base Data'!V295</f>
        <v>0</v>
      </c>
      <c r="W295" s="559">
        <f>'Base Data'!W295</f>
        <v>0</v>
      </c>
      <c r="X295" s="559">
        <f>'Base Data'!X295</f>
        <v>0</v>
      </c>
      <c r="Y295" s="559">
        <f>'Base Data'!Y295</f>
        <v>0</v>
      </c>
      <c r="Z295" s="559">
        <f>'Base Data'!Z295</f>
        <v>0</v>
      </c>
      <c r="AA295" s="559">
        <f>'Base Data'!AA295</f>
        <v>0</v>
      </c>
      <c r="AB295" s="559">
        <f>'Base Data'!AB295</f>
        <v>0</v>
      </c>
      <c r="AC295" s="559">
        <f>'Base Data'!AC295</f>
        <v>0</v>
      </c>
      <c r="AD295" s="559">
        <f>'Base Data'!AD295</f>
        <v>0</v>
      </c>
      <c r="AE295" s="559">
        <f>'Base Data'!AE295</f>
        <v>0</v>
      </c>
      <c r="AF295" s="559">
        <f>'Base Data'!AF295</f>
        <v>0</v>
      </c>
      <c r="AG295" s="559">
        <f>'Base Data'!AG295</f>
        <v>0</v>
      </c>
      <c r="AH295" s="559">
        <f>'Base Data'!AH295</f>
        <v>0</v>
      </c>
      <c r="AI295" s="559">
        <f>'Base Data'!AI295</f>
        <v>0</v>
      </c>
      <c r="AJ295" s="559">
        <f>'Base Data'!AJ295</f>
        <v>0</v>
      </c>
      <c r="AK295" s="559">
        <f>'Base Data'!AK295</f>
        <v>0</v>
      </c>
      <c r="AL295" s="559">
        <f>'Base Data'!AL295</f>
        <v>0</v>
      </c>
      <c r="AM295" s="559">
        <f>'Base Data'!AM295</f>
        <v>0</v>
      </c>
      <c r="AN295" s="559">
        <f>'Base Data'!AN295</f>
        <v>0</v>
      </c>
      <c r="AO295" s="559">
        <f>'Base Data'!AO295</f>
        <v>0</v>
      </c>
      <c r="AP295" s="559">
        <f>'Base Data'!AP295</f>
        <v>0</v>
      </c>
      <c r="AQ295" s="559">
        <f>'Base Data'!AQ295</f>
        <v>0</v>
      </c>
      <c r="AR295" s="559">
        <f>'Base Data'!AR295</f>
        <v>0</v>
      </c>
      <c r="AS295" s="559">
        <f>'Base Data'!AS295</f>
        <v>0</v>
      </c>
      <c r="AT295" s="559">
        <f>'Base Data'!AT295</f>
        <v>0</v>
      </c>
      <c r="AU295" s="559">
        <f>'Base Data'!AU295</f>
        <v>0</v>
      </c>
      <c r="AV295" s="559">
        <f>'Base Data'!AV295</f>
        <v>0</v>
      </c>
      <c r="AW295" s="559">
        <f>'Base Data'!AW295</f>
        <v>0</v>
      </c>
      <c r="AX295" s="559">
        <f>'Base Data'!AX295</f>
        <v>0</v>
      </c>
      <c r="AY295" s="559">
        <f>'Base Data'!AY295</f>
        <v>0</v>
      </c>
      <c r="AZ295" s="559">
        <f>'Base Data'!AZ295</f>
        <v>0</v>
      </c>
      <c r="BA295" s="559">
        <f>'Base Data'!BA295</f>
        <v>0</v>
      </c>
      <c r="BB295" s="559">
        <f>'Base Data'!BB295</f>
        <v>0</v>
      </c>
      <c r="BC295" s="559">
        <f>'Base Data'!BC295</f>
        <v>0</v>
      </c>
      <c r="BD295" s="559">
        <f>'Base Data'!BD295</f>
        <v>0</v>
      </c>
      <c r="BE295" s="559">
        <f>'Base Data'!BE295</f>
        <v>0</v>
      </c>
      <c r="BF295" s="559">
        <f>'Base Data'!BF295</f>
        <v>0</v>
      </c>
      <c r="BG295" s="559">
        <f>'Base Data'!BG295</f>
        <v>0</v>
      </c>
      <c r="BH295" s="559">
        <f>'Base Data'!BH295</f>
        <v>0</v>
      </c>
      <c r="BI295" s="559">
        <f>'Base Data'!BI295</f>
        <v>0</v>
      </c>
      <c r="BJ295" s="559">
        <f>'Base Data'!BJ295</f>
        <v>0</v>
      </c>
      <c r="BK295" s="559">
        <f>'Base Data'!BK295</f>
        <v>0</v>
      </c>
      <c r="BL295" s="559">
        <f>'Base Data'!BL295</f>
        <v>0</v>
      </c>
      <c r="BM295" s="559">
        <f>'Base Data'!BM295</f>
        <v>0</v>
      </c>
      <c r="BN295" s="559">
        <f>'Base Data'!BN295</f>
        <v>0</v>
      </c>
      <c r="BO295" s="559">
        <f>'Base Data'!BO295</f>
        <v>0</v>
      </c>
      <c r="BP295" s="559">
        <f>'Base Data'!BP295</f>
        <v>0</v>
      </c>
      <c r="BQ295" s="559">
        <f>'Base Data'!BQ295</f>
        <v>0</v>
      </c>
      <c r="BR295" s="559">
        <f>'Base Data'!BR295</f>
        <v>0</v>
      </c>
      <c r="BS295" s="559">
        <f>'Base Data'!BS295</f>
        <v>0</v>
      </c>
      <c r="BT295" s="559">
        <f>'Base Data'!BT295</f>
        <v>0</v>
      </c>
      <c r="BU295" s="559">
        <f>'Base Data'!BU295</f>
        <v>0</v>
      </c>
      <c r="BV295" s="559">
        <f>'Base Data'!BV295</f>
        <v>0</v>
      </c>
      <c r="BW295" s="559">
        <f>'Base Data'!BW295</f>
        <v>0</v>
      </c>
      <c r="BX295" s="559">
        <f>'Base Data'!BX295</f>
        <v>0</v>
      </c>
      <c r="BY295" s="559">
        <f>'Base Data'!BY295</f>
        <v>0</v>
      </c>
      <c r="BZ295" s="559">
        <f>'Base Data'!BZ295</f>
        <v>0</v>
      </c>
      <c r="CA295" s="559">
        <f>'Base Data'!CA295</f>
        <v>0</v>
      </c>
      <c r="CB295" s="559">
        <f>'Base Data'!CB295</f>
        <v>0</v>
      </c>
      <c r="CC295" s="559">
        <f>'Base Data'!CC295</f>
        <v>0</v>
      </c>
      <c r="CD295" s="559">
        <f>'Base Data'!CD295</f>
        <v>0</v>
      </c>
      <c r="CE295" s="559">
        <f>'Base Data'!CE295</f>
        <v>0</v>
      </c>
      <c r="CF295" s="559">
        <f>'Base Data'!CF295</f>
        <v>0</v>
      </c>
      <c r="CG295" s="559">
        <f>'Base Data'!CG295</f>
        <v>0</v>
      </c>
      <c r="CH295" s="559">
        <f>'Base Data'!CH295</f>
        <v>0</v>
      </c>
      <c r="CI295" s="559">
        <f>'Base Data'!CI295</f>
        <v>0</v>
      </c>
      <c r="CJ295" s="559">
        <f>'Base Data'!CJ295</f>
        <v>0</v>
      </c>
      <c r="CK295" s="559">
        <f>'Base Data'!CK295</f>
        <v>0</v>
      </c>
      <c r="CL295" s="559">
        <f>'Base Data'!CL295</f>
        <v>0</v>
      </c>
      <c r="CM295" s="559">
        <f>'Base Data'!CM295</f>
        <v>0</v>
      </c>
      <c r="CN295" s="559">
        <f>'Base Data'!CN295</f>
        <v>0</v>
      </c>
      <c r="CO295" s="559">
        <f>'Base Data'!CO295</f>
        <v>0</v>
      </c>
      <c r="CP295" s="559">
        <f>'Base Data'!CP295</f>
        <v>0</v>
      </c>
      <c r="CQ295" s="559">
        <f>'Base Data'!CQ295</f>
        <v>0</v>
      </c>
      <c r="CR295" s="559">
        <f>'Base Data'!CR295</f>
        <v>0</v>
      </c>
      <c r="CS295" s="559">
        <f>'Base Data'!CS295</f>
        <v>0</v>
      </c>
      <c r="CT295" s="559">
        <f>'Base Data'!CT295</f>
        <v>0</v>
      </c>
      <c r="CU295" s="559">
        <f>'Base Data'!CU295</f>
        <v>0</v>
      </c>
      <c r="CV295" s="559">
        <f>'Base Data'!CV295</f>
        <v>0</v>
      </c>
      <c r="CW295" s="559">
        <f>'Base Data'!CW295</f>
        <v>0</v>
      </c>
      <c r="CX295" s="559">
        <f>'Base Data'!CX295</f>
        <v>0</v>
      </c>
      <c r="CY295" s="559">
        <f>'Base Data'!CY295</f>
        <v>0</v>
      </c>
      <c r="CZ295" s="559">
        <f>'Base Data'!CZ295</f>
        <v>0</v>
      </c>
      <c r="DA295" s="559">
        <f>'Base Data'!DA295</f>
        <v>0</v>
      </c>
      <c r="DB295" s="559">
        <f>'Base Data'!DB295</f>
        <v>0</v>
      </c>
      <c r="DC295" s="559">
        <f>'Base Data'!DC295</f>
        <v>0</v>
      </c>
      <c r="DD295" s="559">
        <f>'Base Data'!DD295</f>
        <v>0</v>
      </c>
      <c r="DE295" s="559">
        <f>'Base Data'!DE295</f>
        <v>0</v>
      </c>
      <c r="DF295" s="559">
        <f>'Base Data'!DF295</f>
        <v>0</v>
      </c>
      <c r="DG295" s="559">
        <f>'Base Data'!DG295</f>
        <v>0</v>
      </c>
      <c r="DH295" s="559">
        <f>'Base Data'!DH295</f>
        <v>0</v>
      </c>
      <c r="DI295" s="559">
        <f>'Base Data'!DI295</f>
        <v>0</v>
      </c>
      <c r="DJ295" s="559">
        <f>'Base Data'!DJ295</f>
        <v>0</v>
      </c>
      <c r="DK295" s="559">
        <f>'Base Data'!DK295</f>
        <v>0</v>
      </c>
      <c r="DL295" s="560">
        <f>'Base Data'!DL295</f>
        <v>0</v>
      </c>
    </row>
    <row r="296" spans="1:117" s="311" customFormat="1" ht="18.75" customHeight="1">
      <c r="A296" s="207">
        <f>'LCR Weights'!N296</f>
        <v>0</v>
      </c>
      <c r="B296" s="73"/>
      <c r="C296" s="73"/>
      <c r="D296" s="795">
        <v>7290</v>
      </c>
      <c r="E296" s="122" t="s">
        <v>896</v>
      </c>
      <c r="F296" s="306" t="s">
        <v>897</v>
      </c>
      <c r="G296" s="788"/>
      <c r="H296" s="789"/>
      <c r="I296" s="524"/>
      <c r="J296" s="153"/>
      <c r="K296" s="559">
        <f>'Base Data'!K296</f>
        <v>0</v>
      </c>
      <c r="L296" s="559">
        <f>'Base Data'!L296</f>
        <v>0</v>
      </c>
      <c r="M296" s="559">
        <f>'Base Data'!M296</f>
        <v>0</v>
      </c>
      <c r="N296" s="559">
        <f>'Base Data'!N296</f>
        <v>0</v>
      </c>
      <c r="O296" s="559">
        <f>'Base Data'!O296</f>
        <v>0</v>
      </c>
      <c r="P296" s="559">
        <f>'Base Data'!P296</f>
        <v>0</v>
      </c>
      <c r="Q296" s="559">
        <f>'Base Data'!Q296</f>
        <v>0</v>
      </c>
      <c r="R296" s="559">
        <f>'Base Data'!R296</f>
        <v>0</v>
      </c>
      <c r="S296" s="559">
        <f>'Base Data'!S296</f>
        <v>0</v>
      </c>
      <c r="T296" s="559">
        <f>'Base Data'!T296</f>
        <v>0</v>
      </c>
      <c r="U296" s="559">
        <f>'Base Data'!U296</f>
        <v>0</v>
      </c>
      <c r="V296" s="559">
        <f>'Base Data'!V296</f>
        <v>0</v>
      </c>
      <c r="W296" s="559">
        <f>'Base Data'!W296</f>
        <v>0</v>
      </c>
      <c r="X296" s="559">
        <f>'Base Data'!X296</f>
        <v>0</v>
      </c>
      <c r="Y296" s="559">
        <f>'Base Data'!Y296</f>
        <v>0</v>
      </c>
      <c r="Z296" s="559">
        <f>'Base Data'!Z296</f>
        <v>0</v>
      </c>
      <c r="AA296" s="559">
        <f>'Base Data'!AA296</f>
        <v>0</v>
      </c>
      <c r="AB296" s="559">
        <f>'Base Data'!AB296</f>
        <v>0</v>
      </c>
      <c r="AC296" s="559">
        <f>'Base Data'!AC296</f>
        <v>0</v>
      </c>
      <c r="AD296" s="559">
        <f>'Base Data'!AD296</f>
        <v>0</v>
      </c>
      <c r="AE296" s="559">
        <f>'Base Data'!AE296</f>
        <v>0</v>
      </c>
      <c r="AF296" s="559">
        <f>'Base Data'!AF296</f>
        <v>0</v>
      </c>
      <c r="AG296" s="559">
        <f>'Base Data'!AG296</f>
        <v>0</v>
      </c>
      <c r="AH296" s="559">
        <f>'Base Data'!AH296</f>
        <v>0</v>
      </c>
      <c r="AI296" s="559">
        <f>'Base Data'!AI296</f>
        <v>0</v>
      </c>
      <c r="AJ296" s="559">
        <f>'Base Data'!AJ296</f>
        <v>0</v>
      </c>
      <c r="AK296" s="559">
        <f>'Base Data'!AK296</f>
        <v>0</v>
      </c>
      <c r="AL296" s="559">
        <f>'Base Data'!AL296</f>
        <v>0</v>
      </c>
      <c r="AM296" s="559">
        <f>'Base Data'!AM296</f>
        <v>0</v>
      </c>
      <c r="AN296" s="559">
        <f>'Base Data'!AN296</f>
        <v>0</v>
      </c>
      <c r="AO296" s="559">
        <f>'Base Data'!AO296</f>
        <v>0</v>
      </c>
      <c r="AP296" s="559">
        <f>'Base Data'!AP296</f>
        <v>0</v>
      </c>
      <c r="AQ296" s="559">
        <f>'Base Data'!AQ296</f>
        <v>0</v>
      </c>
      <c r="AR296" s="559">
        <f>'Base Data'!AR296</f>
        <v>0</v>
      </c>
      <c r="AS296" s="559">
        <f>'Base Data'!AS296</f>
        <v>0</v>
      </c>
      <c r="AT296" s="559">
        <f>'Base Data'!AT296</f>
        <v>0</v>
      </c>
      <c r="AU296" s="559">
        <f>'Base Data'!AU296</f>
        <v>0</v>
      </c>
      <c r="AV296" s="559">
        <f>'Base Data'!AV296</f>
        <v>0</v>
      </c>
      <c r="AW296" s="559">
        <f>'Base Data'!AW296</f>
        <v>0</v>
      </c>
      <c r="AX296" s="559">
        <f>'Base Data'!AX296</f>
        <v>0</v>
      </c>
      <c r="AY296" s="559">
        <f>'Base Data'!AY296</f>
        <v>0</v>
      </c>
      <c r="AZ296" s="559">
        <f>'Base Data'!AZ296</f>
        <v>0</v>
      </c>
      <c r="BA296" s="559">
        <f>'Base Data'!BA296</f>
        <v>0</v>
      </c>
      <c r="BB296" s="559">
        <f>'Base Data'!BB296</f>
        <v>0</v>
      </c>
      <c r="BC296" s="559">
        <f>'Base Data'!BC296</f>
        <v>0</v>
      </c>
      <c r="BD296" s="559">
        <f>'Base Data'!BD296</f>
        <v>0</v>
      </c>
      <c r="BE296" s="559">
        <f>'Base Data'!BE296</f>
        <v>0</v>
      </c>
      <c r="BF296" s="559">
        <f>'Base Data'!BF296</f>
        <v>0</v>
      </c>
      <c r="BG296" s="559">
        <f>'Base Data'!BG296</f>
        <v>0</v>
      </c>
      <c r="BH296" s="559">
        <f>'Base Data'!BH296</f>
        <v>0</v>
      </c>
      <c r="BI296" s="559">
        <f>'Base Data'!BI296</f>
        <v>0</v>
      </c>
      <c r="BJ296" s="559">
        <f>'Base Data'!BJ296</f>
        <v>0</v>
      </c>
      <c r="BK296" s="559">
        <f>'Base Data'!BK296</f>
        <v>0</v>
      </c>
      <c r="BL296" s="559">
        <f>'Base Data'!BL296</f>
        <v>0</v>
      </c>
      <c r="BM296" s="559">
        <f>'Base Data'!BM296</f>
        <v>0</v>
      </c>
      <c r="BN296" s="559">
        <f>'Base Data'!BN296</f>
        <v>0</v>
      </c>
      <c r="BO296" s="559">
        <f>'Base Data'!BO296</f>
        <v>0</v>
      </c>
      <c r="BP296" s="559">
        <f>'Base Data'!BP296</f>
        <v>0</v>
      </c>
      <c r="BQ296" s="559">
        <f>'Base Data'!BQ296</f>
        <v>0</v>
      </c>
      <c r="BR296" s="559">
        <f>'Base Data'!BR296</f>
        <v>0</v>
      </c>
      <c r="BS296" s="559">
        <f>'Base Data'!BS296</f>
        <v>0</v>
      </c>
      <c r="BT296" s="559">
        <f>'Base Data'!BT296</f>
        <v>0</v>
      </c>
      <c r="BU296" s="559">
        <f>'Base Data'!BU296</f>
        <v>0</v>
      </c>
      <c r="BV296" s="559">
        <f>'Base Data'!BV296</f>
        <v>0</v>
      </c>
      <c r="BW296" s="559">
        <f>'Base Data'!BW296</f>
        <v>0</v>
      </c>
      <c r="BX296" s="559">
        <f>'Base Data'!BX296</f>
        <v>0</v>
      </c>
      <c r="BY296" s="559">
        <f>'Base Data'!BY296</f>
        <v>0</v>
      </c>
      <c r="BZ296" s="559">
        <f>'Base Data'!BZ296</f>
        <v>0</v>
      </c>
      <c r="CA296" s="559">
        <f>'Base Data'!CA296</f>
        <v>0</v>
      </c>
      <c r="CB296" s="559">
        <f>'Base Data'!CB296</f>
        <v>0</v>
      </c>
      <c r="CC296" s="559">
        <f>'Base Data'!CC296</f>
        <v>0</v>
      </c>
      <c r="CD296" s="559">
        <f>'Base Data'!CD296</f>
        <v>0</v>
      </c>
      <c r="CE296" s="559">
        <f>'Base Data'!CE296</f>
        <v>0</v>
      </c>
      <c r="CF296" s="559">
        <f>'Base Data'!CF296</f>
        <v>0</v>
      </c>
      <c r="CG296" s="559">
        <f>'Base Data'!CG296</f>
        <v>0</v>
      </c>
      <c r="CH296" s="559">
        <f>'Base Data'!CH296</f>
        <v>0</v>
      </c>
      <c r="CI296" s="559">
        <f>'Base Data'!CI296</f>
        <v>0</v>
      </c>
      <c r="CJ296" s="559">
        <f>'Base Data'!CJ296</f>
        <v>0</v>
      </c>
      <c r="CK296" s="559">
        <f>'Base Data'!CK296</f>
        <v>0</v>
      </c>
      <c r="CL296" s="559">
        <f>'Base Data'!CL296</f>
        <v>0</v>
      </c>
      <c r="CM296" s="559">
        <f>'Base Data'!CM296</f>
        <v>0</v>
      </c>
      <c r="CN296" s="559">
        <f>'Base Data'!CN296</f>
        <v>0</v>
      </c>
      <c r="CO296" s="559">
        <f>'Base Data'!CO296</f>
        <v>0</v>
      </c>
      <c r="CP296" s="559">
        <f>'Base Data'!CP296</f>
        <v>0</v>
      </c>
      <c r="CQ296" s="559">
        <f>'Base Data'!CQ296</f>
        <v>0</v>
      </c>
      <c r="CR296" s="559">
        <f>'Base Data'!CR296</f>
        <v>0</v>
      </c>
      <c r="CS296" s="559">
        <f>'Base Data'!CS296</f>
        <v>0</v>
      </c>
      <c r="CT296" s="559">
        <f>'Base Data'!CT296</f>
        <v>0</v>
      </c>
      <c r="CU296" s="559">
        <f>'Base Data'!CU296</f>
        <v>0</v>
      </c>
      <c r="CV296" s="559">
        <f>'Base Data'!CV296</f>
        <v>0</v>
      </c>
      <c r="CW296" s="559">
        <f>'Base Data'!CW296</f>
        <v>0</v>
      </c>
      <c r="CX296" s="559">
        <f>'Base Data'!CX296</f>
        <v>0</v>
      </c>
      <c r="CY296" s="559">
        <f>'Base Data'!CY296</f>
        <v>0</v>
      </c>
      <c r="CZ296" s="559">
        <f>'Base Data'!CZ296</f>
        <v>0</v>
      </c>
      <c r="DA296" s="559">
        <f>'Base Data'!DA296</f>
        <v>0</v>
      </c>
      <c r="DB296" s="559">
        <f>'Base Data'!DB296</f>
        <v>0</v>
      </c>
      <c r="DC296" s="559">
        <f>'Base Data'!DC296</f>
        <v>0</v>
      </c>
      <c r="DD296" s="559">
        <f>'Base Data'!DD296</f>
        <v>0</v>
      </c>
      <c r="DE296" s="559">
        <f>'Base Data'!DE296</f>
        <v>0</v>
      </c>
      <c r="DF296" s="559">
        <f>'Base Data'!DF296</f>
        <v>0</v>
      </c>
      <c r="DG296" s="559">
        <f>'Base Data'!DG296</f>
        <v>0</v>
      </c>
      <c r="DH296" s="559">
        <f>'Base Data'!DH296</f>
        <v>0</v>
      </c>
      <c r="DI296" s="559">
        <f>'Base Data'!DI296</f>
        <v>0</v>
      </c>
      <c r="DJ296" s="559">
        <f>'Base Data'!DJ296</f>
        <v>0</v>
      </c>
      <c r="DK296" s="559">
        <f>'Base Data'!DK296</f>
        <v>0</v>
      </c>
      <c r="DL296" s="560">
        <f>'Base Data'!DL296</f>
        <v>0</v>
      </c>
    </row>
    <row r="297" spans="1:117" s="311" customFormat="1" ht="18.75" customHeight="1">
      <c r="A297" s="207">
        <f>'LCR Weights'!N297</f>
        <v>0</v>
      </c>
      <c r="B297" s="73"/>
      <c r="C297" s="73"/>
      <c r="D297" s="795">
        <v>7300</v>
      </c>
      <c r="E297" s="120" t="s">
        <v>898</v>
      </c>
      <c r="F297" s="278" t="s">
        <v>365</v>
      </c>
      <c r="G297" s="788"/>
      <c r="H297" s="789"/>
      <c r="I297" s="524"/>
      <c r="J297" s="558"/>
      <c r="K297" s="559">
        <f>'Base Data'!K297</f>
        <v>0</v>
      </c>
      <c r="L297" s="559">
        <f>'Base Data'!L297</f>
        <v>0</v>
      </c>
      <c r="M297" s="559">
        <f>'Base Data'!M297</f>
        <v>0</v>
      </c>
      <c r="N297" s="559">
        <f>'Base Data'!N297</f>
        <v>0</v>
      </c>
      <c r="O297" s="559">
        <f>'Base Data'!O297</f>
        <v>0</v>
      </c>
      <c r="P297" s="559">
        <f>'Base Data'!P297</f>
        <v>0</v>
      </c>
      <c r="Q297" s="559">
        <f>'Base Data'!Q297</f>
        <v>0</v>
      </c>
      <c r="R297" s="559">
        <f>'Base Data'!R297</f>
        <v>0</v>
      </c>
      <c r="S297" s="559">
        <f>'Base Data'!S297</f>
        <v>0</v>
      </c>
      <c r="T297" s="559">
        <f>'Base Data'!T297</f>
        <v>0</v>
      </c>
      <c r="U297" s="559">
        <f>'Base Data'!U297</f>
        <v>0</v>
      </c>
      <c r="V297" s="559">
        <f>'Base Data'!V297</f>
        <v>0</v>
      </c>
      <c r="W297" s="559">
        <f>'Base Data'!W297</f>
        <v>0</v>
      </c>
      <c r="X297" s="559">
        <f>'Base Data'!X297</f>
        <v>0</v>
      </c>
      <c r="Y297" s="559">
        <f>'Base Data'!Y297</f>
        <v>0</v>
      </c>
      <c r="Z297" s="559">
        <f>'Base Data'!Z297</f>
        <v>0</v>
      </c>
      <c r="AA297" s="559">
        <f>'Base Data'!AA297</f>
        <v>0</v>
      </c>
      <c r="AB297" s="559">
        <f>'Base Data'!AB297</f>
        <v>0</v>
      </c>
      <c r="AC297" s="559">
        <f>'Base Data'!AC297</f>
        <v>0</v>
      </c>
      <c r="AD297" s="559">
        <f>'Base Data'!AD297</f>
        <v>0</v>
      </c>
      <c r="AE297" s="559">
        <f>'Base Data'!AE297</f>
        <v>0</v>
      </c>
      <c r="AF297" s="559">
        <f>'Base Data'!AF297</f>
        <v>0</v>
      </c>
      <c r="AG297" s="559">
        <f>'Base Data'!AG297</f>
        <v>0</v>
      </c>
      <c r="AH297" s="559">
        <f>'Base Data'!AH297</f>
        <v>0</v>
      </c>
      <c r="AI297" s="559">
        <f>'Base Data'!AI297</f>
        <v>0</v>
      </c>
      <c r="AJ297" s="559">
        <f>'Base Data'!AJ297</f>
        <v>0</v>
      </c>
      <c r="AK297" s="559">
        <f>'Base Data'!AK297</f>
        <v>0</v>
      </c>
      <c r="AL297" s="559">
        <f>'Base Data'!AL297</f>
        <v>0</v>
      </c>
      <c r="AM297" s="559">
        <f>'Base Data'!AM297</f>
        <v>0</v>
      </c>
      <c r="AN297" s="559">
        <f>'Base Data'!AN297</f>
        <v>0</v>
      </c>
      <c r="AO297" s="559">
        <f>'Base Data'!AO297</f>
        <v>0</v>
      </c>
      <c r="AP297" s="559">
        <f>'Base Data'!AP297</f>
        <v>0</v>
      </c>
      <c r="AQ297" s="559">
        <f>'Base Data'!AQ297</f>
        <v>0</v>
      </c>
      <c r="AR297" s="559">
        <f>'Base Data'!AR297</f>
        <v>0</v>
      </c>
      <c r="AS297" s="559">
        <f>'Base Data'!AS297</f>
        <v>0</v>
      </c>
      <c r="AT297" s="559">
        <f>'Base Data'!AT297</f>
        <v>0</v>
      </c>
      <c r="AU297" s="559">
        <f>'Base Data'!AU297</f>
        <v>0</v>
      </c>
      <c r="AV297" s="559">
        <f>'Base Data'!AV297</f>
        <v>0</v>
      </c>
      <c r="AW297" s="559">
        <f>'Base Data'!AW297</f>
        <v>0</v>
      </c>
      <c r="AX297" s="559">
        <f>'Base Data'!AX297</f>
        <v>0</v>
      </c>
      <c r="AY297" s="559">
        <f>'Base Data'!AY297</f>
        <v>0</v>
      </c>
      <c r="AZ297" s="559">
        <f>'Base Data'!AZ297</f>
        <v>0</v>
      </c>
      <c r="BA297" s="559">
        <f>'Base Data'!BA297</f>
        <v>0</v>
      </c>
      <c r="BB297" s="559">
        <f>'Base Data'!BB297</f>
        <v>0</v>
      </c>
      <c r="BC297" s="559">
        <f>'Base Data'!BC297</f>
        <v>0</v>
      </c>
      <c r="BD297" s="559">
        <f>'Base Data'!BD297</f>
        <v>0</v>
      </c>
      <c r="BE297" s="559">
        <f>'Base Data'!BE297</f>
        <v>0</v>
      </c>
      <c r="BF297" s="559">
        <f>'Base Data'!BF297</f>
        <v>0</v>
      </c>
      <c r="BG297" s="559">
        <f>'Base Data'!BG297</f>
        <v>0</v>
      </c>
      <c r="BH297" s="559">
        <f>'Base Data'!BH297</f>
        <v>0</v>
      </c>
      <c r="BI297" s="559">
        <f>'Base Data'!BI297</f>
        <v>0</v>
      </c>
      <c r="BJ297" s="559">
        <f>'Base Data'!BJ297</f>
        <v>0</v>
      </c>
      <c r="BK297" s="559">
        <f>'Base Data'!BK297</f>
        <v>0</v>
      </c>
      <c r="BL297" s="559">
        <f>'Base Data'!BL297</f>
        <v>0</v>
      </c>
      <c r="BM297" s="559">
        <f>'Base Data'!BM297</f>
        <v>0</v>
      </c>
      <c r="BN297" s="559">
        <f>'Base Data'!BN297</f>
        <v>0</v>
      </c>
      <c r="BO297" s="559">
        <f>'Base Data'!BO297</f>
        <v>0</v>
      </c>
      <c r="BP297" s="559">
        <f>'Base Data'!BP297</f>
        <v>0</v>
      </c>
      <c r="BQ297" s="559">
        <f>'Base Data'!BQ297</f>
        <v>0</v>
      </c>
      <c r="BR297" s="559">
        <f>'Base Data'!BR297</f>
        <v>0</v>
      </c>
      <c r="BS297" s="559">
        <f>'Base Data'!BS297</f>
        <v>0</v>
      </c>
      <c r="BT297" s="559">
        <f>'Base Data'!BT297</f>
        <v>0</v>
      </c>
      <c r="BU297" s="559">
        <f>'Base Data'!BU297</f>
        <v>0</v>
      </c>
      <c r="BV297" s="559">
        <f>'Base Data'!BV297</f>
        <v>0</v>
      </c>
      <c r="BW297" s="559">
        <f>'Base Data'!BW297</f>
        <v>0</v>
      </c>
      <c r="BX297" s="559">
        <f>'Base Data'!BX297</f>
        <v>0</v>
      </c>
      <c r="BY297" s="559">
        <f>'Base Data'!BY297</f>
        <v>0</v>
      </c>
      <c r="BZ297" s="559">
        <f>'Base Data'!BZ297</f>
        <v>0</v>
      </c>
      <c r="CA297" s="559">
        <f>'Base Data'!CA297</f>
        <v>0</v>
      </c>
      <c r="CB297" s="559">
        <f>'Base Data'!CB297</f>
        <v>0</v>
      </c>
      <c r="CC297" s="559">
        <f>'Base Data'!CC297</f>
        <v>0</v>
      </c>
      <c r="CD297" s="559">
        <f>'Base Data'!CD297</f>
        <v>0</v>
      </c>
      <c r="CE297" s="559">
        <f>'Base Data'!CE297</f>
        <v>0</v>
      </c>
      <c r="CF297" s="559">
        <f>'Base Data'!CF297</f>
        <v>0</v>
      </c>
      <c r="CG297" s="559">
        <f>'Base Data'!CG297</f>
        <v>0</v>
      </c>
      <c r="CH297" s="559">
        <f>'Base Data'!CH297</f>
        <v>0</v>
      </c>
      <c r="CI297" s="559">
        <f>'Base Data'!CI297</f>
        <v>0</v>
      </c>
      <c r="CJ297" s="559">
        <f>'Base Data'!CJ297</f>
        <v>0</v>
      </c>
      <c r="CK297" s="559">
        <f>'Base Data'!CK297</f>
        <v>0</v>
      </c>
      <c r="CL297" s="559">
        <f>'Base Data'!CL297</f>
        <v>0</v>
      </c>
      <c r="CM297" s="559">
        <f>'Base Data'!CM297</f>
        <v>0</v>
      </c>
      <c r="CN297" s="559">
        <f>'Base Data'!CN297</f>
        <v>0</v>
      </c>
      <c r="CO297" s="559">
        <f>'Base Data'!CO297</f>
        <v>0</v>
      </c>
      <c r="CP297" s="559">
        <f>'Base Data'!CP297</f>
        <v>0</v>
      </c>
      <c r="CQ297" s="559">
        <f>'Base Data'!CQ297</f>
        <v>0</v>
      </c>
      <c r="CR297" s="559">
        <f>'Base Data'!CR297</f>
        <v>0</v>
      </c>
      <c r="CS297" s="559">
        <f>'Base Data'!CS297</f>
        <v>0</v>
      </c>
      <c r="CT297" s="559">
        <f>'Base Data'!CT297</f>
        <v>0</v>
      </c>
      <c r="CU297" s="559">
        <f>'Base Data'!CU297</f>
        <v>0</v>
      </c>
      <c r="CV297" s="559">
        <f>'Base Data'!CV297</f>
        <v>0</v>
      </c>
      <c r="CW297" s="559">
        <f>'Base Data'!CW297</f>
        <v>0</v>
      </c>
      <c r="CX297" s="559">
        <f>'Base Data'!CX297</f>
        <v>0</v>
      </c>
      <c r="CY297" s="559">
        <f>'Base Data'!CY297</f>
        <v>0</v>
      </c>
      <c r="CZ297" s="559">
        <f>'Base Data'!CZ297</f>
        <v>0</v>
      </c>
      <c r="DA297" s="559">
        <f>'Base Data'!DA297</f>
        <v>0</v>
      </c>
      <c r="DB297" s="559">
        <f>'Base Data'!DB297</f>
        <v>0</v>
      </c>
      <c r="DC297" s="559">
        <f>'Base Data'!DC297</f>
        <v>0</v>
      </c>
      <c r="DD297" s="559">
        <f>'Base Data'!DD297</f>
        <v>0</v>
      </c>
      <c r="DE297" s="559">
        <f>'Base Data'!DE297</f>
        <v>0</v>
      </c>
      <c r="DF297" s="559">
        <f>'Base Data'!DF297</f>
        <v>0</v>
      </c>
      <c r="DG297" s="559">
        <f>'Base Data'!DG297</f>
        <v>0</v>
      </c>
      <c r="DH297" s="559">
        <f>'Base Data'!DH297</f>
        <v>0</v>
      </c>
      <c r="DI297" s="559">
        <f>'Base Data'!DI297</f>
        <v>0</v>
      </c>
      <c r="DJ297" s="559">
        <f>'Base Data'!DJ297</f>
        <v>0</v>
      </c>
      <c r="DK297" s="559">
        <f>'Base Data'!DK297</f>
        <v>0</v>
      </c>
      <c r="DL297" s="560">
        <f>'Base Data'!DL297</f>
        <v>0</v>
      </c>
    </row>
    <row r="298" spans="1:117">
      <c r="A298" s="207">
        <f>'LCR Weights'!N298</f>
        <v>0</v>
      </c>
      <c r="D298" s="795">
        <v>7310</v>
      </c>
      <c r="E298" s="120" t="s">
        <v>899</v>
      </c>
      <c r="F298" s="278" t="s">
        <v>366</v>
      </c>
      <c r="G298" s="788"/>
      <c r="H298" s="789"/>
      <c r="I298" s="524"/>
      <c r="J298" s="558"/>
      <c r="K298" s="559">
        <f>'Base Data'!K298</f>
        <v>0</v>
      </c>
      <c r="L298" s="559">
        <f>'Base Data'!L298</f>
        <v>0</v>
      </c>
      <c r="M298" s="559">
        <f>'Base Data'!M298</f>
        <v>0</v>
      </c>
      <c r="N298" s="559">
        <f>'Base Data'!N298</f>
        <v>0</v>
      </c>
      <c r="O298" s="559">
        <f>'Base Data'!O298</f>
        <v>0</v>
      </c>
      <c r="P298" s="559">
        <f>'Base Data'!P298</f>
        <v>0</v>
      </c>
      <c r="Q298" s="559">
        <f>'Base Data'!Q298</f>
        <v>0</v>
      </c>
      <c r="R298" s="559">
        <f>'Base Data'!R298</f>
        <v>0</v>
      </c>
      <c r="S298" s="559">
        <f>'Base Data'!S298</f>
        <v>0</v>
      </c>
      <c r="T298" s="559">
        <f>'Base Data'!T298</f>
        <v>0</v>
      </c>
      <c r="U298" s="559">
        <f>'Base Data'!U298</f>
        <v>0</v>
      </c>
      <c r="V298" s="559">
        <f>'Base Data'!V298</f>
        <v>0</v>
      </c>
      <c r="W298" s="559">
        <f>'Base Data'!W298</f>
        <v>0</v>
      </c>
      <c r="X298" s="559">
        <f>'Base Data'!X298</f>
        <v>0</v>
      </c>
      <c r="Y298" s="559">
        <f>'Base Data'!Y298</f>
        <v>0</v>
      </c>
      <c r="Z298" s="559">
        <f>'Base Data'!Z298</f>
        <v>0</v>
      </c>
      <c r="AA298" s="559">
        <f>'Base Data'!AA298</f>
        <v>0</v>
      </c>
      <c r="AB298" s="559">
        <f>'Base Data'!AB298</f>
        <v>0</v>
      </c>
      <c r="AC298" s="559">
        <f>'Base Data'!AC298</f>
        <v>0</v>
      </c>
      <c r="AD298" s="559">
        <f>'Base Data'!AD298</f>
        <v>0</v>
      </c>
      <c r="AE298" s="559">
        <f>'Base Data'!AE298</f>
        <v>0</v>
      </c>
      <c r="AF298" s="559">
        <f>'Base Data'!AF298</f>
        <v>0</v>
      </c>
      <c r="AG298" s="559">
        <f>'Base Data'!AG298</f>
        <v>0</v>
      </c>
      <c r="AH298" s="559">
        <f>'Base Data'!AH298</f>
        <v>0</v>
      </c>
      <c r="AI298" s="559">
        <f>'Base Data'!AI298</f>
        <v>0</v>
      </c>
      <c r="AJ298" s="559">
        <f>'Base Data'!AJ298</f>
        <v>0</v>
      </c>
      <c r="AK298" s="559">
        <f>'Base Data'!AK298</f>
        <v>0</v>
      </c>
      <c r="AL298" s="559">
        <f>'Base Data'!AL298</f>
        <v>0</v>
      </c>
      <c r="AM298" s="559">
        <f>'Base Data'!AM298</f>
        <v>0</v>
      </c>
      <c r="AN298" s="559">
        <f>'Base Data'!AN298</f>
        <v>0</v>
      </c>
      <c r="AO298" s="559">
        <f>'Base Data'!AO298</f>
        <v>0</v>
      </c>
      <c r="AP298" s="559">
        <f>'Base Data'!AP298</f>
        <v>0</v>
      </c>
      <c r="AQ298" s="559">
        <f>'Base Data'!AQ298</f>
        <v>0</v>
      </c>
      <c r="AR298" s="559">
        <f>'Base Data'!AR298</f>
        <v>0</v>
      </c>
      <c r="AS298" s="559">
        <f>'Base Data'!AS298</f>
        <v>0</v>
      </c>
      <c r="AT298" s="559">
        <f>'Base Data'!AT298</f>
        <v>0</v>
      </c>
      <c r="AU298" s="559">
        <f>'Base Data'!AU298</f>
        <v>0</v>
      </c>
      <c r="AV298" s="559">
        <f>'Base Data'!AV298</f>
        <v>0</v>
      </c>
      <c r="AW298" s="559">
        <f>'Base Data'!AW298</f>
        <v>0</v>
      </c>
      <c r="AX298" s="559">
        <f>'Base Data'!AX298</f>
        <v>0</v>
      </c>
      <c r="AY298" s="559">
        <f>'Base Data'!AY298</f>
        <v>0</v>
      </c>
      <c r="AZ298" s="559">
        <f>'Base Data'!AZ298</f>
        <v>0</v>
      </c>
      <c r="BA298" s="559">
        <f>'Base Data'!BA298</f>
        <v>0</v>
      </c>
      <c r="BB298" s="559">
        <f>'Base Data'!BB298</f>
        <v>0</v>
      </c>
      <c r="BC298" s="559">
        <f>'Base Data'!BC298</f>
        <v>0</v>
      </c>
      <c r="BD298" s="559">
        <f>'Base Data'!BD298</f>
        <v>0</v>
      </c>
      <c r="BE298" s="559">
        <f>'Base Data'!BE298</f>
        <v>0</v>
      </c>
      <c r="BF298" s="559">
        <f>'Base Data'!BF298</f>
        <v>0</v>
      </c>
      <c r="BG298" s="559">
        <f>'Base Data'!BG298</f>
        <v>0</v>
      </c>
      <c r="BH298" s="559">
        <f>'Base Data'!BH298</f>
        <v>0</v>
      </c>
      <c r="BI298" s="559">
        <f>'Base Data'!BI298</f>
        <v>0</v>
      </c>
      <c r="BJ298" s="559">
        <f>'Base Data'!BJ298</f>
        <v>0</v>
      </c>
      <c r="BK298" s="559">
        <f>'Base Data'!BK298</f>
        <v>0</v>
      </c>
      <c r="BL298" s="559">
        <f>'Base Data'!BL298</f>
        <v>0</v>
      </c>
      <c r="BM298" s="559">
        <f>'Base Data'!BM298</f>
        <v>0</v>
      </c>
      <c r="BN298" s="559">
        <f>'Base Data'!BN298</f>
        <v>0</v>
      </c>
      <c r="BO298" s="559">
        <f>'Base Data'!BO298</f>
        <v>0</v>
      </c>
      <c r="BP298" s="559">
        <f>'Base Data'!BP298</f>
        <v>0</v>
      </c>
      <c r="BQ298" s="559">
        <f>'Base Data'!BQ298</f>
        <v>0</v>
      </c>
      <c r="BR298" s="559">
        <f>'Base Data'!BR298</f>
        <v>0</v>
      </c>
      <c r="BS298" s="559">
        <f>'Base Data'!BS298</f>
        <v>0</v>
      </c>
      <c r="BT298" s="559">
        <f>'Base Data'!BT298</f>
        <v>0</v>
      </c>
      <c r="BU298" s="559">
        <f>'Base Data'!BU298</f>
        <v>0</v>
      </c>
      <c r="BV298" s="559">
        <f>'Base Data'!BV298</f>
        <v>0</v>
      </c>
      <c r="BW298" s="559">
        <f>'Base Data'!BW298</f>
        <v>0</v>
      </c>
      <c r="BX298" s="559">
        <f>'Base Data'!BX298</f>
        <v>0</v>
      </c>
      <c r="BY298" s="559">
        <f>'Base Data'!BY298</f>
        <v>0</v>
      </c>
      <c r="BZ298" s="559">
        <f>'Base Data'!BZ298</f>
        <v>0</v>
      </c>
      <c r="CA298" s="559">
        <f>'Base Data'!CA298</f>
        <v>0</v>
      </c>
      <c r="CB298" s="559">
        <f>'Base Data'!CB298</f>
        <v>0</v>
      </c>
      <c r="CC298" s="559">
        <f>'Base Data'!CC298</f>
        <v>0</v>
      </c>
      <c r="CD298" s="559">
        <f>'Base Data'!CD298</f>
        <v>0</v>
      </c>
      <c r="CE298" s="559">
        <f>'Base Data'!CE298</f>
        <v>0</v>
      </c>
      <c r="CF298" s="559">
        <f>'Base Data'!CF298</f>
        <v>0</v>
      </c>
      <c r="CG298" s="559">
        <f>'Base Data'!CG298</f>
        <v>0</v>
      </c>
      <c r="CH298" s="559">
        <f>'Base Data'!CH298</f>
        <v>0</v>
      </c>
      <c r="CI298" s="559">
        <f>'Base Data'!CI298</f>
        <v>0</v>
      </c>
      <c r="CJ298" s="559">
        <f>'Base Data'!CJ298</f>
        <v>0</v>
      </c>
      <c r="CK298" s="559">
        <f>'Base Data'!CK298</f>
        <v>0</v>
      </c>
      <c r="CL298" s="559">
        <f>'Base Data'!CL298</f>
        <v>0</v>
      </c>
      <c r="CM298" s="559">
        <f>'Base Data'!CM298</f>
        <v>0</v>
      </c>
      <c r="CN298" s="559">
        <f>'Base Data'!CN298</f>
        <v>0</v>
      </c>
      <c r="CO298" s="559">
        <f>'Base Data'!CO298</f>
        <v>0</v>
      </c>
      <c r="CP298" s="559">
        <f>'Base Data'!CP298</f>
        <v>0</v>
      </c>
      <c r="CQ298" s="559">
        <f>'Base Data'!CQ298</f>
        <v>0</v>
      </c>
      <c r="CR298" s="559">
        <f>'Base Data'!CR298</f>
        <v>0</v>
      </c>
      <c r="CS298" s="559">
        <f>'Base Data'!CS298</f>
        <v>0</v>
      </c>
      <c r="CT298" s="559">
        <f>'Base Data'!CT298</f>
        <v>0</v>
      </c>
      <c r="CU298" s="559">
        <f>'Base Data'!CU298</f>
        <v>0</v>
      </c>
      <c r="CV298" s="559">
        <f>'Base Data'!CV298</f>
        <v>0</v>
      </c>
      <c r="CW298" s="559">
        <f>'Base Data'!CW298</f>
        <v>0</v>
      </c>
      <c r="CX298" s="559">
        <f>'Base Data'!CX298</f>
        <v>0</v>
      </c>
      <c r="CY298" s="559">
        <f>'Base Data'!CY298</f>
        <v>0</v>
      </c>
      <c r="CZ298" s="559">
        <f>'Base Data'!CZ298</f>
        <v>0</v>
      </c>
      <c r="DA298" s="559">
        <f>'Base Data'!DA298</f>
        <v>0</v>
      </c>
      <c r="DB298" s="559">
        <f>'Base Data'!DB298</f>
        <v>0</v>
      </c>
      <c r="DC298" s="559">
        <f>'Base Data'!DC298</f>
        <v>0</v>
      </c>
      <c r="DD298" s="559">
        <f>'Base Data'!DD298</f>
        <v>0</v>
      </c>
      <c r="DE298" s="559">
        <f>'Base Data'!DE298</f>
        <v>0</v>
      </c>
      <c r="DF298" s="559">
        <f>'Base Data'!DF298</f>
        <v>0</v>
      </c>
      <c r="DG298" s="559">
        <f>'Base Data'!DG298</f>
        <v>0</v>
      </c>
      <c r="DH298" s="559">
        <f>'Base Data'!DH298</f>
        <v>0</v>
      </c>
      <c r="DI298" s="559">
        <f>'Base Data'!DI298</f>
        <v>0</v>
      </c>
      <c r="DJ298" s="559">
        <f>'Base Data'!DJ298</f>
        <v>0</v>
      </c>
      <c r="DK298" s="559">
        <f>'Base Data'!DK298</f>
        <v>0</v>
      </c>
      <c r="DL298" s="560">
        <f>'Base Data'!DL298</f>
        <v>0</v>
      </c>
    </row>
    <row r="299" spans="1:117" s="801" customFormat="1" ht="19.5" customHeight="1">
      <c r="A299" s="207">
        <f>'LCR Weights'!N299</f>
        <v>0</v>
      </c>
      <c r="B299" s="73"/>
      <c r="C299" s="73"/>
      <c r="D299" s="795">
        <v>7320</v>
      </c>
      <c r="E299" s="120" t="s">
        <v>900</v>
      </c>
      <c r="F299" s="278" t="s">
        <v>367</v>
      </c>
      <c r="G299" s="788"/>
      <c r="H299" s="789"/>
      <c r="I299" s="524"/>
      <c r="J299" s="558"/>
      <c r="K299" s="559">
        <f>'Base Data'!K299</f>
        <v>0</v>
      </c>
      <c r="L299" s="559">
        <f>'Base Data'!L299</f>
        <v>0</v>
      </c>
      <c r="M299" s="559">
        <f>'Base Data'!M299</f>
        <v>0</v>
      </c>
      <c r="N299" s="559">
        <f>'Base Data'!N299</f>
        <v>0</v>
      </c>
      <c r="O299" s="559">
        <f>'Base Data'!O299</f>
        <v>0</v>
      </c>
      <c r="P299" s="559">
        <f>'Base Data'!P299</f>
        <v>0</v>
      </c>
      <c r="Q299" s="559">
        <f>'Base Data'!Q299</f>
        <v>0</v>
      </c>
      <c r="R299" s="559">
        <f>'Base Data'!R299</f>
        <v>0</v>
      </c>
      <c r="S299" s="559">
        <f>'Base Data'!S299</f>
        <v>0</v>
      </c>
      <c r="T299" s="559">
        <f>'Base Data'!T299</f>
        <v>0</v>
      </c>
      <c r="U299" s="559">
        <f>'Base Data'!U299</f>
        <v>0</v>
      </c>
      <c r="V299" s="559">
        <f>'Base Data'!V299</f>
        <v>0</v>
      </c>
      <c r="W299" s="559">
        <f>'Base Data'!W299</f>
        <v>0</v>
      </c>
      <c r="X299" s="559">
        <f>'Base Data'!X299</f>
        <v>0</v>
      </c>
      <c r="Y299" s="559">
        <f>'Base Data'!Y299</f>
        <v>0</v>
      </c>
      <c r="Z299" s="559">
        <f>'Base Data'!Z299</f>
        <v>0</v>
      </c>
      <c r="AA299" s="559">
        <f>'Base Data'!AA299</f>
        <v>0</v>
      </c>
      <c r="AB299" s="559">
        <f>'Base Data'!AB299</f>
        <v>0</v>
      </c>
      <c r="AC299" s="559">
        <f>'Base Data'!AC299</f>
        <v>0</v>
      </c>
      <c r="AD299" s="559">
        <f>'Base Data'!AD299</f>
        <v>0</v>
      </c>
      <c r="AE299" s="559">
        <f>'Base Data'!AE299</f>
        <v>0</v>
      </c>
      <c r="AF299" s="559">
        <f>'Base Data'!AF299</f>
        <v>0</v>
      </c>
      <c r="AG299" s="559">
        <f>'Base Data'!AG299</f>
        <v>0</v>
      </c>
      <c r="AH299" s="559">
        <f>'Base Data'!AH299</f>
        <v>0</v>
      </c>
      <c r="AI299" s="559">
        <f>'Base Data'!AI299</f>
        <v>0</v>
      </c>
      <c r="AJ299" s="559">
        <f>'Base Data'!AJ299</f>
        <v>0</v>
      </c>
      <c r="AK299" s="559">
        <f>'Base Data'!AK299</f>
        <v>0</v>
      </c>
      <c r="AL299" s="559">
        <f>'Base Data'!AL299</f>
        <v>0</v>
      </c>
      <c r="AM299" s="559">
        <f>'Base Data'!AM299</f>
        <v>0</v>
      </c>
      <c r="AN299" s="559">
        <f>'Base Data'!AN299</f>
        <v>0</v>
      </c>
      <c r="AO299" s="559">
        <f>'Base Data'!AO299</f>
        <v>0</v>
      </c>
      <c r="AP299" s="559">
        <f>'Base Data'!AP299</f>
        <v>0</v>
      </c>
      <c r="AQ299" s="559">
        <f>'Base Data'!AQ299</f>
        <v>0</v>
      </c>
      <c r="AR299" s="559">
        <f>'Base Data'!AR299</f>
        <v>0</v>
      </c>
      <c r="AS299" s="559">
        <f>'Base Data'!AS299</f>
        <v>0</v>
      </c>
      <c r="AT299" s="559">
        <f>'Base Data'!AT299</f>
        <v>0</v>
      </c>
      <c r="AU299" s="559">
        <f>'Base Data'!AU299</f>
        <v>0</v>
      </c>
      <c r="AV299" s="559">
        <f>'Base Data'!AV299</f>
        <v>0</v>
      </c>
      <c r="AW299" s="559">
        <f>'Base Data'!AW299</f>
        <v>0</v>
      </c>
      <c r="AX299" s="559">
        <f>'Base Data'!AX299</f>
        <v>0</v>
      </c>
      <c r="AY299" s="559">
        <f>'Base Data'!AY299</f>
        <v>0</v>
      </c>
      <c r="AZ299" s="559">
        <f>'Base Data'!AZ299</f>
        <v>0</v>
      </c>
      <c r="BA299" s="559">
        <f>'Base Data'!BA299</f>
        <v>0</v>
      </c>
      <c r="BB299" s="559">
        <f>'Base Data'!BB299</f>
        <v>0</v>
      </c>
      <c r="BC299" s="559">
        <f>'Base Data'!BC299</f>
        <v>0</v>
      </c>
      <c r="BD299" s="559">
        <f>'Base Data'!BD299</f>
        <v>0</v>
      </c>
      <c r="BE299" s="559">
        <f>'Base Data'!BE299</f>
        <v>0</v>
      </c>
      <c r="BF299" s="559">
        <f>'Base Data'!BF299</f>
        <v>0</v>
      </c>
      <c r="BG299" s="559">
        <f>'Base Data'!BG299</f>
        <v>0</v>
      </c>
      <c r="BH299" s="559">
        <f>'Base Data'!BH299</f>
        <v>0</v>
      </c>
      <c r="BI299" s="559">
        <f>'Base Data'!BI299</f>
        <v>0</v>
      </c>
      <c r="BJ299" s="559">
        <f>'Base Data'!BJ299</f>
        <v>0</v>
      </c>
      <c r="BK299" s="559">
        <f>'Base Data'!BK299</f>
        <v>0</v>
      </c>
      <c r="BL299" s="559">
        <f>'Base Data'!BL299</f>
        <v>0</v>
      </c>
      <c r="BM299" s="559">
        <f>'Base Data'!BM299</f>
        <v>0</v>
      </c>
      <c r="BN299" s="559">
        <f>'Base Data'!BN299</f>
        <v>0</v>
      </c>
      <c r="BO299" s="559">
        <f>'Base Data'!BO299</f>
        <v>0</v>
      </c>
      <c r="BP299" s="559">
        <f>'Base Data'!BP299</f>
        <v>0</v>
      </c>
      <c r="BQ299" s="559">
        <f>'Base Data'!BQ299</f>
        <v>0</v>
      </c>
      <c r="BR299" s="559">
        <f>'Base Data'!BR299</f>
        <v>0</v>
      </c>
      <c r="BS299" s="559">
        <f>'Base Data'!BS299</f>
        <v>0</v>
      </c>
      <c r="BT299" s="559">
        <f>'Base Data'!BT299</f>
        <v>0</v>
      </c>
      <c r="BU299" s="559">
        <f>'Base Data'!BU299</f>
        <v>0</v>
      </c>
      <c r="BV299" s="559">
        <f>'Base Data'!BV299</f>
        <v>0</v>
      </c>
      <c r="BW299" s="559">
        <f>'Base Data'!BW299</f>
        <v>0</v>
      </c>
      <c r="BX299" s="559">
        <f>'Base Data'!BX299</f>
        <v>0</v>
      </c>
      <c r="BY299" s="559">
        <f>'Base Data'!BY299</f>
        <v>0</v>
      </c>
      <c r="BZ299" s="559">
        <f>'Base Data'!BZ299</f>
        <v>0</v>
      </c>
      <c r="CA299" s="559">
        <f>'Base Data'!CA299</f>
        <v>0</v>
      </c>
      <c r="CB299" s="559">
        <f>'Base Data'!CB299</f>
        <v>0</v>
      </c>
      <c r="CC299" s="559">
        <f>'Base Data'!CC299</f>
        <v>0</v>
      </c>
      <c r="CD299" s="559">
        <f>'Base Data'!CD299</f>
        <v>0</v>
      </c>
      <c r="CE299" s="559">
        <f>'Base Data'!CE299</f>
        <v>0</v>
      </c>
      <c r="CF299" s="559">
        <f>'Base Data'!CF299</f>
        <v>0</v>
      </c>
      <c r="CG299" s="559">
        <f>'Base Data'!CG299</f>
        <v>0</v>
      </c>
      <c r="CH299" s="559">
        <f>'Base Data'!CH299</f>
        <v>0</v>
      </c>
      <c r="CI299" s="559">
        <f>'Base Data'!CI299</f>
        <v>0</v>
      </c>
      <c r="CJ299" s="559">
        <f>'Base Data'!CJ299</f>
        <v>0</v>
      </c>
      <c r="CK299" s="559">
        <f>'Base Data'!CK299</f>
        <v>0</v>
      </c>
      <c r="CL299" s="559">
        <f>'Base Data'!CL299</f>
        <v>0</v>
      </c>
      <c r="CM299" s="559">
        <f>'Base Data'!CM299</f>
        <v>0</v>
      </c>
      <c r="CN299" s="559">
        <f>'Base Data'!CN299</f>
        <v>0</v>
      </c>
      <c r="CO299" s="559">
        <f>'Base Data'!CO299</f>
        <v>0</v>
      </c>
      <c r="CP299" s="559">
        <f>'Base Data'!CP299</f>
        <v>0</v>
      </c>
      <c r="CQ299" s="559">
        <f>'Base Data'!CQ299</f>
        <v>0</v>
      </c>
      <c r="CR299" s="559">
        <f>'Base Data'!CR299</f>
        <v>0</v>
      </c>
      <c r="CS299" s="559">
        <f>'Base Data'!CS299</f>
        <v>0</v>
      </c>
      <c r="CT299" s="559">
        <f>'Base Data'!CT299</f>
        <v>0</v>
      </c>
      <c r="CU299" s="559">
        <f>'Base Data'!CU299</f>
        <v>0</v>
      </c>
      <c r="CV299" s="559">
        <f>'Base Data'!CV299</f>
        <v>0</v>
      </c>
      <c r="CW299" s="559">
        <f>'Base Data'!CW299</f>
        <v>0</v>
      </c>
      <c r="CX299" s="559">
        <f>'Base Data'!CX299</f>
        <v>0</v>
      </c>
      <c r="CY299" s="559">
        <f>'Base Data'!CY299</f>
        <v>0</v>
      </c>
      <c r="CZ299" s="559">
        <f>'Base Data'!CZ299</f>
        <v>0</v>
      </c>
      <c r="DA299" s="559">
        <f>'Base Data'!DA299</f>
        <v>0</v>
      </c>
      <c r="DB299" s="559">
        <f>'Base Data'!DB299</f>
        <v>0</v>
      </c>
      <c r="DC299" s="559">
        <f>'Base Data'!DC299</f>
        <v>0</v>
      </c>
      <c r="DD299" s="559">
        <f>'Base Data'!DD299</f>
        <v>0</v>
      </c>
      <c r="DE299" s="559">
        <f>'Base Data'!DE299</f>
        <v>0</v>
      </c>
      <c r="DF299" s="559">
        <f>'Base Data'!DF299</f>
        <v>0</v>
      </c>
      <c r="DG299" s="559">
        <f>'Base Data'!DG299</f>
        <v>0</v>
      </c>
      <c r="DH299" s="559">
        <f>'Base Data'!DH299</f>
        <v>0</v>
      </c>
      <c r="DI299" s="559">
        <f>'Base Data'!DI299</f>
        <v>0</v>
      </c>
      <c r="DJ299" s="559">
        <f>'Base Data'!DJ299</f>
        <v>0</v>
      </c>
      <c r="DK299" s="559">
        <f>'Base Data'!DK299</f>
        <v>0</v>
      </c>
      <c r="DL299" s="560">
        <f>'Base Data'!DL299</f>
        <v>0</v>
      </c>
      <c r="DM299" s="804"/>
    </row>
    <row r="300" spans="1:117" s="801" customFormat="1">
      <c r="A300" s="207">
        <f>'LCR Weights'!N300</f>
        <v>0</v>
      </c>
      <c r="B300" s="73"/>
      <c r="C300" s="73"/>
      <c r="D300" s="795">
        <v>7330</v>
      </c>
      <c r="E300" s="122" t="s">
        <v>901</v>
      </c>
      <c r="F300" s="306" t="s">
        <v>902</v>
      </c>
      <c r="G300" s="788"/>
      <c r="H300" s="789"/>
      <c r="I300" s="524"/>
      <c r="J300" s="153"/>
      <c r="K300" s="559">
        <f>'Base Data'!K300</f>
        <v>0</v>
      </c>
      <c r="L300" s="559">
        <f>'Base Data'!L300</f>
        <v>0</v>
      </c>
      <c r="M300" s="559">
        <f>'Base Data'!M300</f>
        <v>0</v>
      </c>
      <c r="N300" s="559">
        <f>'Base Data'!N300</f>
        <v>0</v>
      </c>
      <c r="O300" s="559">
        <f>'Base Data'!O300</f>
        <v>0</v>
      </c>
      <c r="P300" s="559">
        <f>'Base Data'!P300</f>
        <v>0</v>
      </c>
      <c r="Q300" s="559">
        <f>'Base Data'!Q300</f>
        <v>0</v>
      </c>
      <c r="R300" s="559">
        <f>'Base Data'!R300</f>
        <v>0</v>
      </c>
      <c r="S300" s="559">
        <f>'Base Data'!S300</f>
        <v>0</v>
      </c>
      <c r="T300" s="559">
        <f>'Base Data'!T300</f>
        <v>0</v>
      </c>
      <c r="U300" s="559">
        <f>'Base Data'!U300</f>
        <v>0</v>
      </c>
      <c r="V300" s="559">
        <f>'Base Data'!V300</f>
        <v>0</v>
      </c>
      <c r="W300" s="559">
        <f>'Base Data'!W300</f>
        <v>0</v>
      </c>
      <c r="X300" s="559">
        <f>'Base Data'!X300</f>
        <v>0</v>
      </c>
      <c r="Y300" s="559">
        <f>'Base Data'!Y300</f>
        <v>0</v>
      </c>
      <c r="Z300" s="559">
        <f>'Base Data'!Z300</f>
        <v>0</v>
      </c>
      <c r="AA300" s="559">
        <f>'Base Data'!AA300</f>
        <v>0</v>
      </c>
      <c r="AB300" s="559">
        <f>'Base Data'!AB300</f>
        <v>0</v>
      </c>
      <c r="AC300" s="559">
        <f>'Base Data'!AC300</f>
        <v>0</v>
      </c>
      <c r="AD300" s="559">
        <f>'Base Data'!AD300</f>
        <v>0</v>
      </c>
      <c r="AE300" s="559">
        <f>'Base Data'!AE300</f>
        <v>0</v>
      </c>
      <c r="AF300" s="559">
        <f>'Base Data'!AF300</f>
        <v>0</v>
      </c>
      <c r="AG300" s="559">
        <f>'Base Data'!AG300</f>
        <v>0</v>
      </c>
      <c r="AH300" s="559">
        <f>'Base Data'!AH300</f>
        <v>0</v>
      </c>
      <c r="AI300" s="559">
        <f>'Base Data'!AI300</f>
        <v>0</v>
      </c>
      <c r="AJ300" s="559">
        <f>'Base Data'!AJ300</f>
        <v>0</v>
      </c>
      <c r="AK300" s="559">
        <f>'Base Data'!AK300</f>
        <v>0</v>
      </c>
      <c r="AL300" s="559">
        <f>'Base Data'!AL300</f>
        <v>0</v>
      </c>
      <c r="AM300" s="559">
        <f>'Base Data'!AM300</f>
        <v>0</v>
      </c>
      <c r="AN300" s="559">
        <f>'Base Data'!AN300</f>
        <v>0</v>
      </c>
      <c r="AO300" s="559">
        <f>'Base Data'!AO300</f>
        <v>0</v>
      </c>
      <c r="AP300" s="559">
        <f>'Base Data'!AP300</f>
        <v>0</v>
      </c>
      <c r="AQ300" s="559">
        <f>'Base Data'!AQ300</f>
        <v>0</v>
      </c>
      <c r="AR300" s="559">
        <f>'Base Data'!AR300</f>
        <v>0</v>
      </c>
      <c r="AS300" s="559">
        <f>'Base Data'!AS300</f>
        <v>0</v>
      </c>
      <c r="AT300" s="559">
        <f>'Base Data'!AT300</f>
        <v>0</v>
      </c>
      <c r="AU300" s="559">
        <f>'Base Data'!AU300</f>
        <v>0</v>
      </c>
      <c r="AV300" s="559">
        <f>'Base Data'!AV300</f>
        <v>0</v>
      </c>
      <c r="AW300" s="559">
        <f>'Base Data'!AW300</f>
        <v>0</v>
      </c>
      <c r="AX300" s="559">
        <f>'Base Data'!AX300</f>
        <v>0</v>
      </c>
      <c r="AY300" s="559">
        <f>'Base Data'!AY300</f>
        <v>0</v>
      </c>
      <c r="AZ300" s="559">
        <f>'Base Data'!AZ300</f>
        <v>0</v>
      </c>
      <c r="BA300" s="559">
        <f>'Base Data'!BA300</f>
        <v>0</v>
      </c>
      <c r="BB300" s="559">
        <f>'Base Data'!BB300</f>
        <v>0</v>
      </c>
      <c r="BC300" s="559">
        <f>'Base Data'!BC300</f>
        <v>0</v>
      </c>
      <c r="BD300" s="559">
        <f>'Base Data'!BD300</f>
        <v>0</v>
      </c>
      <c r="BE300" s="559">
        <f>'Base Data'!BE300</f>
        <v>0</v>
      </c>
      <c r="BF300" s="559">
        <f>'Base Data'!BF300</f>
        <v>0</v>
      </c>
      <c r="BG300" s="559">
        <f>'Base Data'!BG300</f>
        <v>0</v>
      </c>
      <c r="BH300" s="559">
        <f>'Base Data'!BH300</f>
        <v>0</v>
      </c>
      <c r="BI300" s="559">
        <f>'Base Data'!BI300</f>
        <v>0</v>
      </c>
      <c r="BJ300" s="559">
        <f>'Base Data'!BJ300</f>
        <v>0</v>
      </c>
      <c r="BK300" s="559">
        <f>'Base Data'!BK300</f>
        <v>0</v>
      </c>
      <c r="BL300" s="559">
        <f>'Base Data'!BL300</f>
        <v>0</v>
      </c>
      <c r="BM300" s="559">
        <f>'Base Data'!BM300</f>
        <v>0</v>
      </c>
      <c r="BN300" s="559">
        <f>'Base Data'!BN300</f>
        <v>0</v>
      </c>
      <c r="BO300" s="559">
        <f>'Base Data'!BO300</f>
        <v>0</v>
      </c>
      <c r="BP300" s="559">
        <f>'Base Data'!BP300</f>
        <v>0</v>
      </c>
      <c r="BQ300" s="559">
        <f>'Base Data'!BQ300</f>
        <v>0</v>
      </c>
      <c r="BR300" s="559">
        <f>'Base Data'!BR300</f>
        <v>0</v>
      </c>
      <c r="BS300" s="559">
        <f>'Base Data'!BS300</f>
        <v>0</v>
      </c>
      <c r="BT300" s="559">
        <f>'Base Data'!BT300</f>
        <v>0</v>
      </c>
      <c r="BU300" s="559">
        <f>'Base Data'!BU300</f>
        <v>0</v>
      </c>
      <c r="BV300" s="559">
        <f>'Base Data'!BV300</f>
        <v>0</v>
      </c>
      <c r="BW300" s="559">
        <f>'Base Data'!BW300</f>
        <v>0</v>
      </c>
      <c r="BX300" s="559">
        <f>'Base Data'!BX300</f>
        <v>0</v>
      </c>
      <c r="BY300" s="559">
        <f>'Base Data'!BY300</f>
        <v>0</v>
      </c>
      <c r="BZ300" s="559">
        <f>'Base Data'!BZ300</f>
        <v>0</v>
      </c>
      <c r="CA300" s="559">
        <f>'Base Data'!CA300</f>
        <v>0</v>
      </c>
      <c r="CB300" s="559">
        <f>'Base Data'!CB300</f>
        <v>0</v>
      </c>
      <c r="CC300" s="559">
        <f>'Base Data'!CC300</f>
        <v>0</v>
      </c>
      <c r="CD300" s="559">
        <f>'Base Data'!CD300</f>
        <v>0</v>
      </c>
      <c r="CE300" s="559">
        <f>'Base Data'!CE300</f>
        <v>0</v>
      </c>
      <c r="CF300" s="559">
        <f>'Base Data'!CF300</f>
        <v>0</v>
      </c>
      <c r="CG300" s="559">
        <f>'Base Data'!CG300</f>
        <v>0</v>
      </c>
      <c r="CH300" s="559">
        <f>'Base Data'!CH300</f>
        <v>0</v>
      </c>
      <c r="CI300" s="559">
        <f>'Base Data'!CI300</f>
        <v>0</v>
      </c>
      <c r="CJ300" s="559">
        <f>'Base Data'!CJ300</f>
        <v>0</v>
      </c>
      <c r="CK300" s="559">
        <f>'Base Data'!CK300</f>
        <v>0</v>
      </c>
      <c r="CL300" s="559">
        <f>'Base Data'!CL300</f>
        <v>0</v>
      </c>
      <c r="CM300" s="559">
        <f>'Base Data'!CM300</f>
        <v>0</v>
      </c>
      <c r="CN300" s="559">
        <f>'Base Data'!CN300</f>
        <v>0</v>
      </c>
      <c r="CO300" s="559">
        <f>'Base Data'!CO300</f>
        <v>0</v>
      </c>
      <c r="CP300" s="559">
        <f>'Base Data'!CP300</f>
        <v>0</v>
      </c>
      <c r="CQ300" s="559">
        <f>'Base Data'!CQ300</f>
        <v>0</v>
      </c>
      <c r="CR300" s="559">
        <f>'Base Data'!CR300</f>
        <v>0</v>
      </c>
      <c r="CS300" s="559">
        <f>'Base Data'!CS300</f>
        <v>0</v>
      </c>
      <c r="CT300" s="559">
        <f>'Base Data'!CT300</f>
        <v>0</v>
      </c>
      <c r="CU300" s="559">
        <f>'Base Data'!CU300</f>
        <v>0</v>
      </c>
      <c r="CV300" s="559">
        <f>'Base Data'!CV300</f>
        <v>0</v>
      </c>
      <c r="CW300" s="559">
        <f>'Base Data'!CW300</f>
        <v>0</v>
      </c>
      <c r="CX300" s="559">
        <f>'Base Data'!CX300</f>
        <v>0</v>
      </c>
      <c r="CY300" s="559">
        <f>'Base Data'!CY300</f>
        <v>0</v>
      </c>
      <c r="CZ300" s="559">
        <f>'Base Data'!CZ300</f>
        <v>0</v>
      </c>
      <c r="DA300" s="559">
        <f>'Base Data'!DA300</f>
        <v>0</v>
      </c>
      <c r="DB300" s="559">
        <f>'Base Data'!DB300</f>
        <v>0</v>
      </c>
      <c r="DC300" s="559">
        <f>'Base Data'!DC300</f>
        <v>0</v>
      </c>
      <c r="DD300" s="559">
        <f>'Base Data'!DD300</f>
        <v>0</v>
      </c>
      <c r="DE300" s="559">
        <f>'Base Data'!DE300</f>
        <v>0</v>
      </c>
      <c r="DF300" s="559">
        <f>'Base Data'!DF300</f>
        <v>0</v>
      </c>
      <c r="DG300" s="559">
        <f>'Base Data'!DG300</f>
        <v>0</v>
      </c>
      <c r="DH300" s="559">
        <f>'Base Data'!DH300</f>
        <v>0</v>
      </c>
      <c r="DI300" s="559">
        <f>'Base Data'!DI300</f>
        <v>0</v>
      </c>
      <c r="DJ300" s="559">
        <f>'Base Data'!DJ300</f>
        <v>0</v>
      </c>
      <c r="DK300" s="559">
        <f>'Base Data'!DK300</f>
        <v>0</v>
      </c>
      <c r="DL300" s="560">
        <f>'Base Data'!DL300</f>
        <v>0</v>
      </c>
      <c r="DM300" s="804"/>
    </row>
    <row r="301" spans="1:117">
      <c r="A301" s="207">
        <f>'LCR Weights'!N301</f>
        <v>0</v>
      </c>
      <c r="D301" s="140">
        <v>7340</v>
      </c>
      <c r="E301" s="120" t="s">
        <v>903</v>
      </c>
      <c r="F301" s="322" t="s">
        <v>365</v>
      </c>
      <c r="G301" s="788"/>
      <c r="H301" s="789"/>
      <c r="I301" s="524"/>
      <c r="J301" s="558"/>
      <c r="K301" s="559">
        <f>'Base Data'!K301</f>
        <v>0</v>
      </c>
      <c r="L301" s="559">
        <f>'Base Data'!L301</f>
        <v>0</v>
      </c>
      <c r="M301" s="559">
        <f>'Base Data'!M301</f>
        <v>0</v>
      </c>
      <c r="N301" s="559">
        <f>'Base Data'!N301</f>
        <v>0</v>
      </c>
      <c r="O301" s="559">
        <f>'Base Data'!O301</f>
        <v>0</v>
      </c>
      <c r="P301" s="559">
        <f>'Base Data'!P301</f>
        <v>0</v>
      </c>
      <c r="Q301" s="559">
        <f>'Base Data'!Q301</f>
        <v>0</v>
      </c>
      <c r="R301" s="559">
        <f>'Base Data'!R301</f>
        <v>0</v>
      </c>
      <c r="S301" s="559">
        <f>'Base Data'!S301</f>
        <v>0</v>
      </c>
      <c r="T301" s="559">
        <f>'Base Data'!T301</f>
        <v>0</v>
      </c>
      <c r="U301" s="559">
        <f>'Base Data'!U301</f>
        <v>0</v>
      </c>
      <c r="V301" s="559">
        <f>'Base Data'!V301</f>
        <v>0</v>
      </c>
      <c r="W301" s="559">
        <f>'Base Data'!W301</f>
        <v>0</v>
      </c>
      <c r="X301" s="559">
        <f>'Base Data'!X301</f>
        <v>0</v>
      </c>
      <c r="Y301" s="559">
        <f>'Base Data'!Y301</f>
        <v>0</v>
      </c>
      <c r="Z301" s="559">
        <f>'Base Data'!Z301</f>
        <v>0</v>
      </c>
      <c r="AA301" s="559">
        <f>'Base Data'!AA301</f>
        <v>0</v>
      </c>
      <c r="AB301" s="559">
        <f>'Base Data'!AB301</f>
        <v>0</v>
      </c>
      <c r="AC301" s="559">
        <f>'Base Data'!AC301</f>
        <v>0</v>
      </c>
      <c r="AD301" s="559">
        <f>'Base Data'!AD301</f>
        <v>0</v>
      </c>
      <c r="AE301" s="559">
        <f>'Base Data'!AE301</f>
        <v>0</v>
      </c>
      <c r="AF301" s="559">
        <f>'Base Data'!AF301</f>
        <v>0</v>
      </c>
      <c r="AG301" s="559">
        <f>'Base Data'!AG301</f>
        <v>0</v>
      </c>
      <c r="AH301" s="559">
        <f>'Base Data'!AH301</f>
        <v>0</v>
      </c>
      <c r="AI301" s="559">
        <f>'Base Data'!AI301</f>
        <v>0</v>
      </c>
      <c r="AJ301" s="559">
        <f>'Base Data'!AJ301</f>
        <v>0</v>
      </c>
      <c r="AK301" s="559">
        <f>'Base Data'!AK301</f>
        <v>0</v>
      </c>
      <c r="AL301" s="559">
        <f>'Base Data'!AL301</f>
        <v>0</v>
      </c>
      <c r="AM301" s="559">
        <f>'Base Data'!AM301</f>
        <v>0</v>
      </c>
      <c r="AN301" s="559">
        <f>'Base Data'!AN301</f>
        <v>0</v>
      </c>
      <c r="AO301" s="559">
        <f>'Base Data'!AO301</f>
        <v>0</v>
      </c>
      <c r="AP301" s="559">
        <f>'Base Data'!AP301</f>
        <v>0</v>
      </c>
      <c r="AQ301" s="559">
        <f>'Base Data'!AQ301</f>
        <v>0</v>
      </c>
      <c r="AR301" s="559">
        <f>'Base Data'!AR301</f>
        <v>0</v>
      </c>
      <c r="AS301" s="559">
        <f>'Base Data'!AS301</f>
        <v>0</v>
      </c>
      <c r="AT301" s="559">
        <f>'Base Data'!AT301</f>
        <v>0</v>
      </c>
      <c r="AU301" s="559">
        <f>'Base Data'!AU301</f>
        <v>0</v>
      </c>
      <c r="AV301" s="559">
        <f>'Base Data'!AV301</f>
        <v>0</v>
      </c>
      <c r="AW301" s="559">
        <f>'Base Data'!AW301</f>
        <v>0</v>
      </c>
      <c r="AX301" s="559">
        <f>'Base Data'!AX301</f>
        <v>0</v>
      </c>
      <c r="AY301" s="559">
        <f>'Base Data'!AY301</f>
        <v>0</v>
      </c>
      <c r="AZ301" s="559">
        <f>'Base Data'!AZ301</f>
        <v>0</v>
      </c>
      <c r="BA301" s="559">
        <f>'Base Data'!BA301</f>
        <v>0</v>
      </c>
      <c r="BB301" s="559">
        <f>'Base Data'!BB301</f>
        <v>0</v>
      </c>
      <c r="BC301" s="559">
        <f>'Base Data'!BC301</f>
        <v>0</v>
      </c>
      <c r="BD301" s="559">
        <f>'Base Data'!BD301</f>
        <v>0</v>
      </c>
      <c r="BE301" s="559">
        <f>'Base Data'!BE301</f>
        <v>0</v>
      </c>
      <c r="BF301" s="559">
        <f>'Base Data'!BF301</f>
        <v>0</v>
      </c>
      <c r="BG301" s="559">
        <f>'Base Data'!BG301</f>
        <v>0</v>
      </c>
      <c r="BH301" s="559">
        <f>'Base Data'!BH301</f>
        <v>0</v>
      </c>
      <c r="BI301" s="559">
        <f>'Base Data'!BI301</f>
        <v>0</v>
      </c>
      <c r="BJ301" s="559">
        <f>'Base Data'!BJ301</f>
        <v>0</v>
      </c>
      <c r="BK301" s="559">
        <f>'Base Data'!BK301</f>
        <v>0</v>
      </c>
      <c r="BL301" s="559">
        <f>'Base Data'!BL301</f>
        <v>0</v>
      </c>
      <c r="BM301" s="559">
        <f>'Base Data'!BM301</f>
        <v>0</v>
      </c>
      <c r="BN301" s="559">
        <f>'Base Data'!BN301</f>
        <v>0</v>
      </c>
      <c r="BO301" s="559">
        <f>'Base Data'!BO301</f>
        <v>0</v>
      </c>
      <c r="BP301" s="559">
        <f>'Base Data'!BP301</f>
        <v>0</v>
      </c>
      <c r="BQ301" s="559">
        <f>'Base Data'!BQ301</f>
        <v>0</v>
      </c>
      <c r="BR301" s="559">
        <f>'Base Data'!BR301</f>
        <v>0</v>
      </c>
      <c r="BS301" s="559">
        <f>'Base Data'!BS301</f>
        <v>0</v>
      </c>
      <c r="BT301" s="559">
        <f>'Base Data'!BT301</f>
        <v>0</v>
      </c>
      <c r="BU301" s="559">
        <f>'Base Data'!BU301</f>
        <v>0</v>
      </c>
      <c r="BV301" s="559">
        <f>'Base Data'!BV301</f>
        <v>0</v>
      </c>
      <c r="BW301" s="559">
        <f>'Base Data'!BW301</f>
        <v>0</v>
      </c>
      <c r="BX301" s="559">
        <f>'Base Data'!BX301</f>
        <v>0</v>
      </c>
      <c r="BY301" s="559">
        <f>'Base Data'!BY301</f>
        <v>0</v>
      </c>
      <c r="BZ301" s="559">
        <f>'Base Data'!BZ301</f>
        <v>0</v>
      </c>
      <c r="CA301" s="559">
        <f>'Base Data'!CA301</f>
        <v>0</v>
      </c>
      <c r="CB301" s="559">
        <f>'Base Data'!CB301</f>
        <v>0</v>
      </c>
      <c r="CC301" s="559">
        <f>'Base Data'!CC301</f>
        <v>0</v>
      </c>
      <c r="CD301" s="559">
        <f>'Base Data'!CD301</f>
        <v>0</v>
      </c>
      <c r="CE301" s="559">
        <f>'Base Data'!CE301</f>
        <v>0</v>
      </c>
      <c r="CF301" s="559">
        <f>'Base Data'!CF301</f>
        <v>0</v>
      </c>
      <c r="CG301" s="559">
        <f>'Base Data'!CG301</f>
        <v>0</v>
      </c>
      <c r="CH301" s="559">
        <f>'Base Data'!CH301</f>
        <v>0</v>
      </c>
      <c r="CI301" s="559">
        <f>'Base Data'!CI301</f>
        <v>0</v>
      </c>
      <c r="CJ301" s="559">
        <f>'Base Data'!CJ301</f>
        <v>0</v>
      </c>
      <c r="CK301" s="559">
        <f>'Base Data'!CK301</f>
        <v>0</v>
      </c>
      <c r="CL301" s="559">
        <f>'Base Data'!CL301</f>
        <v>0</v>
      </c>
      <c r="CM301" s="559">
        <f>'Base Data'!CM301</f>
        <v>0</v>
      </c>
      <c r="CN301" s="559">
        <f>'Base Data'!CN301</f>
        <v>0</v>
      </c>
      <c r="CO301" s="559">
        <f>'Base Data'!CO301</f>
        <v>0</v>
      </c>
      <c r="CP301" s="559">
        <f>'Base Data'!CP301</f>
        <v>0</v>
      </c>
      <c r="CQ301" s="559">
        <f>'Base Data'!CQ301</f>
        <v>0</v>
      </c>
      <c r="CR301" s="559">
        <f>'Base Data'!CR301</f>
        <v>0</v>
      </c>
      <c r="CS301" s="559">
        <f>'Base Data'!CS301</f>
        <v>0</v>
      </c>
      <c r="CT301" s="559">
        <f>'Base Data'!CT301</f>
        <v>0</v>
      </c>
      <c r="CU301" s="559">
        <f>'Base Data'!CU301</f>
        <v>0</v>
      </c>
      <c r="CV301" s="559">
        <f>'Base Data'!CV301</f>
        <v>0</v>
      </c>
      <c r="CW301" s="559">
        <f>'Base Data'!CW301</f>
        <v>0</v>
      </c>
      <c r="CX301" s="559">
        <f>'Base Data'!CX301</f>
        <v>0</v>
      </c>
      <c r="CY301" s="559">
        <f>'Base Data'!CY301</f>
        <v>0</v>
      </c>
      <c r="CZ301" s="559">
        <f>'Base Data'!CZ301</f>
        <v>0</v>
      </c>
      <c r="DA301" s="559">
        <f>'Base Data'!DA301</f>
        <v>0</v>
      </c>
      <c r="DB301" s="559">
        <f>'Base Data'!DB301</f>
        <v>0</v>
      </c>
      <c r="DC301" s="559">
        <f>'Base Data'!DC301</f>
        <v>0</v>
      </c>
      <c r="DD301" s="559">
        <f>'Base Data'!DD301</f>
        <v>0</v>
      </c>
      <c r="DE301" s="559">
        <f>'Base Data'!DE301</f>
        <v>0</v>
      </c>
      <c r="DF301" s="559">
        <f>'Base Data'!DF301</f>
        <v>0</v>
      </c>
      <c r="DG301" s="559">
        <f>'Base Data'!DG301</f>
        <v>0</v>
      </c>
      <c r="DH301" s="559">
        <f>'Base Data'!DH301</f>
        <v>0</v>
      </c>
      <c r="DI301" s="559">
        <f>'Base Data'!DI301</f>
        <v>0</v>
      </c>
      <c r="DJ301" s="559">
        <f>'Base Data'!DJ301</f>
        <v>0</v>
      </c>
      <c r="DK301" s="559">
        <f>'Base Data'!DK301</f>
        <v>0</v>
      </c>
      <c r="DL301" s="560">
        <f>'Base Data'!DL301</f>
        <v>0</v>
      </c>
    </row>
    <row r="302" spans="1:117" s="284" customFormat="1" ht="19.5" customHeight="1">
      <c r="A302" s="207">
        <f>'LCR Weights'!N302</f>
        <v>0</v>
      </c>
      <c r="B302" s="216"/>
      <c r="C302" s="126"/>
      <c r="D302" s="140">
        <v>7350</v>
      </c>
      <c r="E302" s="120" t="s">
        <v>904</v>
      </c>
      <c r="F302" s="322" t="s">
        <v>366</v>
      </c>
      <c r="G302" s="788"/>
      <c r="H302" s="789"/>
      <c r="I302" s="524"/>
      <c r="J302" s="558"/>
      <c r="K302" s="559">
        <f>'Base Data'!K302</f>
        <v>0</v>
      </c>
      <c r="L302" s="559">
        <f>'Base Data'!L302</f>
        <v>0</v>
      </c>
      <c r="M302" s="559">
        <f>'Base Data'!M302</f>
        <v>0</v>
      </c>
      <c r="N302" s="559">
        <f>'Base Data'!N302</f>
        <v>0</v>
      </c>
      <c r="O302" s="559">
        <f>'Base Data'!O302</f>
        <v>0</v>
      </c>
      <c r="P302" s="559">
        <f>'Base Data'!P302</f>
        <v>0</v>
      </c>
      <c r="Q302" s="559">
        <f>'Base Data'!Q302</f>
        <v>0</v>
      </c>
      <c r="R302" s="559">
        <f>'Base Data'!R302</f>
        <v>0</v>
      </c>
      <c r="S302" s="559">
        <f>'Base Data'!S302</f>
        <v>0</v>
      </c>
      <c r="T302" s="559">
        <f>'Base Data'!T302</f>
        <v>0</v>
      </c>
      <c r="U302" s="559">
        <f>'Base Data'!U302</f>
        <v>0</v>
      </c>
      <c r="V302" s="559">
        <f>'Base Data'!V302</f>
        <v>0</v>
      </c>
      <c r="W302" s="559">
        <f>'Base Data'!W302</f>
        <v>0</v>
      </c>
      <c r="X302" s="559">
        <f>'Base Data'!X302</f>
        <v>0</v>
      </c>
      <c r="Y302" s="559">
        <f>'Base Data'!Y302</f>
        <v>0</v>
      </c>
      <c r="Z302" s="559">
        <f>'Base Data'!Z302</f>
        <v>0</v>
      </c>
      <c r="AA302" s="559">
        <f>'Base Data'!AA302</f>
        <v>0</v>
      </c>
      <c r="AB302" s="559">
        <f>'Base Data'!AB302</f>
        <v>0</v>
      </c>
      <c r="AC302" s="559">
        <f>'Base Data'!AC302</f>
        <v>0</v>
      </c>
      <c r="AD302" s="559">
        <f>'Base Data'!AD302</f>
        <v>0</v>
      </c>
      <c r="AE302" s="559">
        <f>'Base Data'!AE302</f>
        <v>0</v>
      </c>
      <c r="AF302" s="559">
        <f>'Base Data'!AF302</f>
        <v>0</v>
      </c>
      <c r="AG302" s="559">
        <f>'Base Data'!AG302</f>
        <v>0</v>
      </c>
      <c r="AH302" s="559">
        <f>'Base Data'!AH302</f>
        <v>0</v>
      </c>
      <c r="AI302" s="559">
        <f>'Base Data'!AI302</f>
        <v>0</v>
      </c>
      <c r="AJ302" s="559">
        <f>'Base Data'!AJ302</f>
        <v>0</v>
      </c>
      <c r="AK302" s="559">
        <f>'Base Data'!AK302</f>
        <v>0</v>
      </c>
      <c r="AL302" s="559">
        <f>'Base Data'!AL302</f>
        <v>0</v>
      </c>
      <c r="AM302" s="559">
        <f>'Base Data'!AM302</f>
        <v>0</v>
      </c>
      <c r="AN302" s="559">
        <f>'Base Data'!AN302</f>
        <v>0</v>
      </c>
      <c r="AO302" s="559">
        <f>'Base Data'!AO302</f>
        <v>0</v>
      </c>
      <c r="AP302" s="559">
        <f>'Base Data'!AP302</f>
        <v>0</v>
      </c>
      <c r="AQ302" s="559">
        <f>'Base Data'!AQ302</f>
        <v>0</v>
      </c>
      <c r="AR302" s="559">
        <f>'Base Data'!AR302</f>
        <v>0</v>
      </c>
      <c r="AS302" s="559">
        <f>'Base Data'!AS302</f>
        <v>0</v>
      </c>
      <c r="AT302" s="559">
        <f>'Base Data'!AT302</f>
        <v>0</v>
      </c>
      <c r="AU302" s="559">
        <f>'Base Data'!AU302</f>
        <v>0</v>
      </c>
      <c r="AV302" s="559">
        <f>'Base Data'!AV302</f>
        <v>0</v>
      </c>
      <c r="AW302" s="559">
        <f>'Base Data'!AW302</f>
        <v>0</v>
      </c>
      <c r="AX302" s="559">
        <f>'Base Data'!AX302</f>
        <v>0</v>
      </c>
      <c r="AY302" s="559">
        <f>'Base Data'!AY302</f>
        <v>0</v>
      </c>
      <c r="AZ302" s="559">
        <f>'Base Data'!AZ302</f>
        <v>0</v>
      </c>
      <c r="BA302" s="559">
        <f>'Base Data'!BA302</f>
        <v>0</v>
      </c>
      <c r="BB302" s="559">
        <f>'Base Data'!BB302</f>
        <v>0</v>
      </c>
      <c r="BC302" s="559">
        <f>'Base Data'!BC302</f>
        <v>0</v>
      </c>
      <c r="BD302" s="559">
        <f>'Base Data'!BD302</f>
        <v>0</v>
      </c>
      <c r="BE302" s="559">
        <f>'Base Data'!BE302</f>
        <v>0</v>
      </c>
      <c r="BF302" s="559">
        <f>'Base Data'!BF302</f>
        <v>0</v>
      </c>
      <c r="BG302" s="559">
        <f>'Base Data'!BG302</f>
        <v>0</v>
      </c>
      <c r="BH302" s="559">
        <f>'Base Data'!BH302</f>
        <v>0</v>
      </c>
      <c r="BI302" s="559">
        <f>'Base Data'!BI302</f>
        <v>0</v>
      </c>
      <c r="BJ302" s="559">
        <f>'Base Data'!BJ302</f>
        <v>0</v>
      </c>
      <c r="BK302" s="559">
        <f>'Base Data'!BK302</f>
        <v>0</v>
      </c>
      <c r="BL302" s="559">
        <f>'Base Data'!BL302</f>
        <v>0</v>
      </c>
      <c r="BM302" s="559">
        <f>'Base Data'!BM302</f>
        <v>0</v>
      </c>
      <c r="BN302" s="559">
        <f>'Base Data'!BN302</f>
        <v>0</v>
      </c>
      <c r="BO302" s="559">
        <f>'Base Data'!BO302</f>
        <v>0</v>
      </c>
      <c r="BP302" s="559">
        <f>'Base Data'!BP302</f>
        <v>0</v>
      </c>
      <c r="BQ302" s="559">
        <f>'Base Data'!BQ302</f>
        <v>0</v>
      </c>
      <c r="BR302" s="559">
        <f>'Base Data'!BR302</f>
        <v>0</v>
      </c>
      <c r="BS302" s="559">
        <f>'Base Data'!BS302</f>
        <v>0</v>
      </c>
      <c r="BT302" s="559">
        <f>'Base Data'!BT302</f>
        <v>0</v>
      </c>
      <c r="BU302" s="559">
        <f>'Base Data'!BU302</f>
        <v>0</v>
      </c>
      <c r="BV302" s="559">
        <f>'Base Data'!BV302</f>
        <v>0</v>
      </c>
      <c r="BW302" s="559">
        <f>'Base Data'!BW302</f>
        <v>0</v>
      </c>
      <c r="BX302" s="559">
        <f>'Base Data'!BX302</f>
        <v>0</v>
      </c>
      <c r="BY302" s="559">
        <f>'Base Data'!BY302</f>
        <v>0</v>
      </c>
      <c r="BZ302" s="559">
        <f>'Base Data'!BZ302</f>
        <v>0</v>
      </c>
      <c r="CA302" s="559">
        <f>'Base Data'!CA302</f>
        <v>0</v>
      </c>
      <c r="CB302" s="559">
        <f>'Base Data'!CB302</f>
        <v>0</v>
      </c>
      <c r="CC302" s="559">
        <f>'Base Data'!CC302</f>
        <v>0</v>
      </c>
      <c r="CD302" s="559">
        <f>'Base Data'!CD302</f>
        <v>0</v>
      </c>
      <c r="CE302" s="559">
        <f>'Base Data'!CE302</f>
        <v>0</v>
      </c>
      <c r="CF302" s="559">
        <f>'Base Data'!CF302</f>
        <v>0</v>
      </c>
      <c r="CG302" s="559">
        <f>'Base Data'!CG302</f>
        <v>0</v>
      </c>
      <c r="CH302" s="559">
        <f>'Base Data'!CH302</f>
        <v>0</v>
      </c>
      <c r="CI302" s="559">
        <f>'Base Data'!CI302</f>
        <v>0</v>
      </c>
      <c r="CJ302" s="559">
        <f>'Base Data'!CJ302</f>
        <v>0</v>
      </c>
      <c r="CK302" s="559">
        <f>'Base Data'!CK302</f>
        <v>0</v>
      </c>
      <c r="CL302" s="559">
        <f>'Base Data'!CL302</f>
        <v>0</v>
      </c>
      <c r="CM302" s="559">
        <f>'Base Data'!CM302</f>
        <v>0</v>
      </c>
      <c r="CN302" s="559">
        <f>'Base Data'!CN302</f>
        <v>0</v>
      </c>
      <c r="CO302" s="559">
        <f>'Base Data'!CO302</f>
        <v>0</v>
      </c>
      <c r="CP302" s="559">
        <f>'Base Data'!CP302</f>
        <v>0</v>
      </c>
      <c r="CQ302" s="559">
        <f>'Base Data'!CQ302</f>
        <v>0</v>
      </c>
      <c r="CR302" s="559">
        <f>'Base Data'!CR302</f>
        <v>0</v>
      </c>
      <c r="CS302" s="559">
        <f>'Base Data'!CS302</f>
        <v>0</v>
      </c>
      <c r="CT302" s="559">
        <f>'Base Data'!CT302</f>
        <v>0</v>
      </c>
      <c r="CU302" s="559">
        <f>'Base Data'!CU302</f>
        <v>0</v>
      </c>
      <c r="CV302" s="559">
        <f>'Base Data'!CV302</f>
        <v>0</v>
      </c>
      <c r="CW302" s="559">
        <f>'Base Data'!CW302</f>
        <v>0</v>
      </c>
      <c r="CX302" s="559">
        <f>'Base Data'!CX302</f>
        <v>0</v>
      </c>
      <c r="CY302" s="559">
        <f>'Base Data'!CY302</f>
        <v>0</v>
      </c>
      <c r="CZ302" s="559">
        <f>'Base Data'!CZ302</f>
        <v>0</v>
      </c>
      <c r="DA302" s="559">
        <f>'Base Data'!DA302</f>
        <v>0</v>
      </c>
      <c r="DB302" s="559">
        <f>'Base Data'!DB302</f>
        <v>0</v>
      </c>
      <c r="DC302" s="559">
        <f>'Base Data'!DC302</f>
        <v>0</v>
      </c>
      <c r="DD302" s="559">
        <f>'Base Data'!DD302</f>
        <v>0</v>
      </c>
      <c r="DE302" s="559">
        <f>'Base Data'!DE302</f>
        <v>0</v>
      </c>
      <c r="DF302" s="559">
        <f>'Base Data'!DF302</f>
        <v>0</v>
      </c>
      <c r="DG302" s="559">
        <f>'Base Data'!DG302</f>
        <v>0</v>
      </c>
      <c r="DH302" s="559">
        <f>'Base Data'!DH302</f>
        <v>0</v>
      </c>
      <c r="DI302" s="559">
        <f>'Base Data'!DI302</f>
        <v>0</v>
      </c>
      <c r="DJ302" s="559">
        <f>'Base Data'!DJ302</f>
        <v>0</v>
      </c>
      <c r="DK302" s="559">
        <f>'Base Data'!DK302</f>
        <v>0</v>
      </c>
      <c r="DL302" s="560">
        <f>'Base Data'!DL302</f>
        <v>0</v>
      </c>
    </row>
    <row r="303" spans="1:117" s="222" customFormat="1" ht="19.899999999999999" customHeight="1" thickBot="1">
      <c r="A303" s="207">
        <f>'LCR Weights'!N303</f>
        <v>0</v>
      </c>
      <c r="B303" s="216"/>
      <c r="C303" s="126"/>
      <c r="D303" s="158">
        <v>7360</v>
      </c>
      <c r="E303" s="159" t="s">
        <v>905</v>
      </c>
      <c r="F303" s="323" t="s">
        <v>367</v>
      </c>
      <c r="G303" s="790"/>
      <c r="H303" s="791"/>
      <c r="I303" s="561"/>
      <c r="J303" s="562"/>
      <c r="K303" s="563">
        <f>'Base Data'!K303</f>
        <v>0</v>
      </c>
      <c r="L303" s="563">
        <f>'Base Data'!L303</f>
        <v>0</v>
      </c>
      <c r="M303" s="563">
        <f>'Base Data'!M303</f>
        <v>0</v>
      </c>
      <c r="N303" s="563">
        <f>'Base Data'!N303</f>
        <v>0</v>
      </c>
      <c r="O303" s="563">
        <f>'Base Data'!O303</f>
        <v>0</v>
      </c>
      <c r="P303" s="563">
        <f>'Base Data'!P303</f>
        <v>0</v>
      </c>
      <c r="Q303" s="563">
        <f>'Base Data'!Q303</f>
        <v>0</v>
      </c>
      <c r="R303" s="563">
        <f>'Base Data'!R303</f>
        <v>0</v>
      </c>
      <c r="S303" s="563">
        <f>'Base Data'!S303</f>
        <v>0</v>
      </c>
      <c r="T303" s="563">
        <f>'Base Data'!T303</f>
        <v>0</v>
      </c>
      <c r="U303" s="563">
        <f>'Base Data'!U303</f>
        <v>0</v>
      </c>
      <c r="V303" s="563">
        <f>'Base Data'!V303</f>
        <v>0</v>
      </c>
      <c r="W303" s="563">
        <f>'Base Data'!W303</f>
        <v>0</v>
      </c>
      <c r="X303" s="563">
        <f>'Base Data'!X303</f>
        <v>0</v>
      </c>
      <c r="Y303" s="563">
        <f>'Base Data'!Y303</f>
        <v>0</v>
      </c>
      <c r="Z303" s="563">
        <f>'Base Data'!Z303</f>
        <v>0</v>
      </c>
      <c r="AA303" s="563">
        <f>'Base Data'!AA303</f>
        <v>0</v>
      </c>
      <c r="AB303" s="563">
        <f>'Base Data'!AB303</f>
        <v>0</v>
      </c>
      <c r="AC303" s="563">
        <f>'Base Data'!AC303</f>
        <v>0</v>
      </c>
      <c r="AD303" s="563">
        <f>'Base Data'!AD303</f>
        <v>0</v>
      </c>
      <c r="AE303" s="563">
        <f>'Base Data'!AE303</f>
        <v>0</v>
      </c>
      <c r="AF303" s="563">
        <f>'Base Data'!AF303</f>
        <v>0</v>
      </c>
      <c r="AG303" s="563">
        <f>'Base Data'!AG303</f>
        <v>0</v>
      </c>
      <c r="AH303" s="563">
        <f>'Base Data'!AH303</f>
        <v>0</v>
      </c>
      <c r="AI303" s="563">
        <f>'Base Data'!AI303</f>
        <v>0</v>
      </c>
      <c r="AJ303" s="563">
        <f>'Base Data'!AJ303</f>
        <v>0</v>
      </c>
      <c r="AK303" s="563">
        <f>'Base Data'!AK303</f>
        <v>0</v>
      </c>
      <c r="AL303" s="563">
        <f>'Base Data'!AL303</f>
        <v>0</v>
      </c>
      <c r="AM303" s="563">
        <f>'Base Data'!AM303</f>
        <v>0</v>
      </c>
      <c r="AN303" s="563">
        <f>'Base Data'!AN303</f>
        <v>0</v>
      </c>
      <c r="AO303" s="563">
        <f>'Base Data'!AO303</f>
        <v>0</v>
      </c>
      <c r="AP303" s="563">
        <f>'Base Data'!AP303</f>
        <v>0</v>
      </c>
      <c r="AQ303" s="563">
        <f>'Base Data'!AQ303</f>
        <v>0</v>
      </c>
      <c r="AR303" s="563">
        <f>'Base Data'!AR303</f>
        <v>0</v>
      </c>
      <c r="AS303" s="563">
        <f>'Base Data'!AS303</f>
        <v>0</v>
      </c>
      <c r="AT303" s="563">
        <f>'Base Data'!AT303</f>
        <v>0</v>
      </c>
      <c r="AU303" s="563">
        <f>'Base Data'!AU303</f>
        <v>0</v>
      </c>
      <c r="AV303" s="563">
        <f>'Base Data'!AV303</f>
        <v>0</v>
      </c>
      <c r="AW303" s="563">
        <f>'Base Data'!AW303</f>
        <v>0</v>
      </c>
      <c r="AX303" s="563">
        <f>'Base Data'!AX303</f>
        <v>0</v>
      </c>
      <c r="AY303" s="563">
        <f>'Base Data'!AY303</f>
        <v>0</v>
      </c>
      <c r="AZ303" s="563">
        <f>'Base Data'!AZ303</f>
        <v>0</v>
      </c>
      <c r="BA303" s="563">
        <f>'Base Data'!BA303</f>
        <v>0</v>
      </c>
      <c r="BB303" s="563">
        <f>'Base Data'!BB303</f>
        <v>0</v>
      </c>
      <c r="BC303" s="563">
        <f>'Base Data'!BC303</f>
        <v>0</v>
      </c>
      <c r="BD303" s="563">
        <f>'Base Data'!BD303</f>
        <v>0</v>
      </c>
      <c r="BE303" s="563">
        <f>'Base Data'!BE303</f>
        <v>0</v>
      </c>
      <c r="BF303" s="563">
        <f>'Base Data'!BF303</f>
        <v>0</v>
      </c>
      <c r="BG303" s="563">
        <f>'Base Data'!BG303</f>
        <v>0</v>
      </c>
      <c r="BH303" s="563">
        <f>'Base Data'!BH303</f>
        <v>0</v>
      </c>
      <c r="BI303" s="563">
        <f>'Base Data'!BI303</f>
        <v>0</v>
      </c>
      <c r="BJ303" s="563">
        <f>'Base Data'!BJ303</f>
        <v>0</v>
      </c>
      <c r="BK303" s="563">
        <f>'Base Data'!BK303</f>
        <v>0</v>
      </c>
      <c r="BL303" s="563">
        <f>'Base Data'!BL303</f>
        <v>0</v>
      </c>
      <c r="BM303" s="563">
        <f>'Base Data'!BM303</f>
        <v>0</v>
      </c>
      <c r="BN303" s="563">
        <f>'Base Data'!BN303</f>
        <v>0</v>
      </c>
      <c r="BO303" s="563">
        <f>'Base Data'!BO303</f>
        <v>0</v>
      </c>
      <c r="BP303" s="563">
        <f>'Base Data'!BP303</f>
        <v>0</v>
      </c>
      <c r="BQ303" s="563">
        <f>'Base Data'!BQ303</f>
        <v>0</v>
      </c>
      <c r="BR303" s="563">
        <f>'Base Data'!BR303</f>
        <v>0</v>
      </c>
      <c r="BS303" s="563">
        <f>'Base Data'!BS303</f>
        <v>0</v>
      </c>
      <c r="BT303" s="563">
        <f>'Base Data'!BT303</f>
        <v>0</v>
      </c>
      <c r="BU303" s="563">
        <f>'Base Data'!BU303</f>
        <v>0</v>
      </c>
      <c r="BV303" s="563">
        <f>'Base Data'!BV303</f>
        <v>0</v>
      </c>
      <c r="BW303" s="563">
        <f>'Base Data'!BW303</f>
        <v>0</v>
      </c>
      <c r="BX303" s="563">
        <f>'Base Data'!BX303</f>
        <v>0</v>
      </c>
      <c r="BY303" s="563">
        <f>'Base Data'!BY303</f>
        <v>0</v>
      </c>
      <c r="BZ303" s="563">
        <f>'Base Data'!BZ303</f>
        <v>0</v>
      </c>
      <c r="CA303" s="563">
        <f>'Base Data'!CA303</f>
        <v>0</v>
      </c>
      <c r="CB303" s="563">
        <f>'Base Data'!CB303</f>
        <v>0</v>
      </c>
      <c r="CC303" s="563">
        <f>'Base Data'!CC303</f>
        <v>0</v>
      </c>
      <c r="CD303" s="563">
        <f>'Base Data'!CD303</f>
        <v>0</v>
      </c>
      <c r="CE303" s="563">
        <f>'Base Data'!CE303</f>
        <v>0</v>
      </c>
      <c r="CF303" s="563">
        <f>'Base Data'!CF303</f>
        <v>0</v>
      </c>
      <c r="CG303" s="563">
        <f>'Base Data'!CG303</f>
        <v>0</v>
      </c>
      <c r="CH303" s="563">
        <f>'Base Data'!CH303</f>
        <v>0</v>
      </c>
      <c r="CI303" s="563">
        <f>'Base Data'!CI303</f>
        <v>0</v>
      </c>
      <c r="CJ303" s="563">
        <f>'Base Data'!CJ303</f>
        <v>0</v>
      </c>
      <c r="CK303" s="563">
        <f>'Base Data'!CK303</f>
        <v>0</v>
      </c>
      <c r="CL303" s="563">
        <f>'Base Data'!CL303</f>
        <v>0</v>
      </c>
      <c r="CM303" s="563">
        <f>'Base Data'!CM303</f>
        <v>0</v>
      </c>
      <c r="CN303" s="563">
        <f>'Base Data'!CN303</f>
        <v>0</v>
      </c>
      <c r="CO303" s="563">
        <f>'Base Data'!CO303</f>
        <v>0</v>
      </c>
      <c r="CP303" s="563">
        <f>'Base Data'!CP303</f>
        <v>0</v>
      </c>
      <c r="CQ303" s="563">
        <f>'Base Data'!CQ303</f>
        <v>0</v>
      </c>
      <c r="CR303" s="563">
        <f>'Base Data'!CR303</f>
        <v>0</v>
      </c>
      <c r="CS303" s="563">
        <f>'Base Data'!CS303</f>
        <v>0</v>
      </c>
      <c r="CT303" s="563">
        <f>'Base Data'!CT303</f>
        <v>0</v>
      </c>
      <c r="CU303" s="563">
        <f>'Base Data'!CU303</f>
        <v>0</v>
      </c>
      <c r="CV303" s="563">
        <f>'Base Data'!CV303</f>
        <v>0</v>
      </c>
      <c r="CW303" s="563">
        <f>'Base Data'!CW303</f>
        <v>0</v>
      </c>
      <c r="CX303" s="563">
        <f>'Base Data'!CX303</f>
        <v>0</v>
      </c>
      <c r="CY303" s="563">
        <f>'Base Data'!CY303</f>
        <v>0</v>
      </c>
      <c r="CZ303" s="563">
        <f>'Base Data'!CZ303</f>
        <v>0</v>
      </c>
      <c r="DA303" s="563">
        <f>'Base Data'!DA303</f>
        <v>0</v>
      </c>
      <c r="DB303" s="563">
        <f>'Base Data'!DB303</f>
        <v>0</v>
      </c>
      <c r="DC303" s="563">
        <f>'Base Data'!DC303</f>
        <v>0</v>
      </c>
      <c r="DD303" s="563">
        <f>'Base Data'!DD303</f>
        <v>0</v>
      </c>
      <c r="DE303" s="563">
        <f>'Base Data'!DE303</f>
        <v>0</v>
      </c>
      <c r="DF303" s="563">
        <f>'Base Data'!DF303</f>
        <v>0</v>
      </c>
      <c r="DG303" s="563">
        <f>'Base Data'!DG303</f>
        <v>0</v>
      </c>
      <c r="DH303" s="563">
        <f>'Base Data'!DH303</f>
        <v>0</v>
      </c>
      <c r="DI303" s="563">
        <f>'Base Data'!DI303</f>
        <v>0</v>
      </c>
      <c r="DJ303" s="563">
        <f>'Base Data'!DJ303</f>
        <v>0</v>
      </c>
      <c r="DK303" s="563">
        <f>'Base Data'!DK303</f>
        <v>0</v>
      </c>
      <c r="DL303" s="564">
        <f>'Base Data'!DL303</f>
        <v>0</v>
      </c>
    </row>
    <row r="304" spans="1:117" s="222" customFormat="1" ht="19.899999999999999" customHeight="1">
      <c r="A304" s="207">
        <f>'LCR Weights'!N304</f>
        <v>0</v>
      </c>
      <c r="B304" s="216"/>
      <c r="C304" s="126"/>
      <c r="D304" s="150"/>
      <c r="E304" s="150"/>
      <c r="F304" s="150"/>
      <c r="G304" s="781"/>
      <c r="H304" s="781"/>
      <c r="I304" s="565"/>
      <c r="J304" s="565"/>
      <c r="K304" s="565"/>
      <c r="L304" s="565"/>
      <c r="M304" s="565"/>
      <c r="N304" s="565"/>
      <c r="O304" s="565"/>
      <c r="P304" s="565"/>
      <c r="Q304" s="565"/>
      <c r="R304" s="565"/>
      <c r="S304" s="565"/>
      <c r="T304" s="565"/>
      <c r="U304" s="565"/>
      <c r="V304" s="565"/>
      <c r="W304" s="565"/>
      <c r="X304" s="565"/>
      <c r="Y304" s="565"/>
      <c r="Z304" s="565"/>
      <c r="AA304" s="565"/>
      <c r="AB304" s="565"/>
      <c r="AC304" s="565"/>
      <c r="AD304" s="565"/>
      <c r="AE304" s="565"/>
      <c r="AF304" s="565"/>
      <c r="AG304" s="565"/>
      <c r="AH304" s="565"/>
      <c r="AI304" s="565"/>
      <c r="AJ304" s="565"/>
      <c r="AK304" s="565"/>
      <c r="AL304" s="565"/>
      <c r="AM304" s="565"/>
      <c r="AN304" s="565"/>
      <c r="AO304" s="565"/>
      <c r="AP304" s="565"/>
      <c r="AQ304" s="565"/>
      <c r="AR304" s="565"/>
      <c r="AS304" s="565"/>
      <c r="AT304" s="565"/>
      <c r="AU304" s="565"/>
      <c r="AV304" s="565"/>
      <c r="AW304" s="565"/>
      <c r="AX304" s="565"/>
      <c r="AY304" s="565"/>
      <c r="AZ304" s="565"/>
      <c r="BA304" s="565"/>
      <c r="BB304" s="565"/>
      <c r="BC304" s="565"/>
      <c r="BD304" s="565"/>
      <c r="BE304" s="565"/>
      <c r="BF304" s="565"/>
      <c r="BG304" s="565"/>
      <c r="BH304" s="565"/>
      <c r="BI304" s="565"/>
      <c r="BJ304" s="565"/>
      <c r="BK304" s="565"/>
      <c r="BL304" s="565"/>
      <c r="BM304" s="565"/>
      <c r="BN304" s="565"/>
      <c r="BO304" s="565"/>
      <c r="BP304" s="565"/>
      <c r="BQ304" s="565"/>
      <c r="BR304" s="565"/>
      <c r="BS304" s="565"/>
      <c r="BT304" s="565"/>
      <c r="BU304" s="565"/>
      <c r="BV304" s="565"/>
      <c r="BW304" s="565"/>
      <c r="BX304" s="565"/>
      <c r="BY304" s="565"/>
      <c r="BZ304" s="565"/>
      <c r="CA304" s="565"/>
      <c r="CB304" s="565"/>
      <c r="CC304" s="565"/>
      <c r="CD304" s="565"/>
      <c r="CE304" s="565"/>
      <c r="CF304" s="565"/>
      <c r="CG304" s="565"/>
      <c r="CH304" s="565"/>
      <c r="CI304" s="565"/>
      <c r="CJ304" s="565"/>
      <c r="CK304" s="565"/>
      <c r="CL304" s="565"/>
      <c r="CM304" s="565"/>
      <c r="CN304" s="565"/>
      <c r="CO304" s="565"/>
      <c r="CP304" s="565"/>
      <c r="CQ304" s="565"/>
      <c r="CR304" s="565"/>
      <c r="CS304" s="565"/>
      <c r="CT304" s="565"/>
      <c r="CU304" s="565"/>
      <c r="CV304" s="565"/>
      <c r="CW304" s="565"/>
      <c r="CX304" s="565"/>
      <c r="CY304" s="565"/>
      <c r="CZ304" s="565"/>
      <c r="DA304" s="565"/>
      <c r="DB304" s="565"/>
      <c r="DC304" s="565"/>
      <c r="DD304" s="565"/>
      <c r="DE304" s="565"/>
      <c r="DF304" s="565"/>
      <c r="DG304" s="565"/>
      <c r="DH304" s="565"/>
      <c r="DI304" s="565"/>
      <c r="DJ304" s="565"/>
      <c r="DK304" s="565"/>
      <c r="DL304" s="565"/>
    </row>
    <row r="305" spans="1:116" s="222" customFormat="1" ht="19.899999999999999" customHeight="1" thickBot="1">
      <c r="A305" s="207">
        <f>'LCR Weights'!N305</f>
        <v>0</v>
      </c>
      <c r="B305" s="216"/>
      <c r="C305" s="126"/>
      <c r="D305" s="150"/>
      <c r="E305" s="150"/>
      <c r="F305" s="150"/>
      <c r="G305" s="781"/>
      <c r="H305" s="781"/>
      <c r="I305" s="566"/>
      <c r="J305" s="566"/>
      <c r="K305" s="566"/>
      <c r="L305" s="565"/>
      <c r="M305" s="565"/>
      <c r="N305" s="565"/>
      <c r="O305" s="565"/>
      <c r="P305" s="565"/>
      <c r="Q305" s="565"/>
      <c r="R305" s="565"/>
      <c r="S305" s="565"/>
      <c r="T305" s="565"/>
      <c r="U305" s="565"/>
      <c r="V305" s="565"/>
      <c r="W305" s="565"/>
      <c r="X305" s="565"/>
      <c r="Y305" s="565"/>
      <c r="Z305" s="565"/>
      <c r="AA305" s="565"/>
      <c r="AB305" s="565"/>
      <c r="AC305" s="565"/>
      <c r="AD305" s="565"/>
      <c r="AE305" s="565"/>
      <c r="AF305" s="565"/>
      <c r="AG305" s="565"/>
      <c r="AH305" s="565"/>
      <c r="AI305" s="565"/>
      <c r="AJ305" s="565"/>
      <c r="AK305" s="565"/>
      <c r="AL305" s="565"/>
      <c r="AM305" s="565"/>
      <c r="AN305" s="565"/>
      <c r="AO305" s="565"/>
      <c r="AP305" s="565"/>
      <c r="AQ305" s="565"/>
      <c r="AR305" s="565"/>
      <c r="AS305" s="565"/>
      <c r="AT305" s="565"/>
      <c r="AU305" s="565"/>
      <c r="AV305" s="565"/>
      <c r="AW305" s="565"/>
      <c r="AX305" s="565"/>
      <c r="AY305" s="565"/>
      <c r="AZ305" s="565"/>
      <c r="BA305" s="565"/>
      <c r="BB305" s="565"/>
      <c r="BC305" s="565"/>
      <c r="BD305" s="565"/>
      <c r="BE305" s="565"/>
      <c r="BF305" s="565"/>
      <c r="BG305" s="565"/>
      <c r="BH305" s="565"/>
      <c r="BI305" s="565"/>
      <c r="BJ305" s="565"/>
      <c r="BK305" s="565"/>
      <c r="BL305" s="565"/>
      <c r="BM305" s="565"/>
      <c r="BN305" s="565"/>
      <c r="BO305" s="565"/>
      <c r="BP305" s="565"/>
      <c r="BQ305" s="565"/>
      <c r="BR305" s="565"/>
      <c r="BS305" s="565"/>
      <c r="BT305" s="565"/>
      <c r="BU305" s="565"/>
      <c r="BV305" s="565"/>
      <c r="BW305" s="565"/>
      <c r="BX305" s="565"/>
      <c r="BY305" s="565"/>
      <c r="BZ305" s="565"/>
      <c r="CA305" s="565"/>
      <c r="CB305" s="565"/>
      <c r="CC305" s="565"/>
      <c r="CD305" s="565"/>
      <c r="CE305" s="565"/>
      <c r="CF305" s="565"/>
      <c r="CG305" s="565"/>
      <c r="CH305" s="565"/>
      <c r="CI305" s="565"/>
      <c r="CJ305" s="565"/>
      <c r="CK305" s="565"/>
      <c r="CL305" s="565"/>
      <c r="CM305" s="565"/>
      <c r="CN305" s="565"/>
      <c r="CO305" s="565"/>
      <c r="CP305" s="565"/>
      <c r="CQ305" s="565"/>
      <c r="CR305" s="565"/>
      <c r="CS305" s="565"/>
      <c r="CT305" s="565"/>
      <c r="CU305" s="565"/>
      <c r="CV305" s="565"/>
      <c r="CW305" s="565"/>
      <c r="CX305" s="565"/>
      <c r="CY305" s="565"/>
      <c r="CZ305" s="565"/>
      <c r="DA305" s="565"/>
      <c r="DB305" s="565"/>
      <c r="DC305" s="565"/>
      <c r="DD305" s="565"/>
      <c r="DE305" s="565"/>
      <c r="DF305" s="565"/>
      <c r="DG305" s="565"/>
      <c r="DH305" s="565"/>
      <c r="DI305" s="565"/>
      <c r="DJ305" s="565"/>
      <c r="DK305" s="565"/>
      <c r="DL305" s="565"/>
    </row>
    <row r="306" spans="1:116" s="222" customFormat="1" ht="19.899999999999999" customHeight="1">
      <c r="A306" s="207">
        <f>'LCR Weights'!N306</f>
        <v>0</v>
      </c>
      <c r="B306" s="216"/>
      <c r="C306" s="126"/>
      <c r="D306" s="1258"/>
      <c r="E306" s="1260" t="s">
        <v>368</v>
      </c>
      <c r="F306" s="1309"/>
      <c r="G306" s="1381"/>
      <c r="H306" s="1383"/>
      <c r="I306" s="1376" t="s">
        <v>35</v>
      </c>
      <c r="J306" s="1386" t="s">
        <v>754</v>
      </c>
      <c r="K306" s="1386" t="s">
        <v>939</v>
      </c>
      <c r="L306" s="1377" t="s">
        <v>37</v>
      </c>
      <c r="M306" s="1377" t="s">
        <v>38</v>
      </c>
      <c r="N306" s="1377" t="s">
        <v>39</v>
      </c>
      <c r="O306" s="1377" t="s">
        <v>40</v>
      </c>
      <c r="P306" s="1377" t="s">
        <v>41</v>
      </c>
      <c r="Q306" s="1377" t="s">
        <v>42</v>
      </c>
      <c r="R306" s="1375"/>
      <c r="S306" s="1375"/>
      <c r="T306" s="1375"/>
      <c r="U306" s="1375"/>
      <c r="V306" s="1375"/>
      <c r="W306" s="1375"/>
      <c r="X306" s="1376"/>
      <c r="Y306" s="1375"/>
      <c r="Z306" s="1375"/>
      <c r="AA306" s="1375"/>
      <c r="AB306" s="1375"/>
      <c r="AC306" s="1375"/>
      <c r="AD306" s="1375"/>
      <c r="AE306" s="1376"/>
      <c r="AF306" s="1375"/>
      <c r="AG306" s="1375"/>
      <c r="AH306" s="1375"/>
      <c r="AI306" s="1375"/>
      <c r="AJ306" s="1375"/>
      <c r="AK306" s="1375"/>
      <c r="AL306" s="1376"/>
      <c r="AM306" s="1375"/>
      <c r="AN306" s="1375"/>
      <c r="AO306" s="1375"/>
      <c r="AP306" s="1375"/>
      <c r="AQ306" s="1375"/>
      <c r="AR306" s="1375"/>
      <c r="AS306" s="1376"/>
      <c r="AT306" s="1375"/>
      <c r="AU306" s="1375"/>
      <c r="AV306" s="1375"/>
      <c r="AW306" s="1375"/>
      <c r="AX306" s="1375"/>
      <c r="AY306" s="1375"/>
      <c r="AZ306" s="1375"/>
      <c r="BA306" s="1375"/>
      <c r="BB306" s="1375"/>
      <c r="BC306" s="1375"/>
      <c r="BD306" s="1375"/>
      <c r="BE306" s="1375"/>
      <c r="BF306" s="1375"/>
      <c r="BG306" s="1375"/>
      <c r="BH306" s="1375"/>
      <c r="BI306" s="1375"/>
      <c r="BJ306" s="1375"/>
      <c r="BK306" s="1375"/>
      <c r="BL306" s="1375"/>
      <c r="BM306" s="1375"/>
      <c r="BN306" s="1375"/>
      <c r="BO306" s="1375"/>
      <c r="BP306" s="1375"/>
      <c r="BQ306" s="1375"/>
      <c r="BR306" s="1375"/>
      <c r="BS306" s="1375"/>
      <c r="BT306" s="1376"/>
      <c r="BU306" s="1375"/>
      <c r="BV306" s="1375"/>
      <c r="BW306" s="1375"/>
      <c r="BX306" s="1375"/>
      <c r="BY306" s="1375"/>
      <c r="BZ306" s="1375"/>
      <c r="CA306" s="1375"/>
      <c r="CB306" s="1375"/>
      <c r="CC306" s="1375"/>
      <c r="CD306" s="1375"/>
      <c r="CE306" s="1375"/>
      <c r="CF306" s="1375"/>
      <c r="CG306" s="1375"/>
      <c r="CH306" s="1375"/>
      <c r="CI306" s="1375"/>
      <c r="CJ306" s="1375"/>
      <c r="CK306" s="1375"/>
      <c r="CL306" s="1375"/>
      <c r="CM306" s="1375"/>
      <c r="CN306" s="1375"/>
      <c r="CO306" s="1375"/>
      <c r="CP306" s="1375"/>
      <c r="CQ306" s="1375"/>
      <c r="CR306" s="1375"/>
      <c r="CS306" s="1375"/>
      <c r="CT306" s="1375"/>
      <c r="CU306" s="1375"/>
      <c r="CV306" s="1375"/>
      <c r="CW306" s="1375"/>
      <c r="CX306" s="1376"/>
      <c r="CY306" s="1377" t="s">
        <v>43</v>
      </c>
      <c r="CZ306" s="1377" t="s">
        <v>44</v>
      </c>
      <c r="DA306" s="1377" t="s">
        <v>758</v>
      </c>
      <c r="DB306" s="1377" t="s">
        <v>759</v>
      </c>
      <c r="DC306" s="1377" t="s">
        <v>45</v>
      </c>
      <c r="DD306" s="1377" t="s">
        <v>46</v>
      </c>
      <c r="DE306" s="1377" t="s">
        <v>47</v>
      </c>
      <c r="DF306" s="1377" t="s">
        <v>48</v>
      </c>
      <c r="DG306" s="1377" t="s">
        <v>49</v>
      </c>
      <c r="DH306" s="1377" t="s">
        <v>50</v>
      </c>
      <c r="DI306" s="1377" t="s">
        <v>51</v>
      </c>
      <c r="DJ306" s="1377" t="s">
        <v>52</v>
      </c>
      <c r="DK306" s="1377" t="s">
        <v>53</v>
      </c>
      <c r="DL306" s="1379" t="s">
        <v>54</v>
      </c>
    </row>
    <row r="307" spans="1:116" s="222" customFormat="1" ht="19.899999999999999" customHeight="1">
      <c r="A307" s="207">
        <f>'LCR Weights'!N307</f>
        <v>0</v>
      </c>
      <c r="B307" s="216"/>
      <c r="C307" s="126"/>
      <c r="D307" s="1308"/>
      <c r="E307" s="1310"/>
      <c r="F307" s="1311"/>
      <c r="G307" s="1382"/>
      <c r="H307" s="1384"/>
      <c r="I307" s="1385"/>
      <c r="J307" s="1387"/>
      <c r="K307" s="1387"/>
      <c r="L307" s="1378"/>
      <c r="M307" s="1378"/>
      <c r="N307" s="1378"/>
      <c r="O307" s="1378"/>
      <c r="P307" s="1378"/>
      <c r="Q307" s="1378"/>
      <c r="R307" s="800" t="s">
        <v>373</v>
      </c>
      <c r="S307" s="800" t="s">
        <v>374</v>
      </c>
      <c r="T307" s="800" t="s">
        <v>375</v>
      </c>
      <c r="U307" s="800" t="s">
        <v>376</v>
      </c>
      <c r="V307" s="800" t="s">
        <v>377</v>
      </c>
      <c r="W307" s="800" t="s">
        <v>378</v>
      </c>
      <c r="X307" s="800" t="s">
        <v>379</v>
      </c>
      <c r="Y307" s="800" t="s">
        <v>380</v>
      </c>
      <c r="Z307" s="800" t="s">
        <v>381</v>
      </c>
      <c r="AA307" s="800" t="s">
        <v>382</v>
      </c>
      <c r="AB307" s="800" t="s">
        <v>383</v>
      </c>
      <c r="AC307" s="800" t="s">
        <v>384</v>
      </c>
      <c r="AD307" s="800" t="s">
        <v>385</v>
      </c>
      <c r="AE307" s="800" t="s">
        <v>386</v>
      </c>
      <c r="AF307" s="800" t="s">
        <v>387</v>
      </c>
      <c r="AG307" s="800" t="s">
        <v>388</v>
      </c>
      <c r="AH307" s="800" t="s">
        <v>389</v>
      </c>
      <c r="AI307" s="800" t="s">
        <v>390</v>
      </c>
      <c r="AJ307" s="800" t="s">
        <v>391</v>
      </c>
      <c r="AK307" s="800" t="s">
        <v>392</v>
      </c>
      <c r="AL307" s="800" t="s">
        <v>393</v>
      </c>
      <c r="AM307" s="800" t="s">
        <v>394</v>
      </c>
      <c r="AN307" s="800" t="s">
        <v>395</v>
      </c>
      <c r="AO307" s="800" t="s">
        <v>396</v>
      </c>
      <c r="AP307" s="800" t="s">
        <v>397</v>
      </c>
      <c r="AQ307" s="800" t="s">
        <v>398</v>
      </c>
      <c r="AR307" s="800" t="s">
        <v>399</v>
      </c>
      <c r="AS307" s="800" t="s">
        <v>400</v>
      </c>
      <c r="AT307" s="800" t="s">
        <v>401</v>
      </c>
      <c r="AU307" s="800" t="s">
        <v>402</v>
      </c>
      <c r="AV307" s="800" t="s">
        <v>403</v>
      </c>
      <c r="AW307" s="800" t="s">
        <v>404</v>
      </c>
      <c r="AX307" s="800" t="s">
        <v>405</v>
      </c>
      <c r="AY307" s="800" t="s">
        <v>406</v>
      </c>
      <c r="AZ307" s="800" t="s">
        <v>407</v>
      </c>
      <c r="BA307" s="800" t="s">
        <v>408</v>
      </c>
      <c r="BB307" s="800" t="s">
        <v>409</v>
      </c>
      <c r="BC307" s="800" t="s">
        <v>410</v>
      </c>
      <c r="BD307" s="800" t="s">
        <v>411</v>
      </c>
      <c r="BE307" s="800" t="s">
        <v>412</v>
      </c>
      <c r="BF307" s="800" t="s">
        <v>413</v>
      </c>
      <c r="BG307" s="800" t="s">
        <v>414</v>
      </c>
      <c r="BH307" s="800" t="s">
        <v>415</v>
      </c>
      <c r="BI307" s="800" t="s">
        <v>416</v>
      </c>
      <c r="BJ307" s="800" t="s">
        <v>417</v>
      </c>
      <c r="BK307" s="800" t="s">
        <v>418</v>
      </c>
      <c r="BL307" s="800" t="s">
        <v>419</v>
      </c>
      <c r="BM307" s="800" t="s">
        <v>420</v>
      </c>
      <c r="BN307" s="800" t="s">
        <v>421</v>
      </c>
      <c r="BO307" s="800" t="s">
        <v>422</v>
      </c>
      <c r="BP307" s="800" t="s">
        <v>423</v>
      </c>
      <c r="BQ307" s="800" t="s">
        <v>424</v>
      </c>
      <c r="BR307" s="800" t="s">
        <v>425</v>
      </c>
      <c r="BS307" s="800" t="s">
        <v>426</v>
      </c>
      <c r="BT307" s="800" t="s">
        <v>427</v>
      </c>
      <c r="BU307" s="800" t="s">
        <v>428</v>
      </c>
      <c r="BV307" s="800" t="s">
        <v>429</v>
      </c>
      <c r="BW307" s="800" t="s">
        <v>430</v>
      </c>
      <c r="BX307" s="800" t="s">
        <v>431</v>
      </c>
      <c r="BY307" s="800" t="s">
        <v>432</v>
      </c>
      <c r="BZ307" s="800" t="s">
        <v>433</v>
      </c>
      <c r="CA307" s="800" t="s">
        <v>434</v>
      </c>
      <c r="CB307" s="800" t="s">
        <v>435</v>
      </c>
      <c r="CC307" s="800" t="s">
        <v>436</v>
      </c>
      <c r="CD307" s="800" t="s">
        <v>437</v>
      </c>
      <c r="CE307" s="800" t="s">
        <v>438</v>
      </c>
      <c r="CF307" s="800" t="s">
        <v>439</v>
      </c>
      <c r="CG307" s="800" t="s">
        <v>440</v>
      </c>
      <c r="CH307" s="800" t="s">
        <v>441</v>
      </c>
      <c r="CI307" s="800" t="s">
        <v>442</v>
      </c>
      <c r="CJ307" s="800" t="s">
        <v>443</v>
      </c>
      <c r="CK307" s="800" t="s">
        <v>444</v>
      </c>
      <c r="CL307" s="800" t="s">
        <v>445</v>
      </c>
      <c r="CM307" s="800" t="s">
        <v>446</v>
      </c>
      <c r="CN307" s="800" t="s">
        <v>447</v>
      </c>
      <c r="CO307" s="800" t="s">
        <v>448</v>
      </c>
      <c r="CP307" s="800" t="s">
        <v>449</v>
      </c>
      <c r="CQ307" s="800" t="s">
        <v>450</v>
      </c>
      <c r="CR307" s="800" t="s">
        <v>451</v>
      </c>
      <c r="CS307" s="800" t="s">
        <v>452</v>
      </c>
      <c r="CT307" s="800" t="s">
        <v>453</v>
      </c>
      <c r="CU307" s="800" t="s">
        <v>454</v>
      </c>
      <c r="CV307" s="800" t="s">
        <v>455</v>
      </c>
      <c r="CW307" s="800" t="s">
        <v>456</v>
      </c>
      <c r="CX307" s="800" t="s">
        <v>457</v>
      </c>
      <c r="CY307" s="1378"/>
      <c r="CZ307" s="1378"/>
      <c r="DA307" s="1378"/>
      <c r="DB307" s="1378"/>
      <c r="DC307" s="1378"/>
      <c r="DD307" s="1378"/>
      <c r="DE307" s="1378"/>
      <c r="DF307" s="1378"/>
      <c r="DG307" s="1378"/>
      <c r="DH307" s="1378"/>
      <c r="DI307" s="1378"/>
      <c r="DJ307" s="1378"/>
      <c r="DK307" s="1378"/>
      <c r="DL307" s="1380"/>
    </row>
    <row r="308" spans="1:116" s="222" customFormat="1" ht="19.899999999999999" customHeight="1">
      <c r="A308" s="207">
        <f>'LCR Weights'!N308</f>
        <v>0</v>
      </c>
      <c r="B308" s="216"/>
      <c r="C308" s="126"/>
      <c r="D308" s="795" t="s">
        <v>504</v>
      </c>
      <c r="E308" s="161" t="s">
        <v>906</v>
      </c>
      <c r="F308" s="332" t="s">
        <v>369</v>
      </c>
      <c r="G308" s="567"/>
      <c r="H308" s="568"/>
      <c r="I308" s="569">
        <f>'Base Data'!I308</f>
        <v>0</v>
      </c>
      <c r="J308" s="570"/>
      <c r="K308" s="571">
        <f>'Base Data'!K308</f>
        <v>0</v>
      </c>
      <c r="L308" s="571">
        <f>'Base Data'!L308</f>
        <v>0</v>
      </c>
      <c r="M308" s="571">
        <f>'Base Data'!M308</f>
        <v>0</v>
      </c>
      <c r="N308" s="571">
        <f>'Base Data'!N308</f>
        <v>0</v>
      </c>
      <c r="O308" s="571">
        <f>'Base Data'!O308</f>
        <v>0</v>
      </c>
      <c r="P308" s="571">
        <f>'Base Data'!P308</f>
        <v>0</v>
      </c>
      <c r="Q308" s="571">
        <f>'Base Data'!Q308</f>
        <v>0</v>
      </c>
      <c r="R308" s="571">
        <f>'Base Data'!R308</f>
        <v>0</v>
      </c>
      <c r="S308" s="571">
        <f>'Base Data'!S308</f>
        <v>0</v>
      </c>
      <c r="T308" s="571">
        <f>'Base Data'!T308</f>
        <v>0</v>
      </c>
      <c r="U308" s="571">
        <f>'Base Data'!U308</f>
        <v>0</v>
      </c>
      <c r="V308" s="571">
        <f>'Base Data'!V308</f>
        <v>0</v>
      </c>
      <c r="W308" s="571">
        <f>'Base Data'!W308</f>
        <v>0</v>
      </c>
      <c r="X308" s="571">
        <f>'Base Data'!X308</f>
        <v>0</v>
      </c>
      <c r="Y308" s="571">
        <f>'Base Data'!Y308</f>
        <v>0</v>
      </c>
      <c r="Z308" s="571">
        <f>'Base Data'!Z308</f>
        <v>0</v>
      </c>
      <c r="AA308" s="571">
        <f>'Base Data'!AA308</f>
        <v>0</v>
      </c>
      <c r="AB308" s="571">
        <f>'Base Data'!AB308</f>
        <v>0</v>
      </c>
      <c r="AC308" s="571">
        <f>'Base Data'!AC308</f>
        <v>0</v>
      </c>
      <c r="AD308" s="571">
        <f>'Base Data'!AD308</f>
        <v>0</v>
      </c>
      <c r="AE308" s="571">
        <f>'Base Data'!AE308</f>
        <v>0</v>
      </c>
      <c r="AF308" s="571">
        <f>'Base Data'!AF308</f>
        <v>0</v>
      </c>
      <c r="AG308" s="571">
        <f>'Base Data'!AG308</f>
        <v>0</v>
      </c>
      <c r="AH308" s="571">
        <f>'Base Data'!AH308</f>
        <v>0</v>
      </c>
      <c r="AI308" s="571">
        <f>'Base Data'!AI308</f>
        <v>0</v>
      </c>
      <c r="AJ308" s="571">
        <f>'Base Data'!AJ308</f>
        <v>0</v>
      </c>
      <c r="AK308" s="571">
        <f>'Base Data'!AK308</f>
        <v>0</v>
      </c>
      <c r="AL308" s="571">
        <f>'Base Data'!AL308</f>
        <v>0</v>
      </c>
      <c r="AM308" s="571">
        <f>'Base Data'!AM308</f>
        <v>0</v>
      </c>
      <c r="AN308" s="571">
        <f>'Base Data'!AN308</f>
        <v>0</v>
      </c>
      <c r="AO308" s="571">
        <f>'Base Data'!AO308</f>
        <v>0</v>
      </c>
      <c r="AP308" s="571">
        <f>'Base Data'!AP308</f>
        <v>0</v>
      </c>
      <c r="AQ308" s="571">
        <f>'Base Data'!AQ308</f>
        <v>0</v>
      </c>
      <c r="AR308" s="571">
        <f>'Base Data'!AR308</f>
        <v>0</v>
      </c>
      <c r="AS308" s="571">
        <f>'Base Data'!AS308</f>
        <v>0</v>
      </c>
      <c r="AT308" s="571">
        <f>'Base Data'!AT308</f>
        <v>0</v>
      </c>
      <c r="AU308" s="571">
        <f>'Base Data'!AU308</f>
        <v>0</v>
      </c>
      <c r="AV308" s="571">
        <f>'Base Data'!AV308</f>
        <v>0</v>
      </c>
      <c r="AW308" s="571">
        <f>'Base Data'!AW308</f>
        <v>0</v>
      </c>
      <c r="AX308" s="571">
        <f>'Base Data'!AX308</f>
        <v>0</v>
      </c>
      <c r="AY308" s="571">
        <f>'Base Data'!AY308</f>
        <v>0</v>
      </c>
      <c r="AZ308" s="571">
        <f>'Base Data'!AZ308</f>
        <v>0</v>
      </c>
      <c r="BA308" s="571">
        <f>'Base Data'!BA308</f>
        <v>0</v>
      </c>
      <c r="BB308" s="571">
        <f>'Base Data'!BB308</f>
        <v>0</v>
      </c>
      <c r="BC308" s="571">
        <f>'Base Data'!BC308</f>
        <v>0</v>
      </c>
      <c r="BD308" s="571">
        <f>'Base Data'!BD308</f>
        <v>0</v>
      </c>
      <c r="BE308" s="571">
        <f>'Base Data'!BE308</f>
        <v>0</v>
      </c>
      <c r="BF308" s="571">
        <f>'Base Data'!BF308</f>
        <v>0</v>
      </c>
      <c r="BG308" s="571">
        <f>'Base Data'!BG308</f>
        <v>0</v>
      </c>
      <c r="BH308" s="571">
        <f>'Base Data'!BH308</f>
        <v>0</v>
      </c>
      <c r="BI308" s="571">
        <f>'Base Data'!BI308</f>
        <v>0</v>
      </c>
      <c r="BJ308" s="571">
        <f>'Base Data'!BJ308</f>
        <v>0</v>
      </c>
      <c r="BK308" s="571">
        <f>'Base Data'!BK308</f>
        <v>0</v>
      </c>
      <c r="BL308" s="571">
        <f>'Base Data'!BL308</f>
        <v>0</v>
      </c>
      <c r="BM308" s="571">
        <f>'Base Data'!BM308</f>
        <v>0</v>
      </c>
      <c r="BN308" s="571">
        <f>'Base Data'!BN308</f>
        <v>0</v>
      </c>
      <c r="BO308" s="571">
        <f>'Base Data'!BO308</f>
        <v>0</v>
      </c>
      <c r="BP308" s="571">
        <f>'Base Data'!BP308</f>
        <v>0</v>
      </c>
      <c r="BQ308" s="571">
        <f>'Base Data'!BQ308</f>
        <v>0</v>
      </c>
      <c r="BR308" s="571">
        <f>'Base Data'!BR308</f>
        <v>0</v>
      </c>
      <c r="BS308" s="571">
        <f>'Base Data'!BS308</f>
        <v>0</v>
      </c>
      <c r="BT308" s="571">
        <f>'Base Data'!BT308</f>
        <v>0</v>
      </c>
      <c r="BU308" s="571">
        <f>'Base Data'!BU308</f>
        <v>0</v>
      </c>
      <c r="BV308" s="571">
        <f>'Base Data'!BV308</f>
        <v>0</v>
      </c>
      <c r="BW308" s="571">
        <f>'Base Data'!BW308</f>
        <v>0</v>
      </c>
      <c r="BX308" s="571">
        <f>'Base Data'!BX308</f>
        <v>0</v>
      </c>
      <c r="BY308" s="571">
        <f>'Base Data'!BY308</f>
        <v>0</v>
      </c>
      <c r="BZ308" s="571">
        <f>'Base Data'!BZ308</f>
        <v>0</v>
      </c>
      <c r="CA308" s="571">
        <f>'Base Data'!CA308</f>
        <v>0</v>
      </c>
      <c r="CB308" s="571">
        <f>'Base Data'!CB308</f>
        <v>0</v>
      </c>
      <c r="CC308" s="571">
        <f>'Base Data'!CC308</f>
        <v>0</v>
      </c>
      <c r="CD308" s="571">
        <f>'Base Data'!CD308</f>
        <v>0</v>
      </c>
      <c r="CE308" s="571">
        <f>'Base Data'!CE308</f>
        <v>0</v>
      </c>
      <c r="CF308" s="571">
        <f>'Base Data'!CF308</f>
        <v>0</v>
      </c>
      <c r="CG308" s="571">
        <f>'Base Data'!CG308</f>
        <v>0</v>
      </c>
      <c r="CH308" s="571">
        <f>'Base Data'!CH308</f>
        <v>0</v>
      </c>
      <c r="CI308" s="571">
        <f>'Base Data'!CI308</f>
        <v>0</v>
      </c>
      <c r="CJ308" s="571">
        <f>'Base Data'!CJ308</f>
        <v>0</v>
      </c>
      <c r="CK308" s="571">
        <f>'Base Data'!CK308</f>
        <v>0</v>
      </c>
      <c r="CL308" s="571">
        <f>'Base Data'!CL308</f>
        <v>0</v>
      </c>
      <c r="CM308" s="571">
        <f>'Base Data'!CM308</f>
        <v>0</v>
      </c>
      <c r="CN308" s="571">
        <f>'Base Data'!CN308</f>
        <v>0</v>
      </c>
      <c r="CO308" s="571">
        <f>'Base Data'!CO308</f>
        <v>0</v>
      </c>
      <c r="CP308" s="571">
        <f>'Base Data'!CP308</f>
        <v>0</v>
      </c>
      <c r="CQ308" s="571">
        <f>'Base Data'!CQ308</f>
        <v>0</v>
      </c>
      <c r="CR308" s="571">
        <f>'Base Data'!CR308</f>
        <v>0</v>
      </c>
      <c r="CS308" s="571">
        <f>'Base Data'!CS308</f>
        <v>0</v>
      </c>
      <c r="CT308" s="571">
        <f>'Base Data'!CT308</f>
        <v>0</v>
      </c>
      <c r="CU308" s="571">
        <f>'Base Data'!CU308</f>
        <v>0</v>
      </c>
      <c r="CV308" s="571">
        <f>'Base Data'!CV308</f>
        <v>0</v>
      </c>
      <c r="CW308" s="571">
        <f>'Base Data'!CW308</f>
        <v>0</v>
      </c>
      <c r="CX308" s="571">
        <f>'Base Data'!CX308</f>
        <v>0</v>
      </c>
      <c r="CY308" s="571">
        <f>'Base Data'!CY308</f>
        <v>0</v>
      </c>
      <c r="CZ308" s="571">
        <f>'Base Data'!CZ308</f>
        <v>0</v>
      </c>
      <c r="DA308" s="571">
        <f>'Base Data'!DA308</f>
        <v>0</v>
      </c>
      <c r="DB308" s="571">
        <f>'Base Data'!DB308</f>
        <v>0</v>
      </c>
      <c r="DC308" s="571">
        <f>'Base Data'!DC308</f>
        <v>0</v>
      </c>
      <c r="DD308" s="571">
        <f>'Base Data'!DD308</f>
        <v>0</v>
      </c>
      <c r="DE308" s="571">
        <f>'Base Data'!DE308</f>
        <v>0</v>
      </c>
      <c r="DF308" s="571">
        <f>'Base Data'!DF308</f>
        <v>0</v>
      </c>
      <c r="DG308" s="571">
        <f>'Base Data'!DG308</f>
        <v>0</v>
      </c>
      <c r="DH308" s="571">
        <f>'Base Data'!DH308</f>
        <v>0</v>
      </c>
      <c r="DI308" s="571">
        <f>'Base Data'!DI308</f>
        <v>0</v>
      </c>
      <c r="DJ308" s="571">
        <f>'Base Data'!DJ308</f>
        <v>0</v>
      </c>
      <c r="DK308" s="571">
        <f>'Base Data'!DK308</f>
        <v>0</v>
      </c>
      <c r="DL308" s="572">
        <f>'Base Data'!DL308</f>
        <v>0</v>
      </c>
    </row>
    <row r="309" spans="1:116" s="222" customFormat="1" ht="19.899999999999999" customHeight="1">
      <c r="A309" s="207">
        <f>'LCR Weights'!N309</f>
        <v>0</v>
      </c>
      <c r="B309" s="216"/>
      <c r="C309" s="126"/>
      <c r="D309" s="795" t="s">
        <v>505</v>
      </c>
      <c r="E309" s="161" t="s">
        <v>907</v>
      </c>
      <c r="F309" s="231" t="s">
        <v>370</v>
      </c>
      <c r="G309" s="788"/>
      <c r="H309" s="573"/>
      <c r="I309" s="46">
        <f>'Base Data'!I309</f>
        <v>0</v>
      </c>
      <c r="J309" s="574"/>
      <c r="K309" s="31">
        <f>'Base Data'!K309</f>
        <v>0</v>
      </c>
      <c r="L309" s="31">
        <f>'Base Data'!L309</f>
        <v>0</v>
      </c>
      <c r="M309" s="31">
        <f>'Base Data'!M309</f>
        <v>0</v>
      </c>
      <c r="N309" s="31">
        <f>'Base Data'!N309</f>
        <v>0</v>
      </c>
      <c r="O309" s="31">
        <f>'Base Data'!O309</f>
        <v>0</v>
      </c>
      <c r="P309" s="31">
        <f>'Base Data'!P309</f>
        <v>0</v>
      </c>
      <c r="Q309" s="31">
        <f>'Base Data'!Q309</f>
        <v>0</v>
      </c>
      <c r="R309" s="31">
        <f>'Base Data'!R309</f>
        <v>0</v>
      </c>
      <c r="S309" s="31">
        <f>'Base Data'!S309</f>
        <v>0</v>
      </c>
      <c r="T309" s="31">
        <f>'Base Data'!T309</f>
        <v>0</v>
      </c>
      <c r="U309" s="31">
        <f>'Base Data'!U309</f>
        <v>0</v>
      </c>
      <c r="V309" s="31">
        <f>'Base Data'!V309</f>
        <v>0</v>
      </c>
      <c r="W309" s="31">
        <f>'Base Data'!W309</f>
        <v>0</v>
      </c>
      <c r="X309" s="31">
        <f>'Base Data'!X309</f>
        <v>0</v>
      </c>
      <c r="Y309" s="31">
        <f>'Base Data'!Y309</f>
        <v>0</v>
      </c>
      <c r="Z309" s="31">
        <f>'Base Data'!Z309</f>
        <v>0</v>
      </c>
      <c r="AA309" s="31">
        <f>'Base Data'!AA309</f>
        <v>0</v>
      </c>
      <c r="AB309" s="31">
        <f>'Base Data'!AB309</f>
        <v>0</v>
      </c>
      <c r="AC309" s="31">
        <f>'Base Data'!AC309</f>
        <v>0</v>
      </c>
      <c r="AD309" s="31">
        <f>'Base Data'!AD309</f>
        <v>0</v>
      </c>
      <c r="AE309" s="31">
        <f>'Base Data'!AE309</f>
        <v>0</v>
      </c>
      <c r="AF309" s="31">
        <f>'Base Data'!AF309</f>
        <v>0</v>
      </c>
      <c r="AG309" s="31">
        <f>'Base Data'!AG309</f>
        <v>0</v>
      </c>
      <c r="AH309" s="31">
        <f>'Base Data'!AH309</f>
        <v>0</v>
      </c>
      <c r="AI309" s="31">
        <f>'Base Data'!AI309</f>
        <v>0</v>
      </c>
      <c r="AJ309" s="31">
        <f>'Base Data'!AJ309</f>
        <v>0</v>
      </c>
      <c r="AK309" s="31">
        <f>'Base Data'!AK309</f>
        <v>0</v>
      </c>
      <c r="AL309" s="31">
        <f>'Base Data'!AL309</f>
        <v>0</v>
      </c>
      <c r="AM309" s="31">
        <f>'Base Data'!AM309</f>
        <v>0</v>
      </c>
      <c r="AN309" s="31">
        <f>'Base Data'!AN309</f>
        <v>0</v>
      </c>
      <c r="AO309" s="31">
        <f>'Base Data'!AO309</f>
        <v>0</v>
      </c>
      <c r="AP309" s="31">
        <f>'Base Data'!AP309</f>
        <v>0</v>
      </c>
      <c r="AQ309" s="31">
        <f>'Base Data'!AQ309</f>
        <v>0</v>
      </c>
      <c r="AR309" s="31">
        <f>'Base Data'!AR309</f>
        <v>0</v>
      </c>
      <c r="AS309" s="31">
        <f>'Base Data'!AS309</f>
        <v>0</v>
      </c>
      <c r="AT309" s="31">
        <f>'Base Data'!AT309</f>
        <v>0</v>
      </c>
      <c r="AU309" s="31">
        <f>'Base Data'!AU309</f>
        <v>0</v>
      </c>
      <c r="AV309" s="31">
        <f>'Base Data'!AV309</f>
        <v>0</v>
      </c>
      <c r="AW309" s="31">
        <f>'Base Data'!AW309</f>
        <v>0</v>
      </c>
      <c r="AX309" s="31">
        <f>'Base Data'!AX309</f>
        <v>0</v>
      </c>
      <c r="AY309" s="31">
        <f>'Base Data'!AY309</f>
        <v>0</v>
      </c>
      <c r="AZ309" s="31">
        <f>'Base Data'!AZ309</f>
        <v>0</v>
      </c>
      <c r="BA309" s="31">
        <f>'Base Data'!BA309</f>
        <v>0</v>
      </c>
      <c r="BB309" s="31">
        <f>'Base Data'!BB309</f>
        <v>0</v>
      </c>
      <c r="BC309" s="31">
        <f>'Base Data'!BC309</f>
        <v>0</v>
      </c>
      <c r="BD309" s="31">
        <f>'Base Data'!BD309</f>
        <v>0</v>
      </c>
      <c r="BE309" s="31">
        <f>'Base Data'!BE309</f>
        <v>0</v>
      </c>
      <c r="BF309" s="31">
        <f>'Base Data'!BF309</f>
        <v>0</v>
      </c>
      <c r="BG309" s="31">
        <f>'Base Data'!BG309</f>
        <v>0</v>
      </c>
      <c r="BH309" s="31">
        <f>'Base Data'!BH309</f>
        <v>0</v>
      </c>
      <c r="BI309" s="31">
        <f>'Base Data'!BI309</f>
        <v>0</v>
      </c>
      <c r="BJ309" s="31">
        <f>'Base Data'!BJ309</f>
        <v>0</v>
      </c>
      <c r="BK309" s="31">
        <f>'Base Data'!BK309</f>
        <v>0</v>
      </c>
      <c r="BL309" s="31">
        <f>'Base Data'!BL309</f>
        <v>0</v>
      </c>
      <c r="BM309" s="31">
        <f>'Base Data'!BM309</f>
        <v>0</v>
      </c>
      <c r="BN309" s="31">
        <f>'Base Data'!BN309</f>
        <v>0</v>
      </c>
      <c r="BO309" s="31">
        <f>'Base Data'!BO309</f>
        <v>0</v>
      </c>
      <c r="BP309" s="31">
        <f>'Base Data'!BP309</f>
        <v>0</v>
      </c>
      <c r="BQ309" s="31">
        <f>'Base Data'!BQ309</f>
        <v>0</v>
      </c>
      <c r="BR309" s="31">
        <f>'Base Data'!BR309</f>
        <v>0</v>
      </c>
      <c r="BS309" s="31">
        <f>'Base Data'!BS309</f>
        <v>0</v>
      </c>
      <c r="BT309" s="31">
        <f>'Base Data'!BT309</f>
        <v>0</v>
      </c>
      <c r="BU309" s="31">
        <f>'Base Data'!BU309</f>
        <v>0</v>
      </c>
      <c r="BV309" s="31">
        <f>'Base Data'!BV309</f>
        <v>0</v>
      </c>
      <c r="BW309" s="31">
        <f>'Base Data'!BW309</f>
        <v>0</v>
      </c>
      <c r="BX309" s="31">
        <f>'Base Data'!BX309</f>
        <v>0</v>
      </c>
      <c r="BY309" s="31">
        <f>'Base Data'!BY309</f>
        <v>0</v>
      </c>
      <c r="BZ309" s="31">
        <f>'Base Data'!BZ309</f>
        <v>0</v>
      </c>
      <c r="CA309" s="31">
        <f>'Base Data'!CA309</f>
        <v>0</v>
      </c>
      <c r="CB309" s="31">
        <f>'Base Data'!CB309</f>
        <v>0</v>
      </c>
      <c r="CC309" s="31">
        <f>'Base Data'!CC309</f>
        <v>0</v>
      </c>
      <c r="CD309" s="31">
        <f>'Base Data'!CD309</f>
        <v>0</v>
      </c>
      <c r="CE309" s="31">
        <f>'Base Data'!CE309</f>
        <v>0</v>
      </c>
      <c r="CF309" s="31">
        <f>'Base Data'!CF309</f>
        <v>0</v>
      </c>
      <c r="CG309" s="31">
        <f>'Base Data'!CG309</f>
        <v>0</v>
      </c>
      <c r="CH309" s="31">
        <f>'Base Data'!CH309</f>
        <v>0</v>
      </c>
      <c r="CI309" s="31">
        <f>'Base Data'!CI309</f>
        <v>0</v>
      </c>
      <c r="CJ309" s="31">
        <f>'Base Data'!CJ309</f>
        <v>0</v>
      </c>
      <c r="CK309" s="31">
        <f>'Base Data'!CK309</f>
        <v>0</v>
      </c>
      <c r="CL309" s="31">
        <f>'Base Data'!CL309</f>
        <v>0</v>
      </c>
      <c r="CM309" s="31">
        <f>'Base Data'!CM309</f>
        <v>0</v>
      </c>
      <c r="CN309" s="31">
        <f>'Base Data'!CN309</f>
        <v>0</v>
      </c>
      <c r="CO309" s="31">
        <f>'Base Data'!CO309</f>
        <v>0</v>
      </c>
      <c r="CP309" s="31">
        <f>'Base Data'!CP309</f>
        <v>0</v>
      </c>
      <c r="CQ309" s="31">
        <f>'Base Data'!CQ309</f>
        <v>0</v>
      </c>
      <c r="CR309" s="31">
        <f>'Base Data'!CR309</f>
        <v>0</v>
      </c>
      <c r="CS309" s="31">
        <f>'Base Data'!CS309</f>
        <v>0</v>
      </c>
      <c r="CT309" s="31">
        <f>'Base Data'!CT309</f>
        <v>0</v>
      </c>
      <c r="CU309" s="31">
        <f>'Base Data'!CU309</f>
        <v>0</v>
      </c>
      <c r="CV309" s="31">
        <f>'Base Data'!CV309</f>
        <v>0</v>
      </c>
      <c r="CW309" s="31">
        <f>'Base Data'!CW309</f>
        <v>0</v>
      </c>
      <c r="CX309" s="31">
        <f>'Base Data'!CX309</f>
        <v>0</v>
      </c>
      <c r="CY309" s="31">
        <f>'Base Data'!CY309</f>
        <v>0</v>
      </c>
      <c r="CZ309" s="31">
        <f>'Base Data'!CZ309</f>
        <v>0</v>
      </c>
      <c r="DA309" s="31">
        <f>'Base Data'!DA309</f>
        <v>0</v>
      </c>
      <c r="DB309" s="31">
        <f>'Base Data'!DB309</f>
        <v>0</v>
      </c>
      <c r="DC309" s="31">
        <f>'Base Data'!DC309</f>
        <v>0</v>
      </c>
      <c r="DD309" s="31">
        <f>'Base Data'!DD309</f>
        <v>0</v>
      </c>
      <c r="DE309" s="31">
        <f>'Base Data'!DE309</f>
        <v>0</v>
      </c>
      <c r="DF309" s="31">
        <f>'Base Data'!DF309</f>
        <v>0</v>
      </c>
      <c r="DG309" s="31">
        <f>'Base Data'!DG309</f>
        <v>0</v>
      </c>
      <c r="DH309" s="31">
        <f>'Base Data'!DH309</f>
        <v>0</v>
      </c>
      <c r="DI309" s="31">
        <f>'Base Data'!DI309</f>
        <v>0</v>
      </c>
      <c r="DJ309" s="31">
        <f>'Base Data'!DJ309</f>
        <v>0</v>
      </c>
      <c r="DK309" s="31">
        <f>'Base Data'!DK309</f>
        <v>0</v>
      </c>
      <c r="DL309" s="33">
        <f>'Base Data'!DL309</f>
        <v>0</v>
      </c>
    </row>
    <row r="310" spans="1:116" s="222" customFormat="1" ht="19.899999999999999" customHeight="1">
      <c r="A310" s="207">
        <f>'LCR Weights'!N310</f>
        <v>0</v>
      </c>
      <c r="B310" s="216"/>
      <c r="C310" s="126"/>
      <c r="D310" s="795" t="s">
        <v>506</v>
      </c>
      <c r="E310" s="163" t="s">
        <v>908</v>
      </c>
      <c r="F310" s="231" t="s">
        <v>365</v>
      </c>
      <c r="G310" s="788"/>
      <c r="H310" s="573"/>
      <c r="I310" s="46">
        <f>'Base Data'!I310</f>
        <v>0</v>
      </c>
      <c r="J310" s="574"/>
      <c r="K310" s="31">
        <f>'Base Data'!K310</f>
        <v>0</v>
      </c>
      <c r="L310" s="31">
        <f>'Base Data'!L310</f>
        <v>0</v>
      </c>
      <c r="M310" s="31">
        <f>'Base Data'!M310</f>
        <v>0</v>
      </c>
      <c r="N310" s="31">
        <f>'Base Data'!N310</f>
        <v>0</v>
      </c>
      <c r="O310" s="31">
        <f>'Base Data'!O310</f>
        <v>0</v>
      </c>
      <c r="P310" s="31">
        <f>'Base Data'!P310</f>
        <v>0</v>
      </c>
      <c r="Q310" s="31">
        <f>'Base Data'!Q310</f>
        <v>0</v>
      </c>
      <c r="R310" s="31">
        <f>'Base Data'!R310</f>
        <v>0</v>
      </c>
      <c r="S310" s="31">
        <f>'Base Data'!S310</f>
        <v>0</v>
      </c>
      <c r="T310" s="31">
        <f>'Base Data'!T310</f>
        <v>0</v>
      </c>
      <c r="U310" s="31">
        <f>'Base Data'!U310</f>
        <v>0</v>
      </c>
      <c r="V310" s="31">
        <f>'Base Data'!V310</f>
        <v>0</v>
      </c>
      <c r="W310" s="31">
        <f>'Base Data'!W310</f>
        <v>0</v>
      </c>
      <c r="X310" s="31">
        <f>'Base Data'!X310</f>
        <v>0</v>
      </c>
      <c r="Y310" s="31">
        <f>'Base Data'!Y310</f>
        <v>0</v>
      </c>
      <c r="Z310" s="31">
        <f>'Base Data'!Z310</f>
        <v>0</v>
      </c>
      <c r="AA310" s="31">
        <f>'Base Data'!AA310</f>
        <v>0</v>
      </c>
      <c r="AB310" s="31">
        <f>'Base Data'!AB310</f>
        <v>0</v>
      </c>
      <c r="AC310" s="31">
        <f>'Base Data'!AC310</f>
        <v>0</v>
      </c>
      <c r="AD310" s="31">
        <f>'Base Data'!AD310</f>
        <v>0</v>
      </c>
      <c r="AE310" s="31">
        <f>'Base Data'!AE310</f>
        <v>0</v>
      </c>
      <c r="AF310" s="31">
        <f>'Base Data'!AF310</f>
        <v>0</v>
      </c>
      <c r="AG310" s="31">
        <f>'Base Data'!AG310</f>
        <v>0</v>
      </c>
      <c r="AH310" s="31">
        <f>'Base Data'!AH310</f>
        <v>0</v>
      </c>
      <c r="AI310" s="31">
        <f>'Base Data'!AI310</f>
        <v>0</v>
      </c>
      <c r="AJ310" s="31">
        <f>'Base Data'!AJ310</f>
        <v>0</v>
      </c>
      <c r="AK310" s="31">
        <f>'Base Data'!AK310</f>
        <v>0</v>
      </c>
      <c r="AL310" s="31">
        <f>'Base Data'!AL310</f>
        <v>0</v>
      </c>
      <c r="AM310" s="31">
        <f>'Base Data'!AM310</f>
        <v>0</v>
      </c>
      <c r="AN310" s="31">
        <f>'Base Data'!AN310</f>
        <v>0</v>
      </c>
      <c r="AO310" s="31">
        <f>'Base Data'!AO310</f>
        <v>0</v>
      </c>
      <c r="AP310" s="31">
        <f>'Base Data'!AP310</f>
        <v>0</v>
      </c>
      <c r="AQ310" s="31">
        <f>'Base Data'!AQ310</f>
        <v>0</v>
      </c>
      <c r="AR310" s="31">
        <f>'Base Data'!AR310</f>
        <v>0</v>
      </c>
      <c r="AS310" s="31">
        <f>'Base Data'!AS310</f>
        <v>0</v>
      </c>
      <c r="AT310" s="31">
        <f>'Base Data'!AT310</f>
        <v>0</v>
      </c>
      <c r="AU310" s="31">
        <f>'Base Data'!AU310</f>
        <v>0</v>
      </c>
      <c r="AV310" s="31">
        <f>'Base Data'!AV310</f>
        <v>0</v>
      </c>
      <c r="AW310" s="31">
        <f>'Base Data'!AW310</f>
        <v>0</v>
      </c>
      <c r="AX310" s="31">
        <f>'Base Data'!AX310</f>
        <v>0</v>
      </c>
      <c r="AY310" s="31">
        <f>'Base Data'!AY310</f>
        <v>0</v>
      </c>
      <c r="AZ310" s="31">
        <f>'Base Data'!AZ310</f>
        <v>0</v>
      </c>
      <c r="BA310" s="31">
        <f>'Base Data'!BA310</f>
        <v>0</v>
      </c>
      <c r="BB310" s="31">
        <f>'Base Data'!BB310</f>
        <v>0</v>
      </c>
      <c r="BC310" s="31">
        <f>'Base Data'!BC310</f>
        <v>0</v>
      </c>
      <c r="BD310" s="31">
        <f>'Base Data'!BD310</f>
        <v>0</v>
      </c>
      <c r="BE310" s="31">
        <f>'Base Data'!BE310</f>
        <v>0</v>
      </c>
      <c r="BF310" s="31">
        <f>'Base Data'!BF310</f>
        <v>0</v>
      </c>
      <c r="BG310" s="31">
        <f>'Base Data'!BG310</f>
        <v>0</v>
      </c>
      <c r="BH310" s="31">
        <f>'Base Data'!BH310</f>
        <v>0</v>
      </c>
      <c r="BI310" s="31">
        <f>'Base Data'!BI310</f>
        <v>0</v>
      </c>
      <c r="BJ310" s="31">
        <f>'Base Data'!BJ310</f>
        <v>0</v>
      </c>
      <c r="BK310" s="31">
        <f>'Base Data'!BK310</f>
        <v>0</v>
      </c>
      <c r="BL310" s="31">
        <f>'Base Data'!BL310</f>
        <v>0</v>
      </c>
      <c r="BM310" s="31">
        <f>'Base Data'!BM310</f>
        <v>0</v>
      </c>
      <c r="BN310" s="31">
        <f>'Base Data'!BN310</f>
        <v>0</v>
      </c>
      <c r="BO310" s="31">
        <f>'Base Data'!BO310</f>
        <v>0</v>
      </c>
      <c r="BP310" s="31">
        <f>'Base Data'!BP310</f>
        <v>0</v>
      </c>
      <c r="BQ310" s="31">
        <f>'Base Data'!BQ310</f>
        <v>0</v>
      </c>
      <c r="BR310" s="31">
        <f>'Base Data'!BR310</f>
        <v>0</v>
      </c>
      <c r="BS310" s="31">
        <f>'Base Data'!BS310</f>
        <v>0</v>
      </c>
      <c r="BT310" s="31">
        <f>'Base Data'!BT310</f>
        <v>0</v>
      </c>
      <c r="BU310" s="31">
        <f>'Base Data'!BU310</f>
        <v>0</v>
      </c>
      <c r="BV310" s="31">
        <f>'Base Data'!BV310</f>
        <v>0</v>
      </c>
      <c r="BW310" s="31">
        <f>'Base Data'!BW310</f>
        <v>0</v>
      </c>
      <c r="BX310" s="31">
        <f>'Base Data'!BX310</f>
        <v>0</v>
      </c>
      <c r="BY310" s="31">
        <f>'Base Data'!BY310</f>
        <v>0</v>
      </c>
      <c r="BZ310" s="31">
        <f>'Base Data'!BZ310</f>
        <v>0</v>
      </c>
      <c r="CA310" s="31">
        <f>'Base Data'!CA310</f>
        <v>0</v>
      </c>
      <c r="CB310" s="31">
        <f>'Base Data'!CB310</f>
        <v>0</v>
      </c>
      <c r="CC310" s="31">
        <f>'Base Data'!CC310</f>
        <v>0</v>
      </c>
      <c r="CD310" s="31">
        <f>'Base Data'!CD310</f>
        <v>0</v>
      </c>
      <c r="CE310" s="31">
        <f>'Base Data'!CE310</f>
        <v>0</v>
      </c>
      <c r="CF310" s="31">
        <f>'Base Data'!CF310</f>
        <v>0</v>
      </c>
      <c r="CG310" s="31">
        <f>'Base Data'!CG310</f>
        <v>0</v>
      </c>
      <c r="CH310" s="31">
        <f>'Base Data'!CH310</f>
        <v>0</v>
      </c>
      <c r="CI310" s="31">
        <f>'Base Data'!CI310</f>
        <v>0</v>
      </c>
      <c r="CJ310" s="31">
        <f>'Base Data'!CJ310</f>
        <v>0</v>
      </c>
      <c r="CK310" s="31">
        <f>'Base Data'!CK310</f>
        <v>0</v>
      </c>
      <c r="CL310" s="31">
        <f>'Base Data'!CL310</f>
        <v>0</v>
      </c>
      <c r="CM310" s="31">
        <f>'Base Data'!CM310</f>
        <v>0</v>
      </c>
      <c r="CN310" s="31">
        <f>'Base Data'!CN310</f>
        <v>0</v>
      </c>
      <c r="CO310" s="31">
        <f>'Base Data'!CO310</f>
        <v>0</v>
      </c>
      <c r="CP310" s="31">
        <f>'Base Data'!CP310</f>
        <v>0</v>
      </c>
      <c r="CQ310" s="31">
        <f>'Base Data'!CQ310</f>
        <v>0</v>
      </c>
      <c r="CR310" s="31">
        <f>'Base Data'!CR310</f>
        <v>0</v>
      </c>
      <c r="CS310" s="31">
        <f>'Base Data'!CS310</f>
        <v>0</v>
      </c>
      <c r="CT310" s="31">
        <f>'Base Data'!CT310</f>
        <v>0</v>
      </c>
      <c r="CU310" s="31">
        <f>'Base Data'!CU310</f>
        <v>0</v>
      </c>
      <c r="CV310" s="31">
        <f>'Base Data'!CV310</f>
        <v>0</v>
      </c>
      <c r="CW310" s="31">
        <f>'Base Data'!CW310</f>
        <v>0</v>
      </c>
      <c r="CX310" s="31">
        <f>'Base Data'!CX310</f>
        <v>0</v>
      </c>
      <c r="CY310" s="31">
        <f>'Base Data'!CY310</f>
        <v>0</v>
      </c>
      <c r="CZ310" s="31">
        <f>'Base Data'!CZ310</f>
        <v>0</v>
      </c>
      <c r="DA310" s="31">
        <f>'Base Data'!DA310</f>
        <v>0</v>
      </c>
      <c r="DB310" s="31">
        <f>'Base Data'!DB310</f>
        <v>0</v>
      </c>
      <c r="DC310" s="31">
        <f>'Base Data'!DC310</f>
        <v>0</v>
      </c>
      <c r="DD310" s="31">
        <f>'Base Data'!DD310</f>
        <v>0</v>
      </c>
      <c r="DE310" s="31">
        <f>'Base Data'!DE310</f>
        <v>0</v>
      </c>
      <c r="DF310" s="31">
        <f>'Base Data'!DF310</f>
        <v>0</v>
      </c>
      <c r="DG310" s="31">
        <f>'Base Data'!DG310</f>
        <v>0</v>
      </c>
      <c r="DH310" s="31">
        <f>'Base Data'!DH310</f>
        <v>0</v>
      </c>
      <c r="DI310" s="31">
        <f>'Base Data'!DI310</f>
        <v>0</v>
      </c>
      <c r="DJ310" s="31">
        <f>'Base Data'!DJ310</f>
        <v>0</v>
      </c>
      <c r="DK310" s="31">
        <f>'Base Data'!DK310</f>
        <v>0</v>
      </c>
      <c r="DL310" s="33">
        <f>'Base Data'!DL310</f>
        <v>0</v>
      </c>
    </row>
    <row r="311" spans="1:116" s="222" customFormat="1" ht="19.899999999999999" customHeight="1">
      <c r="A311" s="207">
        <f>'LCR Weights'!N311</f>
        <v>0</v>
      </c>
      <c r="B311" s="216"/>
      <c r="C311" s="126"/>
      <c r="D311" s="795" t="s">
        <v>507</v>
      </c>
      <c r="E311" s="163" t="s">
        <v>909</v>
      </c>
      <c r="F311" s="231" t="s">
        <v>366</v>
      </c>
      <c r="G311" s="788"/>
      <c r="H311" s="573"/>
      <c r="I311" s="46">
        <f>'Base Data'!I311</f>
        <v>0</v>
      </c>
      <c r="J311" s="574"/>
      <c r="K311" s="31">
        <f>'Base Data'!K311</f>
        <v>0</v>
      </c>
      <c r="L311" s="31">
        <f>'Base Data'!L311</f>
        <v>0</v>
      </c>
      <c r="M311" s="31">
        <f>'Base Data'!M311</f>
        <v>0</v>
      </c>
      <c r="N311" s="31">
        <f>'Base Data'!N311</f>
        <v>0</v>
      </c>
      <c r="O311" s="31">
        <f>'Base Data'!O311</f>
        <v>0</v>
      </c>
      <c r="P311" s="31">
        <f>'Base Data'!P311</f>
        <v>0</v>
      </c>
      <c r="Q311" s="31">
        <f>'Base Data'!Q311</f>
        <v>0</v>
      </c>
      <c r="R311" s="31">
        <f>'Base Data'!R311</f>
        <v>0</v>
      </c>
      <c r="S311" s="31">
        <f>'Base Data'!S311</f>
        <v>0</v>
      </c>
      <c r="T311" s="31">
        <f>'Base Data'!T311</f>
        <v>0</v>
      </c>
      <c r="U311" s="31">
        <f>'Base Data'!U311</f>
        <v>0</v>
      </c>
      <c r="V311" s="31">
        <f>'Base Data'!V311</f>
        <v>0</v>
      </c>
      <c r="W311" s="31">
        <f>'Base Data'!W311</f>
        <v>0</v>
      </c>
      <c r="X311" s="31">
        <f>'Base Data'!X311</f>
        <v>0</v>
      </c>
      <c r="Y311" s="31">
        <f>'Base Data'!Y311</f>
        <v>0</v>
      </c>
      <c r="Z311" s="31">
        <f>'Base Data'!Z311</f>
        <v>0</v>
      </c>
      <c r="AA311" s="31">
        <f>'Base Data'!AA311</f>
        <v>0</v>
      </c>
      <c r="AB311" s="31">
        <f>'Base Data'!AB311</f>
        <v>0</v>
      </c>
      <c r="AC311" s="31">
        <f>'Base Data'!AC311</f>
        <v>0</v>
      </c>
      <c r="AD311" s="31">
        <f>'Base Data'!AD311</f>
        <v>0</v>
      </c>
      <c r="AE311" s="31">
        <f>'Base Data'!AE311</f>
        <v>0</v>
      </c>
      <c r="AF311" s="31">
        <f>'Base Data'!AF311</f>
        <v>0</v>
      </c>
      <c r="AG311" s="31">
        <f>'Base Data'!AG311</f>
        <v>0</v>
      </c>
      <c r="AH311" s="31">
        <f>'Base Data'!AH311</f>
        <v>0</v>
      </c>
      <c r="AI311" s="31">
        <f>'Base Data'!AI311</f>
        <v>0</v>
      </c>
      <c r="AJ311" s="31">
        <f>'Base Data'!AJ311</f>
        <v>0</v>
      </c>
      <c r="AK311" s="31">
        <f>'Base Data'!AK311</f>
        <v>0</v>
      </c>
      <c r="AL311" s="31">
        <f>'Base Data'!AL311</f>
        <v>0</v>
      </c>
      <c r="AM311" s="31">
        <f>'Base Data'!AM311</f>
        <v>0</v>
      </c>
      <c r="AN311" s="31">
        <f>'Base Data'!AN311</f>
        <v>0</v>
      </c>
      <c r="AO311" s="31">
        <f>'Base Data'!AO311</f>
        <v>0</v>
      </c>
      <c r="AP311" s="31">
        <f>'Base Data'!AP311</f>
        <v>0</v>
      </c>
      <c r="AQ311" s="31">
        <f>'Base Data'!AQ311</f>
        <v>0</v>
      </c>
      <c r="AR311" s="31">
        <f>'Base Data'!AR311</f>
        <v>0</v>
      </c>
      <c r="AS311" s="31">
        <f>'Base Data'!AS311</f>
        <v>0</v>
      </c>
      <c r="AT311" s="31">
        <f>'Base Data'!AT311</f>
        <v>0</v>
      </c>
      <c r="AU311" s="31">
        <f>'Base Data'!AU311</f>
        <v>0</v>
      </c>
      <c r="AV311" s="31">
        <f>'Base Data'!AV311</f>
        <v>0</v>
      </c>
      <c r="AW311" s="31">
        <f>'Base Data'!AW311</f>
        <v>0</v>
      </c>
      <c r="AX311" s="31">
        <f>'Base Data'!AX311</f>
        <v>0</v>
      </c>
      <c r="AY311" s="31">
        <f>'Base Data'!AY311</f>
        <v>0</v>
      </c>
      <c r="AZ311" s="31">
        <f>'Base Data'!AZ311</f>
        <v>0</v>
      </c>
      <c r="BA311" s="31">
        <f>'Base Data'!BA311</f>
        <v>0</v>
      </c>
      <c r="BB311" s="31">
        <f>'Base Data'!BB311</f>
        <v>0</v>
      </c>
      <c r="BC311" s="31">
        <f>'Base Data'!BC311</f>
        <v>0</v>
      </c>
      <c r="BD311" s="31">
        <f>'Base Data'!BD311</f>
        <v>0</v>
      </c>
      <c r="BE311" s="31">
        <f>'Base Data'!BE311</f>
        <v>0</v>
      </c>
      <c r="BF311" s="31">
        <f>'Base Data'!BF311</f>
        <v>0</v>
      </c>
      <c r="BG311" s="31">
        <f>'Base Data'!BG311</f>
        <v>0</v>
      </c>
      <c r="BH311" s="31">
        <f>'Base Data'!BH311</f>
        <v>0</v>
      </c>
      <c r="BI311" s="31">
        <f>'Base Data'!BI311</f>
        <v>0</v>
      </c>
      <c r="BJ311" s="31">
        <f>'Base Data'!BJ311</f>
        <v>0</v>
      </c>
      <c r="BK311" s="31">
        <f>'Base Data'!BK311</f>
        <v>0</v>
      </c>
      <c r="BL311" s="31">
        <f>'Base Data'!BL311</f>
        <v>0</v>
      </c>
      <c r="BM311" s="31">
        <f>'Base Data'!BM311</f>
        <v>0</v>
      </c>
      <c r="BN311" s="31">
        <f>'Base Data'!BN311</f>
        <v>0</v>
      </c>
      <c r="BO311" s="31">
        <f>'Base Data'!BO311</f>
        <v>0</v>
      </c>
      <c r="BP311" s="31">
        <f>'Base Data'!BP311</f>
        <v>0</v>
      </c>
      <c r="BQ311" s="31">
        <f>'Base Data'!BQ311</f>
        <v>0</v>
      </c>
      <c r="BR311" s="31">
        <f>'Base Data'!BR311</f>
        <v>0</v>
      </c>
      <c r="BS311" s="31">
        <f>'Base Data'!BS311</f>
        <v>0</v>
      </c>
      <c r="BT311" s="31">
        <f>'Base Data'!BT311</f>
        <v>0</v>
      </c>
      <c r="BU311" s="31">
        <f>'Base Data'!BU311</f>
        <v>0</v>
      </c>
      <c r="BV311" s="31">
        <f>'Base Data'!BV311</f>
        <v>0</v>
      </c>
      <c r="BW311" s="31">
        <f>'Base Data'!BW311</f>
        <v>0</v>
      </c>
      <c r="BX311" s="31">
        <f>'Base Data'!BX311</f>
        <v>0</v>
      </c>
      <c r="BY311" s="31">
        <f>'Base Data'!BY311</f>
        <v>0</v>
      </c>
      <c r="BZ311" s="31">
        <f>'Base Data'!BZ311</f>
        <v>0</v>
      </c>
      <c r="CA311" s="31">
        <f>'Base Data'!CA311</f>
        <v>0</v>
      </c>
      <c r="CB311" s="31">
        <f>'Base Data'!CB311</f>
        <v>0</v>
      </c>
      <c r="CC311" s="31">
        <f>'Base Data'!CC311</f>
        <v>0</v>
      </c>
      <c r="CD311" s="31">
        <f>'Base Data'!CD311</f>
        <v>0</v>
      </c>
      <c r="CE311" s="31">
        <f>'Base Data'!CE311</f>
        <v>0</v>
      </c>
      <c r="CF311" s="31">
        <f>'Base Data'!CF311</f>
        <v>0</v>
      </c>
      <c r="CG311" s="31">
        <f>'Base Data'!CG311</f>
        <v>0</v>
      </c>
      <c r="CH311" s="31">
        <f>'Base Data'!CH311</f>
        <v>0</v>
      </c>
      <c r="CI311" s="31">
        <f>'Base Data'!CI311</f>
        <v>0</v>
      </c>
      <c r="CJ311" s="31">
        <f>'Base Data'!CJ311</f>
        <v>0</v>
      </c>
      <c r="CK311" s="31">
        <f>'Base Data'!CK311</f>
        <v>0</v>
      </c>
      <c r="CL311" s="31">
        <f>'Base Data'!CL311</f>
        <v>0</v>
      </c>
      <c r="CM311" s="31">
        <f>'Base Data'!CM311</f>
        <v>0</v>
      </c>
      <c r="CN311" s="31">
        <f>'Base Data'!CN311</f>
        <v>0</v>
      </c>
      <c r="CO311" s="31">
        <f>'Base Data'!CO311</f>
        <v>0</v>
      </c>
      <c r="CP311" s="31">
        <f>'Base Data'!CP311</f>
        <v>0</v>
      </c>
      <c r="CQ311" s="31">
        <f>'Base Data'!CQ311</f>
        <v>0</v>
      </c>
      <c r="CR311" s="31">
        <f>'Base Data'!CR311</f>
        <v>0</v>
      </c>
      <c r="CS311" s="31">
        <f>'Base Data'!CS311</f>
        <v>0</v>
      </c>
      <c r="CT311" s="31">
        <f>'Base Data'!CT311</f>
        <v>0</v>
      </c>
      <c r="CU311" s="31">
        <f>'Base Data'!CU311</f>
        <v>0</v>
      </c>
      <c r="CV311" s="31">
        <f>'Base Data'!CV311</f>
        <v>0</v>
      </c>
      <c r="CW311" s="31">
        <f>'Base Data'!CW311</f>
        <v>0</v>
      </c>
      <c r="CX311" s="31">
        <f>'Base Data'!CX311</f>
        <v>0</v>
      </c>
      <c r="CY311" s="31">
        <f>'Base Data'!CY311</f>
        <v>0</v>
      </c>
      <c r="CZ311" s="31">
        <f>'Base Data'!CZ311</f>
        <v>0</v>
      </c>
      <c r="DA311" s="31">
        <f>'Base Data'!DA311</f>
        <v>0</v>
      </c>
      <c r="DB311" s="31">
        <f>'Base Data'!DB311</f>
        <v>0</v>
      </c>
      <c r="DC311" s="31">
        <f>'Base Data'!DC311</f>
        <v>0</v>
      </c>
      <c r="DD311" s="31">
        <f>'Base Data'!DD311</f>
        <v>0</v>
      </c>
      <c r="DE311" s="31">
        <f>'Base Data'!DE311</f>
        <v>0</v>
      </c>
      <c r="DF311" s="31">
        <f>'Base Data'!DF311</f>
        <v>0</v>
      </c>
      <c r="DG311" s="31">
        <f>'Base Data'!DG311</f>
        <v>0</v>
      </c>
      <c r="DH311" s="31">
        <f>'Base Data'!DH311</f>
        <v>0</v>
      </c>
      <c r="DI311" s="31">
        <f>'Base Data'!DI311</f>
        <v>0</v>
      </c>
      <c r="DJ311" s="31">
        <f>'Base Data'!DJ311</f>
        <v>0</v>
      </c>
      <c r="DK311" s="31">
        <f>'Base Data'!DK311</f>
        <v>0</v>
      </c>
      <c r="DL311" s="33">
        <f>'Base Data'!DL311</f>
        <v>0</v>
      </c>
    </row>
    <row r="312" spans="1:116" s="222" customFormat="1" ht="19.899999999999999" customHeight="1">
      <c r="A312" s="207">
        <f>'LCR Weights'!N312</f>
        <v>0</v>
      </c>
      <c r="B312" s="216"/>
      <c r="C312" s="126"/>
      <c r="D312" s="795" t="s">
        <v>508</v>
      </c>
      <c r="E312" s="163" t="s">
        <v>910</v>
      </c>
      <c r="F312" s="231" t="s">
        <v>367</v>
      </c>
      <c r="G312" s="788"/>
      <c r="H312" s="573"/>
      <c r="I312" s="46">
        <f>'Base Data'!I312</f>
        <v>0</v>
      </c>
      <c r="J312" s="574"/>
      <c r="K312" s="31">
        <f>'Base Data'!K312</f>
        <v>0</v>
      </c>
      <c r="L312" s="31">
        <f>'Base Data'!L312</f>
        <v>0</v>
      </c>
      <c r="M312" s="31">
        <f>'Base Data'!M312</f>
        <v>0</v>
      </c>
      <c r="N312" s="31">
        <f>'Base Data'!N312</f>
        <v>0</v>
      </c>
      <c r="O312" s="31">
        <f>'Base Data'!O312</f>
        <v>0</v>
      </c>
      <c r="P312" s="31">
        <f>'Base Data'!P312</f>
        <v>0</v>
      </c>
      <c r="Q312" s="31">
        <f>'Base Data'!Q312</f>
        <v>0</v>
      </c>
      <c r="R312" s="31">
        <f>'Base Data'!R312</f>
        <v>0</v>
      </c>
      <c r="S312" s="31">
        <f>'Base Data'!S312</f>
        <v>0</v>
      </c>
      <c r="T312" s="31">
        <f>'Base Data'!T312</f>
        <v>0</v>
      </c>
      <c r="U312" s="31">
        <f>'Base Data'!U312</f>
        <v>0</v>
      </c>
      <c r="V312" s="31">
        <f>'Base Data'!V312</f>
        <v>0</v>
      </c>
      <c r="W312" s="31">
        <f>'Base Data'!W312</f>
        <v>0</v>
      </c>
      <c r="X312" s="31">
        <f>'Base Data'!X312</f>
        <v>0</v>
      </c>
      <c r="Y312" s="31">
        <f>'Base Data'!Y312</f>
        <v>0</v>
      </c>
      <c r="Z312" s="31">
        <f>'Base Data'!Z312</f>
        <v>0</v>
      </c>
      <c r="AA312" s="31">
        <f>'Base Data'!AA312</f>
        <v>0</v>
      </c>
      <c r="AB312" s="31">
        <f>'Base Data'!AB312</f>
        <v>0</v>
      </c>
      <c r="AC312" s="31">
        <f>'Base Data'!AC312</f>
        <v>0</v>
      </c>
      <c r="AD312" s="31">
        <f>'Base Data'!AD312</f>
        <v>0</v>
      </c>
      <c r="AE312" s="31">
        <f>'Base Data'!AE312</f>
        <v>0</v>
      </c>
      <c r="AF312" s="31">
        <f>'Base Data'!AF312</f>
        <v>0</v>
      </c>
      <c r="AG312" s="31">
        <f>'Base Data'!AG312</f>
        <v>0</v>
      </c>
      <c r="AH312" s="31">
        <f>'Base Data'!AH312</f>
        <v>0</v>
      </c>
      <c r="AI312" s="31">
        <f>'Base Data'!AI312</f>
        <v>0</v>
      </c>
      <c r="AJ312" s="31">
        <f>'Base Data'!AJ312</f>
        <v>0</v>
      </c>
      <c r="AK312" s="31">
        <f>'Base Data'!AK312</f>
        <v>0</v>
      </c>
      <c r="AL312" s="31">
        <f>'Base Data'!AL312</f>
        <v>0</v>
      </c>
      <c r="AM312" s="31">
        <f>'Base Data'!AM312</f>
        <v>0</v>
      </c>
      <c r="AN312" s="31">
        <f>'Base Data'!AN312</f>
        <v>0</v>
      </c>
      <c r="AO312" s="31">
        <f>'Base Data'!AO312</f>
        <v>0</v>
      </c>
      <c r="AP312" s="31">
        <f>'Base Data'!AP312</f>
        <v>0</v>
      </c>
      <c r="AQ312" s="31">
        <f>'Base Data'!AQ312</f>
        <v>0</v>
      </c>
      <c r="AR312" s="31">
        <f>'Base Data'!AR312</f>
        <v>0</v>
      </c>
      <c r="AS312" s="31">
        <f>'Base Data'!AS312</f>
        <v>0</v>
      </c>
      <c r="AT312" s="31">
        <f>'Base Data'!AT312</f>
        <v>0</v>
      </c>
      <c r="AU312" s="31">
        <f>'Base Data'!AU312</f>
        <v>0</v>
      </c>
      <c r="AV312" s="31">
        <f>'Base Data'!AV312</f>
        <v>0</v>
      </c>
      <c r="AW312" s="31">
        <f>'Base Data'!AW312</f>
        <v>0</v>
      </c>
      <c r="AX312" s="31">
        <f>'Base Data'!AX312</f>
        <v>0</v>
      </c>
      <c r="AY312" s="31">
        <f>'Base Data'!AY312</f>
        <v>0</v>
      </c>
      <c r="AZ312" s="31">
        <f>'Base Data'!AZ312</f>
        <v>0</v>
      </c>
      <c r="BA312" s="31">
        <f>'Base Data'!BA312</f>
        <v>0</v>
      </c>
      <c r="BB312" s="31">
        <f>'Base Data'!BB312</f>
        <v>0</v>
      </c>
      <c r="BC312" s="31">
        <f>'Base Data'!BC312</f>
        <v>0</v>
      </c>
      <c r="BD312" s="31">
        <f>'Base Data'!BD312</f>
        <v>0</v>
      </c>
      <c r="BE312" s="31">
        <f>'Base Data'!BE312</f>
        <v>0</v>
      </c>
      <c r="BF312" s="31">
        <f>'Base Data'!BF312</f>
        <v>0</v>
      </c>
      <c r="BG312" s="31">
        <f>'Base Data'!BG312</f>
        <v>0</v>
      </c>
      <c r="BH312" s="31">
        <f>'Base Data'!BH312</f>
        <v>0</v>
      </c>
      <c r="BI312" s="31">
        <f>'Base Data'!BI312</f>
        <v>0</v>
      </c>
      <c r="BJ312" s="31">
        <f>'Base Data'!BJ312</f>
        <v>0</v>
      </c>
      <c r="BK312" s="31">
        <f>'Base Data'!BK312</f>
        <v>0</v>
      </c>
      <c r="BL312" s="31">
        <f>'Base Data'!BL312</f>
        <v>0</v>
      </c>
      <c r="BM312" s="31">
        <f>'Base Data'!BM312</f>
        <v>0</v>
      </c>
      <c r="BN312" s="31">
        <f>'Base Data'!BN312</f>
        <v>0</v>
      </c>
      <c r="BO312" s="31">
        <f>'Base Data'!BO312</f>
        <v>0</v>
      </c>
      <c r="BP312" s="31">
        <f>'Base Data'!BP312</f>
        <v>0</v>
      </c>
      <c r="BQ312" s="31">
        <f>'Base Data'!BQ312</f>
        <v>0</v>
      </c>
      <c r="BR312" s="31">
        <f>'Base Data'!BR312</f>
        <v>0</v>
      </c>
      <c r="BS312" s="31">
        <f>'Base Data'!BS312</f>
        <v>0</v>
      </c>
      <c r="BT312" s="31">
        <f>'Base Data'!BT312</f>
        <v>0</v>
      </c>
      <c r="BU312" s="31">
        <f>'Base Data'!BU312</f>
        <v>0</v>
      </c>
      <c r="BV312" s="31">
        <f>'Base Data'!BV312</f>
        <v>0</v>
      </c>
      <c r="BW312" s="31">
        <f>'Base Data'!BW312</f>
        <v>0</v>
      </c>
      <c r="BX312" s="31">
        <f>'Base Data'!BX312</f>
        <v>0</v>
      </c>
      <c r="BY312" s="31">
        <f>'Base Data'!BY312</f>
        <v>0</v>
      </c>
      <c r="BZ312" s="31">
        <f>'Base Data'!BZ312</f>
        <v>0</v>
      </c>
      <c r="CA312" s="31">
        <f>'Base Data'!CA312</f>
        <v>0</v>
      </c>
      <c r="CB312" s="31">
        <f>'Base Data'!CB312</f>
        <v>0</v>
      </c>
      <c r="CC312" s="31">
        <f>'Base Data'!CC312</f>
        <v>0</v>
      </c>
      <c r="CD312" s="31">
        <f>'Base Data'!CD312</f>
        <v>0</v>
      </c>
      <c r="CE312" s="31">
        <f>'Base Data'!CE312</f>
        <v>0</v>
      </c>
      <c r="CF312" s="31">
        <f>'Base Data'!CF312</f>
        <v>0</v>
      </c>
      <c r="CG312" s="31">
        <f>'Base Data'!CG312</f>
        <v>0</v>
      </c>
      <c r="CH312" s="31">
        <f>'Base Data'!CH312</f>
        <v>0</v>
      </c>
      <c r="CI312" s="31">
        <f>'Base Data'!CI312</f>
        <v>0</v>
      </c>
      <c r="CJ312" s="31">
        <f>'Base Data'!CJ312</f>
        <v>0</v>
      </c>
      <c r="CK312" s="31">
        <f>'Base Data'!CK312</f>
        <v>0</v>
      </c>
      <c r="CL312" s="31">
        <f>'Base Data'!CL312</f>
        <v>0</v>
      </c>
      <c r="CM312" s="31">
        <f>'Base Data'!CM312</f>
        <v>0</v>
      </c>
      <c r="CN312" s="31">
        <f>'Base Data'!CN312</f>
        <v>0</v>
      </c>
      <c r="CO312" s="31">
        <f>'Base Data'!CO312</f>
        <v>0</v>
      </c>
      <c r="CP312" s="31">
        <f>'Base Data'!CP312</f>
        <v>0</v>
      </c>
      <c r="CQ312" s="31">
        <f>'Base Data'!CQ312</f>
        <v>0</v>
      </c>
      <c r="CR312" s="31">
        <f>'Base Data'!CR312</f>
        <v>0</v>
      </c>
      <c r="CS312" s="31">
        <f>'Base Data'!CS312</f>
        <v>0</v>
      </c>
      <c r="CT312" s="31">
        <f>'Base Data'!CT312</f>
        <v>0</v>
      </c>
      <c r="CU312" s="31">
        <f>'Base Data'!CU312</f>
        <v>0</v>
      </c>
      <c r="CV312" s="31">
        <f>'Base Data'!CV312</f>
        <v>0</v>
      </c>
      <c r="CW312" s="31">
        <f>'Base Data'!CW312</f>
        <v>0</v>
      </c>
      <c r="CX312" s="31">
        <f>'Base Data'!CX312</f>
        <v>0</v>
      </c>
      <c r="CY312" s="31">
        <f>'Base Data'!CY312</f>
        <v>0</v>
      </c>
      <c r="CZ312" s="31">
        <f>'Base Data'!CZ312</f>
        <v>0</v>
      </c>
      <c r="DA312" s="31">
        <f>'Base Data'!DA312</f>
        <v>0</v>
      </c>
      <c r="DB312" s="31">
        <f>'Base Data'!DB312</f>
        <v>0</v>
      </c>
      <c r="DC312" s="31">
        <f>'Base Data'!DC312</f>
        <v>0</v>
      </c>
      <c r="DD312" s="31">
        <f>'Base Data'!DD312</f>
        <v>0</v>
      </c>
      <c r="DE312" s="31">
        <f>'Base Data'!DE312</f>
        <v>0</v>
      </c>
      <c r="DF312" s="31">
        <f>'Base Data'!DF312</f>
        <v>0</v>
      </c>
      <c r="DG312" s="31">
        <f>'Base Data'!DG312</f>
        <v>0</v>
      </c>
      <c r="DH312" s="31">
        <f>'Base Data'!DH312</f>
        <v>0</v>
      </c>
      <c r="DI312" s="31">
        <f>'Base Data'!DI312</f>
        <v>0</v>
      </c>
      <c r="DJ312" s="31">
        <f>'Base Data'!DJ312</f>
        <v>0</v>
      </c>
      <c r="DK312" s="31">
        <f>'Base Data'!DK312</f>
        <v>0</v>
      </c>
      <c r="DL312" s="33">
        <f>'Base Data'!DL312</f>
        <v>0</v>
      </c>
    </row>
    <row r="313" spans="1:116" s="222" customFormat="1" ht="19.899999999999999" customHeight="1" thickBot="1">
      <c r="A313" s="207">
        <f>'LCR Weights'!N313</f>
        <v>0</v>
      </c>
      <c r="B313" s="216"/>
      <c r="C313" s="126"/>
      <c r="D313" s="147" t="s">
        <v>509</v>
      </c>
      <c r="E313" s="148" t="s">
        <v>911</v>
      </c>
      <c r="F313" s="299" t="s">
        <v>371</v>
      </c>
      <c r="G313" s="790"/>
      <c r="H313" s="575"/>
      <c r="I313" s="576"/>
      <c r="J313" s="577"/>
      <c r="K313" s="48">
        <f>'Base Data'!K313</f>
        <v>0</v>
      </c>
      <c r="L313" s="48">
        <f>'Base Data'!L313</f>
        <v>0</v>
      </c>
      <c r="M313" s="48">
        <f>'Base Data'!M313</f>
        <v>0</v>
      </c>
      <c r="N313" s="48">
        <f>'Base Data'!N313</f>
        <v>0</v>
      </c>
      <c r="O313" s="48">
        <f>'Base Data'!O313</f>
        <v>0</v>
      </c>
      <c r="P313" s="48">
        <f>'Base Data'!P313</f>
        <v>0</v>
      </c>
      <c r="Q313" s="48">
        <f>'Base Data'!Q313</f>
        <v>0</v>
      </c>
      <c r="R313" s="48">
        <f>'Base Data'!R313</f>
        <v>0</v>
      </c>
      <c r="S313" s="48">
        <f>'Base Data'!S313</f>
        <v>0</v>
      </c>
      <c r="T313" s="48">
        <f>'Base Data'!T313</f>
        <v>0</v>
      </c>
      <c r="U313" s="48">
        <f>'Base Data'!U313</f>
        <v>0</v>
      </c>
      <c r="V313" s="48">
        <f>'Base Data'!V313</f>
        <v>0</v>
      </c>
      <c r="W313" s="48">
        <f>'Base Data'!W313</f>
        <v>0</v>
      </c>
      <c r="X313" s="48">
        <f>'Base Data'!X313</f>
        <v>0</v>
      </c>
      <c r="Y313" s="48">
        <f>'Base Data'!Y313</f>
        <v>0</v>
      </c>
      <c r="Z313" s="48">
        <f>'Base Data'!Z313</f>
        <v>0</v>
      </c>
      <c r="AA313" s="48">
        <f>'Base Data'!AA313</f>
        <v>0</v>
      </c>
      <c r="AB313" s="48">
        <f>'Base Data'!AB313</f>
        <v>0</v>
      </c>
      <c r="AC313" s="48">
        <f>'Base Data'!AC313</f>
        <v>0</v>
      </c>
      <c r="AD313" s="48">
        <f>'Base Data'!AD313</f>
        <v>0</v>
      </c>
      <c r="AE313" s="48">
        <f>'Base Data'!AE313</f>
        <v>0</v>
      </c>
      <c r="AF313" s="48">
        <f>'Base Data'!AF313</f>
        <v>0</v>
      </c>
      <c r="AG313" s="48">
        <f>'Base Data'!AG313</f>
        <v>0</v>
      </c>
      <c r="AH313" s="48">
        <f>'Base Data'!AH313</f>
        <v>0</v>
      </c>
      <c r="AI313" s="48">
        <f>'Base Data'!AI313</f>
        <v>0</v>
      </c>
      <c r="AJ313" s="48">
        <f>'Base Data'!AJ313</f>
        <v>0</v>
      </c>
      <c r="AK313" s="48">
        <f>'Base Data'!AK313</f>
        <v>0</v>
      </c>
      <c r="AL313" s="48">
        <f>'Base Data'!AL313</f>
        <v>0</v>
      </c>
      <c r="AM313" s="48">
        <f>'Base Data'!AM313</f>
        <v>0</v>
      </c>
      <c r="AN313" s="48">
        <f>'Base Data'!AN313</f>
        <v>0</v>
      </c>
      <c r="AO313" s="48">
        <f>'Base Data'!AO313</f>
        <v>0</v>
      </c>
      <c r="AP313" s="48">
        <f>'Base Data'!AP313</f>
        <v>0</v>
      </c>
      <c r="AQ313" s="48">
        <f>'Base Data'!AQ313</f>
        <v>0</v>
      </c>
      <c r="AR313" s="48">
        <f>'Base Data'!AR313</f>
        <v>0</v>
      </c>
      <c r="AS313" s="48">
        <f>'Base Data'!AS313</f>
        <v>0</v>
      </c>
      <c r="AT313" s="48">
        <f>'Base Data'!AT313</f>
        <v>0</v>
      </c>
      <c r="AU313" s="48">
        <f>'Base Data'!AU313</f>
        <v>0</v>
      </c>
      <c r="AV313" s="48">
        <f>'Base Data'!AV313</f>
        <v>0</v>
      </c>
      <c r="AW313" s="48">
        <f>'Base Data'!AW313</f>
        <v>0</v>
      </c>
      <c r="AX313" s="48">
        <f>'Base Data'!AX313</f>
        <v>0</v>
      </c>
      <c r="AY313" s="48">
        <f>'Base Data'!AY313</f>
        <v>0</v>
      </c>
      <c r="AZ313" s="48">
        <f>'Base Data'!AZ313</f>
        <v>0</v>
      </c>
      <c r="BA313" s="48">
        <f>'Base Data'!BA313</f>
        <v>0</v>
      </c>
      <c r="BB313" s="48">
        <f>'Base Data'!BB313</f>
        <v>0</v>
      </c>
      <c r="BC313" s="48">
        <f>'Base Data'!BC313</f>
        <v>0</v>
      </c>
      <c r="BD313" s="48">
        <f>'Base Data'!BD313</f>
        <v>0</v>
      </c>
      <c r="BE313" s="48">
        <f>'Base Data'!BE313</f>
        <v>0</v>
      </c>
      <c r="BF313" s="48">
        <f>'Base Data'!BF313</f>
        <v>0</v>
      </c>
      <c r="BG313" s="48">
        <f>'Base Data'!BG313</f>
        <v>0</v>
      </c>
      <c r="BH313" s="48">
        <f>'Base Data'!BH313</f>
        <v>0</v>
      </c>
      <c r="BI313" s="48">
        <f>'Base Data'!BI313</f>
        <v>0</v>
      </c>
      <c r="BJ313" s="48">
        <f>'Base Data'!BJ313</f>
        <v>0</v>
      </c>
      <c r="BK313" s="48">
        <f>'Base Data'!BK313</f>
        <v>0</v>
      </c>
      <c r="BL313" s="48">
        <f>'Base Data'!BL313</f>
        <v>0</v>
      </c>
      <c r="BM313" s="48">
        <f>'Base Data'!BM313</f>
        <v>0</v>
      </c>
      <c r="BN313" s="48">
        <f>'Base Data'!BN313</f>
        <v>0</v>
      </c>
      <c r="BO313" s="48">
        <f>'Base Data'!BO313</f>
        <v>0</v>
      </c>
      <c r="BP313" s="48">
        <f>'Base Data'!BP313</f>
        <v>0</v>
      </c>
      <c r="BQ313" s="48">
        <f>'Base Data'!BQ313</f>
        <v>0</v>
      </c>
      <c r="BR313" s="48">
        <f>'Base Data'!BR313</f>
        <v>0</v>
      </c>
      <c r="BS313" s="48">
        <f>'Base Data'!BS313</f>
        <v>0</v>
      </c>
      <c r="BT313" s="48">
        <f>'Base Data'!BT313</f>
        <v>0</v>
      </c>
      <c r="BU313" s="48">
        <f>'Base Data'!BU313</f>
        <v>0</v>
      </c>
      <c r="BV313" s="48">
        <f>'Base Data'!BV313</f>
        <v>0</v>
      </c>
      <c r="BW313" s="48">
        <f>'Base Data'!BW313</f>
        <v>0</v>
      </c>
      <c r="BX313" s="48">
        <f>'Base Data'!BX313</f>
        <v>0</v>
      </c>
      <c r="BY313" s="48">
        <f>'Base Data'!BY313</f>
        <v>0</v>
      </c>
      <c r="BZ313" s="48">
        <f>'Base Data'!BZ313</f>
        <v>0</v>
      </c>
      <c r="CA313" s="48">
        <f>'Base Data'!CA313</f>
        <v>0</v>
      </c>
      <c r="CB313" s="48">
        <f>'Base Data'!CB313</f>
        <v>0</v>
      </c>
      <c r="CC313" s="48">
        <f>'Base Data'!CC313</f>
        <v>0</v>
      </c>
      <c r="CD313" s="48">
        <f>'Base Data'!CD313</f>
        <v>0</v>
      </c>
      <c r="CE313" s="48">
        <f>'Base Data'!CE313</f>
        <v>0</v>
      </c>
      <c r="CF313" s="48">
        <f>'Base Data'!CF313</f>
        <v>0</v>
      </c>
      <c r="CG313" s="48">
        <f>'Base Data'!CG313</f>
        <v>0</v>
      </c>
      <c r="CH313" s="48">
        <f>'Base Data'!CH313</f>
        <v>0</v>
      </c>
      <c r="CI313" s="48">
        <f>'Base Data'!CI313</f>
        <v>0</v>
      </c>
      <c r="CJ313" s="48">
        <f>'Base Data'!CJ313</f>
        <v>0</v>
      </c>
      <c r="CK313" s="48">
        <f>'Base Data'!CK313</f>
        <v>0</v>
      </c>
      <c r="CL313" s="48">
        <f>'Base Data'!CL313</f>
        <v>0</v>
      </c>
      <c r="CM313" s="48">
        <f>'Base Data'!CM313</f>
        <v>0</v>
      </c>
      <c r="CN313" s="48">
        <f>'Base Data'!CN313</f>
        <v>0</v>
      </c>
      <c r="CO313" s="48">
        <f>'Base Data'!CO313</f>
        <v>0</v>
      </c>
      <c r="CP313" s="48">
        <f>'Base Data'!CP313</f>
        <v>0</v>
      </c>
      <c r="CQ313" s="48">
        <f>'Base Data'!CQ313</f>
        <v>0</v>
      </c>
      <c r="CR313" s="48">
        <f>'Base Data'!CR313</f>
        <v>0</v>
      </c>
      <c r="CS313" s="48">
        <f>'Base Data'!CS313</f>
        <v>0</v>
      </c>
      <c r="CT313" s="48">
        <f>'Base Data'!CT313</f>
        <v>0</v>
      </c>
      <c r="CU313" s="48">
        <f>'Base Data'!CU313</f>
        <v>0</v>
      </c>
      <c r="CV313" s="48">
        <f>'Base Data'!CV313</f>
        <v>0</v>
      </c>
      <c r="CW313" s="48">
        <f>'Base Data'!CW313</f>
        <v>0</v>
      </c>
      <c r="CX313" s="48">
        <f>'Base Data'!CX313</f>
        <v>0</v>
      </c>
      <c r="CY313" s="48">
        <f>'Base Data'!CY313</f>
        <v>0</v>
      </c>
      <c r="CZ313" s="48">
        <f>'Base Data'!CZ313</f>
        <v>0</v>
      </c>
      <c r="DA313" s="48">
        <f>'Base Data'!DA313</f>
        <v>0</v>
      </c>
      <c r="DB313" s="48">
        <f>'Base Data'!DB313</f>
        <v>0</v>
      </c>
      <c r="DC313" s="48">
        <f>'Base Data'!DC313</f>
        <v>0</v>
      </c>
      <c r="DD313" s="48">
        <f>'Base Data'!DD313</f>
        <v>0</v>
      </c>
      <c r="DE313" s="48">
        <f>'Base Data'!DE313</f>
        <v>0</v>
      </c>
      <c r="DF313" s="48">
        <f>'Base Data'!DF313</f>
        <v>0</v>
      </c>
      <c r="DG313" s="48">
        <f>'Base Data'!DG313</f>
        <v>0</v>
      </c>
      <c r="DH313" s="48">
        <f>'Base Data'!DH313</f>
        <v>0</v>
      </c>
      <c r="DI313" s="48">
        <f>'Base Data'!DI313</f>
        <v>0</v>
      </c>
      <c r="DJ313" s="48">
        <f>'Base Data'!DJ313</f>
        <v>0</v>
      </c>
      <c r="DK313" s="48">
        <f>'Base Data'!DK313</f>
        <v>0</v>
      </c>
      <c r="DL313" s="49">
        <f>'Base Data'!DL313</f>
        <v>0</v>
      </c>
    </row>
    <row r="314" spans="1:116" s="222" customFormat="1" ht="19.899999999999999" customHeight="1" thickBot="1">
      <c r="A314" s="207">
        <f>'LCR Weights'!N314</f>
        <v>0</v>
      </c>
      <c r="B314" s="216"/>
      <c r="C314" s="126"/>
      <c r="D314" s="805"/>
      <c r="E314" s="806"/>
      <c r="F314" s="806"/>
      <c r="G314" s="578"/>
      <c r="H314" s="578"/>
      <c r="I314" s="579"/>
      <c r="J314" s="579"/>
      <c r="K314" s="579"/>
      <c r="L314" s="579"/>
      <c r="M314" s="579"/>
      <c r="N314" s="579"/>
      <c r="O314" s="579"/>
      <c r="P314" s="579"/>
      <c r="Q314" s="579"/>
      <c r="R314" s="579"/>
      <c r="S314" s="579"/>
      <c r="T314" s="579"/>
      <c r="U314" s="579"/>
      <c r="V314" s="579"/>
      <c r="W314" s="579"/>
      <c r="X314" s="579"/>
      <c r="Y314" s="579"/>
      <c r="Z314" s="579"/>
      <c r="AA314" s="579"/>
      <c r="AB314" s="579"/>
      <c r="AC314" s="579"/>
      <c r="AD314" s="579"/>
      <c r="AE314" s="579"/>
      <c r="AF314" s="579"/>
      <c r="AG314" s="579"/>
      <c r="AH314" s="579"/>
      <c r="AI314" s="579"/>
      <c r="AJ314" s="579"/>
      <c r="AK314" s="579"/>
      <c r="AL314" s="579"/>
      <c r="AM314" s="579"/>
      <c r="AN314" s="579"/>
      <c r="AO314" s="579"/>
      <c r="AP314" s="579"/>
      <c r="AQ314" s="579"/>
      <c r="AR314" s="579"/>
      <c r="AS314" s="579"/>
      <c r="AT314" s="579"/>
      <c r="AU314" s="579"/>
      <c r="AV314" s="579"/>
      <c r="AW314" s="579"/>
      <c r="AX314" s="579"/>
      <c r="AY314" s="579"/>
      <c r="AZ314" s="579"/>
      <c r="BA314" s="579"/>
      <c r="BB314" s="579"/>
      <c r="BC314" s="579"/>
      <c r="BD314" s="579"/>
      <c r="BE314" s="579"/>
      <c r="BF314" s="579"/>
      <c r="BG314" s="579"/>
      <c r="BH314" s="579"/>
      <c r="BI314" s="579"/>
      <c r="BJ314" s="579"/>
      <c r="BK314" s="579"/>
      <c r="BL314" s="579"/>
      <c r="BM314" s="579"/>
      <c r="BN314" s="579"/>
      <c r="BO314" s="579"/>
      <c r="BP314" s="579"/>
      <c r="BQ314" s="579"/>
      <c r="BR314" s="579"/>
      <c r="BS314" s="579"/>
      <c r="BT314" s="579"/>
      <c r="BU314" s="579"/>
      <c r="BV314" s="579"/>
      <c r="BW314" s="579"/>
      <c r="BX314" s="579"/>
      <c r="BY314" s="579"/>
      <c r="BZ314" s="579"/>
      <c r="CA314" s="579"/>
      <c r="CB314" s="579"/>
      <c r="CC314" s="579"/>
      <c r="CD314" s="579"/>
      <c r="CE314" s="579"/>
      <c r="CF314" s="579"/>
      <c r="CG314" s="579"/>
      <c r="CH314" s="579"/>
      <c r="CI314" s="579"/>
      <c r="CJ314" s="579"/>
      <c r="CK314" s="579"/>
      <c r="CL314" s="579"/>
      <c r="CM314" s="579"/>
      <c r="CN314" s="579"/>
      <c r="CO314" s="579"/>
      <c r="CP314" s="579"/>
      <c r="CQ314" s="579"/>
      <c r="CR314" s="579"/>
      <c r="CS314" s="579"/>
      <c r="CT314" s="579"/>
      <c r="CU314" s="579"/>
      <c r="CV314" s="579"/>
      <c r="CW314" s="579"/>
      <c r="CX314" s="579"/>
      <c r="CY314" s="579"/>
      <c r="CZ314" s="579"/>
      <c r="DA314" s="579"/>
      <c r="DB314" s="579"/>
      <c r="DC314" s="579"/>
      <c r="DD314" s="579"/>
      <c r="DE314" s="579"/>
      <c r="DF314" s="579"/>
      <c r="DG314" s="579"/>
      <c r="DH314" s="579"/>
      <c r="DI314" s="579"/>
      <c r="DJ314" s="579"/>
      <c r="DK314" s="579"/>
      <c r="DL314" s="579"/>
    </row>
    <row r="315" spans="1:116" s="222" customFormat="1" ht="19.899999999999999" customHeight="1" thickBot="1">
      <c r="A315" s="207">
        <f>'LCR Weights'!N315</f>
        <v>0</v>
      </c>
      <c r="B315" s="216"/>
      <c r="C315" s="126"/>
      <c r="D315" s="166" t="s">
        <v>510</v>
      </c>
      <c r="E315" s="167" t="s">
        <v>912</v>
      </c>
      <c r="F315" s="348" t="s">
        <v>756</v>
      </c>
      <c r="G315" s="537">
        <f>'LCR Weights'!M315</f>
        <v>1</v>
      </c>
      <c r="H315" s="537">
        <f>'LCR Weights'!H315</f>
        <v>1</v>
      </c>
      <c r="I315" s="580"/>
      <c r="J315" s="581">
        <f>G315*'Base Data'!J315</f>
        <v>0</v>
      </c>
      <c r="K315" s="581">
        <f>$H315*'Base Data'!K315</f>
        <v>0</v>
      </c>
      <c r="L315" s="581">
        <f>$H315*'Base Data'!L315</f>
        <v>0</v>
      </c>
      <c r="M315" s="581">
        <f>$H315*'Base Data'!M315</f>
        <v>0</v>
      </c>
      <c r="N315" s="581">
        <f>$H315*'Base Data'!N315</f>
        <v>0</v>
      </c>
      <c r="O315" s="581">
        <f>$H315*'Base Data'!O315</f>
        <v>0</v>
      </c>
      <c r="P315" s="581">
        <f>$H315*'Base Data'!P315</f>
        <v>0</v>
      </c>
      <c r="Q315" s="581">
        <f>$H315*'Base Data'!Q315</f>
        <v>0</v>
      </c>
      <c r="R315" s="581">
        <f>$H315*'Base Data'!R315</f>
        <v>0</v>
      </c>
      <c r="S315" s="581">
        <f>$H315*'Base Data'!S315</f>
        <v>0</v>
      </c>
      <c r="T315" s="581">
        <f>$H315*'Base Data'!T315</f>
        <v>0</v>
      </c>
      <c r="U315" s="581">
        <f>$H315*'Base Data'!U315</f>
        <v>0</v>
      </c>
      <c r="V315" s="581">
        <f>$H315*'Base Data'!V315</f>
        <v>0</v>
      </c>
      <c r="W315" s="581">
        <f>$H315*'Base Data'!W315</f>
        <v>0</v>
      </c>
      <c r="X315" s="581">
        <f>$H315*'Base Data'!X315</f>
        <v>0</v>
      </c>
      <c r="Y315" s="581">
        <f>$H315*'Base Data'!Y315</f>
        <v>0</v>
      </c>
      <c r="Z315" s="581">
        <f>$H315*'Base Data'!Z315</f>
        <v>0</v>
      </c>
      <c r="AA315" s="581">
        <f>$H315*'Base Data'!AA315</f>
        <v>0</v>
      </c>
      <c r="AB315" s="581">
        <f>$H315*'Base Data'!AB315</f>
        <v>0</v>
      </c>
      <c r="AC315" s="581">
        <f>$H315*'Base Data'!AC315</f>
        <v>0</v>
      </c>
      <c r="AD315" s="581">
        <f>$H315*'Base Data'!AD315</f>
        <v>0</v>
      </c>
      <c r="AE315" s="581">
        <f>$H315*'Base Data'!AE315</f>
        <v>0</v>
      </c>
      <c r="AF315" s="581">
        <f>$H315*'Base Data'!AF315</f>
        <v>0</v>
      </c>
      <c r="AG315" s="581">
        <f>$H315*'Base Data'!AG315</f>
        <v>0</v>
      </c>
      <c r="AH315" s="581">
        <f>$H315*'Base Data'!AH315</f>
        <v>0</v>
      </c>
      <c r="AI315" s="581">
        <f>$H315*'Base Data'!AI315</f>
        <v>0</v>
      </c>
      <c r="AJ315" s="581">
        <f>$H315*'Base Data'!AJ315</f>
        <v>0</v>
      </c>
      <c r="AK315" s="581">
        <f>$H315*'Base Data'!AK315</f>
        <v>0</v>
      </c>
      <c r="AL315" s="581">
        <f>$H315*'Base Data'!AL315</f>
        <v>0</v>
      </c>
      <c r="AM315" s="581">
        <f>$H315*'Base Data'!AM315</f>
        <v>0</v>
      </c>
      <c r="AN315" s="581">
        <f>$H315*'Base Data'!AN315</f>
        <v>0</v>
      </c>
      <c r="AO315" s="581">
        <f>$H315*'Base Data'!AO315</f>
        <v>0</v>
      </c>
      <c r="AP315" s="581">
        <f>$H315*'Base Data'!AP315</f>
        <v>0</v>
      </c>
      <c r="AQ315" s="581">
        <f>$H315*'Base Data'!AQ315</f>
        <v>0</v>
      </c>
      <c r="AR315" s="581">
        <f>$H315*'Base Data'!AR315</f>
        <v>0</v>
      </c>
      <c r="AS315" s="581">
        <f>$H315*'Base Data'!AS315</f>
        <v>0</v>
      </c>
      <c r="AT315" s="581">
        <f>$H315*'Base Data'!AT315</f>
        <v>0</v>
      </c>
      <c r="AU315" s="581">
        <f>$H315*'Base Data'!AU315</f>
        <v>0</v>
      </c>
      <c r="AV315" s="581">
        <f>$H315*'Base Data'!AV315</f>
        <v>0</v>
      </c>
      <c r="AW315" s="581">
        <f>$H315*'Base Data'!AW315</f>
        <v>0</v>
      </c>
      <c r="AX315" s="581">
        <f>$H315*'Base Data'!AX315</f>
        <v>0</v>
      </c>
      <c r="AY315" s="581">
        <f>$H315*'Base Data'!AY315</f>
        <v>0</v>
      </c>
      <c r="AZ315" s="581">
        <f>$H315*'Base Data'!AZ315</f>
        <v>0</v>
      </c>
      <c r="BA315" s="581">
        <f>$H315*'Base Data'!BA315</f>
        <v>0</v>
      </c>
      <c r="BB315" s="581">
        <f>$H315*'Base Data'!BB315</f>
        <v>0</v>
      </c>
      <c r="BC315" s="581">
        <f>$H315*'Base Data'!BC315</f>
        <v>0</v>
      </c>
      <c r="BD315" s="581">
        <f>$H315*'Base Data'!BD315</f>
        <v>0</v>
      </c>
      <c r="BE315" s="581">
        <f>$H315*'Base Data'!BE315</f>
        <v>0</v>
      </c>
      <c r="BF315" s="581">
        <f>$H315*'Base Data'!BF315</f>
        <v>0</v>
      </c>
      <c r="BG315" s="581">
        <f>$H315*'Base Data'!BG315</f>
        <v>0</v>
      </c>
      <c r="BH315" s="581">
        <f>$H315*'Base Data'!BH315</f>
        <v>0</v>
      </c>
      <c r="BI315" s="581">
        <f>$H315*'Base Data'!BI315</f>
        <v>0</v>
      </c>
      <c r="BJ315" s="581">
        <f>$H315*'Base Data'!BJ315</f>
        <v>0</v>
      </c>
      <c r="BK315" s="581">
        <f>$H315*'Base Data'!BK315</f>
        <v>0</v>
      </c>
      <c r="BL315" s="581">
        <f>$H315*'Base Data'!BL315</f>
        <v>0</v>
      </c>
      <c r="BM315" s="581">
        <f>$H315*'Base Data'!BM315</f>
        <v>0</v>
      </c>
      <c r="BN315" s="581">
        <f>$H315*'Base Data'!BN315</f>
        <v>0</v>
      </c>
      <c r="BO315" s="581">
        <f>$H315*'Base Data'!BO315</f>
        <v>0</v>
      </c>
      <c r="BP315" s="581">
        <f>$H315*'Base Data'!BP315</f>
        <v>0</v>
      </c>
      <c r="BQ315" s="581">
        <f>$H315*'Base Data'!BQ315</f>
        <v>0</v>
      </c>
      <c r="BR315" s="581">
        <f>$H315*'Base Data'!BR315</f>
        <v>0</v>
      </c>
      <c r="BS315" s="581">
        <f>$H315*'Base Data'!BS315</f>
        <v>0</v>
      </c>
      <c r="BT315" s="581">
        <f>$H315*'Base Data'!BT315</f>
        <v>0</v>
      </c>
      <c r="BU315" s="581">
        <f>$H315*'Base Data'!BU315</f>
        <v>0</v>
      </c>
      <c r="BV315" s="581">
        <f>$H315*'Base Data'!BV315</f>
        <v>0</v>
      </c>
      <c r="BW315" s="581">
        <f>$H315*'Base Data'!BW315</f>
        <v>0</v>
      </c>
      <c r="BX315" s="581">
        <f>$H315*'Base Data'!BX315</f>
        <v>0</v>
      </c>
      <c r="BY315" s="581">
        <f>$H315*'Base Data'!BY315</f>
        <v>0</v>
      </c>
      <c r="BZ315" s="581">
        <f>$H315*'Base Data'!BZ315</f>
        <v>0</v>
      </c>
      <c r="CA315" s="581">
        <f>$H315*'Base Data'!CA315</f>
        <v>0</v>
      </c>
      <c r="CB315" s="581">
        <f>$H315*'Base Data'!CB315</f>
        <v>0</v>
      </c>
      <c r="CC315" s="581">
        <f>$H315*'Base Data'!CC315</f>
        <v>0</v>
      </c>
      <c r="CD315" s="581">
        <f>$H315*'Base Data'!CD315</f>
        <v>0</v>
      </c>
      <c r="CE315" s="581">
        <f>$H315*'Base Data'!CE315</f>
        <v>0</v>
      </c>
      <c r="CF315" s="581">
        <f>$H315*'Base Data'!CF315</f>
        <v>0</v>
      </c>
      <c r="CG315" s="581">
        <f>$H315*'Base Data'!CG315</f>
        <v>0</v>
      </c>
      <c r="CH315" s="581">
        <f>$H315*'Base Data'!CH315</f>
        <v>0</v>
      </c>
      <c r="CI315" s="581">
        <f>$H315*'Base Data'!CI315</f>
        <v>0</v>
      </c>
      <c r="CJ315" s="581">
        <f>$H315*'Base Data'!CJ315</f>
        <v>0</v>
      </c>
      <c r="CK315" s="581">
        <f>$H315*'Base Data'!CK315</f>
        <v>0</v>
      </c>
      <c r="CL315" s="581">
        <f>$H315*'Base Data'!CL315</f>
        <v>0</v>
      </c>
      <c r="CM315" s="581">
        <f>$H315*'Base Data'!CM315</f>
        <v>0</v>
      </c>
      <c r="CN315" s="581">
        <f>$H315*'Base Data'!CN315</f>
        <v>0</v>
      </c>
      <c r="CO315" s="581">
        <f>$H315*'Base Data'!CO315</f>
        <v>0</v>
      </c>
      <c r="CP315" s="581">
        <f>$H315*'Base Data'!CP315</f>
        <v>0</v>
      </c>
      <c r="CQ315" s="581">
        <f>$H315*'Base Data'!CQ315</f>
        <v>0</v>
      </c>
      <c r="CR315" s="581">
        <f>$H315*'Base Data'!CR315</f>
        <v>0</v>
      </c>
      <c r="CS315" s="581">
        <f>$H315*'Base Data'!CS315</f>
        <v>0</v>
      </c>
      <c r="CT315" s="581">
        <f>$H315*'Base Data'!CT315</f>
        <v>0</v>
      </c>
      <c r="CU315" s="581">
        <f>$H315*'Base Data'!CU315</f>
        <v>0</v>
      </c>
      <c r="CV315" s="581">
        <f>$H315*'Base Data'!CV315</f>
        <v>0</v>
      </c>
      <c r="CW315" s="581">
        <f>$H315*'Base Data'!CW315</f>
        <v>0</v>
      </c>
      <c r="CX315" s="581">
        <f>$H315*'Base Data'!CX315</f>
        <v>0</v>
      </c>
      <c r="CY315" s="581">
        <f>$H315*'Base Data'!CY315</f>
        <v>0</v>
      </c>
      <c r="CZ315" s="581">
        <f>$H315*'Base Data'!CZ315</f>
        <v>0</v>
      </c>
      <c r="DA315" s="581">
        <f>$H315*'Base Data'!DA315</f>
        <v>0</v>
      </c>
      <c r="DB315" s="581">
        <f>$H315*'Base Data'!DB315</f>
        <v>0</v>
      </c>
      <c r="DC315" s="581">
        <f>$H315*'Base Data'!DC315</f>
        <v>0</v>
      </c>
      <c r="DD315" s="581">
        <f>$H315*'Base Data'!DD315</f>
        <v>0</v>
      </c>
      <c r="DE315" s="581">
        <f>$H315*'Base Data'!DE315</f>
        <v>0</v>
      </c>
      <c r="DF315" s="581">
        <f>$H315*'Base Data'!DF315</f>
        <v>0</v>
      </c>
      <c r="DG315" s="581">
        <f>$H315*'Base Data'!DG315</f>
        <v>0</v>
      </c>
      <c r="DH315" s="581">
        <f>$H315*'Base Data'!DH315</f>
        <v>0</v>
      </c>
      <c r="DI315" s="581">
        <f>$H315*'Base Data'!DI315</f>
        <v>0</v>
      </c>
      <c r="DJ315" s="581">
        <f>$H315*'Base Data'!DJ315</f>
        <v>0</v>
      </c>
      <c r="DK315" s="581">
        <f>$H315*'Base Data'!DK315</f>
        <v>0</v>
      </c>
      <c r="DL315" s="582">
        <f>$H315*'Base Data'!DL315</f>
        <v>0</v>
      </c>
    </row>
    <row r="316" spans="1:116" s="222" customFormat="1" ht="19.899999999999999" customHeight="1">
      <c r="A316" s="207">
        <f>'LCR Weights'!N316</f>
        <v>0</v>
      </c>
      <c r="B316" s="216"/>
      <c r="C316" s="126"/>
      <c r="D316" s="814"/>
      <c r="E316" s="807"/>
      <c r="F316" s="583"/>
      <c r="G316" s="818"/>
      <c r="H316" s="801"/>
      <c r="I316" s="801"/>
      <c r="J316" s="801"/>
      <c r="K316" s="801"/>
      <c r="L316" s="801"/>
      <c r="M316" s="801"/>
      <c r="N316" s="801"/>
      <c r="O316" s="801"/>
      <c r="P316" s="801"/>
      <c r="Q316" s="801"/>
      <c r="R316" s="801"/>
      <c r="S316" s="801"/>
      <c r="T316" s="801"/>
      <c r="U316" s="801"/>
      <c r="V316" s="801"/>
      <c r="W316" s="801"/>
      <c r="X316" s="801"/>
      <c r="Y316" s="801"/>
      <c r="Z316" s="801"/>
      <c r="AA316" s="801"/>
      <c r="AB316" s="801"/>
      <c r="AC316" s="801"/>
      <c r="AD316" s="801"/>
      <c r="AE316" s="801"/>
      <c r="AF316" s="801"/>
      <c r="AG316" s="801"/>
      <c r="AH316" s="801"/>
      <c r="AI316" s="801"/>
      <c r="AJ316" s="801"/>
      <c r="AK316" s="801"/>
      <c r="AL316" s="801"/>
      <c r="AM316" s="801"/>
      <c r="AN316" s="801"/>
      <c r="AO316" s="801"/>
      <c r="AP316" s="801"/>
      <c r="AQ316" s="801"/>
      <c r="AR316" s="801"/>
      <c r="AS316" s="801"/>
      <c r="AT316" s="801"/>
      <c r="AU316" s="801"/>
      <c r="AV316" s="801"/>
      <c r="AW316" s="801"/>
      <c r="AX316" s="801"/>
      <c r="AY316" s="801"/>
      <c r="AZ316" s="801"/>
      <c r="BA316" s="801"/>
      <c r="BB316" s="801"/>
      <c r="BC316" s="801"/>
      <c r="BD316" s="801"/>
      <c r="BE316" s="801"/>
      <c r="BF316" s="801"/>
      <c r="BG316" s="801"/>
      <c r="BH316" s="801"/>
      <c r="BI316" s="801"/>
      <c r="BJ316" s="801"/>
      <c r="BK316" s="801"/>
      <c r="BL316" s="801"/>
      <c r="BM316" s="801"/>
      <c r="BN316" s="801"/>
      <c r="BO316" s="801"/>
      <c r="BP316" s="801"/>
      <c r="BQ316" s="801"/>
      <c r="BR316" s="801"/>
      <c r="BS316" s="801"/>
      <c r="BT316" s="801"/>
      <c r="BU316" s="801"/>
      <c r="BV316" s="801"/>
      <c r="BW316" s="801"/>
      <c r="BX316" s="801"/>
      <c r="BY316" s="801"/>
      <c r="BZ316" s="801"/>
      <c r="CA316" s="801"/>
      <c r="CB316" s="801"/>
      <c r="CC316" s="801"/>
      <c r="CD316" s="801"/>
      <c r="CE316" s="801"/>
      <c r="CF316" s="801"/>
      <c r="CG316" s="801"/>
      <c r="CH316" s="801"/>
      <c r="CI316" s="801"/>
      <c r="CJ316" s="801"/>
      <c r="CK316" s="801"/>
      <c r="CL316" s="801"/>
      <c r="CM316" s="801"/>
      <c r="CN316" s="801"/>
      <c r="CO316" s="801"/>
      <c r="CP316" s="801"/>
      <c r="CQ316" s="801"/>
      <c r="CR316" s="801"/>
      <c r="CS316" s="801"/>
      <c r="CT316" s="801"/>
      <c r="CU316" s="801"/>
      <c r="CV316" s="801"/>
      <c r="CW316" s="801"/>
      <c r="CX316" s="801"/>
      <c r="CY316" s="801"/>
      <c r="CZ316" s="801"/>
      <c r="DA316" s="801"/>
      <c r="DB316" s="801"/>
      <c r="DC316" s="801"/>
      <c r="DD316" s="801"/>
      <c r="DE316" s="801"/>
      <c r="DF316" s="801"/>
      <c r="DG316" s="801"/>
      <c r="DH316" s="801"/>
      <c r="DI316" s="801"/>
      <c r="DJ316" s="801"/>
      <c r="DK316" s="801"/>
      <c r="DL316" s="801"/>
    </row>
    <row r="317" spans="1:116" s="687" customFormat="1">
      <c r="A317" s="207">
        <f>'LCR Weights'!N317</f>
        <v>0</v>
      </c>
      <c r="B317" s="685"/>
      <c r="C317" s="685"/>
      <c r="D317" s="710" t="s">
        <v>1104</v>
      </c>
      <c r="E317" s="802"/>
      <c r="F317" s="779"/>
      <c r="G317" s="779"/>
      <c r="H317" s="794"/>
      <c r="I317" s="804"/>
      <c r="J317" s="804"/>
      <c r="K317" s="804"/>
      <c r="L317" s="804"/>
      <c r="M317" s="804"/>
      <c r="N317" s="804"/>
      <c r="O317" s="804"/>
      <c r="P317" s="804"/>
      <c r="Q317" s="804"/>
      <c r="R317" s="804"/>
      <c r="S317" s="804"/>
      <c r="T317" s="804"/>
      <c r="U317" s="804"/>
      <c r="V317" s="804"/>
      <c r="W317" s="804"/>
      <c r="X317" s="804"/>
      <c r="Y317" s="804"/>
      <c r="Z317" s="804"/>
      <c r="AA317" s="804"/>
      <c r="AB317" s="804"/>
      <c r="AC317" s="804"/>
      <c r="AD317" s="804"/>
      <c r="AE317" s="804"/>
      <c r="AF317" s="804"/>
      <c r="AG317" s="804"/>
      <c r="AH317" s="804"/>
      <c r="AI317" s="804"/>
      <c r="AJ317" s="804"/>
      <c r="AK317" s="804"/>
      <c r="AL317" s="804"/>
      <c r="AM317" s="804"/>
      <c r="AN317" s="804"/>
      <c r="AO317" s="804"/>
      <c r="AP317" s="804"/>
      <c r="AQ317" s="804"/>
      <c r="AR317" s="804"/>
      <c r="AS317" s="804"/>
      <c r="AT317" s="804"/>
      <c r="AU317" s="804"/>
      <c r="AV317" s="804"/>
      <c r="AW317" s="804"/>
      <c r="AX317" s="804"/>
      <c r="AY317" s="804"/>
      <c r="AZ317" s="804"/>
      <c r="BA317" s="804"/>
      <c r="BB317" s="804"/>
      <c r="BC317" s="804"/>
      <c r="BD317" s="804"/>
      <c r="BE317" s="804"/>
      <c r="BF317" s="804"/>
      <c r="BG317" s="804"/>
      <c r="BH317" s="804"/>
      <c r="BI317" s="804"/>
      <c r="BJ317" s="804"/>
      <c r="BK317" s="804"/>
      <c r="BL317" s="804"/>
      <c r="BM317" s="804"/>
      <c r="BN317" s="804"/>
      <c r="BO317" s="804"/>
      <c r="BP317" s="804"/>
      <c r="BQ317" s="804"/>
      <c r="BR317" s="804"/>
      <c r="BS317" s="804"/>
      <c r="BT317" s="804"/>
      <c r="BU317" s="804"/>
      <c r="BV317" s="804"/>
      <c r="BW317" s="804"/>
      <c r="BX317" s="804"/>
      <c r="BY317" s="804"/>
      <c r="BZ317" s="804"/>
      <c r="CA317" s="804"/>
      <c r="CB317" s="804"/>
      <c r="CC317" s="804"/>
      <c r="CD317" s="804"/>
      <c r="CE317" s="804"/>
      <c r="CF317" s="804"/>
      <c r="CG317" s="804"/>
      <c r="CH317" s="804"/>
      <c r="CI317" s="804"/>
      <c r="CJ317" s="804"/>
      <c r="CK317" s="804"/>
      <c r="CL317" s="804"/>
      <c r="CM317" s="804"/>
      <c r="CN317" s="804"/>
      <c r="CO317" s="804"/>
      <c r="CP317" s="804"/>
      <c r="CQ317" s="804"/>
      <c r="CR317" s="804"/>
      <c r="CS317" s="804"/>
      <c r="CT317" s="804"/>
      <c r="CU317" s="804"/>
      <c r="CV317" s="804"/>
      <c r="CW317" s="804"/>
      <c r="CX317" s="804"/>
      <c r="CY317" s="804"/>
      <c r="CZ317" s="804"/>
      <c r="DA317" s="804"/>
      <c r="DB317" s="804"/>
      <c r="DC317" s="804"/>
      <c r="DD317" s="804"/>
      <c r="DE317" s="804"/>
      <c r="DF317" s="804"/>
      <c r="DG317" s="804"/>
      <c r="DH317" s="804"/>
      <c r="DI317" s="804"/>
      <c r="DJ317" s="804"/>
      <c r="DK317" s="804"/>
      <c r="DL317" s="804"/>
    </row>
    <row r="318" spans="1:116" s="637" customFormat="1" ht="12.4">
      <c r="A318" s="207">
        <f>'LCR Weights'!N318</f>
        <v>0</v>
      </c>
      <c r="B318" s="688"/>
      <c r="C318" s="688"/>
      <c r="D318" s="669" t="s">
        <v>468</v>
      </c>
      <c r="E318" s="670" t="s">
        <v>865</v>
      </c>
      <c r="F318" s="671" t="s">
        <v>866</v>
      </c>
      <c r="G318" s="1189"/>
      <c r="H318" s="672"/>
      <c r="I318" s="673"/>
      <c r="J318" s="674">
        <f>SUM(J319,J324,J325,J331,J332)</f>
        <v>0</v>
      </c>
      <c r="K318" s="674">
        <f>SUM(K319,K324,K325,K331,K332)</f>
        <v>0</v>
      </c>
      <c r="L318" s="674">
        <f t="shared" ref="L318" si="520">SUM(L319,L324,L325,L331,L332)</f>
        <v>0</v>
      </c>
      <c r="M318" s="674">
        <f>SUM(M319,M324,M325,M331,M332)</f>
        <v>0</v>
      </c>
      <c r="N318" s="674">
        <f t="shared" ref="N318:BY318" si="521">SUM(N319,N324,N325,N331,N332)</f>
        <v>0</v>
      </c>
      <c r="O318" s="674">
        <f t="shared" si="521"/>
        <v>0</v>
      </c>
      <c r="P318" s="674">
        <f t="shared" si="521"/>
        <v>0</v>
      </c>
      <c r="Q318" s="674">
        <f t="shared" si="521"/>
        <v>0</v>
      </c>
      <c r="R318" s="674">
        <f t="shared" si="521"/>
        <v>0</v>
      </c>
      <c r="S318" s="674">
        <f t="shared" si="521"/>
        <v>0</v>
      </c>
      <c r="T318" s="674">
        <f t="shared" si="521"/>
        <v>0</v>
      </c>
      <c r="U318" s="674">
        <f t="shared" si="521"/>
        <v>0</v>
      </c>
      <c r="V318" s="674">
        <f t="shared" si="521"/>
        <v>0</v>
      </c>
      <c r="W318" s="674">
        <f t="shared" si="521"/>
        <v>0</v>
      </c>
      <c r="X318" s="674">
        <f t="shared" si="521"/>
        <v>0</v>
      </c>
      <c r="Y318" s="674">
        <f t="shared" si="521"/>
        <v>0</v>
      </c>
      <c r="Z318" s="674">
        <f t="shared" si="521"/>
        <v>0</v>
      </c>
      <c r="AA318" s="674">
        <f t="shared" si="521"/>
        <v>0</v>
      </c>
      <c r="AB318" s="674">
        <f t="shared" si="521"/>
        <v>0</v>
      </c>
      <c r="AC318" s="674">
        <f t="shared" si="521"/>
        <v>0</v>
      </c>
      <c r="AD318" s="674">
        <f t="shared" si="521"/>
        <v>0</v>
      </c>
      <c r="AE318" s="674">
        <f t="shared" si="521"/>
        <v>0</v>
      </c>
      <c r="AF318" s="674">
        <f t="shared" si="521"/>
        <v>0</v>
      </c>
      <c r="AG318" s="674">
        <f t="shared" si="521"/>
        <v>0</v>
      </c>
      <c r="AH318" s="674">
        <f t="shared" si="521"/>
        <v>0</v>
      </c>
      <c r="AI318" s="674">
        <f t="shared" si="521"/>
        <v>0</v>
      </c>
      <c r="AJ318" s="674">
        <f t="shared" si="521"/>
        <v>0</v>
      </c>
      <c r="AK318" s="674">
        <f t="shared" si="521"/>
        <v>0</v>
      </c>
      <c r="AL318" s="674">
        <f t="shared" si="521"/>
        <v>0</v>
      </c>
      <c r="AM318" s="674">
        <f t="shared" si="521"/>
        <v>0</v>
      </c>
      <c r="AN318" s="674">
        <f t="shared" si="521"/>
        <v>0</v>
      </c>
      <c r="AO318" s="674">
        <f t="shared" si="521"/>
        <v>0</v>
      </c>
      <c r="AP318" s="674">
        <f t="shared" si="521"/>
        <v>0</v>
      </c>
      <c r="AQ318" s="674">
        <f t="shared" si="521"/>
        <v>0</v>
      </c>
      <c r="AR318" s="674">
        <f t="shared" si="521"/>
        <v>0</v>
      </c>
      <c r="AS318" s="674">
        <f t="shared" si="521"/>
        <v>0</v>
      </c>
      <c r="AT318" s="674">
        <f t="shared" si="521"/>
        <v>0</v>
      </c>
      <c r="AU318" s="674">
        <f t="shared" si="521"/>
        <v>0</v>
      </c>
      <c r="AV318" s="674">
        <f t="shared" si="521"/>
        <v>0</v>
      </c>
      <c r="AW318" s="674">
        <f t="shared" si="521"/>
        <v>0</v>
      </c>
      <c r="AX318" s="674">
        <f t="shared" si="521"/>
        <v>0</v>
      </c>
      <c r="AY318" s="674">
        <f t="shared" si="521"/>
        <v>0</v>
      </c>
      <c r="AZ318" s="674">
        <f t="shared" si="521"/>
        <v>0</v>
      </c>
      <c r="BA318" s="674">
        <f t="shared" si="521"/>
        <v>0</v>
      </c>
      <c r="BB318" s="674">
        <f t="shared" si="521"/>
        <v>0</v>
      </c>
      <c r="BC318" s="674">
        <f t="shared" si="521"/>
        <v>0</v>
      </c>
      <c r="BD318" s="674">
        <f t="shared" si="521"/>
        <v>0</v>
      </c>
      <c r="BE318" s="674">
        <f t="shared" si="521"/>
        <v>0</v>
      </c>
      <c r="BF318" s="674">
        <f t="shared" si="521"/>
        <v>0</v>
      </c>
      <c r="BG318" s="674">
        <f t="shared" si="521"/>
        <v>0</v>
      </c>
      <c r="BH318" s="674">
        <f t="shared" si="521"/>
        <v>0</v>
      </c>
      <c r="BI318" s="674">
        <f t="shared" si="521"/>
        <v>0</v>
      </c>
      <c r="BJ318" s="674">
        <f t="shared" si="521"/>
        <v>0</v>
      </c>
      <c r="BK318" s="674">
        <f t="shared" si="521"/>
        <v>0</v>
      </c>
      <c r="BL318" s="674">
        <f t="shared" si="521"/>
        <v>0</v>
      </c>
      <c r="BM318" s="674">
        <f t="shared" si="521"/>
        <v>0</v>
      </c>
      <c r="BN318" s="674">
        <f t="shared" si="521"/>
        <v>0</v>
      </c>
      <c r="BO318" s="674">
        <f t="shared" si="521"/>
        <v>0</v>
      </c>
      <c r="BP318" s="674">
        <f t="shared" si="521"/>
        <v>0</v>
      </c>
      <c r="BQ318" s="674">
        <f t="shared" si="521"/>
        <v>0</v>
      </c>
      <c r="BR318" s="674">
        <f t="shared" si="521"/>
        <v>0</v>
      </c>
      <c r="BS318" s="674">
        <f t="shared" si="521"/>
        <v>0</v>
      </c>
      <c r="BT318" s="674">
        <f t="shared" si="521"/>
        <v>0</v>
      </c>
      <c r="BU318" s="674">
        <f t="shared" si="521"/>
        <v>0</v>
      </c>
      <c r="BV318" s="674">
        <f t="shared" si="521"/>
        <v>0</v>
      </c>
      <c r="BW318" s="674">
        <f t="shared" si="521"/>
        <v>0</v>
      </c>
      <c r="BX318" s="674">
        <f t="shared" si="521"/>
        <v>0</v>
      </c>
      <c r="BY318" s="674">
        <f t="shared" si="521"/>
        <v>0</v>
      </c>
      <c r="BZ318" s="674">
        <f t="shared" ref="BZ318:DL318" si="522">SUM(BZ319,BZ324,BZ325,BZ331,BZ332)</f>
        <v>0</v>
      </c>
      <c r="CA318" s="674">
        <f t="shared" si="522"/>
        <v>0</v>
      </c>
      <c r="CB318" s="674">
        <f t="shared" si="522"/>
        <v>0</v>
      </c>
      <c r="CC318" s="674">
        <f t="shared" si="522"/>
        <v>0</v>
      </c>
      <c r="CD318" s="674">
        <f t="shared" si="522"/>
        <v>0</v>
      </c>
      <c r="CE318" s="674">
        <f t="shared" si="522"/>
        <v>0</v>
      </c>
      <c r="CF318" s="674">
        <f t="shared" si="522"/>
        <v>0</v>
      </c>
      <c r="CG318" s="674">
        <f t="shared" si="522"/>
        <v>0</v>
      </c>
      <c r="CH318" s="674">
        <f t="shared" si="522"/>
        <v>0</v>
      </c>
      <c r="CI318" s="674">
        <f t="shared" si="522"/>
        <v>0</v>
      </c>
      <c r="CJ318" s="674">
        <f t="shared" si="522"/>
        <v>0</v>
      </c>
      <c r="CK318" s="674">
        <f t="shared" si="522"/>
        <v>0</v>
      </c>
      <c r="CL318" s="674">
        <f t="shared" si="522"/>
        <v>0</v>
      </c>
      <c r="CM318" s="674">
        <f t="shared" si="522"/>
        <v>0</v>
      </c>
      <c r="CN318" s="674">
        <f t="shared" si="522"/>
        <v>0</v>
      </c>
      <c r="CO318" s="674">
        <f t="shared" si="522"/>
        <v>0</v>
      </c>
      <c r="CP318" s="674">
        <f t="shared" si="522"/>
        <v>0</v>
      </c>
      <c r="CQ318" s="674">
        <f t="shared" si="522"/>
        <v>0</v>
      </c>
      <c r="CR318" s="674">
        <f t="shared" si="522"/>
        <v>0</v>
      </c>
      <c r="CS318" s="674">
        <f t="shared" si="522"/>
        <v>0</v>
      </c>
      <c r="CT318" s="674">
        <f t="shared" si="522"/>
        <v>0</v>
      </c>
      <c r="CU318" s="674">
        <f t="shared" si="522"/>
        <v>0</v>
      </c>
      <c r="CV318" s="674">
        <f t="shared" si="522"/>
        <v>0</v>
      </c>
      <c r="CW318" s="674">
        <f t="shared" si="522"/>
        <v>0</v>
      </c>
      <c r="CX318" s="674">
        <f t="shared" si="522"/>
        <v>0</v>
      </c>
      <c r="CY318" s="674">
        <f t="shared" si="522"/>
        <v>0</v>
      </c>
      <c r="CZ318" s="674">
        <f t="shared" si="522"/>
        <v>0</v>
      </c>
      <c r="DA318" s="674">
        <f t="shared" si="522"/>
        <v>0</v>
      </c>
      <c r="DB318" s="674">
        <f t="shared" si="522"/>
        <v>0</v>
      </c>
      <c r="DC318" s="674">
        <f t="shared" si="522"/>
        <v>0</v>
      </c>
      <c r="DD318" s="674">
        <f t="shared" si="522"/>
        <v>0</v>
      </c>
      <c r="DE318" s="674">
        <f t="shared" si="522"/>
        <v>0</v>
      </c>
      <c r="DF318" s="674">
        <f t="shared" si="522"/>
        <v>0</v>
      </c>
      <c r="DG318" s="674">
        <f t="shared" si="522"/>
        <v>0</v>
      </c>
      <c r="DH318" s="674">
        <f t="shared" si="522"/>
        <v>0</v>
      </c>
      <c r="DI318" s="674">
        <f t="shared" si="522"/>
        <v>0</v>
      </c>
      <c r="DJ318" s="674">
        <f t="shared" si="522"/>
        <v>0</v>
      </c>
      <c r="DK318" s="674">
        <f t="shared" si="522"/>
        <v>0</v>
      </c>
      <c r="DL318" s="675">
        <f t="shared" si="522"/>
        <v>0</v>
      </c>
    </row>
    <row r="319" spans="1:116" s="637" customFormat="1" ht="13.5">
      <c r="A319" s="207" t="e">
        <f>'LCR Weights'!#REF!</f>
        <v>#REF!</v>
      </c>
      <c r="B319" s="688"/>
      <c r="C319" s="688"/>
      <c r="D319" s="669" t="s">
        <v>469</v>
      </c>
      <c r="E319" s="676" t="s">
        <v>867</v>
      </c>
      <c r="F319" s="1187" t="s">
        <v>868</v>
      </c>
      <c r="G319" s="1189"/>
      <c r="H319" s="672"/>
      <c r="I319" s="1190"/>
      <c r="J319" s="674">
        <f>SUM(J320:J323)</f>
        <v>0</v>
      </c>
      <c r="K319" s="674">
        <f t="shared" ref="K319:BV319" si="523">SUM(K320:K323)</f>
        <v>0</v>
      </c>
      <c r="L319" s="674">
        <f t="shared" si="523"/>
        <v>0</v>
      </c>
      <c r="M319" s="674">
        <f t="shared" si="523"/>
        <v>0</v>
      </c>
      <c r="N319" s="674">
        <f t="shared" si="523"/>
        <v>0</v>
      </c>
      <c r="O319" s="674">
        <f t="shared" si="523"/>
        <v>0</v>
      </c>
      <c r="P319" s="674">
        <f t="shared" si="523"/>
        <v>0</v>
      </c>
      <c r="Q319" s="674">
        <f t="shared" si="523"/>
        <v>0</v>
      </c>
      <c r="R319" s="674">
        <f t="shared" si="523"/>
        <v>0</v>
      </c>
      <c r="S319" s="674">
        <f t="shared" si="523"/>
        <v>0</v>
      </c>
      <c r="T319" s="674">
        <f t="shared" si="523"/>
        <v>0</v>
      </c>
      <c r="U319" s="674">
        <f t="shared" si="523"/>
        <v>0</v>
      </c>
      <c r="V319" s="674">
        <f t="shared" si="523"/>
        <v>0</v>
      </c>
      <c r="W319" s="674">
        <f t="shared" si="523"/>
        <v>0</v>
      </c>
      <c r="X319" s="674">
        <f t="shared" si="523"/>
        <v>0</v>
      </c>
      <c r="Y319" s="674">
        <f t="shared" si="523"/>
        <v>0</v>
      </c>
      <c r="Z319" s="674">
        <f t="shared" si="523"/>
        <v>0</v>
      </c>
      <c r="AA319" s="674">
        <f t="shared" si="523"/>
        <v>0</v>
      </c>
      <c r="AB319" s="674">
        <f t="shared" si="523"/>
        <v>0</v>
      </c>
      <c r="AC319" s="674">
        <f t="shared" si="523"/>
        <v>0</v>
      </c>
      <c r="AD319" s="674">
        <f t="shared" si="523"/>
        <v>0</v>
      </c>
      <c r="AE319" s="674">
        <f t="shared" si="523"/>
        <v>0</v>
      </c>
      <c r="AF319" s="674">
        <f t="shared" si="523"/>
        <v>0</v>
      </c>
      <c r="AG319" s="674">
        <f t="shared" si="523"/>
        <v>0</v>
      </c>
      <c r="AH319" s="674">
        <f t="shared" si="523"/>
        <v>0</v>
      </c>
      <c r="AI319" s="674">
        <f t="shared" si="523"/>
        <v>0</v>
      </c>
      <c r="AJ319" s="674">
        <f t="shared" si="523"/>
        <v>0</v>
      </c>
      <c r="AK319" s="674">
        <f t="shared" si="523"/>
        <v>0</v>
      </c>
      <c r="AL319" s="674">
        <f t="shared" si="523"/>
        <v>0</v>
      </c>
      <c r="AM319" s="674">
        <f t="shared" si="523"/>
        <v>0</v>
      </c>
      <c r="AN319" s="674">
        <f t="shared" si="523"/>
        <v>0</v>
      </c>
      <c r="AO319" s="674">
        <f t="shared" si="523"/>
        <v>0</v>
      </c>
      <c r="AP319" s="674">
        <f t="shared" si="523"/>
        <v>0</v>
      </c>
      <c r="AQ319" s="674">
        <f t="shared" si="523"/>
        <v>0</v>
      </c>
      <c r="AR319" s="674">
        <f t="shared" si="523"/>
        <v>0</v>
      </c>
      <c r="AS319" s="674">
        <f t="shared" si="523"/>
        <v>0</v>
      </c>
      <c r="AT319" s="674">
        <f t="shared" si="523"/>
        <v>0</v>
      </c>
      <c r="AU319" s="674">
        <f t="shared" si="523"/>
        <v>0</v>
      </c>
      <c r="AV319" s="674">
        <f t="shared" si="523"/>
        <v>0</v>
      </c>
      <c r="AW319" s="674">
        <f t="shared" si="523"/>
        <v>0</v>
      </c>
      <c r="AX319" s="674">
        <f t="shared" si="523"/>
        <v>0</v>
      </c>
      <c r="AY319" s="674">
        <f t="shared" si="523"/>
        <v>0</v>
      </c>
      <c r="AZ319" s="674">
        <f t="shared" si="523"/>
        <v>0</v>
      </c>
      <c r="BA319" s="674">
        <f t="shared" si="523"/>
        <v>0</v>
      </c>
      <c r="BB319" s="674">
        <f t="shared" si="523"/>
        <v>0</v>
      </c>
      <c r="BC319" s="674">
        <f t="shared" si="523"/>
        <v>0</v>
      </c>
      <c r="BD319" s="674">
        <f t="shared" si="523"/>
        <v>0</v>
      </c>
      <c r="BE319" s="674">
        <f t="shared" si="523"/>
        <v>0</v>
      </c>
      <c r="BF319" s="674">
        <f t="shared" si="523"/>
        <v>0</v>
      </c>
      <c r="BG319" s="674">
        <f t="shared" si="523"/>
        <v>0</v>
      </c>
      <c r="BH319" s="674">
        <f t="shared" si="523"/>
        <v>0</v>
      </c>
      <c r="BI319" s="674">
        <f t="shared" si="523"/>
        <v>0</v>
      </c>
      <c r="BJ319" s="674">
        <f t="shared" si="523"/>
        <v>0</v>
      </c>
      <c r="BK319" s="674">
        <f t="shared" si="523"/>
        <v>0</v>
      </c>
      <c r="BL319" s="674">
        <f t="shared" si="523"/>
        <v>0</v>
      </c>
      <c r="BM319" s="674">
        <f t="shared" si="523"/>
        <v>0</v>
      </c>
      <c r="BN319" s="674">
        <f t="shared" si="523"/>
        <v>0</v>
      </c>
      <c r="BO319" s="674">
        <f t="shared" si="523"/>
        <v>0</v>
      </c>
      <c r="BP319" s="674">
        <f t="shared" si="523"/>
        <v>0</v>
      </c>
      <c r="BQ319" s="674">
        <f t="shared" si="523"/>
        <v>0</v>
      </c>
      <c r="BR319" s="674">
        <f t="shared" si="523"/>
        <v>0</v>
      </c>
      <c r="BS319" s="674">
        <f t="shared" si="523"/>
        <v>0</v>
      </c>
      <c r="BT319" s="674">
        <f t="shared" si="523"/>
        <v>0</v>
      </c>
      <c r="BU319" s="674">
        <f t="shared" si="523"/>
        <v>0</v>
      </c>
      <c r="BV319" s="674">
        <f t="shared" si="523"/>
        <v>0</v>
      </c>
      <c r="BW319" s="674">
        <f t="shared" ref="BW319:DL319" si="524">SUM(BW320:BW323)</f>
        <v>0</v>
      </c>
      <c r="BX319" s="674">
        <f t="shared" si="524"/>
        <v>0</v>
      </c>
      <c r="BY319" s="674">
        <f t="shared" si="524"/>
        <v>0</v>
      </c>
      <c r="BZ319" s="674">
        <f t="shared" si="524"/>
        <v>0</v>
      </c>
      <c r="CA319" s="674">
        <f t="shared" si="524"/>
        <v>0</v>
      </c>
      <c r="CB319" s="674">
        <f t="shared" si="524"/>
        <v>0</v>
      </c>
      <c r="CC319" s="674">
        <f t="shared" si="524"/>
        <v>0</v>
      </c>
      <c r="CD319" s="674">
        <f t="shared" si="524"/>
        <v>0</v>
      </c>
      <c r="CE319" s="674">
        <f t="shared" si="524"/>
        <v>0</v>
      </c>
      <c r="CF319" s="674">
        <f t="shared" si="524"/>
        <v>0</v>
      </c>
      <c r="CG319" s="674">
        <f t="shared" si="524"/>
        <v>0</v>
      </c>
      <c r="CH319" s="674">
        <f t="shared" si="524"/>
        <v>0</v>
      </c>
      <c r="CI319" s="674">
        <f t="shared" si="524"/>
        <v>0</v>
      </c>
      <c r="CJ319" s="674">
        <f t="shared" si="524"/>
        <v>0</v>
      </c>
      <c r="CK319" s="674">
        <f t="shared" si="524"/>
        <v>0</v>
      </c>
      <c r="CL319" s="674">
        <f t="shared" si="524"/>
        <v>0</v>
      </c>
      <c r="CM319" s="674">
        <f t="shared" si="524"/>
        <v>0</v>
      </c>
      <c r="CN319" s="674">
        <f t="shared" si="524"/>
        <v>0</v>
      </c>
      <c r="CO319" s="674">
        <f t="shared" si="524"/>
        <v>0</v>
      </c>
      <c r="CP319" s="674">
        <f t="shared" si="524"/>
        <v>0</v>
      </c>
      <c r="CQ319" s="674">
        <f t="shared" si="524"/>
        <v>0</v>
      </c>
      <c r="CR319" s="674">
        <f t="shared" si="524"/>
        <v>0</v>
      </c>
      <c r="CS319" s="674">
        <f t="shared" si="524"/>
        <v>0</v>
      </c>
      <c r="CT319" s="674">
        <f t="shared" si="524"/>
        <v>0</v>
      </c>
      <c r="CU319" s="674">
        <f t="shared" si="524"/>
        <v>0</v>
      </c>
      <c r="CV319" s="674">
        <f t="shared" si="524"/>
        <v>0</v>
      </c>
      <c r="CW319" s="674">
        <f t="shared" si="524"/>
        <v>0</v>
      </c>
      <c r="CX319" s="674">
        <f t="shared" si="524"/>
        <v>0</v>
      </c>
      <c r="CY319" s="674">
        <f t="shared" si="524"/>
        <v>0</v>
      </c>
      <c r="CZ319" s="674">
        <f t="shared" si="524"/>
        <v>0</v>
      </c>
      <c r="DA319" s="674">
        <f t="shared" si="524"/>
        <v>0</v>
      </c>
      <c r="DB319" s="674">
        <f t="shared" si="524"/>
        <v>0</v>
      </c>
      <c r="DC319" s="674">
        <f t="shared" si="524"/>
        <v>0</v>
      </c>
      <c r="DD319" s="674">
        <f t="shared" si="524"/>
        <v>0</v>
      </c>
      <c r="DE319" s="674">
        <f t="shared" si="524"/>
        <v>0</v>
      </c>
      <c r="DF319" s="674">
        <f t="shared" si="524"/>
        <v>0</v>
      </c>
      <c r="DG319" s="674">
        <f t="shared" si="524"/>
        <v>0</v>
      </c>
      <c r="DH319" s="674">
        <f t="shared" si="524"/>
        <v>0</v>
      </c>
      <c r="DI319" s="674">
        <f t="shared" si="524"/>
        <v>0</v>
      </c>
      <c r="DJ319" s="674">
        <f t="shared" si="524"/>
        <v>0</v>
      </c>
      <c r="DK319" s="674">
        <f t="shared" si="524"/>
        <v>0</v>
      </c>
      <c r="DL319" s="675">
        <f t="shared" si="524"/>
        <v>0</v>
      </c>
    </row>
    <row r="320" spans="1:116" s="687" customFormat="1" ht="24.75">
      <c r="A320" s="207" t="e">
        <f>'LCR Weights'!#REF!</f>
        <v>#REF!</v>
      </c>
      <c r="B320" s="685"/>
      <c r="C320" s="685"/>
      <c r="D320" s="1045" t="s">
        <v>520</v>
      </c>
      <c r="E320" s="1185" t="s">
        <v>1133</v>
      </c>
      <c r="F320" s="1126" t="s">
        <v>1145</v>
      </c>
      <c r="G320" s="1189">
        <f t="shared" ref="G320:H324" si="525">1+G259</f>
        <v>1</v>
      </c>
      <c r="H320" s="672">
        <f t="shared" si="525"/>
        <v>1</v>
      </c>
      <c r="I320" s="1190"/>
      <c r="J320" s="674">
        <f>IF('LCR Weights'!$N259=0,1,0)*('Base Data'!J259+'Base Data'!I259)*G320</f>
        <v>0</v>
      </c>
      <c r="K320" s="674">
        <f>'LCR Weights'!$N259*($G320*('Base Data'!$I259+'Base Data'!$J259)/30)+($H320*'Base Data'!K259)</f>
        <v>0</v>
      </c>
      <c r="L320" s="674">
        <f>'LCR Weights'!$N259*($G320*('Base Data'!$I259+'Base Data'!$J259)/30)+($H320*'Base Data'!L259)</f>
        <v>0</v>
      </c>
      <c r="M320" s="674">
        <f>'LCR Weights'!$N259*($G320*('Base Data'!$I259+'Base Data'!$J259)/30)+($H320*'Base Data'!M259)</f>
        <v>0</v>
      </c>
      <c r="N320" s="674">
        <f>'LCR Weights'!$N259*($G320*('Base Data'!$I259+'Base Data'!$J259)/30)+($H320*'Base Data'!N259)</f>
        <v>0</v>
      </c>
      <c r="O320" s="674">
        <f>'LCR Weights'!$N259*($G320*('Base Data'!$I259+'Base Data'!$J259)/30)+($H320*'Base Data'!O259)</f>
        <v>0</v>
      </c>
      <c r="P320" s="674">
        <f>'LCR Weights'!$N259*($G320*('Base Data'!$I259+'Base Data'!$J259)/30)+($H320*'Base Data'!P259)</f>
        <v>0</v>
      </c>
      <c r="Q320" s="674">
        <f>'LCR Weights'!$N259*($G320*('Base Data'!$I259+'Base Data'!$J259)/30)+($H320*'Base Data'!Q259)</f>
        <v>0</v>
      </c>
      <c r="R320" s="674">
        <f>'LCR Weights'!$N259*($G320*('Base Data'!$I259+'Base Data'!$J259)/30)+($H320*'Base Data'!R259)</f>
        <v>0</v>
      </c>
      <c r="S320" s="674">
        <f>'LCR Weights'!$N259*($G320*('Base Data'!$I259+'Base Data'!$J259)/30)+($H320*'Base Data'!S259)</f>
        <v>0</v>
      </c>
      <c r="T320" s="674">
        <f>'LCR Weights'!$N259*($G320*('Base Data'!$I259+'Base Data'!$J259)/30)+($H320*'Base Data'!T259)</f>
        <v>0</v>
      </c>
      <c r="U320" s="674">
        <f>'LCR Weights'!$N259*($G320*('Base Data'!$I259+'Base Data'!$J259)/30)+($H320*'Base Data'!U259)</f>
        <v>0</v>
      </c>
      <c r="V320" s="674">
        <f>'LCR Weights'!$N259*($G320*('Base Data'!$I259+'Base Data'!$J259)/30)+($H320*'Base Data'!V259)</f>
        <v>0</v>
      </c>
      <c r="W320" s="674">
        <f>'LCR Weights'!$N259*($G320*('Base Data'!$I259+'Base Data'!$J259)/30)+($H320*'Base Data'!W259)</f>
        <v>0</v>
      </c>
      <c r="X320" s="674">
        <f>'LCR Weights'!$N259*($G320*('Base Data'!$I259+'Base Data'!$J259)/30)+($H320*'Base Data'!X259)</f>
        <v>0</v>
      </c>
      <c r="Y320" s="674">
        <f>'LCR Weights'!$N259*($G320*('Base Data'!$I259+'Base Data'!$J259)/30)+($H320*'Base Data'!Y259)</f>
        <v>0</v>
      </c>
      <c r="Z320" s="674">
        <f>'LCR Weights'!$N259*($G320*('Base Data'!$I259+'Base Data'!$J259)/30)+($H320*'Base Data'!Z259)</f>
        <v>0</v>
      </c>
      <c r="AA320" s="674">
        <f>'LCR Weights'!$N259*($G320*('Base Data'!$I259+'Base Data'!$J259)/30)+($H320*'Base Data'!AA259)</f>
        <v>0</v>
      </c>
      <c r="AB320" s="674">
        <f>'LCR Weights'!$N259*($G320*('Base Data'!$I259+'Base Data'!$J259)/30)+($H320*'Base Data'!AB259)</f>
        <v>0</v>
      </c>
      <c r="AC320" s="674">
        <f>'LCR Weights'!$N259*($G320*('Base Data'!$I259+'Base Data'!$J259)/30)+($H320*'Base Data'!AC259)</f>
        <v>0</v>
      </c>
      <c r="AD320" s="674">
        <f>'LCR Weights'!$N259*($G320*('Base Data'!$I259+'Base Data'!$J259)/30)+($H320*'Base Data'!AD259)</f>
        <v>0</v>
      </c>
      <c r="AE320" s="674">
        <f>'LCR Weights'!$N259*($G320*('Base Data'!$I259+'Base Data'!$J259)/30)+($H320*'Base Data'!AE259)</f>
        <v>0</v>
      </c>
      <c r="AF320" s="674">
        <f>'LCR Weights'!$N259*($G320*('Base Data'!$I259+'Base Data'!$J259)/30)+($H320*'Base Data'!AF259)</f>
        <v>0</v>
      </c>
      <c r="AG320" s="674">
        <f>'LCR Weights'!$N259*($G320*('Base Data'!$I259+'Base Data'!$J259)/30)+($H320*'Base Data'!AG259)</f>
        <v>0</v>
      </c>
      <c r="AH320" s="674">
        <f>'LCR Weights'!$N259*($G320*('Base Data'!$I259+'Base Data'!$J259)/30)+($H320*'Base Data'!AH259)</f>
        <v>0</v>
      </c>
      <c r="AI320" s="674">
        <f>'LCR Weights'!$N259*($G320*('Base Data'!$I259+'Base Data'!$J259)/30)+($H320*'Base Data'!AI259)</f>
        <v>0</v>
      </c>
      <c r="AJ320" s="674">
        <f>'LCR Weights'!$N259*($G320*('Base Data'!$I259+'Base Data'!$J259)/30)+($H320*'Base Data'!AJ259)</f>
        <v>0</v>
      </c>
      <c r="AK320" s="674">
        <f>'LCR Weights'!$N259*($G320*('Base Data'!$I259+'Base Data'!$J259)/30)+($H320*'Base Data'!AK259)</f>
        <v>0</v>
      </c>
      <c r="AL320" s="674">
        <f>'LCR Weights'!$N259*($G320*('Base Data'!$I259+'Base Data'!$J259)/30)+($H320*'Base Data'!AL259)</f>
        <v>0</v>
      </c>
      <c r="AM320" s="674">
        <f>'LCR Weights'!$N259*($G320*('Base Data'!$I259+'Base Data'!$J259)/30)+($H320*'Base Data'!AM259)</f>
        <v>0</v>
      </c>
      <c r="AN320" s="674">
        <f>'LCR Weights'!$N259*($G320*('Base Data'!$I259+'Base Data'!$J259)/30)+($H320*'Base Data'!AN259)</f>
        <v>0</v>
      </c>
      <c r="AO320" s="674">
        <f>$H320*'Base Data'!AO259</f>
        <v>0</v>
      </c>
      <c r="AP320" s="674">
        <f>$H320*'Base Data'!AP259</f>
        <v>0</v>
      </c>
      <c r="AQ320" s="674">
        <f>$H320*'Base Data'!AQ259</f>
        <v>0</v>
      </c>
      <c r="AR320" s="674">
        <f>$H320*'Base Data'!AR259</f>
        <v>0</v>
      </c>
      <c r="AS320" s="674">
        <f>$H320*'Base Data'!AS259</f>
        <v>0</v>
      </c>
      <c r="AT320" s="674">
        <f>$H320*'Base Data'!AT259</f>
        <v>0</v>
      </c>
      <c r="AU320" s="674">
        <f>$H320*'Base Data'!AU259</f>
        <v>0</v>
      </c>
      <c r="AV320" s="674">
        <f>$H320*'Base Data'!AV259</f>
        <v>0</v>
      </c>
      <c r="AW320" s="674">
        <f>$H320*'Base Data'!AW259</f>
        <v>0</v>
      </c>
      <c r="AX320" s="674">
        <f>$H320*'Base Data'!AX259</f>
        <v>0</v>
      </c>
      <c r="AY320" s="674">
        <f>$H320*'Base Data'!AY259</f>
        <v>0</v>
      </c>
      <c r="AZ320" s="674">
        <f>$H320*'Base Data'!AZ259</f>
        <v>0</v>
      </c>
      <c r="BA320" s="674">
        <f>$H320*'Base Data'!BA259</f>
        <v>0</v>
      </c>
      <c r="BB320" s="674">
        <f>$H320*'Base Data'!BB259</f>
        <v>0</v>
      </c>
      <c r="BC320" s="674">
        <f>$H320*'Base Data'!BC259</f>
        <v>0</v>
      </c>
      <c r="BD320" s="674">
        <f>$H320*'Base Data'!BD259</f>
        <v>0</v>
      </c>
      <c r="BE320" s="674">
        <f>$H320*'Base Data'!BE259</f>
        <v>0</v>
      </c>
      <c r="BF320" s="674">
        <f>$H320*'Base Data'!BF259</f>
        <v>0</v>
      </c>
      <c r="BG320" s="674">
        <f>$H320*'Base Data'!BG259</f>
        <v>0</v>
      </c>
      <c r="BH320" s="674">
        <f>$H320*'Base Data'!BH259</f>
        <v>0</v>
      </c>
      <c r="BI320" s="674">
        <f>$H320*'Base Data'!BI259</f>
        <v>0</v>
      </c>
      <c r="BJ320" s="674">
        <f>$H320*'Base Data'!BJ259</f>
        <v>0</v>
      </c>
      <c r="BK320" s="674">
        <f>$H320*'Base Data'!BK259</f>
        <v>0</v>
      </c>
      <c r="BL320" s="674">
        <f>$H320*'Base Data'!BL259</f>
        <v>0</v>
      </c>
      <c r="BM320" s="674">
        <f>$H320*'Base Data'!BM259</f>
        <v>0</v>
      </c>
      <c r="BN320" s="674">
        <f>$H320*'Base Data'!BN259</f>
        <v>0</v>
      </c>
      <c r="BO320" s="674">
        <f>$H320*'Base Data'!BO259</f>
        <v>0</v>
      </c>
      <c r="BP320" s="674">
        <f>$H320*'Base Data'!BP259</f>
        <v>0</v>
      </c>
      <c r="BQ320" s="674">
        <f>$H320*'Base Data'!BQ259</f>
        <v>0</v>
      </c>
      <c r="BR320" s="674">
        <f>$H320*'Base Data'!BR259</f>
        <v>0</v>
      </c>
      <c r="BS320" s="674">
        <f>$H320*'Base Data'!BS259</f>
        <v>0</v>
      </c>
      <c r="BT320" s="674">
        <f>$H320*'Base Data'!BT259</f>
        <v>0</v>
      </c>
      <c r="BU320" s="674">
        <f>$H320*'Base Data'!BU259</f>
        <v>0</v>
      </c>
      <c r="BV320" s="674">
        <f>$H320*'Base Data'!BV259</f>
        <v>0</v>
      </c>
      <c r="BW320" s="674">
        <f>$H320*'Base Data'!BW259</f>
        <v>0</v>
      </c>
      <c r="BX320" s="674">
        <f>$H320*'Base Data'!BX259</f>
        <v>0</v>
      </c>
      <c r="BY320" s="674">
        <f>$H320*'Base Data'!BY259</f>
        <v>0</v>
      </c>
      <c r="BZ320" s="674">
        <f>$H320*'Base Data'!BZ259</f>
        <v>0</v>
      </c>
      <c r="CA320" s="674">
        <f>$H320*'Base Data'!CA259</f>
        <v>0</v>
      </c>
      <c r="CB320" s="674">
        <f>$H320*'Base Data'!CB259</f>
        <v>0</v>
      </c>
      <c r="CC320" s="674">
        <f>$H320*'Base Data'!CC259</f>
        <v>0</v>
      </c>
      <c r="CD320" s="674">
        <f>$H320*'Base Data'!CD259</f>
        <v>0</v>
      </c>
      <c r="CE320" s="674">
        <f>$H320*'Base Data'!CE259</f>
        <v>0</v>
      </c>
      <c r="CF320" s="674">
        <f>$H320*'Base Data'!CF259</f>
        <v>0</v>
      </c>
      <c r="CG320" s="674">
        <f>$H320*'Base Data'!CG259</f>
        <v>0</v>
      </c>
      <c r="CH320" s="674">
        <f>$H320*'Base Data'!CH259</f>
        <v>0</v>
      </c>
      <c r="CI320" s="674">
        <f>$H320*'Base Data'!CI259</f>
        <v>0</v>
      </c>
      <c r="CJ320" s="674">
        <f>$H320*'Base Data'!CJ259</f>
        <v>0</v>
      </c>
      <c r="CK320" s="674">
        <f>$H320*'Base Data'!CK259</f>
        <v>0</v>
      </c>
      <c r="CL320" s="674">
        <f>$H320*'Base Data'!CL259</f>
        <v>0</v>
      </c>
      <c r="CM320" s="674">
        <f>$H320*'Base Data'!CM259</f>
        <v>0</v>
      </c>
      <c r="CN320" s="674">
        <f>$H320*'Base Data'!CN259</f>
        <v>0</v>
      </c>
      <c r="CO320" s="674">
        <f>$H320*'Base Data'!CO259</f>
        <v>0</v>
      </c>
      <c r="CP320" s="674">
        <f>$H320*'Base Data'!CP259</f>
        <v>0</v>
      </c>
      <c r="CQ320" s="674">
        <f>$H320*'Base Data'!CQ259</f>
        <v>0</v>
      </c>
      <c r="CR320" s="674">
        <f>$H320*'Base Data'!CR259</f>
        <v>0</v>
      </c>
      <c r="CS320" s="674">
        <f>$H320*'Base Data'!CS259</f>
        <v>0</v>
      </c>
      <c r="CT320" s="674">
        <f>$H320*'Base Data'!CT259</f>
        <v>0</v>
      </c>
      <c r="CU320" s="674">
        <f>$H320*'Base Data'!CU259</f>
        <v>0</v>
      </c>
      <c r="CV320" s="674">
        <f>$H320*'Base Data'!CV259</f>
        <v>0</v>
      </c>
      <c r="CW320" s="674">
        <f>$H320*'Base Data'!CW259</f>
        <v>0</v>
      </c>
      <c r="CX320" s="674">
        <f>$H320*'Base Data'!CX259</f>
        <v>0</v>
      </c>
      <c r="CY320" s="674">
        <f>$H320*'Base Data'!CY259</f>
        <v>0</v>
      </c>
      <c r="CZ320" s="674">
        <f>$H320*'Base Data'!CZ259</f>
        <v>0</v>
      </c>
      <c r="DA320" s="674">
        <f>$H320*'Base Data'!DA259</f>
        <v>0</v>
      </c>
      <c r="DB320" s="674">
        <f>$H320*'Base Data'!DB259</f>
        <v>0</v>
      </c>
      <c r="DC320" s="674">
        <f>$H320*'Base Data'!DC259</f>
        <v>0</v>
      </c>
      <c r="DD320" s="674">
        <f>$H320*'Base Data'!DD259</f>
        <v>0</v>
      </c>
      <c r="DE320" s="674">
        <f>$H320*'Base Data'!DE259</f>
        <v>0</v>
      </c>
      <c r="DF320" s="674">
        <f>$H320*'Base Data'!DF259</f>
        <v>0</v>
      </c>
      <c r="DG320" s="674">
        <f>$H320*'Base Data'!DG259</f>
        <v>0</v>
      </c>
      <c r="DH320" s="674">
        <f>$H320*'Base Data'!DH259</f>
        <v>0</v>
      </c>
      <c r="DI320" s="674">
        <f>$H320*'Base Data'!DI259</f>
        <v>0</v>
      </c>
      <c r="DJ320" s="674">
        <f>$H320*'Base Data'!DJ259</f>
        <v>0</v>
      </c>
      <c r="DK320" s="674">
        <f>$H320*'Base Data'!DK259</f>
        <v>0</v>
      </c>
      <c r="DL320" s="675">
        <f>$H320*'Base Data'!DL259</f>
        <v>0</v>
      </c>
    </row>
    <row r="321" spans="1:116" s="695" customFormat="1">
      <c r="A321" s="207" t="e">
        <f>'LCR Weights'!#REF!</f>
        <v>#REF!</v>
      </c>
      <c r="B321" s="779"/>
      <c r="C321" s="779"/>
      <c r="D321" s="669"/>
      <c r="E321" s="1186"/>
      <c r="F321" s="1126" t="s">
        <v>1178</v>
      </c>
      <c r="G321" s="1189">
        <f t="shared" si="525"/>
        <v>1</v>
      </c>
      <c r="H321" s="672">
        <f t="shared" si="525"/>
        <v>1</v>
      </c>
      <c r="I321" s="1190"/>
      <c r="J321" s="674">
        <f>IF('LCR Weights'!$N260=0,1,0)*('Base Data'!J260+'Base Data'!I260)*G321</f>
        <v>0</v>
      </c>
      <c r="K321" s="678">
        <f>'LCR Weights'!$N260*($G321*('Base Data'!$I260+'Base Data'!$J260)/30)+($H321*'Base Data'!K260)</f>
        <v>0</v>
      </c>
      <c r="L321" s="678">
        <f>'LCR Weights'!$N260*($G321*('Base Data'!$I260+'Base Data'!$J260)/30)+($H321*'Base Data'!L260)</f>
        <v>0</v>
      </c>
      <c r="M321" s="678">
        <f>'LCR Weights'!$N260*($G321*('Base Data'!$I260+'Base Data'!$J260)/30)+($H321*'Base Data'!M260)</f>
        <v>0</v>
      </c>
      <c r="N321" s="678">
        <f>'LCR Weights'!$N260*($G321*('Base Data'!$I260+'Base Data'!$J260)/30)+($H321*'Base Data'!N260)</f>
        <v>0</v>
      </c>
      <c r="O321" s="678">
        <f>'LCR Weights'!$N260*($G321*('Base Data'!$I260+'Base Data'!$J260)/30)+($H321*'Base Data'!O260)</f>
        <v>0</v>
      </c>
      <c r="P321" s="678">
        <f>'LCR Weights'!$N260*($G321*('Base Data'!$I260+'Base Data'!$J260)/30)+($H321*'Base Data'!P260)</f>
        <v>0</v>
      </c>
      <c r="Q321" s="678">
        <f>'LCR Weights'!$N260*($G321*('Base Data'!$I260+'Base Data'!$J260)/30)+($H321*'Base Data'!Q260)</f>
        <v>0</v>
      </c>
      <c r="R321" s="678">
        <f>'LCR Weights'!$N260*($G321*('Base Data'!$I260+'Base Data'!$J260)/30)+($H321*'Base Data'!R260)</f>
        <v>0</v>
      </c>
      <c r="S321" s="678">
        <f>'LCR Weights'!$N260*($G321*('Base Data'!$I260+'Base Data'!$J260)/30)+($H321*'Base Data'!S260)</f>
        <v>0</v>
      </c>
      <c r="T321" s="678">
        <f>'LCR Weights'!$N260*($G321*('Base Data'!$I260+'Base Data'!$J260)/30)+($H321*'Base Data'!T260)</f>
        <v>0</v>
      </c>
      <c r="U321" s="678">
        <f>'LCR Weights'!$N260*($G321*('Base Data'!$I260+'Base Data'!$J260)/30)+($H321*'Base Data'!U260)</f>
        <v>0</v>
      </c>
      <c r="V321" s="678">
        <f>'LCR Weights'!$N260*($G321*('Base Data'!$I260+'Base Data'!$J260)/30)+($H321*'Base Data'!V260)</f>
        <v>0</v>
      </c>
      <c r="W321" s="678">
        <f>'LCR Weights'!$N260*($G321*('Base Data'!$I260+'Base Data'!$J260)/30)+($H321*'Base Data'!W260)</f>
        <v>0</v>
      </c>
      <c r="X321" s="678">
        <f>'LCR Weights'!$N260*($G321*('Base Data'!$I260+'Base Data'!$J260)/30)+($H321*'Base Data'!X260)</f>
        <v>0</v>
      </c>
      <c r="Y321" s="678">
        <f>'LCR Weights'!$N260*($G321*('Base Data'!$I260+'Base Data'!$J260)/30)+($H321*'Base Data'!Y260)</f>
        <v>0</v>
      </c>
      <c r="Z321" s="678">
        <f>'LCR Weights'!$N260*($G321*('Base Data'!$I260+'Base Data'!$J260)/30)+($H321*'Base Data'!Z260)</f>
        <v>0</v>
      </c>
      <c r="AA321" s="678">
        <f>'LCR Weights'!$N260*($G321*('Base Data'!$I260+'Base Data'!$J260)/30)+($H321*'Base Data'!AA260)</f>
        <v>0</v>
      </c>
      <c r="AB321" s="678">
        <f>'LCR Weights'!$N260*($G321*('Base Data'!$I260+'Base Data'!$J260)/30)+($H321*'Base Data'!AB260)</f>
        <v>0</v>
      </c>
      <c r="AC321" s="678">
        <f>'LCR Weights'!$N260*($G321*('Base Data'!$I260+'Base Data'!$J260)/30)+($H321*'Base Data'!AC260)</f>
        <v>0</v>
      </c>
      <c r="AD321" s="678">
        <f>'LCR Weights'!$N260*($G321*('Base Data'!$I260+'Base Data'!$J260)/30)+($H321*'Base Data'!AD260)</f>
        <v>0</v>
      </c>
      <c r="AE321" s="678">
        <f>'LCR Weights'!$N260*($G321*('Base Data'!$I260+'Base Data'!$J260)/30)+($H321*'Base Data'!AE260)</f>
        <v>0</v>
      </c>
      <c r="AF321" s="678">
        <f>'LCR Weights'!$N260*($G321*('Base Data'!$I260+'Base Data'!$J260)/30)+($H321*'Base Data'!AF260)</f>
        <v>0</v>
      </c>
      <c r="AG321" s="678">
        <f>'LCR Weights'!$N260*($G321*('Base Data'!$I260+'Base Data'!$J260)/30)+($H321*'Base Data'!AG260)</f>
        <v>0</v>
      </c>
      <c r="AH321" s="678">
        <f>'LCR Weights'!$N260*($G321*('Base Data'!$I260+'Base Data'!$J260)/30)+($H321*'Base Data'!AH260)</f>
        <v>0</v>
      </c>
      <c r="AI321" s="678">
        <f>'LCR Weights'!$N260*($G321*('Base Data'!$I260+'Base Data'!$J260)/30)+($H321*'Base Data'!AI260)</f>
        <v>0</v>
      </c>
      <c r="AJ321" s="678">
        <f>'LCR Weights'!$N260*($G321*('Base Data'!$I260+'Base Data'!$J260)/30)+($H321*'Base Data'!AJ260)</f>
        <v>0</v>
      </c>
      <c r="AK321" s="678">
        <f>'LCR Weights'!$N260*($G321*('Base Data'!$I260+'Base Data'!$J260)/30)+($H321*'Base Data'!AK260)</f>
        <v>0</v>
      </c>
      <c r="AL321" s="678">
        <f>'LCR Weights'!$N260*($G321*('Base Data'!$I260+'Base Data'!$J260)/30)+($H321*'Base Data'!AL260)</f>
        <v>0</v>
      </c>
      <c r="AM321" s="678">
        <f>'LCR Weights'!$N260*($G321*('Base Data'!$I260+'Base Data'!$J260)/30)+($H321*'Base Data'!AM260)</f>
        <v>0</v>
      </c>
      <c r="AN321" s="678">
        <f>'LCR Weights'!$N260*($G321*('Base Data'!$I260+'Base Data'!$J260)/30)+($H321*'Base Data'!AN260)</f>
        <v>0</v>
      </c>
      <c r="AO321" s="674">
        <f>$H321*'Base Data'!AO260</f>
        <v>0</v>
      </c>
      <c r="AP321" s="674">
        <f>$H321*'Base Data'!AP260</f>
        <v>0</v>
      </c>
      <c r="AQ321" s="674">
        <f>$H321*'Base Data'!AQ260</f>
        <v>0</v>
      </c>
      <c r="AR321" s="674">
        <f>$H321*'Base Data'!AR260</f>
        <v>0</v>
      </c>
      <c r="AS321" s="674">
        <f>$H321*'Base Data'!AS260</f>
        <v>0</v>
      </c>
      <c r="AT321" s="674">
        <f>$H321*'Base Data'!AT260</f>
        <v>0</v>
      </c>
      <c r="AU321" s="674">
        <f>$H321*'Base Data'!AU260</f>
        <v>0</v>
      </c>
      <c r="AV321" s="674">
        <f>$H321*'Base Data'!AV260</f>
        <v>0</v>
      </c>
      <c r="AW321" s="674">
        <f>$H321*'Base Data'!AW260</f>
        <v>0</v>
      </c>
      <c r="AX321" s="674">
        <f>$H321*'Base Data'!AX260</f>
        <v>0</v>
      </c>
      <c r="AY321" s="674">
        <f>$H321*'Base Data'!AY260</f>
        <v>0</v>
      </c>
      <c r="AZ321" s="674">
        <f>$H321*'Base Data'!AZ260</f>
        <v>0</v>
      </c>
      <c r="BA321" s="674">
        <f>$H321*'Base Data'!BA260</f>
        <v>0</v>
      </c>
      <c r="BB321" s="674">
        <f>$H321*'Base Data'!BB260</f>
        <v>0</v>
      </c>
      <c r="BC321" s="674">
        <f>$H321*'Base Data'!BC260</f>
        <v>0</v>
      </c>
      <c r="BD321" s="674">
        <f>$H321*'Base Data'!BD260</f>
        <v>0</v>
      </c>
      <c r="BE321" s="674">
        <f>$H321*'Base Data'!BE260</f>
        <v>0</v>
      </c>
      <c r="BF321" s="674">
        <f>$H321*'Base Data'!BF260</f>
        <v>0</v>
      </c>
      <c r="BG321" s="674">
        <f>$H321*'Base Data'!BG260</f>
        <v>0</v>
      </c>
      <c r="BH321" s="674">
        <f>$H321*'Base Data'!BH260</f>
        <v>0</v>
      </c>
      <c r="BI321" s="674">
        <f>$H321*'Base Data'!BI260</f>
        <v>0</v>
      </c>
      <c r="BJ321" s="674">
        <f>$H321*'Base Data'!BJ260</f>
        <v>0</v>
      </c>
      <c r="BK321" s="674">
        <f>$H321*'Base Data'!BK260</f>
        <v>0</v>
      </c>
      <c r="BL321" s="674">
        <f>$H321*'Base Data'!BL260</f>
        <v>0</v>
      </c>
      <c r="BM321" s="674">
        <f>$H321*'Base Data'!BM260</f>
        <v>0</v>
      </c>
      <c r="BN321" s="674">
        <f>$H321*'Base Data'!BN260</f>
        <v>0</v>
      </c>
      <c r="BO321" s="674">
        <f>$H321*'Base Data'!BO260</f>
        <v>0</v>
      </c>
      <c r="BP321" s="674">
        <f>$H321*'Base Data'!BP260</f>
        <v>0</v>
      </c>
      <c r="BQ321" s="674">
        <f>$H321*'Base Data'!BQ260</f>
        <v>0</v>
      </c>
      <c r="BR321" s="674">
        <f>$H321*'Base Data'!BR260</f>
        <v>0</v>
      </c>
      <c r="BS321" s="674">
        <f>$H321*'Base Data'!BS260</f>
        <v>0</v>
      </c>
      <c r="BT321" s="674">
        <f>$H321*'Base Data'!BT260</f>
        <v>0</v>
      </c>
      <c r="BU321" s="674">
        <f>$H321*'Base Data'!BU260</f>
        <v>0</v>
      </c>
      <c r="BV321" s="674">
        <f>$H321*'Base Data'!BV260</f>
        <v>0</v>
      </c>
      <c r="BW321" s="674">
        <f>$H321*'Base Data'!BW260</f>
        <v>0</v>
      </c>
      <c r="BX321" s="674">
        <f>$H321*'Base Data'!BX260</f>
        <v>0</v>
      </c>
      <c r="BY321" s="674">
        <f>$H321*'Base Data'!BY260</f>
        <v>0</v>
      </c>
      <c r="BZ321" s="674">
        <f>$H321*'Base Data'!BZ260</f>
        <v>0</v>
      </c>
      <c r="CA321" s="674">
        <f>$H321*'Base Data'!CA260</f>
        <v>0</v>
      </c>
      <c r="CB321" s="674">
        <f>$H321*'Base Data'!CB260</f>
        <v>0</v>
      </c>
      <c r="CC321" s="674">
        <f>$H321*'Base Data'!CC260</f>
        <v>0</v>
      </c>
      <c r="CD321" s="674">
        <f>$H321*'Base Data'!CD260</f>
        <v>0</v>
      </c>
      <c r="CE321" s="674">
        <f>$H321*'Base Data'!CE260</f>
        <v>0</v>
      </c>
      <c r="CF321" s="674">
        <f>$H321*'Base Data'!CF260</f>
        <v>0</v>
      </c>
      <c r="CG321" s="674">
        <f>$H321*'Base Data'!CG260</f>
        <v>0</v>
      </c>
      <c r="CH321" s="674">
        <f>$H321*'Base Data'!CH260</f>
        <v>0</v>
      </c>
      <c r="CI321" s="674">
        <f>$H321*'Base Data'!CI260</f>
        <v>0</v>
      </c>
      <c r="CJ321" s="674">
        <f>$H321*'Base Data'!CJ260</f>
        <v>0</v>
      </c>
      <c r="CK321" s="674">
        <f>$H321*'Base Data'!CK260</f>
        <v>0</v>
      </c>
      <c r="CL321" s="674">
        <f>$H321*'Base Data'!CL260</f>
        <v>0</v>
      </c>
      <c r="CM321" s="674">
        <f>$H321*'Base Data'!CM260</f>
        <v>0</v>
      </c>
      <c r="CN321" s="674">
        <f>$H321*'Base Data'!CN260</f>
        <v>0</v>
      </c>
      <c r="CO321" s="674">
        <f>$H321*'Base Data'!CO260</f>
        <v>0</v>
      </c>
      <c r="CP321" s="674">
        <f>$H321*'Base Data'!CP260</f>
        <v>0</v>
      </c>
      <c r="CQ321" s="674">
        <f>$H321*'Base Data'!CQ260</f>
        <v>0</v>
      </c>
      <c r="CR321" s="674">
        <f>$H321*'Base Data'!CR260</f>
        <v>0</v>
      </c>
      <c r="CS321" s="674">
        <f>$H321*'Base Data'!CS260</f>
        <v>0</v>
      </c>
      <c r="CT321" s="674">
        <f>$H321*'Base Data'!CT260</f>
        <v>0</v>
      </c>
      <c r="CU321" s="674">
        <f>$H321*'Base Data'!CU260</f>
        <v>0</v>
      </c>
      <c r="CV321" s="674">
        <f>$H321*'Base Data'!CV260</f>
        <v>0</v>
      </c>
      <c r="CW321" s="674">
        <f>$H321*'Base Data'!CW260</f>
        <v>0</v>
      </c>
      <c r="CX321" s="674">
        <f>$H321*'Base Data'!CX260</f>
        <v>0</v>
      </c>
      <c r="CY321" s="674">
        <f>$H321*'Base Data'!CY260</f>
        <v>0</v>
      </c>
      <c r="CZ321" s="674">
        <f>$H321*'Base Data'!CZ260</f>
        <v>0</v>
      </c>
      <c r="DA321" s="674">
        <f>$H321*'Base Data'!DA260</f>
        <v>0</v>
      </c>
      <c r="DB321" s="674">
        <f>$H321*'Base Data'!DB260</f>
        <v>0</v>
      </c>
      <c r="DC321" s="674">
        <f>$H321*'Base Data'!DC260</f>
        <v>0</v>
      </c>
      <c r="DD321" s="674">
        <f>$H321*'Base Data'!DD260</f>
        <v>0</v>
      </c>
      <c r="DE321" s="674">
        <f>$H321*'Base Data'!DE260</f>
        <v>0</v>
      </c>
      <c r="DF321" s="674">
        <f>$H321*'Base Data'!DF260</f>
        <v>0</v>
      </c>
      <c r="DG321" s="674">
        <f>$H321*'Base Data'!DG260</f>
        <v>0</v>
      </c>
      <c r="DH321" s="674">
        <f>$H321*'Base Data'!DH260</f>
        <v>0</v>
      </c>
      <c r="DI321" s="674">
        <f>$H321*'Base Data'!DI260</f>
        <v>0</v>
      </c>
      <c r="DJ321" s="674">
        <f>$H321*'Base Data'!DJ260</f>
        <v>0</v>
      </c>
      <c r="DK321" s="674">
        <f>$H321*'Base Data'!DK260</f>
        <v>0</v>
      </c>
      <c r="DL321" s="675">
        <f>$H321*'Base Data'!DL260</f>
        <v>0</v>
      </c>
    </row>
    <row r="322" spans="1:116" s="695" customFormat="1">
      <c r="A322" s="207" t="e">
        <f>'LCR Weights'!#REF!</f>
        <v>#REF!</v>
      </c>
      <c r="B322" s="779"/>
      <c r="C322" s="779"/>
      <c r="D322" s="669"/>
      <c r="E322" s="1186"/>
      <c r="F322" s="1126" t="s">
        <v>1179</v>
      </c>
      <c r="G322" s="1189">
        <f t="shared" si="525"/>
        <v>1</v>
      </c>
      <c r="H322" s="672">
        <f t="shared" si="525"/>
        <v>1</v>
      </c>
      <c r="I322" s="677"/>
      <c r="J322" s="674">
        <f>IF('LCR Weights'!$N261=0,1,0)*('Base Data'!J261+'Base Data'!I261)*G322</f>
        <v>0</v>
      </c>
      <c r="K322" s="678">
        <f>'LCR Weights'!$N261*($G322*('Base Data'!$I261+'Base Data'!$J261)/30)+($H322*'Base Data'!K261)</f>
        <v>0</v>
      </c>
      <c r="L322" s="678">
        <f>'LCR Weights'!$N261*($G322*('Base Data'!$I261+'Base Data'!$J261)/30)+($H322*'Base Data'!L261)</f>
        <v>0</v>
      </c>
      <c r="M322" s="678">
        <f>'LCR Weights'!$N261*($G322*('Base Data'!$I261+'Base Data'!$J261)/30)+($H322*'Base Data'!M261)</f>
        <v>0</v>
      </c>
      <c r="N322" s="678">
        <f>'LCR Weights'!$N261*($G322*('Base Data'!$I261+'Base Data'!$J261)/30)+($H322*'Base Data'!N261)</f>
        <v>0</v>
      </c>
      <c r="O322" s="678">
        <f>'LCR Weights'!$N261*($G322*('Base Data'!$I261+'Base Data'!$J261)/30)+($H322*'Base Data'!O261)</f>
        <v>0</v>
      </c>
      <c r="P322" s="678">
        <f>'LCR Weights'!$N261*($G322*('Base Data'!$I261+'Base Data'!$J261)/30)+($H322*'Base Data'!P261)</f>
        <v>0</v>
      </c>
      <c r="Q322" s="678">
        <f>'LCR Weights'!$N261*($G322*('Base Data'!$I261+'Base Data'!$J261)/30)+($H322*'Base Data'!Q261)</f>
        <v>0</v>
      </c>
      <c r="R322" s="678">
        <f>'LCR Weights'!$N261*($G322*('Base Data'!$I261+'Base Data'!$J261)/30)+($H322*'Base Data'!R261)</f>
        <v>0</v>
      </c>
      <c r="S322" s="678">
        <f>'LCR Weights'!$N261*($G322*('Base Data'!$I261+'Base Data'!$J261)/30)+($H322*'Base Data'!S261)</f>
        <v>0</v>
      </c>
      <c r="T322" s="678">
        <f>'LCR Weights'!$N261*($G322*('Base Data'!$I261+'Base Data'!$J261)/30)+($H322*'Base Data'!T261)</f>
        <v>0</v>
      </c>
      <c r="U322" s="678">
        <f>'LCR Weights'!$N261*($G322*('Base Data'!$I261+'Base Data'!$J261)/30)+($H322*'Base Data'!U261)</f>
        <v>0</v>
      </c>
      <c r="V322" s="678">
        <f>'LCR Weights'!$N261*($G322*('Base Data'!$I261+'Base Data'!$J261)/30)+($H322*'Base Data'!V261)</f>
        <v>0</v>
      </c>
      <c r="W322" s="678">
        <f>'LCR Weights'!$N261*($G322*('Base Data'!$I261+'Base Data'!$J261)/30)+($H322*'Base Data'!W261)</f>
        <v>0</v>
      </c>
      <c r="X322" s="678">
        <f>'LCR Weights'!$N261*($G322*('Base Data'!$I261+'Base Data'!$J261)/30)+($H322*'Base Data'!X261)</f>
        <v>0</v>
      </c>
      <c r="Y322" s="678">
        <f>'LCR Weights'!$N261*($G322*('Base Data'!$I261+'Base Data'!$J261)/30)+($H322*'Base Data'!Y261)</f>
        <v>0</v>
      </c>
      <c r="Z322" s="678">
        <f>'LCR Weights'!$N261*($G322*('Base Data'!$I261+'Base Data'!$J261)/30)+($H322*'Base Data'!Z261)</f>
        <v>0</v>
      </c>
      <c r="AA322" s="678">
        <f>'LCR Weights'!$N261*($G322*('Base Data'!$I261+'Base Data'!$J261)/30)+($H322*'Base Data'!AA261)</f>
        <v>0</v>
      </c>
      <c r="AB322" s="678">
        <f>'LCR Weights'!$N261*($G322*('Base Data'!$I261+'Base Data'!$J261)/30)+($H322*'Base Data'!AB261)</f>
        <v>0</v>
      </c>
      <c r="AC322" s="678">
        <f>'LCR Weights'!$N261*($G322*('Base Data'!$I261+'Base Data'!$J261)/30)+($H322*'Base Data'!AC261)</f>
        <v>0</v>
      </c>
      <c r="AD322" s="678">
        <f>'LCR Weights'!$N261*($G322*('Base Data'!$I261+'Base Data'!$J261)/30)+($H322*'Base Data'!AD261)</f>
        <v>0</v>
      </c>
      <c r="AE322" s="678">
        <f>'LCR Weights'!$N261*($G322*('Base Data'!$I261+'Base Data'!$J261)/30)+($H322*'Base Data'!AE261)</f>
        <v>0</v>
      </c>
      <c r="AF322" s="678">
        <f>'LCR Weights'!$N261*($G322*('Base Data'!$I261+'Base Data'!$J261)/30)+($H322*'Base Data'!AF261)</f>
        <v>0</v>
      </c>
      <c r="AG322" s="678">
        <f>'LCR Weights'!$N261*($G322*('Base Data'!$I261+'Base Data'!$J261)/30)+($H322*'Base Data'!AG261)</f>
        <v>0</v>
      </c>
      <c r="AH322" s="678">
        <f>'LCR Weights'!$N261*($G322*('Base Data'!$I261+'Base Data'!$J261)/30)+($H322*'Base Data'!AH261)</f>
        <v>0</v>
      </c>
      <c r="AI322" s="678">
        <f>'LCR Weights'!$N261*($G322*('Base Data'!$I261+'Base Data'!$J261)/30)+($H322*'Base Data'!AI261)</f>
        <v>0</v>
      </c>
      <c r="AJ322" s="678">
        <f>'LCR Weights'!$N261*($G322*('Base Data'!$I261+'Base Data'!$J261)/30)+($H322*'Base Data'!AJ261)</f>
        <v>0</v>
      </c>
      <c r="AK322" s="678">
        <f>'LCR Weights'!$N261*($G322*('Base Data'!$I261+'Base Data'!$J261)/30)+($H322*'Base Data'!AK261)</f>
        <v>0</v>
      </c>
      <c r="AL322" s="678">
        <f>'LCR Weights'!$N261*($G322*('Base Data'!$I261+'Base Data'!$J261)/30)+($H322*'Base Data'!AL261)</f>
        <v>0</v>
      </c>
      <c r="AM322" s="678">
        <f>'LCR Weights'!$N261*($G322*('Base Data'!$I261+'Base Data'!$J261)/30)+($H322*'Base Data'!AM261)</f>
        <v>0</v>
      </c>
      <c r="AN322" s="678">
        <f>'LCR Weights'!$N261*($G322*('Base Data'!$I261+'Base Data'!$J261)/30)+($H322*'Base Data'!AN261)</f>
        <v>0</v>
      </c>
      <c r="AO322" s="674">
        <f>$H322*'Base Data'!AO261</f>
        <v>0</v>
      </c>
      <c r="AP322" s="674">
        <f>$H322*'Base Data'!AP261</f>
        <v>0</v>
      </c>
      <c r="AQ322" s="674">
        <f>$H322*'Base Data'!AQ261</f>
        <v>0</v>
      </c>
      <c r="AR322" s="674">
        <f>$H322*'Base Data'!AR261</f>
        <v>0</v>
      </c>
      <c r="AS322" s="674">
        <f>$H322*'Base Data'!AS261</f>
        <v>0</v>
      </c>
      <c r="AT322" s="674">
        <f>$H322*'Base Data'!AT261</f>
        <v>0</v>
      </c>
      <c r="AU322" s="674">
        <f>$H322*'Base Data'!AU261</f>
        <v>0</v>
      </c>
      <c r="AV322" s="674">
        <f>$H322*'Base Data'!AV261</f>
        <v>0</v>
      </c>
      <c r="AW322" s="674">
        <f>$H322*'Base Data'!AW261</f>
        <v>0</v>
      </c>
      <c r="AX322" s="674">
        <f>$H322*'Base Data'!AX261</f>
        <v>0</v>
      </c>
      <c r="AY322" s="674">
        <f>$H322*'Base Data'!AY261</f>
        <v>0</v>
      </c>
      <c r="AZ322" s="674">
        <f>$H322*'Base Data'!AZ261</f>
        <v>0</v>
      </c>
      <c r="BA322" s="674">
        <f>$H322*'Base Data'!BA261</f>
        <v>0</v>
      </c>
      <c r="BB322" s="674">
        <f>$H322*'Base Data'!BB261</f>
        <v>0</v>
      </c>
      <c r="BC322" s="674">
        <f>$H322*'Base Data'!BC261</f>
        <v>0</v>
      </c>
      <c r="BD322" s="674">
        <f>$H322*'Base Data'!BD261</f>
        <v>0</v>
      </c>
      <c r="BE322" s="674">
        <f>$H322*'Base Data'!BE261</f>
        <v>0</v>
      </c>
      <c r="BF322" s="674">
        <f>$H322*'Base Data'!BF261</f>
        <v>0</v>
      </c>
      <c r="BG322" s="674">
        <f>$H322*'Base Data'!BG261</f>
        <v>0</v>
      </c>
      <c r="BH322" s="674">
        <f>$H322*'Base Data'!BH261</f>
        <v>0</v>
      </c>
      <c r="BI322" s="674">
        <f>$H322*'Base Data'!BI261</f>
        <v>0</v>
      </c>
      <c r="BJ322" s="674">
        <f>$H322*'Base Data'!BJ261</f>
        <v>0</v>
      </c>
      <c r="BK322" s="674">
        <f>$H322*'Base Data'!BK261</f>
        <v>0</v>
      </c>
      <c r="BL322" s="674">
        <f>$H322*'Base Data'!BL261</f>
        <v>0</v>
      </c>
      <c r="BM322" s="674">
        <f>$H322*'Base Data'!BM261</f>
        <v>0</v>
      </c>
      <c r="BN322" s="674">
        <f>$H322*'Base Data'!BN261</f>
        <v>0</v>
      </c>
      <c r="BO322" s="674">
        <f>$H322*'Base Data'!BO261</f>
        <v>0</v>
      </c>
      <c r="BP322" s="674">
        <f>$H322*'Base Data'!BP261</f>
        <v>0</v>
      </c>
      <c r="BQ322" s="674">
        <f>$H322*'Base Data'!BQ261</f>
        <v>0</v>
      </c>
      <c r="BR322" s="674">
        <f>$H322*'Base Data'!BR261</f>
        <v>0</v>
      </c>
      <c r="BS322" s="674">
        <f>$H322*'Base Data'!BS261</f>
        <v>0</v>
      </c>
      <c r="BT322" s="674">
        <f>$H322*'Base Data'!BT261</f>
        <v>0</v>
      </c>
      <c r="BU322" s="674">
        <f>$H322*'Base Data'!BU261</f>
        <v>0</v>
      </c>
      <c r="BV322" s="674">
        <f>$H322*'Base Data'!BV261</f>
        <v>0</v>
      </c>
      <c r="BW322" s="674">
        <f>$H322*'Base Data'!BW261</f>
        <v>0</v>
      </c>
      <c r="BX322" s="674">
        <f>$H322*'Base Data'!BX261</f>
        <v>0</v>
      </c>
      <c r="BY322" s="674">
        <f>$H322*'Base Data'!BY261</f>
        <v>0</v>
      </c>
      <c r="BZ322" s="674">
        <f>$H322*'Base Data'!BZ261</f>
        <v>0</v>
      </c>
      <c r="CA322" s="674">
        <f>$H322*'Base Data'!CA261</f>
        <v>0</v>
      </c>
      <c r="CB322" s="674">
        <f>$H322*'Base Data'!CB261</f>
        <v>0</v>
      </c>
      <c r="CC322" s="674">
        <f>$H322*'Base Data'!CC261</f>
        <v>0</v>
      </c>
      <c r="CD322" s="674">
        <f>$H322*'Base Data'!CD261</f>
        <v>0</v>
      </c>
      <c r="CE322" s="674">
        <f>$H322*'Base Data'!CE261</f>
        <v>0</v>
      </c>
      <c r="CF322" s="674">
        <f>$H322*'Base Data'!CF261</f>
        <v>0</v>
      </c>
      <c r="CG322" s="674">
        <f>$H322*'Base Data'!CG261</f>
        <v>0</v>
      </c>
      <c r="CH322" s="674">
        <f>$H322*'Base Data'!CH261</f>
        <v>0</v>
      </c>
      <c r="CI322" s="674">
        <f>$H322*'Base Data'!CI261</f>
        <v>0</v>
      </c>
      <c r="CJ322" s="674">
        <f>$H322*'Base Data'!CJ261</f>
        <v>0</v>
      </c>
      <c r="CK322" s="674">
        <f>$H322*'Base Data'!CK261</f>
        <v>0</v>
      </c>
      <c r="CL322" s="674">
        <f>$H322*'Base Data'!CL261</f>
        <v>0</v>
      </c>
      <c r="CM322" s="674">
        <f>$H322*'Base Data'!CM261</f>
        <v>0</v>
      </c>
      <c r="CN322" s="674">
        <f>$H322*'Base Data'!CN261</f>
        <v>0</v>
      </c>
      <c r="CO322" s="674">
        <f>$H322*'Base Data'!CO261</f>
        <v>0</v>
      </c>
      <c r="CP322" s="674">
        <f>$H322*'Base Data'!CP261</f>
        <v>0</v>
      </c>
      <c r="CQ322" s="674">
        <f>$H322*'Base Data'!CQ261</f>
        <v>0</v>
      </c>
      <c r="CR322" s="674">
        <f>$H322*'Base Data'!CR261</f>
        <v>0</v>
      </c>
      <c r="CS322" s="674">
        <f>$H322*'Base Data'!CS261</f>
        <v>0</v>
      </c>
      <c r="CT322" s="674">
        <f>$H322*'Base Data'!CT261</f>
        <v>0</v>
      </c>
      <c r="CU322" s="674">
        <f>$H322*'Base Data'!CU261</f>
        <v>0</v>
      </c>
      <c r="CV322" s="674">
        <f>$H322*'Base Data'!CV261</f>
        <v>0</v>
      </c>
      <c r="CW322" s="674">
        <f>$H322*'Base Data'!CW261</f>
        <v>0</v>
      </c>
      <c r="CX322" s="674">
        <f>$H322*'Base Data'!CX261</f>
        <v>0</v>
      </c>
      <c r="CY322" s="674">
        <f>$H322*'Base Data'!CY261</f>
        <v>0</v>
      </c>
      <c r="CZ322" s="674">
        <f>$H322*'Base Data'!CZ261</f>
        <v>0</v>
      </c>
      <c r="DA322" s="674">
        <f>$H322*'Base Data'!DA261</f>
        <v>0</v>
      </c>
      <c r="DB322" s="674">
        <f>$H322*'Base Data'!DB261</f>
        <v>0</v>
      </c>
      <c r="DC322" s="674">
        <f>$H322*'Base Data'!DC261</f>
        <v>0</v>
      </c>
      <c r="DD322" s="674">
        <f>$H322*'Base Data'!DD261</f>
        <v>0</v>
      </c>
      <c r="DE322" s="674">
        <f>$H322*'Base Data'!DE261</f>
        <v>0</v>
      </c>
      <c r="DF322" s="674">
        <f>$H322*'Base Data'!DF261</f>
        <v>0</v>
      </c>
      <c r="DG322" s="674">
        <f>$H322*'Base Data'!DG261</f>
        <v>0</v>
      </c>
      <c r="DH322" s="674">
        <f>$H322*'Base Data'!DH261</f>
        <v>0</v>
      </c>
      <c r="DI322" s="674">
        <f>$H322*'Base Data'!DI261</f>
        <v>0</v>
      </c>
      <c r="DJ322" s="674">
        <f>$H322*'Base Data'!DJ261</f>
        <v>0</v>
      </c>
      <c r="DK322" s="674">
        <f>$H322*'Base Data'!DK261</f>
        <v>0</v>
      </c>
      <c r="DL322" s="675">
        <f>$H322*'Base Data'!DL261</f>
        <v>0</v>
      </c>
    </row>
    <row r="323" spans="1:116" s="687" customFormat="1">
      <c r="A323" s="207" t="e">
        <f>'LCR Weights'!#REF!</f>
        <v>#REF!</v>
      </c>
      <c r="B323" s="685"/>
      <c r="C323" s="685"/>
      <c r="D323" s="669" t="s">
        <v>472</v>
      </c>
      <c r="E323" s="676" t="s">
        <v>871</v>
      </c>
      <c r="F323" s="1188" t="s">
        <v>79</v>
      </c>
      <c r="G323" s="1189">
        <f t="shared" si="525"/>
        <v>0.92999999999999994</v>
      </c>
      <c r="H323" s="672">
        <f t="shared" si="525"/>
        <v>0.92999999999999994</v>
      </c>
      <c r="I323" s="677"/>
      <c r="J323" s="674">
        <f>IF('LCR Weights'!$N262=0,1,0)*('Base Data'!J262+'Base Data'!I262)*G323</f>
        <v>0</v>
      </c>
      <c r="K323" s="678">
        <f>'LCR Weights'!$N262*($G323*('Base Data'!$I262+'Base Data'!$J262)/30)+($H323*'Base Data'!K262)</f>
        <v>0</v>
      </c>
      <c r="L323" s="678">
        <f>'LCR Weights'!$N262*($G323*('Base Data'!$I262+'Base Data'!$J262)/30)+($H323*'Base Data'!L262)</f>
        <v>0</v>
      </c>
      <c r="M323" s="678">
        <f>'LCR Weights'!$N262*($G323*('Base Data'!$I262+'Base Data'!$J262)/30)+($H323*'Base Data'!M262)</f>
        <v>0</v>
      </c>
      <c r="N323" s="678">
        <f>'LCR Weights'!$N262*($G323*('Base Data'!$I262+'Base Data'!$J262)/30)+($H323*'Base Data'!N262)</f>
        <v>0</v>
      </c>
      <c r="O323" s="678">
        <f>'LCR Weights'!$N262*($G323*('Base Data'!$I262+'Base Data'!$J262)/30)+($H323*'Base Data'!O262)</f>
        <v>0</v>
      </c>
      <c r="P323" s="678">
        <f>'LCR Weights'!$N262*($G323*('Base Data'!$I262+'Base Data'!$J262)/30)+($H323*'Base Data'!P262)</f>
        <v>0</v>
      </c>
      <c r="Q323" s="678">
        <f>'LCR Weights'!$N262*($G323*('Base Data'!$I262+'Base Data'!$J262)/30)+($H323*'Base Data'!Q262)</f>
        <v>0</v>
      </c>
      <c r="R323" s="678">
        <f>'LCR Weights'!$N262*($G323*('Base Data'!$I262+'Base Data'!$J262)/30)+($H323*'Base Data'!R262)</f>
        <v>0</v>
      </c>
      <c r="S323" s="678">
        <f>'LCR Weights'!$N262*($G323*('Base Data'!$I262+'Base Data'!$J262)/30)+($H323*'Base Data'!S262)</f>
        <v>0</v>
      </c>
      <c r="T323" s="678">
        <f>'LCR Weights'!$N262*($G323*('Base Data'!$I262+'Base Data'!$J262)/30)+($H323*'Base Data'!T262)</f>
        <v>0</v>
      </c>
      <c r="U323" s="678">
        <f>'LCR Weights'!$N262*($G323*('Base Data'!$I262+'Base Data'!$J262)/30)+($H323*'Base Data'!U262)</f>
        <v>0</v>
      </c>
      <c r="V323" s="678">
        <f>'LCR Weights'!$N262*($G323*('Base Data'!$I262+'Base Data'!$J262)/30)+($H323*'Base Data'!V262)</f>
        <v>0</v>
      </c>
      <c r="W323" s="678">
        <f>'LCR Weights'!$N262*($G323*('Base Data'!$I262+'Base Data'!$J262)/30)+($H323*'Base Data'!W262)</f>
        <v>0</v>
      </c>
      <c r="X323" s="678">
        <f>'LCR Weights'!$N262*($G323*('Base Data'!$I262+'Base Data'!$J262)/30)+($H323*'Base Data'!X262)</f>
        <v>0</v>
      </c>
      <c r="Y323" s="678">
        <f>'LCR Weights'!$N262*($G323*('Base Data'!$I262+'Base Data'!$J262)/30)+($H323*'Base Data'!Y262)</f>
        <v>0</v>
      </c>
      <c r="Z323" s="678">
        <f>'LCR Weights'!$N262*($G323*('Base Data'!$I262+'Base Data'!$J262)/30)+($H323*'Base Data'!Z262)</f>
        <v>0</v>
      </c>
      <c r="AA323" s="678">
        <f>'LCR Weights'!$N262*($G323*('Base Data'!$I262+'Base Data'!$J262)/30)+($H323*'Base Data'!AA262)</f>
        <v>0</v>
      </c>
      <c r="AB323" s="678">
        <f>'LCR Weights'!$N262*($G323*('Base Data'!$I262+'Base Data'!$J262)/30)+($H323*'Base Data'!AB262)</f>
        <v>0</v>
      </c>
      <c r="AC323" s="678">
        <f>'LCR Weights'!$N262*($G323*('Base Data'!$I262+'Base Data'!$J262)/30)+($H323*'Base Data'!AC262)</f>
        <v>0</v>
      </c>
      <c r="AD323" s="678">
        <f>'LCR Weights'!$N262*($G323*('Base Data'!$I262+'Base Data'!$J262)/30)+($H323*'Base Data'!AD262)</f>
        <v>0</v>
      </c>
      <c r="AE323" s="678">
        <f>'LCR Weights'!$N262*($G323*('Base Data'!$I262+'Base Data'!$J262)/30)+($H323*'Base Data'!AE262)</f>
        <v>0</v>
      </c>
      <c r="AF323" s="678">
        <f>'LCR Weights'!$N262*($G323*('Base Data'!$I262+'Base Data'!$J262)/30)+($H323*'Base Data'!AF262)</f>
        <v>0</v>
      </c>
      <c r="AG323" s="678">
        <f>'LCR Weights'!$N262*($G323*('Base Data'!$I262+'Base Data'!$J262)/30)+($H323*'Base Data'!AG262)</f>
        <v>0</v>
      </c>
      <c r="AH323" s="678">
        <f>'LCR Weights'!$N262*($G323*('Base Data'!$I262+'Base Data'!$J262)/30)+($H323*'Base Data'!AH262)</f>
        <v>0</v>
      </c>
      <c r="AI323" s="678">
        <f>'LCR Weights'!$N262*($G323*('Base Data'!$I262+'Base Data'!$J262)/30)+($H323*'Base Data'!AI262)</f>
        <v>0</v>
      </c>
      <c r="AJ323" s="678">
        <f>'LCR Weights'!$N262*($G323*('Base Data'!$I262+'Base Data'!$J262)/30)+($H323*'Base Data'!AJ262)</f>
        <v>0</v>
      </c>
      <c r="AK323" s="678">
        <f>'LCR Weights'!$N262*($G323*('Base Data'!$I262+'Base Data'!$J262)/30)+($H323*'Base Data'!AK262)</f>
        <v>0</v>
      </c>
      <c r="AL323" s="678">
        <f>'LCR Weights'!$N262*($G323*('Base Data'!$I262+'Base Data'!$J262)/30)+($H323*'Base Data'!AL262)</f>
        <v>0</v>
      </c>
      <c r="AM323" s="678">
        <f>'LCR Weights'!$N262*($G323*('Base Data'!$I262+'Base Data'!$J262)/30)+($H323*'Base Data'!AM262)</f>
        <v>0</v>
      </c>
      <c r="AN323" s="678">
        <f>'LCR Weights'!$N262*($G323*('Base Data'!$I262+'Base Data'!$J262)/30)+($H323*'Base Data'!AN262)</f>
        <v>0</v>
      </c>
      <c r="AO323" s="674">
        <f>$H323*'Base Data'!AO262</f>
        <v>0</v>
      </c>
      <c r="AP323" s="674">
        <f>$H323*'Base Data'!AP262</f>
        <v>0</v>
      </c>
      <c r="AQ323" s="674">
        <f>$H323*'Base Data'!AQ262</f>
        <v>0</v>
      </c>
      <c r="AR323" s="674">
        <f>$H323*'Base Data'!AR262</f>
        <v>0</v>
      </c>
      <c r="AS323" s="674">
        <f>$H323*'Base Data'!AS262</f>
        <v>0</v>
      </c>
      <c r="AT323" s="674">
        <f>$H323*'Base Data'!AT262</f>
        <v>0</v>
      </c>
      <c r="AU323" s="674">
        <f>$H323*'Base Data'!AU262</f>
        <v>0</v>
      </c>
      <c r="AV323" s="674">
        <f>$H323*'Base Data'!AV262</f>
        <v>0</v>
      </c>
      <c r="AW323" s="674">
        <f>$H323*'Base Data'!AW262</f>
        <v>0</v>
      </c>
      <c r="AX323" s="674">
        <f>$H323*'Base Data'!AX262</f>
        <v>0</v>
      </c>
      <c r="AY323" s="674">
        <f>$H323*'Base Data'!AY262</f>
        <v>0</v>
      </c>
      <c r="AZ323" s="674">
        <f>$H323*'Base Data'!AZ262</f>
        <v>0</v>
      </c>
      <c r="BA323" s="674">
        <f>$H323*'Base Data'!BA262</f>
        <v>0</v>
      </c>
      <c r="BB323" s="674">
        <f>$H323*'Base Data'!BB262</f>
        <v>0</v>
      </c>
      <c r="BC323" s="674">
        <f>$H323*'Base Data'!BC262</f>
        <v>0</v>
      </c>
      <c r="BD323" s="674">
        <f>$H323*'Base Data'!BD262</f>
        <v>0</v>
      </c>
      <c r="BE323" s="674">
        <f>$H323*'Base Data'!BE262</f>
        <v>0</v>
      </c>
      <c r="BF323" s="674">
        <f>$H323*'Base Data'!BF262</f>
        <v>0</v>
      </c>
      <c r="BG323" s="674">
        <f>$H323*'Base Data'!BG262</f>
        <v>0</v>
      </c>
      <c r="BH323" s="674">
        <f>$H323*'Base Data'!BH262</f>
        <v>0</v>
      </c>
      <c r="BI323" s="674">
        <f>$H323*'Base Data'!BI262</f>
        <v>0</v>
      </c>
      <c r="BJ323" s="674">
        <f>$H323*'Base Data'!BJ262</f>
        <v>0</v>
      </c>
      <c r="BK323" s="674">
        <f>$H323*'Base Data'!BK262</f>
        <v>0</v>
      </c>
      <c r="BL323" s="674">
        <f>$H323*'Base Data'!BL262</f>
        <v>0</v>
      </c>
      <c r="BM323" s="674">
        <f>$H323*'Base Data'!BM262</f>
        <v>0</v>
      </c>
      <c r="BN323" s="674">
        <f>$H323*'Base Data'!BN262</f>
        <v>0</v>
      </c>
      <c r="BO323" s="674">
        <f>$H323*'Base Data'!BO262</f>
        <v>0</v>
      </c>
      <c r="BP323" s="674">
        <f>$H323*'Base Data'!BP262</f>
        <v>0</v>
      </c>
      <c r="BQ323" s="674">
        <f>$H323*'Base Data'!BQ262</f>
        <v>0</v>
      </c>
      <c r="BR323" s="674">
        <f>$H323*'Base Data'!BR262</f>
        <v>0</v>
      </c>
      <c r="BS323" s="674">
        <f>$H323*'Base Data'!BS262</f>
        <v>0</v>
      </c>
      <c r="BT323" s="674">
        <f>$H323*'Base Data'!BT262</f>
        <v>0</v>
      </c>
      <c r="BU323" s="674">
        <f>$H323*'Base Data'!BU262</f>
        <v>0</v>
      </c>
      <c r="BV323" s="674">
        <f>$H323*'Base Data'!BV262</f>
        <v>0</v>
      </c>
      <c r="BW323" s="674">
        <f>$H323*'Base Data'!BW262</f>
        <v>0</v>
      </c>
      <c r="BX323" s="674">
        <f>$H323*'Base Data'!BX262</f>
        <v>0</v>
      </c>
      <c r="BY323" s="674">
        <f>$H323*'Base Data'!BY262</f>
        <v>0</v>
      </c>
      <c r="BZ323" s="674">
        <f>$H323*'Base Data'!BZ262</f>
        <v>0</v>
      </c>
      <c r="CA323" s="674">
        <f>$H323*'Base Data'!CA262</f>
        <v>0</v>
      </c>
      <c r="CB323" s="674">
        <f>$H323*'Base Data'!CB262</f>
        <v>0</v>
      </c>
      <c r="CC323" s="674">
        <f>$H323*'Base Data'!CC262</f>
        <v>0</v>
      </c>
      <c r="CD323" s="674">
        <f>$H323*'Base Data'!CD262</f>
        <v>0</v>
      </c>
      <c r="CE323" s="674">
        <f>$H323*'Base Data'!CE262</f>
        <v>0</v>
      </c>
      <c r="CF323" s="674">
        <f>$H323*'Base Data'!CF262</f>
        <v>0</v>
      </c>
      <c r="CG323" s="674">
        <f>$H323*'Base Data'!CG262</f>
        <v>0</v>
      </c>
      <c r="CH323" s="674">
        <f>$H323*'Base Data'!CH262</f>
        <v>0</v>
      </c>
      <c r="CI323" s="674">
        <f>$H323*'Base Data'!CI262</f>
        <v>0</v>
      </c>
      <c r="CJ323" s="674">
        <f>$H323*'Base Data'!CJ262</f>
        <v>0</v>
      </c>
      <c r="CK323" s="674">
        <f>$H323*'Base Data'!CK262</f>
        <v>0</v>
      </c>
      <c r="CL323" s="674">
        <f>$H323*'Base Data'!CL262</f>
        <v>0</v>
      </c>
      <c r="CM323" s="674">
        <f>$H323*'Base Data'!CM262</f>
        <v>0</v>
      </c>
      <c r="CN323" s="674">
        <f>$H323*'Base Data'!CN262</f>
        <v>0</v>
      </c>
      <c r="CO323" s="674">
        <f>$H323*'Base Data'!CO262</f>
        <v>0</v>
      </c>
      <c r="CP323" s="674">
        <f>$H323*'Base Data'!CP262</f>
        <v>0</v>
      </c>
      <c r="CQ323" s="674">
        <f>$H323*'Base Data'!CQ262</f>
        <v>0</v>
      </c>
      <c r="CR323" s="674">
        <f>$H323*'Base Data'!CR262</f>
        <v>0</v>
      </c>
      <c r="CS323" s="674">
        <f>$H323*'Base Data'!CS262</f>
        <v>0</v>
      </c>
      <c r="CT323" s="674">
        <f>$H323*'Base Data'!CT262</f>
        <v>0</v>
      </c>
      <c r="CU323" s="674">
        <f>$H323*'Base Data'!CU262</f>
        <v>0</v>
      </c>
      <c r="CV323" s="674">
        <f>$H323*'Base Data'!CV262</f>
        <v>0</v>
      </c>
      <c r="CW323" s="674">
        <f>$H323*'Base Data'!CW262</f>
        <v>0</v>
      </c>
      <c r="CX323" s="674">
        <f>$H323*'Base Data'!CX262</f>
        <v>0</v>
      </c>
      <c r="CY323" s="674">
        <f>$H323*'Base Data'!CY262</f>
        <v>0</v>
      </c>
      <c r="CZ323" s="674">
        <f>$H323*'Base Data'!CZ262</f>
        <v>0</v>
      </c>
      <c r="DA323" s="674">
        <f>$H323*'Base Data'!DA262</f>
        <v>0</v>
      </c>
      <c r="DB323" s="674">
        <f>$H323*'Base Data'!DB262</f>
        <v>0</v>
      </c>
      <c r="DC323" s="674">
        <f>$H323*'Base Data'!DC262</f>
        <v>0</v>
      </c>
      <c r="DD323" s="674">
        <f>$H323*'Base Data'!DD262</f>
        <v>0</v>
      </c>
      <c r="DE323" s="674">
        <f>$H323*'Base Data'!DE262</f>
        <v>0</v>
      </c>
      <c r="DF323" s="674">
        <f>$H323*'Base Data'!DF262</f>
        <v>0</v>
      </c>
      <c r="DG323" s="674">
        <f>$H323*'Base Data'!DG262</f>
        <v>0</v>
      </c>
      <c r="DH323" s="674">
        <f>$H323*'Base Data'!DH262</f>
        <v>0</v>
      </c>
      <c r="DI323" s="674">
        <f>$H323*'Base Data'!DI262</f>
        <v>0</v>
      </c>
      <c r="DJ323" s="674">
        <f>$H323*'Base Data'!DJ262</f>
        <v>0</v>
      </c>
      <c r="DK323" s="674">
        <f>$H323*'Base Data'!DK262</f>
        <v>0</v>
      </c>
      <c r="DL323" s="675">
        <f>$H323*'Base Data'!DL262</f>
        <v>0</v>
      </c>
    </row>
    <row r="324" spans="1:116" s="687" customFormat="1">
      <c r="A324" s="207" t="e">
        <f>'LCR Weights'!#REF!</f>
        <v>#REF!</v>
      </c>
      <c r="B324" s="685"/>
      <c r="C324" s="685"/>
      <c r="D324" s="669" t="s">
        <v>473</v>
      </c>
      <c r="E324" s="676" t="s">
        <v>872</v>
      </c>
      <c r="F324" s="1044" t="s">
        <v>81</v>
      </c>
      <c r="G324" s="1189">
        <f t="shared" si="525"/>
        <v>0.85</v>
      </c>
      <c r="H324" s="672">
        <f t="shared" si="525"/>
        <v>0.85</v>
      </c>
      <c r="I324" s="677"/>
      <c r="J324" s="674">
        <f>IF('LCR Weights'!$N263=0,1,0)*('Base Data'!J263+'Base Data'!I263)*G324</f>
        <v>0</v>
      </c>
      <c r="K324" s="678">
        <f>'LCR Weights'!$N263*($G324*('Base Data'!$I263+'Base Data'!$J263)/30)+($H324*'Base Data'!K263)</f>
        <v>0</v>
      </c>
      <c r="L324" s="678">
        <f>'LCR Weights'!$N263*($G324*('Base Data'!$I263+'Base Data'!$J263)/30)+($H324*'Base Data'!L263)</f>
        <v>0</v>
      </c>
      <c r="M324" s="678">
        <f>'LCR Weights'!$N263*($G324*('Base Data'!$I263+'Base Data'!$J263)/30)+($H324*'Base Data'!M263)</f>
        <v>0</v>
      </c>
      <c r="N324" s="678">
        <f>'LCR Weights'!$N263*($G324*('Base Data'!$I263+'Base Data'!$J263)/30)+($H324*'Base Data'!N263)</f>
        <v>0</v>
      </c>
      <c r="O324" s="678">
        <f>'LCR Weights'!$N263*($G324*('Base Data'!$I263+'Base Data'!$J263)/30)+($H324*'Base Data'!O263)</f>
        <v>0</v>
      </c>
      <c r="P324" s="678">
        <f>'LCR Weights'!$N263*($G324*('Base Data'!$I263+'Base Data'!$J263)/30)+($H324*'Base Data'!P263)</f>
        <v>0</v>
      </c>
      <c r="Q324" s="678">
        <f>'LCR Weights'!$N263*($G324*('Base Data'!$I263+'Base Data'!$J263)/30)+($H324*'Base Data'!Q263)</f>
        <v>0</v>
      </c>
      <c r="R324" s="678">
        <f>'LCR Weights'!$N263*($G324*('Base Data'!$I263+'Base Data'!$J263)/30)+($H324*'Base Data'!R263)</f>
        <v>0</v>
      </c>
      <c r="S324" s="678">
        <f>'LCR Weights'!$N263*($G324*('Base Data'!$I263+'Base Data'!$J263)/30)+($H324*'Base Data'!S263)</f>
        <v>0</v>
      </c>
      <c r="T324" s="678">
        <f>'LCR Weights'!$N263*($G324*('Base Data'!$I263+'Base Data'!$J263)/30)+($H324*'Base Data'!T263)</f>
        <v>0</v>
      </c>
      <c r="U324" s="678">
        <f>'LCR Weights'!$N263*($G324*('Base Data'!$I263+'Base Data'!$J263)/30)+($H324*'Base Data'!U263)</f>
        <v>0</v>
      </c>
      <c r="V324" s="678">
        <f>'LCR Weights'!$N263*($G324*('Base Data'!$I263+'Base Data'!$J263)/30)+($H324*'Base Data'!V263)</f>
        <v>0</v>
      </c>
      <c r="W324" s="678">
        <f>'LCR Weights'!$N263*($G324*('Base Data'!$I263+'Base Data'!$J263)/30)+($H324*'Base Data'!W263)</f>
        <v>0</v>
      </c>
      <c r="X324" s="678">
        <f>'LCR Weights'!$N263*($G324*('Base Data'!$I263+'Base Data'!$J263)/30)+($H324*'Base Data'!X263)</f>
        <v>0</v>
      </c>
      <c r="Y324" s="678">
        <f>'LCR Weights'!$N263*($G324*('Base Data'!$I263+'Base Data'!$J263)/30)+($H324*'Base Data'!Y263)</f>
        <v>0</v>
      </c>
      <c r="Z324" s="678">
        <f>'LCR Weights'!$N263*($G324*('Base Data'!$I263+'Base Data'!$J263)/30)+($H324*'Base Data'!Z263)</f>
        <v>0</v>
      </c>
      <c r="AA324" s="678">
        <f>'LCR Weights'!$N263*($G324*('Base Data'!$I263+'Base Data'!$J263)/30)+($H324*'Base Data'!AA263)</f>
        <v>0</v>
      </c>
      <c r="AB324" s="678">
        <f>'LCR Weights'!$N263*($G324*('Base Data'!$I263+'Base Data'!$J263)/30)+($H324*'Base Data'!AB263)</f>
        <v>0</v>
      </c>
      <c r="AC324" s="678">
        <f>'LCR Weights'!$N263*($G324*('Base Data'!$I263+'Base Data'!$J263)/30)+($H324*'Base Data'!AC263)</f>
        <v>0</v>
      </c>
      <c r="AD324" s="678">
        <f>'LCR Weights'!$N263*($G324*('Base Data'!$I263+'Base Data'!$J263)/30)+($H324*'Base Data'!AD263)</f>
        <v>0</v>
      </c>
      <c r="AE324" s="678">
        <f>'LCR Weights'!$N263*($G324*('Base Data'!$I263+'Base Data'!$J263)/30)+($H324*'Base Data'!AE263)</f>
        <v>0</v>
      </c>
      <c r="AF324" s="678">
        <f>'LCR Weights'!$N263*($G324*('Base Data'!$I263+'Base Data'!$J263)/30)+($H324*'Base Data'!AF263)</f>
        <v>0</v>
      </c>
      <c r="AG324" s="678">
        <f>'LCR Weights'!$N263*($G324*('Base Data'!$I263+'Base Data'!$J263)/30)+($H324*'Base Data'!AG263)</f>
        <v>0</v>
      </c>
      <c r="AH324" s="678">
        <f>'LCR Weights'!$N263*($G324*('Base Data'!$I263+'Base Data'!$J263)/30)+($H324*'Base Data'!AH263)</f>
        <v>0</v>
      </c>
      <c r="AI324" s="678">
        <f>'LCR Weights'!$N263*($G324*('Base Data'!$I263+'Base Data'!$J263)/30)+($H324*'Base Data'!AI263)</f>
        <v>0</v>
      </c>
      <c r="AJ324" s="678">
        <f>'LCR Weights'!$N263*($G324*('Base Data'!$I263+'Base Data'!$J263)/30)+($H324*'Base Data'!AJ263)</f>
        <v>0</v>
      </c>
      <c r="AK324" s="678">
        <f>'LCR Weights'!$N263*($G324*('Base Data'!$I263+'Base Data'!$J263)/30)+($H324*'Base Data'!AK263)</f>
        <v>0</v>
      </c>
      <c r="AL324" s="678">
        <f>'LCR Weights'!$N263*($G324*('Base Data'!$I263+'Base Data'!$J263)/30)+($H324*'Base Data'!AL263)</f>
        <v>0</v>
      </c>
      <c r="AM324" s="678">
        <f>'LCR Weights'!$N263*($G324*('Base Data'!$I263+'Base Data'!$J263)/30)+($H324*'Base Data'!AM263)</f>
        <v>0</v>
      </c>
      <c r="AN324" s="678">
        <f>'LCR Weights'!$N263*($G324*('Base Data'!$I263+'Base Data'!$J263)/30)+($H324*'Base Data'!AN263)</f>
        <v>0</v>
      </c>
      <c r="AO324" s="674">
        <f>$H324*'Base Data'!AO263</f>
        <v>0</v>
      </c>
      <c r="AP324" s="674">
        <f>$H324*'Base Data'!AP263</f>
        <v>0</v>
      </c>
      <c r="AQ324" s="674">
        <f>$H324*'Base Data'!AQ263</f>
        <v>0</v>
      </c>
      <c r="AR324" s="674">
        <f>$H324*'Base Data'!AR263</f>
        <v>0</v>
      </c>
      <c r="AS324" s="674">
        <f>$H324*'Base Data'!AS263</f>
        <v>0</v>
      </c>
      <c r="AT324" s="674">
        <f>$H324*'Base Data'!AT263</f>
        <v>0</v>
      </c>
      <c r="AU324" s="674">
        <f>$H324*'Base Data'!AU263</f>
        <v>0</v>
      </c>
      <c r="AV324" s="674">
        <f>$H324*'Base Data'!AV263</f>
        <v>0</v>
      </c>
      <c r="AW324" s="674">
        <f>$H324*'Base Data'!AW263</f>
        <v>0</v>
      </c>
      <c r="AX324" s="674">
        <f>$H324*'Base Data'!AX263</f>
        <v>0</v>
      </c>
      <c r="AY324" s="674">
        <f>$H324*'Base Data'!AY263</f>
        <v>0</v>
      </c>
      <c r="AZ324" s="674">
        <f>$H324*'Base Data'!AZ263</f>
        <v>0</v>
      </c>
      <c r="BA324" s="674">
        <f>$H324*'Base Data'!BA263</f>
        <v>0</v>
      </c>
      <c r="BB324" s="674">
        <f>$H324*'Base Data'!BB263</f>
        <v>0</v>
      </c>
      <c r="BC324" s="674">
        <f>$H324*'Base Data'!BC263</f>
        <v>0</v>
      </c>
      <c r="BD324" s="674">
        <f>$H324*'Base Data'!BD263</f>
        <v>0</v>
      </c>
      <c r="BE324" s="674">
        <f>$H324*'Base Data'!BE263</f>
        <v>0</v>
      </c>
      <c r="BF324" s="674">
        <f>$H324*'Base Data'!BF263</f>
        <v>0</v>
      </c>
      <c r="BG324" s="674">
        <f>$H324*'Base Data'!BG263</f>
        <v>0</v>
      </c>
      <c r="BH324" s="674">
        <f>$H324*'Base Data'!BH263</f>
        <v>0</v>
      </c>
      <c r="BI324" s="674">
        <f>$H324*'Base Data'!BI263</f>
        <v>0</v>
      </c>
      <c r="BJ324" s="674">
        <f>$H324*'Base Data'!BJ263</f>
        <v>0</v>
      </c>
      <c r="BK324" s="674">
        <f>$H324*'Base Data'!BK263</f>
        <v>0</v>
      </c>
      <c r="BL324" s="674">
        <f>$H324*'Base Data'!BL263</f>
        <v>0</v>
      </c>
      <c r="BM324" s="674">
        <f>$H324*'Base Data'!BM263</f>
        <v>0</v>
      </c>
      <c r="BN324" s="674">
        <f>$H324*'Base Data'!BN263</f>
        <v>0</v>
      </c>
      <c r="BO324" s="674">
        <f>$H324*'Base Data'!BO263</f>
        <v>0</v>
      </c>
      <c r="BP324" s="674">
        <f>$H324*'Base Data'!BP263</f>
        <v>0</v>
      </c>
      <c r="BQ324" s="674">
        <f>$H324*'Base Data'!BQ263</f>
        <v>0</v>
      </c>
      <c r="BR324" s="674">
        <f>$H324*'Base Data'!BR263</f>
        <v>0</v>
      </c>
      <c r="BS324" s="674">
        <f>$H324*'Base Data'!BS263</f>
        <v>0</v>
      </c>
      <c r="BT324" s="674">
        <f>$H324*'Base Data'!BT263</f>
        <v>0</v>
      </c>
      <c r="BU324" s="674">
        <f>$H324*'Base Data'!BU263</f>
        <v>0</v>
      </c>
      <c r="BV324" s="674">
        <f>$H324*'Base Data'!BV263</f>
        <v>0</v>
      </c>
      <c r="BW324" s="674">
        <f>$H324*'Base Data'!BW263</f>
        <v>0</v>
      </c>
      <c r="BX324" s="674">
        <f>$H324*'Base Data'!BX263</f>
        <v>0</v>
      </c>
      <c r="BY324" s="674">
        <f>$H324*'Base Data'!BY263</f>
        <v>0</v>
      </c>
      <c r="BZ324" s="674">
        <f>$H324*'Base Data'!BZ263</f>
        <v>0</v>
      </c>
      <c r="CA324" s="674">
        <f>$H324*'Base Data'!CA263</f>
        <v>0</v>
      </c>
      <c r="CB324" s="674">
        <f>$H324*'Base Data'!CB263</f>
        <v>0</v>
      </c>
      <c r="CC324" s="674">
        <f>$H324*'Base Data'!CC263</f>
        <v>0</v>
      </c>
      <c r="CD324" s="674">
        <f>$H324*'Base Data'!CD263</f>
        <v>0</v>
      </c>
      <c r="CE324" s="674">
        <f>$H324*'Base Data'!CE263</f>
        <v>0</v>
      </c>
      <c r="CF324" s="674">
        <f>$H324*'Base Data'!CF263</f>
        <v>0</v>
      </c>
      <c r="CG324" s="674">
        <f>$H324*'Base Data'!CG263</f>
        <v>0</v>
      </c>
      <c r="CH324" s="674">
        <f>$H324*'Base Data'!CH263</f>
        <v>0</v>
      </c>
      <c r="CI324" s="674">
        <f>$H324*'Base Data'!CI263</f>
        <v>0</v>
      </c>
      <c r="CJ324" s="674">
        <f>$H324*'Base Data'!CJ263</f>
        <v>0</v>
      </c>
      <c r="CK324" s="674">
        <f>$H324*'Base Data'!CK263</f>
        <v>0</v>
      </c>
      <c r="CL324" s="674">
        <f>$H324*'Base Data'!CL263</f>
        <v>0</v>
      </c>
      <c r="CM324" s="674">
        <f>$H324*'Base Data'!CM263</f>
        <v>0</v>
      </c>
      <c r="CN324" s="674">
        <f>$H324*'Base Data'!CN263</f>
        <v>0</v>
      </c>
      <c r="CO324" s="674">
        <f>$H324*'Base Data'!CO263</f>
        <v>0</v>
      </c>
      <c r="CP324" s="674">
        <f>$H324*'Base Data'!CP263</f>
        <v>0</v>
      </c>
      <c r="CQ324" s="674">
        <f>$H324*'Base Data'!CQ263</f>
        <v>0</v>
      </c>
      <c r="CR324" s="674">
        <f>$H324*'Base Data'!CR263</f>
        <v>0</v>
      </c>
      <c r="CS324" s="674">
        <f>$H324*'Base Data'!CS263</f>
        <v>0</v>
      </c>
      <c r="CT324" s="674">
        <f>$H324*'Base Data'!CT263</f>
        <v>0</v>
      </c>
      <c r="CU324" s="674">
        <f>$H324*'Base Data'!CU263</f>
        <v>0</v>
      </c>
      <c r="CV324" s="674">
        <f>$H324*'Base Data'!CV263</f>
        <v>0</v>
      </c>
      <c r="CW324" s="674">
        <f>$H324*'Base Data'!CW263</f>
        <v>0</v>
      </c>
      <c r="CX324" s="674">
        <f>$H324*'Base Data'!CX263</f>
        <v>0</v>
      </c>
      <c r="CY324" s="674">
        <f>$H324*'Base Data'!CY263</f>
        <v>0</v>
      </c>
      <c r="CZ324" s="674">
        <f>$H324*'Base Data'!CZ263</f>
        <v>0</v>
      </c>
      <c r="DA324" s="674">
        <f>$H324*'Base Data'!DA263</f>
        <v>0</v>
      </c>
      <c r="DB324" s="674">
        <f>$H324*'Base Data'!DB263</f>
        <v>0</v>
      </c>
      <c r="DC324" s="674">
        <f>$H324*'Base Data'!DC263</f>
        <v>0</v>
      </c>
      <c r="DD324" s="674">
        <f>$H324*'Base Data'!DD263</f>
        <v>0</v>
      </c>
      <c r="DE324" s="674">
        <f>$H324*'Base Data'!DE263</f>
        <v>0</v>
      </c>
      <c r="DF324" s="674">
        <f>$H324*'Base Data'!DF263</f>
        <v>0</v>
      </c>
      <c r="DG324" s="674">
        <f>$H324*'Base Data'!DG263</f>
        <v>0</v>
      </c>
      <c r="DH324" s="674">
        <f>$H324*'Base Data'!DH263</f>
        <v>0</v>
      </c>
      <c r="DI324" s="674">
        <f>$H324*'Base Data'!DI263</f>
        <v>0</v>
      </c>
      <c r="DJ324" s="674">
        <f>$H324*'Base Data'!DJ263</f>
        <v>0</v>
      </c>
      <c r="DK324" s="674">
        <f>$H324*'Base Data'!DK263</f>
        <v>0</v>
      </c>
      <c r="DL324" s="675">
        <f>$H324*'Base Data'!DL263</f>
        <v>0</v>
      </c>
    </row>
    <row r="325" spans="1:116" s="687" customFormat="1">
      <c r="A325" s="207" t="e">
        <f>'LCR Weights'!#REF!</f>
        <v>#REF!</v>
      </c>
      <c r="B325" s="685"/>
      <c r="C325" s="685"/>
      <c r="D325" s="669" t="s">
        <v>474</v>
      </c>
      <c r="E325" s="676" t="s">
        <v>873</v>
      </c>
      <c r="F325" s="1044" t="s">
        <v>89</v>
      </c>
      <c r="G325" s="1189"/>
      <c r="H325" s="672"/>
      <c r="I325" s="677"/>
      <c r="J325" s="674">
        <f>SUM(J326:J330)</f>
        <v>0</v>
      </c>
      <c r="K325" s="674">
        <f>SUM(K326:K330)</f>
        <v>0</v>
      </c>
      <c r="L325" s="674">
        <f t="shared" ref="L325:BW325" si="526">SUM(L326:L330)</f>
        <v>0</v>
      </c>
      <c r="M325" s="674">
        <f t="shared" si="526"/>
        <v>0</v>
      </c>
      <c r="N325" s="674">
        <f t="shared" si="526"/>
        <v>0</v>
      </c>
      <c r="O325" s="674">
        <f t="shared" si="526"/>
        <v>0</v>
      </c>
      <c r="P325" s="674">
        <f t="shared" si="526"/>
        <v>0</v>
      </c>
      <c r="Q325" s="674">
        <f t="shared" si="526"/>
        <v>0</v>
      </c>
      <c r="R325" s="674">
        <f t="shared" si="526"/>
        <v>0</v>
      </c>
      <c r="S325" s="674">
        <f t="shared" si="526"/>
        <v>0</v>
      </c>
      <c r="T325" s="674">
        <f t="shared" si="526"/>
        <v>0</v>
      </c>
      <c r="U325" s="674">
        <f t="shared" si="526"/>
        <v>0</v>
      </c>
      <c r="V325" s="674">
        <f t="shared" si="526"/>
        <v>0</v>
      </c>
      <c r="W325" s="674">
        <f t="shared" si="526"/>
        <v>0</v>
      </c>
      <c r="X325" s="674">
        <f t="shared" si="526"/>
        <v>0</v>
      </c>
      <c r="Y325" s="674">
        <f t="shared" si="526"/>
        <v>0</v>
      </c>
      <c r="Z325" s="674">
        <f t="shared" si="526"/>
        <v>0</v>
      </c>
      <c r="AA325" s="674">
        <f t="shared" si="526"/>
        <v>0</v>
      </c>
      <c r="AB325" s="674">
        <f t="shared" si="526"/>
        <v>0</v>
      </c>
      <c r="AC325" s="674">
        <f t="shared" si="526"/>
        <v>0</v>
      </c>
      <c r="AD325" s="674">
        <f t="shared" si="526"/>
        <v>0</v>
      </c>
      <c r="AE325" s="674">
        <f t="shared" si="526"/>
        <v>0</v>
      </c>
      <c r="AF325" s="674">
        <f t="shared" si="526"/>
        <v>0</v>
      </c>
      <c r="AG325" s="674">
        <f t="shared" si="526"/>
        <v>0</v>
      </c>
      <c r="AH325" s="674">
        <f t="shared" si="526"/>
        <v>0</v>
      </c>
      <c r="AI325" s="674">
        <f t="shared" si="526"/>
        <v>0</v>
      </c>
      <c r="AJ325" s="674">
        <f t="shared" si="526"/>
        <v>0</v>
      </c>
      <c r="AK325" s="674">
        <f t="shared" si="526"/>
        <v>0</v>
      </c>
      <c r="AL325" s="674">
        <f t="shared" si="526"/>
        <v>0</v>
      </c>
      <c r="AM325" s="674">
        <f t="shared" si="526"/>
        <v>0</v>
      </c>
      <c r="AN325" s="674">
        <f t="shared" si="526"/>
        <v>0</v>
      </c>
      <c r="AO325" s="674">
        <f t="shared" si="526"/>
        <v>0</v>
      </c>
      <c r="AP325" s="674">
        <f t="shared" si="526"/>
        <v>0</v>
      </c>
      <c r="AQ325" s="674">
        <f t="shared" si="526"/>
        <v>0</v>
      </c>
      <c r="AR325" s="674">
        <f t="shared" si="526"/>
        <v>0</v>
      </c>
      <c r="AS325" s="674">
        <f t="shared" si="526"/>
        <v>0</v>
      </c>
      <c r="AT325" s="674">
        <f t="shared" si="526"/>
        <v>0</v>
      </c>
      <c r="AU325" s="674">
        <f t="shared" si="526"/>
        <v>0</v>
      </c>
      <c r="AV325" s="674">
        <f t="shared" si="526"/>
        <v>0</v>
      </c>
      <c r="AW325" s="674">
        <f t="shared" si="526"/>
        <v>0</v>
      </c>
      <c r="AX325" s="674">
        <f t="shared" si="526"/>
        <v>0</v>
      </c>
      <c r="AY325" s="674">
        <f t="shared" si="526"/>
        <v>0</v>
      </c>
      <c r="AZ325" s="674">
        <f t="shared" si="526"/>
        <v>0</v>
      </c>
      <c r="BA325" s="674">
        <f t="shared" si="526"/>
        <v>0</v>
      </c>
      <c r="BB325" s="674">
        <f t="shared" si="526"/>
        <v>0</v>
      </c>
      <c r="BC325" s="674">
        <f t="shared" si="526"/>
        <v>0</v>
      </c>
      <c r="BD325" s="674">
        <f t="shared" si="526"/>
        <v>0</v>
      </c>
      <c r="BE325" s="674">
        <f t="shared" si="526"/>
        <v>0</v>
      </c>
      <c r="BF325" s="674">
        <f t="shared" si="526"/>
        <v>0</v>
      </c>
      <c r="BG325" s="674">
        <f t="shared" si="526"/>
        <v>0</v>
      </c>
      <c r="BH325" s="674">
        <f t="shared" si="526"/>
        <v>0</v>
      </c>
      <c r="BI325" s="674">
        <f t="shared" si="526"/>
        <v>0</v>
      </c>
      <c r="BJ325" s="674">
        <f t="shared" si="526"/>
        <v>0</v>
      </c>
      <c r="BK325" s="674">
        <f t="shared" si="526"/>
        <v>0</v>
      </c>
      <c r="BL325" s="674">
        <f t="shared" si="526"/>
        <v>0</v>
      </c>
      <c r="BM325" s="674">
        <f t="shared" si="526"/>
        <v>0</v>
      </c>
      <c r="BN325" s="674">
        <f t="shared" si="526"/>
        <v>0</v>
      </c>
      <c r="BO325" s="674">
        <f t="shared" si="526"/>
        <v>0</v>
      </c>
      <c r="BP325" s="674">
        <f t="shared" si="526"/>
        <v>0</v>
      </c>
      <c r="BQ325" s="674">
        <f t="shared" si="526"/>
        <v>0</v>
      </c>
      <c r="BR325" s="674">
        <f t="shared" si="526"/>
        <v>0</v>
      </c>
      <c r="BS325" s="674">
        <f t="shared" si="526"/>
        <v>0</v>
      </c>
      <c r="BT325" s="674">
        <f t="shared" si="526"/>
        <v>0</v>
      </c>
      <c r="BU325" s="674">
        <f t="shared" si="526"/>
        <v>0</v>
      </c>
      <c r="BV325" s="674">
        <f t="shared" si="526"/>
        <v>0</v>
      </c>
      <c r="BW325" s="674">
        <f t="shared" si="526"/>
        <v>0</v>
      </c>
      <c r="BX325" s="674">
        <f t="shared" ref="BX325:DL325" si="527">SUM(BX326:BX330)</f>
        <v>0</v>
      </c>
      <c r="BY325" s="674">
        <f t="shared" si="527"/>
        <v>0</v>
      </c>
      <c r="BZ325" s="674">
        <f t="shared" si="527"/>
        <v>0</v>
      </c>
      <c r="CA325" s="674">
        <f t="shared" si="527"/>
        <v>0</v>
      </c>
      <c r="CB325" s="674">
        <f t="shared" si="527"/>
        <v>0</v>
      </c>
      <c r="CC325" s="674">
        <f t="shared" si="527"/>
        <v>0</v>
      </c>
      <c r="CD325" s="674">
        <f t="shared" si="527"/>
        <v>0</v>
      </c>
      <c r="CE325" s="674">
        <f t="shared" si="527"/>
        <v>0</v>
      </c>
      <c r="CF325" s="674">
        <f t="shared" si="527"/>
        <v>0</v>
      </c>
      <c r="CG325" s="674">
        <f t="shared" si="527"/>
        <v>0</v>
      </c>
      <c r="CH325" s="674">
        <f t="shared" si="527"/>
        <v>0</v>
      </c>
      <c r="CI325" s="674">
        <f t="shared" si="527"/>
        <v>0</v>
      </c>
      <c r="CJ325" s="674">
        <f t="shared" si="527"/>
        <v>0</v>
      </c>
      <c r="CK325" s="674">
        <f t="shared" si="527"/>
        <v>0</v>
      </c>
      <c r="CL325" s="674">
        <f t="shared" si="527"/>
        <v>0</v>
      </c>
      <c r="CM325" s="674">
        <f t="shared" si="527"/>
        <v>0</v>
      </c>
      <c r="CN325" s="674">
        <f t="shared" si="527"/>
        <v>0</v>
      </c>
      <c r="CO325" s="674">
        <f t="shared" si="527"/>
        <v>0</v>
      </c>
      <c r="CP325" s="674">
        <f t="shared" si="527"/>
        <v>0</v>
      </c>
      <c r="CQ325" s="674">
        <f t="shared" si="527"/>
        <v>0</v>
      </c>
      <c r="CR325" s="674">
        <f t="shared" si="527"/>
        <v>0</v>
      </c>
      <c r="CS325" s="674">
        <f t="shared" si="527"/>
        <v>0</v>
      </c>
      <c r="CT325" s="674">
        <f t="shared" si="527"/>
        <v>0</v>
      </c>
      <c r="CU325" s="674">
        <f t="shared" si="527"/>
        <v>0</v>
      </c>
      <c r="CV325" s="674">
        <f t="shared" si="527"/>
        <v>0</v>
      </c>
      <c r="CW325" s="674">
        <f t="shared" si="527"/>
        <v>0</v>
      </c>
      <c r="CX325" s="674">
        <f t="shared" si="527"/>
        <v>0</v>
      </c>
      <c r="CY325" s="674">
        <f t="shared" si="527"/>
        <v>0</v>
      </c>
      <c r="CZ325" s="674">
        <f t="shared" si="527"/>
        <v>0</v>
      </c>
      <c r="DA325" s="674">
        <f t="shared" si="527"/>
        <v>0</v>
      </c>
      <c r="DB325" s="674">
        <f t="shared" si="527"/>
        <v>0</v>
      </c>
      <c r="DC325" s="674">
        <f t="shared" si="527"/>
        <v>0</v>
      </c>
      <c r="DD325" s="674">
        <f t="shared" si="527"/>
        <v>0</v>
      </c>
      <c r="DE325" s="674">
        <f t="shared" si="527"/>
        <v>0</v>
      </c>
      <c r="DF325" s="674">
        <f t="shared" si="527"/>
        <v>0</v>
      </c>
      <c r="DG325" s="674">
        <f t="shared" si="527"/>
        <v>0</v>
      </c>
      <c r="DH325" s="674">
        <f t="shared" si="527"/>
        <v>0</v>
      </c>
      <c r="DI325" s="674">
        <f t="shared" si="527"/>
        <v>0</v>
      </c>
      <c r="DJ325" s="674">
        <f t="shared" si="527"/>
        <v>0</v>
      </c>
      <c r="DK325" s="674">
        <f t="shared" si="527"/>
        <v>0</v>
      </c>
      <c r="DL325" s="675">
        <f t="shared" si="527"/>
        <v>0</v>
      </c>
    </row>
    <row r="326" spans="1:116" s="637" customFormat="1" ht="12.4">
      <c r="A326" s="207" t="e">
        <f>'LCR Weights'!#REF!</f>
        <v>#REF!</v>
      </c>
      <c r="B326" s="688"/>
      <c r="C326" s="688"/>
      <c r="D326" s="669" t="s">
        <v>475</v>
      </c>
      <c r="E326" s="676" t="s">
        <v>874</v>
      </c>
      <c r="F326" s="1046" t="s">
        <v>91</v>
      </c>
      <c r="G326" s="1189">
        <f t="shared" ref="G326:H332" si="528">1+G265</f>
        <v>0.7</v>
      </c>
      <c r="H326" s="672">
        <f t="shared" si="528"/>
        <v>0.7</v>
      </c>
      <c r="I326" s="677"/>
      <c r="J326" s="674">
        <f>IF('LCR Weights'!$N265=0,1,0)*('Base Data'!J265+'Base Data'!I265)*G326</f>
        <v>0</v>
      </c>
      <c r="K326" s="678">
        <f>'LCR Weights'!$N265*($G326*('Base Data'!$I265+'Base Data'!$J265)/30)+($H326*'Base Data'!K265)</f>
        <v>0</v>
      </c>
      <c r="L326" s="678">
        <f>'LCR Weights'!$N265*($G326*('Base Data'!$I265+'Base Data'!$J265)/30)+($H326*'Base Data'!L265)</f>
        <v>0</v>
      </c>
      <c r="M326" s="678">
        <f>'LCR Weights'!$N265*($G326*('Base Data'!$I265+'Base Data'!$J265)/30)+($H326*'Base Data'!M265)</f>
        <v>0</v>
      </c>
      <c r="N326" s="678">
        <f>'LCR Weights'!$N265*($G326*('Base Data'!$I265+'Base Data'!$J265)/30)+($H326*'Base Data'!N265)</f>
        <v>0</v>
      </c>
      <c r="O326" s="678">
        <f>'LCR Weights'!$N265*($G326*('Base Data'!$I265+'Base Data'!$J265)/30)+($H326*'Base Data'!O265)</f>
        <v>0</v>
      </c>
      <c r="P326" s="678">
        <f>'LCR Weights'!$N265*($G326*('Base Data'!$I265+'Base Data'!$J265)/30)+($H326*'Base Data'!P265)</f>
        <v>0</v>
      </c>
      <c r="Q326" s="678">
        <f>'LCR Weights'!$N265*($G326*('Base Data'!$I265+'Base Data'!$J265)/30)+($H326*'Base Data'!Q265)</f>
        <v>0</v>
      </c>
      <c r="R326" s="678">
        <f>'LCR Weights'!$N265*($G326*('Base Data'!$I265+'Base Data'!$J265)/30)+($H326*'Base Data'!R265)</f>
        <v>0</v>
      </c>
      <c r="S326" s="678">
        <f>'LCR Weights'!$N265*($G326*('Base Data'!$I265+'Base Data'!$J265)/30)+($H326*'Base Data'!S265)</f>
        <v>0</v>
      </c>
      <c r="T326" s="678">
        <f>'LCR Weights'!$N265*($G326*('Base Data'!$I265+'Base Data'!$J265)/30)+($H326*'Base Data'!T265)</f>
        <v>0</v>
      </c>
      <c r="U326" s="678">
        <f>'LCR Weights'!$N265*($G326*('Base Data'!$I265+'Base Data'!$J265)/30)+($H326*'Base Data'!U265)</f>
        <v>0</v>
      </c>
      <c r="V326" s="678">
        <f>'LCR Weights'!$N265*($G326*('Base Data'!$I265+'Base Data'!$J265)/30)+($H326*'Base Data'!V265)</f>
        <v>0</v>
      </c>
      <c r="W326" s="678">
        <f>'LCR Weights'!$N265*($G326*('Base Data'!$I265+'Base Data'!$J265)/30)+($H326*'Base Data'!W265)</f>
        <v>0</v>
      </c>
      <c r="X326" s="678">
        <f>'LCR Weights'!$N265*($G326*('Base Data'!$I265+'Base Data'!$J265)/30)+($H326*'Base Data'!X265)</f>
        <v>0</v>
      </c>
      <c r="Y326" s="678">
        <f>'LCR Weights'!$N265*($G326*('Base Data'!$I265+'Base Data'!$J265)/30)+($H326*'Base Data'!Y265)</f>
        <v>0</v>
      </c>
      <c r="Z326" s="678">
        <f>'LCR Weights'!$N265*($G326*('Base Data'!$I265+'Base Data'!$J265)/30)+($H326*'Base Data'!Z265)</f>
        <v>0</v>
      </c>
      <c r="AA326" s="678">
        <f>'LCR Weights'!$N265*($G326*('Base Data'!$I265+'Base Data'!$J265)/30)+($H326*'Base Data'!AA265)</f>
        <v>0</v>
      </c>
      <c r="AB326" s="678">
        <f>'LCR Weights'!$N265*($G326*('Base Data'!$I265+'Base Data'!$J265)/30)+($H326*'Base Data'!AB265)</f>
        <v>0</v>
      </c>
      <c r="AC326" s="678">
        <f>'LCR Weights'!$N265*($G326*('Base Data'!$I265+'Base Data'!$J265)/30)+($H326*'Base Data'!AC265)</f>
        <v>0</v>
      </c>
      <c r="AD326" s="678">
        <f>'LCR Weights'!$N265*($G326*('Base Data'!$I265+'Base Data'!$J265)/30)+($H326*'Base Data'!AD265)</f>
        <v>0</v>
      </c>
      <c r="AE326" s="678">
        <f>'LCR Weights'!$N265*($G326*('Base Data'!$I265+'Base Data'!$J265)/30)+($H326*'Base Data'!AE265)</f>
        <v>0</v>
      </c>
      <c r="AF326" s="678">
        <f>'LCR Weights'!$N265*($G326*('Base Data'!$I265+'Base Data'!$J265)/30)+($H326*'Base Data'!AF265)</f>
        <v>0</v>
      </c>
      <c r="AG326" s="678">
        <f>'LCR Weights'!$N265*($G326*('Base Data'!$I265+'Base Data'!$J265)/30)+($H326*'Base Data'!AG265)</f>
        <v>0</v>
      </c>
      <c r="AH326" s="678">
        <f>'LCR Weights'!$N265*($G326*('Base Data'!$I265+'Base Data'!$J265)/30)+($H326*'Base Data'!AH265)</f>
        <v>0</v>
      </c>
      <c r="AI326" s="678">
        <f>'LCR Weights'!$N265*($G326*('Base Data'!$I265+'Base Data'!$J265)/30)+($H326*'Base Data'!AI265)</f>
        <v>0</v>
      </c>
      <c r="AJ326" s="678">
        <f>'LCR Weights'!$N265*($G326*('Base Data'!$I265+'Base Data'!$J265)/30)+($H326*'Base Data'!AJ265)</f>
        <v>0</v>
      </c>
      <c r="AK326" s="678">
        <f>'LCR Weights'!$N265*($G326*('Base Data'!$I265+'Base Data'!$J265)/30)+($H326*'Base Data'!AK265)</f>
        <v>0</v>
      </c>
      <c r="AL326" s="678">
        <f>'LCR Weights'!$N265*($G326*('Base Data'!$I265+'Base Data'!$J265)/30)+($H326*'Base Data'!AL265)</f>
        <v>0</v>
      </c>
      <c r="AM326" s="678">
        <f>'LCR Weights'!$N265*($G326*('Base Data'!$I265+'Base Data'!$J265)/30)+($H326*'Base Data'!AM265)</f>
        <v>0</v>
      </c>
      <c r="AN326" s="678">
        <f>'LCR Weights'!$N265*($G326*('Base Data'!$I265+'Base Data'!$J265)/30)+($H326*'Base Data'!AN265)</f>
        <v>0</v>
      </c>
      <c r="AO326" s="674">
        <f>$H326*'Base Data'!AO265</f>
        <v>0</v>
      </c>
      <c r="AP326" s="674">
        <f>$H326*'Base Data'!AP265</f>
        <v>0</v>
      </c>
      <c r="AQ326" s="674">
        <f>$H326*'Base Data'!AQ265</f>
        <v>0</v>
      </c>
      <c r="AR326" s="674">
        <f>$H326*'Base Data'!AR265</f>
        <v>0</v>
      </c>
      <c r="AS326" s="674">
        <f>$H326*'Base Data'!AS265</f>
        <v>0</v>
      </c>
      <c r="AT326" s="674">
        <f>$H326*'Base Data'!AT265</f>
        <v>0</v>
      </c>
      <c r="AU326" s="674">
        <f>$H326*'Base Data'!AU265</f>
        <v>0</v>
      </c>
      <c r="AV326" s="674">
        <f>$H326*'Base Data'!AV265</f>
        <v>0</v>
      </c>
      <c r="AW326" s="674">
        <f>$H326*'Base Data'!AW265</f>
        <v>0</v>
      </c>
      <c r="AX326" s="674">
        <f>$H326*'Base Data'!AX265</f>
        <v>0</v>
      </c>
      <c r="AY326" s="674">
        <f>$H326*'Base Data'!AY265</f>
        <v>0</v>
      </c>
      <c r="AZ326" s="674">
        <f>$H326*'Base Data'!AZ265</f>
        <v>0</v>
      </c>
      <c r="BA326" s="674">
        <f>$H326*'Base Data'!BA265</f>
        <v>0</v>
      </c>
      <c r="BB326" s="674">
        <f>$H326*'Base Data'!BB265</f>
        <v>0</v>
      </c>
      <c r="BC326" s="674">
        <f>$H326*'Base Data'!BC265</f>
        <v>0</v>
      </c>
      <c r="BD326" s="674">
        <f>$H326*'Base Data'!BD265</f>
        <v>0</v>
      </c>
      <c r="BE326" s="674">
        <f>$H326*'Base Data'!BE265</f>
        <v>0</v>
      </c>
      <c r="BF326" s="674">
        <f>$H326*'Base Data'!BF265</f>
        <v>0</v>
      </c>
      <c r="BG326" s="674">
        <f>$H326*'Base Data'!BG265</f>
        <v>0</v>
      </c>
      <c r="BH326" s="674">
        <f>$H326*'Base Data'!BH265</f>
        <v>0</v>
      </c>
      <c r="BI326" s="674">
        <f>$H326*'Base Data'!BI265</f>
        <v>0</v>
      </c>
      <c r="BJ326" s="674">
        <f>$H326*'Base Data'!BJ265</f>
        <v>0</v>
      </c>
      <c r="BK326" s="674">
        <f>$H326*'Base Data'!BK265</f>
        <v>0</v>
      </c>
      <c r="BL326" s="674">
        <f>$H326*'Base Data'!BL265</f>
        <v>0</v>
      </c>
      <c r="BM326" s="674">
        <f>$H326*'Base Data'!BM265</f>
        <v>0</v>
      </c>
      <c r="BN326" s="674">
        <f>$H326*'Base Data'!BN265</f>
        <v>0</v>
      </c>
      <c r="BO326" s="674">
        <f>$H326*'Base Data'!BO265</f>
        <v>0</v>
      </c>
      <c r="BP326" s="674">
        <f>$H326*'Base Data'!BP265</f>
        <v>0</v>
      </c>
      <c r="BQ326" s="674">
        <f>$H326*'Base Data'!BQ265</f>
        <v>0</v>
      </c>
      <c r="BR326" s="674">
        <f>$H326*'Base Data'!BR265</f>
        <v>0</v>
      </c>
      <c r="BS326" s="674">
        <f>$H326*'Base Data'!BS265</f>
        <v>0</v>
      </c>
      <c r="BT326" s="674">
        <f>$H326*'Base Data'!BT265</f>
        <v>0</v>
      </c>
      <c r="BU326" s="674">
        <f>$H326*'Base Data'!BU265</f>
        <v>0</v>
      </c>
      <c r="BV326" s="674">
        <f>$H326*'Base Data'!BV265</f>
        <v>0</v>
      </c>
      <c r="BW326" s="674">
        <f>$H326*'Base Data'!BW265</f>
        <v>0</v>
      </c>
      <c r="BX326" s="674">
        <f>$H326*'Base Data'!BX265</f>
        <v>0</v>
      </c>
      <c r="BY326" s="674">
        <f>$H326*'Base Data'!BY265</f>
        <v>0</v>
      </c>
      <c r="BZ326" s="674">
        <f>$H326*'Base Data'!BZ265</f>
        <v>0</v>
      </c>
      <c r="CA326" s="674">
        <f>$H326*'Base Data'!CA265</f>
        <v>0</v>
      </c>
      <c r="CB326" s="674">
        <f>$H326*'Base Data'!CB265</f>
        <v>0</v>
      </c>
      <c r="CC326" s="674">
        <f>$H326*'Base Data'!CC265</f>
        <v>0</v>
      </c>
      <c r="CD326" s="674">
        <f>$H326*'Base Data'!CD265</f>
        <v>0</v>
      </c>
      <c r="CE326" s="674">
        <f>$H326*'Base Data'!CE265</f>
        <v>0</v>
      </c>
      <c r="CF326" s="674">
        <f>$H326*'Base Data'!CF265</f>
        <v>0</v>
      </c>
      <c r="CG326" s="674">
        <f>$H326*'Base Data'!CG265</f>
        <v>0</v>
      </c>
      <c r="CH326" s="674">
        <f>$H326*'Base Data'!CH265</f>
        <v>0</v>
      </c>
      <c r="CI326" s="674">
        <f>$H326*'Base Data'!CI265</f>
        <v>0</v>
      </c>
      <c r="CJ326" s="674">
        <f>$H326*'Base Data'!CJ265</f>
        <v>0</v>
      </c>
      <c r="CK326" s="674">
        <f>$H326*'Base Data'!CK265</f>
        <v>0</v>
      </c>
      <c r="CL326" s="674">
        <f>$H326*'Base Data'!CL265</f>
        <v>0</v>
      </c>
      <c r="CM326" s="674">
        <f>$H326*'Base Data'!CM265</f>
        <v>0</v>
      </c>
      <c r="CN326" s="674">
        <f>$H326*'Base Data'!CN265</f>
        <v>0</v>
      </c>
      <c r="CO326" s="674">
        <f>$H326*'Base Data'!CO265</f>
        <v>0</v>
      </c>
      <c r="CP326" s="674">
        <f>$H326*'Base Data'!CP265</f>
        <v>0</v>
      </c>
      <c r="CQ326" s="674">
        <f>$H326*'Base Data'!CQ265</f>
        <v>0</v>
      </c>
      <c r="CR326" s="674">
        <f>$H326*'Base Data'!CR265</f>
        <v>0</v>
      </c>
      <c r="CS326" s="674">
        <f>$H326*'Base Data'!CS265</f>
        <v>0</v>
      </c>
      <c r="CT326" s="674">
        <f>$H326*'Base Data'!CT265</f>
        <v>0</v>
      </c>
      <c r="CU326" s="674">
        <f>$H326*'Base Data'!CU265</f>
        <v>0</v>
      </c>
      <c r="CV326" s="674">
        <f>$H326*'Base Data'!CV265</f>
        <v>0</v>
      </c>
      <c r="CW326" s="674">
        <f>$H326*'Base Data'!CW265</f>
        <v>0</v>
      </c>
      <c r="CX326" s="674">
        <f>$H326*'Base Data'!CX265</f>
        <v>0</v>
      </c>
      <c r="CY326" s="674">
        <f>$H326*'Base Data'!CY265</f>
        <v>0</v>
      </c>
      <c r="CZ326" s="674">
        <f>$H326*'Base Data'!CZ265</f>
        <v>0</v>
      </c>
      <c r="DA326" s="674">
        <f>$H326*'Base Data'!DA265</f>
        <v>0</v>
      </c>
      <c r="DB326" s="674">
        <f>$H326*'Base Data'!DB265</f>
        <v>0</v>
      </c>
      <c r="DC326" s="674">
        <f>$H326*'Base Data'!DC265</f>
        <v>0</v>
      </c>
      <c r="DD326" s="674">
        <f>$H326*'Base Data'!DD265</f>
        <v>0</v>
      </c>
      <c r="DE326" s="674">
        <f>$H326*'Base Data'!DE265</f>
        <v>0</v>
      </c>
      <c r="DF326" s="674">
        <f>$H326*'Base Data'!DF265</f>
        <v>0</v>
      </c>
      <c r="DG326" s="674">
        <f>$H326*'Base Data'!DG265</f>
        <v>0</v>
      </c>
      <c r="DH326" s="674">
        <f>$H326*'Base Data'!DH265</f>
        <v>0</v>
      </c>
      <c r="DI326" s="674">
        <f>$H326*'Base Data'!DI265</f>
        <v>0</v>
      </c>
      <c r="DJ326" s="674">
        <f>$H326*'Base Data'!DJ265</f>
        <v>0</v>
      </c>
      <c r="DK326" s="674">
        <f>$H326*'Base Data'!DK265</f>
        <v>0</v>
      </c>
      <c r="DL326" s="675">
        <f>$H326*'Base Data'!DL265</f>
        <v>0</v>
      </c>
    </row>
    <row r="327" spans="1:116" s="637" customFormat="1" ht="12.4">
      <c r="A327" s="207" t="e">
        <f>'LCR Weights'!#REF!</f>
        <v>#REF!</v>
      </c>
      <c r="B327" s="688"/>
      <c r="C327" s="688"/>
      <c r="D327" s="669" t="s">
        <v>476</v>
      </c>
      <c r="E327" s="676" t="s">
        <v>875</v>
      </c>
      <c r="F327" s="1046" t="s">
        <v>93</v>
      </c>
      <c r="G327" s="1189">
        <f t="shared" si="528"/>
        <v>0.65</v>
      </c>
      <c r="H327" s="672">
        <f t="shared" si="528"/>
        <v>0.65</v>
      </c>
      <c r="I327" s="677"/>
      <c r="J327" s="674">
        <f>IF('LCR Weights'!$N266=0,1,0)*('Base Data'!J266+'Base Data'!I266)*G327</f>
        <v>0</v>
      </c>
      <c r="K327" s="678">
        <f>'LCR Weights'!$N266*($G327*('Base Data'!$I266+'Base Data'!$J266)/30)+($H327*'Base Data'!K266)</f>
        <v>0</v>
      </c>
      <c r="L327" s="678">
        <f>'LCR Weights'!$N266*($G327*('Base Data'!$I266+'Base Data'!$J266)/30)+($H327*'Base Data'!L266)</f>
        <v>0</v>
      </c>
      <c r="M327" s="678">
        <f>'LCR Weights'!$N266*($G327*('Base Data'!$I266+'Base Data'!$J266)/30)+($H327*'Base Data'!M266)</f>
        <v>0</v>
      </c>
      <c r="N327" s="678">
        <f>'LCR Weights'!$N266*($G327*('Base Data'!$I266+'Base Data'!$J266)/30)+($H327*'Base Data'!N266)</f>
        <v>0</v>
      </c>
      <c r="O327" s="678">
        <f>'LCR Weights'!$N266*($G327*('Base Data'!$I266+'Base Data'!$J266)/30)+($H327*'Base Data'!O266)</f>
        <v>0</v>
      </c>
      <c r="P327" s="678">
        <f>'LCR Weights'!$N266*($G327*('Base Data'!$I266+'Base Data'!$J266)/30)+($H327*'Base Data'!P266)</f>
        <v>0</v>
      </c>
      <c r="Q327" s="678">
        <f>'LCR Weights'!$N266*($G327*('Base Data'!$I266+'Base Data'!$J266)/30)+($H327*'Base Data'!Q266)</f>
        <v>0</v>
      </c>
      <c r="R327" s="678">
        <f>'LCR Weights'!$N266*($G327*('Base Data'!$I266+'Base Data'!$J266)/30)+($H327*'Base Data'!R266)</f>
        <v>0</v>
      </c>
      <c r="S327" s="678">
        <f>'LCR Weights'!$N266*($G327*('Base Data'!$I266+'Base Data'!$J266)/30)+($H327*'Base Data'!S266)</f>
        <v>0</v>
      </c>
      <c r="T327" s="678">
        <f>'LCR Weights'!$N266*($G327*('Base Data'!$I266+'Base Data'!$J266)/30)+($H327*'Base Data'!T266)</f>
        <v>0</v>
      </c>
      <c r="U327" s="678">
        <f>'LCR Weights'!$N266*($G327*('Base Data'!$I266+'Base Data'!$J266)/30)+($H327*'Base Data'!U266)</f>
        <v>0</v>
      </c>
      <c r="V327" s="678">
        <f>'LCR Weights'!$N266*($G327*('Base Data'!$I266+'Base Data'!$J266)/30)+($H327*'Base Data'!V266)</f>
        <v>0</v>
      </c>
      <c r="W327" s="678">
        <f>'LCR Weights'!$N266*($G327*('Base Data'!$I266+'Base Data'!$J266)/30)+($H327*'Base Data'!W266)</f>
        <v>0</v>
      </c>
      <c r="X327" s="678">
        <f>'LCR Weights'!$N266*($G327*('Base Data'!$I266+'Base Data'!$J266)/30)+($H327*'Base Data'!X266)</f>
        <v>0</v>
      </c>
      <c r="Y327" s="678">
        <f>'LCR Weights'!$N266*($G327*('Base Data'!$I266+'Base Data'!$J266)/30)+($H327*'Base Data'!Y266)</f>
        <v>0</v>
      </c>
      <c r="Z327" s="678">
        <f>'LCR Weights'!$N266*($G327*('Base Data'!$I266+'Base Data'!$J266)/30)+($H327*'Base Data'!Z266)</f>
        <v>0</v>
      </c>
      <c r="AA327" s="678">
        <f>'LCR Weights'!$N266*($G327*('Base Data'!$I266+'Base Data'!$J266)/30)+($H327*'Base Data'!AA266)</f>
        <v>0</v>
      </c>
      <c r="AB327" s="678">
        <f>'LCR Weights'!$N266*($G327*('Base Data'!$I266+'Base Data'!$J266)/30)+($H327*'Base Data'!AB266)</f>
        <v>0</v>
      </c>
      <c r="AC327" s="678">
        <f>'LCR Weights'!$N266*($G327*('Base Data'!$I266+'Base Data'!$J266)/30)+($H327*'Base Data'!AC266)</f>
        <v>0</v>
      </c>
      <c r="AD327" s="678">
        <f>'LCR Weights'!$N266*($G327*('Base Data'!$I266+'Base Data'!$J266)/30)+($H327*'Base Data'!AD266)</f>
        <v>0</v>
      </c>
      <c r="AE327" s="678">
        <f>'LCR Weights'!$N266*($G327*('Base Data'!$I266+'Base Data'!$J266)/30)+($H327*'Base Data'!AE266)</f>
        <v>0</v>
      </c>
      <c r="AF327" s="678">
        <f>'LCR Weights'!$N266*($G327*('Base Data'!$I266+'Base Data'!$J266)/30)+($H327*'Base Data'!AF266)</f>
        <v>0</v>
      </c>
      <c r="AG327" s="678">
        <f>'LCR Weights'!$N266*($G327*('Base Data'!$I266+'Base Data'!$J266)/30)+($H327*'Base Data'!AG266)</f>
        <v>0</v>
      </c>
      <c r="AH327" s="678">
        <f>'LCR Weights'!$N266*($G327*('Base Data'!$I266+'Base Data'!$J266)/30)+($H327*'Base Data'!AH266)</f>
        <v>0</v>
      </c>
      <c r="AI327" s="678">
        <f>'LCR Weights'!$N266*($G327*('Base Data'!$I266+'Base Data'!$J266)/30)+($H327*'Base Data'!AI266)</f>
        <v>0</v>
      </c>
      <c r="AJ327" s="678">
        <f>'LCR Weights'!$N266*($G327*('Base Data'!$I266+'Base Data'!$J266)/30)+($H327*'Base Data'!AJ266)</f>
        <v>0</v>
      </c>
      <c r="AK327" s="678">
        <f>'LCR Weights'!$N266*($G327*('Base Data'!$I266+'Base Data'!$J266)/30)+($H327*'Base Data'!AK266)</f>
        <v>0</v>
      </c>
      <c r="AL327" s="678">
        <f>'LCR Weights'!$N266*($G327*('Base Data'!$I266+'Base Data'!$J266)/30)+($H327*'Base Data'!AL266)</f>
        <v>0</v>
      </c>
      <c r="AM327" s="678">
        <f>'LCR Weights'!$N266*($G327*('Base Data'!$I266+'Base Data'!$J266)/30)+($H327*'Base Data'!AM266)</f>
        <v>0</v>
      </c>
      <c r="AN327" s="678">
        <f>'LCR Weights'!$N266*($G327*('Base Data'!$I266+'Base Data'!$J266)/30)+($H327*'Base Data'!AN266)</f>
        <v>0</v>
      </c>
      <c r="AO327" s="674">
        <f>$H327*'Base Data'!AO266</f>
        <v>0</v>
      </c>
      <c r="AP327" s="674">
        <f>$H327*'Base Data'!AP266</f>
        <v>0</v>
      </c>
      <c r="AQ327" s="674">
        <f>$H327*'Base Data'!AQ266</f>
        <v>0</v>
      </c>
      <c r="AR327" s="674">
        <f>$H327*'Base Data'!AR266</f>
        <v>0</v>
      </c>
      <c r="AS327" s="674">
        <f>$H327*'Base Data'!AS266</f>
        <v>0</v>
      </c>
      <c r="AT327" s="674">
        <f>$H327*'Base Data'!AT266</f>
        <v>0</v>
      </c>
      <c r="AU327" s="674">
        <f>$H327*'Base Data'!AU266</f>
        <v>0</v>
      </c>
      <c r="AV327" s="674">
        <f>$H327*'Base Data'!AV266</f>
        <v>0</v>
      </c>
      <c r="AW327" s="674">
        <f>$H327*'Base Data'!AW266</f>
        <v>0</v>
      </c>
      <c r="AX327" s="674">
        <f>$H327*'Base Data'!AX266</f>
        <v>0</v>
      </c>
      <c r="AY327" s="674">
        <f>$H327*'Base Data'!AY266</f>
        <v>0</v>
      </c>
      <c r="AZ327" s="674">
        <f>$H327*'Base Data'!AZ266</f>
        <v>0</v>
      </c>
      <c r="BA327" s="674">
        <f>$H327*'Base Data'!BA266</f>
        <v>0</v>
      </c>
      <c r="BB327" s="674">
        <f>$H327*'Base Data'!BB266</f>
        <v>0</v>
      </c>
      <c r="BC327" s="674">
        <f>$H327*'Base Data'!BC266</f>
        <v>0</v>
      </c>
      <c r="BD327" s="674">
        <f>$H327*'Base Data'!BD266</f>
        <v>0</v>
      </c>
      <c r="BE327" s="674">
        <f>$H327*'Base Data'!BE266</f>
        <v>0</v>
      </c>
      <c r="BF327" s="674">
        <f>$H327*'Base Data'!BF266</f>
        <v>0</v>
      </c>
      <c r="BG327" s="674">
        <f>$H327*'Base Data'!BG266</f>
        <v>0</v>
      </c>
      <c r="BH327" s="674">
        <f>$H327*'Base Data'!BH266</f>
        <v>0</v>
      </c>
      <c r="BI327" s="674">
        <f>$H327*'Base Data'!BI266</f>
        <v>0</v>
      </c>
      <c r="BJ327" s="674">
        <f>$H327*'Base Data'!BJ266</f>
        <v>0</v>
      </c>
      <c r="BK327" s="674">
        <f>$H327*'Base Data'!BK266</f>
        <v>0</v>
      </c>
      <c r="BL327" s="674">
        <f>$H327*'Base Data'!BL266</f>
        <v>0</v>
      </c>
      <c r="BM327" s="674">
        <f>$H327*'Base Data'!BM266</f>
        <v>0</v>
      </c>
      <c r="BN327" s="674">
        <f>$H327*'Base Data'!BN266</f>
        <v>0</v>
      </c>
      <c r="BO327" s="674">
        <f>$H327*'Base Data'!BO266</f>
        <v>0</v>
      </c>
      <c r="BP327" s="674">
        <f>$H327*'Base Data'!BP266</f>
        <v>0</v>
      </c>
      <c r="BQ327" s="674">
        <f>$H327*'Base Data'!BQ266</f>
        <v>0</v>
      </c>
      <c r="BR327" s="674">
        <f>$H327*'Base Data'!BR266</f>
        <v>0</v>
      </c>
      <c r="BS327" s="674">
        <f>$H327*'Base Data'!BS266</f>
        <v>0</v>
      </c>
      <c r="BT327" s="674">
        <f>$H327*'Base Data'!BT266</f>
        <v>0</v>
      </c>
      <c r="BU327" s="674">
        <f>$H327*'Base Data'!BU266</f>
        <v>0</v>
      </c>
      <c r="BV327" s="674">
        <f>$H327*'Base Data'!BV266</f>
        <v>0</v>
      </c>
      <c r="BW327" s="674">
        <f>$H327*'Base Data'!BW266</f>
        <v>0</v>
      </c>
      <c r="BX327" s="674">
        <f>$H327*'Base Data'!BX266</f>
        <v>0</v>
      </c>
      <c r="BY327" s="674">
        <f>$H327*'Base Data'!BY266</f>
        <v>0</v>
      </c>
      <c r="BZ327" s="674">
        <f>$H327*'Base Data'!BZ266</f>
        <v>0</v>
      </c>
      <c r="CA327" s="674">
        <f>$H327*'Base Data'!CA266</f>
        <v>0</v>
      </c>
      <c r="CB327" s="674">
        <f>$H327*'Base Data'!CB266</f>
        <v>0</v>
      </c>
      <c r="CC327" s="674">
        <f>$H327*'Base Data'!CC266</f>
        <v>0</v>
      </c>
      <c r="CD327" s="674">
        <f>$H327*'Base Data'!CD266</f>
        <v>0</v>
      </c>
      <c r="CE327" s="674">
        <f>$H327*'Base Data'!CE266</f>
        <v>0</v>
      </c>
      <c r="CF327" s="674">
        <f>$H327*'Base Data'!CF266</f>
        <v>0</v>
      </c>
      <c r="CG327" s="674">
        <f>$H327*'Base Data'!CG266</f>
        <v>0</v>
      </c>
      <c r="CH327" s="674">
        <f>$H327*'Base Data'!CH266</f>
        <v>0</v>
      </c>
      <c r="CI327" s="674">
        <f>$H327*'Base Data'!CI266</f>
        <v>0</v>
      </c>
      <c r="CJ327" s="674">
        <f>$H327*'Base Data'!CJ266</f>
        <v>0</v>
      </c>
      <c r="CK327" s="674">
        <f>$H327*'Base Data'!CK266</f>
        <v>0</v>
      </c>
      <c r="CL327" s="674">
        <f>$H327*'Base Data'!CL266</f>
        <v>0</v>
      </c>
      <c r="CM327" s="674">
        <f>$H327*'Base Data'!CM266</f>
        <v>0</v>
      </c>
      <c r="CN327" s="674">
        <f>$H327*'Base Data'!CN266</f>
        <v>0</v>
      </c>
      <c r="CO327" s="674">
        <f>$H327*'Base Data'!CO266</f>
        <v>0</v>
      </c>
      <c r="CP327" s="674">
        <f>$H327*'Base Data'!CP266</f>
        <v>0</v>
      </c>
      <c r="CQ327" s="674">
        <f>$H327*'Base Data'!CQ266</f>
        <v>0</v>
      </c>
      <c r="CR327" s="674">
        <f>$H327*'Base Data'!CR266</f>
        <v>0</v>
      </c>
      <c r="CS327" s="674">
        <f>$H327*'Base Data'!CS266</f>
        <v>0</v>
      </c>
      <c r="CT327" s="674">
        <f>$H327*'Base Data'!CT266</f>
        <v>0</v>
      </c>
      <c r="CU327" s="674">
        <f>$H327*'Base Data'!CU266</f>
        <v>0</v>
      </c>
      <c r="CV327" s="674">
        <f>$H327*'Base Data'!CV266</f>
        <v>0</v>
      </c>
      <c r="CW327" s="674">
        <f>$H327*'Base Data'!CW266</f>
        <v>0</v>
      </c>
      <c r="CX327" s="674">
        <f>$H327*'Base Data'!CX266</f>
        <v>0</v>
      </c>
      <c r="CY327" s="674">
        <f>$H327*'Base Data'!CY266</f>
        <v>0</v>
      </c>
      <c r="CZ327" s="674">
        <f>$H327*'Base Data'!CZ266</f>
        <v>0</v>
      </c>
      <c r="DA327" s="674">
        <f>$H327*'Base Data'!DA266</f>
        <v>0</v>
      </c>
      <c r="DB327" s="674">
        <f>$H327*'Base Data'!DB266</f>
        <v>0</v>
      </c>
      <c r="DC327" s="674">
        <f>$H327*'Base Data'!DC266</f>
        <v>0</v>
      </c>
      <c r="DD327" s="674">
        <f>$H327*'Base Data'!DD266</f>
        <v>0</v>
      </c>
      <c r="DE327" s="674">
        <f>$H327*'Base Data'!DE266</f>
        <v>0</v>
      </c>
      <c r="DF327" s="674">
        <f>$H327*'Base Data'!DF266</f>
        <v>0</v>
      </c>
      <c r="DG327" s="674">
        <f>$H327*'Base Data'!DG266</f>
        <v>0</v>
      </c>
      <c r="DH327" s="674">
        <f>$H327*'Base Data'!DH266</f>
        <v>0</v>
      </c>
      <c r="DI327" s="674">
        <f>$H327*'Base Data'!DI266</f>
        <v>0</v>
      </c>
      <c r="DJ327" s="674">
        <f>$H327*'Base Data'!DJ266</f>
        <v>0</v>
      </c>
      <c r="DK327" s="674">
        <f>$H327*'Base Data'!DK266</f>
        <v>0</v>
      </c>
      <c r="DL327" s="675">
        <f>$H327*'Base Data'!DL266</f>
        <v>0</v>
      </c>
    </row>
    <row r="328" spans="1:116" s="687" customFormat="1">
      <c r="A328" s="207" t="e">
        <f>'LCR Weights'!#REF!</f>
        <v>#REF!</v>
      </c>
      <c r="B328" s="685"/>
      <c r="C328" s="685"/>
      <c r="D328" s="669" t="s">
        <v>477</v>
      </c>
      <c r="E328" s="676" t="s">
        <v>876</v>
      </c>
      <c r="F328" s="1046" t="s">
        <v>95</v>
      </c>
      <c r="G328" s="1189">
        <f t="shared" si="528"/>
        <v>0.7</v>
      </c>
      <c r="H328" s="672">
        <f t="shared" si="528"/>
        <v>0.7</v>
      </c>
      <c r="I328" s="677"/>
      <c r="J328" s="674">
        <f>IF('LCR Weights'!$N267=0,1,0)*('Base Data'!J267+'Base Data'!I267)*G328</f>
        <v>0</v>
      </c>
      <c r="K328" s="678">
        <f>'LCR Weights'!$N267*($G328*('Base Data'!$I267+'Base Data'!$J267)/30)+($H328*'Base Data'!K267)</f>
        <v>0</v>
      </c>
      <c r="L328" s="678">
        <f>'LCR Weights'!$N267*($G328*('Base Data'!$I267+'Base Data'!$J267)/30)+($H328*'Base Data'!L267)</f>
        <v>0</v>
      </c>
      <c r="M328" s="678">
        <f>'LCR Weights'!$N267*($G328*('Base Data'!$I267+'Base Data'!$J267)/30)+($H328*'Base Data'!M267)</f>
        <v>0</v>
      </c>
      <c r="N328" s="678">
        <f>'LCR Weights'!$N267*($G328*('Base Data'!$I267+'Base Data'!$J267)/30)+($H328*'Base Data'!N267)</f>
        <v>0</v>
      </c>
      <c r="O328" s="678">
        <f>'LCR Weights'!$N267*($G328*('Base Data'!$I267+'Base Data'!$J267)/30)+($H328*'Base Data'!O267)</f>
        <v>0</v>
      </c>
      <c r="P328" s="678">
        <f>'LCR Weights'!$N267*($G328*('Base Data'!$I267+'Base Data'!$J267)/30)+($H328*'Base Data'!P267)</f>
        <v>0</v>
      </c>
      <c r="Q328" s="678">
        <f>'LCR Weights'!$N267*($G328*('Base Data'!$I267+'Base Data'!$J267)/30)+($H328*'Base Data'!Q267)</f>
        <v>0</v>
      </c>
      <c r="R328" s="678">
        <f>'LCR Weights'!$N267*($G328*('Base Data'!$I267+'Base Data'!$J267)/30)+($H328*'Base Data'!R267)</f>
        <v>0</v>
      </c>
      <c r="S328" s="678">
        <f>'LCR Weights'!$N267*($G328*('Base Data'!$I267+'Base Data'!$J267)/30)+($H328*'Base Data'!S267)</f>
        <v>0</v>
      </c>
      <c r="T328" s="678">
        <f>'LCR Weights'!$N267*($G328*('Base Data'!$I267+'Base Data'!$J267)/30)+($H328*'Base Data'!T267)</f>
        <v>0</v>
      </c>
      <c r="U328" s="678">
        <f>'LCR Weights'!$N267*($G328*('Base Data'!$I267+'Base Data'!$J267)/30)+($H328*'Base Data'!U267)</f>
        <v>0</v>
      </c>
      <c r="V328" s="678">
        <f>'LCR Weights'!$N267*($G328*('Base Data'!$I267+'Base Data'!$J267)/30)+($H328*'Base Data'!V267)</f>
        <v>0</v>
      </c>
      <c r="W328" s="678">
        <f>'LCR Weights'!$N267*($G328*('Base Data'!$I267+'Base Data'!$J267)/30)+($H328*'Base Data'!W267)</f>
        <v>0</v>
      </c>
      <c r="X328" s="678">
        <f>'LCR Weights'!$N267*($G328*('Base Data'!$I267+'Base Data'!$J267)/30)+($H328*'Base Data'!X267)</f>
        <v>0</v>
      </c>
      <c r="Y328" s="678">
        <f>'LCR Weights'!$N267*($G328*('Base Data'!$I267+'Base Data'!$J267)/30)+($H328*'Base Data'!Y267)</f>
        <v>0</v>
      </c>
      <c r="Z328" s="678">
        <f>'LCR Weights'!$N267*($G328*('Base Data'!$I267+'Base Data'!$J267)/30)+($H328*'Base Data'!Z267)</f>
        <v>0</v>
      </c>
      <c r="AA328" s="678">
        <f>'LCR Weights'!$N267*($G328*('Base Data'!$I267+'Base Data'!$J267)/30)+($H328*'Base Data'!AA267)</f>
        <v>0</v>
      </c>
      <c r="AB328" s="678">
        <f>'LCR Weights'!$N267*($G328*('Base Data'!$I267+'Base Data'!$J267)/30)+($H328*'Base Data'!AB267)</f>
        <v>0</v>
      </c>
      <c r="AC328" s="678">
        <f>'LCR Weights'!$N267*($G328*('Base Data'!$I267+'Base Data'!$J267)/30)+($H328*'Base Data'!AC267)</f>
        <v>0</v>
      </c>
      <c r="AD328" s="678">
        <f>'LCR Weights'!$N267*($G328*('Base Data'!$I267+'Base Data'!$J267)/30)+($H328*'Base Data'!AD267)</f>
        <v>0</v>
      </c>
      <c r="AE328" s="678">
        <f>'LCR Weights'!$N267*($G328*('Base Data'!$I267+'Base Data'!$J267)/30)+($H328*'Base Data'!AE267)</f>
        <v>0</v>
      </c>
      <c r="AF328" s="678">
        <f>'LCR Weights'!$N267*($G328*('Base Data'!$I267+'Base Data'!$J267)/30)+($H328*'Base Data'!AF267)</f>
        <v>0</v>
      </c>
      <c r="AG328" s="678">
        <f>'LCR Weights'!$N267*($G328*('Base Data'!$I267+'Base Data'!$J267)/30)+($H328*'Base Data'!AG267)</f>
        <v>0</v>
      </c>
      <c r="AH328" s="678">
        <f>'LCR Weights'!$N267*($G328*('Base Data'!$I267+'Base Data'!$J267)/30)+($H328*'Base Data'!AH267)</f>
        <v>0</v>
      </c>
      <c r="AI328" s="678">
        <f>'LCR Weights'!$N267*($G328*('Base Data'!$I267+'Base Data'!$J267)/30)+($H328*'Base Data'!AI267)</f>
        <v>0</v>
      </c>
      <c r="AJ328" s="678">
        <f>'LCR Weights'!$N267*($G328*('Base Data'!$I267+'Base Data'!$J267)/30)+($H328*'Base Data'!AJ267)</f>
        <v>0</v>
      </c>
      <c r="AK328" s="678">
        <f>'LCR Weights'!$N267*($G328*('Base Data'!$I267+'Base Data'!$J267)/30)+($H328*'Base Data'!AK267)</f>
        <v>0</v>
      </c>
      <c r="AL328" s="678">
        <f>'LCR Weights'!$N267*($G328*('Base Data'!$I267+'Base Data'!$J267)/30)+($H328*'Base Data'!AL267)</f>
        <v>0</v>
      </c>
      <c r="AM328" s="678">
        <f>'LCR Weights'!$N267*($G328*('Base Data'!$I267+'Base Data'!$J267)/30)+($H328*'Base Data'!AM267)</f>
        <v>0</v>
      </c>
      <c r="AN328" s="678">
        <f>'LCR Weights'!$N267*($G328*('Base Data'!$I267+'Base Data'!$J267)/30)+($H328*'Base Data'!AN267)</f>
        <v>0</v>
      </c>
      <c r="AO328" s="674">
        <f>$H328*'Base Data'!AO267</f>
        <v>0</v>
      </c>
      <c r="AP328" s="674">
        <f>$H328*'Base Data'!AP267</f>
        <v>0</v>
      </c>
      <c r="AQ328" s="674">
        <f>$H328*'Base Data'!AQ267</f>
        <v>0</v>
      </c>
      <c r="AR328" s="674">
        <f>$H328*'Base Data'!AR267</f>
        <v>0</v>
      </c>
      <c r="AS328" s="674">
        <f>$H328*'Base Data'!AS267</f>
        <v>0</v>
      </c>
      <c r="AT328" s="674">
        <f>$H328*'Base Data'!AT267</f>
        <v>0</v>
      </c>
      <c r="AU328" s="674">
        <f>$H328*'Base Data'!AU267</f>
        <v>0</v>
      </c>
      <c r="AV328" s="674">
        <f>$H328*'Base Data'!AV267</f>
        <v>0</v>
      </c>
      <c r="AW328" s="674">
        <f>$H328*'Base Data'!AW267</f>
        <v>0</v>
      </c>
      <c r="AX328" s="674">
        <f>$H328*'Base Data'!AX267</f>
        <v>0</v>
      </c>
      <c r="AY328" s="674">
        <f>$H328*'Base Data'!AY267</f>
        <v>0</v>
      </c>
      <c r="AZ328" s="674">
        <f>$H328*'Base Data'!AZ267</f>
        <v>0</v>
      </c>
      <c r="BA328" s="674">
        <f>$H328*'Base Data'!BA267</f>
        <v>0</v>
      </c>
      <c r="BB328" s="674">
        <f>$H328*'Base Data'!BB267</f>
        <v>0</v>
      </c>
      <c r="BC328" s="674">
        <f>$H328*'Base Data'!BC267</f>
        <v>0</v>
      </c>
      <c r="BD328" s="674">
        <f>$H328*'Base Data'!BD267</f>
        <v>0</v>
      </c>
      <c r="BE328" s="674">
        <f>$H328*'Base Data'!BE267</f>
        <v>0</v>
      </c>
      <c r="BF328" s="674">
        <f>$H328*'Base Data'!BF267</f>
        <v>0</v>
      </c>
      <c r="BG328" s="674">
        <f>$H328*'Base Data'!BG267</f>
        <v>0</v>
      </c>
      <c r="BH328" s="674">
        <f>$H328*'Base Data'!BH267</f>
        <v>0</v>
      </c>
      <c r="BI328" s="674">
        <f>$H328*'Base Data'!BI267</f>
        <v>0</v>
      </c>
      <c r="BJ328" s="674">
        <f>$H328*'Base Data'!BJ267</f>
        <v>0</v>
      </c>
      <c r="BK328" s="674">
        <f>$H328*'Base Data'!BK267</f>
        <v>0</v>
      </c>
      <c r="BL328" s="674">
        <f>$H328*'Base Data'!BL267</f>
        <v>0</v>
      </c>
      <c r="BM328" s="674">
        <f>$H328*'Base Data'!BM267</f>
        <v>0</v>
      </c>
      <c r="BN328" s="674">
        <f>$H328*'Base Data'!BN267</f>
        <v>0</v>
      </c>
      <c r="BO328" s="674">
        <f>$H328*'Base Data'!BO267</f>
        <v>0</v>
      </c>
      <c r="BP328" s="674">
        <f>$H328*'Base Data'!BP267</f>
        <v>0</v>
      </c>
      <c r="BQ328" s="674">
        <f>$H328*'Base Data'!BQ267</f>
        <v>0</v>
      </c>
      <c r="BR328" s="674">
        <f>$H328*'Base Data'!BR267</f>
        <v>0</v>
      </c>
      <c r="BS328" s="674">
        <f>$H328*'Base Data'!BS267</f>
        <v>0</v>
      </c>
      <c r="BT328" s="674">
        <f>$H328*'Base Data'!BT267</f>
        <v>0</v>
      </c>
      <c r="BU328" s="674">
        <f>$H328*'Base Data'!BU267</f>
        <v>0</v>
      </c>
      <c r="BV328" s="674">
        <f>$H328*'Base Data'!BV267</f>
        <v>0</v>
      </c>
      <c r="BW328" s="674">
        <f>$H328*'Base Data'!BW267</f>
        <v>0</v>
      </c>
      <c r="BX328" s="674">
        <f>$H328*'Base Data'!BX267</f>
        <v>0</v>
      </c>
      <c r="BY328" s="674">
        <f>$H328*'Base Data'!BY267</f>
        <v>0</v>
      </c>
      <c r="BZ328" s="674">
        <f>$H328*'Base Data'!BZ267</f>
        <v>0</v>
      </c>
      <c r="CA328" s="674">
        <f>$H328*'Base Data'!CA267</f>
        <v>0</v>
      </c>
      <c r="CB328" s="674">
        <f>$H328*'Base Data'!CB267</f>
        <v>0</v>
      </c>
      <c r="CC328" s="674">
        <f>$H328*'Base Data'!CC267</f>
        <v>0</v>
      </c>
      <c r="CD328" s="674">
        <f>$H328*'Base Data'!CD267</f>
        <v>0</v>
      </c>
      <c r="CE328" s="674">
        <f>$H328*'Base Data'!CE267</f>
        <v>0</v>
      </c>
      <c r="CF328" s="674">
        <f>$H328*'Base Data'!CF267</f>
        <v>0</v>
      </c>
      <c r="CG328" s="674">
        <f>$H328*'Base Data'!CG267</f>
        <v>0</v>
      </c>
      <c r="CH328" s="674">
        <f>$H328*'Base Data'!CH267</f>
        <v>0</v>
      </c>
      <c r="CI328" s="674">
        <f>$H328*'Base Data'!CI267</f>
        <v>0</v>
      </c>
      <c r="CJ328" s="674">
        <f>$H328*'Base Data'!CJ267</f>
        <v>0</v>
      </c>
      <c r="CK328" s="674">
        <f>$H328*'Base Data'!CK267</f>
        <v>0</v>
      </c>
      <c r="CL328" s="674">
        <f>$H328*'Base Data'!CL267</f>
        <v>0</v>
      </c>
      <c r="CM328" s="674">
        <f>$H328*'Base Data'!CM267</f>
        <v>0</v>
      </c>
      <c r="CN328" s="674">
        <f>$H328*'Base Data'!CN267</f>
        <v>0</v>
      </c>
      <c r="CO328" s="674">
        <f>$H328*'Base Data'!CO267</f>
        <v>0</v>
      </c>
      <c r="CP328" s="674">
        <f>$H328*'Base Data'!CP267</f>
        <v>0</v>
      </c>
      <c r="CQ328" s="674">
        <f>$H328*'Base Data'!CQ267</f>
        <v>0</v>
      </c>
      <c r="CR328" s="674">
        <f>$H328*'Base Data'!CR267</f>
        <v>0</v>
      </c>
      <c r="CS328" s="674">
        <f>$H328*'Base Data'!CS267</f>
        <v>0</v>
      </c>
      <c r="CT328" s="674">
        <f>$H328*'Base Data'!CT267</f>
        <v>0</v>
      </c>
      <c r="CU328" s="674">
        <f>$H328*'Base Data'!CU267</f>
        <v>0</v>
      </c>
      <c r="CV328" s="674">
        <f>$H328*'Base Data'!CV267</f>
        <v>0</v>
      </c>
      <c r="CW328" s="674">
        <f>$H328*'Base Data'!CW267</f>
        <v>0</v>
      </c>
      <c r="CX328" s="674">
        <f>$H328*'Base Data'!CX267</f>
        <v>0</v>
      </c>
      <c r="CY328" s="674">
        <f>$H328*'Base Data'!CY267</f>
        <v>0</v>
      </c>
      <c r="CZ328" s="674">
        <f>$H328*'Base Data'!CZ267</f>
        <v>0</v>
      </c>
      <c r="DA328" s="674">
        <f>$H328*'Base Data'!DA267</f>
        <v>0</v>
      </c>
      <c r="DB328" s="674">
        <f>$H328*'Base Data'!DB267</f>
        <v>0</v>
      </c>
      <c r="DC328" s="674">
        <f>$H328*'Base Data'!DC267</f>
        <v>0</v>
      </c>
      <c r="DD328" s="674">
        <f>$H328*'Base Data'!DD267</f>
        <v>0</v>
      </c>
      <c r="DE328" s="674">
        <f>$H328*'Base Data'!DE267</f>
        <v>0</v>
      </c>
      <c r="DF328" s="674">
        <f>$H328*'Base Data'!DF267</f>
        <v>0</v>
      </c>
      <c r="DG328" s="674">
        <f>$H328*'Base Data'!DG267</f>
        <v>0</v>
      </c>
      <c r="DH328" s="674">
        <f>$H328*'Base Data'!DH267</f>
        <v>0</v>
      </c>
      <c r="DI328" s="674">
        <f>$H328*'Base Data'!DI267</f>
        <v>0</v>
      </c>
      <c r="DJ328" s="674">
        <f>$H328*'Base Data'!DJ267</f>
        <v>0</v>
      </c>
      <c r="DK328" s="674">
        <f>$H328*'Base Data'!DK267</f>
        <v>0</v>
      </c>
      <c r="DL328" s="675">
        <f>$H328*'Base Data'!DL267</f>
        <v>0</v>
      </c>
    </row>
    <row r="329" spans="1:116">
      <c r="A329" s="207" t="e">
        <f>'LCR Weights'!#REF!</f>
        <v>#REF!</v>
      </c>
      <c r="D329" s="669" t="s">
        <v>478</v>
      </c>
      <c r="E329" s="676" t="s">
        <v>877</v>
      </c>
      <c r="F329" s="1046" t="s">
        <v>97</v>
      </c>
      <c r="G329" s="1189">
        <f t="shared" si="528"/>
        <v>0.5</v>
      </c>
      <c r="H329" s="672">
        <f t="shared" si="528"/>
        <v>0.5</v>
      </c>
      <c r="I329" s="677"/>
      <c r="J329" s="674">
        <f>IF('LCR Weights'!$N268=0,1,0)*('Base Data'!J268+'Base Data'!I268)*G329</f>
        <v>0</v>
      </c>
      <c r="K329" s="678">
        <f>'LCR Weights'!$N268*($G329*('Base Data'!$I268+'Base Data'!$J268)/30)+($H329*'Base Data'!K268)</f>
        <v>0</v>
      </c>
      <c r="L329" s="678">
        <f>'LCR Weights'!$N268*($G329*('Base Data'!$I268+'Base Data'!$J268)/30)+($H329*'Base Data'!L268)</f>
        <v>0</v>
      </c>
      <c r="M329" s="678">
        <f>'LCR Weights'!$N268*($G329*('Base Data'!$I268+'Base Data'!$J268)/30)+($H329*'Base Data'!M268)</f>
        <v>0</v>
      </c>
      <c r="N329" s="678">
        <f>'LCR Weights'!$N268*($G329*('Base Data'!$I268+'Base Data'!$J268)/30)+($H329*'Base Data'!N268)</f>
        <v>0</v>
      </c>
      <c r="O329" s="678">
        <f>'LCR Weights'!$N268*($G329*('Base Data'!$I268+'Base Data'!$J268)/30)+($H329*'Base Data'!O268)</f>
        <v>0</v>
      </c>
      <c r="P329" s="678">
        <f>'LCR Weights'!$N268*($G329*('Base Data'!$I268+'Base Data'!$J268)/30)+($H329*'Base Data'!P268)</f>
        <v>0</v>
      </c>
      <c r="Q329" s="678">
        <f>'LCR Weights'!$N268*($G329*('Base Data'!$I268+'Base Data'!$J268)/30)+($H329*'Base Data'!Q268)</f>
        <v>0</v>
      </c>
      <c r="R329" s="678">
        <f>'LCR Weights'!$N268*($G329*('Base Data'!$I268+'Base Data'!$J268)/30)+($H329*'Base Data'!R268)</f>
        <v>0</v>
      </c>
      <c r="S329" s="678">
        <f>'LCR Weights'!$N268*($G329*('Base Data'!$I268+'Base Data'!$J268)/30)+($H329*'Base Data'!S268)</f>
        <v>0</v>
      </c>
      <c r="T329" s="678">
        <f>'LCR Weights'!$N268*($G329*('Base Data'!$I268+'Base Data'!$J268)/30)+($H329*'Base Data'!T268)</f>
        <v>0</v>
      </c>
      <c r="U329" s="678">
        <f>'LCR Weights'!$N268*($G329*('Base Data'!$I268+'Base Data'!$J268)/30)+($H329*'Base Data'!U268)</f>
        <v>0</v>
      </c>
      <c r="V329" s="678">
        <f>'LCR Weights'!$N268*($G329*('Base Data'!$I268+'Base Data'!$J268)/30)+($H329*'Base Data'!V268)</f>
        <v>0</v>
      </c>
      <c r="W329" s="678">
        <f>'LCR Weights'!$N268*($G329*('Base Data'!$I268+'Base Data'!$J268)/30)+($H329*'Base Data'!W268)</f>
        <v>0</v>
      </c>
      <c r="X329" s="678">
        <f>'LCR Weights'!$N268*($G329*('Base Data'!$I268+'Base Data'!$J268)/30)+($H329*'Base Data'!X268)</f>
        <v>0</v>
      </c>
      <c r="Y329" s="678">
        <f>'LCR Weights'!$N268*($G329*('Base Data'!$I268+'Base Data'!$J268)/30)+($H329*'Base Data'!Y268)</f>
        <v>0</v>
      </c>
      <c r="Z329" s="678">
        <f>'LCR Weights'!$N268*($G329*('Base Data'!$I268+'Base Data'!$J268)/30)+($H329*'Base Data'!Z268)</f>
        <v>0</v>
      </c>
      <c r="AA329" s="678">
        <f>'LCR Weights'!$N268*($G329*('Base Data'!$I268+'Base Data'!$J268)/30)+($H329*'Base Data'!AA268)</f>
        <v>0</v>
      </c>
      <c r="AB329" s="678">
        <f>'LCR Weights'!$N268*($G329*('Base Data'!$I268+'Base Data'!$J268)/30)+($H329*'Base Data'!AB268)</f>
        <v>0</v>
      </c>
      <c r="AC329" s="678">
        <f>'LCR Weights'!$N268*($G329*('Base Data'!$I268+'Base Data'!$J268)/30)+($H329*'Base Data'!AC268)</f>
        <v>0</v>
      </c>
      <c r="AD329" s="678">
        <f>'LCR Weights'!$N268*($G329*('Base Data'!$I268+'Base Data'!$J268)/30)+($H329*'Base Data'!AD268)</f>
        <v>0</v>
      </c>
      <c r="AE329" s="678">
        <f>'LCR Weights'!$N268*($G329*('Base Data'!$I268+'Base Data'!$J268)/30)+($H329*'Base Data'!AE268)</f>
        <v>0</v>
      </c>
      <c r="AF329" s="678">
        <f>'LCR Weights'!$N268*($G329*('Base Data'!$I268+'Base Data'!$J268)/30)+($H329*'Base Data'!AF268)</f>
        <v>0</v>
      </c>
      <c r="AG329" s="678">
        <f>'LCR Weights'!$N268*($G329*('Base Data'!$I268+'Base Data'!$J268)/30)+($H329*'Base Data'!AG268)</f>
        <v>0</v>
      </c>
      <c r="AH329" s="678">
        <f>'LCR Weights'!$N268*($G329*('Base Data'!$I268+'Base Data'!$J268)/30)+($H329*'Base Data'!AH268)</f>
        <v>0</v>
      </c>
      <c r="AI329" s="678">
        <f>'LCR Weights'!$N268*($G329*('Base Data'!$I268+'Base Data'!$J268)/30)+($H329*'Base Data'!AI268)</f>
        <v>0</v>
      </c>
      <c r="AJ329" s="678">
        <f>'LCR Weights'!$N268*($G329*('Base Data'!$I268+'Base Data'!$J268)/30)+($H329*'Base Data'!AJ268)</f>
        <v>0</v>
      </c>
      <c r="AK329" s="678">
        <f>'LCR Weights'!$N268*($G329*('Base Data'!$I268+'Base Data'!$J268)/30)+($H329*'Base Data'!AK268)</f>
        <v>0</v>
      </c>
      <c r="AL329" s="678">
        <f>'LCR Weights'!$N268*($G329*('Base Data'!$I268+'Base Data'!$J268)/30)+($H329*'Base Data'!AL268)</f>
        <v>0</v>
      </c>
      <c r="AM329" s="678">
        <f>'LCR Weights'!$N268*($G329*('Base Data'!$I268+'Base Data'!$J268)/30)+($H329*'Base Data'!AM268)</f>
        <v>0</v>
      </c>
      <c r="AN329" s="678">
        <f>'LCR Weights'!$N268*($G329*('Base Data'!$I268+'Base Data'!$J268)/30)+($H329*'Base Data'!AN268)</f>
        <v>0</v>
      </c>
      <c r="AO329" s="674">
        <f>$H329*'Base Data'!AO268</f>
        <v>0</v>
      </c>
      <c r="AP329" s="674">
        <f>$H329*'Base Data'!AP268</f>
        <v>0</v>
      </c>
      <c r="AQ329" s="674">
        <f>$H329*'Base Data'!AQ268</f>
        <v>0</v>
      </c>
      <c r="AR329" s="674">
        <f>$H329*'Base Data'!AR268</f>
        <v>0</v>
      </c>
      <c r="AS329" s="674">
        <f>$H329*'Base Data'!AS268</f>
        <v>0</v>
      </c>
      <c r="AT329" s="674">
        <f>$H329*'Base Data'!AT268</f>
        <v>0</v>
      </c>
      <c r="AU329" s="674">
        <f>$H329*'Base Data'!AU268</f>
        <v>0</v>
      </c>
      <c r="AV329" s="674">
        <f>$H329*'Base Data'!AV268</f>
        <v>0</v>
      </c>
      <c r="AW329" s="674">
        <f>$H329*'Base Data'!AW268</f>
        <v>0</v>
      </c>
      <c r="AX329" s="674">
        <f>$H329*'Base Data'!AX268</f>
        <v>0</v>
      </c>
      <c r="AY329" s="674">
        <f>$H329*'Base Data'!AY268</f>
        <v>0</v>
      </c>
      <c r="AZ329" s="674">
        <f>$H329*'Base Data'!AZ268</f>
        <v>0</v>
      </c>
      <c r="BA329" s="674">
        <f>$H329*'Base Data'!BA268</f>
        <v>0</v>
      </c>
      <c r="BB329" s="674">
        <f>$H329*'Base Data'!BB268</f>
        <v>0</v>
      </c>
      <c r="BC329" s="674">
        <f>$H329*'Base Data'!BC268</f>
        <v>0</v>
      </c>
      <c r="BD329" s="674">
        <f>$H329*'Base Data'!BD268</f>
        <v>0</v>
      </c>
      <c r="BE329" s="674">
        <f>$H329*'Base Data'!BE268</f>
        <v>0</v>
      </c>
      <c r="BF329" s="674">
        <f>$H329*'Base Data'!BF268</f>
        <v>0</v>
      </c>
      <c r="BG329" s="674">
        <f>$H329*'Base Data'!BG268</f>
        <v>0</v>
      </c>
      <c r="BH329" s="674">
        <f>$H329*'Base Data'!BH268</f>
        <v>0</v>
      </c>
      <c r="BI329" s="674">
        <f>$H329*'Base Data'!BI268</f>
        <v>0</v>
      </c>
      <c r="BJ329" s="674">
        <f>$H329*'Base Data'!BJ268</f>
        <v>0</v>
      </c>
      <c r="BK329" s="674">
        <f>$H329*'Base Data'!BK268</f>
        <v>0</v>
      </c>
      <c r="BL329" s="674">
        <f>$H329*'Base Data'!BL268</f>
        <v>0</v>
      </c>
      <c r="BM329" s="674">
        <f>$H329*'Base Data'!BM268</f>
        <v>0</v>
      </c>
      <c r="BN329" s="674">
        <f>$H329*'Base Data'!BN268</f>
        <v>0</v>
      </c>
      <c r="BO329" s="674">
        <f>$H329*'Base Data'!BO268</f>
        <v>0</v>
      </c>
      <c r="BP329" s="674">
        <f>$H329*'Base Data'!BP268</f>
        <v>0</v>
      </c>
      <c r="BQ329" s="674">
        <f>$H329*'Base Data'!BQ268</f>
        <v>0</v>
      </c>
      <c r="BR329" s="674">
        <f>$H329*'Base Data'!BR268</f>
        <v>0</v>
      </c>
      <c r="BS329" s="674">
        <f>$H329*'Base Data'!BS268</f>
        <v>0</v>
      </c>
      <c r="BT329" s="674">
        <f>$H329*'Base Data'!BT268</f>
        <v>0</v>
      </c>
      <c r="BU329" s="674">
        <f>$H329*'Base Data'!BU268</f>
        <v>0</v>
      </c>
      <c r="BV329" s="674">
        <f>$H329*'Base Data'!BV268</f>
        <v>0</v>
      </c>
      <c r="BW329" s="674">
        <f>$H329*'Base Data'!BW268</f>
        <v>0</v>
      </c>
      <c r="BX329" s="674">
        <f>$H329*'Base Data'!BX268</f>
        <v>0</v>
      </c>
      <c r="BY329" s="674">
        <f>$H329*'Base Data'!BY268</f>
        <v>0</v>
      </c>
      <c r="BZ329" s="674">
        <f>$H329*'Base Data'!BZ268</f>
        <v>0</v>
      </c>
      <c r="CA329" s="674">
        <f>$H329*'Base Data'!CA268</f>
        <v>0</v>
      </c>
      <c r="CB329" s="674">
        <f>$H329*'Base Data'!CB268</f>
        <v>0</v>
      </c>
      <c r="CC329" s="674">
        <f>$H329*'Base Data'!CC268</f>
        <v>0</v>
      </c>
      <c r="CD329" s="674">
        <f>$H329*'Base Data'!CD268</f>
        <v>0</v>
      </c>
      <c r="CE329" s="674">
        <f>$H329*'Base Data'!CE268</f>
        <v>0</v>
      </c>
      <c r="CF329" s="674">
        <f>$H329*'Base Data'!CF268</f>
        <v>0</v>
      </c>
      <c r="CG329" s="674">
        <f>$H329*'Base Data'!CG268</f>
        <v>0</v>
      </c>
      <c r="CH329" s="674">
        <f>$H329*'Base Data'!CH268</f>
        <v>0</v>
      </c>
      <c r="CI329" s="674">
        <f>$H329*'Base Data'!CI268</f>
        <v>0</v>
      </c>
      <c r="CJ329" s="674">
        <f>$H329*'Base Data'!CJ268</f>
        <v>0</v>
      </c>
      <c r="CK329" s="674">
        <f>$H329*'Base Data'!CK268</f>
        <v>0</v>
      </c>
      <c r="CL329" s="674">
        <f>$H329*'Base Data'!CL268</f>
        <v>0</v>
      </c>
      <c r="CM329" s="674">
        <f>$H329*'Base Data'!CM268</f>
        <v>0</v>
      </c>
      <c r="CN329" s="674">
        <f>$H329*'Base Data'!CN268</f>
        <v>0</v>
      </c>
      <c r="CO329" s="674">
        <f>$H329*'Base Data'!CO268</f>
        <v>0</v>
      </c>
      <c r="CP329" s="674">
        <f>$H329*'Base Data'!CP268</f>
        <v>0</v>
      </c>
      <c r="CQ329" s="674">
        <f>$H329*'Base Data'!CQ268</f>
        <v>0</v>
      </c>
      <c r="CR329" s="674">
        <f>$H329*'Base Data'!CR268</f>
        <v>0</v>
      </c>
      <c r="CS329" s="674">
        <f>$H329*'Base Data'!CS268</f>
        <v>0</v>
      </c>
      <c r="CT329" s="674">
        <f>$H329*'Base Data'!CT268</f>
        <v>0</v>
      </c>
      <c r="CU329" s="674">
        <f>$H329*'Base Data'!CU268</f>
        <v>0</v>
      </c>
      <c r="CV329" s="674">
        <f>$H329*'Base Data'!CV268</f>
        <v>0</v>
      </c>
      <c r="CW329" s="674">
        <f>$H329*'Base Data'!CW268</f>
        <v>0</v>
      </c>
      <c r="CX329" s="674">
        <f>$H329*'Base Data'!CX268</f>
        <v>0</v>
      </c>
      <c r="CY329" s="674">
        <f>$H329*'Base Data'!CY268</f>
        <v>0</v>
      </c>
      <c r="CZ329" s="674">
        <f>$H329*'Base Data'!CZ268</f>
        <v>0</v>
      </c>
      <c r="DA329" s="674">
        <f>$H329*'Base Data'!DA268</f>
        <v>0</v>
      </c>
      <c r="DB329" s="674">
        <f>$H329*'Base Data'!DB268</f>
        <v>0</v>
      </c>
      <c r="DC329" s="674">
        <f>$H329*'Base Data'!DC268</f>
        <v>0</v>
      </c>
      <c r="DD329" s="674">
        <f>$H329*'Base Data'!DD268</f>
        <v>0</v>
      </c>
      <c r="DE329" s="674">
        <f>$H329*'Base Data'!DE268</f>
        <v>0</v>
      </c>
      <c r="DF329" s="674">
        <f>$H329*'Base Data'!DF268</f>
        <v>0</v>
      </c>
      <c r="DG329" s="674">
        <f>$H329*'Base Data'!DG268</f>
        <v>0</v>
      </c>
      <c r="DH329" s="674">
        <f>$H329*'Base Data'!DH268</f>
        <v>0</v>
      </c>
      <c r="DI329" s="674">
        <f>$H329*'Base Data'!DI268</f>
        <v>0</v>
      </c>
      <c r="DJ329" s="674">
        <f>$H329*'Base Data'!DJ268</f>
        <v>0</v>
      </c>
      <c r="DK329" s="674">
        <f>$H329*'Base Data'!DK268</f>
        <v>0</v>
      </c>
      <c r="DL329" s="675">
        <f>$H329*'Base Data'!DL268</f>
        <v>0</v>
      </c>
    </row>
    <row r="330" spans="1:116">
      <c r="A330" s="207" t="e">
        <f>'LCR Weights'!#REF!</f>
        <v>#REF!</v>
      </c>
      <c r="D330" s="669" t="s">
        <v>479</v>
      </c>
      <c r="E330" s="676" t="s">
        <v>878</v>
      </c>
      <c r="F330" s="1047" t="s">
        <v>100</v>
      </c>
      <c r="G330" s="1189">
        <f t="shared" si="528"/>
        <v>0.5</v>
      </c>
      <c r="H330" s="672">
        <f t="shared" si="528"/>
        <v>0.5</v>
      </c>
      <c r="I330" s="677"/>
      <c r="J330" s="674">
        <f>IF('LCR Weights'!$N269=0,1,0)*('Base Data'!J269+'Base Data'!I269)*G330</f>
        <v>0</v>
      </c>
      <c r="K330" s="678">
        <f>'LCR Weights'!$N269*($G330*('Base Data'!$I269+'Base Data'!$J269)/30)+($H330*'Base Data'!K269)</f>
        <v>0</v>
      </c>
      <c r="L330" s="678">
        <f>'LCR Weights'!$N269*($G330*('Base Data'!$I269+'Base Data'!$J269)/30)+($H330*'Base Data'!L269)</f>
        <v>0</v>
      </c>
      <c r="M330" s="678">
        <f>'LCR Weights'!$N269*($G330*('Base Data'!$I269+'Base Data'!$J269)/30)+($H330*'Base Data'!M269)</f>
        <v>0</v>
      </c>
      <c r="N330" s="678">
        <f>'LCR Weights'!$N269*($G330*('Base Data'!$I269+'Base Data'!$J269)/30)+($H330*'Base Data'!N269)</f>
        <v>0</v>
      </c>
      <c r="O330" s="678">
        <f>'LCR Weights'!$N269*($G330*('Base Data'!$I269+'Base Data'!$J269)/30)+($H330*'Base Data'!O269)</f>
        <v>0</v>
      </c>
      <c r="P330" s="678">
        <f>'LCR Weights'!$N269*($G330*('Base Data'!$I269+'Base Data'!$J269)/30)+($H330*'Base Data'!P269)</f>
        <v>0</v>
      </c>
      <c r="Q330" s="678">
        <f>'LCR Weights'!$N269*($G330*('Base Data'!$I269+'Base Data'!$J269)/30)+($H330*'Base Data'!Q269)</f>
        <v>0</v>
      </c>
      <c r="R330" s="678">
        <f>'LCR Weights'!$N269*($G330*('Base Data'!$I269+'Base Data'!$J269)/30)+($H330*'Base Data'!R269)</f>
        <v>0</v>
      </c>
      <c r="S330" s="678">
        <f>'LCR Weights'!$N269*($G330*('Base Data'!$I269+'Base Data'!$J269)/30)+($H330*'Base Data'!S269)</f>
        <v>0</v>
      </c>
      <c r="T330" s="678">
        <f>'LCR Weights'!$N269*($G330*('Base Data'!$I269+'Base Data'!$J269)/30)+($H330*'Base Data'!T269)</f>
        <v>0</v>
      </c>
      <c r="U330" s="678">
        <f>'LCR Weights'!$N269*($G330*('Base Data'!$I269+'Base Data'!$J269)/30)+($H330*'Base Data'!U269)</f>
        <v>0</v>
      </c>
      <c r="V330" s="678">
        <f>'LCR Weights'!$N269*($G330*('Base Data'!$I269+'Base Data'!$J269)/30)+($H330*'Base Data'!V269)</f>
        <v>0</v>
      </c>
      <c r="W330" s="678">
        <f>'LCR Weights'!$N269*($G330*('Base Data'!$I269+'Base Data'!$J269)/30)+($H330*'Base Data'!W269)</f>
        <v>0</v>
      </c>
      <c r="X330" s="678">
        <f>'LCR Weights'!$N269*($G330*('Base Data'!$I269+'Base Data'!$J269)/30)+($H330*'Base Data'!X269)</f>
        <v>0</v>
      </c>
      <c r="Y330" s="678">
        <f>'LCR Weights'!$N269*($G330*('Base Data'!$I269+'Base Data'!$J269)/30)+($H330*'Base Data'!Y269)</f>
        <v>0</v>
      </c>
      <c r="Z330" s="678">
        <f>'LCR Weights'!$N269*($G330*('Base Data'!$I269+'Base Data'!$J269)/30)+($H330*'Base Data'!Z269)</f>
        <v>0</v>
      </c>
      <c r="AA330" s="678">
        <f>'LCR Weights'!$N269*($G330*('Base Data'!$I269+'Base Data'!$J269)/30)+($H330*'Base Data'!AA269)</f>
        <v>0</v>
      </c>
      <c r="AB330" s="678">
        <f>'LCR Weights'!$N269*($G330*('Base Data'!$I269+'Base Data'!$J269)/30)+($H330*'Base Data'!AB269)</f>
        <v>0</v>
      </c>
      <c r="AC330" s="678">
        <f>'LCR Weights'!$N269*($G330*('Base Data'!$I269+'Base Data'!$J269)/30)+($H330*'Base Data'!AC269)</f>
        <v>0</v>
      </c>
      <c r="AD330" s="678">
        <f>'LCR Weights'!$N269*($G330*('Base Data'!$I269+'Base Data'!$J269)/30)+($H330*'Base Data'!AD269)</f>
        <v>0</v>
      </c>
      <c r="AE330" s="678">
        <f>'LCR Weights'!$N269*($G330*('Base Data'!$I269+'Base Data'!$J269)/30)+($H330*'Base Data'!AE269)</f>
        <v>0</v>
      </c>
      <c r="AF330" s="678">
        <f>'LCR Weights'!$N269*($G330*('Base Data'!$I269+'Base Data'!$J269)/30)+($H330*'Base Data'!AF269)</f>
        <v>0</v>
      </c>
      <c r="AG330" s="678">
        <f>'LCR Weights'!$N269*($G330*('Base Data'!$I269+'Base Data'!$J269)/30)+($H330*'Base Data'!AG269)</f>
        <v>0</v>
      </c>
      <c r="AH330" s="678">
        <f>'LCR Weights'!$N269*($G330*('Base Data'!$I269+'Base Data'!$J269)/30)+($H330*'Base Data'!AH269)</f>
        <v>0</v>
      </c>
      <c r="AI330" s="678">
        <f>'LCR Weights'!$N269*($G330*('Base Data'!$I269+'Base Data'!$J269)/30)+($H330*'Base Data'!AI269)</f>
        <v>0</v>
      </c>
      <c r="AJ330" s="678">
        <f>'LCR Weights'!$N269*($G330*('Base Data'!$I269+'Base Data'!$J269)/30)+($H330*'Base Data'!AJ269)</f>
        <v>0</v>
      </c>
      <c r="AK330" s="678">
        <f>'LCR Weights'!$N269*($G330*('Base Data'!$I269+'Base Data'!$J269)/30)+($H330*'Base Data'!AK269)</f>
        <v>0</v>
      </c>
      <c r="AL330" s="678">
        <f>'LCR Weights'!$N269*($G330*('Base Data'!$I269+'Base Data'!$J269)/30)+($H330*'Base Data'!AL269)</f>
        <v>0</v>
      </c>
      <c r="AM330" s="678">
        <f>'LCR Weights'!$N269*($G330*('Base Data'!$I269+'Base Data'!$J269)/30)+($H330*'Base Data'!AM269)</f>
        <v>0</v>
      </c>
      <c r="AN330" s="678">
        <f>'LCR Weights'!$N269*($G330*('Base Data'!$I269+'Base Data'!$J269)/30)+($H330*'Base Data'!AN269)</f>
        <v>0</v>
      </c>
      <c r="AO330" s="674">
        <f>$H330*'Base Data'!AO269</f>
        <v>0</v>
      </c>
      <c r="AP330" s="674">
        <f>$H330*'Base Data'!AP269</f>
        <v>0</v>
      </c>
      <c r="AQ330" s="674">
        <f>$H330*'Base Data'!AQ269</f>
        <v>0</v>
      </c>
      <c r="AR330" s="674">
        <f>$H330*'Base Data'!AR269</f>
        <v>0</v>
      </c>
      <c r="AS330" s="674">
        <f>$H330*'Base Data'!AS269</f>
        <v>0</v>
      </c>
      <c r="AT330" s="674">
        <f>$H330*'Base Data'!AT269</f>
        <v>0</v>
      </c>
      <c r="AU330" s="674">
        <f>$H330*'Base Data'!AU269</f>
        <v>0</v>
      </c>
      <c r="AV330" s="674">
        <f>$H330*'Base Data'!AV269</f>
        <v>0</v>
      </c>
      <c r="AW330" s="674">
        <f>$H330*'Base Data'!AW269</f>
        <v>0</v>
      </c>
      <c r="AX330" s="674">
        <f>$H330*'Base Data'!AX269</f>
        <v>0</v>
      </c>
      <c r="AY330" s="674">
        <f>$H330*'Base Data'!AY269</f>
        <v>0</v>
      </c>
      <c r="AZ330" s="674">
        <f>$H330*'Base Data'!AZ269</f>
        <v>0</v>
      </c>
      <c r="BA330" s="674">
        <f>$H330*'Base Data'!BA269</f>
        <v>0</v>
      </c>
      <c r="BB330" s="674">
        <f>$H330*'Base Data'!BB269</f>
        <v>0</v>
      </c>
      <c r="BC330" s="674">
        <f>$H330*'Base Data'!BC269</f>
        <v>0</v>
      </c>
      <c r="BD330" s="674">
        <f>$H330*'Base Data'!BD269</f>
        <v>0</v>
      </c>
      <c r="BE330" s="674">
        <f>$H330*'Base Data'!BE269</f>
        <v>0</v>
      </c>
      <c r="BF330" s="674">
        <f>$H330*'Base Data'!BF269</f>
        <v>0</v>
      </c>
      <c r="BG330" s="674">
        <f>$H330*'Base Data'!BG269</f>
        <v>0</v>
      </c>
      <c r="BH330" s="674">
        <f>$H330*'Base Data'!BH269</f>
        <v>0</v>
      </c>
      <c r="BI330" s="674">
        <f>$H330*'Base Data'!BI269</f>
        <v>0</v>
      </c>
      <c r="BJ330" s="674">
        <f>$H330*'Base Data'!BJ269</f>
        <v>0</v>
      </c>
      <c r="BK330" s="674">
        <f>$H330*'Base Data'!BK269</f>
        <v>0</v>
      </c>
      <c r="BL330" s="674">
        <f>$H330*'Base Data'!BL269</f>
        <v>0</v>
      </c>
      <c r="BM330" s="674">
        <f>$H330*'Base Data'!BM269</f>
        <v>0</v>
      </c>
      <c r="BN330" s="674">
        <f>$H330*'Base Data'!BN269</f>
        <v>0</v>
      </c>
      <c r="BO330" s="674">
        <f>$H330*'Base Data'!BO269</f>
        <v>0</v>
      </c>
      <c r="BP330" s="674">
        <f>$H330*'Base Data'!BP269</f>
        <v>0</v>
      </c>
      <c r="BQ330" s="674">
        <f>$H330*'Base Data'!BQ269</f>
        <v>0</v>
      </c>
      <c r="BR330" s="674">
        <f>$H330*'Base Data'!BR269</f>
        <v>0</v>
      </c>
      <c r="BS330" s="674">
        <f>$H330*'Base Data'!BS269</f>
        <v>0</v>
      </c>
      <c r="BT330" s="674">
        <f>$H330*'Base Data'!BT269</f>
        <v>0</v>
      </c>
      <c r="BU330" s="674">
        <f>$H330*'Base Data'!BU269</f>
        <v>0</v>
      </c>
      <c r="BV330" s="674">
        <f>$H330*'Base Data'!BV269</f>
        <v>0</v>
      </c>
      <c r="BW330" s="674">
        <f>$H330*'Base Data'!BW269</f>
        <v>0</v>
      </c>
      <c r="BX330" s="674">
        <f>$H330*'Base Data'!BX269</f>
        <v>0</v>
      </c>
      <c r="BY330" s="674">
        <f>$H330*'Base Data'!BY269</f>
        <v>0</v>
      </c>
      <c r="BZ330" s="674">
        <f>$H330*'Base Data'!BZ269</f>
        <v>0</v>
      </c>
      <c r="CA330" s="674">
        <f>$H330*'Base Data'!CA269</f>
        <v>0</v>
      </c>
      <c r="CB330" s="674">
        <f>$H330*'Base Data'!CB269</f>
        <v>0</v>
      </c>
      <c r="CC330" s="674">
        <f>$H330*'Base Data'!CC269</f>
        <v>0</v>
      </c>
      <c r="CD330" s="674">
        <f>$H330*'Base Data'!CD269</f>
        <v>0</v>
      </c>
      <c r="CE330" s="674">
        <f>$H330*'Base Data'!CE269</f>
        <v>0</v>
      </c>
      <c r="CF330" s="674">
        <f>$H330*'Base Data'!CF269</f>
        <v>0</v>
      </c>
      <c r="CG330" s="674">
        <f>$H330*'Base Data'!CG269</f>
        <v>0</v>
      </c>
      <c r="CH330" s="674">
        <f>$H330*'Base Data'!CH269</f>
        <v>0</v>
      </c>
      <c r="CI330" s="674">
        <f>$H330*'Base Data'!CI269</f>
        <v>0</v>
      </c>
      <c r="CJ330" s="674">
        <f>$H330*'Base Data'!CJ269</f>
        <v>0</v>
      </c>
      <c r="CK330" s="674">
        <f>$H330*'Base Data'!CK269</f>
        <v>0</v>
      </c>
      <c r="CL330" s="674">
        <f>$H330*'Base Data'!CL269</f>
        <v>0</v>
      </c>
      <c r="CM330" s="674">
        <f>$H330*'Base Data'!CM269</f>
        <v>0</v>
      </c>
      <c r="CN330" s="674">
        <f>$H330*'Base Data'!CN269</f>
        <v>0</v>
      </c>
      <c r="CO330" s="674">
        <f>$H330*'Base Data'!CO269</f>
        <v>0</v>
      </c>
      <c r="CP330" s="674">
        <f>$H330*'Base Data'!CP269</f>
        <v>0</v>
      </c>
      <c r="CQ330" s="674">
        <f>$H330*'Base Data'!CQ269</f>
        <v>0</v>
      </c>
      <c r="CR330" s="674">
        <f>$H330*'Base Data'!CR269</f>
        <v>0</v>
      </c>
      <c r="CS330" s="674">
        <f>$H330*'Base Data'!CS269</f>
        <v>0</v>
      </c>
      <c r="CT330" s="674">
        <f>$H330*'Base Data'!CT269</f>
        <v>0</v>
      </c>
      <c r="CU330" s="674">
        <f>$H330*'Base Data'!CU269</f>
        <v>0</v>
      </c>
      <c r="CV330" s="674">
        <f>$H330*'Base Data'!CV269</f>
        <v>0</v>
      </c>
      <c r="CW330" s="674">
        <f>$H330*'Base Data'!CW269</f>
        <v>0</v>
      </c>
      <c r="CX330" s="674">
        <f>$H330*'Base Data'!CX269</f>
        <v>0</v>
      </c>
      <c r="CY330" s="674">
        <f>$H330*'Base Data'!CY269</f>
        <v>0</v>
      </c>
      <c r="CZ330" s="674">
        <f>$H330*'Base Data'!CZ269</f>
        <v>0</v>
      </c>
      <c r="DA330" s="674">
        <f>$H330*'Base Data'!DA269</f>
        <v>0</v>
      </c>
      <c r="DB330" s="674">
        <f>$H330*'Base Data'!DB269</f>
        <v>0</v>
      </c>
      <c r="DC330" s="674">
        <f>$H330*'Base Data'!DC269</f>
        <v>0</v>
      </c>
      <c r="DD330" s="674">
        <f>$H330*'Base Data'!DD269</f>
        <v>0</v>
      </c>
      <c r="DE330" s="674">
        <f>$H330*'Base Data'!DE269</f>
        <v>0</v>
      </c>
      <c r="DF330" s="674">
        <f>$H330*'Base Data'!DF269</f>
        <v>0</v>
      </c>
      <c r="DG330" s="674">
        <f>$H330*'Base Data'!DG269</f>
        <v>0</v>
      </c>
      <c r="DH330" s="674">
        <f>$H330*'Base Data'!DH269</f>
        <v>0</v>
      </c>
      <c r="DI330" s="674">
        <f>$H330*'Base Data'!DI269</f>
        <v>0</v>
      </c>
      <c r="DJ330" s="674">
        <f>$H330*'Base Data'!DJ269</f>
        <v>0</v>
      </c>
      <c r="DK330" s="674">
        <f>$H330*'Base Data'!DK269</f>
        <v>0</v>
      </c>
      <c r="DL330" s="675">
        <f>$H330*'Base Data'!DL269</f>
        <v>0</v>
      </c>
    </row>
    <row r="331" spans="1:116">
      <c r="A331" s="207" t="e">
        <f>'LCR Weights'!#REF!</f>
        <v>#REF!</v>
      </c>
      <c r="D331" s="669" t="s">
        <v>480</v>
      </c>
      <c r="E331" s="676" t="s">
        <v>879</v>
      </c>
      <c r="F331" s="1046" t="s">
        <v>615</v>
      </c>
      <c r="G331" s="1189">
        <f t="shared" si="528"/>
        <v>0</v>
      </c>
      <c r="H331" s="672">
        <f t="shared" si="528"/>
        <v>0</v>
      </c>
      <c r="I331" s="677"/>
      <c r="J331" s="674">
        <f>IF('LCR Weights'!$N270=0,1,0)*('Base Data'!J270+'Base Data'!I270)*G331</f>
        <v>0</v>
      </c>
      <c r="K331" s="678">
        <f>'LCR Weights'!$N270*($G331*('Base Data'!$I270+'Base Data'!$J270)/30)+($H331*'Base Data'!K270)</f>
        <v>0</v>
      </c>
      <c r="L331" s="678">
        <f>'LCR Weights'!$N270*($G331*('Base Data'!$I270+'Base Data'!$J270)/30)+($H331*'Base Data'!L270)</f>
        <v>0</v>
      </c>
      <c r="M331" s="678">
        <f>'LCR Weights'!$N270*($G331*('Base Data'!$I270+'Base Data'!$J270)/30)+($H331*'Base Data'!M270)</f>
        <v>0</v>
      </c>
      <c r="N331" s="678">
        <f>'LCR Weights'!$N270*($G331*('Base Data'!$I270+'Base Data'!$J270)/30)+($H331*'Base Data'!N270)</f>
        <v>0</v>
      </c>
      <c r="O331" s="678">
        <f>'LCR Weights'!$N270*($G331*('Base Data'!$I270+'Base Data'!$J270)/30)+($H331*'Base Data'!O270)</f>
        <v>0</v>
      </c>
      <c r="P331" s="678">
        <f>'LCR Weights'!$N270*($G331*('Base Data'!$I270+'Base Data'!$J270)/30)+($H331*'Base Data'!P270)</f>
        <v>0</v>
      </c>
      <c r="Q331" s="678">
        <f>'LCR Weights'!$N270*($G331*('Base Data'!$I270+'Base Data'!$J270)/30)+($H331*'Base Data'!Q270)</f>
        <v>0</v>
      </c>
      <c r="R331" s="678">
        <f>'LCR Weights'!$N270*($G331*('Base Data'!$I270+'Base Data'!$J270)/30)+($H331*'Base Data'!R270)</f>
        <v>0</v>
      </c>
      <c r="S331" s="678">
        <f>'LCR Weights'!$N270*($G331*('Base Data'!$I270+'Base Data'!$J270)/30)+($H331*'Base Data'!S270)</f>
        <v>0</v>
      </c>
      <c r="T331" s="678">
        <f>'LCR Weights'!$N270*($G331*('Base Data'!$I270+'Base Data'!$J270)/30)+($H331*'Base Data'!T270)</f>
        <v>0</v>
      </c>
      <c r="U331" s="678">
        <f>'LCR Weights'!$N270*($G331*('Base Data'!$I270+'Base Data'!$J270)/30)+($H331*'Base Data'!U270)</f>
        <v>0</v>
      </c>
      <c r="V331" s="678">
        <f>'LCR Weights'!$N270*($G331*('Base Data'!$I270+'Base Data'!$J270)/30)+($H331*'Base Data'!V270)</f>
        <v>0</v>
      </c>
      <c r="W331" s="678">
        <f>'LCR Weights'!$N270*($G331*('Base Data'!$I270+'Base Data'!$J270)/30)+($H331*'Base Data'!W270)</f>
        <v>0</v>
      </c>
      <c r="X331" s="678">
        <f>'LCR Weights'!$N270*($G331*('Base Data'!$I270+'Base Data'!$J270)/30)+($H331*'Base Data'!X270)</f>
        <v>0</v>
      </c>
      <c r="Y331" s="678">
        <f>'LCR Weights'!$N270*($G331*('Base Data'!$I270+'Base Data'!$J270)/30)+($H331*'Base Data'!Y270)</f>
        <v>0</v>
      </c>
      <c r="Z331" s="678">
        <f>'LCR Weights'!$N270*($G331*('Base Data'!$I270+'Base Data'!$J270)/30)+($H331*'Base Data'!Z270)</f>
        <v>0</v>
      </c>
      <c r="AA331" s="678">
        <f>'LCR Weights'!$N270*($G331*('Base Data'!$I270+'Base Data'!$J270)/30)+($H331*'Base Data'!AA270)</f>
        <v>0</v>
      </c>
      <c r="AB331" s="678">
        <f>'LCR Weights'!$N270*($G331*('Base Data'!$I270+'Base Data'!$J270)/30)+($H331*'Base Data'!AB270)</f>
        <v>0</v>
      </c>
      <c r="AC331" s="678">
        <f>'LCR Weights'!$N270*($G331*('Base Data'!$I270+'Base Data'!$J270)/30)+($H331*'Base Data'!AC270)</f>
        <v>0</v>
      </c>
      <c r="AD331" s="678">
        <f>'LCR Weights'!$N270*($G331*('Base Data'!$I270+'Base Data'!$J270)/30)+($H331*'Base Data'!AD270)</f>
        <v>0</v>
      </c>
      <c r="AE331" s="678">
        <f>'LCR Weights'!$N270*($G331*('Base Data'!$I270+'Base Data'!$J270)/30)+($H331*'Base Data'!AE270)</f>
        <v>0</v>
      </c>
      <c r="AF331" s="678">
        <f>'LCR Weights'!$N270*($G331*('Base Data'!$I270+'Base Data'!$J270)/30)+($H331*'Base Data'!AF270)</f>
        <v>0</v>
      </c>
      <c r="AG331" s="678">
        <f>'LCR Weights'!$N270*($G331*('Base Data'!$I270+'Base Data'!$J270)/30)+($H331*'Base Data'!AG270)</f>
        <v>0</v>
      </c>
      <c r="AH331" s="678">
        <f>'LCR Weights'!$N270*($G331*('Base Data'!$I270+'Base Data'!$J270)/30)+($H331*'Base Data'!AH270)</f>
        <v>0</v>
      </c>
      <c r="AI331" s="678">
        <f>'LCR Weights'!$N270*($G331*('Base Data'!$I270+'Base Data'!$J270)/30)+($H331*'Base Data'!AI270)</f>
        <v>0</v>
      </c>
      <c r="AJ331" s="678">
        <f>'LCR Weights'!$N270*($G331*('Base Data'!$I270+'Base Data'!$J270)/30)+($H331*'Base Data'!AJ270)</f>
        <v>0</v>
      </c>
      <c r="AK331" s="678">
        <f>'LCR Weights'!$N270*($G331*('Base Data'!$I270+'Base Data'!$J270)/30)+($H331*'Base Data'!AK270)</f>
        <v>0</v>
      </c>
      <c r="AL331" s="678">
        <f>'LCR Weights'!$N270*($G331*('Base Data'!$I270+'Base Data'!$J270)/30)+($H331*'Base Data'!AL270)</f>
        <v>0</v>
      </c>
      <c r="AM331" s="678">
        <f>'LCR Weights'!$N270*($G331*('Base Data'!$I270+'Base Data'!$J270)/30)+($H331*'Base Data'!AM270)</f>
        <v>0</v>
      </c>
      <c r="AN331" s="678">
        <f>'LCR Weights'!$N270*($G331*('Base Data'!$I270+'Base Data'!$J270)/30)+($H331*'Base Data'!AN270)</f>
        <v>0</v>
      </c>
      <c r="AO331" s="674">
        <f>$H331*'Base Data'!AO270</f>
        <v>0</v>
      </c>
      <c r="AP331" s="674">
        <f>$H331*'Base Data'!AP270</f>
        <v>0</v>
      </c>
      <c r="AQ331" s="674">
        <f>$H331*'Base Data'!AQ270</f>
        <v>0</v>
      </c>
      <c r="AR331" s="674">
        <f>$H331*'Base Data'!AR270</f>
        <v>0</v>
      </c>
      <c r="AS331" s="674">
        <f>$H331*'Base Data'!AS270</f>
        <v>0</v>
      </c>
      <c r="AT331" s="674">
        <f>$H331*'Base Data'!AT270</f>
        <v>0</v>
      </c>
      <c r="AU331" s="674">
        <f>$H331*'Base Data'!AU270</f>
        <v>0</v>
      </c>
      <c r="AV331" s="674">
        <f>$H331*'Base Data'!AV270</f>
        <v>0</v>
      </c>
      <c r="AW331" s="674">
        <f>$H331*'Base Data'!AW270</f>
        <v>0</v>
      </c>
      <c r="AX331" s="674">
        <f>$H331*'Base Data'!AX270</f>
        <v>0</v>
      </c>
      <c r="AY331" s="674">
        <f>$H331*'Base Data'!AY270</f>
        <v>0</v>
      </c>
      <c r="AZ331" s="674">
        <f>$H331*'Base Data'!AZ270</f>
        <v>0</v>
      </c>
      <c r="BA331" s="674">
        <f>$H331*'Base Data'!BA270</f>
        <v>0</v>
      </c>
      <c r="BB331" s="674">
        <f>$H331*'Base Data'!BB270</f>
        <v>0</v>
      </c>
      <c r="BC331" s="674">
        <f>$H331*'Base Data'!BC270</f>
        <v>0</v>
      </c>
      <c r="BD331" s="674">
        <f>$H331*'Base Data'!BD270</f>
        <v>0</v>
      </c>
      <c r="BE331" s="674">
        <f>$H331*'Base Data'!BE270</f>
        <v>0</v>
      </c>
      <c r="BF331" s="674">
        <f>$H331*'Base Data'!BF270</f>
        <v>0</v>
      </c>
      <c r="BG331" s="674">
        <f>$H331*'Base Data'!BG270</f>
        <v>0</v>
      </c>
      <c r="BH331" s="674">
        <f>$H331*'Base Data'!BH270</f>
        <v>0</v>
      </c>
      <c r="BI331" s="674">
        <f>$H331*'Base Data'!BI270</f>
        <v>0</v>
      </c>
      <c r="BJ331" s="674">
        <f>$H331*'Base Data'!BJ270</f>
        <v>0</v>
      </c>
      <c r="BK331" s="674">
        <f>$H331*'Base Data'!BK270</f>
        <v>0</v>
      </c>
      <c r="BL331" s="674">
        <f>$H331*'Base Data'!BL270</f>
        <v>0</v>
      </c>
      <c r="BM331" s="674">
        <f>$H331*'Base Data'!BM270</f>
        <v>0</v>
      </c>
      <c r="BN331" s="674">
        <f>$H331*'Base Data'!BN270</f>
        <v>0</v>
      </c>
      <c r="BO331" s="674">
        <f>$H331*'Base Data'!BO270</f>
        <v>0</v>
      </c>
      <c r="BP331" s="674">
        <f>$H331*'Base Data'!BP270</f>
        <v>0</v>
      </c>
      <c r="BQ331" s="674">
        <f>$H331*'Base Data'!BQ270</f>
        <v>0</v>
      </c>
      <c r="BR331" s="674">
        <f>$H331*'Base Data'!BR270</f>
        <v>0</v>
      </c>
      <c r="BS331" s="674">
        <f>$H331*'Base Data'!BS270</f>
        <v>0</v>
      </c>
      <c r="BT331" s="674">
        <f>$H331*'Base Data'!BT270</f>
        <v>0</v>
      </c>
      <c r="BU331" s="674">
        <f>$H331*'Base Data'!BU270</f>
        <v>0</v>
      </c>
      <c r="BV331" s="674">
        <f>$H331*'Base Data'!BV270</f>
        <v>0</v>
      </c>
      <c r="BW331" s="674">
        <f>$H331*'Base Data'!BW270</f>
        <v>0</v>
      </c>
      <c r="BX331" s="674">
        <f>$H331*'Base Data'!BX270</f>
        <v>0</v>
      </c>
      <c r="BY331" s="674">
        <f>$H331*'Base Data'!BY270</f>
        <v>0</v>
      </c>
      <c r="BZ331" s="674">
        <f>$H331*'Base Data'!BZ270</f>
        <v>0</v>
      </c>
      <c r="CA331" s="674">
        <f>$H331*'Base Data'!CA270</f>
        <v>0</v>
      </c>
      <c r="CB331" s="674">
        <f>$H331*'Base Data'!CB270</f>
        <v>0</v>
      </c>
      <c r="CC331" s="674">
        <f>$H331*'Base Data'!CC270</f>
        <v>0</v>
      </c>
      <c r="CD331" s="674">
        <f>$H331*'Base Data'!CD270</f>
        <v>0</v>
      </c>
      <c r="CE331" s="674">
        <f>$H331*'Base Data'!CE270</f>
        <v>0</v>
      </c>
      <c r="CF331" s="674">
        <f>$H331*'Base Data'!CF270</f>
        <v>0</v>
      </c>
      <c r="CG331" s="674">
        <f>$H331*'Base Data'!CG270</f>
        <v>0</v>
      </c>
      <c r="CH331" s="674">
        <f>$H331*'Base Data'!CH270</f>
        <v>0</v>
      </c>
      <c r="CI331" s="674">
        <f>$H331*'Base Data'!CI270</f>
        <v>0</v>
      </c>
      <c r="CJ331" s="674">
        <f>$H331*'Base Data'!CJ270</f>
        <v>0</v>
      </c>
      <c r="CK331" s="674">
        <f>$H331*'Base Data'!CK270</f>
        <v>0</v>
      </c>
      <c r="CL331" s="674">
        <f>$H331*'Base Data'!CL270</f>
        <v>0</v>
      </c>
      <c r="CM331" s="674">
        <f>$H331*'Base Data'!CM270</f>
        <v>0</v>
      </c>
      <c r="CN331" s="674">
        <f>$H331*'Base Data'!CN270</f>
        <v>0</v>
      </c>
      <c r="CO331" s="674">
        <f>$H331*'Base Data'!CO270</f>
        <v>0</v>
      </c>
      <c r="CP331" s="674">
        <f>$H331*'Base Data'!CP270</f>
        <v>0</v>
      </c>
      <c r="CQ331" s="674">
        <f>$H331*'Base Data'!CQ270</f>
        <v>0</v>
      </c>
      <c r="CR331" s="674">
        <f>$H331*'Base Data'!CR270</f>
        <v>0</v>
      </c>
      <c r="CS331" s="674">
        <f>$H331*'Base Data'!CS270</f>
        <v>0</v>
      </c>
      <c r="CT331" s="674">
        <f>$H331*'Base Data'!CT270</f>
        <v>0</v>
      </c>
      <c r="CU331" s="674">
        <f>$H331*'Base Data'!CU270</f>
        <v>0</v>
      </c>
      <c r="CV331" s="674">
        <f>$H331*'Base Data'!CV270</f>
        <v>0</v>
      </c>
      <c r="CW331" s="674">
        <f>$H331*'Base Data'!CW270</f>
        <v>0</v>
      </c>
      <c r="CX331" s="674">
        <f>$H331*'Base Data'!CX270</f>
        <v>0</v>
      </c>
      <c r="CY331" s="674">
        <f>$H331*'Base Data'!CY270</f>
        <v>0</v>
      </c>
      <c r="CZ331" s="674">
        <f>$H331*'Base Data'!CZ270</f>
        <v>0</v>
      </c>
      <c r="DA331" s="674">
        <f>$H331*'Base Data'!DA270</f>
        <v>0</v>
      </c>
      <c r="DB331" s="674">
        <f>$H331*'Base Data'!DB270</f>
        <v>0</v>
      </c>
      <c r="DC331" s="674">
        <f>$H331*'Base Data'!DC270</f>
        <v>0</v>
      </c>
      <c r="DD331" s="674">
        <f>$H331*'Base Data'!DD270</f>
        <v>0</v>
      </c>
      <c r="DE331" s="674">
        <f>$H331*'Base Data'!DE270</f>
        <v>0</v>
      </c>
      <c r="DF331" s="674">
        <f>$H331*'Base Data'!DF270</f>
        <v>0</v>
      </c>
      <c r="DG331" s="674">
        <f>$H331*'Base Data'!DG270</f>
        <v>0</v>
      </c>
      <c r="DH331" s="674">
        <f>$H331*'Base Data'!DH270</f>
        <v>0</v>
      </c>
      <c r="DI331" s="674">
        <f>$H331*'Base Data'!DI270</f>
        <v>0</v>
      </c>
      <c r="DJ331" s="674">
        <f>$H331*'Base Data'!DJ270</f>
        <v>0</v>
      </c>
      <c r="DK331" s="674">
        <f>$H331*'Base Data'!DK270</f>
        <v>0</v>
      </c>
      <c r="DL331" s="675">
        <f>$H331*'Base Data'!DL270</f>
        <v>0</v>
      </c>
    </row>
    <row r="332" spans="1:116">
      <c r="A332" s="207" t="e">
        <f>'LCR Weights'!#REF!</f>
        <v>#REF!</v>
      </c>
      <c r="D332" s="669" t="s">
        <v>481</v>
      </c>
      <c r="E332" s="676" t="s">
        <v>880</v>
      </c>
      <c r="F332" s="1046" t="s">
        <v>692</v>
      </c>
      <c r="G332" s="1189">
        <f t="shared" si="528"/>
        <v>0</v>
      </c>
      <c r="H332" s="672">
        <f t="shared" si="528"/>
        <v>0</v>
      </c>
      <c r="I332" s="677"/>
      <c r="J332" s="674">
        <f>IF('LCR Weights'!$N271=0,1,0)*('Base Data'!J271+'Base Data'!I271)*G332</f>
        <v>0</v>
      </c>
      <c r="K332" s="678">
        <f>'LCR Weights'!$N271*($G332*('Base Data'!$I271+'Base Data'!$J271)/30)+($H332*'Base Data'!K271)</f>
        <v>0</v>
      </c>
      <c r="L332" s="678">
        <f>'LCR Weights'!$N271*($G332*('Base Data'!$I271+'Base Data'!$J271)/30)+($H332*'Base Data'!L271)</f>
        <v>0</v>
      </c>
      <c r="M332" s="678">
        <f>'LCR Weights'!$N271*($G332*('Base Data'!$I271+'Base Data'!$J271)/30)+($H332*'Base Data'!M271)</f>
        <v>0</v>
      </c>
      <c r="N332" s="678">
        <f>'LCR Weights'!$N271*($G332*('Base Data'!$I271+'Base Data'!$J271)/30)+($H332*'Base Data'!N271)</f>
        <v>0</v>
      </c>
      <c r="O332" s="678">
        <f>'LCR Weights'!$N271*($G332*('Base Data'!$I271+'Base Data'!$J271)/30)+($H332*'Base Data'!O271)</f>
        <v>0</v>
      </c>
      <c r="P332" s="678">
        <f>'LCR Weights'!$N271*($G332*('Base Data'!$I271+'Base Data'!$J271)/30)+($H332*'Base Data'!P271)</f>
        <v>0</v>
      </c>
      <c r="Q332" s="678">
        <f>'LCR Weights'!$N271*($G332*('Base Data'!$I271+'Base Data'!$J271)/30)+($H332*'Base Data'!Q271)</f>
        <v>0</v>
      </c>
      <c r="R332" s="678">
        <f>'LCR Weights'!$N271*($G332*('Base Data'!$I271+'Base Data'!$J271)/30)+($H332*'Base Data'!R271)</f>
        <v>0</v>
      </c>
      <c r="S332" s="678">
        <f>'LCR Weights'!$N271*($G332*('Base Data'!$I271+'Base Data'!$J271)/30)+($H332*'Base Data'!S271)</f>
        <v>0</v>
      </c>
      <c r="T332" s="678">
        <f>'LCR Weights'!$N271*($G332*('Base Data'!$I271+'Base Data'!$J271)/30)+($H332*'Base Data'!T271)</f>
        <v>0</v>
      </c>
      <c r="U332" s="678">
        <f>'LCR Weights'!$N271*($G332*('Base Data'!$I271+'Base Data'!$J271)/30)+($H332*'Base Data'!U271)</f>
        <v>0</v>
      </c>
      <c r="V332" s="678">
        <f>'LCR Weights'!$N271*($G332*('Base Data'!$I271+'Base Data'!$J271)/30)+($H332*'Base Data'!V271)</f>
        <v>0</v>
      </c>
      <c r="W332" s="678">
        <f>'LCR Weights'!$N271*($G332*('Base Data'!$I271+'Base Data'!$J271)/30)+($H332*'Base Data'!W271)</f>
        <v>0</v>
      </c>
      <c r="X332" s="678">
        <f>'LCR Weights'!$N271*($G332*('Base Data'!$I271+'Base Data'!$J271)/30)+($H332*'Base Data'!X271)</f>
        <v>0</v>
      </c>
      <c r="Y332" s="678">
        <f>'LCR Weights'!$N271*($G332*('Base Data'!$I271+'Base Data'!$J271)/30)+($H332*'Base Data'!Y271)</f>
        <v>0</v>
      </c>
      <c r="Z332" s="678">
        <f>'LCR Weights'!$N271*($G332*('Base Data'!$I271+'Base Data'!$J271)/30)+($H332*'Base Data'!Z271)</f>
        <v>0</v>
      </c>
      <c r="AA332" s="678">
        <f>'LCR Weights'!$N271*($G332*('Base Data'!$I271+'Base Data'!$J271)/30)+($H332*'Base Data'!AA271)</f>
        <v>0</v>
      </c>
      <c r="AB332" s="678">
        <f>'LCR Weights'!$N271*($G332*('Base Data'!$I271+'Base Data'!$J271)/30)+($H332*'Base Data'!AB271)</f>
        <v>0</v>
      </c>
      <c r="AC332" s="678">
        <f>'LCR Weights'!$N271*($G332*('Base Data'!$I271+'Base Data'!$J271)/30)+($H332*'Base Data'!AC271)</f>
        <v>0</v>
      </c>
      <c r="AD332" s="678">
        <f>'LCR Weights'!$N271*($G332*('Base Data'!$I271+'Base Data'!$J271)/30)+($H332*'Base Data'!AD271)</f>
        <v>0</v>
      </c>
      <c r="AE332" s="678">
        <f>'LCR Weights'!$N271*($G332*('Base Data'!$I271+'Base Data'!$J271)/30)+($H332*'Base Data'!AE271)</f>
        <v>0</v>
      </c>
      <c r="AF332" s="678">
        <f>'LCR Weights'!$N271*($G332*('Base Data'!$I271+'Base Data'!$J271)/30)+($H332*'Base Data'!AF271)</f>
        <v>0</v>
      </c>
      <c r="AG332" s="678">
        <f>'LCR Weights'!$N271*($G332*('Base Data'!$I271+'Base Data'!$J271)/30)+($H332*'Base Data'!AG271)</f>
        <v>0</v>
      </c>
      <c r="AH332" s="678">
        <f>'LCR Weights'!$N271*($G332*('Base Data'!$I271+'Base Data'!$J271)/30)+($H332*'Base Data'!AH271)</f>
        <v>0</v>
      </c>
      <c r="AI332" s="678">
        <f>'LCR Weights'!$N271*($G332*('Base Data'!$I271+'Base Data'!$J271)/30)+($H332*'Base Data'!AI271)</f>
        <v>0</v>
      </c>
      <c r="AJ332" s="678">
        <f>'LCR Weights'!$N271*($G332*('Base Data'!$I271+'Base Data'!$J271)/30)+($H332*'Base Data'!AJ271)</f>
        <v>0</v>
      </c>
      <c r="AK332" s="678">
        <f>'LCR Weights'!$N271*($G332*('Base Data'!$I271+'Base Data'!$J271)/30)+($H332*'Base Data'!AK271)</f>
        <v>0</v>
      </c>
      <c r="AL332" s="678">
        <f>'LCR Weights'!$N271*($G332*('Base Data'!$I271+'Base Data'!$J271)/30)+($H332*'Base Data'!AL271)</f>
        <v>0</v>
      </c>
      <c r="AM332" s="678">
        <f>'LCR Weights'!$N271*($G332*('Base Data'!$I271+'Base Data'!$J271)/30)+($H332*'Base Data'!AM271)</f>
        <v>0</v>
      </c>
      <c r="AN332" s="678">
        <f>'LCR Weights'!$N271*($G332*('Base Data'!$I271+'Base Data'!$J271)/30)+($H332*'Base Data'!AN271)</f>
        <v>0</v>
      </c>
      <c r="AO332" s="674">
        <f>$H332*'Base Data'!AO271</f>
        <v>0</v>
      </c>
      <c r="AP332" s="674">
        <f>$H332*'Base Data'!AP271</f>
        <v>0</v>
      </c>
      <c r="AQ332" s="674">
        <f>$H332*'Base Data'!AQ271</f>
        <v>0</v>
      </c>
      <c r="AR332" s="674">
        <f>$H332*'Base Data'!AR271</f>
        <v>0</v>
      </c>
      <c r="AS332" s="674">
        <f>$H332*'Base Data'!AS271</f>
        <v>0</v>
      </c>
      <c r="AT332" s="674">
        <f>$H332*'Base Data'!AT271</f>
        <v>0</v>
      </c>
      <c r="AU332" s="674">
        <f>$H332*'Base Data'!AU271</f>
        <v>0</v>
      </c>
      <c r="AV332" s="674">
        <f>$H332*'Base Data'!AV271</f>
        <v>0</v>
      </c>
      <c r="AW332" s="674">
        <f>$H332*'Base Data'!AW271</f>
        <v>0</v>
      </c>
      <c r="AX332" s="674">
        <f>$H332*'Base Data'!AX271</f>
        <v>0</v>
      </c>
      <c r="AY332" s="674">
        <f>$H332*'Base Data'!AY271</f>
        <v>0</v>
      </c>
      <c r="AZ332" s="674">
        <f>$H332*'Base Data'!AZ271</f>
        <v>0</v>
      </c>
      <c r="BA332" s="674">
        <f>$H332*'Base Data'!BA271</f>
        <v>0</v>
      </c>
      <c r="BB332" s="674">
        <f>$H332*'Base Data'!BB271</f>
        <v>0</v>
      </c>
      <c r="BC332" s="674">
        <f>$H332*'Base Data'!BC271</f>
        <v>0</v>
      </c>
      <c r="BD332" s="674">
        <f>$H332*'Base Data'!BD271</f>
        <v>0</v>
      </c>
      <c r="BE332" s="674">
        <f>$H332*'Base Data'!BE271</f>
        <v>0</v>
      </c>
      <c r="BF332" s="674">
        <f>$H332*'Base Data'!BF271</f>
        <v>0</v>
      </c>
      <c r="BG332" s="674">
        <f>$H332*'Base Data'!BG271</f>
        <v>0</v>
      </c>
      <c r="BH332" s="674">
        <f>$H332*'Base Data'!BH271</f>
        <v>0</v>
      </c>
      <c r="BI332" s="674">
        <f>$H332*'Base Data'!BI271</f>
        <v>0</v>
      </c>
      <c r="BJ332" s="674">
        <f>$H332*'Base Data'!BJ271</f>
        <v>0</v>
      </c>
      <c r="BK332" s="674">
        <f>$H332*'Base Data'!BK271</f>
        <v>0</v>
      </c>
      <c r="BL332" s="674">
        <f>$H332*'Base Data'!BL271</f>
        <v>0</v>
      </c>
      <c r="BM332" s="674">
        <f>$H332*'Base Data'!BM271</f>
        <v>0</v>
      </c>
      <c r="BN332" s="674">
        <f>$H332*'Base Data'!BN271</f>
        <v>0</v>
      </c>
      <c r="BO332" s="674">
        <f>$H332*'Base Data'!BO271</f>
        <v>0</v>
      </c>
      <c r="BP332" s="674">
        <f>$H332*'Base Data'!BP271</f>
        <v>0</v>
      </c>
      <c r="BQ332" s="674">
        <f>$H332*'Base Data'!BQ271</f>
        <v>0</v>
      </c>
      <c r="BR332" s="674">
        <f>$H332*'Base Data'!BR271</f>
        <v>0</v>
      </c>
      <c r="BS332" s="674">
        <f>$H332*'Base Data'!BS271</f>
        <v>0</v>
      </c>
      <c r="BT332" s="674">
        <f>$H332*'Base Data'!BT271</f>
        <v>0</v>
      </c>
      <c r="BU332" s="674">
        <f>$H332*'Base Data'!BU271</f>
        <v>0</v>
      </c>
      <c r="BV332" s="674">
        <f>$H332*'Base Data'!BV271</f>
        <v>0</v>
      </c>
      <c r="BW332" s="674">
        <f>$H332*'Base Data'!BW271</f>
        <v>0</v>
      </c>
      <c r="BX332" s="674">
        <f>$H332*'Base Data'!BX271</f>
        <v>0</v>
      </c>
      <c r="BY332" s="674">
        <f>$H332*'Base Data'!BY271</f>
        <v>0</v>
      </c>
      <c r="BZ332" s="674">
        <f>$H332*'Base Data'!BZ271</f>
        <v>0</v>
      </c>
      <c r="CA332" s="674">
        <f>$H332*'Base Data'!CA271</f>
        <v>0</v>
      </c>
      <c r="CB332" s="674">
        <f>$H332*'Base Data'!CB271</f>
        <v>0</v>
      </c>
      <c r="CC332" s="674">
        <f>$H332*'Base Data'!CC271</f>
        <v>0</v>
      </c>
      <c r="CD332" s="674">
        <f>$H332*'Base Data'!CD271</f>
        <v>0</v>
      </c>
      <c r="CE332" s="674">
        <f>$H332*'Base Data'!CE271</f>
        <v>0</v>
      </c>
      <c r="CF332" s="674">
        <f>$H332*'Base Data'!CF271</f>
        <v>0</v>
      </c>
      <c r="CG332" s="674">
        <f>$H332*'Base Data'!CG271</f>
        <v>0</v>
      </c>
      <c r="CH332" s="674">
        <f>$H332*'Base Data'!CH271</f>
        <v>0</v>
      </c>
      <c r="CI332" s="674">
        <f>$H332*'Base Data'!CI271</f>
        <v>0</v>
      </c>
      <c r="CJ332" s="674">
        <f>$H332*'Base Data'!CJ271</f>
        <v>0</v>
      </c>
      <c r="CK332" s="674">
        <f>$H332*'Base Data'!CK271</f>
        <v>0</v>
      </c>
      <c r="CL332" s="674">
        <f>$H332*'Base Data'!CL271</f>
        <v>0</v>
      </c>
      <c r="CM332" s="674">
        <f>$H332*'Base Data'!CM271</f>
        <v>0</v>
      </c>
      <c r="CN332" s="674">
        <f>$H332*'Base Data'!CN271</f>
        <v>0</v>
      </c>
      <c r="CO332" s="674">
        <f>$H332*'Base Data'!CO271</f>
        <v>0</v>
      </c>
      <c r="CP332" s="674">
        <f>$H332*'Base Data'!CP271</f>
        <v>0</v>
      </c>
      <c r="CQ332" s="674">
        <f>$H332*'Base Data'!CQ271</f>
        <v>0</v>
      </c>
      <c r="CR332" s="674">
        <f>$H332*'Base Data'!CR271</f>
        <v>0</v>
      </c>
      <c r="CS332" s="674">
        <f>$H332*'Base Data'!CS271</f>
        <v>0</v>
      </c>
      <c r="CT332" s="674">
        <f>$H332*'Base Data'!CT271</f>
        <v>0</v>
      </c>
      <c r="CU332" s="674">
        <f>$H332*'Base Data'!CU271</f>
        <v>0</v>
      </c>
      <c r="CV332" s="674">
        <f>$H332*'Base Data'!CV271</f>
        <v>0</v>
      </c>
      <c r="CW332" s="674">
        <f>$H332*'Base Data'!CW271</f>
        <v>0</v>
      </c>
      <c r="CX332" s="674">
        <f>$H332*'Base Data'!CX271</f>
        <v>0</v>
      </c>
      <c r="CY332" s="674">
        <f>$H332*'Base Data'!CY271</f>
        <v>0</v>
      </c>
      <c r="CZ332" s="674">
        <f>$H332*'Base Data'!CZ271</f>
        <v>0</v>
      </c>
      <c r="DA332" s="674">
        <f>$H332*'Base Data'!DA271</f>
        <v>0</v>
      </c>
      <c r="DB332" s="674">
        <f>$H332*'Base Data'!DB271</f>
        <v>0</v>
      </c>
      <c r="DC332" s="674">
        <f>$H332*'Base Data'!DC271</f>
        <v>0</v>
      </c>
      <c r="DD332" s="674">
        <f>$H332*'Base Data'!DD271</f>
        <v>0</v>
      </c>
      <c r="DE332" s="674">
        <f>$H332*'Base Data'!DE271</f>
        <v>0</v>
      </c>
      <c r="DF332" s="674">
        <f>$H332*'Base Data'!DF271</f>
        <v>0</v>
      </c>
      <c r="DG332" s="674">
        <f>$H332*'Base Data'!DG271</f>
        <v>0</v>
      </c>
      <c r="DH332" s="674">
        <f>$H332*'Base Data'!DH271</f>
        <v>0</v>
      </c>
      <c r="DI332" s="674">
        <f>$H332*'Base Data'!DI271</f>
        <v>0</v>
      </c>
      <c r="DJ332" s="674">
        <f>$H332*'Base Data'!DJ271</f>
        <v>0</v>
      </c>
      <c r="DK332" s="674">
        <f>$H332*'Base Data'!DK271</f>
        <v>0</v>
      </c>
      <c r="DL332" s="675">
        <f>$H332*'Base Data'!DL271</f>
        <v>0</v>
      </c>
    </row>
    <row r="333" spans="1:116">
      <c r="A333" s="207" t="e">
        <f>'LCR Weights'!#REF!</f>
        <v>#REF!</v>
      </c>
      <c r="D333" s="679"/>
      <c r="E333" s="680"/>
      <c r="F333" s="681"/>
      <c r="G333" s="682"/>
      <c r="H333" s="682"/>
      <c r="I333" s="683"/>
      <c r="J333" s="684"/>
      <c r="K333" s="684"/>
      <c r="L333" s="684"/>
      <c r="M333" s="684"/>
      <c r="N333" s="684"/>
      <c r="O333" s="684"/>
      <c r="P333" s="684"/>
      <c r="Q333" s="684"/>
      <c r="R333" s="684"/>
      <c r="S333" s="684"/>
      <c r="T333" s="684"/>
      <c r="U333" s="684"/>
      <c r="V333" s="684"/>
      <c r="W333" s="684"/>
      <c r="X333" s="684"/>
      <c r="Y333" s="684"/>
      <c r="Z333" s="684"/>
      <c r="AA333" s="684"/>
      <c r="AB333" s="684"/>
      <c r="AC333" s="684"/>
      <c r="AD333" s="684"/>
      <c r="AE333" s="684"/>
      <c r="AF333" s="684"/>
      <c r="AG333" s="684"/>
      <c r="AH333" s="684"/>
      <c r="AI333" s="684"/>
      <c r="AJ333" s="684"/>
      <c r="AK333" s="684"/>
      <c r="AL333" s="684"/>
      <c r="AM333" s="684"/>
      <c r="AN333" s="684"/>
      <c r="AO333" s="684"/>
      <c r="AP333" s="684"/>
      <c r="AQ333" s="684"/>
      <c r="AR333" s="684"/>
      <c r="AS333" s="684"/>
      <c r="AT333" s="684"/>
      <c r="AU333" s="684"/>
      <c r="AV333" s="684"/>
      <c r="AW333" s="684"/>
      <c r="AX333" s="684"/>
      <c r="AY333" s="684"/>
      <c r="AZ333" s="684"/>
      <c r="BA333" s="684"/>
      <c r="BB333" s="684"/>
      <c r="BC333" s="684"/>
      <c r="BD333" s="684"/>
      <c r="BE333" s="684"/>
      <c r="BF333" s="684"/>
      <c r="BG333" s="684"/>
      <c r="BH333" s="684"/>
      <c r="BI333" s="684"/>
      <c r="BJ333" s="684"/>
      <c r="BK333" s="684"/>
      <c r="BL333" s="684"/>
      <c r="BM333" s="684"/>
      <c r="BN333" s="684"/>
      <c r="BO333" s="684"/>
      <c r="BP333" s="684"/>
      <c r="BQ333" s="684"/>
      <c r="BR333" s="684"/>
      <c r="BS333" s="684"/>
      <c r="BT333" s="684"/>
      <c r="BU333" s="684"/>
      <c r="BV333" s="684"/>
      <c r="BW333" s="684"/>
      <c r="BX333" s="684"/>
      <c r="BY333" s="684"/>
      <c r="BZ333" s="684"/>
      <c r="CA333" s="684"/>
      <c r="CB333" s="684"/>
      <c r="CC333" s="684"/>
      <c r="CD333" s="684"/>
      <c r="CE333" s="684"/>
      <c r="CF333" s="684"/>
      <c r="CG333" s="684"/>
      <c r="CH333" s="684"/>
      <c r="CI333" s="684"/>
      <c r="CJ333" s="684"/>
      <c r="CK333" s="684"/>
      <c r="CL333" s="684"/>
      <c r="CM333" s="684"/>
      <c r="CN333" s="684"/>
      <c r="CO333" s="684"/>
      <c r="CP333" s="684"/>
      <c r="CQ333" s="684"/>
      <c r="CR333" s="684"/>
      <c r="CS333" s="684"/>
      <c r="CT333" s="684"/>
      <c r="CU333" s="684"/>
      <c r="CV333" s="684"/>
      <c r="CW333" s="684"/>
      <c r="CX333" s="684"/>
      <c r="CY333" s="684"/>
    </row>
    <row r="334" spans="1:116">
      <c r="A334" s="207" t="e">
        <f>'LCR Weights'!#REF!</f>
        <v>#REF!</v>
      </c>
      <c r="D334" s="699" t="s">
        <v>1091</v>
      </c>
      <c r="E334" s="699"/>
      <c r="F334" s="685"/>
      <c r="G334" s="685"/>
      <c r="H334" s="685"/>
      <c r="I334" s="687"/>
      <c r="J334" s="687"/>
      <c r="K334" s="687"/>
      <c r="L334" s="687"/>
      <c r="M334" s="687"/>
      <c r="N334" s="687"/>
      <c r="O334" s="687"/>
      <c r="P334" s="687"/>
      <c r="Q334" s="687"/>
      <c r="R334" s="687"/>
      <c r="S334" s="687"/>
      <c r="T334" s="687"/>
      <c r="U334" s="687"/>
      <c r="V334" s="687"/>
      <c r="W334" s="687"/>
      <c r="X334" s="687"/>
      <c r="Y334" s="687"/>
      <c r="Z334" s="687"/>
      <c r="AA334" s="687"/>
      <c r="AB334" s="687"/>
      <c r="AC334" s="687"/>
      <c r="AD334" s="687"/>
      <c r="AE334" s="687"/>
      <c r="AF334" s="687"/>
      <c r="AG334" s="687"/>
      <c r="AH334" s="687"/>
      <c r="AI334" s="687"/>
      <c r="AJ334" s="687"/>
      <c r="AK334" s="687"/>
      <c r="AL334" s="687"/>
      <c r="AM334" s="687"/>
      <c r="AN334" s="687"/>
      <c r="AO334" s="687"/>
      <c r="AP334" s="687"/>
      <c r="AQ334" s="687"/>
      <c r="AR334" s="687"/>
      <c r="AS334" s="687"/>
      <c r="AT334" s="687"/>
      <c r="AU334" s="687"/>
      <c r="AV334" s="687"/>
      <c r="AW334" s="687"/>
      <c r="AX334" s="687"/>
      <c r="AY334" s="687"/>
      <c r="AZ334" s="687"/>
      <c r="BA334" s="687"/>
      <c r="BB334" s="687"/>
      <c r="BC334" s="687"/>
      <c r="BD334" s="687"/>
      <c r="BE334" s="687"/>
      <c r="BF334" s="687"/>
      <c r="BG334" s="687"/>
      <c r="BH334" s="687"/>
      <c r="BI334" s="687"/>
      <c r="BJ334" s="687"/>
      <c r="BK334" s="687"/>
      <c r="BL334" s="687"/>
      <c r="BM334" s="687"/>
      <c r="BN334" s="687"/>
      <c r="BO334" s="687"/>
      <c r="BP334" s="687"/>
      <c r="BQ334" s="687"/>
      <c r="BR334" s="687"/>
      <c r="BS334" s="687"/>
      <c r="BT334" s="687"/>
      <c r="BU334" s="687"/>
      <c r="BV334" s="687"/>
      <c r="BW334" s="687"/>
      <c r="BX334" s="687"/>
      <c r="BY334" s="687"/>
      <c r="BZ334" s="687"/>
      <c r="CA334" s="687"/>
      <c r="CB334" s="687"/>
      <c r="CC334" s="687"/>
      <c r="CD334" s="687"/>
      <c r="CE334" s="687"/>
      <c r="CF334" s="687"/>
      <c r="CG334" s="687"/>
      <c r="CH334" s="687"/>
      <c r="CI334" s="687"/>
      <c r="CJ334" s="687"/>
      <c r="CK334" s="687"/>
      <c r="CL334" s="687"/>
      <c r="CM334" s="687"/>
      <c r="CN334" s="687"/>
      <c r="CO334" s="687"/>
      <c r="CP334" s="687"/>
      <c r="CQ334" s="687"/>
      <c r="CR334" s="687"/>
      <c r="CS334" s="687"/>
      <c r="CT334" s="687"/>
      <c r="CU334" s="687"/>
      <c r="CV334" s="687"/>
      <c r="CW334" s="687"/>
      <c r="CX334" s="687"/>
      <c r="CY334" s="687"/>
    </row>
    <row r="335" spans="1:116">
      <c r="A335" s="207" t="e">
        <f>'LCR Weights'!#REF!</f>
        <v>#REF!</v>
      </c>
      <c r="D335" s="589" t="s">
        <v>973</v>
      </c>
      <c r="E335" s="589"/>
      <c r="F335" s="689"/>
      <c r="G335" s="600"/>
      <c r="H335" s="690"/>
      <c r="I335" s="690"/>
      <c r="J335" s="1191">
        <f>SUMIF('LCR &amp; Benchmark weighted'!J259:J263,"&gt;0",'LCR &amp; Benchmark weighted'!J259:J263)+SUMIF('LCR &amp; Benchmark weighted'!J265:J271,"&gt;0",'LCR &amp; Benchmark weighted'!J265:J271)</f>
        <v>0</v>
      </c>
      <c r="K335" s="1191">
        <f>SUMIF('LCR &amp; Benchmark weighted'!K259:K263,"&gt;0",'LCR &amp; Benchmark weighted'!K259:K263)+SUMIF('LCR &amp; Benchmark weighted'!K265:K271,"&gt;0",'LCR &amp; Benchmark weighted'!K265:K271)</f>
        <v>0</v>
      </c>
      <c r="L335" s="1191">
        <f>SUMIF('LCR &amp; Benchmark weighted'!L259:L263,"&gt;0",'LCR &amp; Benchmark weighted'!L259:L263)+SUMIF('LCR &amp; Benchmark weighted'!L265:L271,"&gt;0",'LCR &amp; Benchmark weighted'!L265:L271)</f>
        <v>0</v>
      </c>
      <c r="M335" s="1191">
        <f>SUMIF('LCR &amp; Benchmark weighted'!M259:M263,"&gt;0",'LCR &amp; Benchmark weighted'!M259:M263)+SUMIF('LCR &amp; Benchmark weighted'!M265:M271,"&gt;0",'LCR &amp; Benchmark weighted'!M265:M271)</f>
        <v>0</v>
      </c>
      <c r="N335" s="1191">
        <f>SUMIF('LCR &amp; Benchmark weighted'!N259:N263,"&gt;0",'LCR &amp; Benchmark weighted'!N259:N263)+SUMIF('LCR &amp; Benchmark weighted'!N265:N271,"&gt;0",'LCR &amp; Benchmark weighted'!N265:N271)</f>
        <v>0</v>
      </c>
      <c r="O335" s="1191">
        <f>SUMIF('LCR &amp; Benchmark weighted'!O259:O263,"&gt;0",'LCR &amp; Benchmark weighted'!O259:O263)+SUMIF('LCR &amp; Benchmark weighted'!O265:O271,"&gt;0",'LCR &amp; Benchmark weighted'!O265:O271)</f>
        <v>0</v>
      </c>
      <c r="P335" s="1191">
        <f>SUMIF('LCR &amp; Benchmark weighted'!P259:P263,"&gt;0",'LCR &amp; Benchmark weighted'!P259:P263)+SUMIF('LCR &amp; Benchmark weighted'!P265:P271,"&gt;0",'LCR &amp; Benchmark weighted'!P265:P271)</f>
        <v>0</v>
      </c>
      <c r="Q335" s="1191">
        <f>SUMIF('LCR &amp; Benchmark weighted'!Q259:Q263,"&gt;0",'LCR &amp; Benchmark weighted'!Q259:Q263)+SUMIF('LCR &amp; Benchmark weighted'!Q265:Q271,"&gt;0",'LCR &amp; Benchmark weighted'!Q265:Q271)</f>
        <v>0</v>
      </c>
      <c r="R335" s="1191">
        <f>SUMIF('LCR &amp; Benchmark weighted'!R259:R263,"&gt;0",'LCR &amp; Benchmark weighted'!R259:R263)+SUMIF('LCR &amp; Benchmark weighted'!R265:R271,"&gt;0",'LCR &amp; Benchmark weighted'!R265:R271)</f>
        <v>0</v>
      </c>
      <c r="S335" s="1191">
        <f>SUMIF('LCR &amp; Benchmark weighted'!S259:S263,"&gt;0",'LCR &amp; Benchmark weighted'!S259:S263)+SUMIF('LCR &amp; Benchmark weighted'!S265:S271,"&gt;0",'LCR &amp; Benchmark weighted'!S265:S271)</f>
        <v>0</v>
      </c>
      <c r="T335" s="1191">
        <f>SUMIF('LCR &amp; Benchmark weighted'!T259:T263,"&gt;0",'LCR &amp; Benchmark weighted'!T259:T263)+SUMIF('LCR &amp; Benchmark weighted'!T265:T271,"&gt;0",'LCR &amp; Benchmark weighted'!T265:T271)</f>
        <v>0</v>
      </c>
      <c r="U335" s="1191">
        <f>SUMIF('LCR &amp; Benchmark weighted'!U259:U263,"&gt;0",'LCR &amp; Benchmark weighted'!U259:U263)+SUMIF('LCR &amp; Benchmark weighted'!U265:U271,"&gt;0",'LCR &amp; Benchmark weighted'!U265:U271)</f>
        <v>0</v>
      </c>
      <c r="V335" s="1191">
        <f>SUMIF('LCR &amp; Benchmark weighted'!V259:V263,"&gt;0",'LCR &amp; Benchmark weighted'!V259:V263)+SUMIF('LCR &amp; Benchmark weighted'!V265:V271,"&gt;0",'LCR &amp; Benchmark weighted'!V265:V271)</f>
        <v>0</v>
      </c>
      <c r="W335" s="1191">
        <f>SUMIF('LCR &amp; Benchmark weighted'!W259:W263,"&gt;0",'LCR &amp; Benchmark weighted'!W259:W263)+SUMIF('LCR &amp; Benchmark weighted'!W265:W271,"&gt;0",'LCR &amp; Benchmark weighted'!W265:W271)</f>
        <v>0</v>
      </c>
      <c r="X335" s="1191">
        <f>SUMIF('LCR &amp; Benchmark weighted'!X259:X263,"&gt;0",'LCR &amp; Benchmark weighted'!X259:X263)+SUMIF('LCR &amp; Benchmark weighted'!X265:X271,"&gt;0",'LCR &amp; Benchmark weighted'!X265:X271)</f>
        <v>0</v>
      </c>
      <c r="Y335" s="1191">
        <f>SUMIF('LCR &amp; Benchmark weighted'!Y259:Y263,"&gt;0",'LCR &amp; Benchmark weighted'!Y259:Y263)+SUMIF('LCR &amp; Benchmark weighted'!Y265:Y271,"&gt;0",'LCR &amp; Benchmark weighted'!Y265:Y271)</f>
        <v>0</v>
      </c>
      <c r="Z335" s="1191">
        <f>SUMIF('LCR &amp; Benchmark weighted'!Z259:Z263,"&gt;0",'LCR &amp; Benchmark weighted'!Z259:Z263)+SUMIF('LCR &amp; Benchmark weighted'!Z265:Z271,"&gt;0",'LCR &amp; Benchmark weighted'!Z265:Z271)</f>
        <v>0</v>
      </c>
      <c r="AA335" s="1191">
        <f>SUMIF('LCR &amp; Benchmark weighted'!AA259:AA263,"&gt;0",'LCR &amp; Benchmark weighted'!AA259:AA263)+SUMIF('LCR &amp; Benchmark weighted'!AA265:AA271,"&gt;0",'LCR &amp; Benchmark weighted'!AA265:AA271)</f>
        <v>0</v>
      </c>
      <c r="AB335" s="1191">
        <f>SUMIF('LCR &amp; Benchmark weighted'!AB259:AB263,"&gt;0",'LCR &amp; Benchmark weighted'!AB259:AB263)+SUMIF('LCR &amp; Benchmark weighted'!AB265:AB271,"&gt;0",'LCR &amp; Benchmark weighted'!AB265:AB271)</f>
        <v>0</v>
      </c>
      <c r="AC335" s="1191">
        <f>SUMIF('LCR &amp; Benchmark weighted'!AC259:AC263,"&gt;0",'LCR &amp; Benchmark weighted'!AC259:AC263)+SUMIF('LCR &amp; Benchmark weighted'!AC265:AC271,"&gt;0",'LCR &amp; Benchmark weighted'!AC265:AC271)</f>
        <v>0</v>
      </c>
      <c r="AD335" s="1191">
        <f>SUMIF('LCR &amp; Benchmark weighted'!AD259:AD263,"&gt;0",'LCR &amp; Benchmark weighted'!AD259:AD263)+SUMIF('LCR &amp; Benchmark weighted'!AD265:AD271,"&gt;0",'LCR &amp; Benchmark weighted'!AD265:AD271)</f>
        <v>0</v>
      </c>
      <c r="AE335" s="1191">
        <f>SUMIF('LCR &amp; Benchmark weighted'!AE259:AE263,"&gt;0",'LCR &amp; Benchmark weighted'!AE259:AE263)+SUMIF('LCR &amp; Benchmark weighted'!AE265:AE271,"&gt;0",'LCR &amp; Benchmark weighted'!AE265:AE271)</f>
        <v>0</v>
      </c>
      <c r="AF335" s="1191">
        <f>SUMIF('LCR &amp; Benchmark weighted'!AF259:AF263,"&gt;0",'LCR &amp; Benchmark weighted'!AF259:AF263)+SUMIF('LCR &amp; Benchmark weighted'!AF265:AF271,"&gt;0",'LCR &amp; Benchmark weighted'!AF265:AF271)</f>
        <v>0</v>
      </c>
      <c r="AG335" s="1191">
        <f>SUMIF('LCR &amp; Benchmark weighted'!AG259:AG263,"&gt;0",'LCR &amp; Benchmark weighted'!AG259:AG263)+SUMIF('LCR &amp; Benchmark weighted'!AG265:AG271,"&gt;0",'LCR &amp; Benchmark weighted'!AG265:AG271)</f>
        <v>0</v>
      </c>
      <c r="AH335" s="1191">
        <f>SUMIF('LCR &amp; Benchmark weighted'!AH259:AH263,"&gt;0",'LCR &amp; Benchmark weighted'!AH259:AH263)+SUMIF('LCR &amp; Benchmark weighted'!AH265:AH271,"&gt;0",'LCR &amp; Benchmark weighted'!AH265:AH271)</f>
        <v>0</v>
      </c>
      <c r="AI335" s="1191">
        <f>SUMIF('LCR &amp; Benchmark weighted'!AI259:AI263,"&gt;0",'LCR &amp; Benchmark weighted'!AI259:AI263)+SUMIF('LCR &amp; Benchmark weighted'!AI265:AI271,"&gt;0",'LCR &amp; Benchmark weighted'!AI265:AI271)</f>
        <v>0</v>
      </c>
      <c r="AJ335" s="1191">
        <f>SUMIF('LCR &amp; Benchmark weighted'!AJ259:AJ263,"&gt;0",'LCR &amp; Benchmark weighted'!AJ259:AJ263)+SUMIF('LCR &amp; Benchmark weighted'!AJ265:AJ271,"&gt;0",'LCR &amp; Benchmark weighted'!AJ265:AJ271)</f>
        <v>0</v>
      </c>
      <c r="AK335" s="1191">
        <f>SUMIF('LCR &amp; Benchmark weighted'!AK259:AK263,"&gt;0",'LCR &amp; Benchmark weighted'!AK259:AK263)+SUMIF('LCR &amp; Benchmark weighted'!AK265:AK271,"&gt;0",'LCR &amp; Benchmark weighted'!AK265:AK271)</f>
        <v>0</v>
      </c>
      <c r="AL335" s="1191">
        <f>SUMIF('LCR &amp; Benchmark weighted'!AL259:AL263,"&gt;0",'LCR &amp; Benchmark weighted'!AL259:AL263)+SUMIF('LCR &amp; Benchmark weighted'!AL265:AL271,"&gt;0",'LCR &amp; Benchmark weighted'!AL265:AL271)</f>
        <v>0</v>
      </c>
      <c r="AM335" s="1191">
        <f>SUMIF('LCR &amp; Benchmark weighted'!AM259:AM263,"&gt;0",'LCR &amp; Benchmark weighted'!AM259:AM263)+SUMIF('LCR &amp; Benchmark weighted'!AM265:AM271,"&gt;0",'LCR &amp; Benchmark weighted'!AM265:AM271)</f>
        <v>0</v>
      </c>
      <c r="AN335" s="1191">
        <f>SUMIF('LCR &amp; Benchmark weighted'!AN259:AN263,"&gt;0",'LCR &amp; Benchmark weighted'!AN259:AN263)+SUMIF('LCR &amp; Benchmark weighted'!AN265:AN271,"&gt;0",'LCR &amp; Benchmark weighted'!AN265:AN271)</f>
        <v>0</v>
      </c>
      <c r="AO335" s="1191">
        <f>SUMIF('LCR &amp; Benchmark weighted'!AO259:AO263,"&gt;0",'LCR &amp; Benchmark weighted'!AO259:AO263)+SUMIF('LCR &amp; Benchmark weighted'!AO265:AO271,"&gt;0",'LCR &amp; Benchmark weighted'!AO265:AO271)</f>
        <v>0</v>
      </c>
      <c r="AP335" s="1191">
        <f>SUMIF('LCR &amp; Benchmark weighted'!AP259:AP263,"&gt;0",'LCR &amp; Benchmark weighted'!AP259:AP263)+SUMIF('LCR &amp; Benchmark weighted'!AP265:AP271,"&gt;0",'LCR &amp; Benchmark weighted'!AP265:AP271)</f>
        <v>0</v>
      </c>
      <c r="AQ335" s="1191">
        <f>SUMIF('LCR &amp; Benchmark weighted'!AQ259:AQ263,"&gt;0",'LCR &amp; Benchmark weighted'!AQ259:AQ263)+SUMIF('LCR &amp; Benchmark weighted'!AQ265:AQ271,"&gt;0",'LCR &amp; Benchmark weighted'!AQ265:AQ271)</f>
        <v>0</v>
      </c>
      <c r="AR335" s="1191">
        <f>SUMIF('LCR &amp; Benchmark weighted'!AR259:AR263,"&gt;0",'LCR &amp; Benchmark weighted'!AR259:AR263)+SUMIF('LCR &amp; Benchmark weighted'!AR265:AR271,"&gt;0",'LCR &amp; Benchmark weighted'!AR265:AR271)</f>
        <v>0</v>
      </c>
      <c r="AS335" s="1191">
        <f>SUMIF('LCR &amp; Benchmark weighted'!AS259:AS263,"&gt;0",'LCR &amp; Benchmark weighted'!AS259:AS263)+SUMIF('LCR &amp; Benchmark weighted'!AS265:AS271,"&gt;0",'LCR &amp; Benchmark weighted'!AS265:AS271)</f>
        <v>0</v>
      </c>
      <c r="AT335" s="1191">
        <f>SUMIF('LCR &amp; Benchmark weighted'!AT259:AT263,"&gt;0",'LCR &amp; Benchmark weighted'!AT259:AT263)+SUMIF('LCR &amp; Benchmark weighted'!AT265:AT271,"&gt;0",'LCR &amp; Benchmark weighted'!AT265:AT271)</f>
        <v>0</v>
      </c>
      <c r="AU335" s="1191">
        <f>SUMIF('LCR &amp; Benchmark weighted'!AU259:AU263,"&gt;0",'LCR &amp; Benchmark weighted'!AU259:AU263)+SUMIF('LCR &amp; Benchmark weighted'!AU265:AU271,"&gt;0",'LCR &amp; Benchmark weighted'!AU265:AU271)</f>
        <v>0</v>
      </c>
      <c r="AV335" s="1191">
        <f>SUMIF('LCR &amp; Benchmark weighted'!AV259:AV263,"&gt;0",'LCR &amp; Benchmark weighted'!AV259:AV263)+SUMIF('LCR &amp; Benchmark weighted'!AV265:AV271,"&gt;0",'LCR &amp; Benchmark weighted'!AV265:AV271)</f>
        <v>0</v>
      </c>
      <c r="AW335" s="1191">
        <f>SUMIF('LCR &amp; Benchmark weighted'!AW259:AW263,"&gt;0",'LCR &amp; Benchmark weighted'!AW259:AW263)+SUMIF('LCR &amp; Benchmark weighted'!AW265:AW271,"&gt;0",'LCR &amp; Benchmark weighted'!AW265:AW271)</f>
        <v>0</v>
      </c>
      <c r="AX335" s="1191">
        <f>SUMIF('LCR &amp; Benchmark weighted'!AX259:AX263,"&gt;0",'LCR &amp; Benchmark weighted'!AX259:AX263)+SUMIF('LCR &amp; Benchmark weighted'!AX265:AX271,"&gt;0",'LCR &amp; Benchmark weighted'!AX265:AX271)</f>
        <v>0</v>
      </c>
      <c r="AY335" s="1191">
        <f>SUMIF('LCR &amp; Benchmark weighted'!AY259:AY263,"&gt;0",'LCR &amp; Benchmark weighted'!AY259:AY263)+SUMIF('LCR &amp; Benchmark weighted'!AY265:AY271,"&gt;0",'LCR &amp; Benchmark weighted'!AY265:AY271)</f>
        <v>0</v>
      </c>
      <c r="AZ335" s="1191">
        <f>SUMIF('LCR &amp; Benchmark weighted'!AZ259:AZ263,"&gt;0",'LCR &amp; Benchmark weighted'!AZ259:AZ263)+SUMIF('LCR &amp; Benchmark weighted'!AZ265:AZ271,"&gt;0",'LCR &amp; Benchmark weighted'!AZ265:AZ271)</f>
        <v>0</v>
      </c>
      <c r="BA335" s="1191">
        <f>SUMIF('LCR &amp; Benchmark weighted'!BA259:BA263,"&gt;0",'LCR &amp; Benchmark weighted'!BA259:BA263)+SUMIF('LCR &amp; Benchmark weighted'!BA265:BA271,"&gt;0",'LCR &amp; Benchmark weighted'!BA265:BA271)</f>
        <v>0</v>
      </c>
      <c r="BB335" s="1191">
        <f>SUMIF('LCR &amp; Benchmark weighted'!BB259:BB263,"&gt;0",'LCR &amp; Benchmark weighted'!BB259:BB263)+SUMIF('LCR &amp; Benchmark weighted'!BB265:BB271,"&gt;0",'LCR &amp; Benchmark weighted'!BB265:BB271)</f>
        <v>0</v>
      </c>
      <c r="BC335" s="1191">
        <f>SUMIF('LCR &amp; Benchmark weighted'!BC259:BC263,"&gt;0",'LCR &amp; Benchmark weighted'!BC259:BC263)+SUMIF('LCR &amp; Benchmark weighted'!BC265:BC271,"&gt;0",'LCR &amp; Benchmark weighted'!BC265:BC271)</f>
        <v>0</v>
      </c>
      <c r="BD335" s="1191">
        <f>SUMIF('LCR &amp; Benchmark weighted'!BD259:BD263,"&gt;0",'LCR &amp; Benchmark weighted'!BD259:BD263)+SUMIF('LCR &amp; Benchmark weighted'!BD265:BD271,"&gt;0",'LCR &amp; Benchmark weighted'!BD265:BD271)</f>
        <v>0</v>
      </c>
      <c r="BE335" s="1191">
        <f>SUMIF('LCR &amp; Benchmark weighted'!BE259:BE263,"&gt;0",'LCR &amp; Benchmark weighted'!BE259:BE263)+SUMIF('LCR &amp; Benchmark weighted'!BE265:BE271,"&gt;0",'LCR &amp; Benchmark weighted'!BE265:BE271)</f>
        <v>0</v>
      </c>
      <c r="BF335" s="1191">
        <f>SUMIF('LCR &amp; Benchmark weighted'!BF259:BF263,"&gt;0",'LCR &amp; Benchmark weighted'!BF259:BF263)+SUMIF('LCR &amp; Benchmark weighted'!BF265:BF271,"&gt;0",'LCR &amp; Benchmark weighted'!BF265:BF271)</f>
        <v>0</v>
      </c>
      <c r="BG335" s="1191">
        <f>SUMIF('LCR &amp; Benchmark weighted'!BG259:BG263,"&gt;0",'LCR &amp; Benchmark weighted'!BG259:BG263)+SUMIF('LCR &amp; Benchmark weighted'!BG265:BG271,"&gt;0",'LCR &amp; Benchmark weighted'!BG265:BG271)</f>
        <v>0</v>
      </c>
      <c r="BH335" s="1191">
        <f>SUMIF('LCR &amp; Benchmark weighted'!BH259:BH263,"&gt;0",'LCR &amp; Benchmark weighted'!BH259:BH263)+SUMIF('LCR &amp; Benchmark weighted'!BH265:BH271,"&gt;0",'LCR &amp; Benchmark weighted'!BH265:BH271)</f>
        <v>0</v>
      </c>
      <c r="BI335" s="1191">
        <f>SUMIF('LCR &amp; Benchmark weighted'!BI259:BI263,"&gt;0",'LCR &amp; Benchmark weighted'!BI259:BI263)+SUMIF('LCR &amp; Benchmark weighted'!BI265:BI271,"&gt;0",'LCR &amp; Benchmark weighted'!BI265:BI271)</f>
        <v>0</v>
      </c>
      <c r="BJ335" s="1191">
        <f>SUMIF('LCR &amp; Benchmark weighted'!BJ259:BJ263,"&gt;0",'LCR &amp; Benchmark weighted'!BJ259:BJ263)+SUMIF('LCR &amp; Benchmark weighted'!BJ265:BJ271,"&gt;0",'LCR &amp; Benchmark weighted'!BJ265:BJ271)</f>
        <v>0</v>
      </c>
      <c r="BK335" s="1191">
        <f>SUMIF('LCR &amp; Benchmark weighted'!BK259:BK263,"&gt;0",'LCR &amp; Benchmark weighted'!BK259:BK263)+SUMIF('LCR &amp; Benchmark weighted'!BK265:BK271,"&gt;0",'LCR &amp; Benchmark weighted'!BK265:BK271)</f>
        <v>0</v>
      </c>
      <c r="BL335" s="1191">
        <f>SUMIF('LCR &amp; Benchmark weighted'!BL259:BL263,"&gt;0",'LCR &amp; Benchmark weighted'!BL259:BL263)+SUMIF('LCR &amp; Benchmark weighted'!BL265:BL271,"&gt;0",'LCR &amp; Benchmark weighted'!BL265:BL271)</f>
        <v>0</v>
      </c>
      <c r="BM335" s="1191">
        <f>SUMIF('LCR &amp; Benchmark weighted'!BM259:BM263,"&gt;0",'LCR &amp; Benchmark weighted'!BM259:BM263)+SUMIF('LCR &amp; Benchmark weighted'!BM265:BM271,"&gt;0",'LCR &amp; Benchmark weighted'!BM265:BM271)</f>
        <v>0</v>
      </c>
      <c r="BN335" s="1191">
        <f>SUMIF('LCR &amp; Benchmark weighted'!BN259:BN263,"&gt;0",'LCR &amp; Benchmark weighted'!BN259:BN263)+SUMIF('LCR &amp; Benchmark weighted'!BN265:BN271,"&gt;0",'LCR &amp; Benchmark weighted'!BN265:BN271)</f>
        <v>0</v>
      </c>
      <c r="BO335" s="1191">
        <f>SUMIF('LCR &amp; Benchmark weighted'!BO259:BO263,"&gt;0",'LCR &amp; Benchmark weighted'!BO259:BO263)+SUMIF('LCR &amp; Benchmark weighted'!BO265:BO271,"&gt;0",'LCR &amp; Benchmark weighted'!BO265:BO271)</f>
        <v>0</v>
      </c>
      <c r="BP335" s="1191">
        <f>SUMIF('LCR &amp; Benchmark weighted'!BP259:BP263,"&gt;0",'LCR &amp; Benchmark weighted'!BP259:BP263)+SUMIF('LCR &amp; Benchmark weighted'!BP265:BP271,"&gt;0",'LCR &amp; Benchmark weighted'!BP265:BP271)</f>
        <v>0</v>
      </c>
      <c r="BQ335" s="1191">
        <f>SUMIF('LCR &amp; Benchmark weighted'!BQ259:BQ263,"&gt;0",'LCR &amp; Benchmark weighted'!BQ259:BQ263)+SUMIF('LCR &amp; Benchmark weighted'!BQ265:BQ271,"&gt;0",'LCR &amp; Benchmark weighted'!BQ265:BQ271)</f>
        <v>0</v>
      </c>
      <c r="BR335" s="1191">
        <f>SUMIF('LCR &amp; Benchmark weighted'!BR259:BR263,"&gt;0",'LCR &amp; Benchmark weighted'!BR259:BR263)+SUMIF('LCR &amp; Benchmark weighted'!BR265:BR271,"&gt;0",'LCR &amp; Benchmark weighted'!BR265:BR271)</f>
        <v>0</v>
      </c>
      <c r="BS335" s="1191">
        <f>SUMIF('LCR &amp; Benchmark weighted'!BS259:BS263,"&gt;0",'LCR &amp; Benchmark weighted'!BS259:BS263)+SUMIF('LCR &amp; Benchmark weighted'!BS265:BS271,"&gt;0",'LCR &amp; Benchmark weighted'!BS265:BS271)</f>
        <v>0</v>
      </c>
      <c r="BT335" s="1191">
        <f>SUMIF('LCR &amp; Benchmark weighted'!BT259:BT263,"&gt;0",'LCR &amp; Benchmark weighted'!BT259:BT263)+SUMIF('LCR &amp; Benchmark weighted'!BT265:BT271,"&gt;0",'LCR &amp; Benchmark weighted'!BT265:BT271)</f>
        <v>0</v>
      </c>
      <c r="BU335" s="1191">
        <f>SUMIF('LCR &amp; Benchmark weighted'!BU259:BU263,"&gt;0",'LCR &amp; Benchmark weighted'!BU259:BU263)+SUMIF('LCR &amp; Benchmark weighted'!BU265:BU271,"&gt;0",'LCR &amp; Benchmark weighted'!BU265:BU271)</f>
        <v>0</v>
      </c>
      <c r="BV335" s="1191">
        <f>SUMIF('LCR &amp; Benchmark weighted'!BV259:BV263,"&gt;0",'LCR &amp; Benchmark weighted'!BV259:BV263)+SUMIF('LCR &amp; Benchmark weighted'!BV265:BV271,"&gt;0",'LCR &amp; Benchmark weighted'!BV265:BV271)</f>
        <v>0</v>
      </c>
      <c r="BW335" s="1191">
        <f>SUMIF('LCR &amp; Benchmark weighted'!BW259:BW263,"&gt;0",'LCR &amp; Benchmark weighted'!BW259:BW263)+SUMIF('LCR &amp; Benchmark weighted'!BW265:BW271,"&gt;0",'LCR &amp; Benchmark weighted'!BW265:BW271)</f>
        <v>0</v>
      </c>
      <c r="BX335" s="1191">
        <f>SUMIF('LCR &amp; Benchmark weighted'!BX259:BX263,"&gt;0",'LCR &amp; Benchmark weighted'!BX259:BX263)+SUMIF('LCR &amp; Benchmark weighted'!BX265:BX271,"&gt;0",'LCR &amp; Benchmark weighted'!BX265:BX271)</f>
        <v>0</v>
      </c>
      <c r="BY335" s="1191">
        <f>SUMIF('LCR &amp; Benchmark weighted'!BY259:BY263,"&gt;0",'LCR &amp; Benchmark weighted'!BY259:BY263)+SUMIF('LCR &amp; Benchmark weighted'!BY265:BY271,"&gt;0",'LCR &amp; Benchmark weighted'!BY265:BY271)</f>
        <v>0</v>
      </c>
      <c r="BZ335" s="1191">
        <f>SUMIF('LCR &amp; Benchmark weighted'!BZ259:BZ263,"&gt;0",'LCR &amp; Benchmark weighted'!BZ259:BZ263)+SUMIF('LCR &amp; Benchmark weighted'!BZ265:BZ271,"&gt;0",'LCR &amp; Benchmark weighted'!BZ265:BZ271)</f>
        <v>0</v>
      </c>
      <c r="CA335" s="1191">
        <f>SUMIF('LCR &amp; Benchmark weighted'!CA259:CA263,"&gt;0",'LCR &amp; Benchmark weighted'!CA259:CA263)+SUMIF('LCR &amp; Benchmark weighted'!CA265:CA271,"&gt;0",'LCR &amp; Benchmark weighted'!CA265:CA271)</f>
        <v>0</v>
      </c>
      <c r="CB335" s="1191">
        <f>SUMIF('LCR &amp; Benchmark weighted'!CB259:CB263,"&gt;0",'LCR &amp; Benchmark weighted'!CB259:CB263)+SUMIF('LCR &amp; Benchmark weighted'!CB265:CB271,"&gt;0",'LCR &amp; Benchmark weighted'!CB265:CB271)</f>
        <v>0</v>
      </c>
      <c r="CC335" s="1191">
        <f>SUMIF('LCR &amp; Benchmark weighted'!CC259:CC263,"&gt;0",'LCR &amp; Benchmark weighted'!CC259:CC263)+SUMIF('LCR &amp; Benchmark weighted'!CC265:CC271,"&gt;0",'LCR &amp; Benchmark weighted'!CC265:CC271)</f>
        <v>0</v>
      </c>
      <c r="CD335" s="1191">
        <f>SUMIF('LCR &amp; Benchmark weighted'!CD259:CD263,"&gt;0",'LCR &amp; Benchmark weighted'!CD259:CD263)+SUMIF('LCR &amp; Benchmark weighted'!CD265:CD271,"&gt;0",'LCR &amp; Benchmark weighted'!CD265:CD271)</f>
        <v>0</v>
      </c>
      <c r="CE335" s="1191">
        <f>SUMIF('LCR &amp; Benchmark weighted'!CE259:CE263,"&gt;0",'LCR &amp; Benchmark weighted'!CE259:CE263)+SUMIF('LCR &amp; Benchmark weighted'!CE265:CE271,"&gt;0",'LCR &amp; Benchmark weighted'!CE265:CE271)</f>
        <v>0</v>
      </c>
      <c r="CF335" s="1191">
        <f>SUMIF('LCR &amp; Benchmark weighted'!CF259:CF263,"&gt;0",'LCR &amp; Benchmark weighted'!CF259:CF263)+SUMIF('LCR &amp; Benchmark weighted'!CF265:CF271,"&gt;0",'LCR &amp; Benchmark weighted'!CF265:CF271)</f>
        <v>0</v>
      </c>
      <c r="CG335" s="1191">
        <f>SUMIF('LCR &amp; Benchmark weighted'!CG259:CG263,"&gt;0",'LCR &amp; Benchmark weighted'!CG259:CG263)+SUMIF('LCR &amp; Benchmark weighted'!CG265:CG271,"&gt;0",'LCR &amp; Benchmark weighted'!CG265:CG271)</f>
        <v>0</v>
      </c>
      <c r="CH335" s="1191">
        <f>SUMIF('LCR &amp; Benchmark weighted'!CH259:CH263,"&gt;0",'LCR &amp; Benchmark weighted'!CH259:CH263)+SUMIF('LCR &amp; Benchmark weighted'!CH265:CH271,"&gt;0",'LCR &amp; Benchmark weighted'!CH265:CH271)</f>
        <v>0</v>
      </c>
      <c r="CI335" s="1191">
        <f>SUMIF('LCR &amp; Benchmark weighted'!CI259:CI263,"&gt;0",'LCR &amp; Benchmark weighted'!CI259:CI263)+SUMIF('LCR &amp; Benchmark weighted'!CI265:CI271,"&gt;0",'LCR &amp; Benchmark weighted'!CI265:CI271)</f>
        <v>0</v>
      </c>
      <c r="CJ335" s="1191">
        <f>SUMIF('LCR &amp; Benchmark weighted'!CJ259:CJ263,"&gt;0",'LCR &amp; Benchmark weighted'!CJ259:CJ263)+SUMIF('LCR &amp; Benchmark weighted'!CJ265:CJ271,"&gt;0",'LCR &amp; Benchmark weighted'!CJ265:CJ271)</f>
        <v>0</v>
      </c>
      <c r="CK335" s="1191">
        <f>SUMIF('LCR &amp; Benchmark weighted'!CK259:CK263,"&gt;0",'LCR &amp; Benchmark weighted'!CK259:CK263)+SUMIF('LCR &amp; Benchmark weighted'!CK265:CK271,"&gt;0",'LCR &amp; Benchmark weighted'!CK265:CK271)</f>
        <v>0</v>
      </c>
      <c r="CL335" s="1191">
        <f>SUMIF('LCR &amp; Benchmark weighted'!CL259:CL263,"&gt;0",'LCR &amp; Benchmark weighted'!CL259:CL263)+SUMIF('LCR &amp; Benchmark weighted'!CL265:CL271,"&gt;0",'LCR &amp; Benchmark weighted'!CL265:CL271)</f>
        <v>0</v>
      </c>
      <c r="CM335" s="1191">
        <f>SUMIF('LCR &amp; Benchmark weighted'!CM259:CM263,"&gt;0",'LCR &amp; Benchmark weighted'!CM259:CM263)+SUMIF('LCR &amp; Benchmark weighted'!CM265:CM271,"&gt;0",'LCR &amp; Benchmark weighted'!CM265:CM271)</f>
        <v>0</v>
      </c>
      <c r="CN335" s="1191">
        <f>SUMIF('LCR &amp; Benchmark weighted'!CN259:CN263,"&gt;0",'LCR &amp; Benchmark weighted'!CN259:CN263)+SUMIF('LCR &amp; Benchmark weighted'!CN265:CN271,"&gt;0",'LCR &amp; Benchmark weighted'!CN265:CN271)</f>
        <v>0</v>
      </c>
      <c r="CO335" s="1191">
        <f>SUMIF('LCR &amp; Benchmark weighted'!CO259:CO263,"&gt;0",'LCR &amp; Benchmark weighted'!CO259:CO263)+SUMIF('LCR &amp; Benchmark weighted'!CO265:CO271,"&gt;0",'LCR &amp; Benchmark weighted'!CO265:CO271)</f>
        <v>0</v>
      </c>
      <c r="CP335" s="1191">
        <f>SUMIF('LCR &amp; Benchmark weighted'!CP259:CP263,"&gt;0",'LCR &amp; Benchmark weighted'!CP259:CP263)+SUMIF('LCR &amp; Benchmark weighted'!CP265:CP271,"&gt;0",'LCR &amp; Benchmark weighted'!CP265:CP271)</f>
        <v>0</v>
      </c>
      <c r="CQ335" s="1191">
        <f>SUMIF('LCR &amp; Benchmark weighted'!CQ259:CQ263,"&gt;0",'LCR &amp; Benchmark weighted'!CQ259:CQ263)+SUMIF('LCR &amp; Benchmark weighted'!CQ265:CQ271,"&gt;0",'LCR &amp; Benchmark weighted'!CQ265:CQ271)</f>
        <v>0</v>
      </c>
      <c r="CR335" s="1191">
        <f>SUMIF('LCR &amp; Benchmark weighted'!CR259:CR263,"&gt;0",'LCR &amp; Benchmark weighted'!CR259:CR263)+SUMIF('LCR &amp; Benchmark weighted'!CR265:CR271,"&gt;0",'LCR &amp; Benchmark weighted'!CR265:CR271)</f>
        <v>0</v>
      </c>
      <c r="CS335" s="1191">
        <f>SUMIF('LCR &amp; Benchmark weighted'!CS259:CS263,"&gt;0",'LCR &amp; Benchmark weighted'!CS259:CS263)+SUMIF('LCR &amp; Benchmark weighted'!CS265:CS271,"&gt;0",'LCR &amp; Benchmark weighted'!CS265:CS271)</f>
        <v>0</v>
      </c>
      <c r="CT335" s="1191">
        <f>SUMIF('LCR &amp; Benchmark weighted'!CT259:CT263,"&gt;0",'LCR &amp; Benchmark weighted'!CT259:CT263)+SUMIF('LCR &amp; Benchmark weighted'!CT265:CT271,"&gt;0",'LCR &amp; Benchmark weighted'!CT265:CT271)</f>
        <v>0</v>
      </c>
      <c r="CU335" s="1191">
        <f>SUMIF('LCR &amp; Benchmark weighted'!CU259:CU263,"&gt;0",'LCR &amp; Benchmark weighted'!CU259:CU263)+SUMIF('LCR &amp; Benchmark weighted'!CU265:CU271,"&gt;0",'LCR &amp; Benchmark weighted'!CU265:CU271)</f>
        <v>0</v>
      </c>
      <c r="CV335" s="1191">
        <f>SUMIF('LCR &amp; Benchmark weighted'!CV259:CV263,"&gt;0",'LCR &amp; Benchmark weighted'!CV259:CV263)+SUMIF('LCR &amp; Benchmark weighted'!CV265:CV271,"&gt;0",'LCR &amp; Benchmark weighted'!CV265:CV271)</f>
        <v>0</v>
      </c>
      <c r="CW335" s="1191">
        <f>SUMIF('LCR &amp; Benchmark weighted'!CW259:CW263,"&gt;0",'LCR &amp; Benchmark weighted'!CW259:CW263)+SUMIF('LCR &amp; Benchmark weighted'!CW265:CW271,"&gt;0",'LCR &amp; Benchmark weighted'!CW265:CW271)</f>
        <v>0</v>
      </c>
      <c r="CX335" s="1191">
        <f>SUMIF('LCR &amp; Benchmark weighted'!CX259:CX263,"&gt;0",'LCR &amp; Benchmark weighted'!CX259:CX263)+SUMIF('LCR &amp; Benchmark weighted'!CX265:CX271,"&gt;0",'LCR &amp; Benchmark weighted'!CX265:CX271)</f>
        <v>0</v>
      </c>
      <c r="CY335" s="1191">
        <f>SUMIF('LCR &amp; Benchmark weighted'!CY259:CY263,"&gt;0",'LCR &amp; Benchmark weighted'!CY259:CY263)+SUMIF('LCR &amp; Benchmark weighted'!CY265:CY271,"&gt;0",'LCR &amp; Benchmark weighted'!CY265:CY271)</f>
        <v>0</v>
      </c>
      <c r="CZ335" s="1191">
        <f>SUMIF('LCR &amp; Benchmark weighted'!CZ259:CZ263,"&gt;0",'LCR &amp; Benchmark weighted'!CZ259:CZ263)+SUMIF('LCR &amp; Benchmark weighted'!CZ265:CZ271,"&gt;0",'LCR &amp; Benchmark weighted'!CZ265:CZ271)</f>
        <v>0</v>
      </c>
      <c r="DA335" s="1191">
        <f>SUMIF('LCR &amp; Benchmark weighted'!DA259:DA263,"&gt;0",'LCR &amp; Benchmark weighted'!DA259:DA263)+SUMIF('LCR &amp; Benchmark weighted'!DA265:DA271,"&gt;0",'LCR &amp; Benchmark weighted'!DA265:DA271)</f>
        <v>0</v>
      </c>
      <c r="DB335" s="1191">
        <f>SUMIF('LCR &amp; Benchmark weighted'!DB259:DB263,"&gt;0",'LCR &amp; Benchmark weighted'!DB259:DB263)+SUMIF('LCR &amp; Benchmark weighted'!DB265:DB271,"&gt;0",'LCR &amp; Benchmark weighted'!DB265:DB271)</f>
        <v>0</v>
      </c>
      <c r="DC335" s="1191">
        <f>SUMIF('LCR &amp; Benchmark weighted'!DC259:DC263,"&gt;0",'LCR &amp; Benchmark weighted'!DC259:DC263)+SUMIF('LCR &amp; Benchmark weighted'!DC265:DC271,"&gt;0",'LCR &amp; Benchmark weighted'!DC265:DC271)</f>
        <v>0</v>
      </c>
      <c r="DD335" s="1191">
        <f>SUMIF('LCR &amp; Benchmark weighted'!DD259:DD263,"&gt;0",'LCR &amp; Benchmark weighted'!DD259:DD263)+SUMIF('LCR &amp; Benchmark weighted'!DD265:DD271,"&gt;0",'LCR &amp; Benchmark weighted'!DD265:DD271)</f>
        <v>0</v>
      </c>
      <c r="DE335" s="1191">
        <f>SUMIF('LCR &amp; Benchmark weighted'!DE259:DE263,"&gt;0",'LCR &amp; Benchmark weighted'!DE259:DE263)+SUMIF('LCR &amp; Benchmark weighted'!DE265:DE271,"&gt;0",'LCR &amp; Benchmark weighted'!DE265:DE271)</f>
        <v>0</v>
      </c>
      <c r="DF335" s="1191">
        <f>SUMIF('LCR &amp; Benchmark weighted'!DF259:DF263,"&gt;0",'LCR &amp; Benchmark weighted'!DF259:DF263)+SUMIF('LCR &amp; Benchmark weighted'!DF265:DF271,"&gt;0",'LCR &amp; Benchmark weighted'!DF265:DF271)</f>
        <v>0</v>
      </c>
      <c r="DG335" s="1191">
        <f>SUMIF('LCR &amp; Benchmark weighted'!DG259:DG263,"&gt;0",'LCR &amp; Benchmark weighted'!DG259:DG263)+SUMIF('LCR &amp; Benchmark weighted'!DG265:DG271,"&gt;0",'LCR &amp; Benchmark weighted'!DG265:DG271)</f>
        <v>0</v>
      </c>
      <c r="DH335" s="1191">
        <f>SUMIF('LCR &amp; Benchmark weighted'!DH259:DH263,"&gt;0",'LCR &amp; Benchmark weighted'!DH259:DH263)+SUMIF('LCR &amp; Benchmark weighted'!DH265:DH271,"&gt;0",'LCR &amp; Benchmark weighted'!DH265:DH271)</f>
        <v>0</v>
      </c>
      <c r="DI335" s="1191">
        <f>SUMIF('LCR &amp; Benchmark weighted'!DI259:DI263,"&gt;0",'LCR &amp; Benchmark weighted'!DI259:DI263)+SUMIF('LCR &amp; Benchmark weighted'!DI265:DI271,"&gt;0",'LCR &amp; Benchmark weighted'!DI265:DI271)</f>
        <v>0</v>
      </c>
      <c r="DJ335" s="1191">
        <f>SUMIF('LCR &amp; Benchmark weighted'!DJ259:DJ263,"&gt;0",'LCR &amp; Benchmark weighted'!DJ259:DJ263)+SUMIF('LCR &amp; Benchmark weighted'!DJ265:DJ271,"&gt;0",'LCR &amp; Benchmark weighted'!DJ265:DJ271)</f>
        <v>0</v>
      </c>
      <c r="DK335" s="1191">
        <f>SUMIF('LCR &amp; Benchmark weighted'!DK259:DK263,"&gt;0",'LCR &amp; Benchmark weighted'!DK259:DK263)+SUMIF('LCR &amp; Benchmark weighted'!DK265:DK271,"&gt;0",'LCR &amp; Benchmark weighted'!DK265:DK271)</f>
        <v>0</v>
      </c>
      <c r="DL335" s="1191">
        <f>SUMIF('LCR &amp; Benchmark weighted'!DL259:DL263,"&gt;0",'LCR &amp; Benchmark weighted'!DL259:DL263)+SUMIF('LCR &amp; Benchmark weighted'!DL265:DL271,"&gt;0",'LCR &amp; Benchmark weighted'!DL265:DL271)</f>
        <v>0</v>
      </c>
    </row>
    <row r="336" spans="1:116">
      <c r="A336" s="207" t="e">
        <f>'LCR Weights'!#REF!</f>
        <v>#REF!</v>
      </c>
      <c r="D336" s="589" t="s">
        <v>974</v>
      </c>
      <c r="E336" s="589"/>
      <c r="F336" s="689"/>
      <c r="G336" s="600"/>
      <c r="H336" s="690"/>
      <c r="I336" s="690"/>
      <c r="J336" s="1191">
        <f>SUMIF('LCR &amp; Benchmark weighted'!J259:J263,"&lt;0",'LCR &amp; Benchmark weighted'!J259:J263)+SUMIF('LCR &amp; Benchmark weighted'!J265:J271,"&lt;0",'LCR &amp; Benchmark weighted'!J265:J271)</f>
        <v>0</v>
      </c>
      <c r="K336" s="1191">
        <f>SUMIF('LCR &amp; Benchmark weighted'!K259:K263,"&lt;0",'LCR &amp; Benchmark weighted'!K259:K263)+SUMIF('LCR &amp; Benchmark weighted'!K265:K271,"&lt;0",'LCR &amp; Benchmark weighted'!K265:K271)</f>
        <v>0</v>
      </c>
      <c r="L336" s="1191">
        <f>SUMIF('LCR &amp; Benchmark weighted'!L259:L263,"&lt;0",'LCR &amp; Benchmark weighted'!L259:L263)+SUMIF('LCR &amp; Benchmark weighted'!L265:L271,"&lt;0",'LCR &amp; Benchmark weighted'!L265:L271)</f>
        <v>0</v>
      </c>
      <c r="M336" s="1191">
        <f>SUMIF('LCR &amp; Benchmark weighted'!M259:M263,"&lt;0",'LCR &amp; Benchmark weighted'!M259:M263)+SUMIF('LCR &amp; Benchmark weighted'!M265:M271,"&lt;0",'LCR &amp; Benchmark weighted'!M265:M271)</f>
        <v>0</v>
      </c>
      <c r="N336" s="1191">
        <f>SUMIF('LCR &amp; Benchmark weighted'!N259:N263,"&lt;0",'LCR &amp; Benchmark weighted'!N259:N263)+SUMIF('LCR &amp; Benchmark weighted'!N265:N271,"&lt;0",'LCR &amp; Benchmark weighted'!N265:N271)</f>
        <v>0</v>
      </c>
      <c r="O336" s="1191">
        <f>SUMIF('LCR &amp; Benchmark weighted'!O259:O263,"&lt;0",'LCR &amp; Benchmark weighted'!O259:O263)+SUMIF('LCR &amp; Benchmark weighted'!O265:O271,"&lt;0",'LCR &amp; Benchmark weighted'!O265:O271)</f>
        <v>0</v>
      </c>
      <c r="P336" s="1191">
        <f>SUMIF('LCR &amp; Benchmark weighted'!P259:P263,"&lt;0",'LCR &amp; Benchmark weighted'!P259:P263)+SUMIF('LCR &amp; Benchmark weighted'!P265:P271,"&lt;0",'LCR &amp; Benchmark weighted'!P265:P271)</f>
        <v>0</v>
      </c>
      <c r="Q336" s="1191">
        <f>SUMIF('LCR &amp; Benchmark weighted'!Q259:Q263,"&lt;0",'LCR &amp; Benchmark weighted'!Q259:Q263)+SUMIF('LCR &amp; Benchmark weighted'!Q265:Q271,"&lt;0",'LCR &amp; Benchmark weighted'!Q265:Q271)</f>
        <v>0</v>
      </c>
      <c r="R336" s="1191">
        <f>SUMIF('LCR &amp; Benchmark weighted'!R259:R263,"&lt;0",'LCR &amp; Benchmark weighted'!R259:R263)+SUMIF('LCR &amp; Benchmark weighted'!R265:R271,"&lt;0",'LCR &amp; Benchmark weighted'!R265:R271)</f>
        <v>0</v>
      </c>
      <c r="S336" s="1191">
        <f>SUMIF('LCR &amp; Benchmark weighted'!S259:S263,"&lt;0",'LCR &amp; Benchmark weighted'!S259:S263)+SUMIF('LCR &amp; Benchmark weighted'!S265:S271,"&lt;0",'LCR &amp; Benchmark weighted'!S265:S271)</f>
        <v>0</v>
      </c>
      <c r="T336" s="1191">
        <f>SUMIF('LCR &amp; Benchmark weighted'!T259:T263,"&lt;0",'LCR &amp; Benchmark weighted'!T259:T263)+SUMIF('LCR &amp; Benchmark weighted'!T265:T271,"&lt;0",'LCR &amp; Benchmark weighted'!T265:T271)</f>
        <v>0</v>
      </c>
      <c r="U336" s="1191">
        <f>SUMIF('LCR &amp; Benchmark weighted'!U259:U263,"&lt;0",'LCR &amp; Benchmark weighted'!U259:U263)+SUMIF('LCR &amp; Benchmark weighted'!U265:U271,"&lt;0",'LCR &amp; Benchmark weighted'!U265:U271)</f>
        <v>0</v>
      </c>
      <c r="V336" s="1191">
        <f>SUMIF('LCR &amp; Benchmark weighted'!V259:V263,"&lt;0",'LCR &amp; Benchmark weighted'!V259:V263)+SUMIF('LCR &amp; Benchmark weighted'!V265:V271,"&lt;0",'LCR &amp; Benchmark weighted'!V265:V271)</f>
        <v>0</v>
      </c>
      <c r="W336" s="1191">
        <f>SUMIF('LCR &amp; Benchmark weighted'!W259:W263,"&lt;0",'LCR &amp; Benchmark weighted'!W259:W263)+SUMIF('LCR &amp; Benchmark weighted'!W265:W271,"&lt;0",'LCR &amp; Benchmark weighted'!W265:W271)</f>
        <v>0</v>
      </c>
      <c r="X336" s="1191">
        <f>SUMIF('LCR &amp; Benchmark weighted'!X259:X263,"&lt;0",'LCR &amp; Benchmark weighted'!X259:X263)+SUMIF('LCR &amp; Benchmark weighted'!X265:X271,"&lt;0",'LCR &amp; Benchmark weighted'!X265:X271)</f>
        <v>0</v>
      </c>
      <c r="Y336" s="1191">
        <f>SUMIF('LCR &amp; Benchmark weighted'!Y259:Y263,"&lt;0",'LCR &amp; Benchmark weighted'!Y259:Y263)+SUMIF('LCR &amp; Benchmark weighted'!Y265:Y271,"&lt;0",'LCR &amp; Benchmark weighted'!Y265:Y271)</f>
        <v>0</v>
      </c>
      <c r="Z336" s="1191">
        <f>SUMIF('LCR &amp; Benchmark weighted'!Z259:Z263,"&lt;0",'LCR &amp; Benchmark weighted'!Z259:Z263)+SUMIF('LCR &amp; Benchmark weighted'!Z265:Z271,"&lt;0",'LCR &amp; Benchmark weighted'!Z265:Z271)</f>
        <v>0</v>
      </c>
      <c r="AA336" s="1191">
        <f>SUMIF('LCR &amp; Benchmark weighted'!AA259:AA263,"&lt;0",'LCR &amp; Benchmark weighted'!AA259:AA263)+SUMIF('LCR &amp; Benchmark weighted'!AA265:AA271,"&lt;0",'LCR &amp; Benchmark weighted'!AA265:AA271)</f>
        <v>0</v>
      </c>
      <c r="AB336" s="1191">
        <f>SUMIF('LCR &amp; Benchmark weighted'!AB259:AB263,"&lt;0",'LCR &amp; Benchmark weighted'!AB259:AB263)+SUMIF('LCR &amp; Benchmark weighted'!AB265:AB271,"&lt;0",'LCR &amp; Benchmark weighted'!AB265:AB271)</f>
        <v>0</v>
      </c>
      <c r="AC336" s="1191">
        <f>SUMIF('LCR &amp; Benchmark weighted'!AC259:AC263,"&lt;0",'LCR &amp; Benchmark weighted'!AC259:AC263)+SUMIF('LCR &amp; Benchmark weighted'!AC265:AC271,"&lt;0",'LCR &amp; Benchmark weighted'!AC265:AC271)</f>
        <v>0</v>
      </c>
      <c r="AD336" s="1191">
        <f>SUMIF('LCR &amp; Benchmark weighted'!AD259:AD263,"&lt;0",'LCR &amp; Benchmark weighted'!AD259:AD263)+SUMIF('LCR &amp; Benchmark weighted'!AD265:AD271,"&lt;0",'LCR &amp; Benchmark weighted'!AD265:AD271)</f>
        <v>0</v>
      </c>
      <c r="AE336" s="1191">
        <f>SUMIF('LCR &amp; Benchmark weighted'!AE259:AE263,"&lt;0",'LCR &amp; Benchmark weighted'!AE259:AE263)+SUMIF('LCR &amp; Benchmark weighted'!AE265:AE271,"&lt;0",'LCR &amp; Benchmark weighted'!AE265:AE271)</f>
        <v>0</v>
      </c>
      <c r="AF336" s="1191">
        <f>SUMIF('LCR &amp; Benchmark weighted'!AF259:AF263,"&lt;0",'LCR &amp; Benchmark weighted'!AF259:AF263)+SUMIF('LCR &amp; Benchmark weighted'!AF265:AF271,"&lt;0",'LCR &amp; Benchmark weighted'!AF265:AF271)</f>
        <v>0</v>
      </c>
      <c r="AG336" s="1191">
        <f>SUMIF('LCR &amp; Benchmark weighted'!AG259:AG263,"&lt;0",'LCR &amp; Benchmark weighted'!AG259:AG263)+SUMIF('LCR &amp; Benchmark weighted'!AG265:AG271,"&lt;0",'LCR &amp; Benchmark weighted'!AG265:AG271)</f>
        <v>0</v>
      </c>
      <c r="AH336" s="1191">
        <f>SUMIF('LCR &amp; Benchmark weighted'!AH259:AH263,"&lt;0",'LCR &amp; Benchmark weighted'!AH259:AH263)+SUMIF('LCR &amp; Benchmark weighted'!AH265:AH271,"&lt;0",'LCR &amp; Benchmark weighted'!AH265:AH271)</f>
        <v>0</v>
      </c>
      <c r="AI336" s="1191">
        <f>SUMIF('LCR &amp; Benchmark weighted'!AI259:AI263,"&lt;0",'LCR &amp; Benchmark weighted'!AI259:AI263)+SUMIF('LCR &amp; Benchmark weighted'!AI265:AI271,"&lt;0",'LCR &amp; Benchmark weighted'!AI265:AI271)</f>
        <v>0</v>
      </c>
      <c r="AJ336" s="1191">
        <f>SUMIF('LCR &amp; Benchmark weighted'!AJ259:AJ263,"&lt;0",'LCR &amp; Benchmark weighted'!AJ259:AJ263)+SUMIF('LCR &amp; Benchmark weighted'!AJ265:AJ271,"&lt;0",'LCR &amp; Benchmark weighted'!AJ265:AJ271)</f>
        <v>0</v>
      </c>
      <c r="AK336" s="1191">
        <f>SUMIF('LCR &amp; Benchmark weighted'!AK259:AK263,"&lt;0",'LCR &amp; Benchmark weighted'!AK259:AK263)+SUMIF('LCR &amp; Benchmark weighted'!AK265:AK271,"&lt;0",'LCR &amp; Benchmark weighted'!AK265:AK271)</f>
        <v>0</v>
      </c>
      <c r="AL336" s="1191">
        <f>SUMIF('LCR &amp; Benchmark weighted'!AL259:AL263,"&lt;0",'LCR &amp; Benchmark weighted'!AL259:AL263)+SUMIF('LCR &amp; Benchmark weighted'!AL265:AL271,"&lt;0",'LCR &amp; Benchmark weighted'!AL265:AL271)</f>
        <v>0</v>
      </c>
      <c r="AM336" s="1191">
        <f>SUMIF('LCR &amp; Benchmark weighted'!AM259:AM263,"&lt;0",'LCR &amp; Benchmark weighted'!AM259:AM263)+SUMIF('LCR &amp; Benchmark weighted'!AM265:AM271,"&lt;0",'LCR &amp; Benchmark weighted'!AM265:AM271)</f>
        <v>0</v>
      </c>
      <c r="AN336" s="1191">
        <f>SUMIF('LCR &amp; Benchmark weighted'!AN259:AN263,"&lt;0",'LCR &amp; Benchmark weighted'!AN259:AN263)+SUMIF('LCR &amp; Benchmark weighted'!AN265:AN271,"&lt;0",'LCR &amp; Benchmark weighted'!AN265:AN271)</f>
        <v>0</v>
      </c>
      <c r="AO336" s="1191">
        <f>SUMIF('LCR &amp; Benchmark weighted'!AO259:AO263,"&lt;0",'LCR &amp; Benchmark weighted'!AO259:AO263)+SUMIF('LCR &amp; Benchmark weighted'!AO265:AO271,"&lt;0",'LCR &amp; Benchmark weighted'!AO265:AO271)</f>
        <v>0</v>
      </c>
      <c r="AP336" s="1191">
        <f>SUMIF('LCR &amp; Benchmark weighted'!AP259:AP263,"&lt;0",'LCR &amp; Benchmark weighted'!AP259:AP263)+SUMIF('LCR &amp; Benchmark weighted'!AP265:AP271,"&lt;0",'LCR &amp; Benchmark weighted'!AP265:AP271)</f>
        <v>0</v>
      </c>
      <c r="AQ336" s="1191">
        <f>SUMIF('LCR &amp; Benchmark weighted'!AQ259:AQ263,"&lt;0",'LCR &amp; Benchmark weighted'!AQ259:AQ263)+SUMIF('LCR &amp; Benchmark weighted'!AQ265:AQ271,"&lt;0",'LCR &amp; Benchmark weighted'!AQ265:AQ271)</f>
        <v>0</v>
      </c>
      <c r="AR336" s="1191">
        <f>SUMIF('LCR &amp; Benchmark weighted'!AR259:AR263,"&lt;0",'LCR &amp; Benchmark weighted'!AR259:AR263)+SUMIF('LCR &amp; Benchmark weighted'!AR265:AR271,"&lt;0",'LCR &amp; Benchmark weighted'!AR265:AR271)</f>
        <v>0</v>
      </c>
      <c r="AS336" s="1191">
        <f>SUMIF('LCR &amp; Benchmark weighted'!AS259:AS263,"&lt;0",'LCR &amp; Benchmark weighted'!AS259:AS263)+SUMIF('LCR &amp; Benchmark weighted'!AS265:AS271,"&lt;0",'LCR &amp; Benchmark weighted'!AS265:AS271)</f>
        <v>0</v>
      </c>
      <c r="AT336" s="1191">
        <f>SUMIF('LCR &amp; Benchmark weighted'!AT259:AT263,"&lt;0",'LCR &amp; Benchmark weighted'!AT259:AT263)+SUMIF('LCR &amp; Benchmark weighted'!AT265:AT271,"&lt;0",'LCR &amp; Benchmark weighted'!AT265:AT271)</f>
        <v>0</v>
      </c>
      <c r="AU336" s="1191">
        <f>SUMIF('LCR &amp; Benchmark weighted'!AU259:AU263,"&lt;0",'LCR &amp; Benchmark weighted'!AU259:AU263)+SUMIF('LCR &amp; Benchmark weighted'!AU265:AU271,"&lt;0",'LCR &amp; Benchmark weighted'!AU265:AU271)</f>
        <v>0</v>
      </c>
      <c r="AV336" s="1191">
        <f>SUMIF('LCR &amp; Benchmark weighted'!AV259:AV263,"&lt;0",'LCR &amp; Benchmark weighted'!AV259:AV263)+SUMIF('LCR &amp; Benchmark weighted'!AV265:AV271,"&lt;0",'LCR &amp; Benchmark weighted'!AV265:AV271)</f>
        <v>0</v>
      </c>
      <c r="AW336" s="1191">
        <f>SUMIF('LCR &amp; Benchmark weighted'!AW259:AW263,"&lt;0",'LCR &amp; Benchmark weighted'!AW259:AW263)+SUMIF('LCR &amp; Benchmark weighted'!AW265:AW271,"&lt;0",'LCR &amp; Benchmark weighted'!AW265:AW271)</f>
        <v>0</v>
      </c>
      <c r="AX336" s="1191">
        <f>SUMIF('LCR &amp; Benchmark weighted'!AX259:AX263,"&lt;0",'LCR &amp; Benchmark weighted'!AX259:AX263)+SUMIF('LCR &amp; Benchmark weighted'!AX265:AX271,"&lt;0",'LCR &amp; Benchmark weighted'!AX265:AX271)</f>
        <v>0</v>
      </c>
      <c r="AY336" s="1191">
        <f>SUMIF('LCR &amp; Benchmark weighted'!AY259:AY263,"&lt;0",'LCR &amp; Benchmark weighted'!AY259:AY263)+SUMIF('LCR &amp; Benchmark weighted'!AY265:AY271,"&lt;0",'LCR &amp; Benchmark weighted'!AY265:AY271)</f>
        <v>0</v>
      </c>
      <c r="AZ336" s="1191">
        <f>SUMIF('LCR &amp; Benchmark weighted'!AZ259:AZ263,"&lt;0",'LCR &amp; Benchmark weighted'!AZ259:AZ263)+SUMIF('LCR &amp; Benchmark weighted'!AZ265:AZ271,"&lt;0",'LCR &amp; Benchmark weighted'!AZ265:AZ271)</f>
        <v>0</v>
      </c>
      <c r="BA336" s="1191">
        <f>SUMIF('LCR &amp; Benchmark weighted'!BA259:BA263,"&lt;0",'LCR &amp; Benchmark weighted'!BA259:BA263)+SUMIF('LCR &amp; Benchmark weighted'!BA265:BA271,"&lt;0",'LCR &amp; Benchmark weighted'!BA265:BA271)</f>
        <v>0</v>
      </c>
      <c r="BB336" s="1191">
        <f>SUMIF('LCR &amp; Benchmark weighted'!BB259:BB263,"&lt;0",'LCR &amp; Benchmark weighted'!BB259:BB263)+SUMIF('LCR &amp; Benchmark weighted'!BB265:BB271,"&lt;0",'LCR &amp; Benchmark weighted'!BB265:BB271)</f>
        <v>0</v>
      </c>
      <c r="BC336" s="1191">
        <f>SUMIF('LCR &amp; Benchmark weighted'!BC259:BC263,"&lt;0",'LCR &amp; Benchmark weighted'!BC259:BC263)+SUMIF('LCR &amp; Benchmark weighted'!BC265:BC271,"&lt;0",'LCR &amp; Benchmark weighted'!BC265:BC271)</f>
        <v>0</v>
      </c>
      <c r="BD336" s="1191">
        <f>SUMIF('LCR &amp; Benchmark weighted'!BD259:BD263,"&lt;0",'LCR &amp; Benchmark weighted'!BD259:BD263)+SUMIF('LCR &amp; Benchmark weighted'!BD265:BD271,"&lt;0",'LCR &amp; Benchmark weighted'!BD265:BD271)</f>
        <v>0</v>
      </c>
      <c r="BE336" s="1191">
        <f>SUMIF('LCR &amp; Benchmark weighted'!BE259:BE263,"&lt;0",'LCR &amp; Benchmark weighted'!BE259:BE263)+SUMIF('LCR &amp; Benchmark weighted'!BE265:BE271,"&lt;0",'LCR &amp; Benchmark weighted'!BE265:BE271)</f>
        <v>0</v>
      </c>
      <c r="BF336" s="1191">
        <f>SUMIF('LCR &amp; Benchmark weighted'!BF259:BF263,"&lt;0",'LCR &amp; Benchmark weighted'!BF259:BF263)+SUMIF('LCR &amp; Benchmark weighted'!BF265:BF271,"&lt;0",'LCR &amp; Benchmark weighted'!BF265:BF271)</f>
        <v>0</v>
      </c>
      <c r="BG336" s="1191">
        <f>SUMIF('LCR &amp; Benchmark weighted'!BG259:BG263,"&lt;0",'LCR &amp; Benchmark weighted'!BG259:BG263)+SUMIF('LCR &amp; Benchmark weighted'!BG265:BG271,"&lt;0",'LCR &amp; Benchmark weighted'!BG265:BG271)</f>
        <v>0</v>
      </c>
      <c r="BH336" s="1191">
        <f>SUMIF('LCR &amp; Benchmark weighted'!BH259:BH263,"&lt;0",'LCR &amp; Benchmark weighted'!BH259:BH263)+SUMIF('LCR &amp; Benchmark weighted'!BH265:BH271,"&lt;0",'LCR &amp; Benchmark weighted'!BH265:BH271)</f>
        <v>0</v>
      </c>
      <c r="BI336" s="1191">
        <f>SUMIF('LCR &amp; Benchmark weighted'!BI259:BI263,"&lt;0",'LCR &amp; Benchmark weighted'!BI259:BI263)+SUMIF('LCR &amp; Benchmark weighted'!BI265:BI271,"&lt;0",'LCR &amp; Benchmark weighted'!BI265:BI271)</f>
        <v>0</v>
      </c>
      <c r="BJ336" s="1191">
        <f>SUMIF('LCR &amp; Benchmark weighted'!BJ259:BJ263,"&lt;0",'LCR &amp; Benchmark weighted'!BJ259:BJ263)+SUMIF('LCR &amp; Benchmark weighted'!BJ265:BJ271,"&lt;0",'LCR &amp; Benchmark weighted'!BJ265:BJ271)</f>
        <v>0</v>
      </c>
      <c r="BK336" s="1191">
        <f>SUMIF('LCR &amp; Benchmark weighted'!BK259:BK263,"&lt;0",'LCR &amp; Benchmark weighted'!BK259:BK263)+SUMIF('LCR &amp; Benchmark weighted'!BK265:BK271,"&lt;0",'LCR &amp; Benchmark weighted'!BK265:BK271)</f>
        <v>0</v>
      </c>
      <c r="BL336" s="1191">
        <f>SUMIF('LCR &amp; Benchmark weighted'!BL259:BL263,"&lt;0",'LCR &amp; Benchmark weighted'!BL259:BL263)+SUMIF('LCR &amp; Benchmark weighted'!BL265:BL271,"&lt;0",'LCR &amp; Benchmark weighted'!BL265:BL271)</f>
        <v>0</v>
      </c>
      <c r="BM336" s="1191">
        <f>SUMIF('LCR &amp; Benchmark weighted'!BM259:BM263,"&lt;0",'LCR &amp; Benchmark weighted'!BM259:BM263)+SUMIF('LCR &amp; Benchmark weighted'!BM265:BM271,"&lt;0",'LCR &amp; Benchmark weighted'!BM265:BM271)</f>
        <v>0</v>
      </c>
      <c r="BN336" s="1191">
        <f>SUMIF('LCR &amp; Benchmark weighted'!BN259:BN263,"&lt;0",'LCR &amp; Benchmark weighted'!BN259:BN263)+SUMIF('LCR &amp; Benchmark weighted'!BN265:BN271,"&lt;0",'LCR &amp; Benchmark weighted'!BN265:BN271)</f>
        <v>0</v>
      </c>
      <c r="BO336" s="1191">
        <f>SUMIF('LCR &amp; Benchmark weighted'!BO259:BO263,"&lt;0",'LCR &amp; Benchmark weighted'!BO259:BO263)+SUMIF('LCR &amp; Benchmark weighted'!BO265:BO271,"&lt;0",'LCR &amp; Benchmark weighted'!BO265:BO271)</f>
        <v>0</v>
      </c>
      <c r="BP336" s="1191">
        <f>SUMIF('LCR &amp; Benchmark weighted'!BP259:BP263,"&lt;0",'LCR &amp; Benchmark weighted'!BP259:BP263)+SUMIF('LCR &amp; Benchmark weighted'!BP265:BP271,"&lt;0",'LCR &amp; Benchmark weighted'!BP265:BP271)</f>
        <v>0</v>
      </c>
      <c r="BQ336" s="1191">
        <f>SUMIF('LCR &amp; Benchmark weighted'!BQ259:BQ263,"&lt;0",'LCR &amp; Benchmark weighted'!BQ259:BQ263)+SUMIF('LCR &amp; Benchmark weighted'!BQ265:BQ271,"&lt;0",'LCR &amp; Benchmark weighted'!BQ265:BQ271)</f>
        <v>0</v>
      </c>
      <c r="BR336" s="1191">
        <f>SUMIF('LCR &amp; Benchmark weighted'!BR259:BR263,"&lt;0",'LCR &amp; Benchmark weighted'!BR259:BR263)+SUMIF('LCR &amp; Benchmark weighted'!BR265:BR271,"&lt;0",'LCR &amp; Benchmark weighted'!BR265:BR271)</f>
        <v>0</v>
      </c>
      <c r="BS336" s="1191">
        <f>SUMIF('LCR &amp; Benchmark weighted'!BS259:BS263,"&lt;0",'LCR &amp; Benchmark weighted'!BS259:BS263)+SUMIF('LCR &amp; Benchmark weighted'!BS265:BS271,"&lt;0",'LCR &amp; Benchmark weighted'!BS265:BS271)</f>
        <v>0</v>
      </c>
      <c r="BT336" s="1191">
        <f>SUMIF('LCR &amp; Benchmark weighted'!BT259:BT263,"&lt;0",'LCR &amp; Benchmark weighted'!BT259:BT263)+SUMIF('LCR &amp; Benchmark weighted'!BT265:BT271,"&lt;0",'LCR &amp; Benchmark weighted'!BT265:BT271)</f>
        <v>0</v>
      </c>
      <c r="BU336" s="1191">
        <f>SUMIF('LCR &amp; Benchmark weighted'!BU259:BU263,"&lt;0",'LCR &amp; Benchmark weighted'!BU259:BU263)+SUMIF('LCR &amp; Benchmark weighted'!BU265:BU271,"&lt;0",'LCR &amp; Benchmark weighted'!BU265:BU271)</f>
        <v>0</v>
      </c>
      <c r="BV336" s="1191">
        <f>SUMIF('LCR &amp; Benchmark weighted'!BV259:BV263,"&lt;0",'LCR &amp; Benchmark weighted'!BV259:BV263)+SUMIF('LCR &amp; Benchmark weighted'!BV265:BV271,"&lt;0",'LCR &amp; Benchmark weighted'!BV265:BV271)</f>
        <v>0</v>
      </c>
      <c r="BW336" s="1191">
        <f>SUMIF('LCR &amp; Benchmark weighted'!BW259:BW263,"&lt;0",'LCR &amp; Benchmark weighted'!BW259:BW263)+SUMIF('LCR &amp; Benchmark weighted'!BW265:BW271,"&lt;0",'LCR &amp; Benchmark weighted'!BW265:BW271)</f>
        <v>0</v>
      </c>
      <c r="BX336" s="1191">
        <f>SUMIF('LCR &amp; Benchmark weighted'!BX259:BX263,"&lt;0",'LCR &amp; Benchmark weighted'!BX259:BX263)+SUMIF('LCR &amp; Benchmark weighted'!BX265:BX271,"&lt;0",'LCR &amp; Benchmark weighted'!BX265:BX271)</f>
        <v>0</v>
      </c>
      <c r="BY336" s="1191">
        <f>SUMIF('LCR &amp; Benchmark weighted'!BY259:BY263,"&lt;0",'LCR &amp; Benchmark weighted'!BY259:BY263)+SUMIF('LCR &amp; Benchmark weighted'!BY265:BY271,"&lt;0",'LCR &amp; Benchmark weighted'!BY265:BY271)</f>
        <v>0</v>
      </c>
      <c r="BZ336" s="1191">
        <f>SUMIF('LCR &amp; Benchmark weighted'!BZ259:BZ263,"&lt;0",'LCR &amp; Benchmark weighted'!BZ259:BZ263)+SUMIF('LCR &amp; Benchmark weighted'!BZ265:BZ271,"&lt;0",'LCR &amp; Benchmark weighted'!BZ265:BZ271)</f>
        <v>0</v>
      </c>
      <c r="CA336" s="1191">
        <f>SUMIF('LCR &amp; Benchmark weighted'!CA259:CA263,"&lt;0",'LCR &amp; Benchmark weighted'!CA259:CA263)+SUMIF('LCR &amp; Benchmark weighted'!CA265:CA271,"&lt;0",'LCR &amp; Benchmark weighted'!CA265:CA271)</f>
        <v>0</v>
      </c>
      <c r="CB336" s="1191">
        <f>SUMIF('LCR &amp; Benchmark weighted'!CB259:CB263,"&lt;0",'LCR &amp; Benchmark weighted'!CB259:CB263)+SUMIF('LCR &amp; Benchmark weighted'!CB265:CB271,"&lt;0",'LCR &amp; Benchmark weighted'!CB265:CB271)</f>
        <v>0</v>
      </c>
      <c r="CC336" s="1191">
        <f>SUMIF('LCR &amp; Benchmark weighted'!CC259:CC263,"&lt;0",'LCR &amp; Benchmark weighted'!CC259:CC263)+SUMIF('LCR &amp; Benchmark weighted'!CC265:CC271,"&lt;0",'LCR &amp; Benchmark weighted'!CC265:CC271)</f>
        <v>0</v>
      </c>
      <c r="CD336" s="1191">
        <f>SUMIF('LCR &amp; Benchmark weighted'!CD259:CD263,"&lt;0",'LCR &amp; Benchmark weighted'!CD259:CD263)+SUMIF('LCR &amp; Benchmark weighted'!CD265:CD271,"&lt;0",'LCR &amp; Benchmark weighted'!CD265:CD271)</f>
        <v>0</v>
      </c>
      <c r="CE336" s="1191">
        <f>SUMIF('LCR &amp; Benchmark weighted'!CE259:CE263,"&lt;0",'LCR &amp; Benchmark weighted'!CE259:CE263)+SUMIF('LCR &amp; Benchmark weighted'!CE265:CE271,"&lt;0",'LCR &amp; Benchmark weighted'!CE265:CE271)</f>
        <v>0</v>
      </c>
      <c r="CF336" s="1191">
        <f>SUMIF('LCR &amp; Benchmark weighted'!CF259:CF263,"&lt;0",'LCR &amp; Benchmark weighted'!CF259:CF263)+SUMIF('LCR &amp; Benchmark weighted'!CF265:CF271,"&lt;0",'LCR &amp; Benchmark weighted'!CF265:CF271)</f>
        <v>0</v>
      </c>
      <c r="CG336" s="1191">
        <f>SUMIF('LCR &amp; Benchmark weighted'!CG259:CG263,"&lt;0",'LCR &amp; Benchmark weighted'!CG259:CG263)+SUMIF('LCR &amp; Benchmark weighted'!CG265:CG271,"&lt;0",'LCR &amp; Benchmark weighted'!CG265:CG271)</f>
        <v>0</v>
      </c>
      <c r="CH336" s="1191">
        <f>SUMIF('LCR &amp; Benchmark weighted'!CH259:CH263,"&lt;0",'LCR &amp; Benchmark weighted'!CH259:CH263)+SUMIF('LCR &amp; Benchmark weighted'!CH265:CH271,"&lt;0",'LCR &amp; Benchmark weighted'!CH265:CH271)</f>
        <v>0</v>
      </c>
      <c r="CI336" s="1191">
        <f>SUMIF('LCR &amp; Benchmark weighted'!CI259:CI263,"&lt;0",'LCR &amp; Benchmark weighted'!CI259:CI263)+SUMIF('LCR &amp; Benchmark weighted'!CI265:CI271,"&lt;0",'LCR &amp; Benchmark weighted'!CI265:CI271)</f>
        <v>0</v>
      </c>
      <c r="CJ336" s="1191">
        <f>SUMIF('LCR &amp; Benchmark weighted'!CJ259:CJ263,"&lt;0",'LCR &amp; Benchmark weighted'!CJ259:CJ263)+SUMIF('LCR &amp; Benchmark weighted'!CJ265:CJ271,"&lt;0",'LCR &amp; Benchmark weighted'!CJ265:CJ271)</f>
        <v>0</v>
      </c>
      <c r="CK336" s="1191">
        <f>SUMIF('LCR &amp; Benchmark weighted'!CK259:CK263,"&lt;0",'LCR &amp; Benchmark weighted'!CK259:CK263)+SUMIF('LCR &amp; Benchmark weighted'!CK265:CK271,"&lt;0",'LCR &amp; Benchmark weighted'!CK265:CK271)</f>
        <v>0</v>
      </c>
      <c r="CL336" s="1191">
        <f>SUMIF('LCR &amp; Benchmark weighted'!CL259:CL263,"&lt;0",'LCR &amp; Benchmark weighted'!CL259:CL263)+SUMIF('LCR &amp; Benchmark weighted'!CL265:CL271,"&lt;0",'LCR &amp; Benchmark weighted'!CL265:CL271)</f>
        <v>0</v>
      </c>
      <c r="CM336" s="1191">
        <f>SUMIF('LCR &amp; Benchmark weighted'!CM259:CM263,"&lt;0",'LCR &amp; Benchmark weighted'!CM259:CM263)+SUMIF('LCR &amp; Benchmark weighted'!CM265:CM271,"&lt;0",'LCR &amp; Benchmark weighted'!CM265:CM271)</f>
        <v>0</v>
      </c>
      <c r="CN336" s="1191">
        <f>SUMIF('LCR &amp; Benchmark weighted'!CN259:CN263,"&lt;0",'LCR &amp; Benchmark weighted'!CN259:CN263)+SUMIF('LCR &amp; Benchmark weighted'!CN265:CN271,"&lt;0",'LCR &amp; Benchmark weighted'!CN265:CN271)</f>
        <v>0</v>
      </c>
      <c r="CO336" s="1191">
        <f>SUMIF('LCR &amp; Benchmark weighted'!CO259:CO263,"&lt;0",'LCR &amp; Benchmark weighted'!CO259:CO263)+SUMIF('LCR &amp; Benchmark weighted'!CO265:CO271,"&lt;0",'LCR &amp; Benchmark weighted'!CO265:CO271)</f>
        <v>0</v>
      </c>
      <c r="CP336" s="1191">
        <f>SUMIF('LCR &amp; Benchmark weighted'!CP259:CP263,"&lt;0",'LCR &amp; Benchmark weighted'!CP259:CP263)+SUMIF('LCR &amp; Benchmark weighted'!CP265:CP271,"&lt;0",'LCR &amp; Benchmark weighted'!CP265:CP271)</f>
        <v>0</v>
      </c>
      <c r="CQ336" s="1191">
        <f>SUMIF('LCR &amp; Benchmark weighted'!CQ259:CQ263,"&lt;0",'LCR &amp; Benchmark weighted'!CQ259:CQ263)+SUMIF('LCR &amp; Benchmark weighted'!CQ265:CQ271,"&lt;0",'LCR &amp; Benchmark weighted'!CQ265:CQ271)</f>
        <v>0</v>
      </c>
      <c r="CR336" s="1191">
        <f>SUMIF('LCR &amp; Benchmark weighted'!CR259:CR263,"&lt;0",'LCR &amp; Benchmark weighted'!CR259:CR263)+SUMIF('LCR &amp; Benchmark weighted'!CR265:CR271,"&lt;0",'LCR &amp; Benchmark weighted'!CR265:CR271)</f>
        <v>0</v>
      </c>
      <c r="CS336" s="1191">
        <f>SUMIF('LCR &amp; Benchmark weighted'!CS259:CS263,"&lt;0",'LCR &amp; Benchmark weighted'!CS259:CS263)+SUMIF('LCR &amp; Benchmark weighted'!CS265:CS271,"&lt;0",'LCR &amp; Benchmark weighted'!CS265:CS271)</f>
        <v>0</v>
      </c>
      <c r="CT336" s="1191">
        <f>SUMIF('LCR &amp; Benchmark weighted'!CT259:CT263,"&lt;0",'LCR &amp; Benchmark weighted'!CT259:CT263)+SUMIF('LCR &amp; Benchmark weighted'!CT265:CT271,"&lt;0",'LCR &amp; Benchmark weighted'!CT265:CT271)</f>
        <v>0</v>
      </c>
      <c r="CU336" s="1191">
        <f>SUMIF('LCR &amp; Benchmark weighted'!CU259:CU263,"&lt;0",'LCR &amp; Benchmark weighted'!CU259:CU263)+SUMIF('LCR &amp; Benchmark weighted'!CU265:CU271,"&lt;0",'LCR &amp; Benchmark weighted'!CU265:CU271)</f>
        <v>0</v>
      </c>
      <c r="CV336" s="1191">
        <f>SUMIF('LCR &amp; Benchmark weighted'!CV259:CV263,"&lt;0",'LCR &amp; Benchmark weighted'!CV259:CV263)+SUMIF('LCR &amp; Benchmark weighted'!CV265:CV271,"&lt;0",'LCR &amp; Benchmark weighted'!CV265:CV271)</f>
        <v>0</v>
      </c>
      <c r="CW336" s="1191">
        <f>SUMIF('LCR &amp; Benchmark weighted'!CW259:CW263,"&lt;0",'LCR &amp; Benchmark weighted'!CW259:CW263)+SUMIF('LCR &amp; Benchmark weighted'!CW265:CW271,"&lt;0",'LCR &amp; Benchmark weighted'!CW265:CW271)</f>
        <v>0</v>
      </c>
      <c r="CX336" s="1191">
        <f>SUMIF('LCR &amp; Benchmark weighted'!CX259:CX263,"&lt;0",'LCR &amp; Benchmark weighted'!CX259:CX263)+SUMIF('LCR &amp; Benchmark weighted'!CX265:CX271,"&lt;0",'LCR &amp; Benchmark weighted'!CX265:CX271)</f>
        <v>0</v>
      </c>
      <c r="CY336" s="1191">
        <f>SUMIF('LCR &amp; Benchmark weighted'!CY259:CY263,"&lt;0",'LCR &amp; Benchmark weighted'!CY259:CY263)+SUMIF('LCR &amp; Benchmark weighted'!CY265:CY271,"&lt;0",'LCR &amp; Benchmark weighted'!CY265:CY271)</f>
        <v>0</v>
      </c>
      <c r="CZ336" s="1191">
        <f>SUMIF('LCR &amp; Benchmark weighted'!CZ259:CZ263,"&lt;0",'LCR &amp; Benchmark weighted'!CZ259:CZ263)+SUMIF('LCR &amp; Benchmark weighted'!CZ265:CZ271,"&lt;0",'LCR &amp; Benchmark weighted'!CZ265:CZ271)</f>
        <v>0</v>
      </c>
      <c r="DA336" s="1191">
        <f>SUMIF('LCR &amp; Benchmark weighted'!DA259:DA263,"&lt;0",'LCR &amp; Benchmark weighted'!DA259:DA263)+SUMIF('LCR &amp; Benchmark weighted'!DA265:DA271,"&lt;0",'LCR &amp; Benchmark weighted'!DA265:DA271)</f>
        <v>0</v>
      </c>
      <c r="DB336" s="1191">
        <f>SUMIF('LCR &amp; Benchmark weighted'!DB259:DB263,"&lt;0",'LCR &amp; Benchmark weighted'!DB259:DB263)+SUMIF('LCR &amp; Benchmark weighted'!DB265:DB271,"&lt;0",'LCR &amp; Benchmark weighted'!DB265:DB271)</f>
        <v>0</v>
      </c>
      <c r="DC336" s="1191">
        <f>SUMIF('LCR &amp; Benchmark weighted'!DC259:DC263,"&lt;0",'LCR &amp; Benchmark weighted'!DC259:DC263)+SUMIF('LCR &amp; Benchmark weighted'!DC265:DC271,"&lt;0",'LCR &amp; Benchmark weighted'!DC265:DC271)</f>
        <v>0</v>
      </c>
      <c r="DD336" s="1191">
        <f>SUMIF('LCR &amp; Benchmark weighted'!DD259:DD263,"&lt;0",'LCR &amp; Benchmark weighted'!DD259:DD263)+SUMIF('LCR &amp; Benchmark weighted'!DD265:DD271,"&lt;0",'LCR &amp; Benchmark weighted'!DD265:DD271)</f>
        <v>0</v>
      </c>
      <c r="DE336" s="1191">
        <f>SUMIF('LCR &amp; Benchmark weighted'!DE259:DE263,"&lt;0",'LCR &amp; Benchmark weighted'!DE259:DE263)+SUMIF('LCR &amp; Benchmark weighted'!DE265:DE271,"&lt;0",'LCR &amp; Benchmark weighted'!DE265:DE271)</f>
        <v>0</v>
      </c>
      <c r="DF336" s="1191">
        <f>SUMIF('LCR &amp; Benchmark weighted'!DF259:DF263,"&lt;0",'LCR &amp; Benchmark weighted'!DF259:DF263)+SUMIF('LCR &amp; Benchmark weighted'!DF265:DF271,"&lt;0",'LCR &amp; Benchmark weighted'!DF265:DF271)</f>
        <v>0</v>
      </c>
      <c r="DG336" s="1191">
        <f>SUMIF('LCR &amp; Benchmark weighted'!DG259:DG263,"&lt;0",'LCR &amp; Benchmark weighted'!DG259:DG263)+SUMIF('LCR &amp; Benchmark weighted'!DG265:DG271,"&lt;0",'LCR &amp; Benchmark weighted'!DG265:DG271)</f>
        <v>0</v>
      </c>
      <c r="DH336" s="1191">
        <f>SUMIF('LCR &amp; Benchmark weighted'!DH259:DH263,"&lt;0",'LCR &amp; Benchmark weighted'!DH259:DH263)+SUMIF('LCR &amp; Benchmark weighted'!DH265:DH271,"&lt;0",'LCR &amp; Benchmark weighted'!DH265:DH271)</f>
        <v>0</v>
      </c>
      <c r="DI336" s="1191">
        <f>SUMIF('LCR &amp; Benchmark weighted'!DI259:DI263,"&lt;0",'LCR &amp; Benchmark weighted'!DI259:DI263)+SUMIF('LCR &amp; Benchmark weighted'!DI265:DI271,"&lt;0",'LCR &amp; Benchmark weighted'!DI265:DI271)</f>
        <v>0</v>
      </c>
      <c r="DJ336" s="1191">
        <f>SUMIF('LCR &amp; Benchmark weighted'!DJ259:DJ263,"&lt;0",'LCR &amp; Benchmark weighted'!DJ259:DJ263)+SUMIF('LCR &amp; Benchmark weighted'!DJ265:DJ271,"&lt;0",'LCR &amp; Benchmark weighted'!DJ265:DJ271)</f>
        <v>0</v>
      </c>
      <c r="DK336" s="1191">
        <f>SUMIF('LCR &amp; Benchmark weighted'!DK259:DK263,"&lt;0",'LCR &amp; Benchmark weighted'!DK259:DK263)+SUMIF('LCR &amp; Benchmark weighted'!DK265:DK271,"&lt;0",'LCR &amp; Benchmark weighted'!DK265:DK271)</f>
        <v>0</v>
      </c>
      <c r="DL336" s="1191">
        <f>SUMIF('LCR &amp; Benchmark weighted'!DL259:DL263,"&lt;0",'LCR &amp; Benchmark weighted'!DL259:DL263)+SUMIF('LCR &amp; Benchmark weighted'!DL265:DL271,"&lt;0",'LCR &amp; Benchmark weighted'!DL265:DL271)</f>
        <v>0</v>
      </c>
    </row>
    <row r="337" spans="1:116">
      <c r="A337" s="207" t="e">
        <f>'LCR Weights'!#REF!</f>
        <v>#REF!</v>
      </c>
      <c r="D337" s="699" t="s">
        <v>1093</v>
      </c>
      <c r="E337" s="699"/>
      <c r="F337" s="685"/>
      <c r="G337" s="685"/>
      <c r="H337" s="685"/>
      <c r="I337" s="687"/>
      <c r="J337" s="691">
        <f t="shared" ref="J337:K337" si="529">J335+J336</f>
        <v>0</v>
      </c>
      <c r="K337" s="691">
        <f t="shared" si="529"/>
        <v>0</v>
      </c>
      <c r="L337" s="691">
        <f>L335+L336</f>
        <v>0</v>
      </c>
      <c r="M337" s="691">
        <f>M335+M336</f>
        <v>0</v>
      </c>
      <c r="N337" s="691">
        <f>N335+N336</f>
        <v>0</v>
      </c>
      <c r="O337" s="691">
        <f t="shared" ref="O337:BZ337" si="530">O335+O336</f>
        <v>0</v>
      </c>
      <c r="P337" s="691">
        <f t="shared" si="530"/>
        <v>0</v>
      </c>
      <c r="Q337" s="691">
        <f t="shared" si="530"/>
        <v>0</v>
      </c>
      <c r="R337" s="691">
        <f t="shared" si="530"/>
        <v>0</v>
      </c>
      <c r="S337" s="691">
        <f t="shared" si="530"/>
        <v>0</v>
      </c>
      <c r="T337" s="691">
        <f t="shared" si="530"/>
        <v>0</v>
      </c>
      <c r="U337" s="691">
        <f t="shared" si="530"/>
        <v>0</v>
      </c>
      <c r="V337" s="691">
        <f t="shared" si="530"/>
        <v>0</v>
      </c>
      <c r="W337" s="691">
        <f t="shared" si="530"/>
        <v>0</v>
      </c>
      <c r="X337" s="691">
        <f t="shared" si="530"/>
        <v>0</v>
      </c>
      <c r="Y337" s="691">
        <f t="shared" si="530"/>
        <v>0</v>
      </c>
      <c r="Z337" s="691">
        <f t="shared" si="530"/>
        <v>0</v>
      </c>
      <c r="AA337" s="691">
        <f t="shared" si="530"/>
        <v>0</v>
      </c>
      <c r="AB337" s="691">
        <f t="shared" si="530"/>
        <v>0</v>
      </c>
      <c r="AC337" s="691">
        <f t="shared" si="530"/>
        <v>0</v>
      </c>
      <c r="AD337" s="691">
        <f t="shared" si="530"/>
        <v>0</v>
      </c>
      <c r="AE337" s="691">
        <f t="shared" si="530"/>
        <v>0</v>
      </c>
      <c r="AF337" s="691">
        <f t="shared" si="530"/>
        <v>0</v>
      </c>
      <c r="AG337" s="691">
        <f t="shared" si="530"/>
        <v>0</v>
      </c>
      <c r="AH337" s="691">
        <f t="shared" si="530"/>
        <v>0</v>
      </c>
      <c r="AI337" s="691">
        <f t="shared" si="530"/>
        <v>0</v>
      </c>
      <c r="AJ337" s="691">
        <f t="shared" si="530"/>
        <v>0</v>
      </c>
      <c r="AK337" s="691">
        <f t="shared" si="530"/>
        <v>0</v>
      </c>
      <c r="AL337" s="691">
        <f t="shared" si="530"/>
        <v>0</v>
      </c>
      <c r="AM337" s="691">
        <f t="shared" si="530"/>
        <v>0</v>
      </c>
      <c r="AN337" s="691">
        <f t="shared" si="530"/>
        <v>0</v>
      </c>
      <c r="AO337" s="691">
        <f t="shared" si="530"/>
        <v>0</v>
      </c>
      <c r="AP337" s="691">
        <f t="shared" si="530"/>
        <v>0</v>
      </c>
      <c r="AQ337" s="691">
        <f t="shared" si="530"/>
        <v>0</v>
      </c>
      <c r="AR337" s="691">
        <f t="shared" si="530"/>
        <v>0</v>
      </c>
      <c r="AS337" s="691">
        <f t="shared" si="530"/>
        <v>0</v>
      </c>
      <c r="AT337" s="691">
        <f t="shared" si="530"/>
        <v>0</v>
      </c>
      <c r="AU337" s="691">
        <f t="shared" si="530"/>
        <v>0</v>
      </c>
      <c r="AV337" s="691">
        <f t="shared" si="530"/>
        <v>0</v>
      </c>
      <c r="AW337" s="691">
        <f t="shared" si="530"/>
        <v>0</v>
      </c>
      <c r="AX337" s="691">
        <f t="shared" si="530"/>
        <v>0</v>
      </c>
      <c r="AY337" s="691">
        <f t="shared" si="530"/>
        <v>0</v>
      </c>
      <c r="AZ337" s="691">
        <f t="shared" si="530"/>
        <v>0</v>
      </c>
      <c r="BA337" s="691">
        <f t="shared" si="530"/>
        <v>0</v>
      </c>
      <c r="BB337" s="691">
        <f t="shared" si="530"/>
        <v>0</v>
      </c>
      <c r="BC337" s="691">
        <f t="shared" si="530"/>
        <v>0</v>
      </c>
      <c r="BD337" s="691">
        <f t="shared" si="530"/>
        <v>0</v>
      </c>
      <c r="BE337" s="691">
        <f t="shared" si="530"/>
        <v>0</v>
      </c>
      <c r="BF337" s="691">
        <f t="shared" si="530"/>
        <v>0</v>
      </c>
      <c r="BG337" s="691">
        <f t="shared" si="530"/>
        <v>0</v>
      </c>
      <c r="BH337" s="691">
        <f t="shared" si="530"/>
        <v>0</v>
      </c>
      <c r="BI337" s="691">
        <f t="shared" si="530"/>
        <v>0</v>
      </c>
      <c r="BJ337" s="691">
        <f t="shared" si="530"/>
        <v>0</v>
      </c>
      <c r="BK337" s="691">
        <f t="shared" si="530"/>
        <v>0</v>
      </c>
      <c r="BL337" s="691">
        <f t="shared" si="530"/>
        <v>0</v>
      </c>
      <c r="BM337" s="691">
        <f t="shared" si="530"/>
        <v>0</v>
      </c>
      <c r="BN337" s="691">
        <f t="shared" si="530"/>
        <v>0</v>
      </c>
      <c r="BO337" s="691">
        <f t="shared" si="530"/>
        <v>0</v>
      </c>
      <c r="BP337" s="691">
        <f t="shared" si="530"/>
        <v>0</v>
      </c>
      <c r="BQ337" s="691">
        <f t="shared" si="530"/>
        <v>0</v>
      </c>
      <c r="BR337" s="691">
        <f t="shared" si="530"/>
        <v>0</v>
      </c>
      <c r="BS337" s="691">
        <f t="shared" si="530"/>
        <v>0</v>
      </c>
      <c r="BT337" s="691">
        <f t="shared" si="530"/>
        <v>0</v>
      </c>
      <c r="BU337" s="691">
        <f t="shared" si="530"/>
        <v>0</v>
      </c>
      <c r="BV337" s="691">
        <f t="shared" si="530"/>
        <v>0</v>
      </c>
      <c r="BW337" s="691">
        <f t="shared" si="530"/>
        <v>0</v>
      </c>
      <c r="BX337" s="691">
        <f t="shared" si="530"/>
        <v>0</v>
      </c>
      <c r="BY337" s="691">
        <f t="shared" si="530"/>
        <v>0</v>
      </c>
      <c r="BZ337" s="691">
        <f t="shared" si="530"/>
        <v>0</v>
      </c>
      <c r="CA337" s="691">
        <f t="shared" ref="CA337:CV337" si="531">CA335+CA336</f>
        <v>0</v>
      </c>
      <c r="CB337" s="691">
        <f t="shared" si="531"/>
        <v>0</v>
      </c>
      <c r="CC337" s="691">
        <f t="shared" si="531"/>
        <v>0</v>
      </c>
      <c r="CD337" s="691">
        <f t="shared" si="531"/>
        <v>0</v>
      </c>
      <c r="CE337" s="691">
        <f t="shared" si="531"/>
        <v>0</v>
      </c>
      <c r="CF337" s="691">
        <f t="shared" si="531"/>
        <v>0</v>
      </c>
      <c r="CG337" s="691">
        <f t="shared" si="531"/>
        <v>0</v>
      </c>
      <c r="CH337" s="691">
        <f t="shared" si="531"/>
        <v>0</v>
      </c>
      <c r="CI337" s="691">
        <f t="shared" si="531"/>
        <v>0</v>
      </c>
      <c r="CJ337" s="691">
        <f t="shared" si="531"/>
        <v>0</v>
      </c>
      <c r="CK337" s="691">
        <f t="shared" si="531"/>
        <v>0</v>
      </c>
      <c r="CL337" s="691">
        <f t="shared" si="531"/>
        <v>0</v>
      </c>
      <c r="CM337" s="691">
        <f t="shared" si="531"/>
        <v>0</v>
      </c>
      <c r="CN337" s="691">
        <f t="shared" si="531"/>
        <v>0</v>
      </c>
      <c r="CO337" s="691">
        <f t="shared" si="531"/>
        <v>0</v>
      </c>
      <c r="CP337" s="691">
        <f t="shared" si="531"/>
        <v>0</v>
      </c>
      <c r="CQ337" s="691">
        <f t="shared" si="531"/>
        <v>0</v>
      </c>
      <c r="CR337" s="691">
        <f t="shared" si="531"/>
        <v>0</v>
      </c>
      <c r="CS337" s="691">
        <f t="shared" si="531"/>
        <v>0</v>
      </c>
      <c r="CT337" s="691">
        <f t="shared" si="531"/>
        <v>0</v>
      </c>
      <c r="CU337" s="691">
        <f t="shared" si="531"/>
        <v>0</v>
      </c>
      <c r="CV337" s="691">
        <f t="shared" si="531"/>
        <v>0</v>
      </c>
      <c r="CW337" s="691">
        <f t="shared" ref="CW337:DL337" si="532">CW335+CW336</f>
        <v>0</v>
      </c>
      <c r="CX337" s="691">
        <f t="shared" si="532"/>
        <v>0</v>
      </c>
      <c r="CY337" s="691">
        <f t="shared" si="532"/>
        <v>0</v>
      </c>
      <c r="CZ337" s="691">
        <f t="shared" si="532"/>
        <v>0</v>
      </c>
      <c r="DA337" s="691">
        <f t="shared" si="532"/>
        <v>0</v>
      </c>
      <c r="DB337" s="691">
        <f t="shared" si="532"/>
        <v>0</v>
      </c>
      <c r="DC337" s="691">
        <f t="shared" si="532"/>
        <v>0</v>
      </c>
      <c r="DD337" s="691">
        <f t="shared" si="532"/>
        <v>0</v>
      </c>
      <c r="DE337" s="691">
        <f t="shared" si="532"/>
        <v>0</v>
      </c>
      <c r="DF337" s="691">
        <f t="shared" si="532"/>
        <v>0</v>
      </c>
      <c r="DG337" s="691">
        <f t="shared" si="532"/>
        <v>0</v>
      </c>
      <c r="DH337" s="691">
        <f t="shared" si="532"/>
        <v>0</v>
      </c>
      <c r="DI337" s="691">
        <f t="shared" si="532"/>
        <v>0</v>
      </c>
      <c r="DJ337" s="691">
        <f t="shared" si="532"/>
        <v>0</v>
      </c>
      <c r="DK337" s="691">
        <f t="shared" si="532"/>
        <v>0</v>
      </c>
      <c r="DL337" s="691">
        <f t="shared" si="532"/>
        <v>0</v>
      </c>
    </row>
    <row r="338" spans="1:116">
      <c r="A338" s="207" t="e">
        <f>'LCR Weights'!#REF!</f>
        <v>#REF!</v>
      </c>
      <c r="D338" s="700" t="s">
        <v>1095</v>
      </c>
      <c r="E338" s="701"/>
      <c r="F338" s="667"/>
      <c r="G338" s="667"/>
      <c r="H338" s="667"/>
      <c r="I338" s="693"/>
      <c r="J338" s="694">
        <f>J335+J348+J351</f>
        <v>0</v>
      </c>
      <c r="K338" s="694">
        <f t="shared" ref="K338:BV338" si="533">K335+K348+K351</f>
        <v>0</v>
      </c>
      <c r="L338" s="694">
        <f t="shared" si="533"/>
        <v>0</v>
      </c>
      <c r="M338" s="694">
        <f t="shared" si="533"/>
        <v>0</v>
      </c>
      <c r="N338" s="694">
        <f t="shared" si="533"/>
        <v>0</v>
      </c>
      <c r="O338" s="694">
        <f t="shared" si="533"/>
        <v>0</v>
      </c>
      <c r="P338" s="694">
        <f t="shared" si="533"/>
        <v>0</v>
      </c>
      <c r="Q338" s="694">
        <f t="shared" si="533"/>
        <v>0</v>
      </c>
      <c r="R338" s="694">
        <f t="shared" si="533"/>
        <v>0</v>
      </c>
      <c r="S338" s="694">
        <f t="shared" si="533"/>
        <v>0</v>
      </c>
      <c r="T338" s="694">
        <f t="shared" si="533"/>
        <v>0</v>
      </c>
      <c r="U338" s="694">
        <f t="shared" si="533"/>
        <v>0</v>
      </c>
      <c r="V338" s="694">
        <f t="shared" si="533"/>
        <v>0</v>
      </c>
      <c r="W338" s="694">
        <f t="shared" si="533"/>
        <v>0</v>
      </c>
      <c r="X338" s="694">
        <f t="shared" si="533"/>
        <v>0</v>
      </c>
      <c r="Y338" s="694">
        <f t="shared" si="533"/>
        <v>0</v>
      </c>
      <c r="Z338" s="694">
        <f t="shared" si="533"/>
        <v>0</v>
      </c>
      <c r="AA338" s="694">
        <f t="shared" si="533"/>
        <v>0</v>
      </c>
      <c r="AB338" s="694">
        <f t="shared" si="533"/>
        <v>0</v>
      </c>
      <c r="AC338" s="694">
        <f t="shared" si="533"/>
        <v>0</v>
      </c>
      <c r="AD338" s="694">
        <f t="shared" si="533"/>
        <v>0</v>
      </c>
      <c r="AE338" s="694">
        <f t="shared" si="533"/>
        <v>0</v>
      </c>
      <c r="AF338" s="694">
        <f t="shared" si="533"/>
        <v>0</v>
      </c>
      <c r="AG338" s="694">
        <f t="shared" si="533"/>
        <v>0</v>
      </c>
      <c r="AH338" s="694">
        <f t="shared" si="533"/>
        <v>0</v>
      </c>
      <c r="AI338" s="694">
        <f t="shared" si="533"/>
        <v>0</v>
      </c>
      <c r="AJ338" s="694">
        <f t="shared" si="533"/>
        <v>0</v>
      </c>
      <c r="AK338" s="694">
        <f t="shared" si="533"/>
        <v>0</v>
      </c>
      <c r="AL338" s="694">
        <f t="shared" si="533"/>
        <v>0</v>
      </c>
      <c r="AM338" s="694">
        <f t="shared" si="533"/>
        <v>0</v>
      </c>
      <c r="AN338" s="694">
        <f t="shared" si="533"/>
        <v>0</v>
      </c>
      <c r="AO338" s="694">
        <f t="shared" si="533"/>
        <v>0</v>
      </c>
      <c r="AP338" s="694">
        <f t="shared" si="533"/>
        <v>0</v>
      </c>
      <c r="AQ338" s="694">
        <f t="shared" si="533"/>
        <v>0</v>
      </c>
      <c r="AR338" s="694">
        <f t="shared" si="533"/>
        <v>0</v>
      </c>
      <c r="AS338" s="694">
        <f t="shared" si="533"/>
        <v>0</v>
      </c>
      <c r="AT338" s="694">
        <f t="shared" si="533"/>
        <v>0</v>
      </c>
      <c r="AU338" s="694">
        <f t="shared" si="533"/>
        <v>0</v>
      </c>
      <c r="AV338" s="694">
        <f t="shared" si="533"/>
        <v>0</v>
      </c>
      <c r="AW338" s="694">
        <f t="shared" si="533"/>
        <v>0</v>
      </c>
      <c r="AX338" s="694">
        <f t="shared" si="533"/>
        <v>0</v>
      </c>
      <c r="AY338" s="694">
        <f t="shared" si="533"/>
        <v>0</v>
      </c>
      <c r="AZ338" s="694">
        <f t="shared" si="533"/>
        <v>0</v>
      </c>
      <c r="BA338" s="694">
        <f t="shared" si="533"/>
        <v>0</v>
      </c>
      <c r="BB338" s="694">
        <f t="shared" si="533"/>
        <v>0</v>
      </c>
      <c r="BC338" s="694">
        <f t="shared" si="533"/>
        <v>0</v>
      </c>
      <c r="BD338" s="694">
        <f t="shared" si="533"/>
        <v>0</v>
      </c>
      <c r="BE338" s="694">
        <f t="shared" si="533"/>
        <v>0</v>
      </c>
      <c r="BF338" s="694">
        <f t="shared" si="533"/>
        <v>0</v>
      </c>
      <c r="BG338" s="694">
        <f t="shared" si="533"/>
        <v>0</v>
      </c>
      <c r="BH338" s="694">
        <f t="shared" si="533"/>
        <v>0</v>
      </c>
      <c r="BI338" s="694">
        <f t="shared" si="533"/>
        <v>0</v>
      </c>
      <c r="BJ338" s="694">
        <f t="shared" si="533"/>
        <v>0</v>
      </c>
      <c r="BK338" s="694">
        <f t="shared" si="533"/>
        <v>0</v>
      </c>
      <c r="BL338" s="694">
        <f t="shared" si="533"/>
        <v>0</v>
      </c>
      <c r="BM338" s="694">
        <f t="shared" si="533"/>
        <v>0</v>
      </c>
      <c r="BN338" s="694">
        <f t="shared" si="533"/>
        <v>0</v>
      </c>
      <c r="BO338" s="694">
        <f t="shared" si="533"/>
        <v>0</v>
      </c>
      <c r="BP338" s="694">
        <f t="shared" si="533"/>
        <v>0</v>
      </c>
      <c r="BQ338" s="694">
        <f t="shared" si="533"/>
        <v>0</v>
      </c>
      <c r="BR338" s="694">
        <f t="shared" si="533"/>
        <v>0</v>
      </c>
      <c r="BS338" s="694">
        <f t="shared" si="533"/>
        <v>0</v>
      </c>
      <c r="BT338" s="694">
        <f t="shared" si="533"/>
        <v>0</v>
      </c>
      <c r="BU338" s="694">
        <f t="shared" si="533"/>
        <v>0</v>
      </c>
      <c r="BV338" s="694">
        <f t="shared" si="533"/>
        <v>0</v>
      </c>
      <c r="BW338" s="694">
        <f t="shared" ref="BW338:CW338" si="534">BW335+BW348+BW351</f>
        <v>0</v>
      </c>
      <c r="BX338" s="694">
        <f t="shared" si="534"/>
        <v>0</v>
      </c>
      <c r="BY338" s="694">
        <f t="shared" si="534"/>
        <v>0</v>
      </c>
      <c r="BZ338" s="694">
        <f t="shared" si="534"/>
        <v>0</v>
      </c>
      <c r="CA338" s="694">
        <f t="shared" si="534"/>
        <v>0</v>
      </c>
      <c r="CB338" s="694">
        <f t="shared" si="534"/>
        <v>0</v>
      </c>
      <c r="CC338" s="694">
        <f t="shared" si="534"/>
        <v>0</v>
      </c>
      <c r="CD338" s="694">
        <f t="shared" si="534"/>
        <v>0</v>
      </c>
      <c r="CE338" s="694">
        <f t="shared" si="534"/>
        <v>0</v>
      </c>
      <c r="CF338" s="694">
        <f t="shared" si="534"/>
        <v>0</v>
      </c>
      <c r="CG338" s="694">
        <f t="shared" si="534"/>
        <v>0</v>
      </c>
      <c r="CH338" s="694">
        <f t="shared" si="534"/>
        <v>0</v>
      </c>
      <c r="CI338" s="694">
        <f t="shared" si="534"/>
        <v>0</v>
      </c>
      <c r="CJ338" s="694">
        <f t="shared" si="534"/>
        <v>0</v>
      </c>
      <c r="CK338" s="694">
        <f t="shared" si="534"/>
        <v>0</v>
      </c>
      <c r="CL338" s="694">
        <f t="shared" si="534"/>
        <v>0</v>
      </c>
      <c r="CM338" s="694">
        <f t="shared" si="534"/>
        <v>0</v>
      </c>
      <c r="CN338" s="694">
        <f t="shared" si="534"/>
        <v>0</v>
      </c>
      <c r="CO338" s="694">
        <f t="shared" si="534"/>
        <v>0</v>
      </c>
      <c r="CP338" s="694">
        <f t="shared" si="534"/>
        <v>0</v>
      </c>
      <c r="CQ338" s="694">
        <f t="shared" si="534"/>
        <v>0</v>
      </c>
      <c r="CR338" s="694">
        <f t="shared" si="534"/>
        <v>0</v>
      </c>
      <c r="CS338" s="694">
        <f t="shared" si="534"/>
        <v>0</v>
      </c>
      <c r="CT338" s="694">
        <f t="shared" si="534"/>
        <v>0</v>
      </c>
      <c r="CU338" s="694">
        <f t="shared" si="534"/>
        <v>0</v>
      </c>
      <c r="CV338" s="694">
        <f t="shared" si="534"/>
        <v>0</v>
      </c>
      <c r="CW338" s="694">
        <f t="shared" si="534"/>
        <v>0</v>
      </c>
      <c r="CX338" s="694">
        <f t="shared" ref="CX338:DL338" si="535">CX335+CX348+CX351</f>
        <v>0</v>
      </c>
      <c r="CY338" s="694">
        <f t="shared" si="535"/>
        <v>0</v>
      </c>
      <c r="CZ338" s="694">
        <f t="shared" si="535"/>
        <v>0</v>
      </c>
      <c r="DA338" s="694">
        <f t="shared" si="535"/>
        <v>0</v>
      </c>
      <c r="DB338" s="694">
        <f t="shared" si="535"/>
        <v>0</v>
      </c>
      <c r="DC338" s="694">
        <f t="shared" si="535"/>
        <v>0</v>
      </c>
      <c r="DD338" s="694">
        <f t="shared" si="535"/>
        <v>0</v>
      </c>
      <c r="DE338" s="694">
        <f t="shared" si="535"/>
        <v>0</v>
      </c>
      <c r="DF338" s="694">
        <f t="shared" si="535"/>
        <v>0</v>
      </c>
      <c r="DG338" s="694">
        <f t="shared" si="535"/>
        <v>0</v>
      </c>
      <c r="DH338" s="694">
        <f t="shared" si="535"/>
        <v>0</v>
      </c>
      <c r="DI338" s="694">
        <f t="shared" si="535"/>
        <v>0</v>
      </c>
      <c r="DJ338" s="694">
        <f t="shared" si="535"/>
        <v>0</v>
      </c>
      <c r="DK338" s="694">
        <f t="shared" si="535"/>
        <v>0</v>
      </c>
      <c r="DL338" s="694">
        <f t="shared" si="535"/>
        <v>0</v>
      </c>
    </row>
    <row r="339" spans="1:116">
      <c r="A339" s="207" t="e">
        <f>'LCR Weights'!#REF!</f>
        <v>#REF!</v>
      </c>
      <c r="D339" s="702" t="s">
        <v>1096</v>
      </c>
      <c r="E339" s="703"/>
      <c r="F339" s="668"/>
      <c r="G339" s="668"/>
      <c r="H339" s="668"/>
      <c r="I339" s="696"/>
      <c r="J339" s="697">
        <f>J336+J349+J350</f>
        <v>0</v>
      </c>
      <c r="K339" s="697">
        <f t="shared" ref="K339:BV339" si="536">K336+K349+K350</f>
        <v>0</v>
      </c>
      <c r="L339" s="697">
        <f t="shared" si="536"/>
        <v>0</v>
      </c>
      <c r="M339" s="697">
        <f t="shared" si="536"/>
        <v>0</v>
      </c>
      <c r="N339" s="697">
        <f t="shared" si="536"/>
        <v>0</v>
      </c>
      <c r="O339" s="697">
        <f t="shared" si="536"/>
        <v>0</v>
      </c>
      <c r="P339" s="697">
        <f t="shared" si="536"/>
        <v>0</v>
      </c>
      <c r="Q339" s="697">
        <f t="shared" si="536"/>
        <v>0</v>
      </c>
      <c r="R339" s="697">
        <f t="shared" si="536"/>
        <v>0</v>
      </c>
      <c r="S339" s="697">
        <f t="shared" si="536"/>
        <v>0</v>
      </c>
      <c r="T339" s="697">
        <f t="shared" si="536"/>
        <v>0</v>
      </c>
      <c r="U339" s="697">
        <f t="shared" si="536"/>
        <v>0</v>
      </c>
      <c r="V339" s="697">
        <f t="shared" si="536"/>
        <v>0</v>
      </c>
      <c r="W339" s="697">
        <f t="shared" si="536"/>
        <v>0</v>
      </c>
      <c r="X339" s="697">
        <f t="shared" si="536"/>
        <v>0</v>
      </c>
      <c r="Y339" s="697">
        <f t="shared" si="536"/>
        <v>0</v>
      </c>
      <c r="Z339" s="697">
        <f t="shared" si="536"/>
        <v>0</v>
      </c>
      <c r="AA339" s="697">
        <f t="shared" si="536"/>
        <v>0</v>
      </c>
      <c r="AB339" s="697">
        <f t="shared" si="536"/>
        <v>0</v>
      </c>
      <c r="AC339" s="697">
        <f t="shared" si="536"/>
        <v>0</v>
      </c>
      <c r="AD339" s="697">
        <f t="shared" si="536"/>
        <v>0</v>
      </c>
      <c r="AE339" s="697">
        <f t="shared" si="536"/>
        <v>0</v>
      </c>
      <c r="AF339" s="697">
        <f t="shared" si="536"/>
        <v>0</v>
      </c>
      <c r="AG339" s="697">
        <f t="shared" si="536"/>
        <v>0</v>
      </c>
      <c r="AH339" s="697">
        <f t="shared" si="536"/>
        <v>0</v>
      </c>
      <c r="AI339" s="697">
        <f t="shared" si="536"/>
        <v>0</v>
      </c>
      <c r="AJ339" s="697">
        <f t="shared" si="536"/>
        <v>0</v>
      </c>
      <c r="AK339" s="697">
        <f t="shared" si="536"/>
        <v>0</v>
      </c>
      <c r="AL339" s="697">
        <f t="shared" si="536"/>
        <v>0</v>
      </c>
      <c r="AM339" s="697">
        <f t="shared" si="536"/>
        <v>0</v>
      </c>
      <c r="AN339" s="697">
        <f t="shared" si="536"/>
        <v>0</v>
      </c>
      <c r="AO339" s="697">
        <f t="shared" si="536"/>
        <v>0</v>
      </c>
      <c r="AP339" s="697">
        <f t="shared" si="536"/>
        <v>0</v>
      </c>
      <c r="AQ339" s="697">
        <f t="shared" si="536"/>
        <v>0</v>
      </c>
      <c r="AR339" s="697">
        <f t="shared" si="536"/>
        <v>0</v>
      </c>
      <c r="AS339" s="697">
        <f t="shared" si="536"/>
        <v>0</v>
      </c>
      <c r="AT339" s="697">
        <f t="shared" si="536"/>
        <v>0</v>
      </c>
      <c r="AU339" s="697">
        <f t="shared" si="536"/>
        <v>0</v>
      </c>
      <c r="AV339" s="697">
        <f t="shared" si="536"/>
        <v>0</v>
      </c>
      <c r="AW339" s="697">
        <f t="shared" si="536"/>
        <v>0</v>
      </c>
      <c r="AX339" s="697">
        <f t="shared" si="536"/>
        <v>0</v>
      </c>
      <c r="AY339" s="697">
        <f t="shared" si="536"/>
        <v>0</v>
      </c>
      <c r="AZ339" s="697">
        <f t="shared" si="536"/>
        <v>0</v>
      </c>
      <c r="BA339" s="697">
        <f t="shared" si="536"/>
        <v>0</v>
      </c>
      <c r="BB339" s="697">
        <f t="shared" si="536"/>
        <v>0</v>
      </c>
      <c r="BC339" s="697">
        <f t="shared" si="536"/>
        <v>0</v>
      </c>
      <c r="BD339" s="697">
        <f t="shared" si="536"/>
        <v>0</v>
      </c>
      <c r="BE339" s="697">
        <f t="shared" si="536"/>
        <v>0</v>
      </c>
      <c r="BF339" s="697">
        <f t="shared" si="536"/>
        <v>0</v>
      </c>
      <c r="BG339" s="697">
        <f t="shared" si="536"/>
        <v>0</v>
      </c>
      <c r="BH339" s="697">
        <f t="shared" si="536"/>
        <v>0</v>
      </c>
      <c r="BI339" s="697">
        <f t="shared" si="536"/>
        <v>0</v>
      </c>
      <c r="BJ339" s="697">
        <f t="shared" si="536"/>
        <v>0</v>
      </c>
      <c r="BK339" s="697">
        <f t="shared" si="536"/>
        <v>0</v>
      </c>
      <c r="BL339" s="697">
        <f t="shared" si="536"/>
        <v>0</v>
      </c>
      <c r="BM339" s="697">
        <f t="shared" si="536"/>
        <v>0</v>
      </c>
      <c r="BN339" s="697">
        <f t="shared" si="536"/>
        <v>0</v>
      </c>
      <c r="BO339" s="697">
        <f t="shared" si="536"/>
        <v>0</v>
      </c>
      <c r="BP339" s="697">
        <f t="shared" si="536"/>
        <v>0</v>
      </c>
      <c r="BQ339" s="697">
        <f t="shared" si="536"/>
        <v>0</v>
      </c>
      <c r="BR339" s="697">
        <f t="shared" si="536"/>
        <v>0</v>
      </c>
      <c r="BS339" s="697">
        <f t="shared" si="536"/>
        <v>0</v>
      </c>
      <c r="BT339" s="697">
        <f t="shared" si="536"/>
        <v>0</v>
      </c>
      <c r="BU339" s="697">
        <f t="shared" si="536"/>
        <v>0</v>
      </c>
      <c r="BV339" s="697">
        <f t="shared" si="536"/>
        <v>0</v>
      </c>
      <c r="BW339" s="697">
        <f t="shared" ref="BW339:CW339" si="537">BW336+BW349+BW350</f>
        <v>0</v>
      </c>
      <c r="BX339" s="697">
        <f t="shared" si="537"/>
        <v>0</v>
      </c>
      <c r="BY339" s="697">
        <f t="shared" si="537"/>
        <v>0</v>
      </c>
      <c r="BZ339" s="697">
        <f t="shared" si="537"/>
        <v>0</v>
      </c>
      <c r="CA339" s="697">
        <f t="shared" si="537"/>
        <v>0</v>
      </c>
      <c r="CB339" s="697">
        <f t="shared" si="537"/>
        <v>0</v>
      </c>
      <c r="CC339" s="697">
        <f t="shared" si="537"/>
        <v>0</v>
      </c>
      <c r="CD339" s="697">
        <f t="shared" si="537"/>
        <v>0</v>
      </c>
      <c r="CE339" s="697">
        <f t="shared" si="537"/>
        <v>0</v>
      </c>
      <c r="CF339" s="697">
        <f t="shared" si="537"/>
        <v>0</v>
      </c>
      <c r="CG339" s="697">
        <f t="shared" si="537"/>
        <v>0</v>
      </c>
      <c r="CH339" s="697">
        <f t="shared" si="537"/>
        <v>0</v>
      </c>
      <c r="CI339" s="697">
        <f t="shared" si="537"/>
        <v>0</v>
      </c>
      <c r="CJ339" s="697">
        <f t="shared" si="537"/>
        <v>0</v>
      </c>
      <c r="CK339" s="697">
        <f t="shared" si="537"/>
        <v>0</v>
      </c>
      <c r="CL339" s="697">
        <f t="shared" si="537"/>
        <v>0</v>
      </c>
      <c r="CM339" s="697">
        <f t="shared" si="537"/>
        <v>0</v>
      </c>
      <c r="CN339" s="697">
        <f t="shared" si="537"/>
        <v>0</v>
      </c>
      <c r="CO339" s="697">
        <f t="shared" si="537"/>
        <v>0</v>
      </c>
      <c r="CP339" s="697">
        <f t="shared" si="537"/>
        <v>0</v>
      </c>
      <c r="CQ339" s="697">
        <f t="shared" si="537"/>
        <v>0</v>
      </c>
      <c r="CR339" s="697">
        <f t="shared" si="537"/>
        <v>0</v>
      </c>
      <c r="CS339" s="697">
        <f t="shared" si="537"/>
        <v>0</v>
      </c>
      <c r="CT339" s="697">
        <f t="shared" si="537"/>
        <v>0</v>
      </c>
      <c r="CU339" s="697">
        <f t="shared" si="537"/>
        <v>0</v>
      </c>
      <c r="CV339" s="697">
        <f t="shared" si="537"/>
        <v>0</v>
      </c>
      <c r="CW339" s="697">
        <f t="shared" si="537"/>
        <v>0</v>
      </c>
      <c r="CX339" s="697">
        <f t="shared" ref="CX339:DL339" si="538">CX336+CX349+CX350</f>
        <v>0</v>
      </c>
      <c r="CY339" s="697">
        <f t="shared" si="538"/>
        <v>0</v>
      </c>
      <c r="CZ339" s="697">
        <f t="shared" si="538"/>
        <v>0</v>
      </c>
      <c r="DA339" s="697">
        <f t="shared" si="538"/>
        <v>0</v>
      </c>
      <c r="DB339" s="697">
        <f t="shared" si="538"/>
        <v>0</v>
      </c>
      <c r="DC339" s="697">
        <f t="shared" si="538"/>
        <v>0</v>
      </c>
      <c r="DD339" s="697">
        <f t="shared" si="538"/>
        <v>0</v>
      </c>
      <c r="DE339" s="697">
        <f t="shared" si="538"/>
        <v>0</v>
      </c>
      <c r="DF339" s="697">
        <f t="shared" si="538"/>
        <v>0</v>
      </c>
      <c r="DG339" s="697">
        <f t="shared" si="538"/>
        <v>0</v>
      </c>
      <c r="DH339" s="697">
        <f t="shared" si="538"/>
        <v>0</v>
      </c>
      <c r="DI339" s="697">
        <f t="shared" si="538"/>
        <v>0</v>
      </c>
      <c r="DJ339" s="697">
        <f t="shared" si="538"/>
        <v>0</v>
      </c>
      <c r="DK339" s="697">
        <f t="shared" si="538"/>
        <v>0</v>
      </c>
      <c r="DL339" s="697">
        <f t="shared" si="538"/>
        <v>0</v>
      </c>
    </row>
    <row r="340" spans="1:116">
      <c r="A340" s="207" t="e">
        <f>'LCR Weights'!#REF!</f>
        <v>#REF!</v>
      </c>
      <c r="D340" s="699" t="s">
        <v>1094</v>
      </c>
      <c r="E340" s="699"/>
      <c r="F340" s="685"/>
      <c r="G340" s="685"/>
      <c r="H340" s="685"/>
      <c r="I340" s="687"/>
      <c r="J340" s="692">
        <f t="shared" ref="J340:K340" si="539">J338+J339</f>
        <v>0</v>
      </c>
      <c r="K340" s="692">
        <f t="shared" si="539"/>
        <v>0</v>
      </c>
      <c r="L340" s="692">
        <f>L338+L339</f>
        <v>0</v>
      </c>
      <c r="M340" s="692">
        <f>M338+M339</f>
        <v>0</v>
      </c>
      <c r="N340" s="692">
        <f>N338+N339</f>
        <v>0</v>
      </c>
      <c r="O340" s="692">
        <f t="shared" ref="O340:BZ340" si="540">O338+O339</f>
        <v>0</v>
      </c>
      <c r="P340" s="692">
        <f t="shared" si="540"/>
        <v>0</v>
      </c>
      <c r="Q340" s="692">
        <f t="shared" si="540"/>
        <v>0</v>
      </c>
      <c r="R340" s="692">
        <f t="shared" si="540"/>
        <v>0</v>
      </c>
      <c r="S340" s="692">
        <f t="shared" si="540"/>
        <v>0</v>
      </c>
      <c r="T340" s="692">
        <f t="shared" si="540"/>
        <v>0</v>
      </c>
      <c r="U340" s="692">
        <f t="shared" si="540"/>
        <v>0</v>
      </c>
      <c r="V340" s="692">
        <f t="shared" si="540"/>
        <v>0</v>
      </c>
      <c r="W340" s="692">
        <f t="shared" si="540"/>
        <v>0</v>
      </c>
      <c r="X340" s="692">
        <f t="shared" si="540"/>
        <v>0</v>
      </c>
      <c r="Y340" s="692">
        <f t="shared" si="540"/>
        <v>0</v>
      </c>
      <c r="Z340" s="692">
        <f t="shared" si="540"/>
        <v>0</v>
      </c>
      <c r="AA340" s="692">
        <f t="shared" si="540"/>
        <v>0</v>
      </c>
      <c r="AB340" s="692">
        <f t="shared" si="540"/>
        <v>0</v>
      </c>
      <c r="AC340" s="692">
        <f t="shared" si="540"/>
        <v>0</v>
      </c>
      <c r="AD340" s="692">
        <f t="shared" si="540"/>
        <v>0</v>
      </c>
      <c r="AE340" s="692">
        <f t="shared" si="540"/>
        <v>0</v>
      </c>
      <c r="AF340" s="692">
        <f t="shared" si="540"/>
        <v>0</v>
      </c>
      <c r="AG340" s="692">
        <f t="shared" si="540"/>
        <v>0</v>
      </c>
      <c r="AH340" s="692">
        <f t="shared" si="540"/>
        <v>0</v>
      </c>
      <c r="AI340" s="692">
        <f t="shared" si="540"/>
        <v>0</v>
      </c>
      <c r="AJ340" s="692">
        <f t="shared" si="540"/>
        <v>0</v>
      </c>
      <c r="AK340" s="692">
        <f t="shared" si="540"/>
        <v>0</v>
      </c>
      <c r="AL340" s="692">
        <f t="shared" si="540"/>
        <v>0</v>
      </c>
      <c r="AM340" s="692">
        <f t="shared" si="540"/>
        <v>0</v>
      </c>
      <c r="AN340" s="692">
        <f t="shared" si="540"/>
        <v>0</v>
      </c>
      <c r="AO340" s="692">
        <f t="shared" si="540"/>
        <v>0</v>
      </c>
      <c r="AP340" s="692">
        <f t="shared" si="540"/>
        <v>0</v>
      </c>
      <c r="AQ340" s="692">
        <f t="shared" si="540"/>
        <v>0</v>
      </c>
      <c r="AR340" s="692">
        <f t="shared" si="540"/>
        <v>0</v>
      </c>
      <c r="AS340" s="692">
        <f t="shared" si="540"/>
        <v>0</v>
      </c>
      <c r="AT340" s="692">
        <f t="shared" si="540"/>
        <v>0</v>
      </c>
      <c r="AU340" s="692">
        <f t="shared" si="540"/>
        <v>0</v>
      </c>
      <c r="AV340" s="692">
        <f t="shared" si="540"/>
        <v>0</v>
      </c>
      <c r="AW340" s="692">
        <f t="shared" si="540"/>
        <v>0</v>
      </c>
      <c r="AX340" s="692">
        <f t="shared" si="540"/>
        <v>0</v>
      </c>
      <c r="AY340" s="692">
        <f t="shared" si="540"/>
        <v>0</v>
      </c>
      <c r="AZ340" s="692">
        <f t="shared" si="540"/>
        <v>0</v>
      </c>
      <c r="BA340" s="692">
        <f t="shared" si="540"/>
        <v>0</v>
      </c>
      <c r="BB340" s="692">
        <f t="shared" si="540"/>
        <v>0</v>
      </c>
      <c r="BC340" s="692">
        <f t="shared" si="540"/>
        <v>0</v>
      </c>
      <c r="BD340" s="692">
        <f t="shared" si="540"/>
        <v>0</v>
      </c>
      <c r="BE340" s="692">
        <f t="shared" si="540"/>
        <v>0</v>
      </c>
      <c r="BF340" s="692">
        <f t="shared" si="540"/>
        <v>0</v>
      </c>
      <c r="BG340" s="692">
        <f t="shared" si="540"/>
        <v>0</v>
      </c>
      <c r="BH340" s="692">
        <f t="shared" si="540"/>
        <v>0</v>
      </c>
      <c r="BI340" s="692">
        <f t="shared" si="540"/>
        <v>0</v>
      </c>
      <c r="BJ340" s="692">
        <f t="shared" si="540"/>
        <v>0</v>
      </c>
      <c r="BK340" s="692">
        <f t="shared" si="540"/>
        <v>0</v>
      </c>
      <c r="BL340" s="692">
        <f t="shared" si="540"/>
        <v>0</v>
      </c>
      <c r="BM340" s="692">
        <f t="shared" si="540"/>
        <v>0</v>
      </c>
      <c r="BN340" s="692">
        <f t="shared" si="540"/>
        <v>0</v>
      </c>
      <c r="BO340" s="692">
        <f t="shared" si="540"/>
        <v>0</v>
      </c>
      <c r="BP340" s="692">
        <f t="shared" si="540"/>
        <v>0</v>
      </c>
      <c r="BQ340" s="692">
        <f t="shared" si="540"/>
        <v>0</v>
      </c>
      <c r="BR340" s="692">
        <f t="shared" si="540"/>
        <v>0</v>
      </c>
      <c r="BS340" s="692">
        <f t="shared" si="540"/>
        <v>0</v>
      </c>
      <c r="BT340" s="692">
        <f t="shared" si="540"/>
        <v>0</v>
      </c>
      <c r="BU340" s="692">
        <f t="shared" si="540"/>
        <v>0</v>
      </c>
      <c r="BV340" s="692">
        <f t="shared" si="540"/>
        <v>0</v>
      </c>
      <c r="BW340" s="692">
        <f t="shared" si="540"/>
        <v>0</v>
      </c>
      <c r="BX340" s="692">
        <f t="shared" si="540"/>
        <v>0</v>
      </c>
      <c r="BY340" s="692">
        <f t="shared" si="540"/>
        <v>0</v>
      </c>
      <c r="BZ340" s="692">
        <f t="shared" si="540"/>
        <v>0</v>
      </c>
      <c r="CA340" s="692">
        <f t="shared" ref="CA340:CV340" si="541">CA338+CA339</f>
        <v>0</v>
      </c>
      <c r="CB340" s="692">
        <f t="shared" si="541"/>
        <v>0</v>
      </c>
      <c r="CC340" s="692">
        <f t="shared" si="541"/>
        <v>0</v>
      </c>
      <c r="CD340" s="692">
        <f t="shared" si="541"/>
        <v>0</v>
      </c>
      <c r="CE340" s="692">
        <f t="shared" si="541"/>
        <v>0</v>
      </c>
      <c r="CF340" s="692">
        <f t="shared" si="541"/>
        <v>0</v>
      </c>
      <c r="CG340" s="692">
        <f t="shared" si="541"/>
        <v>0</v>
      </c>
      <c r="CH340" s="692">
        <f t="shared" si="541"/>
        <v>0</v>
      </c>
      <c r="CI340" s="692">
        <f t="shared" si="541"/>
        <v>0</v>
      </c>
      <c r="CJ340" s="692">
        <f t="shared" si="541"/>
        <v>0</v>
      </c>
      <c r="CK340" s="692">
        <f t="shared" si="541"/>
        <v>0</v>
      </c>
      <c r="CL340" s="692">
        <f t="shared" si="541"/>
        <v>0</v>
      </c>
      <c r="CM340" s="692">
        <f t="shared" si="541"/>
        <v>0</v>
      </c>
      <c r="CN340" s="692">
        <f t="shared" si="541"/>
        <v>0</v>
      </c>
      <c r="CO340" s="692">
        <f t="shared" si="541"/>
        <v>0</v>
      </c>
      <c r="CP340" s="692">
        <f t="shared" si="541"/>
        <v>0</v>
      </c>
      <c r="CQ340" s="692">
        <f t="shared" si="541"/>
        <v>0</v>
      </c>
      <c r="CR340" s="692">
        <f t="shared" si="541"/>
        <v>0</v>
      </c>
      <c r="CS340" s="692">
        <f t="shared" si="541"/>
        <v>0</v>
      </c>
      <c r="CT340" s="692">
        <f t="shared" si="541"/>
        <v>0</v>
      </c>
      <c r="CU340" s="692">
        <f t="shared" si="541"/>
        <v>0</v>
      </c>
      <c r="CV340" s="692">
        <f t="shared" si="541"/>
        <v>0</v>
      </c>
      <c r="CW340" s="692">
        <f t="shared" ref="CW340:DL340" si="542">CW338+CW339</f>
        <v>0</v>
      </c>
      <c r="CX340" s="692">
        <f t="shared" si="542"/>
        <v>0</v>
      </c>
      <c r="CY340" s="692">
        <f t="shared" si="542"/>
        <v>0</v>
      </c>
      <c r="CZ340" s="692">
        <f t="shared" si="542"/>
        <v>0</v>
      </c>
      <c r="DA340" s="692">
        <f t="shared" si="542"/>
        <v>0</v>
      </c>
      <c r="DB340" s="692">
        <f t="shared" si="542"/>
        <v>0</v>
      </c>
      <c r="DC340" s="692">
        <f t="shared" si="542"/>
        <v>0</v>
      </c>
      <c r="DD340" s="692">
        <f t="shared" si="542"/>
        <v>0</v>
      </c>
      <c r="DE340" s="692">
        <f t="shared" si="542"/>
        <v>0</v>
      </c>
      <c r="DF340" s="692">
        <f t="shared" si="542"/>
        <v>0</v>
      </c>
      <c r="DG340" s="692">
        <f t="shared" si="542"/>
        <v>0</v>
      </c>
      <c r="DH340" s="692">
        <f t="shared" si="542"/>
        <v>0</v>
      </c>
      <c r="DI340" s="692">
        <f t="shared" si="542"/>
        <v>0</v>
      </c>
      <c r="DJ340" s="692">
        <f t="shared" si="542"/>
        <v>0</v>
      </c>
      <c r="DK340" s="692">
        <f t="shared" si="542"/>
        <v>0</v>
      </c>
      <c r="DL340" s="692">
        <f t="shared" si="542"/>
        <v>0</v>
      </c>
    </row>
    <row r="341" spans="1:116">
      <c r="A341" s="207" t="e">
        <f>'LCR Weights'!#REF!</f>
        <v>#REF!</v>
      </c>
      <c r="D341" s="699"/>
      <c r="E341" s="699"/>
      <c r="F341" s="685"/>
      <c r="G341" s="685"/>
      <c r="H341" s="685"/>
      <c r="I341" s="687"/>
      <c r="J341" s="687"/>
      <c r="K341" s="687"/>
      <c r="L341" s="698"/>
      <c r="M341" s="687"/>
      <c r="N341" s="687"/>
      <c r="O341" s="687"/>
      <c r="P341" s="687"/>
      <c r="Q341" s="687"/>
      <c r="R341" s="687"/>
      <c r="S341" s="687"/>
      <c r="T341" s="687"/>
      <c r="U341" s="687"/>
      <c r="V341" s="687"/>
      <c r="W341" s="687"/>
      <c r="X341" s="687"/>
      <c r="Y341" s="687"/>
      <c r="Z341" s="687"/>
      <c r="AA341" s="687"/>
      <c r="AB341" s="687"/>
      <c r="AC341" s="687"/>
      <c r="AD341" s="687"/>
      <c r="AE341" s="687"/>
      <c r="AF341" s="687"/>
      <c r="AG341" s="687"/>
      <c r="AH341" s="687"/>
      <c r="AI341" s="687"/>
      <c r="AJ341" s="687"/>
      <c r="AK341" s="687"/>
      <c r="AL341" s="687"/>
      <c r="AM341" s="687"/>
      <c r="AN341" s="687"/>
      <c r="AO341" s="687"/>
      <c r="AP341" s="687"/>
      <c r="AQ341" s="687"/>
      <c r="AR341" s="687"/>
      <c r="AS341" s="687"/>
      <c r="AT341" s="687"/>
      <c r="AU341" s="687"/>
      <c r="AV341" s="687"/>
      <c r="AW341" s="687"/>
      <c r="AX341" s="687"/>
      <c r="AY341" s="687"/>
      <c r="AZ341" s="687"/>
      <c r="BA341" s="687"/>
      <c r="BB341" s="687"/>
      <c r="BC341" s="687"/>
      <c r="BD341" s="687"/>
      <c r="BE341" s="687"/>
      <c r="BF341" s="687"/>
      <c r="BG341" s="687"/>
      <c r="BH341" s="687"/>
      <c r="BI341" s="687"/>
      <c r="BJ341" s="687"/>
      <c r="BK341" s="687"/>
      <c r="BL341" s="687"/>
      <c r="BM341" s="687"/>
      <c r="BN341" s="687"/>
      <c r="BO341" s="687"/>
      <c r="BP341" s="687"/>
      <c r="BQ341" s="687"/>
      <c r="BR341" s="687"/>
      <c r="BS341" s="687"/>
      <c r="BT341" s="687"/>
      <c r="BU341" s="687"/>
      <c r="BV341" s="687"/>
      <c r="BW341" s="687"/>
      <c r="BX341" s="687"/>
      <c r="BY341" s="687"/>
      <c r="BZ341" s="687"/>
      <c r="CA341" s="687"/>
      <c r="CB341" s="687"/>
      <c r="CC341" s="687"/>
      <c r="CD341" s="687"/>
      <c r="CE341" s="687"/>
      <c r="CF341" s="687"/>
      <c r="CG341" s="687"/>
      <c r="CH341" s="687"/>
      <c r="CI341" s="687"/>
      <c r="CJ341" s="687"/>
      <c r="CK341" s="687"/>
      <c r="CL341" s="687"/>
      <c r="CM341" s="687"/>
      <c r="CN341" s="687"/>
      <c r="CO341" s="687"/>
      <c r="CP341" s="687"/>
      <c r="CQ341" s="687"/>
      <c r="CR341" s="687"/>
      <c r="CS341" s="687"/>
      <c r="CT341" s="687"/>
      <c r="CU341" s="687"/>
      <c r="CV341" s="687"/>
      <c r="CW341" s="687"/>
      <c r="CX341" s="687"/>
      <c r="CY341" s="687"/>
      <c r="CZ341" s="687"/>
      <c r="DA341" s="687"/>
      <c r="DB341" s="687"/>
      <c r="DC341" s="687"/>
      <c r="DD341" s="687"/>
      <c r="DE341" s="687"/>
      <c r="DF341" s="687"/>
      <c r="DG341" s="687"/>
      <c r="DH341" s="687"/>
      <c r="DI341" s="687"/>
      <c r="DJ341" s="687"/>
      <c r="DK341" s="687"/>
      <c r="DL341" s="687"/>
    </row>
    <row r="342" spans="1:116">
      <c r="A342" s="207" t="e">
        <f>'LCR Weights'!#REF!</f>
        <v>#REF!</v>
      </c>
      <c r="D342" s="699" t="s">
        <v>1092</v>
      </c>
      <c r="E342" s="699"/>
      <c r="F342" s="685"/>
      <c r="G342" s="685"/>
      <c r="H342" s="685"/>
      <c r="I342" s="687"/>
      <c r="J342" s="687"/>
      <c r="K342" s="687"/>
      <c r="L342" s="687"/>
      <c r="M342" s="687"/>
      <c r="N342" s="687"/>
      <c r="O342" s="687"/>
      <c r="P342" s="687"/>
      <c r="Q342" s="687"/>
      <c r="R342" s="687"/>
      <c r="S342" s="687"/>
      <c r="T342" s="687"/>
      <c r="U342" s="687"/>
      <c r="V342" s="687"/>
      <c r="W342" s="687"/>
      <c r="X342" s="687"/>
      <c r="Y342" s="687"/>
      <c r="Z342" s="687"/>
      <c r="AA342" s="687"/>
      <c r="AB342" s="687"/>
      <c r="AC342" s="687"/>
      <c r="AD342" s="687"/>
      <c r="AE342" s="687"/>
      <c r="AF342" s="687"/>
      <c r="AG342" s="687"/>
      <c r="AH342" s="687"/>
      <c r="AI342" s="687"/>
      <c r="AJ342" s="687"/>
      <c r="AK342" s="687"/>
      <c r="AL342" s="687"/>
      <c r="AM342" s="687"/>
      <c r="AN342" s="687"/>
      <c r="AO342" s="687"/>
      <c r="AP342" s="687"/>
      <c r="AQ342" s="687"/>
      <c r="AR342" s="687"/>
      <c r="AS342" s="687"/>
      <c r="AT342" s="687"/>
      <c r="AU342" s="687"/>
      <c r="AV342" s="687"/>
      <c r="AW342" s="687"/>
      <c r="AX342" s="687"/>
      <c r="AY342" s="687"/>
      <c r="AZ342" s="687"/>
      <c r="BA342" s="687"/>
      <c r="BB342" s="687"/>
      <c r="BC342" s="687"/>
      <c r="BD342" s="687"/>
      <c r="BE342" s="687"/>
      <c r="BF342" s="687"/>
      <c r="BG342" s="687"/>
      <c r="BH342" s="687"/>
      <c r="BI342" s="687"/>
      <c r="BJ342" s="687"/>
      <c r="BK342" s="687"/>
      <c r="BL342" s="687"/>
      <c r="BM342" s="687"/>
      <c r="BN342" s="687"/>
      <c r="BO342" s="687"/>
      <c r="BP342" s="687"/>
      <c r="BQ342" s="687"/>
      <c r="BR342" s="687"/>
      <c r="BS342" s="687"/>
      <c r="BT342" s="687"/>
      <c r="BU342" s="687"/>
      <c r="BV342" s="687"/>
      <c r="BW342" s="687"/>
      <c r="BX342" s="687"/>
      <c r="BY342" s="687"/>
      <c r="BZ342" s="687"/>
      <c r="CA342" s="687"/>
      <c r="CB342" s="687"/>
      <c r="CC342" s="687"/>
      <c r="CD342" s="687"/>
      <c r="CE342" s="687"/>
      <c r="CF342" s="687"/>
      <c r="CG342" s="687"/>
      <c r="CH342" s="687"/>
      <c r="CI342" s="687"/>
      <c r="CJ342" s="687"/>
      <c r="CK342" s="687"/>
      <c r="CL342" s="687"/>
      <c r="CM342" s="687"/>
      <c r="CN342" s="687"/>
      <c r="CO342" s="687"/>
      <c r="CP342" s="687"/>
      <c r="CQ342" s="687"/>
      <c r="CR342" s="687"/>
      <c r="CS342" s="687"/>
      <c r="CT342" s="687"/>
      <c r="CU342" s="687"/>
      <c r="CV342" s="687"/>
      <c r="CW342" s="687"/>
      <c r="CX342" s="687"/>
      <c r="CY342" s="687"/>
      <c r="CZ342" s="687"/>
      <c r="DA342" s="687"/>
      <c r="DB342" s="687"/>
      <c r="DC342" s="687"/>
      <c r="DD342" s="687"/>
      <c r="DE342" s="687"/>
      <c r="DF342" s="687"/>
      <c r="DG342" s="687"/>
      <c r="DH342" s="687"/>
      <c r="DI342" s="687"/>
      <c r="DJ342" s="687"/>
      <c r="DK342" s="687"/>
      <c r="DL342" s="687"/>
    </row>
    <row r="343" spans="1:116">
      <c r="A343" s="207" t="e">
        <f>'LCR Weights'!#REF!</f>
        <v>#REF!</v>
      </c>
      <c r="D343" s="589" t="s">
        <v>973</v>
      </c>
      <c r="E343" s="589"/>
      <c r="F343" s="689"/>
      <c r="G343" s="600"/>
      <c r="H343" s="690"/>
      <c r="I343" s="690"/>
      <c r="J343" s="1191">
        <f>SUMIF('LCR &amp; Benchmark weighted'!J320:J324,"&gt;0",'LCR &amp; Benchmark weighted'!J320:J324)+SUMIF('LCR &amp; Benchmark weighted'!J326:J332,"&gt;0",'LCR &amp; Benchmark weighted'!J326:J332)</f>
        <v>0</v>
      </c>
      <c r="K343" s="1191">
        <f>SUMIF('LCR &amp; Benchmark weighted'!K320:K324,"&gt;0",'LCR &amp; Benchmark weighted'!K320:K324)+SUMIF('LCR &amp; Benchmark weighted'!K326:K332,"&gt;0",'LCR &amp; Benchmark weighted'!K326:K332)</f>
        <v>0</v>
      </c>
      <c r="L343" s="1191">
        <f>SUMIF('LCR &amp; Benchmark weighted'!L320:L324,"&gt;0",'LCR &amp; Benchmark weighted'!L320:L324)+SUMIF('LCR &amp; Benchmark weighted'!L326:L332,"&gt;0",'LCR &amp; Benchmark weighted'!L326:L332)</f>
        <v>0</v>
      </c>
      <c r="M343" s="1191">
        <f>SUMIF('LCR &amp; Benchmark weighted'!M320:M324,"&gt;0",'LCR &amp; Benchmark weighted'!M320:M324)+SUMIF('LCR &amp; Benchmark weighted'!M326:M332,"&gt;0",'LCR &amp; Benchmark weighted'!M326:M332)</f>
        <v>0</v>
      </c>
      <c r="N343" s="1191">
        <f>SUMIF('LCR &amp; Benchmark weighted'!N320:N324,"&gt;0",'LCR &amp; Benchmark weighted'!N320:N324)+SUMIF('LCR &amp; Benchmark weighted'!N326:N332,"&gt;0",'LCR &amp; Benchmark weighted'!N326:N332)</f>
        <v>0</v>
      </c>
      <c r="O343" s="1191">
        <f>SUMIF('LCR &amp; Benchmark weighted'!O320:O324,"&gt;0",'LCR &amp; Benchmark weighted'!O320:O324)+SUMIF('LCR &amp; Benchmark weighted'!O326:O332,"&gt;0",'LCR &amp; Benchmark weighted'!O326:O332)</f>
        <v>0</v>
      </c>
      <c r="P343" s="1191">
        <f>SUMIF('LCR &amp; Benchmark weighted'!P320:P324,"&gt;0",'LCR &amp; Benchmark weighted'!P320:P324)+SUMIF('LCR &amp; Benchmark weighted'!P326:P332,"&gt;0",'LCR &amp; Benchmark weighted'!P326:P332)</f>
        <v>0</v>
      </c>
      <c r="Q343" s="1191">
        <f>SUMIF('LCR &amp; Benchmark weighted'!Q320:Q324,"&gt;0",'LCR &amp; Benchmark weighted'!Q320:Q324)+SUMIF('LCR &amp; Benchmark weighted'!Q326:Q332,"&gt;0",'LCR &amp; Benchmark weighted'!Q326:Q332)</f>
        <v>0</v>
      </c>
      <c r="R343" s="1191">
        <f>SUMIF('LCR &amp; Benchmark weighted'!R320:R324,"&gt;0",'LCR &amp; Benchmark weighted'!R320:R324)+SUMIF('LCR &amp; Benchmark weighted'!R326:R332,"&gt;0",'LCR &amp; Benchmark weighted'!R326:R332)</f>
        <v>0</v>
      </c>
      <c r="S343" s="1191">
        <f>SUMIF('LCR &amp; Benchmark weighted'!S320:S324,"&gt;0",'LCR &amp; Benchmark weighted'!S320:S324)+SUMIF('LCR &amp; Benchmark weighted'!S326:S332,"&gt;0",'LCR &amp; Benchmark weighted'!S326:S332)</f>
        <v>0</v>
      </c>
      <c r="T343" s="1191">
        <f>SUMIF('LCR &amp; Benchmark weighted'!T320:T324,"&gt;0",'LCR &amp; Benchmark weighted'!T320:T324)+SUMIF('LCR &amp; Benchmark weighted'!T326:T332,"&gt;0",'LCR &amp; Benchmark weighted'!T326:T332)</f>
        <v>0</v>
      </c>
      <c r="U343" s="1191">
        <f>SUMIF('LCR &amp; Benchmark weighted'!U320:U324,"&gt;0",'LCR &amp; Benchmark weighted'!U320:U324)+SUMIF('LCR &amp; Benchmark weighted'!U326:U332,"&gt;0",'LCR &amp; Benchmark weighted'!U326:U332)</f>
        <v>0</v>
      </c>
      <c r="V343" s="1191">
        <f>SUMIF('LCR &amp; Benchmark weighted'!V320:V324,"&gt;0",'LCR &amp; Benchmark weighted'!V320:V324)+SUMIF('LCR &amp; Benchmark weighted'!V326:V332,"&gt;0",'LCR &amp; Benchmark weighted'!V326:V332)</f>
        <v>0</v>
      </c>
      <c r="W343" s="1191">
        <f>SUMIF('LCR &amp; Benchmark weighted'!W320:W324,"&gt;0",'LCR &amp; Benchmark weighted'!W320:W324)+SUMIF('LCR &amp; Benchmark weighted'!W326:W332,"&gt;0",'LCR &amp; Benchmark weighted'!W326:W332)</f>
        <v>0</v>
      </c>
      <c r="X343" s="1191">
        <f>SUMIF('LCR &amp; Benchmark weighted'!X320:X324,"&gt;0",'LCR &amp; Benchmark weighted'!X320:X324)+SUMIF('LCR &amp; Benchmark weighted'!X326:X332,"&gt;0",'LCR &amp; Benchmark weighted'!X326:X332)</f>
        <v>0</v>
      </c>
      <c r="Y343" s="1191">
        <f>SUMIF('LCR &amp; Benchmark weighted'!Y320:Y324,"&gt;0",'LCR &amp; Benchmark weighted'!Y320:Y324)+SUMIF('LCR &amp; Benchmark weighted'!Y326:Y332,"&gt;0",'LCR &amp; Benchmark weighted'!Y326:Y332)</f>
        <v>0</v>
      </c>
      <c r="Z343" s="1191">
        <f>SUMIF('LCR &amp; Benchmark weighted'!Z320:Z324,"&gt;0",'LCR &amp; Benchmark weighted'!Z320:Z324)+SUMIF('LCR &amp; Benchmark weighted'!Z326:Z332,"&gt;0",'LCR &amp; Benchmark weighted'!Z326:Z332)</f>
        <v>0</v>
      </c>
      <c r="AA343" s="1191">
        <f>SUMIF('LCR &amp; Benchmark weighted'!AA320:AA324,"&gt;0",'LCR &amp; Benchmark weighted'!AA320:AA324)+SUMIF('LCR &amp; Benchmark weighted'!AA326:AA332,"&gt;0",'LCR &amp; Benchmark weighted'!AA326:AA332)</f>
        <v>0</v>
      </c>
      <c r="AB343" s="1191">
        <f>SUMIF('LCR &amp; Benchmark weighted'!AB320:AB324,"&gt;0",'LCR &amp; Benchmark weighted'!AB320:AB324)+SUMIF('LCR &amp; Benchmark weighted'!AB326:AB332,"&gt;0",'LCR &amp; Benchmark weighted'!AB326:AB332)</f>
        <v>0</v>
      </c>
      <c r="AC343" s="1191">
        <f>SUMIF('LCR &amp; Benchmark weighted'!AC320:AC324,"&gt;0",'LCR &amp; Benchmark weighted'!AC320:AC324)+SUMIF('LCR &amp; Benchmark weighted'!AC326:AC332,"&gt;0",'LCR &amp; Benchmark weighted'!AC326:AC332)</f>
        <v>0</v>
      </c>
      <c r="AD343" s="1191">
        <f>SUMIF('LCR &amp; Benchmark weighted'!AD320:AD324,"&gt;0",'LCR &amp; Benchmark weighted'!AD320:AD324)+SUMIF('LCR &amp; Benchmark weighted'!AD326:AD332,"&gt;0",'LCR &amp; Benchmark weighted'!AD326:AD332)</f>
        <v>0</v>
      </c>
      <c r="AE343" s="1191">
        <f>SUMIF('LCR &amp; Benchmark weighted'!AE320:AE324,"&gt;0",'LCR &amp; Benchmark weighted'!AE320:AE324)+SUMIF('LCR &amp; Benchmark weighted'!AE326:AE332,"&gt;0",'LCR &amp; Benchmark weighted'!AE326:AE332)</f>
        <v>0</v>
      </c>
      <c r="AF343" s="1191">
        <f>SUMIF('LCR &amp; Benchmark weighted'!AF320:AF324,"&gt;0",'LCR &amp; Benchmark weighted'!AF320:AF324)+SUMIF('LCR &amp; Benchmark weighted'!AF326:AF332,"&gt;0",'LCR &amp; Benchmark weighted'!AF326:AF332)</f>
        <v>0</v>
      </c>
      <c r="AG343" s="1191">
        <f>SUMIF('LCR &amp; Benchmark weighted'!AG320:AG324,"&gt;0",'LCR &amp; Benchmark weighted'!AG320:AG324)+SUMIF('LCR &amp; Benchmark weighted'!AG326:AG332,"&gt;0",'LCR &amp; Benchmark weighted'!AG326:AG332)</f>
        <v>0</v>
      </c>
      <c r="AH343" s="1191">
        <f>SUMIF('LCR &amp; Benchmark weighted'!AH320:AH324,"&gt;0",'LCR &amp; Benchmark weighted'!AH320:AH324)+SUMIF('LCR &amp; Benchmark weighted'!AH326:AH332,"&gt;0",'LCR &amp; Benchmark weighted'!AH326:AH332)</f>
        <v>0</v>
      </c>
      <c r="AI343" s="1191">
        <f>SUMIF('LCR &amp; Benchmark weighted'!AI320:AI324,"&gt;0",'LCR &amp; Benchmark weighted'!AI320:AI324)+SUMIF('LCR &amp; Benchmark weighted'!AI326:AI332,"&gt;0",'LCR &amp; Benchmark weighted'!AI326:AI332)</f>
        <v>0</v>
      </c>
      <c r="AJ343" s="1191">
        <f>SUMIF('LCR &amp; Benchmark weighted'!AJ320:AJ324,"&gt;0",'LCR &amp; Benchmark weighted'!AJ320:AJ324)+SUMIF('LCR &amp; Benchmark weighted'!AJ326:AJ332,"&gt;0",'LCR &amp; Benchmark weighted'!AJ326:AJ332)</f>
        <v>0</v>
      </c>
      <c r="AK343" s="1191">
        <f>SUMIF('LCR &amp; Benchmark weighted'!AK320:AK324,"&gt;0",'LCR &amp; Benchmark weighted'!AK320:AK324)+SUMIF('LCR &amp; Benchmark weighted'!AK326:AK332,"&gt;0",'LCR &amp; Benchmark weighted'!AK326:AK332)</f>
        <v>0</v>
      </c>
      <c r="AL343" s="1191">
        <f>SUMIF('LCR &amp; Benchmark weighted'!AL320:AL324,"&gt;0",'LCR &amp; Benchmark weighted'!AL320:AL324)+SUMIF('LCR &amp; Benchmark weighted'!AL326:AL332,"&gt;0",'LCR &amp; Benchmark weighted'!AL326:AL332)</f>
        <v>0</v>
      </c>
      <c r="AM343" s="1191">
        <f>SUMIF('LCR &amp; Benchmark weighted'!AM320:AM324,"&gt;0",'LCR &amp; Benchmark weighted'!AM320:AM324)+SUMIF('LCR &amp; Benchmark weighted'!AM326:AM332,"&gt;0",'LCR &amp; Benchmark weighted'!AM326:AM332)</f>
        <v>0</v>
      </c>
      <c r="AN343" s="1191">
        <f>SUMIF('LCR &amp; Benchmark weighted'!AN320:AN324,"&gt;0",'LCR &amp; Benchmark weighted'!AN320:AN324)+SUMIF('LCR &amp; Benchmark weighted'!AN326:AN332,"&gt;0",'LCR &amp; Benchmark weighted'!AN326:AN332)</f>
        <v>0</v>
      </c>
      <c r="AO343" s="1191">
        <f>SUMIF('LCR &amp; Benchmark weighted'!AO320:AO324,"&gt;0",'LCR &amp; Benchmark weighted'!AO320:AO324)+SUMIF('LCR &amp; Benchmark weighted'!AO326:AO332,"&gt;0",'LCR &amp; Benchmark weighted'!AO326:AO332)</f>
        <v>0</v>
      </c>
      <c r="AP343" s="1191">
        <f>SUMIF('LCR &amp; Benchmark weighted'!AP320:AP324,"&gt;0",'LCR &amp; Benchmark weighted'!AP320:AP324)+SUMIF('LCR &amp; Benchmark weighted'!AP326:AP332,"&gt;0",'LCR &amp; Benchmark weighted'!AP326:AP332)</f>
        <v>0</v>
      </c>
      <c r="AQ343" s="1191">
        <f>SUMIF('LCR &amp; Benchmark weighted'!AQ320:AQ324,"&gt;0",'LCR &amp; Benchmark weighted'!AQ320:AQ324)+SUMIF('LCR &amp; Benchmark weighted'!AQ326:AQ332,"&gt;0",'LCR &amp; Benchmark weighted'!AQ326:AQ332)</f>
        <v>0</v>
      </c>
      <c r="AR343" s="1191">
        <f>SUMIF('LCR &amp; Benchmark weighted'!AR320:AR324,"&gt;0",'LCR &amp; Benchmark weighted'!AR320:AR324)+SUMIF('LCR &amp; Benchmark weighted'!AR326:AR332,"&gt;0",'LCR &amp; Benchmark weighted'!AR326:AR332)</f>
        <v>0</v>
      </c>
      <c r="AS343" s="1191">
        <f>SUMIF('LCR &amp; Benchmark weighted'!AS320:AS324,"&gt;0",'LCR &amp; Benchmark weighted'!AS320:AS324)+SUMIF('LCR &amp; Benchmark weighted'!AS326:AS332,"&gt;0",'LCR &amp; Benchmark weighted'!AS326:AS332)</f>
        <v>0</v>
      </c>
      <c r="AT343" s="1191">
        <f>SUMIF('LCR &amp; Benchmark weighted'!AT320:AT324,"&gt;0",'LCR &amp; Benchmark weighted'!AT320:AT324)+SUMIF('LCR &amp; Benchmark weighted'!AT326:AT332,"&gt;0",'LCR &amp; Benchmark weighted'!AT326:AT332)</f>
        <v>0</v>
      </c>
      <c r="AU343" s="1191">
        <f>SUMIF('LCR &amp; Benchmark weighted'!AU320:AU324,"&gt;0",'LCR &amp; Benchmark weighted'!AU320:AU324)+SUMIF('LCR &amp; Benchmark weighted'!AU326:AU332,"&gt;0",'LCR &amp; Benchmark weighted'!AU326:AU332)</f>
        <v>0</v>
      </c>
      <c r="AV343" s="1191">
        <f>SUMIF('LCR &amp; Benchmark weighted'!AV320:AV324,"&gt;0",'LCR &amp; Benchmark weighted'!AV320:AV324)+SUMIF('LCR &amp; Benchmark weighted'!AV326:AV332,"&gt;0",'LCR &amp; Benchmark weighted'!AV326:AV332)</f>
        <v>0</v>
      </c>
      <c r="AW343" s="1191">
        <f>SUMIF('LCR &amp; Benchmark weighted'!AW320:AW324,"&gt;0",'LCR &amp; Benchmark weighted'!AW320:AW324)+SUMIF('LCR &amp; Benchmark weighted'!AW326:AW332,"&gt;0",'LCR &amp; Benchmark weighted'!AW326:AW332)</f>
        <v>0</v>
      </c>
      <c r="AX343" s="1191">
        <f>SUMIF('LCR &amp; Benchmark weighted'!AX320:AX324,"&gt;0",'LCR &amp; Benchmark weighted'!AX320:AX324)+SUMIF('LCR &amp; Benchmark weighted'!AX326:AX332,"&gt;0",'LCR &amp; Benchmark weighted'!AX326:AX332)</f>
        <v>0</v>
      </c>
      <c r="AY343" s="1191">
        <f>SUMIF('LCR &amp; Benchmark weighted'!AY320:AY324,"&gt;0",'LCR &amp; Benchmark weighted'!AY320:AY324)+SUMIF('LCR &amp; Benchmark weighted'!AY326:AY332,"&gt;0",'LCR &amp; Benchmark weighted'!AY326:AY332)</f>
        <v>0</v>
      </c>
      <c r="AZ343" s="1191">
        <f>SUMIF('LCR &amp; Benchmark weighted'!AZ320:AZ324,"&gt;0",'LCR &amp; Benchmark weighted'!AZ320:AZ324)+SUMIF('LCR &amp; Benchmark weighted'!AZ326:AZ332,"&gt;0",'LCR &amp; Benchmark weighted'!AZ326:AZ332)</f>
        <v>0</v>
      </c>
      <c r="BA343" s="1191">
        <f>SUMIF('LCR &amp; Benchmark weighted'!BA320:BA324,"&gt;0",'LCR &amp; Benchmark weighted'!BA320:BA324)+SUMIF('LCR &amp; Benchmark weighted'!BA326:BA332,"&gt;0",'LCR &amp; Benchmark weighted'!BA326:BA332)</f>
        <v>0</v>
      </c>
      <c r="BB343" s="1191">
        <f>SUMIF('LCR &amp; Benchmark weighted'!BB320:BB324,"&gt;0",'LCR &amp; Benchmark weighted'!BB320:BB324)+SUMIF('LCR &amp; Benchmark weighted'!BB326:BB332,"&gt;0",'LCR &amp; Benchmark weighted'!BB326:BB332)</f>
        <v>0</v>
      </c>
      <c r="BC343" s="1191">
        <f>SUMIF('LCR &amp; Benchmark weighted'!BC320:BC324,"&gt;0",'LCR &amp; Benchmark weighted'!BC320:BC324)+SUMIF('LCR &amp; Benchmark weighted'!BC326:BC332,"&gt;0",'LCR &amp; Benchmark weighted'!BC326:BC332)</f>
        <v>0</v>
      </c>
      <c r="BD343" s="1191">
        <f>SUMIF('LCR &amp; Benchmark weighted'!BD320:BD324,"&gt;0",'LCR &amp; Benchmark weighted'!BD320:BD324)+SUMIF('LCR &amp; Benchmark weighted'!BD326:BD332,"&gt;0",'LCR &amp; Benchmark weighted'!BD326:BD332)</f>
        <v>0</v>
      </c>
      <c r="BE343" s="1191">
        <f>SUMIF('LCR &amp; Benchmark weighted'!BE320:BE324,"&gt;0",'LCR &amp; Benchmark weighted'!BE320:BE324)+SUMIF('LCR &amp; Benchmark weighted'!BE326:BE332,"&gt;0",'LCR &amp; Benchmark weighted'!BE326:BE332)</f>
        <v>0</v>
      </c>
      <c r="BF343" s="1191">
        <f>SUMIF('LCR &amp; Benchmark weighted'!BF320:BF324,"&gt;0",'LCR &amp; Benchmark weighted'!BF320:BF324)+SUMIF('LCR &amp; Benchmark weighted'!BF326:BF332,"&gt;0",'LCR &amp; Benchmark weighted'!BF326:BF332)</f>
        <v>0</v>
      </c>
      <c r="BG343" s="1191">
        <f>SUMIF('LCR &amp; Benchmark weighted'!BG320:BG324,"&gt;0",'LCR &amp; Benchmark weighted'!BG320:BG324)+SUMIF('LCR &amp; Benchmark weighted'!BG326:BG332,"&gt;0",'LCR &amp; Benchmark weighted'!BG326:BG332)</f>
        <v>0</v>
      </c>
      <c r="BH343" s="1191">
        <f>SUMIF('LCR &amp; Benchmark weighted'!BH320:BH324,"&gt;0",'LCR &amp; Benchmark weighted'!BH320:BH324)+SUMIF('LCR &amp; Benchmark weighted'!BH326:BH332,"&gt;0",'LCR &amp; Benchmark weighted'!BH326:BH332)</f>
        <v>0</v>
      </c>
      <c r="BI343" s="1191">
        <f>SUMIF('LCR &amp; Benchmark weighted'!BI320:BI324,"&gt;0",'LCR &amp; Benchmark weighted'!BI320:BI324)+SUMIF('LCR &amp; Benchmark weighted'!BI326:BI332,"&gt;0",'LCR &amp; Benchmark weighted'!BI326:BI332)</f>
        <v>0</v>
      </c>
      <c r="BJ343" s="1191">
        <f>SUMIF('LCR &amp; Benchmark weighted'!BJ320:BJ324,"&gt;0",'LCR &amp; Benchmark weighted'!BJ320:BJ324)+SUMIF('LCR &amp; Benchmark weighted'!BJ326:BJ332,"&gt;0",'LCR &amp; Benchmark weighted'!BJ326:BJ332)</f>
        <v>0</v>
      </c>
      <c r="BK343" s="1191">
        <f>SUMIF('LCR &amp; Benchmark weighted'!BK320:BK324,"&gt;0",'LCR &amp; Benchmark weighted'!BK320:BK324)+SUMIF('LCR &amp; Benchmark weighted'!BK326:BK332,"&gt;0",'LCR &amp; Benchmark weighted'!BK326:BK332)</f>
        <v>0</v>
      </c>
      <c r="BL343" s="1191">
        <f>SUMIF('LCR &amp; Benchmark weighted'!BL320:BL324,"&gt;0",'LCR &amp; Benchmark weighted'!BL320:BL324)+SUMIF('LCR &amp; Benchmark weighted'!BL326:BL332,"&gt;0",'LCR &amp; Benchmark weighted'!BL326:BL332)</f>
        <v>0</v>
      </c>
      <c r="BM343" s="1191">
        <f>SUMIF('LCR &amp; Benchmark weighted'!BM320:BM324,"&gt;0",'LCR &amp; Benchmark weighted'!BM320:BM324)+SUMIF('LCR &amp; Benchmark weighted'!BM326:BM332,"&gt;0",'LCR &amp; Benchmark weighted'!BM326:BM332)</f>
        <v>0</v>
      </c>
      <c r="BN343" s="1191">
        <f>SUMIF('LCR &amp; Benchmark weighted'!BN320:BN324,"&gt;0",'LCR &amp; Benchmark weighted'!BN320:BN324)+SUMIF('LCR &amp; Benchmark weighted'!BN326:BN332,"&gt;0",'LCR &amp; Benchmark weighted'!BN326:BN332)</f>
        <v>0</v>
      </c>
      <c r="BO343" s="1191">
        <f>SUMIF('LCR &amp; Benchmark weighted'!BO320:BO324,"&gt;0",'LCR &amp; Benchmark weighted'!BO320:BO324)+SUMIF('LCR &amp; Benchmark weighted'!BO326:BO332,"&gt;0",'LCR &amp; Benchmark weighted'!BO326:BO332)</f>
        <v>0</v>
      </c>
      <c r="BP343" s="1191">
        <f>SUMIF('LCR &amp; Benchmark weighted'!BP320:BP324,"&gt;0",'LCR &amp; Benchmark weighted'!BP320:BP324)+SUMIF('LCR &amp; Benchmark weighted'!BP326:BP332,"&gt;0",'LCR &amp; Benchmark weighted'!BP326:BP332)</f>
        <v>0</v>
      </c>
      <c r="BQ343" s="1191">
        <f>SUMIF('LCR &amp; Benchmark weighted'!BQ320:BQ324,"&gt;0",'LCR &amp; Benchmark weighted'!BQ320:BQ324)+SUMIF('LCR &amp; Benchmark weighted'!BQ326:BQ332,"&gt;0",'LCR &amp; Benchmark weighted'!BQ326:BQ332)</f>
        <v>0</v>
      </c>
      <c r="BR343" s="1191">
        <f>SUMIF('LCR &amp; Benchmark weighted'!BR320:BR324,"&gt;0",'LCR &amp; Benchmark weighted'!BR320:BR324)+SUMIF('LCR &amp; Benchmark weighted'!BR326:BR332,"&gt;0",'LCR &amp; Benchmark weighted'!BR326:BR332)</f>
        <v>0</v>
      </c>
      <c r="BS343" s="1191">
        <f>SUMIF('LCR &amp; Benchmark weighted'!BS320:BS324,"&gt;0",'LCR &amp; Benchmark weighted'!BS320:BS324)+SUMIF('LCR &amp; Benchmark weighted'!BS326:BS332,"&gt;0",'LCR &amp; Benchmark weighted'!BS326:BS332)</f>
        <v>0</v>
      </c>
      <c r="BT343" s="1191">
        <f>SUMIF('LCR &amp; Benchmark weighted'!BT320:BT324,"&gt;0",'LCR &amp; Benchmark weighted'!BT320:BT324)+SUMIF('LCR &amp; Benchmark weighted'!BT326:BT332,"&gt;0",'LCR &amp; Benchmark weighted'!BT326:BT332)</f>
        <v>0</v>
      </c>
      <c r="BU343" s="1191">
        <f>SUMIF('LCR &amp; Benchmark weighted'!BU320:BU324,"&gt;0",'LCR &amp; Benchmark weighted'!BU320:BU324)+SUMIF('LCR &amp; Benchmark weighted'!BU326:BU332,"&gt;0",'LCR &amp; Benchmark weighted'!BU326:BU332)</f>
        <v>0</v>
      </c>
      <c r="BV343" s="1191">
        <f>SUMIF('LCR &amp; Benchmark weighted'!BV320:BV324,"&gt;0",'LCR &amp; Benchmark weighted'!BV320:BV324)+SUMIF('LCR &amp; Benchmark weighted'!BV326:BV332,"&gt;0",'LCR &amp; Benchmark weighted'!BV326:BV332)</f>
        <v>0</v>
      </c>
      <c r="BW343" s="1191">
        <f>SUMIF('LCR &amp; Benchmark weighted'!BW320:BW324,"&gt;0",'LCR &amp; Benchmark weighted'!BW320:BW324)+SUMIF('LCR &amp; Benchmark weighted'!BW326:BW332,"&gt;0",'LCR &amp; Benchmark weighted'!BW326:BW332)</f>
        <v>0</v>
      </c>
      <c r="BX343" s="1191">
        <f>SUMIF('LCR &amp; Benchmark weighted'!BX320:BX324,"&gt;0",'LCR &amp; Benchmark weighted'!BX320:BX324)+SUMIF('LCR &amp; Benchmark weighted'!BX326:BX332,"&gt;0",'LCR &amp; Benchmark weighted'!BX326:BX332)</f>
        <v>0</v>
      </c>
      <c r="BY343" s="1191">
        <f>SUMIF('LCR &amp; Benchmark weighted'!BY320:BY324,"&gt;0",'LCR &amp; Benchmark weighted'!BY320:BY324)+SUMIF('LCR &amp; Benchmark weighted'!BY326:BY332,"&gt;0",'LCR &amp; Benchmark weighted'!BY326:BY332)</f>
        <v>0</v>
      </c>
      <c r="BZ343" s="1191">
        <f>SUMIF('LCR &amp; Benchmark weighted'!BZ320:BZ324,"&gt;0",'LCR &amp; Benchmark weighted'!BZ320:BZ324)+SUMIF('LCR &amp; Benchmark weighted'!BZ326:BZ332,"&gt;0",'LCR &amp; Benchmark weighted'!BZ326:BZ332)</f>
        <v>0</v>
      </c>
      <c r="CA343" s="1191">
        <f>SUMIF('LCR &amp; Benchmark weighted'!CA320:CA324,"&gt;0",'LCR &amp; Benchmark weighted'!CA320:CA324)+SUMIF('LCR &amp; Benchmark weighted'!CA326:CA332,"&gt;0",'LCR &amp; Benchmark weighted'!CA326:CA332)</f>
        <v>0</v>
      </c>
      <c r="CB343" s="1191">
        <f>SUMIF('LCR &amp; Benchmark weighted'!CB320:CB324,"&gt;0",'LCR &amp; Benchmark weighted'!CB320:CB324)+SUMIF('LCR &amp; Benchmark weighted'!CB326:CB332,"&gt;0",'LCR &amp; Benchmark weighted'!CB326:CB332)</f>
        <v>0</v>
      </c>
      <c r="CC343" s="1191">
        <f>SUMIF('LCR &amp; Benchmark weighted'!CC320:CC324,"&gt;0",'LCR &amp; Benchmark weighted'!CC320:CC324)+SUMIF('LCR &amp; Benchmark weighted'!CC326:CC332,"&gt;0",'LCR &amp; Benchmark weighted'!CC326:CC332)</f>
        <v>0</v>
      </c>
      <c r="CD343" s="1191">
        <f>SUMIF('LCR &amp; Benchmark weighted'!CD320:CD324,"&gt;0",'LCR &amp; Benchmark weighted'!CD320:CD324)+SUMIF('LCR &amp; Benchmark weighted'!CD326:CD332,"&gt;0",'LCR &amp; Benchmark weighted'!CD326:CD332)</f>
        <v>0</v>
      </c>
      <c r="CE343" s="1191">
        <f>SUMIF('LCR &amp; Benchmark weighted'!CE320:CE324,"&gt;0",'LCR &amp; Benchmark weighted'!CE320:CE324)+SUMIF('LCR &amp; Benchmark weighted'!CE326:CE332,"&gt;0",'LCR &amp; Benchmark weighted'!CE326:CE332)</f>
        <v>0</v>
      </c>
      <c r="CF343" s="1191">
        <f>SUMIF('LCR &amp; Benchmark weighted'!CF320:CF324,"&gt;0",'LCR &amp; Benchmark weighted'!CF320:CF324)+SUMIF('LCR &amp; Benchmark weighted'!CF326:CF332,"&gt;0",'LCR &amp; Benchmark weighted'!CF326:CF332)</f>
        <v>0</v>
      </c>
      <c r="CG343" s="1191">
        <f>SUMIF('LCR &amp; Benchmark weighted'!CG320:CG324,"&gt;0",'LCR &amp; Benchmark weighted'!CG320:CG324)+SUMIF('LCR &amp; Benchmark weighted'!CG326:CG332,"&gt;0",'LCR &amp; Benchmark weighted'!CG326:CG332)</f>
        <v>0</v>
      </c>
      <c r="CH343" s="1191">
        <f>SUMIF('LCR &amp; Benchmark weighted'!CH320:CH324,"&gt;0",'LCR &amp; Benchmark weighted'!CH320:CH324)+SUMIF('LCR &amp; Benchmark weighted'!CH326:CH332,"&gt;0",'LCR &amp; Benchmark weighted'!CH326:CH332)</f>
        <v>0</v>
      </c>
      <c r="CI343" s="1191">
        <f>SUMIF('LCR &amp; Benchmark weighted'!CI320:CI324,"&gt;0",'LCR &amp; Benchmark weighted'!CI320:CI324)+SUMIF('LCR &amp; Benchmark weighted'!CI326:CI332,"&gt;0",'LCR &amp; Benchmark weighted'!CI326:CI332)</f>
        <v>0</v>
      </c>
      <c r="CJ343" s="1191">
        <f>SUMIF('LCR &amp; Benchmark weighted'!CJ320:CJ324,"&gt;0",'LCR &amp; Benchmark weighted'!CJ320:CJ324)+SUMIF('LCR &amp; Benchmark weighted'!CJ326:CJ332,"&gt;0",'LCR &amp; Benchmark weighted'!CJ326:CJ332)</f>
        <v>0</v>
      </c>
      <c r="CK343" s="1191">
        <f>SUMIF('LCR &amp; Benchmark weighted'!CK320:CK324,"&gt;0",'LCR &amp; Benchmark weighted'!CK320:CK324)+SUMIF('LCR &amp; Benchmark weighted'!CK326:CK332,"&gt;0",'LCR &amp; Benchmark weighted'!CK326:CK332)</f>
        <v>0</v>
      </c>
      <c r="CL343" s="1191">
        <f>SUMIF('LCR &amp; Benchmark weighted'!CL320:CL324,"&gt;0",'LCR &amp; Benchmark weighted'!CL320:CL324)+SUMIF('LCR &amp; Benchmark weighted'!CL326:CL332,"&gt;0",'LCR &amp; Benchmark weighted'!CL326:CL332)</f>
        <v>0</v>
      </c>
      <c r="CM343" s="1191">
        <f>SUMIF('LCR &amp; Benchmark weighted'!CM320:CM324,"&gt;0",'LCR &amp; Benchmark weighted'!CM320:CM324)+SUMIF('LCR &amp; Benchmark weighted'!CM326:CM332,"&gt;0",'LCR &amp; Benchmark weighted'!CM326:CM332)</f>
        <v>0</v>
      </c>
      <c r="CN343" s="1191">
        <f>SUMIF('LCR &amp; Benchmark weighted'!CN320:CN324,"&gt;0",'LCR &amp; Benchmark weighted'!CN320:CN324)+SUMIF('LCR &amp; Benchmark weighted'!CN326:CN332,"&gt;0",'LCR &amp; Benchmark weighted'!CN326:CN332)</f>
        <v>0</v>
      </c>
      <c r="CO343" s="1191">
        <f>SUMIF('LCR &amp; Benchmark weighted'!CO320:CO324,"&gt;0",'LCR &amp; Benchmark weighted'!CO320:CO324)+SUMIF('LCR &amp; Benchmark weighted'!CO326:CO332,"&gt;0",'LCR &amp; Benchmark weighted'!CO326:CO332)</f>
        <v>0</v>
      </c>
      <c r="CP343" s="1191">
        <f>SUMIF('LCR &amp; Benchmark weighted'!CP320:CP324,"&gt;0",'LCR &amp; Benchmark weighted'!CP320:CP324)+SUMIF('LCR &amp; Benchmark weighted'!CP326:CP332,"&gt;0",'LCR &amp; Benchmark weighted'!CP326:CP332)</f>
        <v>0</v>
      </c>
      <c r="CQ343" s="1191">
        <f>SUMIF('LCR &amp; Benchmark weighted'!CQ320:CQ324,"&gt;0",'LCR &amp; Benchmark weighted'!CQ320:CQ324)+SUMIF('LCR &amp; Benchmark weighted'!CQ326:CQ332,"&gt;0",'LCR &amp; Benchmark weighted'!CQ326:CQ332)</f>
        <v>0</v>
      </c>
      <c r="CR343" s="1191">
        <f>SUMIF('LCR &amp; Benchmark weighted'!CR320:CR324,"&gt;0",'LCR &amp; Benchmark weighted'!CR320:CR324)+SUMIF('LCR &amp; Benchmark weighted'!CR326:CR332,"&gt;0",'LCR &amp; Benchmark weighted'!CR326:CR332)</f>
        <v>0</v>
      </c>
      <c r="CS343" s="1191">
        <f>SUMIF('LCR &amp; Benchmark weighted'!CS320:CS324,"&gt;0",'LCR &amp; Benchmark weighted'!CS320:CS324)+SUMIF('LCR &amp; Benchmark weighted'!CS326:CS332,"&gt;0",'LCR &amp; Benchmark weighted'!CS326:CS332)</f>
        <v>0</v>
      </c>
      <c r="CT343" s="1191">
        <f>SUMIF('LCR &amp; Benchmark weighted'!CT320:CT324,"&gt;0",'LCR &amp; Benchmark weighted'!CT320:CT324)+SUMIF('LCR &amp; Benchmark weighted'!CT326:CT332,"&gt;0",'LCR &amp; Benchmark weighted'!CT326:CT332)</f>
        <v>0</v>
      </c>
      <c r="CU343" s="1191">
        <f>SUMIF('LCR &amp; Benchmark weighted'!CU320:CU324,"&gt;0",'LCR &amp; Benchmark weighted'!CU320:CU324)+SUMIF('LCR &amp; Benchmark weighted'!CU326:CU332,"&gt;0",'LCR &amp; Benchmark weighted'!CU326:CU332)</f>
        <v>0</v>
      </c>
      <c r="CV343" s="1191">
        <f>SUMIF('LCR &amp; Benchmark weighted'!CV320:CV324,"&gt;0",'LCR &amp; Benchmark weighted'!CV320:CV324)+SUMIF('LCR &amp; Benchmark weighted'!CV326:CV332,"&gt;0",'LCR &amp; Benchmark weighted'!CV326:CV332)</f>
        <v>0</v>
      </c>
      <c r="CW343" s="1191">
        <f>SUMIF('LCR &amp; Benchmark weighted'!CW320:CW324,"&gt;0",'LCR &amp; Benchmark weighted'!CW320:CW324)+SUMIF('LCR &amp; Benchmark weighted'!CW326:CW332,"&gt;0",'LCR &amp; Benchmark weighted'!CW326:CW332)</f>
        <v>0</v>
      </c>
      <c r="CX343" s="1191">
        <f>SUMIF('LCR &amp; Benchmark weighted'!CX320:CX324,"&gt;0",'LCR &amp; Benchmark weighted'!CX320:CX324)+SUMIF('LCR &amp; Benchmark weighted'!CX326:CX332,"&gt;0",'LCR &amp; Benchmark weighted'!CX326:CX332)</f>
        <v>0</v>
      </c>
      <c r="CY343" s="1191">
        <f>SUMIF('LCR &amp; Benchmark weighted'!CY320:CY324,"&gt;0",'LCR &amp; Benchmark weighted'!CY320:CY324)+SUMIF('LCR &amp; Benchmark weighted'!CY326:CY332,"&gt;0",'LCR &amp; Benchmark weighted'!CY326:CY332)</f>
        <v>0</v>
      </c>
      <c r="CZ343" s="1191">
        <f>SUMIF('LCR &amp; Benchmark weighted'!CZ320:CZ324,"&gt;0",'LCR &amp; Benchmark weighted'!CZ320:CZ324)+SUMIF('LCR &amp; Benchmark weighted'!CZ326:CZ332,"&gt;0",'LCR &amp; Benchmark weighted'!CZ326:CZ332)</f>
        <v>0</v>
      </c>
      <c r="DA343" s="1191">
        <f>SUMIF('LCR &amp; Benchmark weighted'!DA320:DA324,"&gt;0",'LCR &amp; Benchmark weighted'!DA320:DA324)+SUMIF('LCR &amp; Benchmark weighted'!DA326:DA332,"&gt;0",'LCR &amp; Benchmark weighted'!DA326:DA332)</f>
        <v>0</v>
      </c>
      <c r="DB343" s="1191">
        <f>SUMIF('LCR &amp; Benchmark weighted'!DB320:DB324,"&gt;0",'LCR &amp; Benchmark weighted'!DB320:DB324)+SUMIF('LCR &amp; Benchmark weighted'!DB326:DB332,"&gt;0",'LCR &amp; Benchmark weighted'!DB326:DB332)</f>
        <v>0</v>
      </c>
      <c r="DC343" s="1191">
        <f>SUMIF('LCR &amp; Benchmark weighted'!DC320:DC324,"&gt;0",'LCR &amp; Benchmark weighted'!DC320:DC324)+SUMIF('LCR &amp; Benchmark weighted'!DC326:DC332,"&gt;0",'LCR &amp; Benchmark weighted'!DC326:DC332)</f>
        <v>0</v>
      </c>
      <c r="DD343" s="1191">
        <f>SUMIF('LCR &amp; Benchmark weighted'!DD320:DD324,"&gt;0",'LCR &amp; Benchmark weighted'!DD320:DD324)+SUMIF('LCR &amp; Benchmark weighted'!DD326:DD332,"&gt;0",'LCR &amp; Benchmark weighted'!DD326:DD332)</f>
        <v>0</v>
      </c>
      <c r="DE343" s="1191">
        <f>SUMIF('LCR &amp; Benchmark weighted'!DE320:DE324,"&gt;0",'LCR &amp; Benchmark weighted'!DE320:DE324)+SUMIF('LCR &amp; Benchmark weighted'!DE326:DE332,"&gt;0",'LCR &amp; Benchmark weighted'!DE326:DE332)</f>
        <v>0</v>
      </c>
      <c r="DF343" s="1191">
        <f>SUMIF('LCR &amp; Benchmark weighted'!DF320:DF324,"&gt;0",'LCR &amp; Benchmark weighted'!DF320:DF324)+SUMIF('LCR &amp; Benchmark weighted'!DF326:DF332,"&gt;0",'LCR &amp; Benchmark weighted'!DF326:DF332)</f>
        <v>0</v>
      </c>
      <c r="DG343" s="1191">
        <f>SUMIF('LCR &amp; Benchmark weighted'!DG320:DG324,"&gt;0",'LCR &amp; Benchmark weighted'!DG320:DG324)+SUMIF('LCR &amp; Benchmark weighted'!DG326:DG332,"&gt;0",'LCR &amp; Benchmark weighted'!DG326:DG332)</f>
        <v>0</v>
      </c>
      <c r="DH343" s="1191">
        <f>SUMIF('LCR &amp; Benchmark weighted'!DH320:DH324,"&gt;0",'LCR &amp; Benchmark weighted'!DH320:DH324)+SUMIF('LCR &amp; Benchmark weighted'!DH326:DH332,"&gt;0",'LCR &amp; Benchmark weighted'!DH326:DH332)</f>
        <v>0</v>
      </c>
      <c r="DI343" s="1191">
        <f>SUMIF('LCR &amp; Benchmark weighted'!DI320:DI324,"&gt;0",'LCR &amp; Benchmark weighted'!DI320:DI324)+SUMIF('LCR &amp; Benchmark weighted'!DI326:DI332,"&gt;0",'LCR &amp; Benchmark weighted'!DI326:DI332)</f>
        <v>0</v>
      </c>
      <c r="DJ343" s="1191">
        <f>SUMIF('LCR &amp; Benchmark weighted'!DJ320:DJ324,"&gt;0",'LCR &amp; Benchmark weighted'!DJ320:DJ324)+SUMIF('LCR &amp; Benchmark weighted'!DJ326:DJ332,"&gt;0",'LCR &amp; Benchmark weighted'!DJ326:DJ332)</f>
        <v>0</v>
      </c>
      <c r="DK343" s="1191">
        <f>SUMIF('LCR &amp; Benchmark weighted'!DK320:DK324,"&gt;0",'LCR &amp; Benchmark weighted'!DK320:DK324)+SUMIF('LCR &amp; Benchmark weighted'!DK326:DK332,"&gt;0",'LCR &amp; Benchmark weighted'!DK326:DK332)</f>
        <v>0</v>
      </c>
      <c r="DL343" s="1191">
        <f>SUMIF('LCR &amp; Benchmark weighted'!DL320:DL324,"&gt;0",'LCR &amp; Benchmark weighted'!DL320:DL324)+SUMIF('LCR &amp; Benchmark weighted'!DL326:DL332,"&gt;0",'LCR &amp; Benchmark weighted'!DL326:DL332)</f>
        <v>0</v>
      </c>
    </row>
    <row r="344" spans="1:116">
      <c r="A344" s="207" t="e">
        <f>'LCR Weights'!#REF!</f>
        <v>#REF!</v>
      </c>
      <c r="D344" s="589" t="s">
        <v>974</v>
      </c>
      <c r="E344" s="589"/>
      <c r="F344" s="689"/>
      <c r="G344" s="600"/>
      <c r="H344" s="690"/>
      <c r="I344" s="690"/>
      <c r="J344" s="1191">
        <f>SUMIF('LCR &amp; Benchmark weighted'!J320:J324,"&lt;0",'LCR &amp; Benchmark weighted'!J320:J324)+SUMIF('LCR &amp; Benchmark weighted'!J326:J332,"&lt;0",'LCR &amp; Benchmark weighted'!J326:J332)</f>
        <v>0</v>
      </c>
      <c r="K344" s="1191">
        <f>SUMIF('LCR &amp; Benchmark weighted'!K320:K324,"&lt;0",'LCR &amp; Benchmark weighted'!K320:K324)+SUMIF('LCR &amp; Benchmark weighted'!K326:K332,"&lt;0",'LCR &amp; Benchmark weighted'!K326:K332)</f>
        <v>0</v>
      </c>
      <c r="L344" s="1191">
        <f>SUMIF('LCR &amp; Benchmark weighted'!L320:L324,"&lt;0",'LCR &amp; Benchmark weighted'!L320:L324)+SUMIF('LCR &amp; Benchmark weighted'!L326:L332,"&lt;0",'LCR &amp; Benchmark weighted'!L326:L332)</f>
        <v>0</v>
      </c>
      <c r="M344" s="1191">
        <f>SUMIF('LCR &amp; Benchmark weighted'!M320:M324,"&lt;0",'LCR &amp; Benchmark weighted'!M320:M324)+SUMIF('LCR &amp; Benchmark weighted'!M326:M332,"&lt;0",'LCR &amp; Benchmark weighted'!M326:M332)</f>
        <v>0</v>
      </c>
      <c r="N344" s="1191">
        <f>SUMIF('LCR &amp; Benchmark weighted'!N320:N324,"&lt;0",'LCR &amp; Benchmark weighted'!N320:N324)+SUMIF('LCR &amp; Benchmark weighted'!N326:N332,"&lt;0",'LCR &amp; Benchmark weighted'!N326:N332)</f>
        <v>0</v>
      </c>
      <c r="O344" s="1191">
        <f>SUMIF('LCR &amp; Benchmark weighted'!O320:O324,"&lt;0",'LCR &amp; Benchmark weighted'!O320:O324)+SUMIF('LCR &amp; Benchmark weighted'!O326:O332,"&lt;0",'LCR &amp; Benchmark weighted'!O326:O332)</f>
        <v>0</v>
      </c>
      <c r="P344" s="1191">
        <f>SUMIF('LCR &amp; Benchmark weighted'!P320:P324,"&lt;0",'LCR &amp; Benchmark weighted'!P320:P324)+SUMIF('LCR &amp; Benchmark weighted'!P326:P332,"&lt;0",'LCR &amp; Benchmark weighted'!P326:P332)</f>
        <v>0</v>
      </c>
      <c r="Q344" s="1191">
        <f>SUMIF('LCR &amp; Benchmark weighted'!Q320:Q324,"&lt;0",'LCR &amp; Benchmark weighted'!Q320:Q324)+SUMIF('LCR &amp; Benchmark weighted'!Q326:Q332,"&lt;0",'LCR &amp; Benchmark weighted'!Q326:Q332)</f>
        <v>0</v>
      </c>
      <c r="R344" s="1191">
        <f>SUMIF('LCR &amp; Benchmark weighted'!R320:R324,"&lt;0",'LCR &amp; Benchmark weighted'!R320:R324)+SUMIF('LCR &amp; Benchmark weighted'!R326:R332,"&lt;0",'LCR &amp; Benchmark weighted'!R326:R332)</f>
        <v>0</v>
      </c>
      <c r="S344" s="1191">
        <f>SUMIF('LCR &amp; Benchmark weighted'!S320:S324,"&lt;0",'LCR &amp; Benchmark weighted'!S320:S324)+SUMIF('LCR &amp; Benchmark weighted'!S326:S332,"&lt;0",'LCR &amp; Benchmark weighted'!S326:S332)</f>
        <v>0</v>
      </c>
      <c r="T344" s="1191">
        <f>SUMIF('LCR &amp; Benchmark weighted'!T320:T324,"&lt;0",'LCR &amp; Benchmark weighted'!T320:T324)+SUMIF('LCR &amp; Benchmark weighted'!T326:T332,"&lt;0",'LCR &amp; Benchmark weighted'!T326:T332)</f>
        <v>0</v>
      </c>
      <c r="U344" s="1191">
        <f>SUMIF('LCR &amp; Benchmark weighted'!U320:U324,"&lt;0",'LCR &amp; Benchmark weighted'!U320:U324)+SUMIF('LCR &amp; Benchmark weighted'!U326:U332,"&lt;0",'LCR &amp; Benchmark weighted'!U326:U332)</f>
        <v>0</v>
      </c>
      <c r="V344" s="1191">
        <f>SUMIF('LCR &amp; Benchmark weighted'!V320:V324,"&lt;0",'LCR &amp; Benchmark weighted'!V320:V324)+SUMIF('LCR &amp; Benchmark weighted'!V326:V332,"&lt;0",'LCR &amp; Benchmark weighted'!V326:V332)</f>
        <v>0</v>
      </c>
      <c r="W344" s="1191">
        <f>SUMIF('LCR &amp; Benchmark weighted'!W320:W324,"&lt;0",'LCR &amp; Benchmark weighted'!W320:W324)+SUMIF('LCR &amp; Benchmark weighted'!W326:W332,"&lt;0",'LCR &amp; Benchmark weighted'!W326:W332)</f>
        <v>0</v>
      </c>
      <c r="X344" s="1191">
        <f>SUMIF('LCR &amp; Benchmark weighted'!X320:X324,"&lt;0",'LCR &amp; Benchmark weighted'!X320:X324)+SUMIF('LCR &amp; Benchmark weighted'!X326:X332,"&lt;0",'LCR &amp; Benchmark weighted'!X326:X332)</f>
        <v>0</v>
      </c>
      <c r="Y344" s="1191">
        <f>SUMIF('LCR &amp; Benchmark weighted'!Y320:Y324,"&lt;0",'LCR &amp; Benchmark weighted'!Y320:Y324)+SUMIF('LCR &amp; Benchmark weighted'!Y326:Y332,"&lt;0",'LCR &amp; Benchmark weighted'!Y326:Y332)</f>
        <v>0</v>
      </c>
      <c r="Z344" s="1191">
        <f>SUMIF('LCR &amp; Benchmark weighted'!Z320:Z324,"&lt;0",'LCR &amp; Benchmark weighted'!Z320:Z324)+SUMIF('LCR &amp; Benchmark weighted'!Z326:Z332,"&lt;0",'LCR &amp; Benchmark weighted'!Z326:Z332)</f>
        <v>0</v>
      </c>
      <c r="AA344" s="1191">
        <f>SUMIF('LCR &amp; Benchmark weighted'!AA320:AA324,"&lt;0",'LCR &amp; Benchmark weighted'!AA320:AA324)+SUMIF('LCR &amp; Benchmark weighted'!AA326:AA332,"&lt;0",'LCR &amp; Benchmark weighted'!AA326:AA332)</f>
        <v>0</v>
      </c>
      <c r="AB344" s="1191">
        <f>SUMIF('LCR &amp; Benchmark weighted'!AB320:AB324,"&lt;0",'LCR &amp; Benchmark weighted'!AB320:AB324)+SUMIF('LCR &amp; Benchmark weighted'!AB326:AB332,"&lt;0",'LCR &amp; Benchmark weighted'!AB326:AB332)</f>
        <v>0</v>
      </c>
      <c r="AC344" s="1191">
        <f>SUMIF('LCR &amp; Benchmark weighted'!AC320:AC324,"&lt;0",'LCR &amp; Benchmark weighted'!AC320:AC324)+SUMIF('LCR &amp; Benchmark weighted'!AC326:AC332,"&lt;0",'LCR &amp; Benchmark weighted'!AC326:AC332)</f>
        <v>0</v>
      </c>
      <c r="AD344" s="1191">
        <f>SUMIF('LCR &amp; Benchmark weighted'!AD320:AD324,"&lt;0",'LCR &amp; Benchmark weighted'!AD320:AD324)+SUMIF('LCR &amp; Benchmark weighted'!AD326:AD332,"&lt;0",'LCR &amp; Benchmark weighted'!AD326:AD332)</f>
        <v>0</v>
      </c>
      <c r="AE344" s="1191">
        <f>SUMIF('LCR &amp; Benchmark weighted'!AE320:AE324,"&lt;0",'LCR &amp; Benchmark weighted'!AE320:AE324)+SUMIF('LCR &amp; Benchmark weighted'!AE326:AE332,"&lt;0",'LCR &amp; Benchmark weighted'!AE326:AE332)</f>
        <v>0</v>
      </c>
      <c r="AF344" s="1191">
        <f>SUMIF('LCR &amp; Benchmark weighted'!AF320:AF324,"&lt;0",'LCR &amp; Benchmark weighted'!AF320:AF324)+SUMIF('LCR &amp; Benchmark weighted'!AF326:AF332,"&lt;0",'LCR &amp; Benchmark weighted'!AF326:AF332)</f>
        <v>0</v>
      </c>
      <c r="AG344" s="1191">
        <f>SUMIF('LCR &amp; Benchmark weighted'!AG320:AG324,"&lt;0",'LCR &amp; Benchmark weighted'!AG320:AG324)+SUMIF('LCR &amp; Benchmark weighted'!AG326:AG332,"&lt;0",'LCR &amp; Benchmark weighted'!AG326:AG332)</f>
        <v>0</v>
      </c>
      <c r="AH344" s="1191">
        <f>SUMIF('LCR &amp; Benchmark weighted'!AH320:AH324,"&lt;0",'LCR &amp; Benchmark weighted'!AH320:AH324)+SUMIF('LCR &amp; Benchmark weighted'!AH326:AH332,"&lt;0",'LCR &amp; Benchmark weighted'!AH326:AH332)</f>
        <v>0</v>
      </c>
      <c r="AI344" s="1191">
        <f>SUMIF('LCR &amp; Benchmark weighted'!AI320:AI324,"&lt;0",'LCR &amp; Benchmark weighted'!AI320:AI324)+SUMIF('LCR &amp; Benchmark weighted'!AI326:AI332,"&lt;0",'LCR &amp; Benchmark weighted'!AI326:AI332)</f>
        <v>0</v>
      </c>
      <c r="AJ344" s="1191">
        <f>SUMIF('LCR &amp; Benchmark weighted'!AJ320:AJ324,"&lt;0",'LCR &amp; Benchmark weighted'!AJ320:AJ324)+SUMIF('LCR &amp; Benchmark weighted'!AJ326:AJ332,"&lt;0",'LCR &amp; Benchmark weighted'!AJ326:AJ332)</f>
        <v>0</v>
      </c>
      <c r="AK344" s="1191">
        <f>SUMIF('LCR &amp; Benchmark weighted'!AK320:AK324,"&lt;0",'LCR &amp; Benchmark weighted'!AK320:AK324)+SUMIF('LCR &amp; Benchmark weighted'!AK326:AK332,"&lt;0",'LCR &amp; Benchmark weighted'!AK326:AK332)</f>
        <v>0</v>
      </c>
      <c r="AL344" s="1191">
        <f>SUMIF('LCR &amp; Benchmark weighted'!AL320:AL324,"&lt;0",'LCR &amp; Benchmark weighted'!AL320:AL324)+SUMIF('LCR &amp; Benchmark weighted'!AL326:AL332,"&lt;0",'LCR &amp; Benchmark weighted'!AL326:AL332)</f>
        <v>0</v>
      </c>
      <c r="AM344" s="1191">
        <f>SUMIF('LCR &amp; Benchmark weighted'!AM320:AM324,"&lt;0",'LCR &amp; Benchmark weighted'!AM320:AM324)+SUMIF('LCR &amp; Benchmark weighted'!AM326:AM332,"&lt;0",'LCR &amp; Benchmark weighted'!AM326:AM332)</f>
        <v>0</v>
      </c>
      <c r="AN344" s="1191">
        <f>SUMIF('LCR &amp; Benchmark weighted'!AN320:AN324,"&lt;0",'LCR &amp; Benchmark weighted'!AN320:AN324)+SUMIF('LCR &amp; Benchmark weighted'!AN326:AN332,"&lt;0",'LCR &amp; Benchmark weighted'!AN326:AN332)</f>
        <v>0</v>
      </c>
      <c r="AO344" s="1191">
        <f>SUMIF('LCR &amp; Benchmark weighted'!AO320:AO324,"&lt;0",'LCR &amp; Benchmark weighted'!AO320:AO324)+SUMIF('LCR &amp; Benchmark weighted'!AO326:AO332,"&lt;0",'LCR &amp; Benchmark weighted'!AO326:AO332)</f>
        <v>0</v>
      </c>
      <c r="AP344" s="1191">
        <f>SUMIF('LCR &amp; Benchmark weighted'!AP320:AP324,"&lt;0",'LCR &amp; Benchmark weighted'!AP320:AP324)+SUMIF('LCR &amp; Benchmark weighted'!AP326:AP332,"&lt;0",'LCR &amp; Benchmark weighted'!AP326:AP332)</f>
        <v>0</v>
      </c>
      <c r="AQ344" s="1191">
        <f>SUMIF('LCR &amp; Benchmark weighted'!AQ320:AQ324,"&lt;0",'LCR &amp; Benchmark weighted'!AQ320:AQ324)+SUMIF('LCR &amp; Benchmark weighted'!AQ326:AQ332,"&lt;0",'LCR &amp; Benchmark weighted'!AQ326:AQ332)</f>
        <v>0</v>
      </c>
      <c r="AR344" s="1191">
        <f>SUMIF('LCR &amp; Benchmark weighted'!AR320:AR324,"&lt;0",'LCR &amp; Benchmark weighted'!AR320:AR324)+SUMIF('LCR &amp; Benchmark weighted'!AR326:AR332,"&lt;0",'LCR &amp; Benchmark weighted'!AR326:AR332)</f>
        <v>0</v>
      </c>
      <c r="AS344" s="1191">
        <f>SUMIF('LCR &amp; Benchmark weighted'!AS320:AS324,"&lt;0",'LCR &amp; Benchmark weighted'!AS320:AS324)+SUMIF('LCR &amp; Benchmark weighted'!AS326:AS332,"&lt;0",'LCR &amp; Benchmark weighted'!AS326:AS332)</f>
        <v>0</v>
      </c>
      <c r="AT344" s="1191">
        <f>SUMIF('LCR &amp; Benchmark weighted'!AT320:AT324,"&lt;0",'LCR &amp; Benchmark weighted'!AT320:AT324)+SUMIF('LCR &amp; Benchmark weighted'!AT326:AT332,"&lt;0",'LCR &amp; Benchmark weighted'!AT326:AT332)</f>
        <v>0</v>
      </c>
      <c r="AU344" s="1191">
        <f>SUMIF('LCR &amp; Benchmark weighted'!AU320:AU324,"&lt;0",'LCR &amp; Benchmark weighted'!AU320:AU324)+SUMIF('LCR &amp; Benchmark weighted'!AU326:AU332,"&lt;0",'LCR &amp; Benchmark weighted'!AU326:AU332)</f>
        <v>0</v>
      </c>
      <c r="AV344" s="1191">
        <f>SUMIF('LCR &amp; Benchmark weighted'!AV320:AV324,"&lt;0",'LCR &amp; Benchmark weighted'!AV320:AV324)+SUMIF('LCR &amp; Benchmark weighted'!AV326:AV332,"&lt;0",'LCR &amp; Benchmark weighted'!AV326:AV332)</f>
        <v>0</v>
      </c>
      <c r="AW344" s="1191">
        <f>SUMIF('LCR &amp; Benchmark weighted'!AW320:AW324,"&lt;0",'LCR &amp; Benchmark weighted'!AW320:AW324)+SUMIF('LCR &amp; Benchmark weighted'!AW326:AW332,"&lt;0",'LCR &amp; Benchmark weighted'!AW326:AW332)</f>
        <v>0</v>
      </c>
      <c r="AX344" s="1191">
        <f>SUMIF('LCR &amp; Benchmark weighted'!AX320:AX324,"&lt;0",'LCR &amp; Benchmark weighted'!AX320:AX324)+SUMIF('LCR &amp; Benchmark weighted'!AX326:AX332,"&lt;0",'LCR &amp; Benchmark weighted'!AX326:AX332)</f>
        <v>0</v>
      </c>
      <c r="AY344" s="1191">
        <f>SUMIF('LCR &amp; Benchmark weighted'!AY320:AY324,"&lt;0",'LCR &amp; Benchmark weighted'!AY320:AY324)+SUMIF('LCR &amp; Benchmark weighted'!AY326:AY332,"&lt;0",'LCR &amp; Benchmark weighted'!AY326:AY332)</f>
        <v>0</v>
      </c>
      <c r="AZ344" s="1191">
        <f>SUMIF('LCR &amp; Benchmark weighted'!AZ320:AZ324,"&lt;0",'LCR &amp; Benchmark weighted'!AZ320:AZ324)+SUMIF('LCR &amp; Benchmark weighted'!AZ326:AZ332,"&lt;0",'LCR &amp; Benchmark weighted'!AZ326:AZ332)</f>
        <v>0</v>
      </c>
      <c r="BA344" s="1191">
        <f>SUMIF('LCR &amp; Benchmark weighted'!BA320:BA324,"&lt;0",'LCR &amp; Benchmark weighted'!BA320:BA324)+SUMIF('LCR &amp; Benchmark weighted'!BA326:BA332,"&lt;0",'LCR &amp; Benchmark weighted'!BA326:BA332)</f>
        <v>0</v>
      </c>
      <c r="BB344" s="1191">
        <f>SUMIF('LCR &amp; Benchmark weighted'!BB320:BB324,"&lt;0",'LCR &amp; Benchmark weighted'!BB320:BB324)+SUMIF('LCR &amp; Benchmark weighted'!BB326:BB332,"&lt;0",'LCR &amp; Benchmark weighted'!BB326:BB332)</f>
        <v>0</v>
      </c>
      <c r="BC344" s="1191">
        <f>SUMIF('LCR &amp; Benchmark weighted'!BC320:BC324,"&lt;0",'LCR &amp; Benchmark weighted'!BC320:BC324)+SUMIF('LCR &amp; Benchmark weighted'!BC326:BC332,"&lt;0",'LCR &amp; Benchmark weighted'!BC326:BC332)</f>
        <v>0</v>
      </c>
      <c r="BD344" s="1191">
        <f>SUMIF('LCR &amp; Benchmark weighted'!BD320:BD324,"&lt;0",'LCR &amp; Benchmark weighted'!BD320:BD324)+SUMIF('LCR &amp; Benchmark weighted'!BD326:BD332,"&lt;0",'LCR &amp; Benchmark weighted'!BD326:BD332)</f>
        <v>0</v>
      </c>
      <c r="BE344" s="1191">
        <f>SUMIF('LCR &amp; Benchmark weighted'!BE320:BE324,"&lt;0",'LCR &amp; Benchmark weighted'!BE320:BE324)+SUMIF('LCR &amp; Benchmark weighted'!BE326:BE332,"&lt;0",'LCR &amp; Benchmark weighted'!BE326:BE332)</f>
        <v>0</v>
      </c>
      <c r="BF344" s="1191">
        <f>SUMIF('LCR &amp; Benchmark weighted'!BF320:BF324,"&lt;0",'LCR &amp; Benchmark weighted'!BF320:BF324)+SUMIF('LCR &amp; Benchmark weighted'!BF326:BF332,"&lt;0",'LCR &amp; Benchmark weighted'!BF326:BF332)</f>
        <v>0</v>
      </c>
      <c r="BG344" s="1191">
        <f>SUMIF('LCR &amp; Benchmark weighted'!BG320:BG324,"&lt;0",'LCR &amp; Benchmark weighted'!BG320:BG324)+SUMIF('LCR &amp; Benchmark weighted'!BG326:BG332,"&lt;0",'LCR &amp; Benchmark weighted'!BG326:BG332)</f>
        <v>0</v>
      </c>
      <c r="BH344" s="1191">
        <f>SUMIF('LCR &amp; Benchmark weighted'!BH320:BH324,"&lt;0",'LCR &amp; Benchmark weighted'!BH320:BH324)+SUMIF('LCR &amp; Benchmark weighted'!BH326:BH332,"&lt;0",'LCR &amp; Benchmark weighted'!BH326:BH332)</f>
        <v>0</v>
      </c>
      <c r="BI344" s="1191">
        <f>SUMIF('LCR &amp; Benchmark weighted'!BI320:BI324,"&lt;0",'LCR &amp; Benchmark weighted'!BI320:BI324)+SUMIF('LCR &amp; Benchmark weighted'!BI326:BI332,"&lt;0",'LCR &amp; Benchmark weighted'!BI326:BI332)</f>
        <v>0</v>
      </c>
      <c r="BJ344" s="1191">
        <f>SUMIF('LCR &amp; Benchmark weighted'!BJ320:BJ324,"&lt;0",'LCR &amp; Benchmark weighted'!BJ320:BJ324)+SUMIF('LCR &amp; Benchmark weighted'!BJ326:BJ332,"&lt;0",'LCR &amp; Benchmark weighted'!BJ326:BJ332)</f>
        <v>0</v>
      </c>
      <c r="BK344" s="1191">
        <f>SUMIF('LCR &amp; Benchmark weighted'!BK320:BK324,"&lt;0",'LCR &amp; Benchmark weighted'!BK320:BK324)+SUMIF('LCR &amp; Benchmark weighted'!BK326:BK332,"&lt;0",'LCR &amp; Benchmark weighted'!BK326:BK332)</f>
        <v>0</v>
      </c>
      <c r="BL344" s="1191">
        <f>SUMIF('LCR &amp; Benchmark weighted'!BL320:BL324,"&lt;0",'LCR &amp; Benchmark weighted'!BL320:BL324)+SUMIF('LCR &amp; Benchmark weighted'!BL326:BL332,"&lt;0",'LCR &amp; Benchmark weighted'!BL326:BL332)</f>
        <v>0</v>
      </c>
      <c r="BM344" s="1191">
        <f>SUMIF('LCR &amp; Benchmark weighted'!BM320:BM324,"&lt;0",'LCR &amp; Benchmark weighted'!BM320:BM324)+SUMIF('LCR &amp; Benchmark weighted'!BM326:BM332,"&lt;0",'LCR &amp; Benchmark weighted'!BM326:BM332)</f>
        <v>0</v>
      </c>
      <c r="BN344" s="1191">
        <f>SUMIF('LCR &amp; Benchmark weighted'!BN320:BN324,"&lt;0",'LCR &amp; Benchmark weighted'!BN320:BN324)+SUMIF('LCR &amp; Benchmark weighted'!BN326:BN332,"&lt;0",'LCR &amp; Benchmark weighted'!BN326:BN332)</f>
        <v>0</v>
      </c>
      <c r="BO344" s="1191">
        <f>SUMIF('LCR &amp; Benchmark weighted'!BO320:BO324,"&lt;0",'LCR &amp; Benchmark weighted'!BO320:BO324)+SUMIF('LCR &amp; Benchmark weighted'!BO326:BO332,"&lt;0",'LCR &amp; Benchmark weighted'!BO326:BO332)</f>
        <v>0</v>
      </c>
      <c r="BP344" s="1191">
        <f>SUMIF('LCR &amp; Benchmark weighted'!BP320:BP324,"&lt;0",'LCR &amp; Benchmark weighted'!BP320:BP324)+SUMIF('LCR &amp; Benchmark weighted'!BP326:BP332,"&lt;0",'LCR &amp; Benchmark weighted'!BP326:BP332)</f>
        <v>0</v>
      </c>
      <c r="BQ344" s="1191">
        <f>SUMIF('LCR &amp; Benchmark weighted'!BQ320:BQ324,"&lt;0",'LCR &amp; Benchmark weighted'!BQ320:BQ324)+SUMIF('LCR &amp; Benchmark weighted'!BQ326:BQ332,"&lt;0",'LCR &amp; Benchmark weighted'!BQ326:BQ332)</f>
        <v>0</v>
      </c>
      <c r="BR344" s="1191">
        <f>SUMIF('LCR &amp; Benchmark weighted'!BR320:BR324,"&lt;0",'LCR &amp; Benchmark weighted'!BR320:BR324)+SUMIF('LCR &amp; Benchmark weighted'!BR326:BR332,"&lt;0",'LCR &amp; Benchmark weighted'!BR326:BR332)</f>
        <v>0</v>
      </c>
      <c r="BS344" s="1191">
        <f>SUMIF('LCR &amp; Benchmark weighted'!BS320:BS324,"&lt;0",'LCR &amp; Benchmark weighted'!BS320:BS324)+SUMIF('LCR &amp; Benchmark weighted'!BS326:BS332,"&lt;0",'LCR &amp; Benchmark weighted'!BS326:BS332)</f>
        <v>0</v>
      </c>
      <c r="BT344" s="1191">
        <f>SUMIF('LCR &amp; Benchmark weighted'!BT320:BT324,"&lt;0",'LCR &amp; Benchmark weighted'!BT320:BT324)+SUMIF('LCR &amp; Benchmark weighted'!BT326:BT332,"&lt;0",'LCR &amp; Benchmark weighted'!BT326:BT332)</f>
        <v>0</v>
      </c>
      <c r="BU344" s="1191">
        <f>SUMIF('LCR &amp; Benchmark weighted'!BU320:BU324,"&lt;0",'LCR &amp; Benchmark weighted'!BU320:BU324)+SUMIF('LCR &amp; Benchmark weighted'!BU326:BU332,"&lt;0",'LCR &amp; Benchmark weighted'!BU326:BU332)</f>
        <v>0</v>
      </c>
      <c r="BV344" s="1191">
        <f>SUMIF('LCR &amp; Benchmark weighted'!BV320:BV324,"&lt;0",'LCR &amp; Benchmark weighted'!BV320:BV324)+SUMIF('LCR &amp; Benchmark weighted'!BV326:BV332,"&lt;0",'LCR &amp; Benchmark weighted'!BV326:BV332)</f>
        <v>0</v>
      </c>
      <c r="BW344" s="1191">
        <f>SUMIF('LCR &amp; Benchmark weighted'!BW320:BW324,"&lt;0",'LCR &amp; Benchmark weighted'!BW320:BW324)+SUMIF('LCR &amp; Benchmark weighted'!BW326:BW332,"&lt;0",'LCR &amp; Benchmark weighted'!BW326:BW332)</f>
        <v>0</v>
      </c>
      <c r="BX344" s="1191">
        <f>SUMIF('LCR &amp; Benchmark weighted'!BX320:BX324,"&lt;0",'LCR &amp; Benchmark weighted'!BX320:BX324)+SUMIF('LCR &amp; Benchmark weighted'!BX326:BX332,"&lt;0",'LCR &amp; Benchmark weighted'!BX326:BX332)</f>
        <v>0</v>
      </c>
      <c r="BY344" s="1191">
        <f>SUMIF('LCR &amp; Benchmark weighted'!BY320:BY324,"&lt;0",'LCR &amp; Benchmark weighted'!BY320:BY324)+SUMIF('LCR &amp; Benchmark weighted'!BY326:BY332,"&lt;0",'LCR &amp; Benchmark weighted'!BY326:BY332)</f>
        <v>0</v>
      </c>
      <c r="BZ344" s="1191">
        <f>SUMIF('LCR &amp; Benchmark weighted'!BZ320:BZ324,"&lt;0",'LCR &amp; Benchmark weighted'!BZ320:BZ324)+SUMIF('LCR &amp; Benchmark weighted'!BZ326:BZ332,"&lt;0",'LCR &amp; Benchmark weighted'!BZ326:BZ332)</f>
        <v>0</v>
      </c>
      <c r="CA344" s="1191">
        <f>SUMIF('LCR &amp; Benchmark weighted'!CA320:CA324,"&lt;0",'LCR &amp; Benchmark weighted'!CA320:CA324)+SUMIF('LCR &amp; Benchmark weighted'!CA326:CA332,"&lt;0",'LCR &amp; Benchmark weighted'!CA326:CA332)</f>
        <v>0</v>
      </c>
      <c r="CB344" s="1191">
        <f>SUMIF('LCR &amp; Benchmark weighted'!CB320:CB324,"&lt;0",'LCR &amp; Benchmark weighted'!CB320:CB324)+SUMIF('LCR &amp; Benchmark weighted'!CB326:CB332,"&lt;0",'LCR &amp; Benchmark weighted'!CB326:CB332)</f>
        <v>0</v>
      </c>
      <c r="CC344" s="1191">
        <f>SUMIF('LCR &amp; Benchmark weighted'!CC320:CC324,"&lt;0",'LCR &amp; Benchmark weighted'!CC320:CC324)+SUMIF('LCR &amp; Benchmark weighted'!CC326:CC332,"&lt;0",'LCR &amp; Benchmark weighted'!CC326:CC332)</f>
        <v>0</v>
      </c>
      <c r="CD344" s="1191">
        <f>SUMIF('LCR &amp; Benchmark weighted'!CD320:CD324,"&lt;0",'LCR &amp; Benchmark weighted'!CD320:CD324)+SUMIF('LCR &amp; Benchmark weighted'!CD326:CD332,"&lt;0",'LCR &amp; Benchmark weighted'!CD326:CD332)</f>
        <v>0</v>
      </c>
      <c r="CE344" s="1191">
        <f>SUMIF('LCR &amp; Benchmark weighted'!CE320:CE324,"&lt;0",'LCR &amp; Benchmark weighted'!CE320:CE324)+SUMIF('LCR &amp; Benchmark weighted'!CE326:CE332,"&lt;0",'LCR &amp; Benchmark weighted'!CE326:CE332)</f>
        <v>0</v>
      </c>
      <c r="CF344" s="1191">
        <f>SUMIF('LCR &amp; Benchmark weighted'!CF320:CF324,"&lt;0",'LCR &amp; Benchmark weighted'!CF320:CF324)+SUMIF('LCR &amp; Benchmark weighted'!CF326:CF332,"&lt;0",'LCR &amp; Benchmark weighted'!CF326:CF332)</f>
        <v>0</v>
      </c>
      <c r="CG344" s="1191">
        <f>SUMIF('LCR &amp; Benchmark weighted'!CG320:CG324,"&lt;0",'LCR &amp; Benchmark weighted'!CG320:CG324)+SUMIF('LCR &amp; Benchmark weighted'!CG326:CG332,"&lt;0",'LCR &amp; Benchmark weighted'!CG326:CG332)</f>
        <v>0</v>
      </c>
      <c r="CH344" s="1191">
        <f>SUMIF('LCR &amp; Benchmark weighted'!CH320:CH324,"&lt;0",'LCR &amp; Benchmark weighted'!CH320:CH324)+SUMIF('LCR &amp; Benchmark weighted'!CH326:CH332,"&lt;0",'LCR &amp; Benchmark weighted'!CH326:CH332)</f>
        <v>0</v>
      </c>
      <c r="CI344" s="1191">
        <f>SUMIF('LCR &amp; Benchmark weighted'!CI320:CI324,"&lt;0",'LCR &amp; Benchmark weighted'!CI320:CI324)+SUMIF('LCR &amp; Benchmark weighted'!CI326:CI332,"&lt;0",'LCR &amp; Benchmark weighted'!CI326:CI332)</f>
        <v>0</v>
      </c>
      <c r="CJ344" s="1191">
        <f>SUMIF('LCR &amp; Benchmark weighted'!CJ320:CJ324,"&lt;0",'LCR &amp; Benchmark weighted'!CJ320:CJ324)+SUMIF('LCR &amp; Benchmark weighted'!CJ326:CJ332,"&lt;0",'LCR &amp; Benchmark weighted'!CJ326:CJ332)</f>
        <v>0</v>
      </c>
      <c r="CK344" s="1191">
        <f>SUMIF('LCR &amp; Benchmark weighted'!CK320:CK324,"&lt;0",'LCR &amp; Benchmark weighted'!CK320:CK324)+SUMIF('LCR &amp; Benchmark weighted'!CK326:CK332,"&lt;0",'LCR &amp; Benchmark weighted'!CK326:CK332)</f>
        <v>0</v>
      </c>
      <c r="CL344" s="1191">
        <f>SUMIF('LCR &amp; Benchmark weighted'!CL320:CL324,"&lt;0",'LCR &amp; Benchmark weighted'!CL320:CL324)+SUMIF('LCR &amp; Benchmark weighted'!CL326:CL332,"&lt;0",'LCR &amp; Benchmark weighted'!CL326:CL332)</f>
        <v>0</v>
      </c>
      <c r="CM344" s="1191">
        <f>SUMIF('LCR &amp; Benchmark weighted'!CM320:CM324,"&lt;0",'LCR &amp; Benchmark weighted'!CM320:CM324)+SUMIF('LCR &amp; Benchmark weighted'!CM326:CM332,"&lt;0",'LCR &amp; Benchmark weighted'!CM326:CM332)</f>
        <v>0</v>
      </c>
      <c r="CN344" s="1191">
        <f>SUMIF('LCR &amp; Benchmark weighted'!CN320:CN324,"&lt;0",'LCR &amp; Benchmark weighted'!CN320:CN324)+SUMIF('LCR &amp; Benchmark weighted'!CN326:CN332,"&lt;0",'LCR &amp; Benchmark weighted'!CN326:CN332)</f>
        <v>0</v>
      </c>
      <c r="CO344" s="1191">
        <f>SUMIF('LCR &amp; Benchmark weighted'!CO320:CO324,"&lt;0",'LCR &amp; Benchmark weighted'!CO320:CO324)+SUMIF('LCR &amp; Benchmark weighted'!CO326:CO332,"&lt;0",'LCR &amp; Benchmark weighted'!CO326:CO332)</f>
        <v>0</v>
      </c>
      <c r="CP344" s="1191">
        <f>SUMIF('LCR &amp; Benchmark weighted'!CP320:CP324,"&lt;0",'LCR &amp; Benchmark weighted'!CP320:CP324)+SUMIF('LCR &amp; Benchmark weighted'!CP326:CP332,"&lt;0",'LCR &amp; Benchmark weighted'!CP326:CP332)</f>
        <v>0</v>
      </c>
      <c r="CQ344" s="1191">
        <f>SUMIF('LCR &amp; Benchmark weighted'!CQ320:CQ324,"&lt;0",'LCR &amp; Benchmark weighted'!CQ320:CQ324)+SUMIF('LCR &amp; Benchmark weighted'!CQ326:CQ332,"&lt;0",'LCR &amp; Benchmark weighted'!CQ326:CQ332)</f>
        <v>0</v>
      </c>
      <c r="CR344" s="1191">
        <f>SUMIF('LCR &amp; Benchmark weighted'!CR320:CR324,"&lt;0",'LCR &amp; Benchmark weighted'!CR320:CR324)+SUMIF('LCR &amp; Benchmark weighted'!CR326:CR332,"&lt;0",'LCR &amp; Benchmark weighted'!CR326:CR332)</f>
        <v>0</v>
      </c>
      <c r="CS344" s="1191">
        <f>SUMIF('LCR &amp; Benchmark weighted'!CS320:CS324,"&lt;0",'LCR &amp; Benchmark weighted'!CS320:CS324)+SUMIF('LCR &amp; Benchmark weighted'!CS326:CS332,"&lt;0",'LCR &amp; Benchmark weighted'!CS326:CS332)</f>
        <v>0</v>
      </c>
      <c r="CT344" s="1191">
        <f>SUMIF('LCR &amp; Benchmark weighted'!CT320:CT324,"&lt;0",'LCR &amp; Benchmark weighted'!CT320:CT324)+SUMIF('LCR &amp; Benchmark weighted'!CT326:CT332,"&lt;0",'LCR &amp; Benchmark weighted'!CT326:CT332)</f>
        <v>0</v>
      </c>
      <c r="CU344" s="1191">
        <f>SUMIF('LCR &amp; Benchmark weighted'!CU320:CU324,"&lt;0",'LCR &amp; Benchmark weighted'!CU320:CU324)+SUMIF('LCR &amp; Benchmark weighted'!CU326:CU332,"&lt;0",'LCR &amp; Benchmark weighted'!CU326:CU332)</f>
        <v>0</v>
      </c>
      <c r="CV344" s="1191">
        <f>SUMIF('LCR &amp; Benchmark weighted'!CV320:CV324,"&lt;0",'LCR &amp; Benchmark weighted'!CV320:CV324)+SUMIF('LCR &amp; Benchmark weighted'!CV326:CV332,"&lt;0",'LCR &amp; Benchmark weighted'!CV326:CV332)</f>
        <v>0</v>
      </c>
      <c r="CW344" s="1191">
        <f>SUMIF('LCR &amp; Benchmark weighted'!CW320:CW324,"&lt;0",'LCR &amp; Benchmark weighted'!CW320:CW324)+SUMIF('LCR &amp; Benchmark weighted'!CW326:CW332,"&lt;0",'LCR &amp; Benchmark weighted'!CW326:CW332)</f>
        <v>0</v>
      </c>
      <c r="CX344" s="1191">
        <f>SUMIF('LCR &amp; Benchmark weighted'!CX320:CX324,"&lt;0",'LCR &amp; Benchmark weighted'!CX320:CX324)+SUMIF('LCR &amp; Benchmark weighted'!CX326:CX332,"&lt;0",'LCR &amp; Benchmark weighted'!CX326:CX332)</f>
        <v>0</v>
      </c>
      <c r="CY344" s="1191">
        <f>SUMIF('LCR &amp; Benchmark weighted'!CY320:CY324,"&lt;0",'LCR &amp; Benchmark weighted'!CY320:CY324)+SUMIF('LCR &amp; Benchmark weighted'!CY326:CY332,"&lt;0",'LCR &amp; Benchmark weighted'!CY326:CY332)</f>
        <v>0</v>
      </c>
      <c r="CZ344" s="1191">
        <f>SUMIF('LCR &amp; Benchmark weighted'!CZ320:CZ324,"&lt;0",'LCR &amp; Benchmark weighted'!CZ320:CZ324)+SUMIF('LCR &amp; Benchmark weighted'!CZ326:CZ332,"&lt;0",'LCR &amp; Benchmark weighted'!CZ326:CZ332)</f>
        <v>0</v>
      </c>
      <c r="DA344" s="1191">
        <f>SUMIF('LCR &amp; Benchmark weighted'!DA320:DA324,"&lt;0",'LCR &amp; Benchmark weighted'!DA320:DA324)+SUMIF('LCR &amp; Benchmark weighted'!DA326:DA332,"&lt;0",'LCR &amp; Benchmark weighted'!DA326:DA332)</f>
        <v>0</v>
      </c>
      <c r="DB344" s="1191">
        <f>SUMIF('LCR &amp; Benchmark weighted'!DB320:DB324,"&lt;0",'LCR &amp; Benchmark weighted'!DB320:DB324)+SUMIF('LCR &amp; Benchmark weighted'!DB326:DB332,"&lt;0",'LCR &amp; Benchmark weighted'!DB326:DB332)</f>
        <v>0</v>
      </c>
      <c r="DC344" s="1191">
        <f>SUMIF('LCR &amp; Benchmark weighted'!DC320:DC324,"&lt;0",'LCR &amp; Benchmark weighted'!DC320:DC324)+SUMIF('LCR &amp; Benchmark weighted'!DC326:DC332,"&lt;0",'LCR &amp; Benchmark weighted'!DC326:DC332)</f>
        <v>0</v>
      </c>
      <c r="DD344" s="1191">
        <f>SUMIF('LCR &amp; Benchmark weighted'!DD320:DD324,"&lt;0",'LCR &amp; Benchmark weighted'!DD320:DD324)+SUMIF('LCR &amp; Benchmark weighted'!DD326:DD332,"&lt;0",'LCR &amp; Benchmark weighted'!DD326:DD332)</f>
        <v>0</v>
      </c>
      <c r="DE344" s="1191">
        <f>SUMIF('LCR &amp; Benchmark weighted'!DE320:DE324,"&lt;0",'LCR &amp; Benchmark weighted'!DE320:DE324)+SUMIF('LCR &amp; Benchmark weighted'!DE326:DE332,"&lt;0",'LCR &amp; Benchmark weighted'!DE326:DE332)</f>
        <v>0</v>
      </c>
      <c r="DF344" s="1191">
        <f>SUMIF('LCR &amp; Benchmark weighted'!DF320:DF324,"&lt;0",'LCR &amp; Benchmark weighted'!DF320:DF324)+SUMIF('LCR &amp; Benchmark weighted'!DF326:DF332,"&lt;0",'LCR &amp; Benchmark weighted'!DF326:DF332)</f>
        <v>0</v>
      </c>
      <c r="DG344" s="1191">
        <f>SUMIF('LCR &amp; Benchmark weighted'!DG320:DG324,"&lt;0",'LCR &amp; Benchmark weighted'!DG320:DG324)+SUMIF('LCR &amp; Benchmark weighted'!DG326:DG332,"&lt;0",'LCR &amp; Benchmark weighted'!DG326:DG332)</f>
        <v>0</v>
      </c>
      <c r="DH344" s="1191">
        <f>SUMIF('LCR &amp; Benchmark weighted'!DH320:DH324,"&lt;0",'LCR &amp; Benchmark weighted'!DH320:DH324)+SUMIF('LCR &amp; Benchmark weighted'!DH326:DH332,"&lt;0",'LCR &amp; Benchmark weighted'!DH326:DH332)</f>
        <v>0</v>
      </c>
      <c r="DI344" s="1191">
        <f>SUMIF('LCR &amp; Benchmark weighted'!DI320:DI324,"&lt;0",'LCR &amp; Benchmark weighted'!DI320:DI324)+SUMIF('LCR &amp; Benchmark weighted'!DI326:DI332,"&lt;0",'LCR &amp; Benchmark weighted'!DI326:DI332)</f>
        <v>0</v>
      </c>
      <c r="DJ344" s="1191">
        <f>SUMIF('LCR &amp; Benchmark weighted'!DJ320:DJ324,"&lt;0",'LCR &amp; Benchmark weighted'!DJ320:DJ324)+SUMIF('LCR &amp; Benchmark weighted'!DJ326:DJ332,"&lt;0",'LCR &amp; Benchmark weighted'!DJ326:DJ332)</f>
        <v>0</v>
      </c>
      <c r="DK344" s="1191">
        <f>SUMIF('LCR &amp; Benchmark weighted'!DK320:DK324,"&lt;0",'LCR &amp; Benchmark weighted'!DK320:DK324)+SUMIF('LCR &amp; Benchmark weighted'!DK326:DK332,"&lt;0",'LCR &amp; Benchmark weighted'!DK326:DK332)</f>
        <v>0</v>
      </c>
      <c r="DL344" s="1191">
        <f>SUMIF('LCR &amp; Benchmark weighted'!DL320:DL324,"&lt;0",'LCR &amp; Benchmark weighted'!DL320:DL324)+SUMIF('LCR &amp; Benchmark weighted'!DL326:DL332,"&lt;0",'LCR &amp; Benchmark weighted'!DL326:DL332)</f>
        <v>0</v>
      </c>
    </row>
    <row r="345" spans="1:116">
      <c r="A345" s="207" t="e">
        <f>'LCR Weights'!#REF!</f>
        <v>#REF!</v>
      </c>
      <c r="D345" s="699" t="s">
        <v>1093</v>
      </c>
      <c r="E345" s="686"/>
      <c r="F345" s="685"/>
      <c r="G345" s="685"/>
      <c r="H345" s="685"/>
      <c r="I345" s="687"/>
      <c r="J345" s="692">
        <f t="shared" ref="J345:K345" si="543">J343+J344</f>
        <v>0</v>
      </c>
      <c r="K345" s="692">
        <f t="shared" si="543"/>
        <v>0</v>
      </c>
      <c r="L345" s="692">
        <f>L343+L344</f>
        <v>0</v>
      </c>
      <c r="M345" s="692">
        <f>M343+M344</f>
        <v>0</v>
      </c>
      <c r="N345" s="692">
        <f t="shared" ref="N345:BY345" si="544">N343+N344</f>
        <v>0</v>
      </c>
      <c r="O345" s="692">
        <f t="shared" si="544"/>
        <v>0</v>
      </c>
      <c r="P345" s="692">
        <f t="shared" si="544"/>
        <v>0</v>
      </c>
      <c r="Q345" s="692">
        <f t="shared" si="544"/>
        <v>0</v>
      </c>
      <c r="R345" s="692">
        <f t="shared" si="544"/>
        <v>0</v>
      </c>
      <c r="S345" s="692">
        <f t="shared" si="544"/>
        <v>0</v>
      </c>
      <c r="T345" s="692">
        <f t="shared" si="544"/>
        <v>0</v>
      </c>
      <c r="U345" s="692">
        <f t="shared" si="544"/>
        <v>0</v>
      </c>
      <c r="V345" s="692">
        <f t="shared" si="544"/>
        <v>0</v>
      </c>
      <c r="W345" s="692">
        <f t="shared" si="544"/>
        <v>0</v>
      </c>
      <c r="X345" s="692">
        <f t="shared" si="544"/>
        <v>0</v>
      </c>
      <c r="Y345" s="692">
        <f t="shared" si="544"/>
        <v>0</v>
      </c>
      <c r="Z345" s="692">
        <f t="shared" si="544"/>
        <v>0</v>
      </c>
      <c r="AA345" s="692">
        <f t="shared" si="544"/>
        <v>0</v>
      </c>
      <c r="AB345" s="692">
        <f t="shared" si="544"/>
        <v>0</v>
      </c>
      <c r="AC345" s="692">
        <f t="shared" si="544"/>
        <v>0</v>
      </c>
      <c r="AD345" s="692">
        <f t="shared" si="544"/>
        <v>0</v>
      </c>
      <c r="AE345" s="692">
        <f t="shared" si="544"/>
        <v>0</v>
      </c>
      <c r="AF345" s="692">
        <f t="shared" si="544"/>
        <v>0</v>
      </c>
      <c r="AG345" s="692">
        <f t="shared" si="544"/>
        <v>0</v>
      </c>
      <c r="AH345" s="692">
        <f t="shared" si="544"/>
        <v>0</v>
      </c>
      <c r="AI345" s="692">
        <f t="shared" si="544"/>
        <v>0</v>
      </c>
      <c r="AJ345" s="692">
        <f t="shared" si="544"/>
        <v>0</v>
      </c>
      <c r="AK345" s="692">
        <f t="shared" si="544"/>
        <v>0</v>
      </c>
      <c r="AL345" s="692">
        <f t="shared" si="544"/>
        <v>0</v>
      </c>
      <c r="AM345" s="692">
        <f t="shared" si="544"/>
        <v>0</v>
      </c>
      <c r="AN345" s="692">
        <f t="shared" si="544"/>
        <v>0</v>
      </c>
      <c r="AO345" s="692">
        <f t="shared" si="544"/>
        <v>0</v>
      </c>
      <c r="AP345" s="692">
        <f t="shared" si="544"/>
        <v>0</v>
      </c>
      <c r="AQ345" s="692">
        <f t="shared" si="544"/>
        <v>0</v>
      </c>
      <c r="AR345" s="692">
        <f t="shared" si="544"/>
        <v>0</v>
      </c>
      <c r="AS345" s="692">
        <f t="shared" si="544"/>
        <v>0</v>
      </c>
      <c r="AT345" s="692">
        <f t="shared" si="544"/>
        <v>0</v>
      </c>
      <c r="AU345" s="692">
        <f t="shared" si="544"/>
        <v>0</v>
      </c>
      <c r="AV345" s="692">
        <f t="shared" si="544"/>
        <v>0</v>
      </c>
      <c r="AW345" s="692">
        <f t="shared" si="544"/>
        <v>0</v>
      </c>
      <c r="AX345" s="692">
        <f t="shared" si="544"/>
        <v>0</v>
      </c>
      <c r="AY345" s="692">
        <f t="shared" si="544"/>
        <v>0</v>
      </c>
      <c r="AZ345" s="692">
        <f t="shared" si="544"/>
        <v>0</v>
      </c>
      <c r="BA345" s="692">
        <f t="shared" si="544"/>
        <v>0</v>
      </c>
      <c r="BB345" s="692">
        <f t="shared" si="544"/>
        <v>0</v>
      </c>
      <c r="BC345" s="692">
        <f t="shared" si="544"/>
        <v>0</v>
      </c>
      <c r="BD345" s="692">
        <f t="shared" si="544"/>
        <v>0</v>
      </c>
      <c r="BE345" s="692">
        <f t="shared" si="544"/>
        <v>0</v>
      </c>
      <c r="BF345" s="692">
        <f t="shared" si="544"/>
        <v>0</v>
      </c>
      <c r="BG345" s="692">
        <f t="shared" si="544"/>
        <v>0</v>
      </c>
      <c r="BH345" s="692">
        <f t="shared" si="544"/>
        <v>0</v>
      </c>
      <c r="BI345" s="692">
        <f t="shared" si="544"/>
        <v>0</v>
      </c>
      <c r="BJ345" s="692">
        <f t="shared" si="544"/>
        <v>0</v>
      </c>
      <c r="BK345" s="692">
        <f t="shared" si="544"/>
        <v>0</v>
      </c>
      <c r="BL345" s="692">
        <f t="shared" si="544"/>
        <v>0</v>
      </c>
      <c r="BM345" s="692">
        <f t="shared" si="544"/>
        <v>0</v>
      </c>
      <c r="BN345" s="692">
        <f t="shared" si="544"/>
        <v>0</v>
      </c>
      <c r="BO345" s="692">
        <f t="shared" si="544"/>
        <v>0</v>
      </c>
      <c r="BP345" s="692">
        <f t="shared" si="544"/>
        <v>0</v>
      </c>
      <c r="BQ345" s="692">
        <f t="shared" si="544"/>
        <v>0</v>
      </c>
      <c r="BR345" s="692">
        <f t="shared" si="544"/>
        <v>0</v>
      </c>
      <c r="BS345" s="692">
        <f t="shared" si="544"/>
        <v>0</v>
      </c>
      <c r="BT345" s="692">
        <f t="shared" si="544"/>
        <v>0</v>
      </c>
      <c r="BU345" s="692">
        <f t="shared" si="544"/>
        <v>0</v>
      </c>
      <c r="BV345" s="692">
        <f t="shared" si="544"/>
        <v>0</v>
      </c>
      <c r="BW345" s="692">
        <f t="shared" si="544"/>
        <v>0</v>
      </c>
      <c r="BX345" s="692">
        <f t="shared" si="544"/>
        <v>0</v>
      </c>
      <c r="BY345" s="692">
        <f t="shared" si="544"/>
        <v>0</v>
      </c>
      <c r="BZ345" s="692">
        <f t="shared" ref="BZ345:CV345" si="545">BZ343+BZ344</f>
        <v>0</v>
      </c>
      <c r="CA345" s="692">
        <f t="shared" si="545"/>
        <v>0</v>
      </c>
      <c r="CB345" s="692">
        <f t="shared" si="545"/>
        <v>0</v>
      </c>
      <c r="CC345" s="692">
        <f t="shared" si="545"/>
        <v>0</v>
      </c>
      <c r="CD345" s="692">
        <f t="shared" si="545"/>
        <v>0</v>
      </c>
      <c r="CE345" s="692">
        <f t="shared" si="545"/>
        <v>0</v>
      </c>
      <c r="CF345" s="692">
        <f t="shared" si="545"/>
        <v>0</v>
      </c>
      <c r="CG345" s="692">
        <f t="shared" si="545"/>
        <v>0</v>
      </c>
      <c r="CH345" s="692">
        <f t="shared" si="545"/>
        <v>0</v>
      </c>
      <c r="CI345" s="692">
        <f t="shared" si="545"/>
        <v>0</v>
      </c>
      <c r="CJ345" s="692">
        <f t="shared" si="545"/>
        <v>0</v>
      </c>
      <c r="CK345" s="692">
        <f t="shared" si="545"/>
        <v>0</v>
      </c>
      <c r="CL345" s="692">
        <f t="shared" si="545"/>
        <v>0</v>
      </c>
      <c r="CM345" s="692">
        <f t="shared" si="545"/>
        <v>0</v>
      </c>
      <c r="CN345" s="692">
        <f t="shared" si="545"/>
        <v>0</v>
      </c>
      <c r="CO345" s="692">
        <f t="shared" si="545"/>
        <v>0</v>
      </c>
      <c r="CP345" s="692">
        <f t="shared" si="545"/>
        <v>0</v>
      </c>
      <c r="CQ345" s="692">
        <f t="shared" si="545"/>
        <v>0</v>
      </c>
      <c r="CR345" s="692">
        <f t="shared" si="545"/>
        <v>0</v>
      </c>
      <c r="CS345" s="692">
        <f t="shared" si="545"/>
        <v>0</v>
      </c>
      <c r="CT345" s="692">
        <f t="shared" si="545"/>
        <v>0</v>
      </c>
      <c r="CU345" s="692">
        <f t="shared" si="545"/>
        <v>0</v>
      </c>
      <c r="CV345" s="692">
        <f t="shared" si="545"/>
        <v>0</v>
      </c>
      <c r="CW345" s="692">
        <f t="shared" ref="CW345:DL345" si="546">CW343+CW344</f>
        <v>0</v>
      </c>
      <c r="CX345" s="692">
        <f t="shared" si="546"/>
        <v>0</v>
      </c>
      <c r="CY345" s="692">
        <f t="shared" si="546"/>
        <v>0</v>
      </c>
      <c r="CZ345" s="692">
        <f t="shared" si="546"/>
        <v>0</v>
      </c>
      <c r="DA345" s="692">
        <f t="shared" si="546"/>
        <v>0</v>
      </c>
      <c r="DB345" s="692">
        <f t="shared" si="546"/>
        <v>0</v>
      </c>
      <c r="DC345" s="692">
        <f t="shared" si="546"/>
        <v>0</v>
      </c>
      <c r="DD345" s="692">
        <f t="shared" si="546"/>
        <v>0</v>
      </c>
      <c r="DE345" s="692">
        <f t="shared" si="546"/>
        <v>0</v>
      </c>
      <c r="DF345" s="692">
        <f t="shared" si="546"/>
        <v>0</v>
      </c>
      <c r="DG345" s="692">
        <f t="shared" si="546"/>
        <v>0</v>
      </c>
      <c r="DH345" s="692">
        <f t="shared" si="546"/>
        <v>0</v>
      </c>
      <c r="DI345" s="692">
        <f t="shared" si="546"/>
        <v>0</v>
      </c>
      <c r="DJ345" s="692">
        <f t="shared" si="546"/>
        <v>0</v>
      </c>
      <c r="DK345" s="692">
        <f t="shared" si="546"/>
        <v>0</v>
      </c>
      <c r="DL345" s="692">
        <f t="shared" si="546"/>
        <v>0</v>
      </c>
    </row>
    <row r="346" spans="1:116">
      <c r="A346" s="207" t="e">
        <f>'LCR Weights'!#REF!</f>
        <v>#REF!</v>
      </c>
    </row>
    <row r="347" spans="1:116">
      <c r="A347" s="207" t="e">
        <f>'LCR Weights'!#REF!</f>
        <v>#REF!</v>
      </c>
      <c r="D347" s="711" t="s">
        <v>1105</v>
      </c>
      <c r="E347" s="711"/>
      <c r="F347" s="819"/>
      <c r="G347" s="819"/>
      <c r="H347" s="584"/>
      <c r="J347" s="687">
        <f>J345-J337</f>
        <v>0</v>
      </c>
      <c r="K347" s="687">
        <f t="shared" ref="K347:BV347" si="547">K345-K337</f>
        <v>0</v>
      </c>
      <c r="L347" s="687">
        <f t="shared" si="547"/>
        <v>0</v>
      </c>
      <c r="M347" s="687">
        <f t="shared" si="547"/>
        <v>0</v>
      </c>
      <c r="N347" s="687">
        <f t="shared" si="547"/>
        <v>0</v>
      </c>
      <c r="O347" s="687">
        <f t="shared" si="547"/>
        <v>0</v>
      </c>
      <c r="P347" s="687">
        <f t="shared" si="547"/>
        <v>0</v>
      </c>
      <c r="Q347" s="687">
        <f t="shared" si="547"/>
        <v>0</v>
      </c>
      <c r="R347" s="687">
        <f t="shared" si="547"/>
        <v>0</v>
      </c>
      <c r="S347" s="687">
        <f t="shared" si="547"/>
        <v>0</v>
      </c>
      <c r="T347" s="687">
        <f t="shared" si="547"/>
        <v>0</v>
      </c>
      <c r="U347" s="687">
        <f t="shared" si="547"/>
        <v>0</v>
      </c>
      <c r="V347" s="687">
        <f t="shared" si="547"/>
        <v>0</v>
      </c>
      <c r="W347" s="687">
        <f t="shared" si="547"/>
        <v>0</v>
      </c>
      <c r="X347" s="687">
        <f t="shared" si="547"/>
        <v>0</v>
      </c>
      <c r="Y347" s="687">
        <f t="shared" si="547"/>
        <v>0</v>
      </c>
      <c r="Z347" s="687">
        <f t="shared" si="547"/>
        <v>0</v>
      </c>
      <c r="AA347" s="687">
        <f t="shared" si="547"/>
        <v>0</v>
      </c>
      <c r="AB347" s="687">
        <f t="shared" si="547"/>
        <v>0</v>
      </c>
      <c r="AC347" s="687">
        <f t="shared" si="547"/>
        <v>0</v>
      </c>
      <c r="AD347" s="687">
        <f t="shared" si="547"/>
        <v>0</v>
      </c>
      <c r="AE347" s="687">
        <f t="shared" si="547"/>
        <v>0</v>
      </c>
      <c r="AF347" s="687">
        <f t="shared" si="547"/>
        <v>0</v>
      </c>
      <c r="AG347" s="687">
        <f t="shared" si="547"/>
        <v>0</v>
      </c>
      <c r="AH347" s="687">
        <f t="shared" si="547"/>
        <v>0</v>
      </c>
      <c r="AI347" s="687">
        <f t="shared" si="547"/>
        <v>0</v>
      </c>
      <c r="AJ347" s="687">
        <f t="shared" si="547"/>
        <v>0</v>
      </c>
      <c r="AK347" s="687">
        <f t="shared" si="547"/>
        <v>0</v>
      </c>
      <c r="AL347" s="687">
        <f t="shared" si="547"/>
        <v>0</v>
      </c>
      <c r="AM347" s="687">
        <f t="shared" si="547"/>
        <v>0</v>
      </c>
      <c r="AN347" s="687">
        <f t="shared" si="547"/>
        <v>0</v>
      </c>
      <c r="AO347" s="687">
        <f t="shared" si="547"/>
        <v>0</v>
      </c>
      <c r="AP347" s="687">
        <f t="shared" si="547"/>
        <v>0</v>
      </c>
      <c r="AQ347" s="687">
        <f t="shared" si="547"/>
        <v>0</v>
      </c>
      <c r="AR347" s="687">
        <f t="shared" si="547"/>
        <v>0</v>
      </c>
      <c r="AS347" s="687">
        <f t="shared" si="547"/>
        <v>0</v>
      </c>
      <c r="AT347" s="687">
        <f t="shared" si="547"/>
        <v>0</v>
      </c>
      <c r="AU347" s="687">
        <f t="shared" si="547"/>
        <v>0</v>
      </c>
      <c r="AV347" s="687">
        <f t="shared" si="547"/>
        <v>0</v>
      </c>
      <c r="AW347" s="687">
        <f t="shared" si="547"/>
        <v>0</v>
      </c>
      <c r="AX347" s="687">
        <f t="shared" si="547"/>
        <v>0</v>
      </c>
      <c r="AY347" s="687">
        <f t="shared" si="547"/>
        <v>0</v>
      </c>
      <c r="AZ347" s="687">
        <f t="shared" si="547"/>
        <v>0</v>
      </c>
      <c r="BA347" s="687">
        <f t="shared" si="547"/>
        <v>0</v>
      </c>
      <c r="BB347" s="687">
        <f t="shared" si="547"/>
        <v>0</v>
      </c>
      <c r="BC347" s="687">
        <f t="shared" si="547"/>
        <v>0</v>
      </c>
      <c r="BD347" s="687">
        <f t="shared" si="547"/>
        <v>0</v>
      </c>
      <c r="BE347" s="687">
        <f t="shared" si="547"/>
        <v>0</v>
      </c>
      <c r="BF347" s="687">
        <f t="shared" si="547"/>
        <v>0</v>
      </c>
      <c r="BG347" s="687">
        <f t="shared" si="547"/>
        <v>0</v>
      </c>
      <c r="BH347" s="687">
        <f t="shared" si="547"/>
        <v>0</v>
      </c>
      <c r="BI347" s="687">
        <f t="shared" si="547"/>
        <v>0</v>
      </c>
      <c r="BJ347" s="687">
        <f t="shared" si="547"/>
        <v>0</v>
      </c>
      <c r="BK347" s="687">
        <f t="shared" si="547"/>
        <v>0</v>
      </c>
      <c r="BL347" s="687">
        <f t="shared" si="547"/>
        <v>0</v>
      </c>
      <c r="BM347" s="687">
        <f t="shared" si="547"/>
        <v>0</v>
      </c>
      <c r="BN347" s="687">
        <f t="shared" si="547"/>
        <v>0</v>
      </c>
      <c r="BO347" s="687">
        <f t="shared" si="547"/>
        <v>0</v>
      </c>
      <c r="BP347" s="687">
        <f t="shared" si="547"/>
        <v>0</v>
      </c>
      <c r="BQ347" s="687">
        <f t="shared" si="547"/>
        <v>0</v>
      </c>
      <c r="BR347" s="687">
        <f t="shared" si="547"/>
        <v>0</v>
      </c>
      <c r="BS347" s="687">
        <f t="shared" si="547"/>
        <v>0</v>
      </c>
      <c r="BT347" s="687">
        <f t="shared" si="547"/>
        <v>0</v>
      </c>
      <c r="BU347" s="687">
        <f t="shared" si="547"/>
        <v>0</v>
      </c>
      <c r="BV347" s="687">
        <f t="shared" si="547"/>
        <v>0</v>
      </c>
      <c r="BW347" s="687">
        <f t="shared" ref="BW347:CW347" si="548">BW345-BW337</f>
        <v>0</v>
      </c>
      <c r="BX347" s="687">
        <f t="shared" si="548"/>
        <v>0</v>
      </c>
      <c r="BY347" s="687">
        <f t="shared" si="548"/>
        <v>0</v>
      </c>
      <c r="BZ347" s="687">
        <f t="shared" si="548"/>
        <v>0</v>
      </c>
      <c r="CA347" s="687">
        <f t="shared" si="548"/>
        <v>0</v>
      </c>
      <c r="CB347" s="687">
        <f t="shared" si="548"/>
        <v>0</v>
      </c>
      <c r="CC347" s="687">
        <f t="shared" si="548"/>
        <v>0</v>
      </c>
      <c r="CD347" s="687">
        <f t="shared" si="548"/>
        <v>0</v>
      </c>
      <c r="CE347" s="687">
        <f t="shared" si="548"/>
        <v>0</v>
      </c>
      <c r="CF347" s="687">
        <f t="shared" si="548"/>
        <v>0</v>
      </c>
      <c r="CG347" s="687">
        <f t="shared" si="548"/>
        <v>0</v>
      </c>
      <c r="CH347" s="687">
        <f t="shared" si="548"/>
        <v>0</v>
      </c>
      <c r="CI347" s="687">
        <f t="shared" si="548"/>
        <v>0</v>
      </c>
      <c r="CJ347" s="687">
        <f t="shared" si="548"/>
        <v>0</v>
      </c>
      <c r="CK347" s="687">
        <f t="shared" si="548"/>
        <v>0</v>
      </c>
      <c r="CL347" s="687">
        <f t="shared" si="548"/>
        <v>0</v>
      </c>
      <c r="CM347" s="687">
        <f t="shared" si="548"/>
        <v>0</v>
      </c>
      <c r="CN347" s="687">
        <f t="shared" si="548"/>
        <v>0</v>
      </c>
      <c r="CO347" s="687">
        <f t="shared" si="548"/>
        <v>0</v>
      </c>
      <c r="CP347" s="687">
        <f t="shared" si="548"/>
        <v>0</v>
      </c>
      <c r="CQ347" s="687">
        <f t="shared" si="548"/>
        <v>0</v>
      </c>
      <c r="CR347" s="687">
        <f t="shared" si="548"/>
        <v>0</v>
      </c>
      <c r="CS347" s="687">
        <f t="shared" si="548"/>
        <v>0</v>
      </c>
      <c r="CT347" s="687">
        <f t="shared" si="548"/>
        <v>0</v>
      </c>
      <c r="CU347" s="687">
        <f t="shared" si="548"/>
        <v>0</v>
      </c>
      <c r="CV347" s="687">
        <f t="shared" si="548"/>
        <v>0</v>
      </c>
      <c r="CW347" s="687">
        <f t="shared" si="548"/>
        <v>0</v>
      </c>
      <c r="CX347" s="687">
        <f t="shared" ref="CX347:DL347" si="549">CX345-CX337</f>
        <v>0</v>
      </c>
      <c r="CY347" s="687">
        <f t="shared" si="549"/>
        <v>0</v>
      </c>
      <c r="CZ347" s="687">
        <f t="shared" si="549"/>
        <v>0</v>
      </c>
      <c r="DA347" s="687">
        <f t="shared" si="549"/>
        <v>0</v>
      </c>
      <c r="DB347" s="687">
        <f t="shared" si="549"/>
        <v>0</v>
      </c>
      <c r="DC347" s="687">
        <f t="shared" si="549"/>
        <v>0</v>
      </c>
      <c r="DD347" s="687">
        <f t="shared" si="549"/>
        <v>0</v>
      </c>
      <c r="DE347" s="687">
        <f t="shared" si="549"/>
        <v>0</v>
      </c>
      <c r="DF347" s="687">
        <f t="shared" si="549"/>
        <v>0</v>
      </c>
      <c r="DG347" s="687">
        <f t="shared" si="549"/>
        <v>0</v>
      </c>
      <c r="DH347" s="687">
        <f t="shared" si="549"/>
        <v>0</v>
      </c>
      <c r="DI347" s="687">
        <f t="shared" si="549"/>
        <v>0</v>
      </c>
      <c r="DJ347" s="687">
        <f t="shared" si="549"/>
        <v>0</v>
      </c>
      <c r="DK347" s="687">
        <f t="shared" si="549"/>
        <v>0</v>
      </c>
      <c r="DL347" s="687">
        <f t="shared" si="549"/>
        <v>0</v>
      </c>
    </row>
    <row r="348" spans="1:116">
      <c r="A348" s="207" t="e">
        <f>'LCR Weights'!#REF!</f>
        <v>#REF!</v>
      </c>
      <c r="D348" s="699" t="s">
        <v>1106</v>
      </c>
      <c r="E348" s="699"/>
      <c r="F348" s="688"/>
      <c r="G348" s="688"/>
      <c r="H348" s="688"/>
      <c r="I348" s="687"/>
      <c r="J348" s="687">
        <f>IF(J347&lt;0,IF(J335&gt;-J347,J347,-J335),0)</f>
        <v>0</v>
      </c>
      <c r="K348" s="687">
        <f t="shared" ref="K348:BV348" si="550">IF(K347&lt;0,IF(K335&gt;-K347,K347,-K335),0)</f>
        <v>0</v>
      </c>
      <c r="L348" s="687">
        <f t="shared" si="550"/>
        <v>0</v>
      </c>
      <c r="M348" s="687">
        <f t="shared" si="550"/>
        <v>0</v>
      </c>
      <c r="N348" s="687">
        <f t="shared" si="550"/>
        <v>0</v>
      </c>
      <c r="O348" s="687">
        <f t="shared" si="550"/>
        <v>0</v>
      </c>
      <c r="P348" s="687">
        <f t="shared" si="550"/>
        <v>0</v>
      </c>
      <c r="Q348" s="687">
        <f t="shared" si="550"/>
        <v>0</v>
      </c>
      <c r="R348" s="687">
        <f t="shared" si="550"/>
        <v>0</v>
      </c>
      <c r="S348" s="687">
        <f t="shared" si="550"/>
        <v>0</v>
      </c>
      <c r="T348" s="687">
        <f t="shared" si="550"/>
        <v>0</v>
      </c>
      <c r="U348" s="687">
        <f t="shared" si="550"/>
        <v>0</v>
      </c>
      <c r="V348" s="687">
        <f t="shared" si="550"/>
        <v>0</v>
      </c>
      <c r="W348" s="687">
        <f t="shared" si="550"/>
        <v>0</v>
      </c>
      <c r="X348" s="687">
        <f t="shared" si="550"/>
        <v>0</v>
      </c>
      <c r="Y348" s="687">
        <f t="shared" si="550"/>
        <v>0</v>
      </c>
      <c r="Z348" s="687">
        <f t="shared" si="550"/>
        <v>0</v>
      </c>
      <c r="AA348" s="687">
        <f t="shared" si="550"/>
        <v>0</v>
      </c>
      <c r="AB348" s="687">
        <f t="shared" si="550"/>
        <v>0</v>
      </c>
      <c r="AC348" s="687">
        <f t="shared" si="550"/>
        <v>0</v>
      </c>
      <c r="AD348" s="687">
        <f t="shared" si="550"/>
        <v>0</v>
      </c>
      <c r="AE348" s="687">
        <f t="shared" si="550"/>
        <v>0</v>
      </c>
      <c r="AF348" s="687">
        <f t="shared" si="550"/>
        <v>0</v>
      </c>
      <c r="AG348" s="687">
        <f t="shared" si="550"/>
        <v>0</v>
      </c>
      <c r="AH348" s="687">
        <f t="shared" si="550"/>
        <v>0</v>
      </c>
      <c r="AI348" s="687">
        <f t="shared" si="550"/>
        <v>0</v>
      </c>
      <c r="AJ348" s="687">
        <f t="shared" si="550"/>
        <v>0</v>
      </c>
      <c r="AK348" s="687">
        <f t="shared" si="550"/>
        <v>0</v>
      </c>
      <c r="AL348" s="687">
        <f t="shared" si="550"/>
        <v>0</v>
      </c>
      <c r="AM348" s="687">
        <f t="shared" si="550"/>
        <v>0</v>
      </c>
      <c r="AN348" s="687">
        <f t="shared" si="550"/>
        <v>0</v>
      </c>
      <c r="AO348" s="687">
        <f t="shared" si="550"/>
        <v>0</v>
      </c>
      <c r="AP348" s="687">
        <f t="shared" si="550"/>
        <v>0</v>
      </c>
      <c r="AQ348" s="687">
        <f t="shared" si="550"/>
        <v>0</v>
      </c>
      <c r="AR348" s="687">
        <f t="shared" si="550"/>
        <v>0</v>
      </c>
      <c r="AS348" s="687">
        <f t="shared" si="550"/>
        <v>0</v>
      </c>
      <c r="AT348" s="687">
        <f t="shared" si="550"/>
        <v>0</v>
      </c>
      <c r="AU348" s="687">
        <f t="shared" si="550"/>
        <v>0</v>
      </c>
      <c r="AV348" s="687">
        <f t="shared" si="550"/>
        <v>0</v>
      </c>
      <c r="AW348" s="687">
        <f t="shared" si="550"/>
        <v>0</v>
      </c>
      <c r="AX348" s="687">
        <f t="shared" si="550"/>
        <v>0</v>
      </c>
      <c r="AY348" s="687">
        <f t="shared" si="550"/>
        <v>0</v>
      </c>
      <c r="AZ348" s="687">
        <f t="shared" si="550"/>
        <v>0</v>
      </c>
      <c r="BA348" s="687">
        <f t="shared" si="550"/>
        <v>0</v>
      </c>
      <c r="BB348" s="687">
        <f t="shared" si="550"/>
        <v>0</v>
      </c>
      <c r="BC348" s="687">
        <f t="shared" si="550"/>
        <v>0</v>
      </c>
      <c r="BD348" s="687">
        <f t="shared" si="550"/>
        <v>0</v>
      </c>
      <c r="BE348" s="687">
        <f t="shared" si="550"/>
        <v>0</v>
      </c>
      <c r="BF348" s="687">
        <f t="shared" si="550"/>
        <v>0</v>
      </c>
      <c r="BG348" s="687">
        <f t="shared" si="550"/>
        <v>0</v>
      </c>
      <c r="BH348" s="687">
        <f t="shared" si="550"/>
        <v>0</v>
      </c>
      <c r="BI348" s="687">
        <f t="shared" si="550"/>
        <v>0</v>
      </c>
      <c r="BJ348" s="687">
        <f t="shared" si="550"/>
        <v>0</v>
      </c>
      <c r="BK348" s="687">
        <f t="shared" si="550"/>
        <v>0</v>
      </c>
      <c r="BL348" s="687">
        <f t="shared" si="550"/>
        <v>0</v>
      </c>
      <c r="BM348" s="687">
        <f t="shared" si="550"/>
        <v>0</v>
      </c>
      <c r="BN348" s="687">
        <f t="shared" si="550"/>
        <v>0</v>
      </c>
      <c r="BO348" s="687">
        <f t="shared" si="550"/>
        <v>0</v>
      </c>
      <c r="BP348" s="687">
        <f t="shared" si="550"/>
        <v>0</v>
      </c>
      <c r="BQ348" s="687">
        <f t="shared" si="550"/>
        <v>0</v>
      </c>
      <c r="BR348" s="687">
        <f t="shared" si="550"/>
        <v>0</v>
      </c>
      <c r="BS348" s="687">
        <f t="shared" si="550"/>
        <v>0</v>
      </c>
      <c r="BT348" s="687">
        <f t="shared" si="550"/>
        <v>0</v>
      </c>
      <c r="BU348" s="687">
        <f t="shared" si="550"/>
        <v>0</v>
      </c>
      <c r="BV348" s="687">
        <f t="shared" si="550"/>
        <v>0</v>
      </c>
      <c r="BW348" s="687">
        <f t="shared" ref="BW348:CW348" si="551">IF(BW347&lt;0,IF(BW335&gt;-BW347,BW347,-BW335),0)</f>
        <v>0</v>
      </c>
      <c r="BX348" s="687">
        <f t="shared" si="551"/>
        <v>0</v>
      </c>
      <c r="BY348" s="687">
        <f t="shared" si="551"/>
        <v>0</v>
      </c>
      <c r="BZ348" s="687">
        <f t="shared" si="551"/>
        <v>0</v>
      </c>
      <c r="CA348" s="687">
        <f t="shared" si="551"/>
        <v>0</v>
      </c>
      <c r="CB348" s="687">
        <f t="shared" si="551"/>
        <v>0</v>
      </c>
      <c r="CC348" s="687">
        <f t="shared" si="551"/>
        <v>0</v>
      </c>
      <c r="CD348" s="687">
        <f t="shared" si="551"/>
        <v>0</v>
      </c>
      <c r="CE348" s="687">
        <f t="shared" si="551"/>
        <v>0</v>
      </c>
      <c r="CF348" s="687">
        <f t="shared" si="551"/>
        <v>0</v>
      </c>
      <c r="CG348" s="687">
        <f t="shared" si="551"/>
        <v>0</v>
      </c>
      <c r="CH348" s="687">
        <f t="shared" si="551"/>
        <v>0</v>
      </c>
      <c r="CI348" s="687">
        <f t="shared" si="551"/>
        <v>0</v>
      </c>
      <c r="CJ348" s="687">
        <f t="shared" si="551"/>
        <v>0</v>
      </c>
      <c r="CK348" s="687">
        <f t="shared" si="551"/>
        <v>0</v>
      </c>
      <c r="CL348" s="687">
        <f t="shared" si="551"/>
        <v>0</v>
      </c>
      <c r="CM348" s="687">
        <f t="shared" si="551"/>
        <v>0</v>
      </c>
      <c r="CN348" s="687">
        <f t="shared" si="551"/>
        <v>0</v>
      </c>
      <c r="CO348" s="687">
        <f t="shared" si="551"/>
        <v>0</v>
      </c>
      <c r="CP348" s="687">
        <f t="shared" si="551"/>
        <v>0</v>
      </c>
      <c r="CQ348" s="687">
        <f t="shared" si="551"/>
        <v>0</v>
      </c>
      <c r="CR348" s="687">
        <f t="shared" si="551"/>
        <v>0</v>
      </c>
      <c r="CS348" s="687">
        <f t="shared" si="551"/>
        <v>0</v>
      </c>
      <c r="CT348" s="687">
        <f t="shared" si="551"/>
        <v>0</v>
      </c>
      <c r="CU348" s="687">
        <f t="shared" si="551"/>
        <v>0</v>
      </c>
      <c r="CV348" s="687">
        <f t="shared" si="551"/>
        <v>0</v>
      </c>
      <c r="CW348" s="687">
        <f t="shared" si="551"/>
        <v>0</v>
      </c>
      <c r="CX348" s="687">
        <f t="shared" ref="CX348:DL348" si="552">IF(CX347&lt;0,IF(CX335&gt;-CX347,CX347,-CX335),0)</f>
        <v>0</v>
      </c>
      <c r="CY348" s="687">
        <f t="shared" si="552"/>
        <v>0</v>
      </c>
      <c r="CZ348" s="687">
        <f t="shared" si="552"/>
        <v>0</v>
      </c>
      <c r="DA348" s="687">
        <f t="shared" si="552"/>
        <v>0</v>
      </c>
      <c r="DB348" s="687">
        <f t="shared" si="552"/>
        <v>0</v>
      </c>
      <c r="DC348" s="687">
        <f t="shared" si="552"/>
        <v>0</v>
      </c>
      <c r="DD348" s="687">
        <f t="shared" si="552"/>
        <v>0</v>
      </c>
      <c r="DE348" s="687">
        <f t="shared" si="552"/>
        <v>0</v>
      </c>
      <c r="DF348" s="687">
        <f t="shared" si="552"/>
        <v>0</v>
      </c>
      <c r="DG348" s="687">
        <f t="shared" si="552"/>
        <v>0</v>
      </c>
      <c r="DH348" s="687">
        <f t="shared" si="552"/>
        <v>0</v>
      </c>
      <c r="DI348" s="687">
        <f t="shared" si="552"/>
        <v>0</v>
      </c>
      <c r="DJ348" s="687">
        <f t="shared" si="552"/>
        <v>0</v>
      </c>
      <c r="DK348" s="687">
        <f t="shared" si="552"/>
        <v>0</v>
      </c>
      <c r="DL348" s="687">
        <f t="shared" si="552"/>
        <v>0</v>
      </c>
    </row>
    <row r="349" spans="1:116">
      <c r="A349" s="207" t="e">
        <f>'LCR Weights'!#REF!</f>
        <v>#REF!</v>
      </c>
      <c r="D349" s="699" t="s">
        <v>1107</v>
      </c>
      <c r="E349" s="699"/>
      <c r="F349" s="688"/>
      <c r="G349" s="688"/>
      <c r="H349" s="688"/>
      <c r="I349" s="687"/>
      <c r="J349" s="687">
        <f>IF(J347&lt;0,J347-J348,0)</f>
        <v>0</v>
      </c>
      <c r="K349" s="687">
        <f t="shared" ref="K349:BV349" si="553">IF(K347&lt;0,K347-K348,0)</f>
        <v>0</v>
      </c>
      <c r="L349" s="687">
        <f t="shared" si="553"/>
        <v>0</v>
      </c>
      <c r="M349" s="687">
        <f t="shared" si="553"/>
        <v>0</v>
      </c>
      <c r="N349" s="687">
        <f t="shared" si="553"/>
        <v>0</v>
      </c>
      <c r="O349" s="687">
        <f t="shared" si="553"/>
        <v>0</v>
      </c>
      <c r="P349" s="687">
        <f t="shared" si="553"/>
        <v>0</v>
      </c>
      <c r="Q349" s="687">
        <f t="shared" si="553"/>
        <v>0</v>
      </c>
      <c r="R349" s="687">
        <f t="shared" si="553"/>
        <v>0</v>
      </c>
      <c r="S349" s="687">
        <f t="shared" si="553"/>
        <v>0</v>
      </c>
      <c r="T349" s="687">
        <f t="shared" si="553"/>
        <v>0</v>
      </c>
      <c r="U349" s="687">
        <f t="shared" si="553"/>
        <v>0</v>
      </c>
      <c r="V349" s="687">
        <f t="shared" si="553"/>
        <v>0</v>
      </c>
      <c r="W349" s="687">
        <f t="shared" si="553"/>
        <v>0</v>
      </c>
      <c r="X349" s="687">
        <f t="shared" si="553"/>
        <v>0</v>
      </c>
      <c r="Y349" s="687">
        <f t="shared" si="553"/>
        <v>0</v>
      </c>
      <c r="Z349" s="687">
        <f t="shared" si="553"/>
        <v>0</v>
      </c>
      <c r="AA349" s="687">
        <f t="shared" si="553"/>
        <v>0</v>
      </c>
      <c r="AB349" s="687">
        <f t="shared" si="553"/>
        <v>0</v>
      </c>
      <c r="AC349" s="687">
        <f t="shared" si="553"/>
        <v>0</v>
      </c>
      <c r="AD349" s="687">
        <f t="shared" si="553"/>
        <v>0</v>
      </c>
      <c r="AE349" s="687">
        <f t="shared" si="553"/>
        <v>0</v>
      </c>
      <c r="AF349" s="687">
        <f t="shared" si="553"/>
        <v>0</v>
      </c>
      <c r="AG349" s="687">
        <f t="shared" si="553"/>
        <v>0</v>
      </c>
      <c r="AH349" s="687">
        <f t="shared" si="553"/>
        <v>0</v>
      </c>
      <c r="AI349" s="687">
        <f t="shared" si="553"/>
        <v>0</v>
      </c>
      <c r="AJ349" s="687">
        <f t="shared" si="553"/>
        <v>0</v>
      </c>
      <c r="AK349" s="687">
        <f t="shared" si="553"/>
        <v>0</v>
      </c>
      <c r="AL349" s="687">
        <f t="shared" si="553"/>
        <v>0</v>
      </c>
      <c r="AM349" s="687">
        <f t="shared" si="553"/>
        <v>0</v>
      </c>
      <c r="AN349" s="687">
        <f t="shared" si="553"/>
        <v>0</v>
      </c>
      <c r="AO349" s="687">
        <f t="shared" si="553"/>
        <v>0</v>
      </c>
      <c r="AP349" s="687">
        <f t="shared" si="553"/>
        <v>0</v>
      </c>
      <c r="AQ349" s="687">
        <f t="shared" si="553"/>
        <v>0</v>
      </c>
      <c r="AR349" s="687">
        <f t="shared" si="553"/>
        <v>0</v>
      </c>
      <c r="AS349" s="687">
        <f t="shared" si="553"/>
        <v>0</v>
      </c>
      <c r="AT349" s="687">
        <f t="shared" si="553"/>
        <v>0</v>
      </c>
      <c r="AU349" s="687">
        <f t="shared" si="553"/>
        <v>0</v>
      </c>
      <c r="AV349" s="687">
        <f t="shared" si="553"/>
        <v>0</v>
      </c>
      <c r="AW349" s="687">
        <f t="shared" si="553"/>
        <v>0</v>
      </c>
      <c r="AX349" s="687">
        <f t="shared" si="553"/>
        <v>0</v>
      </c>
      <c r="AY349" s="687">
        <f t="shared" si="553"/>
        <v>0</v>
      </c>
      <c r="AZ349" s="687">
        <f t="shared" si="553"/>
        <v>0</v>
      </c>
      <c r="BA349" s="687">
        <f t="shared" si="553"/>
        <v>0</v>
      </c>
      <c r="BB349" s="687">
        <f t="shared" si="553"/>
        <v>0</v>
      </c>
      <c r="BC349" s="687">
        <f t="shared" si="553"/>
        <v>0</v>
      </c>
      <c r="BD349" s="687">
        <f t="shared" si="553"/>
        <v>0</v>
      </c>
      <c r="BE349" s="687">
        <f t="shared" si="553"/>
        <v>0</v>
      </c>
      <c r="BF349" s="687">
        <f t="shared" si="553"/>
        <v>0</v>
      </c>
      <c r="BG349" s="687">
        <f t="shared" si="553"/>
        <v>0</v>
      </c>
      <c r="BH349" s="687">
        <f t="shared" si="553"/>
        <v>0</v>
      </c>
      <c r="BI349" s="687">
        <f t="shared" si="553"/>
        <v>0</v>
      </c>
      <c r="BJ349" s="687">
        <f t="shared" si="553"/>
        <v>0</v>
      </c>
      <c r="BK349" s="687">
        <f t="shared" si="553"/>
        <v>0</v>
      </c>
      <c r="BL349" s="687">
        <f t="shared" si="553"/>
        <v>0</v>
      </c>
      <c r="BM349" s="687">
        <f t="shared" si="553"/>
        <v>0</v>
      </c>
      <c r="BN349" s="687">
        <f t="shared" si="553"/>
        <v>0</v>
      </c>
      <c r="BO349" s="687">
        <f t="shared" si="553"/>
        <v>0</v>
      </c>
      <c r="BP349" s="687">
        <f t="shared" si="553"/>
        <v>0</v>
      </c>
      <c r="BQ349" s="687">
        <f t="shared" si="553"/>
        <v>0</v>
      </c>
      <c r="BR349" s="687">
        <f t="shared" si="553"/>
        <v>0</v>
      </c>
      <c r="BS349" s="687">
        <f t="shared" si="553"/>
        <v>0</v>
      </c>
      <c r="BT349" s="687">
        <f t="shared" si="553"/>
        <v>0</v>
      </c>
      <c r="BU349" s="687">
        <f t="shared" si="553"/>
        <v>0</v>
      </c>
      <c r="BV349" s="687">
        <f t="shared" si="553"/>
        <v>0</v>
      </c>
      <c r="BW349" s="687">
        <f t="shared" ref="BW349:CW349" si="554">IF(BW347&lt;0,BW347-BW348,0)</f>
        <v>0</v>
      </c>
      <c r="BX349" s="687">
        <f t="shared" si="554"/>
        <v>0</v>
      </c>
      <c r="BY349" s="687">
        <f t="shared" si="554"/>
        <v>0</v>
      </c>
      <c r="BZ349" s="687">
        <f t="shared" si="554"/>
        <v>0</v>
      </c>
      <c r="CA349" s="687">
        <f t="shared" si="554"/>
        <v>0</v>
      </c>
      <c r="CB349" s="687">
        <f t="shared" si="554"/>
        <v>0</v>
      </c>
      <c r="CC349" s="687">
        <f t="shared" si="554"/>
        <v>0</v>
      </c>
      <c r="CD349" s="687">
        <f t="shared" si="554"/>
        <v>0</v>
      </c>
      <c r="CE349" s="687">
        <f t="shared" si="554"/>
        <v>0</v>
      </c>
      <c r="CF349" s="687">
        <f t="shared" si="554"/>
        <v>0</v>
      </c>
      <c r="CG349" s="687">
        <f t="shared" si="554"/>
        <v>0</v>
      </c>
      <c r="CH349" s="687">
        <f t="shared" si="554"/>
        <v>0</v>
      </c>
      <c r="CI349" s="687">
        <f t="shared" si="554"/>
        <v>0</v>
      </c>
      <c r="CJ349" s="687">
        <f t="shared" si="554"/>
        <v>0</v>
      </c>
      <c r="CK349" s="687">
        <f t="shared" si="554"/>
        <v>0</v>
      </c>
      <c r="CL349" s="687">
        <f t="shared" si="554"/>
        <v>0</v>
      </c>
      <c r="CM349" s="687">
        <f t="shared" si="554"/>
        <v>0</v>
      </c>
      <c r="CN349" s="687">
        <f t="shared" si="554"/>
        <v>0</v>
      </c>
      <c r="CO349" s="687">
        <f t="shared" si="554"/>
        <v>0</v>
      </c>
      <c r="CP349" s="687">
        <f t="shared" si="554"/>
        <v>0</v>
      </c>
      <c r="CQ349" s="687">
        <f t="shared" si="554"/>
        <v>0</v>
      </c>
      <c r="CR349" s="687">
        <f t="shared" si="554"/>
        <v>0</v>
      </c>
      <c r="CS349" s="687">
        <f t="shared" si="554"/>
        <v>0</v>
      </c>
      <c r="CT349" s="687">
        <f t="shared" si="554"/>
        <v>0</v>
      </c>
      <c r="CU349" s="687">
        <f t="shared" si="554"/>
        <v>0</v>
      </c>
      <c r="CV349" s="687">
        <f t="shared" si="554"/>
        <v>0</v>
      </c>
      <c r="CW349" s="687">
        <f t="shared" si="554"/>
        <v>0</v>
      </c>
      <c r="CX349" s="687">
        <f t="shared" ref="CX349:DL349" si="555">IF(CX347&lt;0,CX347-CX348,0)</f>
        <v>0</v>
      </c>
      <c r="CY349" s="687">
        <f t="shared" si="555"/>
        <v>0</v>
      </c>
      <c r="CZ349" s="687">
        <f t="shared" si="555"/>
        <v>0</v>
      </c>
      <c r="DA349" s="687">
        <f t="shared" si="555"/>
        <v>0</v>
      </c>
      <c r="DB349" s="687">
        <f t="shared" si="555"/>
        <v>0</v>
      </c>
      <c r="DC349" s="687">
        <f t="shared" si="555"/>
        <v>0</v>
      </c>
      <c r="DD349" s="687">
        <f t="shared" si="555"/>
        <v>0</v>
      </c>
      <c r="DE349" s="687">
        <f t="shared" si="555"/>
        <v>0</v>
      </c>
      <c r="DF349" s="687">
        <f t="shared" si="555"/>
        <v>0</v>
      </c>
      <c r="DG349" s="687">
        <f t="shared" si="555"/>
        <v>0</v>
      </c>
      <c r="DH349" s="687">
        <f t="shared" si="555"/>
        <v>0</v>
      </c>
      <c r="DI349" s="687">
        <f t="shared" si="555"/>
        <v>0</v>
      </c>
      <c r="DJ349" s="687">
        <f t="shared" si="555"/>
        <v>0</v>
      </c>
      <c r="DK349" s="687">
        <f t="shared" si="555"/>
        <v>0</v>
      </c>
      <c r="DL349" s="687">
        <f t="shared" si="555"/>
        <v>0</v>
      </c>
    </row>
    <row r="350" spans="1:116">
      <c r="A350" s="207" t="e">
        <f>'LCR Weights'!#REF!</f>
        <v>#REF!</v>
      </c>
      <c r="D350" s="699" t="s">
        <v>1107</v>
      </c>
      <c r="E350" s="699"/>
      <c r="F350" s="688"/>
      <c r="G350" s="688"/>
      <c r="H350" s="688"/>
      <c r="I350" s="687"/>
      <c r="J350" s="687">
        <f>IF(J347&gt;0,IF(J336&lt;-J347,J347,-J336),0)</f>
        <v>0</v>
      </c>
      <c r="K350" s="687">
        <f t="shared" ref="K350:BV350" si="556">IF(K347&gt;0,IF(K336&lt;-K347,K347,-K336),0)</f>
        <v>0</v>
      </c>
      <c r="L350" s="687">
        <f t="shared" si="556"/>
        <v>0</v>
      </c>
      <c r="M350" s="687">
        <f t="shared" si="556"/>
        <v>0</v>
      </c>
      <c r="N350" s="687">
        <f t="shared" si="556"/>
        <v>0</v>
      </c>
      <c r="O350" s="687">
        <f t="shared" si="556"/>
        <v>0</v>
      </c>
      <c r="P350" s="687">
        <f t="shared" si="556"/>
        <v>0</v>
      </c>
      <c r="Q350" s="687">
        <f t="shared" si="556"/>
        <v>0</v>
      </c>
      <c r="R350" s="687">
        <f t="shared" si="556"/>
        <v>0</v>
      </c>
      <c r="S350" s="687">
        <f t="shared" si="556"/>
        <v>0</v>
      </c>
      <c r="T350" s="687">
        <f t="shared" si="556"/>
        <v>0</v>
      </c>
      <c r="U350" s="687">
        <f t="shared" si="556"/>
        <v>0</v>
      </c>
      <c r="V350" s="687">
        <f t="shared" si="556"/>
        <v>0</v>
      </c>
      <c r="W350" s="687">
        <f t="shared" si="556"/>
        <v>0</v>
      </c>
      <c r="X350" s="687">
        <f t="shared" si="556"/>
        <v>0</v>
      </c>
      <c r="Y350" s="687">
        <f t="shared" si="556"/>
        <v>0</v>
      </c>
      <c r="Z350" s="687">
        <f t="shared" si="556"/>
        <v>0</v>
      </c>
      <c r="AA350" s="687">
        <f t="shared" si="556"/>
        <v>0</v>
      </c>
      <c r="AB350" s="687">
        <f t="shared" si="556"/>
        <v>0</v>
      </c>
      <c r="AC350" s="687">
        <f t="shared" si="556"/>
        <v>0</v>
      </c>
      <c r="AD350" s="687">
        <f t="shared" si="556"/>
        <v>0</v>
      </c>
      <c r="AE350" s="687">
        <f t="shared" si="556"/>
        <v>0</v>
      </c>
      <c r="AF350" s="687">
        <f t="shared" si="556"/>
        <v>0</v>
      </c>
      <c r="AG350" s="687">
        <f t="shared" si="556"/>
        <v>0</v>
      </c>
      <c r="AH350" s="687">
        <f t="shared" si="556"/>
        <v>0</v>
      </c>
      <c r="AI350" s="687">
        <f t="shared" si="556"/>
        <v>0</v>
      </c>
      <c r="AJ350" s="687">
        <f t="shared" si="556"/>
        <v>0</v>
      </c>
      <c r="AK350" s="687">
        <f t="shared" si="556"/>
        <v>0</v>
      </c>
      <c r="AL350" s="687">
        <f t="shared" si="556"/>
        <v>0</v>
      </c>
      <c r="AM350" s="687">
        <f t="shared" si="556"/>
        <v>0</v>
      </c>
      <c r="AN350" s="687">
        <f t="shared" si="556"/>
        <v>0</v>
      </c>
      <c r="AO350" s="687">
        <f t="shared" si="556"/>
        <v>0</v>
      </c>
      <c r="AP350" s="687">
        <f t="shared" si="556"/>
        <v>0</v>
      </c>
      <c r="AQ350" s="687">
        <f t="shared" si="556"/>
        <v>0</v>
      </c>
      <c r="AR350" s="687">
        <f t="shared" si="556"/>
        <v>0</v>
      </c>
      <c r="AS350" s="687">
        <f t="shared" si="556"/>
        <v>0</v>
      </c>
      <c r="AT350" s="687">
        <f t="shared" si="556"/>
        <v>0</v>
      </c>
      <c r="AU350" s="687">
        <f t="shared" si="556"/>
        <v>0</v>
      </c>
      <c r="AV350" s="687">
        <f t="shared" si="556"/>
        <v>0</v>
      </c>
      <c r="AW350" s="687">
        <f t="shared" si="556"/>
        <v>0</v>
      </c>
      <c r="AX350" s="687">
        <f t="shared" si="556"/>
        <v>0</v>
      </c>
      <c r="AY350" s="687">
        <f t="shared" si="556"/>
        <v>0</v>
      </c>
      <c r="AZ350" s="687">
        <f t="shared" si="556"/>
        <v>0</v>
      </c>
      <c r="BA350" s="687">
        <f t="shared" si="556"/>
        <v>0</v>
      </c>
      <c r="BB350" s="687">
        <f t="shared" si="556"/>
        <v>0</v>
      </c>
      <c r="BC350" s="687">
        <f t="shared" si="556"/>
        <v>0</v>
      </c>
      <c r="BD350" s="687">
        <f t="shared" si="556"/>
        <v>0</v>
      </c>
      <c r="BE350" s="687">
        <f t="shared" si="556"/>
        <v>0</v>
      </c>
      <c r="BF350" s="687">
        <f t="shared" si="556"/>
        <v>0</v>
      </c>
      <c r="BG350" s="687">
        <f t="shared" si="556"/>
        <v>0</v>
      </c>
      <c r="BH350" s="687">
        <f t="shared" si="556"/>
        <v>0</v>
      </c>
      <c r="BI350" s="687">
        <f t="shared" si="556"/>
        <v>0</v>
      </c>
      <c r="BJ350" s="687">
        <f t="shared" si="556"/>
        <v>0</v>
      </c>
      <c r="BK350" s="687">
        <f t="shared" si="556"/>
        <v>0</v>
      </c>
      <c r="BL350" s="687">
        <f t="shared" si="556"/>
        <v>0</v>
      </c>
      <c r="BM350" s="687">
        <f t="shared" si="556"/>
        <v>0</v>
      </c>
      <c r="BN350" s="687">
        <f t="shared" si="556"/>
        <v>0</v>
      </c>
      <c r="BO350" s="687">
        <f t="shared" si="556"/>
        <v>0</v>
      </c>
      <c r="BP350" s="687">
        <f t="shared" si="556"/>
        <v>0</v>
      </c>
      <c r="BQ350" s="687">
        <f t="shared" si="556"/>
        <v>0</v>
      </c>
      <c r="BR350" s="687">
        <f t="shared" si="556"/>
        <v>0</v>
      </c>
      <c r="BS350" s="687">
        <f t="shared" si="556"/>
        <v>0</v>
      </c>
      <c r="BT350" s="687">
        <f t="shared" si="556"/>
        <v>0</v>
      </c>
      <c r="BU350" s="687">
        <f t="shared" si="556"/>
        <v>0</v>
      </c>
      <c r="BV350" s="687">
        <f t="shared" si="556"/>
        <v>0</v>
      </c>
      <c r="BW350" s="687">
        <f t="shared" ref="BW350:CW350" si="557">IF(BW347&gt;0,IF(BW336&lt;-BW347,BW347,-BW336),0)</f>
        <v>0</v>
      </c>
      <c r="BX350" s="687">
        <f t="shared" si="557"/>
        <v>0</v>
      </c>
      <c r="BY350" s="687">
        <f t="shared" si="557"/>
        <v>0</v>
      </c>
      <c r="BZ350" s="687">
        <f t="shared" si="557"/>
        <v>0</v>
      </c>
      <c r="CA350" s="687">
        <f t="shared" si="557"/>
        <v>0</v>
      </c>
      <c r="CB350" s="687">
        <f t="shared" si="557"/>
        <v>0</v>
      </c>
      <c r="CC350" s="687">
        <f t="shared" si="557"/>
        <v>0</v>
      </c>
      <c r="CD350" s="687">
        <f t="shared" si="557"/>
        <v>0</v>
      </c>
      <c r="CE350" s="687">
        <f t="shared" si="557"/>
        <v>0</v>
      </c>
      <c r="CF350" s="687">
        <f t="shared" si="557"/>
        <v>0</v>
      </c>
      <c r="CG350" s="687">
        <f t="shared" si="557"/>
        <v>0</v>
      </c>
      <c r="CH350" s="687">
        <f t="shared" si="557"/>
        <v>0</v>
      </c>
      <c r="CI350" s="687">
        <f t="shared" si="557"/>
        <v>0</v>
      </c>
      <c r="CJ350" s="687">
        <f t="shared" si="557"/>
        <v>0</v>
      </c>
      <c r="CK350" s="687">
        <f t="shared" si="557"/>
        <v>0</v>
      </c>
      <c r="CL350" s="687">
        <f t="shared" si="557"/>
        <v>0</v>
      </c>
      <c r="CM350" s="687">
        <f t="shared" si="557"/>
        <v>0</v>
      </c>
      <c r="CN350" s="687">
        <f t="shared" si="557"/>
        <v>0</v>
      </c>
      <c r="CO350" s="687">
        <f t="shared" si="557"/>
        <v>0</v>
      </c>
      <c r="CP350" s="687">
        <f t="shared" si="557"/>
        <v>0</v>
      </c>
      <c r="CQ350" s="687">
        <f t="shared" si="557"/>
        <v>0</v>
      </c>
      <c r="CR350" s="687">
        <f t="shared" si="557"/>
        <v>0</v>
      </c>
      <c r="CS350" s="687">
        <f t="shared" si="557"/>
        <v>0</v>
      </c>
      <c r="CT350" s="687">
        <f t="shared" si="557"/>
        <v>0</v>
      </c>
      <c r="CU350" s="687">
        <f t="shared" si="557"/>
        <v>0</v>
      </c>
      <c r="CV350" s="687">
        <f t="shared" si="557"/>
        <v>0</v>
      </c>
      <c r="CW350" s="687">
        <f t="shared" si="557"/>
        <v>0</v>
      </c>
      <c r="CX350" s="687">
        <f t="shared" ref="CX350:DL350" si="558">IF(CX347&gt;0,IF(CX336&lt;-CX347,CX347,-CX336),0)</f>
        <v>0</v>
      </c>
      <c r="CY350" s="687">
        <f t="shared" si="558"/>
        <v>0</v>
      </c>
      <c r="CZ350" s="687">
        <f t="shared" si="558"/>
        <v>0</v>
      </c>
      <c r="DA350" s="687">
        <f t="shared" si="558"/>
        <v>0</v>
      </c>
      <c r="DB350" s="687">
        <f t="shared" si="558"/>
        <v>0</v>
      </c>
      <c r="DC350" s="687">
        <f t="shared" si="558"/>
        <v>0</v>
      </c>
      <c r="DD350" s="687">
        <f t="shared" si="558"/>
        <v>0</v>
      </c>
      <c r="DE350" s="687">
        <f t="shared" si="558"/>
        <v>0</v>
      </c>
      <c r="DF350" s="687">
        <f t="shared" si="558"/>
        <v>0</v>
      </c>
      <c r="DG350" s="687">
        <f t="shared" si="558"/>
        <v>0</v>
      </c>
      <c r="DH350" s="687">
        <f t="shared" si="558"/>
        <v>0</v>
      </c>
      <c r="DI350" s="687">
        <f t="shared" si="558"/>
        <v>0</v>
      </c>
      <c r="DJ350" s="687">
        <f t="shared" si="558"/>
        <v>0</v>
      </c>
      <c r="DK350" s="687">
        <f t="shared" si="558"/>
        <v>0</v>
      </c>
      <c r="DL350" s="687">
        <f t="shared" si="558"/>
        <v>0</v>
      </c>
    </row>
    <row r="351" spans="1:116">
      <c r="A351" s="207" t="e">
        <f>'LCR Weights'!#REF!</f>
        <v>#REF!</v>
      </c>
      <c r="D351" s="699" t="s">
        <v>1106</v>
      </c>
      <c r="E351" s="699"/>
      <c r="F351" s="688"/>
      <c r="G351" s="688"/>
      <c r="H351" s="688"/>
      <c r="I351" s="687"/>
      <c r="J351" s="687">
        <f>IF(J347&gt;0,J347-J350,0)</f>
        <v>0</v>
      </c>
      <c r="K351" s="687">
        <f t="shared" ref="K351:BV351" si="559">IF(K347&gt;0,K347-K350,0)</f>
        <v>0</v>
      </c>
      <c r="L351" s="687">
        <f t="shared" si="559"/>
        <v>0</v>
      </c>
      <c r="M351" s="687">
        <f t="shared" si="559"/>
        <v>0</v>
      </c>
      <c r="N351" s="687">
        <f t="shared" si="559"/>
        <v>0</v>
      </c>
      <c r="O351" s="687">
        <f t="shared" si="559"/>
        <v>0</v>
      </c>
      <c r="P351" s="687">
        <f t="shared" si="559"/>
        <v>0</v>
      </c>
      <c r="Q351" s="687">
        <f t="shared" si="559"/>
        <v>0</v>
      </c>
      <c r="R351" s="687">
        <f t="shared" si="559"/>
        <v>0</v>
      </c>
      <c r="S351" s="687">
        <f t="shared" si="559"/>
        <v>0</v>
      </c>
      <c r="T351" s="687">
        <f t="shared" si="559"/>
        <v>0</v>
      </c>
      <c r="U351" s="687">
        <f t="shared" si="559"/>
        <v>0</v>
      </c>
      <c r="V351" s="687">
        <f t="shared" si="559"/>
        <v>0</v>
      </c>
      <c r="W351" s="687">
        <f t="shared" si="559"/>
        <v>0</v>
      </c>
      <c r="X351" s="687">
        <f t="shared" si="559"/>
        <v>0</v>
      </c>
      <c r="Y351" s="687">
        <f t="shared" si="559"/>
        <v>0</v>
      </c>
      <c r="Z351" s="687">
        <f t="shared" si="559"/>
        <v>0</v>
      </c>
      <c r="AA351" s="687">
        <f t="shared" si="559"/>
        <v>0</v>
      </c>
      <c r="AB351" s="687">
        <f t="shared" si="559"/>
        <v>0</v>
      </c>
      <c r="AC351" s="687">
        <f t="shared" si="559"/>
        <v>0</v>
      </c>
      <c r="AD351" s="687">
        <f t="shared" si="559"/>
        <v>0</v>
      </c>
      <c r="AE351" s="687">
        <f t="shared" si="559"/>
        <v>0</v>
      </c>
      <c r="AF351" s="687">
        <f t="shared" si="559"/>
        <v>0</v>
      </c>
      <c r="AG351" s="687">
        <f t="shared" si="559"/>
        <v>0</v>
      </c>
      <c r="AH351" s="687">
        <f t="shared" si="559"/>
        <v>0</v>
      </c>
      <c r="AI351" s="687">
        <f t="shared" si="559"/>
        <v>0</v>
      </c>
      <c r="AJ351" s="687">
        <f t="shared" si="559"/>
        <v>0</v>
      </c>
      <c r="AK351" s="687">
        <f t="shared" si="559"/>
        <v>0</v>
      </c>
      <c r="AL351" s="687">
        <f t="shared" si="559"/>
        <v>0</v>
      </c>
      <c r="AM351" s="687">
        <f t="shared" si="559"/>
        <v>0</v>
      </c>
      <c r="AN351" s="687">
        <f t="shared" si="559"/>
        <v>0</v>
      </c>
      <c r="AO351" s="687">
        <f t="shared" si="559"/>
        <v>0</v>
      </c>
      <c r="AP351" s="687">
        <f t="shared" si="559"/>
        <v>0</v>
      </c>
      <c r="AQ351" s="687">
        <f t="shared" si="559"/>
        <v>0</v>
      </c>
      <c r="AR351" s="687">
        <f t="shared" si="559"/>
        <v>0</v>
      </c>
      <c r="AS351" s="687">
        <f t="shared" si="559"/>
        <v>0</v>
      </c>
      <c r="AT351" s="687">
        <f t="shared" si="559"/>
        <v>0</v>
      </c>
      <c r="AU351" s="687">
        <f t="shared" si="559"/>
        <v>0</v>
      </c>
      <c r="AV351" s="687">
        <f t="shared" si="559"/>
        <v>0</v>
      </c>
      <c r="AW351" s="687">
        <f t="shared" si="559"/>
        <v>0</v>
      </c>
      <c r="AX351" s="687">
        <f t="shared" si="559"/>
        <v>0</v>
      </c>
      <c r="AY351" s="687">
        <f t="shared" si="559"/>
        <v>0</v>
      </c>
      <c r="AZ351" s="687">
        <f t="shared" si="559"/>
        <v>0</v>
      </c>
      <c r="BA351" s="687">
        <f t="shared" si="559"/>
        <v>0</v>
      </c>
      <c r="BB351" s="687">
        <f t="shared" si="559"/>
        <v>0</v>
      </c>
      <c r="BC351" s="687">
        <f t="shared" si="559"/>
        <v>0</v>
      </c>
      <c r="BD351" s="687">
        <f t="shared" si="559"/>
        <v>0</v>
      </c>
      <c r="BE351" s="687">
        <f t="shared" si="559"/>
        <v>0</v>
      </c>
      <c r="BF351" s="687">
        <f t="shared" si="559"/>
        <v>0</v>
      </c>
      <c r="BG351" s="687">
        <f t="shared" si="559"/>
        <v>0</v>
      </c>
      <c r="BH351" s="687">
        <f t="shared" si="559"/>
        <v>0</v>
      </c>
      <c r="BI351" s="687">
        <f t="shared" si="559"/>
        <v>0</v>
      </c>
      <c r="BJ351" s="687">
        <f t="shared" si="559"/>
        <v>0</v>
      </c>
      <c r="BK351" s="687">
        <f t="shared" si="559"/>
        <v>0</v>
      </c>
      <c r="BL351" s="687">
        <f t="shared" si="559"/>
        <v>0</v>
      </c>
      <c r="BM351" s="687">
        <f t="shared" si="559"/>
        <v>0</v>
      </c>
      <c r="BN351" s="687">
        <f t="shared" si="559"/>
        <v>0</v>
      </c>
      <c r="BO351" s="687">
        <f t="shared" si="559"/>
        <v>0</v>
      </c>
      <c r="BP351" s="687">
        <f t="shared" si="559"/>
        <v>0</v>
      </c>
      <c r="BQ351" s="687">
        <f t="shared" si="559"/>
        <v>0</v>
      </c>
      <c r="BR351" s="687">
        <f t="shared" si="559"/>
        <v>0</v>
      </c>
      <c r="BS351" s="687">
        <f t="shared" si="559"/>
        <v>0</v>
      </c>
      <c r="BT351" s="687">
        <f t="shared" si="559"/>
        <v>0</v>
      </c>
      <c r="BU351" s="687">
        <f t="shared" si="559"/>
        <v>0</v>
      </c>
      <c r="BV351" s="687">
        <f t="shared" si="559"/>
        <v>0</v>
      </c>
      <c r="BW351" s="687">
        <f t="shared" ref="BW351:CW351" si="560">IF(BW347&gt;0,BW347-BW350,0)</f>
        <v>0</v>
      </c>
      <c r="BX351" s="687">
        <f t="shared" si="560"/>
        <v>0</v>
      </c>
      <c r="BY351" s="687">
        <f t="shared" si="560"/>
        <v>0</v>
      </c>
      <c r="BZ351" s="687">
        <f t="shared" si="560"/>
        <v>0</v>
      </c>
      <c r="CA351" s="687">
        <f t="shared" si="560"/>
        <v>0</v>
      </c>
      <c r="CB351" s="687">
        <f t="shared" si="560"/>
        <v>0</v>
      </c>
      <c r="CC351" s="687">
        <f t="shared" si="560"/>
        <v>0</v>
      </c>
      <c r="CD351" s="687">
        <f t="shared" si="560"/>
        <v>0</v>
      </c>
      <c r="CE351" s="687">
        <f t="shared" si="560"/>
        <v>0</v>
      </c>
      <c r="CF351" s="687">
        <f t="shared" si="560"/>
        <v>0</v>
      </c>
      <c r="CG351" s="687">
        <f t="shared" si="560"/>
        <v>0</v>
      </c>
      <c r="CH351" s="687">
        <f t="shared" si="560"/>
        <v>0</v>
      </c>
      <c r="CI351" s="687">
        <f t="shared" si="560"/>
        <v>0</v>
      </c>
      <c r="CJ351" s="687">
        <f t="shared" si="560"/>
        <v>0</v>
      </c>
      <c r="CK351" s="687">
        <f t="shared" si="560"/>
        <v>0</v>
      </c>
      <c r="CL351" s="687">
        <f t="shared" si="560"/>
        <v>0</v>
      </c>
      <c r="CM351" s="687">
        <f t="shared" si="560"/>
        <v>0</v>
      </c>
      <c r="CN351" s="687">
        <f t="shared" si="560"/>
        <v>0</v>
      </c>
      <c r="CO351" s="687">
        <f t="shared" si="560"/>
        <v>0</v>
      </c>
      <c r="CP351" s="687">
        <f t="shared" si="560"/>
        <v>0</v>
      </c>
      <c r="CQ351" s="687">
        <f t="shared" si="560"/>
        <v>0</v>
      </c>
      <c r="CR351" s="687">
        <f t="shared" si="560"/>
        <v>0</v>
      </c>
      <c r="CS351" s="687">
        <f t="shared" si="560"/>
        <v>0</v>
      </c>
      <c r="CT351" s="687">
        <f t="shared" si="560"/>
        <v>0</v>
      </c>
      <c r="CU351" s="687">
        <f t="shared" si="560"/>
        <v>0</v>
      </c>
      <c r="CV351" s="687">
        <f t="shared" si="560"/>
        <v>0</v>
      </c>
      <c r="CW351" s="687">
        <f t="shared" si="560"/>
        <v>0</v>
      </c>
      <c r="CX351" s="687">
        <f t="shared" ref="CX351:DL351" si="561">IF(CX347&gt;0,CX347-CX350,0)</f>
        <v>0</v>
      </c>
      <c r="CY351" s="687">
        <f t="shared" si="561"/>
        <v>0</v>
      </c>
      <c r="CZ351" s="687">
        <f t="shared" si="561"/>
        <v>0</v>
      </c>
      <c r="DA351" s="687">
        <f t="shared" si="561"/>
        <v>0</v>
      </c>
      <c r="DB351" s="687">
        <f t="shared" si="561"/>
        <v>0</v>
      </c>
      <c r="DC351" s="687">
        <f t="shared" si="561"/>
        <v>0</v>
      </c>
      <c r="DD351" s="687">
        <f t="shared" si="561"/>
        <v>0</v>
      </c>
      <c r="DE351" s="687">
        <f t="shared" si="561"/>
        <v>0</v>
      </c>
      <c r="DF351" s="687">
        <f t="shared" si="561"/>
        <v>0</v>
      </c>
      <c r="DG351" s="687">
        <f t="shared" si="561"/>
        <v>0</v>
      </c>
      <c r="DH351" s="687">
        <f t="shared" si="561"/>
        <v>0</v>
      </c>
      <c r="DI351" s="687">
        <f t="shared" si="561"/>
        <v>0</v>
      </c>
      <c r="DJ351" s="687">
        <f t="shared" si="561"/>
        <v>0</v>
      </c>
      <c r="DK351" s="687">
        <f t="shared" si="561"/>
        <v>0</v>
      </c>
      <c r="DL351" s="687">
        <f t="shared" si="561"/>
        <v>0</v>
      </c>
    </row>
    <row r="352" spans="1:116">
      <c r="A352" s="207" t="e">
        <f>'LCR Weights'!#REF!</f>
        <v>#REF!</v>
      </c>
    </row>
    <row r="353" spans="1:1">
      <c r="A353" s="207" t="e">
        <f>'LCR Weights'!#REF!</f>
        <v>#REF!</v>
      </c>
    </row>
    <row r="354" spans="1:1">
      <c r="A354" s="207" t="e">
        <f>'LCR Weights'!#REF!</f>
        <v>#REF!</v>
      </c>
    </row>
    <row r="355" spans="1:1">
      <c r="A355" s="207" t="e">
        <f>'LCR Weights'!#REF!</f>
        <v>#REF!</v>
      </c>
    </row>
    <row r="356" spans="1:1">
      <c r="A356" s="207" t="e">
        <f>'LCR Weights'!#REF!</f>
        <v>#REF!</v>
      </c>
    </row>
    <row r="357" spans="1:1">
      <c r="A357" s="207" t="e">
        <f>'LCR Weights'!#REF!</f>
        <v>#REF!</v>
      </c>
    </row>
    <row r="358" spans="1:1">
      <c r="A358" s="207" t="e">
        <f>'LCR Weights'!#REF!</f>
        <v>#REF!</v>
      </c>
    </row>
    <row r="359" spans="1:1">
      <c r="A359" s="207" t="e">
        <f>'LCR Weights'!#REF!</f>
        <v>#REF!</v>
      </c>
    </row>
    <row r="360" spans="1:1">
      <c r="A360" s="207" t="e">
        <f>'LCR Weights'!#REF!</f>
        <v>#REF!</v>
      </c>
    </row>
    <row r="361" spans="1:1">
      <c r="A361" s="207" t="e">
        <f>'LCR Weights'!#REF!</f>
        <v>#REF!</v>
      </c>
    </row>
    <row r="362" spans="1:1">
      <c r="A362" s="207" t="e">
        <f>'LCR Weights'!#REF!</f>
        <v>#REF!</v>
      </c>
    </row>
    <row r="363" spans="1:1">
      <c r="A363" s="207" t="e">
        <f>'LCR Weights'!#REF!</f>
        <v>#REF!</v>
      </c>
    </row>
    <row r="364" spans="1:1">
      <c r="A364" s="207" t="e">
        <f>'LCR Weights'!#REF!</f>
        <v>#REF!</v>
      </c>
    </row>
    <row r="365" spans="1:1">
      <c r="A365" s="207" t="e">
        <f>'LCR Weights'!#REF!</f>
        <v>#REF!</v>
      </c>
    </row>
    <row r="366" spans="1:1">
      <c r="A366" s="207" t="e">
        <f>'LCR Weights'!#REF!</f>
        <v>#REF!</v>
      </c>
    </row>
    <row r="367" spans="1:1">
      <c r="A367" s="207" t="e">
        <f>'LCR Weights'!#REF!</f>
        <v>#REF!</v>
      </c>
    </row>
    <row r="368" spans="1:1">
      <c r="A368" s="207" t="e">
        <f>'LCR Weights'!#REF!</f>
        <v>#REF!</v>
      </c>
    </row>
    <row r="369" spans="1:1">
      <c r="A369" s="207" t="e">
        <f>'LCR Weights'!#REF!</f>
        <v>#REF!</v>
      </c>
    </row>
    <row r="370" spans="1:1">
      <c r="A370" s="207" t="e">
        <f>'LCR Weights'!#REF!</f>
        <v>#REF!</v>
      </c>
    </row>
    <row r="371" spans="1:1">
      <c r="A371" s="207" t="e">
        <f>'LCR Weights'!#REF!</f>
        <v>#REF!</v>
      </c>
    </row>
    <row r="372" spans="1:1">
      <c r="A372" s="207" t="e">
        <f>'LCR Weights'!#REF!</f>
        <v>#REF!</v>
      </c>
    </row>
    <row r="373" spans="1:1">
      <c r="A373" s="207" t="e">
        <f>'LCR Weights'!#REF!</f>
        <v>#REF!</v>
      </c>
    </row>
    <row r="374" spans="1:1">
      <c r="A374" s="207" t="e">
        <f>'LCR Weights'!#REF!</f>
        <v>#REF!</v>
      </c>
    </row>
    <row r="375" spans="1:1">
      <c r="A375" s="207" t="e">
        <f>'LCR Weights'!#REF!</f>
        <v>#REF!</v>
      </c>
    </row>
    <row r="376" spans="1:1">
      <c r="A376" s="207" t="e">
        <f>'LCR Weights'!#REF!</f>
        <v>#REF!</v>
      </c>
    </row>
    <row r="377" spans="1:1">
      <c r="A377" s="207" t="e">
        <f>'LCR Weights'!#REF!</f>
        <v>#REF!</v>
      </c>
    </row>
    <row r="378" spans="1:1">
      <c r="A378" s="207" t="e">
        <f>'LCR Weights'!#REF!</f>
        <v>#REF!</v>
      </c>
    </row>
    <row r="379" spans="1:1">
      <c r="A379" s="207" t="e">
        <f>'LCR Weights'!#REF!</f>
        <v>#REF!</v>
      </c>
    </row>
    <row r="380" spans="1:1">
      <c r="A380" s="207" t="e">
        <f>'LCR Weights'!#REF!</f>
        <v>#REF!</v>
      </c>
    </row>
    <row r="381" spans="1:1">
      <c r="A381" s="207" t="e">
        <f>'LCR Weights'!#REF!</f>
        <v>#REF!</v>
      </c>
    </row>
    <row r="382" spans="1:1">
      <c r="A382" s="207" t="e">
        <f>'LCR Weights'!#REF!</f>
        <v>#REF!</v>
      </c>
    </row>
    <row r="383" spans="1:1">
      <c r="A383" s="207" t="e">
        <f>'LCR Weights'!#REF!</f>
        <v>#REF!</v>
      </c>
    </row>
    <row r="384" spans="1:1">
      <c r="A384" s="207" t="e">
        <f>'LCR Weights'!#REF!</f>
        <v>#REF!</v>
      </c>
    </row>
    <row r="385" spans="1:1">
      <c r="A385" s="207" t="e">
        <f>'LCR Weights'!#REF!</f>
        <v>#REF!</v>
      </c>
    </row>
    <row r="386" spans="1:1">
      <c r="A386" s="207" t="e">
        <f>'LCR Weights'!#REF!</f>
        <v>#REF!</v>
      </c>
    </row>
    <row r="387" spans="1:1">
      <c r="A387" s="207" t="e">
        <f>'LCR Weights'!#REF!</f>
        <v>#REF!</v>
      </c>
    </row>
    <row r="388" spans="1:1">
      <c r="A388" s="207" t="e">
        <f>'LCR Weights'!#REF!</f>
        <v>#REF!</v>
      </c>
    </row>
    <row r="389" spans="1:1">
      <c r="A389" s="207" t="e">
        <f>'LCR Weights'!#REF!</f>
        <v>#REF!</v>
      </c>
    </row>
    <row r="390" spans="1:1">
      <c r="A390" s="207" t="e">
        <f>'LCR Weights'!#REF!</f>
        <v>#REF!</v>
      </c>
    </row>
    <row r="391" spans="1:1">
      <c r="A391" s="207" t="e">
        <f>'LCR Weights'!#REF!</f>
        <v>#REF!</v>
      </c>
    </row>
    <row r="392" spans="1:1">
      <c r="A392" s="207" t="e">
        <f>'LCR Weights'!#REF!</f>
        <v>#REF!</v>
      </c>
    </row>
    <row r="393" spans="1:1">
      <c r="A393" s="207" t="e">
        <f>'LCR Weights'!#REF!</f>
        <v>#REF!</v>
      </c>
    </row>
    <row r="394" spans="1:1">
      <c r="A394" s="207" t="e">
        <f>'LCR Weights'!#REF!</f>
        <v>#REF!</v>
      </c>
    </row>
    <row r="395" spans="1:1">
      <c r="A395" s="207" t="e">
        <f>'LCR Weights'!#REF!</f>
        <v>#REF!</v>
      </c>
    </row>
    <row r="396" spans="1:1">
      <c r="A396" s="207" t="e">
        <f>'LCR Weights'!#REF!</f>
        <v>#REF!</v>
      </c>
    </row>
    <row r="397" spans="1:1">
      <c r="A397" s="207" t="e">
        <f>'LCR Weights'!#REF!</f>
        <v>#REF!</v>
      </c>
    </row>
    <row r="398" spans="1:1">
      <c r="A398" s="207" t="e">
        <f>'LCR Weights'!#REF!</f>
        <v>#REF!</v>
      </c>
    </row>
    <row r="399" spans="1:1">
      <c r="A399" s="207" t="e">
        <f>'LCR Weights'!#REF!</f>
        <v>#REF!</v>
      </c>
    </row>
    <row r="400" spans="1:1">
      <c r="A400" s="207" t="e">
        <f>'LCR Weights'!#REF!</f>
        <v>#REF!</v>
      </c>
    </row>
    <row r="401" spans="1:1">
      <c r="A401" s="207" t="e">
        <f>'LCR Weights'!#REF!</f>
        <v>#REF!</v>
      </c>
    </row>
    <row r="402" spans="1:1">
      <c r="A402" s="207" t="e">
        <f>'LCR Weights'!#REF!</f>
        <v>#REF!</v>
      </c>
    </row>
    <row r="403" spans="1:1">
      <c r="A403" s="207" t="e">
        <f>'LCR Weights'!#REF!</f>
        <v>#REF!</v>
      </c>
    </row>
    <row r="404" spans="1:1">
      <c r="A404" s="207" t="e">
        <f>'LCR Weights'!#REF!</f>
        <v>#REF!</v>
      </c>
    </row>
  </sheetData>
  <mergeCells count="235">
    <mergeCell ref="G290:G291"/>
    <mergeCell ref="H290:H291"/>
    <mergeCell ref="J13:J14"/>
    <mergeCell ref="K13:K14"/>
    <mergeCell ref="L13:L14"/>
    <mergeCell ref="M13:M14"/>
    <mergeCell ref="D13:D15"/>
    <mergeCell ref="E13:E15"/>
    <mergeCell ref="F13:F15"/>
    <mergeCell ref="G13:G14"/>
    <mergeCell ref="H13:H14"/>
    <mergeCell ref="I13:I14"/>
    <mergeCell ref="D148:D149"/>
    <mergeCell ref="E148:E149"/>
    <mergeCell ref="F148:F149"/>
    <mergeCell ref="G148:G149"/>
    <mergeCell ref="H148:H149"/>
    <mergeCell ref="I148:I149"/>
    <mergeCell ref="L87:L88"/>
    <mergeCell ref="M87:M88"/>
    <mergeCell ref="DF87:DF88"/>
    <mergeCell ref="DG87:DG88"/>
    <mergeCell ref="DH87:DH88"/>
    <mergeCell ref="D87:D88"/>
    <mergeCell ref="E87:E88"/>
    <mergeCell ref="F87:F88"/>
    <mergeCell ref="G87:G88"/>
    <mergeCell ref="H87:H88"/>
    <mergeCell ref="I87:I88"/>
    <mergeCell ref="R87:X87"/>
    <mergeCell ref="Y87:AE87"/>
    <mergeCell ref="DC87:DC88"/>
    <mergeCell ref="DD87:DD88"/>
    <mergeCell ref="DE87:DE88"/>
    <mergeCell ref="AT87:BT87"/>
    <mergeCell ref="BU87:CX87"/>
    <mergeCell ref="CY87:CY88"/>
    <mergeCell ref="CZ87:CZ88"/>
    <mergeCell ref="DA87:DA88"/>
    <mergeCell ref="DB87:DB88"/>
    <mergeCell ref="P87:P88"/>
    <mergeCell ref="Q87:Q88"/>
    <mergeCell ref="J87:J88"/>
    <mergeCell ref="K87:K88"/>
    <mergeCell ref="DK13:DK14"/>
    <mergeCell ref="DL13:DL14"/>
    <mergeCell ref="DF13:DF14"/>
    <mergeCell ref="DG13:DG14"/>
    <mergeCell ref="DH13:DH14"/>
    <mergeCell ref="N13:N14"/>
    <mergeCell ref="O13:O14"/>
    <mergeCell ref="DI13:DI14"/>
    <mergeCell ref="DJ13:DJ14"/>
    <mergeCell ref="DC13:DC14"/>
    <mergeCell ref="DD13:DD14"/>
    <mergeCell ref="DE13:DE14"/>
    <mergeCell ref="AT13:BT13"/>
    <mergeCell ref="BU13:CX13"/>
    <mergeCell ref="CY13:CY14"/>
    <mergeCell ref="CZ13:CZ14"/>
    <mergeCell ref="DA13:DA14"/>
    <mergeCell ref="DB13:DB14"/>
    <mergeCell ref="P13:P14"/>
    <mergeCell ref="Q13:Q14"/>
    <mergeCell ref="AM13:AS13"/>
    <mergeCell ref="R13:X13"/>
    <mergeCell ref="Y13:AE13"/>
    <mergeCell ref="AF13:AL13"/>
    <mergeCell ref="N87:N88"/>
    <mergeCell ref="O87:O88"/>
    <mergeCell ref="DL148:DL149"/>
    <mergeCell ref="AF87:AL87"/>
    <mergeCell ref="AM87:AS87"/>
    <mergeCell ref="DC148:DC149"/>
    <mergeCell ref="DD148:DD149"/>
    <mergeCell ref="DE148:DE149"/>
    <mergeCell ref="P148:P149"/>
    <mergeCell ref="Q148:Q149"/>
    <mergeCell ref="Y148:AE148"/>
    <mergeCell ref="AF148:AL148"/>
    <mergeCell ref="DJ87:DJ88"/>
    <mergeCell ref="DK87:DK88"/>
    <mergeCell ref="CY148:CY149"/>
    <mergeCell ref="CZ148:CZ149"/>
    <mergeCell ref="DA148:DA149"/>
    <mergeCell ref="DB148:DB149"/>
    <mergeCell ref="R148:X148"/>
    <mergeCell ref="DF148:DF149"/>
    <mergeCell ref="DG148:DG149"/>
    <mergeCell ref="DH148:DH149"/>
    <mergeCell ref="AT148:BT148"/>
    <mergeCell ref="BU148:CX148"/>
    <mergeCell ref="DI87:DI88"/>
    <mergeCell ref="DL87:DL88"/>
    <mergeCell ref="D191:D192"/>
    <mergeCell ref="E191:E192"/>
    <mergeCell ref="F191:F192"/>
    <mergeCell ref="G191:G192"/>
    <mergeCell ref="H191:H192"/>
    <mergeCell ref="I191:I192"/>
    <mergeCell ref="DK148:DK149"/>
    <mergeCell ref="J148:J149"/>
    <mergeCell ref="K148:K149"/>
    <mergeCell ref="L148:L149"/>
    <mergeCell ref="M148:M149"/>
    <mergeCell ref="N148:N149"/>
    <mergeCell ref="O148:O149"/>
    <mergeCell ref="DJ191:DJ192"/>
    <mergeCell ref="DK191:DK192"/>
    <mergeCell ref="AM148:AS148"/>
    <mergeCell ref="J191:J192"/>
    <mergeCell ref="K191:K192"/>
    <mergeCell ref="L191:L192"/>
    <mergeCell ref="M191:M192"/>
    <mergeCell ref="N191:N192"/>
    <mergeCell ref="O191:O192"/>
    <mergeCell ref="DI148:DI149"/>
    <mergeCell ref="DJ148:DJ149"/>
    <mergeCell ref="DL191:DL192"/>
    <mergeCell ref="D243:D244"/>
    <mergeCell ref="E243:F244"/>
    <mergeCell ref="G243:G244"/>
    <mergeCell ref="H243:H244"/>
    <mergeCell ref="I243:I244"/>
    <mergeCell ref="J243:J244"/>
    <mergeCell ref="DC191:DC192"/>
    <mergeCell ref="DD191:DD192"/>
    <mergeCell ref="DE191:DE192"/>
    <mergeCell ref="DF191:DF192"/>
    <mergeCell ref="DG191:DG192"/>
    <mergeCell ref="DH191:DH192"/>
    <mergeCell ref="AT191:BT191"/>
    <mergeCell ref="BU191:CX191"/>
    <mergeCell ref="CY191:CY192"/>
    <mergeCell ref="CZ191:CZ192"/>
    <mergeCell ref="DA191:DA192"/>
    <mergeCell ref="DB191:DB192"/>
    <mergeCell ref="P191:P192"/>
    <mergeCell ref="Q191:Q192"/>
    <mergeCell ref="R191:X191"/>
    <mergeCell ref="AM243:AS243"/>
    <mergeCell ref="AT243:BT243"/>
    <mergeCell ref="K243:K244"/>
    <mergeCell ref="L243:L244"/>
    <mergeCell ref="M243:M244"/>
    <mergeCell ref="N243:N244"/>
    <mergeCell ref="O243:O244"/>
    <mergeCell ref="P243:P244"/>
    <mergeCell ref="DI191:DI192"/>
    <mergeCell ref="Y191:AE191"/>
    <mergeCell ref="AF191:AL191"/>
    <mergeCell ref="AM191:AS191"/>
    <mergeCell ref="DJ243:DJ244"/>
    <mergeCell ref="DK243:DK244"/>
    <mergeCell ref="DL243:DL244"/>
    <mergeCell ref="D290:D291"/>
    <mergeCell ref="E290:F291"/>
    <mergeCell ref="I290:I291"/>
    <mergeCell ref="J290:J291"/>
    <mergeCell ref="K290:K291"/>
    <mergeCell ref="DD243:DD244"/>
    <mergeCell ref="DE243:DE244"/>
    <mergeCell ref="DF243:DF244"/>
    <mergeCell ref="DG243:DG244"/>
    <mergeCell ref="DH243:DH244"/>
    <mergeCell ref="DI243:DI244"/>
    <mergeCell ref="BU243:CX243"/>
    <mergeCell ref="CY243:CY244"/>
    <mergeCell ref="CZ243:CZ244"/>
    <mergeCell ref="DA243:DA244"/>
    <mergeCell ref="DB243:DB244"/>
    <mergeCell ref="DC243:DC244"/>
    <mergeCell ref="Q243:Q244"/>
    <mergeCell ref="R243:X243"/>
    <mergeCell ref="Y243:AE243"/>
    <mergeCell ref="AF243:AL243"/>
    <mergeCell ref="AF290:AL290"/>
    <mergeCell ref="AM290:AS290"/>
    <mergeCell ref="AT290:BT290"/>
    <mergeCell ref="BU290:CX290"/>
    <mergeCell ref="L290:L291"/>
    <mergeCell ref="M290:M291"/>
    <mergeCell ref="N290:N291"/>
    <mergeCell ref="O290:O291"/>
    <mergeCell ref="P290:P291"/>
    <mergeCell ref="Q290:Q291"/>
    <mergeCell ref="DK290:DK291"/>
    <mergeCell ref="DL290:DL291"/>
    <mergeCell ref="D306:D307"/>
    <mergeCell ref="E306:F307"/>
    <mergeCell ref="G306:G307"/>
    <mergeCell ref="H306:H307"/>
    <mergeCell ref="I306:I307"/>
    <mergeCell ref="J306:J307"/>
    <mergeCell ref="K306:K307"/>
    <mergeCell ref="L306:L307"/>
    <mergeCell ref="DE290:DE291"/>
    <mergeCell ref="DF290:DF291"/>
    <mergeCell ref="DG290:DG291"/>
    <mergeCell ref="DH290:DH291"/>
    <mergeCell ref="DI290:DI291"/>
    <mergeCell ref="DJ290:DJ291"/>
    <mergeCell ref="CY290:CY291"/>
    <mergeCell ref="CZ290:CZ291"/>
    <mergeCell ref="DA290:DA291"/>
    <mergeCell ref="DB290:DB291"/>
    <mergeCell ref="DC290:DC291"/>
    <mergeCell ref="DD290:DD291"/>
    <mergeCell ref="R290:X290"/>
    <mergeCell ref="Y290:AE290"/>
    <mergeCell ref="DL306:DL307"/>
    <mergeCell ref="DF306:DF307"/>
    <mergeCell ref="DG306:DG307"/>
    <mergeCell ref="DH306:DH307"/>
    <mergeCell ref="DI306:DI307"/>
    <mergeCell ref="DJ306:DJ307"/>
    <mergeCell ref="DK306:DK307"/>
    <mergeCell ref="CZ306:CZ307"/>
    <mergeCell ref="DA306:DA307"/>
    <mergeCell ref="DB306:DB307"/>
    <mergeCell ref="DC306:DC307"/>
    <mergeCell ref="DD306:DD307"/>
    <mergeCell ref="DE306:DE307"/>
    <mergeCell ref="Y306:AE306"/>
    <mergeCell ref="AF306:AL306"/>
    <mergeCell ref="AM306:AS306"/>
    <mergeCell ref="AT306:BT306"/>
    <mergeCell ref="BU306:CX306"/>
    <mergeCell ref="CY306:CY307"/>
    <mergeCell ref="M306:M307"/>
    <mergeCell ref="N306:N307"/>
    <mergeCell ref="O306:O307"/>
    <mergeCell ref="P306:P307"/>
    <mergeCell ref="Q306:Q307"/>
    <mergeCell ref="R306:X306"/>
  </mergeCells>
  <conditionalFormatting sqref="I11:CX11">
    <cfRule type="expression" dxfId="13" priority="13">
      <formula>I11="Sat"</formula>
    </cfRule>
    <cfRule type="expression" dxfId="12" priority="14">
      <formula>I11="Sun"</formula>
    </cfRule>
  </conditionalFormatting>
  <conditionalFormatting sqref="J74:J75 J211:J215 J218:J221 J223:J224 L74:AN75 L211:AN215 L218:AN221 L223:AN224">
    <cfRule type="expression" dxfId="11" priority="12">
      <formula>IF($A74=0,TRUE,FALSE)</formula>
    </cfRule>
  </conditionalFormatting>
  <conditionalFormatting sqref="K17:AN22 K293:AN295 K297:AN299 K301:AN404 K26:AN78 K81:AN111 K114:AN291">
    <cfRule type="expression" dxfId="10" priority="11">
      <formula>IF($A17=1,TRUE,FALSE)</formula>
    </cfRule>
  </conditionalFormatting>
  <conditionalFormatting sqref="J17:J22 J26:J78 J81:J111 J114:J404">
    <cfRule type="expression" dxfId="9" priority="10">
      <formula>IF($A17=1,TRUE,FALSE)</formula>
    </cfRule>
  </conditionalFormatting>
  <conditionalFormatting sqref="K292:AN292">
    <cfRule type="expression" dxfId="8" priority="9">
      <formula>IF($A292=1,TRUE,FALSE)</formula>
    </cfRule>
  </conditionalFormatting>
  <conditionalFormatting sqref="K296:AN296">
    <cfRule type="expression" dxfId="7" priority="8">
      <formula>IF($A296=1,TRUE,FALSE)</formula>
    </cfRule>
  </conditionalFormatting>
  <conditionalFormatting sqref="K300:AN300">
    <cfRule type="expression" dxfId="6" priority="7">
      <formula>IF($A300=1,TRUE,FALSE)</formula>
    </cfRule>
  </conditionalFormatting>
  <conditionalFormatting sqref="K23:AN25">
    <cfRule type="expression" dxfId="5" priority="6">
      <formula>IF($A23=1,TRUE,FALSE)</formula>
    </cfRule>
  </conditionalFormatting>
  <conditionalFormatting sqref="J23:J25">
    <cfRule type="expression" dxfId="4" priority="5">
      <formula>IF($A23=1,TRUE,FALSE)</formula>
    </cfRule>
  </conditionalFormatting>
  <conditionalFormatting sqref="K79:AN80">
    <cfRule type="expression" dxfId="3" priority="4">
      <formula>IF($A79=1,TRUE,FALSE)</formula>
    </cfRule>
  </conditionalFormatting>
  <conditionalFormatting sqref="J79:J80">
    <cfRule type="expression" dxfId="2" priority="3">
      <formula>IF($A79=1,TRUE,FALSE)</formula>
    </cfRule>
  </conditionalFormatting>
  <conditionalFormatting sqref="K112:AN113">
    <cfRule type="expression" dxfId="1" priority="2">
      <formula>IF($A112=1,TRUE,FALSE)</formula>
    </cfRule>
  </conditionalFormatting>
  <conditionalFormatting sqref="J112:J113">
    <cfRule type="expression" dxfId="0" priority="1">
      <formula>IF($A112=1,TRUE,FALSE)</formula>
    </cfRule>
  </conditionalFormatting>
  <pageMargins left="0.7" right="0.7" top="0.75" bottom="0.75" header="0.3" footer="0.3"/>
  <pageSetup paperSize="9" scale="28" orientation="portrait" r:id="rId1"/>
  <rowBreaks count="3" manualBreakCount="3">
    <brk id="86" max="16383" man="1"/>
    <brk id="147" max="16383" man="1"/>
    <brk id="242" max="16383" man="1"/>
  </rowBreaks>
  <colBreaks count="4" manualBreakCount="4">
    <brk id="17" max="1048575" man="1"/>
    <brk id="40" max="1048575" man="1"/>
    <brk id="70" max="1048575" man="1"/>
    <brk id="102"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6:F36"/>
  <sheetViews>
    <sheetView zoomScale="90" zoomScaleNormal="90" workbookViewId="0"/>
  </sheetViews>
  <sheetFormatPr defaultColWidth="9" defaultRowHeight="14.25"/>
  <cols>
    <col min="1" max="1" width="5.1328125" style="704" customWidth="1"/>
    <col min="2" max="3" width="18.73046875" style="704" customWidth="1"/>
    <col min="4" max="4" width="22.73046875" style="704" bestFit="1" customWidth="1"/>
    <col min="5" max="5" width="29.86328125" style="704" customWidth="1"/>
    <col min="6" max="6" width="65" style="704" customWidth="1"/>
    <col min="7" max="16384" width="9" style="704"/>
  </cols>
  <sheetData>
    <row r="6" spans="2:6">
      <c r="B6" s="709" t="s">
        <v>1103</v>
      </c>
    </row>
    <row r="7" spans="2:6">
      <c r="B7" s="17"/>
    </row>
    <row r="8" spans="2:6">
      <c r="B8" s="707" t="s">
        <v>1101</v>
      </c>
      <c r="C8" s="707" t="s">
        <v>1102</v>
      </c>
      <c r="D8" s="707" t="s">
        <v>1099</v>
      </c>
      <c r="E8" s="707" t="s">
        <v>1100</v>
      </c>
      <c r="F8" s="707" t="s">
        <v>1090</v>
      </c>
    </row>
    <row r="9" spans="2:6" ht="57">
      <c r="B9" s="708" t="s">
        <v>1149</v>
      </c>
      <c r="C9" s="1222">
        <v>43741</v>
      </c>
      <c r="D9" s="1048" t="s">
        <v>1150</v>
      </c>
      <c r="E9" s="1048" t="s">
        <v>1151</v>
      </c>
      <c r="F9" s="1048" t="s">
        <v>1190</v>
      </c>
    </row>
    <row r="10" spans="2:6">
      <c r="B10" s="705"/>
      <c r="C10" s="705"/>
      <c r="D10" s="705"/>
      <c r="E10" s="705"/>
      <c r="F10" s="705"/>
    </row>
    <row r="11" spans="2:6">
      <c r="B11" s="705"/>
      <c r="C11" s="705"/>
      <c r="D11" s="705"/>
      <c r="E11" s="705"/>
      <c r="F11" s="705"/>
    </row>
    <row r="12" spans="2:6">
      <c r="B12" s="705"/>
      <c r="C12" s="705"/>
      <c r="D12" s="705"/>
      <c r="E12" s="705"/>
      <c r="F12" s="705"/>
    </row>
    <row r="13" spans="2:6">
      <c r="B13" s="705"/>
      <c r="C13" s="705"/>
      <c r="D13" s="705"/>
      <c r="E13" s="705"/>
      <c r="F13" s="705"/>
    </row>
    <row r="14" spans="2:6">
      <c r="B14" s="705"/>
      <c r="C14" s="705"/>
      <c r="D14" s="705"/>
      <c r="E14" s="705"/>
      <c r="F14" s="705"/>
    </row>
    <row r="15" spans="2:6">
      <c r="B15" s="705"/>
      <c r="C15" s="705"/>
      <c r="D15" s="705"/>
      <c r="E15" s="705"/>
      <c r="F15" s="705"/>
    </row>
    <row r="16" spans="2:6">
      <c r="B16" s="705"/>
      <c r="C16" s="705"/>
      <c r="D16" s="705"/>
      <c r="E16" s="705"/>
      <c r="F16" s="705"/>
    </row>
    <row r="17" spans="2:6">
      <c r="B17" s="705"/>
      <c r="C17" s="705"/>
      <c r="D17" s="705"/>
      <c r="E17" s="705"/>
      <c r="F17" s="705"/>
    </row>
    <row r="18" spans="2:6">
      <c r="B18" s="705"/>
      <c r="C18" s="705"/>
      <c r="D18" s="705"/>
      <c r="E18" s="705"/>
      <c r="F18" s="705"/>
    </row>
    <row r="19" spans="2:6">
      <c r="B19" s="705"/>
      <c r="C19" s="705"/>
      <c r="D19" s="705"/>
      <c r="E19" s="705"/>
      <c r="F19" s="705"/>
    </row>
    <row r="20" spans="2:6">
      <c r="B20" s="705"/>
      <c r="C20" s="705"/>
      <c r="D20" s="705"/>
      <c r="E20" s="705"/>
      <c r="F20" s="705"/>
    </row>
    <row r="21" spans="2:6">
      <c r="B21" s="705"/>
      <c r="C21" s="705"/>
      <c r="D21" s="705"/>
      <c r="E21" s="705"/>
      <c r="F21" s="705"/>
    </row>
    <row r="22" spans="2:6">
      <c r="B22" s="705"/>
      <c r="C22" s="705"/>
      <c r="D22" s="705"/>
      <c r="E22" s="705"/>
      <c r="F22" s="705"/>
    </row>
    <row r="23" spans="2:6">
      <c r="B23" s="705"/>
      <c r="C23" s="705"/>
      <c r="D23" s="705"/>
      <c r="E23" s="705"/>
      <c r="F23" s="705"/>
    </row>
    <row r="24" spans="2:6">
      <c r="B24" s="705"/>
      <c r="C24" s="705"/>
      <c r="D24" s="705"/>
      <c r="E24" s="705"/>
      <c r="F24" s="705"/>
    </row>
    <row r="25" spans="2:6">
      <c r="B25" s="705"/>
      <c r="C25" s="706"/>
      <c r="D25" s="705"/>
      <c r="E25" s="705"/>
      <c r="F25" s="706"/>
    </row>
    <row r="26" spans="2:6">
      <c r="B26" s="705"/>
      <c r="C26" s="706"/>
      <c r="D26" s="705"/>
      <c r="E26" s="705"/>
      <c r="F26" s="706"/>
    </row>
    <row r="27" spans="2:6">
      <c r="B27" s="705"/>
      <c r="C27" s="706"/>
    </row>
    <row r="28" spans="2:6">
      <c r="B28" s="705"/>
      <c r="C28" s="706"/>
    </row>
    <row r="29" spans="2:6">
      <c r="B29" s="705"/>
      <c r="C29" s="706"/>
    </row>
    <row r="30" spans="2:6">
      <c r="B30" s="705"/>
      <c r="C30" s="706"/>
    </row>
    <row r="31" spans="2:6">
      <c r="B31" s="705"/>
      <c r="C31" s="706"/>
    </row>
    <row r="32" spans="2:6">
      <c r="B32" s="705"/>
      <c r="C32" s="706"/>
    </row>
    <row r="33" spans="2:3">
      <c r="B33" s="705"/>
      <c r="C33" s="706"/>
    </row>
    <row r="34" spans="2:3">
      <c r="B34" s="705"/>
      <c r="C34" s="706"/>
    </row>
    <row r="35" spans="2:3">
      <c r="B35" s="705"/>
      <c r="C35" s="706"/>
    </row>
    <row r="36" spans="2:3">
      <c r="B36" s="705"/>
      <c r="C36" s="706"/>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Header &amp; Notes</vt:lpstr>
      <vt:lpstr>Admin</vt:lpstr>
      <vt:lpstr>Metrics</vt:lpstr>
      <vt:lpstr>PRA110</vt:lpstr>
      <vt:lpstr>Base Data</vt:lpstr>
      <vt:lpstr>LCR Weights</vt:lpstr>
      <vt:lpstr>HQLA Profile</vt:lpstr>
      <vt:lpstr>LCR &amp; Benchmark weighted</vt:lpstr>
      <vt:lpstr>Version history</vt:lpstr>
      <vt:lpstr>CurrDenom</vt:lpstr>
      <vt:lpstr>RepBasis</vt:lpstr>
      <vt:lpstr>RepCurr</vt:lpstr>
      <vt:lpstr>Units</vt:lpstr>
      <vt:lpstr>Validation</vt:lpstr>
    </vt:vector>
  </TitlesOfParts>
  <Company>Bank of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Pillar 2 liquidity - CP13/17 PRA110 Cash flow mismatch (colour coded)</dc:title>
  <dc:creator>Bank of England</dc:creator>
  <cp:lastModifiedBy>Schedlbauer, Jakob</cp:lastModifiedBy>
  <cp:lastPrinted>2018-01-05T16:13:01Z</cp:lastPrinted>
  <dcterms:created xsi:type="dcterms:W3CDTF">2017-07-04T16:09:32Z</dcterms:created>
  <dcterms:modified xsi:type="dcterms:W3CDTF">2019-10-02T10:36:28Z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0x01010071F442493410834AB5B972D151A2D9E4</vt:lpwstr>
  </property>
  <property fmtid="{D5CDD505-2E9C-101B-9397-08002B2CF9AE}" pid="3" name="BOETaxonomyField">
    <vt:lpwstr>1155;#PRA|3ace8b48-457a-4b41-98f4-9f2cd1965516</vt:lpwstr>
  </property>
  <property fmtid="{D5CDD505-2E9C-101B-9397-08002B2CF9AE}" pid="4" name="Order">
    <vt:r8>1023300</vt:r8>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y fmtid="{D5CDD505-2E9C-101B-9397-08002B2CF9AE}" pid="9" name="_AdHocReviewCycleID">
    <vt:i4>-1494756746</vt:i4>
  </property>
  <property fmtid="{D5CDD505-2E9C-101B-9397-08002B2CF9AE}" pid="10" name="_NewReviewCycle">
    <vt:lpwstr/>
  </property>
  <property fmtid="{D5CDD505-2E9C-101B-9397-08002B2CF9AE}" pid="11" name="_EmailSubject">
    <vt:lpwstr>For publication at 10am Thurs 3 October 2019 pls: Updated LMM tool and PRA110 Q&amp;A</vt:lpwstr>
  </property>
  <property fmtid="{D5CDD505-2E9C-101B-9397-08002B2CF9AE}" pid="12" name="_AuthorEmail">
    <vt:lpwstr>Katherine.Hind@bankofengland.gsi.gov.uk</vt:lpwstr>
  </property>
  <property fmtid="{D5CDD505-2E9C-101B-9397-08002B2CF9AE}" pid="13" name="_AuthorEmailDisplayName">
    <vt:lpwstr>Hind, Katherine</vt:lpwstr>
  </property>
  <property fmtid="{D5CDD505-2E9C-101B-9397-08002B2CF9AE}" pid="14" name="_PreviousAdHocReviewCycleID">
    <vt:i4>-1494756746</vt:i4>
  </property>
</Properties>
</file>